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a18eedd0cd24db/Documents/GitHub/Micah-Kosasa/.claude/worktrees/perfect-competition-model/capabilities/marginal-analysis/"/>
    </mc:Choice>
  </mc:AlternateContent>
  <xr:revisionPtr revIDLastSave="1" documentId="11_50ABA3228E38F8BE76C74E54059361E2A06F3944" xr6:coauthVersionLast="47" xr6:coauthVersionMax="47" xr10:uidLastSave="{B323D859-9B3A-4D3F-8A61-0E4A79855F07}"/>
  <bookViews>
    <workbookView xWindow="-120" yWindow="-120" windowWidth="29040" windowHeight="15720" activeTab="8" xr2:uid="{00000000-000D-0000-FFFF-FFFF00000000}"/>
  </bookViews>
  <sheets>
    <sheet name="Inputs" sheetId="1" r:id="rId1"/>
    <sheet name="CropEconomics" sheetId="2" r:id="rId2"/>
    <sheet name="MCSchedules" sheetId="3" r:id="rId3"/>
    <sheet name="CostStructure" sheetId="4" r:id="rId4"/>
    <sheet name="Enumeration" sheetId="5" r:id="rId5"/>
    <sheet name="Optimization" sheetId="6" r:id="rId6"/>
    <sheet name="WorkedExample" sheetId="7" r:id="rId7"/>
    <sheet name="Checks" sheetId="8" r:id="rId8"/>
    <sheet name="Summary" sheetId="9" r:id="rId9"/>
  </sheets>
  <definedNames>
    <definedName name="BLENDED_RATE">CostStructure!$B$10</definedName>
    <definedName name="DIM_PCT_CAR">Inputs!$C$18</definedName>
    <definedName name="DIM_PCT_MES">Inputs!$D$18</definedName>
    <definedName name="DIM_PCT_TOM">Inputs!$B$18</definedName>
    <definedName name="ENUM_MAXPROFIT">Enumeration!$S$1</definedName>
    <definedName name="ENUM_OPT_QC">Enumeration!$S$3</definedName>
    <definedName name="ENUM_OPT_QM">Enumeration!$S$4</definedName>
    <definedName name="ENUM_OPT_QT">Enumeration!$S$2</definedName>
    <definedName name="FARMER_HRS">Inputs!$B$7</definedName>
    <definedName name="FARMER_HRS_USED">CostStructure!$B$7</definedName>
    <definedName name="FARMER_RATE">Inputs!$B$9</definedName>
    <definedName name="FARMER_WAGE">Inputs!$B$8</definedName>
    <definedName name="FERT_BED_CAR">Inputs!$C$19</definedName>
    <definedName name="FERT_BED_MES">Inputs!$D$19</definedName>
    <definedName name="FERT_BED_TOM">Inputs!$B$19</definedName>
    <definedName name="FIXED_COSTS">Inputs!$B$6</definedName>
    <definedName name="LABOR_HRS_CAP">Inputs!$B$14</definedName>
    <definedName name="LABOR_HRS_WK_CAR">Inputs!$C$20</definedName>
    <definedName name="LABOR_HRS_WK_MES">Inputs!$D$20</definedName>
    <definedName name="LABOR_HRS_WK_TOM">Inputs!$B$20</definedName>
    <definedName name="MAX_BEDS_CAR">Inputs!$C$22</definedName>
    <definedName name="MAX_BEDS_MES">Inputs!$D$22</definedName>
    <definedName name="MAX_BEDS_TOM">Inputs!$B$22</definedName>
    <definedName name="PRICE_CAR">Inputs!$C$21</definedName>
    <definedName name="PRICE_MES">Inputs!$D$21</definedName>
    <definedName name="PRICE_TOM">Inputs!$B$21</definedName>
    <definedName name="PROFIT">CostStructure!$B$21</definedName>
    <definedName name="Q_CAR">Optimization!$B$5</definedName>
    <definedName name="Q_MES">Optimization!$B$6</definedName>
    <definedName name="Q_TOM">Optimization!$B$4</definedName>
    <definedName name="SEASON_WEEKS">Inputs!$B$4</definedName>
    <definedName name="SHADOW_PRICE_CAR">Summary!$K$37</definedName>
    <definedName name="SHADOW_PRICE_MES">Summary!$K$38</definedName>
    <definedName name="SHADOW_PRICE_TOM">Summary!$K$36</definedName>
    <definedName name="TEMP_LABOR_HRS">CostStructure!$B$8</definedName>
    <definedName name="TEMP_WORKER_HRS">Inputs!$B$11</definedName>
    <definedName name="TEMP_WORKER_MAX">Inputs!$B$13</definedName>
    <definedName name="TEMP_WORKER_RATE">Inputs!$B$12</definedName>
    <definedName name="TEMP_WORKER_WAGE">Inputs!$B$10</definedName>
    <definedName name="TOTAL_BEDS">Inputs!$B$5</definedName>
    <definedName name="TOTAL_FERT_COST">CostStructure!$B$14</definedName>
    <definedName name="TOTAL_LABOR_COST">CostStructure!$B$9</definedName>
    <definedName name="TOTAL_LABOR_HRS">CostStructure!$B$6</definedName>
    <definedName name="TOTAL_REVENUE">CostStructure!$B$15</definedName>
    <definedName name="XING_CAR">MCSchedules!$B$58</definedName>
    <definedName name="XING_FIRST_CAR">MCSchedules!$B$59</definedName>
    <definedName name="XING_FIRST_MES">MCSchedules!$B$102</definedName>
    <definedName name="XING_FIRST_TOM">MCSchedules!$B$28</definedName>
    <definedName name="XING_MES">MCSchedules!$B$101</definedName>
    <definedName name="XING_TOM">MCSchedules!$B$27</definedName>
  </definedNames>
  <calcPr calcId="191029" fullCalcOnLoad="1"/>
</workbook>
</file>

<file path=xl/sharedStrings.xml><?xml version="1.0" encoding="utf-8"?>
<sst xmlns="http://schemas.openxmlformats.org/spreadsheetml/2006/main" count="312" uniqueCount="220">
  <si>
    <t>Marginal analysis - Inputs (named contract). Every value is entered once here; everything downstream references these names.</t>
  </si>
  <si>
    <t>Name</t>
  </si>
  <si>
    <t>Value</t>
  </si>
  <si>
    <t>Unit</t>
  </si>
  <si>
    <t>Source</t>
  </si>
  <si>
    <t>SEASON_WEEKS</t>
  </si>
  <si>
    <t>weeks</t>
  </si>
  <si>
    <t>Case scenario</t>
  </si>
  <si>
    <t>TOTAL_BEDS</t>
  </si>
  <si>
    <t>beds (16 x 4 plots)</t>
  </si>
  <si>
    <t>FIXED_COSTS</t>
  </si>
  <si>
    <t>USD per season</t>
  </si>
  <si>
    <t>FARMER_HRS</t>
  </si>
  <si>
    <t>field hours per season</t>
  </si>
  <si>
    <t>Case scenario ("half her time in the field")</t>
  </si>
  <si>
    <t>FARMER_WAGE</t>
  </si>
  <si>
    <t>Case scenario - feeds FARMER_RATE only, no other formula</t>
  </si>
  <si>
    <t>FARMER_RATE</t>
  </si>
  <si>
    <t>USD per field hour</t>
  </si>
  <si>
    <t>Derived (exact quotient); displays 34.72</t>
  </si>
  <si>
    <t>TEMP_WORKER_WAGE</t>
  </si>
  <si>
    <t>USD per worker per season</t>
  </si>
  <si>
    <t>Case scenario - feeds TEMP_WORKER_RATE and the hours ceiling only</t>
  </si>
  <si>
    <t>TEMP_WORKER_HRS</t>
  </si>
  <si>
    <t>hours per worker per season</t>
  </si>
  <si>
    <t>TEMP_WORKER_RATE</t>
  </si>
  <si>
    <t>USD per hour</t>
  </si>
  <si>
    <t>Derived (exact quotient); displays 17.36</t>
  </si>
  <si>
    <t>TEMP_WORKER_MAX</t>
  </si>
  <si>
    <t>workers</t>
  </si>
  <si>
    <t>LABOR_HRS_CAP</t>
  </si>
  <si>
    <t>hours per season</t>
  </si>
  <si>
    <t>Derived</t>
  </si>
  <si>
    <t>Per-crop economics (crop table). DIM_PCT is a decimal fraction in its own cell.</t>
  </si>
  <si>
    <t>TOM</t>
  </si>
  <si>
    <t>CAR</t>
  </si>
  <si>
    <t>MES</t>
  </si>
  <si>
    <t>DIM_PCT</t>
  </si>
  <si>
    <t>per bed (decimal fraction)</t>
  </si>
  <si>
    <t>FERT_BED</t>
  </si>
  <si>
    <t>USD per bed</t>
  </si>
  <si>
    <t>LABOR_HRS_WK</t>
  </si>
  <si>
    <t>hours per week per bed (CAR held as 5/6, exact, per the Stage 2 published check figures)</t>
  </si>
  <si>
    <t>PRICE</t>
  </si>
  <si>
    <t>MAX_BEDS</t>
  </si>
  <si>
    <t>beds</t>
  </si>
  <si>
    <t>Crop economics - REVENUE, FERT_COST, LABOR_HRS as a function of the crop's own bed count q. Column A (q) is a region grid index: integers 0..MAX_BEDS(c).</t>
  </si>
  <si>
    <t>TOMATOES</t>
  </si>
  <si>
    <t>q</t>
  </si>
  <si>
    <t>REVENUE(TOM,q)</t>
  </si>
  <si>
    <t>FERT_COST(TOM,q)</t>
  </si>
  <si>
    <t>LABOR_HRS(TOM,q)</t>
  </si>
  <si>
    <t>CARROTS</t>
  </si>
  <si>
    <t>REVENUE(CAR,q)</t>
  </si>
  <si>
    <t>FERT_COST(CAR,q)</t>
  </si>
  <si>
    <t>LABOR_HRS(CAR,q)</t>
  </si>
  <si>
    <t>MESCLUN</t>
  </si>
  <si>
    <t>REVENUE(MES,q)</t>
  </si>
  <si>
    <t>FERT_COST(MES,q)</t>
  </si>
  <si>
    <t>LABOR_HRS(MES,q)</t>
  </si>
  <si>
    <t>Standalone marginal-cost schedules. Each crop as if it were the only crop: full FARMER_HRS available, beds free to MAX_BEDS(c). Uses the farmer/temp split (LABOR_COST_SA), NOT the blended rate. Column A (q) is a region grid index; the q=0 row carries the structural zero TVC(c,0)=0 and the reported schedule is q=1..MAX_BEDS(c).</t>
  </si>
  <si>
    <t>LABOR_HRS</t>
  </si>
  <si>
    <t>FARMER_HRS_USED</t>
  </si>
  <si>
    <t>TEMP_HRS_USED</t>
  </si>
  <si>
    <t>LABOR_COST_SA</t>
  </si>
  <si>
    <t>FERT_COST</t>
  </si>
  <si>
    <t>TVC</t>
  </si>
  <si>
    <t>MARG_COST</t>
  </si>
  <si>
    <t>MARG_REVENUE</t>
  </si>
  <si>
    <t>SA_PROFIT</t>
  </si>
  <si>
    <t>q if MC&gt;=PRICE</t>
  </si>
  <si>
    <t>DIP</t>
  </si>
  <si>
    <t>XING(TOM)</t>
  </si>
  <si>
    <t>XING_FIRST(TOM)</t>
  </si>
  <si>
    <t>dip in TOM schedule?</t>
  </si>
  <si>
    <t>XING(CAR)</t>
  </si>
  <si>
    <t>XING_FIRST(CAR)</t>
  </si>
  <si>
    <t>dip in CAR schedule?</t>
  </si>
  <si>
    <t>XING(MES)</t>
  </si>
  <si>
    <t>XING_FIRST(MES)</t>
  </si>
  <si>
    <t>dip in MES schedule?</t>
  </si>
  <si>
    <t>Cost structure at the current allocation (q(TOM), q(CAR), q(MES) on the Optimization sheet).</t>
  </si>
  <si>
    <t>LABOR_HRS(TOM, q(TOM))</t>
  </si>
  <si>
    <t>LABOR_HRS(CAR, q(CAR))</t>
  </si>
  <si>
    <t>LABOR_HRS(MES, q(MES))</t>
  </si>
  <si>
    <t>TOTAL_LABOR_HRS</t>
  </si>
  <si>
    <t>TEMP_LABOR_HRS</t>
  </si>
  <si>
    <t>TOTAL_LABOR_COST</t>
  </si>
  <si>
    <t>BLENDED_RATE</t>
  </si>
  <si>
    <t>ALLOC_LABOR_COST(TOM)</t>
  </si>
  <si>
    <t>ALLOC_LABOR_COST(CAR)</t>
  </si>
  <si>
    <t>ALLOC_LABOR_COST(MES)</t>
  </si>
  <si>
    <t>TOTAL_FERT_COST</t>
  </si>
  <si>
    <t>TOTAL_REVENUE</t>
  </si>
  <si>
    <t>MARGIN(TOM)</t>
  </si>
  <si>
    <t>MARGIN(CAR)</t>
  </si>
  <si>
    <t>MARGIN(MES)</t>
  </si>
  <si>
    <t>TOTAL_COST</t>
  </si>
  <si>
    <t>PROFIT</t>
  </si>
  <si>
    <t>implied temp-worker count (TEMP_LABOR_HRS / TEMP_WORKER_HRS)</t>
  </si>
  <si>
    <t>tie-out  SUM(ALLOC_LABOR_COST) - TOTAL_LABOR_COST</t>
  </si>
  <si>
    <t>tie-out  SUM(MARGIN) - (PROFIT + FIXED_COSTS)</t>
  </si>
  <si>
    <t>Every integer (q(TOM),q(CAR),q(MES)) with 0&lt;=q(c)&lt;=MAX_BEDS(c): 21 x 21 x 31 = 13,671 combos. Columns A-C are region grid indices. "feasible" applies the 64-bed total and the temp-hour ceiling; per-crop caps are enforced by the enumerated ranges.</t>
  </si>
  <si>
    <t>MAXPROFIT</t>
  </si>
  <si>
    <t>opt q(TOM)</t>
  </si>
  <si>
    <t>q(TOM)</t>
  </si>
  <si>
    <t>q(CAR)</t>
  </si>
  <si>
    <t>q(MES)</t>
  </si>
  <si>
    <t>hrs(TOM)</t>
  </si>
  <si>
    <t>hrs(CAR)</t>
  </si>
  <si>
    <t>hrs(MES)</t>
  </si>
  <si>
    <t>total hrs</t>
  </si>
  <si>
    <t>farmer hrs</t>
  </si>
  <si>
    <t>temp hrs</t>
  </si>
  <si>
    <t>labor cost</t>
  </si>
  <si>
    <t>revenue</t>
  </si>
  <si>
    <t>fert cost</t>
  </si>
  <si>
    <t>feasible</t>
  </si>
  <si>
    <t>profit</t>
  </si>
  <si>
    <t>feasible profit</t>
  </si>
  <si>
    <t>opt q(CAR)</t>
  </si>
  <si>
    <t>opt q(MES)</t>
  </si>
  <si>
    <t>feasible combos</t>
  </si>
  <si>
    <t>combos enumerated</t>
  </si>
  <si>
    <t>beds used at opt</t>
  </si>
  <si>
    <t>Optimization (Solver). Decision cells B4:B6 are populated from the Enumeration maximum. Excel Solver was not run in this build environment; run it to confirm - the Enumeration maximum is authoritative if they differ.</t>
  </si>
  <si>
    <t>Decision variables (integer beds; Solver changing cells)</t>
  </si>
  <si>
    <t>beds used</t>
  </si>
  <si>
    <t>Objective</t>
  </si>
  <si>
    <t>PROFIT  (maximize)</t>
  </si>
  <si>
    <t>Constraints (each an explicit Solver constraint)</t>
  </si>
  <si>
    <t>constraint</t>
  </si>
  <si>
    <t>LHS</t>
  </si>
  <si>
    <t>rel</t>
  </si>
  <si>
    <t>RHS</t>
  </si>
  <si>
    <t>slack</t>
  </si>
  <si>
    <t>status</t>
  </si>
  <si>
    <t>lower bound (beds &gt;= 0)</t>
  </si>
  <si>
    <t>q(TOM)+q(CAR)+q(MES) &lt;= TOTAL_BEDS</t>
  </si>
  <si>
    <t>&lt;=</t>
  </si>
  <si>
    <t>q(TOM) &lt;= MAX_BEDS_TOM</t>
  </si>
  <si>
    <t>q(CAR) &lt;= MAX_BEDS_CAR</t>
  </si>
  <si>
    <t>q(MES) &lt;= MAX_BEDS_MES</t>
  </si>
  <si>
    <t>q(TOM) &gt;= 0</t>
  </si>
  <si>
    <t>&gt;=</t>
  </si>
  <si>
    <t>q(CAR) &gt;= 0</t>
  </si>
  <si>
    <t>q(MES) &gt;= 0</t>
  </si>
  <si>
    <t>TEMP_LABOR_HRS &lt;= TEMP_WORKER_MAX*TEMP_WORKER_HRS</t>
  </si>
  <si>
    <t>TOTAL_LABOR_HRS &lt;= LABOR_HRS_CAP</t>
  </si>
  <si>
    <t>q(TOM), q(CAR), q(MES) = integer</t>
  </si>
  <si>
    <t>Solver engine: GRG Nonlinear.  Options: Integer Optimality = 0%.</t>
  </si>
  <si>
    <t>Start points: (0,0,0) and (20,0,0); confirm both converge to the same allocation.</t>
  </si>
  <si>
    <t>If they differ, the Enumeration-maximum row (Enumeration sheet, S1:S4) is authoritative.</t>
  </si>
  <si>
    <t>Binding constraint at this allocation</t>
  </si>
  <si>
    <t>Solver vs Enumeration</t>
  </si>
  <si>
    <t>Worked example - the model recomputed by live formulas at the fixed anchor q=(5,5,5), a non-optimal numeric anchor from the spec. B3:B5 are region grid inputs. Column D holds the spec's published figures (reference, shown to the cent); column E flags the match.</t>
  </si>
  <si>
    <t>q(TOM) [anchor]</t>
  </si>
  <si>
    <t>q(CAR) [anchor]</t>
  </si>
  <si>
    <t>q(MES) [anchor]</t>
  </si>
  <si>
    <t>figure</t>
  </si>
  <si>
    <t>model (live)</t>
  </si>
  <si>
    <t>spec anchor</t>
  </si>
  <si>
    <t>match?</t>
  </si>
  <si>
    <t>LABOR_HRS(TOM,5)</t>
  </si>
  <si>
    <t>LABOR_HRS(CAR,5)</t>
  </si>
  <si>
    <t>LABOR_HRS(MES,5)</t>
  </si>
  <si>
    <t>tie-out  SUM(ALLOC) - TOTAL_LABOR_COST</t>
  </si>
  <si>
    <t>tie-out  SUM(MARGIN) - (PROFIT+FIXED_COSTS)</t>
  </si>
  <si>
    <t>Checks - live PASS/FAIL. Column D is exactly "PASS" or "FALL"-&gt;"PASS"/"FAIL"; notes in column E.</t>
  </si>
  <si>
    <t>check</t>
  </si>
  <si>
    <t>computed</t>
  </si>
  <si>
    <t>expected</t>
  </si>
  <si>
    <t>result</t>
  </si>
  <si>
    <t>note</t>
  </si>
  <si>
    <t>FARMER_RATE = (FARMER_WAGE/2)/FARMER_HRS</t>
  </si>
  <si>
    <t>TEMP_WORKER_RATE = TEMP_WORKER_WAGE/TEMP_WORKER_HRS</t>
  </si>
  <si>
    <t>LABOR_HRS_CAP = FARMER_HRS + TEMP_WORKER_MAX*TEMP_WORKER_HRS</t>
  </si>
  <si>
    <t>0 &lt;= q(TOM) &lt;= MAX_BEDS_TOM</t>
  </si>
  <si>
    <t>0 &lt;= q(CAR) &lt;= MAX_BEDS_CAR</t>
  </si>
  <si>
    <t>0 &lt;= q(MES) &lt;= MAX_BEDS_MES</t>
  </si>
  <si>
    <t>TEMP_LABOR_HRS &lt;= TEMP_WORKER_MAX*TEMP_WORKER_HRS (solved)</t>
  </si>
  <si>
    <t>TOTAL_LABOR_HRS &lt;= LABOR_HRS_CAP (solved)</t>
  </si>
  <si>
    <t>SUM(ALLOC_LABOR_COST) = TOTAL_LABOR_COST</t>
  </si>
  <si>
    <t>SUM(MARGIN) = PROFIT + FIXED_COSTS</t>
  </si>
  <si>
    <t>exponent guard: LABOR_HRS(TOM,1) = LABOR_HRS_WK_TOM*SEASON_WEEKS*(1+DIM_PCT_TOM)</t>
  </si>
  <si>
    <t>exponent not dropped: LABOR_HRS(TOM,1) &gt; LABOR_HRS_WK_TOM*SEASON_WEEKS</t>
  </si>
  <si>
    <t>exponent guard: LABOR_HRS(CAR,1) = LABOR_HRS_WK_CAR*SEASON_WEEKS*(1+DIM_PCT_CAR)</t>
  </si>
  <si>
    <t>exponent not dropped: LABOR_HRS(CAR,1) &gt; LABOR_HRS_WK_CAR*SEASON_WEEKS</t>
  </si>
  <si>
    <t>exponent guard: LABOR_HRS(MES,1) = LABOR_HRS_WK_MES*SEASON_WEEKS*(1+DIM_PCT_MES)</t>
  </si>
  <si>
    <t>exponent not dropped: LABOR_HRS(MES,1) &gt; LABOR_HRS_WK_MES*SEASON_WEEKS</t>
  </si>
  <si>
    <t>solved allocation = Enumeration maximum row</t>
  </si>
  <si>
    <t>worked example PROFIT reconciles to spec anchor (to the cent)</t>
  </si>
  <si>
    <t>worked example: every figure in column E = "match"</t>
  </si>
  <si>
    <t>tomato standalone MC schedule dip is flagged</t>
  </si>
  <si>
    <t>&gt;= 1</t>
  </si>
  <si>
    <t>no error values: Inputs</t>
  </si>
  <si>
    <t>0</t>
  </si>
  <si>
    <t>no error values: CropEconomics</t>
  </si>
  <si>
    <t>no error values: MCSchedules</t>
  </si>
  <si>
    <t>no error values: CostStructure</t>
  </si>
  <si>
    <t>no error values: Optimization</t>
  </si>
  <si>
    <t>no error values: Enumeration head</t>
  </si>
  <si>
    <t>no error values: WorkedExample</t>
  </si>
  <si>
    <t>no error values: Summary</t>
  </si>
  <si>
    <t>no error values: Enumeration body (O column count = 13,671; errors upstream would drop the count)</t>
  </si>
  <si>
    <t>no error values: Checks sheet (rows 1-33)</t>
  </si>
  <si>
    <t>ALL CHECKS</t>
  </si>
  <si>
    <t>Summary - solved allocation and named outputs. Solved = current (after Solver); decision cells populated from the Enumeration maximum.</t>
  </si>
  <si>
    <t>beds idle</t>
  </si>
  <si>
    <t>implied temp-worker count</t>
  </si>
  <si>
    <t>crop</t>
  </si>
  <si>
    <t>ALLOC_LABOR_COST</t>
  </si>
  <si>
    <t>MARGIN</t>
  </si>
  <si>
    <t>MARG_COST at q(c)</t>
  </si>
  <si>
    <t>XING</t>
  </si>
  <si>
    <t>XING_FIRST</t>
  </si>
  <si>
    <t>binding constraint at optimum</t>
  </si>
  <si>
    <t>standalone MC-schedule dip(s)</t>
  </si>
  <si>
    <t>Solver vs enumeration</t>
  </si>
  <si>
    <t>PROFIT (season, at optimum)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</si>
</sst>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%"/>
    <numFmt numFmtId="166" formatCode="#,##0.0000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/>
    <xf numFmtId="0" fontId="0" fillId="0" borderId="0" xfId="0" applyAlignment="1"/>
    <xf numFmtId="1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A24" sqref="A24"/>
    </sheetView>
  </sheetViews>
  <sheetFormatPr defaultRowHeight="15"/>
  <cols>
    <col min="1" max="1" width="36.7109375" customWidth="1"/>
    <col min="2" max="2" width="18.28515625" customWidth="1"/>
    <col min="3" max="3" width="26.5703125" customWidth="1"/>
    <col min="4" max="4" width="37.28515625" customWidth="1"/>
  </cols>
  <sheetData>
    <row r="1" spans="1:4" ht="63.75" customHeight="1">
      <c r="A1" s="7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t="s">
        <v>5</v>
      </c>
      <c r="B4" s="6">
        <v>36</v>
      </c>
      <c r="C4" t="s">
        <v>6</v>
      </c>
      <c r="D4" t="s">
        <v>7</v>
      </c>
    </row>
    <row r="5" spans="1:4">
      <c r="A5" t="s">
        <v>8</v>
      </c>
      <c r="B5" s="6">
        <v>64</v>
      </c>
      <c r="C5" t="s">
        <v>9</v>
      </c>
      <c r="D5" t="s">
        <v>7</v>
      </c>
    </row>
    <row r="6" spans="1:4">
      <c r="A6" t="s">
        <v>10</v>
      </c>
      <c r="B6" s="2">
        <v>20000</v>
      </c>
      <c r="C6" t="s">
        <v>11</v>
      </c>
      <c r="D6" t="s">
        <v>7</v>
      </c>
    </row>
    <row r="7" spans="1:4">
      <c r="A7" t="s">
        <v>12</v>
      </c>
      <c r="B7" s="5">
        <v>720</v>
      </c>
      <c r="C7" t="s">
        <v>13</v>
      </c>
      <c r="D7" t="s">
        <v>14</v>
      </c>
    </row>
    <row r="8" spans="1:4">
      <c r="A8" t="s">
        <v>15</v>
      </c>
      <c r="B8" s="2">
        <v>50000</v>
      </c>
      <c r="C8" t="s">
        <v>11</v>
      </c>
      <c r="D8" t="s">
        <v>16</v>
      </c>
    </row>
    <row r="9" spans="1:4">
      <c r="A9" t="s">
        <v>17</v>
      </c>
      <c r="B9" s="3">
        <f>(FARMER_WAGE/2)/FARMER_HRS</f>
        <v>34.722222222222221</v>
      </c>
      <c r="C9" t="s">
        <v>18</v>
      </c>
      <c r="D9" t="s">
        <v>19</v>
      </c>
    </row>
    <row r="10" spans="1:4">
      <c r="A10" t="s">
        <v>20</v>
      </c>
      <c r="B10" s="2">
        <v>25000</v>
      </c>
      <c r="C10" t="s">
        <v>21</v>
      </c>
      <c r="D10" t="s">
        <v>22</v>
      </c>
    </row>
    <row r="11" spans="1:4">
      <c r="A11" t="s">
        <v>23</v>
      </c>
      <c r="B11" s="5">
        <v>1440</v>
      </c>
      <c r="C11" t="s">
        <v>24</v>
      </c>
      <c r="D11" t="s">
        <v>7</v>
      </c>
    </row>
    <row r="12" spans="1:4">
      <c r="A12" t="s">
        <v>25</v>
      </c>
      <c r="B12" s="3">
        <f>TEMP_WORKER_WAGE/TEMP_WORKER_HRS</f>
        <v>17.361111111111111</v>
      </c>
      <c r="C12" t="s">
        <v>26</v>
      </c>
      <c r="D12" t="s">
        <v>27</v>
      </c>
    </row>
    <row r="13" spans="1:4">
      <c r="A13" t="s">
        <v>28</v>
      </c>
      <c r="B13" s="6">
        <v>4</v>
      </c>
      <c r="C13" t="s">
        <v>29</v>
      </c>
      <c r="D13" t="s">
        <v>7</v>
      </c>
    </row>
    <row r="14" spans="1:4">
      <c r="A14" t="s">
        <v>30</v>
      </c>
      <c r="B14" s="5">
        <f>FARMER_HRS+TEMP_WORKER_MAX*TEMP_WORKER_HRS</f>
        <v>6480</v>
      </c>
      <c r="C14" t="s">
        <v>31</v>
      </c>
      <c r="D14" t="s">
        <v>32</v>
      </c>
    </row>
    <row r="16" spans="1:4" ht="45">
      <c r="A16" s="7" t="s">
        <v>33</v>
      </c>
    </row>
    <row r="17" spans="1:5">
      <c r="A17" s="1" t="s">
        <v>1</v>
      </c>
      <c r="B17" s="1" t="s">
        <v>34</v>
      </c>
      <c r="C17" s="1" t="s">
        <v>35</v>
      </c>
      <c r="D17" s="1" t="s">
        <v>36</v>
      </c>
      <c r="E17" s="1" t="s">
        <v>3</v>
      </c>
    </row>
    <row r="18" spans="1:5">
      <c r="A18" t="s">
        <v>37</v>
      </c>
      <c r="B18" s="4">
        <v>0.1</v>
      </c>
      <c r="C18" s="4">
        <v>2.5000000000000001E-2</v>
      </c>
      <c r="D18" s="4">
        <v>1.2500000000000001E-2</v>
      </c>
      <c r="E18" t="s">
        <v>38</v>
      </c>
    </row>
    <row r="19" spans="1:5">
      <c r="A19" t="s">
        <v>39</v>
      </c>
      <c r="B19" s="2">
        <v>880</v>
      </c>
      <c r="C19" s="2">
        <v>440</v>
      </c>
      <c r="D19" s="2">
        <v>880</v>
      </c>
      <c r="E19" t="s">
        <v>40</v>
      </c>
    </row>
    <row r="20" spans="1:5">
      <c r="A20" t="s">
        <v>41</v>
      </c>
      <c r="B20" s="5">
        <v>2.5</v>
      </c>
      <c r="C20" s="5">
        <f>5/6</f>
        <v>0.83333333333333337</v>
      </c>
      <c r="D20" s="5">
        <v>1.25</v>
      </c>
      <c r="E20" t="s">
        <v>42</v>
      </c>
    </row>
    <row r="21" spans="1:5">
      <c r="A21" t="s">
        <v>43</v>
      </c>
      <c r="B21" s="2">
        <v>8800</v>
      </c>
      <c r="C21" s="2">
        <v>2094</v>
      </c>
      <c r="D21" s="2">
        <v>2700</v>
      </c>
      <c r="E21" t="s">
        <v>40</v>
      </c>
    </row>
    <row r="22" spans="1:5">
      <c r="A22" t="s">
        <v>44</v>
      </c>
      <c r="B22" s="6">
        <v>20</v>
      </c>
      <c r="C22" s="6">
        <v>20</v>
      </c>
      <c r="D22" s="6">
        <v>30</v>
      </c>
      <c r="E2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3"/>
  <sheetViews>
    <sheetView workbookViewId="0"/>
  </sheetViews>
  <sheetFormatPr defaultRowHeight="15"/>
  <cols>
    <col min="2" max="2" width="13.28515625" customWidth="1"/>
    <col min="4" max="4" width="13.5703125" customWidth="1"/>
  </cols>
  <sheetData>
    <row r="1" spans="1:4">
      <c r="A1" s="1" t="s">
        <v>46</v>
      </c>
    </row>
    <row r="3" spans="1:4">
      <c r="A3" s="1" t="s">
        <v>47</v>
      </c>
    </row>
    <row r="4" spans="1:4">
      <c r="A4" s="1" t="s">
        <v>48</v>
      </c>
      <c r="B4" s="1" t="s">
        <v>49</v>
      </c>
      <c r="C4" s="1" t="s">
        <v>50</v>
      </c>
      <c r="D4" s="1" t="s">
        <v>51</v>
      </c>
    </row>
    <row r="5" spans="1:4">
      <c r="A5" s="6">
        <v>0</v>
      </c>
      <c r="B5" s="2">
        <f t="shared" ref="B5:B25" si="0">A5*PRICE_TOM</f>
        <v>0</v>
      </c>
      <c r="C5" s="2">
        <f t="shared" ref="C5:C25" si="1">A5*FERT_BED_TOM</f>
        <v>0</v>
      </c>
      <c r="D5" s="5">
        <f t="shared" ref="D5:D25" si="2">IF(A5=0,0,A5*LABOR_HRS_WK_TOM*SEASON_WEEKS*(1+DIM_PCT_TOM)^A5)</f>
        <v>0</v>
      </c>
    </row>
    <row r="6" spans="1:4">
      <c r="A6" s="6">
        <v>1</v>
      </c>
      <c r="B6" s="2">
        <f t="shared" si="0"/>
        <v>8800</v>
      </c>
      <c r="C6" s="2">
        <f t="shared" si="1"/>
        <v>880</v>
      </c>
      <c r="D6" s="5">
        <f t="shared" si="2"/>
        <v>99.000000000000014</v>
      </c>
    </row>
    <row r="7" spans="1:4">
      <c r="A7" s="6">
        <v>2</v>
      </c>
      <c r="B7" s="2">
        <f t="shared" si="0"/>
        <v>17600</v>
      </c>
      <c r="C7" s="2">
        <f t="shared" si="1"/>
        <v>1760</v>
      </c>
      <c r="D7" s="5">
        <f t="shared" si="2"/>
        <v>217.80000000000004</v>
      </c>
    </row>
    <row r="8" spans="1:4">
      <c r="A8" s="6">
        <v>3</v>
      </c>
      <c r="B8" s="2">
        <f t="shared" si="0"/>
        <v>26400</v>
      </c>
      <c r="C8" s="2">
        <f t="shared" si="1"/>
        <v>2640</v>
      </c>
      <c r="D8" s="5">
        <f t="shared" si="2"/>
        <v>359.37000000000012</v>
      </c>
    </row>
    <row r="9" spans="1:4">
      <c r="A9" s="6">
        <v>4</v>
      </c>
      <c r="B9" s="2">
        <f t="shared" si="0"/>
        <v>35200</v>
      </c>
      <c r="C9" s="2">
        <f t="shared" si="1"/>
        <v>3520</v>
      </c>
      <c r="D9" s="5">
        <f t="shared" si="2"/>
        <v>527.07600000000014</v>
      </c>
    </row>
    <row r="10" spans="1:4">
      <c r="A10" s="6">
        <v>5</v>
      </c>
      <c r="B10" s="2">
        <f t="shared" si="0"/>
        <v>44000</v>
      </c>
      <c r="C10" s="2">
        <f t="shared" si="1"/>
        <v>4400</v>
      </c>
      <c r="D10" s="5">
        <f t="shared" si="2"/>
        <v>724.72950000000026</v>
      </c>
    </row>
    <row r="11" spans="1:4">
      <c r="A11" s="6">
        <v>6</v>
      </c>
      <c r="B11" s="2">
        <f t="shared" si="0"/>
        <v>52800</v>
      </c>
      <c r="C11" s="2">
        <f t="shared" si="1"/>
        <v>5280</v>
      </c>
      <c r="D11" s="5">
        <f t="shared" si="2"/>
        <v>956.64294000000041</v>
      </c>
    </row>
    <row r="12" spans="1:4">
      <c r="A12" s="6">
        <v>7</v>
      </c>
      <c r="B12" s="2">
        <f t="shared" si="0"/>
        <v>61600</v>
      </c>
      <c r="C12" s="2">
        <f t="shared" si="1"/>
        <v>6160</v>
      </c>
      <c r="D12" s="5">
        <f t="shared" si="2"/>
        <v>1227.6917730000007</v>
      </c>
    </row>
    <row r="13" spans="1:4">
      <c r="A13" s="6">
        <v>8</v>
      </c>
      <c r="B13" s="2">
        <f t="shared" si="0"/>
        <v>70400</v>
      </c>
      <c r="C13" s="2">
        <f t="shared" si="1"/>
        <v>7040</v>
      </c>
      <c r="D13" s="5">
        <f t="shared" si="2"/>
        <v>1543.3839432000009</v>
      </c>
    </row>
    <row r="14" spans="1:4">
      <c r="A14" s="6">
        <v>9</v>
      </c>
      <c r="B14" s="2">
        <f t="shared" si="0"/>
        <v>79200</v>
      </c>
      <c r="C14" s="2">
        <f t="shared" si="1"/>
        <v>7920</v>
      </c>
      <c r="D14" s="5">
        <f t="shared" si="2"/>
        <v>1909.9376297100011</v>
      </c>
    </row>
    <row r="15" spans="1:4">
      <c r="A15" s="6">
        <v>10</v>
      </c>
      <c r="B15" s="2">
        <f t="shared" si="0"/>
        <v>88000</v>
      </c>
      <c r="C15" s="2">
        <f t="shared" si="1"/>
        <v>8800</v>
      </c>
      <c r="D15" s="5">
        <f t="shared" si="2"/>
        <v>2334.3682140900019</v>
      </c>
    </row>
    <row r="16" spans="1:4">
      <c r="A16" s="6">
        <v>11</v>
      </c>
      <c r="B16" s="2">
        <f t="shared" si="0"/>
        <v>96800</v>
      </c>
      <c r="C16" s="2">
        <f t="shared" si="1"/>
        <v>9680</v>
      </c>
      <c r="D16" s="5">
        <f t="shared" si="2"/>
        <v>2824.5855390489023</v>
      </c>
    </row>
    <row r="17" spans="1:4">
      <c r="A17" s="6">
        <v>12</v>
      </c>
      <c r="B17" s="2">
        <f t="shared" si="0"/>
        <v>105600</v>
      </c>
      <c r="C17" s="2">
        <f t="shared" si="1"/>
        <v>10560</v>
      </c>
      <c r="D17" s="5">
        <f t="shared" si="2"/>
        <v>3389.502646858683</v>
      </c>
    </row>
    <row r="18" spans="1:4">
      <c r="A18" s="6">
        <v>13</v>
      </c>
      <c r="B18" s="2">
        <f t="shared" si="0"/>
        <v>114400</v>
      </c>
      <c r="C18" s="2">
        <f t="shared" si="1"/>
        <v>11440</v>
      </c>
      <c r="D18" s="5">
        <f t="shared" si="2"/>
        <v>4039.1573208399304</v>
      </c>
    </row>
    <row r="19" spans="1:4">
      <c r="A19" s="6">
        <v>14</v>
      </c>
      <c r="B19" s="2">
        <f t="shared" si="0"/>
        <v>123200</v>
      </c>
      <c r="C19" s="2">
        <f t="shared" si="1"/>
        <v>12320</v>
      </c>
      <c r="D19" s="5">
        <f t="shared" si="2"/>
        <v>4784.8479031488414</v>
      </c>
    </row>
    <row r="20" spans="1:4">
      <c r="A20" s="6">
        <v>15</v>
      </c>
      <c r="B20" s="2">
        <f t="shared" si="0"/>
        <v>132000</v>
      </c>
      <c r="C20" s="2">
        <f t="shared" si="1"/>
        <v>13200</v>
      </c>
      <c r="D20" s="5">
        <f t="shared" si="2"/>
        <v>5639.2850287111351</v>
      </c>
    </row>
    <row r="21" spans="1:4">
      <c r="A21" s="6">
        <v>16</v>
      </c>
      <c r="B21" s="2">
        <f t="shared" si="0"/>
        <v>140800</v>
      </c>
      <c r="C21" s="2">
        <f t="shared" si="1"/>
        <v>14080</v>
      </c>
      <c r="D21" s="5">
        <f t="shared" si="2"/>
        <v>6616.761100354398</v>
      </c>
    </row>
    <row r="22" spans="1:4">
      <c r="A22" s="6">
        <v>17</v>
      </c>
      <c r="B22" s="2">
        <f t="shared" si="0"/>
        <v>149600</v>
      </c>
      <c r="C22" s="2">
        <f t="shared" si="1"/>
        <v>14960</v>
      </c>
      <c r="D22" s="5">
        <f t="shared" si="2"/>
        <v>7733.3395360392033</v>
      </c>
    </row>
    <row r="23" spans="1:4">
      <c r="A23" s="6">
        <v>18</v>
      </c>
      <c r="B23" s="2">
        <f t="shared" si="0"/>
        <v>158400</v>
      </c>
      <c r="C23" s="2">
        <f t="shared" si="1"/>
        <v>15840</v>
      </c>
      <c r="D23" s="5">
        <f t="shared" si="2"/>
        <v>9007.0660478574246</v>
      </c>
    </row>
    <row r="24" spans="1:4">
      <c r="A24" s="6">
        <v>19</v>
      </c>
      <c r="B24" s="2">
        <f t="shared" si="0"/>
        <v>167200</v>
      </c>
      <c r="C24" s="2">
        <f t="shared" si="1"/>
        <v>16720</v>
      </c>
      <c r="D24" s="5">
        <f t="shared" si="2"/>
        <v>10458.204466678902</v>
      </c>
    </row>
    <row r="25" spans="1:4">
      <c r="A25" s="6">
        <v>20</v>
      </c>
      <c r="B25" s="2">
        <f t="shared" si="0"/>
        <v>176000</v>
      </c>
      <c r="C25" s="2">
        <f t="shared" si="1"/>
        <v>17600</v>
      </c>
      <c r="D25" s="5">
        <f t="shared" si="2"/>
        <v>12109.499908786096</v>
      </c>
    </row>
    <row r="27" spans="1:4">
      <c r="A27" s="1" t="s">
        <v>52</v>
      </c>
    </row>
    <row r="28" spans="1:4">
      <c r="A28" s="1" t="s">
        <v>48</v>
      </c>
      <c r="B28" s="1" t="s">
        <v>53</v>
      </c>
      <c r="C28" s="1" t="s">
        <v>54</v>
      </c>
      <c r="D28" s="1" t="s">
        <v>55</v>
      </c>
    </row>
    <row r="29" spans="1:4">
      <c r="A29" s="6">
        <v>0</v>
      </c>
      <c r="B29" s="2">
        <f t="shared" ref="B29:B49" si="3">A29*PRICE_CAR</f>
        <v>0</v>
      </c>
      <c r="C29" s="2">
        <f t="shared" ref="C29:C49" si="4">A29*FERT_BED_CAR</f>
        <v>0</v>
      </c>
      <c r="D29" s="5">
        <f t="shared" ref="D29:D49" si="5">IF(A29=0,0,A29*LABOR_HRS_WK_CAR*SEASON_WEEKS*(1+DIM_PCT_CAR)^A29)</f>
        <v>0</v>
      </c>
    </row>
    <row r="30" spans="1:4">
      <c r="A30" s="6">
        <v>1</v>
      </c>
      <c r="B30" s="2">
        <f t="shared" si="3"/>
        <v>2094</v>
      </c>
      <c r="C30" s="2">
        <f t="shared" si="4"/>
        <v>440</v>
      </c>
      <c r="D30" s="5">
        <f t="shared" si="5"/>
        <v>30.749999999999996</v>
      </c>
    </row>
    <row r="31" spans="1:4">
      <c r="A31" s="6">
        <v>2</v>
      </c>
      <c r="B31" s="2">
        <f t="shared" si="3"/>
        <v>4188</v>
      </c>
      <c r="C31" s="2">
        <f t="shared" si="4"/>
        <v>880</v>
      </c>
      <c r="D31" s="5">
        <f t="shared" si="5"/>
        <v>63.037499999999994</v>
      </c>
    </row>
    <row r="32" spans="1:4">
      <c r="A32" s="6">
        <v>3</v>
      </c>
      <c r="B32" s="2">
        <f t="shared" si="3"/>
        <v>6282</v>
      </c>
      <c r="C32" s="2">
        <f t="shared" si="4"/>
        <v>1320</v>
      </c>
      <c r="D32" s="5">
        <f t="shared" si="5"/>
        <v>96.920156249999991</v>
      </c>
    </row>
    <row r="33" spans="1:4">
      <c r="A33" s="6">
        <v>4</v>
      </c>
      <c r="B33" s="2">
        <f t="shared" si="3"/>
        <v>8376</v>
      </c>
      <c r="C33" s="2">
        <f t="shared" si="4"/>
        <v>1760</v>
      </c>
      <c r="D33" s="5">
        <f t="shared" si="5"/>
        <v>132.45754687499996</v>
      </c>
    </row>
    <row r="34" spans="1:4">
      <c r="A34" s="6">
        <v>5</v>
      </c>
      <c r="B34" s="2">
        <f t="shared" si="3"/>
        <v>10470</v>
      </c>
      <c r="C34" s="2">
        <f t="shared" si="4"/>
        <v>2200</v>
      </c>
      <c r="D34" s="5">
        <f t="shared" si="5"/>
        <v>169.71123193359369</v>
      </c>
    </row>
    <row r="35" spans="1:4">
      <c r="A35" s="6">
        <v>6</v>
      </c>
      <c r="B35" s="2">
        <f t="shared" si="3"/>
        <v>12564</v>
      </c>
      <c r="C35" s="2">
        <f t="shared" si="4"/>
        <v>2640</v>
      </c>
      <c r="D35" s="5">
        <f t="shared" si="5"/>
        <v>208.74481527832023</v>
      </c>
    </row>
    <row r="36" spans="1:4">
      <c r="A36" s="6">
        <v>7</v>
      </c>
      <c r="B36" s="2">
        <f t="shared" si="3"/>
        <v>14658</v>
      </c>
      <c r="C36" s="2">
        <f t="shared" si="4"/>
        <v>3080</v>
      </c>
      <c r="D36" s="5">
        <f t="shared" si="5"/>
        <v>249.62400827032465</v>
      </c>
    </row>
    <row r="37" spans="1:4">
      <c r="A37" s="6">
        <v>8</v>
      </c>
      <c r="B37" s="2">
        <f t="shared" si="3"/>
        <v>16752</v>
      </c>
      <c r="C37" s="2">
        <f t="shared" si="4"/>
        <v>3520</v>
      </c>
      <c r="D37" s="5">
        <f t="shared" si="5"/>
        <v>292.41669540238024</v>
      </c>
    </row>
    <row r="38" spans="1:4">
      <c r="A38" s="6">
        <v>9</v>
      </c>
      <c r="B38" s="2">
        <f t="shared" si="3"/>
        <v>18846</v>
      </c>
      <c r="C38" s="2">
        <f t="shared" si="4"/>
        <v>3960</v>
      </c>
      <c r="D38" s="5">
        <f t="shared" si="5"/>
        <v>337.19300188586965</v>
      </c>
    </row>
    <row r="39" spans="1:4">
      <c r="A39" s="6">
        <v>10</v>
      </c>
      <c r="B39" s="2">
        <f t="shared" si="3"/>
        <v>20940</v>
      </c>
      <c r="C39" s="2">
        <f t="shared" si="4"/>
        <v>4400</v>
      </c>
      <c r="D39" s="5">
        <f t="shared" si="5"/>
        <v>384.02536325890713</v>
      </c>
    </row>
    <row r="40" spans="1:4">
      <c r="A40" s="6">
        <v>11</v>
      </c>
      <c r="B40" s="2">
        <f t="shared" si="3"/>
        <v>23034</v>
      </c>
      <c r="C40" s="2">
        <f t="shared" si="4"/>
        <v>4840</v>
      </c>
      <c r="D40" s="5">
        <f t="shared" si="5"/>
        <v>432.98859707441784</v>
      </c>
    </row>
    <row r="41" spans="1:4">
      <c r="A41" s="6">
        <v>12</v>
      </c>
      <c r="B41" s="2">
        <f t="shared" si="3"/>
        <v>25128</v>
      </c>
      <c r="C41" s="2">
        <f t="shared" si="4"/>
        <v>5280</v>
      </c>
      <c r="D41" s="5">
        <f t="shared" si="5"/>
        <v>484.15997672866712</v>
      </c>
    </row>
    <row r="42" spans="1:4">
      <c r="A42" s="6">
        <v>13</v>
      </c>
      <c r="B42" s="2">
        <f t="shared" si="3"/>
        <v>27222</v>
      </c>
      <c r="C42" s="2">
        <f t="shared" si="4"/>
        <v>5720</v>
      </c>
      <c r="D42" s="5">
        <f t="shared" si="5"/>
        <v>537.61930749245744</v>
      </c>
    </row>
    <row r="43" spans="1:4">
      <c r="A43" s="6">
        <v>14</v>
      </c>
      <c r="B43" s="2">
        <f t="shared" si="3"/>
        <v>29316</v>
      </c>
      <c r="C43" s="2">
        <f t="shared" si="4"/>
        <v>6160</v>
      </c>
      <c r="D43" s="5">
        <f t="shared" si="5"/>
        <v>593.44900480898184</v>
      </c>
    </row>
    <row r="44" spans="1:4">
      <c r="A44" s="6">
        <v>15</v>
      </c>
      <c r="B44" s="2">
        <f t="shared" si="3"/>
        <v>31410</v>
      </c>
      <c r="C44" s="2">
        <f t="shared" si="4"/>
        <v>6600</v>
      </c>
      <c r="D44" s="5">
        <f t="shared" si="5"/>
        <v>651.73417492414967</v>
      </c>
    </row>
    <row r="45" spans="1:4">
      <c r="A45" s="6">
        <v>16</v>
      </c>
      <c r="B45" s="2">
        <f t="shared" si="3"/>
        <v>33504</v>
      </c>
      <c r="C45" s="2">
        <f t="shared" si="4"/>
        <v>7040</v>
      </c>
      <c r="D45" s="5">
        <f t="shared" si="5"/>
        <v>712.5626979170703</v>
      </c>
    </row>
    <row r="46" spans="1:4">
      <c r="A46" s="6">
        <v>17</v>
      </c>
      <c r="B46" s="2">
        <f t="shared" si="3"/>
        <v>35598</v>
      </c>
      <c r="C46" s="2">
        <f t="shared" si="4"/>
        <v>7480</v>
      </c>
      <c r="D46" s="5">
        <f t="shared" si="5"/>
        <v>776.02531320030937</v>
      </c>
    </row>
    <row r="47" spans="1:4">
      <c r="A47" s="6">
        <v>18</v>
      </c>
      <c r="B47" s="2">
        <f t="shared" si="3"/>
        <v>37692</v>
      </c>
      <c r="C47" s="2">
        <f t="shared" si="4"/>
        <v>7920</v>
      </c>
      <c r="D47" s="5">
        <f t="shared" si="5"/>
        <v>842.2157075615122</v>
      </c>
    </row>
    <row r="48" spans="1:4">
      <c r="A48" s="6">
        <v>19</v>
      </c>
      <c r="B48" s="2">
        <f t="shared" si="3"/>
        <v>39786</v>
      </c>
      <c r="C48" s="2">
        <f t="shared" si="4"/>
        <v>8360</v>
      </c>
      <c r="D48" s="5">
        <f t="shared" si="5"/>
        <v>911.23060582002495</v>
      </c>
    </row>
    <row r="49" spans="1:4">
      <c r="A49" s="6">
        <v>20</v>
      </c>
      <c r="B49" s="2">
        <f t="shared" si="3"/>
        <v>41880</v>
      </c>
      <c r="C49" s="2">
        <f t="shared" si="4"/>
        <v>8800</v>
      </c>
      <c r="D49" s="5">
        <f t="shared" si="5"/>
        <v>983.16986417423732</v>
      </c>
    </row>
    <row r="51" spans="1:4">
      <c r="A51" s="1" t="s">
        <v>56</v>
      </c>
    </row>
    <row r="52" spans="1:4">
      <c r="A52" s="1" t="s">
        <v>48</v>
      </c>
      <c r="B52" s="1" t="s">
        <v>57</v>
      </c>
      <c r="C52" s="1" t="s">
        <v>58</v>
      </c>
      <c r="D52" s="1" t="s">
        <v>59</v>
      </c>
    </row>
    <row r="53" spans="1:4">
      <c r="A53" s="6">
        <v>0</v>
      </c>
      <c r="B53" s="2">
        <f t="shared" ref="B53:B83" si="6">A53*PRICE_MES</f>
        <v>0</v>
      </c>
      <c r="C53" s="2">
        <f t="shared" ref="C53:C83" si="7">A53*FERT_BED_MES</f>
        <v>0</v>
      </c>
      <c r="D53" s="5">
        <f t="shared" ref="D53:D83" si="8">IF(A53=0,0,A53*LABOR_HRS_WK_MES*SEASON_WEEKS*(1+DIM_PCT_MES)^A53)</f>
        <v>0</v>
      </c>
    </row>
    <row r="54" spans="1:4">
      <c r="A54" s="6">
        <v>1</v>
      </c>
      <c r="B54" s="2">
        <f t="shared" si="6"/>
        <v>2700</v>
      </c>
      <c r="C54" s="2">
        <f t="shared" si="7"/>
        <v>880</v>
      </c>
      <c r="D54" s="5">
        <f t="shared" si="8"/>
        <v>45.5625</v>
      </c>
    </row>
    <row r="55" spans="1:4">
      <c r="A55" s="6">
        <v>2</v>
      </c>
      <c r="B55" s="2">
        <f t="shared" si="6"/>
        <v>5400</v>
      </c>
      <c r="C55" s="2">
        <f t="shared" si="7"/>
        <v>1760</v>
      </c>
      <c r="D55" s="5">
        <f t="shared" si="8"/>
        <v>92.264062499999994</v>
      </c>
    </row>
    <row r="56" spans="1:4">
      <c r="A56" s="6">
        <v>3</v>
      </c>
      <c r="B56" s="2">
        <f t="shared" si="6"/>
        <v>8100</v>
      </c>
      <c r="C56" s="2">
        <f t="shared" si="7"/>
        <v>2640</v>
      </c>
      <c r="D56" s="5">
        <f t="shared" si="8"/>
        <v>140.12604492187498</v>
      </c>
    </row>
    <row r="57" spans="1:4">
      <c r="A57" s="6">
        <v>4</v>
      </c>
      <c r="B57" s="2">
        <f t="shared" si="6"/>
        <v>10800</v>
      </c>
      <c r="C57" s="2">
        <f t="shared" si="7"/>
        <v>3520</v>
      </c>
      <c r="D57" s="5">
        <f t="shared" si="8"/>
        <v>189.17016064453125</v>
      </c>
    </row>
    <row r="58" spans="1:4">
      <c r="A58" s="6">
        <v>5</v>
      </c>
      <c r="B58" s="2">
        <f t="shared" si="6"/>
        <v>13500</v>
      </c>
      <c r="C58" s="2">
        <f t="shared" si="7"/>
        <v>4400</v>
      </c>
      <c r="D58" s="5">
        <f t="shared" si="8"/>
        <v>239.41848456573481</v>
      </c>
    </row>
    <row r="59" spans="1:4">
      <c r="A59" s="6">
        <v>6</v>
      </c>
      <c r="B59" s="2">
        <f t="shared" si="6"/>
        <v>16200</v>
      </c>
      <c r="C59" s="2">
        <f t="shared" si="7"/>
        <v>5280</v>
      </c>
      <c r="D59" s="5">
        <f t="shared" si="8"/>
        <v>290.89345874736784</v>
      </c>
    </row>
    <row r="60" spans="1:4">
      <c r="A60" s="6">
        <v>7</v>
      </c>
      <c r="B60" s="2">
        <f t="shared" si="6"/>
        <v>18900</v>
      </c>
      <c r="C60" s="2">
        <f t="shared" si="7"/>
        <v>6160</v>
      </c>
      <c r="D60" s="5">
        <f t="shared" si="8"/>
        <v>343.61789814532818</v>
      </c>
    </row>
    <row r="61" spans="1:4">
      <c r="A61" s="6">
        <v>8</v>
      </c>
      <c r="B61" s="2">
        <f t="shared" si="6"/>
        <v>21600</v>
      </c>
      <c r="C61" s="2">
        <f t="shared" si="7"/>
        <v>7040</v>
      </c>
      <c r="D61" s="5">
        <f t="shared" si="8"/>
        <v>397.61499642530839</v>
      </c>
    </row>
    <row r="62" spans="1:4">
      <c r="A62" s="6">
        <v>9</v>
      </c>
      <c r="B62" s="2">
        <f t="shared" si="6"/>
        <v>24300</v>
      </c>
      <c r="C62" s="2">
        <f t="shared" si="7"/>
        <v>7920</v>
      </c>
      <c r="D62" s="5">
        <f t="shared" si="8"/>
        <v>452.90833186570285</v>
      </c>
    </row>
    <row r="63" spans="1:4">
      <c r="A63" s="6">
        <v>10</v>
      </c>
      <c r="B63" s="2">
        <f t="shared" si="6"/>
        <v>27000</v>
      </c>
      <c r="C63" s="2">
        <f t="shared" si="7"/>
        <v>8800</v>
      </c>
      <c r="D63" s="5">
        <f t="shared" si="8"/>
        <v>509.52187334891573</v>
      </c>
    </row>
    <row r="64" spans="1:4">
      <c r="A64" s="6">
        <v>11</v>
      </c>
      <c r="B64" s="2">
        <f t="shared" si="6"/>
        <v>29700</v>
      </c>
      <c r="C64" s="2">
        <f t="shared" si="7"/>
        <v>9680</v>
      </c>
      <c r="D64" s="5">
        <f t="shared" si="8"/>
        <v>567.47998644235474</v>
      </c>
    </row>
    <row r="65" spans="1:4">
      <c r="A65" s="6">
        <v>12</v>
      </c>
      <c r="B65" s="2">
        <f t="shared" si="6"/>
        <v>32400</v>
      </c>
      <c r="C65" s="2">
        <f t="shared" si="7"/>
        <v>10560</v>
      </c>
      <c r="D65" s="5">
        <f t="shared" si="8"/>
        <v>626.80743957041921</v>
      </c>
    </row>
    <row r="66" spans="1:4">
      <c r="A66" s="6">
        <v>13</v>
      </c>
      <c r="B66" s="2">
        <f t="shared" si="6"/>
        <v>35100</v>
      </c>
      <c r="C66" s="2">
        <f t="shared" si="7"/>
        <v>11440</v>
      </c>
      <c r="D66" s="5">
        <f t="shared" si="8"/>
        <v>687.52941027880343</v>
      </c>
    </row>
    <row r="67" spans="1:4">
      <c r="A67" s="6">
        <v>14</v>
      </c>
      <c r="B67" s="2">
        <f t="shared" si="6"/>
        <v>37800</v>
      </c>
      <c r="C67" s="2">
        <f t="shared" si="7"/>
        <v>12320</v>
      </c>
      <c r="D67" s="5">
        <f t="shared" si="8"/>
        <v>749.67149159246469</v>
      </c>
    </row>
    <row r="68" spans="1:4">
      <c r="A68" s="6">
        <v>15</v>
      </c>
      <c r="B68" s="2">
        <f t="shared" si="6"/>
        <v>40500</v>
      </c>
      <c r="C68" s="2">
        <f t="shared" si="7"/>
        <v>13200</v>
      </c>
      <c r="D68" s="5">
        <f t="shared" si="8"/>
        <v>813.25969846861108</v>
      </c>
    </row>
    <row r="69" spans="1:4">
      <c r="A69" s="6">
        <v>16</v>
      </c>
      <c r="B69" s="2">
        <f t="shared" si="6"/>
        <v>43200</v>
      </c>
      <c r="C69" s="2">
        <f t="shared" si="7"/>
        <v>14080</v>
      </c>
      <c r="D69" s="5">
        <f t="shared" si="8"/>
        <v>878.32047434610013</v>
      </c>
    </row>
    <row r="70" spans="1:4">
      <c r="A70" s="6">
        <v>17</v>
      </c>
      <c r="B70" s="2">
        <f t="shared" si="6"/>
        <v>45900</v>
      </c>
      <c r="C70" s="2">
        <f t="shared" si="7"/>
        <v>14960</v>
      </c>
      <c r="D70" s="5">
        <f t="shared" si="8"/>
        <v>944.88069779264049</v>
      </c>
    </row>
    <row r="71" spans="1:4">
      <c r="A71" s="6">
        <v>18</v>
      </c>
      <c r="B71" s="2">
        <f t="shared" si="6"/>
        <v>48600</v>
      </c>
      <c r="C71" s="2">
        <f t="shared" si="7"/>
        <v>15840</v>
      </c>
      <c r="D71" s="5">
        <f t="shared" si="8"/>
        <v>1012.9676892512279</v>
      </c>
    </row>
    <row r="72" spans="1:4">
      <c r="A72" s="6">
        <v>19</v>
      </c>
      <c r="B72" s="2">
        <f t="shared" si="6"/>
        <v>51300</v>
      </c>
      <c r="C72" s="2">
        <f t="shared" si="7"/>
        <v>16720</v>
      </c>
      <c r="D72" s="5">
        <f t="shared" si="8"/>
        <v>1082.6092178872495</v>
      </c>
    </row>
    <row r="73" spans="1:4">
      <c r="A73" s="6">
        <v>20</v>
      </c>
      <c r="B73" s="2">
        <f t="shared" si="6"/>
        <v>54000</v>
      </c>
      <c r="C73" s="2">
        <f t="shared" si="7"/>
        <v>17600</v>
      </c>
      <c r="D73" s="5">
        <f t="shared" si="8"/>
        <v>1153.8335085377266</v>
      </c>
    </row>
    <row r="74" spans="1:4">
      <c r="A74" s="6">
        <v>21</v>
      </c>
      <c r="B74" s="2">
        <f t="shared" si="6"/>
        <v>56700</v>
      </c>
      <c r="C74" s="2">
        <f t="shared" si="7"/>
        <v>18480</v>
      </c>
      <c r="D74" s="5">
        <f t="shared" si="8"/>
        <v>1226.6692487641703</v>
      </c>
    </row>
    <row r="75" spans="1:4">
      <c r="A75" s="6">
        <v>22</v>
      </c>
      <c r="B75" s="2">
        <f t="shared" si="6"/>
        <v>59400</v>
      </c>
      <c r="C75" s="2">
        <f t="shared" si="7"/>
        <v>19360</v>
      </c>
      <c r="D75" s="5">
        <f t="shared" si="8"/>
        <v>1301.1455960105666</v>
      </c>
    </row>
    <row r="76" spans="1:4">
      <c r="A76" s="6">
        <v>23</v>
      </c>
      <c r="B76" s="2">
        <f t="shared" si="6"/>
        <v>62100</v>
      </c>
      <c r="C76" s="2">
        <f t="shared" si="7"/>
        <v>20240</v>
      </c>
      <c r="D76" s="5">
        <f t="shared" si="8"/>
        <v>1377.292184868003</v>
      </c>
    </row>
    <row r="77" spans="1:4">
      <c r="A77" s="6">
        <v>24</v>
      </c>
      <c r="B77" s="2">
        <f t="shared" si="6"/>
        <v>64800</v>
      </c>
      <c r="C77" s="2">
        <f t="shared" si="7"/>
        <v>21120</v>
      </c>
      <c r="D77" s="5">
        <f t="shared" si="8"/>
        <v>1455.1391344474989</v>
      </c>
    </row>
    <row r="78" spans="1:4">
      <c r="A78" s="6">
        <v>25</v>
      </c>
      <c r="B78" s="2">
        <f t="shared" si="6"/>
        <v>67500</v>
      </c>
      <c r="C78" s="2">
        <f t="shared" si="7"/>
        <v>22000</v>
      </c>
      <c r="D78" s="5">
        <f t="shared" si="8"/>
        <v>1534.7170558625965</v>
      </c>
    </row>
    <row r="79" spans="1:4">
      <c r="A79" s="6">
        <v>26</v>
      </c>
      <c r="B79" s="2">
        <f t="shared" si="6"/>
        <v>70200</v>
      </c>
      <c r="C79" s="2">
        <f t="shared" si="7"/>
        <v>22880</v>
      </c>
      <c r="D79" s="5">
        <f t="shared" si="8"/>
        <v>1616.0570598233144</v>
      </c>
    </row>
    <row r="80" spans="1:4">
      <c r="A80" s="6">
        <v>27</v>
      </c>
      <c r="B80" s="2">
        <f t="shared" si="6"/>
        <v>72900</v>
      </c>
      <c r="C80" s="2">
        <f t="shared" si="7"/>
        <v>23760</v>
      </c>
      <c r="D80" s="5">
        <f t="shared" si="8"/>
        <v>1699.1907643430709</v>
      </c>
    </row>
    <row r="81" spans="1:4">
      <c r="A81" s="6">
        <v>28</v>
      </c>
      <c r="B81" s="2">
        <f t="shared" si="6"/>
        <v>75600</v>
      </c>
      <c r="C81" s="2">
        <f t="shared" si="7"/>
        <v>24640</v>
      </c>
      <c r="D81" s="5">
        <f t="shared" si="8"/>
        <v>1784.1503025602246</v>
      </c>
    </row>
    <row r="82" spans="1:4">
      <c r="A82" s="6">
        <v>29</v>
      </c>
      <c r="B82" s="2">
        <f t="shared" si="6"/>
        <v>78300</v>
      </c>
      <c r="C82" s="2">
        <f t="shared" si="7"/>
        <v>25520</v>
      </c>
      <c r="D82" s="5">
        <f t="shared" si="8"/>
        <v>1870.9683306758782</v>
      </c>
    </row>
    <row r="83" spans="1:4">
      <c r="A83" s="6">
        <v>30</v>
      </c>
      <c r="B83" s="2">
        <f t="shared" si="6"/>
        <v>81000</v>
      </c>
      <c r="C83" s="2">
        <f t="shared" si="7"/>
        <v>26400</v>
      </c>
      <c r="D83" s="5">
        <f t="shared" si="8"/>
        <v>1959.6780360096488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3"/>
  <sheetViews>
    <sheetView workbookViewId="0"/>
  </sheetViews>
  <sheetFormatPr defaultRowHeight="15"/>
  <cols>
    <col min="2" max="2" width="12.7109375" customWidth="1"/>
    <col min="4" max="4" width="12.42578125" customWidth="1"/>
    <col min="5" max="5" width="15.85546875" bestFit="1" customWidth="1"/>
    <col min="7" max="7" width="10.140625" bestFit="1" customWidth="1"/>
    <col min="11" max="11" width="10.5703125" bestFit="1" customWidth="1"/>
  </cols>
  <sheetData>
    <row r="1" spans="1:13">
      <c r="A1" s="1" t="s">
        <v>60</v>
      </c>
    </row>
    <row r="3" spans="1:13">
      <c r="A3" s="1" t="s">
        <v>47</v>
      </c>
    </row>
    <row r="4" spans="1:13">
      <c r="A4" s="1" t="s">
        <v>48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43</v>
      </c>
      <c r="J4" s="1" t="s">
        <v>68</v>
      </c>
      <c r="K4" s="1" t="s">
        <v>69</v>
      </c>
      <c r="L4" s="1" t="s">
        <v>70</v>
      </c>
      <c r="M4" s="1" t="s">
        <v>71</v>
      </c>
    </row>
    <row r="5" spans="1:13">
      <c r="A5" s="6">
        <v>0</v>
      </c>
      <c r="B5" s="5">
        <f t="shared" ref="B5:B25" si="0">IF(A5=0,0,A5*LABOR_HRS_WK_TOM*SEASON_WEEKS*(1+DIM_PCT_TOM)^A5)</f>
        <v>0</v>
      </c>
      <c r="C5" s="5">
        <f t="shared" ref="C5:C25" si="1">MIN(B5,FARMER_HRS)</f>
        <v>0</v>
      </c>
      <c r="D5" s="5">
        <f t="shared" ref="D5:D25" si="2">MAX(0,B5-FARMER_HRS)</f>
        <v>0</v>
      </c>
      <c r="E5" s="2">
        <f t="shared" ref="E5:E25" si="3">C5*FARMER_RATE+D5*TEMP_WORKER_RATE</f>
        <v>0</v>
      </c>
      <c r="F5" s="2">
        <f t="shared" ref="F5:F25" si="4">A5*FERT_BED_TOM</f>
        <v>0</v>
      </c>
      <c r="G5" s="2">
        <f t="shared" ref="G5:G25" si="5">F5+E5</f>
        <v>0</v>
      </c>
      <c r="I5" s="2">
        <f t="shared" ref="I5:J25" si="6">PRICE_TOM</f>
        <v>8800</v>
      </c>
      <c r="J5" s="2">
        <f t="shared" si="6"/>
        <v>8800</v>
      </c>
      <c r="K5" s="2">
        <f t="shared" ref="K5:K25" si="7">A5*PRICE_TOM-G5</f>
        <v>0</v>
      </c>
    </row>
    <row r="6" spans="1:13">
      <c r="A6" s="6">
        <v>1</v>
      </c>
      <c r="B6" s="5">
        <f t="shared" si="0"/>
        <v>99.000000000000014</v>
      </c>
      <c r="C6" s="5">
        <f t="shared" si="1"/>
        <v>99.000000000000014</v>
      </c>
      <c r="D6" s="5">
        <f t="shared" si="2"/>
        <v>0</v>
      </c>
      <c r="E6" s="2">
        <f t="shared" si="3"/>
        <v>3437.5000000000005</v>
      </c>
      <c r="F6" s="2">
        <f t="shared" si="4"/>
        <v>880</v>
      </c>
      <c r="G6" s="2">
        <f t="shared" si="5"/>
        <v>4317.5</v>
      </c>
      <c r="H6" s="2">
        <f t="shared" ref="H6:H25" si="8">G6-G5</f>
        <v>4317.5</v>
      </c>
      <c r="I6" s="2">
        <f t="shared" si="6"/>
        <v>8800</v>
      </c>
      <c r="J6" s="2">
        <f t="shared" si="6"/>
        <v>8800</v>
      </c>
      <c r="K6" s="2">
        <f t="shared" si="7"/>
        <v>4482.5</v>
      </c>
      <c r="L6" t="str">
        <f t="shared" ref="L6:L25" si="9">IF(H6&gt;=PRICE_TOM,A6,"")</f>
        <v/>
      </c>
    </row>
    <row r="7" spans="1:13">
      <c r="A7" s="6">
        <v>2</v>
      </c>
      <c r="B7" s="5">
        <f t="shared" si="0"/>
        <v>217.80000000000004</v>
      </c>
      <c r="C7" s="5">
        <f t="shared" si="1"/>
        <v>217.80000000000004</v>
      </c>
      <c r="D7" s="5">
        <f t="shared" si="2"/>
        <v>0</v>
      </c>
      <c r="E7" s="2">
        <f t="shared" si="3"/>
        <v>7562.5000000000009</v>
      </c>
      <c r="F7" s="2">
        <f t="shared" si="4"/>
        <v>1760</v>
      </c>
      <c r="G7" s="2">
        <f t="shared" si="5"/>
        <v>9322.5</v>
      </c>
      <c r="H7" s="2">
        <f t="shared" si="8"/>
        <v>5005</v>
      </c>
      <c r="I7" s="2">
        <f t="shared" si="6"/>
        <v>8800</v>
      </c>
      <c r="J7" s="2">
        <f t="shared" si="6"/>
        <v>8800</v>
      </c>
      <c r="K7" s="2">
        <f t="shared" si="7"/>
        <v>8277.5</v>
      </c>
      <c r="L7" t="str">
        <f t="shared" si="9"/>
        <v/>
      </c>
      <c r="M7" t="str">
        <f t="shared" ref="M7:M25" si="10">IF(H7&lt;H6,"DIP","")</f>
        <v/>
      </c>
    </row>
    <row r="8" spans="1:13">
      <c r="A8" s="6">
        <v>3</v>
      </c>
      <c r="B8" s="5">
        <f t="shared" si="0"/>
        <v>359.37000000000012</v>
      </c>
      <c r="C8" s="5">
        <f t="shared" si="1"/>
        <v>359.37000000000012</v>
      </c>
      <c r="D8" s="5">
        <f t="shared" si="2"/>
        <v>0</v>
      </c>
      <c r="E8" s="2">
        <f t="shared" si="3"/>
        <v>12478.125000000004</v>
      </c>
      <c r="F8" s="2">
        <f t="shared" si="4"/>
        <v>2640</v>
      </c>
      <c r="G8" s="2">
        <f t="shared" si="5"/>
        <v>15118.125000000004</v>
      </c>
      <c r="H8" s="2">
        <f t="shared" si="8"/>
        <v>5795.6250000000036</v>
      </c>
      <c r="I8" s="2">
        <f t="shared" si="6"/>
        <v>8800</v>
      </c>
      <c r="J8" s="2">
        <f t="shared" si="6"/>
        <v>8800</v>
      </c>
      <c r="K8" s="2">
        <f t="shared" si="7"/>
        <v>11281.874999999996</v>
      </c>
      <c r="L8" t="str">
        <f t="shared" si="9"/>
        <v/>
      </c>
      <c r="M8" t="str">
        <f t="shared" si="10"/>
        <v/>
      </c>
    </row>
    <row r="9" spans="1:13">
      <c r="A9" s="6">
        <v>4</v>
      </c>
      <c r="B9" s="5">
        <f t="shared" si="0"/>
        <v>527.07600000000014</v>
      </c>
      <c r="C9" s="5">
        <f t="shared" si="1"/>
        <v>527.07600000000014</v>
      </c>
      <c r="D9" s="5">
        <f t="shared" si="2"/>
        <v>0</v>
      </c>
      <c r="E9" s="2">
        <f t="shared" si="3"/>
        <v>18301.250000000004</v>
      </c>
      <c r="F9" s="2">
        <f t="shared" si="4"/>
        <v>3520</v>
      </c>
      <c r="G9" s="2">
        <f t="shared" si="5"/>
        <v>21821.250000000004</v>
      </c>
      <c r="H9" s="2">
        <f t="shared" si="8"/>
        <v>6703.125</v>
      </c>
      <c r="I9" s="2">
        <f t="shared" si="6"/>
        <v>8800</v>
      </c>
      <c r="J9" s="2">
        <f t="shared" si="6"/>
        <v>8800</v>
      </c>
      <c r="K9" s="2">
        <f t="shared" si="7"/>
        <v>13378.749999999996</v>
      </c>
      <c r="L9" t="str">
        <f t="shared" si="9"/>
        <v/>
      </c>
      <c r="M9" t="str">
        <f t="shared" si="10"/>
        <v/>
      </c>
    </row>
    <row r="10" spans="1:13">
      <c r="A10" s="6">
        <v>5</v>
      </c>
      <c r="B10" s="5">
        <f t="shared" si="0"/>
        <v>724.72950000000026</v>
      </c>
      <c r="C10" s="5">
        <f t="shared" si="1"/>
        <v>720</v>
      </c>
      <c r="D10" s="5">
        <f t="shared" si="2"/>
        <v>4.7295000000002574</v>
      </c>
      <c r="E10" s="2">
        <f t="shared" si="3"/>
        <v>25082.109375000004</v>
      </c>
      <c r="F10" s="2">
        <f t="shared" si="4"/>
        <v>4400</v>
      </c>
      <c r="G10" s="2">
        <f t="shared" si="5"/>
        <v>29482.109375000004</v>
      </c>
      <c r="H10" s="2">
        <f t="shared" si="8"/>
        <v>7660.859375</v>
      </c>
      <c r="I10" s="2">
        <f t="shared" si="6"/>
        <v>8800</v>
      </c>
      <c r="J10" s="2">
        <f t="shared" si="6"/>
        <v>8800</v>
      </c>
      <c r="K10" s="2">
        <f t="shared" si="7"/>
        <v>14517.890624999996</v>
      </c>
      <c r="L10" t="str">
        <f t="shared" si="9"/>
        <v/>
      </c>
      <c r="M10" t="str">
        <f t="shared" si="10"/>
        <v/>
      </c>
    </row>
    <row r="11" spans="1:13">
      <c r="A11" s="6">
        <v>6</v>
      </c>
      <c r="B11" s="5">
        <f t="shared" si="0"/>
        <v>956.64294000000041</v>
      </c>
      <c r="C11" s="5">
        <f t="shared" si="1"/>
        <v>720</v>
      </c>
      <c r="D11" s="5">
        <f t="shared" si="2"/>
        <v>236.64294000000041</v>
      </c>
      <c r="E11" s="2">
        <f t="shared" si="3"/>
        <v>29108.384375000009</v>
      </c>
      <c r="F11" s="2">
        <f t="shared" si="4"/>
        <v>5280</v>
      </c>
      <c r="G11" s="2">
        <f t="shared" si="5"/>
        <v>34388.384375000009</v>
      </c>
      <c r="H11" s="2">
        <f t="shared" si="8"/>
        <v>4906.2750000000051</v>
      </c>
      <c r="I11" s="2">
        <f t="shared" si="6"/>
        <v>8800</v>
      </c>
      <c r="J11" s="2">
        <f t="shared" si="6"/>
        <v>8800</v>
      </c>
      <c r="K11" s="2">
        <f t="shared" si="7"/>
        <v>18411.615624999991</v>
      </c>
      <c r="L11" t="str">
        <f t="shared" si="9"/>
        <v/>
      </c>
      <c r="M11" t="str">
        <f t="shared" si="10"/>
        <v>DIP</v>
      </c>
    </row>
    <row r="12" spans="1:13">
      <c r="A12" s="6">
        <v>7</v>
      </c>
      <c r="B12" s="5">
        <f t="shared" si="0"/>
        <v>1227.6917730000007</v>
      </c>
      <c r="C12" s="5">
        <f t="shared" si="1"/>
        <v>720</v>
      </c>
      <c r="D12" s="5">
        <f t="shared" si="2"/>
        <v>507.69177300000069</v>
      </c>
      <c r="E12" s="2">
        <f t="shared" si="3"/>
        <v>33814.09328125001</v>
      </c>
      <c r="F12" s="2">
        <f t="shared" si="4"/>
        <v>6160</v>
      </c>
      <c r="G12" s="2">
        <f t="shared" si="5"/>
        <v>39974.09328125001</v>
      </c>
      <c r="H12" s="2">
        <f t="shared" si="8"/>
        <v>5585.7089062500017</v>
      </c>
      <c r="I12" s="2">
        <f t="shared" si="6"/>
        <v>8800</v>
      </c>
      <c r="J12" s="2">
        <f t="shared" si="6"/>
        <v>8800</v>
      </c>
      <c r="K12" s="2">
        <f t="shared" si="7"/>
        <v>21625.90671874999</v>
      </c>
      <c r="L12" t="str">
        <f t="shared" si="9"/>
        <v/>
      </c>
      <c r="M12" t="str">
        <f t="shared" si="10"/>
        <v/>
      </c>
    </row>
    <row r="13" spans="1:13">
      <c r="A13" s="6">
        <v>8</v>
      </c>
      <c r="B13" s="5">
        <f t="shared" si="0"/>
        <v>1543.3839432000009</v>
      </c>
      <c r="C13" s="5">
        <f t="shared" si="1"/>
        <v>720</v>
      </c>
      <c r="D13" s="5">
        <f t="shared" si="2"/>
        <v>823.38394320000089</v>
      </c>
      <c r="E13" s="2">
        <f t="shared" si="3"/>
        <v>39294.860125000014</v>
      </c>
      <c r="F13" s="2">
        <f t="shared" si="4"/>
        <v>7040</v>
      </c>
      <c r="G13" s="2">
        <f t="shared" si="5"/>
        <v>46334.860125000014</v>
      </c>
      <c r="H13" s="2">
        <f t="shared" si="8"/>
        <v>6360.7668437500033</v>
      </c>
      <c r="I13" s="2">
        <f t="shared" si="6"/>
        <v>8800</v>
      </c>
      <c r="J13" s="2">
        <f t="shared" si="6"/>
        <v>8800</v>
      </c>
      <c r="K13" s="2">
        <f t="shared" si="7"/>
        <v>24065.139874999986</v>
      </c>
      <c r="L13" t="str">
        <f t="shared" si="9"/>
        <v/>
      </c>
      <c r="M13" t="str">
        <f t="shared" si="10"/>
        <v/>
      </c>
    </row>
    <row r="14" spans="1:13">
      <c r="A14" s="6">
        <v>9</v>
      </c>
      <c r="B14" s="5">
        <f t="shared" si="0"/>
        <v>1909.9376297100011</v>
      </c>
      <c r="C14" s="5">
        <f t="shared" si="1"/>
        <v>720</v>
      </c>
      <c r="D14" s="5">
        <f t="shared" si="2"/>
        <v>1189.9376297100011</v>
      </c>
      <c r="E14" s="2">
        <f t="shared" si="3"/>
        <v>45658.639404687521</v>
      </c>
      <c r="F14" s="2">
        <f t="shared" si="4"/>
        <v>7920</v>
      </c>
      <c r="G14" s="2">
        <f t="shared" si="5"/>
        <v>53578.639404687521</v>
      </c>
      <c r="H14" s="2">
        <f t="shared" si="8"/>
        <v>7243.7792796875074</v>
      </c>
      <c r="I14" s="2">
        <f t="shared" si="6"/>
        <v>8800</v>
      </c>
      <c r="J14" s="2">
        <f t="shared" si="6"/>
        <v>8800</v>
      </c>
      <c r="K14" s="2">
        <f t="shared" si="7"/>
        <v>25621.360595312479</v>
      </c>
      <c r="L14" t="str">
        <f t="shared" si="9"/>
        <v/>
      </c>
      <c r="M14" t="str">
        <f t="shared" si="10"/>
        <v/>
      </c>
    </row>
    <row r="15" spans="1:13">
      <c r="A15" s="6">
        <v>10</v>
      </c>
      <c r="B15" s="5">
        <f t="shared" si="0"/>
        <v>2334.3682140900019</v>
      </c>
      <c r="C15" s="5">
        <f t="shared" si="1"/>
        <v>720</v>
      </c>
      <c r="D15" s="5">
        <f t="shared" si="2"/>
        <v>1614.3682140900019</v>
      </c>
      <c r="E15" s="2">
        <f t="shared" si="3"/>
        <v>53027.225939062533</v>
      </c>
      <c r="F15" s="2">
        <f t="shared" si="4"/>
        <v>8800</v>
      </c>
      <c r="G15" s="2">
        <f t="shared" si="5"/>
        <v>61827.225939062533</v>
      </c>
      <c r="H15" s="2">
        <f t="shared" si="8"/>
        <v>8248.586534375012</v>
      </c>
      <c r="I15" s="2">
        <f t="shared" si="6"/>
        <v>8800</v>
      </c>
      <c r="J15" s="2">
        <f t="shared" si="6"/>
        <v>8800</v>
      </c>
      <c r="K15" s="2">
        <f t="shared" si="7"/>
        <v>26172.774060937467</v>
      </c>
      <c r="L15" t="str">
        <f t="shared" si="9"/>
        <v/>
      </c>
      <c r="M15" t="str">
        <f t="shared" si="10"/>
        <v/>
      </c>
    </row>
    <row r="16" spans="1:13">
      <c r="A16" s="6">
        <v>11</v>
      </c>
      <c r="B16" s="5">
        <f t="shared" si="0"/>
        <v>2824.5855390489023</v>
      </c>
      <c r="C16" s="5">
        <f t="shared" si="1"/>
        <v>720</v>
      </c>
      <c r="D16" s="5">
        <f t="shared" si="2"/>
        <v>2104.5855390489023</v>
      </c>
      <c r="E16" s="2">
        <f t="shared" si="3"/>
        <v>61537.943386265666</v>
      </c>
      <c r="F16" s="2">
        <f t="shared" si="4"/>
        <v>9680</v>
      </c>
      <c r="G16" s="2">
        <f t="shared" si="5"/>
        <v>71217.943386265659</v>
      </c>
      <c r="H16" s="2">
        <f t="shared" si="8"/>
        <v>9390.7174472031256</v>
      </c>
      <c r="I16" s="2">
        <f t="shared" si="6"/>
        <v>8800</v>
      </c>
      <c r="J16" s="2">
        <f t="shared" si="6"/>
        <v>8800</v>
      </c>
      <c r="K16" s="2">
        <f t="shared" si="7"/>
        <v>25582.056613734341</v>
      </c>
      <c r="L16" s="6">
        <f t="shared" si="9"/>
        <v>11</v>
      </c>
      <c r="M16" t="str">
        <f t="shared" si="10"/>
        <v/>
      </c>
    </row>
    <row r="17" spans="1:13">
      <c r="A17" s="6">
        <v>12</v>
      </c>
      <c r="B17" s="5">
        <f t="shared" si="0"/>
        <v>3389.502646858683</v>
      </c>
      <c r="C17" s="5">
        <f t="shared" si="1"/>
        <v>720</v>
      </c>
      <c r="D17" s="5">
        <f t="shared" si="2"/>
        <v>2669.502646858683</v>
      </c>
      <c r="E17" s="2">
        <f t="shared" si="3"/>
        <v>71345.532063518796</v>
      </c>
      <c r="F17" s="2">
        <f t="shared" si="4"/>
        <v>10560</v>
      </c>
      <c r="G17" s="2">
        <f t="shared" si="5"/>
        <v>81905.532063518796</v>
      </c>
      <c r="H17" s="2">
        <f t="shared" si="8"/>
        <v>10687.588677253138</v>
      </c>
      <c r="I17" s="2">
        <f t="shared" si="6"/>
        <v>8800</v>
      </c>
      <c r="J17" s="2">
        <f t="shared" si="6"/>
        <v>8800</v>
      </c>
      <c r="K17" s="2">
        <f t="shared" si="7"/>
        <v>23694.467936481204</v>
      </c>
      <c r="L17" s="6">
        <f t="shared" si="9"/>
        <v>12</v>
      </c>
      <c r="M17" t="str">
        <f t="shared" si="10"/>
        <v/>
      </c>
    </row>
    <row r="18" spans="1:13">
      <c r="A18" s="6">
        <v>13</v>
      </c>
      <c r="B18" s="5">
        <f t="shared" si="0"/>
        <v>4039.1573208399304</v>
      </c>
      <c r="C18" s="5">
        <f t="shared" si="1"/>
        <v>720</v>
      </c>
      <c r="D18" s="5">
        <f t="shared" si="2"/>
        <v>3319.1573208399304</v>
      </c>
      <c r="E18" s="2">
        <f t="shared" si="3"/>
        <v>82624.259042359903</v>
      </c>
      <c r="F18" s="2">
        <f t="shared" si="4"/>
        <v>11440</v>
      </c>
      <c r="G18" s="2">
        <f t="shared" si="5"/>
        <v>94064.259042359903</v>
      </c>
      <c r="H18" s="2">
        <f t="shared" si="8"/>
        <v>12158.726978841107</v>
      </c>
      <c r="I18" s="2">
        <f t="shared" si="6"/>
        <v>8800</v>
      </c>
      <c r="J18" s="2">
        <f t="shared" si="6"/>
        <v>8800</v>
      </c>
      <c r="K18" s="2">
        <f t="shared" si="7"/>
        <v>20335.740957640097</v>
      </c>
      <c r="L18" s="6">
        <f t="shared" si="9"/>
        <v>13</v>
      </c>
      <c r="M18" t="str">
        <f t="shared" si="10"/>
        <v/>
      </c>
    </row>
    <row r="19" spans="1:13">
      <c r="A19" s="6">
        <v>14</v>
      </c>
      <c r="B19" s="5">
        <f t="shared" si="0"/>
        <v>4784.8479031488414</v>
      </c>
      <c r="C19" s="5">
        <f t="shared" si="1"/>
        <v>720</v>
      </c>
      <c r="D19" s="5">
        <f t="shared" si="2"/>
        <v>4064.8479031488414</v>
      </c>
      <c r="E19" s="2">
        <f t="shared" si="3"/>
        <v>95570.276096334055</v>
      </c>
      <c r="F19" s="2">
        <f t="shared" si="4"/>
        <v>12320</v>
      </c>
      <c r="G19" s="2">
        <f t="shared" si="5"/>
        <v>107890.27609633406</v>
      </c>
      <c r="H19" s="2">
        <f t="shared" si="8"/>
        <v>13826.017053974152</v>
      </c>
      <c r="I19" s="2">
        <f t="shared" si="6"/>
        <v>8800</v>
      </c>
      <c r="J19" s="2">
        <f t="shared" si="6"/>
        <v>8800</v>
      </c>
      <c r="K19" s="2">
        <f t="shared" si="7"/>
        <v>15309.723903665945</v>
      </c>
      <c r="L19" s="6">
        <f t="shared" si="9"/>
        <v>14</v>
      </c>
      <c r="M19" t="str">
        <f t="shared" si="10"/>
        <v/>
      </c>
    </row>
    <row r="20" spans="1:13">
      <c r="A20" s="6">
        <v>15</v>
      </c>
      <c r="B20" s="5">
        <f t="shared" si="0"/>
        <v>5639.2850287111351</v>
      </c>
      <c r="C20" s="5">
        <f t="shared" si="1"/>
        <v>720</v>
      </c>
      <c r="D20" s="5">
        <f t="shared" si="2"/>
        <v>4919.2850287111351</v>
      </c>
      <c r="E20" s="2">
        <f t="shared" si="3"/>
        <v>110404.25397067942</v>
      </c>
      <c r="F20" s="2">
        <f t="shared" si="4"/>
        <v>13200</v>
      </c>
      <c r="G20" s="2">
        <f t="shared" si="5"/>
        <v>123604.25397067942</v>
      </c>
      <c r="H20" s="2">
        <f t="shared" si="8"/>
        <v>15713.977874345364</v>
      </c>
      <c r="I20" s="2">
        <f t="shared" si="6"/>
        <v>8800</v>
      </c>
      <c r="J20" s="2">
        <f t="shared" si="6"/>
        <v>8800</v>
      </c>
      <c r="K20" s="2">
        <f t="shared" si="7"/>
        <v>8395.7460293205804</v>
      </c>
      <c r="L20" s="6">
        <f t="shared" si="9"/>
        <v>15</v>
      </c>
      <c r="M20" t="str">
        <f t="shared" si="10"/>
        <v/>
      </c>
    </row>
    <row r="21" spans="1:13">
      <c r="A21" s="6">
        <v>16</v>
      </c>
      <c r="B21" s="5">
        <f t="shared" si="0"/>
        <v>6616.761100354398</v>
      </c>
      <c r="C21" s="5">
        <f t="shared" si="1"/>
        <v>720</v>
      </c>
      <c r="D21" s="5">
        <f t="shared" si="2"/>
        <v>5896.761100354398</v>
      </c>
      <c r="E21" s="2">
        <f t="shared" si="3"/>
        <v>127374.32465893052</v>
      </c>
      <c r="F21" s="2">
        <f t="shared" si="4"/>
        <v>14080</v>
      </c>
      <c r="G21" s="2">
        <f t="shared" si="5"/>
        <v>141454.32465893053</v>
      </c>
      <c r="H21" s="2">
        <f t="shared" si="8"/>
        <v>17850.070688251115</v>
      </c>
      <c r="I21" s="2">
        <f t="shared" si="6"/>
        <v>8800</v>
      </c>
      <c r="J21" s="2">
        <f t="shared" si="6"/>
        <v>8800</v>
      </c>
      <c r="K21" s="2">
        <f t="shared" si="7"/>
        <v>-654.3246589305345</v>
      </c>
      <c r="L21" s="6">
        <f t="shared" si="9"/>
        <v>16</v>
      </c>
      <c r="M21" t="str">
        <f t="shared" si="10"/>
        <v/>
      </c>
    </row>
    <row r="22" spans="1:13">
      <c r="A22" s="6">
        <v>17</v>
      </c>
      <c r="B22" s="5">
        <f t="shared" si="0"/>
        <v>7733.3395360392033</v>
      </c>
      <c r="C22" s="5">
        <f t="shared" si="1"/>
        <v>720</v>
      </c>
      <c r="D22" s="5">
        <f t="shared" si="2"/>
        <v>7013.3395360392033</v>
      </c>
      <c r="E22" s="2">
        <f t="shared" si="3"/>
        <v>146759.36694512505</v>
      </c>
      <c r="F22" s="2">
        <f t="shared" si="4"/>
        <v>14960</v>
      </c>
      <c r="G22" s="2">
        <f t="shared" si="5"/>
        <v>161719.36694512505</v>
      </c>
      <c r="H22" s="2">
        <f t="shared" si="8"/>
        <v>20265.042286194512</v>
      </c>
      <c r="I22" s="2">
        <f t="shared" si="6"/>
        <v>8800</v>
      </c>
      <c r="J22" s="2">
        <f t="shared" si="6"/>
        <v>8800</v>
      </c>
      <c r="K22" s="2">
        <f t="shared" si="7"/>
        <v>-12119.366945125046</v>
      </c>
      <c r="L22" s="6">
        <f t="shared" si="9"/>
        <v>17</v>
      </c>
      <c r="M22" t="str">
        <f t="shared" si="10"/>
        <v/>
      </c>
    </row>
    <row r="23" spans="1:13">
      <c r="A23" s="6">
        <v>18</v>
      </c>
      <c r="B23" s="5">
        <f t="shared" si="0"/>
        <v>9007.0660478574246</v>
      </c>
      <c r="C23" s="5">
        <f t="shared" si="1"/>
        <v>720</v>
      </c>
      <c r="D23" s="5">
        <f t="shared" si="2"/>
        <v>8287.0660478574246</v>
      </c>
      <c r="E23" s="2">
        <f t="shared" si="3"/>
        <v>168872.67444196917</v>
      </c>
      <c r="F23" s="2">
        <f t="shared" si="4"/>
        <v>15840</v>
      </c>
      <c r="G23" s="2">
        <f t="shared" si="5"/>
        <v>184712.67444196917</v>
      </c>
      <c r="H23" s="2">
        <f t="shared" si="8"/>
        <v>22993.307496844121</v>
      </c>
      <c r="I23" s="2">
        <f t="shared" si="6"/>
        <v>8800</v>
      </c>
      <c r="J23" s="2">
        <f t="shared" si="6"/>
        <v>8800</v>
      </c>
      <c r="K23" s="2">
        <f t="shared" si="7"/>
        <v>-26312.674441969168</v>
      </c>
      <c r="L23" s="6">
        <f t="shared" si="9"/>
        <v>18</v>
      </c>
      <c r="M23" t="str">
        <f t="shared" si="10"/>
        <v/>
      </c>
    </row>
    <row r="24" spans="1:13">
      <c r="A24" s="6">
        <v>19</v>
      </c>
      <c r="B24" s="5">
        <f t="shared" si="0"/>
        <v>10458.204466678902</v>
      </c>
      <c r="C24" s="5">
        <f t="shared" si="1"/>
        <v>720</v>
      </c>
      <c r="D24" s="5">
        <f t="shared" si="2"/>
        <v>9738.2044666789025</v>
      </c>
      <c r="E24" s="2">
        <f t="shared" si="3"/>
        <v>194066.04976873094</v>
      </c>
      <c r="F24" s="2">
        <f t="shared" si="4"/>
        <v>16720</v>
      </c>
      <c r="G24" s="2">
        <f t="shared" si="5"/>
        <v>210786.04976873094</v>
      </c>
      <c r="H24" s="2">
        <f t="shared" si="8"/>
        <v>26073.375326761772</v>
      </c>
      <c r="I24" s="2">
        <f t="shared" si="6"/>
        <v>8800</v>
      </c>
      <c r="J24" s="2">
        <f t="shared" si="6"/>
        <v>8800</v>
      </c>
      <c r="K24" s="2">
        <f t="shared" si="7"/>
        <v>-43586.04976873094</v>
      </c>
      <c r="L24" s="6">
        <f t="shared" si="9"/>
        <v>19</v>
      </c>
      <c r="M24" t="str">
        <f t="shared" si="10"/>
        <v/>
      </c>
    </row>
    <row r="25" spans="1:13">
      <c r="A25" s="6">
        <v>20</v>
      </c>
      <c r="B25" s="5">
        <f t="shared" si="0"/>
        <v>12109.499908786096</v>
      </c>
      <c r="C25" s="5">
        <f t="shared" si="1"/>
        <v>720</v>
      </c>
      <c r="D25" s="5">
        <f t="shared" si="2"/>
        <v>11389.499908786096</v>
      </c>
      <c r="E25" s="2">
        <f t="shared" si="3"/>
        <v>222734.37341642528</v>
      </c>
      <c r="F25" s="2">
        <f t="shared" si="4"/>
        <v>17600</v>
      </c>
      <c r="G25" s="2">
        <f t="shared" si="5"/>
        <v>240334.37341642528</v>
      </c>
      <c r="H25" s="2">
        <f t="shared" si="8"/>
        <v>29548.323647694342</v>
      </c>
      <c r="I25" s="2">
        <f t="shared" si="6"/>
        <v>8800</v>
      </c>
      <c r="J25" s="2">
        <f t="shared" si="6"/>
        <v>8800</v>
      </c>
      <c r="K25" s="2">
        <f t="shared" si="7"/>
        <v>-64334.373416425282</v>
      </c>
      <c r="L25" s="6">
        <f t="shared" si="9"/>
        <v>20</v>
      </c>
      <c r="M25" t="str">
        <f t="shared" si="10"/>
        <v/>
      </c>
    </row>
    <row r="27" spans="1:13">
      <c r="A27" s="1" t="s">
        <v>72</v>
      </c>
      <c r="B27" s="6">
        <f>INDEX(A5:A25,MATCH(MAX(K5:K25),K5:K25,0))</f>
        <v>10</v>
      </c>
    </row>
    <row r="28" spans="1:13">
      <c r="A28" s="1" t="s">
        <v>73</v>
      </c>
      <c r="B28" s="6">
        <f>IF(COUNT(L5:L25)=0,"none below cap",MIN(L5:L25))</f>
        <v>11</v>
      </c>
    </row>
    <row r="29" spans="1:13">
      <c r="A29" s="1" t="s">
        <v>74</v>
      </c>
      <c r="B29" t="str">
        <f>IF(COUNTIF(M5:M25,"DIP")&gt;0,"yes - non-monotonic","no")</f>
        <v>yes - non-monotonic</v>
      </c>
    </row>
    <row r="34" spans="1:13">
      <c r="A34" s="1" t="s">
        <v>52</v>
      </c>
    </row>
    <row r="35" spans="1:13">
      <c r="A35" s="1" t="s">
        <v>48</v>
      </c>
      <c r="B35" s="1" t="s">
        <v>61</v>
      </c>
      <c r="C35" s="1" t="s">
        <v>62</v>
      </c>
      <c r="D35" s="1" t="s">
        <v>63</v>
      </c>
      <c r="E35" s="1" t="s">
        <v>64</v>
      </c>
      <c r="F35" s="1" t="s">
        <v>65</v>
      </c>
      <c r="G35" s="1" t="s">
        <v>66</v>
      </c>
      <c r="H35" s="1" t="s">
        <v>67</v>
      </c>
      <c r="I35" s="1" t="s">
        <v>43</v>
      </c>
      <c r="J35" s="1" t="s">
        <v>68</v>
      </c>
      <c r="K35" s="1" t="s">
        <v>69</v>
      </c>
      <c r="L35" s="1" t="s">
        <v>70</v>
      </c>
      <c r="M35" s="1" t="s">
        <v>71</v>
      </c>
    </row>
    <row r="36" spans="1:13">
      <c r="A36" s="6">
        <v>0</v>
      </c>
      <c r="B36" s="5">
        <f t="shared" ref="B36:B56" si="11">IF(A36=0,0,A36*LABOR_HRS_WK_CAR*SEASON_WEEKS*(1+DIM_PCT_CAR)^A36)</f>
        <v>0</v>
      </c>
      <c r="C36" s="5">
        <f t="shared" ref="C36:C56" si="12">MIN(B36,FARMER_HRS)</f>
        <v>0</v>
      </c>
      <c r="D36" s="5">
        <f t="shared" ref="D36:D56" si="13">MAX(0,B36-FARMER_HRS)</f>
        <v>0</v>
      </c>
      <c r="E36" s="2">
        <f t="shared" ref="E36:E56" si="14">C36*FARMER_RATE+D36*TEMP_WORKER_RATE</f>
        <v>0</v>
      </c>
      <c r="F36" s="2">
        <f t="shared" ref="F36:F56" si="15">A36*FERT_BED_CAR</f>
        <v>0</v>
      </c>
      <c r="G36" s="2">
        <f t="shared" ref="G36:G56" si="16">F36+E36</f>
        <v>0</v>
      </c>
      <c r="I36" s="2">
        <f t="shared" ref="I36:J56" si="17">PRICE_CAR</f>
        <v>2094</v>
      </c>
      <c r="J36" s="2">
        <f t="shared" si="17"/>
        <v>2094</v>
      </c>
      <c r="K36" s="2">
        <f t="shared" ref="K36:K56" si="18">A36*PRICE_CAR-G36</f>
        <v>0</v>
      </c>
    </row>
    <row r="37" spans="1:13">
      <c r="A37" s="6">
        <v>1</v>
      </c>
      <c r="B37" s="5">
        <f t="shared" si="11"/>
        <v>30.749999999999996</v>
      </c>
      <c r="C37" s="5">
        <f t="shared" si="12"/>
        <v>30.749999999999996</v>
      </c>
      <c r="D37" s="5">
        <f t="shared" si="13"/>
        <v>0</v>
      </c>
      <c r="E37" s="2">
        <f t="shared" si="14"/>
        <v>1067.7083333333333</v>
      </c>
      <c r="F37" s="2">
        <f t="shared" si="15"/>
        <v>440</v>
      </c>
      <c r="G37" s="2">
        <f t="shared" si="16"/>
        <v>1507.7083333333333</v>
      </c>
      <c r="H37" s="2">
        <f t="shared" ref="H37:H56" si="19">G37-G36</f>
        <v>1507.7083333333333</v>
      </c>
      <c r="I37" s="2">
        <f t="shared" si="17"/>
        <v>2094</v>
      </c>
      <c r="J37" s="2">
        <f t="shared" si="17"/>
        <v>2094</v>
      </c>
      <c r="K37" s="2">
        <f t="shared" si="18"/>
        <v>586.29166666666674</v>
      </c>
      <c r="L37" t="str">
        <f t="shared" ref="L37:L56" si="20">IF(H37&gt;=PRICE_CAR,A37,"")</f>
        <v/>
      </c>
    </row>
    <row r="38" spans="1:13">
      <c r="A38" s="6">
        <v>2</v>
      </c>
      <c r="B38" s="5">
        <f t="shared" si="11"/>
        <v>63.037499999999994</v>
      </c>
      <c r="C38" s="5">
        <f t="shared" si="12"/>
        <v>63.037499999999994</v>
      </c>
      <c r="D38" s="5">
        <f t="shared" si="13"/>
        <v>0</v>
      </c>
      <c r="E38" s="2">
        <f t="shared" si="14"/>
        <v>2188.802083333333</v>
      </c>
      <c r="F38" s="2">
        <f t="shared" si="15"/>
        <v>880</v>
      </c>
      <c r="G38" s="2">
        <f t="shared" si="16"/>
        <v>3068.802083333333</v>
      </c>
      <c r="H38" s="2">
        <f t="shared" si="19"/>
        <v>1561.0937499999998</v>
      </c>
      <c r="I38" s="2">
        <f t="shared" si="17"/>
        <v>2094</v>
      </c>
      <c r="J38" s="2">
        <f t="shared" si="17"/>
        <v>2094</v>
      </c>
      <c r="K38" s="2">
        <f t="shared" si="18"/>
        <v>1119.197916666667</v>
      </c>
      <c r="L38" t="str">
        <f t="shared" si="20"/>
        <v/>
      </c>
      <c r="M38" t="str">
        <f t="shared" ref="M38:M56" si="21">IF(H38&lt;H37,"DIP","")</f>
        <v/>
      </c>
    </row>
    <row r="39" spans="1:13">
      <c r="A39" s="6">
        <v>3</v>
      </c>
      <c r="B39" s="5">
        <f t="shared" si="11"/>
        <v>96.920156249999991</v>
      </c>
      <c r="C39" s="5">
        <f t="shared" si="12"/>
        <v>96.920156249999991</v>
      </c>
      <c r="D39" s="5">
        <f t="shared" si="13"/>
        <v>0</v>
      </c>
      <c r="E39" s="2">
        <f t="shared" si="14"/>
        <v>3365.2832031249995</v>
      </c>
      <c r="F39" s="2">
        <f t="shared" si="15"/>
        <v>1320</v>
      </c>
      <c r="G39" s="2">
        <f t="shared" si="16"/>
        <v>4685.283203125</v>
      </c>
      <c r="H39" s="2">
        <f t="shared" si="19"/>
        <v>1616.481119791667</v>
      </c>
      <c r="I39" s="2">
        <f t="shared" si="17"/>
        <v>2094</v>
      </c>
      <c r="J39" s="2">
        <f t="shared" si="17"/>
        <v>2094</v>
      </c>
      <c r="K39" s="2">
        <f t="shared" si="18"/>
        <v>1596.716796875</v>
      </c>
      <c r="L39" t="str">
        <f t="shared" si="20"/>
        <v/>
      </c>
      <c r="M39" t="str">
        <f t="shared" si="21"/>
        <v/>
      </c>
    </row>
    <row r="40" spans="1:13">
      <c r="A40" s="6">
        <v>4</v>
      </c>
      <c r="B40" s="5">
        <f t="shared" si="11"/>
        <v>132.45754687499996</v>
      </c>
      <c r="C40" s="5">
        <f t="shared" si="12"/>
        <v>132.45754687499996</v>
      </c>
      <c r="D40" s="5">
        <f t="shared" si="13"/>
        <v>0</v>
      </c>
      <c r="E40" s="2">
        <f t="shared" si="14"/>
        <v>4599.2203776041652</v>
      </c>
      <c r="F40" s="2">
        <f t="shared" si="15"/>
        <v>1760</v>
      </c>
      <c r="G40" s="2">
        <f t="shared" si="16"/>
        <v>6359.2203776041652</v>
      </c>
      <c r="H40" s="2">
        <f t="shared" si="19"/>
        <v>1673.9371744791652</v>
      </c>
      <c r="I40" s="2">
        <f t="shared" si="17"/>
        <v>2094</v>
      </c>
      <c r="J40" s="2">
        <f t="shared" si="17"/>
        <v>2094</v>
      </c>
      <c r="K40" s="2">
        <f t="shared" si="18"/>
        <v>2016.7796223958348</v>
      </c>
      <c r="L40" t="str">
        <f t="shared" si="20"/>
        <v/>
      </c>
      <c r="M40" t="str">
        <f t="shared" si="21"/>
        <v/>
      </c>
    </row>
    <row r="41" spans="1:13">
      <c r="A41" s="6">
        <v>5</v>
      </c>
      <c r="B41" s="5">
        <f t="shared" si="11"/>
        <v>169.71123193359369</v>
      </c>
      <c r="C41" s="5">
        <f t="shared" si="12"/>
        <v>169.71123193359369</v>
      </c>
      <c r="D41" s="5">
        <f t="shared" si="13"/>
        <v>0</v>
      </c>
      <c r="E41" s="2">
        <f t="shared" si="14"/>
        <v>5892.7511088053361</v>
      </c>
      <c r="F41" s="2">
        <f t="shared" si="15"/>
        <v>2200</v>
      </c>
      <c r="G41" s="2">
        <f t="shared" si="16"/>
        <v>8092.7511088053361</v>
      </c>
      <c r="H41" s="2">
        <f t="shared" si="19"/>
        <v>1733.530731201171</v>
      </c>
      <c r="I41" s="2">
        <f t="shared" si="17"/>
        <v>2094</v>
      </c>
      <c r="J41" s="2">
        <f t="shared" si="17"/>
        <v>2094</v>
      </c>
      <c r="K41" s="2">
        <f t="shared" si="18"/>
        <v>2377.2488911946639</v>
      </c>
      <c r="L41" t="str">
        <f t="shared" si="20"/>
        <v/>
      </c>
      <c r="M41" t="str">
        <f t="shared" si="21"/>
        <v/>
      </c>
    </row>
    <row r="42" spans="1:13">
      <c r="A42" s="6">
        <v>6</v>
      </c>
      <c r="B42" s="5">
        <f t="shared" si="11"/>
        <v>208.74481527832023</v>
      </c>
      <c r="C42" s="5">
        <f t="shared" si="12"/>
        <v>208.74481527832023</v>
      </c>
      <c r="D42" s="5">
        <f t="shared" si="13"/>
        <v>0</v>
      </c>
      <c r="E42" s="2">
        <f t="shared" si="14"/>
        <v>7248.0838638305631</v>
      </c>
      <c r="F42" s="2">
        <f t="shared" si="15"/>
        <v>2640</v>
      </c>
      <c r="G42" s="2">
        <f t="shared" si="16"/>
        <v>9888.0838638305631</v>
      </c>
      <c r="H42" s="2">
        <f t="shared" si="19"/>
        <v>1795.332755025227</v>
      </c>
      <c r="I42" s="2">
        <f t="shared" si="17"/>
        <v>2094</v>
      </c>
      <c r="J42" s="2">
        <f t="shared" si="17"/>
        <v>2094</v>
      </c>
      <c r="K42" s="2">
        <f t="shared" si="18"/>
        <v>2675.9161361694369</v>
      </c>
      <c r="L42" t="str">
        <f t="shared" si="20"/>
        <v/>
      </c>
      <c r="M42" t="str">
        <f t="shared" si="21"/>
        <v/>
      </c>
    </row>
    <row r="43" spans="1:13">
      <c r="A43" s="6">
        <v>7</v>
      </c>
      <c r="B43" s="5">
        <f t="shared" si="11"/>
        <v>249.62400827032465</v>
      </c>
      <c r="C43" s="5">
        <f t="shared" si="12"/>
        <v>249.62400827032465</v>
      </c>
      <c r="D43" s="5">
        <f t="shared" si="13"/>
        <v>0</v>
      </c>
      <c r="E43" s="2">
        <f t="shared" si="14"/>
        <v>8667.50028716405</v>
      </c>
      <c r="F43" s="2">
        <f t="shared" si="15"/>
        <v>3080</v>
      </c>
      <c r="G43" s="2">
        <f t="shared" si="16"/>
        <v>11747.50028716405</v>
      </c>
      <c r="H43" s="2">
        <f t="shared" si="19"/>
        <v>1859.4164233334868</v>
      </c>
      <c r="I43" s="2">
        <f t="shared" si="17"/>
        <v>2094</v>
      </c>
      <c r="J43" s="2">
        <f t="shared" si="17"/>
        <v>2094</v>
      </c>
      <c r="K43" s="2">
        <f t="shared" si="18"/>
        <v>2910.49971283595</v>
      </c>
      <c r="L43" t="str">
        <f t="shared" si="20"/>
        <v/>
      </c>
      <c r="M43" t="str">
        <f t="shared" si="21"/>
        <v/>
      </c>
    </row>
    <row r="44" spans="1:13">
      <c r="A44" s="6">
        <v>8</v>
      </c>
      <c r="B44" s="5">
        <f t="shared" si="11"/>
        <v>292.41669540238024</v>
      </c>
      <c r="C44" s="5">
        <f t="shared" si="12"/>
        <v>292.41669540238024</v>
      </c>
      <c r="D44" s="5">
        <f t="shared" si="13"/>
        <v>0</v>
      </c>
      <c r="E44" s="2">
        <f t="shared" si="14"/>
        <v>10153.357479249315</v>
      </c>
      <c r="F44" s="2">
        <f t="shared" si="15"/>
        <v>3520</v>
      </c>
      <c r="G44" s="2">
        <f t="shared" si="16"/>
        <v>13673.357479249315</v>
      </c>
      <c r="H44" s="2">
        <f t="shared" si="19"/>
        <v>1925.8571920852646</v>
      </c>
      <c r="I44" s="2">
        <f t="shared" si="17"/>
        <v>2094</v>
      </c>
      <c r="J44" s="2">
        <f t="shared" si="17"/>
        <v>2094</v>
      </c>
      <c r="K44" s="2">
        <f t="shared" si="18"/>
        <v>3078.6425207506854</v>
      </c>
      <c r="L44" t="str">
        <f t="shared" si="20"/>
        <v/>
      </c>
      <c r="M44" t="str">
        <f t="shared" si="21"/>
        <v/>
      </c>
    </row>
    <row r="45" spans="1:13">
      <c r="A45" s="6">
        <v>9</v>
      </c>
      <c r="B45" s="5">
        <f t="shared" si="11"/>
        <v>337.19300188586965</v>
      </c>
      <c r="C45" s="5">
        <f t="shared" si="12"/>
        <v>337.19300188586965</v>
      </c>
      <c r="D45" s="5">
        <f t="shared" si="13"/>
        <v>0</v>
      </c>
      <c r="E45" s="2">
        <f t="shared" si="14"/>
        <v>11708.090343259362</v>
      </c>
      <c r="F45" s="2">
        <f t="shared" si="15"/>
        <v>3960</v>
      </c>
      <c r="G45" s="2">
        <f t="shared" si="16"/>
        <v>15668.090343259362</v>
      </c>
      <c r="H45" s="2">
        <f t="shared" si="19"/>
        <v>1994.7328640100477</v>
      </c>
      <c r="I45" s="2">
        <f t="shared" si="17"/>
        <v>2094</v>
      </c>
      <c r="J45" s="2">
        <f t="shared" si="17"/>
        <v>2094</v>
      </c>
      <c r="K45" s="2">
        <f t="shared" si="18"/>
        <v>3177.9096567406377</v>
      </c>
      <c r="L45" t="str">
        <f t="shared" si="20"/>
        <v/>
      </c>
      <c r="M45" t="str">
        <f t="shared" si="21"/>
        <v/>
      </c>
    </row>
    <row r="46" spans="1:13">
      <c r="A46" s="6">
        <v>10</v>
      </c>
      <c r="B46" s="5">
        <f t="shared" si="11"/>
        <v>384.02536325890713</v>
      </c>
      <c r="C46" s="5">
        <f t="shared" si="12"/>
        <v>384.02536325890713</v>
      </c>
      <c r="D46" s="5">
        <f t="shared" si="13"/>
        <v>0</v>
      </c>
      <c r="E46" s="2">
        <f t="shared" si="14"/>
        <v>13334.214002045386</v>
      </c>
      <c r="F46" s="2">
        <f t="shared" si="15"/>
        <v>4400</v>
      </c>
      <c r="G46" s="2">
        <f t="shared" si="16"/>
        <v>17734.214002045388</v>
      </c>
      <c r="H46" s="2">
        <f t="shared" si="19"/>
        <v>2066.1236587860258</v>
      </c>
      <c r="I46" s="2">
        <f t="shared" si="17"/>
        <v>2094</v>
      </c>
      <c r="J46" s="2">
        <f t="shared" si="17"/>
        <v>2094</v>
      </c>
      <c r="K46" s="2">
        <f t="shared" si="18"/>
        <v>3205.785997954612</v>
      </c>
      <c r="L46" t="str">
        <f t="shared" si="20"/>
        <v/>
      </c>
      <c r="M46" t="str">
        <f t="shared" si="21"/>
        <v/>
      </c>
    </row>
    <row r="47" spans="1:13">
      <c r="A47" s="6">
        <v>11</v>
      </c>
      <c r="B47" s="5">
        <f t="shared" si="11"/>
        <v>432.98859707441784</v>
      </c>
      <c r="C47" s="5">
        <f t="shared" si="12"/>
        <v>432.98859707441784</v>
      </c>
      <c r="D47" s="5">
        <f t="shared" si="13"/>
        <v>0</v>
      </c>
      <c r="E47" s="2">
        <f t="shared" si="14"/>
        <v>15034.326287306174</v>
      </c>
      <c r="F47" s="2">
        <f t="shared" si="15"/>
        <v>4840</v>
      </c>
      <c r="G47" s="2">
        <f t="shared" si="16"/>
        <v>19874.326287306176</v>
      </c>
      <c r="H47" s="2">
        <f t="shared" si="19"/>
        <v>2140.1122852607878</v>
      </c>
      <c r="I47" s="2">
        <f t="shared" si="17"/>
        <v>2094</v>
      </c>
      <c r="J47" s="2">
        <f t="shared" si="17"/>
        <v>2094</v>
      </c>
      <c r="K47" s="2">
        <f t="shared" si="18"/>
        <v>3159.6737126938242</v>
      </c>
      <c r="L47" s="6">
        <f t="shared" si="20"/>
        <v>11</v>
      </c>
      <c r="M47" t="str">
        <f t="shared" si="21"/>
        <v/>
      </c>
    </row>
    <row r="48" spans="1:13">
      <c r="A48" s="6">
        <v>12</v>
      </c>
      <c r="B48" s="5">
        <f t="shared" si="11"/>
        <v>484.15997672866712</v>
      </c>
      <c r="C48" s="5">
        <f t="shared" si="12"/>
        <v>484.15997672866712</v>
      </c>
      <c r="D48" s="5">
        <f t="shared" si="13"/>
        <v>0</v>
      </c>
      <c r="E48" s="2">
        <f t="shared" si="14"/>
        <v>16811.11030307872</v>
      </c>
      <c r="F48" s="2">
        <f t="shared" si="15"/>
        <v>5280</v>
      </c>
      <c r="G48" s="2">
        <f t="shared" si="16"/>
        <v>22091.11030307872</v>
      </c>
      <c r="H48" s="2">
        <f t="shared" si="19"/>
        <v>2216.7840157725441</v>
      </c>
      <c r="I48" s="2">
        <f t="shared" si="17"/>
        <v>2094</v>
      </c>
      <c r="J48" s="2">
        <f t="shared" si="17"/>
        <v>2094</v>
      </c>
      <c r="K48" s="2">
        <f t="shared" si="18"/>
        <v>3036.8896969212801</v>
      </c>
      <c r="L48" s="6">
        <f t="shared" si="20"/>
        <v>12</v>
      </c>
      <c r="M48" t="str">
        <f t="shared" si="21"/>
        <v/>
      </c>
    </row>
    <row r="49" spans="1:13">
      <c r="A49" s="6">
        <v>13</v>
      </c>
      <c r="B49" s="5">
        <f t="shared" si="11"/>
        <v>537.61930749245744</v>
      </c>
      <c r="C49" s="5">
        <f t="shared" si="12"/>
        <v>537.61930749245744</v>
      </c>
      <c r="D49" s="5">
        <f t="shared" si="13"/>
        <v>0</v>
      </c>
      <c r="E49" s="2">
        <f t="shared" si="14"/>
        <v>18667.337065710326</v>
      </c>
      <c r="F49" s="2">
        <f t="shared" si="15"/>
        <v>5720</v>
      </c>
      <c r="G49" s="2">
        <f t="shared" si="16"/>
        <v>24387.337065710326</v>
      </c>
      <c r="H49" s="2">
        <f t="shared" si="19"/>
        <v>2296.2267626316061</v>
      </c>
      <c r="I49" s="2">
        <f t="shared" si="17"/>
        <v>2094</v>
      </c>
      <c r="J49" s="2">
        <f t="shared" si="17"/>
        <v>2094</v>
      </c>
      <c r="K49" s="2">
        <f t="shared" si="18"/>
        <v>2834.662934289674</v>
      </c>
      <c r="L49" s="6">
        <f t="shared" si="20"/>
        <v>13</v>
      </c>
      <c r="M49" t="str">
        <f t="shared" si="21"/>
        <v/>
      </c>
    </row>
    <row r="50" spans="1:13">
      <c r="A50" s="6">
        <v>14</v>
      </c>
      <c r="B50" s="5">
        <f t="shared" si="11"/>
        <v>593.44900480898184</v>
      </c>
      <c r="C50" s="5">
        <f t="shared" si="12"/>
        <v>593.44900480898184</v>
      </c>
      <c r="D50" s="5">
        <f t="shared" si="13"/>
        <v>0</v>
      </c>
      <c r="E50" s="2">
        <f t="shared" si="14"/>
        <v>20605.868222534093</v>
      </c>
      <c r="F50" s="2">
        <f t="shared" si="15"/>
        <v>6160</v>
      </c>
      <c r="G50" s="2">
        <f t="shared" si="16"/>
        <v>26765.868222534093</v>
      </c>
      <c r="H50" s="2">
        <f t="shared" si="19"/>
        <v>2378.5311568237667</v>
      </c>
      <c r="I50" s="2">
        <f t="shared" si="17"/>
        <v>2094</v>
      </c>
      <c r="J50" s="2">
        <f t="shared" si="17"/>
        <v>2094</v>
      </c>
      <c r="K50" s="2">
        <f t="shared" si="18"/>
        <v>2550.1317774659074</v>
      </c>
      <c r="L50" s="6">
        <f t="shared" si="20"/>
        <v>14</v>
      </c>
      <c r="M50" t="str">
        <f t="shared" si="21"/>
        <v/>
      </c>
    </row>
    <row r="51" spans="1:13">
      <c r="A51" s="6">
        <v>15</v>
      </c>
      <c r="B51" s="5">
        <f t="shared" si="11"/>
        <v>651.73417492414967</v>
      </c>
      <c r="C51" s="5">
        <f t="shared" si="12"/>
        <v>651.73417492414967</v>
      </c>
      <c r="D51" s="5">
        <f t="shared" si="13"/>
        <v>0</v>
      </c>
      <c r="E51" s="2">
        <f t="shared" si="14"/>
        <v>22629.658851532975</v>
      </c>
      <c r="F51" s="2">
        <f t="shared" si="15"/>
        <v>6600</v>
      </c>
      <c r="G51" s="2">
        <f t="shared" si="16"/>
        <v>29229.658851532975</v>
      </c>
      <c r="H51" s="2">
        <f t="shared" si="19"/>
        <v>2463.7906289988823</v>
      </c>
      <c r="I51" s="2">
        <f t="shared" si="17"/>
        <v>2094</v>
      </c>
      <c r="J51" s="2">
        <f t="shared" si="17"/>
        <v>2094</v>
      </c>
      <c r="K51" s="2">
        <f t="shared" si="18"/>
        <v>2180.3411484670251</v>
      </c>
      <c r="L51" s="6">
        <f t="shared" si="20"/>
        <v>15</v>
      </c>
      <c r="M51" t="str">
        <f t="shared" si="21"/>
        <v/>
      </c>
    </row>
    <row r="52" spans="1:13">
      <c r="A52" s="6">
        <v>16</v>
      </c>
      <c r="B52" s="5">
        <f t="shared" si="11"/>
        <v>712.5626979170703</v>
      </c>
      <c r="C52" s="5">
        <f t="shared" si="12"/>
        <v>712.5626979170703</v>
      </c>
      <c r="D52" s="5">
        <f t="shared" si="13"/>
        <v>0</v>
      </c>
      <c r="E52" s="2">
        <f t="shared" si="14"/>
        <v>24741.760344342718</v>
      </c>
      <c r="F52" s="2">
        <f t="shared" si="15"/>
        <v>7040</v>
      </c>
      <c r="G52" s="2">
        <f t="shared" si="16"/>
        <v>31781.760344342718</v>
      </c>
      <c r="H52" s="2">
        <f t="shared" si="19"/>
        <v>2552.1014928097429</v>
      </c>
      <c r="I52" s="2">
        <f t="shared" si="17"/>
        <v>2094</v>
      </c>
      <c r="J52" s="2">
        <f t="shared" si="17"/>
        <v>2094</v>
      </c>
      <c r="K52" s="2">
        <f t="shared" si="18"/>
        <v>1722.2396556572821</v>
      </c>
      <c r="L52" s="6">
        <f t="shared" si="20"/>
        <v>16</v>
      </c>
      <c r="M52" t="str">
        <f t="shared" si="21"/>
        <v/>
      </c>
    </row>
    <row r="53" spans="1:13">
      <c r="A53" s="6">
        <v>17</v>
      </c>
      <c r="B53" s="5">
        <f t="shared" si="11"/>
        <v>776.02531320030937</v>
      </c>
      <c r="C53" s="5">
        <f t="shared" si="12"/>
        <v>720</v>
      </c>
      <c r="D53" s="5">
        <f t="shared" si="13"/>
        <v>56.02531320030937</v>
      </c>
      <c r="E53" s="2">
        <f t="shared" si="14"/>
        <v>25972.66168750537</v>
      </c>
      <c r="F53" s="2">
        <f t="shared" si="15"/>
        <v>7480</v>
      </c>
      <c r="G53" s="2">
        <f t="shared" si="16"/>
        <v>33452.661687505373</v>
      </c>
      <c r="H53" s="2">
        <f t="shared" si="19"/>
        <v>1670.9013431626554</v>
      </c>
      <c r="I53" s="2">
        <f t="shared" si="17"/>
        <v>2094</v>
      </c>
      <c r="J53" s="2">
        <f t="shared" si="17"/>
        <v>2094</v>
      </c>
      <c r="K53" s="2">
        <f t="shared" si="18"/>
        <v>2145.3383124946267</v>
      </c>
      <c r="L53" t="str">
        <f t="shared" si="20"/>
        <v/>
      </c>
      <c r="M53" t="str">
        <f t="shared" si="21"/>
        <v>DIP</v>
      </c>
    </row>
    <row r="54" spans="1:13">
      <c r="A54" s="6">
        <v>18</v>
      </c>
      <c r="B54" s="5">
        <f t="shared" si="11"/>
        <v>842.2157075615122</v>
      </c>
      <c r="C54" s="5">
        <f t="shared" si="12"/>
        <v>720</v>
      </c>
      <c r="D54" s="5">
        <f t="shared" si="13"/>
        <v>122.2157075615122</v>
      </c>
      <c r="E54" s="2">
        <f t="shared" si="14"/>
        <v>27121.800478498477</v>
      </c>
      <c r="F54" s="2">
        <f t="shared" si="15"/>
        <v>7920</v>
      </c>
      <c r="G54" s="2">
        <f t="shared" si="16"/>
        <v>35041.800478498481</v>
      </c>
      <c r="H54" s="2">
        <f t="shared" si="19"/>
        <v>1589.1387909931072</v>
      </c>
      <c r="I54" s="2">
        <f t="shared" si="17"/>
        <v>2094</v>
      </c>
      <c r="J54" s="2">
        <f t="shared" si="17"/>
        <v>2094</v>
      </c>
      <c r="K54" s="2">
        <f t="shared" si="18"/>
        <v>2650.1995215015195</v>
      </c>
      <c r="L54" t="str">
        <f t="shared" si="20"/>
        <v/>
      </c>
      <c r="M54" t="str">
        <f t="shared" si="21"/>
        <v>DIP</v>
      </c>
    </row>
    <row r="55" spans="1:13">
      <c r="A55" s="6">
        <v>19</v>
      </c>
      <c r="B55" s="5">
        <f t="shared" si="11"/>
        <v>911.23060582002495</v>
      </c>
      <c r="C55" s="5">
        <f t="shared" si="12"/>
        <v>720</v>
      </c>
      <c r="D55" s="5">
        <f t="shared" si="13"/>
        <v>191.23060582002495</v>
      </c>
      <c r="E55" s="2">
        <f t="shared" si="14"/>
        <v>28319.975795486545</v>
      </c>
      <c r="F55" s="2">
        <f t="shared" si="15"/>
        <v>8360</v>
      </c>
      <c r="G55" s="2">
        <f t="shared" si="16"/>
        <v>36679.975795486549</v>
      </c>
      <c r="H55" s="2">
        <f t="shared" si="19"/>
        <v>1638.1753169880685</v>
      </c>
      <c r="I55" s="2">
        <f t="shared" si="17"/>
        <v>2094</v>
      </c>
      <c r="J55" s="2">
        <f t="shared" si="17"/>
        <v>2094</v>
      </c>
      <c r="K55" s="2">
        <f t="shared" si="18"/>
        <v>3106.024204513451</v>
      </c>
      <c r="L55" t="str">
        <f t="shared" si="20"/>
        <v/>
      </c>
      <c r="M55" t="str">
        <f t="shared" si="21"/>
        <v/>
      </c>
    </row>
    <row r="56" spans="1:13">
      <c r="A56" s="6">
        <v>20</v>
      </c>
      <c r="B56" s="5">
        <f t="shared" si="11"/>
        <v>983.16986417423732</v>
      </c>
      <c r="C56" s="5">
        <f t="shared" si="12"/>
        <v>720</v>
      </c>
      <c r="D56" s="5">
        <f t="shared" si="13"/>
        <v>263.16986417423732</v>
      </c>
      <c r="E56" s="2">
        <f t="shared" si="14"/>
        <v>29568.921253024953</v>
      </c>
      <c r="F56" s="2">
        <f t="shared" si="15"/>
        <v>8800</v>
      </c>
      <c r="G56" s="2">
        <f t="shared" si="16"/>
        <v>38368.92125302495</v>
      </c>
      <c r="H56" s="2">
        <f t="shared" si="19"/>
        <v>1688.9454575384007</v>
      </c>
      <c r="I56" s="2">
        <f t="shared" si="17"/>
        <v>2094</v>
      </c>
      <c r="J56" s="2">
        <f t="shared" si="17"/>
        <v>2094</v>
      </c>
      <c r="K56" s="2">
        <f t="shared" si="18"/>
        <v>3511.0787469750503</v>
      </c>
      <c r="L56" t="str">
        <f t="shared" si="20"/>
        <v/>
      </c>
      <c r="M56" t="str">
        <f t="shared" si="21"/>
        <v/>
      </c>
    </row>
    <row r="58" spans="1:13">
      <c r="A58" s="1" t="s">
        <v>75</v>
      </c>
      <c r="B58" s="6">
        <f>INDEX(A36:A56,MATCH(MAX(K36:K56),K36:K56,0))</f>
        <v>20</v>
      </c>
    </row>
    <row r="59" spans="1:13">
      <c r="A59" s="1" t="s">
        <v>76</v>
      </c>
      <c r="B59" s="6">
        <f>IF(COUNT(L36:L56)=0,"none below cap",MIN(L36:L56))</f>
        <v>11</v>
      </c>
    </row>
    <row r="60" spans="1:13">
      <c r="A60" s="1" t="s">
        <v>77</v>
      </c>
      <c r="B60" t="str">
        <f>IF(COUNTIF(M36:M56,"DIP")&gt;0,"yes - non-monotonic","no")</f>
        <v>yes - non-monotonic</v>
      </c>
    </row>
    <row r="67" spans="1:13">
      <c r="A67" s="1" t="s">
        <v>56</v>
      </c>
    </row>
    <row r="68" spans="1:13">
      <c r="A68" s="1" t="s">
        <v>48</v>
      </c>
      <c r="B68" s="1" t="s">
        <v>61</v>
      </c>
      <c r="C68" s="1" t="s">
        <v>62</v>
      </c>
      <c r="D68" s="1" t="s">
        <v>63</v>
      </c>
      <c r="E68" s="1" t="s">
        <v>64</v>
      </c>
      <c r="F68" s="1" t="s">
        <v>65</v>
      </c>
      <c r="G68" s="1" t="s">
        <v>66</v>
      </c>
      <c r="H68" s="1" t="s">
        <v>67</v>
      </c>
      <c r="I68" s="1" t="s">
        <v>43</v>
      </c>
      <c r="J68" s="1" t="s">
        <v>68</v>
      </c>
      <c r="K68" s="1" t="s">
        <v>69</v>
      </c>
      <c r="L68" s="1" t="s">
        <v>70</v>
      </c>
      <c r="M68" s="1" t="s">
        <v>71</v>
      </c>
    </row>
    <row r="69" spans="1:13">
      <c r="A69" s="6">
        <v>0</v>
      </c>
      <c r="B69" s="5">
        <f t="shared" ref="B69:B99" si="22">IF(A69=0,0,A69*LABOR_HRS_WK_MES*SEASON_WEEKS*(1+DIM_PCT_MES)^A69)</f>
        <v>0</v>
      </c>
      <c r="C69" s="5">
        <f t="shared" ref="C69:C99" si="23">MIN(B69,FARMER_HRS)</f>
        <v>0</v>
      </c>
      <c r="D69" s="5">
        <f t="shared" ref="D69:D99" si="24">MAX(0,B69-FARMER_HRS)</f>
        <v>0</v>
      </c>
      <c r="E69" s="2">
        <f t="shared" ref="E69:E99" si="25">C69*FARMER_RATE+D69*TEMP_WORKER_RATE</f>
        <v>0</v>
      </c>
      <c r="F69" s="2">
        <f t="shared" ref="F69:F99" si="26">A69*FERT_BED_MES</f>
        <v>0</v>
      </c>
      <c r="G69" s="2">
        <f t="shared" ref="G69:G99" si="27">F69+E69</f>
        <v>0</v>
      </c>
      <c r="I69" s="2">
        <f t="shared" ref="I69:J99" si="28">PRICE_MES</f>
        <v>2700</v>
      </c>
      <c r="J69" s="2">
        <f t="shared" si="28"/>
        <v>2700</v>
      </c>
      <c r="K69" s="2">
        <f t="shared" ref="K69:K99" si="29">A69*PRICE_MES-G69</f>
        <v>0</v>
      </c>
    </row>
    <row r="70" spans="1:13">
      <c r="A70" s="6">
        <v>1</v>
      </c>
      <c r="B70" s="5">
        <f t="shared" si="22"/>
        <v>45.5625</v>
      </c>
      <c r="C70" s="5">
        <f t="shared" si="23"/>
        <v>45.5625</v>
      </c>
      <c r="D70" s="5">
        <f t="shared" si="24"/>
        <v>0</v>
      </c>
      <c r="E70" s="2">
        <f t="shared" si="25"/>
        <v>1582.03125</v>
      </c>
      <c r="F70" s="2">
        <f t="shared" si="26"/>
        <v>880</v>
      </c>
      <c r="G70" s="2">
        <f t="shared" si="27"/>
        <v>2462.03125</v>
      </c>
      <c r="H70" s="2">
        <f t="shared" ref="H70:H99" si="30">G70-G69</f>
        <v>2462.03125</v>
      </c>
      <c r="I70" s="2">
        <f t="shared" si="28"/>
        <v>2700</v>
      </c>
      <c r="J70" s="2">
        <f t="shared" si="28"/>
        <v>2700</v>
      </c>
      <c r="K70" s="2">
        <f t="shared" si="29"/>
        <v>237.96875</v>
      </c>
      <c r="L70" t="str">
        <f t="shared" ref="L70:L99" si="31">IF(H70&gt;=PRICE_MES,A70,"")</f>
        <v/>
      </c>
    </row>
    <row r="71" spans="1:13">
      <c r="A71" s="6">
        <v>2</v>
      </c>
      <c r="B71" s="5">
        <f t="shared" si="22"/>
        <v>92.264062499999994</v>
      </c>
      <c r="C71" s="5">
        <f t="shared" si="23"/>
        <v>92.264062499999994</v>
      </c>
      <c r="D71" s="5">
        <f t="shared" si="24"/>
        <v>0</v>
      </c>
      <c r="E71" s="2">
        <f t="shared" si="25"/>
        <v>3203.6132812499995</v>
      </c>
      <c r="F71" s="2">
        <f t="shared" si="26"/>
        <v>1760</v>
      </c>
      <c r="G71" s="2">
        <f t="shared" si="27"/>
        <v>4963.61328125</v>
      </c>
      <c r="H71" s="2">
        <f t="shared" si="30"/>
        <v>2501.58203125</v>
      </c>
      <c r="I71" s="2">
        <f t="shared" si="28"/>
        <v>2700</v>
      </c>
      <c r="J71" s="2">
        <f t="shared" si="28"/>
        <v>2700</v>
      </c>
      <c r="K71" s="2">
        <f t="shared" si="29"/>
        <v>436.38671875</v>
      </c>
      <c r="L71" t="str">
        <f t="shared" si="31"/>
        <v/>
      </c>
      <c r="M71" t="str">
        <f t="shared" ref="M71:M99" si="32">IF(H71&lt;H70,"DIP","")</f>
        <v/>
      </c>
    </row>
    <row r="72" spans="1:13">
      <c r="A72" s="6">
        <v>3</v>
      </c>
      <c r="B72" s="5">
        <f t="shared" si="22"/>
        <v>140.12604492187498</v>
      </c>
      <c r="C72" s="5">
        <f t="shared" si="23"/>
        <v>140.12604492187498</v>
      </c>
      <c r="D72" s="5">
        <f t="shared" si="24"/>
        <v>0</v>
      </c>
      <c r="E72" s="2">
        <f t="shared" si="25"/>
        <v>4865.4876708984366</v>
      </c>
      <c r="F72" s="2">
        <f t="shared" si="26"/>
        <v>2640</v>
      </c>
      <c r="G72" s="2">
        <f t="shared" si="27"/>
        <v>7505.4876708984366</v>
      </c>
      <c r="H72" s="2">
        <f t="shared" si="30"/>
        <v>2541.8743896484366</v>
      </c>
      <c r="I72" s="2">
        <f t="shared" si="28"/>
        <v>2700</v>
      </c>
      <c r="J72" s="2">
        <f t="shared" si="28"/>
        <v>2700</v>
      </c>
      <c r="K72" s="2">
        <f t="shared" si="29"/>
        <v>594.51232910156341</v>
      </c>
      <c r="L72" t="str">
        <f t="shared" si="31"/>
        <v/>
      </c>
      <c r="M72" t="str">
        <f t="shared" si="32"/>
        <v/>
      </c>
    </row>
    <row r="73" spans="1:13">
      <c r="A73" s="6">
        <v>4</v>
      </c>
      <c r="B73" s="5">
        <f t="shared" si="22"/>
        <v>189.17016064453125</v>
      </c>
      <c r="C73" s="5">
        <f t="shared" si="23"/>
        <v>189.17016064453125</v>
      </c>
      <c r="D73" s="5">
        <f t="shared" si="24"/>
        <v>0</v>
      </c>
      <c r="E73" s="2">
        <f t="shared" si="25"/>
        <v>6568.4083557128906</v>
      </c>
      <c r="F73" s="2">
        <f t="shared" si="26"/>
        <v>3520</v>
      </c>
      <c r="G73" s="2">
        <f t="shared" si="27"/>
        <v>10088.408355712891</v>
      </c>
      <c r="H73" s="2">
        <f t="shared" si="30"/>
        <v>2582.920684814454</v>
      </c>
      <c r="I73" s="2">
        <f t="shared" si="28"/>
        <v>2700</v>
      </c>
      <c r="J73" s="2">
        <f t="shared" si="28"/>
        <v>2700</v>
      </c>
      <c r="K73" s="2">
        <f t="shared" si="29"/>
        <v>711.59164428710938</v>
      </c>
      <c r="L73" t="str">
        <f t="shared" si="31"/>
        <v/>
      </c>
      <c r="M73" t="str">
        <f t="shared" si="32"/>
        <v/>
      </c>
    </row>
    <row r="74" spans="1:13">
      <c r="A74" s="6">
        <v>5</v>
      </c>
      <c r="B74" s="5">
        <f t="shared" si="22"/>
        <v>239.41848456573481</v>
      </c>
      <c r="C74" s="5">
        <f t="shared" si="23"/>
        <v>239.41848456573481</v>
      </c>
      <c r="D74" s="5">
        <f t="shared" si="24"/>
        <v>0</v>
      </c>
      <c r="E74" s="2">
        <f t="shared" si="25"/>
        <v>8313.1418251991254</v>
      </c>
      <c r="F74" s="2">
        <f t="shared" si="26"/>
        <v>4400</v>
      </c>
      <c r="G74" s="2">
        <f t="shared" si="27"/>
        <v>12713.141825199125</v>
      </c>
      <c r="H74" s="2">
        <f t="shared" si="30"/>
        <v>2624.7334694862348</v>
      </c>
      <c r="I74" s="2">
        <f t="shared" si="28"/>
        <v>2700</v>
      </c>
      <c r="J74" s="2">
        <f t="shared" si="28"/>
        <v>2700</v>
      </c>
      <c r="K74" s="2">
        <f t="shared" si="29"/>
        <v>786.85817480087462</v>
      </c>
      <c r="L74" t="str">
        <f t="shared" si="31"/>
        <v/>
      </c>
      <c r="M74" t="str">
        <f t="shared" si="32"/>
        <v/>
      </c>
    </row>
    <row r="75" spans="1:13">
      <c r="A75" s="6">
        <v>6</v>
      </c>
      <c r="B75" s="5">
        <f t="shared" si="22"/>
        <v>290.89345874736784</v>
      </c>
      <c r="C75" s="5">
        <f t="shared" si="23"/>
        <v>290.89345874736784</v>
      </c>
      <c r="D75" s="5">
        <f t="shared" si="24"/>
        <v>0</v>
      </c>
      <c r="E75" s="2">
        <f t="shared" si="25"/>
        <v>10100.467317616938</v>
      </c>
      <c r="F75" s="2">
        <f t="shared" si="26"/>
        <v>5280</v>
      </c>
      <c r="G75" s="2">
        <f t="shared" si="27"/>
        <v>15380.467317616938</v>
      </c>
      <c r="H75" s="2">
        <f t="shared" si="30"/>
        <v>2667.3254924178127</v>
      </c>
      <c r="I75" s="2">
        <f t="shared" si="28"/>
        <v>2700</v>
      </c>
      <c r="J75" s="2">
        <f t="shared" si="28"/>
        <v>2700</v>
      </c>
      <c r="K75" s="2">
        <f t="shared" si="29"/>
        <v>819.53268238306191</v>
      </c>
      <c r="L75" t="str">
        <f t="shared" si="31"/>
        <v/>
      </c>
      <c r="M75" t="str">
        <f t="shared" si="32"/>
        <v/>
      </c>
    </row>
    <row r="76" spans="1:13">
      <c r="A76" s="6">
        <v>7</v>
      </c>
      <c r="B76" s="5">
        <f t="shared" si="22"/>
        <v>343.61789814532818</v>
      </c>
      <c r="C76" s="5">
        <f t="shared" si="23"/>
        <v>343.61789814532818</v>
      </c>
      <c r="D76" s="5">
        <f t="shared" si="24"/>
        <v>0</v>
      </c>
      <c r="E76" s="2">
        <f t="shared" si="25"/>
        <v>11931.177018935006</v>
      </c>
      <c r="F76" s="2">
        <f t="shared" si="26"/>
        <v>6160</v>
      </c>
      <c r="G76" s="2">
        <f t="shared" si="27"/>
        <v>18091.177018935006</v>
      </c>
      <c r="H76" s="2">
        <f t="shared" si="30"/>
        <v>2710.7097013180683</v>
      </c>
      <c r="I76" s="2">
        <f t="shared" si="28"/>
        <v>2700</v>
      </c>
      <c r="J76" s="2">
        <f t="shared" si="28"/>
        <v>2700</v>
      </c>
      <c r="K76" s="2">
        <f t="shared" si="29"/>
        <v>808.82298106499366</v>
      </c>
      <c r="L76" s="6">
        <f t="shared" si="31"/>
        <v>7</v>
      </c>
      <c r="M76" t="str">
        <f t="shared" si="32"/>
        <v/>
      </c>
    </row>
    <row r="77" spans="1:13">
      <c r="A77" s="6">
        <v>8</v>
      </c>
      <c r="B77" s="5">
        <f t="shared" si="22"/>
        <v>397.61499642530839</v>
      </c>
      <c r="C77" s="5">
        <f t="shared" si="23"/>
        <v>397.61499642530839</v>
      </c>
      <c r="D77" s="5">
        <f t="shared" si="24"/>
        <v>0</v>
      </c>
      <c r="E77" s="2">
        <f t="shared" si="25"/>
        <v>13806.076264767653</v>
      </c>
      <c r="F77" s="2">
        <f t="shared" si="26"/>
        <v>7040</v>
      </c>
      <c r="G77" s="2">
        <f t="shared" si="27"/>
        <v>20846.076264767653</v>
      </c>
      <c r="H77" s="2">
        <f t="shared" si="30"/>
        <v>2754.8992458326466</v>
      </c>
      <c r="I77" s="2">
        <f t="shared" si="28"/>
        <v>2700</v>
      </c>
      <c r="J77" s="2">
        <f t="shared" si="28"/>
        <v>2700</v>
      </c>
      <c r="K77" s="2">
        <f t="shared" si="29"/>
        <v>753.9237352323471</v>
      </c>
      <c r="L77" s="6">
        <f t="shared" si="31"/>
        <v>8</v>
      </c>
      <c r="M77" t="str">
        <f t="shared" si="32"/>
        <v/>
      </c>
    </row>
    <row r="78" spans="1:13">
      <c r="A78" s="6">
        <v>9</v>
      </c>
      <c r="B78" s="5">
        <f t="shared" si="22"/>
        <v>452.90833186570285</v>
      </c>
      <c r="C78" s="5">
        <f t="shared" si="23"/>
        <v>452.90833186570285</v>
      </c>
      <c r="D78" s="5">
        <f t="shared" si="24"/>
        <v>0</v>
      </c>
      <c r="E78" s="2">
        <f t="shared" si="25"/>
        <v>15725.983745336904</v>
      </c>
      <c r="F78" s="2">
        <f t="shared" si="26"/>
        <v>7920</v>
      </c>
      <c r="G78" s="2">
        <f t="shared" si="27"/>
        <v>23645.983745336904</v>
      </c>
      <c r="H78" s="2">
        <f t="shared" si="30"/>
        <v>2799.9074805692508</v>
      </c>
      <c r="I78" s="2">
        <f t="shared" si="28"/>
        <v>2700</v>
      </c>
      <c r="J78" s="2">
        <f t="shared" si="28"/>
        <v>2700</v>
      </c>
      <c r="K78" s="2">
        <f t="shared" si="29"/>
        <v>654.01625466309633</v>
      </c>
      <c r="L78" s="6">
        <f t="shared" si="31"/>
        <v>9</v>
      </c>
      <c r="M78" t="str">
        <f t="shared" si="32"/>
        <v/>
      </c>
    </row>
    <row r="79" spans="1:13">
      <c r="A79" s="6">
        <v>10</v>
      </c>
      <c r="B79" s="5">
        <f t="shared" si="22"/>
        <v>509.52187334891573</v>
      </c>
      <c r="C79" s="5">
        <f t="shared" si="23"/>
        <v>509.52187334891573</v>
      </c>
      <c r="D79" s="5">
        <f t="shared" si="24"/>
        <v>0</v>
      </c>
      <c r="E79" s="2">
        <f t="shared" si="25"/>
        <v>17691.731713504018</v>
      </c>
      <c r="F79" s="2">
        <f t="shared" si="26"/>
        <v>8800</v>
      </c>
      <c r="G79" s="2">
        <f t="shared" si="27"/>
        <v>26491.731713504018</v>
      </c>
      <c r="H79" s="2">
        <f t="shared" si="30"/>
        <v>2845.7479681671139</v>
      </c>
      <c r="I79" s="2">
        <f t="shared" si="28"/>
        <v>2700</v>
      </c>
      <c r="J79" s="2">
        <f t="shared" si="28"/>
        <v>2700</v>
      </c>
      <c r="K79" s="2">
        <f t="shared" si="29"/>
        <v>508.26828649598247</v>
      </c>
      <c r="L79" s="6">
        <f t="shared" si="31"/>
        <v>10</v>
      </c>
      <c r="M79" t="str">
        <f t="shared" si="32"/>
        <v/>
      </c>
    </row>
    <row r="80" spans="1:13">
      <c r="A80" s="6">
        <v>11</v>
      </c>
      <c r="B80" s="5">
        <f t="shared" si="22"/>
        <v>567.47998644235474</v>
      </c>
      <c r="C80" s="5">
        <f t="shared" si="23"/>
        <v>567.47998644235474</v>
      </c>
      <c r="D80" s="5">
        <f t="shared" si="24"/>
        <v>0</v>
      </c>
      <c r="E80" s="2">
        <f t="shared" si="25"/>
        <v>19704.166195915095</v>
      </c>
      <c r="F80" s="2">
        <f t="shared" si="26"/>
        <v>9680</v>
      </c>
      <c r="G80" s="2">
        <f t="shared" si="27"/>
        <v>29384.166195915095</v>
      </c>
      <c r="H80" s="2">
        <f t="shared" si="30"/>
        <v>2892.4344824110776</v>
      </c>
      <c r="I80" s="2">
        <f t="shared" si="28"/>
        <v>2700</v>
      </c>
      <c r="J80" s="2">
        <f t="shared" si="28"/>
        <v>2700</v>
      </c>
      <c r="K80" s="2">
        <f t="shared" si="29"/>
        <v>315.83380408490484</v>
      </c>
      <c r="L80" s="6">
        <f t="shared" si="31"/>
        <v>11</v>
      </c>
      <c r="M80" t="str">
        <f t="shared" si="32"/>
        <v/>
      </c>
    </row>
    <row r="81" spans="1:13">
      <c r="A81" s="6">
        <v>12</v>
      </c>
      <c r="B81" s="5">
        <f t="shared" si="22"/>
        <v>626.80743957041921</v>
      </c>
      <c r="C81" s="5">
        <f t="shared" si="23"/>
        <v>626.80743957041921</v>
      </c>
      <c r="D81" s="5">
        <f t="shared" si="24"/>
        <v>0</v>
      </c>
      <c r="E81" s="2">
        <f t="shared" si="25"/>
        <v>21764.147207306221</v>
      </c>
      <c r="F81" s="2">
        <f t="shared" si="26"/>
        <v>10560</v>
      </c>
      <c r="G81" s="2">
        <f t="shared" si="27"/>
        <v>32324.147207306221</v>
      </c>
      <c r="H81" s="2">
        <f t="shared" si="30"/>
        <v>2939.9810113911262</v>
      </c>
      <c r="I81" s="2">
        <f t="shared" si="28"/>
        <v>2700</v>
      </c>
      <c r="J81" s="2">
        <f t="shared" si="28"/>
        <v>2700</v>
      </c>
      <c r="K81" s="2">
        <f t="shared" si="29"/>
        <v>75.852792693778611</v>
      </c>
      <c r="L81" s="6">
        <f t="shared" si="31"/>
        <v>12</v>
      </c>
      <c r="M81" t="str">
        <f t="shared" si="32"/>
        <v/>
      </c>
    </row>
    <row r="82" spans="1:13">
      <c r="A82" s="6">
        <v>13</v>
      </c>
      <c r="B82" s="5">
        <f t="shared" si="22"/>
        <v>687.52941027880343</v>
      </c>
      <c r="C82" s="5">
        <f t="shared" si="23"/>
        <v>687.52941027880343</v>
      </c>
      <c r="D82" s="5">
        <f t="shared" si="24"/>
        <v>0</v>
      </c>
      <c r="E82" s="2">
        <f t="shared" si="25"/>
        <v>23872.548968014009</v>
      </c>
      <c r="F82" s="2">
        <f t="shared" si="26"/>
        <v>11440</v>
      </c>
      <c r="G82" s="2">
        <f t="shared" si="27"/>
        <v>35312.548968014009</v>
      </c>
      <c r="H82" s="2">
        <f t="shared" si="30"/>
        <v>2988.4017607077876</v>
      </c>
      <c r="I82" s="2">
        <f t="shared" si="28"/>
        <v>2700</v>
      </c>
      <c r="J82" s="2">
        <f t="shared" si="28"/>
        <v>2700</v>
      </c>
      <c r="K82" s="2">
        <f t="shared" si="29"/>
        <v>-212.54896801400901</v>
      </c>
      <c r="L82" s="6">
        <f t="shared" si="31"/>
        <v>13</v>
      </c>
      <c r="M82" t="str">
        <f t="shared" si="32"/>
        <v/>
      </c>
    </row>
    <row r="83" spans="1:13">
      <c r="A83" s="6">
        <v>14</v>
      </c>
      <c r="B83" s="5">
        <f t="shared" si="22"/>
        <v>749.67149159246469</v>
      </c>
      <c r="C83" s="5">
        <f t="shared" si="23"/>
        <v>720</v>
      </c>
      <c r="D83" s="5">
        <f t="shared" si="24"/>
        <v>29.67149159246469</v>
      </c>
      <c r="E83" s="2">
        <f t="shared" si="25"/>
        <v>25515.130062369179</v>
      </c>
      <c r="F83" s="2">
        <f t="shared" si="26"/>
        <v>12320</v>
      </c>
      <c r="G83" s="2">
        <f t="shared" si="27"/>
        <v>37835.130062369179</v>
      </c>
      <c r="H83" s="2">
        <f t="shared" si="30"/>
        <v>2522.5810943551696</v>
      </c>
      <c r="I83" s="2">
        <f t="shared" si="28"/>
        <v>2700</v>
      </c>
      <c r="J83" s="2">
        <f t="shared" si="28"/>
        <v>2700</v>
      </c>
      <c r="K83" s="2">
        <f t="shared" si="29"/>
        <v>-35.130062369178631</v>
      </c>
      <c r="L83" t="str">
        <f t="shared" si="31"/>
        <v/>
      </c>
      <c r="M83" t="str">
        <f t="shared" si="32"/>
        <v>DIP</v>
      </c>
    </row>
    <row r="84" spans="1:13">
      <c r="A84" s="6">
        <v>15</v>
      </c>
      <c r="B84" s="5">
        <f t="shared" si="22"/>
        <v>813.25969846861108</v>
      </c>
      <c r="C84" s="5">
        <f t="shared" si="23"/>
        <v>720</v>
      </c>
      <c r="D84" s="5">
        <f t="shared" si="24"/>
        <v>93.259698468611077</v>
      </c>
      <c r="E84" s="2">
        <f t="shared" si="25"/>
        <v>26619.091987302276</v>
      </c>
      <c r="F84" s="2">
        <f t="shared" si="26"/>
        <v>13200</v>
      </c>
      <c r="G84" s="2">
        <f t="shared" si="27"/>
        <v>39819.091987302279</v>
      </c>
      <c r="H84" s="2">
        <f t="shared" si="30"/>
        <v>1983.9619249331008</v>
      </c>
      <c r="I84" s="2">
        <f t="shared" si="28"/>
        <v>2700</v>
      </c>
      <c r="J84" s="2">
        <f t="shared" si="28"/>
        <v>2700</v>
      </c>
      <c r="K84" s="2">
        <f t="shared" si="29"/>
        <v>680.90801269772055</v>
      </c>
      <c r="L84" t="str">
        <f t="shared" si="31"/>
        <v/>
      </c>
      <c r="M84" t="str">
        <f t="shared" si="32"/>
        <v>DIP</v>
      </c>
    </row>
    <row r="85" spans="1:13">
      <c r="A85" s="6">
        <v>16</v>
      </c>
      <c r="B85" s="5">
        <f t="shared" si="22"/>
        <v>878.32047434610013</v>
      </c>
      <c r="C85" s="5">
        <f t="shared" si="23"/>
        <v>720</v>
      </c>
      <c r="D85" s="5">
        <f t="shared" si="24"/>
        <v>158.32047434610013</v>
      </c>
      <c r="E85" s="2">
        <f t="shared" si="25"/>
        <v>27748.619346286461</v>
      </c>
      <c r="F85" s="2">
        <f t="shared" si="26"/>
        <v>14080</v>
      </c>
      <c r="G85" s="2">
        <f t="shared" si="27"/>
        <v>41828.619346286461</v>
      </c>
      <c r="H85" s="2">
        <f t="shared" si="30"/>
        <v>2009.5273589841818</v>
      </c>
      <c r="I85" s="2">
        <f t="shared" si="28"/>
        <v>2700</v>
      </c>
      <c r="J85" s="2">
        <f t="shared" si="28"/>
        <v>2700</v>
      </c>
      <c r="K85" s="2">
        <f t="shared" si="29"/>
        <v>1371.3806537135388</v>
      </c>
      <c r="L85" t="str">
        <f t="shared" si="31"/>
        <v/>
      </c>
      <c r="M85" t="str">
        <f t="shared" si="32"/>
        <v/>
      </c>
    </row>
    <row r="86" spans="1:13">
      <c r="A86" s="6">
        <v>17</v>
      </c>
      <c r="B86" s="5">
        <f t="shared" si="22"/>
        <v>944.88069779264049</v>
      </c>
      <c r="C86" s="5">
        <f t="shared" si="23"/>
        <v>720</v>
      </c>
      <c r="D86" s="5">
        <f t="shared" si="24"/>
        <v>224.88069779264049</v>
      </c>
      <c r="E86" s="2">
        <f t="shared" si="25"/>
        <v>28904.178781122231</v>
      </c>
      <c r="F86" s="2">
        <f t="shared" si="26"/>
        <v>14960</v>
      </c>
      <c r="G86" s="2">
        <f t="shared" si="27"/>
        <v>43864.178781122231</v>
      </c>
      <c r="H86" s="2">
        <f t="shared" si="30"/>
        <v>2035.5594348357699</v>
      </c>
      <c r="I86" s="2">
        <f t="shared" si="28"/>
        <v>2700</v>
      </c>
      <c r="J86" s="2">
        <f t="shared" si="28"/>
        <v>2700</v>
      </c>
      <c r="K86" s="2">
        <f t="shared" si="29"/>
        <v>2035.8212188777688</v>
      </c>
      <c r="L86" t="str">
        <f t="shared" si="31"/>
        <v/>
      </c>
      <c r="M86" t="str">
        <f t="shared" si="32"/>
        <v/>
      </c>
    </row>
    <row r="87" spans="1:13">
      <c r="A87" s="6">
        <v>18</v>
      </c>
      <c r="B87" s="5">
        <f t="shared" si="22"/>
        <v>1012.9676892512279</v>
      </c>
      <c r="C87" s="5">
        <f t="shared" si="23"/>
        <v>720</v>
      </c>
      <c r="D87" s="5">
        <f t="shared" si="24"/>
        <v>292.96768925122785</v>
      </c>
      <c r="E87" s="2">
        <f t="shared" si="25"/>
        <v>30086.244605056039</v>
      </c>
      <c r="F87" s="2">
        <f t="shared" si="26"/>
        <v>15840</v>
      </c>
      <c r="G87" s="2">
        <f t="shared" si="27"/>
        <v>45926.244605056039</v>
      </c>
      <c r="H87" s="2">
        <f t="shared" si="30"/>
        <v>2062.0658239338081</v>
      </c>
      <c r="I87" s="2">
        <f t="shared" si="28"/>
        <v>2700</v>
      </c>
      <c r="J87" s="2">
        <f t="shared" si="28"/>
        <v>2700</v>
      </c>
      <c r="K87" s="2">
        <f t="shared" si="29"/>
        <v>2673.7553949439607</v>
      </c>
      <c r="L87" t="str">
        <f t="shared" si="31"/>
        <v/>
      </c>
      <c r="M87" t="str">
        <f t="shared" si="32"/>
        <v/>
      </c>
    </row>
    <row r="88" spans="1:13">
      <c r="A88" s="6">
        <v>19</v>
      </c>
      <c r="B88" s="5">
        <f t="shared" si="22"/>
        <v>1082.6092178872495</v>
      </c>
      <c r="C88" s="5">
        <f t="shared" si="23"/>
        <v>720</v>
      </c>
      <c r="D88" s="5">
        <f t="shared" si="24"/>
        <v>362.60921788724954</v>
      </c>
      <c r="E88" s="2">
        <f t="shared" si="25"/>
        <v>31295.298921653637</v>
      </c>
      <c r="F88" s="2">
        <f t="shared" si="26"/>
        <v>16720</v>
      </c>
      <c r="G88" s="2">
        <f t="shared" si="27"/>
        <v>48015.298921653637</v>
      </c>
      <c r="H88" s="2">
        <f t="shared" si="30"/>
        <v>2089.0543165975978</v>
      </c>
      <c r="I88" s="2">
        <f t="shared" si="28"/>
        <v>2700</v>
      </c>
      <c r="J88" s="2">
        <f t="shared" si="28"/>
        <v>2700</v>
      </c>
      <c r="K88" s="2">
        <f t="shared" si="29"/>
        <v>3284.7010783463629</v>
      </c>
      <c r="L88" t="str">
        <f t="shared" si="31"/>
        <v/>
      </c>
      <c r="M88" t="str">
        <f t="shared" si="32"/>
        <v/>
      </c>
    </row>
    <row r="89" spans="1:13">
      <c r="A89" s="6">
        <v>20</v>
      </c>
      <c r="B89" s="5">
        <f t="shared" si="22"/>
        <v>1153.8335085377266</v>
      </c>
      <c r="C89" s="5">
        <f t="shared" si="23"/>
        <v>720</v>
      </c>
      <c r="D89" s="5">
        <f t="shared" si="24"/>
        <v>433.83350853772663</v>
      </c>
      <c r="E89" s="2">
        <f t="shared" si="25"/>
        <v>32531.831745446641</v>
      </c>
      <c r="F89" s="2">
        <f t="shared" si="26"/>
        <v>17600</v>
      </c>
      <c r="G89" s="2">
        <f t="shared" si="27"/>
        <v>50131.831745446645</v>
      </c>
      <c r="H89" s="2">
        <f t="shared" si="30"/>
        <v>2116.532823793008</v>
      </c>
      <c r="I89" s="2">
        <f t="shared" si="28"/>
        <v>2700</v>
      </c>
      <c r="J89" s="2">
        <f t="shared" si="28"/>
        <v>2700</v>
      </c>
      <c r="K89" s="2">
        <f t="shared" si="29"/>
        <v>3868.1682545533549</v>
      </c>
      <c r="L89" t="str">
        <f t="shared" si="31"/>
        <v/>
      </c>
      <c r="M89" t="str">
        <f t="shared" si="32"/>
        <v/>
      </c>
    </row>
    <row r="90" spans="1:13">
      <c r="A90" s="6">
        <v>21</v>
      </c>
      <c r="B90" s="5">
        <f t="shared" si="22"/>
        <v>1226.6692487641703</v>
      </c>
      <c r="C90" s="5">
        <f t="shared" si="23"/>
        <v>720</v>
      </c>
      <c r="D90" s="5">
        <f t="shared" si="24"/>
        <v>506.66924876417033</v>
      </c>
      <c r="E90" s="2">
        <f t="shared" si="25"/>
        <v>33796.341124377956</v>
      </c>
      <c r="F90" s="2">
        <f t="shared" si="26"/>
        <v>18480</v>
      </c>
      <c r="G90" s="2">
        <f t="shared" si="27"/>
        <v>52276.341124377956</v>
      </c>
      <c r="H90" s="2">
        <f t="shared" si="30"/>
        <v>2144.5093789313105</v>
      </c>
      <c r="I90" s="2">
        <f t="shared" si="28"/>
        <v>2700</v>
      </c>
      <c r="J90" s="2">
        <f t="shared" si="28"/>
        <v>2700</v>
      </c>
      <c r="K90" s="2">
        <f t="shared" si="29"/>
        <v>4423.6588756220444</v>
      </c>
      <c r="L90" t="str">
        <f t="shared" si="31"/>
        <v/>
      </c>
      <c r="M90" t="str">
        <f t="shared" si="32"/>
        <v/>
      </c>
    </row>
    <row r="91" spans="1:13">
      <c r="A91" s="6">
        <v>22</v>
      </c>
      <c r="B91" s="5">
        <f t="shared" si="22"/>
        <v>1301.1455960105666</v>
      </c>
      <c r="C91" s="5">
        <f t="shared" si="23"/>
        <v>720</v>
      </c>
      <c r="D91" s="5">
        <f t="shared" si="24"/>
        <v>581.14559601056658</v>
      </c>
      <c r="E91" s="2">
        <f t="shared" si="25"/>
        <v>35089.333264072338</v>
      </c>
      <c r="F91" s="2">
        <f t="shared" si="26"/>
        <v>19360</v>
      </c>
      <c r="G91" s="2">
        <f t="shared" si="27"/>
        <v>54449.333264072338</v>
      </c>
      <c r="H91" s="2">
        <f t="shared" si="30"/>
        <v>2172.9921396943828</v>
      </c>
      <c r="I91" s="2">
        <f t="shared" si="28"/>
        <v>2700</v>
      </c>
      <c r="J91" s="2">
        <f t="shared" si="28"/>
        <v>2700</v>
      </c>
      <c r="K91" s="2">
        <f t="shared" si="29"/>
        <v>4950.6667359276616</v>
      </c>
      <c r="L91" t="str">
        <f t="shared" si="31"/>
        <v/>
      </c>
      <c r="M91" t="str">
        <f t="shared" si="32"/>
        <v/>
      </c>
    </row>
    <row r="92" spans="1:13">
      <c r="A92" s="6">
        <v>23</v>
      </c>
      <c r="B92" s="5">
        <f t="shared" si="22"/>
        <v>1377.292184868003</v>
      </c>
      <c r="C92" s="5">
        <f t="shared" si="23"/>
        <v>720</v>
      </c>
      <c r="D92" s="5">
        <f t="shared" si="24"/>
        <v>657.29218486800301</v>
      </c>
      <c r="E92" s="2">
        <f t="shared" si="25"/>
        <v>36411.322653958385</v>
      </c>
      <c r="F92" s="2">
        <f t="shared" si="26"/>
        <v>20240</v>
      </c>
      <c r="G92" s="2">
        <f t="shared" si="27"/>
        <v>56651.322653958385</v>
      </c>
      <c r="H92" s="2">
        <f t="shared" si="30"/>
        <v>2201.9893898860464</v>
      </c>
      <c r="I92" s="2">
        <f t="shared" si="28"/>
        <v>2700</v>
      </c>
      <c r="J92" s="2">
        <f t="shared" si="28"/>
        <v>2700</v>
      </c>
      <c r="K92" s="2">
        <f t="shared" si="29"/>
        <v>5448.6773460416152</v>
      </c>
      <c r="L92" t="str">
        <f t="shared" si="31"/>
        <v/>
      </c>
      <c r="M92" t="str">
        <f t="shared" si="32"/>
        <v/>
      </c>
    </row>
    <row r="93" spans="1:13">
      <c r="A93" s="6">
        <v>24</v>
      </c>
      <c r="B93" s="5">
        <f t="shared" si="22"/>
        <v>1455.1391344474989</v>
      </c>
      <c r="C93" s="5">
        <f t="shared" si="23"/>
        <v>720</v>
      </c>
      <c r="D93" s="5">
        <f t="shared" si="24"/>
        <v>735.13913444749892</v>
      </c>
      <c r="E93" s="2">
        <f t="shared" si="25"/>
        <v>37762.832195269075</v>
      </c>
      <c r="F93" s="2">
        <f t="shared" si="26"/>
        <v>21120</v>
      </c>
      <c r="G93" s="2">
        <f t="shared" si="27"/>
        <v>58882.832195269075</v>
      </c>
      <c r="H93" s="2">
        <f t="shared" si="30"/>
        <v>2231.5095413106901</v>
      </c>
      <c r="I93" s="2">
        <f t="shared" si="28"/>
        <v>2700</v>
      </c>
      <c r="J93" s="2">
        <f t="shared" si="28"/>
        <v>2700</v>
      </c>
      <c r="K93" s="2">
        <f t="shared" si="29"/>
        <v>5917.1678047309251</v>
      </c>
      <c r="L93" t="str">
        <f t="shared" si="31"/>
        <v/>
      </c>
      <c r="M93" t="str">
        <f t="shared" si="32"/>
        <v/>
      </c>
    </row>
    <row r="94" spans="1:13">
      <c r="A94" s="6">
        <v>25</v>
      </c>
      <c r="B94" s="5">
        <f t="shared" si="22"/>
        <v>1534.7170558625965</v>
      </c>
      <c r="C94" s="5">
        <f t="shared" si="23"/>
        <v>720</v>
      </c>
      <c r="D94" s="5">
        <f t="shared" si="24"/>
        <v>814.71705586259645</v>
      </c>
      <c r="E94" s="2">
        <f t="shared" si="25"/>
        <v>39144.393330947853</v>
      </c>
      <c r="F94" s="2">
        <f t="shared" si="26"/>
        <v>22000</v>
      </c>
      <c r="G94" s="2">
        <f t="shared" si="27"/>
        <v>61144.393330947853</v>
      </c>
      <c r="H94" s="2">
        <f t="shared" si="30"/>
        <v>2261.5611356787776</v>
      </c>
      <c r="I94" s="2">
        <f t="shared" si="28"/>
        <v>2700</v>
      </c>
      <c r="J94" s="2">
        <f t="shared" si="28"/>
        <v>2700</v>
      </c>
      <c r="K94" s="2">
        <f t="shared" si="29"/>
        <v>6355.6066690521475</v>
      </c>
      <c r="L94" t="str">
        <f t="shared" si="31"/>
        <v/>
      </c>
      <c r="M94" t="str">
        <f t="shared" si="32"/>
        <v/>
      </c>
    </row>
    <row r="95" spans="1:13">
      <c r="A95" s="6">
        <v>26</v>
      </c>
      <c r="B95" s="5">
        <f t="shared" si="22"/>
        <v>1616.0570598233144</v>
      </c>
      <c r="C95" s="5">
        <f t="shared" si="23"/>
        <v>720</v>
      </c>
      <c r="D95" s="5">
        <f t="shared" si="24"/>
        <v>896.05705982331438</v>
      </c>
      <c r="E95" s="2">
        <f t="shared" si="25"/>
        <v>40556.546177488097</v>
      </c>
      <c r="F95" s="2">
        <f t="shared" si="26"/>
        <v>22880</v>
      </c>
      <c r="G95" s="2">
        <f t="shared" si="27"/>
        <v>63436.546177488097</v>
      </c>
      <c r="H95" s="2">
        <f t="shared" si="30"/>
        <v>2292.1528465402444</v>
      </c>
      <c r="I95" s="2">
        <f t="shared" si="28"/>
        <v>2700</v>
      </c>
      <c r="J95" s="2">
        <f t="shared" si="28"/>
        <v>2700</v>
      </c>
      <c r="K95" s="2">
        <f t="shared" si="29"/>
        <v>6763.4538225119031</v>
      </c>
      <c r="L95" t="str">
        <f t="shared" si="31"/>
        <v/>
      </c>
      <c r="M95" t="str">
        <f t="shared" si="32"/>
        <v/>
      </c>
    </row>
    <row r="96" spans="1:13">
      <c r="A96" s="6">
        <v>27</v>
      </c>
      <c r="B96" s="5">
        <f t="shared" si="22"/>
        <v>1699.1907643430709</v>
      </c>
      <c r="C96" s="5">
        <f t="shared" si="23"/>
        <v>720</v>
      </c>
      <c r="D96" s="5">
        <f t="shared" si="24"/>
        <v>979.1907643430709</v>
      </c>
      <c r="E96" s="2">
        <f t="shared" si="25"/>
        <v>41999.839658733865</v>
      </c>
      <c r="F96" s="2">
        <f t="shared" si="26"/>
        <v>23760</v>
      </c>
      <c r="G96" s="2">
        <f t="shared" si="27"/>
        <v>65759.839658733865</v>
      </c>
      <c r="H96" s="2">
        <f t="shared" si="30"/>
        <v>2323.2934812457679</v>
      </c>
      <c r="I96" s="2">
        <f t="shared" si="28"/>
        <v>2700</v>
      </c>
      <c r="J96" s="2">
        <f t="shared" si="28"/>
        <v>2700</v>
      </c>
      <c r="K96" s="2">
        <f t="shared" si="29"/>
        <v>7140.1603412661352</v>
      </c>
      <c r="L96" t="str">
        <f t="shared" si="31"/>
        <v/>
      </c>
      <c r="M96" t="str">
        <f t="shared" si="32"/>
        <v/>
      </c>
    </row>
    <row r="97" spans="1:13">
      <c r="A97" s="6">
        <v>28</v>
      </c>
      <c r="B97" s="5">
        <f t="shared" si="22"/>
        <v>1784.1503025602246</v>
      </c>
      <c r="C97" s="5">
        <f t="shared" si="23"/>
        <v>720</v>
      </c>
      <c r="D97" s="5">
        <f t="shared" si="24"/>
        <v>1064.1503025602246</v>
      </c>
      <c r="E97" s="2">
        <f t="shared" si="25"/>
        <v>43474.831641670564</v>
      </c>
      <c r="F97" s="2">
        <f t="shared" si="26"/>
        <v>24640</v>
      </c>
      <c r="G97" s="2">
        <f t="shared" si="27"/>
        <v>68114.831641670564</v>
      </c>
      <c r="H97" s="2">
        <f t="shared" si="30"/>
        <v>2354.9919829366991</v>
      </c>
      <c r="I97" s="2">
        <f t="shared" si="28"/>
        <v>2700</v>
      </c>
      <c r="J97" s="2">
        <f t="shared" si="28"/>
        <v>2700</v>
      </c>
      <c r="K97" s="2">
        <f t="shared" si="29"/>
        <v>7485.1683583294362</v>
      </c>
      <c r="L97" t="str">
        <f t="shared" si="31"/>
        <v/>
      </c>
      <c r="M97" t="str">
        <f t="shared" si="32"/>
        <v/>
      </c>
    </row>
    <row r="98" spans="1:13">
      <c r="A98" s="6">
        <v>29</v>
      </c>
      <c r="B98" s="5">
        <f t="shared" si="22"/>
        <v>1870.9683306758782</v>
      </c>
      <c r="C98" s="5">
        <f t="shared" si="23"/>
        <v>720</v>
      </c>
      <c r="D98" s="5">
        <f t="shared" si="24"/>
        <v>1150.9683306758782</v>
      </c>
      <c r="E98" s="2">
        <f t="shared" si="25"/>
        <v>44982.089074233998</v>
      </c>
      <c r="F98" s="2">
        <f t="shared" si="26"/>
        <v>25520</v>
      </c>
      <c r="G98" s="2">
        <f t="shared" si="27"/>
        <v>70502.089074233998</v>
      </c>
      <c r="H98" s="2">
        <f t="shared" si="30"/>
        <v>2387.2574325634341</v>
      </c>
      <c r="I98" s="2">
        <f t="shared" si="28"/>
        <v>2700</v>
      </c>
      <c r="J98" s="2">
        <f t="shared" si="28"/>
        <v>2700</v>
      </c>
      <c r="K98" s="2">
        <f t="shared" si="29"/>
        <v>7797.910925766002</v>
      </c>
      <c r="L98" t="str">
        <f t="shared" si="31"/>
        <v/>
      </c>
      <c r="M98" t="str">
        <f t="shared" si="32"/>
        <v/>
      </c>
    </row>
    <row r="99" spans="1:13">
      <c r="A99" s="6">
        <v>30</v>
      </c>
      <c r="B99" s="5">
        <f t="shared" si="22"/>
        <v>1959.6780360096488</v>
      </c>
      <c r="C99" s="5">
        <f t="shared" si="23"/>
        <v>720</v>
      </c>
      <c r="D99" s="5">
        <f t="shared" si="24"/>
        <v>1239.6780360096488</v>
      </c>
      <c r="E99" s="2">
        <f t="shared" si="25"/>
        <v>46522.188125167515</v>
      </c>
      <c r="F99" s="2">
        <f t="shared" si="26"/>
        <v>26400</v>
      </c>
      <c r="G99" s="2">
        <f t="shared" si="27"/>
        <v>72922.188125167508</v>
      </c>
      <c r="H99" s="2">
        <f t="shared" si="30"/>
        <v>2420.0990509335097</v>
      </c>
      <c r="I99" s="2">
        <f t="shared" si="28"/>
        <v>2700</v>
      </c>
      <c r="J99" s="2">
        <f t="shared" si="28"/>
        <v>2700</v>
      </c>
      <c r="K99" s="2">
        <f t="shared" si="29"/>
        <v>8077.8118748324923</v>
      </c>
      <c r="L99" t="str">
        <f t="shared" si="31"/>
        <v/>
      </c>
      <c r="M99" t="str">
        <f t="shared" si="32"/>
        <v/>
      </c>
    </row>
    <row r="101" spans="1:13">
      <c r="A101" s="1" t="s">
        <v>78</v>
      </c>
      <c r="B101" s="6">
        <f>INDEX(A69:A99,MATCH(MAX(K69:K99),K69:K99,0))</f>
        <v>30</v>
      </c>
    </row>
    <row r="102" spans="1:13">
      <c r="A102" s="1" t="s">
        <v>79</v>
      </c>
      <c r="B102" s="6">
        <f>IF(COUNT(L69:L99)=0,"none below cap",MIN(L69:L99))</f>
        <v>7</v>
      </c>
    </row>
    <row r="103" spans="1:13">
      <c r="A103" s="1" t="s">
        <v>80</v>
      </c>
      <c r="B103" t="str">
        <f>IF(COUNTIF(M69:M99,"DIP")&gt;0,"yes - non-monotonic","no")</f>
        <v>yes - non-monotonic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>
      <selection activeCell="A7" sqref="A7"/>
    </sheetView>
  </sheetViews>
  <sheetFormatPr defaultRowHeight="15"/>
  <cols>
    <col min="1" max="1" width="39.85546875" style="8" customWidth="1"/>
    <col min="2" max="2" width="10.140625" bestFit="1" customWidth="1"/>
  </cols>
  <sheetData>
    <row r="1" spans="1:2" ht="45">
      <c r="A1" s="7" t="s">
        <v>81</v>
      </c>
    </row>
    <row r="3" spans="1:2">
      <c r="A3" s="8" t="s">
        <v>82</v>
      </c>
      <c r="B3" s="5">
        <f>IF(Q_TOM=0,0,Q_TOM*LABOR_HRS_WK_TOM*SEASON_WEEKS*(1+DIM_PCT_TOM)^Q_TOM)</f>
        <v>2334.3682140900019</v>
      </c>
    </row>
    <row r="4" spans="1:2">
      <c r="A4" s="8" t="s">
        <v>83</v>
      </c>
      <c r="B4" s="5">
        <f>IF(Q_CAR=0,0,Q_CAR*LABOR_HRS_WK_CAR*SEASON_WEEKS*(1+DIM_PCT_CAR)^Q_CAR)</f>
        <v>983.16986417423732</v>
      </c>
    </row>
    <row r="5" spans="1:2">
      <c r="A5" s="8" t="s">
        <v>84</v>
      </c>
      <c r="B5" s="5">
        <f>IF(Q_MES=0,0,Q_MES*LABOR_HRS_WK_MES*SEASON_WEEKS*(1+DIM_PCT_MES)^Q_MES)</f>
        <v>1959.6780360096488</v>
      </c>
    </row>
    <row r="6" spans="1:2">
      <c r="A6" s="8" t="s">
        <v>85</v>
      </c>
      <c r="B6" s="5">
        <f>B3+B4+B5</f>
        <v>5277.2161142738878</v>
      </c>
    </row>
    <row r="7" spans="1:2">
      <c r="A7" s="8" t="s">
        <v>62</v>
      </c>
      <c r="B7" s="5">
        <f>MIN(TOTAL_LABOR_HRS,FARMER_HRS)</f>
        <v>720</v>
      </c>
    </row>
    <row r="8" spans="1:2">
      <c r="A8" s="8" t="s">
        <v>86</v>
      </c>
      <c r="B8" s="5">
        <f>MAX(0,TOTAL_LABOR_HRS-FARMER_HRS)</f>
        <v>4557.2161142738878</v>
      </c>
    </row>
    <row r="9" spans="1:2">
      <c r="A9" s="8" t="s">
        <v>87</v>
      </c>
      <c r="B9" s="2">
        <f>FARMER_HRS_USED*FARMER_RATE+TEMP_LABOR_HRS*TEMP_WORKER_RATE</f>
        <v>104118.335317255</v>
      </c>
    </row>
    <row r="10" spans="1:2">
      <c r="A10" s="8" t="s">
        <v>88</v>
      </c>
      <c r="B10" s="3">
        <f>IF(TOTAL_LABOR_HRS=0,0,TOTAL_LABOR_COST/TOTAL_LABOR_HRS)</f>
        <v>19.729784239010844</v>
      </c>
    </row>
    <row r="11" spans="1:2">
      <c r="A11" s="8" t="s">
        <v>89</v>
      </c>
      <c r="B11" s="2">
        <f>B3*BLENDED_RATE</f>
        <v>46056.581198400811</v>
      </c>
    </row>
    <row r="12" spans="1:2">
      <c r="A12" s="8" t="s">
        <v>90</v>
      </c>
      <c r="B12" s="2">
        <f>B4*BLENDED_RATE</f>
        <v>19397.7292904553</v>
      </c>
    </row>
    <row r="13" spans="1:2">
      <c r="A13" s="8" t="s">
        <v>91</v>
      </c>
      <c r="B13" s="2">
        <f>B5*BLENDED_RATE</f>
        <v>38664.024828398891</v>
      </c>
    </row>
    <row r="14" spans="1:2">
      <c r="A14" s="8" t="s">
        <v>92</v>
      </c>
      <c r="B14" s="2">
        <f>Q_TOM*FERT_BED_TOM+Q_CAR*FERT_BED_CAR+Q_MES*FERT_BED_MES</f>
        <v>44000</v>
      </c>
    </row>
    <row r="15" spans="1:2">
      <c r="A15" s="8" t="s">
        <v>93</v>
      </c>
      <c r="B15" s="2">
        <f>Q_TOM*PRICE_TOM+Q_CAR*PRICE_CAR+Q_MES*PRICE_MES</f>
        <v>210880</v>
      </c>
    </row>
    <row r="16" spans="1:2">
      <c r="A16" s="8" t="s">
        <v>94</v>
      </c>
      <c r="B16" s="2">
        <f>Q_TOM*PRICE_TOM-Q_TOM*FERT_BED_TOM-B11</f>
        <v>33143.418801599189</v>
      </c>
    </row>
    <row r="17" spans="1:2">
      <c r="A17" s="8" t="s">
        <v>95</v>
      </c>
      <c r="B17" s="2">
        <f>Q_CAR*PRICE_CAR-Q_CAR*FERT_BED_CAR-B12</f>
        <v>13682.2707095447</v>
      </c>
    </row>
    <row r="18" spans="1:2">
      <c r="A18" s="8" t="s">
        <v>96</v>
      </c>
      <c r="B18" s="2">
        <f>Q_MES*PRICE_MES-Q_MES*FERT_BED_MES-B13</f>
        <v>15935.975171601109</v>
      </c>
    </row>
    <row r="19" spans="1:2">
      <c r="A19" s="8" t="s">
        <v>10</v>
      </c>
      <c r="B19" s="2">
        <f>FIXED_COSTS</f>
        <v>20000</v>
      </c>
    </row>
    <row r="20" spans="1:2">
      <c r="A20" s="8" t="s">
        <v>97</v>
      </c>
      <c r="B20" s="2">
        <f>TOTAL_FERT_COST+TOTAL_LABOR_COST+FIXED_COSTS</f>
        <v>168118.335317255</v>
      </c>
    </row>
    <row r="21" spans="1:2">
      <c r="A21" s="8" t="s">
        <v>98</v>
      </c>
      <c r="B21" s="2">
        <f>TOTAL_REVENUE-TOTAL_FERT_COST-TOTAL_LABOR_COST-FIXED_COSTS</f>
        <v>42761.664682745002</v>
      </c>
    </row>
    <row r="22" spans="1:2" ht="30">
      <c r="A22" s="8" t="s">
        <v>99</v>
      </c>
      <c r="B22" s="3">
        <f>TEMP_LABOR_HRS/TEMP_WORKER_HRS</f>
        <v>3.1647334126901998</v>
      </c>
    </row>
    <row r="24" spans="1:2" ht="30">
      <c r="A24" s="8" t="s">
        <v>100</v>
      </c>
      <c r="B24" s="3">
        <f>B11+B12+B13-TOTAL_LABOR_COST</f>
        <v>0</v>
      </c>
    </row>
    <row r="25" spans="1:2" ht="30">
      <c r="A25" s="8" t="s">
        <v>101</v>
      </c>
      <c r="B25" s="3">
        <f>B16+B17+B18-(PROFIT+FIXED_COSTS)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3674"/>
  <sheetViews>
    <sheetView workbookViewId="0"/>
  </sheetViews>
  <sheetFormatPr defaultRowHeight="15"/>
  <cols>
    <col min="7" max="7" width="10.140625" bestFit="1" customWidth="1"/>
    <col min="8" max="8" width="11.140625" bestFit="1" customWidth="1"/>
    <col min="10" max="10" width="11.140625" bestFit="1" customWidth="1"/>
    <col min="15" max="15" width="9.85546875" bestFit="1" customWidth="1"/>
    <col min="16" max="16" width="13.7109375" bestFit="1" customWidth="1"/>
  </cols>
  <sheetData>
    <row r="1" spans="1:19">
      <c r="A1" s="1" t="s">
        <v>102</v>
      </c>
      <c r="R1" s="1" t="s">
        <v>103</v>
      </c>
      <c r="S1" s="2">
        <f>MAX(P4:P13674)</f>
        <v>42761.664682745002</v>
      </c>
    </row>
    <row r="2" spans="1:19">
      <c r="R2" s="1" t="s">
        <v>104</v>
      </c>
      <c r="S2" s="6">
        <f>INDEX(A4:A13674,MATCH(S1,P4:P13674,0))</f>
        <v>10</v>
      </c>
    </row>
    <row r="3" spans="1:19">
      <c r="A3" s="1" t="s">
        <v>105</v>
      </c>
      <c r="B3" s="1" t="s">
        <v>106</v>
      </c>
      <c r="C3" s="1" t="s">
        <v>107</v>
      </c>
      <c r="D3" s="1" t="s">
        <v>45</v>
      </c>
      <c r="E3" s="1" t="s">
        <v>108</v>
      </c>
      <c r="F3" s="1" t="s">
        <v>109</v>
      </c>
      <c r="G3" s="1" t="s">
        <v>110</v>
      </c>
      <c r="H3" s="1" t="s">
        <v>111</v>
      </c>
      <c r="I3" s="1" t="s">
        <v>112</v>
      </c>
      <c r="J3" s="1" t="s">
        <v>113</v>
      </c>
      <c r="K3" s="1" t="s">
        <v>114</v>
      </c>
      <c r="L3" s="1" t="s">
        <v>115</v>
      </c>
      <c r="M3" s="1" t="s">
        <v>116</v>
      </c>
      <c r="N3" s="1" t="s">
        <v>117</v>
      </c>
      <c r="O3" s="1" t="s">
        <v>118</v>
      </c>
      <c r="P3" s="1" t="s">
        <v>119</v>
      </c>
      <c r="R3" s="1" t="s">
        <v>120</v>
      </c>
      <c r="S3" s="6">
        <f>INDEX(B4:B13674,MATCH(S1,P4:P13674,0))</f>
        <v>20</v>
      </c>
    </row>
    <row r="4" spans="1:19">
      <c r="A4" s="6">
        <v>0</v>
      </c>
      <c r="B4" s="6">
        <v>0</v>
      </c>
      <c r="C4" s="6">
        <v>0</v>
      </c>
      <c r="D4" s="6">
        <f t="shared" ref="D4:D67" si="0">A4+B4+C4</f>
        <v>0</v>
      </c>
      <c r="E4" s="5">
        <f t="shared" ref="E4:E67" si="1">IF(A4=0,0,A4*LABOR_HRS_WK_TOM*SEASON_WEEKS*(1+DIM_PCT_TOM)^A4)</f>
        <v>0</v>
      </c>
      <c r="F4" s="5">
        <f t="shared" ref="F4:F67" si="2">IF(B4=0,0,B4*LABOR_HRS_WK_CAR*SEASON_WEEKS*(1+DIM_PCT_CAR)^B4)</f>
        <v>0</v>
      </c>
      <c r="G4" s="5">
        <f t="shared" ref="G4:G67" si="3">IF(C4=0,0,C4*LABOR_HRS_WK_MES*SEASON_WEEKS*(1+DIM_PCT_MES)^C4)</f>
        <v>0</v>
      </c>
      <c r="H4" s="5">
        <f t="shared" ref="H4:H67" si="4">E4+F4+G4</f>
        <v>0</v>
      </c>
      <c r="I4" s="5">
        <f t="shared" ref="I4:I67" si="5">MIN(H4,FARMER_HRS)</f>
        <v>0</v>
      </c>
      <c r="J4" s="5">
        <f t="shared" ref="J4:J67" si="6">MAX(0,H4-FARMER_HRS)</f>
        <v>0</v>
      </c>
      <c r="K4" s="2">
        <f t="shared" ref="K4:K67" si="7">I4*FARMER_RATE+J4*TEMP_WORKER_RATE</f>
        <v>0</v>
      </c>
      <c r="L4" s="2">
        <f t="shared" ref="L4:L67" si="8">A4*PRICE_TOM+B4*PRICE_CAR+C4*PRICE_MES</f>
        <v>0</v>
      </c>
      <c r="M4" s="2">
        <f t="shared" ref="M4:M67" si="9">A4*FERT_BED_TOM+B4*FERT_BED_CAR+C4*FERT_BED_MES</f>
        <v>0</v>
      </c>
      <c r="N4" s="6">
        <f t="shared" ref="N4:N67" si="10">IF(AND(D4&lt;=TOTAL_BEDS,J4&lt;=TEMP_WORKER_MAX*TEMP_WORKER_HRS),1,0)</f>
        <v>1</v>
      </c>
      <c r="O4" s="2">
        <f t="shared" ref="O4:O67" si="11">L4-M4-K4-FIXED_COSTS</f>
        <v>-20000</v>
      </c>
      <c r="P4" s="2">
        <f t="shared" ref="P4:P67" si="12">IF(N4=1,O4,"")</f>
        <v>-20000</v>
      </c>
      <c r="R4" s="1" t="s">
        <v>121</v>
      </c>
      <c r="S4" s="6">
        <f>INDEX(C4:C13674,MATCH(S1,P4:P13674,0))</f>
        <v>30</v>
      </c>
    </row>
    <row r="5" spans="1:19">
      <c r="A5" s="6">
        <v>0</v>
      </c>
      <c r="B5" s="6">
        <v>0</v>
      </c>
      <c r="C5" s="6">
        <v>1</v>
      </c>
      <c r="D5" s="6">
        <f t="shared" si="0"/>
        <v>1</v>
      </c>
      <c r="E5" s="5">
        <f t="shared" si="1"/>
        <v>0</v>
      </c>
      <c r="F5" s="5">
        <f t="shared" si="2"/>
        <v>0</v>
      </c>
      <c r="G5" s="5">
        <f t="shared" si="3"/>
        <v>45.5625</v>
      </c>
      <c r="H5" s="5">
        <f t="shared" si="4"/>
        <v>45.5625</v>
      </c>
      <c r="I5" s="5">
        <f t="shared" si="5"/>
        <v>45.5625</v>
      </c>
      <c r="J5" s="5">
        <f t="shared" si="6"/>
        <v>0</v>
      </c>
      <c r="K5" s="2">
        <f t="shared" si="7"/>
        <v>1582.03125</v>
      </c>
      <c r="L5" s="2">
        <f t="shared" si="8"/>
        <v>2700</v>
      </c>
      <c r="M5" s="2">
        <f t="shared" si="9"/>
        <v>880</v>
      </c>
      <c r="N5" s="6">
        <f t="shared" si="10"/>
        <v>1</v>
      </c>
      <c r="O5" s="2">
        <f t="shared" si="11"/>
        <v>-19762.03125</v>
      </c>
      <c r="P5" s="2">
        <f t="shared" si="12"/>
        <v>-19762.03125</v>
      </c>
      <c r="R5" s="1" t="s">
        <v>122</v>
      </c>
      <c r="S5" s="6">
        <f>SUM(N4:N13674)</f>
        <v>9726</v>
      </c>
    </row>
    <row r="6" spans="1:19">
      <c r="A6" s="6">
        <v>0</v>
      </c>
      <c r="B6" s="6">
        <v>0</v>
      </c>
      <c r="C6" s="6">
        <v>2</v>
      </c>
      <c r="D6" s="6">
        <f t="shared" si="0"/>
        <v>2</v>
      </c>
      <c r="E6" s="5">
        <f t="shared" si="1"/>
        <v>0</v>
      </c>
      <c r="F6" s="5">
        <f t="shared" si="2"/>
        <v>0</v>
      </c>
      <c r="G6" s="5">
        <f t="shared" si="3"/>
        <v>92.264062499999994</v>
      </c>
      <c r="H6" s="5">
        <f t="shared" si="4"/>
        <v>92.264062499999994</v>
      </c>
      <c r="I6" s="5">
        <f t="shared" si="5"/>
        <v>92.264062499999994</v>
      </c>
      <c r="J6" s="5">
        <f t="shared" si="6"/>
        <v>0</v>
      </c>
      <c r="K6" s="2">
        <f t="shared" si="7"/>
        <v>3203.6132812499995</v>
      </c>
      <c r="L6" s="2">
        <f t="shared" si="8"/>
        <v>5400</v>
      </c>
      <c r="M6" s="2">
        <f t="shared" si="9"/>
        <v>1760</v>
      </c>
      <c r="N6" s="6">
        <f t="shared" si="10"/>
        <v>1</v>
      </c>
      <c r="O6" s="2">
        <f t="shared" si="11"/>
        <v>-19563.61328125</v>
      </c>
      <c r="P6" s="2">
        <f t="shared" si="12"/>
        <v>-19563.61328125</v>
      </c>
      <c r="R6" s="1" t="s">
        <v>123</v>
      </c>
      <c r="S6" s="6">
        <f>COUNT(O4:O13674)</f>
        <v>13671</v>
      </c>
    </row>
    <row r="7" spans="1:19">
      <c r="A7" s="6">
        <v>0</v>
      </c>
      <c r="B7" s="6">
        <v>0</v>
      </c>
      <c r="C7" s="6">
        <v>3</v>
      </c>
      <c r="D7" s="6">
        <f t="shared" si="0"/>
        <v>3</v>
      </c>
      <c r="E7" s="5">
        <f t="shared" si="1"/>
        <v>0</v>
      </c>
      <c r="F7" s="5">
        <f t="shared" si="2"/>
        <v>0</v>
      </c>
      <c r="G7" s="5">
        <f t="shared" si="3"/>
        <v>140.12604492187498</v>
      </c>
      <c r="H7" s="5">
        <f t="shared" si="4"/>
        <v>140.12604492187498</v>
      </c>
      <c r="I7" s="5">
        <f t="shared" si="5"/>
        <v>140.12604492187498</v>
      </c>
      <c r="J7" s="5">
        <f t="shared" si="6"/>
        <v>0</v>
      </c>
      <c r="K7" s="2">
        <f t="shared" si="7"/>
        <v>4865.4876708984366</v>
      </c>
      <c r="L7" s="2">
        <f t="shared" si="8"/>
        <v>8100</v>
      </c>
      <c r="M7" s="2">
        <f t="shared" si="9"/>
        <v>2640</v>
      </c>
      <c r="N7" s="6">
        <f t="shared" si="10"/>
        <v>1</v>
      </c>
      <c r="O7" s="2">
        <f t="shared" si="11"/>
        <v>-19405.487670898438</v>
      </c>
      <c r="P7" s="2">
        <f t="shared" si="12"/>
        <v>-19405.487670898438</v>
      </c>
      <c r="R7" s="1" t="s">
        <v>124</v>
      </c>
      <c r="S7" s="6">
        <f>S2+S3+S4</f>
        <v>60</v>
      </c>
    </row>
    <row r="8" spans="1:19">
      <c r="A8" s="6">
        <v>0</v>
      </c>
      <c r="B8" s="6">
        <v>0</v>
      </c>
      <c r="C8" s="6">
        <v>4</v>
      </c>
      <c r="D8" s="6">
        <f t="shared" si="0"/>
        <v>4</v>
      </c>
      <c r="E8" s="5">
        <f t="shared" si="1"/>
        <v>0</v>
      </c>
      <c r="F8" s="5">
        <f t="shared" si="2"/>
        <v>0</v>
      </c>
      <c r="G8" s="5">
        <f t="shared" si="3"/>
        <v>189.17016064453125</v>
      </c>
      <c r="H8" s="5">
        <f t="shared" si="4"/>
        <v>189.17016064453125</v>
      </c>
      <c r="I8" s="5">
        <f t="shared" si="5"/>
        <v>189.17016064453125</v>
      </c>
      <c r="J8" s="5">
        <f t="shared" si="6"/>
        <v>0</v>
      </c>
      <c r="K8" s="2">
        <f t="shared" si="7"/>
        <v>6568.4083557128906</v>
      </c>
      <c r="L8" s="2">
        <f t="shared" si="8"/>
        <v>10800</v>
      </c>
      <c r="M8" s="2">
        <f t="shared" si="9"/>
        <v>3520</v>
      </c>
      <c r="N8" s="6">
        <f t="shared" si="10"/>
        <v>1</v>
      </c>
      <c r="O8" s="2">
        <f t="shared" si="11"/>
        <v>-19288.408355712891</v>
      </c>
      <c r="P8" s="2">
        <f t="shared" si="12"/>
        <v>-19288.408355712891</v>
      </c>
    </row>
    <row r="9" spans="1:19">
      <c r="A9" s="6">
        <v>0</v>
      </c>
      <c r="B9" s="6">
        <v>0</v>
      </c>
      <c r="C9" s="6">
        <v>5</v>
      </c>
      <c r="D9" s="6">
        <f t="shared" si="0"/>
        <v>5</v>
      </c>
      <c r="E9" s="5">
        <f t="shared" si="1"/>
        <v>0</v>
      </c>
      <c r="F9" s="5">
        <f t="shared" si="2"/>
        <v>0</v>
      </c>
      <c r="G9" s="5">
        <f t="shared" si="3"/>
        <v>239.41848456573481</v>
      </c>
      <c r="H9" s="5">
        <f t="shared" si="4"/>
        <v>239.41848456573481</v>
      </c>
      <c r="I9" s="5">
        <f t="shared" si="5"/>
        <v>239.41848456573481</v>
      </c>
      <c r="J9" s="5">
        <f t="shared" si="6"/>
        <v>0</v>
      </c>
      <c r="K9" s="2">
        <f t="shared" si="7"/>
        <v>8313.1418251991254</v>
      </c>
      <c r="L9" s="2">
        <f t="shared" si="8"/>
        <v>13500</v>
      </c>
      <c r="M9" s="2">
        <f t="shared" si="9"/>
        <v>4400</v>
      </c>
      <c r="N9" s="6">
        <f t="shared" si="10"/>
        <v>1</v>
      </c>
      <c r="O9" s="2">
        <f t="shared" si="11"/>
        <v>-19213.141825199127</v>
      </c>
      <c r="P9" s="2">
        <f t="shared" si="12"/>
        <v>-19213.141825199127</v>
      </c>
    </row>
    <row r="10" spans="1:19">
      <c r="A10" s="6">
        <v>0</v>
      </c>
      <c r="B10" s="6">
        <v>0</v>
      </c>
      <c r="C10" s="6">
        <v>6</v>
      </c>
      <c r="D10" s="6">
        <f t="shared" si="0"/>
        <v>6</v>
      </c>
      <c r="E10" s="5">
        <f t="shared" si="1"/>
        <v>0</v>
      </c>
      <c r="F10" s="5">
        <f t="shared" si="2"/>
        <v>0</v>
      </c>
      <c r="G10" s="5">
        <f t="shared" si="3"/>
        <v>290.89345874736784</v>
      </c>
      <c r="H10" s="5">
        <f t="shared" si="4"/>
        <v>290.89345874736784</v>
      </c>
      <c r="I10" s="5">
        <f t="shared" si="5"/>
        <v>290.89345874736784</v>
      </c>
      <c r="J10" s="5">
        <f t="shared" si="6"/>
        <v>0</v>
      </c>
      <c r="K10" s="2">
        <f t="shared" si="7"/>
        <v>10100.467317616938</v>
      </c>
      <c r="L10" s="2">
        <f t="shared" si="8"/>
        <v>16200</v>
      </c>
      <c r="M10" s="2">
        <f t="shared" si="9"/>
        <v>5280</v>
      </c>
      <c r="N10" s="6">
        <f t="shared" si="10"/>
        <v>1</v>
      </c>
      <c r="O10" s="2">
        <f t="shared" si="11"/>
        <v>-19180.467317616938</v>
      </c>
      <c r="P10" s="2">
        <f t="shared" si="12"/>
        <v>-19180.467317616938</v>
      </c>
    </row>
    <row r="11" spans="1:19">
      <c r="A11" s="6">
        <v>0</v>
      </c>
      <c r="B11" s="6">
        <v>0</v>
      </c>
      <c r="C11" s="6">
        <v>7</v>
      </c>
      <c r="D11" s="6">
        <f t="shared" si="0"/>
        <v>7</v>
      </c>
      <c r="E11" s="5">
        <f t="shared" si="1"/>
        <v>0</v>
      </c>
      <c r="F11" s="5">
        <f t="shared" si="2"/>
        <v>0</v>
      </c>
      <c r="G11" s="5">
        <f t="shared" si="3"/>
        <v>343.61789814532818</v>
      </c>
      <c r="H11" s="5">
        <f t="shared" si="4"/>
        <v>343.61789814532818</v>
      </c>
      <c r="I11" s="5">
        <f t="shared" si="5"/>
        <v>343.61789814532818</v>
      </c>
      <c r="J11" s="5">
        <f t="shared" si="6"/>
        <v>0</v>
      </c>
      <c r="K11" s="2">
        <f t="shared" si="7"/>
        <v>11931.177018935006</v>
      </c>
      <c r="L11" s="2">
        <f t="shared" si="8"/>
        <v>18900</v>
      </c>
      <c r="M11" s="2">
        <f t="shared" si="9"/>
        <v>6160</v>
      </c>
      <c r="N11" s="6">
        <f t="shared" si="10"/>
        <v>1</v>
      </c>
      <c r="O11" s="2">
        <f t="shared" si="11"/>
        <v>-19191.177018935006</v>
      </c>
      <c r="P11" s="2">
        <f t="shared" si="12"/>
        <v>-19191.177018935006</v>
      </c>
    </row>
    <row r="12" spans="1:19">
      <c r="A12" s="6">
        <v>0</v>
      </c>
      <c r="B12" s="6">
        <v>0</v>
      </c>
      <c r="C12" s="6">
        <v>8</v>
      </c>
      <c r="D12" s="6">
        <f t="shared" si="0"/>
        <v>8</v>
      </c>
      <c r="E12" s="5">
        <f t="shared" si="1"/>
        <v>0</v>
      </c>
      <c r="F12" s="5">
        <f t="shared" si="2"/>
        <v>0</v>
      </c>
      <c r="G12" s="5">
        <f t="shared" si="3"/>
        <v>397.61499642530839</v>
      </c>
      <c r="H12" s="5">
        <f t="shared" si="4"/>
        <v>397.61499642530839</v>
      </c>
      <c r="I12" s="5">
        <f t="shared" si="5"/>
        <v>397.61499642530839</v>
      </c>
      <c r="J12" s="5">
        <f t="shared" si="6"/>
        <v>0</v>
      </c>
      <c r="K12" s="2">
        <f t="shared" si="7"/>
        <v>13806.076264767653</v>
      </c>
      <c r="L12" s="2">
        <f t="shared" si="8"/>
        <v>21600</v>
      </c>
      <c r="M12" s="2">
        <f t="shared" si="9"/>
        <v>7040</v>
      </c>
      <c r="N12" s="6">
        <f t="shared" si="10"/>
        <v>1</v>
      </c>
      <c r="O12" s="2">
        <f t="shared" si="11"/>
        <v>-19246.076264767653</v>
      </c>
      <c r="P12" s="2">
        <f t="shared" si="12"/>
        <v>-19246.076264767653</v>
      </c>
    </row>
    <row r="13" spans="1:19">
      <c r="A13" s="6">
        <v>0</v>
      </c>
      <c r="B13" s="6">
        <v>0</v>
      </c>
      <c r="C13" s="6">
        <v>9</v>
      </c>
      <c r="D13" s="6">
        <f t="shared" si="0"/>
        <v>9</v>
      </c>
      <c r="E13" s="5">
        <f t="shared" si="1"/>
        <v>0</v>
      </c>
      <c r="F13" s="5">
        <f t="shared" si="2"/>
        <v>0</v>
      </c>
      <c r="G13" s="5">
        <f t="shared" si="3"/>
        <v>452.90833186570285</v>
      </c>
      <c r="H13" s="5">
        <f t="shared" si="4"/>
        <v>452.90833186570285</v>
      </c>
      <c r="I13" s="5">
        <f t="shared" si="5"/>
        <v>452.90833186570285</v>
      </c>
      <c r="J13" s="5">
        <f t="shared" si="6"/>
        <v>0</v>
      </c>
      <c r="K13" s="2">
        <f t="shared" si="7"/>
        <v>15725.983745336904</v>
      </c>
      <c r="L13" s="2">
        <f t="shared" si="8"/>
        <v>24300</v>
      </c>
      <c r="M13" s="2">
        <f t="shared" si="9"/>
        <v>7920</v>
      </c>
      <c r="N13" s="6">
        <f t="shared" si="10"/>
        <v>1</v>
      </c>
      <c r="O13" s="2">
        <f t="shared" si="11"/>
        <v>-19345.983745336904</v>
      </c>
      <c r="P13" s="2">
        <f t="shared" si="12"/>
        <v>-19345.983745336904</v>
      </c>
    </row>
    <row r="14" spans="1:19">
      <c r="A14" s="6">
        <v>0</v>
      </c>
      <c r="B14" s="6">
        <v>0</v>
      </c>
      <c r="C14" s="6">
        <v>10</v>
      </c>
      <c r="D14" s="6">
        <f t="shared" si="0"/>
        <v>10</v>
      </c>
      <c r="E14" s="5">
        <f t="shared" si="1"/>
        <v>0</v>
      </c>
      <c r="F14" s="5">
        <f t="shared" si="2"/>
        <v>0</v>
      </c>
      <c r="G14" s="5">
        <f t="shared" si="3"/>
        <v>509.52187334891573</v>
      </c>
      <c r="H14" s="5">
        <f t="shared" si="4"/>
        <v>509.52187334891573</v>
      </c>
      <c r="I14" s="5">
        <f t="shared" si="5"/>
        <v>509.52187334891573</v>
      </c>
      <c r="J14" s="5">
        <f t="shared" si="6"/>
        <v>0</v>
      </c>
      <c r="K14" s="2">
        <f t="shared" si="7"/>
        <v>17691.731713504018</v>
      </c>
      <c r="L14" s="2">
        <f t="shared" si="8"/>
        <v>27000</v>
      </c>
      <c r="M14" s="2">
        <f t="shared" si="9"/>
        <v>8800</v>
      </c>
      <c r="N14" s="6">
        <f t="shared" si="10"/>
        <v>1</v>
      </c>
      <c r="O14" s="2">
        <f t="shared" si="11"/>
        <v>-19491.731713504018</v>
      </c>
      <c r="P14" s="2">
        <f t="shared" si="12"/>
        <v>-19491.731713504018</v>
      </c>
    </row>
    <row r="15" spans="1:19">
      <c r="A15" s="6">
        <v>0</v>
      </c>
      <c r="B15" s="6">
        <v>0</v>
      </c>
      <c r="C15" s="6">
        <v>11</v>
      </c>
      <c r="D15" s="6">
        <f t="shared" si="0"/>
        <v>11</v>
      </c>
      <c r="E15" s="5">
        <f t="shared" si="1"/>
        <v>0</v>
      </c>
      <c r="F15" s="5">
        <f t="shared" si="2"/>
        <v>0</v>
      </c>
      <c r="G15" s="5">
        <f t="shared" si="3"/>
        <v>567.47998644235474</v>
      </c>
      <c r="H15" s="5">
        <f t="shared" si="4"/>
        <v>567.47998644235474</v>
      </c>
      <c r="I15" s="5">
        <f t="shared" si="5"/>
        <v>567.47998644235474</v>
      </c>
      <c r="J15" s="5">
        <f t="shared" si="6"/>
        <v>0</v>
      </c>
      <c r="K15" s="2">
        <f t="shared" si="7"/>
        <v>19704.166195915095</v>
      </c>
      <c r="L15" s="2">
        <f t="shared" si="8"/>
        <v>29700</v>
      </c>
      <c r="M15" s="2">
        <f t="shared" si="9"/>
        <v>9680</v>
      </c>
      <c r="N15" s="6">
        <f t="shared" si="10"/>
        <v>1</v>
      </c>
      <c r="O15" s="2">
        <f t="shared" si="11"/>
        <v>-19684.166195915095</v>
      </c>
      <c r="P15" s="2">
        <f t="shared" si="12"/>
        <v>-19684.166195915095</v>
      </c>
    </row>
    <row r="16" spans="1:19">
      <c r="A16" s="6">
        <v>0</v>
      </c>
      <c r="B16" s="6">
        <v>0</v>
      </c>
      <c r="C16" s="6">
        <v>12</v>
      </c>
      <c r="D16" s="6">
        <f t="shared" si="0"/>
        <v>12</v>
      </c>
      <c r="E16" s="5">
        <f t="shared" si="1"/>
        <v>0</v>
      </c>
      <c r="F16" s="5">
        <f t="shared" si="2"/>
        <v>0</v>
      </c>
      <c r="G16" s="5">
        <f t="shared" si="3"/>
        <v>626.80743957041921</v>
      </c>
      <c r="H16" s="5">
        <f t="shared" si="4"/>
        <v>626.80743957041921</v>
      </c>
      <c r="I16" s="5">
        <f t="shared" si="5"/>
        <v>626.80743957041921</v>
      </c>
      <c r="J16" s="5">
        <f t="shared" si="6"/>
        <v>0</v>
      </c>
      <c r="K16" s="2">
        <f t="shared" si="7"/>
        <v>21764.147207306221</v>
      </c>
      <c r="L16" s="2">
        <f t="shared" si="8"/>
        <v>32400</v>
      </c>
      <c r="M16" s="2">
        <f t="shared" si="9"/>
        <v>10560</v>
      </c>
      <c r="N16" s="6">
        <f t="shared" si="10"/>
        <v>1</v>
      </c>
      <c r="O16" s="2">
        <f t="shared" si="11"/>
        <v>-19924.147207306221</v>
      </c>
      <c r="P16" s="2">
        <f t="shared" si="12"/>
        <v>-19924.147207306221</v>
      </c>
    </row>
    <row r="17" spans="1:16">
      <c r="A17" s="6">
        <v>0</v>
      </c>
      <c r="B17" s="6">
        <v>0</v>
      </c>
      <c r="C17" s="6">
        <v>13</v>
      </c>
      <c r="D17" s="6">
        <f t="shared" si="0"/>
        <v>13</v>
      </c>
      <c r="E17" s="5">
        <f t="shared" si="1"/>
        <v>0</v>
      </c>
      <c r="F17" s="5">
        <f t="shared" si="2"/>
        <v>0</v>
      </c>
      <c r="G17" s="5">
        <f t="shared" si="3"/>
        <v>687.52941027880343</v>
      </c>
      <c r="H17" s="5">
        <f t="shared" si="4"/>
        <v>687.52941027880343</v>
      </c>
      <c r="I17" s="5">
        <f t="shared" si="5"/>
        <v>687.52941027880343</v>
      </c>
      <c r="J17" s="5">
        <f t="shared" si="6"/>
        <v>0</v>
      </c>
      <c r="K17" s="2">
        <f t="shared" si="7"/>
        <v>23872.548968014009</v>
      </c>
      <c r="L17" s="2">
        <f t="shared" si="8"/>
        <v>35100</v>
      </c>
      <c r="M17" s="2">
        <f t="shared" si="9"/>
        <v>11440</v>
      </c>
      <c r="N17" s="6">
        <f t="shared" si="10"/>
        <v>1</v>
      </c>
      <c r="O17" s="2">
        <f t="shared" si="11"/>
        <v>-20212.548968014009</v>
      </c>
      <c r="P17" s="2">
        <f t="shared" si="12"/>
        <v>-20212.548968014009</v>
      </c>
    </row>
    <row r="18" spans="1:16">
      <c r="A18" s="6">
        <v>0</v>
      </c>
      <c r="B18" s="6">
        <v>0</v>
      </c>
      <c r="C18" s="6">
        <v>14</v>
      </c>
      <c r="D18" s="6">
        <f t="shared" si="0"/>
        <v>14</v>
      </c>
      <c r="E18" s="5">
        <f t="shared" si="1"/>
        <v>0</v>
      </c>
      <c r="F18" s="5">
        <f t="shared" si="2"/>
        <v>0</v>
      </c>
      <c r="G18" s="5">
        <f t="shared" si="3"/>
        <v>749.67149159246469</v>
      </c>
      <c r="H18" s="5">
        <f t="shared" si="4"/>
        <v>749.67149159246469</v>
      </c>
      <c r="I18" s="5">
        <f t="shared" si="5"/>
        <v>720</v>
      </c>
      <c r="J18" s="5">
        <f t="shared" si="6"/>
        <v>29.67149159246469</v>
      </c>
      <c r="K18" s="2">
        <f t="shared" si="7"/>
        <v>25515.130062369179</v>
      </c>
      <c r="L18" s="2">
        <f t="shared" si="8"/>
        <v>37800</v>
      </c>
      <c r="M18" s="2">
        <f t="shared" si="9"/>
        <v>12320</v>
      </c>
      <c r="N18" s="6">
        <f t="shared" si="10"/>
        <v>1</v>
      </c>
      <c r="O18" s="2">
        <f t="shared" si="11"/>
        <v>-20035.130062369179</v>
      </c>
      <c r="P18" s="2">
        <f t="shared" si="12"/>
        <v>-20035.130062369179</v>
      </c>
    </row>
    <row r="19" spans="1:16">
      <c r="A19" s="6">
        <v>0</v>
      </c>
      <c r="B19" s="6">
        <v>0</v>
      </c>
      <c r="C19" s="6">
        <v>15</v>
      </c>
      <c r="D19" s="6">
        <f t="shared" si="0"/>
        <v>15</v>
      </c>
      <c r="E19" s="5">
        <f t="shared" si="1"/>
        <v>0</v>
      </c>
      <c r="F19" s="5">
        <f t="shared" si="2"/>
        <v>0</v>
      </c>
      <c r="G19" s="5">
        <f t="shared" si="3"/>
        <v>813.25969846861108</v>
      </c>
      <c r="H19" s="5">
        <f t="shared" si="4"/>
        <v>813.25969846861108</v>
      </c>
      <c r="I19" s="5">
        <f t="shared" si="5"/>
        <v>720</v>
      </c>
      <c r="J19" s="5">
        <f t="shared" si="6"/>
        <v>93.259698468611077</v>
      </c>
      <c r="K19" s="2">
        <f t="shared" si="7"/>
        <v>26619.091987302276</v>
      </c>
      <c r="L19" s="2">
        <f t="shared" si="8"/>
        <v>40500</v>
      </c>
      <c r="M19" s="2">
        <f t="shared" si="9"/>
        <v>13200</v>
      </c>
      <c r="N19" s="6">
        <f t="shared" si="10"/>
        <v>1</v>
      </c>
      <c r="O19" s="2">
        <f t="shared" si="11"/>
        <v>-19319.091987302276</v>
      </c>
      <c r="P19" s="2">
        <f t="shared" si="12"/>
        <v>-19319.091987302276</v>
      </c>
    </row>
    <row r="20" spans="1:16">
      <c r="A20" s="6">
        <v>0</v>
      </c>
      <c r="B20" s="6">
        <v>0</v>
      </c>
      <c r="C20" s="6">
        <v>16</v>
      </c>
      <c r="D20" s="6">
        <f t="shared" si="0"/>
        <v>16</v>
      </c>
      <c r="E20" s="5">
        <f t="shared" si="1"/>
        <v>0</v>
      </c>
      <c r="F20" s="5">
        <f t="shared" si="2"/>
        <v>0</v>
      </c>
      <c r="G20" s="5">
        <f t="shared" si="3"/>
        <v>878.32047434610013</v>
      </c>
      <c r="H20" s="5">
        <f t="shared" si="4"/>
        <v>878.32047434610013</v>
      </c>
      <c r="I20" s="5">
        <f t="shared" si="5"/>
        <v>720</v>
      </c>
      <c r="J20" s="5">
        <f t="shared" si="6"/>
        <v>158.32047434610013</v>
      </c>
      <c r="K20" s="2">
        <f t="shared" si="7"/>
        <v>27748.619346286461</v>
      </c>
      <c r="L20" s="2">
        <f t="shared" si="8"/>
        <v>43200</v>
      </c>
      <c r="M20" s="2">
        <f t="shared" si="9"/>
        <v>14080</v>
      </c>
      <c r="N20" s="6">
        <f t="shared" si="10"/>
        <v>1</v>
      </c>
      <c r="O20" s="2">
        <f t="shared" si="11"/>
        <v>-18628.619346286461</v>
      </c>
      <c r="P20" s="2">
        <f t="shared" si="12"/>
        <v>-18628.619346286461</v>
      </c>
    </row>
    <row r="21" spans="1:16">
      <c r="A21" s="6">
        <v>0</v>
      </c>
      <c r="B21" s="6">
        <v>0</v>
      </c>
      <c r="C21" s="6">
        <v>17</v>
      </c>
      <c r="D21" s="6">
        <f t="shared" si="0"/>
        <v>17</v>
      </c>
      <c r="E21" s="5">
        <f t="shared" si="1"/>
        <v>0</v>
      </c>
      <c r="F21" s="5">
        <f t="shared" si="2"/>
        <v>0</v>
      </c>
      <c r="G21" s="5">
        <f t="shared" si="3"/>
        <v>944.88069779264049</v>
      </c>
      <c r="H21" s="5">
        <f t="shared" si="4"/>
        <v>944.88069779264049</v>
      </c>
      <c r="I21" s="5">
        <f t="shared" si="5"/>
        <v>720</v>
      </c>
      <c r="J21" s="5">
        <f t="shared" si="6"/>
        <v>224.88069779264049</v>
      </c>
      <c r="K21" s="2">
        <f t="shared" si="7"/>
        <v>28904.178781122231</v>
      </c>
      <c r="L21" s="2">
        <f t="shared" si="8"/>
        <v>45900</v>
      </c>
      <c r="M21" s="2">
        <f t="shared" si="9"/>
        <v>14960</v>
      </c>
      <c r="N21" s="6">
        <f t="shared" si="10"/>
        <v>1</v>
      </c>
      <c r="O21" s="2">
        <f t="shared" si="11"/>
        <v>-17964.178781122231</v>
      </c>
      <c r="P21" s="2">
        <f t="shared" si="12"/>
        <v>-17964.178781122231</v>
      </c>
    </row>
    <row r="22" spans="1:16">
      <c r="A22" s="6">
        <v>0</v>
      </c>
      <c r="B22" s="6">
        <v>0</v>
      </c>
      <c r="C22" s="6">
        <v>18</v>
      </c>
      <c r="D22" s="6">
        <f t="shared" si="0"/>
        <v>18</v>
      </c>
      <c r="E22" s="5">
        <f t="shared" si="1"/>
        <v>0</v>
      </c>
      <c r="F22" s="5">
        <f t="shared" si="2"/>
        <v>0</v>
      </c>
      <c r="G22" s="5">
        <f t="shared" si="3"/>
        <v>1012.9676892512279</v>
      </c>
      <c r="H22" s="5">
        <f t="shared" si="4"/>
        <v>1012.9676892512279</v>
      </c>
      <c r="I22" s="5">
        <f t="shared" si="5"/>
        <v>720</v>
      </c>
      <c r="J22" s="5">
        <f t="shared" si="6"/>
        <v>292.96768925122785</v>
      </c>
      <c r="K22" s="2">
        <f t="shared" si="7"/>
        <v>30086.244605056039</v>
      </c>
      <c r="L22" s="2">
        <f t="shared" si="8"/>
        <v>48600</v>
      </c>
      <c r="M22" s="2">
        <f t="shared" si="9"/>
        <v>15840</v>
      </c>
      <c r="N22" s="6">
        <f t="shared" si="10"/>
        <v>1</v>
      </c>
      <c r="O22" s="2">
        <f t="shared" si="11"/>
        <v>-17326.244605056039</v>
      </c>
      <c r="P22" s="2">
        <f t="shared" si="12"/>
        <v>-17326.244605056039</v>
      </c>
    </row>
    <row r="23" spans="1:16">
      <c r="A23" s="6">
        <v>0</v>
      </c>
      <c r="B23" s="6">
        <v>0</v>
      </c>
      <c r="C23" s="6">
        <v>19</v>
      </c>
      <c r="D23" s="6">
        <f t="shared" si="0"/>
        <v>19</v>
      </c>
      <c r="E23" s="5">
        <f t="shared" si="1"/>
        <v>0</v>
      </c>
      <c r="F23" s="5">
        <f t="shared" si="2"/>
        <v>0</v>
      </c>
      <c r="G23" s="5">
        <f t="shared" si="3"/>
        <v>1082.6092178872495</v>
      </c>
      <c r="H23" s="5">
        <f t="shared" si="4"/>
        <v>1082.6092178872495</v>
      </c>
      <c r="I23" s="5">
        <f t="shared" si="5"/>
        <v>720</v>
      </c>
      <c r="J23" s="5">
        <f t="shared" si="6"/>
        <v>362.60921788724954</v>
      </c>
      <c r="K23" s="2">
        <f t="shared" si="7"/>
        <v>31295.298921653637</v>
      </c>
      <c r="L23" s="2">
        <f t="shared" si="8"/>
        <v>51300</v>
      </c>
      <c r="M23" s="2">
        <f t="shared" si="9"/>
        <v>16720</v>
      </c>
      <c r="N23" s="6">
        <f t="shared" si="10"/>
        <v>1</v>
      </c>
      <c r="O23" s="2">
        <f t="shared" si="11"/>
        <v>-16715.298921653637</v>
      </c>
      <c r="P23" s="2">
        <f t="shared" si="12"/>
        <v>-16715.298921653637</v>
      </c>
    </row>
    <row r="24" spans="1:16">
      <c r="A24" s="6">
        <v>0</v>
      </c>
      <c r="B24" s="6">
        <v>0</v>
      </c>
      <c r="C24" s="6">
        <v>20</v>
      </c>
      <c r="D24" s="6">
        <f t="shared" si="0"/>
        <v>20</v>
      </c>
      <c r="E24" s="5">
        <f t="shared" si="1"/>
        <v>0</v>
      </c>
      <c r="F24" s="5">
        <f t="shared" si="2"/>
        <v>0</v>
      </c>
      <c r="G24" s="5">
        <f t="shared" si="3"/>
        <v>1153.8335085377266</v>
      </c>
      <c r="H24" s="5">
        <f t="shared" si="4"/>
        <v>1153.8335085377266</v>
      </c>
      <c r="I24" s="5">
        <f t="shared" si="5"/>
        <v>720</v>
      </c>
      <c r="J24" s="5">
        <f t="shared" si="6"/>
        <v>433.83350853772663</v>
      </c>
      <c r="K24" s="2">
        <f t="shared" si="7"/>
        <v>32531.831745446641</v>
      </c>
      <c r="L24" s="2">
        <f t="shared" si="8"/>
        <v>54000</v>
      </c>
      <c r="M24" s="2">
        <f t="shared" si="9"/>
        <v>17600</v>
      </c>
      <c r="N24" s="6">
        <f t="shared" si="10"/>
        <v>1</v>
      </c>
      <c r="O24" s="2">
        <f t="shared" si="11"/>
        <v>-16131.831745446641</v>
      </c>
      <c r="P24" s="2">
        <f t="shared" si="12"/>
        <v>-16131.831745446641</v>
      </c>
    </row>
    <row r="25" spans="1:16">
      <c r="A25" s="6">
        <v>0</v>
      </c>
      <c r="B25" s="6">
        <v>0</v>
      </c>
      <c r="C25" s="6">
        <v>21</v>
      </c>
      <c r="D25" s="6">
        <f t="shared" si="0"/>
        <v>21</v>
      </c>
      <c r="E25" s="5">
        <f t="shared" si="1"/>
        <v>0</v>
      </c>
      <c r="F25" s="5">
        <f t="shared" si="2"/>
        <v>0</v>
      </c>
      <c r="G25" s="5">
        <f t="shared" si="3"/>
        <v>1226.6692487641703</v>
      </c>
      <c r="H25" s="5">
        <f t="shared" si="4"/>
        <v>1226.6692487641703</v>
      </c>
      <c r="I25" s="5">
        <f t="shared" si="5"/>
        <v>720</v>
      </c>
      <c r="J25" s="5">
        <f t="shared" si="6"/>
        <v>506.66924876417033</v>
      </c>
      <c r="K25" s="2">
        <f t="shared" si="7"/>
        <v>33796.341124377956</v>
      </c>
      <c r="L25" s="2">
        <f t="shared" si="8"/>
        <v>56700</v>
      </c>
      <c r="M25" s="2">
        <f t="shared" si="9"/>
        <v>18480</v>
      </c>
      <c r="N25" s="6">
        <f t="shared" si="10"/>
        <v>1</v>
      </c>
      <c r="O25" s="2">
        <f t="shared" si="11"/>
        <v>-15576.341124377956</v>
      </c>
      <c r="P25" s="2">
        <f t="shared" si="12"/>
        <v>-15576.341124377956</v>
      </c>
    </row>
    <row r="26" spans="1:16">
      <c r="A26" s="6">
        <v>0</v>
      </c>
      <c r="B26" s="6">
        <v>0</v>
      </c>
      <c r="C26" s="6">
        <v>22</v>
      </c>
      <c r="D26" s="6">
        <f t="shared" si="0"/>
        <v>22</v>
      </c>
      <c r="E26" s="5">
        <f t="shared" si="1"/>
        <v>0</v>
      </c>
      <c r="F26" s="5">
        <f t="shared" si="2"/>
        <v>0</v>
      </c>
      <c r="G26" s="5">
        <f t="shared" si="3"/>
        <v>1301.1455960105666</v>
      </c>
      <c r="H26" s="5">
        <f t="shared" si="4"/>
        <v>1301.1455960105666</v>
      </c>
      <c r="I26" s="5">
        <f t="shared" si="5"/>
        <v>720</v>
      </c>
      <c r="J26" s="5">
        <f t="shared" si="6"/>
        <v>581.14559601056658</v>
      </c>
      <c r="K26" s="2">
        <f t="shared" si="7"/>
        <v>35089.333264072338</v>
      </c>
      <c r="L26" s="2">
        <f t="shared" si="8"/>
        <v>59400</v>
      </c>
      <c r="M26" s="2">
        <f t="shared" si="9"/>
        <v>19360</v>
      </c>
      <c r="N26" s="6">
        <f t="shared" si="10"/>
        <v>1</v>
      </c>
      <c r="O26" s="2">
        <f t="shared" si="11"/>
        <v>-15049.333264072338</v>
      </c>
      <c r="P26" s="2">
        <f t="shared" si="12"/>
        <v>-15049.333264072338</v>
      </c>
    </row>
    <row r="27" spans="1:16">
      <c r="A27" s="6">
        <v>0</v>
      </c>
      <c r="B27" s="6">
        <v>0</v>
      </c>
      <c r="C27" s="6">
        <v>23</v>
      </c>
      <c r="D27" s="6">
        <f t="shared" si="0"/>
        <v>23</v>
      </c>
      <c r="E27" s="5">
        <f t="shared" si="1"/>
        <v>0</v>
      </c>
      <c r="F27" s="5">
        <f t="shared" si="2"/>
        <v>0</v>
      </c>
      <c r="G27" s="5">
        <f t="shared" si="3"/>
        <v>1377.292184868003</v>
      </c>
      <c r="H27" s="5">
        <f t="shared" si="4"/>
        <v>1377.292184868003</v>
      </c>
      <c r="I27" s="5">
        <f t="shared" si="5"/>
        <v>720</v>
      </c>
      <c r="J27" s="5">
        <f t="shared" si="6"/>
        <v>657.29218486800301</v>
      </c>
      <c r="K27" s="2">
        <f t="shared" si="7"/>
        <v>36411.322653958385</v>
      </c>
      <c r="L27" s="2">
        <f t="shared" si="8"/>
        <v>62100</v>
      </c>
      <c r="M27" s="2">
        <f t="shared" si="9"/>
        <v>20240</v>
      </c>
      <c r="N27" s="6">
        <f t="shared" si="10"/>
        <v>1</v>
      </c>
      <c r="O27" s="2">
        <f t="shared" si="11"/>
        <v>-14551.322653958385</v>
      </c>
      <c r="P27" s="2">
        <f t="shared" si="12"/>
        <v>-14551.322653958385</v>
      </c>
    </row>
    <row r="28" spans="1:16">
      <c r="A28" s="6">
        <v>0</v>
      </c>
      <c r="B28" s="6">
        <v>0</v>
      </c>
      <c r="C28" s="6">
        <v>24</v>
      </c>
      <c r="D28" s="6">
        <f t="shared" si="0"/>
        <v>24</v>
      </c>
      <c r="E28" s="5">
        <f t="shared" si="1"/>
        <v>0</v>
      </c>
      <c r="F28" s="5">
        <f t="shared" si="2"/>
        <v>0</v>
      </c>
      <c r="G28" s="5">
        <f t="shared" si="3"/>
        <v>1455.1391344474989</v>
      </c>
      <c r="H28" s="5">
        <f t="shared" si="4"/>
        <v>1455.1391344474989</v>
      </c>
      <c r="I28" s="5">
        <f t="shared" si="5"/>
        <v>720</v>
      </c>
      <c r="J28" s="5">
        <f t="shared" si="6"/>
        <v>735.13913444749892</v>
      </c>
      <c r="K28" s="2">
        <f t="shared" si="7"/>
        <v>37762.832195269075</v>
      </c>
      <c r="L28" s="2">
        <f t="shared" si="8"/>
        <v>64800</v>
      </c>
      <c r="M28" s="2">
        <f t="shared" si="9"/>
        <v>21120</v>
      </c>
      <c r="N28" s="6">
        <f t="shared" si="10"/>
        <v>1</v>
      </c>
      <c r="O28" s="2">
        <f t="shared" si="11"/>
        <v>-14082.832195269075</v>
      </c>
      <c r="P28" s="2">
        <f t="shared" si="12"/>
        <v>-14082.832195269075</v>
      </c>
    </row>
    <row r="29" spans="1:16">
      <c r="A29" s="6">
        <v>0</v>
      </c>
      <c r="B29" s="6">
        <v>0</v>
      </c>
      <c r="C29" s="6">
        <v>25</v>
      </c>
      <c r="D29" s="6">
        <f t="shared" si="0"/>
        <v>25</v>
      </c>
      <c r="E29" s="5">
        <f t="shared" si="1"/>
        <v>0</v>
      </c>
      <c r="F29" s="5">
        <f t="shared" si="2"/>
        <v>0</v>
      </c>
      <c r="G29" s="5">
        <f t="shared" si="3"/>
        <v>1534.7170558625965</v>
      </c>
      <c r="H29" s="5">
        <f t="shared" si="4"/>
        <v>1534.7170558625965</v>
      </c>
      <c r="I29" s="5">
        <f t="shared" si="5"/>
        <v>720</v>
      </c>
      <c r="J29" s="5">
        <f t="shared" si="6"/>
        <v>814.71705586259645</v>
      </c>
      <c r="K29" s="2">
        <f t="shared" si="7"/>
        <v>39144.393330947853</v>
      </c>
      <c r="L29" s="2">
        <f t="shared" si="8"/>
        <v>67500</v>
      </c>
      <c r="M29" s="2">
        <f t="shared" si="9"/>
        <v>22000</v>
      </c>
      <c r="N29" s="6">
        <f t="shared" si="10"/>
        <v>1</v>
      </c>
      <c r="O29" s="2">
        <f t="shared" si="11"/>
        <v>-13644.393330947853</v>
      </c>
      <c r="P29" s="2">
        <f t="shared" si="12"/>
        <v>-13644.393330947853</v>
      </c>
    </row>
    <row r="30" spans="1:16">
      <c r="A30" s="6">
        <v>0</v>
      </c>
      <c r="B30" s="6">
        <v>0</v>
      </c>
      <c r="C30" s="6">
        <v>26</v>
      </c>
      <c r="D30" s="6">
        <f t="shared" si="0"/>
        <v>26</v>
      </c>
      <c r="E30" s="5">
        <f t="shared" si="1"/>
        <v>0</v>
      </c>
      <c r="F30" s="5">
        <f t="shared" si="2"/>
        <v>0</v>
      </c>
      <c r="G30" s="5">
        <f t="shared" si="3"/>
        <v>1616.0570598233144</v>
      </c>
      <c r="H30" s="5">
        <f t="shared" si="4"/>
        <v>1616.0570598233144</v>
      </c>
      <c r="I30" s="5">
        <f t="shared" si="5"/>
        <v>720</v>
      </c>
      <c r="J30" s="5">
        <f t="shared" si="6"/>
        <v>896.05705982331438</v>
      </c>
      <c r="K30" s="2">
        <f t="shared" si="7"/>
        <v>40556.546177488097</v>
      </c>
      <c r="L30" s="2">
        <f t="shared" si="8"/>
        <v>70200</v>
      </c>
      <c r="M30" s="2">
        <f t="shared" si="9"/>
        <v>22880</v>
      </c>
      <c r="N30" s="6">
        <f t="shared" si="10"/>
        <v>1</v>
      </c>
      <c r="O30" s="2">
        <f t="shared" si="11"/>
        <v>-13236.546177488097</v>
      </c>
      <c r="P30" s="2">
        <f t="shared" si="12"/>
        <v>-13236.546177488097</v>
      </c>
    </row>
    <row r="31" spans="1:16">
      <c r="A31" s="6">
        <v>0</v>
      </c>
      <c r="B31" s="6">
        <v>0</v>
      </c>
      <c r="C31" s="6">
        <v>27</v>
      </c>
      <c r="D31" s="6">
        <f t="shared" si="0"/>
        <v>27</v>
      </c>
      <c r="E31" s="5">
        <f t="shared" si="1"/>
        <v>0</v>
      </c>
      <c r="F31" s="5">
        <f t="shared" si="2"/>
        <v>0</v>
      </c>
      <c r="G31" s="5">
        <f t="shared" si="3"/>
        <v>1699.1907643430709</v>
      </c>
      <c r="H31" s="5">
        <f t="shared" si="4"/>
        <v>1699.1907643430709</v>
      </c>
      <c r="I31" s="5">
        <f t="shared" si="5"/>
        <v>720</v>
      </c>
      <c r="J31" s="5">
        <f t="shared" si="6"/>
        <v>979.1907643430709</v>
      </c>
      <c r="K31" s="2">
        <f t="shared" si="7"/>
        <v>41999.839658733865</v>
      </c>
      <c r="L31" s="2">
        <f t="shared" si="8"/>
        <v>72900</v>
      </c>
      <c r="M31" s="2">
        <f t="shared" si="9"/>
        <v>23760</v>
      </c>
      <c r="N31" s="6">
        <f t="shared" si="10"/>
        <v>1</v>
      </c>
      <c r="O31" s="2">
        <f t="shared" si="11"/>
        <v>-12859.839658733865</v>
      </c>
      <c r="P31" s="2">
        <f t="shared" si="12"/>
        <v>-12859.839658733865</v>
      </c>
    </row>
    <row r="32" spans="1:16">
      <c r="A32" s="6">
        <v>0</v>
      </c>
      <c r="B32" s="6">
        <v>0</v>
      </c>
      <c r="C32" s="6">
        <v>28</v>
      </c>
      <c r="D32" s="6">
        <f t="shared" si="0"/>
        <v>28</v>
      </c>
      <c r="E32" s="5">
        <f t="shared" si="1"/>
        <v>0</v>
      </c>
      <c r="F32" s="5">
        <f t="shared" si="2"/>
        <v>0</v>
      </c>
      <c r="G32" s="5">
        <f t="shared" si="3"/>
        <v>1784.1503025602246</v>
      </c>
      <c r="H32" s="5">
        <f t="shared" si="4"/>
        <v>1784.1503025602246</v>
      </c>
      <c r="I32" s="5">
        <f t="shared" si="5"/>
        <v>720</v>
      </c>
      <c r="J32" s="5">
        <f t="shared" si="6"/>
        <v>1064.1503025602246</v>
      </c>
      <c r="K32" s="2">
        <f t="shared" si="7"/>
        <v>43474.831641670564</v>
      </c>
      <c r="L32" s="2">
        <f t="shared" si="8"/>
        <v>75600</v>
      </c>
      <c r="M32" s="2">
        <f t="shared" si="9"/>
        <v>24640</v>
      </c>
      <c r="N32" s="6">
        <f t="shared" si="10"/>
        <v>1</v>
      </c>
      <c r="O32" s="2">
        <f t="shared" si="11"/>
        <v>-12514.831641670564</v>
      </c>
      <c r="P32" s="2">
        <f t="shared" si="12"/>
        <v>-12514.831641670564</v>
      </c>
    </row>
    <row r="33" spans="1:16">
      <c r="A33" s="6">
        <v>0</v>
      </c>
      <c r="B33" s="6">
        <v>0</v>
      </c>
      <c r="C33" s="6">
        <v>29</v>
      </c>
      <c r="D33" s="6">
        <f t="shared" si="0"/>
        <v>29</v>
      </c>
      <c r="E33" s="5">
        <f t="shared" si="1"/>
        <v>0</v>
      </c>
      <c r="F33" s="5">
        <f t="shared" si="2"/>
        <v>0</v>
      </c>
      <c r="G33" s="5">
        <f t="shared" si="3"/>
        <v>1870.9683306758782</v>
      </c>
      <c r="H33" s="5">
        <f t="shared" si="4"/>
        <v>1870.9683306758782</v>
      </c>
      <c r="I33" s="5">
        <f t="shared" si="5"/>
        <v>720</v>
      </c>
      <c r="J33" s="5">
        <f t="shared" si="6"/>
        <v>1150.9683306758782</v>
      </c>
      <c r="K33" s="2">
        <f t="shared" si="7"/>
        <v>44982.089074233998</v>
      </c>
      <c r="L33" s="2">
        <f t="shared" si="8"/>
        <v>78300</v>
      </c>
      <c r="M33" s="2">
        <f t="shared" si="9"/>
        <v>25520</v>
      </c>
      <c r="N33" s="6">
        <f t="shared" si="10"/>
        <v>1</v>
      </c>
      <c r="O33" s="2">
        <f t="shared" si="11"/>
        <v>-12202.089074233998</v>
      </c>
      <c r="P33" s="2">
        <f t="shared" si="12"/>
        <v>-12202.089074233998</v>
      </c>
    </row>
    <row r="34" spans="1:16">
      <c r="A34" s="6">
        <v>0</v>
      </c>
      <c r="B34" s="6">
        <v>0</v>
      </c>
      <c r="C34" s="6">
        <v>30</v>
      </c>
      <c r="D34" s="6">
        <f t="shared" si="0"/>
        <v>30</v>
      </c>
      <c r="E34" s="5">
        <f t="shared" si="1"/>
        <v>0</v>
      </c>
      <c r="F34" s="5">
        <f t="shared" si="2"/>
        <v>0</v>
      </c>
      <c r="G34" s="5">
        <f t="shared" si="3"/>
        <v>1959.6780360096488</v>
      </c>
      <c r="H34" s="5">
        <f t="shared" si="4"/>
        <v>1959.6780360096488</v>
      </c>
      <c r="I34" s="5">
        <f t="shared" si="5"/>
        <v>720</v>
      </c>
      <c r="J34" s="5">
        <f t="shared" si="6"/>
        <v>1239.6780360096488</v>
      </c>
      <c r="K34" s="2">
        <f t="shared" si="7"/>
        <v>46522.188125167515</v>
      </c>
      <c r="L34" s="2">
        <f t="shared" si="8"/>
        <v>81000</v>
      </c>
      <c r="M34" s="2">
        <f t="shared" si="9"/>
        <v>26400</v>
      </c>
      <c r="N34" s="6">
        <f t="shared" si="10"/>
        <v>1</v>
      </c>
      <c r="O34" s="2">
        <f t="shared" si="11"/>
        <v>-11922.188125167515</v>
      </c>
      <c r="P34" s="2">
        <f t="shared" si="12"/>
        <v>-11922.188125167515</v>
      </c>
    </row>
    <row r="35" spans="1:16">
      <c r="A35" s="6">
        <v>0</v>
      </c>
      <c r="B35" s="6">
        <v>1</v>
      </c>
      <c r="C35" s="6">
        <v>0</v>
      </c>
      <c r="D35" s="6">
        <f t="shared" si="0"/>
        <v>1</v>
      </c>
      <c r="E35" s="5">
        <f t="shared" si="1"/>
        <v>0</v>
      </c>
      <c r="F35" s="5">
        <f t="shared" si="2"/>
        <v>30.749999999999996</v>
      </c>
      <c r="G35" s="5">
        <f t="shared" si="3"/>
        <v>0</v>
      </c>
      <c r="H35" s="5">
        <f t="shared" si="4"/>
        <v>30.749999999999996</v>
      </c>
      <c r="I35" s="5">
        <f t="shared" si="5"/>
        <v>30.749999999999996</v>
      </c>
      <c r="J35" s="5">
        <f t="shared" si="6"/>
        <v>0</v>
      </c>
      <c r="K35" s="2">
        <f t="shared" si="7"/>
        <v>1067.7083333333333</v>
      </c>
      <c r="L35" s="2">
        <f t="shared" si="8"/>
        <v>2094</v>
      </c>
      <c r="M35" s="2">
        <f t="shared" si="9"/>
        <v>440</v>
      </c>
      <c r="N35" s="6">
        <f t="shared" si="10"/>
        <v>1</v>
      </c>
      <c r="O35" s="2">
        <f t="shared" si="11"/>
        <v>-19413.708333333332</v>
      </c>
      <c r="P35" s="2">
        <f t="shared" si="12"/>
        <v>-19413.708333333332</v>
      </c>
    </row>
    <row r="36" spans="1:16">
      <c r="A36" s="6">
        <v>0</v>
      </c>
      <c r="B36" s="6">
        <v>1</v>
      </c>
      <c r="C36" s="6">
        <v>1</v>
      </c>
      <c r="D36" s="6">
        <f t="shared" si="0"/>
        <v>2</v>
      </c>
      <c r="E36" s="5">
        <f t="shared" si="1"/>
        <v>0</v>
      </c>
      <c r="F36" s="5">
        <f t="shared" si="2"/>
        <v>30.749999999999996</v>
      </c>
      <c r="G36" s="5">
        <f t="shared" si="3"/>
        <v>45.5625</v>
      </c>
      <c r="H36" s="5">
        <f t="shared" si="4"/>
        <v>76.3125</v>
      </c>
      <c r="I36" s="5">
        <f t="shared" si="5"/>
        <v>76.3125</v>
      </c>
      <c r="J36" s="5">
        <f t="shared" si="6"/>
        <v>0</v>
      </c>
      <c r="K36" s="2">
        <f t="shared" si="7"/>
        <v>2649.7395833333335</v>
      </c>
      <c r="L36" s="2">
        <f t="shared" si="8"/>
        <v>4794</v>
      </c>
      <c r="M36" s="2">
        <f t="shared" si="9"/>
        <v>1320</v>
      </c>
      <c r="N36" s="6">
        <f t="shared" si="10"/>
        <v>1</v>
      </c>
      <c r="O36" s="2">
        <f t="shared" si="11"/>
        <v>-19175.739583333332</v>
      </c>
      <c r="P36" s="2">
        <f t="shared" si="12"/>
        <v>-19175.739583333332</v>
      </c>
    </row>
    <row r="37" spans="1:16">
      <c r="A37" s="6">
        <v>0</v>
      </c>
      <c r="B37" s="6">
        <v>1</v>
      </c>
      <c r="C37" s="6">
        <v>2</v>
      </c>
      <c r="D37" s="6">
        <f t="shared" si="0"/>
        <v>3</v>
      </c>
      <c r="E37" s="5">
        <f t="shared" si="1"/>
        <v>0</v>
      </c>
      <c r="F37" s="5">
        <f t="shared" si="2"/>
        <v>30.749999999999996</v>
      </c>
      <c r="G37" s="5">
        <f t="shared" si="3"/>
        <v>92.264062499999994</v>
      </c>
      <c r="H37" s="5">
        <f t="shared" si="4"/>
        <v>123.01406249999999</v>
      </c>
      <c r="I37" s="5">
        <f t="shared" si="5"/>
        <v>123.01406249999999</v>
      </c>
      <c r="J37" s="5">
        <f t="shared" si="6"/>
        <v>0</v>
      </c>
      <c r="K37" s="2">
        <f t="shared" si="7"/>
        <v>4271.321614583333</v>
      </c>
      <c r="L37" s="2">
        <f t="shared" si="8"/>
        <v>7494</v>
      </c>
      <c r="M37" s="2">
        <f t="shared" si="9"/>
        <v>2200</v>
      </c>
      <c r="N37" s="6">
        <f t="shared" si="10"/>
        <v>1</v>
      </c>
      <c r="O37" s="2">
        <f t="shared" si="11"/>
        <v>-18977.321614583332</v>
      </c>
      <c r="P37" s="2">
        <f t="shared" si="12"/>
        <v>-18977.321614583332</v>
      </c>
    </row>
    <row r="38" spans="1:16">
      <c r="A38" s="6">
        <v>0</v>
      </c>
      <c r="B38" s="6">
        <v>1</v>
      </c>
      <c r="C38" s="6">
        <v>3</v>
      </c>
      <c r="D38" s="6">
        <f t="shared" si="0"/>
        <v>4</v>
      </c>
      <c r="E38" s="5">
        <f t="shared" si="1"/>
        <v>0</v>
      </c>
      <c r="F38" s="5">
        <f t="shared" si="2"/>
        <v>30.749999999999996</v>
      </c>
      <c r="G38" s="5">
        <f t="shared" si="3"/>
        <v>140.12604492187498</v>
      </c>
      <c r="H38" s="5">
        <f t="shared" si="4"/>
        <v>170.87604492187498</v>
      </c>
      <c r="I38" s="5">
        <f t="shared" si="5"/>
        <v>170.87604492187498</v>
      </c>
      <c r="J38" s="5">
        <f t="shared" si="6"/>
        <v>0</v>
      </c>
      <c r="K38" s="2">
        <f t="shared" si="7"/>
        <v>5933.1960042317696</v>
      </c>
      <c r="L38" s="2">
        <f t="shared" si="8"/>
        <v>10194</v>
      </c>
      <c r="M38" s="2">
        <f t="shared" si="9"/>
        <v>3080</v>
      </c>
      <c r="N38" s="6">
        <f t="shared" si="10"/>
        <v>1</v>
      </c>
      <c r="O38" s="2">
        <f t="shared" si="11"/>
        <v>-18819.19600423177</v>
      </c>
      <c r="P38" s="2">
        <f t="shared" si="12"/>
        <v>-18819.19600423177</v>
      </c>
    </row>
    <row r="39" spans="1:16">
      <c r="A39" s="6">
        <v>0</v>
      </c>
      <c r="B39" s="6">
        <v>1</v>
      </c>
      <c r="C39" s="6">
        <v>4</v>
      </c>
      <c r="D39" s="6">
        <f t="shared" si="0"/>
        <v>5</v>
      </c>
      <c r="E39" s="5">
        <f t="shared" si="1"/>
        <v>0</v>
      </c>
      <c r="F39" s="5">
        <f t="shared" si="2"/>
        <v>30.749999999999996</v>
      </c>
      <c r="G39" s="5">
        <f t="shared" si="3"/>
        <v>189.17016064453125</v>
      </c>
      <c r="H39" s="5">
        <f t="shared" si="4"/>
        <v>219.92016064453125</v>
      </c>
      <c r="I39" s="5">
        <f t="shared" si="5"/>
        <v>219.92016064453125</v>
      </c>
      <c r="J39" s="5">
        <f t="shared" si="6"/>
        <v>0</v>
      </c>
      <c r="K39" s="2">
        <f t="shared" si="7"/>
        <v>7636.1166890462237</v>
      </c>
      <c r="L39" s="2">
        <f t="shared" si="8"/>
        <v>12894</v>
      </c>
      <c r="M39" s="2">
        <f t="shared" si="9"/>
        <v>3960</v>
      </c>
      <c r="N39" s="6">
        <f t="shared" si="10"/>
        <v>1</v>
      </c>
      <c r="O39" s="2">
        <f t="shared" si="11"/>
        <v>-18702.116689046223</v>
      </c>
      <c r="P39" s="2">
        <f t="shared" si="12"/>
        <v>-18702.116689046223</v>
      </c>
    </row>
    <row r="40" spans="1:16">
      <c r="A40" s="6">
        <v>0</v>
      </c>
      <c r="B40" s="6">
        <v>1</v>
      </c>
      <c r="C40" s="6">
        <v>5</v>
      </c>
      <c r="D40" s="6">
        <f t="shared" si="0"/>
        <v>6</v>
      </c>
      <c r="E40" s="5">
        <f t="shared" si="1"/>
        <v>0</v>
      </c>
      <c r="F40" s="5">
        <f t="shared" si="2"/>
        <v>30.749999999999996</v>
      </c>
      <c r="G40" s="5">
        <f t="shared" si="3"/>
        <v>239.41848456573481</v>
      </c>
      <c r="H40" s="5">
        <f t="shared" si="4"/>
        <v>270.16848456573479</v>
      </c>
      <c r="I40" s="5">
        <f t="shared" si="5"/>
        <v>270.16848456573479</v>
      </c>
      <c r="J40" s="5">
        <f t="shared" si="6"/>
        <v>0</v>
      </c>
      <c r="K40" s="2">
        <f t="shared" si="7"/>
        <v>9380.8501585324575</v>
      </c>
      <c r="L40" s="2">
        <f t="shared" si="8"/>
        <v>15594</v>
      </c>
      <c r="M40" s="2">
        <f t="shared" si="9"/>
        <v>4840</v>
      </c>
      <c r="N40" s="6">
        <f t="shared" si="10"/>
        <v>1</v>
      </c>
      <c r="O40" s="2">
        <f t="shared" si="11"/>
        <v>-18626.850158532456</v>
      </c>
      <c r="P40" s="2">
        <f t="shared" si="12"/>
        <v>-18626.850158532456</v>
      </c>
    </row>
    <row r="41" spans="1:16">
      <c r="A41" s="6">
        <v>0</v>
      </c>
      <c r="B41" s="6">
        <v>1</v>
      </c>
      <c r="C41" s="6">
        <v>6</v>
      </c>
      <c r="D41" s="6">
        <f t="shared" si="0"/>
        <v>7</v>
      </c>
      <c r="E41" s="5">
        <f t="shared" si="1"/>
        <v>0</v>
      </c>
      <c r="F41" s="5">
        <f t="shared" si="2"/>
        <v>30.749999999999996</v>
      </c>
      <c r="G41" s="5">
        <f t="shared" si="3"/>
        <v>290.89345874736784</v>
      </c>
      <c r="H41" s="5">
        <f t="shared" si="4"/>
        <v>321.64345874736784</v>
      </c>
      <c r="I41" s="5">
        <f t="shared" si="5"/>
        <v>321.64345874736784</v>
      </c>
      <c r="J41" s="5">
        <f t="shared" si="6"/>
        <v>0</v>
      </c>
      <c r="K41" s="2">
        <f t="shared" si="7"/>
        <v>11168.175650950272</v>
      </c>
      <c r="L41" s="2">
        <f t="shared" si="8"/>
        <v>18294</v>
      </c>
      <c r="M41" s="2">
        <f t="shared" si="9"/>
        <v>5720</v>
      </c>
      <c r="N41" s="6">
        <f t="shared" si="10"/>
        <v>1</v>
      </c>
      <c r="O41" s="2">
        <f t="shared" si="11"/>
        <v>-18594.175650950274</v>
      </c>
      <c r="P41" s="2">
        <f t="shared" si="12"/>
        <v>-18594.175650950274</v>
      </c>
    </row>
    <row r="42" spans="1:16">
      <c r="A42" s="6">
        <v>0</v>
      </c>
      <c r="B42" s="6">
        <v>1</v>
      </c>
      <c r="C42" s="6">
        <v>7</v>
      </c>
      <c r="D42" s="6">
        <f t="shared" si="0"/>
        <v>8</v>
      </c>
      <c r="E42" s="5">
        <f t="shared" si="1"/>
        <v>0</v>
      </c>
      <c r="F42" s="5">
        <f t="shared" si="2"/>
        <v>30.749999999999996</v>
      </c>
      <c r="G42" s="5">
        <f t="shared" si="3"/>
        <v>343.61789814532818</v>
      </c>
      <c r="H42" s="5">
        <f t="shared" si="4"/>
        <v>374.36789814532818</v>
      </c>
      <c r="I42" s="5">
        <f t="shared" si="5"/>
        <v>374.36789814532818</v>
      </c>
      <c r="J42" s="5">
        <f t="shared" si="6"/>
        <v>0</v>
      </c>
      <c r="K42" s="2">
        <f t="shared" si="7"/>
        <v>12998.88535226834</v>
      </c>
      <c r="L42" s="2">
        <f t="shared" si="8"/>
        <v>20994</v>
      </c>
      <c r="M42" s="2">
        <f t="shared" si="9"/>
        <v>6600</v>
      </c>
      <c r="N42" s="6">
        <f t="shared" si="10"/>
        <v>1</v>
      </c>
      <c r="O42" s="2">
        <f t="shared" si="11"/>
        <v>-18604.885352268342</v>
      </c>
      <c r="P42" s="2">
        <f t="shared" si="12"/>
        <v>-18604.885352268342</v>
      </c>
    </row>
    <row r="43" spans="1:16">
      <c r="A43" s="6">
        <v>0</v>
      </c>
      <c r="B43" s="6">
        <v>1</v>
      </c>
      <c r="C43" s="6">
        <v>8</v>
      </c>
      <c r="D43" s="6">
        <f t="shared" si="0"/>
        <v>9</v>
      </c>
      <c r="E43" s="5">
        <f t="shared" si="1"/>
        <v>0</v>
      </c>
      <c r="F43" s="5">
        <f t="shared" si="2"/>
        <v>30.749999999999996</v>
      </c>
      <c r="G43" s="5">
        <f t="shared" si="3"/>
        <v>397.61499642530839</v>
      </c>
      <c r="H43" s="5">
        <f t="shared" si="4"/>
        <v>428.36499642530839</v>
      </c>
      <c r="I43" s="5">
        <f t="shared" si="5"/>
        <v>428.36499642530839</v>
      </c>
      <c r="J43" s="5">
        <f t="shared" si="6"/>
        <v>0</v>
      </c>
      <c r="K43" s="2">
        <f t="shared" si="7"/>
        <v>14873.784598100985</v>
      </c>
      <c r="L43" s="2">
        <f t="shared" si="8"/>
        <v>23694</v>
      </c>
      <c r="M43" s="2">
        <f t="shared" si="9"/>
        <v>7480</v>
      </c>
      <c r="N43" s="6">
        <f t="shared" si="10"/>
        <v>1</v>
      </c>
      <c r="O43" s="2">
        <f t="shared" si="11"/>
        <v>-18659.784598100985</v>
      </c>
      <c r="P43" s="2">
        <f t="shared" si="12"/>
        <v>-18659.784598100985</v>
      </c>
    </row>
    <row r="44" spans="1:16">
      <c r="A44" s="6">
        <v>0</v>
      </c>
      <c r="B44" s="6">
        <v>1</v>
      </c>
      <c r="C44" s="6">
        <v>9</v>
      </c>
      <c r="D44" s="6">
        <f t="shared" si="0"/>
        <v>10</v>
      </c>
      <c r="E44" s="5">
        <f t="shared" si="1"/>
        <v>0</v>
      </c>
      <c r="F44" s="5">
        <f t="shared" si="2"/>
        <v>30.749999999999996</v>
      </c>
      <c r="G44" s="5">
        <f t="shared" si="3"/>
        <v>452.90833186570285</v>
      </c>
      <c r="H44" s="5">
        <f t="shared" si="4"/>
        <v>483.65833186570285</v>
      </c>
      <c r="I44" s="5">
        <f t="shared" si="5"/>
        <v>483.65833186570285</v>
      </c>
      <c r="J44" s="5">
        <f t="shared" si="6"/>
        <v>0</v>
      </c>
      <c r="K44" s="2">
        <f t="shared" si="7"/>
        <v>16793.692078670236</v>
      </c>
      <c r="L44" s="2">
        <f t="shared" si="8"/>
        <v>26394</v>
      </c>
      <c r="M44" s="2">
        <f t="shared" si="9"/>
        <v>8360</v>
      </c>
      <c r="N44" s="6">
        <f t="shared" si="10"/>
        <v>1</v>
      </c>
      <c r="O44" s="2">
        <f t="shared" si="11"/>
        <v>-18759.692078670236</v>
      </c>
      <c r="P44" s="2">
        <f t="shared" si="12"/>
        <v>-18759.692078670236</v>
      </c>
    </row>
    <row r="45" spans="1:16">
      <c r="A45" s="6">
        <v>0</v>
      </c>
      <c r="B45" s="6">
        <v>1</v>
      </c>
      <c r="C45" s="6">
        <v>10</v>
      </c>
      <c r="D45" s="6">
        <f t="shared" si="0"/>
        <v>11</v>
      </c>
      <c r="E45" s="5">
        <f t="shared" si="1"/>
        <v>0</v>
      </c>
      <c r="F45" s="5">
        <f t="shared" si="2"/>
        <v>30.749999999999996</v>
      </c>
      <c r="G45" s="5">
        <f t="shared" si="3"/>
        <v>509.52187334891573</v>
      </c>
      <c r="H45" s="5">
        <f t="shared" si="4"/>
        <v>540.27187334891573</v>
      </c>
      <c r="I45" s="5">
        <f t="shared" si="5"/>
        <v>540.27187334891573</v>
      </c>
      <c r="J45" s="5">
        <f t="shared" si="6"/>
        <v>0</v>
      </c>
      <c r="K45" s="2">
        <f t="shared" si="7"/>
        <v>18759.44004683735</v>
      </c>
      <c r="L45" s="2">
        <f t="shared" si="8"/>
        <v>29094</v>
      </c>
      <c r="M45" s="2">
        <f t="shared" si="9"/>
        <v>9240</v>
      </c>
      <c r="N45" s="6">
        <f t="shared" si="10"/>
        <v>1</v>
      </c>
      <c r="O45" s="2">
        <f t="shared" si="11"/>
        <v>-18905.44004683735</v>
      </c>
      <c r="P45" s="2">
        <f t="shared" si="12"/>
        <v>-18905.44004683735</v>
      </c>
    </row>
    <row r="46" spans="1:16">
      <c r="A46" s="6">
        <v>0</v>
      </c>
      <c r="B46" s="6">
        <v>1</v>
      </c>
      <c r="C46" s="6">
        <v>11</v>
      </c>
      <c r="D46" s="6">
        <f t="shared" si="0"/>
        <v>12</v>
      </c>
      <c r="E46" s="5">
        <f t="shared" si="1"/>
        <v>0</v>
      </c>
      <c r="F46" s="5">
        <f t="shared" si="2"/>
        <v>30.749999999999996</v>
      </c>
      <c r="G46" s="5">
        <f t="shared" si="3"/>
        <v>567.47998644235474</v>
      </c>
      <c r="H46" s="5">
        <f t="shared" si="4"/>
        <v>598.22998644235474</v>
      </c>
      <c r="I46" s="5">
        <f t="shared" si="5"/>
        <v>598.22998644235474</v>
      </c>
      <c r="J46" s="5">
        <f t="shared" si="6"/>
        <v>0</v>
      </c>
      <c r="K46" s="2">
        <f t="shared" si="7"/>
        <v>20771.874529248427</v>
      </c>
      <c r="L46" s="2">
        <f t="shared" si="8"/>
        <v>31794</v>
      </c>
      <c r="M46" s="2">
        <f t="shared" si="9"/>
        <v>10120</v>
      </c>
      <c r="N46" s="6">
        <f t="shared" si="10"/>
        <v>1</v>
      </c>
      <c r="O46" s="2">
        <f t="shared" si="11"/>
        <v>-19097.874529248427</v>
      </c>
      <c r="P46" s="2">
        <f t="shared" si="12"/>
        <v>-19097.874529248427</v>
      </c>
    </row>
    <row r="47" spans="1:16">
      <c r="A47" s="6">
        <v>0</v>
      </c>
      <c r="B47" s="6">
        <v>1</v>
      </c>
      <c r="C47" s="6">
        <v>12</v>
      </c>
      <c r="D47" s="6">
        <f t="shared" si="0"/>
        <v>13</v>
      </c>
      <c r="E47" s="5">
        <f t="shared" si="1"/>
        <v>0</v>
      </c>
      <c r="F47" s="5">
        <f t="shared" si="2"/>
        <v>30.749999999999996</v>
      </c>
      <c r="G47" s="5">
        <f t="shared" si="3"/>
        <v>626.80743957041921</v>
      </c>
      <c r="H47" s="5">
        <f t="shared" si="4"/>
        <v>657.55743957041921</v>
      </c>
      <c r="I47" s="5">
        <f t="shared" si="5"/>
        <v>657.55743957041921</v>
      </c>
      <c r="J47" s="5">
        <f t="shared" si="6"/>
        <v>0</v>
      </c>
      <c r="K47" s="2">
        <f t="shared" si="7"/>
        <v>22831.855540639554</v>
      </c>
      <c r="L47" s="2">
        <f t="shared" si="8"/>
        <v>34494</v>
      </c>
      <c r="M47" s="2">
        <f t="shared" si="9"/>
        <v>11000</v>
      </c>
      <c r="N47" s="6">
        <f t="shared" si="10"/>
        <v>1</v>
      </c>
      <c r="O47" s="2">
        <f t="shared" si="11"/>
        <v>-19337.855540639554</v>
      </c>
      <c r="P47" s="2">
        <f t="shared" si="12"/>
        <v>-19337.855540639554</v>
      </c>
    </row>
    <row r="48" spans="1:16">
      <c r="A48" s="6">
        <v>0</v>
      </c>
      <c r="B48" s="6">
        <v>1</v>
      </c>
      <c r="C48" s="6">
        <v>13</v>
      </c>
      <c r="D48" s="6">
        <f t="shared" si="0"/>
        <v>14</v>
      </c>
      <c r="E48" s="5">
        <f t="shared" si="1"/>
        <v>0</v>
      </c>
      <c r="F48" s="5">
        <f t="shared" si="2"/>
        <v>30.749999999999996</v>
      </c>
      <c r="G48" s="5">
        <f t="shared" si="3"/>
        <v>687.52941027880343</v>
      </c>
      <c r="H48" s="5">
        <f t="shared" si="4"/>
        <v>718.27941027880343</v>
      </c>
      <c r="I48" s="5">
        <f t="shared" si="5"/>
        <v>718.27941027880343</v>
      </c>
      <c r="J48" s="5">
        <f t="shared" si="6"/>
        <v>0</v>
      </c>
      <c r="K48" s="2">
        <f t="shared" si="7"/>
        <v>24940.257301347341</v>
      </c>
      <c r="L48" s="2">
        <f t="shared" si="8"/>
        <v>37194</v>
      </c>
      <c r="M48" s="2">
        <f t="shared" si="9"/>
        <v>11880</v>
      </c>
      <c r="N48" s="6">
        <f t="shared" si="10"/>
        <v>1</v>
      </c>
      <c r="O48" s="2">
        <f t="shared" si="11"/>
        <v>-19626.257301347341</v>
      </c>
      <c r="P48" s="2">
        <f t="shared" si="12"/>
        <v>-19626.257301347341</v>
      </c>
    </row>
    <row r="49" spans="1:16">
      <c r="A49" s="6">
        <v>0</v>
      </c>
      <c r="B49" s="6">
        <v>1</v>
      </c>
      <c r="C49" s="6">
        <v>14</v>
      </c>
      <c r="D49" s="6">
        <f t="shared" si="0"/>
        <v>15</v>
      </c>
      <c r="E49" s="5">
        <f t="shared" si="1"/>
        <v>0</v>
      </c>
      <c r="F49" s="5">
        <f t="shared" si="2"/>
        <v>30.749999999999996</v>
      </c>
      <c r="G49" s="5">
        <f t="shared" si="3"/>
        <v>749.67149159246469</v>
      </c>
      <c r="H49" s="5">
        <f t="shared" si="4"/>
        <v>780.42149159246469</v>
      </c>
      <c r="I49" s="5">
        <f t="shared" si="5"/>
        <v>720</v>
      </c>
      <c r="J49" s="5">
        <f t="shared" si="6"/>
        <v>60.42149159246469</v>
      </c>
      <c r="K49" s="2">
        <f t="shared" si="7"/>
        <v>26048.984229035847</v>
      </c>
      <c r="L49" s="2">
        <f t="shared" si="8"/>
        <v>39894</v>
      </c>
      <c r="M49" s="2">
        <f t="shared" si="9"/>
        <v>12760</v>
      </c>
      <c r="N49" s="6">
        <f t="shared" si="10"/>
        <v>1</v>
      </c>
      <c r="O49" s="2">
        <f t="shared" si="11"/>
        <v>-18914.984229035847</v>
      </c>
      <c r="P49" s="2">
        <f t="shared" si="12"/>
        <v>-18914.984229035847</v>
      </c>
    </row>
    <row r="50" spans="1:16">
      <c r="A50" s="6">
        <v>0</v>
      </c>
      <c r="B50" s="6">
        <v>1</v>
      </c>
      <c r="C50" s="6">
        <v>15</v>
      </c>
      <c r="D50" s="6">
        <f t="shared" si="0"/>
        <v>16</v>
      </c>
      <c r="E50" s="5">
        <f t="shared" si="1"/>
        <v>0</v>
      </c>
      <c r="F50" s="5">
        <f t="shared" si="2"/>
        <v>30.749999999999996</v>
      </c>
      <c r="G50" s="5">
        <f t="shared" si="3"/>
        <v>813.25969846861108</v>
      </c>
      <c r="H50" s="5">
        <f t="shared" si="4"/>
        <v>844.00969846861108</v>
      </c>
      <c r="I50" s="5">
        <f t="shared" si="5"/>
        <v>720</v>
      </c>
      <c r="J50" s="5">
        <f t="shared" si="6"/>
        <v>124.00969846861108</v>
      </c>
      <c r="K50" s="2">
        <f t="shared" si="7"/>
        <v>27152.946153968944</v>
      </c>
      <c r="L50" s="2">
        <f t="shared" si="8"/>
        <v>42594</v>
      </c>
      <c r="M50" s="2">
        <f t="shared" si="9"/>
        <v>13640</v>
      </c>
      <c r="N50" s="6">
        <f t="shared" si="10"/>
        <v>1</v>
      </c>
      <c r="O50" s="2">
        <f t="shared" si="11"/>
        <v>-18198.946153968944</v>
      </c>
      <c r="P50" s="2">
        <f t="shared" si="12"/>
        <v>-18198.946153968944</v>
      </c>
    </row>
    <row r="51" spans="1:16">
      <c r="A51" s="6">
        <v>0</v>
      </c>
      <c r="B51" s="6">
        <v>1</v>
      </c>
      <c r="C51" s="6">
        <v>16</v>
      </c>
      <c r="D51" s="6">
        <f t="shared" si="0"/>
        <v>17</v>
      </c>
      <c r="E51" s="5">
        <f t="shared" si="1"/>
        <v>0</v>
      </c>
      <c r="F51" s="5">
        <f t="shared" si="2"/>
        <v>30.749999999999996</v>
      </c>
      <c r="G51" s="5">
        <f t="shared" si="3"/>
        <v>878.32047434610013</v>
      </c>
      <c r="H51" s="5">
        <f t="shared" si="4"/>
        <v>909.07047434610013</v>
      </c>
      <c r="I51" s="5">
        <f t="shared" si="5"/>
        <v>720</v>
      </c>
      <c r="J51" s="5">
        <f t="shared" si="6"/>
        <v>189.07047434610013</v>
      </c>
      <c r="K51" s="2">
        <f t="shared" si="7"/>
        <v>28282.473512953125</v>
      </c>
      <c r="L51" s="2">
        <f t="shared" si="8"/>
        <v>45294</v>
      </c>
      <c r="M51" s="2">
        <f t="shared" si="9"/>
        <v>14520</v>
      </c>
      <c r="N51" s="6">
        <f t="shared" si="10"/>
        <v>1</v>
      </c>
      <c r="O51" s="2">
        <f t="shared" si="11"/>
        <v>-17508.473512953125</v>
      </c>
      <c r="P51" s="2">
        <f t="shared" si="12"/>
        <v>-17508.473512953125</v>
      </c>
    </row>
    <row r="52" spans="1:16">
      <c r="A52" s="6">
        <v>0</v>
      </c>
      <c r="B52" s="6">
        <v>1</v>
      </c>
      <c r="C52" s="6">
        <v>17</v>
      </c>
      <c r="D52" s="6">
        <f t="shared" si="0"/>
        <v>18</v>
      </c>
      <c r="E52" s="5">
        <f t="shared" si="1"/>
        <v>0</v>
      </c>
      <c r="F52" s="5">
        <f t="shared" si="2"/>
        <v>30.749999999999996</v>
      </c>
      <c r="G52" s="5">
        <f t="shared" si="3"/>
        <v>944.88069779264049</v>
      </c>
      <c r="H52" s="5">
        <f t="shared" si="4"/>
        <v>975.63069779264049</v>
      </c>
      <c r="I52" s="5">
        <f t="shared" si="5"/>
        <v>720</v>
      </c>
      <c r="J52" s="5">
        <f t="shared" si="6"/>
        <v>255.63069779264049</v>
      </c>
      <c r="K52" s="2">
        <f t="shared" si="7"/>
        <v>29438.032947788895</v>
      </c>
      <c r="L52" s="2">
        <f t="shared" si="8"/>
        <v>47994</v>
      </c>
      <c r="M52" s="2">
        <f t="shared" si="9"/>
        <v>15400</v>
      </c>
      <c r="N52" s="6">
        <f t="shared" si="10"/>
        <v>1</v>
      </c>
      <c r="O52" s="2">
        <f t="shared" si="11"/>
        <v>-16844.032947788895</v>
      </c>
      <c r="P52" s="2">
        <f t="shared" si="12"/>
        <v>-16844.032947788895</v>
      </c>
    </row>
    <row r="53" spans="1:16">
      <c r="A53" s="6">
        <v>0</v>
      </c>
      <c r="B53" s="6">
        <v>1</v>
      </c>
      <c r="C53" s="6">
        <v>18</v>
      </c>
      <c r="D53" s="6">
        <f t="shared" si="0"/>
        <v>19</v>
      </c>
      <c r="E53" s="5">
        <f t="shared" si="1"/>
        <v>0</v>
      </c>
      <c r="F53" s="5">
        <f t="shared" si="2"/>
        <v>30.749999999999996</v>
      </c>
      <c r="G53" s="5">
        <f t="shared" si="3"/>
        <v>1012.9676892512279</v>
      </c>
      <c r="H53" s="5">
        <f t="shared" si="4"/>
        <v>1043.7176892512277</v>
      </c>
      <c r="I53" s="5">
        <f t="shared" si="5"/>
        <v>720</v>
      </c>
      <c r="J53" s="5">
        <f t="shared" si="6"/>
        <v>323.71768925122774</v>
      </c>
      <c r="K53" s="2">
        <f t="shared" si="7"/>
        <v>30620.098771722704</v>
      </c>
      <c r="L53" s="2">
        <f t="shared" si="8"/>
        <v>50694</v>
      </c>
      <c r="M53" s="2">
        <f t="shared" si="9"/>
        <v>16280</v>
      </c>
      <c r="N53" s="6">
        <f t="shared" si="10"/>
        <v>1</v>
      </c>
      <c r="O53" s="2">
        <f t="shared" si="11"/>
        <v>-16206.098771722704</v>
      </c>
      <c r="P53" s="2">
        <f t="shared" si="12"/>
        <v>-16206.098771722704</v>
      </c>
    </row>
    <row r="54" spans="1:16">
      <c r="A54" s="6">
        <v>0</v>
      </c>
      <c r="B54" s="6">
        <v>1</v>
      </c>
      <c r="C54" s="6">
        <v>19</v>
      </c>
      <c r="D54" s="6">
        <f t="shared" si="0"/>
        <v>20</v>
      </c>
      <c r="E54" s="5">
        <f t="shared" si="1"/>
        <v>0</v>
      </c>
      <c r="F54" s="5">
        <f t="shared" si="2"/>
        <v>30.749999999999996</v>
      </c>
      <c r="G54" s="5">
        <f t="shared" si="3"/>
        <v>1082.6092178872495</v>
      </c>
      <c r="H54" s="5">
        <f t="shared" si="4"/>
        <v>1113.3592178872495</v>
      </c>
      <c r="I54" s="5">
        <f t="shared" si="5"/>
        <v>720</v>
      </c>
      <c r="J54" s="5">
        <f t="shared" si="6"/>
        <v>393.35921788724954</v>
      </c>
      <c r="K54" s="2">
        <f t="shared" si="7"/>
        <v>31829.153088320305</v>
      </c>
      <c r="L54" s="2">
        <f t="shared" si="8"/>
        <v>53394</v>
      </c>
      <c r="M54" s="2">
        <f t="shared" si="9"/>
        <v>17160</v>
      </c>
      <c r="N54" s="6">
        <f t="shared" si="10"/>
        <v>1</v>
      </c>
      <c r="O54" s="2">
        <f t="shared" si="11"/>
        <v>-15595.153088320305</v>
      </c>
      <c r="P54" s="2">
        <f t="shared" si="12"/>
        <v>-15595.153088320305</v>
      </c>
    </row>
    <row r="55" spans="1:16">
      <c r="A55" s="6">
        <v>0</v>
      </c>
      <c r="B55" s="6">
        <v>1</v>
      </c>
      <c r="C55" s="6">
        <v>20</v>
      </c>
      <c r="D55" s="6">
        <f t="shared" si="0"/>
        <v>21</v>
      </c>
      <c r="E55" s="5">
        <f t="shared" si="1"/>
        <v>0</v>
      </c>
      <c r="F55" s="5">
        <f t="shared" si="2"/>
        <v>30.749999999999996</v>
      </c>
      <c r="G55" s="5">
        <f t="shared" si="3"/>
        <v>1153.8335085377266</v>
      </c>
      <c r="H55" s="5">
        <f t="shared" si="4"/>
        <v>1184.5835085377266</v>
      </c>
      <c r="I55" s="5">
        <f t="shared" si="5"/>
        <v>720</v>
      </c>
      <c r="J55" s="5">
        <f t="shared" si="6"/>
        <v>464.58350853772663</v>
      </c>
      <c r="K55" s="2">
        <f t="shared" si="7"/>
        <v>33065.685912113309</v>
      </c>
      <c r="L55" s="2">
        <f t="shared" si="8"/>
        <v>56094</v>
      </c>
      <c r="M55" s="2">
        <f t="shared" si="9"/>
        <v>18040</v>
      </c>
      <c r="N55" s="6">
        <f t="shared" si="10"/>
        <v>1</v>
      </c>
      <c r="O55" s="2">
        <f t="shared" si="11"/>
        <v>-15011.685912113309</v>
      </c>
      <c r="P55" s="2">
        <f t="shared" si="12"/>
        <v>-15011.685912113309</v>
      </c>
    </row>
    <row r="56" spans="1:16">
      <c r="A56" s="6">
        <v>0</v>
      </c>
      <c r="B56" s="6">
        <v>1</v>
      </c>
      <c r="C56" s="6">
        <v>21</v>
      </c>
      <c r="D56" s="6">
        <f t="shared" si="0"/>
        <v>22</v>
      </c>
      <c r="E56" s="5">
        <f t="shared" si="1"/>
        <v>0</v>
      </c>
      <c r="F56" s="5">
        <f t="shared" si="2"/>
        <v>30.749999999999996</v>
      </c>
      <c r="G56" s="5">
        <f t="shared" si="3"/>
        <v>1226.6692487641703</v>
      </c>
      <c r="H56" s="5">
        <f t="shared" si="4"/>
        <v>1257.4192487641703</v>
      </c>
      <c r="I56" s="5">
        <f t="shared" si="5"/>
        <v>720</v>
      </c>
      <c r="J56" s="5">
        <f t="shared" si="6"/>
        <v>537.41924876417033</v>
      </c>
      <c r="K56" s="2">
        <f t="shared" si="7"/>
        <v>34330.195291044627</v>
      </c>
      <c r="L56" s="2">
        <f t="shared" si="8"/>
        <v>58794</v>
      </c>
      <c r="M56" s="2">
        <f t="shared" si="9"/>
        <v>18920</v>
      </c>
      <c r="N56" s="6">
        <f t="shared" si="10"/>
        <v>1</v>
      </c>
      <c r="O56" s="2">
        <f t="shared" si="11"/>
        <v>-14456.195291044627</v>
      </c>
      <c r="P56" s="2">
        <f t="shared" si="12"/>
        <v>-14456.195291044627</v>
      </c>
    </row>
    <row r="57" spans="1:16">
      <c r="A57" s="6">
        <v>0</v>
      </c>
      <c r="B57" s="6">
        <v>1</v>
      </c>
      <c r="C57" s="6">
        <v>22</v>
      </c>
      <c r="D57" s="6">
        <f t="shared" si="0"/>
        <v>23</v>
      </c>
      <c r="E57" s="5">
        <f t="shared" si="1"/>
        <v>0</v>
      </c>
      <c r="F57" s="5">
        <f t="shared" si="2"/>
        <v>30.749999999999996</v>
      </c>
      <c r="G57" s="5">
        <f t="shared" si="3"/>
        <v>1301.1455960105666</v>
      </c>
      <c r="H57" s="5">
        <f t="shared" si="4"/>
        <v>1331.8955960105666</v>
      </c>
      <c r="I57" s="5">
        <f t="shared" si="5"/>
        <v>720</v>
      </c>
      <c r="J57" s="5">
        <f t="shared" si="6"/>
        <v>611.89559601056658</v>
      </c>
      <c r="K57" s="2">
        <f t="shared" si="7"/>
        <v>35623.187430739003</v>
      </c>
      <c r="L57" s="2">
        <f t="shared" si="8"/>
        <v>61494</v>
      </c>
      <c r="M57" s="2">
        <f t="shared" si="9"/>
        <v>19800</v>
      </c>
      <c r="N57" s="6">
        <f t="shared" si="10"/>
        <v>1</v>
      </c>
      <c r="O57" s="2">
        <f t="shared" si="11"/>
        <v>-13929.187430739003</v>
      </c>
      <c r="P57" s="2">
        <f t="shared" si="12"/>
        <v>-13929.187430739003</v>
      </c>
    </row>
    <row r="58" spans="1:16">
      <c r="A58" s="6">
        <v>0</v>
      </c>
      <c r="B58" s="6">
        <v>1</v>
      </c>
      <c r="C58" s="6">
        <v>23</v>
      </c>
      <c r="D58" s="6">
        <f t="shared" si="0"/>
        <v>24</v>
      </c>
      <c r="E58" s="5">
        <f t="shared" si="1"/>
        <v>0</v>
      </c>
      <c r="F58" s="5">
        <f t="shared" si="2"/>
        <v>30.749999999999996</v>
      </c>
      <c r="G58" s="5">
        <f t="shared" si="3"/>
        <v>1377.292184868003</v>
      </c>
      <c r="H58" s="5">
        <f t="shared" si="4"/>
        <v>1408.042184868003</v>
      </c>
      <c r="I58" s="5">
        <f t="shared" si="5"/>
        <v>720</v>
      </c>
      <c r="J58" s="5">
        <f t="shared" si="6"/>
        <v>688.04218486800301</v>
      </c>
      <c r="K58" s="2">
        <f t="shared" si="7"/>
        <v>36945.176820625056</v>
      </c>
      <c r="L58" s="2">
        <f t="shared" si="8"/>
        <v>64194</v>
      </c>
      <c r="M58" s="2">
        <f t="shared" si="9"/>
        <v>20680</v>
      </c>
      <c r="N58" s="6">
        <f t="shared" si="10"/>
        <v>1</v>
      </c>
      <c r="O58" s="2">
        <f t="shared" si="11"/>
        <v>-13431.176820625056</v>
      </c>
      <c r="P58" s="2">
        <f t="shared" si="12"/>
        <v>-13431.176820625056</v>
      </c>
    </row>
    <row r="59" spans="1:16">
      <c r="A59" s="6">
        <v>0</v>
      </c>
      <c r="B59" s="6">
        <v>1</v>
      </c>
      <c r="C59" s="6">
        <v>24</v>
      </c>
      <c r="D59" s="6">
        <f t="shared" si="0"/>
        <v>25</v>
      </c>
      <c r="E59" s="5">
        <f t="shared" si="1"/>
        <v>0</v>
      </c>
      <c r="F59" s="5">
        <f t="shared" si="2"/>
        <v>30.749999999999996</v>
      </c>
      <c r="G59" s="5">
        <f t="shared" si="3"/>
        <v>1455.1391344474989</v>
      </c>
      <c r="H59" s="5">
        <f t="shared" si="4"/>
        <v>1485.8891344474989</v>
      </c>
      <c r="I59" s="5">
        <f t="shared" si="5"/>
        <v>720</v>
      </c>
      <c r="J59" s="5">
        <f t="shared" si="6"/>
        <v>765.88913444749892</v>
      </c>
      <c r="K59" s="2">
        <f t="shared" si="7"/>
        <v>38296.686361935746</v>
      </c>
      <c r="L59" s="2">
        <f t="shared" si="8"/>
        <v>66894</v>
      </c>
      <c r="M59" s="2">
        <f t="shared" si="9"/>
        <v>21560</v>
      </c>
      <c r="N59" s="6">
        <f t="shared" si="10"/>
        <v>1</v>
      </c>
      <c r="O59" s="2">
        <f t="shared" si="11"/>
        <v>-12962.686361935746</v>
      </c>
      <c r="P59" s="2">
        <f t="shared" si="12"/>
        <v>-12962.686361935746</v>
      </c>
    </row>
    <row r="60" spans="1:16">
      <c r="A60" s="6">
        <v>0</v>
      </c>
      <c r="B60" s="6">
        <v>1</v>
      </c>
      <c r="C60" s="6">
        <v>25</v>
      </c>
      <c r="D60" s="6">
        <f t="shared" si="0"/>
        <v>26</v>
      </c>
      <c r="E60" s="5">
        <f t="shared" si="1"/>
        <v>0</v>
      </c>
      <c r="F60" s="5">
        <f t="shared" si="2"/>
        <v>30.749999999999996</v>
      </c>
      <c r="G60" s="5">
        <f t="shared" si="3"/>
        <v>1534.7170558625965</v>
      </c>
      <c r="H60" s="5">
        <f t="shared" si="4"/>
        <v>1565.4670558625965</v>
      </c>
      <c r="I60" s="5">
        <f t="shared" si="5"/>
        <v>720</v>
      </c>
      <c r="J60" s="5">
        <f t="shared" si="6"/>
        <v>845.46705586259645</v>
      </c>
      <c r="K60" s="2">
        <f t="shared" si="7"/>
        <v>39678.247497614524</v>
      </c>
      <c r="L60" s="2">
        <f t="shared" si="8"/>
        <v>69594</v>
      </c>
      <c r="M60" s="2">
        <f t="shared" si="9"/>
        <v>22440</v>
      </c>
      <c r="N60" s="6">
        <f t="shared" si="10"/>
        <v>1</v>
      </c>
      <c r="O60" s="2">
        <f t="shared" si="11"/>
        <v>-12524.247497614524</v>
      </c>
      <c r="P60" s="2">
        <f t="shared" si="12"/>
        <v>-12524.247497614524</v>
      </c>
    </row>
    <row r="61" spans="1:16">
      <c r="A61" s="6">
        <v>0</v>
      </c>
      <c r="B61" s="6">
        <v>1</v>
      </c>
      <c r="C61" s="6">
        <v>26</v>
      </c>
      <c r="D61" s="6">
        <f t="shared" si="0"/>
        <v>27</v>
      </c>
      <c r="E61" s="5">
        <f t="shared" si="1"/>
        <v>0</v>
      </c>
      <c r="F61" s="5">
        <f t="shared" si="2"/>
        <v>30.749999999999996</v>
      </c>
      <c r="G61" s="5">
        <f t="shared" si="3"/>
        <v>1616.0570598233144</v>
      </c>
      <c r="H61" s="5">
        <f t="shared" si="4"/>
        <v>1646.8070598233144</v>
      </c>
      <c r="I61" s="5">
        <f t="shared" si="5"/>
        <v>720</v>
      </c>
      <c r="J61" s="5">
        <f t="shared" si="6"/>
        <v>926.80705982331438</v>
      </c>
      <c r="K61" s="2">
        <f t="shared" si="7"/>
        <v>41090.400344154761</v>
      </c>
      <c r="L61" s="2">
        <f t="shared" si="8"/>
        <v>72294</v>
      </c>
      <c r="M61" s="2">
        <f t="shared" si="9"/>
        <v>23320</v>
      </c>
      <c r="N61" s="6">
        <f t="shared" si="10"/>
        <v>1</v>
      </c>
      <c r="O61" s="2">
        <f t="shared" si="11"/>
        <v>-12116.400344154761</v>
      </c>
      <c r="P61" s="2">
        <f t="shared" si="12"/>
        <v>-12116.400344154761</v>
      </c>
    </row>
    <row r="62" spans="1:16">
      <c r="A62" s="6">
        <v>0</v>
      </c>
      <c r="B62" s="6">
        <v>1</v>
      </c>
      <c r="C62" s="6">
        <v>27</v>
      </c>
      <c r="D62" s="6">
        <f t="shared" si="0"/>
        <v>28</v>
      </c>
      <c r="E62" s="5">
        <f t="shared" si="1"/>
        <v>0</v>
      </c>
      <c r="F62" s="5">
        <f t="shared" si="2"/>
        <v>30.749999999999996</v>
      </c>
      <c r="G62" s="5">
        <f t="shared" si="3"/>
        <v>1699.1907643430709</v>
      </c>
      <c r="H62" s="5">
        <f t="shared" si="4"/>
        <v>1729.9407643430709</v>
      </c>
      <c r="I62" s="5">
        <f t="shared" si="5"/>
        <v>720</v>
      </c>
      <c r="J62" s="5">
        <f t="shared" si="6"/>
        <v>1009.9407643430709</v>
      </c>
      <c r="K62" s="2">
        <f t="shared" si="7"/>
        <v>42533.693825400536</v>
      </c>
      <c r="L62" s="2">
        <f t="shared" si="8"/>
        <v>74994</v>
      </c>
      <c r="M62" s="2">
        <f t="shared" si="9"/>
        <v>24200</v>
      </c>
      <c r="N62" s="6">
        <f t="shared" si="10"/>
        <v>1</v>
      </c>
      <c r="O62" s="2">
        <f t="shared" si="11"/>
        <v>-11739.693825400536</v>
      </c>
      <c r="P62" s="2">
        <f t="shared" si="12"/>
        <v>-11739.693825400536</v>
      </c>
    </row>
    <row r="63" spans="1:16">
      <c r="A63" s="6">
        <v>0</v>
      </c>
      <c r="B63" s="6">
        <v>1</v>
      </c>
      <c r="C63" s="6">
        <v>28</v>
      </c>
      <c r="D63" s="6">
        <f t="shared" si="0"/>
        <v>29</v>
      </c>
      <c r="E63" s="5">
        <f t="shared" si="1"/>
        <v>0</v>
      </c>
      <c r="F63" s="5">
        <f t="shared" si="2"/>
        <v>30.749999999999996</v>
      </c>
      <c r="G63" s="5">
        <f t="shared" si="3"/>
        <v>1784.1503025602246</v>
      </c>
      <c r="H63" s="5">
        <f t="shared" si="4"/>
        <v>1814.9003025602246</v>
      </c>
      <c r="I63" s="5">
        <f t="shared" si="5"/>
        <v>720</v>
      </c>
      <c r="J63" s="5">
        <f t="shared" si="6"/>
        <v>1094.9003025602246</v>
      </c>
      <c r="K63" s="2">
        <f t="shared" si="7"/>
        <v>44008.685808337235</v>
      </c>
      <c r="L63" s="2">
        <f t="shared" si="8"/>
        <v>77694</v>
      </c>
      <c r="M63" s="2">
        <f t="shared" si="9"/>
        <v>25080</v>
      </c>
      <c r="N63" s="6">
        <f t="shared" si="10"/>
        <v>1</v>
      </c>
      <c r="O63" s="2">
        <f t="shared" si="11"/>
        <v>-11394.685808337235</v>
      </c>
      <c r="P63" s="2">
        <f t="shared" si="12"/>
        <v>-11394.685808337235</v>
      </c>
    </row>
    <row r="64" spans="1:16">
      <c r="A64" s="6">
        <v>0</v>
      </c>
      <c r="B64" s="6">
        <v>1</v>
      </c>
      <c r="C64" s="6">
        <v>29</v>
      </c>
      <c r="D64" s="6">
        <f t="shared" si="0"/>
        <v>30</v>
      </c>
      <c r="E64" s="5">
        <f t="shared" si="1"/>
        <v>0</v>
      </c>
      <c r="F64" s="5">
        <f t="shared" si="2"/>
        <v>30.749999999999996</v>
      </c>
      <c r="G64" s="5">
        <f t="shared" si="3"/>
        <v>1870.9683306758782</v>
      </c>
      <c r="H64" s="5">
        <f t="shared" si="4"/>
        <v>1901.7183306758782</v>
      </c>
      <c r="I64" s="5">
        <f t="shared" si="5"/>
        <v>720</v>
      </c>
      <c r="J64" s="5">
        <f t="shared" si="6"/>
        <v>1181.7183306758782</v>
      </c>
      <c r="K64" s="2">
        <f t="shared" si="7"/>
        <v>45515.943240900662</v>
      </c>
      <c r="L64" s="2">
        <f t="shared" si="8"/>
        <v>80394</v>
      </c>
      <c r="M64" s="2">
        <f t="shared" si="9"/>
        <v>25960</v>
      </c>
      <c r="N64" s="6">
        <f t="shared" si="10"/>
        <v>1</v>
      </c>
      <c r="O64" s="2">
        <f t="shared" si="11"/>
        <v>-11081.943240900662</v>
      </c>
      <c r="P64" s="2">
        <f t="shared" si="12"/>
        <v>-11081.943240900662</v>
      </c>
    </row>
    <row r="65" spans="1:16">
      <c r="A65" s="6">
        <v>0</v>
      </c>
      <c r="B65" s="6">
        <v>1</v>
      </c>
      <c r="C65" s="6">
        <v>30</v>
      </c>
      <c r="D65" s="6">
        <f t="shared" si="0"/>
        <v>31</v>
      </c>
      <c r="E65" s="5">
        <f t="shared" si="1"/>
        <v>0</v>
      </c>
      <c r="F65" s="5">
        <f t="shared" si="2"/>
        <v>30.749999999999996</v>
      </c>
      <c r="G65" s="5">
        <f t="shared" si="3"/>
        <v>1959.6780360096488</v>
      </c>
      <c r="H65" s="5">
        <f t="shared" si="4"/>
        <v>1990.4280360096488</v>
      </c>
      <c r="I65" s="5">
        <f t="shared" si="5"/>
        <v>720</v>
      </c>
      <c r="J65" s="5">
        <f t="shared" si="6"/>
        <v>1270.4280360096488</v>
      </c>
      <c r="K65" s="2">
        <f t="shared" si="7"/>
        <v>47056.042291834179</v>
      </c>
      <c r="L65" s="2">
        <f t="shared" si="8"/>
        <v>83094</v>
      </c>
      <c r="M65" s="2">
        <f t="shared" si="9"/>
        <v>26840</v>
      </c>
      <c r="N65" s="6">
        <f t="shared" si="10"/>
        <v>1</v>
      </c>
      <c r="O65" s="2">
        <f t="shared" si="11"/>
        <v>-10802.042291834179</v>
      </c>
      <c r="P65" s="2">
        <f t="shared" si="12"/>
        <v>-10802.042291834179</v>
      </c>
    </row>
    <row r="66" spans="1:16">
      <c r="A66" s="6">
        <v>0</v>
      </c>
      <c r="B66" s="6">
        <v>2</v>
      </c>
      <c r="C66" s="6">
        <v>0</v>
      </c>
      <c r="D66" s="6">
        <f t="shared" si="0"/>
        <v>2</v>
      </c>
      <c r="E66" s="5">
        <f t="shared" si="1"/>
        <v>0</v>
      </c>
      <c r="F66" s="5">
        <f t="shared" si="2"/>
        <v>63.037499999999994</v>
      </c>
      <c r="G66" s="5">
        <f t="shared" si="3"/>
        <v>0</v>
      </c>
      <c r="H66" s="5">
        <f t="shared" si="4"/>
        <v>63.037499999999994</v>
      </c>
      <c r="I66" s="5">
        <f t="shared" si="5"/>
        <v>63.037499999999994</v>
      </c>
      <c r="J66" s="5">
        <f t="shared" si="6"/>
        <v>0</v>
      </c>
      <c r="K66" s="2">
        <f t="shared" si="7"/>
        <v>2188.802083333333</v>
      </c>
      <c r="L66" s="2">
        <f t="shared" si="8"/>
        <v>4188</v>
      </c>
      <c r="M66" s="2">
        <f t="shared" si="9"/>
        <v>880</v>
      </c>
      <c r="N66" s="6">
        <f t="shared" si="10"/>
        <v>1</v>
      </c>
      <c r="O66" s="2">
        <f t="shared" si="11"/>
        <v>-18880.802083333332</v>
      </c>
      <c r="P66" s="2">
        <f t="shared" si="12"/>
        <v>-18880.802083333332</v>
      </c>
    </row>
    <row r="67" spans="1:16">
      <c r="A67" s="6">
        <v>0</v>
      </c>
      <c r="B67" s="6">
        <v>2</v>
      </c>
      <c r="C67" s="6">
        <v>1</v>
      </c>
      <c r="D67" s="6">
        <f t="shared" si="0"/>
        <v>3</v>
      </c>
      <c r="E67" s="5">
        <f t="shared" si="1"/>
        <v>0</v>
      </c>
      <c r="F67" s="5">
        <f t="shared" si="2"/>
        <v>63.037499999999994</v>
      </c>
      <c r="G67" s="5">
        <f t="shared" si="3"/>
        <v>45.5625</v>
      </c>
      <c r="H67" s="5">
        <f t="shared" si="4"/>
        <v>108.6</v>
      </c>
      <c r="I67" s="5">
        <f t="shared" si="5"/>
        <v>108.6</v>
      </c>
      <c r="J67" s="5">
        <f t="shared" si="6"/>
        <v>0</v>
      </c>
      <c r="K67" s="2">
        <f t="shared" si="7"/>
        <v>3770.833333333333</v>
      </c>
      <c r="L67" s="2">
        <f t="shared" si="8"/>
        <v>6888</v>
      </c>
      <c r="M67" s="2">
        <f t="shared" si="9"/>
        <v>1760</v>
      </c>
      <c r="N67" s="6">
        <f t="shared" si="10"/>
        <v>1</v>
      </c>
      <c r="O67" s="2">
        <f t="shared" si="11"/>
        <v>-18642.833333333332</v>
      </c>
      <c r="P67" s="2">
        <f t="shared" si="12"/>
        <v>-18642.833333333332</v>
      </c>
    </row>
    <row r="68" spans="1:16">
      <c r="A68" s="6">
        <v>0</v>
      </c>
      <c r="B68" s="6">
        <v>2</v>
      </c>
      <c r="C68" s="6">
        <v>2</v>
      </c>
      <c r="D68" s="6">
        <f t="shared" ref="D68:D131" si="13">A68+B68+C68</f>
        <v>4</v>
      </c>
      <c r="E68" s="5">
        <f t="shared" ref="E68:E131" si="14">IF(A68=0,0,A68*LABOR_HRS_WK_TOM*SEASON_WEEKS*(1+DIM_PCT_TOM)^A68)</f>
        <v>0</v>
      </c>
      <c r="F68" s="5">
        <f t="shared" ref="F68:F131" si="15">IF(B68=0,0,B68*LABOR_HRS_WK_CAR*SEASON_WEEKS*(1+DIM_PCT_CAR)^B68)</f>
        <v>63.037499999999994</v>
      </c>
      <c r="G68" s="5">
        <f t="shared" ref="G68:G131" si="16">IF(C68=0,0,C68*LABOR_HRS_WK_MES*SEASON_WEEKS*(1+DIM_PCT_MES)^C68)</f>
        <v>92.264062499999994</v>
      </c>
      <c r="H68" s="5">
        <f t="shared" ref="H68:H131" si="17">E68+F68+G68</f>
        <v>155.30156249999999</v>
      </c>
      <c r="I68" s="5">
        <f t="shared" ref="I68:I131" si="18">MIN(H68,FARMER_HRS)</f>
        <v>155.30156249999999</v>
      </c>
      <c r="J68" s="5">
        <f t="shared" ref="J68:J131" si="19">MAX(0,H68-FARMER_HRS)</f>
        <v>0</v>
      </c>
      <c r="K68" s="2">
        <f t="shared" ref="K68:K131" si="20">I68*FARMER_RATE+J68*TEMP_WORKER_RATE</f>
        <v>5392.415364583333</v>
      </c>
      <c r="L68" s="2">
        <f t="shared" ref="L68:L131" si="21">A68*PRICE_TOM+B68*PRICE_CAR+C68*PRICE_MES</f>
        <v>9588</v>
      </c>
      <c r="M68" s="2">
        <f t="shared" ref="M68:M131" si="22">A68*FERT_BED_TOM+B68*FERT_BED_CAR+C68*FERT_BED_MES</f>
        <v>2640</v>
      </c>
      <c r="N68" s="6">
        <f t="shared" ref="N68:N131" si="23">IF(AND(D68&lt;=TOTAL_BEDS,J68&lt;=TEMP_WORKER_MAX*TEMP_WORKER_HRS),1,0)</f>
        <v>1</v>
      </c>
      <c r="O68" s="2">
        <f t="shared" ref="O68:O131" si="24">L68-M68-K68-FIXED_COSTS</f>
        <v>-18444.415364583332</v>
      </c>
      <c r="P68" s="2">
        <f t="shared" ref="P68:P131" si="25">IF(N68=1,O68,"")</f>
        <v>-18444.415364583332</v>
      </c>
    </row>
    <row r="69" spans="1:16">
      <c r="A69" s="6">
        <v>0</v>
      </c>
      <c r="B69" s="6">
        <v>2</v>
      </c>
      <c r="C69" s="6">
        <v>3</v>
      </c>
      <c r="D69" s="6">
        <f t="shared" si="13"/>
        <v>5</v>
      </c>
      <c r="E69" s="5">
        <f t="shared" si="14"/>
        <v>0</v>
      </c>
      <c r="F69" s="5">
        <f t="shared" si="15"/>
        <v>63.037499999999994</v>
      </c>
      <c r="G69" s="5">
        <f t="shared" si="16"/>
        <v>140.12604492187498</v>
      </c>
      <c r="H69" s="5">
        <f t="shared" si="17"/>
        <v>203.16354492187497</v>
      </c>
      <c r="I69" s="5">
        <f t="shared" si="18"/>
        <v>203.16354492187497</v>
      </c>
      <c r="J69" s="5">
        <f t="shared" si="19"/>
        <v>0</v>
      </c>
      <c r="K69" s="2">
        <f t="shared" si="20"/>
        <v>7054.2897542317696</v>
      </c>
      <c r="L69" s="2">
        <f t="shared" si="21"/>
        <v>12288</v>
      </c>
      <c r="M69" s="2">
        <f t="shared" si="22"/>
        <v>3520</v>
      </c>
      <c r="N69" s="6">
        <f t="shared" si="23"/>
        <v>1</v>
      </c>
      <c r="O69" s="2">
        <f t="shared" si="24"/>
        <v>-18286.28975423177</v>
      </c>
      <c r="P69" s="2">
        <f t="shared" si="25"/>
        <v>-18286.28975423177</v>
      </c>
    </row>
    <row r="70" spans="1:16">
      <c r="A70" s="6">
        <v>0</v>
      </c>
      <c r="B70" s="6">
        <v>2</v>
      </c>
      <c r="C70" s="6">
        <v>4</v>
      </c>
      <c r="D70" s="6">
        <f t="shared" si="13"/>
        <v>6</v>
      </c>
      <c r="E70" s="5">
        <f t="shared" si="14"/>
        <v>0</v>
      </c>
      <c r="F70" s="5">
        <f t="shared" si="15"/>
        <v>63.037499999999994</v>
      </c>
      <c r="G70" s="5">
        <f t="shared" si="16"/>
        <v>189.17016064453125</v>
      </c>
      <c r="H70" s="5">
        <f t="shared" si="17"/>
        <v>252.20766064453124</v>
      </c>
      <c r="I70" s="5">
        <f t="shared" si="18"/>
        <v>252.20766064453124</v>
      </c>
      <c r="J70" s="5">
        <f t="shared" si="19"/>
        <v>0</v>
      </c>
      <c r="K70" s="2">
        <f t="shared" si="20"/>
        <v>8757.2104390462227</v>
      </c>
      <c r="L70" s="2">
        <f t="shared" si="21"/>
        <v>14988</v>
      </c>
      <c r="M70" s="2">
        <f t="shared" si="22"/>
        <v>4400</v>
      </c>
      <c r="N70" s="6">
        <f t="shared" si="23"/>
        <v>1</v>
      </c>
      <c r="O70" s="2">
        <f t="shared" si="24"/>
        <v>-18169.210439046223</v>
      </c>
      <c r="P70" s="2">
        <f t="shared" si="25"/>
        <v>-18169.210439046223</v>
      </c>
    </row>
    <row r="71" spans="1:16">
      <c r="A71" s="6">
        <v>0</v>
      </c>
      <c r="B71" s="6">
        <v>2</v>
      </c>
      <c r="C71" s="6">
        <v>5</v>
      </c>
      <c r="D71" s="6">
        <f t="shared" si="13"/>
        <v>7</v>
      </c>
      <c r="E71" s="5">
        <f t="shared" si="14"/>
        <v>0</v>
      </c>
      <c r="F71" s="5">
        <f t="shared" si="15"/>
        <v>63.037499999999994</v>
      </c>
      <c r="G71" s="5">
        <f t="shared" si="16"/>
        <v>239.41848456573481</v>
      </c>
      <c r="H71" s="5">
        <f t="shared" si="17"/>
        <v>302.45598456573481</v>
      </c>
      <c r="I71" s="5">
        <f t="shared" si="18"/>
        <v>302.45598456573481</v>
      </c>
      <c r="J71" s="5">
        <f t="shared" si="19"/>
        <v>0</v>
      </c>
      <c r="K71" s="2">
        <f t="shared" si="20"/>
        <v>10501.943908532459</v>
      </c>
      <c r="L71" s="2">
        <f t="shared" si="21"/>
        <v>17688</v>
      </c>
      <c r="M71" s="2">
        <f t="shared" si="22"/>
        <v>5280</v>
      </c>
      <c r="N71" s="6">
        <f t="shared" si="23"/>
        <v>1</v>
      </c>
      <c r="O71" s="2">
        <f t="shared" si="24"/>
        <v>-18093.943908532459</v>
      </c>
      <c r="P71" s="2">
        <f t="shared" si="25"/>
        <v>-18093.943908532459</v>
      </c>
    </row>
    <row r="72" spans="1:16">
      <c r="A72" s="6">
        <v>0</v>
      </c>
      <c r="B72" s="6">
        <v>2</v>
      </c>
      <c r="C72" s="6">
        <v>6</v>
      </c>
      <c r="D72" s="6">
        <f t="shared" si="13"/>
        <v>8</v>
      </c>
      <c r="E72" s="5">
        <f t="shared" si="14"/>
        <v>0</v>
      </c>
      <c r="F72" s="5">
        <f t="shared" si="15"/>
        <v>63.037499999999994</v>
      </c>
      <c r="G72" s="5">
        <f t="shared" si="16"/>
        <v>290.89345874736784</v>
      </c>
      <c r="H72" s="5">
        <f t="shared" si="17"/>
        <v>353.93095874736787</v>
      </c>
      <c r="I72" s="5">
        <f t="shared" si="18"/>
        <v>353.93095874736787</v>
      </c>
      <c r="J72" s="5">
        <f t="shared" si="19"/>
        <v>0</v>
      </c>
      <c r="K72" s="2">
        <f t="shared" si="20"/>
        <v>12289.269400950272</v>
      </c>
      <c r="L72" s="2">
        <f t="shared" si="21"/>
        <v>20388</v>
      </c>
      <c r="M72" s="2">
        <f t="shared" si="22"/>
        <v>6160</v>
      </c>
      <c r="N72" s="6">
        <f t="shared" si="23"/>
        <v>1</v>
      </c>
      <c r="O72" s="2">
        <f t="shared" si="24"/>
        <v>-18061.269400950274</v>
      </c>
      <c r="P72" s="2">
        <f t="shared" si="25"/>
        <v>-18061.269400950274</v>
      </c>
    </row>
    <row r="73" spans="1:16">
      <c r="A73" s="6">
        <v>0</v>
      </c>
      <c r="B73" s="6">
        <v>2</v>
      </c>
      <c r="C73" s="6">
        <v>7</v>
      </c>
      <c r="D73" s="6">
        <f t="shared" si="13"/>
        <v>9</v>
      </c>
      <c r="E73" s="5">
        <f t="shared" si="14"/>
        <v>0</v>
      </c>
      <c r="F73" s="5">
        <f t="shared" si="15"/>
        <v>63.037499999999994</v>
      </c>
      <c r="G73" s="5">
        <f t="shared" si="16"/>
        <v>343.61789814532818</v>
      </c>
      <c r="H73" s="5">
        <f t="shared" si="17"/>
        <v>406.65539814532815</v>
      </c>
      <c r="I73" s="5">
        <f t="shared" si="18"/>
        <v>406.65539814532815</v>
      </c>
      <c r="J73" s="5">
        <f t="shared" si="19"/>
        <v>0</v>
      </c>
      <c r="K73" s="2">
        <f t="shared" si="20"/>
        <v>14119.979102268338</v>
      </c>
      <c r="L73" s="2">
        <f t="shared" si="21"/>
        <v>23088</v>
      </c>
      <c r="M73" s="2">
        <f t="shared" si="22"/>
        <v>7040</v>
      </c>
      <c r="N73" s="6">
        <f t="shared" si="23"/>
        <v>1</v>
      </c>
      <c r="O73" s="2">
        <f t="shared" si="24"/>
        <v>-18071.979102268338</v>
      </c>
      <c r="P73" s="2">
        <f t="shared" si="25"/>
        <v>-18071.979102268338</v>
      </c>
    </row>
    <row r="74" spans="1:16">
      <c r="A74" s="6">
        <v>0</v>
      </c>
      <c r="B74" s="6">
        <v>2</v>
      </c>
      <c r="C74" s="6">
        <v>8</v>
      </c>
      <c r="D74" s="6">
        <f t="shared" si="13"/>
        <v>10</v>
      </c>
      <c r="E74" s="5">
        <f t="shared" si="14"/>
        <v>0</v>
      </c>
      <c r="F74" s="5">
        <f t="shared" si="15"/>
        <v>63.037499999999994</v>
      </c>
      <c r="G74" s="5">
        <f t="shared" si="16"/>
        <v>397.61499642530839</v>
      </c>
      <c r="H74" s="5">
        <f t="shared" si="17"/>
        <v>460.65249642530841</v>
      </c>
      <c r="I74" s="5">
        <f t="shared" si="18"/>
        <v>460.65249642530841</v>
      </c>
      <c r="J74" s="5">
        <f t="shared" si="19"/>
        <v>0</v>
      </c>
      <c r="K74" s="2">
        <f t="shared" si="20"/>
        <v>15994.878348100987</v>
      </c>
      <c r="L74" s="2">
        <f t="shared" si="21"/>
        <v>25788</v>
      </c>
      <c r="M74" s="2">
        <f t="shared" si="22"/>
        <v>7920</v>
      </c>
      <c r="N74" s="6">
        <f t="shared" si="23"/>
        <v>1</v>
      </c>
      <c r="O74" s="2">
        <f t="shared" si="24"/>
        <v>-18126.878348100989</v>
      </c>
      <c r="P74" s="2">
        <f t="shared" si="25"/>
        <v>-18126.878348100989</v>
      </c>
    </row>
    <row r="75" spans="1:16">
      <c r="A75" s="6">
        <v>0</v>
      </c>
      <c r="B75" s="6">
        <v>2</v>
      </c>
      <c r="C75" s="6">
        <v>9</v>
      </c>
      <c r="D75" s="6">
        <f t="shared" si="13"/>
        <v>11</v>
      </c>
      <c r="E75" s="5">
        <f t="shared" si="14"/>
        <v>0</v>
      </c>
      <c r="F75" s="5">
        <f t="shared" si="15"/>
        <v>63.037499999999994</v>
      </c>
      <c r="G75" s="5">
        <f t="shared" si="16"/>
        <v>452.90833186570285</v>
      </c>
      <c r="H75" s="5">
        <f t="shared" si="17"/>
        <v>515.94583186570287</v>
      </c>
      <c r="I75" s="5">
        <f t="shared" si="18"/>
        <v>515.94583186570287</v>
      </c>
      <c r="J75" s="5">
        <f t="shared" si="19"/>
        <v>0</v>
      </c>
      <c r="K75" s="2">
        <f t="shared" si="20"/>
        <v>17914.785828670239</v>
      </c>
      <c r="L75" s="2">
        <f t="shared" si="21"/>
        <v>28488</v>
      </c>
      <c r="M75" s="2">
        <f t="shared" si="22"/>
        <v>8800</v>
      </c>
      <c r="N75" s="6">
        <f t="shared" si="23"/>
        <v>1</v>
      </c>
      <c r="O75" s="2">
        <f t="shared" si="24"/>
        <v>-18226.785828670239</v>
      </c>
      <c r="P75" s="2">
        <f t="shared" si="25"/>
        <v>-18226.785828670239</v>
      </c>
    </row>
    <row r="76" spans="1:16">
      <c r="A76" s="6">
        <v>0</v>
      </c>
      <c r="B76" s="6">
        <v>2</v>
      </c>
      <c r="C76" s="6">
        <v>10</v>
      </c>
      <c r="D76" s="6">
        <f t="shared" si="13"/>
        <v>12</v>
      </c>
      <c r="E76" s="5">
        <f t="shared" si="14"/>
        <v>0</v>
      </c>
      <c r="F76" s="5">
        <f t="shared" si="15"/>
        <v>63.037499999999994</v>
      </c>
      <c r="G76" s="5">
        <f t="shared" si="16"/>
        <v>509.52187334891573</v>
      </c>
      <c r="H76" s="5">
        <f t="shared" si="17"/>
        <v>572.55937334891576</v>
      </c>
      <c r="I76" s="5">
        <f t="shared" si="18"/>
        <v>572.55937334891576</v>
      </c>
      <c r="J76" s="5">
        <f t="shared" si="19"/>
        <v>0</v>
      </c>
      <c r="K76" s="2">
        <f t="shared" si="20"/>
        <v>19880.533796837353</v>
      </c>
      <c r="L76" s="2">
        <f t="shared" si="21"/>
        <v>31188</v>
      </c>
      <c r="M76" s="2">
        <f t="shared" si="22"/>
        <v>9680</v>
      </c>
      <c r="N76" s="6">
        <f t="shared" si="23"/>
        <v>1</v>
      </c>
      <c r="O76" s="2">
        <f t="shared" si="24"/>
        <v>-18372.533796837353</v>
      </c>
      <c r="P76" s="2">
        <f t="shared" si="25"/>
        <v>-18372.533796837353</v>
      </c>
    </row>
    <row r="77" spans="1:16">
      <c r="A77" s="6">
        <v>0</v>
      </c>
      <c r="B77" s="6">
        <v>2</v>
      </c>
      <c r="C77" s="6">
        <v>11</v>
      </c>
      <c r="D77" s="6">
        <f t="shared" si="13"/>
        <v>13</v>
      </c>
      <c r="E77" s="5">
        <f t="shared" si="14"/>
        <v>0</v>
      </c>
      <c r="F77" s="5">
        <f t="shared" si="15"/>
        <v>63.037499999999994</v>
      </c>
      <c r="G77" s="5">
        <f t="shared" si="16"/>
        <v>567.47998644235474</v>
      </c>
      <c r="H77" s="5">
        <f t="shared" si="17"/>
        <v>630.51748644235477</v>
      </c>
      <c r="I77" s="5">
        <f t="shared" si="18"/>
        <v>630.51748644235477</v>
      </c>
      <c r="J77" s="5">
        <f t="shared" si="19"/>
        <v>0</v>
      </c>
      <c r="K77" s="2">
        <f t="shared" si="20"/>
        <v>21892.968279248427</v>
      </c>
      <c r="L77" s="2">
        <f t="shared" si="21"/>
        <v>33888</v>
      </c>
      <c r="M77" s="2">
        <f t="shared" si="22"/>
        <v>10560</v>
      </c>
      <c r="N77" s="6">
        <f t="shared" si="23"/>
        <v>1</v>
      </c>
      <c r="O77" s="2">
        <f t="shared" si="24"/>
        <v>-18564.968279248427</v>
      </c>
      <c r="P77" s="2">
        <f t="shared" si="25"/>
        <v>-18564.968279248427</v>
      </c>
    </row>
    <row r="78" spans="1:16">
      <c r="A78" s="6">
        <v>0</v>
      </c>
      <c r="B78" s="6">
        <v>2</v>
      </c>
      <c r="C78" s="6">
        <v>12</v>
      </c>
      <c r="D78" s="6">
        <f t="shared" si="13"/>
        <v>14</v>
      </c>
      <c r="E78" s="5">
        <f t="shared" si="14"/>
        <v>0</v>
      </c>
      <c r="F78" s="5">
        <f t="shared" si="15"/>
        <v>63.037499999999994</v>
      </c>
      <c r="G78" s="5">
        <f t="shared" si="16"/>
        <v>626.80743957041921</v>
      </c>
      <c r="H78" s="5">
        <f t="shared" si="17"/>
        <v>689.84493957041923</v>
      </c>
      <c r="I78" s="5">
        <f t="shared" si="18"/>
        <v>689.84493957041923</v>
      </c>
      <c r="J78" s="5">
        <f t="shared" si="19"/>
        <v>0</v>
      </c>
      <c r="K78" s="2">
        <f t="shared" si="20"/>
        <v>23952.949290639557</v>
      </c>
      <c r="L78" s="2">
        <f t="shared" si="21"/>
        <v>36588</v>
      </c>
      <c r="M78" s="2">
        <f t="shared" si="22"/>
        <v>11440</v>
      </c>
      <c r="N78" s="6">
        <f t="shared" si="23"/>
        <v>1</v>
      </c>
      <c r="O78" s="2">
        <f t="shared" si="24"/>
        <v>-18804.949290639557</v>
      </c>
      <c r="P78" s="2">
        <f t="shared" si="25"/>
        <v>-18804.949290639557</v>
      </c>
    </row>
    <row r="79" spans="1:16">
      <c r="A79" s="6">
        <v>0</v>
      </c>
      <c r="B79" s="6">
        <v>2</v>
      </c>
      <c r="C79" s="6">
        <v>13</v>
      </c>
      <c r="D79" s="6">
        <f t="shared" si="13"/>
        <v>15</v>
      </c>
      <c r="E79" s="5">
        <f t="shared" si="14"/>
        <v>0</v>
      </c>
      <c r="F79" s="5">
        <f t="shared" si="15"/>
        <v>63.037499999999994</v>
      </c>
      <c r="G79" s="5">
        <f t="shared" si="16"/>
        <v>687.52941027880343</v>
      </c>
      <c r="H79" s="5">
        <f t="shared" si="17"/>
        <v>750.56691027880345</v>
      </c>
      <c r="I79" s="5">
        <f t="shared" si="18"/>
        <v>720</v>
      </c>
      <c r="J79" s="5">
        <f t="shared" si="19"/>
        <v>30.566910278803448</v>
      </c>
      <c r="K79" s="2">
        <f t="shared" si="20"/>
        <v>25530.675525673672</v>
      </c>
      <c r="L79" s="2">
        <f t="shared" si="21"/>
        <v>39288</v>
      </c>
      <c r="M79" s="2">
        <f t="shared" si="22"/>
        <v>12320</v>
      </c>
      <c r="N79" s="6">
        <f t="shared" si="23"/>
        <v>1</v>
      </c>
      <c r="O79" s="2">
        <f t="shared" si="24"/>
        <v>-18562.675525673672</v>
      </c>
      <c r="P79" s="2">
        <f t="shared" si="25"/>
        <v>-18562.675525673672</v>
      </c>
    </row>
    <row r="80" spans="1:16">
      <c r="A80" s="6">
        <v>0</v>
      </c>
      <c r="B80" s="6">
        <v>2</v>
      </c>
      <c r="C80" s="6">
        <v>14</v>
      </c>
      <c r="D80" s="6">
        <f t="shared" si="13"/>
        <v>16</v>
      </c>
      <c r="E80" s="5">
        <f t="shared" si="14"/>
        <v>0</v>
      </c>
      <c r="F80" s="5">
        <f t="shared" si="15"/>
        <v>63.037499999999994</v>
      </c>
      <c r="G80" s="5">
        <f t="shared" si="16"/>
        <v>749.67149159246469</v>
      </c>
      <c r="H80" s="5">
        <f t="shared" si="17"/>
        <v>812.70899159246471</v>
      </c>
      <c r="I80" s="5">
        <f t="shared" si="18"/>
        <v>720</v>
      </c>
      <c r="J80" s="5">
        <f t="shared" si="19"/>
        <v>92.708991592464713</v>
      </c>
      <c r="K80" s="2">
        <f t="shared" si="20"/>
        <v>26609.531104035847</v>
      </c>
      <c r="L80" s="2">
        <f t="shared" si="21"/>
        <v>41988</v>
      </c>
      <c r="M80" s="2">
        <f t="shared" si="22"/>
        <v>13200</v>
      </c>
      <c r="N80" s="6">
        <f t="shared" si="23"/>
        <v>1</v>
      </c>
      <c r="O80" s="2">
        <f t="shared" si="24"/>
        <v>-17821.531104035847</v>
      </c>
      <c r="P80" s="2">
        <f t="shared" si="25"/>
        <v>-17821.531104035847</v>
      </c>
    </row>
    <row r="81" spans="1:16">
      <c r="A81" s="6">
        <v>0</v>
      </c>
      <c r="B81" s="6">
        <v>2</v>
      </c>
      <c r="C81" s="6">
        <v>15</v>
      </c>
      <c r="D81" s="6">
        <f t="shared" si="13"/>
        <v>17</v>
      </c>
      <c r="E81" s="5">
        <f t="shared" si="14"/>
        <v>0</v>
      </c>
      <c r="F81" s="5">
        <f t="shared" si="15"/>
        <v>63.037499999999994</v>
      </c>
      <c r="G81" s="5">
        <f t="shared" si="16"/>
        <v>813.25969846861108</v>
      </c>
      <c r="H81" s="5">
        <f t="shared" si="17"/>
        <v>876.2971984686111</v>
      </c>
      <c r="I81" s="5">
        <f t="shared" si="18"/>
        <v>720</v>
      </c>
      <c r="J81" s="5">
        <f t="shared" si="19"/>
        <v>156.2971984686111</v>
      </c>
      <c r="K81" s="2">
        <f t="shared" si="20"/>
        <v>27713.493028968944</v>
      </c>
      <c r="L81" s="2">
        <f t="shared" si="21"/>
        <v>44688</v>
      </c>
      <c r="M81" s="2">
        <f t="shared" si="22"/>
        <v>14080</v>
      </c>
      <c r="N81" s="6">
        <f t="shared" si="23"/>
        <v>1</v>
      </c>
      <c r="O81" s="2">
        <f t="shared" si="24"/>
        <v>-17105.493028968944</v>
      </c>
      <c r="P81" s="2">
        <f t="shared" si="25"/>
        <v>-17105.493028968944</v>
      </c>
    </row>
    <row r="82" spans="1:16">
      <c r="A82" s="6">
        <v>0</v>
      </c>
      <c r="B82" s="6">
        <v>2</v>
      </c>
      <c r="C82" s="6">
        <v>16</v>
      </c>
      <c r="D82" s="6">
        <f t="shared" si="13"/>
        <v>18</v>
      </c>
      <c r="E82" s="5">
        <f t="shared" si="14"/>
        <v>0</v>
      </c>
      <c r="F82" s="5">
        <f t="shared" si="15"/>
        <v>63.037499999999994</v>
      </c>
      <c r="G82" s="5">
        <f t="shared" si="16"/>
        <v>878.32047434610013</v>
      </c>
      <c r="H82" s="5">
        <f t="shared" si="17"/>
        <v>941.35797434610015</v>
      </c>
      <c r="I82" s="5">
        <f t="shared" si="18"/>
        <v>720</v>
      </c>
      <c r="J82" s="5">
        <f t="shared" si="19"/>
        <v>221.35797434610015</v>
      </c>
      <c r="K82" s="2">
        <f t="shared" si="20"/>
        <v>28843.020387953129</v>
      </c>
      <c r="L82" s="2">
        <f t="shared" si="21"/>
        <v>47388</v>
      </c>
      <c r="M82" s="2">
        <f t="shared" si="22"/>
        <v>14960</v>
      </c>
      <c r="N82" s="6">
        <f t="shared" si="23"/>
        <v>1</v>
      </c>
      <c r="O82" s="2">
        <f t="shared" si="24"/>
        <v>-16415.020387953129</v>
      </c>
      <c r="P82" s="2">
        <f t="shared" si="25"/>
        <v>-16415.020387953129</v>
      </c>
    </row>
    <row r="83" spans="1:16">
      <c r="A83" s="6">
        <v>0</v>
      </c>
      <c r="B83" s="6">
        <v>2</v>
      </c>
      <c r="C83" s="6">
        <v>17</v>
      </c>
      <c r="D83" s="6">
        <f t="shared" si="13"/>
        <v>19</v>
      </c>
      <c r="E83" s="5">
        <f t="shared" si="14"/>
        <v>0</v>
      </c>
      <c r="F83" s="5">
        <f t="shared" si="15"/>
        <v>63.037499999999994</v>
      </c>
      <c r="G83" s="5">
        <f t="shared" si="16"/>
        <v>944.88069779264049</v>
      </c>
      <c r="H83" s="5">
        <f t="shared" si="17"/>
        <v>1007.9181977926405</v>
      </c>
      <c r="I83" s="5">
        <f t="shared" si="18"/>
        <v>720</v>
      </c>
      <c r="J83" s="5">
        <f t="shared" si="19"/>
        <v>287.91819779264051</v>
      </c>
      <c r="K83" s="2">
        <f t="shared" si="20"/>
        <v>29998.579822788895</v>
      </c>
      <c r="L83" s="2">
        <f t="shared" si="21"/>
        <v>50088</v>
      </c>
      <c r="M83" s="2">
        <f t="shared" si="22"/>
        <v>15840</v>
      </c>
      <c r="N83" s="6">
        <f t="shared" si="23"/>
        <v>1</v>
      </c>
      <c r="O83" s="2">
        <f t="shared" si="24"/>
        <v>-15750.579822788895</v>
      </c>
      <c r="P83" s="2">
        <f t="shared" si="25"/>
        <v>-15750.579822788895</v>
      </c>
    </row>
    <row r="84" spans="1:16">
      <c r="A84" s="6">
        <v>0</v>
      </c>
      <c r="B84" s="6">
        <v>2</v>
      </c>
      <c r="C84" s="6">
        <v>18</v>
      </c>
      <c r="D84" s="6">
        <f t="shared" si="13"/>
        <v>20</v>
      </c>
      <c r="E84" s="5">
        <f t="shared" si="14"/>
        <v>0</v>
      </c>
      <c r="F84" s="5">
        <f t="shared" si="15"/>
        <v>63.037499999999994</v>
      </c>
      <c r="G84" s="5">
        <f t="shared" si="16"/>
        <v>1012.9676892512279</v>
      </c>
      <c r="H84" s="5">
        <f t="shared" si="17"/>
        <v>1076.0051892512279</v>
      </c>
      <c r="I84" s="5">
        <f t="shared" si="18"/>
        <v>720</v>
      </c>
      <c r="J84" s="5">
        <f t="shared" si="19"/>
        <v>356.00518925122788</v>
      </c>
      <c r="K84" s="2">
        <f t="shared" si="20"/>
        <v>31180.645646722707</v>
      </c>
      <c r="L84" s="2">
        <f t="shared" si="21"/>
        <v>52788</v>
      </c>
      <c r="M84" s="2">
        <f t="shared" si="22"/>
        <v>16720</v>
      </c>
      <c r="N84" s="6">
        <f t="shared" si="23"/>
        <v>1</v>
      </c>
      <c r="O84" s="2">
        <f t="shared" si="24"/>
        <v>-15112.645646722707</v>
      </c>
      <c r="P84" s="2">
        <f t="shared" si="25"/>
        <v>-15112.645646722707</v>
      </c>
    </row>
    <row r="85" spans="1:16">
      <c r="A85" s="6">
        <v>0</v>
      </c>
      <c r="B85" s="6">
        <v>2</v>
      </c>
      <c r="C85" s="6">
        <v>19</v>
      </c>
      <c r="D85" s="6">
        <f t="shared" si="13"/>
        <v>21</v>
      </c>
      <c r="E85" s="5">
        <f t="shared" si="14"/>
        <v>0</v>
      </c>
      <c r="F85" s="5">
        <f t="shared" si="15"/>
        <v>63.037499999999994</v>
      </c>
      <c r="G85" s="5">
        <f t="shared" si="16"/>
        <v>1082.6092178872495</v>
      </c>
      <c r="H85" s="5">
        <f t="shared" si="17"/>
        <v>1145.6467178872495</v>
      </c>
      <c r="I85" s="5">
        <f t="shared" si="18"/>
        <v>720</v>
      </c>
      <c r="J85" s="5">
        <f t="shared" si="19"/>
        <v>425.64671788724945</v>
      </c>
      <c r="K85" s="2">
        <f t="shared" si="20"/>
        <v>32389.699963320301</v>
      </c>
      <c r="L85" s="2">
        <f t="shared" si="21"/>
        <v>55488</v>
      </c>
      <c r="M85" s="2">
        <f t="shared" si="22"/>
        <v>17600</v>
      </c>
      <c r="N85" s="6">
        <f t="shared" si="23"/>
        <v>1</v>
      </c>
      <c r="O85" s="2">
        <f t="shared" si="24"/>
        <v>-14501.699963320301</v>
      </c>
      <c r="P85" s="2">
        <f t="shared" si="25"/>
        <v>-14501.699963320301</v>
      </c>
    </row>
    <row r="86" spans="1:16">
      <c r="A86" s="6">
        <v>0</v>
      </c>
      <c r="B86" s="6">
        <v>2</v>
      </c>
      <c r="C86" s="6">
        <v>20</v>
      </c>
      <c r="D86" s="6">
        <f t="shared" si="13"/>
        <v>22</v>
      </c>
      <c r="E86" s="5">
        <f t="shared" si="14"/>
        <v>0</v>
      </c>
      <c r="F86" s="5">
        <f t="shared" si="15"/>
        <v>63.037499999999994</v>
      </c>
      <c r="G86" s="5">
        <f t="shared" si="16"/>
        <v>1153.8335085377266</v>
      </c>
      <c r="H86" s="5">
        <f t="shared" si="17"/>
        <v>1216.8710085377265</v>
      </c>
      <c r="I86" s="5">
        <f t="shared" si="18"/>
        <v>720</v>
      </c>
      <c r="J86" s="5">
        <f t="shared" si="19"/>
        <v>496.87100853772654</v>
      </c>
      <c r="K86" s="2">
        <f t="shared" si="20"/>
        <v>33626.232787113309</v>
      </c>
      <c r="L86" s="2">
        <f t="shared" si="21"/>
        <v>58188</v>
      </c>
      <c r="M86" s="2">
        <f t="shared" si="22"/>
        <v>18480</v>
      </c>
      <c r="N86" s="6">
        <f t="shared" si="23"/>
        <v>1</v>
      </c>
      <c r="O86" s="2">
        <f t="shared" si="24"/>
        <v>-13918.232787113309</v>
      </c>
      <c r="P86" s="2">
        <f t="shared" si="25"/>
        <v>-13918.232787113309</v>
      </c>
    </row>
    <row r="87" spans="1:16">
      <c r="A87" s="6">
        <v>0</v>
      </c>
      <c r="B87" s="6">
        <v>2</v>
      </c>
      <c r="C87" s="6">
        <v>21</v>
      </c>
      <c r="D87" s="6">
        <f t="shared" si="13"/>
        <v>23</v>
      </c>
      <c r="E87" s="5">
        <f t="shared" si="14"/>
        <v>0</v>
      </c>
      <c r="F87" s="5">
        <f t="shared" si="15"/>
        <v>63.037499999999994</v>
      </c>
      <c r="G87" s="5">
        <f t="shared" si="16"/>
        <v>1226.6692487641703</v>
      </c>
      <c r="H87" s="5">
        <f t="shared" si="17"/>
        <v>1289.7067487641702</v>
      </c>
      <c r="I87" s="5">
        <f t="shared" si="18"/>
        <v>720</v>
      </c>
      <c r="J87" s="5">
        <f t="shared" si="19"/>
        <v>569.70674876417024</v>
      </c>
      <c r="K87" s="2">
        <f t="shared" si="20"/>
        <v>34890.74216604462</v>
      </c>
      <c r="L87" s="2">
        <f t="shared" si="21"/>
        <v>60888</v>
      </c>
      <c r="M87" s="2">
        <f t="shared" si="22"/>
        <v>19360</v>
      </c>
      <c r="N87" s="6">
        <f t="shared" si="23"/>
        <v>1</v>
      </c>
      <c r="O87" s="2">
        <f t="shared" si="24"/>
        <v>-13362.74216604462</v>
      </c>
      <c r="P87" s="2">
        <f t="shared" si="25"/>
        <v>-13362.74216604462</v>
      </c>
    </row>
    <row r="88" spans="1:16">
      <c r="A88" s="6">
        <v>0</v>
      </c>
      <c r="B88" s="6">
        <v>2</v>
      </c>
      <c r="C88" s="6">
        <v>22</v>
      </c>
      <c r="D88" s="6">
        <f t="shared" si="13"/>
        <v>24</v>
      </c>
      <c r="E88" s="5">
        <f t="shared" si="14"/>
        <v>0</v>
      </c>
      <c r="F88" s="5">
        <f t="shared" si="15"/>
        <v>63.037499999999994</v>
      </c>
      <c r="G88" s="5">
        <f t="shared" si="16"/>
        <v>1301.1455960105666</v>
      </c>
      <c r="H88" s="5">
        <f t="shared" si="17"/>
        <v>1364.1830960105665</v>
      </c>
      <c r="I88" s="5">
        <f t="shared" si="18"/>
        <v>720</v>
      </c>
      <c r="J88" s="5">
        <f t="shared" si="19"/>
        <v>644.18309601056649</v>
      </c>
      <c r="K88" s="2">
        <f t="shared" si="20"/>
        <v>36183.734305739003</v>
      </c>
      <c r="L88" s="2">
        <f t="shared" si="21"/>
        <v>63588</v>
      </c>
      <c r="M88" s="2">
        <f t="shared" si="22"/>
        <v>20240</v>
      </c>
      <c r="N88" s="6">
        <f t="shared" si="23"/>
        <v>1</v>
      </c>
      <c r="O88" s="2">
        <f t="shared" si="24"/>
        <v>-12835.734305739003</v>
      </c>
      <c r="P88" s="2">
        <f t="shared" si="25"/>
        <v>-12835.734305739003</v>
      </c>
    </row>
    <row r="89" spans="1:16">
      <c r="A89" s="6">
        <v>0</v>
      </c>
      <c r="B89" s="6">
        <v>2</v>
      </c>
      <c r="C89" s="6">
        <v>23</v>
      </c>
      <c r="D89" s="6">
        <f t="shared" si="13"/>
        <v>25</v>
      </c>
      <c r="E89" s="5">
        <f t="shared" si="14"/>
        <v>0</v>
      </c>
      <c r="F89" s="5">
        <f t="shared" si="15"/>
        <v>63.037499999999994</v>
      </c>
      <c r="G89" s="5">
        <f t="shared" si="16"/>
        <v>1377.292184868003</v>
      </c>
      <c r="H89" s="5">
        <f t="shared" si="17"/>
        <v>1440.3296848680029</v>
      </c>
      <c r="I89" s="5">
        <f t="shared" si="18"/>
        <v>720</v>
      </c>
      <c r="J89" s="5">
        <f t="shared" si="19"/>
        <v>720.32968486800291</v>
      </c>
      <c r="K89" s="2">
        <f t="shared" si="20"/>
        <v>37505.723695625049</v>
      </c>
      <c r="L89" s="2">
        <f t="shared" si="21"/>
        <v>66288</v>
      </c>
      <c r="M89" s="2">
        <f t="shared" si="22"/>
        <v>21120</v>
      </c>
      <c r="N89" s="6">
        <f t="shared" si="23"/>
        <v>1</v>
      </c>
      <c r="O89" s="2">
        <f t="shared" si="24"/>
        <v>-12337.723695625049</v>
      </c>
      <c r="P89" s="2">
        <f t="shared" si="25"/>
        <v>-12337.723695625049</v>
      </c>
    </row>
    <row r="90" spans="1:16">
      <c r="A90" s="6">
        <v>0</v>
      </c>
      <c r="B90" s="6">
        <v>2</v>
      </c>
      <c r="C90" s="6">
        <v>24</v>
      </c>
      <c r="D90" s="6">
        <f t="shared" si="13"/>
        <v>26</v>
      </c>
      <c r="E90" s="5">
        <f t="shared" si="14"/>
        <v>0</v>
      </c>
      <c r="F90" s="5">
        <f t="shared" si="15"/>
        <v>63.037499999999994</v>
      </c>
      <c r="G90" s="5">
        <f t="shared" si="16"/>
        <v>1455.1391344474989</v>
      </c>
      <c r="H90" s="5">
        <f t="shared" si="17"/>
        <v>1518.1766344474988</v>
      </c>
      <c r="I90" s="5">
        <f t="shared" si="18"/>
        <v>720</v>
      </c>
      <c r="J90" s="5">
        <f t="shared" si="19"/>
        <v>798.17663444749883</v>
      </c>
      <c r="K90" s="2">
        <f t="shared" si="20"/>
        <v>38857.233236935746</v>
      </c>
      <c r="L90" s="2">
        <f t="shared" si="21"/>
        <v>68988</v>
      </c>
      <c r="M90" s="2">
        <f t="shared" si="22"/>
        <v>22000</v>
      </c>
      <c r="N90" s="6">
        <f t="shared" si="23"/>
        <v>1</v>
      </c>
      <c r="O90" s="2">
        <f t="shared" si="24"/>
        <v>-11869.233236935746</v>
      </c>
      <c r="P90" s="2">
        <f t="shared" si="25"/>
        <v>-11869.233236935746</v>
      </c>
    </row>
    <row r="91" spans="1:16">
      <c r="A91" s="6">
        <v>0</v>
      </c>
      <c r="B91" s="6">
        <v>2</v>
      </c>
      <c r="C91" s="6">
        <v>25</v>
      </c>
      <c r="D91" s="6">
        <f t="shared" si="13"/>
        <v>27</v>
      </c>
      <c r="E91" s="5">
        <f t="shared" si="14"/>
        <v>0</v>
      </c>
      <c r="F91" s="5">
        <f t="shared" si="15"/>
        <v>63.037499999999994</v>
      </c>
      <c r="G91" s="5">
        <f t="shared" si="16"/>
        <v>1534.7170558625965</v>
      </c>
      <c r="H91" s="5">
        <f t="shared" si="17"/>
        <v>1597.7545558625964</v>
      </c>
      <c r="I91" s="5">
        <f t="shared" si="18"/>
        <v>720</v>
      </c>
      <c r="J91" s="5">
        <f t="shared" si="19"/>
        <v>877.75455586259636</v>
      </c>
      <c r="K91" s="2">
        <f t="shared" si="20"/>
        <v>40238.794372614517</v>
      </c>
      <c r="L91" s="2">
        <f t="shared" si="21"/>
        <v>71688</v>
      </c>
      <c r="M91" s="2">
        <f t="shared" si="22"/>
        <v>22880</v>
      </c>
      <c r="N91" s="6">
        <f t="shared" si="23"/>
        <v>1</v>
      </c>
      <c r="O91" s="2">
        <f t="shared" si="24"/>
        <v>-11430.794372614517</v>
      </c>
      <c r="P91" s="2">
        <f t="shared" si="25"/>
        <v>-11430.794372614517</v>
      </c>
    </row>
    <row r="92" spans="1:16">
      <c r="A92" s="6">
        <v>0</v>
      </c>
      <c r="B92" s="6">
        <v>2</v>
      </c>
      <c r="C92" s="6">
        <v>26</v>
      </c>
      <c r="D92" s="6">
        <f t="shared" si="13"/>
        <v>28</v>
      </c>
      <c r="E92" s="5">
        <f t="shared" si="14"/>
        <v>0</v>
      </c>
      <c r="F92" s="5">
        <f t="shared" si="15"/>
        <v>63.037499999999994</v>
      </c>
      <c r="G92" s="5">
        <f t="shared" si="16"/>
        <v>1616.0570598233144</v>
      </c>
      <c r="H92" s="5">
        <f t="shared" si="17"/>
        <v>1679.0945598233143</v>
      </c>
      <c r="I92" s="5">
        <f t="shared" si="18"/>
        <v>720</v>
      </c>
      <c r="J92" s="5">
        <f t="shared" si="19"/>
        <v>959.09455982331428</v>
      </c>
      <c r="K92" s="2">
        <f t="shared" si="20"/>
        <v>41650.947219154761</v>
      </c>
      <c r="L92" s="2">
        <f t="shared" si="21"/>
        <v>74388</v>
      </c>
      <c r="M92" s="2">
        <f t="shared" si="22"/>
        <v>23760</v>
      </c>
      <c r="N92" s="6">
        <f t="shared" si="23"/>
        <v>1</v>
      </c>
      <c r="O92" s="2">
        <f t="shared" si="24"/>
        <v>-11022.947219154761</v>
      </c>
      <c r="P92" s="2">
        <f t="shared" si="25"/>
        <v>-11022.947219154761</v>
      </c>
    </row>
    <row r="93" spans="1:16">
      <c r="A93" s="6">
        <v>0</v>
      </c>
      <c r="B93" s="6">
        <v>2</v>
      </c>
      <c r="C93" s="6">
        <v>27</v>
      </c>
      <c r="D93" s="6">
        <f t="shared" si="13"/>
        <v>29</v>
      </c>
      <c r="E93" s="5">
        <f t="shared" si="14"/>
        <v>0</v>
      </c>
      <c r="F93" s="5">
        <f t="shared" si="15"/>
        <v>63.037499999999994</v>
      </c>
      <c r="G93" s="5">
        <f t="shared" si="16"/>
        <v>1699.1907643430709</v>
      </c>
      <c r="H93" s="5">
        <f t="shared" si="17"/>
        <v>1762.2282643430708</v>
      </c>
      <c r="I93" s="5">
        <f t="shared" si="18"/>
        <v>720</v>
      </c>
      <c r="J93" s="5">
        <f t="shared" si="19"/>
        <v>1042.2282643430708</v>
      </c>
      <c r="K93" s="2">
        <f t="shared" si="20"/>
        <v>43094.240700400536</v>
      </c>
      <c r="L93" s="2">
        <f t="shared" si="21"/>
        <v>77088</v>
      </c>
      <c r="M93" s="2">
        <f t="shared" si="22"/>
        <v>24640</v>
      </c>
      <c r="N93" s="6">
        <f t="shared" si="23"/>
        <v>1</v>
      </c>
      <c r="O93" s="2">
        <f t="shared" si="24"/>
        <v>-10646.240700400536</v>
      </c>
      <c r="P93" s="2">
        <f t="shared" si="25"/>
        <v>-10646.240700400536</v>
      </c>
    </row>
    <row r="94" spans="1:16">
      <c r="A94" s="6">
        <v>0</v>
      </c>
      <c r="B94" s="6">
        <v>2</v>
      </c>
      <c r="C94" s="6">
        <v>28</v>
      </c>
      <c r="D94" s="6">
        <f t="shared" si="13"/>
        <v>30</v>
      </c>
      <c r="E94" s="5">
        <f t="shared" si="14"/>
        <v>0</v>
      </c>
      <c r="F94" s="5">
        <f t="shared" si="15"/>
        <v>63.037499999999994</v>
      </c>
      <c r="G94" s="5">
        <f t="shared" si="16"/>
        <v>1784.1503025602246</v>
      </c>
      <c r="H94" s="5">
        <f t="shared" si="17"/>
        <v>1847.1878025602246</v>
      </c>
      <c r="I94" s="5">
        <f t="shared" si="18"/>
        <v>720</v>
      </c>
      <c r="J94" s="5">
        <f t="shared" si="19"/>
        <v>1127.1878025602246</v>
      </c>
      <c r="K94" s="2">
        <f t="shared" si="20"/>
        <v>44569.232683337235</v>
      </c>
      <c r="L94" s="2">
        <f t="shared" si="21"/>
        <v>79788</v>
      </c>
      <c r="M94" s="2">
        <f t="shared" si="22"/>
        <v>25520</v>
      </c>
      <c r="N94" s="6">
        <f t="shared" si="23"/>
        <v>1</v>
      </c>
      <c r="O94" s="2">
        <f t="shared" si="24"/>
        <v>-10301.232683337235</v>
      </c>
      <c r="P94" s="2">
        <f t="shared" si="25"/>
        <v>-10301.232683337235</v>
      </c>
    </row>
    <row r="95" spans="1:16">
      <c r="A95" s="6">
        <v>0</v>
      </c>
      <c r="B95" s="6">
        <v>2</v>
      </c>
      <c r="C95" s="6">
        <v>29</v>
      </c>
      <c r="D95" s="6">
        <f t="shared" si="13"/>
        <v>31</v>
      </c>
      <c r="E95" s="5">
        <f t="shared" si="14"/>
        <v>0</v>
      </c>
      <c r="F95" s="5">
        <f t="shared" si="15"/>
        <v>63.037499999999994</v>
      </c>
      <c r="G95" s="5">
        <f t="shared" si="16"/>
        <v>1870.9683306758782</v>
      </c>
      <c r="H95" s="5">
        <f t="shared" si="17"/>
        <v>1934.0058306758781</v>
      </c>
      <c r="I95" s="5">
        <f t="shared" si="18"/>
        <v>720</v>
      </c>
      <c r="J95" s="5">
        <f t="shared" si="19"/>
        <v>1214.0058306758781</v>
      </c>
      <c r="K95" s="2">
        <f t="shared" si="20"/>
        <v>46076.490115900662</v>
      </c>
      <c r="L95" s="2">
        <f t="shared" si="21"/>
        <v>82488</v>
      </c>
      <c r="M95" s="2">
        <f t="shared" si="22"/>
        <v>26400</v>
      </c>
      <c r="N95" s="6">
        <f t="shared" si="23"/>
        <v>1</v>
      </c>
      <c r="O95" s="2">
        <f t="shared" si="24"/>
        <v>-9988.4901159006622</v>
      </c>
      <c r="P95" s="2">
        <f t="shared" si="25"/>
        <v>-9988.4901159006622</v>
      </c>
    </row>
    <row r="96" spans="1:16">
      <c r="A96" s="6">
        <v>0</v>
      </c>
      <c r="B96" s="6">
        <v>2</v>
      </c>
      <c r="C96" s="6">
        <v>30</v>
      </c>
      <c r="D96" s="6">
        <f t="shared" si="13"/>
        <v>32</v>
      </c>
      <c r="E96" s="5">
        <f t="shared" si="14"/>
        <v>0</v>
      </c>
      <c r="F96" s="5">
        <f t="shared" si="15"/>
        <v>63.037499999999994</v>
      </c>
      <c r="G96" s="5">
        <f t="shared" si="16"/>
        <v>1959.6780360096488</v>
      </c>
      <c r="H96" s="5">
        <f t="shared" si="17"/>
        <v>2022.7155360096488</v>
      </c>
      <c r="I96" s="5">
        <f t="shared" si="18"/>
        <v>720</v>
      </c>
      <c r="J96" s="5">
        <f t="shared" si="19"/>
        <v>1302.7155360096488</v>
      </c>
      <c r="K96" s="2">
        <f t="shared" si="20"/>
        <v>47616.589166834179</v>
      </c>
      <c r="L96" s="2">
        <f t="shared" si="21"/>
        <v>85188</v>
      </c>
      <c r="M96" s="2">
        <f t="shared" si="22"/>
        <v>27280</v>
      </c>
      <c r="N96" s="6">
        <f t="shared" si="23"/>
        <v>1</v>
      </c>
      <c r="O96" s="2">
        <f t="shared" si="24"/>
        <v>-9708.5891668341792</v>
      </c>
      <c r="P96" s="2">
        <f t="shared" si="25"/>
        <v>-9708.5891668341792</v>
      </c>
    </row>
    <row r="97" spans="1:16">
      <c r="A97" s="6">
        <v>0</v>
      </c>
      <c r="B97" s="6">
        <v>3</v>
      </c>
      <c r="C97" s="6">
        <v>0</v>
      </c>
      <c r="D97" s="6">
        <f t="shared" si="13"/>
        <v>3</v>
      </c>
      <c r="E97" s="5">
        <f t="shared" si="14"/>
        <v>0</v>
      </c>
      <c r="F97" s="5">
        <f t="shared" si="15"/>
        <v>96.920156249999991</v>
      </c>
      <c r="G97" s="5">
        <f t="shared" si="16"/>
        <v>0</v>
      </c>
      <c r="H97" s="5">
        <f t="shared" si="17"/>
        <v>96.920156249999991</v>
      </c>
      <c r="I97" s="5">
        <f t="shared" si="18"/>
        <v>96.920156249999991</v>
      </c>
      <c r="J97" s="5">
        <f t="shared" si="19"/>
        <v>0</v>
      </c>
      <c r="K97" s="2">
        <f t="shared" si="20"/>
        <v>3365.2832031249995</v>
      </c>
      <c r="L97" s="2">
        <f t="shared" si="21"/>
        <v>6282</v>
      </c>
      <c r="M97" s="2">
        <f t="shared" si="22"/>
        <v>1320</v>
      </c>
      <c r="N97" s="6">
        <f t="shared" si="23"/>
        <v>1</v>
      </c>
      <c r="O97" s="2">
        <f t="shared" si="24"/>
        <v>-18403.283203125</v>
      </c>
      <c r="P97" s="2">
        <f t="shared" si="25"/>
        <v>-18403.283203125</v>
      </c>
    </row>
    <row r="98" spans="1:16">
      <c r="A98" s="6">
        <v>0</v>
      </c>
      <c r="B98" s="6">
        <v>3</v>
      </c>
      <c r="C98" s="6">
        <v>1</v>
      </c>
      <c r="D98" s="6">
        <f t="shared" si="13"/>
        <v>4</v>
      </c>
      <c r="E98" s="5">
        <f t="shared" si="14"/>
        <v>0</v>
      </c>
      <c r="F98" s="5">
        <f t="shared" si="15"/>
        <v>96.920156249999991</v>
      </c>
      <c r="G98" s="5">
        <f t="shared" si="16"/>
        <v>45.5625</v>
      </c>
      <c r="H98" s="5">
        <f t="shared" si="17"/>
        <v>142.48265624999999</v>
      </c>
      <c r="I98" s="5">
        <f t="shared" si="18"/>
        <v>142.48265624999999</v>
      </c>
      <c r="J98" s="5">
        <f t="shared" si="19"/>
        <v>0</v>
      </c>
      <c r="K98" s="2">
        <f t="shared" si="20"/>
        <v>4947.314453125</v>
      </c>
      <c r="L98" s="2">
        <f t="shared" si="21"/>
        <v>8982</v>
      </c>
      <c r="M98" s="2">
        <f t="shared" si="22"/>
        <v>2200</v>
      </c>
      <c r="N98" s="6">
        <f t="shared" si="23"/>
        <v>1</v>
      </c>
      <c r="O98" s="2">
        <f t="shared" si="24"/>
        <v>-18165.314453125</v>
      </c>
      <c r="P98" s="2">
        <f t="shared" si="25"/>
        <v>-18165.314453125</v>
      </c>
    </row>
    <row r="99" spans="1:16">
      <c r="A99" s="6">
        <v>0</v>
      </c>
      <c r="B99" s="6">
        <v>3</v>
      </c>
      <c r="C99" s="6">
        <v>2</v>
      </c>
      <c r="D99" s="6">
        <f t="shared" si="13"/>
        <v>5</v>
      </c>
      <c r="E99" s="5">
        <f t="shared" si="14"/>
        <v>0</v>
      </c>
      <c r="F99" s="5">
        <f t="shared" si="15"/>
        <v>96.920156249999991</v>
      </c>
      <c r="G99" s="5">
        <f t="shared" si="16"/>
        <v>92.264062499999994</v>
      </c>
      <c r="H99" s="5">
        <f t="shared" si="17"/>
        <v>189.18421874999999</v>
      </c>
      <c r="I99" s="5">
        <f t="shared" si="18"/>
        <v>189.18421874999999</v>
      </c>
      <c r="J99" s="5">
        <f t="shared" si="19"/>
        <v>0</v>
      </c>
      <c r="K99" s="2">
        <f t="shared" si="20"/>
        <v>6568.8964843749991</v>
      </c>
      <c r="L99" s="2">
        <f t="shared" si="21"/>
        <v>11682</v>
      </c>
      <c r="M99" s="2">
        <f t="shared" si="22"/>
        <v>3080</v>
      </c>
      <c r="N99" s="6">
        <f t="shared" si="23"/>
        <v>1</v>
      </c>
      <c r="O99" s="2">
        <f t="shared" si="24"/>
        <v>-17966.896484375</v>
      </c>
      <c r="P99" s="2">
        <f t="shared" si="25"/>
        <v>-17966.896484375</v>
      </c>
    </row>
    <row r="100" spans="1:16">
      <c r="A100" s="6">
        <v>0</v>
      </c>
      <c r="B100" s="6">
        <v>3</v>
      </c>
      <c r="C100" s="6">
        <v>3</v>
      </c>
      <c r="D100" s="6">
        <f t="shared" si="13"/>
        <v>6</v>
      </c>
      <c r="E100" s="5">
        <f t="shared" si="14"/>
        <v>0</v>
      </c>
      <c r="F100" s="5">
        <f t="shared" si="15"/>
        <v>96.920156249999991</v>
      </c>
      <c r="G100" s="5">
        <f t="shared" si="16"/>
        <v>140.12604492187498</v>
      </c>
      <c r="H100" s="5">
        <f t="shared" si="17"/>
        <v>237.04620117187497</v>
      </c>
      <c r="I100" s="5">
        <f t="shared" si="18"/>
        <v>237.04620117187497</v>
      </c>
      <c r="J100" s="5">
        <f t="shared" si="19"/>
        <v>0</v>
      </c>
      <c r="K100" s="2">
        <f t="shared" si="20"/>
        <v>8230.7708740234357</v>
      </c>
      <c r="L100" s="2">
        <f t="shared" si="21"/>
        <v>14382</v>
      </c>
      <c r="M100" s="2">
        <f t="shared" si="22"/>
        <v>3960</v>
      </c>
      <c r="N100" s="6">
        <f t="shared" si="23"/>
        <v>1</v>
      </c>
      <c r="O100" s="2">
        <f t="shared" si="24"/>
        <v>-17808.770874023438</v>
      </c>
      <c r="P100" s="2">
        <f t="shared" si="25"/>
        <v>-17808.770874023438</v>
      </c>
    </row>
    <row r="101" spans="1:16">
      <c r="A101" s="6">
        <v>0</v>
      </c>
      <c r="B101" s="6">
        <v>3</v>
      </c>
      <c r="C101" s="6">
        <v>4</v>
      </c>
      <c r="D101" s="6">
        <f t="shared" si="13"/>
        <v>7</v>
      </c>
      <c r="E101" s="5">
        <f t="shared" si="14"/>
        <v>0</v>
      </c>
      <c r="F101" s="5">
        <f t="shared" si="15"/>
        <v>96.920156249999991</v>
      </c>
      <c r="G101" s="5">
        <f t="shared" si="16"/>
        <v>189.17016064453125</v>
      </c>
      <c r="H101" s="5">
        <f t="shared" si="17"/>
        <v>286.09031689453127</v>
      </c>
      <c r="I101" s="5">
        <f t="shared" si="18"/>
        <v>286.09031689453127</v>
      </c>
      <c r="J101" s="5">
        <f t="shared" si="19"/>
        <v>0</v>
      </c>
      <c r="K101" s="2">
        <f t="shared" si="20"/>
        <v>9933.6915588378906</v>
      </c>
      <c r="L101" s="2">
        <f t="shared" si="21"/>
        <v>17082</v>
      </c>
      <c r="M101" s="2">
        <f t="shared" si="22"/>
        <v>4840</v>
      </c>
      <c r="N101" s="6">
        <f t="shared" si="23"/>
        <v>1</v>
      </c>
      <c r="O101" s="2">
        <f t="shared" si="24"/>
        <v>-17691.691558837891</v>
      </c>
      <c r="P101" s="2">
        <f t="shared" si="25"/>
        <v>-17691.691558837891</v>
      </c>
    </row>
    <row r="102" spans="1:16">
      <c r="A102" s="6">
        <v>0</v>
      </c>
      <c r="B102" s="6">
        <v>3</v>
      </c>
      <c r="C102" s="6">
        <v>5</v>
      </c>
      <c r="D102" s="6">
        <f t="shared" si="13"/>
        <v>8</v>
      </c>
      <c r="E102" s="5">
        <f t="shared" si="14"/>
        <v>0</v>
      </c>
      <c r="F102" s="5">
        <f t="shared" si="15"/>
        <v>96.920156249999991</v>
      </c>
      <c r="G102" s="5">
        <f t="shared" si="16"/>
        <v>239.41848456573481</v>
      </c>
      <c r="H102" s="5">
        <f t="shared" si="17"/>
        <v>336.33864081573483</v>
      </c>
      <c r="I102" s="5">
        <f t="shared" si="18"/>
        <v>336.33864081573483</v>
      </c>
      <c r="J102" s="5">
        <f t="shared" si="19"/>
        <v>0</v>
      </c>
      <c r="K102" s="2">
        <f t="shared" si="20"/>
        <v>11678.425028324125</v>
      </c>
      <c r="L102" s="2">
        <f t="shared" si="21"/>
        <v>19782</v>
      </c>
      <c r="M102" s="2">
        <f t="shared" si="22"/>
        <v>5720</v>
      </c>
      <c r="N102" s="6">
        <f t="shared" si="23"/>
        <v>1</v>
      </c>
      <c r="O102" s="2">
        <f t="shared" si="24"/>
        <v>-17616.425028324127</v>
      </c>
      <c r="P102" s="2">
        <f t="shared" si="25"/>
        <v>-17616.425028324127</v>
      </c>
    </row>
    <row r="103" spans="1:16">
      <c r="A103" s="6">
        <v>0</v>
      </c>
      <c r="B103" s="6">
        <v>3</v>
      </c>
      <c r="C103" s="6">
        <v>6</v>
      </c>
      <c r="D103" s="6">
        <f t="shared" si="13"/>
        <v>9</v>
      </c>
      <c r="E103" s="5">
        <f t="shared" si="14"/>
        <v>0</v>
      </c>
      <c r="F103" s="5">
        <f t="shared" si="15"/>
        <v>96.920156249999991</v>
      </c>
      <c r="G103" s="5">
        <f t="shared" si="16"/>
        <v>290.89345874736784</v>
      </c>
      <c r="H103" s="5">
        <f t="shared" si="17"/>
        <v>387.81361499736784</v>
      </c>
      <c r="I103" s="5">
        <f t="shared" si="18"/>
        <v>387.81361499736784</v>
      </c>
      <c r="J103" s="5">
        <f t="shared" si="19"/>
        <v>0</v>
      </c>
      <c r="K103" s="2">
        <f t="shared" si="20"/>
        <v>13465.750520741938</v>
      </c>
      <c r="L103" s="2">
        <f t="shared" si="21"/>
        <v>22482</v>
      </c>
      <c r="M103" s="2">
        <f t="shared" si="22"/>
        <v>6600</v>
      </c>
      <c r="N103" s="6">
        <f t="shared" si="23"/>
        <v>1</v>
      </c>
      <c r="O103" s="2">
        <f t="shared" si="24"/>
        <v>-17583.750520741938</v>
      </c>
      <c r="P103" s="2">
        <f t="shared" si="25"/>
        <v>-17583.750520741938</v>
      </c>
    </row>
    <row r="104" spans="1:16">
      <c r="A104" s="6">
        <v>0</v>
      </c>
      <c r="B104" s="6">
        <v>3</v>
      </c>
      <c r="C104" s="6">
        <v>7</v>
      </c>
      <c r="D104" s="6">
        <f t="shared" si="13"/>
        <v>10</v>
      </c>
      <c r="E104" s="5">
        <f t="shared" si="14"/>
        <v>0</v>
      </c>
      <c r="F104" s="5">
        <f t="shared" si="15"/>
        <v>96.920156249999991</v>
      </c>
      <c r="G104" s="5">
        <f t="shared" si="16"/>
        <v>343.61789814532818</v>
      </c>
      <c r="H104" s="5">
        <f t="shared" si="17"/>
        <v>440.53805439532817</v>
      </c>
      <c r="I104" s="5">
        <f t="shared" si="18"/>
        <v>440.53805439532817</v>
      </c>
      <c r="J104" s="5">
        <f t="shared" si="19"/>
        <v>0</v>
      </c>
      <c r="K104" s="2">
        <f t="shared" si="20"/>
        <v>15296.460222060006</v>
      </c>
      <c r="L104" s="2">
        <f t="shared" si="21"/>
        <v>25182</v>
      </c>
      <c r="M104" s="2">
        <f t="shared" si="22"/>
        <v>7480</v>
      </c>
      <c r="N104" s="6">
        <f t="shared" si="23"/>
        <v>1</v>
      </c>
      <c r="O104" s="2">
        <f t="shared" si="24"/>
        <v>-17594.460222060006</v>
      </c>
      <c r="P104" s="2">
        <f t="shared" si="25"/>
        <v>-17594.460222060006</v>
      </c>
    </row>
    <row r="105" spans="1:16">
      <c r="A105" s="6">
        <v>0</v>
      </c>
      <c r="B105" s="6">
        <v>3</v>
      </c>
      <c r="C105" s="6">
        <v>8</v>
      </c>
      <c r="D105" s="6">
        <f t="shared" si="13"/>
        <v>11</v>
      </c>
      <c r="E105" s="5">
        <f t="shared" si="14"/>
        <v>0</v>
      </c>
      <c r="F105" s="5">
        <f t="shared" si="15"/>
        <v>96.920156249999991</v>
      </c>
      <c r="G105" s="5">
        <f t="shared" si="16"/>
        <v>397.61499642530839</v>
      </c>
      <c r="H105" s="5">
        <f t="shared" si="17"/>
        <v>494.53515267530838</v>
      </c>
      <c r="I105" s="5">
        <f t="shared" si="18"/>
        <v>494.53515267530838</v>
      </c>
      <c r="J105" s="5">
        <f t="shared" si="19"/>
        <v>0</v>
      </c>
      <c r="K105" s="2">
        <f t="shared" si="20"/>
        <v>17171.359467892653</v>
      </c>
      <c r="L105" s="2">
        <f t="shared" si="21"/>
        <v>27882</v>
      </c>
      <c r="M105" s="2">
        <f t="shared" si="22"/>
        <v>8360</v>
      </c>
      <c r="N105" s="6">
        <f t="shared" si="23"/>
        <v>1</v>
      </c>
      <c r="O105" s="2">
        <f t="shared" si="24"/>
        <v>-17649.359467892653</v>
      </c>
      <c r="P105" s="2">
        <f t="shared" si="25"/>
        <v>-17649.359467892653</v>
      </c>
    </row>
    <row r="106" spans="1:16">
      <c r="A106" s="6">
        <v>0</v>
      </c>
      <c r="B106" s="6">
        <v>3</v>
      </c>
      <c r="C106" s="6">
        <v>9</v>
      </c>
      <c r="D106" s="6">
        <f t="shared" si="13"/>
        <v>12</v>
      </c>
      <c r="E106" s="5">
        <f t="shared" si="14"/>
        <v>0</v>
      </c>
      <c r="F106" s="5">
        <f t="shared" si="15"/>
        <v>96.920156249999991</v>
      </c>
      <c r="G106" s="5">
        <f t="shared" si="16"/>
        <v>452.90833186570285</v>
      </c>
      <c r="H106" s="5">
        <f t="shared" si="17"/>
        <v>549.82848811570284</v>
      </c>
      <c r="I106" s="5">
        <f t="shared" si="18"/>
        <v>549.82848811570284</v>
      </c>
      <c r="J106" s="5">
        <f t="shared" si="19"/>
        <v>0</v>
      </c>
      <c r="K106" s="2">
        <f t="shared" si="20"/>
        <v>19091.266948461904</v>
      </c>
      <c r="L106" s="2">
        <f t="shared" si="21"/>
        <v>30582</v>
      </c>
      <c r="M106" s="2">
        <f t="shared" si="22"/>
        <v>9240</v>
      </c>
      <c r="N106" s="6">
        <f t="shared" si="23"/>
        <v>1</v>
      </c>
      <c r="O106" s="2">
        <f t="shared" si="24"/>
        <v>-17749.266948461904</v>
      </c>
      <c r="P106" s="2">
        <f t="shared" si="25"/>
        <v>-17749.266948461904</v>
      </c>
    </row>
    <row r="107" spans="1:16">
      <c r="A107" s="6">
        <v>0</v>
      </c>
      <c r="B107" s="6">
        <v>3</v>
      </c>
      <c r="C107" s="6">
        <v>10</v>
      </c>
      <c r="D107" s="6">
        <f t="shared" si="13"/>
        <v>13</v>
      </c>
      <c r="E107" s="5">
        <f t="shared" si="14"/>
        <v>0</v>
      </c>
      <c r="F107" s="5">
        <f t="shared" si="15"/>
        <v>96.920156249999991</v>
      </c>
      <c r="G107" s="5">
        <f t="shared" si="16"/>
        <v>509.52187334891573</v>
      </c>
      <c r="H107" s="5">
        <f t="shared" si="17"/>
        <v>606.44202959891572</v>
      </c>
      <c r="I107" s="5">
        <f t="shared" si="18"/>
        <v>606.44202959891572</v>
      </c>
      <c r="J107" s="5">
        <f t="shared" si="19"/>
        <v>0</v>
      </c>
      <c r="K107" s="2">
        <f t="shared" si="20"/>
        <v>21057.014916629018</v>
      </c>
      <c r="L107" s="2">
        <f t="shared" si="21"/>
        <v>33282</v>
      </c>
      <c r="M107" s="2">
        <f t="shared" si="22"/>
        <v>10120</v>
      </c>
      <c r="N107" s="6">
        <f t="shared" si="23"/>
        <v>1</v>
      </c>
      <c r="O107" s="2">
        <f t="shared" si="24"/>
        <v>-17895.014916629018</v>
      </c>
      <c r="P107" s="2">
        <f t="shared" si="25"/>
        <v>-17895.014916629018</v>
      </c>
    </row>
    <row r="108" spans="1:16">
      <c r="A108" s="6">
        <v>0</v>
      </c>
      <c r="B108" s="6">
        <v>3</v>
      </c>
      <c r="C108" s="6">
        <v>11</v>
      </c>
      <c r="D108" s="6">
        <f t="shared" si="13"/>
        <v>14</v>
      </c>
      <c r="E108" s="5">
        <f t="shared" si="14"/>
        <v>0</v>
      </c>
      <c r="F108" s="5">
        <f t="shared" si="15"/>
        <v>96.920156249999991</v>
      </c>
      <c r="G108" s="5">
        <f t="shared" si="16"/>
        <v>567.47998644235474</v>
      </c>
      <c r="H108" s="5">
        <f t="shared" si="17"/>
        <v>664.40014269235473</v>
      </c>
      <c r="I108" s="5">
        <f t="shared" si="18"/>
        <v>664.40014269235473</v>
      </c>
      <c r="J108" s="5">
        <f t="shared" si="19"/>
        <v>0</v>
      </c>
      <c r="K108" s="2">
        <f t="shared" si="20"/>
        <v>23069.449399040095</v>
      </c>
      <c r="L108" s="2">
        <f t="shared" si="21"/>
        <v>35982</v>
      </c>
      <c r="M108" s="2">
        <f t="shared" si="22"/>
        <v>11000</v>
      </c>
      <c r="N108" s="6">
        <f t="shared" si="23"/>
        <v>1</v>
      </c>
      <c r="O108" s="2">
        <f t="shared" si="24"/>
        <v>-18087.449399040095</v>
      </c>
      <c r="P108" s="2">
        <f t="shared" si="25"/>
        <v>-18087.449399040095</v>
      </c>
    </row>
    <row r="109" spans="1:16">
      <c r="A109" s="6">
        <v>0</v>
      </c>
      <c r="B109" s="6">
        <v>3</v>
      </c>
      <c r="C109" s="6">
        <v>12</v>
      </c>
      <c r="D109" s="6">
        <f t="shared" si="13"/>
        <v>15</v>
      </c>
      <c r="E109" s="5">
        <f t="shared" si="14"/>
        <v>0</v>
      </c>
      <c r="F109" s="5">
        <f t="shared" si="15"/>
        <v>96.920156249999991</v>
      </c>
      <c r="G109" s="5">
        <f t="shared" si="16"/>
        <v>626.80743957041921</v>
      </c>
      <c r="H109" s="5">
        <f t="shared" si="17"/>
        <v>723.7275958204192</v>
      </c>
      <c r="I109" s="5">
        <f t="shared" si="18"/>
        <v>720</v>
      </c>
      <c r="J109" s="5">
        <f t="shared" si="19"/>
        <v>3.7275958204191966</v>
      </c>
      <c r="K109" s="2">
        <f t="shared" si="20"/>
        <v>25064.715205215613</v>
      </c>
      <c r="L109" s="2">
        <f t="shared" si="21"/>
        <v>38682</v>
      </c>
      <c r="M109" s="2">
        <f t="shared" si="22"/>
        <v>11880</v>
      </c>
      <c r="N109" s="6">
        <f t="shared" si="23"/>
        <v>1</v>
      </c>
      <c r="O109" s="2">
        <f t="shared" si="24"/>
        <v>-18262.715205215613</v>
      </c>
      <c r="P109" s="2">
        <f t="shared" si="25"/>
        <v>-18262.715205215613</v>
      </c>
    </row>
    <row r="110" spans="1:16">
      <c r="A110" s="6">
        <v>0</v>
      </c>
      <c r="B110" s="6">
        <v>3</v>
      </c>
      <c r="C110" s="6">
        <v>13</v>
      </c>
      <c r="D110" s="6">
        <f t="shared" si="13"/>
        <v>16</v>
      </c>
      <c r="E110" s="5">
        <f t="shared" si="14"/>
        <v>0</v>
      </c>
      <c r="F110" s="5">
        <f t="shared" si="15"/>
        <v>96.920156249999991</v>
      </c>
      <c r="G110" s="5">
        <f t="shared" si="16"/>
        <v>687.52941027880343</v>
      </c>
      <c r="H110" s="5">
        <f t="shared" si="17"/>
        <v>784.44956652880342</v>
      </c>
      <c r="I110" s="5">
        <f t="shared" si="18"/>
        <v>720</v>
      </c>
      <c r="J110" s="5">
        <f t="shared" si="19"/>
        <v>64.449566528803416</v>
      </c>
      <c r="K110" s="2">
        <f t="shared" si="20"/>
        <v>26118.916085569505</v>
      </c>
      <c r="L110" s="2">
        <f t="shared" si="21"/>
        <v>41382</v>
      </c>
      <c r="M110" s="2">
        <f t="shared" si="22"/>
        <v>12760</v>
      </c>
      <c r="N110" s="6">
        <f t="shared" si="23"/>
        <v>1</v>
      </c>
      <c r="O110" s="2">
        <f t="shared" si="24"/>
        <v>-17496.916085569505</v>
      </c>
      <c r="P110" s="2">
        <f t="shared" si="25"/>
        <v>-17496.916085569505</v>
      </c>
    </row>
    <row r="111" spans="1:16">
      <c r="A111" s="6">
        <v>0</v>
      </c>
      <c r="B111" s="6">
        <v>3</v>
      </c>
      <c r="C111" s="6">
        <v>14</v>
      </c>
      <c r="D111" s="6">
        <f t="shared" si="13"/>
        <v>17</v>
      </c>
      <c r="E111" s="5">
        <f t="shared" si="14"/>
        <v>0</v>
      </c>
      <c r="F111" s="5">
        <f t="shared" si="15"/>
        <v>96.920156249999991</v>
      </c>
      <c r="G111" s="5">
        <f t="shared" si="16"/>
        <v>749.67149159246469</v>
      </c>
      <c r="H111" s="5">
        <f t="shared" si="17"/>
        <v>846.59164784246468</v>
      </c>
      <c r="I111" s="5">
        <f t="shared" si="18"/>
        <v>720</v>
      </c>
      <c r="J111" s="5">
        <f t="shared" si="19"/>
        <v>126.59164784246468</v>
      </c>
      <c r="K111" s="2">
        <f t="shared" si="20"/>
        <v>27197.771663931679</v>
      </c>
      <c r="L111" s="2">
        <f t="shared" si="21"/>
        <v>44082</v>
      </c>
      <c r="M111" s="2">
        <f t="shared" si="22"/>
        <v>13640</v>
      </c>
      <c r="N111" s="6">
        <f t="shared" si="23"/>
        <v>1</v>
      </c>
      <c r="O111" s="2">
        <f t="shared" si="24"/>
        <v>-16755.771663931679</v>
      </c>
      <c r="P111" s="2">
        <f t="shared" si="25"/>
        <v>-16755.771663931679</v>
      </c>
    </row>
    <row r="112" spans="1:16">
      <c r="A112" s="6">
        <v>0</v>
      </c>
      <c r="B112" s="6">
        <v>3</v>
      </c>
      <c r="C112" s="6">
        <v>15</v>
      </c>
      <c r="D112" s="6">
        <f t="shared" si="13"/>
        <v>18</v>
      </c>
      <c r="E112" s="5">
        <f t="shared" si="14"/>
        <v>0</v>
      </c>
      <c r="F112" s="5">
        <f t="shared" si="15"/>
        <v>96.920156249999991</v>
      </c>
      <c r="G112" s="5">
        <f t="shared" si="16"/>
        <v>813.25969846861108</v>
      </c>
      <c r="H112" s="5">
        <f t="shared" si="17"/>
        <v>910.17985471861107</v>
      </c>
      <c r="I112" s="5">
        <f t="shared" si="18"/>
        <v>720</v>
      </c>
      <c r="J112" s="5">
        <f t="shared" si="19"/>
        <v>190.17985471861107</v>
      </c>
      <c r="K112" s="2">
        <f t="shared" si="20"/>
        <v>28301.733588864776</v>
      </c>
      <c r="L112" s="2">
        <f t="shared" si="21"/>
        <v>46782</v>
      </c>
      <c r="M112" s="2">
        <f t="shared" si="22"/>
        <v>14520</v>
      </c>
      <c r="N112" s="6">
        <f t="shared" si="23"/>
        <v>1</v>
      </c>
      <c r="O112" s="2">
        <f t="shared" si="24"/>
        <v>-16039.733588864776</v>
      </c>
      <c r="P112" s="2">
        <f t="shared" si="25"/>
        <v>-16039.733588864776</v>
      </c>
    </row>
    <row r="113" spans="1:16">
      <c r="A113" s="6">
        <v>0</v>
      </c>
      <c r="B113" s="6">
        <v>3</v>
      </c>
      <c r="C113" s="6">
        <v>16</v>
      </c>
      <c r="D113" s="6">
        <f t="shared" si="13"/>
        <v>19</v>
      </c>
      <c r="E113" s="5">
        <f t="shared" si="14"/>
        <v>0</v>
      </c>
      <c r="F113" s="5">
        <f t="shared" si="15"/>
        <v>96.920156249999991</v>
      </c>
      <c r="G113" s="5">
        <f t="shared" si="16"/>
        <v>878.32047434610013</v>
      </c>
      <c r="H113" s="5">
        <f t="shared" si="17"/>
        <v>975.24063059610012</v>
      </c>
      <c r="I113" s="5">
        <f t="shared" si="18"/>
        <v>720</v>
      </c>
      <c r="J113" s="5">
        <f t="shared" si="19"/>
        <v>255.24063059610012</v>
      </c>
      <c r="K113" s="2">
        <f t="shared" si="20"/>
        <v>29431.260947848961</v>
      </c>
      <c r="L113" s="2">
        <f t="shared" si="21"/>
        <v>49482</v>
      </c>
      <c r="M113" s="2">
        <f t="shared" si="22"/>
        <v>15400</v>
      </c>
      <c r="N113" s="6">
        <f t="shared" si="23"/>
        <v>1</v>
      </c>
      <c r="O113" s="2">
        <f t="shared" si="24"/>
        <v>-15349.260947848961</v>
      </c>
      <c r="P113" s="2">
        <f t="shared" si="25"/>
        <v>-15349.260947848961</v>
      </c>
    </row>
    <row r="114" spans="1:16">
      <c r="A114" s="6">
        <v>0</v>
      </c>
      <c r="B114" s="6">
        <v>3</v>
      </c>
      <c r="C114" s="6">
        <v>17</v>
      </c>
      <c r="D114" s="6">
        <f t="shared" si="13"/>
        <v>20</v>
      </c>
      <c r="E114" s="5">
        <f t="shared" si="14"/>
        <v>0</v>
      </c>
      <c r="F114" s="5">
        <f t="shared" si="15"/>
        <v>96.920156249999991</v>
      </c>
      <c r="G114" s="5">
        <f t="shared" si="16"/>
        <v>944.88069779264049</v>
      </c>
      <c r="H114" s="5">
        <f t="shared" si="17"/>
        <v>1041.8008540426404</v>
      </c>
      <c r="I114" s="5">
        <f t="shared" si="18"/>
        <v>720</v>
      </c>
      <c r="J114" s="5">
        <f t="shared" si="19"/>
        <v>321.80085404264037</v>
      </c>
      <c r="K114" s="2">
        <f t="shared" si="20"/>
        <v>30586.820382684728</v>
      </c>
      <c r="L114" s="2">
        <f t="shared" si="21"/>
        <v>52182</v>
      </c>
      <c r="M114" s="2">
        <f t="shared" si="22"/>
        <v>16280</v>
      </c>
      <c r="N114" s="6">
        <f t="shared" si="23"/>
        <v>1</v>
      </c>
      <c r="O114" s="2">
        <f t="shared" si="24"/>
        <v>-14684.820382684728</v>
      </c>
      <c r="P114" s="2">
        <f t="shared" si="25"/>
        <v>-14684.820382684728</v>
      </c>
    </row>
    <row r="115" spans="1:16">
      <c r="A115" s="6">
        <v>0</v>
      </c>
      <c r="B115" s="6">
        <v>3</v>
      </c>
      <c r="C115" s="6">
        <v>18</v>
      </c>
      <c r="D115" s="6">
        <f t="shared" si="13"/>
        <v>21</v>
      </c>
      <c r="E115" s="5">
        <f t="shared" si="14"/>
        <v>0</v>
      </c>
      <c r="F115" s="5">
        <f t="shared" si="15"/>
        <v>96.920156249999991</v>
      </c>
      <c r="G115" s="5">
        <f t="shared" si="16"/>
        <v>1012.9676892512279</v>
      </c>
      <c r="H115" s="5">
        <f t="shared" si="17"/>
        <v>1109.8878455012277</v>
      </c>
      <c r="I115" s="5">
        <f t="shared" si="18"/>
        <v>720</v>
      </c>
      <c r="J115" s="5">
        <f t="shared" si="19"/>
        <v>389.88784550122773</v>
      </c>
      <c r="K115" s="2">
        <f t="shared" si="20"/>
        <v>31768.886206618536</v>
      </c>
      <c r="L115" s="2">
        <f t="shared" si="21"/>
        <v>54882</v>
      </c>
      <c r="M115" s="2">
        <f t="shared" si="22"/>
        <v>17160</v>
      </c>
      <c r="N115" s="6">
        <f t="shared" si="23"/>
        <v>1</v>
      </c>
      <c r="O115" s="2">
        <f t="shared" si="24"/>
        <v>-14046.886206618536</v>
      </c>
      <c r="P115" s="2">
        <f t="shared" si="25"/>
        <v>-14046.886206618536</v>
      </c>
    </row>
    <row r="116" spans="1:16">
      <c r="A116" s="6">
        <v>0</v>
      </c>
      <c r="B116" s="6">
        <v>3</v>
      </c>
      <c r="C116" s="6">
        <v>19</v>
      </c>
      <c r="D116" s="6">
        <f t="shared" si="13"/>
        <v>22</v>
      </c>
      <c r="E116" s="5">
        <f t="shared" si="14"/>
        <v>0</v>
      </c>
      <c r="F116" s="5">
        <f t="shared" si="15"/>
        <v>96.920156249999991</v>
      </c>
      <c r="G116" s="5">
        <f t="shared" si="16"/>
        <v>1082.6092178872495</v>
      </c>
      <c r="H116" s="5">
        <f t="shared" si="17"/>
        <v>1179.5293741372495</v>
      </c>
      <c r="I116" s="5">
        <f t="shared" si="18"/>
        <v>720</v>
      </c>
      <c r="J116" s="5">
        <f t="shared" si="19"/>
        <v>459.52937413724953</v>
      </c>
      <c r="K116" s="2">
        <f t="shared" si="20"/>
        <v>32977.940523216137</v>
      </c>
      <c r="L116" s="2">
        <f t="shared" si="21"/>
        <v>57582</v>
      </c>
      <c r="M116" s="2">
        <f t="shared" si="22"/>
        <v>18040</v>
      </c>
      <c r="N116" s="6">
        <f t="shared" si="23"/>
        <v>1</v>
      </c>
      <c r="O116" s="2">
        <f t="shared" si="24"/>
        <v>-13435.940523216137</v>
      </c>
      <c r="P116" s="2">
        <f t="shared" si="25"/>
        <v>-13435.940523216137</v>
      </c>
    </row>
    <row r="117" spans="1:16">
      <c r="A117" s="6">
        <v>0</v>
      </c>
      <c r="B117" s="6">
        <v>3</v>
      </c>
      <c r="C117" s="6">
        <v>20</v>
      </c>
      <c r="D117" s="6">
        <f t="shared" si="13"/>
        <v>23</v>
      </c>
      <c r="E117" s="5">
        <f t="shared" si="14"/>
        <v>0</v>
      </c>
      <c r="F117" s="5">
        <f t="shared" si="15"/>
        <v>96.920156249999991</v>
      </c>
      <c r="G117" s="5">
        <f t="shared" si="16"/>
        <v>1153.8335085377266</v>
      </c>
      <c r="H117" s="5">
        <f t="shared" si="17"/>
        <v>1250.7536647877266</v>
      </c>
      <c r="I117" s="5">
        <f t="shared" si="18"/>
        <v>720</v>
      </c>
      <c r="J117" s="5">
        <f t="shared" si="19"/>
        <v>530.75366478772662</v>
      </c>
      <c r="K117" s="2">
        <f t="shared" si="20"/>
        <v>34214.473347009145</v>
      </c>
      <c r="L117" s="2">
        <f t="shared" si="21"/>
        <v>60282</v>
      </c>
      <c r="M117" s="2">
        <f t="shared" si="22"/>
        <v>18920</v>
      </c>
      <c r="N117" s="6">
        <f t="shared" si="23"/>
        <v>1</v>
      </c>
      <c r="O117" s="2">
        <f t="shared" si="24"/>
        <v>-12852.473347009145</v>
      </c>
      <c r="P117" s="2">
        <f t="shared" si="25"/>
        <v>-12852.473347009145</v>
      </c>
    </row>
    <row r="118" spans="1:16">
      <c r="A118" s="6">
        <v>0</v>
      </c>
      <c r="B118" s="6">
        <v>3</v>
      </c>
      <c r="C118" s="6">
        <v>21</v>
      </c>
      <c r="D118" s="6">
        <f t="shared" si="13"/>
        <v>24</v>
      </c>
      <c r="E118" s="5">
        <f t="shared" si="14"/>
        <v>0</v>
      </c>
      <c r="F118" s="5">
        <f t="shared" si="15"/>
        <v>96.920156249999991</v>
      </c>
      <c r="G118" s="5">
        <f t="shared" si="16"/>
        <v>1226.6692487641703</v>
      </c>
      <c r="H118" s="5">
        <f t="shared" si="17"/>
        <v>1323.5894050141703</v>
      </c>
      <c r="I118" s="5">
        <f t="shared" si="18"/>
        <v>720</v>
      </c>
      <c r="J118" s="5">
        <f t="shared" si="19"/>
        <v>603.58940501417032</v>
      </c>
      <c r="K118" s="2">
        <f t="shared" si="20"/>
        <v>35478.982725940456</v>
      </c>
      <c r="L118" s="2">
        <f t="shared" si="21"/>
        <v>62982</v>
      </c>
      <c r="M118" s="2">
        <f t="shared" si="22"/>
        <v>19800</v>
      </c>
      <c r="N118" s="6">
        <f t="shared" si="23"/>
        <v>1</v>
      </c>
      <c r="O118" s="2">
        <f t="shared" si="24"/>
        <v>-12296.982725940456</v>
      </c>
      <c r="P118" s="2">
        <f t="shared" si="25"/>
        <v>-12296.982725940456</v>
      </c>
    </row>
    <row r="119" spans="1:16">
      <c r="A119" s="6">
        <v>0</v>
      </c>
      <c r="B119" s="6">
        <v>3</v>
      </c>
      <c r="C119" s="6">
        <v>22</v>
      </c>
      <c r="D119" s="6">
        <f t="shared" si="13"/>
        <v>25</v>
      </c>
      <c r="E119" s="5">
        <f t="shared" si="14"/>
        <v>0</v>
      </c>
      <c r="F119" s="5">
        <f t="shared" si="15"/>
        <v>96.920156249999991</v>
      </c>
      <c r="G119" s="5">
        <f t="shared" si="16"/>
        <v>1301.1455960105666</v>
      </c>
      <c r="H119" s="5">
        <f t="shared" si="17"/>
        <v>1398.0657522605666</v>
      </c>
      <c r="I119" s="5">
        <f t="shared" si="18"/>
        <v>720</v>
      </c>
      <c r="J119" s="5">
        <f t="shared" si="19"/>
        <v>678.06575226056657</v>
      </c>
      <c r="K119" s="2">
        <f t="shared" si="20"/>
        <v>36771.974865634838</v>
      </c>
      <c r="L119" s="2">
        <f t="shared" si="21"/>
        <v>65682</v>
      </c>
      <c r="M119" s="2">
        <f t="shared" si="22"/>
        <v>20680</v>
      </c>
      <c r="N119" s="6">
        <f t="shared" si="23"/>
        <v>1</v>
      </c>
      <c r="O119" s="2">
        <f t="shared" si="24"/>
        <v>-11769.974865634838</v>
      </c>
      <c r="P119" s="2">
        <f t="shared" si="25"/>
        <v>-11769.974865634838</v>
      </c>
    </row>
    <row r="120" spans="1:16">
      <c r="A120" s="6">
        <v>0</v>
      </c>
      <c r="B120" s="6">
        <v>3</v>
      </c>
      <c r="C120" s="6">
        <v>23</v>
      </c>
      <c r="D120" s="6">
        <f t="shared" si="13"/>
        <v>26</v>
      </c>
      <c r="E120" s="5">
        <f t="shared" si="14"/>
        <v>0</v>
      </c>
      <c r="F120" s="5">
        <f t="shared" si="15"/>
        <v>96.920156249999991</v>
      </c>
      <c r="G120" s="5">
        <f t="shared" si="16"/>
        <v>1377.292184868003</v>
      </c>
      <c r="H120" s="5">
        <f t="shared" si="17"/>
        <v>1474.212341118003</v>
      </c>
      <c r="I120" s="5">
        <f t="shared" si="18"/>
        <v>720</v>
      </c>
      <c r="J120" s="5">
        <f t="shared" si="19"/>
        <v>754.212341118003</v>
      </c>
      <c r="K120" s="2">
        <f t="shared" si="20"/>
        <v>38093.964255520885</v>
      </c>
      <c r="L120" s="2">
        <f t="shared" si="21"/>
        <v>68382</v>
      </c>
      <c r="M120" s="2">
        <f t="shared" si="22"/>
        <v>21560</v>
      </c>
      <c r="N120" s="6">
        <f t="shared" si="23"/>
        <v>1</v>
      </c>
      <c r="O120" s="2">
        <f t="shared" si="24"/>
        <v>-11271.964255520885</v>
      </c>
      <c r="P120" s="2">
        <f t="shared" si="25"/>
        <v>-11271.964255520885</v>
      </c>
    </row>
    <row r="121" spans="1:16">
      <c r="A121" s="6">
        <v>0</v>
      </c>
      <c r="B121" s="6">
        <v>3</v>
      </c>
      <c r="C121" s="6">
        <v>24</v>
      </c>
      <c r="D121" s="6">
        <f t="shared" si="13"/>
        <v>27</v>
      </c>
      <c r="E121" s="5">
        <f t="shared" si="14"/>
        <v>0</v>
      </c>
      <c r="F121" s="5">
        <f t="shared" si="15"/>
        <v>96.920156249999991</v>
      </c>
      <c r="G121" s="5">
        <f t="shared" si="16"/>
        <v>1455.1391344474989</v>
      </c>
      <c r="H121" s="5">
        <f t="shared" si="17"/>
        <v>1552.0592906974989</v>
      </c>
      <c r="I121" s="5">
        <f t="shared" si="18"/>
        <v>720</v>
      </c>
      <c r="J121" s="5">
        <f t="shared" si="19"/>
        <v>832.05929069749891</v>
      </c>
      <c r="K121" s="2">
        <f t="shared" si="20"/>
        <v>39445.473796831575</v>
      </c>
      <c r="L121" s="2">
        <f t="shared" si="21"/>
        <v>71082</v>
      </c>
      <c r="M121" s="2">
        <f t="shared" si="22"/>
        <v>22440</v>
      </c>
      <c r="N121" s="6">
        <f t="shared" si="23"/>
        <v>1</v>
      </c>
      <c r="O121" s="2">
        <f t="shared" si="24"/>
        <v>-10803.473796831575</v>
      </c>
      <c r="P121" s="2">
        <f t="shared" si="25"/>
        <v>-10803.473796831575</v>
      </c>
    </row>
    <row r="122" spans="1:16">
      <c r="A122" s="6">
        <v>0</v>
      </c>
      <c r="B122" s="6">
        <v>3</v>
      </c>
      <c r="C122" s="6">
        <v>25</v>
      </c>
      <c r="D122" s="6">
        <f t="shared" si="13"/>
        <v>28</v>
      </c>
      <c r="E122" s="5">
        <f t="shared" si="14"/>
        <v>0</v>
      </c>
      <c r="F122" s="5">
        <f t="shared" si="15"/>
        <v>96.920156249999991</v>
      </c>
      <c r="G122" s="5">
        <f t="shared" si="16"/>
        <v>1534.7170558625965</v>
      </c>
      <c r="H122" s="5">
        <f t="shared" si="17"/>
        <v>1631.6372121125964</v>
      </c>
      <c r="I122" s="5">
        <f t="shared" si="18"/>
        <v>720</v>
      </c>
      <c r="J122" s="5">
        <f t="shared" si="19"/>
        <v>911.63721211259644</v>
      </c>
      <c r="K122" s="2">
        <f t="shared" si="20"/>
        <v>40827.034932510353</v>
      </c>
      <c r="L122" s="2">
        <f t="shared" si="21"/>
        <v>73782</v>
      </c>
      <c r="M122" s="2">
        <f t="shared" si="22"/>
        <v>23320</v>
      </c>
      <c r="N122" s="6">
        <f t="shared" si="23"/>
        <v>1</v>
      </c>
      <c r="O122" s="2">
        <f t="shared" si="24"/>
        <v>-10365.034932510353</v>
      </c>
      <c r="P122" s="2">
        <f t="shared" si="25"/>
        <v>-10365.034932510353</v>
      </c>
    </row>
    <row r="123" spans="1:16">
      <c r="A123" s="6">
        <v>0</v>
      </c>
      <c r="B123" s="6">
        <v>3</v>
      </c>
      <c r="C123" s="6">
        <v>26</v>
      </c>
      <c r="D123" s="6">
        <f t="shared" si="13"/>
        <v>29</v>
      </c>
      <c r="E123" s="5">
        <f t="shared" si="14"/>
        <v>0</v>
      </c>
      <c r="F123" s="5">
        <f t="shared" si="15"/>
        <v>96.920156249999991</v>
      </c>
      <c r="G123" s="5">
        <f t="shared" si="16"/>
        <v>1616.0570598233144</v>
      </c>
      <c r="H123" s="5">
        <f t="shared" si="17"/>
        <v>1712.9772160733144</v>
      </c>
      <c r="I123" s="5">
        <f t="shared" si="18"/>
        <v>720</v>
      </c>
      <c r="J123" s="5">
        <f t="shared" si="19"/>
        <v>992.97721607331437</v>
      </c>
      <c r="K123" s="2">
        <f t="shared" si="20"/>
        <v>42239.187779050597</v>
      </c>
      <c r="L123" s="2">
        <f t="shared" si="21"/>
        <v>76482</v>
      </c>
      <c r="M123" s="2">
        <f t="shared" si="22"/>
        <v>24200</v>
      </c>
      <c r="N123" s="6">
        <f t="shared" si="23"/>
        <v>1</v>
      </c>
      <c r="O123" s="2">
        <f t="shared" si="24"/>
        <v>-9957.1877790505969</v>
      </c>
      <c r="P123" s="2">
        <f t="shared" si="25"/>
        <v>-9957.1877790505969</v>
      </c>
    </row>
    <row r="124" spans="1:16">
      <c r="A124" s="6">
        <v>0</v>
      </c>
      <c r="B124" s="6">
        <v>3</v>
      </c>
      <c r="C124" s="6">
        <v>27</v>
      </c>
      <c r="D124" s="6">
        <f t="shared" si="13"/>
        <v>30</v>
      </c>
      <c r="E124" s="5">
        <f t="shared" si="14"/>
        <v>0</v>
      </c>
      <c r="F124" s="5">
        <f t="shared" si="15"/>
        <v>96.920156249999991</v>
      </c>
      <c r="G124" s="5">
        <f t="shared" si="16"/>
        <v>1699.1907643430709</v>
      </c>
      <c r="H124" s="5">
        <f t="shared" si="17"/>
        <v>1796.1109205930709</v>
      </c>
      <c r="I124" s="5">
        <f t="shared" si="18"/>
        <v>720</v>
      </c>
      <c r="J124" s="5">
        <f t="shared" si="19"/>
        <v>1076.1109205930709</v>
      </c>
      <c r="K124" s="2">
        <f t="shared" si="20"/>
        <v>43682.481260296365</v>
      </c>
      <c r="L124" s="2">
        <f t="shared" si="21"/>
        <v>79182</v>
      </c>
      <c r="M124" s="2">
        <f t="shared" si="22"/>
        <v>25080</v>
      </c>
      <c r="N124" s="6">
        <f t="shared" si="23"/>
        <v>1</v>
      </c>
      <c r="O124" s="2">
        <f t="shared" si="24"/>
        <v>-9580.4812602963648</v>
      </c>
      <c r="P124" s="2">
        <f t="shared" si="25"/>
        <v>-9580.4812602963648</v>
      </c>
    </row>
    <row r="125" spans="1:16">
      <c r="A125" s="6">
        <v>0</v>
      </c>
      <c r="B125" s="6">
        <v>3</v>
      </c>
      <c r="C125" s="6">
        <v>28</v>
      </c>
      <c r="D125" s="6">
        <f t="shared" si="13"/>
        <v>31</v>
      </c>
      <c r="E125" s="5">
        <f t="shared" si="14"/>
        <v>0</v>
      </c>
      <c r="F125" s="5">
        <f t="shared" si="15"/>
        <v>96.920156249999991</v>
      </c>
      <c r="G125" s="5">
        <f t="shared" si="16"/>
        <v>1784.1503025602246</v>
      </c>
      <c r="H125" s="5">
        <f t="shared" si="17"/>
        <v>1881.0704588102246</v>
      </c>
      <c r="I125" s="5">
        <f t="shared" si="18"/>
        <v>720</v>
      </c>
      <c r="J125" s="5">
        <f t="shared" si="19"/>
        <v>1161.0704588102246</v>
      </c>
      <c r="K125" s="2">
        <f t="shared" si="20"/>
        <v>45157.473243233064</v>
      </c>
      <c r="L125" s="2">
        <f t="shared" si="21"/>
        <v>81882</v>
      </c>
      <c r="M125" s="2">
        <f t="shared" si="22"/>
        <v>25960</v>
      </c>
      <c r="N125" s="6">
        <f t="shared" si="23"/>
        <v>1</v>
      </c>
      <c r="O125" s="2">
        <f t="shared" si="24"/>
        <v>-9235.4732432330638</v>
      </c>
      <c r="P125" s="2">
        <f t="shared" si="25"/>
        <v>-9235.4732432330638</v>
      </c>
    </row>
    <row r="126" spans="1:16">
      <c r="A126" s="6">
        <v>0</v>
      </c>
      <c r="B126" s="6">
        <v>3</v>
      </c>
      <c r="C126" s="6">
        <v>29</v>
      </c>
      <c r="D126" s="6">
        <f t="shared" si="13"/>
        <v>32</v>
      </c>
      <c r="E126" s="5">
        <f t="shared" si="14"/>
        <v>0</v>
      </c>
      <c r="F126" s="5">
        <f t="shared" si="15"/>
        <v>96.920156249999991</v>
      </c>
      <c r="G126" s="5">
        <f t="shared" si="16"/>
        <v>1870.9683306758782</v>
      </c>
      <c r="H126" s="5">
        <f t="shared" si="17"/>
        <v>1967.8884869258782</v>
      </c>
      <c r="I126" s="5">
        <f t="shared" si="18"/>
        <v>720</v>
      </c>
      <c r="J126" s="5">
        <f t="shared" si="19"/>
        <v>1247.8884869258782</v>
      </c>
      <c r="K126" s="2">
        <f t="shared" si="20"/>
        <v>46664.730675796498</v>
      </c>
      <c r="L126" s="2">
        <f t="shared" si="21"/>
        <v>84582</v>
      </c>
      <c r="M126" s="2">
        <f t="shared" si="22"/>
        <v>26840</v>
      </c>
      <c r="N126" s="6">
        <f t="shared" si="23"/>
        <v>1</v>
      </c>
      <c r="O126" s="2">
        <f t="shared" si="24"/>
        <v>-8922.730675796498</v>
      </c>
      <c r="P126" s="2">
        <f t="shared" si="25"/>
        <v>-8922.730675796498</v>
      </c>
    </row>
    <row r="127" spans="1:16">
      <c r="A127" s="6">
        <v>0</v>
      </c>
      <c r="B127" s="6">
        <v>3</v>
      </c>
      <c r="C127" s="6">
        <v>30</v>
      </c>
      <c r="D127" s="6">
        <f t="shared" si="13"/>
        <v>33</v>
      </c>
      <c r="E127" s="5">
        <f t="shared" si="14"/>
        <v>0</v>
      </c>
      <c r="F127" s="5">
        <f t="shared" si="15"/>
        <v>96.920156249999991</v>
      </c>
      <c r="G127" s="5">
        <f t="shared" si="16"/>
        <v>1959.6780360096488</v>
      </c>
      <c r="H127" s="5">
        <f t="shared" si="17"/>
        <v>2056.5981922596488</v>
      </c>
      <c r="I127" s="5">
        <f t="shared" si="18"/>
        <v>720</v>
      </c>
      <c r="J127" s="5">
        <f t="shared" si="19"/>
        <v>1336.5981922596488</v>
      </c>
      <c r="K127" s="2">
        <f t="shared" si="20"/>
        <v>48204.829726730015</v>
      </c>
      <c r="L127" s="2">
        <f t="shared" si="21"/>
        <v>87282</v>
      </c>
      <c r="M127" s="2">
        <f t="shared" si="22"/>
        <v>27720</v>
      </c>
      <c r="N127" s="6">
        <f t="shared" si="23"/>
        <v>1</v>
      </c>
      <c r="O127" s="2">
        <f t="shared" si="24"/>
        <v>-8642.829726730015</v>
      </c>
      <c r="P127" s="2">
        <f t="shared" si="25"/>
        <v>-8642.829726730015</v>
      </c>
    </row>
    <row r="128" spans="1:16">
      <c r="A128" s="6">
        <v>0</v>
      </c>
      <c r="B128" s="6">
        <v>4</v>
      </c>
      <c r="C128" s="6">
        <v>0</v>
      </c>
      <c r="D128" s="6">
        <f t="shared" si="13"/>
        <v>4</v>
      </c>
      <c r="E128" s="5">
        <f t="shared" si="14"/>
        <v>0</v>
      </c>
      <c r="F128" s="5">
        <f t="shared" si="15"/>
        <v>132.45754687499996</v>
      </c>
      <c r="G128" s="5">
        <f t="shared" si="16"/>
        <v>0</v>
      </c>
      <c r="H128" s="5">
        <f t="shared" si="17"/>
        <v>132.45754687499996</v>
      </c>
      <c r="I128" s="5">
        <f t="shared" si="18"/>
        <v>132.45754687499996</v>
      </c>
      <c r="J128" s="5">
        <f t="shared" si="19"/>
        <v>0</v>
      </c>
      <c r="K128" s="2">
        <f t="shared" si="20"/>
        <v>4599.2203776041652</v>
      </c>
      <c r="L128" s="2">
        <f t="shared" si="21"/>
        <v>8376</v>
      </c>
      <c r="M128" s="2">
        <f t="shared" si="22"/>
        <v>1760</v>
      </c>
      <c r="N128" s="6">
        <f t="shared" si="23"/>
        <v>1</v>
      </c>
      <c r="O128" s="2">
        <f t="shared" si="24"/>
        <v>-17983.220377604164</v>
      </c>
      <c r="P128" s="2">
        <f t="shared" si="25"/>
        <v>-17983.220377604164</v>
      </c>
    </row>
    <row r="129" spans="1:16">
      <c r="A129" s="6">
        <v>0</v>
      </c>
      <c r="B129" s="6">
        <v>4</v>
      </c>
      <c r="C129" s="6">
        <v>1</v>
      </c>
      <c r="D129" s="6">
        <f t="shared" si="13"/>
        <v>5</v>
      </c>
      <c r="E129" s="5">
        <f t="shared" si="14"/>
        <v>0</v>
      </c>
      <c r="F129" s="5">
        <f t="shared" si="15"/>
        <v>132.45754687499996</v>
      </c>
      <c r="G129" s="5">
        <f t="shared" si="16"/>
        <v>45.5625</v>
      </c>
      <c r="H129" s="5">
        <f t="shared" si="17"/>
        <v>178.02004687499996</v>
      </c>
      <c r="I129" s="5">
        <f t="shared" si="18"/>
        <v>178.02004687499996</v>
      </c>
      <c r="J129" s="5">
        <f t="shared" si="19"/>
        <v>0</v>
      </c>
      <c r="K129" s="2">
        <f t="shared" si="20"/>
        <v>6181.2516276041652</v>
      </c>
      <c r="L129" s="2">
        <f t="shared" si="21"/>
        <v>11076</v>
      </c>
      <c r="M129" s="2">
        <f t="shared" si="22"/>
        <v>2640</v>
      </c>
      <c r="N129" s="6">
        <f t="shared" si="23"/>
        <v>1</v>
      </c>
      <c r="O129" s="2">
        <f t="shared" si="24"/>
        <v>-17745.251627604164</v>
      </c>
      <c r="P129" s="2">
        <f t="shared" si="25"/>
        <v>-17745.251627604164</v>
      </c>
    </row>
    <row r="130" spans="1:16">
      <c r="A130" s="6">
        <v>0</v>
      </c>
      <c r="B130" s="6">
        <v>4</v>
      </c>
      <c r="C130" s="6">
        <v>2</v>
      </c>
      <c r="D130" s="6">
        <f t="shared" si="13"/>
        <v>6</v>
      </c>
      <c r="E130" s="5">
        <f t="shared" si="14"/>
        <v>0</v>
      </c>
      <c r="F130" s="5">
        <f t="shared" si="15"/>
        <v>132.45754687499996</v>
      </c>
      <c r="G130" s="5">
        <f t="shared" si="16"/>
        <v>92.264062499999994</v>
      </c>
      <c r="H130" s="5">
        <f t="shared" si="17"/>
        <v>224.72160937499996</v>
      </c>
      <c r="I130" s="5">
        <f t="shared" si="18"/>
        <v>224.72160937499996</v>
      </c>
      <c r="J130" s="5">
        <f t="shared" si="19"/>
        <v>0</v>
      </c>
      <c r="K130" s="2">
        <f t="shared" si="20"/>
        <v>7802.8336588541652</v>
      </c>
      <c r="L130" s="2">
        <f t="shared" si="21"/>
        <v>13776</v>
      </c>
      <c r="M130" s="2">
        <f t="shared" si="22"/>
        <v>3520</v>
      </c>
      <c r="N130" s="6">
        <f t="shared" si="23"/>
        <v>1</v>
      </c>
      <c r="O130" s="2">
        <f t="shared" si="24"/>
        <v>-17546.833658854164</v>
      </c>
      <c r="P130" s="2">
        <f t="shared" si="25"/>
        <v>-17546.833658854164</v>
      </c>
    </row>
    <row r="131" spans="1:16">
      <c r="A131" s="6">
        <v>0</v>
      </c>
      <c r="B131" s="6">
        <v>4</v>
      </c>
      <c r="C131" s="6">
        <v>3</v>
      </c>
      <c r="D131" s="6">
        <f t="shared" si="13"/>
        <v>7</v>
      </c>
      <c r="E131" s="5">
        <f t="shared" si="14"/>
        <v>0</v>
      </c>
      <c r="F131" s="5">
        <f t="shared" si="15"/>
        <v>132.45754687499996</v>
      </c>
      <c r="G131" s="5">
        <f t="shared" si="16"/>
        <v>140.12604492187498</v>
      </c>
      <c r="H131" s="5">
        <f t="shared" si="17"/>
        <v>272.58359179687494</v>
      </c>
      <c r="I131" s="5">
        <f t="shared" si="18"/>
        <v>272.58359179687494</v>
      </c>
      <c r="J131" s="5">
        <f t="shared" si="19"/>
        <v>0</v>
      </c>
      <c r="K131" s="2">
        <f t="shared" si="20"/>
        <v>9464.7080485026017</v>
      </c>
      <c r="L131" s="2">
        <f t="shared" si="21"/>
        <v>16476</v>
      </c>
      <c r="M131" s="2">
        <f t="shared" si="22"/>
        <v>4400</v>
      </c>
      <c r="N131" s="6">
        <f t="shared" si="23"/>
        <v>1</v>
      </c>
      <c r="O131" s="2">
        <f t="shared" si="24"/>
        <v>-17388.708048502602</v>
      </c>
      <c r="P131" s="2">
        <f t="shared" si="25"/>
        <v>-17388.708048502602</v>
      </c>
    </row>
    <row r="132" spans="1:16">
      <c r="A132" s="6">
        <v>0</v>
      </c>
      <c r="B132" s="6">
        <v>4</v>
      </c>
      <c r="C132" s="6">
        <v>4</v>
      </c>
      <c r="D132" s="6">
        <f t="shared" ref="D132:D195" si="26">A132+B132+C132</f>
        <v>8</v>
      </c>
      <c r="E132" s="5">
        <f t="shared" ref="E132:E195" si="27">IF(A132=0,0,A132*LABOR_HRS_WK_TOM*SEASON_WEEKS*(1+DIM_PCT_TOM)^A132)</f>
        <v>0</v>
      </c>
      <c r="F132" s="5">
        <f t="shared" ref="F132:F195" si="28">IF(B132=0,0,B132*LABOR_HRS_WK_CAR*SEASON_WEEKS*(1+DIM_PCT_CAR)^B132)</f>
        <v>132.45754687499996</v>
      </c>
      <c r="G132" s="5">
        <f t="shared" ref="G132:G195" si="29">IF(C132=0,0,C132*LABOR_HRS_WK_MES*SEASON_WEEKS*(1+DIM_PCT_MES)^C132)</f>
        <v>189.17016064453125</v>
      </c>
      <c r="H132" s="5">
        <f t="shared" ref="H132:H195" si="30">E132+F132+G132</f>
        <v>321.62770751953121</v>
      </c>
      <c r="I132" s="5">
        <f t="shared" ref="I132:I195" si="31">MIN(H132,FARMER_HRS)</f>
        <v>321.62770751953121</v>
      </c>
      <c r="J132" s="5">
        <f t="shared" ref="J132:J195" si="32">MAX(0,H132-FARMER_HRS)</f>
        <v>0</v>
      </c>
      <c r="K132" s="2">
        <f t="shared" ref="K132:K195" si="33">I132*FARMER_RATE+J132*TEMP_WORKER_RATE</f>
        <v>11167.628733317055</v>
      </c>
      <c r="L132" s="2">
        <f t="shared" ref="L132:L195" si="34">A132*PRICE_TOM+B132*PRICE_CAR+C132*PRICE_MES</f>
        <v>19176</v>
      </c>
      <c r="M132" s="2">
        <f t="shared" ref="M132:M195" si="35">A132*FERT_BED_TOM+B132*FERT_BED_CAR+C132*FERT_BED_MES</f>
        <v>5280</v>
      </c>
      <c r="N132" s="6">
        <f t="shared" ref="N132:N195" si="36">IF(AND(D132&lt;=TOTAL_BEDS,J132&lt;=TEMP_WORKER_MAX*TEMP_WORKER_HRS),1,0)</f>
        <v>1</v>
      </c>
      <c r="O132" s="2">
        <f t="shared" ref="O132:O195" si="37">L132-M132-K132-FIXED_COSTS</f>
        <v>-17271.628733317055</v>
      </c>
      <c r="P132" s="2">
        <f t="shared" ref="P132:P195" si="38">IF(N132=1,O132,"")</f>
        <v>-17271.628733317055</v>
      </c>
    </row>
    <row r="133" spans="1:16">
      <c r="A133" s="6">
        <v>0</v>
      </c>
      <c r="B133" s="6">
        <v>4</v>
      </c>
      <c r="C133" s="6">
        <v>5</v>
      </c>
      <c r="D133" s="6">
        <f t="shared" si="26"/>
        <v>9</v>
      </c>
      <c r="E133" s="5">
        <f t="shared" si="27"/>
        <v>0</v>
      </c>
      <c r="F133" s="5">
        <f t="shared" si="28"/>
        <v>132.45754687499996</v>
      </c>
      <c r="G133" s="5">
        <f t="shared" si="29"/>
        <v>239.41848456573481</v>
      </c>
      <c r="H133" s="5">
        <f t="shared" si="30"/>
        <v>371.87603144073478</v>
      </c>
      <c r="I133" s="5">
        <f t="shared" si="31"/>
        <v>371.87603144073478</v>
      </c>
      <c r="J133" s="5">
        <f t="shared" si="32"/>
        <v>0</v>
      </c>
      <c r="K133" s="2">
        <f t="shared" si="33"/>
        <v>12912.362202803291</v>
      </c>
      <c r="L133" s="2">
        <f t="shared" si="34"/>
        <v>21876</v>
      </c>
      <c r="M133" s="2">
        <f t="shared" si="35"/>
        <v>6160</v>
      </c>
      <c r="N133" s="6">
        <f t="shared" si="36"/>
        <v>1</v>
      </c>
      <c r="O133" s="2">
        <f t="shared" si="37"/>
        <v>-17196.362202803291</v>
      </c>
      <c r="P133" s="2">
        <f t="shared" si="38"/>
        <v>-17196.362202803291</v>
      </c>
    </row>
    <row r="134" spans="1:16">
      <c r="A134" s="6">
        <v>0</v>
      </c>
      <c r="B134" s="6">
        <v>4</v>
      </c>
      <c r="C134" s="6">
        <v>6</v>
      </c>
      <c r="D134" s="6">
        <f t="shared" si="26"/>
        <v>10</v>
      </c>
      <c r="E134" s="5">
        <f t="shared" si="27"/>
        <v>0</v>
      </c>
      <c r="F134" s="5">
        <f t="shared" si="28"/>
        <v>132.45754687499996</v>
      </c>
      <c r="G134" s="5">
        <f t="shared" si="29"/>
        <v>290.89345874736784</v>
      </c>
      <c r="H134" s="5">
        <f t="shared" si="30"/>
        <v>423.35100562236778</v>
      </c>
      <c r="I134" s="5">
        <f t="shared" si="31"/>
        <v>423.35100562236778</v>
      </c>
      <c r="J134" s="5">
        <f t="shared" si="32"/>
        <v>0</v>
      </c>
      <c r="K134" s="2">
        <f t="shared" si="33"/>
        <v>14699.687695221102</v>
      </c>
      <c r="L134" s="2">
        <f t="shared" si="34"/>
        <v>24576</v>
      </c>
      <c r="M134" s="2">
        <f t="shared" si="35"/>
        <v>7040</v>
      </c>
      <c r="N134" s="6">
        <f t="shared" si="36"/>
        <v>1</v>
      </c>
      <c r="O134" s="2">
        <f t="shared" si="37"/>
        <v>-17163.687695221102</v>
      </c>
      <c r="P134" s="2">
        <f t="shared" si="38"/>
        <v>-17163.687695221102</v>
      </c>
    </row>
    <row r="135" spans="1:16">
      <c r="A135" s="6">
        <v>0</v>
      </c>
      <c r="B135" s="6">
        <v>4</v>
      </c>
      <c r="C135" s="6">
        <v>7</v>
      </c>
      <c r="D135" s="6">
        <f t="shared" si="26"/>
        <v>11</v>
      </c>
      <c r="E135" s="5">
        <f t="shared" si="27"/>
        <v>0</v>
      </c>
      <c r="F135" s="5">
        <f t="shared" si="28"/>
        <v>132.45754687499996</v>
      </c>
      <c r="G135" s="5">
        <f t="shared" si="29"/>
        <v>343.61789814532818</v>
      </c>
      <c r="H135" s="5">
        <f t="shared" si="30"/>
        <v>476.07544502032817</v>
      </c>
      <c r="I135" s="5">
        <f t="shared" si="31"/>
        <v>476.07544502032817</v>
      </c>
      <c r="J135" s="5">
        <f t="shared" si="32"/>
        <v>0</v>
      </c>
      <c r="K135" s="2">
        <f t="shared" si="33"/>
        <v>16530.397396539171</v>
      </c>
      <c r="L135" s="2">
        <f t="shared" si="34"/>
        <v>27276</v>
      </c>
      <c r="M135" s="2">
        <f t="shared" si="35"/>
        <v>7920</v>
      </c>
      <c r="N135" s="6">
        <f t="shared" si="36"/>
        <v>1</v>
      </c>
      <c r="O135" s="2">
        <f t="shared" si="37"/>
        <v>-17174.397396539171</v>
      </c>
      <c r="P135" s="2">
        <f t="shared" si="38"/>
        <v>-17174.397396539171</v>
      </c>
    </row>
    <row r="136" spans="1:16">
      <c r="A136" s="6">
        <v>0</v>
      </c>
      <c r="B136" s="6">
        <v>4</v>
      </c>
      <c r="C136" s="6">
        <v>8</v>
      </c>
      <c r="D136" s="6">
        <f t="shared" si="26"/>
        <v>12</v>
      </c>
      <c r="E136" s="5">
        <f t="shared" si="27"/>
        <v>0</v>
      </c>
      <c r="F136" s="5">
        <f t="shared" si="28"/>
        <v>132.45754687499996</v>
      </c>
      <c r="G136" s="5">
        <f t="shared" si="29"/>
        <v>397.61499642530839</v>
      </c>
      <c r="H136" s="5">
        <f t="shared" si="30"/>
        <v>530.07254330030833</v>
      </c>
      <c r="I136" s="5">
        <f t="shared" si="31"/>
        <v>530.07254330030833</v>
      </c>
      <c r="J136" s="5">
        <f t="shared" si="32"/>
        <v>0</v>
      </c>
      <c r="K136" s="2">
        <f t="shared" si="33"/>
        <v>18405.296642371817</v>
      </c>
      <c r="L136" s="2">
        <f t="shared" si="34"/>
        <v>29976</v>
      </c>
      <c r="M136" s="2">
        <f t="shared" si="35"/>
        <v>8800</v>
      </c>
      <c r="N136" s="6">
        <f t="shared" si="36"/>
        <v>1</v>
      </c>
      <c r="O136" s="2">
        <f t="shared" si="37"/>
        <v>-17229.296642371817</v>
      </c>
      <c r="P136" s="2">
        <f t="shared" si="38"/>
        <v>-17229.296642371817</v>
      </c>
    </row>
    <row r="137" spans="1:16">
      <c r="A137" s="6">
        <v>0</v>
      </c>
      <c r="B137" s="6">
        <v>4</v>
      </c>
      <c r="C137" s="6">
        <v>9</v>
      </c>
      <c r="D137" s="6">
        <f t="shared" si="26"/>
        <v>13</v>
      </c>
      <c r="E137" s="5">
        <f t="shared" si="27"/>
        <v>0</v>
      </c>
      <c r="F137" s="5">
        <f t="shared" si="28"/>
        <v>132.45754687499996</v>
      </c>
      <c r="G137" s="5">
        <f t="shared" si="29"/>
        <v>452.90833186570285</v>
      </c>
      <c r="H137" s="5">
        <f t="shared" si="30"/>
        <v>585.36587874070278</v>
      </c>
      <c r="I137" s="5">
        <f t="shared" si="31"/>
        <v>585.36587874070278</v>
      </c>
      <c r="J137" s="5">
        <f t="shared" si="32"/>
        <v>0</v>
      </c>
      <c r="K137" s="2">
        <f t="shared" si="33"/>
        <v>20325.204122941068</v>
      </c>
      <c r="L137" s="2">
        <f t="shared" si="34"/>
        <v>32676</v>
      </c>
      <c r="M137" s="2">
        <f t="shared" si="35"/>
        <v>9680</v>
      </c>
      <c r="N137" s="6">
        <f t="shared" si="36"/>
        <v>1</v>
      </c>
      <c r="O137" s="2">
        <f t="shared" si="37"/>
        <v>-17329.204122941068</v>
      </c>
      <c r="P137" s="2">
        <f t="shared" si="38"/>
        <v>-17329.204122941068</v>
      </c>
    </row>
    <row r="138" spans="1:16">
      <c r="A138" s="6">
        <v>0</v>
      </c>
      <c r="B138" s="6">
        <v>4</v>
      </c>
      <c r="C138" s="6">
        <v>10</v>
      </c>
      <c r="D138" s="6">
        <f t="shared" si="26"/>
        <v>14</v>
      </c>
      <c r="E138" s="5">
        <f t="shared" si="27"/>
        <v>0</v>
      </c>
      <c r="F138" s="5">
        <f t="shared" si="28"/>
        <v>132.45754687499996</v>
      </c>
      <c r="G138" s="5">
        <f t="shared" si="29"/>
        <v>509.52187334891573</v>
      </c>
      <c r="H138" s="5">
        <f t="shared" si="30"/>
        <v>641.97942022391567</v>
      </c>
      <c r="I138" s="5">
        <f t="shared" si="31"/>
        <v>641.97942022391567</v>
      </c>
      <c r="J138" s="5">
        <f t="shared" si="32"/>
        <v>0</v>
      </c>
      <c r="K138" s="2">
        <f t="shared" si="33"/>
        <v>22290.952091108182</v>
      </c>
      <c r="L138" s="2">
        <f t="shared" si="34"/>
        <v>35376</v>
      </c>
      <c r="M138" s="2">
        <f t="shared" si="35"/>
        <v>10560</v>
      </c>
      <c r="N138" s="6">
        <f t="shared" si="36"/>
        <v>1</v>
      </c>
      <c r="O138" s="2">
        <f t="shared" si="37"/>
        <v>-17474.952091108182</v>
      </c>
      <c r="P138" s="2">
        <f t="shared" si="38"/>
        <v>-17474.952091108182</v>
      </c>
    </row>
    <row r="139" spans="1:16">
      <c r="A139" s="6">
        <v>0</v>
      </c>
      <c r="B139" s="6">
        <v>4</v>
      </c>
      <c r="C139" s="6">
        <v>11</v>
      </c>
      <c r="D139" s="6">
        <f t="shared" si="26"/>
        <v>15</v>
      </c>
      <c r="E139" s="5">
        <f t="shared" si="27"/>
        <v>0</v>
      </c>
      <c r="F139" s="5">
        <f t="shared" si="28"/>
        <v>132.45754687499996</v>
      </c>
      <c r="G139" s="5">
        <f t="shared" si="29"/>
        <v>567.47998644235474</v>
      </c>
      <c r="H139" s="5">
        <f t="shared" si="30"/>
        <v>699.93753331735468</v>
      </c>
      <c r="I139" s="5">
        <f t="shared" si="31"/>
        <v>699.93753331735468</v>
      </c>
      <c r="J139" s="5">
        <f t="shared" si="32"/>
        <v>0</v>
      </c>
      <c r="K139" s="2">
        <f t="shared" si="33"/>
        <v>24303.386573519259</v>
      </c>
      <c r="L139" s="2">
        <f t="shared" si="34"/>
        <v>38076</v>
      </c>
      <c r="M139" s="2">
        <f t="shared" si="35"/>
        <v>11440</v>
      </c>
      <c r="N139" s="6">
        <f t="shared" si="36"/>
        <v>1</v>
      </c>
      <c r="O139" s="2">
        <f t="shared" si="37"/>
        <v>-17667.386573519259</v>
      </c>
      <c r="P139" s="2">
        <f t="shared" si="38"/>
        <v>-17667.386573519259</v>
      </c>
    </row>
    <row r="140" spans="1:16">
      <c r="A140" s="6">
        <v>0</v>
      </c>
      <c r="B140" s="6">
        <v>4</v>
      </c>
      <c r="C140" s="6">
        <v>12</v>
      </c>
      <c r="D140" s="6">
        <f t="shared" si="26"/>
        <v>16</v>
      </c>
      <c r="E140" s="5">
        <f t="shared" si="27"/>
        <v>0</v>
      </c>
      <c r="F140" s="5">
        <f t="shared" si="28"/>
        <v>132.45754687499996</v>
      </c>
      <c r="G140" s="5">
        <f t="shared" si="29"/>
        <v>626.80743957041921</v>
      </c>
      <c r="H140" s="5">
        <f t="shared" si="30"/>
        <v>759.26498644541914</v>
      </c>
      <c r="I140" s="5">
        <f t="shared" si="31"/>
        <v>720</v>
      </c>
      <c r="J140" s="5">
        <f t="shared" si="32"/>
        <v>39.26498644541914</v>
      </c>
      <c r="K140" s="2">
        <f t="shared" si="33"/>
        <v>25681.683792455195</v>
      </c>
      <c r="L140" s="2">
        <f t="shared" si="34"/>
        <v>40776</v>
      </c>
      <c r="M140" s="2">
        <f t="shared" si="35"/>
        <v>12320</v>
      </c>
      <c r="N140" s="6">
        <f t="shared" si="36"/>
        <v>1</v>
      </c>
      <c r="O140" s="2">
        <f t="shared" si="37"/>
        <v>-17225.683792455195</v>
      </c>
      <c r="P140" s="2">
        <f t="shared" si="38"/>
        <v>-17225.683792455195</v>
      </c>
    </row>
    <row r="141" spans="1:16">
      <c r="A141" s="6">
        <v>0</v>
      </c>
      <c r="B141" s="6">
        <v>4</v>
      </c>
      <c r="C141" s="6">
        <v>13</v>
      </c>
      <c r="D141" s="6">
        <f t="shared" si="26"/>
        <v>17</v>
      </c>
      <c r="E141" s="5">
        <f t="shared" si="27"/>
        <v>0</v>
      </c>
      <c r="F141" s="5">
        <f t="shared" si="28"/>
        <v>132.45754687499996</v>
      </c>
      <c r="G141" s="5">
        <f t="shared" si="29"/>
        <v>687.52941027880343</v>
      </c>
      <c r="H141" s="5">
        <f t="shared" si="30"/>
        <v>819.98695715380336</v>
      </c>
      <c r="I141" s="5">
        <f t="shared" si="31"/>
        <v>720</v>
      </c>
      <c r="J141" s="5">
        <f t="shared" si="32"/>
        <v>99.98695715380336</v>
      </c>
      <c r="K141" s="2">
        <f t="shared" si="33"/>
        <v>26735.884672809087</v>
      </c>
      <c r="L141" s="2">
        <f t="shared" si="34"/>
        <v>43476</v>
      </c>
      <c r="M141" s="2">
        <f t="shared" si="35"/>
        <v>13200</v>
      </c>
      <c r="N141" s="6">
        <f t="shared" si="36"/>
        <v>1</v>
      </c>
      <c r="O141" s="2">
        <f t="shared" si="37"/>
        <v>-16459.884672809087</v>
      </c>
      <c r="P141" s="2">
        <f t="shared" si="38"/>
        <v>-16459.884672809087</v>
      </c>
    </row>
    <row r="142" spans="1:16">
      <c r="A142" s="6">
        <v>0</v>
      </c>
      <c r="B142" s="6">
        <v>4</v>
      </c>
      <c r="C142" s="6">
        <v>14</v>
      </c>
      <c r="D142" s="6">
        <f t="shared" si="26"/>
        <v>18</v>
      </c>
      <c r="E142" s="5">
        <f t="shared" si="27"/>
        <v>0</v>
      </c>
      <c r="F142" s="5">
        <f t="shared" si="28"/>
        <v>132.45754687499996</v>
      </c>
      <c r="G142" s="5">
        <f t="shared" si="29"/>
        <v>749.67149159246469</v>
      </c>
      <c r="H142" s="5">
        <f t="shared" si="30"/>
        <v>882.12903846746462</v>
      </c>
      <c r="I142" s="5">
        <f t="shared" si="31"/>
        <v>720</v>
      </c>
      <c r="J142" s="5">
        <f t="shared" si="32"/>
        <v>162.12903846746462</v>
      </c>
      <c r="K142" s="2">
        <f t="shared" si="33"/>
        <v>27814.740251171261</v>
      </c>
      <c r="L142" s="2">
        <f t="shared" si="34"/>
        <v>46176</v>
      </c>
      <c r="M142" s="2">
        <f t="shared" si="35"/>
        <v>14080</v>
      </c>
      <c r="N142" s="6">
        <f t="shared" si="36"/>
        <v>1</v>
      </c>
      <c r="O142" s="2">
        <f t="shared" si="37"/>
        <v>-15718.740251171261</v>
      </c>
      <c r="P142" s="2">
        <f t="shared" si="38"/>
        <v>-15718.740251171261</v>
      </c>
    </row>
    <row r="143" spans="1:16">
      <c r="A143" s="6">
        <v>0</v>
      </c>
      <c r="B143" s="6">
        <v>4</v>
      </c>
      <c r="C143" s="6">
        <v>15</v>
      </c>
      <c r="D143" s="6">
        <f t="shared" si="26"/>
        <v>19</v>
      </c>
      <c r="E143" s="5">
        <f t="shared" si="27"/>
        <v>0</v>
      </c>
      <c r="F143" s="5">
        <f t="shared" si="28"/>
        <v>132.45754687499996</v>
      </c>
      <c r="G143" s="5">
        <f t="shared" si="29"/>
        <v>813.25969846861108</v>
      </c>
      <c r="H143" s="5">
        <f t="shared" si="30"/>
        <v>945.71724534361101</v>
      </c>
      <c r="I143" s="5">
        <f t="shared" si="31"/>
        <v>720</v>
      </c>
      <c r="J143" s="5">
        <f t="shared" si="32"/>
        <v>225.71724534361101</v>
      </c>
      <c r="K143" s="2">
        <f t="shared" si="33"/>
        <v>28918.702176104358</v>
      </c>
      <c r="L143" s="2">
        <f t="shared" si="34"/>
        <v>48876</v>
      </c>
      <c r="M143" s="2">
        <f t="shared" si="35"/>
        <v>14960</v>
      </c>
      <c r="N143" s="6">
        <f t="shared" si="36"/>
        <v>1</v>
      </c>
      <c r="O143" s="2">
        <f t="shared" si="37"/>
        <v>-15002.702176104358</v>
      </c>
      <c r="P143" s="2">
        <f t="shared" si="38"/>
        <v>-15002.702176104358</v>
      </c>
    </row>
    <row r="144" spans="1:16">
      <c r="A144" s="6">
        <v>0</v>
      </c>
      <c r="B144" s="6">
        <v>4</v>
      </c>
      <c r="C144" s="6">
        <v>16</v>
      </c>
      <c r="D144" s="6">
        <f t="shared" si="26"/>
        <v>20</v>
      </c>
      <c r="E144" s="5">
        <f t="shared" si="27"/>
        <v>0</v>
      </c>
      <c r="F144" s="5">
        <f t="shared" si="28"/>
        <v>132.45754687499996</v>
      </c>
      <c r="G144" s="5">
        <f t="shared" si="29"/>
        <v>878.32047434610013</v>
      </c>
      <c r="H144" s="5">
        <f t="shared" si="30"/>
        <v>1010.7780212211001</v>
      </c>
      <c r="I144" s="5">
        <f t="shared" si="31"/>
        <v>720</v>
      </c>
      <c r="J144" s="5">
        <f t="shared" si="32"/>
        <v>290.77802122110006</v>
      </c>
      <c r="K144" s="2">
        <f t="shared" si="33"/>
        <v>30048.229535088543</v>
      </c>
      <c r="L144" s="2">
        <f t="shared" si="34"/>
        <v>51576</v>
      </c>
      <c r="M144" s="2">
        <f t="shared" si="35"/>
        <v>15840</v>
      </c>
      <c r="N144" s="6">
        <f t="shared" si="36"/>
        <v>1</v>
      </c>
      <c r="O144" s="2">
        <f t="shared" si="37"/>
        <v>-14312.229535088543</v>
      </c>
      <c r="P144" s="2">
        <f t="shared" si="38"/>
        <v>-14312.229535088543</v>
      </c>
    </row>
    <row r="145" spans="1:16">
      <c r="A145" s="6">
        <v>0</v>
      </c>
      <c r="B145" s="6">
        <v>4</v>
      </c>
      <c r="C145" s="6">
        <v>17</v>
      </c>
      <c r="D145" s="6">
        <f t="shared" si="26"/>
        <v>21</v>
      </c>
      <c r="E145" s="5">
        <f t="shared" si="27"/>
        <v>0</v>
      </c>
      <c r="F145" s="5">
        <f t="shared" si="28"/>
        <v>132.45754687499996</v>
      </c>
      <c r="G145" s="5">
        <f t="shared" si="29"/>
        <v>944.88069779264049</v>
      </c>
      <c r="H145" s="5">
        <f t="shared" si="30"/>
        <v>1077.3382446676405</v>
      </c>
      <c r="I145" s="5">
        <f t="shared" si="31"/>
        <v>720</v>
      </c>
      <c r="J145" s="5">
        <f t="shared" si="32"/>
        <v>357.33824466764054</v>
      </c>
      <c r="K145" s="2">
        <f t="shared" si="33"/>
        <v>31203.788969924317</v>
      </c>
      <c r="L145" s="2">
        <f t="shared" si="34"/>
        <v>54276</v>
      </c>
      <c r="M145" s="2">
        <f t="shared" si="35"/>
        <v>16720</v>
      </c>
      <c r="N145" s="6">
        <f t="shared" si="36"/>
        <v>1</v>
      </c>
      <c r="O145" s="2">
        <f t="shared" si="37"/>
        <v>-13647.788969924317</v>
      </c>
      <c r="P145" s="2">
        <f t="shared" si="38"/>
        <v>-13647.788969924317</v>
      </c>
    </row>
    <row r="146" spans="1:16">
      <c r="A146" s="6">
        <v>0</v>
      </c>
      <c r="B146" s="6">
        <v>4</v>
      </c>
      <c r="C146" s="6">
        <v>18</v>
      </c>
      <c r="D146" s="6">
        <f t="shared" si="26"/>
        <v>22</v>
      </c>
      <c r="E146" s="5">
        <f t="shared" si="27"/>
        <v>0</v>
      </c>
      <c r="F146" s="5">
        <f t="shared" si="28"/>
        <v>132.45754687499996</v>
      </c>
      <c r="G146" s="5">
        <f t="shared" si="29"/>
        <v>1012.9676892512279</v>
      </c>
      <c r="H146" s="5">
        <f t="shared" si="30"/>
        <v>1145.4252361262279</v>
      </c>
      <c r="I146" s="5">
        <f t="shared" si="31"/>
        <v>720</v>
      </c>
      <c r="J146" s="5">
        <f t="shared" si="32"/>
        <v>425.4252361262279</v>
      </c>
      <c r="K146" s="2">
        <f t="shared" si="33"/>
        <v>32385.854793858125</v>
      </c>
      <c r="L146" s="2">
        <f t="shared" si="34"/>
        <v>56976</v>
      </c>
      <c r="M146" s="2">
        <f t="shared" si="35"/>
        <v>17600</v>
      </c>
      <c r="N146" s="6">
        <f t="shared" si="36"/>
        <v>1</v>
      </c>
      <c r="O146" s="2">
        <f t="shared" si="37"/>
        <v>-13009.854793858125</v>
      </c>
      <c r="P146" s="2">
        <f t="shared" si="38"/>
        <v>-13009.854793858125</v>
      </c>
    </row>
    <row r="147" spans="1:16">
      <c r="A147" s="6">
        <v>0</v>
      </c>
      <c r="B147" s="6">
        <v>4</v>
      </c>
      <c r="C147" s="6">
        <v>19</v>
      </c>
      <c r="D147" s="6">
        <f t="shared" si="26"/>
        <v>23</v>
      </c>
      <c r="E147" s="5">
        <f t="shared" si="27"/>
        <v>0</v>
      </c>
      <c r="F147" s="5">
        <f t="shared" si="28"/>
        <v>132.45754687499996</v>
      </c>
      <c r="G147" s="5">
        <f t="shared" si="29"/>
        <v>1082.6092178872495</v>
      </c>
      <c r="H147" s="5">
        <f t="shared" si="30"/>
        <v>1215.0667647622495</v>
      </c>
      <c r="I147" s="5">
        <f t="shared" si="31"/>
        <v>720</v>
      </c>
      <c r="J147" s="5">
        <f t="shared" si="32"/>
        <v>495.06676476224948</v>
      </c>
      <c r="K147" s="2">
        <f t="shared" si="33"/>
        <v>33594.909110455716</v>
      </c>
      <c r="L147" s="2">
        <f t="shared" si="34"/>
        <v>59676</v>
      </c>
      <c r="M147" s="2">
        <f t="shared" si="35"/>
        <v>18480</v>
      </c>
      <c r="N147" s="6">
        <f t="shared" si="36"/>
        <v>1</v>
      </c>
      <c r="O147" s="2">
        <f t="shared" si="37"/>
        <v>-12398.909110455716</v>
      </c>
      <c r="P147" s="2">
        <f t="shared" si="38"/>
        <v>-12398.909110455716</v>
      </c>
    </row>
    <row r="148" spans="1:16">
      <c r="A148" s="6">
        <v>0</v>
      </c>
      <c r="B148" s="6">
        <v>4</v>
      </c>
      <c r="C148" s="6">
        <v>20</v>
      </c>
      <c r="D148" s="6">
        <f t="shared" si="26"/>
        <v>24</v>
      </c>
      <c r="E148" s="5">
        <f t="shared" si="27"/>
        <v>0</v>
      </c>
      <c r="F148" s="5">
        <f t="shared" si="28"/>
        <v>132.45754687499996</v>
      </c>
      <c r="G148" s="5">
        <f t="shared" si="29"/>
        <v>1153.8335085377266</v>
      </c>
      <c r="H148" s="5">
        <f t="shared" si="30"/>
        <v>1286.2910554127266</v>
      </c>
      <c r="I148" s="5">
        <f t="shared" si="31"/>
        <v>720</v>
      </c>
      <c r="J148" s="5">
        <f t="shared" si="32"/>
        <v>566.29105541272656</v>
      </c>
      <c r="K148" s="2">
        <f t="shared" si="33"/>
        <v>34831.441934248724</v>
      </c>
      <c r="L148" s="2">
        <f t="shared" si="34"/>
        <v>62376</v>
      </c>
      <c r="M148" s="2">
        <f t="shared" si="35"/>
        <v>19360</v>
      </c>
      <c r="N148" s="6">
        <f t="shared" si="36"/>
        <v>1</v>
      </c>
      <c r="O148" s="2">
        <f t="shared" si="37"/>
        <v>-11815.441934248724</v>
      </c>
      <c r="P148" s="2">
        <f t="shared" si="38"/>
        <v>-11815.441934248724</v>
      </c>
    </row>
    <row r="149" spans="1:16">
      <c r="A149" s="6">
        <v>0</v>
      </c>
      <c r="B149" s="6">
        <v>4</v>
      </c>
      <c r="C149" s="6">
        <v>21</v>
      </c>
      <c r="D149" s="6">
        <f t="shared" si="26"/>
        <v>25</v>
      </c>
      <c r="E149" s="5">
        <f t="shared" si="27"/>
        <v>0</v>
      </c>
      <c r="F149" s="5">
        <f t="shared" si="28"/>
        <v>132.45754687499996</v>
      </c>
      <c r="G149" s="5">
        <f t="shared" si="29"/>
        <v>1226.6692487641703</v>
      </c>
      <c r="H149" s="5">
        <f t="shared" si="30"/>
        <v>1359.1267956391703</v>
      </c>
      <c r="I149" s="5">
        <f t="shared" si="31"/>
        <v>720</v>
      </c>
      <c r="J149" s="5">
        <f t="shared" si="32"/>
        <v>639.12679563917027</v>
      </c>
      <c r="K149" s="2">
        <f t="shared" si="33"/>
        <v>36095.951313180041</v>
      </c>
      <c r="L149" s="2">
        <f t="shared" si="34"/>
        <v>65076</v>
      </c>
      <c r="M149" s="2">
        <f t="shared" si="35"/>
        <v>20240</v>
      </c>
      <c r="N149" s="6">
        <f t="shared" si="36"/>
        <v>1</v>
      </c>
      <c r="O149" s="2">
        <f t="shared" si="37"/>
        <v>-11259.951313180041</v>
      </c>
      <c r="P149" s="2">
        <f t="shared" si="38"/>
        <v>-11259.951313180041</v>
      </c>
    </row>
    <row r="150" spans="1:16">
      <c r="A150" s="6">
        <v>0</v>
      </c>
      <c r="B150" s="6">
        <v>4</v>
      </c>
      <c r="C150" s="6">
        <v>22</v>
      </c>
      <c r="D150" s="6">
        <f t="shared" si="26"/>
        <v>26</v>
      </c>
      <c r="E150" s="5">
        <f t="shared" si="27"/>
        <v>0</v>
      </c>
      <c r="F150" s="5">
        <f t="shared" si="28"/>
        <v>132.45754687499996</v>
      </c>
      <c r="G150" s="5">
        <f t="shared" si="29"/>
        <v>1301.1455960105666</v>
      </c>
      <c r="H150" s="5">
        <f t="shared" si="30"/>
        <v>1433.6031428855665</v>
      </c>
      <c r="I150" s="5">
        <f t="shared" si="31"/>
        <v>720</v>
      </c>
      <c r="J150" s="5">
        <f t="shared" si="32"/>
        <v>713.60314288556651</v>
      </c>
      <c r="K150" s="2">
        <f t="shared" si="33"/>
        <v>37388.943452874417</v>
      </c>
      <c r="L150" s="2">
        <f t="shared" si="34"/>
        <v>67776</v>
      </c>
      <c r="M150" s="2">
        <f t="shared" si="35"/>
        <v>21120</v>
      </c>
      <c r="N150" s="6">
        <f t="shared" si="36"/>
        <v>1</v>
      </c>
      <c r="O150" s="2">
        <f t="shared" si="37"/>
        <v>-10732.943452874417</v>
      </c>
      <c r="P150" s="2">
        <f t="shared" si="38"/>
        <v>-10732.943452874417</v>
      </c>
    </row>
    <row r="151" spans="1:16">
      <c r="A151" s="6">
        <v>0</v>
      </c>
      <c r="B151" s="6">
        <v>4</v>
      </c>
      <c r="C151" s="6">
        <v>23</v>
      </c>
      <c r="D151" s="6">
        <f t="shared" si="26"/>
        <v>27</v>
      </c>
      <c r="E151" s="5">
        <f t="shared" si="27"/>
        <v>0</v>
      </c>
      <c r="F151" s="5">
        <f t="shared" si="28"/>
        <v>132.45754687499996</v>
      </c>
      <c r="G151" s="5">
        <f t="shared" si="29"/>
        <v>1377.292184868003</v>
      </c>
      <c r="H151" s="5">
        <f t="shared" si="30"/>
        <v>1509.7497317430029</v>
      </c>
      <c r="I151" s="5">
        <f t="shared" si="31"/>
        <v>720</v>
      </c>
      <c r="J151" s="5">
        <f t="shared" si="32"/>
        <v>789.74973174300294</v>
      </c>
      <c r="K151" s="2">
        <f t="shared" si="33"/>
        <v>38710.932842760463</v>
      </c>
      <c r="L151" s="2">
        <f t="shared" si="34"/>
        <v>70476</v>
      </c>
      <c r="M151" s="2">
        <f t="shared" si="35"/>
        <v>22000</v>
      </c>
      <c r="N151" s="6">
        <f t="shared" si="36"/>
        <v>1</v>
      </c>
      <c r="O151" s="2">
        <f t="shared" si="37"/>
        <v>-10234.932842760463</v>
      </c>
      <c r="P151" s="2">
        <f t="shared" si="38"/>
        <v>-10234.932842760463</v>
      </c>
    </row>
    <row r="152" spans="1:16">
      <c r="A152" s="6">
        <v>0</v>
      </c>
      <c r="B152" s="6">
        <v>4</v>
      </c>
      <c r="C152" s="6">
        <v>24</v>
      </c>
      <c r="D152" s="6">
        <f t="shared" si="26"/>
        <v>28</v>
      </c>
      <c r="E152" s="5">
        <f t="shared" si="27"/>
        <v>0</v>
      </c>
      <c r="F152" s="5">
        <f t="shared" si="28"/>
        <v>132.45754687499996</v>
      </c>
      <c r="G152" s="5">
        <f t="shared" si="29"/>
        <v>1455.1391344474989</v>
      </c>
      <c r="H152" s="5">
        <f t="shared" si="30"/>
        <v>1587.5966813224989</v>
      </c>
      <c r="I152" s="5">
        <f t="shared" si="31"/>
        <v>720</v>
      </c>
      <c r="J152" s="5">
        <f t="shared" si="32"/>
        <v>867.59668132249885</v>
      </c>
      <c r="K152" s="2">
        <f t="shared" si="33"/>
        <v>40062.442384071161</v>
      </c>
      <c r="L152" s="2">
        <f t="shared" si="34"/>
        <v>73176</v>
      </c>
      <c r="M152" s="2">
        <f t="shared" si="35"/>
        <v>22880</v>
      </c>
      <c r="N152" s="6">
        <f t="shared" si="36"/>
        <v>1</v>
      </c>
      <c r="O152" s="2">
        <f t="shared" si="37"/>
        <v>-9766.4423840711606</v>
      </c>
      <c r="P152" s="2">
        <f t="shared" si="38"/>
        <v>-9766.4423840711606</v>
      </c>
    </row>
    <row r="153" spans="1:16">
      <c r="A153" s="6">
        <v>0</v>
      </c>
      <c r="B153" s="6">
        <v>4</v>
      </c>
      <c r="C153" s="6">
        <v>25</v>
      </c>
      <c r="D153" s="6">
        <f t="shared" si="26"/>
        <v>29</v>
      </c>
      <c r="E153" s="5">
        <f t="shared" si="27"/>
        <v>0</v>
      </c>
      <c r="F153" s="5">
        <f t="shared" si="28"/>
        <v>132.45754687499996</v>
      </c>
      <c r="G153" s="5">
        <f t="shared" si="29"/>
        <v>1534.7170558625965</v>
      </c>
      <c r="H153" s="5">
        <f t="shared" si="30"/>
        <v>1667.1746027375964</v>
      </c>
      <c r="I153" s="5">
        <f t="shared" si="31"/>
        <v>720</v>
      </c>
      <c r="J153" s="5">
        <f t="shared" si="32"/>
        <v>947.17460273759639</v>
      </c>
      <c r="K153" s="2">
        <f t="shared" si="33"/>
        <v>41444.003519749938</v>
      </c>
      <c r="L153" s="2">
        <f t="shared" si="34"/>
        <v>75876</v>
      </c>
      <c r="M153" s="2">
        <f t="shared" si="35"/>
        <v>23760</v>
      </c>
      <c r="N153" s="6">
        <f t="shared" si="36"/>
        <v>1</v>
      </c>
      <c r="O153" s="2">
        <f t="shared" si="37"/>
        <v>-9328.0035197499383</v>
      </c>
      <c r="P153" s="2">
        <f t="shared" si="38"/>
        <v>-9328.0035197499383</v>
      </c>
    </row>
    <row r="154" spans="1:16">
      <c r="A154" s="6">
        <v>0</v>
      </c>
      <c r="B154" s="6">
        <v>4</v>
      </c>
      <c r="C154" s="6">
        <v>26</v>
      </c>
      <c r="D154" s="6">
        <f t="shared" si="26"/>
        <v>30</v>
      </c>
      <c r="E154" s="5">
        <f t="shared" si="27"/>
        <v>0</v>
      </c>
      <c r="F154" s="5">
        <f t="shared" si="28"/>
        <v>132.45754687499996</v>
      </c>
      <c r="G154" s="5">
        <f t="shared" si="29"/>
        <v>1616.0570598233144</v>
      </c>
      <c r="H154" s="5">
        <f t="shared" si="30"/>
        <v>1748.5146066983143</v>
      </c>
      <c r="I154" s="5">
        <f t="shared" si="31"/>
        <v>720</v>
      </c>
      <c r="J154" s="5">
        <f t="shared" si="32"/>
        <v>1028.5146066983143</v>
      </c>
      <c r="K154" s="2">
        <f t="shared" si="33"/>
        <v>42856.156366290175</v>
      </c>
      <c r="L154" s="2">
        <f t="shared" si="34"/>
        <v>78576</v>
      </c>
      <c r="M154" s="2">
        <f t="shared" si="35"/>
        <v>24640</v>
      </c>
      <c r="N154" s="6">
        <f t="shared" si="36"/>
        <v>1</v>
      </c>
      <c r="O154" s="2">
        <f t="shared" si="37"/>
        <v>-8920.1563662901754</v>
      </c>
      <c r="P154" s="2">
        <f t="shared" si="38"/>
        <v>-8920.1563662901754</v>
      </c>
    </row>
    <row r="155" spans="1:16">
      <c r="A155" s="6">
        <v>0</v>
      </c>
      <c r="B155" s="6">
        <v>4</v>
      </c>
      <c r="C155" s="6">
        <v>27</v>
      </c>
      <c r="D155" s="6">
        <f t="shared" si="26"/>
        <v>31</v>
      </c>
      <c r="E155" s="5">
        <f t="shared" si="27"/>
        <v>0</v>
      </c>
      <c r="F155" s="5">
        <f t="shared" si="28"/>
        <v>132.45754687499996</v>
      </c>
      <c r="G155" s="5">
        <f t="shared" si="29"/>
        <v>1699.1907643430709</v>
      </c>
      <c r="H155" s="5">
        <f t="shared" si="30"/>
        <v>1831.6483112180708</v>
      </c>
      <c r="I155" s="5">
        <f t="shared" si="31"/>
        <v>720</v>
      </c>
      <c r="J155" s="5">
        <f t="shared" si="32"/>
        <v>1111.6483112180708</v>
      </c>
      <c r="K155" s="2">
        <f t="shared" si="33"/>
        <v>44299.449847535951</v>
      </c>
      <c r="L155" s="2">
        <f t="shared" si="34"/>
        <v>81276</v>
      </c>
      <c r="M155" s="2">
        <f t="shared" si="35"/>
        <v>25520</v>
      </c>
      <c r="N155" s="6">
        <f t="shared" si="36"/>
        <v>1</v>
      </c>
      <c r="O155" s="2">
        <f t="shared" si="37"/>
        <v>-8543.4498475359505</v>
      </c>
      <c r="P155" s="2">
        <f t="shared" si="38"/>
        <v>-8543.4498475359505</v>
      </c>
    </row>
    <row r="156" spans="1:16">
      <c r="A156" s="6">
        <v>0</v>
      </c>
      <c r="B156" s="6">
        <v>4</v>
      </c>
      <c r="C156" s="6">
        <v>28</v>
      </c>
      <c r="D156" s="6">
        <f t="shared" si="26"/>
        <v>32</v>
      </c>
      <c r="E156" s="5">
        <f t="shared" si="27"/>
        <v>0</v>
      </c>
      <c r="F156" s="5">
        <f t="shared" si="28"/>
        <v>132.45754687499996</v>
      </c>
      <c r="G156" s="5">
        <f t="shared" si="29"/>
        <v>1784.1503025602246</v>
      </c>
      <c r="H156" s="5">
        <f t="shared" si="30"/>
        <v>1916.6078494352246</v>
      </c>
      <c r="I156" s="5">
        <f t="shared" si="31"/>
        <v>720</v>
      </c>
      <c r="J156" s="5">
        <f t="shared" si="32"/>
        <v>1196.6078494352246</v>
      </c>
      <c r="K156" s="2">
        <f t="shared" si="33"/>
        <v>45774.44183047265</v>
      </c>
      <c r="L156" s="2">
        <f t="shared" si="34"/>
        <v>83976</v>
      </c>
      <c r="M156" s="2">
        <f t="shared" si="35"/>
        <v>26400</v>
      </c>
      <c r="N156" s="6">
        <f t="shared" si="36"/>
        <v>1</v>
      </c>
      <c r="O156" s="2">
        <f t="shared" si="37"/>
        <v>-8198.4418304726496</v>
      </c>
      <c r="P156" s="2">
        <f t="shared" si="38"/>
        <v>-8198.4418304726496</v>
      </c>
    </row>
    <row r="157" spans="1:16">
      <c r="A157" s="6">
        <v>0</v>
      </c>
      <c r="B157" s="6">
        <v>4</v>
      </c>
      <c r="C157" s="6">
        <v>29</v>
      </c>
      <c r="D157" s="6">
        <f t="shared" si="26"/>
        <v>33</v>
      </c>
      <c r="E157" s="5">
        <f t="shared" si="27"/>
        <v>0</v>
      </c>
      <c r="F157" s="5">
        <f t="shared" si="28"/>
        <v>132.45754687499996</v>
      </c>
      <c r="G157" s="5">
        <f t="shared" si="29"/>
        <v>1870.9683306758782</v>
      </c>
      <c r="H157" s="5">
        <f t="shared" si="30"/>
        <v>2003.4258775508781</v>
      </c>
      <c r="I157" s="5">
        <f t="shared" si="31"/>
        <v>720</v>
      </c>
      <c r="J157" s="5">
        <f t="shared" si="32"/>
        <v>1283.4258775508781</v>
      </c>
      <c r="K157" s="2">
        <f t="shared" si="33"/>
        <v>47281.699263036076</v>
      </c>
      <c r="L157" s="2">
        <f t="shared" si="34"/>
        <v>86676</v>
      </c>
      <c r="M157" s="2">
        <f t="shared" si="35"/>
        <v>27280</v>
      </c>
      <c r="N157" s="6">
        <f t="shared" si="36"/>
        <v>1</v>
      </c>
      <c r="O157" s="2">
        <f t="shared" si="37"/>
        <v>-7885.6992630360764</v>
      </c>
      <c r="P157" s="2">
        <f t="shared" si="38"/>
        <v>-7885.6992630360764</v>
      </c>
    </row>
    <row r="158" spans="1:16">
      <c r="A158" s="6">
        <v>0</v>
      </c>
      <c r="B158" s="6">
        <v>4</v>
      </c>
      <c r="C158" s="6">
        <v>30</v>
      </c>
      <c r="D158" s="6">
        <f t="shared" si="26"/>
        <v>34</v>
      </c>
      <c r="E158" s="5">
        <f t="shared" si="27"/>
        <v>0</v>
      </c>
      <c r="F158" s="5">
        <f t="shared" si="28"/>
        <v>132.45754687499996</v>
      </c>
      <c r="G158" s="5">
        <f t="shared" si="29"/>
        <v>1959.6780360096488</v>
      </c>
      <c r="H158" s="5">
        <f t="shared" si="30"/>
        <v>2092.135582884649</v>
      </c>
      <c r="I158" s="5">
        <f t="shared" si="31"/>
        <v>720</v>
      </c>
      <c r="J158" s="5">
        <f t="shared" si="32"/>
        <v>1372.135582884649</v>
      </c>
      <c r="K158" s="2">
        <f t="shared" si="33"/>
        <v>48821.798313969601</v>
      </c>
      <c r="L158" s="2">
        <f t="shared" si="34"/>
        <v>89376</v>
      </c>
      <c r="M158" s="2">
        <f t="shared" si="35"/>
        <v>28160</v>
      </c>
      <c r="N158" s="6">
        <f t="shared" si="36"/>
        <v>1</v>
      </c>
      <c r="O158" s="2">
        <f t="shared" si="37"/>
        <v>-7605.7983139696007</v>
      </c>
      <c r="P158" s="2">
        <f t="shared" si="38"/>
        <v>-7605.7983139696007</v>
      </c>
    </row>
    <row r="159" spans="1:16">
      <c r="A159" s="6">
        <v>0</v>
      </c>
      <c r="B159" s="6">
        <v>5</v>
      </c>
      <c r="C159" s="6">
        <v>0</v>
      </c>
      <c r="D159" s="6">
        <f t="shared" si="26"/>
        <v>5</v>
      </c>
      <c r="E159" s="5">
        <f t="shared" si="27"/>
        <v>0</v>
      </c>
      <c r="F159" s="5">
        <f t="shared" si="28"/>
        <v>169.71123193359369</v>
      </c>
      <c r="G159" s="5">
        <f t="shared" si="29"/>
        <v>0</v>
      </c>
      <c r="H159" s="5">
        <f t="shared" si="30"/>
        <v>169.71123193359369</v>
      </c>
      <c r="I159" s="5">
        <f t="shared" si="31"/>
        <v>169.71123193359369</v>
      </c>
      <c r="J159" s="5">
        <f t="shared" si="32"/>
        <v>0</v>
      </c>
      <c r="K159" s="2">
        <f t="shared" si="33"/>
        <v>5892.7511088053361</v>
      </c>
      <c r="L159" s="2">
        <f t="shared" si="34"/>
        <v>10470</v>
      </c>
      <c r="M159" s="2">
        <f t="shared" si="35"/>
        <v>2200</v>
      </c>
      <c r="N159" s="6">
        <f t="shared" si="36"/>
        <v>1</v>
      </c>
      <c r="O159" s="2">
        <f t="shared" si="37"/>
        <v>-17622.751108805336</v>
      </c>
      <c r="P159" s="2">
        <f t="shared" si="38"/>
        <v>-17622.751108805336</v>
      </c>
    </row>
    <row r="160" spans="1:16">
      <c r="A160" s="6">
        <v>0</v>
      </c>
      <c r="B160" s="6">
        <v>5</v>
      </c>
      <c r="C160" s="6">
        <v>1</v>
      </c>
      <c r="D160" s="6">
        <f t="shared" si="26"/>
        <v>6</v>
      </c>
      <c r="E160" s="5">
        <f t="shared" si="27"/>
        <v>0</v>
      </c>
      <c r="F160" s="5">
        <f t="shared" si="28"/>
        <v>169.71123193359369</v>
      </c>
      <c r="G160" s="5">
        <f t="shared" si="29"/>
        <v>45.5625</v>
      </c>
      <c r="H160" s="5">
        <f t="shared" si="30"/>
        <v>215.27373193359369</v>
      </c>
      <c r="I160" s="5">
        <f t="shared" si="31"/>
        <v>215.27373193359369</v>
      </c>
      <c r="J160" s="5">
        <f t="shared" si="32"/>
        <v>0</v>
      </c>
      <c r="K160" s="2">
        <f t="shared" si="33"/>
        <v>7474.7823588053361</v>
      </c>
      <c r="L160" s="2">
        <f t="shared" si="34"/>
        <v>13170</v>
      </c>
      <c r="M160" s="2">
        <f t="shared" si="35"/>
        <v>3080</v>
      </c>
      <c r="N160" s="6">
        <f t="shared" si="36"/>
        <v>1</v>
      </c>
      <c r="O160" s="2">
        <f t="shared" si="37"/>
        <v>-17384.782358805336</v>
      </c>
      <c r="P160" s="2">
        <f t="shared" si="38"/>
        <v>-17384.782358805336</v>
      </c>
    </row>
    <row r="161" spans="1:16">
      <c r="A161" s="6">
        <v>0</v>
      </c>
      <c r="B161" s="6">
        <v>5</v>
      </c>
      <c r="C161" s="6">
        <v>2</v>
      </c>
      <c r="D161" s="6">
        <f t="shared" si="26"/>
        <v>7</v>
      </c>
      <c r="E161" s="5">
        <f t="shared" si="27"/>
        <v>0</v>
      </c>
      <c r="F161" s="5">
        <f t="shared" si="28"/>
        <v>169.71123193359369</v>
      </c>
      <c r="G161" s="5">
        <f t="shared" si="29"/>
        <v>92.264062499999994</v>
      </c>
      <c r="H161" s="5">
        <f t="shared" si="30"/>
        <v>261.97529443359372</v>
      </c>
      <c r="I161" s="5">
        <f t="shared" si="31"/>
        <v>261.97529443359372</v>
      </c>
      <c r="J161" s="5">
        <f t="shared" si="32"/>
        <v>0</v>
      </c>
      <c r="K161" s="2">
        <f t="shared" si="33"/>
        <v>9096.3643900553379</v>
      </c>
      <c r="L161" s="2">
        <f t="shared" si="34"/>
        <v>15870</v>
      </c>
      <c r="M161" s="2">
        <f t="shared" si="35"/>
        <v>3960</v>
      </c>
      <c r="N161" s="6">
        <f t="shared" si="36"/>
        <v>1</v>
      </c>
      <c r="O161" s="2">
        <f t="shared" si="37"/>
        <v>-17186.364390055336</v>
      </c>
      <c r="P161" s="2">
        <f t="shared" si="38"/>
        <v>-17186.364390055336</v>
      </c>
    </row>
    <row r="162" spans="1:16">
      <c r="A162" s="6">
        <v>0</v>
      </c>
      <c r="B162" s="6">
        <v>5</v>
      </c>
      <c r="C162" s="6">
        <v>3</v>
      </c>
      <c r="D162" s="6">
        <f t="shared" si="26"/>
        <v>8</v>
      </c>
      <c r="E162" s="5">
        <f t="shared" si="27"/>
        <v>0</v>
      </c>
      <c r="F162" s="5">
        <f t="shared" si="28"/>
        <v>169.71123193359369</v>
      </c>
      <c r="G162" s="5">
        <f t="shared" si="29"/>
        <v>140.12604492187498</v>
      </c>
      <c r="H162" s="5">
        <f t="shared" si="30"/>
        <v>309.83727685546864</v>
      </c>
      <c r="I162" s="5">
        <f t="shared" si="31"/>
        <v>309.83727685546864</v>
      </c>
      <c r="J162" s="5">
        <f t="shared" si="32"/>
        <v>0</v>
      </c>
      <c r="K162" s="2">
        <f t="shared" si="33"/>
        <v>10758.238779703772</v>
      </c>
      <c r="L162" s="2">
        <f t="shared" si="34"/>
        <v>18570</v>
      </c>
      <c r="M162" s="2">
        <f t="shared" si="35"/>
        <v>4840</v>
      </c>
      <c r="N162" s="6">
        <f t="shared" si="36"/>
        <v>1</v>
      </c>
      <c r="O162" s="2">
        <f t="shared" si="37"/>
        <v>-17028.238779703774</v>
      </c>
      <c r="P162" s="2">
        <f t="shared" si="38"/>
        <v>-17028.238779703774</v>
      </c>
    </row>
    <row r="163" spans="1:16">
      <c r="A163" s="6">
        <v>0</v>
      </c>
      <c r="B163" s="6">
        <v>5</v>
      </c>
      <c r="C163" s="6">
        <v>4</v>
      </c>
      <c r="D163" s="6">
        <f t="shared" si="26"/>
        <v>9</v>
      </c>
      <c r="E163" s="5">
        <f t="shared" si="27"/>
        <v>0</v>
      </c>
      <c r="F163" s="5">
        <f t="shared" si="28"/>
        <v>169.71123193359369</v>
      </c>
      <c r="G163" s="5">
        <f t="shared" si="29"/>
        <v>189.17016064453125</v>
      </c>
      <c r="H163" s="5">
        <f t="shared" si="30"/>
        <v>358.88139257812497</v>
      </c>
      <c r="I163" s="5">
        <f t="shared" si="31"/>
        <v>358.88139257812497</v>
      </c>
      <c r="J163" s="5">
        <f t="shared" si="32"/>
        <v>0</v>
      </c>
      <c r="K163" s="2">
        <f t="shared" si="33"/>
        <v>12461.159464518229</v>
      </c>
      <c r="L163" s="2">
        <f t="shared" si="34"/>
        <v>21270</v>
      </c>
      <c r="M163" s="2">
        <f t="shared" si="35"/>
        <v>5720</v>
      </c>
      <c r="N163" s="6">
        <f t="shared" si="36"/>
        <v>1</v>
      </c>
      <c r="O163" s="2">
        <f t="shared" si="37"/>
        <v>-16911.159464518227</v>
      </c>
      <c r="P163" s="2">
        <f t="shared" si="38"/>
        <v>-16911.159464518227</v>
      </c>
    </row>
    <row r="164" spans="1:16">
      <c r="A164" s="6">
        <v>0</v>
      </c>
      <c r="B164" s="6">
        <v>5</v>
      </c>
      <c r="C164" s="6">
        <v>5</v>
      </c>
      <c r="D164" s="6">
        <f t="shared" si="26"/>
        <v>10</v>
      </c>
      <c r="E164" s="5">
        <f t="shared" si="27"/>
        <v>0</v>
      </c>
      <c r="F164" s="5">
        <f t="shared" si="28"/>
        <v>169.71123193359369</v>
      </c>
      <c r="G164" s="5">
        <f t="shared" si="29"/>
        <v>239.41848456573481</v>
      </c>
      <c r="H164" s="5">
        <f t="shared" si="30"/>
        <v>409.12971649932854</v>
      </c>
      <c r="I164" s="5">
        <f t="shared" si="31"/>
        <v>409.12971649932854</v>
      </c>
      <c r="J164" s="5">
        <f t="shared" si="32"/>
        <v>0</v>
      </c>
      <c r="K164" s="2">
        <f t="shared" si="33"/>
        <v>14205.892934004463</v>
      </c>
      <c r="L164" s="2">
        <f t="shared" si="34"/>
        <v>23970</v>
      </c>
      <c r="M164" s="2">
        <f t="shared" si="35"/>
        <v>6600</v>
      </c>
      <c r="N164" s="6">
        <f t="shared" si="36"/>
        <v>1</v>
      </c>
      <c r="O164" s="2">
        <f t="shared" si="37"/>
        <v>-16835.892934004463</v>
      </c>
      <c r="P164" s="2">
        <f t="shared" si="38"/>
        <v>-16835.892934004463</v>
      </c>
    </row>
    <row r="165" spans="1:16">
      <c r="A165" s="6">
        <v>0</v>
      </c>
      <c r="B165" s="6">
        <v>5</v>
      </c>
      <c r="C165" s="6">
        <v>6</v>
      </c>
      <c r="D165" s="6">
        <f t="shared" si="26"/>
        <v>11</v>
      </c>
      <c r="E165" s="5">
        <f t="shared" si="27"/>
        <v>0</v>
      </c>
      <c r="F165" s="5">
        <f t="shared" si="28"/>
        <v>169.71123193359369</v>
      </c>
      <c r="G165" s="5">
        <f t="shared" si="29"/>
        <v>290.89345874736784</v>
      </c>
      <c r="H165" s="5">
        <f t="shared" si="30"/>
        <v>460.60469068096154</v>
      </c>
      <c r="I165" s="5">
        <f t="shared" si="31"/>
        <v>460.60469068096154</v>
      </c>
      <c r="J165" s="5">
        <f t="shared" si="32"/>
        <v>0</v>
      </c>
      <c r="K165" s="2">
        <f t="shared" si="33"/>
        <v>15993.218426422276</v>
      </c>
      <c r="L165" s="2">
        <f t="shared" si="34"/>
        <v>26670</v>
      </c>
      <c r="M165" s="2">
        <f t="shared" si="35"/>
        <v>7480</v>
      </c>
      <c r="N165" s="6">
        <f t="shared" si="36"/>
        <v>1</v>
      </c>
      <c r="O165" s="2">
        <f t="shared" si="37"/>
        <v>-16803.218426422274</v>
      </c>
      <c r="P165" s="2">
        <f t="shared" si="38"/>
        <v>-16803.218426422274</v>
      </c>
    </row>
    <row r="166" spans="1:16">
      <c r="A166" s="6">
        <v>0</v>
      </c>
      <c r="B166" s="6">
        <v>5</v>
      </c>
      <c r="C166" s="6">
        <v>7</v>
      </c>
      <c r="D166" s="6">
        <f t="shared" si="26"/>
        <v>12</v>
      </c>
      <c r="E166" s="5">
        <f t="shared" si="27"/>
        <v>0</v>
      </c>
      <c r="F166" s="5">
        <f t="shared" si="28"/>
        <v>169.71123193359369</v>
      </c>
      <c r="G166" s="5">
        <f t="shared" si="29"/>
        <v>343.61789814532818</v>
      </c>
      <c r="H166" s="5">
        <f t="shared" si="30"/>
        <v>513.32913007892193</v>
      </c>
      <c r="I166" s="5">
        <f t="shared" si="31"/>
        <v>513.32913007892193</v>
      </c>
      <c r="J166" s="5">
        <f t="shared" si="32"/>
        <v>0</v>
      </c>
      <c r="K166" s="2">
        <f t="shared" si="33"/>
        <v>17823.928127740346</v>
      </c>
      <c r="L166" s="2">
        <f t="shared" si="34"/>
        <v>29370</v>
      </c>
      <c r="M166" s="2">
        <f t="shared" si="35"/>
        <v>8360</v>
      </c>
      <c r="N166" s="6">
        <f t="shared" si="36"/>
        <v>1</v>
      </c>
      <c r="O166" s="2">
        <f t="shared" si="37"/>
        <v>-16813.928127740346</v>
      </c>
      <c r="P166" s="2">
        <f t="shared" si="38"/>
        <v>-16813.928127740346</v>
      </c>
    </row>
    <row r="167" spans="1:16">
      <c r="A167" s="6">
        <v>0</v>
      </c>
      <c r="B167" s="6">
        <v>5</v>
      </c>
      <c r="C167" s="6">
        <v>8</v>
      </c>
      <c r="D167" s="6">
        <f t="shared" si="26"/>
        <v>13</v>
      </c>
      <c r="E167" s="5">
        <f t="shared" si="27"/>
        <v>0</v>
      </c>
      <c r="F167" s="5">
        <f t="shared" si="28"/>
        <v>169.71123193359369</v>
      </c>
      <c r="G167" s="5">
        <f t="shared" si="29"/>
        <v>397.61499642530839</v>
      </c>
      <c r="H167" s="5">
        <f t="shared" si="30"/>
        <v>567.32622835890209</v>
      </c>
      <c r="I167" s="5">
        <f t="shared" si="31"/>
        <v>567.32622835890209</v>
      </c>
      <c r="J167" s="5">
        <f t="shared" si="32"/>
        <v>0</v>
      </c>
      <c r="K167" s="2">
        <f t="shared" si="33"/>
        <v>19698.827373572989</v>
      </c>
      <c r="L167" s="2">
        <f t="shared" si="34"/>
        <v>32070</v>
      </c>
      <c r="M167" s="2">
        <f t="shared" si="35"/>
        <v>9240</v>
      </c>
      <c r="N167" s="6">
        <f t="shared" si="36"/>
        <v>1</v>
      </c>
      <c r="O167" s="2">
        <f t="shared" si="37"/>
        <v>-16868.827373572989</v>
      </c>
      <c r="P167" s="2">
        <f t="shared" si="38"/>
        <v>-16868.827373572989</v>
      </c>
    </row>
    <row r="168" spans="1:16">
      <c r="A168" s="6">
        <v>0</v>
      </c>
      <c r="B168" s="6">
        <v>5</v>
      </c>
      <c r="C168" s="6">
        <v>9</v>
      </c>
      <c r="D168" s="6">
        <f t="shared" si="26"/>
        <v>14</v>
      </c>
      <c r="E168" s="5">
        <f t="shared" si="27"/>
        <v>0</v>
      </c>
      <c r="F168" s="5">
        <f t="shared" si="28"/>
        <v>169.71123193359369</v>
      </c>
      <c r="G168" s="5">
        <f t="shared" si="29"/>
        <v>452.90833186570285</v>
      </c>
      <c r="H168" s="5">
        <f t="shared" si="30"/>
        <v>622.61956379929654</v>
      </c>
      <c r="I168" s="5">
        <f t="shared" si="31"/>
        <v>622.61956379929654</v>
      </c>
      <c r="J168" s="5">
        <f t="shared" si="32"/>
        <v>0</v>
      </c>
      <c r="K168" s="2">
        <f t="shared" si="33"/>
        <v>21618.73485414224</v>
      </c>
      <c r="L168" s="2">
        <f t="shared" si="34"/>
        <v>34770</v>
      </c>
      <c r="M168" s="2">
        <f t="shared" si="35"/>
        <v>10120</v>
      </c>
      <c r="N168" s="6">
        <f t="shared" si="36"/>
        <v>1</v>
      </c>
      <c r="O168" s="2">
        <f t="shared" si="37"/>
        <v>-16968.73485414224</v>
      </c>
      <c r="P168" s="2">
        <f t="shared" si="38"/>
        <v>-16968.73485414224</v>
      </c>
    </row>
    <row r="169" spans="1:16">
      <c r="A169" s="6">
        <v>0</v>
      </c>
      <c r="B169" s="6">
        <v>5</v>
      </c>
      <c r="C169" s="6">
        <v>10</v>
      </c>
      <c r="D169" s="6">
        <f t="shared" si="26"/>
        <v>15</v>
      </c>
      <c r="E169" s="5">
        <f t="shared" si="27"/>
        <v>0</v>
      </c>
      <c r="F169" s="5">
        <f t="shared" si="28"/>
        <v>169.71123193359369</v>
      </c>
      <c r="G169" s="5">
        <f t="shared" si="29"/>
        <v>509.52187334891573</v>
      </c>
      <c r="H169" s="5">
        <f t="shared" si="30"/>
        <v>679.23310528250943</v>
      </c>
      <c r="I169" s="5">
        <f t="shared" si="31"/>
        <v>679.23310528250943</v>
      </c>
      <c r="J169" s="5">
        <f t="shared" si="32"/>
        <v>0</v>
      </c>
      <c r="K169" s="2">
        <f t="shared" si="33"/>
        <v>23584.482822309354</v>
      </c>
      <c r="L169" s="2">
        <f t="shared" si="34"/>
        <v>37470</v>
      </c>
      <c r="M169" s="2">
        <f t="shared" si="35"/>
        <v>11000</v>
      </c>
      <c r="N169" s="6">
        <f t="shared" si="36"/>
        <v>1</v>
      </c>
      <c r="O169" s="2">
        <f t="shared" si="37"/>
        <v>-17114.482822309354</v>
      </c>
      <c r="P169" s="2">
        <f t="shared" si="38"/>
        <v>-17114.482822309354</v>
      </c>
    </row>
    <row r="170" spans="1:16">
      <c r="A170" s="6">
        <v>0</v>
      </c>
      <c r="B170" s="6">
        <v>5</v>
      </c>
      <c r="C170" s="6">
        <v>11</v>
      </c>
      <c r="D170" s="6">
        <f t="shared" si="26"/>
        <v>16</v>
      </c>
      <c r="E170" s="5">
        <f t="shared" si="27"/>
        <v>0</v>
      </c>
      <c r="F170" s="5">
        <f t="shared" si="28"/>
        <v>169.71123193359369</v>
      </c>
      <c r="G170" s="5">
        <f t="shared" si="29"/>
        <v>567.47998644235474</v>
      </c>
      <c r="H170" s="5">
        <f t="shared" si="30"/>
        <v>737.19121837594844</v>
      </c>
      <c r="I170" s="5">
        <f t="shared" si="31"/>
        <v>720</v>
      </c>
      <c r="J170" s="5">
        <f t="shared" si="32"/>
        <v>17.191218375948438</v>
      </c>
      <c r="K170" s="2">
        <f t="shared" si="33"/>
        <v>25298.458652360216</v>
      </c>
      <c r="L170" s="2">
        <f t="shared" si="34"/>
        <v>40170</v>
      </c>
      <c r="M170" s="2">
        <f t="shared" si="35"/>
        <v>11880</v>
      </c>
      <c r="N170" s="6">
        <f t="shared" si="36"/>
        <v>1</v>
      </c>
      <c r="O170" s="2">
        <f t="shared" si="37"/>
        <v>-17008.458652360216</v>
      </c>
      <c r="P170" s="2">
        <f t="shared" si="38"/>
        <v>-17008.458652360216</v>
      </c>
    </row>
    <row r="171" spans="1:16">
      <c r="A171" s="6">
        <v>0</v>
      </c>
      <c r="B171" s="6">
        <v>5</v>
      </c>
      <c r="C171" s="6">
        <v>12</v>
      </c>
      <c r="D171" s="6">
        <f t="shared" si="26"/>
        <v>17</v>
      </c>
      <c r="E171" s="5">
        <f t="shared" si="27"/>
        <v>0</v>
      </c>
      <c r="F171" s="5">
        <f t="shared" si="28"/>
        <v>169.71123193359369</v>
      </c>
      <c r="G171" s="5">
        <f t="shared" si="29"/>
        <v>626.80743957041921</v>
      </c>
      <c r="H171" s="5">
        <f t="shared" si="30"/>
        <v>796.5186715040129</v>
      </c>
      <c r="I171" s="5">
        <f t="shared" si="31"/>
        <v>720</v>
      </c>
      <c r="J171" s="5">
        <f t="shared" si="32"/>
        <v>76.5186715040129</v>
      </c>
      <c r="K171" s="2">
        <f t="shared" si="33"/>
        <v>26328.449158055781</v>
      </c>
      <c r="L171" s="2">
        <f t="shared" si="34"/>
        <v>42870</v>
      </c>
      <c r="M171" s="2">
        <f t="shared" si="35"/>
        <v>12760</v>
      </c>
      <c r="N171" s="6">
        <f t="shared" si="36"/>
        <v>1</v>
      </c>
      <c r="O171" s="2">
        <f t="shared" si="37"/>
        <v>-16218.449158055781</v>
      </c>
      <c r="P171" s="2">
        <f t="shared" si="38"/>
        <v>-16218.449158055781</v>
      </c>
    </row>
    <row r="172" spans="1:16">
      <c r="A172" s="6">
        <v>0</v>
      </c>
      <c r="B172" s="6">
        <v>5</v>
      </c>
      <c r="C172" s="6">
        <v>13</v>
      </c>
      <c r="D172" s="6">
        <f t="shared" si="26"/>
        <v>18</v>
      </c>
      <c r="E172" s="5">
        <f t="shared" si="27"/>
        <v>0</v>
      </c>
      <c r="F172" s="5">
        <f t="shared" si="28"/>
        <v>169.71123193359369</v>
      </c>
      <c r="G172" s="5">
        <f t="shared" si="29"/>
        <v>687.52941027880343</v>
      </c>
      <c r="H172" s="5">
        <f t="shared" si="30"/>
        <v>857.24064221239712</v>
      </c>
      <c r="I172" s="5">
        <f t="shared" si="31"/>
        <v>720</v>
      </c>
      <c r="J172" s="5">
        <f t="shared" si="32"/>
        <v>137.24064221239712</v>
      </c>
      <c r="K172" s="2">
        <f t="shared" si="33"/>
        <v>27382.650038409673</v>
      </c>
      <c r="L172" s="2">
        <f t="shared" si="34"/>
        <v>45570</v>
      </c>
      <c r="M172" s="2">
        <f t="shared" si="35"/>
        <v>13640</v>
      </c>
      <c r="N172" s="6">
        <f t="shared" si="36"/>
        <v>1</v>
      </c>
      <c r="O172" s="2">
        <f t="shared" si="37"/>
        <v>-15452.650038409673</v>
      </c>
      <c r="P172" s="2">
        <f t="shared" si="38"/>
        <v>-15452.650038409673</v>
      </c>
    </row>
    <row r="173" spans="1:16">
      <c r="A173" s="6">
        <v>0</v>
      </c>
      <c r="B173" s="6">
        <v>5</v>
      </c>
      <c r="C173" s="6">
        <v>14</v>
      </c>
      <c r="D173" s="6">
        <f t="shared" si="26"/>
        <v>19</v>
      </c>
      <c r="E173" s="5">
        <f t="shared" si="27"/>
        <v>0</v>
      </c>
      <c r="F173" s="5">
        <f t="shared" si="28"/>
        <v>169.71123193359369</v>
      </c>
      <c r="G173" s="5">
        <f t="shared" si="29"/>
        <v>749.67149159246469</v>
      </c>
      <c r="H173" s="5">
        <f t="shared" si="30"/>
        <v>919.38272352605838</v>
      </c>
      <c r="I173" s="5">
        <f t="shared" si="31"/>
        <v>720</v>
      </c>
      <c r="J173" s="5">
        <f t="shared" si="32"/>
        <v>199.38272352605838</v>
      </c>
      <c r="K173" s="2">
        <f t="shared" si="33"/>
        <v>28461.505616771847</v>
      </c>
      <c r="L173" s="2">
        <f t="shared" si="34"/>
        <v>48270</v>
      </c>
      <c r="M173" s="2">
        <f t="shared" si="35"/>
        <v>14520</v>
      </c>
      <c r="N173" s="6">
        <f t="shared" si="36"/>
        <v>1</v>
      </c>
      <c r="O173" s="2">
        <f t="shared" si="37"/>
        <v>-14711.505616771847</v>
      </c>
      <c r="P173" s="2">
        <f t="shared" si="38"/>
        <v>-14711.505616771847</v>
      </c>
    </row>
    <row r="174" spans="1:16">
      <c r="A174" s="6">
        <v>0</v>
      </c>
      <c r="B174" s="6">
        <v>5</v>
      </c>
      <c r="C174" s="6">
        <v>15</v>
      </c>
      <c r="D174" s="6">
        <f t="shared" si="26"/>
        <v>20</v>
      </c>
      <c r="E174" s="5">
        <f t="shared" si="27"/>
        <v>0</v>
      </c>
      <c r="F174" s="5">
        <f t="shared" si="28"/>
        <v>169.71123193359369</v>
      </c>
      <c r="G174" s="5">
        <f t="shared" si="29"/>
        <v>813.25969846861108</v>
      </c>
      <c r="H174" s="5">
        <f t="shared" si="30"/>
        <v>982.97093040220477</v>
      </c>
      <c r="I174" s="5">
        <f t="shared" si="31"/>
        <v>720</v>
      </c>
      <c r="J174" s="5">
        <f t="shared" si="32"/>
        <v>262.97093040220477</v>
      </c>
      <c r="K174" s="2">
        <f t="shared" si="33"/>
        <v>29565.467541704944</v>
      </c>
      <c r="L174" s="2">
        <f t="shared" si="34"/>
        <v>50970</v>
      </c>
      <c r="M174" s="2">
        <f t="shared" si="35"/>
        <v>15400</v>
      </c>
      <c r="N174" s="6">
        <f t="shared" si="36"/>
        <v>1</v>
      </c>
      <c r="O174" s="2">
        <f t="shared" si="37"/>
        <v>-13995.467541704944</v>
      </c>
      <c r="P174" s="2">
        <f t="shared" si="38"/>
        <v>-13995.467541704944</v>
      </c>
    </row>
    <row r="175" spans="1:16">
      <c r="A175" s="6">
        <v>0</v>
      </c>
      <c r="B175" s="6">
        <v>5</v>
      </c>
      <c r="C175" s="6">
        <v>16</v>
      </c>
      <c r="D175" s="6">
        <f t="shared" si="26"/>
        <v>21</v>
      </c>
      <c r="E175" s="5">
        <f t="shared" si="27"/>
        <v>0</v>
      </c>
      <c r="F175" s="5">
        <f t="shared" si="28"/>
        <v>169.71123193359369</v>
      </c>
      <c r="G175" s="5">
        <f t="shared" si="29"/>
        <v>878.32047434610013</v>
      </c>
      <c r="H175" s="5">
        <f t="shared" si="30"/>
        <v>1048.0317062796939</v>
      </c>
      <c r="I175" s="5">
        <f t="shared" si="31"/>
        <v>720</v>
      </c>
      <c r="J175" s="5">
        <f t="shared" si="32"/>
        <v>328.03170627969394</v>
      </c>
      <c r="K175" s="2">
        <f t="shared" si="33"/>
        <v>30694.994900689133</v>
      </c>
      <c r="L175" s="2">
        <f t="shared" si="34"/>
        <v>53670</v>
      </c>
      <c r="M175" s="2">
        <f t="shared" si="35"/>
        <v>16280</v>
      </c>
      <c r="N175" s="6">
        <f t="shared" si="36"/>
        <v>1</v>
      </c>
      <c r="O175" s="2">
        <f t="shared" si="37"/>
        <v>-13304.994900689133</v>
      </c>
      <c r="P175" s="2">
        <f t="shared" si="38"/>
        <v>-13304.994900689133</v>
      </c>
    </row>
    <row r="176" spans="1:16">
      <c r="A176" s="6">
        <v>0</v>
      </c>
      <c r="B176" s="6">
        <v>5</v>
      </c>
      <c r="C176" s="6">
        <v>17</v>
      </c>
      <c r="D176" s="6">
        <f t="shared" si="26"/>
        <v>22</v>
      </c>
      <c r="E176" s="5">
        <f t="shared" si="27"/>
        <v>0</v>
      </c>
      <c r="F176" s="5">
        <f t="shared" si="28"/>
        <v>169.71123193359369</v>
      </c>
      <c r="G176" s="5">
        <f t="shared" si="29"/>
        <v>944.88069779264049</v>
      </c>
      <c r="H176" s="5">
        <f t="shared" si="30"/>
        <v>1114.5919297262342</v>
      </c>
      <c r="I176" s="5">
        <f t="shared" si="31"/>
        <v>720</v>
      </c>
      <c r="J176" s="5">
        <f t="shared" si="32"/>
        <v>394.59192972623418</v>
      </c>
      <c r="K176" s="2">
        <f t="shared" si="33"/>
        <v>31850.554335524899</v>
      </c>
      <c r="L176" s="2">
        <f t="shared" si="34"/>
        <v>56370</v>
      </c>
      <c r="M176" s="2">
        <f t="shared" si="35"/>
        <v>17160</v>
      </c>
      <c r="N176" s="6">
        <f t="shared" si="36"/>
        <v>1</v>
      </c>
      <c r="O176" s="2">
        <f t="shared" si="37"/>
        <v>-12640.554335524899</v>
      </c>
      <c r="P176" s="2">
        <f t="shared" si="38"/>
        <v>-12640.554335524899</v>
      </c>
    </row>
    <row r="177" spans="1:16">
      <c r="A177" s="6">
        <v>0</v>
      </c>
      <c r="B177" s="6">
        <v>5</v>
      </c>
      <c r="C177" s="6">
        <v>18</v>
      </c>
      <c r="D177" s="6">
        <f t="shared" si="26"/>
        <v>23</v>
      </c>
      <c r="E177" s="5">
        <f t="shared" si="27"/>
        <v>0</v>
      </c>
      <c r="F177" s="5">
        <f t="shared" si="28"/>
        <v>169.71123193359369</v>
      </c>
      <c r="G177" s="5">
        <f t="shared" si="29"/>
        <v>1012.9676892512279</v>
      </c>
      <c r="H177" s="5">
        <f t="shared" si="30"/>
        <v>1182.6789211848215</v>
      </c>
      <c r="I177" s="5">
        <f t="shared" si="31"/>
        <v>720</v>
      </c>
      <c r="J177" s="5">
        <f t="shared" si="32"/>
        <v>462.67892118482155</v>
      </c>
      <c r="K177" s="2">
        <f t="shared" si="33"/>
        <v>33032.620159458704</v>
      </c>
      <c r="L177" s="2">
        <f t="shared" si="34"/>
        <v>59070</v>
      </c>
      <c r="M177" s="2">
        <f t="shared" si="35"/>
        <v>18040</v>
      </c>
      <c r="N177" s="6">
        <f t="shared" si="36"/>
        <v>1</v>
      </c>
      <c r="O177" s="2">
        <f t="shared" si="37"/>
        <v>-12002.620159458704</v>
      </c>
      <c r="P177" s="2">
        <f t="shared" si="38"/>
        <v>-12002.620159458704</v>
      </c>
    </row>
    <row r="178" spans="1:16">
      <c r="A178" s="6">
        <v>0</v>
      </c>
      <c r="B178" s="6">
        <v>5</v>
      </c>
      <c r="C178" s="6">
        <v>19</v>
      </c>
      <c r="D178" s="6">
        <f t="shared" si="26"/>
        <v>24</v>
      </c>
      <c r="E178" s="5">
        <f t="shared" si="27"/>
        <v>0</v>
      </c>
      <c r="F178" s="5">
        <f t="shared" si="28"/>
        <v>169.71123193359369</v>
      </c>
      <c r="G178" s="5">
        <f t="shared" si="29"/>
        <v>1082.6092178872495</v>
      </c>
      <c r="H178" s="5">
        <f t="shared" si="30"/>
        <v>1252.3204498208434</v>
      </c>
      <c r="I178" s="5">
        <f t="shared" si="31"/>
        <v>720</v>
      </c>
      <c r="J178" s="5">
        <f t="shared" si="32"/>
        <v>532.32044982084335</v>
      </c>
      <c r="K178" s="2">
        <f t="shared" si="33"/>
        <v>34241.674476056309</v>
      </c>
      <c r="L178" s="2">
        <f t="shared" si="34"/>
        <v>61770</v>
      </c>
      <c r="M178" s="2">
        <f t="shared" si="35"/>
        <v>18920</v>
      </c>
      <c r="N178" s="6">
        <f t="shared" si="36"/>
        <v>1</v>
      </c>
      <c r="O178" s="2">
        <f t="shared" si="37"/>
        <v>-11391.674476056309</v>
      </c>
      <c r="P178" s="2">
        <f t="shared" si="38"/>
        <v>-11391.674476056309</v>
      </c>
    </row>
    <row r="179" spans="1:16">
      <c r="A179" s="6">
        <v>0</v>
      </c>
      <c r="B179" s="6">
        <v>5</v>
      </c>
      <c r="C179" s="6">
        <v>20</v>
      </c>
      <c r="D179" s="6">
        <f t="shared" si="26"/>
        <v>25</v>
      </c>
      <c r="E179" s="5">
        <f t="shared" si="27"/>
        <v>0</v>
      </c>
      <c r="F179" s="5">
        <f t="shared" si="28"/>
        <v>169.71123193359369</v>
      </c>
      <c r="G179" s="5">
        <f t="shared" si="29"/>
        <v>1153.8335085377266</v>
      </c>
      <c r="H179" s="5">
        <f t="shared" si="30"/>
        <v>1323.5447404713204</v>
      </c>
      <c r="I179" s="5">
        <f t="shared" si="31"/>
        <v>720</v>
      </c>
      <c r="J179" s="5">
        <f t="shared" si="32"/>
        <v>603.54474047132044</v>
      </c>
      <c r="K179" s="2">
        <f t="shared" si="33"/>
        <v>35478.207299849309</v>
      </c>
      <c r="L179" s="2">
        <f t="shared" si="34"/>
        <v>64470</v>
      </c>
      <c r="M179" s="2">
        <f t="shared" si="35"/>
        <v>19800</v>
      </c>
      <c r="N179" s="6">
        <f t="shared" si="36"/>
        <v>1</v>
      </c>
      <c r="O179" s="2">
        <f t="shared" si="37"/>
        <v>-10808.207299849309</v>
      </c>
      <c r="P179" s="2">
        <f t="shared" si="38"/>
        <v>-10808.207299849309</v>
      </c>
    </row>
    <row r="180" spans="1:16">
      <c r="A180" s="6">
        <v>0</v>
      </c>
      <c r="B180" s="6">
        <v>5</v>
      </c>
      <c r="C180" s="6">
        <v>21</v>
      </c>
      <c r="D180" s="6">
        <f t="shared" si="26"/>
        <v>26</v>
      </c>
      <c r="E180" s="5">
        <f t="shared" si="27"/>
        <v>0</v>
      </c>
      <c r="F180" s="5">
        <f t="shared" si="28"/>
        <v>169.71123193359369</v>
      </c>
      <c r="G180" s="5">
        <f t="shared" si="29"/>
        <v>1226.6692487641703</v>
      </c>
      <c r="H180" s="5">
        <f t="shared" si="30"/>
        <v>1396.3804806977641</v>
      </c>
      <c r="I180" s="5">
        <f t="shared" si="31"/>
        <v>720</v>
      </c>
      <c r="J180" s="5">
        <f t="shared" si="32"/>
        <v>676.38048069776414</v>
      </c>
      <c r="K180" s="2">
        <f t="shared" si="33"/>
        <v>36742.716678780627</v>
      </c>
      <c r="L180" s="2">
        <f t="shared" si="34"/>
        <v>67170</v>
      </c>
      <c r="M180" s="2">
        <f t="shared" si="35"/>
        <v>20680</v>
      </c>
      <c r="N180" s="6">
        <f t="shared" si="36"/>
        <v>1</v>
      </c>
      <c r="O180" s="2">
        <f t="shared" si="37"/>
        <v>-10252.716678780627</v>
      </c>
      <c r="P180" s="2">
        <f t="shared" si="38"/>
        <v>-10252.716678780627</v>
      </c>
    </row>
    <row r="181" spans="1:16">
      <c r="A181" s="6">
        <v>0</v>
      </c>
      <c r="B181" s="6">
        <v>5</v>
      </c>
      <c r="C181" s="6">
        <v>22</v>
      </c>
      <c r="D181" s="6">
        <f t="shared" si="26"/>
        <v>27</v>
      </c>
      <c r="E181" s="5">
        <f t="shared" si="27"/>
        <v>0</v>
      </c>
      <c r="F181" s="5">
        <f t="shared" si="28"/>
        <v>169.71123193359369</v>
      </c>
      <c r="G181" s="5">
        <f t="shared" si="29"/>
        <v>1301.1455960105666</v>
      </c>
      <c r="H181" s="5">
        <f t="shared" si="30"/>
        <v>1470.8568279441602</v>
      </c>
      <c r="I181" s="5">
        <f t="shared" si="31"/>
        <v>720</v>
      </c>
      <c r="J181" s="5">
        <f t="shared" si="32"/>
        <v>750.85682794416016</v>
      </c>
      <c r="K181" s="2">
        <f t="shared" si="33"/>
        <v>38035.708818475003</v>
      </c>
      <c r="L181" s="2">
        <f t="shared" si="34"/>
        <v>69870</v>
      </c>
      <c r="M181" s="2">
        <f t="shared" si="35"/>
        <v>21560</v>
      </c>
      <c r="N181" s="6">
        <f t="shared" si="36"/>
        <v>1</v>
      </c>
      <c r="O181" s="2">
        <f t="shared" si="37"/>
        <v>-9725.7088184750028</v>
      </c>
      <c r="P181" s="2">
        <f t="shared" si="38"/>
        <v>-9725.7088184750028</v>
      </c>
    </row>
    <row r="182" spans="1:16">
      <c r="A182" s="6">
        <v>0</v>
      </c>
      <c r="B182" s="6">
        <v>5</v>
      </c>
      <c r="C182" s="6">
        <v>23</v>
      </c>
      <c r="D182" s="6">
        <f t="shared" si="26"/>
        <v>28</v>
      </c>
      <c r="E182" s="5">
        <f t="shared" si="27"/>
        <v>0</v>
      </c>
      <c r="F182" s="5">
        <f t="shared" si="28"/>
        <v>169.71123193359369</v>
      </c>
      <c r="G182" s="5">
        <f t="shared" si="29"/>
        <v>1377.292184868003</v>
      </c>
      <c r="H182" s="5">
        <f t="shared" si="30"/>
        <v>1547.0034168015968</v>
      </c>
      <c r="I182" s="5">
        <f t="shared" si="31"/>
        <v>720</v>
      </c>
      <c r="J182" s="5">
        <f t="shared" si="32"/>
        <v>827.00341680159681</v>
      </c>
      <c r="K182" s="2">
        <f t="shared" si="33"/>
        <v>39357.698208361056</v>
      </c>
      <c r="L182" s="2">
        <f t="shared" si="34"/>
        <v>72570</v>
      </c>
      <c r="M182" s="2">
        <f t="shared" si="35"/>
        <v>22440</v>
      </c>
      <c r="N182" s="6">
        <f t="shared" si="36"/>
        <v>1</v>
      </c>
      <c r="O182" s="2">
        <f t="shared" si="37"/>
        <v>-9227.6982083610565</v>
      </c>
      <c r="P182" s="2">
        <f t="shared" si="38"/>
        <v>-9227.6982083610565</v>
      </c>
    </row>
    <row r="183" spans="1:16">
      <c r="A183" s="6">
        <v>0</v>
      </c>
      <c r="B183" s="6">
        <v>5</v>
      </c>
      <c r="C183" s="6">
        <v>24</v>
      </c>
      <c r="D183" s="6">
        <f t="shared" si="26"/>
        <v>29</v>
      </c>
      <c r="E183" s="5">
        <f t="shared" si="27"/>
        <v>0</v>
      </c>
      <c r="F183" s="5">
        <f t="shared" si="28"/>
        <v>169.71123193359369</v>
      </c>
      <c r="G183" s="5">
        <f t="shared" si="29"/>
        <v>1455.1391344474989</v>
      </c>
      <c r="H183" s="5">
        <f t="shared" si="30"/>
        <v>1624.8503663810925</v>
      </c>
      <c r="I183" s="5">
        <f t="shared" si="31"/>
        <v>720</v>
      </c>
      <c r="J183" s="5">
        <f t="shared" si="32"/>
        <v>904.8503663810925</v>
      </c>
      <c r="K183" s="2">
        <f t="shared" si="33"/>
        <v>40709.207749671747</v>
      </c>
      <c r="L183" s="2">
        <f t="shared" si="34"/>
        <v>75270</v>
      </c>
      <c r="M183" s="2">
        <f t="shared" si="35"/>
        <v>23320</v>
      </c>
      <c r="N183" s="6">
        <f t="shared" si="36"/>
        <v>1</v>
      </c>
      <c r="O183" s="2">
        <f t="shared" si="37"/>
        <v>-8759.2077496717466</v>
      </c>
      <c r="P183" s="2">
        <f t="shared" si="38"/>
        <v>-8759.2077496717466</v>
      </c>
    </row>
    <row r="184" spans="1:16">
      <c r="A184" s="6">
        <v>0</v>
      </c>
      <c r="B184" s="6">
        <v>5</v>
      </c>
      <c r="C184" s="6">
        <v>25</v>
      </c>
      <c r="D184" s="6">
        <f t="shared" si="26"/>
        <v>30</v>
      </c>
      <c r="E184" s="5">
        <f t="shared" si="27"/>
        <v>0</v>
      </c>
      <c r="F184" s="5">
        <f t="shared" si="28"/>
        <v>169.71123193359369</v>
      </c>
      <c r="G184" s="5">
        <f t="shared" si="29"/>
        <v>1534.7170558625965</v>
      </c>
      <c r="H184" s="5">
        <f t="shared" si="30"/>
        <v>1704.42828779619</v>
      </c>
      <c r="I184" s="5">
        <f t="shared" si="31"/>
        <v>720</v>
      </c>
      <c r="J184" s="5">
        <f t="shared" si="32"/>
        <v>984.42828779619003</v>
      </c>
      <c r="K184" s="2">
        <f t="shared" si="33"/>
        <v>42090.768885350524</v>
      </c>
      <c r="L184" s="2">
        <f t="shared" si="34"/>
        <v>77970</v>
      </c>
      <c r="M184" s="2">
        <f t="shared" si="35"/>
        <v>24200</v>
      </c>
      <c r="N184" s="6">
        <f t="shared" si="36"/>
        <v>1</v>
      </c>
      <c r="O184" s="2">
        <f t="shared" si="37"/>
        <v>-8320.7688853505242</v>
      </c>
      <c r="P184" s="2">
        <f t="shared" si="38"/>
        <v>-8320.7688853505242</v>
      </c>
    </row>
    <row r="185" spans="1:16">
      <c r="A185" s="6">
        <v>0</v>
      </c>
      <c r="B185" s="6">
        <v>5</v>
      </c>
      <c r="C185" s="6">
        <v>26</v>
      </c>
      <c r="D185" s="6">
        <f t="shared" si="26"/>
        <v>31</v>
      </c>
      <c r="E185" s="5">
        <f t="shared" si="27"/>
        <v>0</v>
      </c>
      <c r="F185" s="5">
        <f t="shared" si="28"/>
        <v>169.71123193359369</v>
      </c>
      <c r="G185" s="5">
        <f t="shared" si="29"/>
        <v>1616.0570598233144</v>
      </c>
      <c r="H185" s="5">
        <f t="shared" si="30"/>
        <v>1785.7682917569082</v>
      </c>
      <c r="I185" s="5">
        <f t="shared" si="31"/>
        <v>720</v>
      </c>
      <c r="J185" s="5">
        <f t="shared" si="32"/>
        <v>1065.7682917569082</v>
      </c>
      <c r="K185" s="2">
        <f t="shared" si="33"/>
        <v>43502.921731890761</v>
      </c>
      <c r="L185" s="2">
        <f t="shared" si="34"/>
        <v>80670</v>
      </c>
      <c r="M185" s="2">
        <f t="shared" si="35"/>
        <v>25080</v>
      </c>
      <c r="N185" s="6">
        <f t="shared" si="36"/>
        <v>1</v>
      </c>
      <c r="O185" s="2">
        <f t="shared" si="37"/>
        <v>-7912.9217318907613</v>
      </c>
      <c r="P185" s="2">
        <f t="shared" si="38"/>
        <v>-7912.9217318907613</v>
      </c>
    </row>
    <row r="186" spans="1:16">
      <c r="A186" s="6">
        <v>0</v>
      </c>
      <c r="B186" s="6">
        <v>5</v>
      </c>
      <c r="C186" s="6">
        <v>27</v>
      </c>
      <c r="D186" s="6">
        <f t="shared" si="26"/>
        <v>32</v>
      </c>
      <c r="E186" s="5">
        <f t="shared" si="27"/>
        <v>0</v>
      </c>
      <c r="F186" s="5">
        <f t="shared" si="28"/>
        <v>169.71123193359369</v>
      </c>
      <c r="G186" s="5">
        <f t="shared" si="29"/>
        <v>1699.1907643430709</v>
      </c>
      <c r="H186" s="5">
        <f t="shared" si="30"/>
        <v>1868.9019962766647</v>
      </c>
      <c r="I186" s="5">
        <f t="shared" si="31"/>
        <v>720</v>
      </c>
      <c r="J186" s="5">
        <f t="shared" si="32"/>
        <v>1148.9019962766647</v>
      </c>
      <c r="K186" s="2">
        <f t="shared" si="33"/>
        <v>44946.215213136544</v>
      </c>
      <c r="L186" s="2">
        <f t="shared" si="34"/>
        <v>83370</v>
      </c>
      <c r="M186" s="2">
        <f t="shared" si="35"/>
        <v>25960</v>
      </c>
      <c r="N186" s="6">
        <f t="shared" si="36"/>
        <v>1</v>
      </c>
      <c r="O186" s="2">
        <f t="shared" si="37"/>
        <v>-7536.2152131365438</v>
      </c>
      <c r="P186" s="2">
        <f t="shared" si="38"/>
        <v>-7536.2152131365438</v>
      </c>
    </row>
    <row r="187" spans="1:16">
      <c r="A187" s="6">
        <v>0</v>
      </c>
      <c r="B187" s="6">
        <v>5</v>
      </c>
      <c r="C187" s="6">
        <v>28</v>
      </c>
      <c r="D187" s="6">
        <f t="shared" si="26"/>
        <v>33</v>
      </c>
      <c r="E187" s="5">
        <f t="shared" si="27"/>
        <v>0</v>
      </c>
      <c r="F187" s="5">
        <f t="shared" si="28"/>
        <v>169.71123193359369</v>
      </c>
      <c r="G187" s="5">
        <f t="shared" si="29"/>
        <v>1784.1503025602246</v>
      </c>
      <c r="H187" s="5">
        <f t="shared" si="30"/>
        <v>1953.8615344938185</v>
      </c>
      <c r="I187" s="5">
        <f t="shared" si="31"/>
        <v>720</v>
      </c>
      <c r="J187" s="5">
        <f t="shared" si="32"/>
        <v>1233.8615344938185</v>
      </c>
      <c r="K187" s="2">
        <f t="shared" si="33"/>
        <v>46421.207196073236</v>
      </c>
      <c r="L187" s="2">
        <f t="shared" si="34"/>
        <v>86070</v>
      </c>
      <c r="M187" s="2">
        <f t="shared" si="35"/>
        <v>26840</v>
      </c>
      <c r="N187" s="6">
        <f t="shared" si="36"/>
        <v>1</v>
      </c>
      <c r="O187" s="2">
        <f t="shared" si="37"/>
        <v>-7191.2071960732355</v>
      </c>
      <c r="P187" s="2">
        <f t="shared" si="38"/>
        <v>-7191.2071960732355</v>
      </c>
    </row>
    <row r="188" spans="1:16">
      <c r="A188" s="6">
        <v>0</v>
      </c>
      <c r="B188" s="6">
        <v>5</v>
      </c>
      <c r="C188" s="6">
        <v>29</v>
      </c>
      <c r="D188" s="6">
        <f t="shared" si="26"/>
        <v>34</v>
      </c>
      <c r="E188" s="5">
        <f t="shared" si="27"/>
        <v>0</v>
      </c>
      <c r="F188" s="5">
        <f t="shared" si="28"/>
        <v>169.71123193359369</v>
      </c>
      <c r="G188" s="5">
        <f t="shared" si="29"/>
        <v>1870.9683306758782</v>
      </c>
      <c r="H188" s="5">
        <f t="shared" si="30"/>
        <v>2040.6795626094718</v>
      </c>
      <c r="I188" s="5">
        <f t="shared" si="31"/>
        <v>720</v>
      </c>
      <c r="J188" s="5">
        <f t="shared" si="32"/>
        <v>1320.6795626094718</v>
      </c>
      <c r="K188" s="2">
        <f t="shared" si="33"/>
        <v>47928.464628636662</v>
      </c>
      <c r="L188" s="2">
        <f t="shared" si="34"/>
        <v>88770</v>
      </c>
      <c r="M188" s="2">
        <f t="shared" si="35"/>
        <v>27720</v>
      </c>
      <c r="N188" s="6">
        <f t="shared" si="36"/>
        <v>1</v>
      </c>
      <c r="O188" s="2">
        <f t="shared" si="37"/>
        <v>-6878.4646286366624</v>
      </c>
      <c r="P188" s="2">
        <f t="shared" si="38"/>
        <v>-6878.4646286366624</v>
      </c>
    </row>
    <row r="189" spans="1:16">
      <c r="A189" s="6">
        <v>0</v>
      </c>
      <c r="B189" s="6">
        <v>5</v>
      </c>
      <c r="C189" s="6">
        <v>30</v>
      </c>
      <c r="D189" s="6">
        <f t="shared" si="26"/>
        <v>35</v>
      </c>
      <c r="E189" s="5">
        <f t="shared" si="27"/>
        <v>0</v>
      </c>
      <c r="F189" s="5">
        <f t="shared" si="28"/>
        <v>169.71123193359369</v>
      </c>
      <c r="G189" s="5">
        <f t="shared" si="29"/>
        <v>1959.6780360096488</v>
      </c>
      <c r="H189" s="5">
        <f t="shared" si="30"/>
        <v>2129.3892679432424</v>
      </c>
      <c r="I189" s="5">
        <f t="shared" si="31"/>
        <v>720</v>
      </c>
      <c r="J189" s="5">
        <f t="shared" si="32"/>
        <v>1409.3892679432424</v>
      </c>
      <c r="K189" s="2">
        <f t="shared" si="33"/>
        <v>49468.563679570179</v>
      </c>
      <c r="L189" s="2">
        <f t="shared" si="34"/>
        <v>91470</v>
      </c>
      <c r="M189" s="2">
        <f t="shared" si="35"/>
        <v>28600</v>
      </c>
      <c r="N189" s="6">
        <f t="shared" si="36"/>
        <v>1</v>
      </c>
      <c r="O189" s="2">
        <f t="shared" si="37"/>
        <v>-6598.5636795701794</v>
      </c>
      <c r="P189" s="2">
        <f t="shared" si="38"/>
        <v>-6598.5636795701794</v>
      </c>
    </row>
    <row r="190" spans="1:16">
      <c r="A190" s="6">
        <v>0</v>
      </c>
      <c r="B190" s="6">
        <v>6</v>
      </c>
      <c r="C190" s="6">
        <v>0</v>
      </c>
      <c r="D190" s="6">
        <f t="shared" si="26"/>
        <v>6</v>
      </c>
      <c r="E190" s="5">
        <f t="shared" si="27"/>
        <v>0</v>
      </c>
      <c r="F190" s="5">
        <f t="shared" si="28"/>
        <v>208.74481527832023</v>
      </c>
      <c r="G190" s="5">
        <f t="shared" si="29"/>
        <v>0</v>
      </c>
      <c r="H190" s="5">
        <f t="shared" si="30"/>
        <v>208.74481527832023</v>
      </c>
      <c r="I190" s="5">
        <f t="shared" si="31"/>
        <v>208.74481527832023</v>
      </c>
      <c r="J190" s="5">
        <f t="shared" si="32"/>
        <v>0</v>
      </c>
      <c r="K190" s="2">
        <f t="shared" si="33"/>
        <v>7248.0838638305631</v>
      </c>
      <c r="L190" s="2">
        <f t="shared" si="34"/>
        <v>12564</v>
      </c>
      <c r="M190" s="2">
        <f t="shared" si="35"/>
        <v>2640</v>
      </c>
      <c r="N190" s="6">
        <f t="shared" si="36"/>
        <v>1</v>
      </c>
      <c r="O190" s="2">
        <f t="shared" si="37"/>
        <v>-17324.083863830565</v>
      </c>
      <c r="P190" s="2">
        <f t="shared" si="38"/>
        <v>-17324.083863830565</v>
      </c>
    </row>
    <row r="191" spans="1:16">
      <c r="A191" s="6">
        <v>0</v>
      </c>
      <c r="B191" s="6">
        <v>6</v>
      </c>
      <c r="C191" s="6">
        <v>1</v>
      </c>
      <c r="D191" s="6">
        <f t="shared" si="26"/>
        <v>7</v>
      </c>
      <c r="E191" s="5">
        <f t="shared" si="27"/>
        <v>0</v>
      </c>
      <c r="F191" s="5">
        <f t="shared" si="28"/>
        <v>208.74481527832023</v>
      </c>
      <c r="G191" s="5">
        <f t="shared" si="29"/>
        <v>45.5625</v>
      </c>
      <c r="H191" s="5">
        <f t="shared" si="30"/>
        <v>254.30731527832023</v>
      </c>
      <c r="I191" s="5">
        <f t="shared" si="31"/>
        <v>254.30731527832023</v>
      </c>
      <c r="J191" s="5">
        <f t="shared" si="32"/>
        <v>0</v>
      </c>
      <c r="K191" s="2">
        <f t="shared" si="33"/>
        <v>8830.1151138305631</v>
      </c>
      <c r="L191" s="2">
        <f t="shared" si="34"/>
        <v>15264</v>
      </c>
      <c r="M191" s="2">
        <f t="shared" si="35"/>
        <v>3520</v>
      </c>
      <c r="N191" s="6">
        <f t="shared" si="36"/>
        <v>1</v>
      </c>
      <c r="O191" s="2">
        <f t="shared" si="37"/>
        <v>-17086.115113830565</v>
      </c>
      <c r="P191" s="2">
        <f t="shared" si="38"/>
        <v>-17086.115113830565</v>
      </c>
    </row>
    <row r="192" spans="1:16">
      <c r="A192" s="6">
        <v>0</v>
      </c>
      <c r="B192" s="6">
        <v>6</v>
      </c>
      <c r="C192" s="6">
        <v>2</v>
      </c>
      <c r="D192" s="6">
        <f t="shared" si="26"/>
        <v>8</v>
      </c>
      <c r="E192" s="5">
        <f t="shared" si="27"/>
        <v>0</v>
      </c>
      <c r="F192" s="5">
        <f t="shared" si="28"/>
        <v>208.74481527832023</v>
      </c>
      <c r="G192" s="5">
        <f t="shared" si="29"/>
        <v>92.264062499999994</v>
      </c>
      <c r="H192" s="5">
        <f t="shared" si="30"/>
        <v>301.0088777783202</v>
      </c>
      <c r="I192" s="5">
        <f t="shared" si="31"/>
        <v>301.0088777783202</v>
      </c>
      <c r="J192" s="5">
        <f t="shared" si="32"/>
        <v>0</v>
      </c>
      <c r="K192" s="2">
        <f t="shared" si="33"/>
        <v>10451.697145080561</v>
      </c>
      <c r="L192" s="2">
        <f t="shared" si="34"/>
        <v>17964</v>
      </c>
      <c r="M192" s="2">
        <f t="shared" si="35"/>
        <v>4400</v>
      </c>
      <c r="N192" s="6">
        <f t="shared" si="36"/>
        <v>1</v>
      </c>
      <c r="O192" s="2">
        <f t="shared" si="37"/>
        <v>-16887.697145080561</v>
      </c>
      <c r="P192" s="2">
        <f t="shared" si="38"/>
        <v>-16887.697145080561</v>
      </c>
    </row>
    <row r="193" spans="1:16">
      <c r="A193" s="6">
        <v>0</v>
      </c>
      <c r="B193" s="6">
        <v>6</v>
      </c>
      <c r="C193" s="6">
        <v>3</v>
      </c>
      <c r="D193" s="6">
        <f t="shared" si="26"/>
        <v>9</v>
      </c>
      <c r="E193" s="5">
        <f t="shared" si="27"/>
        <v>0</v>
      </c>
      <c r="F193" s="5">
        <f t="shared" si="28"/>
        <v>208.74481527832023</v>
      </c>
      <c r="G193" s="5">
        <f t="shared" si="29"/>
        <v>140.12604492187498</v>
      </c>
      <c r="H193" s="5">
        <f t="shared" si="30"/>
        <v>348.87086020019524</v>
      </c>
      <c r="I193" s="5">
        <f t="shared" si="31"/>
        <v>348.87086020019524</v>
      </c>
      <c r="J193" s="5">
        <f t="shared" si="32"/>
        <v>0</v>
      </c>
      <c r="K193" s="2">
        <f t="shared" si="33"/>
        <v>12113.571534729001</v>
      </c>
      <c r="L193" s="2">
        <f t="shared" si="34"/>
        <v>20664</v>
      </c>
      <c r="M193" s="2">
        <f t="shared" si="35"/>
        <v>5280</v>
      </c>
      <c r="N193" s="6">
        <f t="shared" si="36"/>
        <v>1</v>
      </c>
      <c r="O193" s="2">
        <f t="shared" si="37"/>
        <v>-16729.571534729002</v>
      </c>
      <c r="P193" s="2">
        <f t="shared" si="38"/>
        <v>-16729.571534729002</v>
      </c>
    </row>
    <row r="194" spans="1:16">
      <c r="A194" s="6">
        <v>0</v>
      </c>
      <c r="B194" s="6">
        <v>6</v>
      </c>
      <c r="C194" s="6">
        <v>4</v>
      </c>
      <c r="D194" s="6">
        <f t="shared" si="26"/>
        <v>10</v>
      </c>
      <c r="E194" s="5">
        <f t="shared" si="27"/>
        <v>0</v>
      </c>
      <c r="F194" s="5">
        <f t="shared" si="28"/>
        <v>208.74481527832023</v>
      </c>
      <c r="G194" s="5">
        <f t="shared" si="29"/>
        <v>189.17016064453125</v>
      </c>
      <c r="H194" s="5">
        <f t="shared" si="30"/>
        <v>397.91497592285145</v>
      </c>
      <c r="I194" s="5">
        <f t="shared" si="31"/>
        <v>397.91497592285145</v>
      </c>
      <c r="J194" s="5">
        <f t="shared" si="32"/>
        <v>0</v>
      </c>
      <c r="K194" s="2">
        <f t="shared" si="33"/>
        <v>13816.492219543454</v>
      </c>
      <c r="L194" s="2">
        <f t="shared" si="34"/>
        <v>23364</v>
      </c>
      <c r="M194" s="2">
        <f t="shared" si="35"/>
        <v>6160</v>
      </c>
      <c r="N194" s="6">
        <f t="shared" si="36"/>
        <v>1</v>
      </c>
      <c r="O194" s="2">
        <f t="shared" si="37"/>
        <v>-16612.492219543456</v>
      </c>
      <c r="P194" s="2">
        <f t="shared" si="38"/>
        <v>-16612.492219543456</v>
      </c>
    </row>
    <row r="195" spans="1:16">
      <c r="A195" s="6">
        <v>0</v>
      </c>
      <c r="B195" s="6">
        <v>6</v>
      </c>
      <c r="C195" s="6">
        <v>5</v>
      </c>
      <c r="D195" s="6">
        <f t="shared" si="26"/>
        <v>11</v>
      </c>
      <c r="E195" s="5">
        <f t="shared" si="27"/>
        <v>0</v>
      </c>
      <c r="F195" s="5">
        <f t="shared" si="28"/>
        <v>208.74481527832023</v>
      </c>
      <c r="G195" s="5">
        <f t="shared" si="29"/>
        <v>239.41848456573481</v>
      </c>
      <c r="H195" s="5">
        <f t="shared" si="30"/>
        <v>448.16329984405502</v>
      </c>
      <c r="I195" s="5">
        <f t="shared" si="31"/>
        <v>448.16329984405502</v>
      </c>
      <c r="J195" s="5">
        <f t="shared" si="32"/>
        <v>0</v>
      </c>
      <c r="K195" s="2">
        <f t="shared" si="33"/>
        <v>15561.225689029689</v>
      </c>
      <c r="L195" s="2">
        <f t="shared" si="34"/>
        <v>26064</v>
      </c>
      <c r="M195" s="2">
        <f t="shared" si="35"/>
        <v>7040</v>
      </c>
      <c r="N195" s="6">
        <f t="shared" si="36"/>
        <v>1</v>
      </c>
      <c r="O195" s="2">
        <f t="shared" si="37"/>
        <v>-16537.225689029689</v>
      </c>
      <c r="P195" s="2">
        <f t="shared" si="38"/>
        <v>-16537.225689029689</v>
      </c>
    </row>
    <row r="196" spans="1:16">
      <c r="A196" s="6">
        <v>0</v>
      </c>
      <c r="B196" s="6">
        <v>6</v>
      </c>
      <c r="C196" s="6">
        <v>6</v>
      </c>
      <c r="D196" s="6">
        <f t="shared" ref="D196:D259" si="39">A196+B196+C196</f>
        <v>12</v>
      </c>
      <c r="E196" s="5">
        <f t="shared" ref="E196:E259" si="40">IF(A196=0,0,A196*LABOR_HRS_WK_TOM*SEASON_WEEKS*(1+DIM_PCT_TOM)^A196)</f>
        <v>0</v>
      </c>
      <c r="F196" s="5">
        <f t="shared" ref="F196:F259" si="41">IF(B196=0,0,B196*LABOR_HRS_WK_CAR*SEASON_WEEKS*(1+DIM_PCT_CAR)^B196)</f>
        <v>208.74481527832023</v>
      </c>
      <c r="G196" s="5">
        <f t="shared" ref="G196:G259" si="42">IF(C196=0,0,C196*LABOR_HRS_WK_MES*SEASON_WEEKS*(1+DIM_PCT_MES)^C196)</f>
        <v>290.89345874736784</v>
      </c>
      <c r="H196" s="5">
        <f t="shared" ref="H196:H259" si="43">E196+F196+G196</f>
        <v>499.63827402568808</v>
      </c>
      <c r="I196" s="5">
        <f t="shared" ref="I196:I259" si="44">MIN(H196,FARMER_HRS)</f>
        <v>499.63827402568808</v>
      </c>
      <c r="J196" s="5">
        <f t="shared" ref="J196:J259" si="45">MAX(0,H196-FARMER_HRS)</f>
        <v>0</v>
      </c>
      <c r="K196" s="2">
        <f t="shared" ref="K196:K259" si="46">I196*FARMER_RATE+J196*TEMP_WORKER_RATE</f>
        <v>17348.551181447503</v>
      </c>
      <c r="L196" s="2">
        <f t="shared" ref="L196:L259" si="47">A196*PRICE_TOM+B196*PRICE_CAR+C196*PRICE_MES</f>
        <v>28764</v>
      </c>
      <c r="M196" s="2">
        <f t="shared" ref="M196:M259" si="48">A196*FERT_BED_TOM+B196*FERT_BED_CAR+C196*FERT_BED_MES</f>
        <v>7920</v>
      </c>
      <c r="N196" s="6">
        <f t="shared" ref="N196:N259" si="49">IF(AND(D196&lt;=TOTAL_BEDS,J196&lt;=TEMP_WORKER_MAX*TEMP_WORKER_HRS),1,0)</f>
        <v>1</v>
      </c>
      <c r="O196" s="2">
        <f t="shared" ref="O196:O259" si="50">L196-M196-K196-FIXED_COSTS</f>
        <v>-16504.551181447503</v>
      </c>
      <c r="P196" s="2">
        <f t="shared" ref="P196:P259" si="51">IF(N196=1,O196,"")</f>
        <v>-16504.551181447503</v>
      </c>
    </row>
    <row r="197" spans="1:16">
      <c r="A197" s="6">
        <v>0</v>
      </c>
      <c r="B197" s="6">
        <v>6</v>
      </c>
      <c r="C197" s="6">
        <v>7</v>
      </c>
      <c r="D197" s="6">
        <f t="shared" si="39"/>
        <v>13</v>
      </c>
      <c r="E197" s="5">
        <f t="shared" si="40"/>
        <v>0</v>
      </c>
      <c r="F197" s="5">
        <f t="shared" si="41"/>
        <v>208.74481527832023</v>
      </c>
      <c r="G197" s="5">
        <f t="shared" si="42"/>
        <v>343.61789814532818</v>
      </c>
      <c r="H197" s="5">
        <f t="shared" si="43"/>
        <v>552.36271342364842</v>
      </c>
      <c r="I197" s="5">
        <f t="shared" si="44"/>
        <v>552.36271342364842</v>
      </c>
      <c r="J197" s="5">
        <f t="shared" si="45"/>
        <v>0</v>
      </c>
      <c r="K197" s="2">
        <f t="shared" si="46"/>
        <v>19179.260882765571</v>
      </c>
      <c r="L197" s="2">
        <f t="shared" si="47"/>
        <v>31464</v>
      </c>
      <c r="M197" s="2">
        <f t="shared" si="48"/>
        <v>8800</v>
      </c>
      <c r="N197" s="6">
        <f t="shared" si="49"/>
        <v>1</v>
      </c>
      <c r="O197" s="2">
        <f t="shared" si="50"/>
        <v>-16515.260882765571</v>
      </c>
      <c r="P197" s="2">
        <f t="shared" si="51"/>
        <v>-16515.260882765571</v>
      </c>
    </row>
    <row r="198" spans="1:16">
      <c r="A198" s="6">
        <v>0</v>
      </c>
      <c r="B198" s="6">
        <v>6</v>
      </c>
      <c r="C198" s="6">
        <v>8</v>
      </c>
      <c r="D198" s="6">
        <f t="shared" si="39"/>
        <v>14</v>
      </c>
      <c r="E198" s="5">
        <f t="shared" si="40"/>
        <v>0</v>
      </c>
      <c r="F198" s="5">
        <f t="shared" si="41"/>
        <v>208.74481527832023</v>
      </c>
      <c r="G198" s="5">
        <f t="shared" si="42"/>
        <v>397.61499642530839</v>
      </c>
      <c r="H198" s="5">
        <f t="shared" si="43"/>
        <v>606.35981170362857</v>
      </c>
      <c r="I198" s="5">
        <f t="shared" si="44"/>
        <v>606.35981170362857</v>
      </c>
      <c r="J198" s="5">
        <f t="shared" si="45"/>
        <v>0</v>
      </c>
      <c r="K198" s="2">
        <f t="shared" si="46"/>
        <v>21054.160128598214</v>
      </c>
      <c r="L198" s="2">
        <f t="shared" si="47"/>
        <v>34164</v>
      </c>
      <c r="M198" s="2">
        <f t="shared" si="48"/>
        <v>9680</v>
      </c>
      <c r="N198" s="6">
        <f t="shared" si="49"/>
        <v>1</v>
      </c>
      <c r="O198" s="2">
        <f t="shared" si="50"/>
        <v>-16570.160128598214</v>
      </c>
      <c r="P198" s="2">
        <f t="shared" si="51"/>
        <v>-16570.160128598214</v>
      </c>
    </row>
    <row r="199" spans="1:16">
      <c r="A199" s="6">
        <v>0</v>
      </c>
      <c r="B199" s="6">
        <v>6</v>
      </c>
      <c r="C199" s="6">
        <v>9</v>
      </c>
      <c r="D199" s="6">
        <f t="shared" si="39"/>
        <v>15</v>
      </c>
      <c r="E199" s="5">
        <f t="shared" si="40"/>
        <v>0</v>
      </c>
      <c r="F199" s="5">
        <f t="shared" si="41"/>
        <v>208.74481527832023</v>
      </c>
      <c r="G199" s="5">
        <f t="shared" si="42"/>
        <v>452.90833186570285</v>
      </c>
      <c r="H199" s="5">
        <f t="shared" si="43"/>
        <v>661.65314714402302</v>
      </c>
      <c r="I199" s="5">
        <f t="shared" si="44"/>
        <v>661.65314714402302</v>
      </c>
      <c r="J199" s="5">
        <f t="shared" si="45"/>
        <v>0</v>
      </c>
      <c r="K199" s="2">
        <f t="shared" si="46"/>
        <v>22974.067609167465</v>
      </c>
      <c r="L199" s="2">
        <f t="shared" si="47"/>
        <v>36864</v>
      </c>
      <c r="M199" s="2">
        <f t="shared" si="48"/>
        <v>10560</v>
      </c>
      <c r="N199" s="6">
        <f t="shared" si="49"/>
        <v>1</v>
      </c>
      <c r="O199" s="2">
        <f t="shared" si="50"/>
        <v>-16670.067609167465</v>
      </c>
      <c r="P199" s="2">
        <f t="shared" si="51"/>
        <v>-16670.067609167465</v>
      </c>
    </row>
    <row r="200" spans="1:16">
      <c r="A200" s="6">
        <v>0</v>
      </c>
      <c r="B200" s="6">
        <v>6</v>
      </c>
      <c r="C200" s="6">
        <v>10</v>
      </c>
      <c r="D200" s="6">
        <f t="shared" si="39"/>
        <v>16</v>
      </c>
      <c r="E200" s="5">
        <f t="shared" si="40"/>
        <v>0</v>
      </c>
      <c r="F200" s="5">
        <f t="shared" si="41"/>
        <v>208.74481527832023</v>
      </c>
      <c r="G200" s="5">
        <f t="shared" si="42"/>
        <v>509.52187334891573</v>
      </c>
      <c r="H200" s="5">
        <f t="shared" si="43"/>
        <v>718.26668862723591</v>
      </c>
      <c r="I200" s="5">
        <f t="shared" si="44"/>
        <v>718.26668862723591</v>
      </c>
      <c r="J200" s="5">
        <f t="shared" si="45"/>
        <v>0</v>
      </c>
      <c r="K200" s="2">
        <f t="shared" si="46"/>
        <v>24939.815577334579</v>
      </c>
      <c r="L200" s="2">
        <f t="shared" si="47"/>
        <v>39564</v>
      </c>
      <c r="M200" s="2">
        <f t="shared" si="48"/>
        <v>11440</v>
      </c>
      <c r="N200" s="6">
        <f t="shared" si="49"/>
        <v>1</v>
      </c>
      <c r="O200" s="2">
        <f t="shared" si="50"/>
        <v>-16815.815577334579</v>
      </c>
      <c r="P200" s="2">
        <f t="shared" si="51"/>
        <v>-16815.815577334579</v>
      </c>
    </row>
    <row r="201" spans="1:16">
      <c r="A201" s="6">
        <v>0</v>
      </c>
      <c r="B201" s="6">
        <v>6</v>
      </c>
      <c r="C201" s="6">
        <v>11</v>
      </c>
      <c r="D201" s="6">
        <f t="shared" si="39"/>
        <v>17</v>
      </c>
      <c r="E201" s="5">
        <f t="shared" si="40"/>
        <v>0</v>
      </c>
      <c r="F201" s="5">
        <f t="shared" si="41"/>
        <v>208.74481527832023</v>
      </c>
      <c r="G201" s="5">
        <f t="shared" si="42"/>
        <v>567.47998644235474</v>
      </c>
      <c r="H201" s="5">
        <f t="shared" si="43"/>
        <v>776.22480172067503</v>
      </c>
      <c r="I201" s="5">
        <f t="shared" si="44"/>
        <v>720</v>
      </c>
      <c r="J201" s="5">
        <f t="shared" si="45"/>
        <v>56.224801720675032</v>
      </c>
      <c r="K201" s="2">
        <f t="shared" si="46"/>
        <v>25976.12502987283</v>
      </c>
      <c r="L201" s="2">
        <f t="shared" si="47"/>
        <v>42264</v>
      </c>
      <c r="M201" s="2">
        <f t="shared" si="48"/>
        <v>12320</v>
      </c>
      <c r="N201" s="6">
        <f t="shared" si="49"/>
        <v>1</v>
      </c>
      <c r="O201" s="2">
        <f t="shared" si="50"/>
        <v>-16032.12502987283</v>
      </c>
      <c r="P201" s="2">
        <f t="shared" si="51"/>
        <v>-16032.12502987283</v>
      </c>
    </row>
    <row r="202" spans="1:16">
      <c r="A202" s="6">
        <v>0</v>
      </c>
      <c r="B202" s="6">
        <v>6</v>
      </c>
      <c r="C202" s="6">
        <v>12</v>
      </c>
      <c r="D202" s="6">
        <f t="shared" si="39"/>
        <v>18</v>
      </c>
      <c r="E202" s="5">
        <f t="shared" si="40"/>
        <v>0</v>
      </c>
      <c r="F202" s="5">
        <f t="shared" si="41"/>
        <v>208.74481527832023</v>
      </c>
      <c r="G202" s="5">
        <f t="shared" si="42"/>
        <v>626.80743957041921</v>
      </c>
      <c r="H202" s="5">
        <f t="shared" si="43"/>
        <v>835.55225484873949</v>
      </c>
      <c r="I202" s="5">
        <f t="shared" si="44"/>
        <v>720</v>
      </c>
      <c r="J202" s="5">
        <f t="shared" si="45"/>
        <v>115.55225484873949</v>
      </c>
      <c r="K202" s="2">
        <f t="shared" si="46"/>
        <v>27006.115535568395</v>
      </c>
      <c r="L202" s="2">
        <f t="shared" si="47"/>
        <v>44964</v>
      </c>
      <c r="M202" s="2">
        <f t="shared" si="48"/>
        <v>13200</v>
      </c>
      <c r="N202" s="6">
        <f t="shared" si="49"/>
        <v>1</v>
      </c>
      <c r="O202" s="2">
        <f t="shared" si="50"/>
        <v>-15242.115535568395</v>
      </c>
      <c r="P202" s="2">
        <f t="shared" si="51"/>
        <v>-15242.115535568395</v>
      </c>
    </row>
    <row r="203" spans="1:16">
      <c r="A203" s="6">
        <v>0</v>
      </c>
      <c r="B203" s="6">
        <v>6</v>
      </c>
      <c r="C203" s="6">
        <v>13</v>
      </c>
      <c r="D203" s="6">
        <f t="shared" si="39"/>
        <v>19</v>
      </c>
      <c r="E203" s="5">
        <f t="shared" si="40"/>
        <v>0</v>
      </c>
      <c r="F203" s="5">
        <f t="shared" si="41"/>
        <v>208.74481527832023</v>
      </c>
      <c r="G203" s="5">
        <f t="shared" si="42"/>
        <v>687.52941027880343</v>
      </c>
      <c r="H203" s="5">
        <f t="shared" si="43"/>
        <v>896.2742255571236</v>
      </c>
      <c r="I203" s="5">
        <f t="shared" si="44"/>
        <v>720</v>
      </c>
      <c r="J203" s="5">
        <f t="shared" si="45"/>
        <v>176.2742255571236</v>
      </c>
      <c r="K203" s="2">
        <f t="shared" si="46"/>
        <v>28060.316415922283</v>
      </c>
      <c r="L203" s="2">
        <f t="shared" si="47"/>
        <v>47664</v>
      </c>
      <c r="M203" s="2">
        <f t="shared" si="48"/>
        <v>14080</v>
      </c>
      <c r="N203" s="6">
        <f t="shared" si="49"/>
        <v>1</v>
      </c>
      <c r="O203" s="2">
        <f t="shared" si="50"/>
        <v>-14476.316415922283</v>
      </c>
      <c r="P203" s="2">
        <f t="shared" si="51"/>
        <v>-14476.316415922283</v>
      </c>
    </row>
    <row r="204" spans="1:16">
      <c r="A204" s="6">
        <v>0</v>
      </c>
      <c r="B204" s="6">
        <v>6</v>
      </c>
      <c r="C204" s="6">
        <v>14</v>
      </c>
      <c r="D204" s="6">
        <f t="shared" si="39"/>
        <v>20</v>
      </c>
      <c r="E204" s="5">
        <f t="shared" si="40"/>
        <v>0</v>
      </c>
      <c r="F204" s="5">
        <f t="shared" si="41"/>
        <v>208.74481527832023</v>
      </c>
      <c r="G204" s="5">
        <f t="shared" si="42"/>
        <v>749.67149159246469</v>
      </c>
      <c r="H204" s="5">
        <f t="shared" si="43"/>
        <v>958.41630687078487</v>
      </c>
      <c r="I204" s="5">
        <f t="shared" si="44"/>
        <v>720</v>
      </c>
      <c r="J204" s="5">
        <f t="shared" si="45"/>
        <v>238.41630687078487</v>
      </c>
      <c r="K204" s="2">
        <f t="shared" si="46"/>
        <v>29139.171994284457</v>
      </c>
      <c r="L204" s="2">
        <f t="shared" si="47"/>
        <v>50364</v>
      </c>
      <c r="M204" s="2">
        <f t="shared" si="48"/>
        <v>14960</v>
      </c>
      <c r="N204" s="6">
        <f t="shared" si="49"/>
        <v>1</v>
      </c>
      <c r="O204" s="2">
        <f t="shared" si="50"/>
        <v>-13735.171994284457</v>
      </c>
      <c r="P204" s="2">
        <f t="shared" si="51"/>
        <v>-13735.171994284457</v>
      </c>
    </row>
    <row r="205" spans="1:16">
      <c r="A205" s="6">
        <v>0</v>
      </c>
      <c r="B205" s="6">
        <v>6</v>
      </c>
      <c r="C205" s="6">
        <v>15</v>
      </c>
      <c r="D205" s="6">
        <f t="shared" si="39"/>
        <v>21</v>
      </c>
      <c r="E205" s="5">
        <f t="shared" si="40"/>
        <v>0</v>
      </c>
      <c r="F205" s="5">
        <f t="shared" si="41"/>
        <v>208.74481527832023</v>
      </c>
      <c r="G205" s="5">
        <f t="shared" si="42"/>
        <v>813.25969846861108</v>
      </c>
      <c r="H205" s="5">
        <f t="shared" si="43"/>
        <v>1022.0045137469313</v>
      </c>
      <c r="I205" s="5">
        <f t="shared" si="44"/>
        <v>720</v>
      </c>
      <c r="J205" s="5">
        <f t="shared" si="45"/>
        <v>302.00451374693125</v>
      </c>
      <c r="K205" s="2">
        <f t="shared" si="46"/>
        <v>30243.133919217558</v>
      </c>
      <c r="L205" s="2">
        <f t="shared" si="47"/>
        <v>53064</v>
      </c>
      <c r="M205" s="2">
        <f t="shared" si="48"/>
        <v>15840</v>
      </c>
      <c r="N205" s="6">
        <f t="shared" si="49"/>
        <v>1</v>
      </c>
      <c r="O205" s="2">
        <f t="shared" si="50"/>
        <v>-13019.133919217558</v>
      </c>
      <c r="P205" s="2">
        <f t="shared" si="51"/>
        <v>-13019.133919217558</v>
      </c>
    </row>
    <row r="206" spans="1:16">
      <c r="A206" s="6">
        <v>0</v>
      </c>
      <c r="B206" s="6">
        <v>6</v>
      </c>
      <c r="C206" s="6">
        <v>16</v>
      </c>
      <c r="D206" s="6">
        <f t="shared" si="39"/>
        <v>22</v>
      </c>
      <c r="E206" s="5">
        <f t="shared" si="40"/>
        <v>0</v>
      </c>
      <c r="F206" s="5">
        <f t="shared" si="41"/>
        <v>208.74481527832023</v>
      </c>
      <c r="G206" s="5">
        <f t="shared" si="42"/>
        <v>878.32047434610013</v>
      </c>
      <c r="H206" s="5">
        <f t="shared" si="43"/>
        <v>1087.0652896244203</v>
      </c>
      <c r="I206" s="5">
        <f t="shared" si="44"/>
        <v>720</v>
      </c>
      <c r="J206" s="5">
        <f t="shared" si="45"/>
        <v>367.0652896244203</v>
      </c>
      <c r="K206" s="2">
        <f t="shared" si="46"/>
        <v>31372.66127820174</v>
      </c>
      <c r="L206" s="2">
        <f t="shared" si="47"/>
        <v>55764</v>
      </c>
      <c r="M206" s="2">
        <f t="shared" si="48"/>
        <v>16720</v>
      </c>
      <c r="N206" s="6">
        <f t="shared" si="49"/>
        <v>1</v>
      </c>
      <c r="O206" s="2">
        <f t="shared" si="50"/>
        <v>-12328.66127820174</v>
      </c>
      <c r="P206" s="2">
        <f t="shared" si="51"/>
        <v>-12328.66127820174</v>
      </c>
    </row>
    <row r="207" spans="1:16">
      <c r="A207" s="6">
        <v>0</v>
      </c>
      <c r="B207" s="6">
        <v>6</v>
      </c>
      <c r="C207" s="6">
        <v>17</v>
      </c>
      <c r="D207" s="6">
        <f t="shared" si="39"/>
        <v>23</v>
      </c>
      <c r="E207" s="5">
        <f t="shared" si="40"/>
        <v>0</v>
      </c>
      <c r="F207" s="5">
        <f t="shared" si="41"/>
        <v>208.74481527832023</v>
      </c>
      <c r="G207" s="5">
        <f t="shared" si="42"/>
        <v>944.88069779264049</v>
      </c>
      <c r="H207" s="5">
        <f t="shared" si="43"/>
        <v>1153.6255130709608</v>
      </c>
      <c r="I207" s="5">
        <f t="shared" si="44"/>
        <v>720</v>
      </c>
      <c r="J207" s="5">
        <f t="shared" si="45"/>
        <v>433.62551307096078</v>
      </c>
      <c r="K207" s="2">
        <f t="shared" si="46"/>
        <v>32528.220713037514</v>
      </c>
      <c r="L207" s="2">
        <f t="shared" si="47"/>
        <v>58464</v>
      </c>
      <c r="M207" s="2">
        <f t="shared" si="48"/>
        <v>17600</v>
      </c>
      <c r="N207" s="6">
        <f t="shared" si="49"/>
        <v>1</v>
      </c>
      <c r="O207" s="2">
        <f t="shared" si="50"/>
        <v>-11664.220713037514</v>
      </c>
      <c r="P207" s="2">
        <f t="shared" si="51"/>
        <v>-11664.220713037514</v>
      </c>
    </row>
    <row r="208" spans="1:16">
      <c r="A208" s="6">
        <v>0</v>
      </c>
      <c r="B208" s="6">
        <v>6</v>
      </c>
      <c r="C208" s="6">
        <v>18</v>
      </c>
      <c r="D208" s="6">
        <f t="shared" si="39"/>
        <v>24</v>
      </c>
      <c r="E208" s="5">
        <f t="shared" si="40"/>
        <v>0</v>
      </c>
      <c r="F208" s="5">
        <f t="shared" si="41"/>
        <v>208.74481527832023</v>
      </c>
      <c r="G208" s="5">
        <f t="shared" si="42"/>
        <v>1012.9676892512279</v>
      </c>
      <c r="H208" s="5">
        <f t="shared" si="43"/>
        <v>1221.7125045295481</v>
      </c>
      <c r="I208" s="5">
        <f t="shared" si="44"/>
        <v>720</v>
      </c>
      <c r="J208" s="5">
        <f t="shared" si="45"/>
        <v>501.71250452954814</v>
      </c>
      <c r="K208" s="2">
        <f t="shared" si="46"/>
        <v>33710.286536971325</v>
      </c>
      <c r="L208" s="2">
        <f t="shared" si="47"/>
        <v>61164</v>
      </c>
      <c r="M208" s="2">
        <f t="shared" si="48"/>
        <v>18480</v>
      </c>
      <c r="N208" s="6">
        <f t="shared" si="49"/>
        <v>1</v>
      </c>
      <c r="O208" s="2">
        <f t="shared" si="50"/>
        <v>-11026.286536971325</v>
      </c>
      <c r="P208" s="2">
        <f t="shared" si="51"/>
        <v>-11026.286536971325</v>
      </c>
    </row>
    <row r="209" spans="1:16">
      <c r="A209" s="6">
        <v>0</v>
      </c>
      <c r="B209" s="6">
        <v>6</v>
      </c>
      <c r="C209" s="6">
        <v>19</v>
      </c>
      <c r="D209" s="6">
        <f t="shared" si="39"/>
        <v>25</v>
      </c>
      <c r="E209" s="5">
        <f t="shared" si="40"/>
        <v>0</v>
      </c>
      <c r="F209" s="5">
        <f t="shared" si="41"/>
        <v>208.74481527832023</v>
      </c>
      <c r="G209" s="5">
        <f t="shared" si="42"/>
        <v>1082.6092178872495</v>
      </c>
      <c r="H209" s="5">
        <f t="shared" si="43"/>
        <v>1291.3540331655697</v>
      </c>
      <c r="I209" s="5">
        <f t="shared" si="44"/>
        <v>720</v>
      </c>
      <c r="J209" s="5">
        <f t="shared" si="45"/>
        <v>571.35403316556972</v>
      </c>
      <c r="K209" s="2">
        <f t="shared" si="46"/>
        <v>34919.340853568916</v>
      </c>
      <c r="L209" s="2">
        <f t="shared" si="47"/>
        <v>63864</v>
      </c>
      <c r="M209" s="2">
        <f t="shared" si="48"/>
        <v>19360</v>
      </c>
      <c r="N209" s="6">
        <f t="shared" si="49"/>
        <v>1</v>
      </c>
      <c r="O209" s="2">
        <f t="shared" si="50"/>
        <v>-10415.340853568916</v>
      </c>
      <c r="P209" s="2">
        <f t="shared" si="51"/>
        <v>-10415.340853568916</v>
      </c>
    </row>
    <row r="210" spans="1:16">
      <c r="A210" s="6">
        <v>0</v>
      </c>
      <c r="B210" s="6">
        <v>6</v>
      </c>
      <c r="C210" s="6">
        <v>20</v>
      </c>
      <c r="D210" s="6">
        <f t="shared" si="39"/>
        <v>26</v>
      </c>
      <c r="E210" s="5">
        <f t="shared" si="40"/>
        <v>0</v>
      </c>
      <c r="F210" s="5">
        <f t="shared" si="41"/>
        <v>208.74481527832023</v>
      </c>
      <c r="G210" s="5">
        <f t="shared" si="42"/>
        <v>1153.8335085377266</v>
      </c>
      <c r="H210" s="5">
        <f t="shared" si="43"/>
        <v>1362.5783238160468</v>
      </c>
      <c r="I210" s="5">
        <f t="shared" si="44"/>
        <v>720</v>
      </c>
      <c r="J210" s="5">
        <f t="shared" si="45"/>
        <v>642.5783238160468</v>
      </c>
      <c r="K210" s="2">
        <f t="shared" si="46"/>
        <v>36155.873677361924</v>
      </c>
      <c r="L210" s="2">
        <f t="shared" si="47"/>
        <v>66564</v>
      </c>
      <c r="M210" s="2">
        <f t="shared" si="48"/>
        <v>20240</v>
      </c>
      <c r="N210" s="6">
        <f t="shared" si="49"/>
        <v>1</v>
      </c>
      <c r="O210" s="2">
        <f t="shared" si="50"/>
        <v>-9831.8736773619239</v>
      </c>
      <c r="P210" s="2">
        <f t="shared" si="51"/>
        <v>-9831.8736773619239</v>
      </c>
    </row>
    <row r="211" spans="1:16">
      <c r="A211" s="6">
        <v>0</v>
      </c>
      <c r="B211" s="6">
        <v>6</v>
      </c>
      <c r="C211" s="6">
        <v>21</v>
      </c>
      <c r="D211" s="6">
        <f t="shared" si="39"/>
        <v>27</v>
      </c>
      <c r="E211" s="5">
        <f t="shared" si="40"/>
        <v>0</v>
      </c>
      <c r="F211" s="5">
        <f t="shared" si="41"/>
        <v>208.74481527832023</v>
      </c>
      <c r="G211" s="5">
        <f t="shared" si="42"/>
        <v>1226.6692487641703</v>
      </c>
      <c r="H211" s="5">
        <f t="shared" si="43"/>
        <v>1435.4140640424905</v>
      </c>
      <c r="I211" s="5">
        <f t="shared" si="44"/>
        <v>720</v>
      </c>
      <c r="J211" s="5">
        <f t="shared" si="45"/>
        <v>715.41406404249051</v>
      </c>
      <c r="K211" s="2">
        <f t="shared" si="46"/>
        <v>37420.383056293242</v>
      </c>
      <c r="L211" s="2">
        <f t="shared" si="47"/>
        <v>69264</v>
      </c>
      <c r="M211" s="2">
        <f t="shared" si="48"/>
        <v>21120</v>
      </c>
      <c r="N211" s="6">
        <f t="shared" si="49"/>
        <v>1</v>
      </c>
      <c r="O211" s="2">
        <f t="shared" si="50"/>
        <v>-9276.3830562932417</v>
      </c>
      <c r="P211" s="2">
        <f t="shared" si="51"/>
        <v>-9276.3830562932417</v>
      </c>
    </row>
    <row r="212" spans="1:16">
      <c r="A212" s="6">
        <v>0</v>
      </c>
      <c r="B212" s="6">
        <v>6</v>
      </c>
      <c r="C212" s="6">
        <v>22</v>
      </c>
      <c r="D212" s="6">
        <f t="shared" si="39"/>
        <v>28</v>
      </c>
      <c r="E212" s="5">
        <f t="shared" si="40"/>
        <v>0</v>
      </c>
      <c r="F212" s="5">
        <f t="shared" si="41"/>
        <v>208.74481527832023</v>
      </c>
      <c r="G212" s="5">
        <f t="shared" si="42"/>
        <v>1301.1455960105666</v>
      </c>
      <c r="H212" s="5">
        <f t="shared" si="43"/>
        <v>1509.8904112888868</v>
      </c>
      <c r="I212" s="5">
        <f t="shared" si="44"/>
        <v>720</v>
      </c>
      <c r="J212" s="5">
        <f t="shared" si="45"/>
        <v>789.89041128888675</v>
      </c>
      <c r="K212" s="2">
        <f t="shared" si="46"/>
        <v>38713.375195987617</v>
      </c>
      <c r="L212" s="2">
        <f t="shared" si="47"/>
        <v>71964</v>
      </c>
      <c r="M212" s="2">
        <f t="shared" si="48"/>
        <v>22000</v>
      </c>
      <c r="N212" s="6">
        <f t="shared" si="49"/>
        <v>1</v>
      </c>
      <c r="O212" s="2">
        <f t="shared" si="50"/>
        <v>-8749.3751959876172</v>
      </c>
      <c r="P212" s="2">
        <f t="shared" si="51"/>
        <v>-8749.3751959876172</v>
      </c>
    </row>
    <row r="213" spans="1:16">
      <c r="A213" s="6">
        <v>0</v>
      </c>
      <c r="B213" s="6">
        <v>6</v>
      </c>
      <c r="C213" s="6">
        <v>23</v>
      </c>
      <c r="D213" s="6">
        <f t="shared" si="39"/>
        <v>29</v>
      </c>
      <c r="E213" s="5">
        <f t="shared" si="40"/>
        <v>0</v>
      </c>
      <c r="F213" s="5">
        <f t="shared" si="41"/>
        <v>208.74481527832023</v>
      </c>
      <c r="G213" s="5">
        <f t="shared" si="42"/>
        <v>1377.292184868003</v>
      </c>
      <c r="H213" s="5">
        <f t="shared" si="43"/>
        <v>1586.0370001463232</v>
      </c>
      <c r="I213" s="5">
        <f t="shared" si="44"/>
        <v>720</v>
      </c>
      <c r="J213" s="5">
        <f t="shared" si="45"/>
        <v>866.03700014632318</v>
      </c>
      <c r="K213" s="2">
        <f t="shared" si="46"/>
        <v>40035.364585873664</v>
      </c>
      <c r="L213" s="2">
        <f t="shared" si="47"/>
        <v>74664</v>
      </c>
      <c r="M213" s="2">
        <f t="shared" si="48"/>
        <v>22880</v>
      </c>
      <c r="N213" s="6">
        <f t="shared" si="49"/>
        <v>1</v>
      </c>
      <c r="O213" s="2">
        <f t="shared" si="50"/>
        <v>-8251.3645858736636</v>
      </c>
      <c r="P213" s="2">
        <f t="shared" si="51"/>
        <v>-8251.3645858736636</v>
      </c>
    </row>
    <row r="214" spans="1:16">
      <c r="A214" s="6">
        <v>0</v>
      </c>
      <c r="B214" s="6">
        <v>6</v>
      </c>
      <c r="C214" s="6">
        <v>24</v>
      </c>
      <c r="D214" s="6">
        <f t="shared" si="39"/>
        <v>30</v>
      </c>
      <c r="E214" s="5">
        <f t="shared" si="40"/>
        <v>0</v>
      </c>
      <c r="F214" s="5">
        <f t="shared" si="41"/>
        <v>208.74481527832023</v>
      </c>
      <c r="G214" s="5">
        <f t="shared" si="42"/>
        <v>1455.1391344474989</v>
      </c>
      <c r="H214" s="5">
        <f t="shared" si="43"/>
        <v>1663.8839497258191</v>
      </c>
      <c r="I214" s="5">
        <f t="shared" si="44"/>
        <v>720</v>
      </c>
      <c r="J214" s="5">
        <f t="shared" si="45"/>
        <v>943.88394972581909</v>
      </c>
      <c r="K214" s="2">
        <f t="shared" si="46"/>
        <v>41386.874127184361</v>
      </c>
      <c r="L214" s="2">
        <f t="shared" si="47"/>
        <v>77364</v>
      </c>
      <c r="M214" s="2">
        <f t="shared" si="48"/>
        <v>23760</v>
      </c>
      <c r="N214" s="6">
        <f t="shared" si="49"/>
        <v>1</v>
      </c>
      <c r="O214" s="2">
        <f t="shared" si="50"/>
        <v>-7782.874127184361</v>
      </c>
      <c r="P214" s="2">
        <f t="shared" si="51"/>
        <v>-7782.874127184361</v>
      </c>
    </row>
    <row r="215" spans="1:16">
      <c r="A215" s="6">
        <v>0</v>
      </c>
      <c r="B215" s="6">
        <v>6</v>
      </c>
      <c r="C215" s="6">
        <v>25</v>
      </c>
      <c r="D215" s="6">
        <f t="shared" si="39"/>
        <v>31</v>
      </c>
      <c r="E215" s="5">
        <f t="shared" si="40"/>
        <v>0</v>
      </c>
      <c r="F215" s="5">
        <f t="shared" si="41"/>
        <v>208.74481527832023</v>
      </c>
      <c r="G215" s="5">
        <f t="shared" si="42"/>
        <v>1534.7170558625965</v>
      </c>
      <c r="H215" s="5">
        <f t="shared" si="43"/>
        <v>1743.4618711409166</v>
      </c>
      <c r="I215" s="5">
        <f t="shared" si="44"/>
        <v>720</v>
      </c>
      <c r="J215" s="5">
        <f t="shared" si="45"/>
        <v>1023.4618711409166</v>
      </c>
      <c r="K215" s="2">
        <f t="shared" si="46"/>
        <v>42768.435262863131</v>
      </c>
      <c r="L215" s="2">
        <f t="shared" si="47"/>
        <v>80064</v>
      </c>
      <c r="M215" s="2">
        <f t="shared" si="48"/>
        <v>24640</v>
      </c>
      <c r="N215" s="6">
        <f t="shared" si="49"/>
        <v>1</v>
      </c>
      <c r="O215" s="2">
        <f t="shared" si="50"/>
        <v>-7344.4352628631314</v>
      </c>
      <c r="P215" s="2">
        <f t="shared" si="51"/>
        <v>-7344.4352628631314</v>
      </c>
    </row>
    <row r="216" spans="1:16">
      <c r="A216" s="6">
        <v>0</v>
      </c>
      <c r="B216" s="6">
        <v>6</v>
      </c>
      <c r="C216" s="6">
        <v>26</v>
      </c>
      <c r="D216" s="6">
        <f t="shared" si="39"/>
        <v>32</v>
      </c>
      <c r="E216" s="5">
        <f t="shared" si="40"/>
        <v>0</v>
      </c>
      <c r="F216" s="5">
        <f t="shared" si="41"/>
        <v>208.74481527832023</v>
      </c>
      <c r="G216" s="5">
        <f t="shared" si="42"/>
        <v>1616.0570598233144</v>
      </c>
      <c r="H216" s="5">
        <f t="shared" si="43"/>
        <v>1824.8018751016346</v>
      </c>
      <c r="I216" s="5">
        <f t="shared" si="44"/>
        <v>720</v>
      </c>
      <c r="J216" s="5">
        <f t="shared" si="45"/>
        <v>1104.8018751016346</v>
      </c>
      <c r="K216" s="2">
        <f t="shared" si="46"/>
        <v>44180.588109403376</v>
      </c>
      <c r="L216" s="2">
        <f t="shared" si="47"/>
        <v>82764</v>
      </c>
      <c r="M216" s="2">
        <f t="shared" si="48"/>
        <v>25520</v>
      </c>
      <c r="N216" s="6">
        <f t="shared" si="49"/>
        <v>1</v>
      </c>
      <c r="O216" s="2">
        <f t="shared" si="50"/>
        <v>-6936.5881094033757</v>
      </c>
      <c r="P216" s="2">
        <f t="shared" si="51"/>
        <v>-6936.5881094033757</v>
      </c>
    </row>
    <row r="217" spans="1:16">
      <c r="A217" s="6">
        <v>0</v>
      </c>
      <c r="B217" s="6">
        <v>6</v>
      </c>
      <c r="C217" s="6">
        <v>27</v>
      </c>
      <c r="D217" s="6">
        <f t="shared" si="39"/>
        <v>33</v>
      </c>
      <c r="E217" s="5">
        <f t="shared" si="40"/>
        <v>0</v>
      </c>
      <c r="F217" s="5">
        <f t="shared" si="41"/>
        <v>208.74481527832023</v>
      </c>
      <c r="G217" s="5">
        <f t="shared" si="42"/>
        <v>1699.1907643430709</v>
      </c>
      <c r="H217" s="5">
        <f t="shared" si="43"/>
        <v>1907.9355796213911</v>
      </c>
      <c r="I217" s="5">
        <f t="shared" si="44"/>
        <v>720</v>
      </c>
      <c r="J217" s="5">
        <f t="shared" si="45"/>
        <v>1187.9355796213911</v>
      </c>
      <c r="K217" s="2">
        <f t="shared" si="46"/>
        <v>45623.881590649151</v>
      </c>
      <c r="L217" s="2">
        <f t="shared" si="47"/>
        <v>85464</v>
      </c>
      <c r="M217" s="2">
        <f t="shared" si="48"/>
        <v>26400</v>
      </c>
      <c r="N217" s="6">
        <f t="shared" si="49"/>
        <v>1</v>
      </c>
      <c r="O217" s="2">
        <f t="shared" si="50"/>
        <v>-6559.8815906491509</v>
      </c>
      <c r="P217" s="2">
        <f t="shared" si="51"/>
        <v>-6559.8815906491509</v>
      </c>
    </row>
    <row r="218" spans="1:16">
      <c r="A218" s="6">
        <v>0</v>
      </c>
      <c r="B218" s="6">
        <v>6</v>
      </c>
      <c r="C218" s="6">
        <v>28</v>
      </c>
      <c r="D218" s="6">
        <f t="shared" si="39"/>
        <v>34</v>
      </c>
      <c r="E218" s="5">
        <f t="shared" si="40"/>
        <v>0</v>
      </c>
      <c r="F218" s="5">
        <f t="shared" si="41"/>
        <v>208.74481527832023</v>
      </c>
      <c r="G218" s="5">
        <f t="shared" si="42"/>
        <v>1784.1503025602246</v>
      </c>
      <c r="H218" s="5">
        <f t="shared" si="43"/>
        <v>1992.8951178385448</v>
      </c>
      <c r="I218" s="5">
        <f t="shared" si="44"/>
        <v>720</v>
      </c>
      <c r="J218" s="5">
        <f t="shared" si="45"/>
        <v>1272.8951178385448</v>
      </c>
      <c r="K218" s="2">
        <f t="shared" si="46"/>
        <v>47098.87357358585</v>
      </c>
      <c r="L218" s="2">
        <f t="shared" si="47"/>
        <v>88164</v>
      </c>
      <c r="M218" s="2">
        <f t="shared" si="48"/>
        <v>27280</v>
      </c>
      <c r="N218" s="6">
        <f t="shared" si="49"/>
        <v>1</v>
      </c>
      <c r="O218" s="2">
        <f t="shared" si="50"/>
        <v>-6214.87357358585</v>
      </c>
      <c r="P218" s="2">
        <f t="shared" si="51"/>
        <v>-6214.87357358585</v>
      </c>
    </row>
    <row r="219" spans="1:16">
      <c r="A219" s="6">
        <v>0</v>
      </c>
      <c r="B219" s="6">
        <v>6</v>
      </c>
      <c r="C219" s="6">
        <v>29</v>
      </c>
      <c r="D219" s="6">
        <f t="shared" si="39"/>
        <v>35</v>
      </c>
      <c r="E219" s="5">
        <f t="shared" si="40"/>
        <v>0</v>
      </c>
      <c r="F219" s="5">
        <f t="shared" si="41"/>
        <v>208.74481527832023</v>
      </c>
      <c r="G219" s="5">
        <f t="shared" si="42"/>
        <v>1870.9683306758782</v>
      </c>
      <c r="H219" s="5">
        <f t="shared" si="43"/>
        <v>2079.7131459541984</v>
      </c>
      <c r="I219" s="5">
        <f t="shared" si="44"/>
        <v>720</v>
      </c>
      <c r="J219" s="5">
        <f t="shared" si="45"/>
        <v>1359.7131459541984</v>
      </c>
      <c r="K219" s="2">
        <f t="shared" si="46"/>
        <v>48606.131006149277</v>
      </c>
      <c r="L219" s="2">
        <f t="shared" si="47"/>
        <v>90864</v>
      </c>
      <c r="M219" s="2">
        <f t="shared" si="48"/>
        <v>28160</v>
      </c>
      <c r="N219" s="6">
        <f t="shared" si="49"/>
        <v>1</v>
      </c>
      <c r="O219" s="2">
        <f t="shared" si="50"/>
        <v>-5902.1310061492768</v>
      </c>
      <c r="P219" s="2">
        <f t="shared" si="51"/>
        <v>-5902.1310061492768</v>
      </c>
    </row>
    <row r="220" spans="1:16">
      <c r="A220" s="6">
        <v>0</v>
      </c>
      <c r="B220" s="6">
        <v>6</v>
      </c>
      <c r="C220" s="6">
        <v>30</v>
      </c>
      <c r="D220" s="6">
        <f t="shared" si="39"/>
        <v>36</v>
      </c>
      <c r="E220" s="5">
        <f t="shared" si="40"/>
        <v>0</v>
      </c>
      <c r="F220" s="5">
        <f t="shared" si="41"/>
        <v>208.74481527832023</v>
      </c>
      <c r="G220" s="5">
        <f t="shared" si="42"/>
        <v>1959.6780360096488</v>
      </c>
      <c r="H220" s="5">
        <f t="shared" si="43"/>
        <v>2168.422851287969</v>
      </c>
      <c r="I220" s="5">
        <f t="shared" si="44"/>
        <v>720</v>
      </c>
      <c r="J220" s="5">
        <f t="shared" si="45"/>
        <v>1448.422851287969</v>
      </c>
      <c r="K220" s="2">
        <f t="shared" si="46"/>
        <v>50146.230057082794</v>
      </c>
      <c r="L220" s="2">
        <f t="shared" si="47"/>
        <v>93564</v>
      </c>
      <c r="M220" s="2">
        <f t="shared" si="48"/>
        <v>29040</v>
      </c>
      <c r="N220" s="6">
        <f t="shared" si="49"/>
        <v>1</v>
      </c>
      <c r="O220" s="2">
        <f t="shared" si="50"/>
        <v>-5622.2300570827938</v>
      </c>
      <c r="P220" s="2">
        <f t="shared" si="51"/>
        <v>-5622.2300570827938</v>
      </c>
    </row>
    <row r="221" spans="1:16">
      <c r="A221" s="6">
        <v>0</v>
      </c>
      <c r="B221" s="6">
        <v>7</v>
      </c>
      <c r="C221" s="6">
        <v>0</v>
      </c>
      <c r="D221" s="6">
        <f t="shared" si="39"/>
        <v>7</v>
      </c>
      <c r="E221" s="5">
        <f t="shared" si="40"/>
        <v>0</v>
      </c>
      <c r="F221" s="5">
        <f t="shared" si="41"/>
        <v>249.62400827032465</v>
      </c>
      <c r="G221" s="5">
        <f t="shared" si="42"/>
        <v>0</v>
      </c>
      <c r="H221" s="5">
        <f t="shared" si="43"/>
        <v>249.62400827032465</v>
      </c>
      <c r="I221" s="5">
        <f t="shared" si="44"/>
        <v>249.62400827032465</v>
      </c>
      <c r="J221" s="5">
        <f t="shared" si="45"/>
        <v>0</v>
      </c>
      <c r="K221" s="2">
        <f t="shared" si="46"/>
        <v>8667.50028716405</v>
      </c>
      <c r="L221" s="2">
        <f t="shared" si="47"/>
        <v>14658</v>
      </c>
      <c r="M221" s="2">
        <f t="shared" si="48"/>
        <v>3080</v>
      </c>
      <c r="N221" s="6">
        <f t="shared" si="49"/>
        <v>1</v>
      </c>
      <c r="O221" s="2">
        <f t="shared" si="50"/>
        <v>-17089.50028716405</v>
      </c>
      <c r="P221" s="2">
        <f t="shared" si="51"/>
        <v>-17089.50028716405</v>
      </c>
    </row>
    <row r="222" spans="1:16">
      <c r="A222" s="6">
        <v>0</v>
      </c>
      <c r="B222" s="6">
        <v>7</v>
      </c>
      <c r="C222" s="6">
        <v>1</v>
      </c>
      <c r="D222" s="6">
        <f t="shared" si="39"/>
        <v>8</v>
      </c>
      <c r="E222" s="5">
        <f t="shared" si="40"/>
        <v>0</v>
      </c>
      <c r="F222" s="5">
        <f t="shared" si="41"/>
        <v>249.62400827032465</v>
      </c>
      <c r="G222" s="5">
        <f t="shared" si="42"/>
        <v>45.5625</v>
      </c>
      <c r="H222" s="5">
        <f t="shared" si="43"/>
        <v>295.18650827032468</v>
      </c>
      <c r="I222" s="5">
        <f t="shared" si="44"/>
        <v>295.18650827032468</v>
      </c>
      <c r="J222" s="5">
        <f t="shared" si="45"/>
        <v>0</v>
      </c>
      <c r="K222" s="2">
        <f t="shared" si="46"/>
        <v>10249.531537164052</v>
      </c>
      <c r="L222" s="2">
        <f t="shared" si="47"/>
        <v>17358</v>
      </c>
      <c r="M222" s="2">
        <f t="shared" si="48"/>
        <v>3960</v>
      </c>
      <c r="N222" s="6">
        <f t="shared" si="49"/>
        <v>1</v>
      </c>
      <c r="O222" s="2">
        <f t="shared" si="50"/>
        <v>-16851.531537164054</v>
      </c>
      <c r="P222" s="2">
        <f t="shared" si="51"/>
        <v>-16851.531537164054</v>
      </c>
    </row>
    <row r="223" spans="1:16">
      <c r="A223" s="6">
        <v>0</v>
      </c>
      <c r="B223" s="6">
        <v>7</v>
      </c>
      <c r="C223" s="6">
        <v>2</v>
      </c>
      <c r="D223" s="6">
        <f t="shared" si="39"/>
        <v>9</v>
      </c>
      <c r="E223" s="5">
        <f t="shared" si="40"/>
        <v>0</v>
      </c>
      <c r="F223" s="5">
        <f t="shared" si="41"/>
        <v>249.62400827032465</v>
      </c>
      <c r="G223" s="5">
        <f t="shared" si="42"/>
        <v>92.264062499999994</v>
      </c>
      <c r="H223" s="5">
        <f t="shared" si="43"/>
        <v>341.88807077032465</v>
      </c>
      <c r="I223" s="5">
        <f t="shared" si="44"/>
        <v>341.88807077032465</v>
      </c>
      <c r="J223" s="5">
        <f t="shared" si="45"/>
        <v>0</v>
      </c>
      <c r="K223" s="2">
        <f t="shared" si="46"/>
        <v>11871.11356841405</v>
      </c>
      <c r="L223" s="2">
        <f t="shared" si="47"/>
        <v>20058</v>
      </c>
      <c r="M223" s="2">
        <f t="shared" si="48"/>
        <v>4840</v>
      </c>
      <c r="N223" s="6">
        <f t="shared" si="49"/>
        <v>1</v>
      </c>
      <c r="O223" s="2">
        <f t="shared" si="50"/>
        <v>-16653.11356841405</v>
      </c>
      <c r="P223" s="2">
        <f t="shared" si="51"/>
        <v>-16653.11356841405</v>
      </c>
    </row>
    <row r="224" spans="1:16">
      <c r="A224" s="6">
        <v>0</v>
      </c>
      <c r="B224" s="6">
        <v>7</v>
      </c>
      <c r="C224" s="6">
        <v>3</v>
      </c>
      <c r="D224" s="6">
        <f t="shared" si="39"/>
        <v>10</v>
      </c>
      <c r="E224" s="5">
        <f t="shared" si="40"/>
        <v>0</v>
      </c>
      <c r="F224" s="5">
        <f t="shared" si="41"/>
        <v>249.62400827032465</v>
      </c>
      <c r="G224" s="5">
        <f t="shared" si="42"/>
        <v>140.12604492187498</v>
      </c>
      <c r="H224" s="5">
        <f t="shared" si="43"/>
        <v>389.75005319219963</v>
      </c>
      <c r="I224" s="5">
        <f t="shared" si="44"/>
        <v>389.75005319219963</v>
      </c>
      <c r="J224" s="5">
        <f t="shared" si="45"/>
        <v>0</v>
      </c>
      <c r="K224" s="2">
        <f t="shared" si="46"/>
        <v>13532.987958062487</v>
      </c>
      <c r="L224" s="2">
        <f t="shared" si="47"/>
        <v>22758</v>
      </c>
      <c r="M224" s="2">
        <f t="shared" si="48"/>
        <v>5720</v>
      </c>
      <c r="N224" s="6">
        <f t="shared" si="49"/>
        <v>1</v>
      </c>
      <c r="O224" s="2">
        <f t="shared" si="50"/>
        <v>-16494.987958062487</v>
      </c>
      <c r="P224" s="2">
        <f t="shared" si="51"/>
        <v>-16494.987958062487</v>
      </c>
    </row>
    <row r="225" spans="1:16">
      <c r="A225" s="6">
        <v>0</v>
      </c>
      <c r="B225" s="6">
        <v>7</v>
      </c>
      <c r="C225" s="6">
        <v>4</v>
      </c>
      <c r="D225" s="6">
        <f t="shared" si="39"/>
        <v>11</v>
      </c>
      <c r="E225" s="5">
        <f t="shared" si="40"/>
        <v>0</v>
      </c>
      <c r="F225" s="5">
        <f t="shared" si="41"/>
        <v>249.62400827032465</v>
      </c>
      <c r="G225" s="5">
        <f t="shared" si="42"/>
        <v>189.17016064453125</v>
      </c>
      <c r="H225" s="5">
        <f t="shared" si="43"/>
        <v>438.7941689148559</v>
      </c>
      <c r="I225" s="5">
        <f t="shared" si="44"/>
        <v>438.7941689148559</v>
      </c>
      <c r="J225" s="5">
        <f t="shared" si="45"/>
        <v>0</v>
      </c>
      <c r="K225" s="2">
        <f t="shared" si="46"/>
        <v>15235.908642876941</v>
      </c>
      <c r="L225" s="2">
        <f t="shared" si="47"/>
        <v>25458</v>
      </c>
      <c r="M225" s="2">
        <f t="shared" si="48"/>
        <v>6600</v>
      </c>
      <c r="N225" s="6">
        <f t="shared" si="49"/>
        <v>1</v>
      </c>
      <c r="O225" s="2">
        <f t="shared" si="50"/>
        <v>-16377.908642876941</v>
      </c>
      <c r="P225" s="2">
        <f t="shared" si="51"/>
        <v>-16377.908642876941</v>
      </c>
    </row>
    <row r="226" spans="1:16">
      <c r="A226" s="6">
        <v>0</v>
      </c>
      <c r="B226" s="6">
        <v>7</v>
      </c>
      <c r="C226" s="6">
        <v>5</v>
      </c>
      <c r="D226" s="6">
        <f t="shared" si="39"/>
        <v>12</v>
      </c>
      <c r="E226" s="5">
        <f t="shared" si="40"/>
        <v>0</v>
      </c>
      <c r="F226" s="5">
        <f t="shared" si="41"/>
        <v>249.62400827032465</v>
      </c>
      <c r="G226" s="5">
        <f t="shared" si="42"/>
        <v>239.41848456573481</v>
      </c>
      <c r="H226" s="5">
        <f t="shared" si="43"/>
        <v>489.04249283605947</v>
      </c>
      <c r="I226" s="5">
        <f t="shared" si="44"/>
        <v>489.04249283605947</v>
      </c>
      <c r="J226" s="5">
        <f t="shared" si="45"/>
        <v>0</v>
      </c>
      <c r="K226" s="2">
        <f t="shared" si="46"/>
        <v>16980.642112363177</v>
      </c>
      <c r="L226" s="2">
        <f t="shared" si="47"/>
        <v>28158</v>
      </c>
      <c r="M226" s="2">
        <f t="shared" si="48"/>
        <v>7480</v>
      </c>
      <c r="N226" s="6">
        <f t="shared" si="49"/>
        <v>1</v>
      </c>
      <c r="O226" s="2">
        <f t="shared" si="50"/>
        <v>-16302.642112363177</v>
      </c>
      <c r="P226" s="2">
        <f t="shared" si="51"/>
        <v>-16302.642112363177</v>
      </c>
    </row>
    <row r="227" spans="1:16">
      <c r="A227" s="6">
        <v>0</v>
      </c>
      <c r="B227" s="6">
        <v>7</v>
      </c>
      <c r="C227" s="6">
        <v>6</v>
      </c>
      <c r="D227" s="6">
        <f t="shared" si="39"/>
        <v>13</v>
      </c>
      <c r="E227" s="5">
        <f t="shared" si="40"/>
        <v>0</v>
      </c>
      <c r="F227" s="5">
        <f t="shared" si="41"/>
        <v>249.62400827032465</v>
      </c>
      <c r="G227" s="5">
        <f t="shared" si="42"/>
        <v>290.89345874736784</v>
      </c>
      <c r="H227" s="5">
        <f t="shared" si="43"/>
        <v>540.51746701769252</v>
      </c>
      <c r="I227" s="5">
        <f t="shared" si="44"/>
        <v>540.51746701769252</v>
      </c>
      <c r="J227" s="5">
        <f t="shared" si="45"/>
        <v>0</v>
      </c>
      <c r="K227" s="2">
        <f t="shared" si="46"/>
        <v>18767.967604780992</v>
      </c>
      <c r="L227" s="2">
        <f t="shared" si="47"/>
        <v>30858</v>
      </c>
      <c r="M227" s="2">
        <f t="shared" si="48"/>
        <v>8360</v>
      </c>
      <c r="N227" s="6">
        <f t="shared" si="49"/>
        <v>1</v>
      </c>
      <c r="O227" s="2">
        <f t="shared" si="50"/>
        <v>-16269.967604780992</v>
      </c>
      <c r="P227" s="2">
        <f t="shared" si="51"/>
        <v>-16269.967604780992</v>
      </c>
    </row>
    <row r="228" spans="1:16">
      <c r="A228" s="6">
        <v>0</v>
      </c>
      <c r="B228" s="6">
        <v>7</v>
      </c>
      <c r="C228" s="6">
        <v>7</v>
      </c>
      <c r="D228" s="6">
        <f t="shared" si="39"/>
        <v>14</v>
      </c>
      <c r="E228" s="5">
        <f t="shared" si="40"/>
        <v>0</v>
      </c>
      <c r="F228" s="5">
        <f t="shared" si="41"/>
        <v>249.62400827032465</v>
      </c>
      <c r="G228" s="5">
        <f t="shared" si="42"/>
        <v>343.61789814532818</v>
      </c>
      <c r="H228" s="5">
        <f t="shared" si="43"/>
        <v>593.24190641565281</v>
      </c>
      <c r="I228" s="5">
        <f t="shared" si="44"/>
        <v>593.24190641565281</v>
      </c>
      <c r="J228" s="5">
        <f t="shared" si="45"/>
        <v>0</v>
      </c>
      <c r="K228" s="2">
        <f t="shared" si="46"/>
        <v>20598.677306099056</v>
      </c>
      <c r="L228" s="2">
        <f t="shared" si="47"/>
        <v>33558</v>
      </c>
      <c r="M228" s="2">
        <f t="shared" si="48"/>
        <v>9240</v>
      </c>
      <c r="N228" s="6">
        <f t="shared" si="49"/>
        <v>1</v>
      </c>
      <c r="O228" s="2">
        <f t="shared" si="50"/>
        <v>-16280.677306099056</v>
      </c>
      <c r="P228" s="2">
        <f t="shared" si="51"/>
        <v>-16280.677306099056</v>
      </c>
    </row>
    <row r="229" spans="1:16">
      <c r="A229" s="6">
        <v>0</v>
      </c>
      <c r="B229" s="6">
        <v>7</v>
      </c>
      <c r="C229" s="6">
        <v>8</v>
      </c>
      <c r="D229" s="6">
        <f t="shared" si="39"/>
        <v>15</v>
      </c>
      <c r="E229" s="5">
        <f t="shared" si="40"/>
        <v>0</v>
      </c>
      <c r="F229" s="5">
        <f t="shared" si="41"/>
        <v>249.62400827032465</v>
      </c>
      <c r="G229" s="5">
        <f t="shared" si="42"/>
        <v>397.61499642530839</v>
      </c>
      <c r="H229" s="5">
        <f t="shared" si="43"/>
        <v>647.23900469563307</v>
      </c>
      <c r="I229" s="5">
        <f t="shared" si="44"/>
        <v>647.23900469563307</v>
      </c>
      <c r="J229" s="5">
        <f t="shared" si="45"/>
        <v>0</v>
      </c>
      <c r="K229" s="2">
        <f t="shared" si="46"/>
        <v>22473.576551931703</v>
      </c>
      <c r="L229" s="2">
        <f t="shared" si="47"/>
        <v>36258</v>
      </c>
      <c r="M229" s="2">
        <f t="shared" si="48"/>
        <v>10120</v>
      </c>
      <c r="N229" s="6">
        <f t="shared" si="49"/>
        <v>1</v>
      </c>
      <c r="O229" s="2">
        <f t="shared" si="50"/>
        <v>-16335.576551931703</v>
      </c>
      <c r="P229" s="2">
        <f t="shared" si="51"/>
        <v>-16335.576551931703</v>
      </c>
    </row>
    <row r="230" spans="1:16">
      <c r="A230" s="6">
        <v>0</v>
      </c>
      <c r="B230" s="6">
        <v>7</v>
      </c>
      <c r="C230" s="6">
        <v>9</v>
      </c>
      <c r="D230" s="6">
        <f t="shared" si="39"/>
        <v>16</v>
      </c>
      <c r="E230" s="5">
        <f t="shared" si="40"/>
        <v>0</v>
      </c>
      <c r="F230" s="5">
        <f t="shared" si="41"/>
        <v>249.62400827032465</v>
      </c>
      <c r="G230" s="5">
        <f t="shared" si="42"/>
        <v>452.90833186570285</v>
      </c>
      <c r="H230" s="5">
        <f t="shared" si="43"/>
        <v>702.53234013602753</v>
      </c>
      <c r="I230" s="5">
        <f t="shared" si="44"/>
        <v>702.53234013602753</v>
      </c>
      <c r="J230" s="5">
        <f t="shared" si="45"/>
        <v>0</v>
      </c>
      <c r="K230" s="2">
        <f t="shared" si="46"/>
        <v>24393.484032500954</v>
      </c>
      <c r="L230" s="2">
        <f t="shared" si="47"/>
        <v>38958</v>
      </c>
      <c r="M230" s="2">
        <f t="shared" si="48"/>
        <v>11000</v>
      </c>
      <c r="N230" s="6">
        <f t="shared" si="49"/>
        <v>1</v>
      </c>
      <c r="O230" s="2">
        <f t="shared" si="50"/>
        <v>-16435.484032500954</v>
      </c>
      <c r="P230" s="2">
        <f t="shared" si="51"/>
        <v>-16435.484032500954</v>
      </c>
    </row>
    <row r="231" spans="1:16">
      <c r="A231" s="6">
        <v>0</v>
      </c>
      <c r="B231" s="6">
        <v>7</v>
      </c>
      <c r="C231" s="6">
        <v>10</v>
      </c>
      <c r="D231" s="6">
        <f t="shared" si="39"/>
        <v>17</v>
      </c>
      <c r="E231" s="5">
        <f t="shared" si="40"/>
        <v>0</v>
      </c>
      <c r="F231" s="5">
        <f t="shared" si="41"/>
        <v>249.62400827032465</v>
      </c>
      <c r="G231" s="5">
        <f t="shared" si="42"/>
        <v>509.52187334891573</v>
      </c>
      <c r="H231" s="5">
        <f t="shared" si="43"/>
        <v>759.14588161924041</v>
      </c>
      <c r="I231" s="5">
        <f t="shared" si="44"/>
        <v>720</v>
      </c>
      <c r="J231" s="5">
        <f t="shared" si="45"/>
        <v>39.145881619240413</v>
      </c>
      <c r="K231" s="2">
        <f t="shared" si="46"/>
        <v>25679.616000334034</v>
      </c>
      <c r="L231" s="2">
        <f t="shared" si="47"/>
        <v>41658</v>
      </c>
      <c r="M231" s="2">
        <f t="shared" si="48"/>
        <v>11880</v>
      </c>
      <c r="N231" s="6">
        <f t="shared" si="49"/>
        <v>1</v>
      </c>
      <c r="O231" s="2">
        <f t="shared" si="50"/>
        <v>-15901.616000334034</v>
      </c>
      <c r="P231" s="2">
        <f t="shared" si="51"/>
        <v>-15901.616000334034</v>
      </c>
    </row>
    <row r="232" spans="1:16">
      <c r="A232" s="6">
        <v>0</v>
      </c>
      <c r="B232" s="6">
        <v>7</v>
      </c>
      <c r="C232" s="6">
        <v>11</v>
      </c>
      <c r="D232" s="6">
        <f t="shared" si="39"/>
        <v>18</v>
      </c>
      <c r="E232" s="5">
        <f t="shared" si="40"/>
        <v>0</v>
      </c>
      <c r="F232" s="5">
        <f t="shared" si="41"/>
        <v>249.62400827032465</v>
      </c>
      <c r="G232" s="5">
        <f t="shared" si="42"/>
        <v>567.47998644235474</v>
      </c>
      <c r="H232" s="5">
        <f t="shared" si="43"/>
        <v>817.10399471267942</v>
      </c>
      <c r="I232" s="5">
        <f t="shared" si="44"/>
        <v>720</v>
      </c>
      <c r="J232" s="5">
        <f t="shared" si="45"/>
        <v>97.103994712679423</v>
      </c>
      <c r="K232" s="2">
        <f t="shared" si="46"/>
        <v>26685.833241539574</v>
      </c>
      <c r="L232" s="2">
        <f t="shared" si="47"/>
        <v>44358</v>
      </c>
      <c r="M232" s="2">
        <f t="shared" si="48"/>
        <v>12760</v>
      </c>
      <c r="N232" s="6">
        <f t="shared" si="49"/>
        <v>1</v>
      </c>
      <c r="O232" s="2">
        <f t="shared" si="50"/>
        <v>-15087.833241539574</v>
      </c>
      <c r="P232" s="2">
        <f t="shared" si="51"/>
        <v>-15087.833241539574</v>
      </c>
    </row>
    <row r="233" spans="1:16">
      <c r="A233" s="6">
        <v>0</v>
      </c>
      <c r="B233" s="6">
        <v>7</v>
      </c>
      <c r="C233" s="6">
        <v>12</v>
      </c>
      <c r="D233" s="6">
        <f t="shared" si="39"/>
        <v>19</v>
      </c>
      <c r="E233" s="5">
        <f t="shared" si="40"/>
        <v>0</v>
      </c>
      <c r="F233" s="5">
        <f t="shared" si="41"/>
        <v>249.62400827032465</v>
      </c>
      <c r="G233" s="5">
        <f t="shared" si="42"/>
        <v>626.80743957041921</v>
      </c>
      <c r="H233" s="5">
        <f t="shared" si="43"/>
        <v>876.43144784074389</v>
      </c>
      <c r="I233" s="5">
        <f t="shared" si="44"/>
        <v>720</v>
      </c>
      <c r="J233" s="5">
        <f t="shared" si="45"/>
        <v>156.43144784074389</v>
      </c>
      <c r="K233" s="2">
        <f t="shared" si="46"/>
        <v>27715.823747235136</v>
      </c>
      <c r="L233" s="2">
        <f t="shared" si="47"/>
        <v>47058</v>
      </c>
      <c r="M233" s="2">
        <f t="shared" si="48"/>
        <v>13640</v>
      </c>
      <c r="N233" s="6">
        <f t="shared" si="49"/>
        <v>1</v>
      </c>
      <c r="O233" s="2">
        <f t="shared" si="50"/>
        <v>-14297.823747235136</v>
      </c>
      <c r="P233" s="2">
        <f t="shared" si="51"/>
        <v>-14297.823747235136</v>
      </c>
    </row>
    <row r="234" spans="1:16">
      <c r="A234" s="6">
        <v>0</v>
      </c>
      <c r="B234" s="6">
        <v>7</v>
      </c>
      <c r="C234" s="6">
        <v>13</v>
      </c>
      <c r="D234" s="6">
        <f t="shared" si="39"/>
        <v>20</v>
      </c>
      <c r="E234" s="5">
        <f t="shared" si="40"/>
        <v>0</v>
      </c>
      <c r="F234" s="5">
        <f t="shared" si="41"/>
        <v>249.62400827032465</v>
      </c>
      <c r="G234" s="5">
        <f t="shared" si="42"/>
        <v>687.52941027880343</v>
      </c>
      <c r="H234" s="5">
        <f t="shared" si="43"/>
        <v>937.15341854912811</v>
      </c>
      <c r="I234" s="5">
        <f t="shared" si="44"/>
        <v>720</v>
      </c>
      <c r="J234" s="5">
        <f t="shared" si="45"/>
        <v>217.15341854912811</v>
      </c>
      <c r="K234" s="2">
        <f t="shared" si="46"/>
        <v>28770.024627589031</v>
      </c>
      <c r="L234" s="2">
        <f t="shared" si="47"/>
        <v>49758</v>
      </c>
      <c r="M234" s="2">
        <f t="shared" si="48"/>
        <v>14520</v>
      </c>
      <c r="N234" s="6">
        <f t="shared" si="49"/>
        <v>1</v>
      </c>
      <c r="O234" s="2">
        <f t="shared" si="50"/>
        <v>-13532.024627589031</v>
      </c>
      <c r="P234" s="2">
        <f t="shared" si="51"/>
        <v>-13532.024627589031</v>
      </c>
    </row>
    <row r="235" spans="1:16">
      <c r="A235" s="6">
        <v>0</v>
      </c>
      <c r="B235" s="6">
        <v>7</v>
      </c>
      <c r="C235" s="6">
        <v>14</v>
      </c>
      <c r="D235" s="6">
        <f t="shared" si="39"/>
        <v>21</v>
      </c>
      <c r="E235" s="5">
        <f t="shared" si="40"/>
        <v>0</v>
      </c>
      <c r="F235" s="5">
        <f t="shared" si="41"/>
        <v>249.62400827032465</v>
      </c>
      <c r="G235" s="5">
        <f t="shared" si="42"/>
        <v>749.67149159246469</v>
      </c>
      <c r="H235" s="5">
        <f t="shared" si="43"/>
        <v>999.29549986278937</v>
      </c>
      <c r="I235" s="5">
        <f t="shared" si="44"/>
        <v>720</v>
      </c>
      <c r="J235" s="5">
        <f t="shared" si="45"/>
        <v>279.29549986278937</v>
      </c>
      <c r="K235" s="2">
        <f t="shared" si="46"/>
        <v>29848.880205951205</v>
      </c>
      <c r="L235" s="2">
        <f t="shared" si="47"/>
        <v>52458</v>
      </c>
      <c r="M235" s="2">
        <f t="shared" si="48"/>
        <v>15400</v>
      </c>
      <c r="N235" s="6">
        <f t="shared" si="49"/>
        <v>1</v>
      </c>
      <c r="O235" s="2">
        <f t="shared" si="50"/>
        <v>-12790.880205951205</v>
      </c>
      <c r="P235" s="2">
        <f t="shared" si="51"/>
        <v>-12790.880205951205</v>
      </c>
    </row>
    <row r="236" spans="1:16">
      <c r="A236" s="6">
        <v>0</v>
      </c>
      <c r="B236" s="6">
        <v>7</v>
      </c>
      <c r="C236" s="6">
        <v>15</v>
      </c>
      <c r="D236" s="6">
        <f t="shared" si="39"/>
        <v>22</v>
      </c>
      <c r="E236" s="5">
        <f t="shared" si="40"/>
        <v>0</v>
      </c>
      <c r="F236" s="5">
        <f t="shared" si="41"/>
        <v>249.62400827032465</v>
      </c>
      <c r="G236" s="5">
        <f t="shared" si="42"/>
        <v>813.25969846861108</v>
      </c>
      <c r="H236" s="5">
        <f t="shared" si="43"/>
        <v>1062.8837067389356</v>
      </c>
      <c r="I236" s="5">
        <f t="shared" si="44"/>
        <v>720</v>
      </c>
      <c r="J236" s="5">
        <f t="shared" si="45"/>
        <v>342.88370673893564</v>
      </c>
      <c r="K236" s="2">
        <f t="shared" si="46"/>
        <v>30952.842130884299</v>
      </c>
      <c r="L236" s="2">
        <f t="shared" si="47"/>
        <v>55158</v>
      </c>
      <c r="M236" s="2">
        <f t="shared" si="48"/>
        <v>16280</v>
      </c>
      <c r="N236" s="6">
        <f t="shared" si="49"/>
        <v>1</v>
      </c>
      <c r="O236" s="2">
        <f t="shared" si="50"/>
        <v>-12074.842130884299</v>
      </c>
      <c r="P236" s="2">
        <f t="shared" si="51"/>
        <v>-12074.842130884299</v>
      </c>
    </row>
    <row r="237" spans="1:16">
      <c r="A237" s="6">
        <v>0</v>
      </c>
      <c r="B237" s="6">
        <v>7</v>
      </c>
      <c r="C237" s="6">
        <v>16</v>
      </c>
      <c r="D237" s="6">
        <f t="shared" si="39"/>
        <v>23</v>
      </c>
      <c r="E237" s="5">
        <f t="shared" si="40"/>
        <v>0</v>
      </c>
      <c r="F237" s="5">
        <f t="shared" si="41"/>
        <v>249.62400827032465</v>
      </c>
      <c r="G237" s="5">
        <f t="shared" si="42"/>
        <v>878.32047434610013</v>
      </c>
      <c r="H237" s="5">
        <f t="shared" si="43"/>
        <v>1127.9444826164247</v>
      </c>
      <c r="I237" s="5">
        <f t="shared" si="44"/>
        <v>720</v>
      </c>
      <c r="J237" s="5">
        <f t="shared" si="45"/>
        <v>407.94448261642469</v>
      </c>
      <c r="K237" s="2">
        <f t="shared" si="46"/>
        <v>32082.369489868484</v>
      </c>
      <c r="L237" s="2">
        <f t="shared" si="47"/>
        <v>57858</v>
      </c>
      <c r="M237" s="2">
        <f t="shared" si="48"/>
        <v>17160</v>
      </c>
      <c r="N237" s="6">
        <f t="shared" si="49"/>
        <v>1</v>
      </c>
      <c r="O237" s="2">
        <f t="shared" si="50"/>
        <v>-11384.369489868484</v>
      </c>
      <c r="P237" s="2">
        <f t="shared" si="51"/>
        <v>-11384.369489868484</v>
      </c>
    </row>
    <row r="238" spans="1:16">
      <c r="A238" s="6">
        <v>0</v>
      </c>
      <c r="B238" s="6">
        <v>7</v>
      </c>
      <c r="C238" s="6">
        <v>17</v>
      </c>
      <c r="D238" s="6">
        <f t="shared" si="39"/>
        <v>24</v>
      </c>
      <c r="E238" s="5">
        <f t="shared" si="40"/>
        <v>0</v>
      </c>
      <c r="F238" s="5">
        <f t="shared" si="41"/>
        <v>249.62400827032465</v>
      </c>
      <c r="G238" s="5">
        <f t="shared" si="42"/>
        <v>944.88069779264049</v>
      </c>
      <c r="H238" s="5">
        <f t="shared" si="43"/>
        <v>1194.5047060629652</v>
      </c>
      <c r="I238" s="5">
        <f t="shared" si="44"/>
        <v>720</v>
      </c>
      <c r="J238" s="5">
        <f t="shared" si="45"/>
        <v>474.50470606296517</v>
      </c>
      <c r="K238" s="2">
        <f t="shared" si="46"/>
        <v>33237.928924704254</v>
      </c>
      <c r="L238" s="2">
        <f t="shared" si="47"/>
        <v>60558</v>
      </c>
      <c r="M238" s="2">
        <f t="shared" si="48"/>
        <v>18040</v>
      </c>
      <c r="N238" s="6">
        <f t="shared" si="49"/>
        <v>1</v>
      </c>
      <c r="O238" s="2">
        <f t="shared" si="50"/>
        <v>-10719.928924704254</v>
      </c>
      <c r="P238" s="2">
        <f t="shared" si="51"/>
        <v>-10719.928924704254</v>
      </c>
    </row>
    <row r="239" spans="1:16">
      <c r="A239" s="6">
        <v>0</v>
      </c>
      <c r="B239" s="6">
        <v>7</v>
      </c>
      <c r="C239" s="6">
        <v>18</v>
      </c>
      <c r="D239" s="6">
        <f t="shared" si="39"/>
        <v>25</v>
      </c>
      <c r="E239" s="5">
        <f t="shared" si="40"/>
        <v>0</v>
      </c>
      <c r="F239" s="5">
        <f t="shared" si="41"/>
        <v>249.62400827032465</v>
      </c>
      <c r="G239" s="5">
        <f t="shared" si="42"/>
        <v>1012.9676892512279</v>
      </c>
      <c r="H239" s="5">
        <f t="shared" si="43"/>
        <v>1262.5916975215525</v>
      </c>
      <c r="I239" s="5">
        <f t="shared" si="44"/>
        <v>720</v>
      </c>
      <c r="J239" s="5">
        <f t="shared" si="45"/>
        <v>542.59169752155253</v>
      </c>
      <c r="K239" s="2">
        <f t="shared" si="46"/>
        <v>34419.994748638062</v>
      </c>
      <c r="L239" s="2">
        <f t="shared" si="47"/>
        <v>63258</v>
      </c>
      <c r="M239" s="2">
        <f t="shared" si="48"/>
        <v>18920</v>
      </c>
      <c r="N239" s="6">
        <f t="shared" si="49"/>
        <v>1</v>
      </c>
      <c r="O239" s="2">
        <f t="shared" si="50"/>
        <v>-10081.994748638062</v>
      </c>
      <c r="P239" s="2">
        <f t="shared" si="51"/>
        <v>-10081.994748638062</v>
      </c>
    </row>
    <row r="240" spans="1:16">
      <c r="A240" s="6">
        <v>0</v>
      </c>
      <c r="B240" s="6">
        <v>7</v>
      </c>
      <c r="C240" s="6">
        <v>19</v>
      </c>
      <c r="D240" s="6">
        <f t="shared" si="39"/>
        <v>26</v>
      </c>
      <c r="E240" s="5">
        <f t="shared" si="40"/>
        <v>0</v>
      </c>
      <c r="F240" s="5">
        <f t="shared" si="41"/>
        <v>249.62400827032465</v>
      </c>
      <c r="G240" s="5">
        <f t="shared" si="42"/>
        <v>1082.6092178872495</v>
      </c>
      <c r="H240" s="5">
        <f t="shared" si="43"/>
        <v>1332.2332261575741</v>
      </c>
      <c r="I240" s="5">
        <f t="shared" si="44"/>
        <v>720</v>
      </c>
      <c r="J240" s="5">
        <f t="shared" si="45"/>
        <v>612.23322615757411</v>
      </c>
      <c r="K240" s="2">
        <f t="shared" si="46"/>
        <v>35629.04906523566</v>
      </c>
      <c r="L240" s="2">
        <f t="shared" si="47"/>
        <v>65958</v>
      </c>
      <c r="M240" s="2">
        <f t="shared" si="48"/>
        <v>19800</v>
      </c>
      <c r="N240" s="6">
        <f t="shared" si="49"/>
        <v>1</v>
      </c>
      <c r="O240" s="2">
        <f t="shared" si="50"/>
        <v>-9471.0490652356602</v>
      </c>
      <c r="P240" s="2">
        <f t="shared" si="51"/>
        <v>-9471.0490652356602</v>
      </c>
    </row>
    <row r="241" spans="1:16">
      <c r="A241" s="6">
        <v>0</v>
      </c>
      <c r="B241" s="6">
        <v>7</v>
      </c>
      <c r="C241" s="6">
        <v>20</v>
      </c>
      <c r="D241" s="6">
        <f t="shared" si="39"/>
        <v>27</v>
      </c>
      <c r="E241" s="5">
        <f t="shared" si="40"/>
        <v>0</v>
      </c>
      <c r="F241" s="5">
        <f t="shared" si="41"/>
        <v>249.62400827032465</v>
      </c>
      <c r="G241" s="5">
        <f t="shared" si="42"/>
        <v>1153.8335085377266</v>
      </c>
      <c r="H241" s="5">
        <f t="shared" si="43"/>
        <v>1403.4575168080512</v>
      </c>
      <c r="I241" s="5">
        <f t="shared" si="44"/>
        <v>720</v>
      </c>
      <c r="J241" s="5">
        <f t="shared" si="45"/>
        <v>683.4575168080512</v>
      </c>
      <c r="K241" s="2">
        <f t="shared" si="46"/>
        <v>36865.581889028668</v>
      </c>
      <c r="L241" s="2">
        <f t="shared" si="47"/>
        <v>68658</v>
      </c>
      <c r="M241" s="2">
        <f t="shared" si="48"/>
        <v>20680</v>
      </c>
      <c r="N241" s="6">
        <f t="shared" si="49"/>
        <v>1</v>
      </c>
      <c r="O241" s="2">
        <f t="shared" si="50"/>
        <v>-8887.5818890286682</v>
      </c>
      <c r="P241" s="2">
        <f t="shared" si="51"/>
        <v>-8887.5818890286682</v>
      </c>
    </row>
    <row r="242" spans="1:16">
      <c r="A242" s="6">
        <v>0</v>
      </c>
      <c r="B242" s="6">
        <v>7</v>
      </c>
      <c r="C242" s="6">
        <v>21</v>
      </c>
      <c r="D242" s="6">
        <f t="shared" si="39"/>
        <v>28</v>
      </c>
      <c r="E242" s="5">
        <f t="shared" si="40"/>
        <v>0</v>
      </c>
      <c r="F242" s="5">
        <f t="shared" si="41"/>
        <v>249.62400827032465</v>
      </c>
      <c r="G242" s="5">
        <f t="shared" si="42"/>
        <v>1226.6692487641703</v>
      </c>
      <c r="H242" s="5">
        <f t="shared" si="43"/>
        <v>1476.2932570344949</v>
      </c>
      <c r="I242" s="5">
        <f t="shared" si="44"/>
        <v>720</v>
      </c>
      <c r="J242" s="5">
        <f t="shared" si="45"/>
        <v>756.2932570344949</v>
      </c>
      <c r="K242" s="2">
        <f t="shared" si="46"/>
        <v>38130.091267959979</v>
      </c>
      <c r="L242" s="2">
        <f t="shared" si="47"/>
        <v>71358</v>
      </c>
      <c r="M242" s="2">
        <f t="shared" si="48"/>
        <v>21560</v>
      </c>
      <c r="N242" s="6">
        <f t="shared" si="49"/>
        <v>1</v>
      </c>
      <c r="O242" s="2">
        <f t="shared" si="50"/>
        <v>-8332.0912679599787</v>
      </c>
      <c r="P242" s="2">
        <f t="shared" si="51"/>
        <v>-8332.0912679599787</v>
      </c>
    </row>
    <row r="243" spans="1:16">
      <c r="A243" s="6">
        <v>0</v>
      </c>
      <c r="B243" s="6">
        <v>7</v>
      </c>
      <c r="C243" s="6">
        <v>22</v>
      </c>
      <c r="D243" s="6">
        <f t="shared" si="39"/>
        <v>29</v>
      </c>
      <c r="E243" s="5">
        <f t="shared" si="40"/>
        <v>0</v>
      </c>
      <c r="F243" s="5">
        <f t="shared" si="41"/>
        <v>249.62400827032465</v>
      </c>
      <c r="G243" s="5">
        <f t="shared" si="42"/>
        <v>1301.1455960105666</v>
      </c>
      <c r="H243" s="5">
        <f t="shared" si="43"/>
        <v>1550.7696042808911</v>
      </c>
      <c r="I243" s="5">
        <f t="shared" si="44"/>
        <v>720</v>
      </c>
      <c r="J243" s="5">
        <f t="shared" si="45"/>
        <v>830.76960428089114</v>
      </c>
      <c r="K243" s="2">
        <f t="shared" si="46"/>
        <v>39423.083407654362</v>
      </c>
      <c r="L243" s="2">
        <f t="shared" si="47"/>
        <v>74058</v>
      </c>
      <c r="M243" s="2">
        <f t="shared" si="48"/>
        <v>22440</v>
      </c>
      <c r="N243" s="6">
        <f t="shared" si="49"/>
        <v>1</v>
      </c>
      <c r="O243" s="2">
        <f t="shared" si="50"/>
        <v>-7805.0834076543615</v>
      </c>
      <c r="P243" s="2">
        <f t="shared" si="51"/>
        <v>-7805.0834076543615</v>
      </c>
    </row>
    <row r="244" spans="1:16">
      <c r="A244" s="6">
        <v>0</v>
      </c>
      <c r="B244" s="6">
        <v>7</v>
      </c>
      <c r="C244" s="6">
        <v>23</v>
      </c>
      <c r="D244" s="6">
        <f t="shared" si="39"/>
        <v>30</v>
      </c>
      <c r="E244" s="5">
        <f t="shared" si="40"/>
        <v>0</v>
      </c>
      <c r="F244" s="5">
        <f t="shared" si="41"/>
        <v>249.62400827032465</v>
      </c>
      <c r="G244" s="5">
        <f t="shared" si="42"/>
        <v>1377.292184868003</v>
      </c>
      <c r="H244" s="5">
        <f t="shared" si="43"/>
        <v>1626.9161931383276</v>
      </c>
      <c r="I244" s="5">
        <f t="shared" si="44"/>
        <v>720</v>
      </c>
      <c r="J244" s="5">
        <f t="shared" si="45"/>
        <v>906.91619313832757</v>
      </c>
      <c r="K244" s="2">
        <f t="shared" si="46"/>
        <v>40745.072797540408</v>
      </c>
      <c r="L244" s="2">
        <f t="shared" si="47"/>
        <v>76758</v>
      </c>
      <c r="M244" s="2">
        <f t="shared" si="48"/>
        <v>23320</v>
      </c>
      <c r="N244" s="6">
        <f t="shared" si="49"/>
        <v>1</v>
      </c>
      <c r="O244" s="2">
        <f t="shared" si="50"/>
        <v>-7307.0727975404079</v>
      </c>
      <c r="P244" s="2">
        <f t="shared" si="51"/>
        <v>-7307.0727975404079</v>
      </c>
    </row>
    <row r="245" spans="1:16">
      <c r="A245" s="6">
        <v>0</v>
      </c>
      <c r="B245" s="6">
        <v>7</v>
      </c>
      <c r="C245" s="6">
        <v>24</v>
      </c>
      <c r="D245" s="6">
        <f t="shared" si="39"/>
        <v>31</v>
      </c>
      <c r="E245" s="5">
        <f t="shared" si="40"/>
        <v>0</v>
      </c>
      <c r="F245" s="5">
        <f t="shared" si="41"/>
        <v>249.62400827032465</v>
      </c>
      <c r="G245" s="5">
        <f t="shared" si="42"/>
        <v>1455.1391344474989</v>
      </c>
      <c r="H245" s="5">
        <f t="shared" si="43"/>
        <v>1704.7631427178235</v>
      </c>
      <c r="I245" s="5">
        <f t="shared" si="44"/>
        <v>720</v>
      </c>
      <c r="J245" s="5">
        <f t="shared" si="45"/>
        <v>984.76314271782348</v>
      </c>
      <c r="K245" s="2">
        <f t="shared" si="46"/>
        <v>42096.582338851105</v>
      </c>
      <c r="L245" s="2">
        <f t="shared" si="47"/>
        <v>79458</v>
      </c>
      <c r="M245" s="2">
        <f t="shared" si="48"/>
        <v>24200</v>
      </c>
      <c r="N245" s="6">
        <f t="shared" si="49"/>
        <v>1</v>
      </c>
      <c r="O245" s="2">
        <f t="shared" si="50"/>
        <v>-6838.5823388511053</v>
      </c>
      <c r="P245" s="2">
        <f t="shared" si="51"/>
        <v>-6838.5823388511053</v>
      </c>
    </row>
    <row r="246" spans="1:16">
      <c r="A246" s="6">
        <v>0</v>
      </c>
      <c r="B246" s="6">
        <v>7</v>
      </c>
      <c r="C246" s="6">
        <v>25</v>
      </c>
      <c r="D246" s="6">
        <f t="shared" si="39"/>
        <v>32</v>
      </c>
      <c r="E246" s="5">
        <f t="shared" si="40"/>
        <v>0</v>
      </c>
      <c r="F246" s="5">
        <f t="shared" si="41"/>
        <v>249.62400827032465</v>
      </c>
      <c r="G246" s="5">
        <f t="shared" si="42"/>
        <v>1534.7170558625965</v>
      </c>
      <c r="H246" s="5">
        <f t="shared" si="43"/>
        <v>1784.341064132921</v>
      </c>
      <c r="I246" s="5">
        <f t="shared" si="44"/>
        <v>720</v>
      </c>
      <c r="J246" s="5">
        <f t="shared" si="45"/>
        <v>1064.341064132921</v>
      </c>
      <c r="K246" s="2">
        <f t="shared" si="46"/>
        <v>43478.143474529876</v>
      </c>
      <c r="L246" s="2">
        <f t="shared" si="47"/>
        <v>82158</v>
      </c>
      <c r="M246" s="2">
        <f t="shared" si="48"/>
        <v>25080</v>
      </c>
      <c r="N246" s="6">
        <f t="shared" si="49"/>
        <v>1</v>
      </c>
      <c r="O246" s="2">
        <f t="shared" si="50"/>
        <v>-6400.1434745298757</v>
      </c>
      <c r="P246" s="2">
        <f t="shared" si="51"/>
        <v>-6400.1434745298757</v>
      </c>
    </row>
    <row r="247" spans="1:16">
      <c r="A247" s="6">
        <v>0</v>
      </c>
      <c r="B247" s="6">
        <v>7</v>
      </c>
      <c r="C247" s="6">
        <v>26</v>
      </c>
      <c r="D247" s="6">
        <f t="shared" si="39"/>
        <v>33</v>
      </c>
      <c r="E247" s="5">
        <f t="shared" si="40"/>
        <v>0</v>
      </c>
      <c r="F247" s="5">
        <f t="shared" si="41"/>
        <v>249.62400827032465</v>
      </c>
      <c r="G247" s="5">
        <f t="shared" si="42"/>
        <v>1616.0570598233144</v>
      </c>
      <c r="H247" s="5">
        <f t="shared" si="43"/>
        <v>1865.6810680936389</v>
      </c>
      <c r="I247" s="5">
        <f t="shared" si="44"/>
        <v>720</v>
      </c>
      <c r="J247" s="5">
        <f t="shared" si="45"/>
        <v>1145.6810680936389</v>
      </c>
      <c r="K247" s="2">
        <f t="shared" si="46"/>
        <v>44890.29632107012</v>
      </c>
      <c r="L247" s="2">
        <f t="shared" si="47"/>
        <v>84858</v>
      </c>
      <c r="M247" s="2">
        <f t="shared" si="48"/>
        <v>25960</v>
      </c>
      <c r="N247" s="6">
        <f t="shared" si="49"/>
        <v>1</v>
      </c>
      <c r="O247" s="2">
        <f t="shared" si="50"/>
        <v>-5992.29632107012</v>
      </c>
      <c r="P247" s="2">
        <f t="shared" si="51"/>
        <v>-5992.29632107012</v>
      </c>
    </row>
    <row r="248" spans="1:16">
      <c r="A248" s="6">
        <v>0</v>
      </c>
      <c r="B248" s="6">
        <v>7</v>
      </c>
      <c r="C248" s="6">
        <v>27</v>
      </c>
      <c r="D248" s="6">
        <f t="shared" si="39"/>
        <v>34</v>
      </c>
      <c r="E248" s="5">
        <f t="shared" si="40"/>
        <v>0</v>
      </c>
      <c r="F248" s="5">
        <f t="shared" si="41"/>
        <v>249.62400827032465</v>
      </c>
      <c r="G248" s="5">
        <f t="shared" si="42"/>
        <v>1699.1907643430709</v>
      </c>
      <c r="H248" s="5">
        <f t="shared" si="43"/>
        <v>1948.8147726133955</v>
      </c>
      <c r="I248" s="5">
        <f t="shared" si="44"/>
        <v>720</v>
      </c>
      <c r="J248" s="5">
        <f t="shared" si="45"/>
        <v>1228.8147726133955</v>
      </c>
      <c r="K248" s="2">
        <f t="shared" si="46"/>
        <v>46333.589802315895</v>
      </c>
      <c r="L248" s="2">
        <f t="shared" si="47"/>
        <v>87558</v>
      </c>
      <c r="M248" s="2">
        <f t="shared" si="48"/>
        <v>26840</v>
      </c>
      <c r="N248" s="6">
        <f t="shared" si="49"/>
        <v>1</v>
      </c>
      <c r="O248" s="2">
        <f t="shared" si="50"/>
        <v>-5615.5898023158952</v>
      </c>
      <c r="P248" s="2">
        <f t="shared" si="51"/>
        <v>-5615.5898023158952</v>
      </c>
    </row>
    <row r="249" spans="1:16">
      <c r="A249" s="6">
        <v>0</v>
      </c>
      <c r="B249" s="6">
        <v>7</v>
      </c>
      <c r="C249" s="6">
        <v>28</v>
      </c>
      <c r="D249" s="6">
        <f t="shared" si="39"/>
        <v>35</v>
      </c>
      <c r="E249" s="5">
        <f t="shared" si="40"/>
        <v>0</v>
      </c>
      <c r="F249" s="5">
        <f t="shared" si="41"/>
        <v>249.62400827032465</v>
      </c>
      <c r="G249" s="5">
        <f t="shared" si="42"/>
        <v>1784.1503025602246</v>
      </c>
      <c r="H249" s="5">
        <f t="shared" si="43"/>
        <v>2033.7743108305492</v>
      </c>
      <c r="I249" s="5">
        <f t="shared" si="44"/>
        <v>720</v>
      </c>
      <c r="J249" s="5">
        <f t="shared" si="45"/>
        <v>1313.7743108305492</v>
      </c>
      <c r="K249" s="2">
        <f t="shared" si="46"/>
        <v>47808.581785252594</v>
      </c>
      <c r="L249" s="2">
        <f t="shared" si="47"/>
        <v>90258</v>
      </c>
      <c r="M249" s="2">
        <f t="shared" si="48"/>
        <v>27720</v>
      </c>
      <c r="N249" s="6">
        <f t="shared" si="49"/>
        <v>1</v>
      </c>
      <c r="O249" s="2">
        <f t="shared" si="50"/>
        <v>-5270.5817852525943</v>
      </c>
      <c r="P249" s="2">
        <f t="shared" si="51"/>
        <v>-5270.5817852525943</v>
      </c>
    </row>
    <row r="250" spans="1:16">
      <c r="A250" s="6">
        <v>0</v>
      </c>
      <c r="B250" s="6">
        <v>7</v>
      </c>
      <c r="C250" s="6">
        <v>29</v>
      </c>
      <c r="D250" s="6">
        <f t="shared" si="39"/>
        <v>36</v>
      </c>
      <c r="E250" s="5">
        <f t="shared" si="40"/>
        <v>0</v>
      </c>
      <c r="F250" s="5">
        <f t="shared" si="41"/>
        <v>249.62400827032465</v>
      </c>
      <c r="G250" s="5">
        <f t="shared" si="42"/>
        <v>1870.9683306758782</v>
      </c>
      <c r="H250" s="5">
        <f t="shared" si="43"/>
        <v>2120.5923389462027</v>
      </c>
      <c r="I250" s="5">
        <f t="shared" si="44"/>
        <v>720</v>
      </c>
      <c r="J250" s="5">
        <f t="shared" si="45"/>
        <v>1400.5923389462027</v>
      </c>
      <c r="K250" s="2">
        <f t="shared" si="46"/>
        <v>49315.839217816021</v>
      </c>
      <c r="L250" s="2">
        <f t="shared" si="47"/>
        <v>92958</v>
      </c>
      <c r="M250" s="2">
        <f t="shared" si="48"/>
        <v>28600</v>
      </c>
      <c r="N250" s="6">
        <f t="shared" si="49"/>
        <v>1</v>
      </c>
      <c r="O250" s="2">
        <f t="shared" si="50"/>
        <v>-4957.8392178160211</v>
      </c>
      <c r="P250" s="2">
        <f t="shared" si="51"/>
        <v>-4957.8392178160211</v>
      </c>
    </row>
    <row r="251" spans="1:16">
      <c r="A251" s="6">
        <v>0</v>
      </c>
      <c r="B251" s="6">
        <v>7</v>
      </c>
      <c r="C251" s="6">
        <v>30</v>
      </c>
      <c r="D251" s="6">
        <f t="shared" si="39"/>
        <v>37</v>
      </c>
      <c r="E251" s="5">
        <f t="shared" si="40"/>
        <v>0</v>
      </c>
      <c r="F251" s="5">
        <f t="shared" si="41"/>
        <v>249.62400827032465</v>
      </c>
      <c r="G251" s="5">
        <f t="shared" si="42"/>
        <v>1959.6780360096488</v>
      </c>
      <c r="H251" s="5">
        <f t="shared" si="43"/>
        <v>2209.3020442799734</v>
      </c>
      <c r="I251" s="5">
        <f t="shared" si="44"/>
        <v>720</v>
      </c>
      <c r="J251" s="5">
        <f t="shared" si="45"/>
        <v>1489.3020442799734</v>
      </c>
      <c r="K251" s="2">
        <f t="shared" si="46"/>
        <v>50855.938268749538</v>
      </c>
      <c r="L251" s="2">
        <f t="shared" si="47"/>
        <v>95658</v>
      </c>
      <c r="M251" s="2">
        <f t="shared" si="48"/>
        <v>29480</v>
      </c>
      <c r="N251" s="6">
        <f t="shared" si="49"/>
        <v>1</v>
      </c>
      <c r="O251" s="2">
        <f t="shared" si="50"/>
        <v>-4677.9382687495381</v>
      </c>
      <c r="P251" s="2">
        <f t="shared" si="51"/>
        <v>-4677.9382687495381</v>
      </c>
    </row>
    <row r="252" spans="1:16">
      <c r="A252" s="6">
        <v>0</v>
      </c>
      <c r="B252" s="6">
        <v>8</v>
      </c>
      <c r="C252" s="6">
        <v>0</v>
      </c>
      <c r="D252" s="6">
        <f t="shared" si="39"/>
        <v>8</v>
      </c>
      <c r="E252" s="5">
        <f t="shared" si="40"/>
        <v>0</v>
      </c>
      <c r="F252" s="5">
        <f t="shared" si="41"/>
        <v>292.41669540238024</v>
      </c>
      <c r="G252" s="5">
        <f t="shared" si="42"/>
        <v>0</v>
      </c>
      <c r="H252" s="5">
        <f t="shared" si="43"/>
        <v>292.41669540238024</v>
      </c>
      <c r="I252" s="5">
        <f t="shared" si="44"/>
        <v>292.41669540238024</v>
      </c>
      <c r="J252" s="5">
        <f t="shared" si="45"/>
        <v>0</v>
      </c>
      <c r="K252" s="2">
        <f t="shared" si="46"/>
        <v>10153.357479249315</v>
      </c>
      <c r="L252" s="2">
        <f t="shared" si="47"/>
        <v>16752</v>
      </c>
      <c r="M252" s="2">
        <f t="shared" si="48"/>
        <v>3520</v>
      </c>
      <c r="N252" s="6">
        <f t="shared" si="49"/>
        <v>1</v>
      </c>
      <c r="O252" s="2">
        <f t="shared" si="50"/>
        <v>-16921.357479249316</v>
      </c>
      <c r="P252" s="2">
        <f t="shared" si="51"/>
        <v>-16921.357479249316</v>
      </c>
    </row>
    <row r="253" spans="1:16">
      <c r="A253" s="6">
        <v>0</v>
      </c>
      <c r="B253" s="6">
        <v>8</v>
      </c>
      <c r="C253" s="6">
        <v>1</v>
      </c>
      <c r="D253" s="6">
        <f t="shared" si="39"/>
        <v>9</v>
      </c>
      <c r="E253" s="5">
        <f t="shared" si="40"/>
        <v>0</v>
      </c>
      <c r="F253" s="5">
        <f t="shared" si="41"/>
        <v>292.41669540238024</v>
      </c>
      <c r="G253" s="5">
        <f t="shared" si="42"/>
        <v>45.5625</v>
      </c>
      <c r="H253" s="5">
        <f t="shared" si="43"/>
        <v>337.97919540238024</v>
      </c>
      <c r="I253" s="5">
        <f t="shared" si="44"/>
        <v>337.97919540238024</v>
      </c>
      <c r="J253" s="5">
        <f t="shared" si="45"/>
        <v>0</v>
      </c>
      <c r="K253" s="2">
        <f t="shared" si="46"/>
        <v>11735.388729249315</v>
      </c>
      <c r="L253" s="2">
        <f t="shared" si="47"/>
        <v>19452</v>
      </c>
      <c r="M253" s="2">
        <f t="shared" si="48"/>
        <v>4400</v>
      </c>
      <c r="N253" s="6">
        <f t="shared" si="49"/>
        <v>1</v>
      </c>
      <c r="O253" s="2">
        <f t="shared" si="50"/>
        <v>-16683.388729249316</v>
      </c>
      <c r="P253" s="2">
        <f t="shared" si="51"/>
        <v>-16683.388729249316</v>
      </c>
    </row>
    <row r="254" spans="1:16">
      <c r="A254" s="6">
        <v>0</v>
      </c>
      <c r="B254" s="6">
        <v>8</v>
      </c>
      <c r="C254" s="6">
        <v>2</v>
      </c>
      <c r="D254" s="6">
        <f t="shared" si="39"/>
        <v>10</v>
      </c>
      <c r="E254" s="5">
        <f t="shared" si="40"/>
        <v>0</v>
      </c>
      <c r="F254" s="5">
        <f t="shared" si="41"/>
        <v>292.41669540238024</v>
      </c>
      <c r="G254" s="5">
        <f t="shared" si="42"/>
        <v>92.264062499999994</v>
      </c>
      <c r="H254" s="5">
        <f t="shared" si="43"/>
        <v>384.68075790238026</v>
      </c>
      <c r="I254" s="5">
        <f t="shared" si="44"/>
        <v>384.68075790238026</v>
      </c>
      <c r="J254" s="5">
        <f t="shared" si="45"/>
        <v>0</v>
      </c>
      <c r="K254" s="2">
        <f t="shared" si="46"/>
        <v>13356.970760499315</v>
      </c>
      <c r="L254" s="2">
        <f t="shared" si="47"/>
        <v>22152</v>
      </c>
      <c r="M254" s="2">
        <f t="shared" si="48"/>
        <v>5280</v>
      </c>
      <c r="N254" s="6">
        <f t="shared" si="49"/>
        <v>1</v>
      </c>
      <c r="O254" s="2">
        <f t="shared" si="50"/>
        <v>-16484.970760499316</v>
      </c>
      <c r="P254" s="2">
        <f t="shared" si="51"/>
        <v>-16484.970760499316</v>
      </c>
    </row>
    <row r="255" spans="1:16">
      <c r="A255" s="6">
        <v>0</v>
      </c>
      <c r="B255" s="6">
        <v>8</v>
      </c>
      <c r="C255" s="6">
        <v>3</v>
      </c>
      <c r="D255" s="6">
        <f t="shared" si="39"/>
        <v>11</v>
      </c>
      <c r="E255" s="5">
        <f t="shared" si="40"/>
        <v>0</v>
      </c>
      <c r="F255" s="5">
        <f t="shared" si="41"/>
        <v>292.41669540238024</v>
      </c>
      <c r="G255" s="5">
        <f t="shared" si="42"/>
        <v>140.12604492187498</v>
      </c>
      <c r="H255" s="5">
        <f t="shared" si="43"/>
        <v>432.54274032425519</v>
      </c>
      <c r="I255" s="5">
        <f t="shared" si="44"/>
        <v>432.54274032425519</v>
      </c>
      <c r="J255" s="5">
        <f t="shared" si="45"/>
        <v>0</v>
      </c>
      <c r="K255" s="2">
        <f t="shared" si="46"/>
        <v>15018.84515014775</v>
      </c>
      <c r="L255" s="2">
        <f t="shared" si="47"/>
        <v>24852</v>
      </c>
      <c r="M255" s="2">
        <f t="shared" si="48"/>
        <v>6160</v>
      </c>
      <c r="N255" s="6">
        <f t="shared" si="49"/>
        <v>1</v>
      </c>
      <c r="O255" s="2">
        <f t="shared" si="50"/>
        <v>-16326.84515014775</v>
      </c>
      <c r="P255" s="2">
        <f t="shared" si="51"/>
        <v>-16326.84515014775</v>
      </c>
    </row>
    <row r="256" spans="1:16">
      <c r="A256" s="6">
        <v>0</v>
      </c>
      <c r="B256" s="6">
        <v>8</v>
      </c>
      <c r="C256" s="6">
        <v>4</v>
      </c>
      <c r="D256" s="6">
        <f t="shared" si="39"/>
        <v>12</v>
      </c>
      <c r="E256" s="5">
        <f t="shared" si="40"/>
        <v>0</v>
      </c>
      <c r="F256" s="5">
        <f t="shared" si="41"/>
        <v>292.41669540238024</v>
      </c>
      <c r="G256" s="5">
        <f t="shared" si="42"/>
        <v>189.17016064453125</v>
      </c>
      <c r="H256" s="5">
        <f t="shared" si="43"/>
        <v>481.58685604691152</v>
      </c>
      <c r="I256" s="5">
        <f t="shared" si="44"/>
        <v>481.58685604691152</v>
      </c>
      <c r="J256" s="5">
        <f t="shared" si="45"/>
        <v>0</v>
      </c>
      <c r="K256" s="2">
        <f t="shared" si="46"/>
        <v>16721.765834962207</v>
      </c>
      <c r="L256" s="2">
        <f t="shared" si="47"/>
        <v>27552</v>
      </c>
      <c r="M256" s="2">
        <f t="shared" si="48"/>
        <v>7040</v>
      </c>
      <c r="N256" s="6">
        <f t="shared" si="49"/>
        <v>1</v>
      </c>
      <c r="O256" s="2">
        <f t="shared" si="50"/>
        <v>-16209.765834962207</v>
      </c>
      <c r="P256" s="2">
        <f t="shared" si="51"/>
        <v>-16209.765834962207</v>
      </c>
    </row>
    <row r="257" spans="1:16">
      <c r="A257" s="6">
        <v>0</v>
      </c>
      <c r="B257" s="6">
        <v>8</v>
      </c>
      <c r="C257" s="6">
        <v>5</v>
      </c>
      <c r="D257" s="6">
        <f t="shared" si="39"/>
        <v>13</v>
      </c>
      <c r="E257" s="5">
        <f t="shared" si="40"/>
        <v>0</v>
      </c>
      <c r="F257" s="5">
        <f t="shared" si="41"/>
        <v>292.41669540238024</v>
      </c>
      <c r="G257" s="5">
        <f t="shared" si="42"/>
        <v>239.41848456573481</v>
      </c>
      <c r="H257" s="5">
        <f t="shared" si="43"/>
        <v>531.83517996811509</v>
      </c>
      <c r="I257" s="5">
        <f t="shared" si="44"/>
        <v>531.83517996811509</v>
      </c>
      <c r="J257" s="5">
        <f t="shared" si="45"/>
        <v>0</v>
      </c>
      <c r="K257" s="2">
        <f t="shared" si="46"/>
        <v>18466.49930444844</v>
      </c>
      <c r="L257" s="2">
        <f t="shared" si="47"/>
        <v>30252</v>
      </c>
      <c r="M257" s="2">
        <f t="shared" si="48"/>
        <v>7920</v>
      </c>
      <c r="N257" s="6">
        <f t="shared" si="49"/>
        <v>1</v>
      </c>
      <c r="O257" s="2">
        <f t="shared" si="50"/>
        <v>-16134.49930444844</v>
      </c>
      <c r="P257" s="2">
        <f t="shared" si="51"/>
        <v>-16134.49930444844</v>
      </c>
    </row>
    <row r="258" spans="1:16">
      <c r="A258" s="6">
        <v>0</v>
      </c>
      <c r="B258" s="6">
        <v>8</v>
      </c>
      <c r="C258" s="6">
        <v>6</v>
      </c>
      <c r="D258" s="6">
        <f t="shared" si="39"/>
        <v>14</v>
      </c>
      <c r="E258" s="5">
        <f t="shared" si="40"/>
        <v>0</v>
      </c>
      <c r="F258" s="5">
        <f t="shared" si="41"/>
        <v>292.41669540238024</v>
      </c>
      <c r="G258" s="5">
        <f t="shared" si="42"/>
        <v>290.89345874736784</v>
      </c>
      <c r="H258" s="5">
        <f t="shared" si="43"/>
        <v>583.31015414974809</v>
      </c>
      <c r="I258" s="5">
        <f t="shared" si="44"/>
        <v>583.31015414974809</v>
      </c>
      <c r="J258" s="5">
        <f t="shared" si="45"/>
        <v>0</v>
      </c>
      <c r="K258" s="2">
        <f t="shared" si="46"/>
        <v>20253.824796866251</v>
      </c>
      <c r="L258" s="2">
        <f t="shared" si="47"/>
        <v>32952</v>
      </c>
      <c r="M258" s="2">
        <f t="shared" si="48"/>
        <v>8800</v>
      </c>
      <c r="N258" s="6">
        <f t="shared" si="49"/>
        <v>1</v>
      </c>
      <c r="O258" s="2">
        <f t="shared" si="50"/>
        <v>-16101.824796866251</v>
      </c>
      <c r="P258" s="2">
        <f t="shared" si="51"/>
        <v>-16101.824796866251</v>
      </c>
    </row>
    <row r="259" spans="1:16">
      <c r="A259" s="6">
        <v>0</v>
      </c>
      <c r="B259" s="6">
        <v>8</v>
      </c>
      <c r="C259" s="6">
        <v>7</v>
      </c>
      <c r="D259" s="6">
        <f t="shared" si="39"/>
        <v>15</v>
      </c>
      <c r="E259" s="5">
        <f t="shared" si="40"/>
        <v>0</v>
      </c>
      <c r="F259" s="5">
        <f t="shared" si="41"/>
        <v>292.41669540238024</v>
      </c>
      <c r="G259" s="5">
        <f t="shared" si="42"/>
        <v>343.61789814532818</v>
      </c>
      <c r="H259" s="5">
        <f t="shared" si="43"/>
        <v>636.03459354770848</v>
      </c>
      <c r="I259" s="5">
        <f t="shared" si="44"/>
        <v>636.03459354770848</v>
      </c>
      <c r="J259" s="5">
        <f t="shared" si="45"/>
        <v>0</v>
      </c>
      <c r="K259" s="2">
        <f t="shared" si="46"/>
        <v>22084.534498184323</v>
      </c>
      <c r="L259" s="2">
        <f t="shared" si="47"/>
        <v>35652</v>
      </c>
      <c r="M259" s="2">
        <f t="shared" si="48"/>
        <v>9680</v>
      </c>
      <c r="N259" s="6">
        <f t="shared" si="49"/>
        <v>1</v>
      </c>
      <c r="O259" s="2">
        <f t="shared" si="50"/>
        <v>-16112.534498184323</v>
      </c>
      <c r="P259" s="2">
        <f t="shared" si="51"/>
        <v>-16112.534498184323</v>
      </c>
    </row>
    <row r="260" spans="1:16">
      <c r="A260" s="6">
        <v>0</v>
      </c>
      <c r="B260" s="6">
        <v>8</v>
      </c>
      <c r="C260" s="6">
        <v>8</v>
      </c>
      <c r="D260" s="6">
        <f t="shared" ref="D260:D323" si="52">A260+B260+C260</f>
        <v>16</v>
      </c>
      <c r="E260" s="5">
        <f t="shared" ref="E260:E323" si="53">IF(A260=0,0,A260*LABOR_HRS_WK_TOM*SEASON_WEEKS*(1+DIM_PCT_TOM)^A260)</f>
        <v>0</v>
      </c>
      <c r="F260" s="5">
        <f t="shared" ref="F260:F323" si="54">IF(B260=0,0,B260*LABOR_HRS_WK_CAR*SEASON_WEEKS*(1+DIM_PCT_CAR)^B260)</f>
        <v>292.41669540238024</v>
      </c>
      <c r="G260" s="5">
        <f t="shared" ref="G260:G323" si="55">IF(C260=0,0,C260*LABOR_HRS_WK_MES*SEASON_WEEKS*(1+DIM_PCT_MES)^C260)</f>
        <v>397.61499642530839</v>
      </c>
      <c r="H260" s="5">
        <f t="shared" ref="H260:H323" si="56">E260+F260+G260</f>
        <v>690.03169182768863</v>
      </c>
      <c r="I260" s="5">
        <f t="shared" ref="I260:I323" si="57">MIN(H260,FARMER_HRS)</f>
        <v>690.03169182768863</v>
      </c>
      <c r="J260" s="5">
        <f t="shared" ref="J260:J323" si="58">MAX(0,H260-FARMER_HRS)</f>
        <v>0</v>
      </c>
      <c r="K260" s="2">
        <f t="shared" ref="K260:K323" si="59">I260*FARMER_RATE+J260*TEMP_WORKER_RATE</f>
        <v>23959.433744016966</v>
      </c>
      <c r="L260" s="2">
        <f t="shared" ref="L260:L323" si="60">A260*PRICE_TOM+B260*PRICE_CAR+C260*PRICE_MES</f>
        <v>38352</v>
      </c>
      <c r="M260" s="2">
        <f t="shared" ref="M260:M323" si="61">A260*FERT_BED_TOM+B260*FERT_BED_CAR+C260*FERT_BED_MES</f>
        <v>10560</v>
      </c>
      <c r="N260" s="6">
        <f t="shared" ref="N260:N323" si="62">IF(AND(D260&lt;=TOTAL_BEDS,J260&lt;=TEMP_WORKER_MAX*TEMP_WORKER_HRS),1,0)</f>
        <v>1</v>
      </c>
      <c r="O260" s="2">
        <f t="shared" ref="O260:O323" si="63">L260-M260-K260-FIXED_COSTS</f>
        <v>-16167.433744016966</v>
      </c>
      <c r="P260" s="2">
        <f t="shared" ref="P260:P323" si="64">IF(N260=1,O260,"")</f>
        <v>-16167.433744016966</v>
      </c>
    </row>
    <row r="261" spans="1:16">
      <c r="A261" s="6">
        <v>0</v>
      </c>
      <c r="B261" s="6">
        <v>8</v>
      </c>
      <c r="C261" s="6">
        <v>9</v>
      </c>
      <c r="D261" s="6">
        <f t="shared" si="52"/>
        <v>17</v>
      </c>
      <c r="E261" s="5">
        <f t="shared" si="53"/>
        <v>0</v>
      </c>
      <c r="F261" s="5">
        <f t="shared" si="54"/>
        <v>292.41669540238024</v>
      </c>
      <c r="G261" s="5">
        <f t="shared" si="55"/>
        <v>452.90833186570285</v>
      </c>
      <c r="H261" s="5">
        <f t="shared" si="56"/>
        <v>745.32502726808309</v>
      </c>
      <c r="I261" s="5">
        <f t="shared" si="57"/>
        <v>720</v>
      </c>
      <c r="J261" s="5">
        <f t="shared" si="58"/>
        <v>25.32502726808309</v>
      </c>
      <c r="K261" s="2">
        <f t="shared" si="59"/>
        <v>25439.67061229311</v>
      </c>
      <c r="L261" s="2">
        <f t="shared" si="60"/>
        <v>41052</v>
      </c>
      <c r="M261" s="2">
        <f t="shared" si="61"/>
        <v>11440</v>
      </c>
      <c r="N261" s="6">
        <f t="shared" si="62"/>
        <v>1</v>
      </c>
      <c r="O261" s="2">
        <f t="shared" si="63"/>
        <v>-15827.67061229311</v>
      </c>
      <c r="P261" s="2">
        <f t="shared" si="64"/>
        <v>-15827.67061229311</v>
      </c>
    </row>
    <row r="262" spans="1:16">
      <c r="A262" s="6">
        <v>0</v>
      </c>
      <c r="B262" s="6">
        <v>8</v>
      </c>
      <c r="C262" s="6">
        <v>10</v>
      </c>
      <c r="D262" s="6">
        <f t="shared" si="52"/>
        <v>18</v>
      </c>
      <c r="E262" s="5">
        <f t="shared" si="53"/>
        <v>0</v>
      </c>
      <c r="F262" s="5">
        <f t="shared" si="54"/>
        <v>292.41669540238024</v>
      </c>
      <c r="G262" s="5">
        <f t="shared" si="55"/>
        <v>509.52187334891573</v>
      </c>
      <c r="H262" s="5">
        <f t="shared" si="56"/>
        <v>801.93856875129597</v>
      </c>
      <c r="I262" s="5">
        <f t="shared" si="57"/>
        <v>720</v>
      </c>
      <c r="J262" s="5">
        <f t="shared" si="58"/>
        <v>81.938568751295975</v>
      </c>
      <c r="K262" s="2">
        <f t="shared" si="59"/>
        <v>26422.544596376665</v>
      </c>
      <c r="L262" s="2">
        <f t="shared" si="60"/>
        <v>43752</v>
      </c>
      <c r="M262" s="2">
        <f t="shared" si="61"/>
        <v>12320</v>
      </c>
      <c r="N262" s="6">
        <f t="shared" si="62"/>
        <v>1</v>
      </c>
      <c r="O262" s="2">
        <f t="shared" si="63"/>
        <v>-14990.544596376665</v>
      </c>
      <c r="P262" s="2">
        <f t="shared" si="64"/>
        <v>-14990.544596376665</v>
      </c>
    </row>
    <row r="263" spans="1:16">
      <c r="A263" s="6">
        <v>0</v>
      </c>
      <c r="B263" s="6">
        <v>8</v>
      </c>
      <c r="C263" s="6">
        <v>11</v>
      </c>
      <c r="D263" s="6">
        <f t="shared" si="52"/>
        <v>19</v>
      </c>
      <c r="E263" s="5">
        <f t="shared" si="53"/>
        <v>0</v>
      </c>
      <c r="F263" s="5">
        <f t="shared" si="54"/>
        <v>292.41669540238024</v>
      </c>
      <c r="G263" s="5">
        <f t="shared" si="55"/>
        <v>567.47998644235474</v>
      </c>
      <c r="H263" s="5">
        <f t="shared" si="56"/>
        <v>859.89668184473499</v>
      </c>
      <c r="I263" s="5">
        <f t="shared" si="57"/>
        <v>720</v>
      </c>
      <c r="J263" s="5">
        <f t="shared" si="58"/>
        <v>139.89668184473499</v>
      </c>
      <c r="K263" s="2">
        <f t="shared" si="59"/>
        <v>27428.761837582206</v>
      </c>
      <c r="L263" s="2">
        <f t="shared" si="60"/>
        <v>46452</v>
      </c>
      <c r="M263" s="2">
        <f t="shared" si="61"/>
        <v>13200</v>
      </c>
      <c r="N263" s="6">
        <f t="shared" si="62"/>
        <v>1</v>
      </c>
      <c r="O263" s="2">
        <f t="shared" si="63"/>
        <v>-14176.761837582206</v>
      </c>
      <c r="P263" s="2">
        <f t="shared" si="64"/>
        <v>-14176.761837582206</v>
      </c>
    </row>
    <row r="264" spans="1:16">
      <c r="A264" s="6">
        <v>0</v>
      </c>
      <c r="B264" s="6">
        <v>8</v>
      </c>
      <c r="C264" s="6">
        <v>12</v>
      </c>
      <c r="D264" s="6">
        <f t="shared" si="52"/>
        <v>20</v>
      </c>
      <c r="E264" s="5">
        <f t="shared" si="53"/>
        <v>0</v>
      </c>
      <c r="F264" s="5">
        <f t="shared" si="54"/>
        <v>292.41669540238024</v>
      </c>
      <c r="G264" s="5">
        <f t="shared" si="55"/>
        <v>626.80743957041921</v>
      </c>
      <c r="H264" s="5">
        <f t="shared" si="56"/>
        <v>919.22413497279945</v>
      </c>
      <c r="I264" s="5">
        <f t="shared" si="57"/>
        <v>720</v>
      </c>
      <c r="J264" s="5">
        <f t="shared" si="58"/>
        <v>199.22413497279945</v>
      </c>
      <c r="K264" s="2">
        <f t="shared" si="59"/>
        <v>28458.752343277767</v>
      </c>
      <c r="L264" s="2">
        <f t="shared" si="60"/>
        <v>49152</v>
      </c>
      <c r="M264" s="2">
        <f t="shared" si="61"/>
        <v>14080</v>
      </c>
      <c r="N264" s="6">
        <f t="shared" si="62"/>
        <v>1</v>
      </c>
      <c r="O264" s="2">
        <f t="shared" si="63"/>
        <v>-13386.752343277767</v>
      </c>
      <c r="P264" s="2">
        <f t="shared" si="64"/>
        <v>-13386.752343277767</v>
      </c>
    </row>
    <row r="265" spans="1:16">
      <c r="A265" s="6">
        <v>0</v>
      </c>
      <c r="B265" s="6">
        <v>8</v>
      </c>
      <c r="C265" s="6">
        <v>13</v>
      </c>
      <c r="D265" s="6">
        <f t="shared" si="52"/>
        <v>21</v>
      </c>
      <c r="E265" s="5">
        <f t="shared" si="53"/>
        <v>0</v>
      </c>
      <c r="F265" s="5">
        <f t="shared" si="54"/>
        <v>292.41669540238024</v>
      </c>
      <c r="G265" s="5">
        <f t="shared" si="55"/>
        <v>687.52941027880343</v>
      </c>
      <c r="H265" s="5">
        <f t="shared" si="56"/>
        <v>979.94610568118367</v>
      </c>
      <c r="I265" s="5">
        <f t="shared" si="57"/>
        <v>720</v>
      </c>
      <c r="J265" s="5">
        <f t="shared" si="58"/>
        <v>259.94610568118367</v>
      </c>
      <c r="K265" s="2">
        <f t="shared" si="59"/>
        <v>29512.953223631659</v>
      </c>
      <c r="L265" s="2">
        <f t="shared" si="60"/>
        <v>51852</v>
      </c>
      <c r="M265" s="2">
        <f t="shared" si="61"/>
        <v>14960</v>
      </c>
      <c r="N265" s="6">
        <f t="shared" si="62"/>
        <v>1</v>
      </c>
      <c r="O265" s="2">
        <f t="shared" si="63"/>
        <v>-12620.953223631659</v>
      </c>
      <c r="P265" s="2">
        <f t="shared" si="64"/>
        <v>-12620.953223631659</v>
      </c>
    </row>
    <row r="266" spans="1:16">
      <c r="A266" s="6">
        <v>0</v>
      </c>
      <c r="B266" s="6">
        <v>8</v>
      </c>
      <c r="C266" s="6">
        <v>14</v>
      </c>
      <c r="D266" s="6">
        <f t="shared" si="52"/>
        <v>22</v>
      </c>
      <c r="E266" s="5">
        <f t="shared" si="53"/>
        <v>0</v>
      </c>
      <c r="F266" s="5">
        <f t="shared" si="54"/>
        <v>292.41669540238024</v>
      </c>
      <c r="G266" s="5">
        <f t="shared" si="55"/>
        <v>749.67149159246469</v>
      </c>
      <c r="H266" s="5">
        <f t="shared" si="56"/>
        <v>1042.0881869948448</v>
      </c>
      <c r="I266" s="5">
        <f t="shared" si="57"/>
        <v>720</v>
      </c>
      <c r="J266" s="5">
        <f t="shared" si="58"/>
        <v>322.08818699484482</v>
      </c>
      <c r="K266" s="2">
        <f t="shared" si="59"/>
        <v>30591.808801993833</v>
      </c>
      <c r="L266" s="2">
        <f t="shared" si="60"/>
        <v>54552</v>
      </c>
      <c r="M266" s="2">
        <f t="shared" si="61"/>
        <v>15840</v>
      </c>
      <c r="N266" s="6">
        <f t="shared" si="62"/>
        <v>1</v>
      </c>
      <c r="O266" s="2">
        <f t="shared" si="63"/>
        <v>-11879.808801993833</v>
      </c>
      <c r="P266" s="2">
        <f t="shared" si="64"/>
        <v>-11879.808801993833</v>
      </c>
    </row>
    <row r="267" spans="1:16">
      <c r="A267" s="6">
        <v>0</v>
      </c>
      <c r="B267" s="6">
        <v>8</v>
      </c>
      <c r="C267" s="6">
        <v>15</v>
      </c>
      <c r="D267" s="6">
        <f t="shared" si="52"/>
        <v>23</v>
      </c>
      <c r="E267" s="5">
        <f t="shared" si="53"/>
        <v>0</v>
      </c>
      <c r="F267" s="5">
        <f t="shared" si="54"/>
        <v>292.41669540238024</v>
      </c>
      <c r="G267" s="5">
        <f t="shared" si="55"/>
        <v>813.25969846861108</v>
      </c>
      <c r="H267" s="5">
        <f t="shared" si="56"/>
        <v>1105.6763938709914</v>
      </c>
      <c r="I267" s="5">
        <f t="shared" si="57"/>
        <v>720</v>
      </c>
      <c r="J267" s="5">
        <f t="shared" si="58"/>
        <v>385.67639387099143</v>
      </c>
      <c r="K267" s="2">
        <f t="shared" si="59"/>
        <v>31695.770726926934</v>
      </c>
      <c r="L267" s="2">
        <f t="shared" si="60"/>
        <v>57252</v>
      </c>
      <c r="M267" s="2">
        <f t="shared" si="61"/>
        <v>16720</v>
      </c>
      <c r="N267" s="6">
        <f t="shared" si="62"/>
        <v>1</v>
      </c>
      <c r="O267" s="2">
        <f t="shared" si="63"/>
        <v>-11163.770726926934</v>
      </c>
      <c r="P267" s="2">
        <f t="shared" si="64"/>
        <v>-11163.770726926934</v>
      </c>
    </row>
    <row r="268" spans="1:16">
      <c r="A268" s="6">
        <v>0</v>
      </c>
      <c r="B268" s="6">
        <v>8</v>
      </c>
      <c r="C268" s="6">
        <v>16</v>
      </c>
      <c r="D268" s="6">
        <f t="shared" si="52"/>
        <v>24</v>
      </c>
      <c r="E268" s="5">
        <f t="shared" si="53"/>
        <v>0</v>
      </c>
      <c r="F268" s="5">
        <f t="shared" si="54"/>
        <v>292.41669540238024</v>
      </c>
      <c r="G268" s="5">
        <f t="shared" si="55"/>
        <v>878.32047434610013</v>
      </c>
      <c r="H268" s="5">
        <f t="shared" si="56"/>
        <v>1170.7371697484805</v>
      </c>
      <c r="I268" s="5">
        <f t="shared" si="57"/>
        <v>720</v>
      </c>
      <c r="J268" s="5">
        <f t="shared" si="58"/>
        <v>450.73716974848048</v>
      </c>
      <c r="K268" s="2">
        <f t="shared" si="59"/>
        <v>32825.298085911119</v>
      </c>
      <c r="L268" s="2">
        <f t="shared" si="60"/>
        <v>59952</v>
      </c>
      <c r="M268" s="2">
        <f t="shared" si="61"/>
        <v>17600</v>
      </c>
      <c r="N268" s="6">
        <f t="shared" si="62"/>
        <v>1</v>
      </c>
      <c r="O268" s="2">
        <f t="shared" si="63"/>
        <v>-10473.298085911119</v>
      </c>
      <c r="P268" s="2">
        <f t="shared" si="64"/>
        <v>-10473.298085911119</v>
      </c>
    </row>
    <row r="269" spans="1:16">
      <c r="A269" s="6">
        <v>0</v>
      </c>
      <c r="B269" s="6">
        <v>8</v>
      </c>
      <c r="C269" s="6">
        <v>17</v>
      </c>
      <c r="D269" s="6">
        <f t="shared" si="52"/>
        <v>25</v>
      </c>
      <c r="E269" s="5">
        <f t="shared" si="53"/>
        <v>0</v>
      </c>
      <c r="F269" s="5">
        <f t="shared" si="54"/>
        <v>292.41669540238024</v>
      </c>
      <c r="G269" s="5">
        <f t="shared" si="55"/>
        <v>944.88069779264049</v>
      </c>
      <c r="H269" s="5">
        <f t="shared" si="56"/>
        <v>1237.2973931950207</v>
      </c>
      <c r="I269" s="5">
        <f t="shared" si="57"/>
        <v>720</v>
      </c>
      <c r="J269" s="5">
        <f t="shared" si="58"/>
        <v>517.29739319502073</v>
      </c>
      <c r="K269" s="2">
        <f t="shared" si="59"/>
        <v>33980.857520746889</v>
      </c>
      <c r="L269" s="2">
        <f t="shared" si="60"/>
        <v>62652</v>
      </c>
      <c r="M269" s="2">
        <f t="shared" si="61"/>
        <v>18480</v>
      </c>
      <c r="N269" s="6">
        <f t="shared" si="62"/>
        <v>1</v>
      </c>
      <c r="O269" s="2">
        <f t="shared" si="63"/>
        <v>-9808.8575207468893</v>
      </c>
      <c r="P269" s="2">
        <f t="shared" si="64"/>
        <v>-9808.8575207468893</v>
      </c>
    </row>
    <row r="270" spans="1:16">
      <c r="A270" s="6">
        <v>0</v>
      </c>
      <c r="B270" s="6">
        <v>8</v>
      </c>
      <c r="C270" s="6">
        <v>18</v>
      </c>
      <c r="D270" s="6">
        <f t="shared" si="52"/>
        <v>26</v>
      </c>
      <c r="E270" s="5">
        <f t="shared" si="53"/>
        <v>0</v>
      </c>
      <c r="F270" s="5">
        <f t="shared" si="54"/>
        <v>292.41669540238024</v>
      </c>
      <c r="G270" s="5">
        <f t="shared" si="55"/>
        <v>1012.9676892512279</v>
      </c>
      <c r="H270" s="5">
        <f t="shared" si="56"/>
        <v>1305.3843846536081</v>
      </c>
      <c r="I270" s="5">
        <f t="shared" si="57"/>
        <v>720</v>
      </c>
      <c r="J270" s="5">
        <f t="shared" si="58"/>
        <v>585.38438465360809</v>
      </c>
      <c r="K270" s="2">
        <f t="shared" si="59"/>
        <v>35162.923344680697</v>
      </c>
      <c r="L270" s="2">
        <f t="shared" si="60"/>
        <v>65352</v>
      </c>
      <c r="M270" s="2">
        <f t="shared" si="61"/>
        <v>19360</v>
      </c>
      <c r="N270" s="6">
        <f t="shared" si="62"/>
        <v>1</v>
      </c>
      <c r="O270" s="2">
        <f t="shared" si="63"/>
        <v>-9170.9233446806975</v>
      </c>
      <c r="P270" s="2">
        <f t="shared" si="64"/>
        <v>-9170.9233446806975</v>
      </c>
    </row>
    <row r="271" spans="1:16">
      <c r="A271" s="6">
        <v>0</v>
      </c>
      <c r="B271" s="6">
        <v>8</v>
      </c>
      <c r="C271" s="6">
        <v>19</v>
      </c>
      <c r="D271" s="6">
        <f t="shared" si="52"/>
        <v>27</v>
      </c>
      <c r="E271" s="5">
        <f t="shared" si="53"/>
        <v>0</v>
      </c>
      <c r="F271" s="5">
        <f t="shared" si="54"/>
        <v>292.41669540238024</v>
      </c>
      <c r="G271" s="5">
        <f t="shared" si="55"/>
        <v>1082.6092178872495</v>
      </c>
      <c r="H271" s="5">
        <f t="shared" si="56"/>
        <v>1375.0259132896299</v>
      </c>
      <c r="I271" s="5">
        <f t="shared" si="57"/>
        <v>720</v>
      </c>
      <c r="J271" s="5">
        <f t="shared" si="58"/>
        <v>655.0259132896299</v>
      </c>
      <c r="K271" s="2">
        <f t="shared" si="59"/>
        <v>36371.977661278295</v>
      </c>
      <c r="L271" s="2">
        <f t="shared" si="60"/>
        <v>68052</v>
      </c>
      <c r="M271" s="2">
        <f t="shared" si="61"/>
        <v>20240</v>
      </c>
      <c r="N271" s="6">
        <f t="shared" si="62"/>
        <v>1</v>
      </c>
      <c r="O271" s="2">
        <f t="shared" si="63"/>
        <v>-8559.9776612782953</v>
      </c>
      <c r="P271" s="2">
        <f t="shared" si="64"/>
        <v>-8559.9776612782953</v>
      </c>
    </row>
    <row r="272" spans="1:16">
      <c r="A272" s="6">
        <v>0</v>
      </c>
      <c r="B272" s="6">
        <v>8</v>
      </c>
      <c r="C272" s="6">
        <v>20</v>
      </c>
      <c r="D272" s="6">
        <f t="shared" si="52"/>
        <v>28</v>
      </c>
      <c r="E272" s="5">
        <f t="shared" si="53"/>
        <v>0</v>
      </c>
      <c r="F272" s="5">
        <f t="shared" si="54"/>
        <v>292.41669540238024</v>
      </c>
      <c r="G272" s="5">
        <f t="shared" si="55"/>
        <v>1153.8335085377266</v>
      </c>
      <c r="H272" s="5">
        <f t="shared" si="56"/>
        <v>1446.250203940107</v>
      </c>
      <c r="I272" s="5">
        <f t="shared" si="57"/>
        <v>720</v>
      </c>
      <c r="J272" s="5">
        <f t="shared" si="58"/>
        <v>726.25020394010699</v>
      </c>
      <c r="K272" s="2">
        <f t="shared" si="59"/>
        <v>37608.510485071303</v>
      </c>
      <c r="L272" s="2">
        <f t="shared" si="60"/>
        <v>70752</v>
      </c>
      <c r="M272" s="2">
        <f t="shared" si="61"/>
        <v>21120</v>
      </c>
      <c r="N272" s="6">
        <f t="shared" si="62"/>
        <v>1</v>
      </c>
      <c r="O272" s="2">
        <f t="shared" si="63"/>
        <v>-7976.5104850713033</v>
      </c>
      <c r="P272" s="2">
        <f t="shared" si="64"/>
        <v>-7976.5104850713033</v>
      </c>
    </row>
    <row r="273" spans="1:16">
      <c r="A273" s="6">
        <v>0</v>
      </c>
      <c r="B273" s="6">
        <v>8</v>
      </c>
      <c r="C273" s="6">
        <v>21</v>
      </c>
      <c r="D273" s="6">
        <f t="shared" si="52"/>
        <v>29</v>
      </c>
      <c r="E273" s="5">
        <f t="shared" si="53"/>
        <v>0</v>
      </c>
      <c r="F273" s="5">
        <f t="shared" si="54"/>
        <v>292.41669540238024</v>
      </c>
      <c r="G273" s="5">
        <f t="shared" si="55"/>
        <v>1226.6692487641703</v>
      </c>
      <c r="H273" s="5">
        <f t="shared" si="56"/>
        <v>1519.0859441665507</v>
      </c>
      <c r="I273" s="5">
        <f t="shared" si="57"/>
        <v>720</v>
      </c>
      <c r="J273" s="5">
        <f t="shared" si="58"/>
        <v>799.08594416655069</v>
      </c>
      <c r="K273" s="2">
        <f t="shared" si="59"/>
        <v>38873.019864002614</v>
      </c>
      <c r="L273" s="2">
        <f t="shared" si="60"/>
        <v>73452</v>
      </c>
      <c r="M273" s="2">
        <f t="shared" si="61"/>
        <v>22000</v>
      </c>
      <c r="N273" s="6">
        <f t="shared" si="62"/>
        <v>1</v>
      </c>
      <c r="O273" s="2">
        <f t="shared" si="63"/>
        <v>-7421.0198640026138</v>
      </c>
      <c r="P273" s="2">
        <f t="shared" si="64"/>
        <v>-7421.0198640026138</v>
      </c>
    </row>
    <row r="274" spans="1:16">
      <c r="A274" s="6">
        <v>0</v>
      </c>
      <c r="B274" s="6">
        <v>8</v>
      </c>
      <c r="C274" s="6">
        <v>22</v>
      </c>
      <c r="D274" s="6">
        <f t="shared" si="52"/>
        <v>30</v>
      </c>
      <c r="E274" s="5">
        <f t="shared" si="53"/>
        <v>0</v>
      </c>
      <c r="F274" s="5">
        <f t="shared" si="54"/>
        <v>292.41669540238024</v>
      </c>
      <c r="G274" s="5">
        <f t="shared" si="55"/>
        <v>1301.1455960105666</v>
      </c>
      <c r="H274" s="5">
        <f t="shared" si="56"/>
        <v>1593.5622914129467</v>
      </c>
      <c r="I274" s="5">
        <f t="shared" si="57"/>
        <v>720</v>
      </c>
      <c r="J274" s="5">
        <f t="shared" si="58"/>
        <v>873.56229141294671</v>
      </c>
      <c r="K274" s="2">
        <f t="shared" si="59"/>
        <v>40166.012003696989</v>
      </c>
      <c r="L274" s="2">
        <f t="shared" si="60"/>
        <v>76152</v>
      </c>
      <c r="M274" s="2">
        <f t="shared" si="61"/>
        <v>22880</v>
      </c>
      <c r="N274" s="6">
        <f t="shared" si="62"/>
        <v>1</v>
      </c>
      <c r="O274" s="2">
        <f t="shared" si="63"/>
        <v>-6894.0120036969893</v>
      </c>
      <c r="P274" s="2">
        <f t="shared" si="64"/>
        <v>-6894.0120036969893</v>
      </c>
    </row>
    <row r="275" spans="1:16">
      <c r="A275" s="6">
        <v>0</v>
      </c>
      <c r="B275" s="6">
        <v>8</v>
      </c>
      <c r="C275" s="6">
        <v>23</v>
      </c>
      <c r="D275" s="6">
        <f t="shared" si="52"/>
        <v>31</v>
      </c>
      <c r="E275" s="5">
        <f t="shared" si="53"/>
        <v>0</v>
      </c>
      <c r="F275" s="5">
        <f t="shared" si="54"/>
        <v>292.41669540238024</v>
      </c>
      <c r="G275" s="5">
        <f t="shared" si="55"/>
        <v>1377.292184868003</v>
      </c>
      <c r="H275" s="5">
        <f t="shared" si="56"/>
        <v>1669.7088802703834</v>
      </c>
      <c r="I275" s="5">
        <f t="shared" si="57"/>
        <v>720</v>
      </c>
      <c r="J275" s="5">
        <f t="shared" si="58"/>
        <v>949.70888027038336</v>
      </c>
      <c r="K275" s="2">
        <f t="shared" si="59"/>
        <v>41488.001393583043</v>
      </c>
      <c r="L275" s="2">
        <f t="shared" si="60"/>
        <v>78852</v>
      </c>
      <c r="M275" s="2">
        <f t="shared" si="61"/>
        <v>23760</v>
      </c>
      <c r="N275" s="6">
        <f t="shared" si="62"/>
        <v>1</v>
      </c>
      <c r="O275" s="2">
        <f t="shared" si="63"/>
        <v>-6396.001393583043</v>
      </c>
      <c r="P275" s="2">
        <f t="shared" si="64"/>
        <v>-6396.001393583043</v>
      </c>
    </row>
    <row r="276" spans="1:16">
      <c r="A276" s="6">
        <v>0</v>
      </c>
      <c r="B276" s="6">
        <v>8</v>
      </c>
      <c r="C276" s="6">
        <v>24</v>
      </c>
      <c r="D276" s="6">
        <f t="shared" si="52"/>
        <v>32</v>
      </c>
      <c r="E276" s="5">
        <f t="shared" si="53"/>
        <v>0</v>
      </c>
      <c r="F276" s="5">
        <f t="shared" si="54"/>
        <v>292.41669540238024</v>
      </c>
      <c r="G276" s="5">
        <f t="shared" si="55"/>
        <v>1455.1391344474989</v>
      </c>
      <c r="H276" s="5">
        <f t="shared" si="56"/>
        <v>1747.555829849879</v>
      </c>
      <c r="I276" s="5">
        <f t="shared" si="57"/>
        <v>720</v>
      </c>
      <c r="J276" s="5">
        <f t="shared" si="58"/>
        <v>1027.555829849879</v>
      </c>
      <c r="K276" s="2">
        <f t="shared" si="59"/>
        <v>42839.510934893733</v>
      </c>
      <c r="L276" s="2">
        <f t="shared" si="60"/>
        <v>81552</v>
      </c>
      <c r="M276" s="2">
        <f t="shared" si="61"/>
        <v>24640</v>
      </c>
      <c r="N276" s="6">
        <f t="shared" si="62"/>
        <v>1</v>
      </c>
      <c r="O276" s="2">
        <f t="shared" si="63"/>
        <v>-5927.5109348937331</v>
      </c>
      <c r="P276" s="2">
        <f t="shared" si="64"/>
        <v>-5927.5109348937331</v>
      </c>
    </row>
    <row r="277" spans="1:16">
      <c r="A277" s="6">
        <v>0</v>
      </c>
      <c r="B277" s="6">
        <v>8</v>
      </c>
      <c r="C277" s="6">
        <v>25</v>
      </c>
      <c r="D277" s="6">
        <f t="shared" si="52"/>
        <v>33</v>
      </c>
      <c r="E277" s="5">
        <f t="shared" si="53"/>
        <v>0</v>
      </c>
      <c r="F277" s="5">
        <f t="shared" si="54"/>
        <v>292.41669540238024</v>
      </c>
      <c r="G277" s="5">
        <f t="shared" si="55"/>
        <v>1534.7170558625965</v>
      </c>
      <c r="H277" s="5">
        <f t="shared" si="56"/>
        <v>1827.1337512649766</v>
      </c>
      <c r="I277" s="5">
        <f t="shared" si="57"/>
        <v>720</v>
      </c>
      <c r="J277" s="5">
        <f t="shared" si="58"/>
        <v>1107.1337512649766</v>
      </c>
      <c r="K277" s="2">
        <f t="shared" si="59"/>
        <v>44221.072070572511</v>
      </c>
      <c r="L277" s="2">
        <f t="shared" si="60"/>
        <v>84252</v>
      </c>
      <c r="M277" s="2">
        <f t="shared" si="61"/>
        <v>25520</v>
      </c>
      <c r="N277" s="6">
        <f t="shared" si="62"/>
        <v>1</v>
      </c>
      <c r="O277" s="2">
        <f t="shared" si="63"/>
        <v>-5489.0720705725107</v>
      </c>
      <c r="P277" s="2">
        <f t="shared" si="64"/>
        <v>-5489.0720705725107</v>
      </c>
    </row>
    <row r="278" spans="1:16">
      <c r="A278" s="6">
        <v>0</v>
      </c>
      <c r="B278" s="6">
        <v>8</v>
      </c>
      <c r="C278" s="6">
        <v>26</v>
      </c>
      <c r="D278" s="6">
        <f t="shared" si="52"/>
        <v>34</v>
      </c>
      <c r="E278" s="5">
        <f t="shared" si="53"/>
        <v>0</v>
      </c>
      <c r="F278" s="5">
        <f t="shared" si="54"/>
        <v>292.41669540238024</v>
      </c>
      <c r="G278" s="5">
        <f t="shared" si="55"/>
        <v>1616.0570598233144</v>
      </c>
      <c r="H278" s="5">
        <f t="shared" si="56"/>
        <v>1908.4737552256947</v>
      </c>
      <c r="I278" s="5">
        <f t="shared" si="57"/>
        <v>720</v>
      </c>
      <c r="J278" s="5">
        <f t="shared" si="58"/>
        <v>1188.4737552256947</v>
      </c>
      <c r="K278" s="2">
        <f t="shared" si="59"/>
        <v>45633.224917112755</v>
      </c>
      <c r="L278" s="2">
        <f t="shared" si="60"/>
        <v>86952</v>
      </c>
      <c r="M278" s="2">
        <f t="shared" si="61"/>
        <v>26400</v>
      </c>
      <c r="N278" s="6">
        <f t="shared" si="62"/>
        <v>1</v>
      </c>
      <c r="O278" s="2">
        <f t="shared" si="63"/>
        <v>-5081.2249171127551</v>
      </c>
      <c r="P278" s="2">
        <f t="shared" si="64"/>
        <v>-5081.2249171127551</v>
      </c>
    </row>
    <row r="279" spans="1:16">
      <c r="A279" s="6">
        <v>0</v>
      </c>
      <c r="B279" s="6">
        <v>8</v>
      </c>
      <c r="C279" s="6">
        <v>27</v>
      </c>
      <c r="D279" s="6">
        <f t="shared" si="52"/>
        <v>35</v>
      </c>
      <c r="E279" s="5">
        <f t="shared" si="53"/>
        <v>0</v>
      </c>
      <c r="F279" s="5">
        <f t="shared" si="54"/>
        <v>292.41669540238024</v>
      </c>
      <c r="G279" s="5">
        <f t="shared" si="55"/>
        <v>1699.1907643430709</v>
      </c>
      <c r="H279" s="5">
        <f t="shared" si="56"/>
        <v>1991.6074597454513</v>
      </c>
      <c r="I279" s="5">
        <f t="shared" si="57"/>
        <v>720</v>
      </c>
      <c r="J279" s="5">
        <f t="shared" si="58"/>
        <v>1271.6074597454513</v>
      </c>
      <c r="K279" s="2">
        <f t="shared" si="59"/>
        <v>47076.51839835853</v>
      </c>
      <c r="L279" s="2">
        <f t="shared" si="60"/>
        <v>89652</v>
      </c>
      <c r="M279" s="2">
        <f t="shared" si="61"/>
        <v>27280</v>
      </c>
      <c r="N279" s="6">
        <f t="shared" si="62"/>
        <v>1</v>
      </c>
      <c r="O279" s="2">
        <f t="shared" si="63"/>
        <v>-4704.5183983585302</v>
      </c>
      <c r="P279" s="2">
        <f t="shared" si="64"/>
        <v>-4704.5183983585302</v>
      </c>
    </row>
    <row r="280" spans="1:16">
      <c r="A280" s="6">
        <v>0</v>
      </c>
      <c r="B280" s="6">
        <v>8</v>
      </c>
      <c r="C280" s="6">
        <v>28</v>
      </c>
      <c r="D280" s="6">
        <f t="shared" si="52"/>
        <v>36</v>
      </c>
      <c r="E280" s="5">
        <f t="shared" si="53"/>
        <v>0</v>
      </c>
      <c r="F280" s="5">
        <f t="shared" si="54"/>
        <v>292.41669540238024</v>
      </c>
      <c r="G280" s="5">
        <f t="shared" si="55"/>
        <v>1784.1503025602246</v>
      </c>
      <c r="H280" s="5">
        <f t="shared" si="56"/>
        <v>2076.566997962605</v>
      </c>
      <c r="I280" s="5">
        <f t="shared" si="57"/>
        <v>720</v>
      </c>
      <c r="J280" s="5">
        <f t="shared" si="58"/>
        <v>1356.566997962605</v>
      </c>
      <c r="K280" s="2">
        <f t="shared" si="59"/>
        <v>48551.510381295229</v>
      </c>
      <c r="L280" s="2">
        <f t="shared" si="60"/>
        <v>92352</v>
      </c>
      <c r="M280" s="2">
        <f t="shared" si="61"/>
        <v>28160</v>
      </c>
      <c r="N280" s="6">
        <f t="shared" si="62"/>
        <v>1</v>
      </c>
      <c r="O280" s="2">
        <f t="shared" si="63"/>
        <v>-4359.5103812952293</v>
      </c>
      <c r="P280" s="2">
        <f t="shared" si="64"/>
        <v>-4359.5103812952293</v>
      </c>
    </row>
    <row r="281" spans="1:16">
      <c r="A281" s="6">
        <v>0</v>
      </c>
      <c r="B281" s="6">
        <v>8</v>
      </c>
      <c r="C281" s="6">
        <v>29</v>
      </c>
      <c r="D281" s="6">
        <f t="shared" si="52"/>
        <v>37</v>
      </c>
      <c r="E281" s="5">
        <f t="shared" si="53"/>
        <v>0</v>
      </c>
      <c r="F281" s="5">
        <f t="shared" si="54"/>
        <v>292.41669540238024</v>
      </c>
      <c r="G281" s="5">
        <f t="shared" si="55"/>
        <v>1870.9683306758782</v>
      </c>
      <c r="H281" s="5">
        <f t="shared" si="56"/>
        <v>2163.3850260782583</v>
      </c>
      <c r="I281" s="5">
        <f t="shared" si="57"/>
        <v>720</v>
      </c>
      <c r="J281" s="5">
        <f t="shared" si="58"/>
        <v>1443.3850260782583</v>
      </c>
      <c r="K281" s="2">
        <f t="shared" si="59"/>
        <v>50058.767813858649</v>
      </c>
      <c r="L281" s="2">
        <f t="shared" si="60"/>
        <v>95052</v>
      </c>
      <c r="M281" s="2">
        <f t="shared" si="61"/>
        <v>29040</v>
      </c>
      <c r="N281" s="6">
        <f t="shared" si="62"/>
        <v>1</v>
      </c>
      <c r="O281" s="2">
        <f t="shared" si="63"/>
        <v>-4046.7678138586489</v>
      </c>
      <c r="P281" s="2">
        <f t="shared" si="64"/>
        <v>-4046.7678138586489</v>
      </c>
    </row>
    <row r="282" spans="1:16">
      <c r="A282" s="6">
        <v>0</v>
      </c>
      <c r="B282" s="6">
        <v>8</v>
      </c>
      <c r="C282" s="6">
        <v>30</v>
      </c>
      <c r="D282" s="6">
        <f t="shared" si="52"/>
        <v>38</v>
      </c>
      <c r="E282" s="5">
        <f t="shared" si="53"/>
        <v>0</v>
      </c>
      <c r="F282" s="5">
        <f t="shared" si="54"/>
        <v>292.41669540238024</v>
      </c>
      <c r="G282" s="5">
        <f t="shared" si="55"/>
        <v>1959.6780360096488</v>
      </c>
      <c r="H282" s="5">
        <f t="shared" si="56"/>
        <v>2252.094731412029</v>
      </c>
      <c r="I282" s="5">
        <f t="shared" si="57"/>
        <v>720</v>
      </c>
      <c r="J282" s="5">
        <f t="shared" si="58"/>
        <v>1532.094731412029</v>
      </c>
      <c r="K282" s="2">
        <f t="shared" si="59"/>
        <v>51598.866864792173</v>
      </c>
      <c r="L282" s="2">
        <f t="shared" si="60"/>
        <v>97752</v>
      </c>
      <c r="M282" s="2">
        <f t="shared" si="61"/>
        <v>29920</v>
      </c>
      <c r="N282" s="6">
        <f t="shared" si="62"/>
        <v>1</v>
      </c>
      <c r="O282" s="2">
        <f t="shared" si="63"/>
        <v>-3766.8668647921731</v>
      </c>
      <c r="P282" s="2">
        <f t="shared" si="64"/>
        <v>-3766.8668647921731</v>
      </c>
    </row>
    <row r="283" spans="1:16">
      <c r="A283" s="6">
        <v>0</v>
      </c>
      <c r="B283" s="6">
        <v>9</v>
      </c>
      <c r="C283" s="6">
        <v>0</v>
      </c>
      <c r="D283" s="6">
        <f t="shared" si="52"/>
        <v>9</v>
      </c>
      <c r="E283" s="5">
        <f t="shared" si="53"/>
        <v>0</v>
      </c>
      <c r="F283" s="5">
        <f t="shared" si="54"/>
        <v>337.19300188586965</v>
      </c>
      <c r="G283" s="5">
        <f t="shared" si="55"/>
        <v>0</v>
      </c>
      <c r="H283" s="5">
        <f t="shared" si="56"/>
        <v>337.19300188586965</v>
      </c>
      <c r="I283" s="5">
        <f t="shared" si="57"/>
        <v>337.19300188586965</v>
      </c>
      <c r="J283" s="5">
        <f t="shared" si="58"/>
        <v>0</v>
      </c>
      <c r="K283" s="2">
        <f t="shared" si="59"/>
        <v>11708.090343259362</v>
      </c>
      <c r="L283" s="2">
        <f t="shared" si="60"/>
        <v>18846</v>
      </c>
      <c r="M283" s="2">
        <f t="shared" si="61"/>
        <v>3960</v>
      </c>
      <c r="N283" s="6">
        <f t="shared" si="62"/>
        <v>1</v>
      </c>
      <c r="O283" s="2">
        <f t="shared" si="63"/>
        <v>-16822.090343259362</v>
      </c>
      <c r="P283" s="2">
        <f t="shared" si="64"/>
        <v>-16822.090343259362</v>
      </c>
    </row>
    <row r="284" spans="1:16">
      <c r="A284" s="6">
        <v>0</v>
      </c>
      <c r="B284" s="6">
        <v>9</v>
      </c>
      <c r="C284" s="6">
        <v>1</v>
      </c>
      <c r="D284" s="6">
        <f t="shared" si="52"/>
        <v>10</v>
      </c>
      <c r="E284" s="5">
        <f t="shared" si="53"/>
        <v>0</v>
      </c>
      <c r="F284" s="5">
        <f t="shared" si="54"/>
        <v>337.19300188586965</v>
      </c>
      <c r="G284" s="5">
        <f t="shared" si="55"/>
        <v>45.5625</v>
      </c>
      <c r="H284" s="5">
        <f t="shared" si="56"/>
        <v>382.75550188586965</v>
      </c>
      <c r="I284" s="5">
        <f t="shared" si="57"/>
        <v>382.75550188586965</v>
      </c>
      <c r="J284" s="5">
        <f t="shared" si="58"/>
        <v>0</v>
      </c>
      <c r="K284" s="2">
        <f t="shared" si="59"/>
        <v>13290.121593259362</v>
      </c>
      <c r="L284" s="2">
        <f t="shared" si="60"/>
        <v>21546</v>
      </c>
      <c r="M284" s="2">
        <f t="shared" si="61"/>
        <v>4840</v>
      </c>
      <c r="N284" s="6">
        <f t="shared" si="62"/>
        <v>1</v>
      </c>
      <c r="O284" s="2">
        <f t="shared" si="63"/>
        <v>-16584.121593259362</v>
      </c>
      <c r="P284" s="2">
        <f t="shared" si="64"/>
        <v>-16584.121593259362</v>
      </c>
    </row>
    <row r="285" spans="1:16">
      <c r="A285" s="6">
        <v>0</v>
      </c>
      <c r="B285" s="6">
        <v>9</v>
      </c>
      <c r="C285" s="6">
        <v>2</v>
      </c>
      <c r="D285" s="6">
        <f t="shared" si="52"/>
        <v>11</v>
      </c>
      <c r="E285" s="5">
        <f t="shared" si="53"/>
        <v>0</v>
      </c>
      <c r="F285" s="5">
        <f t="shared" si="54"/>
        <v>337.19300188586965</v>
      </c>
      <c r="G285" s="5">
        <f t="shared" si="55"/>
        <v>92.264062499999994</v>
      </c>
      <c r="H285" s="5">
        <f t="shared" si="56"/>
        <v>429.45706438586967</v>
      </c>
      <c r="I285" s="5">
        <f t="shared" si="57"/>
        <v>429.45706438586967</v>
      </c>
      <c r="J285" s="5">
        <f t="shared" si="58"/>
        <v>0</v>
      </c>
      <c r="K285" s="2">
        <f t="shared" si="59"/>
        <v>14911.703624509364</v>
      </c>
      <c r="L285" s="2">
        <f t="shared" si="60"/>
        <v>24246</v>
      </c>
      <c r="M285" s="2">
        <f t="shared" si="61"/>
        <v>5720</v>
      </c>
      <c r="N285" s="6">
        <f t="shared" si="62"/>
        <v>1</v>
      </c>
      <c r="O285" s="2">
        <f t="shared" si="63"/>
        <v>-16385.703624509362</v>
      </c>
      <c r="P285" s="2">
        <f t="shared" si="64"/>
        <v>-16385.703624509362</v>
      </c>
    </row>
    <row r="286" spans="1:16">
      <c r="A286" s="6">
        <v>0</v>
      </c>
      <c r="B286" s="6">
        <v>9</v>
      </c>
      <c r="C286" s="6">
        <v>3</v>
      </c>
      <c r="D286" s="6">
        <f t="shared" si="52"/>
        <v>12</v>
      </c>
      <c r="E286" s="5">
        <f t="shared" si="53"/>
        <v>0</v>
      </c>
      <c r="F286" s="5">
        <f t="shared" si="54"/>
        <v>337.19300188586965</v>
      </c>
      <c r="G286" s="5">
        <f t="shared" si="55"/>
        <v>140.12604492187498</v>
      </c>
      <c r="H286" s="5">
        <f t="shared" si="56"/>
        <v>477.3190468077446</v>
      </c>
      <c r="I286" s="5">
        <f t="shared" si="57"/>
        <v>477.3190468077446</v>
      </c>
      <c r="J286" s="5">
        <f t="shared" si="58"/>
        <v>0</v>
      </c>
      <c r="K286" s="2">
        <f t="shared" si="59"/>
        <v>16573.5780141578</v>
      </c>
      <c r="L286" s="2">
        <f t="shared" si="60"/>
        <v>26946</v>
      </c>
      <c r="M286" s="2">
        <f t="shared" si="61"/>
        <v>6600</v>
      </c>
      <c r="N286" s="6">
        <f t="shared" si="62"/>
        <v>1</v>
      </c>
      <c r="O286" s="2">
        <f t="shared" si="63"/>
        <v>-16227.5780141578</v>
      </c>
      <c r="P286" s="2">
        <f t="shared" si="64"/>
        <v>-16227.5780141578</v>
      </c>
    </row>
    <row r="287" spans="1:16">
      <c r="A287" s="6">
        <v>0</v>
      </c>
      <c r="B287" s="6">
        <v>9</v>
      </c>
      <c r="C287" s="6">
        <v>4</v>
      </c>
      <c r="D287" s="6">
        <f t="shared" si="52"/>
        <v>13</v>
      </c>
      <c r="E287" s="5">
        <f t="shared" si="53"/>
        <v>0</v>
      </c>
      <c r="F287" s="5">
        <f t="shared" si="54"/>
        <v>337.19300188586965</v>
      </c>
      <c r="G287" s="5">
        <f t="shared" si="55"/>
        <v>189.17016064453125</v>
      </c>
      <c r="H287" s="5">
        <f t="shared" si="56"/>
        <v>526.36316253040093</v>
      </c>
      <c r="I287" s="5">
        <f t="shared" si="57"/>
        <v>526.36316253040093</v>
      </c>
      <c r="J287" s="5">
        <f t="shared" si="58"/>
        <v>0</v>
      </c>
      <c r="K287" s="2">
        <f t="shared" si="59"/>
        <v>18276.498698972253</v>
      </c>
      <c r="L287" s="2">
        <f t="shared" si="60"/>
        <v>29646</v>
      </c>
      <c r="M287" s="2">
        <f t="shared" si="61"/>
        <v>7480</v>
      </c>
      <c r="N287" s="6">
        <f t="shared" si="62"/>
        <v>1</v>
      </c>
      <c r="O287" s="2">
        <f t="shared" si="63"/>
        <v>-16110.498698972253</v>
      </c>
      <c r="P287" s="2">
        <f t="shared" si="64"/>
        <v>-16110.498698972253</v>
      </c>
    </row>
    <row r="288" spans="1:16">
      <c r="A288" s="6">
        <v>0</v>
      </c>
      <c r="B288" s="6">
        <v>9</v>
      </c>
      <c r="C288" s="6">
        <v>5</v>
      </c>
      <c r="D288" s="6">
        <f t="shared" si="52"/>
        <v>14</v>
      </c>
      <c r="E288" s="5">
        <f t="shared" si="53"/>
        <v>0</v>
      </c>
      <c r="F288" s="5">
        <f t="shared" si="54"/>
        <v>337.19300188586965</v>
      </c>
      <c r="G288" s="5">
        <f t="shared" si="55"/>
        <v>239.41848456573481</v>
      </c>
      <c r="H288" s="5">
        <f t="shared" si="56"/>
        <v>576.61148645160449</v>
      </c>
      <c r="I288" s="5">
        <f t="shared" si="57"/>
        <v>576.61148645160449</v>
      </c>
      <c r="J288" s="5">
        <f t="shared" si="58"/>
        <v>0</v>
      </c>
      <c r="K288" s="2">
        <f t="shared" si="59"/>
        <v>20021.232168458489</v>
      </c>
      <c r="L288" s="2">
        <f t="shared" si="60"/>
        <v>32346</v>
      </c>
      <c r="M288" s="2">
        <f t="shared" si="61"/>
        <v>8360</v>
      </c>
      <c r="N288" s="6">
        <f t="shared" si="62"/>
        <v>1</v>
      </c>
      <c r="O288" s="2">
        <f t="shared" si="63"/>
        <v>-16035.232168458489</v>
      </c>
      <c r="P288" s="2">
        <f t="shared" si="64"/>
        <v>-16035.232168458489</v>
      </c>
    </row>
    <row r="289" spans="1:16">
      <c r="A289" s="6">
        <v>0</v>
      </c>
      <c r="B289" s="6">
        <v>9</v>
      </c>
      <c r="C289" s="6">
        <v>6</v>
      </c>
      <c r="D289" s="6">
        <f t="shared" si="52"/>
        <v>15</v>
      </c>
      <c r="E289" s="5">
        <f t="shared" si="53"/>
        <v>0</v>
      </c>
      <c r="F289" s="5">
        <f t="shared" si="54"/>
        <v>337.19300188586965</v>
      </c>
      <c r="G289" s="5">
        <f t="shared" si="55"/>
        <v>290.89345874736784</v>
      </c>
      <c r="H289" s="5">
        <f t="shared" si="56"/>
        <v>628.08646063323749</v>
      </c>
      <c r="I289" s="5">
        <f t="shared" si="57"/>
        <v>628.08646063323749</v>
      </c>
      <c r="J289" s="5">
        <f t="shared" si="58"/>
        <v>0</v>
      </c>
      <c r="K289" s="2">
        <f t="shared" si="59"/>
        <v>21808.5576608763</v>
      </c>
      <c r="L289" s="2">
        <f t="shared" si="60"/>
        <v>35046</v>
      </c>
      <c r="M289" s="2">
        <f t="shared" si="61"/>
        <v>9240</v>
      </c>
      <c r="N289" s="6">
        <f t="shared" si="62"/>
        <v>1</v>
      </c>
      <c r="O289" s="2">
        <f t="shared" si="63"/>
        <v>-16002.5576608763</v>
      </c>
      <c r="P289" s="2">
        <f t="shared" si="64"/>
        <v>-16002.5576608763</v>
      </c>
    </row>
    <row r="290" spans="1:16">
      <c r="A290" s="6">
        <v>0</v>
      </c>
      <c r="B290" s="6">
        <v>9</v>
      </c>
      <c r="C290" s="6">
        <v>7</v>
      </c>
      <c r="D290" s="6">
        <f t="shared" si="52"/>
        <v>16</v>
      </c>
      <c r="E290" s="5">
        <f t="shared" si="53"/>
        <v>0</v>
      </c>
      <c r="F290" s="5">
        <f t="shared" si="54"/>
        <v>337.19300188586965</v>
      </c>
      <c r="G290" s="5">
        <f t="shared" si="55"/>
        <v>343.61789814532818</v>
      </c>
      <c r="H290" s="5">
        <f t="shared" si="56"/>
        <v>680.81090003119789</v>
      </c>
      <c r="I290" s="5">
        <f t="shared" si="57"/>
        <v>680.81090003119789</v>
      </c>
      <c r="J290" s="5">
        <f t="shared" si="58"/>
        <v>0</v>
      </c>
      <c r="K290" s="2">
        <f t="shared" si="59"/>
        <v>23639.267362194372</v>
      </c>
      <c r="L290" s="2">
        <f t="shared" si="60"/>
        <v>37746</v>
      </c>
      <c r="M290" s="2">
        <f t="shared" si="61"/>
        <v>10120</v>
      </c>
      <c r="N290" s="6">
        <f t="shared" si="62"/>
        <v>1</v>
      </c>
      <c r="O290" s="2">
        <f t="shared" si="63"/>
        <v>-16013.267362194372</v>
      </c>
      <c r="P290" s="2">
        <f t="shared" si="64"/>
        <v>-16013.267362194372</v>
      </c>
    </row>
    <row r="291" spans="1:16">
      <c r="A291" s="6">
        <v>0</v>
      </c>
      <c r="B291" s="6">
        <v>9</v>
      </c>
      <c r="C291" s="6">
        <v>8</v>
      </c>
      <c r="D291" s="6">
        <f t="shared" si="52"/>
        <v>17</v>
      </c>
      <c r="E291" s="5">
        <f t="shared" si="53"/>
        <v>0</v>
      </c>
      <c r="F291" s="5">
        <f t="shared" si="54"/>
        <v>337.19300188586965</v>
      </c>
      <c r="G291" s="5">
        <f t="shared" si="55"/>
        <v>397.61499642530839</v>
      </c>
      <c r="H291" s="5">
        <f t="shared" si="56"/>
        <v>734.80799831117804</v>
      </c>
      <c r="I291" s="5">
        <f t="shared" si="57"/>
        <v>720</v>
      </c>
      <c r="J291" s="5">
        <f t="shared" si="58"/>
        <v>14.807998311178039</v>
      </c>
      <c r="K291" s="2">
        <f t="shared" si="59"/>
        <v>25257.083304013508</v>
      </c>
      <c r="L291" s="2">
        <f t="shared" si="60"/>
        <v>40446</v>
      </c>
      <c r="M291" s="2">
        <f t="shared" si="61"/>
        <v>11000</v>
      </c>
      <c r="N291" s="6">
        <f t="shared" si="62"/>
        <v>1</v>
      </c>
      <c r="O291" s="2">
        <f t="shared" si="63"/>
        <v>-15811.083304013508</v>
      </c>
      <c r="P291" s="2">
        <f t="shared" si="64"/>
        <v>-15811.083304013508</v>
      </c>
    </row>
    <row r="292" spans="1:16">
      <c r="A292" s="6">
        <v>0</v>
      </c>
      <c r="B292" s="6">
        <v>9</v>
      </c>
      <c r="C292" s="6">
        <v>9</v>
      </c>
      <c r="D292" s="6">
        <f t="shared" si="52"/>
        <v>18</v>
      </c>
      <c r="E292" s="5">
        <f t="shared" si="53"/>
        <v>0</v>
      </c>
      <c r="F292" s="5">
        <f t="shared" si="54"/>
        <v>337.19300188586965</v>
      </c>
      <c r="G292" s="5">
        <f t="shared" si="55"/>
        <v>452.90833186570285</v>
      </c>
      <c r="H292" s="5">
        <f t="shared" si="56"/>
        <v>790.1013337515725</v>
      </c>
      <c r="I292" s="5">
        <f t="shared" si="57"/>
        <v>720</v>
      </c>
      <c r="J292" s="5">
        <f t="shared" si="58"/>
        <v>70.101333751572497</v>
      </c>
      <c r="K292" s="2">
        <f t="shared" si="59"/>
        <v>26217.037044298133</v>
      </c>
      <c r="L292" s="2">
        <f t="shared" si="60"/>
        <v>43146</v>
      </c>
      <c r="M292" s="2">
        <f t="shared" si="61"/>
        <v>11880</v>
      </c>
      <c r="N292" s="6">
        <f t="shared" si="62"/>
        <v>1</v>
      </c>
      <c r="O292" s="2">
        <f t="shared" si="63"/>
        <v>-14951.037044298133</v>
      </c>
      <c r="P292" s="2">
        <f t="shared" si="64"/>
        <v>-14951.037044298133</v>
      </c>
    </row>
    <row r="293" spans="1:16">
      <c r="A293" s="6">
        <v>0</v>
      </c>
      <c r="B293" s="6">
        <v>9</v>
      </c>
      <c r="C293" s="6">
        <v>10</v>
      </c>
      <c r="D293" s="6">
        <f t="shared" si="52"/>
        <v>19</v>
      </c>
      <c r="E293" s="5">
        <f t="shared" si="53"/>
        <v>0</v>
      </c>
      <c r="F293" s="5">
        <f t="shared" si="54"/>
        <v>337.19300188586965</v>
      </c>
      <c r="G293" s="5">
        <f t="shared" si="55"/>
        <v>509.52187334891573</v>
      </c>
      <c r="H293" s="5">
        <f t="shared" si="56"/>
        <v>846.71487523478538</v>
      </c>
      <c r="I293" s="5">
        <f t="shared" si="57"/>
        <v>720</v>
      </c>
      <c r="J293" s="5">
        <f t="shared" si="58"/>
        <v>126.71487523478538</v>
      </c>
      <c r="K293" s="2">
        <f t="shared" si="59"/>
        <v>27199.911028381692</v>
      </c>
      <c r="L293" s="2">
        <f t="shared" si="60"/>
        <v>45846</v>
      </c>
      <c r="M293" s="2">
        <f t="shared" si="61"/>
        <v>12760</v>
      </c>
      <c r="N293" s="6">
        <f t="shared" si="62"/>
        <v>1</v>
      </c>
      <c r="O293" s="2">
        <f t="shared" si="63"/>
        <v>-14113.911028381692</v>
      </c>
      <c r="P293" s="2">
        <f t="shared" si="64"/>
        <v>-14113.911028381692</v>
      </c>
    </row>
    <row r="294" spans="1:16">
      <c r="A294" s="6">
        <v>0</v>
      </c>
      <c r="B294" s="6">
        <v>9</v>
      </c>
      <c r="C294" s="6">
        <v>11</v>
      </c>
      <c r="D294" s="6">
        <f t="shared" si="52"/>
        <v>20</v>
      </c>
      <c r="E294" s="5">
        <f t="shared" si="53"/>
        <v>0</v>
      </c>
      <c r="F294" s="5">
        <f t="shared" si="54"/>
        <v>337.19300188586965</v>
      </c>
      <c r="G294" s="5">
        <f t="shared" si="55"/>
        <v>567.47998644235474</v>
      </c>
      <c r="H294" s="5">
        <f t="shared" si="56"/>
        <v>904.67298832822439</v>
      </c>
      <c r="I294" s="5">
        <f t="shared" si="57"/>
        <v>720</v>
      </c>
      <c r="J294" s="5">
        <f t="shared" si="58"/>
        <v>184.67298832822439</v>
      </c>
      <c r="K294" s="2">
        <f t="shared" si="59"/>
        <v>28206.128269587229</v>
      </c>
      <c r="L294" s="2">
        <f t="shared" si="60"/>
        <v>48546</v>
      </c>
      <c r="M294" s="2">
        <f t="shared" si="61"/>
        <v>13640</v>
      </c>
      <c r="N294" s="6">
        <f t="shared" si="62"/>
        <v>1</v>
      </c>
      <c r="O294" s="2">
        <f t="shared" si="63"/>
        <v>-13300.128269587229</v>
      </c>
      <c r="P294" s="2">
        <f t="shared" si="64"/>
        <v>-13300.128269587229</v>
      </c>
    </row>
    <row r="295" spans="1:16">
      <c r="A295" s="6">
        <v>0</v>
      </c>
      <c r="B295" s="6">
        <v>9</v>
      </c>
      <c r="C295" s="6">
        <v>12</v>
      </c>
      <c r="D295" s="6">
        <f t="shared" si="52"/>
        <v>21</v>
      </c>
      <c r="E295" s="5">
        <f t="shared" si="53"/>
        <v>0</v>
      </c>
      <c r="F295" s="5">
        <f t="shared" si="54"/>
        <v>337.19300188586965</v>
      </c>
      <c r="G295" s="5">
        <f t="shared" si="55"/>
        <v>626.80743957041921</v>
      </c>
      <c r="H295" s="5">
        <f t="shared" si="56"/>
        <v>964.00044145628885</v>
      </c>
      <c r="I295" s="5">
        <f t="shared" si="57"/>
        <v>720</v>
      </c>
      <c r="J295" s="5">
        <f t="shared" si="58"/>
        <v>244.00044145628885</v>
      </c>
      <c r="K295" s="2">
        <f t="shared" si="59"/>
        <v>29236.118775282794</v>
      </c>
      <c r="L295" s="2">
        <f t="shared" si="60"/>
        <v>51246</v>
      </c>
      <c r="M295" s="2">
        <f t="shared" si="61"/>
        <v>14520</v>
      </c>
      <c r="N295" s="6">
        <f t="shared" si="62"/>
        <v>1</v>
      </c>
      <c r="O295" s="2">
        <f t="shared" si="63"/>
        <v>-12510.118775282794</v>
      </c>
      <c r="P295" s="2">
        <f t="shared" si="64"/>
        <v>-12510.118775282794</v>
      </c>
    </row>
    <row r="296" spans="1:16">
      <c r="A296" s="6">
        <v>0</v>
      </c>
      <c r="B296" s="6">
        <v>9</v>
      </c>
      <c r="C296" s="6">
        <v>13</v>
      </c>
      <c r="D296" s="6">
        <f t="shared" si="52"/>
        <v>22</v>
      </c>
      <c r="E296" s="5">
        <f t="shared" si="53"/>
        <v>0</v>
      </c>
      <c r="F296" s="5">
        <f t="shared" si="54"/>
        <v>337.19300188586965</v>
      </c>
      <c r="G296" s="5">
        <f t="shared" si="55"/>
        <v>687.52941027880343</v>
      </c>
      <c r="H296" s="5">
        <f t="shared" si="56"/>
        <v>1024.7224121646732</v>
      </c>
      <c r="I296" s="5">
        <f t="shared" si="57"/>
        <v>720</v>
      </c>
      <c r="J296" s="5">
        <f t="shared" si="58"/>
        <v>304.72241216467319</v>
      </c>
      <c r="K296" s="2">
        <f t="shared" si="59"/>
        <v>30290.319655636689</v>
      </c>
      <c r="L296" s="2">
        <f t="shared" si="60"/>
        <v>53946</v>
      </c>
      <c r="M296" s="2">
        <f t="shared" si="61"/>
        <v>15400</v>
      </c>
      <c r="N296" s="6">
        <f t="shared" si="62"/>
        <v>1</v>
      </c>
      <c r="O296" s="2">
        <f t="shared" si="63"/>
        <v>-11744.319655636689</v>
      </c>
      <c r="P296" s="2">
        <f t="shared" si="64"/>
        <v>-11744.319655636689</v>
      </c>
    </row>
    <row r="297" spans="1:16">
      <c r="A297" s="6">
        <v>0</v>
      </c>
      <c r="B297" s="6">
        <v>9</v>
      </c>
      <c r="C297" s="6">
        <v>14</v>
      </c>
      <c r="D297" s="6">
        <f t="shared" si="52"/>
        <v>23</v>
      </c>
      <c r="E297" s="5">
        <f t="shared" si="53"/>
        <v>0</v>
      </c>
      <c r="F297" s="5">
        <f t="shared" si="54"/>
        <v>337.19300188586965</v>
      </c>
      <c r="G297" s="5">
        <f t="shared" si="55"/>
        <v>749.67149159246469</v>
      </c>
      <c r="H297" s="5">
        <f t="shared" si="56"/>
        <v>1086.8644934783342</v>
      </c>
      <c r="I297" s="5">
        <f t="shared" si="57"/>
        <v>720</v>
      </c>
      <c r="J297" s="5">
        <f t="shared" si="58"/>
        <v>366.86449347833423</v>
      </c>
      <c r="K297" s="2">
        <f t="shared" si="59"/>
        <v>31369.17523399886</v>
      </c>
      <c r="L297" s="2">
        <f t="shared" si="60"/>
        <v>56646</v>
      </c>
      <c r="M297" s="2">
        <f t="shared" si="61"/>
        <v>16280</v>
      </c>
      <c r="N297" s="6">
        <f t="shared" si="62"/>
        <v>1</v>
      </c>
      <c r="O297" s="2">
        <f t="shared" si="63"/>
        <v>-11003.17523399886</v>
      </c>
      <c r="P297" s="2">
        <f t="shared" si="64"/>
        <v>-11003.17523399886</v>
      </c>
    </row>
    <row r="298" spans="1:16">
      <c r="A298" s="6">
        <v>0</v>
      </c>
      <c r="B298" s="6">
        <v>9</v>
      </c>
      <c r="C298" s="6">
        <v>15</v>
      </c>
      <c r="D298" s="6">
        <f t="shared" si="52"/>
        <v>24</v>
      </c>
      <c r="E298" s="5">
        <f t="shared" si="53"/>
        <v>0</v>
      </c>
      <c r="F298" s="5">
        <f t="shared" si="54"/>
        <v>337.19300188586965</v>
      </c>
      <c r="G298" s="5">
        <f t="shared" si="55"/>
        <v>813.25969846861108</v>
      </c>
      <c r="H298" s="5">
        <f t="shared" si="56"/>
        <v>1150.4527003544808</v>
      </c>
      <c r="I298" s="5">
        <f t="shared" si="57"/>
        <v>720</v>
      </c>
      <c r="J298" s="5">
        <f t="shared" si="58"/>
        <v>430.45270035448084</v>
      </c>
      <c r="K298" s="2">
        <f t="shared" si="59"/>
        <v>32473.137158931961</v>
      </c>
      <c r="L298" s="2">
        <f t="shared" si="60"/>
        <v>59346</v>
      </c>
      <c r="M298" s="2">
        <f t="shared" si="61"/>
        <v>17160</v>
      </c>
      <c r="N298" s="6">
        <f t="shared" si="62"/>
        <v>1</v>
      </c>
      <c r="O298" s="2">
        <f t="shared" si="63"/>
        <v>-10287.137158931961</v>
      </c>
      <c r="P298" s="2">
        <f t="shared" si="64"/>
        <v>-10287.137158931961</v>
      </c>
    </row>
    <row r="299" spans="1:16">
      <c r="A299" s="6">
        <v>0</v>
      </c>
      <c r="B299" s="6">
        <v>9</v>
      </c>
      <c r="C299" s="6">
        <v>16</v>
      </c>
      <c r="D299" s="6">
        <f t="shared" si="52"/>
        <v>25</v>
      </c>
      <c r="E299" s="5">
        <f t="shared" si="53"/>
        <v>0</v>
      </c>
      <c r="F299" s="5">
        <f t="shared" si="54"/>
        <v>337.19300188586965</v>
      </c>
      <c r="G299" s="5">
        <f t="shared" si="55"/>
        <v>878.32047434610013</v>
      </c>
      <c r="H299" s="5">
        <f t="shared" si="56"/>
        <v>1215.5134762319699</v>
      </c>
      <c r="I299" s="5">
        <f t="shared" si="57"/>
        <v>720</v>
      </c>
      <c r="J299" s="5">
        <f t="shared" si="58"/>
        <v>495.51347623196989</v>
      </c>
      <c r="K299" s="2">
        <f t="shared" si="59"/>
        <v>33602.664517916142</v>
      </c>
      <c r="L299" s="2">
        <f t="shared" si="60"/>
        <v>62046</v>
      </c>
      <c r="M299" s="2">
        <f t="shared" si="61"/>
        <v>18040</v>
      </c>
      <c r="N299" s="6">
        <f t="shared" si="62"/>
        <v>1</v>
      </c>
      <c r="O299" s="2">
        <f t="shared" si="63"/>
        <v>-9596.6645179161424</v>
      </c>
      <c r="P299" s="2">
        <f t="shared" si="64"/>
        <v>-9596.6645179161424</v>
      </c>
    </row>
    <row r="300" spans="1:16">
      <c r="A300" s="6">
        <v>0</v>
      </c>
      <c r="B300" s="6">
        <v>9</v>
      </c>
      <c r="C300" s="6">
        <v>17</v>
      </c>
      <c r="D300" s="6">
        <f t="shared" si="52"/>
        <v>26</v>
      </c>
      <c r="E300" s="5">
        <f t="shared" si="53"/>
        <v>0</v>
      </c>
      <c r="F300" s="5">
        <f t="shared" si="54"/>
        <v>337.19300188586965</v>
      </c>
      <c r="G300" s="5">
        <f t="shared" si="55"/>
        <v>944.88069779264049</v>
      </c>
      <c r="H300" s="5">
        <f t="shared" si="56"/>
        <v>1282.0736996785101</v>
      </c>
      <c r="I300" s="5">
        <f t="shared" si="57"/>
        <v>720</v>
      </c>
      <c r="J300" s="5">
        <f t="shared" si="58"/>
        <v>562.07369967851014</v>
      </c>
      <c r="K300" s="2">
        <f t="shared" si="59"/>
        <v>34758.223952751912</v>
      </c>
      <c r="L300" s="2">
        <f t="shared" si="60"/>
        <v>64746</v>
      </c>
      <c r="M300" s="2">
        <f t="shared" si="61"/>
        <v>18920</v>
      </c>
      <c r="N300" s="6">
        <f t="shared" si="62"/>
        <v>1</v>
      </c>
      <c r="O300" s="2">
        <f t="shared" si="63"/>
        <v>-8932.2239527519123</v>
      </c>
      <c r="P300" s="2">
        <f t="shared" si="64"/>
        <v>-8932.2239527519123</v>
      </c>
    </row>
    <row r="301" spans="1:16">
      <c r="A301" s="6">
        <v>0</v>
      </c>
      <c r="B301" s="6">
        <v>9</v>
      </c>
      <c r="C301" s="6">
        <v>18</v>
      </c>
      <c r="D301" s="6">
        <f t="shared" si="52"/>
        <v>27</v>
      </c>
      <c r="E301" s="5">
        <f t="shared" si="53"/>
        <v>0</v>
      </c>
      <c r="F301" s="5">
        <f t="shared" si="54"/>
        <v>337.19300188586965</v>
      </c>
      <c r="G301" s="5">
        <f t="shared" si="55"/>
        <v>1012.9676892512279</v>
      </c>
      <c r="H301" s="5">
        <f t="shared" si="56"/>
        <v>1350.1606911370975</v>
      </c>
      <c r="I301" s="5">
        <f t="shared" si="57"/>
        <v>720</v>
      </c>
      <c r="J301" s="5">
        <f t="shared" si="58"/>
        <v>630.1606911370975</v>
      </c>
      <c r="K301" s="2">
        <f t="shared" si="59"/>
        <v>35940.28977668572</v>
      </c>
      <c r="L301" s="2">
        <f t="shared" si="60"/>
        <v>67446</v>
      </c>
      <c r="M301" s="2">
        <f t="shared" si="61"/>
        <v>19800</v>
      </c>
      <c r="N301" s="6">
        <f t="shared" si="62"/>
        <v>1</v>
      </c>
      <c r="O301" s="2">
        <f t="shared" si="63"/>
        <v>-8294.2897766857204</v>
      </c>
      <c r="P301" s="2">
        <f t="shared" si="64"/>
        <v>-8294.2897766857204</v>
      </c>
    </row>
    <row r="302" spans="1:16">
      <c r="A302" s="6">
        <v>0</v>
      </c>
      <c r="B302" s="6">
        <v>9</v>
      </c>
      <c r="C302" s="6">
        <v>19</v>
      </c>
      <c r="D302" s="6">
        <f t="shared" si="52"/>
        <v>28</v>
      </c>
      <c r="E302" s="5">
        <f t="shared" si="53"/>
        <v>0</v>
      </c>
      <c r="F302" s="5">
        <f t="shared" si="54"/>
        <v>337.19300188586965</v>
      </c>
      <c r="G302" s="5">
        <f t="shared" si="55"/>
        <v>1082.6092178872495</v>
      </c>
      <c r="H302" s="5">
        <f t="shared" si="56"/>
        <v>1419.8022197731193</v>
      </c>
      <c r="I302" s="5">
        <f t="shared" si="57"/>
        <v>720</v>
      </c>
      <c r="J302" s="5">
        <f t="shared" si="58"/>
        <v>699.8022197731193</v>
      </c>
      <c r="K302" s="2">
        <f t="shared" si="59"/>
        <v>37149.344093283318</v>
      </c>
      <c r="L302" s="2">
        <f t="shared" si="60"/>
        <v>70146</v>
      </c>
      <c r="M302" s="2">
        <f t="shared" si="61"/>
        <v>20680</v>
      </c>
      <c r="N302" s="6">
        <f t="shared" si="62"/>
        <v>1</v>
      </c>
      <c r="O302" s="2">
        <f t="shared" si="63"/>
        <v>-7683.3440932833182</v>
      </c>
      <c r="P302" s="2">
        <f t="shared" si="64"/>
        <v>-7683.3440932833182</v>
      </c>
    </row>
    <row r="303" spans="1:16">
      <c r="A303" s="6">
        <v>0</v>
      </c>
      <c r="B303" s="6">
        <v>9</v>
      </c>
      <c r="C303" s="6">
        <v>20</v>
      </c>
      <c r="D303" s="6">
        <f t="shared" si="52"/>
        <v>29</v>
      </c>
      <c r="E303" s="5">
        <f t="shared" si="53"/>
        <v>0</v>
      </c>
      <c r="F303" s="5">
        <f t="shared" si="54"/>
        <v>337.19300188586965</v>
      </c>
      <c r="G303" s="5">
        <f t="shared" si="55"/>
        <v>1153.8335085377266</v>
      </c>
      <c r="H303" s="5">
        <f t="shared" si="56"/>
        <v>1491.0265104235964</v>
      </c>
      <c r="I303" s="5">
        <f t="shared" si="57"/>
        <v>720</v>
      </c>
      <c r="J303" s="5">
        <f t="shared" si="58"/>
        <v>771.02651042359639</v>
      </c>
      <c r="K303" s="2">
        <f t="shared" si="59"/>
        <v>38385.876917076326</v>
      </c>
      <c r="L303" s="2">
        <f t="shared" si="60"/>
        <v>72846</v>
      </c>
      <c r="M303" s="2">
        <f t="shared" si="61"/>
        <v>21560</v>
      </c>
      <c r="N303" s="6">
        <f t="shared" si="62"/>
        <v>1</v>
      </c>
      <c r="O303" s="2">
        <f t="shared" si="63"/>
        <v>-7099.8769170763262</v>
      </c>
      <c r="P303" s="2">
        <f t="shared" si="64"/>
        <v>-7099.8769170763262</v>
      </c>
    </row>
    <row r="304" spans="1:16">
      <c r="A304" s="6">
        <v>0</v>
      </c>
      <c r="B304" s="6">
        <v>9</v>
      </c>
      <c r="C304" s="6">
        <v>21</v>
      </c>
      <c r="D304" s="6">
        <f t="shared" si="52"/>
        <v>30</v>
      </c>
      <c r="E304" s="5">
        <f t="shared" si="53"/>
        <v>0</v>
      </c>
      <c r="F304" s="5">
        <f t="shared" si="54"/>
        <v>337.19300188586965</v>
      </c>
      <c r="G304" s="5">
        <f t="shared" si="55"/>
        <v>1226.6692487641703</v>
      </c>
      <c r="H304" s="5">
        <f t="shared" si="56"/>
        <v>1563.8622506500401</v>
      </c>
      <c r="I304" s="5">
        <f t="shared" si="57"/>
        <v>720</v>
      </c>
      <c r="J304" s="5">
        <f t="shared" si="58"/>
        <v>843.8622506500401</v>
      </c>
      <c r="K304" s="2">
        <f t="shared" si="59"/>
        <v>39650.386296007637</v>
      </c>
      <c r="L304" s="2">
        <f t="shared" si="60"/>
        <v>75546</v>
      </c>
      <c r="M304" s="2">
        <f t="shared" si="61"/>
        <v>22440</v>
      </c>
      <c r="N304" s="6">
        <f t="shared" si="62"/>
        <v>1</v>
      </c>
      <c r="O304" s="2">
        <f t="shared" si="63"/>
        <v>-6544.3862960076367</v>
      </c>
      <c r="P304" s="2">
        <f t="shared" si="64"/>
        <v>-6544.3862960076367</v>
      </c>
    </row>
    <row r="305" spans="1:16">
      <c r="A305" s="6">
        <v>0</v>
      </c>
      <c r="B305" s="6">
        <v>9</v>
      </c>
      <c r="C305" s="6">
        <v>22</v>
      </c>
      <c r="D305" s="6">
        <f t="shared" si="52"/>
        <v>31</v>
      </c>
      <c r="E305" s="5">
        <f t="shared" si="53"/>
        <v>0</v>
      </c>
      <c r="F305" s="5">
        <f t="shared" si="54"/>
        <v>337.19300188586965</v>
      </c>
      <c r="G305" s="5">
        <f t="shared" si="55"/>
        <v>1301.1455960105666</v>
      </c>
      <c r="H305" s="5">
        <f t="shared" si="56"/>
        <v>1638.3385978964361</v>
      </c>
      <c r="I305" s="5">
        <f t="shared" si="57"/>
        <v>720</v>
      </c>
      <c r="J305" s="5">
        <f t="shared" si="58"/>
        <v>918.33859789643611</v>
      </c>
      <c r="K305" s="2">
        <f t="shared" si="59"/>
        <v>40943.378435702019</v>
      </c>
      <c r="L305" s="2">
        <f t="shared" si="60"/>
        <v>78246</v>
      </c>
      <c r="M305" s="2">
        <f t="shared" si="61"/>
        <v>23320</v>
      </c>
      <c r="N305" s="6">
        <f t="shared" si="62"/>
        <v>1</v>
      </c>
      <c r="O305" s="2">
        <f t="shared" si="63"/>
        <v>-6017.3784357020195</v>
      </c>
      <c r="P305" s="2">
        <f t="shared" si="64"/>
        <v>-6017.3784357020195</v>
      </c>
    </row>
    <row r="306" spans="1:16">
      <c r="A306" s="6">
        <v>0</v>
      </c>
      <c r="B306" s="6">
        <v>9</v>
      </c>
      <c r="C306" s="6">
        <v>23</v>
      </c>
      <c r="D306" s="6">
        <f t="shared" si="52"/>
        <v>32</v>
      </c>
      <c r="E306" s="5">
        <f t="shared" si="53"/>
        <v>0</v>
      </c>
      <c r="F306" s="5">
        <f t="shared" si="54"/>
        <v>337.19300188586965</v>
      </c>
      <c r="G306" s="5">
        <f t="shared" si="55"/>
        <v>1377.292184868003</v>
      </c>
      <c r="H306" s="5">
        <f t="shared" si="56"/>
        <v>1714.4851867538728</v>
      </c>
      <c r="I306" s="5">
        <f t="shared" si="57"/>
        <v>720</v>
      </c>
      <c r="J306" s="5">
        <f t="shared" si="58"/>
        <v>994.48518675387277</v>
      </c>
      <c r="K306" s="2">
        <f t="shared" si="59"/>
        <v>42265.367825588066</v>
      </c>
      <c r="L306" s="2">
        <f t="shared" si="60"/>
        <v>80946</v>
      </c>
      <c r="M306" s="2">
        <f t="shared" si="61"/>
        <v>24200</v>
      </c>
      <c r="N306" s="6">
        <f t="shared" si="62"/>
        <v>1</v>
      </c>
      <c r="O306" s="2">
        <f t="shared" si="63"/>
        <v>-5519.3678255880659</v>
      </c>
      <c r="P306" s="2">
        <f t="shared" si="64"/>
        <v>-5519.3678255880659</v>
      </c>
    </row>
    <row r="307" spans="1:16">
      <c r="A307" s="6">
        <v>0</v>
      </c>
      <c r="B307" s="6">
        <v>9</v>
      </c>
      <c r="C307" s="6">
        <v>24</v>
      </c>
      <c r="D307" s="6">
        <f t="shared" si="52"/>
        <v>33</v>
      </c>
      <c r="E307" s="5">
        <f t="shared" si="53"/>
        <v>0</v>
      </c>
      <c r="F307" s="5">
        <f t="shared" si="54"/>
        <v>337.19300188586965</v>
      </c>
      <c r="G307" s="5">
        <f t="shared" si="55"/>
        <v>1455.1391344474989</v>
      </c>
      <c r="H307" s="5">
        <f t="shared" si="56"/>
        <v>1792.3321363333685</v>
      </c>
      <c r="I307" s="5">
        <f t="shared" si="57"/>
        <v>720</v>
      </c>
      <c r="J307" s="5">
        <f t="shared" si="58"/>
        <v>1072.3321363333685</v>
      </c>
      <c r="K307" s="2">
        <f t="shared" si="59"/>
        <v>43616.877366898756</v>
      </c>
      <c r="L307" s="2">
        <f t="shared" si="60"/>
        <v>83646</v>
      </c>
      <c r="M307" s="2">
        <f t="shared" si="61"/>
        <v>25080</v>
      </c>
      <c r="N307" s="6">
        <f t="shared" si="62"/>
        <v>1</v>
      </c>
      <c r="O307" s="2">
        <f t="shared" si="63"/>
        <v>-5050.877366898756</v>
      </c>
      <c r="P307" s="2">
        <f t="shared" si="64"/>
        <v>-5050.877366898756</v>
      </c>
    </row>
    <row r="308" spans="1:16">
      <c r="A308" s="6">
        <v>0</v>
      </c>
      <c r="B308" s="6">
        <v>9</v>
      </c>
      <c r="C308" s="6">
        <v>25</v>
      </c>
      <c r="D308" s="6">
        <f t="shared" si="52"/>
        <v>34</v>
      </c>
      <c r="E308" s="5">
        <f t="shared" si="53"/>
        <v>0</v>
      </c>
      <c r="F308" s="5">
        <f t="shared" si="54"/>
        <v>337.19300188586965</v>
      </c>
      <c r="G308" s="5">
        <f t="shared" si="55"/>
        <v>1534.7170558625965</v>
      </c>
      <c r="H308" s="5">
        <f t="shared" si="56"/>
        <v>1871.910057748466</v>
      </c>
      <c r="I308" s="5">
        <f t="shared" si="57"/>
        <v>720</v>
      </c>
      <c r="J308" s="5">
        <f t="shared" si="58"/>
        <v>1151.910057748466</v>
      </c>
      <c r="K308" s="2">
        <f t="shared" si="59"/>
        <v>44998.438502577534</v>
      </c>
      <c r="L308" s="2">
        <f t="shared" si="60"/>
        <v>86346</v>
      </c>
      <c r="M308" s="2">
        <f t="shared" si="61"/>
        <v>25960</v>
      </c>
      <c r="N308" s="6">
        <f t="shared" si="62"/>
        <v>1</v>
      </c>
      <c r="O308" s="2">
        <f t="shared" si="63"/>
        <v>-4612.4385025775337</v>
      </c>
      <c r="P308" s="2">
        <f t="shared" si="64"/>
        <v>-4612.4385025775337</v>
      </c>
    </row>
    <row r="309" spans="1:16">
      <c r="A309" s="6">
        <v>0</v>
      </c>
      <c r="B309" s="6">
        <v>9</v>
      </c>
      <c r="C309" s="6">
        <v>26</v>
      </c>
      <c r="D309" s="6">
        <f t="shared" si="52"/>
        <v>35</v>
      </c>
      <c r="E309" s="5">
        <f t="shared" si="53"/>
        <v>0</v>
      </c>
      <c r="F309" s="5">
        <f t="shared" si="54"/>
        <v>337.19300188586965</v>
      </c>
      <c r="G309" s="5">
        <f t="shared" si="55"/>
        <v>1616.0570598233144</v>
      </c>
      <c r="H309" s="5">
        <f t="shared" si="56"/>
        <v>1953.2500617091841</v>
      </c>
      <c r="I309" s="5">
        <f t="shared" si="57"/>
        <v>720</v>
      </c>
      <c r="J309" s="5">
        <f t="shared" si="58"/>
        <v>1233.2500617091841</v>
      </c>
      <c r="K309" s="2">
        <f t="shared" si="59"/>
        <v>46410.591349117778</v>
      </c>
      <c r="L309" s="2">
        <f t="shared" si="60"/>
        <v>89046</v>
      </c>
      <c r="M309" s="2">
        <f t="shared" si="61"/>
        <v>26840</v>
      </c>
      <c r="N309" s="6">
        <f t="shared" si="62"/>
        <v>1</v>
      </c>
      <c r="O309" s="2">
        <f t="shared" si="63"/>
        <v>-4204.591349117778</v>
      </c>
      <c r="P309" s="2">
        <f t="shared" si="64"/>
        <v>-4204.591349117778</v>
      </c>
    </row>
    <row r="310" spans="1:16">
      <c r="A310" s="6">
        <v>0</v>
      </c>
      <c r="B310" s="6">
        <v>9</v>
      </c>
      <c r="C310" s="6">
        <v>27</v>
      </c>
      <c r="D310" s="6">
        <f t="shared" si="52"/>
        <v>36</v>
      </c>
      <c r="E310" s="5">
        <f t="shared" si="53"/>
        <v>0</v>
      </c>
      <c r="F310" s="5">
        <f t="shared" si="54"/>
        <v>337.19300188586965</v>
      </c>
      <c r="G310" s="5">
        <f t="shared" si="55"/>
        <v>1699.1907643430709</v>
      </c>
      <c r="H310" s="5">
        <f t="shared" si="56"/>
        <v>2036.3837662289407</v>
      </c>
      <c r="I310" s="5">
        <f t="shared" si="57"/>
        <v>720</v>
      </c>
      <c r="J310" s="5">
        <f t="shared" si="58"/>
        <v>1316.3837662289407</v>
      </c>
      <c r="K310" s="2">
        <f t="shared" si="59"/>
        <v>47853.884830363553</v>
      </c>
      <c r="L310" s="2">
        <f t="shared" si="60"/>
        <v>91746</v>
      </c>
      <c r="M310" s="2">
        <f t="shared" si="61"/>
        <v>27720</v>
      </c>
      <c r="N310" s="6">
        <f t="shared" si="62"/>
        <v>1</v>
      </c>
      <c r="O310" s="2">
        <f t="shared" si="63"/>
        <v>-3827.8848303635532</v>
      </c>
      <c r="P310" s="2">
        <f t="shared" si="64"/>
        <v>-3827.8848303635532</v>
      </c>
    </row>
    <row r="311" spans="1:16">
      <c r="A311" s="6">
        <v>0</v>
      </c>
      <c r="B311" s="6">
        <v>9</v>
      </c>
      <c r="C311" s="6">
        <v>28</v>
      </c>
      <c r="D311" s="6">
        <f t="shared" si="52"/>
        <v>37</v>
      </c>
      <c r="E311" s="5">
        <f t="shared" si="53"/>
        <v>0</v>
      </c>
      <c r="F311" s="5">
        <f t="shared" si="54"/>
        <v>337.19300188586965</v>
      </c>
      <c r="G311" s="5">
        <f t="shared" si="55"/>
        <v>1784.1503025602246</v>
      </c>
      <c r="H311" s="5">
        <f t="shared" si="56"/>
        <v>2121.3433044460944</v>
      </c>
      <c r="I311" s="5">
        <f t="shared" si="57"/>
        <v>720</v>
      </c>
      <c r="J311" s="5">
        <f t="shared" si="58"/>
        <v>1401.3433044460944</v>
      </c>
      <c r="K311" s="2">
        <f t="shared" si="59"/>
        <v>49328.876813300245</v>
      </c>
      <c r="L311" s="2">
        <f t="shared" si="60"/>
        <v>94446</v>
      </c>
      <c r="M311" s="2">
        <f t="shared" si="61"/>
        <v>28600</v>
      </c>
      <c r="N311" s="6">
        <f t="shared" si="62"/>
        <v>1</v>
      </c>
      <c r="O311" s="2">
        <f t="shared" si="63"/>
        <v>-3482.876813300245</v>
      </c>
      <c r="P311" s="2">
        <f t="shared" si="64"/>
        <v>-3482.876813300245</v>
      </c>
    </row>
    <row r="312" spans="1:16">
      <c r="A312" s="6">
        <v>0</v>
      </c>
      <c r="B312" s="6">
        <v>9</v>
      </c>
      <c r="C312" s="6">
        <v>29</v>
      </c>
      <c r="D312" s="6">
        <f t="shared" si="52"/>
        <v>38</v>
      </c>
      <c r="E312" s="5">
        <f t="shared" si="53"/>
        <v>0</v>
      </c>
      <c r="F312" s="5">
        <f t="shared" si="54"/>
        <v>337.19300188586965</v>
      </c>
      <c r="G312" s="5">
        <f t="shared" si="55"/>
        <v>1870.9683306758782</v>
      </c>
      <c r="H312" s="5">
        <f t="shared" si="56"/>
        <v>2208.1613325617477</v>
      </c>
      <c r="I312" s="5">
        <f t="shared" si="57"/>
        <v>720</v>
      </c>
      <c r="J312" s="5">
        <f t="shared" si="58"/>
        <v>1488.1613325617477</v>
      </c>
      <c r="K312" s="2">
        <f t="shared" si="59"/>
        <v>50836.134245863679</v>
      </c>
      <c r="L312" s="2">
        <f t="shared" si="60"/>
        <v>97146</v>
      </c>
      <c r="M312" s="2">
        <f t="shared" si="61"/>
        <v>29480</v>
      </c>
      <c r="N312" s="6">
        <f t="shared" si="62"/>
        <v>1</v>
      </c>
      <c r="O312" s="2">
        <f t="shared" si="63"/>
        <v>-3170.1342458636791</v>
      </c>
      <c r="P312" s="2">
        <f t="shared" si="64"/>
        <v>-3170.1342458636791</v>
      </c>
    </row>
    <row r="313" spans="1:16">
      <c r="A313" s="6">
        <v>0</v>
      </c>
      <c r="B313" s="6">
        <v>9</v>
      </c>
      <c r="C313" s="6">
        <v>30</v>
      </c>
      <c r="D313" s="6">
        <f t="shared" si="52"/>
        <v>39</v>
      </c>
      <c r="E313" s="5">
        <f t="shared" si="53"/>
        <v>0</v>
      </c>
      <c r="F313" s="5">
        <f t="shared" si="54"/>
        <v>337.19300188586965</v>
      </c>
      <c r="G313" s="5">
        <f t="shared" si="55"/>
        <v>1959.6780360096488</v>
      </c>
      <c r="H313" s="5">
        <f t="shared" si="56"/>
        <v>2296.8710378955184</v>
      </c>
      <c r="I313" s="5">
        <f t="shared" si="57"/>
        <v>720</v>
      </c>
      <c r="J313" s="5">
        <f t="shared" si="58"/>
        <v>1576.8710378955184</v>
      </c>
      <c r="K313" s="2">
        <f t="shared" si="59"/>
        <v>52376.233296797189</v>
      </c>
      <c r="L313" s="2">
        <f t="shared" si="60"/>
        <v>99846</v>
      </c>
      <c r="M313" s="2">
        <f t="shared" si="61"/>
        <v>30360</v>
      </c>
      <c r="N313" s="6">
        <f t="shared" si="62"/>
        <v>1</v>
      </c>
      <c r="O313" s="2">
        <f t="shared" si="63"/>
        <v>-2890.2332967971888</v>
      </c>
      <c r="P313" s="2">
        <f t="shared" si="64"/>
        <v>-2890.2332967971888</v>
      </c>
    </row>
    <row r="314" spans="1:16">
      <c r="A314" s="6">
        <v>0</v>
      </c>
      <c r="B314" s="6">
        <v>10</v>
      </c>
      <c r="C314" s="6">
        <v>0</v>
      </c>
      <c r="D314" s="6">
        <f t="shared" si="52"/>
        <v>10</v>
      </c>
      <c r="E314" s="5">
        <f t="shared" si="53"/>
        <v>0</v>
      </c>
      <c r="F314" s="5">
        <f t="shared" si="54"/>
        <v>384.02536325890713</v>
      </c>
      <c r="G314" s="5">
        <f t="shared" si="55"/>
        <v>0</v>
      </c>
      <c r="H314" s="5">
        <f t="shared" si="56"/>
        <v>384.02536325890713</v>
      </c>
      <c r="I314" s="5">
        <f t="shared" si="57"/>
        <v>384.02536325890713</v>
      </c>
      <c r="J314" s="5">
        <f t="shared" si="58"/>
        <v>0</v>
      </c>
      <c r="K314" s="2">
        <f t="shared" si="59"/>
        <v>13334.214002045386</v>
      </c>
      <c r="L314" s="2">
        <f t="shared" si="60"/>
        <v>20940</v>
      </c>
      <c r="M314" s="2">
        <f t="shared" si="61"/>
        <v>4400</v>
      </c>
      <c r="N314" s="6">
        <f t="shared" si="62"/>
        <v>1</v>
      </c>
      <c r="O314" s="2">
        <f t="shared" si="63"/>
        <v>-16794.214002045388</v>
      </c>
      <c r="P314" s="2">
        <f t="shared" si="64"/>
        <v>-16794.214002045388</v>
      </c>
    </row>
    <row r="315" spans="1:16">
      <c r="A315" s="6">
        <v>0</v>
      </c>
      <c r="B315" s="6">
        <v>10</v>
      </c>
      <c r="C315" s="6">
        <v>1</v>
      </c>
      <c r="D315" s="6">
        <f t="shared" si="52"/>
        <v>11</v>
      </c>
      <c r="E315" s="5">
        <f t="shared" si="53"/>
        <v>0</v>
      </c>
      <c r="F315" s="5">
        <f t="shared" si="54"/>
        <v>384.02536325890713</v>
      </c>
      <c r="G315" s="5">
        <f t="shared" si="55"/>
        <v>45.5625</v>
      </c>
      <c r="H315" s="5">
        <f t="shared" si="56"/>
        <v>429.58786325890713</v>
      </c>
      <c r="I315" s="5">
        <f t="shared" si="57"/>
        <v>429.58786325890713</v>
      </c>
      <c r="J315" s="5">
        <f t="shared" si="58"/>
        <v>0</v>
      </c>
      <c r="K315" s="2">
        <f t="shared" si="59"/>
        <v>14916.245252045386</v>
      </c>
      <c r="L315" s="2">
        <f t="shared" si="60"/>
        <v>23640</v>
      </c>
      <c r="M315" s="2">
        <f t="shared" si="61"/>
        <v>5280</v>
      </c>
      <c r="N315" s="6">
        <f t="shared" si="62"/>
        <v>1</v>
      </c>
      <c r="O315" s="2">
        <f t="shared" si="63"/>
        <v>-16556.245252045388</v>
      </c>
      <c r="P315" s="2">
        <f t="shared" si="64"/>
        <v>-16556.245252045388</v>
      </c>
    </row>
    <row r="316" spans="1:16">
      <c r="A316" s="6">
        <v>0</v>
      </c>
      <c r="B316" s="6">
        <v>10</v>
      </c>
      <c r="C316" s="6">
        <v>2</v>
      </c>
      <c r="D316" s="6">
        <f t="shared" si="52"/>
        <v>12</v>
      </c>
      <c r="E316" s="5">
        <f t="shared" si="53"/>
        <v>0</v>
      </c>
      <c r="F316" s="5">
        <f t="shared" si="54"/>
        <v>384.02536325890713</v>
      </c>
      <c r="G316" s="5">
        <f t="shared" si="55"/>
        <v>92.264062499999994</v>
      </c>
      <c r="H316" s="5">
        <f t="shared" si="56"/>
        <v>476.2894257589071</v>
      </c>
      <c r="I316" s="5">
        <f t="shared" si="57"/>
        <v>476.2894257589071</v>
      </c>
      <c r="J316" s="5">
        <f t="shared" si="58"/>
        <v>0</v>
      </c>
      <c r="K316" s="2">
        <f t="shared" si="59"/>
        <v>16537.827283295384</v>
      </c>
      <c r="L316" s="2">
        <f t="shared" si="60"/>
        <v>26340</v>
      </c>
      <c r="M316" s="2">
        <f t="shared" si="61"/>
        <v>6160</v>
      </c>
      <c r="N316" s="6">
        <f t="shared" si="62"/>
        <v>1</v>
      </c>
      <c r="O316" s="2">
        <f t="shared" si="63"/>
        <v>-16357.827283295384</v>
      </c>
      <c r="P316" s="2">
        <f t="shared" si="64"/>
        <v>-16357.827283295384</v>
      </c>
    </row>
    <row r="317" spans="1:16">
      <c r="A317" s="6">
        <v>0</v>
      </c>
      <c r="B317" s="6">
        <v>10</v>
      </c>
      <c r="C317" s="6">
        <v>3</v>
      </c>
      <c r="D317" s="6">
        <f t="shared" si="52"/>
        <v>13</v>
      </c>
      <c r="E317" s="5">
        <f t="shared" si="53"/>
        <v>0</v>
      </c>
      <c r="F317" s="5">
        <f t="shared" si="54"/>
        <v>384.02536325890713</v>
      </c>
      <c r="G317" s="5">
        <f t="shared" si="55"/>
        <v>140.12604492187498</v>
      </c>
      <c r="H317" s="5">
        <f t="shared" si="56"/>
        <v>524.15140818078214</v>
      </c>
      <c r="I317" s="5">
        <f t="shared" si="57"/>
        <v>524.15140818078214</v>
      </c>
      <c r="J317" s="5">
        <f t="shared" si="58"/>
        <v>0</v>
      </c>
      <c r="K317" s="2">
        <f t="shared" si="59"/>
        <v>18199.701672943826</v>
      </c>
      <c r="L317" s="2">
        <f t="shared" si="60"/>
        <v>29040</v>
      </c>
      <c r="M317" s="2">
        <f t="shared" si="61"/>
        <v>7040</v>
      </c>
      <c r="N317" s="6">
        <f t="shared" si="62"/>
        <v>1</v>
      </c>
      <c r="O317" s="2">
        <f t="shared" si="63"/>
        <v>-16199.701672943826</v>
      </c>
      <c r="P317" s="2">
        <f t="shared" si="64"/>
        <v>-16199.701672943826</v>
      </c>
    </row>
    <row r="318" spans="1:16">
      <c r="A318" s="6">
        <v>0</v>
      </c>
      <c r="B318" s="6">
        <v>10</v>
      </c>
      <c r="C318" s="6">
        <v>4</v>
      </c>
      <c r="D318" s="6">
        <f t="shared" si="52"/>
        <v>14</v>
      </c>
      <c r="E318" s="5">
        <f t="shared" si="53"/>
        <v>0</v>
      </c>
      <c r="F318" s="5">
        <f t="shared" si="54"/>
        <v>384.02536325890713</v>
      </c>
      <c r="G318" s="5">
        <f t="shared" si="55"/>
        <v>189.17016064453125</v>
      </c>
      <c r="H318" s="5">
        <f t="shared" si="56"/>
        <v>573.19552390343836</v>
      </c>
      <c r="I318" s="5">
        <f t="shared" si="57"/>
        <v>573.19552390343836</v>
      </c>
      <c r="J318" s="5">
        <f t="shared" si="58"/>
        <v>0</v>
      </c>
      <c r="K318" s="2">
        <f t="shared" si="59"/>
        <v>19902.622357758275</v>
      </c>
      <c r="L318" s="2">
        <f t="shared" si="60"/>
        <v>31740</v>
      </c>
      <c r="M318" s="2">
        <f t="shared" si="61"/>
        <v>7920</v>
      </c>
      <c r="N318" s="6">
        <f t="shared" si="62"/>
        <v>1</v>
      </c>
      <c r="O318" s="2">
        <f t="shared" si="63"/>
        <v>-16082.622357758275</v>
      </c>
      <c r="P318" s="2">
        <f t="shared" si="64"/>
        <v>-16082.622357758275</v>
      </c>
    </row>
    <row r="319" spans="1:16">
      <c r="A319" s="6">
        <v>0</v>
      </c>
      <c r="B319" s="6">
        <v>10</v>
      </c>
      <c r="C319" s="6">
        <v>5</v>
      </c>
      <c r="D319" s="6">
        <f t="shared" si="52"/>
        <v>15</v>
      </c>
      <c r="E319" s="5">
        <f t="shared" si="53"/>
        <v>0</v>
      </c>
      <c r="F319" s="5">
        <f t="shared" si="54"/>
        <v>384.02536325890713</v>
      </c>
      <c r="G319" s="5">
        <f t="shared" si="55"/>
        <v>239.41848456573481</v>
      </c>
      <c r="H319" s="5">
        <f t="shared" si="56"/>
        <v>623.44384782464192</v>
      </c>
      <c r="I319" s="5">
        <f t="shared" si="57"/>
        <v>623.44384782464192</v>
      </c>
      <c r="J319" s="5">
        <f t="shared" si="58"/>
        <v>0</v>
      </c>
      <c r="K319" s="2">
        <f t="shared" si="59"/>
        <v>21647.355827244512</v>
      </c>
      <c r="L319" s="2">
        <f t="shared" si="60"/>
        <v>34440</v>
      </c>
      <c r="M319" s="2">
        <f t="shared" si="61"/>
        <v>8800</v>
      </c>
      <c r="N319" s="6">
        <f t="shared" si="62"/>
        <v>1</v>
      </c>
      <c r="O319" s="2">
        <f t="shared" si="63"/>
        <v>-16007.355827244512</v>
      </c>
      <c r="P319" s="2">
        <f t="shared" si="64"/>
        <v>-16007.355827244512</v>
      </c>
    </row>
    <row r="320" spans="1:16">
      <c r="A320" s="6">
        <v>0</v>
      </c>
      <c r="B320" s="6">
        <v>10</v>
      </c>
      <c r="C320" s="6">
        <v>6</v>
      </c>
      <c r="D320" s="6">
        <f t="shared" si="52"/>
        <v>16</v>
      </c>
      <c r="E320" s="5">
        <f t="shared" si="53"/>
        <v>0</v>
      </c>
      <c r="F320" s="5">
        <f t="shared" si="54"/>
        <v>384.02536325890713</v>
      </c>
      <c r="G320" s="5">
        <f t="shared" si="55"/>
        <v>290.89345874736784</v>
      </c>
      <c r="H320" s="5">
        <f t="shared" si="56"/>
        <v>674.91882200627492</v>
      </c>
      <c r="I320" s="5">
        <f t="shared" si="57"/>
        <v>674.91882200627492</v>
      </c>
      <c r="J320" s="5">
        <f t="shared" si="58"/>
        <v>0</v>
      </c>
      <c r="K320" s="2">
        <f t="shared" si="59"/>
        <v>23434.681319662322</v>
      </c>
      <c r="L320" s="2">
        <f t="shared" si="60"/>
        <v>37140</v>
      </c>
      <c r="M320" s="2">
        <f t="shared" si="61"/>
        <v>9680</v>
      </c>
      <c r="N320" s="6">
        <f t="shared" si="62"/>
        <v>1</v>
      </c>
      <c r="O320" s="2">
        <f t="shared" si="63"/>
        <v>-15974.681319662322</v>
      </c>
      <c r="P320" s="2">
        <f t="shared" si="64"/>
        <v>-15974.681319662322</v>
      </c>
    </row>
    <row r="321" spans="1:16">
      <c r="A321" s="6">
        <v>0</v>
      </c>
      <c r="B321" s="6">
        <v>10</v>
      </c>
      <c r="C321" s="6">
        <v>7</v>
      </c>
      <c r="D321" s="6">
        <f t="shared" si="52"/>
        <v>17</v>
      </c>
      <c r="E321" s="5">
        <f t="shared" si="53"/>
        <v>0</v>
      </c>
      <c r="F321" s="5">
        <f t="shared" si="54"/>
        <v>384.02536325890713</v>
      </c>
      <c r="G321" s="5">
        <f t="shared" si="55"/>
        <v>343.61789814532818</v>
      </c>
      <c r="H321" s="5">
        <f t="shared" si="56"/>
        <v>727.64326140423532</v>
      </c>
      <c r="I321" s="5">
        <f t="shared" si="57"/>
        <v>720</v>
      </c>
      <c r="J321" s="5">
        <f t="shared" si="58"/>
        <v>7.643261404235318</v>
      </c>
      <c r="K321" s="2">
        <f t="shared" si="59"/>
        <v>25132.695510490197</v>
      </c>
      <c r="L321" s="2">
        <f t="shared" si="60"/>
        <v>39840</v>
      </c>
      <c r="M321" s="2">
        <f t="shared" si="61"/>
        <v>10560</v>
      </c>
      <c r="N321" s="6">
        <f t="shared" si="62"/>
        <v>1</v>
      </c>
      <c r="O321" s="2">
        <f t="shared" si="63"/>
        <v>-15852.695510490197</v>
      </c>
      <c r="P321" s="2">
        <f t="shared" si="64"/>
        <v>-15852.695510490197</v>
      </c>
    </row>
    <row r="322" spans="1:16">
      <c r="A322" s="6">
        <v>0</v>
      </c>
      <c r="B322" s="6">
        <v>10</v>
      </c>
      <c r="C322" s="6">
        <v>8</v>
      </c>
      <c r="D322" s="6">
        <f t="shared" si="52"/>
        <v>18</v>
      </c>
      <c r="E322" s="5">
        <f t="shared" si="53"/>
        <v>0</v>
      </c>
      <c r="F322" s="5">
        <f t="shared" si="54"/>
        <v>384.02536325890713</v>
      </c>
      <c r="G322" s="5">
        <f t="shared" si="55"/>
        <v>397.61499642530839</v>
      </c>
      <c r="H322" s="5">
        <f t="shared" si="56"/>
        <v>781.64035968421558</v>
      </c>
      <c r="I322" s="5">
        <f t="shared" si="57"/>
        <v>720</v>
      </c>
      <c r="J322" s="5">
        <f t="shared" si="58"/>
        <v>61.640359684215582</v>
      </c>
      <c r="K322" s="2">
        <f t="shared" si="59"/>
        <v>26070.14513340652</v>
      </c>
      <c r="L322" s="2">
        <f t="shared" si="60"/>
        <v>42540</v>
      </c>
      <c r="M322" s="2">
        <f t="shared" si="61"/>
        <v>11440</v>
      </c>
      <c r="N322" s="6">
        <f t="shared" si="62"/>
        <v>1</v>
      </c>
      <c r="O322" s="2">
        <f t="shared" si="63"/>
        <v>-14970.14513340652</v>
      </c>
      <c r="P322" s="2">
        <f t="shared" si="64"/>
        <v>-14970.14513340652</v>
      </c>
    </row>
    <row r="323" spans="1:16">
      <c r="A323" s="6">
        <v>0</v>
      </c>
      <c r="B323" s="6">
        <v>10</v>
      </c>
      <c r="C323" s="6">
        <v>9</v>
      </c>
      <c r="D323" s="6">
        <f t="shared" si="52"/>
        <v>19</v>
      </c>
      <c r="E323" s="5">
        <f t="shared" si="53"/>
        <v>0</v>
      </c>
      <c r="F323" s="5">
        <f t="shared" si="54"/>
        <v>384.02536325890713</v>
      </c>
      <c r="G323" s="5">
        <f t="shared" si="55"/>
        <v>452.90833186570285</v>
      </c>
      <c r="H323" s="5">
        <f t="shared" si="56"/>
        <v>836.93369512461004</v>
      </c>
      <c r="I323" s="5">
        <f t="shared" si="57"/>
        <v>720</v>
      </c>
      <c r="J323" s="5">
        <f t="shared" si="58"/>
        <v>116.93369512461004</v>
      </c>
      <c r="K323" s="2">
        <f t="shared" si="59"/>
        <v>27030.098873691146</v>
      </c>
      <c r="L323" s="2">
        <f t="shared" si="60"/>
        <v>45240</v>
      </c>
      <c r="M323" s="2">
        <f t="shared" si="61"/>
        <v>12320</v>
      </c>
      <c r="N323" s="6">
        <f t="shared" si="62"/>
        <v>1</v>
      </c>
      <c r="O323" s="2">
        <f t="shared" si="63"/>
        <v>-14110.098873691146</v>
      </c>
      <c r="P323" s="2">
        <f t="shared" si="64"/>
        <v>-14110.098873691146</v>
      </c>
    </row>
    <row r="324" spans="1:16">
      <c r="A324" s="6">
        <v>0</v>
      </c>
      <c r="B324" s="6">
        <v>10</v>
      </c>
      <c r="C324" s="6">
        <v>10</v>
      </c>
      <c r="D324" s="6">
        <f t="shared" ref="D324:D387" si="65">A324+B324+C324</f>
        <v>20</v>
      </c>
      <c r="E324" s="5">
        <f t="shared" ref="E324:E387" si="66">IF(A324=0,0,A324*LABOR_HRS_WK_TOM*SEASON_WEEKS*(1+DIM_PCT_TOM)^A324)</f>
        <v>0</v>
      </c>
      <c r="F324" s="5">
        <f t="shared" ref="F324:F387" si="67">IF(B324=0,0,B324*LABOR_HRS_WK_CAR*SEASON_WEEKS*(1+DIM_PCT_CAR)^B324)</f>
        <v>384.02536325890713</v>
      </c>
      <c r="G324" s="5">
        <f t="shared" ref="G324:G387" si="68">IF(C324=0,0,C324*LABOR_HRS_WK_MES*SEASON_WEEKS*(1+DIM_PCT_MES)^C324)</f>
        <v>509.52187334891573</v>
      </c>
      <c r="H324" s="5">
        <f t="shared" ref="H324:H387" si="69">E324+F324+G324</f>
        <v>893.54723660782292</v>
      </c>
      <c r="I324" s="5">
        <f t="shared" ref="I324:I387" si="70">MIN(H324,FARMER_HRS)</f>
        <v>720</v>
      </c>
      <c r="J324" s="5">
        <f t="shared" ref="J324:J387" si="71">MAX(0,H324-FARMER_HRS)</f>
        <v>173.54723660782292</v>
      </c>
      <c r="K324" s="2">
        <f t="shared" ref="K324:K387" si="72">I324*FARMER_RATE+J324*TEMP_WORKER_RATE</f>
        <v>28012.972857774705</v>
      </c>
      <c r="L324" s="2">
        <f t="shared" ref="L324:L387" si="73">A324*PRICE_TOM+B324*PRICE_CAR+C324*PRICE_MES</f>
        <v>47940</v>
      </c>
      <c r="M324" s="2">
        <f t="shared" ref="M324:M387" si="74">A324*FERT_BED_TOM+B324*FERT_BED_CAR+C324*FERT_BED_MES</f>
        <v>13200</v>
      </c>
      <c r="N324" s="6">
        <f t="shared" ref="N324:N387" si="75">IF(AND(D324&lt;=TOTAL_BEDS,J324&lt;=TEMP_WORKER_MAX*TEMP_WORKER_HRS),1,0)</f>
        <v>1</v>
      </c>
      <c r="O324" s="2">
        <f t="shared" ref="O324:O387" si="76">L324-M324-K324-FIXED_COSTS</f>
        <v>-13272.972857774705</v>
      </c>
      <c r="P324" s="2">
        <f t="shared" ref="P324:P387" si="77">IF(N324=1,O324,"")</f>
        <v>-13272.972857774705</v>
      </c>
    </row>
    <row r="325" spans="1:16">
      <c r="A325" s="6">
        <v>0</v>
      </c>
      <c r="B325" s="6">
        <v>10</v>
      </c>
      <c r="C325" s="6">
        <v>11</v>
      </c>
      <c r="D325" s="6">
        <f t="shared" si="65"/>
        <v>21</v>
      </c>
      <c r="E325" s="5">
        <f t="shared" si="66"/>
        <v>0</v>
      </c>
      <c r="F325" s="5">
        <f t="shared" si="67"/>
        <v>384.02536325890713</v>
      </c>
      <c r="G325" s="5">
        <f t="shared" si="68"/>
        <v>567.47998644235474</v>
      </c>
      <c r="H325" s="5">
        <f t="shared" si="69"/>
        <v>951.50534970126182</v>
      </c>
      <c r="I325" s="5">
        <f t="shared" si="70"/>
        <v>720</v>
      </c>
      <c r="J325" s="5">
        <f t="shared" si="71"/>
        <v>231.50534970126182</v>
      </c>
      <c r="K325" s="2">
        <f t="shared" si="72"/>
        <v>29019.190098980238</v>
      </c>
      <c r="L325" s="2">
        <f t="shared" si="73"/>
        <v>50640</v>
      </c>
      <c r="M325" s="2">
        <f t="shared" si="74"/>
        <v>14080</v>
      </c>
      <c r="N325" s="6">
        <f t="shared" si="75"/>
        <v>1</v>
      </c>
      <c r="O325" s="2">
        <f t="shared" si="76"/>
        <v>-12459.190098980238</v>
      </c>
      <c r="P325" s="2">
        <f t="shared" si="77"/>
        <v>-12459.190098980238</v>
      </c>
    </row>
    <row r="326" spans="1:16">
      <c r="A326" s="6">
        <v>0</v>
      </c>
      <c r="B326" s="6">
        <v>10</v>
      </c>
      <c r="C326" s="6">
        <v>12</v>
      </c>
      <c r="D326" s="6">
        <f t="shared" si="65"/>
        <v>22</v>
      </c>
      <c r="E326" s="5">
        <f t="shared" si="66"/>
        <v>0</v>
      </c>
      <c r="F326" s="5">
        <f t="shared" si="67"/>
        <v>384.02536325890713</v>
      </c>
      <c r="G326" s="5">
        <f t="shared" si="68"/>
        <v>626.80743957041921</v>
      </c>
      <c r="H326" s="5">
        <f t="shared" si="69"/>
        <v>1010.8328028293263</v>
      </c>
      <c r="I326" s="5">
        <f t="shared" si="70"/>
        <v>720</v>
      </c>
      <c r="J326" s="5">
        <f t="shared" si="71"/>
        <v>290.83280282932628</v>
      </c>
      <c r="K326" s="2">
        <f t="shared" si="72"/>
        <v>30049.180604675803</v>
      </c>
      <c r="L326" s="2">
        <f t="shared" si="73"/>
        <v>53340</v>
      </c>
      <c r="M326" s="2">
        <f t="shared" si="74"/>
        <v>14960</v>
      </c>
      <c r="N326" s="6">
        <f t="shared" si="75"/>
        <v>1</v>
      </c>
      <c r="O326" s="2">
        <f t="shared" si="76"/>
        <v>-11669.180604675803</v>
      </c>
      <c r="P326" s="2">
        <f t="shared" si="77"/>
        <v>-11669.180604675803</v>
      </c>
    </row>
    <row r="327" spans="1:16">
      <c r="A327" s="6">
        <v>0</v>
      </c>
      <c r="B327" s="6">
        <v>10</v>
      </c>
      <c r="C327" s="6">
        <v>13</v>
      </c>
      <c r="D327" s="6">
        <f t="shared" si="65"/>
        <v>23</v>
      </c>
      <c r="E327" s="5">
        <f t="shared" si="66"/>
        <v>0</v>
      </c>
      <c r="F327" s="5">
        <f t="shared" si="67"/>
        <v>384.02536325890713</v>
      </c>
      <c r="G327" s="5">
        <f t="shared" si="68"/>
        <v>687.52941027880343</v>
      </c>
      <c r="H327" s="5">
        <f t="shared" si="69"/>
        <v>1071.5547735377106</v>
      </c>
      <c r="I327" s="5">
        <f t="shared" si="70"/>
        <v>720</v>
      </c>
      <c r="J327" s="5">
        <f t="shared" si="71"/>
        <v>351.55477353771062</v>
      </c>
      <c r="K327" s="2">
        <f t="shared" si="72"/>
        <v>31103.381485029699</v>
      </c>
      <c r="L327" s="2">
        <f t="shared" si="73"/>
        <v>56040</v>
      </c>
      <c r="M327" s="2">
        <f t="shared" si="74"/>
        <v>15840</v>
      </c>
      <c r="N327" s="6">
        <f t="shared" si="75"/>
        <v>1</v>
      </c>
      <c r="O327" s="2">
        <f t="shared" si="76"/>
        <v>-10903.381485029699</v>
      </c>
      <c r="P327" s="2">
        <f t="shared" si="77"/>
        <v>-10903.381485029699</v>
      </c>
    </row>
    <row r="328" spans="1:16">
      <c r="A328" s="6">
        <v>0</v>
      </c>
      <c r="B328" s="6">
        <v>10</v>
      </c>
      <c r="C328" s="6">
        <v>14</v>
      </c>
      <c r="D328" s="6">
        <f t="shared" si="65"/>
        <v>24</v>
      </c>
      <c r="E328" s="5">
        <f t="shared" si="66"/>
        <v>0</v>
      </c>
      <c r="F328" s="5">
        <f t="shared" si="67"/>
        <v>384.02536325890713</v>
      </c>
      <c r="G328" s="5">
        <f t="shared" si="68"/>
        <v>749.67149159246469</v>
      </c>
      <c r="H328" s="5">
        <f t="shared" si="69"/>
        <v>1133.6968548513719</v>
      </c>
      <c r="I328" s="5">
        <f t="shared" si="70"/>
        <v>720</v>
      </c>
      <c r="J328" s="5">
        <f t="shared" si="71"/>
        <v>413.69685485137188</v>
      </c>
      <c r="K328" s="2">
        <f t="shared" si="72"/>
        <v>32182.237063391873</v>
      </c>
      <c r="L328" s="2">
        <f t="shared" si="73"/>
        <v>58740</v>
      </c>
      <c r="M328" s="2">
        <f t="shared" si="74"/>
        <v>16720</v>
      </c>
      <c r="N328" s="6">
        <f t="shared" si="75"/>
        <v>1</v>
      </c>
      <c r="O328" s="2">
        <f t="shared" si="76"/>
        <v>-10162.237063391873</v>
      </c>
      <c r="P328" s="2">
        <f t="shared" si="77"/>
        <v>-10162.237063391873</v>
      </c>
    </row>
    <row r="329" spans="1:16">
      <c r="A329" s="6">
        <v>0</v>
      </c>
      <c r="B329" s="6">
        <v>10</v>
      </c>
      <c r="C329" s="6">
        <v>15</v>
      </c>
      <c r="D329" s="6">
        <f t="shared" si="65"/>
        <v>25</v>
      </c>
      <c r="E329" s="5">
        <f t="shared" si="66"/>
        <v>0</v>
      </c>
      <c r="F329" s="5">
        <f t="shared" si="67"/>
        <v>384.02536325890713</v>
      </c>
      <c r="G329" s="5">
        <f t="shared" si="68"/>
        <v>813.25969846861108</v>
      </c>
      <c r="H329" s="5">
        <f t="shared" si="69"/>
        <v>1197.2850617275183</v>
      </c>
      <c r="I329" s="5">
        <f t="shared" si="70"/>
        <v>720</v>
      </c>
      <c r="J329" s="5">
        <f t="shared" si="71"/>
        <v>477.28506172751827</v>
      </c>
      <c r="K329" s="2">
        <f t="shared" si="72"/>
        <v>33286.19898832497</v>
      </c>
      <c r="L329" s="2">
        <f t="shared" si="73"/>
        <v>61440</v>
      </c>
      <c r="M329" s="2">
        <f t="shared" si="74"/>
        <v>17600</v>
      </c>
      <c r="N329" s="6">
        <f t="shared" si="75"/>
        <v>1</v>
      </c>
      <c r="O329" s="2">
        <f t="shared" si="76"/>
        <v>-9446.1989883249698</v>
      </c>
      <c r="P329" s="2">
        <f t="shared" si="77"/>
        <v>-9446.1989883249698</v>
      </c>
    </row>
    <row r="330" spans="1:16">
      <c r="A330" s="6">
        <v>0</v>
      </c>
      <c r="B330" s="6">
        <v>10</v>
      </c>
      <c r="C330" s="6">
        <v>16</v>
      </c>
      <c r="D330" s="6">
        <f t="shared" si="65"/>
        <v>26</v>
      </c>
      <c r="E330" s="5">
        <f t="shared" si="66"/>
        <v>0</v>
      </c>
      <c r="F330" s="5">
        <f t="shared" si="67"/>
        <v>384.02536325890713</v>
      </c>
      <c r="G330" s="5">
        <f t="shared" si="68"/>
        <v>878.32047434610013</v>
      </c>
      <c r="H330" s="5">
        <f t="shared" si="69"/>
        <v>1262.3458376050073</v>
      </c>
      <c r="I330" s="5">
        <f t="shared" si="70"/>
        <v>720</v>
      </c>
      <c r="J330" s="5">
        <f t="shared" si="71"/>
        <v>542.34583760500732</v>
      </c>
      <c r="K330" s="2">
        <f t="shared" si="72"/>
        <v>34415.726347309159</v>
      </c>
      <c r="L330" s="2">
        <f t="shared" si="73"/>
        <v>64140</v>
      </c>
      <c r="M330" s="2">
        <f t="shared" si="74"/>
        <v>18480</v>
      </c>
      <c r="N330" s="6">
        <f t="shared" si="75"/>
        <v>1</v>
      </c>
      <c r="O330" s="2">
        <f t="shared" si="76"/>
        <v>-8755.7263473091589</v>
      </c>
      <c r="P330" s="2">
        <f t="shared" si="77"/>
        <v>-8755.7263473091589</v>
      </c>
    </row>
    <row r="331" spans="1:16">
      <c r="A331" s="6">
        <v>0</v>
      </c>
      <c r="B331" s="6">
        <v>10</v>
      </c>
      <c r="C331" s="6">
        <v>17</v>
      </c>
      <c r="D331" s="6">
        <f t="shared" si="65"/>
        <v>27</v>
      </c>
      <c r="E331" s="5">
        <f t="shared" si="66"/>
        <v>0</v>
      </c>
      <c r="F331" s="5">
        <f t="shared" si="67"/>
        <v>384.02536325890713</v>
      </c>
      <c r="G331" s="5">
        <f t="shared" si="68"/>
        <v>944.88069779264049</v>
      </c>
      <c r="H331" s="5">
        <f t="shared" si="69"/>
        <v>1328.9060610515476</v>
      </c>
      <c r="I331" s="5">
        <f t="shared" si="70"/>
        <v>720</v>
      </c>
      <c r="J331" s="5">
        <f t="shared" si="71"/>
        <v>608.90606105154757</v>
      </c>
      <c r="K331" s="2">
        <f t="shared" si="72"/>
        <v>35571.285782144922</v>
      </c>
      <c r="L331" s="2">
        <f t="shared" si="73"/>
        <v>66840</v>
      </c>
      <c r="M331" s="2">
        <f t="shared" si="74"/>
        <v>19360</v>
      </c>
      <c r="N331" s="6">
        <f t="shared" si="75"/>
        <v>1</v>
      </c>
      <c r="O331" s="2">
        <f t="shared" si="76"/>
        <v>-8091.2857821449215</v>
      </c>
      <c r="P331" s="2">
        <f t="shared" si="77"/>
        <v>-8091.2857821449215</v>
      </c>
    </row>
    <row r="332" spans="1:16">
      <c r="A332" s="6">
        <v>0</v>
      </c>
      <c r="B332" s="6">
        <v>10</v>
      </c>
      <c r="C332" s="6">
        <v>18</v>
      </c>
      <c r="D332" s="6">
        <f t="shared" si="65"/>
        <v>28</v>
      </c>
      <c r="E332" s="5">
        <f t="shared" si="66"/>
        <v>0</v>
      </c>
      <c r="F332" s="5">
        <f t="shared" si="67"/>
        <v>384.02536325890713</v>
      </c>
      <c r="G332" s="5">
        <f t="shared" si="68"/>
        <v>1012.9676892512279</v>
      </c>
      <c r="H332" s="5">
        <f t="shared" si="69"/>
        <v>1396.9930525101349</v>
      </c>
      <c r="I332" s="5">
        <f t="shared" si="70"/>
        <v>720</v>
      </c>
      <c r="J332" s="5">
        <f t="shared" si="71"/>
        <v>676.99305251013493</v>
      </c>
      <c r="K332" s="2">
        <f t="shared" si="72"/>
        <v>36753.35160607873</v>
      </c>
      <c r="L332" s="2">
        <f t="shared" si="73"/>
        <v>69540</v>
      </c>
      <c r="M332" s="2">
        <f t="shared" si="74"/>
        <v>20240</v>
      </c>
      <c r="N332" s="6">
        <f t="shared" si="75"/>
        <v>1</v>
      </c>
      <c r="O332" s="2">
        <f t="shared" si="76"/>
        <v>-7453.3516060787297</v>
      </c>
      <c r="P332" s="2">
        <f t="shared" si="77"/>
        <v>-7453.3516060787297</v>
      </c>
    </row>
    <row r="333" spans="1:16">
      <c r="A333" s="6">
        <v>0</v>
      </c>
      <c r="B333" s="6">
        <v>10</v>
      </c>
      <c r="C333" s="6">
        <v>19</v>
      </c>
      <c r="D333" s="6">
        <f t="shared" si="65"/>
        <v>29</v>
      </c>
      <c r="E333" s="5">
        <f t="shared" si="66"/>
        <v>0</v>
      </c>
      <c r="F333" s="5">
        <f t="shared" si="67"/>
        <v>384.02536325890713</v>
      </c>
      <c r="G333" s="5">
        <f t="shared" si="68"/>
        <v>1082.6092178872495</v>
      </c>
      <c r="H333" s="5">
        <f t="shared" si="69"/>
        <v>1466.6345811461567</v>
      </c>
      <c r="I333" s="5">
        <f t="shared" si="70"/>
        <v>720</v>
      </c>
      <c r="J333" s="5">
        <f t="shared" si="71"/>
        <v>746.63458114615673</v>
      </c>
      <c r="K333" s="2">
        <f t="shared" si="72"/>
        <v>37962.405922676335</v>
      </c>
      <c r="L333" s="2">
        <f t="shared" si="73"/>
        <v>72240</v>
      </c>
      <c r="M333" s="2">
        <f t="shared" si="74"/>
        <v>21120</v>
      </c>
      <c r="N333" s="6">
        <f t="shared" si="75"/>
        <v>1</v>
      </c>
      <c r="O333" s="2">
        <f t="shared" si="76"/>
        <v>-6842.4059226763347</v>
      </c>
      <c r="P333" s="2">
        <f t="shared" si="77"/>
        <v>-6842.4059226763347</v>
      </c>
    </row>
    <row r="334" spans="1:16">
      <c r="A334" s="6">
        <v>0</v>
      </c>
      <c r="B334" s="6">
        <v>10</v>
      </c>
      <c r="C334" s="6">
        <v>20</v>
      </c>
      <c r="D334" s="6">
        <f t="shared" si="65"/>
        <v>30</v>
      </c>
      <c r="E334" s="5">
        <f t="shared" si="66"/>
        <v>0</v>
      </c>
      <c r="F334" s="5">
        <f t="shared" si="67"/>
        <v>384.02536325890713</v>
      </c>
      <c r="G334" s="5">
        <f t="shared" si="68"/>
        <v>1153.8335085377266</v>
      </c>
      <c r="H334" s="5">
        <f t="shared" si="69"/>
        <v>1537.8588717966338</v>
      </c>
      <c r="I334" s="5">
        <f t="shared" si="70"/>
        <v>720</v>
      </c>
      <c r="J334" s="5">
        <f t="shared" si="71"/>
        <v>817.85887179663382</v>
      </c>
      <c r="K334" s="2">
        <f t="shared" si="72"/>
        <v>39198.938746469335</v>
      </c>
      <c r="L334" s="2">
        <f t="shared" si="73"/>
        <v>74940</v>
      </c>
      <c r="M334" s="2">
        <f t="shared" si="74"/>
        <v>22000</v>
      </c>
      <c r="N334" s="6">
        <f t="shared" si="75"/>
        <v>1</v>
      </c>
      <c r="O334" s="2">
        <f t="shared" si="76"/>
        <v>-6258.9387464693355</v>
      </c>
      <c r="P334" s="2">
        <f t="shared" si="77"/>
        <v>-6258.9387464693355</v>
      </c>
    </row>
    <row r="335" spans="1:16">
      <c r="A335" s="6">
        <v>0</v>
      </c>
      <c r="B335" s="6">
        <v>10</v>
      </c>
      <c r="C335" s="6">
        <v>21</v>
      </c>
      <c r="D335" s="6">
        <f t="shared" si="65"/>
        <v>31</v>
      </c>
      <c r="E335" s="5">
        <f t="shared" si="66"/>
        <v>0</v>
      </c>
      <c r="F335" s="5">
        <f t="shared" si="67"/>
        <v>384.02536325890713</v>
      </c>
      <c r="G335" s="5">
        <f t="shared" si="68"/>
        <v>1226.6692487641703</v>
      </c>
      <c r="H335" s="5">
        <f t="shared" si="69"/>
        <v>1610.6946120230775</v>
      </c>
      <c r="I335" s="5">
        <f t="shared" si="70"/>
        <v>720</v>
      </c>
      <c r="J335" s="5">
        <f t="shared" si="71"/>
        <v>890.69461202307753</v>
      </c>
      <c r="K335" s="2">
        <f t="shared" si="72"/>
        <v>40463.448125400653</v>
      </c>
      <c r="L335" s="2">
        <f t="shared" si="73"/>
        <v>77640</v>
      </c>
      <c r="M335" s="2">
        <f t="shared" si="74"/>
        <v>22880</v>
      </c>
      <c r="N335" s="6">
        <f t="shared" si="75"/>
        <v>1</v>
      </c>
      <c r="O335" s="2">
        <f t="shared" si="76"/>
        <v>-5703.4481254006532</v>
      </c>
      <c r="P335" s="2">
        <f t="shared" si="77"/>
        <v>-5703.4481254006532</v>
      </c>
    </row>
    <row r="336" spans="1:16">
      <c r="A336" s="6">
        <v>0</v>
      </c>
      <c r="B336" s="6">
        <v>10</v>
      </c>
      <c r="C336" s="6">
        <v>22</v>
      </c>
      <c r="D336" s="6">
        <f t="shared" si="65"/>
        <v>32</v>
      </c>
      <c r="E336" s="5">
        <f t="shared" si="66"/>
        <v>0</v>
      </c>
      <c r="F336" s="5">
        <f t="shared" si="67"/>
        <v>384.02536325890713</v>
      </c>
      <c r="G336" s="5">
        <f t="shared" si="68"/>
        <v>1301.1455960105666</v>
      </c>
      <c r="H336" s="5">
        <f t="shared" si="69"/>
        <v>1685.1709592694738</v>
      </c>
      <c r="I336" s="5">
        <f t="shared" si="70"/>
        <v>720</v>
      </c>
      <c r="J336" s="5">
        <f t="shared" si="71"/>
        <v>965.17095926947377</v>
      </c>
      <c r="K336" s="2">
        <f t="shared" si="72"/>
        <v>41756.440265095029</v>
      </c>
      <c r="L336" s="2">
        <f t="shared" si="73"/>
        <v>80340</v>
      </c>
      <c r="M336" s="2">
        <f t="shared" si="74"/>
        <v>23760</v>
      </c>
      <c r="N336" s="6">
        <f t="shared" si="75"/>
        <v>1</v>
      </c>
      <c r="O336" s="2">
        <f t="shared" si="76"/>
        <v>-5176.4402650950287</v>
      </c>
      <c r="P336" s="2">
        <f t="shared" si="77"/>
        <v>-5176.4402650950287</v>
      </c>
    </row>
    <row r="337" spans="1:16">
      <c r="A337" s="6">
        <v>0</v>
      </c>
      <c r="B337" s="6">
        <v>10</v>
      </c>
      <c r="C337" s="6">
        <v>23</v>
      </c>
      <c r="D337" s="6">
        <f t="shared" si="65"/>
        <v>33</v>
      </c>
      <c r="E337" s="5">
        <f t="shared" si="66"/>
        <v>0</v>
      </c>
      <c r="F337" s="5">
        <f t="shared" si="67"/>
        <v>384.02536325890713</v>
      </c>
      <c r="G337" s="5">
        <f t="shared" si="68"/>
        <v>1377.292184868003</v>
      </c>
      <c r="H337" s="5">
        <f t="shared" si="69"/>
        <v>1761.3175481269102</v>
      </c>
      <c r="I337" s="5">
        <f t="shared" si="70"/>
        <v>720</v>
      </c>
      <c r="J337" s="5">
        <f t="shared" si="71"/>
        <v>1041.3175481269102</v>
      </c>
      <c r="K337" s="2">
        <f t="shared" si="72"/>
        <v>43078.429654981082</v>
      </c>
      <c r="L337" s="2">
        <f t="shared" si="73"/>
        <v>83040</v>
      </c>
      <c r="M337" s="2">
        <f t="shared" si="74"/>
        <v>24640</v>
      </c>
      <c r="N337" s="6">
        <f t="shared" si="75"/>
        <v>1</v>
      </c>
      <c r="O337" s="2">
        <f t="shared" si="76"/>
        <v>-4678.4296549810824</v>
      </c>
      <c r="P337" s="2">
        <f t="shared" si="77"/>
        <v>-4678.4296549810824</v>
      </c>
    </row>
    <row r="338" spans="1:16">
      <c r="A338" s="6">
        <v>0</v>
      </c>
      <c r="B338" s="6">
        <v>10</v>
      </c>
      <c r="C338" s="6">
        <v>24</v>
      </c>
      <c r="D338" s="6">
        <f t="shared" si="65"/>
        <v>34</v>
      </c>
      <c r="E338" s="5">
        <f t="shared" si="66"/>
        <v>0</v>
      </c>
      <c r="F338" s="5">
        <f t="shared" si="67"/>
        <v>384.02536325890713</v>
      </c>
      <c r="G338" s="5">
        <f t="shared" si="68"/>
        <v>1455.1391344474989</v>
      </c>
      <c r="H338" s="5">
        <f t="shared" si="69"/>
        <v>1839.1644977064061</v>
      </c>
      <c r="I338" s="5">
        <f t="shared" si="70"/>
        <v>720</v>
      </c>
      <c r="J338" s="5">
        <f t="shared" si="71"/>
        <v>1119.1644977064061</v>
      </c>
      <c r="K338" s="2">
        <f t="shared" si="72"/>
        <v>44429.939196291773</v>
      </c>
      <c r="L338" s="2">
        <f t="shared" si="73"/>
        <v>85740</v>
      </c>
      <c r="M338" s="2">
        <f t="shared" si="74"/>
        <v>25520</v>
      </c>
      <c r="N338" s="6">
        <f t="shared" si="75"/>
        <v>1</v>
      </c>
      <c r="O338" s="2">
        <f t="shared" si="76"/>
        <v>-4209.9391962917725</v>
      </c>
      <c r="P338" s="2">
        <f t="shared" si="77"/>
        <v>-4209.9391962917725</v>
      </c>
    </row>
    <row r="339" spans="1:16">
      <c r="A339" s="6">
        <v>0</v>
      </c>
      <c r="B339" s="6">
        <v>10</v>
      </c>
      <c r="C339" s="6">
        <v>25</v>
      </c>
      <c r="D339" s="6">
        <f t="shared" si="65"/>
        <v>35</v>
      </c>
      <c r="E339" s="5">
        <f t="shared" si="66"/>
        <v>0</v>
      </c>
      <c r="F339" s="5">
        <f t="shared" si="67"/>
        <v>384.02536325890713</v>
      </c>
      <c r="G339" s="5">
        <f t="shared" si="68"/>
        <v>1534.7170558625965</v>
      </c>
      <c r="H339" s="5">
        <f t="shared" si="69"/>
        <v>1918.7424191215036</v>
      </c>
      <c r="I339" s="5">
        <f t="shared" si="70"/>
        <v>720</v>
      </c>
      <c r="J339" s="5">
        <f t="shared" si="71"/>
        <v>1198.7424191215036</v>
      </c>
      <c r="K339" s="2">
        <f t="shared" si="72"/>
        <v>45811.50033197055</v>
      </c>
      <c r="L339" s="2">
        <f t="shared" si="73"/>
        <v>88440</v>
      </c>
      <c r="M339" s="2">
        <f t="shared" si="74"/>
        <v>26400</v>
      </c>
      <c r="N339" s="6">
        <f t="shared" si="75"/>
        <v>1</v>
      </c>
      <c r="O339" s="2">
        <f t="shared" si="76"/>
        <v>-3771.5003319705502</v>
      </c>
      <c r="P339" s="2">
        <f t="shared" si="77"/>
        <v>-3771.5003319705502</v>
      </c>
    </row>
    <row r="340" spans="1:16">
      <c r="A340" s="6">
        <v>0</v>
      </c>
      <c r="B340" s="6">
        <v>10</v>
      </c>
      <c r="C340" s="6">
        <v>26</v>
      </c>
      <c r="D340" s="6">
        <f t="shared" si="65"/>
        <v>36</v>
      </c>
      <c r="E340" s="5">
        <f t="shared" si="66"/>
        <v>0</v>
      </c>
      <c r="F340" s="5">
        <f t="shared" si="67"/>
        <v>384.02536325890713</v>
      </c>
      <c r="G340" s="5">
        <f t="shared" si="68"/>
        <v>1616.0570598233144</v>
      </c>
      <c r="H340" s="5">
        <f t="shared" si="69"/>
        <v>2000.0824230822216</v>
      </c>
      <c r="I340" s="5">
        <f t="shared" si="70"/>
        <v>720</v>
      </c>
      <c r="J340" s="5">
        <f t="shared" si="71"/>
        <v>1280.0824230822216</v>
      </c>
      <c r="K340" s="2">
        <f t="shared" si="72"/>
        <v>47223.653178510795</v>
      </c>
      <c r="L340" s="2">
        <f t="shared" si="73"/>
        <v>91140</v>
      </c>
      <c r="M340" s="2">
        <f t="shared" si="74"/>
        <v>27280</v>
      </c>
      <c r="N340" s="6">
        <f t="shared" si="75"/>
        <v>1</v>
      </c>
      <c r="O340" s="2">
        <f t="shared" si="76"/>
        <v>-3363.6531785107945</v>
      </c>
      <c r="P340" s="2">
        <f t="shared" si="77"/>
        <v>-3363.6531785107945</v>
      </c>
    </row>
    <row r="341" spans="1:16">
      <c r="A341" s="6">
        <v>0</v>
      </c>
      <c r="B341" s="6">
        <v>10</v>
      </c>
      <c r="C341" s="6">
        <v>27</v>
      </c>
      <c r="D341" s="6">
        <f t="shared" si="65"/>
        <v>37</v>
      </c>
      <c r="E341" s="5">
        <f t="shared" si="66"/>
        <v>0</v>
      </c>
      <c r="F341" s="5">
        <f t="shared" si="67"/>
        <v>384.02536325890713</v>
      </c>
      <c r="G341" s="5">
        <f t="shared" si="68"/>
        <v>1699.1907643430709</v>
      </c>
      <c r="H341" s="5">
        <f t="shared" si="69"/>
        <v>2083.2161276019779</v>
      </c>
      <c r="I341" s="5">
        <f t="shared" si="70"/>
        <v>720</v>
      </c>
      <c r="J341" s="5">
        <f t="shared" si="71"/>
        <v>1363.2161276019779</v>
      </c>
      <c r="K341" s="2">
        <f t="shared" si="72"/>
        <v>48666.946659756562</v>
      </c>
      <c r="L341" s="2">
        <f t="shared" si="73"/>
        <v>93840</v>
      </c>
      <c r="M341" s="2">
        <f t="shared" si="74"/>
        <v>28160</v>
      </c>
      <c r="N341" s="6">
        <f t="shared" si="75"/>
        <v>1</v>
      </c>
      <c r="O341" s="2">
        <f t="shared" si="76"/>
        <v>-2986.9466597565624</v>
      </c>
      <c r="P341" s="2">
        <f t="shared" si="77"/>
        <v>-2986.9466597565624</v>
      </c>
    </row>
    <row r="342" spans="1:16">
      <c r="A342" s="6">
        <v>0</v>
      </c>
      <c r="B342" s="6">
        <v>10</v>
      </c>
      <c r="C342" s="6">
        <v>28</v>
      </c>
      <c r="D342" s="6">
        <f t="shared" si="65"/>
        <v>38</v>
      </c>
      <c r="E342" s="5">
        <f t="shared" si="66"/>
        <v>0</v>
      </c>
      <c r="F342" s="5">
        <f t="shared" si="67"/>
        <v>384.02536325890713</v>
      </c>
      <c r="G342" s="5">
        <f t="shared" si="68"/>
        <v>1784.1503025602246</v>
      </c>
      <c r="H342" s="5">
        <f t="shared" si="69"/>
        <v>2168.1756658191316</v>
      </c>
      <c r="I342" s="5">
        <f t="shared" si="70"/>
        <v>720</v>
      </c>
      <c r="J342" s="5">
        <f t="shared" si="71"/>
        <v>1448.1756658191316</v>
      </c>
      <c r="K342" s="2">
        <f t="shared" si="72"/>
        <v>50141.938642693261</v>
      </c>
      <c r="L342" s="2">
        <f t="shared" si="73"/>
        <v>96540</v>
      </c>
      <c r="M342" s="2">
        <f t="shared" si="74"/>
        <v>29040</v>
      </c>
      <c r="N342" s="6">
        <f t="shared" si="75"/>
        <v>1</v>
      </c>
      <c r="O342" s="2">
        <f t="shared" si="76"/>
        <v>-2641.9386426932615</v>
      </c>
      <c r="P342" s="2">
        <f t="shared" si="77"/>
        <v>-2641.9386426932615</v>
      </c>
    </row>
    <row r="343" spans="1:16">
      <c r="A343" s="6">
        <v>0</v>
      </c>
      <c r="B343" s="6">
        <v>10</v>
      </c>
      <c r="C343" s="6">
        <v>29</v>
      </c>
      <c r="D343" s="6">
        <f t="shared" si="65"/>
        <v>39</v>
      </c>
      <c r="E343" s="5">
        <f t="shared" si="66"/>
        <v>0</v>
      </c>
      <c r="F343" s="5">
        <f t="shared" si="67"/>
        <v>384.02536325890713</v>
      </c>
      <c r="G343" s="5">
        <f t="shared" si="68"/>
        <v>1870.9683306758782</v>
      </c>
      <c r="H343" s="5">
        <f t="shared" si="69"/>
        <v>2254.9936939347854</v>
      </c>
      <c r="I343" s="5">
        <f t="shared" si="70"/>
        <v>720</v>
      </c>
      <c r="J343" s="5">
        <f t="shared" si="71"/>
        <v>1534.9936939347854</v>
      </c>
      <c r="K343" s="2">
        <f t="shared" si="72"/>
        <v>51649.196075256688</v>
      </c>
      <c r="L343" s="2">
        <f t="shared" si="73"/>
        <v>99240</v>
      </c>
      <c r="M343" s="2">
        <f t="shared" si="74"/>
        <v>29920</v>
      </c>
      <c r="N343" s="6">
        <f t="shared" si="75"/>
        <v>1</v>
      </c>
      <c r="O343" s="2">
        <f t="shared" si="76"/>
        <v>-2329.1960752566883</v>
      </c>
      <c r="P343" s="2">
        <f t="shared" si="77"/>
        <v>-2329.1960752566883</v>
      </c>
    </row>
    <row r="344" spans="1:16">
      <c r="A344" s="6">
        <v>0</v>
      </c>
      <c r="B344" s="6">
        <v>10</v>
      </c>
      <c r="C344" s="6">
        <v>30</v>
      </c>
      <c r="D344" s="6">
        <f t="shared" si="65"/>
        <v>40</v>
      </c>
      <c r="E344" s="5">
        <f t="shared" si="66"/>
        <v>0</v>
      </c>
      <c r="F344" s="5">
        <f t="shared" si="67"/>
        <v>384.02536325890713</v>
      </c>
      <c r="G344" s="5">
        <f t="shared" si="68"/>
        <v>1959.6780360096488</v>
      </c>
      <c r="H344" s="5">
        <f t="shared" si="69"/>
        <v>2343.703399268556</v>
      </c>
      <c r="I344" s="5">
        <f t="shared" si="70"/>
        <v>720</v>
      </c>
      <c r="J344" s="5">
        <f t="shared" si="71"/>
        <v>1623.703399268556</v>
      </c>
      <c r="K344" s="2">
        <f t="shared" si="72"/>
        <v>53189.295126190205</v>
      </c>
      <c r="L344" s="2">
        <f t="shared" si="73"/>
        <v>101940</v>
      </c>
      <c r="M344" s="2">
        <f t="shared" si="74"/>
        <v>30800</v>
      </c>
      <c r="N344" s="6">
        <f t="shared" si="75"/>
        <v>1</v>
      </c>
      <c r="O344" s="2">
        <f t="shared" si="76"/>
        <v>-2049.2951261902053</v>
      </c>
      <c r="P344" s="2">
        <f t="shared" si="77"/>
        <v>-2049.2951261902053</v>
      </c>
    </row>
    <row r="345" spans="1:16">
      <c r="A345" s="6">
        <v>0</v>
      </c>
      <c r="B345" s="6">
        <v>11</v>
      </c>
      <c r="C345" s="6">
        <v>0</v>
      </c>
      <c r="D345" s="6">
        <f t="shared" si="65"/>
        <v>11</v>
      </c>
      <c r="E345" s="5">
        <f t="shared" si="66"/>
        <v>0</v>
      </c>
      <c r="F345" s="5">
        <f t="shared" si="67"/>
        <v>432.98859707441784</v>
      </c>
      <c r="G345" s="5">
        <f t="shared" si="68"/>
        <v>0</v>
      </c>
      <c r="H345" s="5">
        <f t="shared" si="69"/>
        <v>432.98859707441784</v>
      </c>
      <c r="I345" s="5">
        <f t="shared" si="70"/>
        <v>432.98859707441784</v>
      </c>
      <c r="J345" s="5">
        <f t="shared" si="71"/>
        <v>0</v>
      </c>
      <c r="K345" s="2">
        <f t="shared" si="72"/>
        <v>15034.326287306174</v>
      </c>
      <c r="L345" s="2">
        <f t="shared" si="73"/>
        <v>23034</v>
      </c>
      <c r="M345" s="2">
        <f t="shared" si="74"/>
        <v>4840</v>
      </c>
      <c r="N345" s="6">
        <f t="shared" si="75"/>
        <v>1</v>
      </c>
      <c r="O345" s="2">
        <f t="shared" si="76"/>
        <v>-16840.326287306176</v>
      </c>
      <c r="P345" s="2">
        <f t="shared" si="77"/>
        <v>-16840.326287306176</v>
      </c>
    </row>
    <row r="346" spans="1:16">
      <c r="A346" s="6">
        <v>0</v>
      </c>
      <c r="B346" s="6">
        <v>11</v>
      </c>
      <c r="C346" s="6">
        <v>1</v>
      </c>
      <c r="D346" s="6">
        <f t="shared" si="65"/>
        <v>12</v>
      </c>
      <c r="E346" s="5">
        <f t="shared" si="66"/>
        <v>0</v>
      </c>
      <c r="F346" s="5">
        <f t="shared" si="67"/>
        <v>432.98859707441784</v>
      </c>
      <c r="G346" s="5">
        <f t="shared" si="68"/>
        <v>45.5625</v>
      </c>
      <c r="H346" s="5">
        <f t="shared" si="69"/>
        <v>478.55109707441784</v>
      </c>
      <c r="I346" s="5">
        <f t="shared" si="70"/>
        <v>478.55109707441784</v>
      </c>
      <c r="J346" s="5">
        <f t="shared" si="71"/>
        <v>0</v>
      </c>
      <c r="K346" s="2">
        <f t="shared" si="72"/>
        <v>16616.357537306176</v>
      </c>
      <c r="L346" s="2">
        <f t="shared" si="73"/>
        <v>25734</v>
      </c>
      <c r="M346" s="2">
        <f t="shared" si="74"/>
        <v>5720</v>
      </c>
      <c r="N346" s="6">
        <f t="shared" si="75"/>
        <v>1</v>
      </c>
      <c r="O346" s="2">
        <f t="shared" si="76"/>
        <v>-16602.357537306176</v>
      </c>
      <c r="P346" s="2">
        <f t="shared" si="77"/>
        <v>-16602.357537306176</v>
      </c>
    </row>
    <row r="347" spans="1:16">
      <c r="A347" s="6">
        <v>0</v>
      </c>
      <c r="B347" s="6">
        <v>11</v>
      </c>
      <c r="C347" s="6">
        <v>2</v>
      </c>
      <c r="D347" s="6">
        <f t="shared" si="65"/>
        <v>13</v>
      </c>
      <c r="E347" s="5">
        <f t="shared" si="66"/>
        <v>0</v>
      </c>
      <c r="F347" s="5">
        <f t="shared" si="67"/>
        <v>432.98859707441784</v>
      </c>
      <c r="G347" s="5">
        <f t="shared" si="68"/>
        <v>92.264062499999994</v>
      </c>
      <c r="H347" s="5">
        <f t="shared" si="69"/>
        <v>525.25265957441786</v>
      </c>
      <c r="I347" s="5">
        <f t="shared" si="70"/>
        <v>525.25265957441786</v>
      </c>
      <c r="J347" s="5">
        <f t="shared" si="71"/>
        <v>0</v>
      </c>
      <c r="K347" s="2">
        <f t="shared" si="72"/>
        <v>18237.939568556176</v>
      </c>
      <c r="L347" s="2">
        <f t="shared" si="73"/>
        <v>28434</v>
      </c>
      <c r="M347" s="2">
        <f t="shared" si="74"/>
        <v>6600</v>
      </c>
      <c r="N347" s="6">
        <f t="shared" si="75"/>
        <v>1</v>
      </c>
      <c r="O347" s="2">
        <f t="shared" si="76"/>
        <v>-16403.939568556176</v>
      </c>
      <c r="P347" s="2">
        <f t="shared" si="77"/>
        <v>-16403.939568556176</v>
      </c>
    </row>
    <row r="348" spans="1:16">
      <c r="A348" s="6">
        <v>0</v>
      </c>
      <c r="B348" s="6">
        <v>11</v>
      </c>
      <c r="C348" s="6">
        <v>3</v>
      </c>
      <c r="D348" s="6">
        <f t="shared" si="65"/>
        <v>14</v>
      </c>
      <c r="E348" s="5">
        <f t="shared" si="66"/>
        <v>0</v>
      </c>
      <c r="F348" s="5">
        <f t="shared" si="67"/>
        <v>432.98859707441784</v>
      </c>
      <c r="G348" s="5">
        <f t="shared" si="68"/>
        <v>140.12604492187498</v>
      </c>
      <c r="H348" s="5">
        <f t="shared" si="69"/>
        <v>573.11464199629279</v>
      </c>
      <c r="I348" s="5">
        <f t="shared" si="70"/>
        <v>573.11464199629279</v>
      </c>
      <c r="J348" s="5">
        <f t="shared" si="71"/>
        <v>0</v>
      </c>
      <c r="K348" s="2">
        <f t="shared" si="72"/>
        <v>19899.81395820461</v>
      </c>
      <c r="L348" s="2">
        <f t="shared" si="73"/>
        <v>31134</v>
      </c>
      <c r="M348" s="2">
        <f t="shared" si="74"/>
        <v>7480</v>
      </c>
      <c r="N348" s="6">
        <f t="shared" si="75"/>
        <v>1</v>
      </c>
      <c r="O348" s="2">
        <f t="shared" si="76"/>
        <v>-16245.81395820461</v>
      </c>
      <c r="P348" s="2">
        <f t="shared" si="77"/>
        <v>-16245.81395820461</v>
      </c>
    </row>
    <row r="349" spans="1:16">
      <c r="A349" s="6">
        <v>0</v>
      </c>
      <c r="B349" s="6">
        <v>11</v>
      </c>
      <c r="C349" s="6">
        <v>4</v>
      </c>
      <c r="D349" s="6">
        <f t="shared" si="65"/>
        <v>15</v>
      </c>
      <c r="E349" s="5">
        <f t="shared" si="66"/>
        <v>0</v>
      </c>
      <c r="F349" s="5">
        <f t="shared" si="67"/>
        <v>432.98859707441784</v>
      </c>
      <c r="G349" s="5">
        <f t="shared" si="68"/>
        <v>189.17016064453125</v>
      </c>
      <c r="H349" s="5">
        <f t="shared" si="69"/>
        <v>622.15875771894912</v>
      </c>
      <c r="I349" s="5">
        <f t="shared" si="70"/>
        <v>622.15875771894912</v>
      </c>
      <c r="J349" s="5">
        <f t="shared" si="71"/>
        <v>0</v>
      </c>
      <c r="K349" s="2">
        <f t="shared" si="72"/>
        <v>21602.734643019066</v>
      </c>
      <c r="L349" s="2">
        <f t="shared" si="73"/>
        <v>33834</v>
      </c>
      <c r="M349" s="2">
        <f t="shared" si="74"/>
        <v>8360</v>
      </c>
      <c r="N349" s="6">
        <f t="shared" si="75"/>
        <v>1</v>
      </c>
      <c r="O349" s="2">
        <f t="shared" si="76"/>
        <v>-16128.734643019066</v>
      </c>
      <c r="P349" s="2">
        <f t="shared" si="77"/>
        <v>-16128.734643019066</v>
      </c>
    </row>
    <row r="350" spans="1:16">
      <c r="A350" s="6">
        <v>0</v>
      </c>
      <c r="B350" s="6">
        <v>11</v>
      </c>
      <c r="C350" s="6">
        <v>5</v>
      </c>
      <c r="D350" s="6">
        <f t="shared" si="65"/>
        <v>16</v>
      </c>
      <c r="E350" s="5">
        <f t="shared" si="66"/>
        <v>0</v>
      </c>
      <c r="F350" s="5">
        <f t="shared" si="67"/>
        <v>432.98859707441784</v>
      </c>
      <c r="G350" s="5">
        <f t="shared" si="68"/>
        <v>239.41848456573481</v>
      </c>
      <c r="H350" s="5">
        <f t="shared" si="69"/>
        <v>672.40708164015268</v>
      </c>
      <c r="I350" s="5">
        <f t="shared" si="70"/>
        <v>672.40708164015268</v>
      </c>
      <c r="J350" s="5">
        <f t="shared" si="71"/>
        <v>0</v>
      </c>
      <c r="K350" s="2">
        <f t="shared" si="72"/>
        <v>23347.468112505299</v>
      </c>
      <c r="L350" s="2">
        <f t="shared" si="73"/>
        <v>36534</v>
      </c>
      <c r="M350" s="2">
        <f t="shared" si="74"/>
        <v>9240</v>
      </c>
      <c r="N350" s="6">
        <f t="shared" si="75"/>
        <v>1</v>
      </c>
      <c r="O350" s="2">
        <f t="shared" si="76"/>
        <v>-16053.468112505299</v>
      </c>
      <c r="P350" s="2">
        <f t="shared" si="77"/>
        <v>-16053.468112505299</v>
      </c>
    </row>
    <row r="351" spans="1:16">
      <c r="A351" s="6">
        <v>0</v>
      </c>
      <c r="B351" s="6">
        <v>11</v>
      </c>
      <c r="C351" s="6">
        <v>6</v>
      </c>
      <c r="D351" s="6">
        <f t="shared" si="65"/>
        <v>17</v>
      </c>
      <c r="E351" s="5">
        <f t="shared" si="66"/>
        <v>0</v>
      </c>
      <c r="F351" s="5">
        <f t="shared" si="67"/>
        <v>432.98859707441784</v>
      </c>
      <c r="G351" s="5">
        <f t="shared" si="68"/>
        <v>290.89345874736784</v>
      </c>
      <c r="H351" s="5">
        <f t="shared" si="69"/>
        <v>723.88205582178568</v>
      </c>
      <c r="I351" s="5">
        <f t="shared" si="70"/>
        <v>720</v>
      </c>
      <c r="J351" s="5">
        <f t="shared" si="71"/>
        <v>3.8820558217856842</v>
      </c>
      <c r="K351" s="2">
        <f t="shared" si="72"/>
        <v>25067.396802461557</v>
      </c>
      <c r="L351" s="2">
        <f t="shared" si="73"/>
        <v>39234</v>
      </c>
      <c r="M351" s="2">
        <f t="shared" si="74"/>
        <v>10120</v>
      </c>
      <c r="N351" s="6">
        <f t="shared" si="75"/>
        <v>1</v>
      </c>
      <c r="O351" s="2">
        <f t="shared" si="76"/>
        <v>-15953.396802461557</v>
      </c>
      <c r="P351" s="2">
        <f t="shared" si="77"/>
        <v>-15953.396802461557</v>
      </c>
    </row>
    <row r="352" spans="1:16">
      <c r="A352" s="6">
        <v>0</v>
      </c>
      <c r="B352" s="6">
        <v>11</v>
      </c>
      <c r="C352" s="6">
        <v>7</v>
      </c>
      <c r="D352" s="6">
        <f t="shared" si="65"/>
        <v>18</v>
      </c>
      <c r="E352" s="5">
        <f t="shared" si="66"/>
        <v>0</v>
      </c>
      <c r="F352" s="5">
        <f t="shared" si="67"/>
        <v>432.98859707441784</v>
      </c>
      <c r="G352" s="5">
        <f t="shared" si="68"/>
        <v>343.61789814532818</v>
      </c>
      <c r="H352" s="5">
        <f t="shared" si="69"/>
        <v>776.60649521974597</v>
      </c>
      <c r="I352" s="5">
        <f t="shared" si="70"/>
        <v>720</v>
      </c>
      <c r="J352" s="5">
        <f t="shared" si="71"/>
        <v>56.606495219745966</v>
      </c>
      <c r="K352" s="2">
        <f t="shared" si="72"/>
        <v>25982.751653120591</v>
      </c>
      <c r="L352" s="2">
        <f t="shared" si="73"/>
        <v>41934</v>
      </c>
      <c r="M352" s="2">
        <f t="shared" si="74"/>
        <v>11000</v>
      </c>
      <c r="N352" s="6">
        <f t="shared" si="75"/>
        <v>1</v>
      </c>
      <c r="O352" s="2">
        <f t="shared" si="76"/>
        <v>-15048.751653120591</v>
      </c>
      <c r="P352" s="2">
        <f t="shared" si="77"/>
        <v>-15048.751653120591</v>
      </c>
    </row>
    <row r="353" spans="1:16">
      <c r="A353" s="6">
        <v>0</v>
      </c>
      <c r="B353" s="6">
        <v>11</v>
      </c>
      <c r="C353" s="6">
        <v>8</v>
      </c>
      <c r="D353" s="6">
        <f t="shared" si="65"/>
        <v>19</v>
      </c>
      <c r="E353" s="5">
        <f t="shared" si="66"/>
        <v>0</v>
      </c>
      <c r="F353" s="5">
        <f t="shared" si="67"/>
        <v>432.98859707441784</v>
      </c>
      <c r="G353" s="5">
        <f t="shared" si="68"/>
        <v>397.61499642530839</v>
      </c>
      <c r="H353" s="5">
        <f t="shared" si="69"/>
        <v>830.60359349972623</v>
      </c>
      <c r="I353" s="5">
        <f t="shared" si="70"/>
        <v>720</v>
      </c>
      <c r="J353" s="5">
        <f t="shared" si="71"/>
        <v>110.60359349972623</v>
      </c>
      <c r="K353" s="2">
        <f t="shared" si="72"/>
        <v>26920.201276036914</v>
      </c>
      <c r="L353" s="2">
        <f t="shared" si="73"/>
        <v>44634</v>
      </c>
      <c r="M353" s="2">
        <f t="shared" si="74"/>
        <v>11880</v>
      </c>
      <c r="N353" s="6">
        <f t="shared" si="75"/>
        <v>1</v>
      </c>
      <c r="O353" s="2">
        <f t="shared" si="76"/>
        <v>-14166.201276036914</v>
      </c>
      <c r="P353" s="2">
        <f t="shared" si="77"/>
        <v>-14166.201276036914</v>
      </c>
    </row>
    <row r="354" spans="1:16">
      <c r="A354" s="6">
        <v>0</v>
      </c>
      <c r="B354" s="6">
        <v>11</v>
      </c>
      <c r="C354" s="6">
        <v>9</v>
      </c>
      <c r="D354" s="6">
        <f t="shared" si="65"/>
        <v>20</v>
      </c>
      <c r="E354" s="5">
        <f t="shared" si="66"/>
        <v>0</v>
      </c>
      <c r="F354" s="5">
        <f t="shared" si="67"/>
        <v>432.98859707441784</v>
      </c>
      <c r="G354" s="5">
        <f t="shared" si="68"/>
        <v>452.90833186570285</v>
      </c>
      <c r="H354" s="5">
        <f t="shared" si="69"/>
        <v>885.89692894012069</v>
      </c>
      <c r="I354" s="5">
        <f t="shared" si="70"/>
        <v>720</v>
      </c>
      <c r="J354" s="5">
        <f t="shared" si="71"/>
        <v>165.89692894012069</v>
      </c>
      <c r="K354" s="2">
        <f t="shared" si="72"/>
        <v>27880.15501632154</v>
      </c>
      <c r="L354" s="2">
        <f t="shared" si="73"/>
        <v>47334</v>
      </c>
      <c r="M354" s="2">
        <f t="shared" si="74"/>
        <v>12760</v>
      </c>
      <c r="N354" s="6">
        <f t="shared" si="75"/>
        <v>1</v>
      </c>
      <c r="O354" s="2">
        <f t="shared" si="76"/>
        <v>-13306.15501632154</v>
      </c>
      <c r="P354" s="2">
        <f t="shared" si="77"/>
        <v>-13306.15501632154</v>
      </c>
    </row>
    <row r="355" spans="1:16">
      <c r="A355" s="6">
        <v>0</v>
      </c>
      <c r="B355" s="6">
        <v>11</v>
      </c>
      <c r="C355" s="6">
        <v>10</v>
      </c>
      <c r="D355" s="6">
        <f t="shared" si="65"/>
        <v>21</v>
      </c>
      <c r="E355" s="5">
        <f t="shared" si="66"/>
        <v>0</v>
      </c>
      <c r="F355" s="5">
        <f t="shared" si="67"/>
        <v>432.98859707441784</v>
      </c>
      <c r="G355" s="5">
        <f t="shared" si="68"/>
        <v>509.52187334891573</v>
      </c>
      <c r="H355" s="5">
        <f t="shared" si="69"/>
        <v>942.51047042333357</v>
      </c>
      <c r="I355" s="5">
        <f t="shared" si="70"/>
        <v>720</v>
      </c>
      <c r="J355" s="5">
        <f t="shared" si="71"/>
        <v>222.51047042333357</v>
      </c>
      <c r="K355" s="2">
        <f t="shared" si="72"/>
        <v>28863.029000405098</v>
      </c>
      <c r="L355" s="2">
        <f t="shared" si="73"/>
        <v>50034</v>
      </c>
      <c r="M355" s="2">
        <f t="shared" si="74"/>
        <v>13640</v>
      </c>
      <c r="N355" s="6">
        <f t="shared" si="75"/>
        <v>1</v>
      </c>
      <c r="O355" s="2">
        <f t="shared" si="76"/>
        <v>-12469.029000405098</v>
      </c>
      <c r="P355" s="2">
        <f t="shared" si="77"/>
        <v>-12469.029000405098</v>
      </c>
    </row>
    <row r="356" spans="1:16">
      <c r="A356" s="6">
        <v>0</v>
      </c>
      <c r="B356" s="6">
        <v>11</v>
      </c>
      <c r="C356" s="6">
        <v>11</v>
      </c>
      <c r="D356" s="6">
        <f t="shared" si="65"/>
        <v>22</v>
      </c>
      <c r="E356" s="5">
        <f t="shared" si="66"/>
        <v>0</v>
      </c>
      <c r="F356" s="5">
        <f t="shared" si="67"/>
        <v>432.98859707441784</v>
      </c>
      <c r="G356" s="5">
        <f t="shared" si="68"/>
        <v>567.47998644235474</v>
      </c>
      <c r="H356" s="5">
        <f t="shared" si="69"/>
        <v>1000.4685835167726</v>
      </c>
      <c r="I356" s="5">
        <f t="shared" si="70"/>
        <v>720</v>
      </c>
      <c r="J356" s="5">
        <f t="shared" si="71"/>
        <v>280.46858351677258</v>
      </c>
      <c r="K356" s="2">
        <f t="shared" si="72"/>
        <v>29869.246241610635</v>
      </c>
      <c r="L356" s="2">
        <f t="shared" si="73"/>
        <v>52734</v>
      </c>
      <c r="M356" s="2">
        <f t="shared" si="74"/>
        <v>14520</v>
      </c>
      <c r="N356" s="6">
        <f t="shared" si="75"/>
        <v>1</v>
      </c>
      <c r="O356" s="2">
        <f t="shared" si="76"/>
        <v>-11655.246241610635</v>
      </c>
      <c r="P356" s="2">
        <f t="shared" si="77"/>
        <v>-11655.246241610635</v>
      </c>
    </row>
    <row r="357" spans="1:16">
      <c r="A357" s="6">
        <v>0</v>
      </c>
      <c r="B357" s="6">
        <v>11</v>
      </c>
      <c r="C357" s="6">
        <v>12</v>
      </c>
      <c r="D357" s="6">
        <f t="shared" si="65"/>
        <v>23</v>
      </c>
      <c r="E357" s="5">
        <f t="shared" si="66"/>
        <v>0</v>
      </c>
      <c r="F357" s="5">
        <f t="shared" si="67"/>
        <v>432.98859707441784</v>
      </c>
      <c r="G357" s="5">
        <f t="shared" si="68"/>
        <v>626.80743957041921</v>
      </c>
      <c r="H357" s="5">
        <f t="shared" si="69"/>
        <v>1059.7960366448369</v>
      </c>
      <c r="I357" s="5">
        <f t="shared" si="70"/>
        <v>720</v>
      </c>
      <c r="J357" s="5">
        <f t="shared" si="71"/>
        <v>339.79603664483693</v>
      </c>
      <c r="K357" s="2">
        <f t="shared" si="72"/>
        <v>30899.236747306197</v>
      </c>
      <c r="L357" s="2">
        <f t="shared" si="73"/>
        <v>55434</v>
      </c>
      <c r="M357" s="2">
        <f t="shared" si="74"/>
        <v>15400</v>
      </c>
      <c r="N357" s="6">
        <f t="shared" si="75"/>
        <v>1</v>
      </c>
      <c r="O357" s="2">
        <f t="shared" si="76"/>
        <v>-10865.236747306197</v>
      </c>
      <c r="P357" s="2">
        <f t="shared" si="77"/>
        <v>-10865.236747306197</v>
      </c>
    </row>
    <row r="358" spans="1:16">
      <c r="A358" s="6">
        <v>0</v>
      </c>
      <c r="B358" s="6">
        <v>11</v>
      </c>
      <c r="C358" s="6">
        <v>13</v>
      </c>
      <c r="D358" s="6">
        <f t="shared" si="65"/>
        <v>24</v>
      </c>
      <c r="E358" s="5">
        <f t="shared" si="66"/>
        <v>0</v>
      </c>
      <c r="F358" s="5">
        <f t="shared" si="67"/>
        <v>432.98859707441784</v>
      </c>
      <c r="G358" s="5">
        <f t="shared" si="68"/>
        <v>687.52941027880343</v>
      </c>
      <c r="H358" s="5">
        <f t="shared" si="69"/>
        <v>1120.5180073532213</v>
      </c>
      <c r="I358" s="5">
        <f t="shared" si="70"/>
        <v>720</v>
      </c>
      <c r="J358" s="5">
        <f t="shared" si="71"/>
        <v>400.51800735322126</v>
      </c>
      <c r="K358" s="2">
        <f t="shared" si="72"/>
        <v>31953.437627660092</v>
      </c>
      <c r="L358" s="2">
        <f t="shared" si="73"/>
        <v>58134</v>
      </c>
      <c r="M358" s="2">
        <f t="shared" si="74"/>
        <v>16280</v>
      </c>
      <c r="N358" s="6">
        <f t="shared" si="75"/>
        <v>1</v>
      </c>
      <c r="O358" s="2">
        <f t="shared" si="76"/>
        <v>-10099.437627660092</v>
      </c>
      <c r="P358" s="2">
        <f t="shared" si="77"/>
        <v>-10099.437627660092</v>
      </c>
    </row>
    <row r="359" spans="1:16">
      <c r="A359" s="6">
        <v>0</v>
      </c>
      <c r="B359" s="6">
        <v>11</v>
      </c>
      <c r="C359" s="6">
        <v>14</v>
      </c>
      <c r="D359" s="6">
        <f t="shared" si="65"/>
        <v>25</v>
      </c>
      <c r="E359" s="5">
        <f t="shared" si="66"/>
        <v>0</v>
      </c>
      <c r="F359" s="5">
        <f t="shared" si="67"/>
        <v>432.98859707441784</v>
      </c>
      <c r="G359" s="5">
        <f t="shared" si="68"/>
        <v>749.67149159246469</v>
      </c>
      <c r="H359" s="5">
        <f t="shared" si="69"/>
        <v>1182.6600886668825</v>
      </c>
      <c r="I359" s="5">
        <f t="shared" si="70"/>
        <v>720</v>
      </c>
      <c r="J359" s="5">
        <f t="shared" si="71"/>
        <v>462.66008866688253</v>
      </c>
      <c r="K359" s="2">
        <f t="shared" si="72"/>
        <v>33032.293206022267</v>
      </c>
      <c r="L359" s="2">
        <f t="shared" si="73"/>
        <v>60834</v>
      </c>
      <c r="M359" s="2">
        <f t="shared" si="74"/>
        <v>17160</v>
      </c>
      <c r="N359" s="6">
        <f t="shared" si="75"/>
        <v>1</v>
      </c>
      <c r="O359" s="2">
        <f t="shared" si="76"/>
        <v>-9358.2932060222665</v>
      </c>
      <c r="P359" s="2">
        <f t="shared" si="77"/>
        <v>-9358.2932060222665</v>
      </c>
    </row>
    <row r="360" spans="1:16">
      <c r="A360" s="6">
        <v>0</v>
      </c>
      <c r="B360" s="6">
        <v>11</v>
      </c>
      <c r="C360" s="6">
        <v>15</v>
      </c>
      <c r="D360" s="6">
        <f t="shared" si="65"/>
        <v>26</v>
      </c>
      <c r="E360" s="5">
        <f t="shared" si="66"/>
        <v>0</v>
      </c>
      <c r="F360" s="5">
        <f t="shared" si="67"/>
        <v>432.98859707441784</v>
      </c>
      <c r="G360" s="5">
        <f t="shared" si="68"/>
        <v>813.25969846861108</v>
      </c>
      <c r="H360" s="5">
        <f t="shared" si="69"/>
        <v>1246.2482955430289</v>
      </c>
      <c r="I360" s="5">
        <f t="shared" si="70"/>
        <v>720</v>
      </c>
      <c r="J360" s="5">
        <f t="shared" si="71"/>
        <v>526.24829554302892</v>
      </c>
      <c r="K360" s="2">
        <f t="shared" si="72"/>
        <v>34136.255130955367</v>
      </c>
      <c r="L360" s="2">
        <f t="shared" si="73"/>
        <v>63534</v>
      </c>
      <c r="M360" s="2">
        <f t="shared" si="74"/>
        <v>18040</v>
      </c>
      <c r="N360" s="6">
        <f t="shared" si="75"/>
        <v>1</v>
      </c>
      <c r="O360" s="2">
        <f t="shared" si="76"/>
        <v>-8642.2551309553673</v>
      </c>
      <c r="P360" s="2">
        <f t="shared" si="77"/>
        <v>-8642.2551309553673</v>
      </c>
    </row>
    <row r="361" spans="1:16">
      <c r="A361" s="6">
        <v>0</v>
      </c>
      <c r="B361" s="6">
        <v>11</v>
      </c>
      <c r="C361" s="6">
        <v>16</v>
      </c>
      <c r="D361" s="6">
        <f t="shared" si="65"/>
        <v>27</v>
      </c>
      <c r="E361" s="5">
        <f t="shared" si="66"/>
        <v>0</v>
      </c>
      <c r="F361" s="5">
        <f t="shared" si="67"/>
        <v>432.98859707441784</v>
      </c>
      <c r="G361" s="5">
        <f t="shared" si="68"/>
        <v>878.32047434610013</v>
      </c>
      <c r="H361" s="5">
        <f t="shared" si="69"/>
        <v>1311.309071420518</v>
      </c>
      <c r="I361" s="5">
        <f t="shared" si="70"/>
        <v>720</v>
      </c>
      <c r="J361" s="5">
        <f t="shared" si="71"/>
        <v>591.30907142051797</v>
      </c>
      <c r="K361" s="2">
        <f t="shared" si="72"/>
        <v>35265.782489939549</v>
      </c>
      <c r="L361" s="2">
        <f t="shared" si="73"/>
        <v>66234</v>
      </c>
      <c r="M361" s="2">
        <f t="shared" si="74"/>
        <v>18920</v>
      </c>
      <c r="N361" s="6">
        <f t="shared" si="75"/>
        <v>1</v>
      </c>
      <c r="O361" s="2">
        <f t="shared" si="76"/>
        <v>-7951.7824899395491</v>
      </c>
      <c r="P361" s="2">
        <f t="shared" si="77"/>
        <v>-7951.7824899395491</v>
      </c>
    </row>
    <row r="362" spans="1:16">
      <c r="A362" s="6">
        <v>0</v>
      </c>
      <c r="B362" s="6">
        <v>11</v>
      </c>
      <c r="C362" s="6">
        <v>17</v>
      </c>
      <c r="D362" s="6">
        <f t="shared" si="65"/>
        <v>28</v>
      </c>
      <c r="E362" s="5">
        <f t="shared" si="66"/>
        <v>0</v>
      </c>
      <c r="F362" s="5">
        <f t="shared" si="67"/>
        <v>432.98859707441784</v>
      </c>
      <c r="G362" s="5">
        <f t="shared" si="68"/>
        <v>944.88069779264049</v>
      </c>
      <c r="H362" s="5">
        <f t="shared" si="69"/>
        <v>1377.8692948670582</v>
      </c>
      <c r="I362" s="5">
        <f t="shared" si="70"/>
        <v>720</v>
      </c>
      <c r="J362" s="5">
        <f t="shared" si="71"/>
        <v>657.86929486705822</v>
      </c>
      <c r="K362" s="2">
        <f t="shared" si="72"/>
        <v>36421.341924775319</v>
      </c>
      <c r="L362" s="2">
        <f t="shared" si="73"/>
        <v>68934</v>
      </c>
      <c r="M362" s="2">
        <f t="shared" si="74"/>
        <v>19800</v>
      </c>
      <c r="N362" s="6">
        <f t="shared" si="75"/>
        <v>1</v>
      </c>
      <c r="O362" s="2">
        <f t="shared" si="76"/>
        <v>-7287.3419247753191</v>
      </c>
      <c r="P362" s="2">
        <f t="shared" si="77"/>
        <v>-7287.3419247753191</v>
      </c>
    </row>
    <row r="363" spans="1:16">
      <c r="A363" s="6">
        <v>0</v>
      </c>
      <c r="B363" s="6">
        <v>11</v>
      </c>
      <c r="C363" s="6">
        <v>18</v>
      </c>
      <c r="D363" s="6">
        <f t="shared" si="65"/>
        <v>29</v>
      </c>
      <c r="E363" s="5">
        <f t="shared" si="66"/>
        <v>0</v>
      </c>
      <c r="F363" s="5">
        <f t="shared" si="67"/>
        <v>432.98859707441784</v>
      </c>
      <c r="G363" s="5">
        <f t="shared" si="68"/>
        <v>1012.9676892512279</v>
      </c>
      <c r="H363" s="5">
        <f t="shared" si="69"/>
        <v>1445.9562863256456</v>
      </c>
      <c r="I363" s="5">
        <f t="shared" si="70"/>
        <v>720</v>
      </c>
      <c r="J363" s="5">
        <f t="shared" si="71"/>
        <v>725.95628632564558</v>
      </c>
      <c r="K363" s="2">
        <f t="shared" si="72"/>
        <v>37603.407748709127</v>
      </c>
      <c r="L363" s="2">
        <f t="shared" si="73"/>
        <v>71634</v>
      </c>
      <c r="M363" s="2">
        <f t="shared" si="74"/>
        <v>20680</v>
      </c>
      <c r="N363" s="6">
        <f t="shared" si="75"/>
        <v>1</v>
      </c>
      <c r="O363" s="2">
        <f t="shared" si="76"/>
        <v>-6649.4077487091272</v>
      </c>
      <c r="P363" s="2">
        <f t="shared" si="77"/>
        <v>-6649.4077487091272</v>
      </c>
    </row>
    <row r="364" spans="1:16">
      <c r="A364" s="6">
        <v>0</v>
      </c>
      <c r="B364" s="6">
        <v>11</v>
      </c>
      <c r="C364" s="6">
        <v>19</v>
      </c>
      <c r="D364" s="6">
        <f t="shared" si="65"/>
        <v>30</v>
      </c>
      <c r="E364" s="5">
        <f t="shared" si="66"/>
        <v>0</v>
      </c>
      <c r="F364" s="5">
        <f t="shared" si="67"/>
        <v>432.98859707441784</v>
      </c>
      <c r="G364" s="5">
        <f t="shared" si="68"/>
        <v>1082.6092178872495</v>
      </c>
      <c r="H364" s="5">
        <f t="shared" si="69"/>
        <v>1515.5978149616674</v>
      </c>
      <c r="I364" s="5">
        <f t="shared" si="70"/>
        <v>720</v>
      </c>
      <c r="J364" s="5">
        <f t="shared" si="71"/>
        <v>795.59781496166738</v>
      </c>
      <c r="K364" s="2">
        <f t="shared" si="72"/>
        <v>38812.462065306725</v>
      </c>
      <c r="L364" s="2">
        <f t="shared" si="73"/>
        <v>74334</v>
      </c>
      <c r="M364" s="2">
        <f t="shared" si="74"/>
        <v>21560</v>
      </c>
      <c r="N364" s="6">
        <f t="shared" si="75"/>
        <v>1</v>
      </c>
      <c r="O364" s="2">
        <f t="shared" si="76"/>
        <v>-6038.462065306725</v>
      </c>
      <c r="P364" s="2">
        <f t="shared" si="77"/>
        <v>-6038.462065306725</v>
      </c>
    </row>
    <row r="365" spans="1:16">
      <c r="A365" s="6">
        <v>0</v>
      </c>
      <c r="B365" s="6">
        <v>11</v>
      </c>
      <c r="C365" s="6">
        <v>20</v>
      </c>
      <c r="D365" s="6">
        <f t="shared" si="65"/>
        <v>31</v>
      </c>
      <c r="E365" s="5">
        <f t="shared" si="66"/>
        <v>0</v>
      </c>
      <c r="F365" s="5">
        <f t="shared" si="67"/>
        <v>432.98859707441784</v>
      </c>
      <c r="G365" s="5">
        <f t="shared" si="68"/>
        <v>1153.8335085377266</v>
      </c>
      <c r="H365" s="5">
        <f t="shared" si="69"/>
        <v>1586.8221056121445</v>
      </c>
      <c r="I365" s="5">
        <f t="shared" si="70"/>
        <v>720</v>
      </c>
      <c r="J365" s="5">
        <f t="shared" si="71"/>
        <v>866.82210561214447</v>
      </c>
      <c r="K365" s="2">
        <f t="shared" si="72"/>
        <v>40048.994889099733</v>
      </c>
      <c r="L365" s="2">
        <f t="shared" si="73"/>
        <v>77034</v>
      </c>
      <c r="M365" s="2">
        <f t="shared" si="74"/>
        <v>22440</v>
      </c>
      <c r="N365" s="6">
        <f t="shared" si="75"/>
        <v>1</v>
      </c>
      <c r="O365" s="2">
        <f t="shared" si="76"/>
        <v>-5454.994889099733</v>
      </c>
      <c r="P365" s="2">
        <f t="shared" si="77"/>
        <v>-5454.994889099733</v>
      </c>
    </row>
    <row r="366" spans="1:16">
      <c r="A366" s="6">
        <v>0</v>
      </c>
      <c r="B366" s="6">
        <v>11</v>
      </c>
      <c r="C366" s="6">
        <v>21</v>
      </c>
      <c r="D366" s="6">
        <f t="shared" si="65"/>
        <v>32</v>
      </c>
      <c r="E366" s="5">
        <f t="shared" si="66"/>
        <v>0</v>
      </c>
      <c r="F366" s="5">
        <f t="shared" si="67"/>
        <v>432.98859707441784</v>
      </c>
      <c r="G366" s="5">
        <f t="shared" si="68"/>
        <v>1226.6692487641703</v>
      </c>
      <c r="H366" s="5">
        <f t="shared" si="69"/>
        <v>1659.6578458385882</v>
      </c>
      <c r="I366" s="5">
        <f t="shared" si="70"/>
        <v>720</v>
      </c>
      <c r="J366" s="5">
        <f t="shared" si="71"/>
        <v>939.65784583858817</v>
      </c>
      <c r="K366" s="2">
        <f t="shared" si="72"/>
        <v>41313.504268031043</v>
      </c>
      <c r="L366" s="2">
        <f t="shared" si="73"/>
        <v>79734</v>
      </c>
      <c r="M366" s="2">
        <f t="shared" si="74"/>
        <v>23320</v>
      </c>
      <c r="N366" s="6">
        <f t="shared" si="75"/>
        <v>1</v>
      </c>
      <c r="O366" s="2">
        <f t="shared" si="76"/>
        <v>-4899.5042680310435</v>
      </c>
      <c r="P366" s="2">
        <f t="shared" si="77"/>
        <v>-4899.5042680310435</v>
      </c>
    </row>
    <row r="367" spans="1:16">
      <c r="A367" s="6">
        <v>0</v>
      </c>
      <c r="B367" s="6">
        <v>11</v>
      </c>
      <c r="C367" s="6">
        <v>22</v>
      </c>
      <c r="D367" s="6">
        <f t="shared" si="65"/>
        <v>33</v>
      </c>
      <c r="E367" s="5">
        <f t="shared" si="66"/>
        <v>0</v>
      </c>
      <c r="F367" s="5">
        <f t="shared" si="67"/>
        <v>432.98859707441784</v>
      </c>
      <c r="G367" s="5">
        <f t="shared" si="68"/>
        <v>1301.1455960105666</v>
      </c>
      <c r="H367" s="5">
        <f t="shared" si="69"/>
        <v>1734.1341930849844</v>
      </c>
      <c r="I367" s="5">
        <f t="shared" si="70"/>
        <v>720</v>
      </c>
      <c r="J367" s="5">
        <f t="shared" si="71"/>
        <v>1014.1341930849844</v>
      </c>
      <c r="K367" s="2">
        <f t="shared" si="72"/>
        <v>42606.496407725426</v>
      </c>
      <c r="L367" s="2">
        <f t="shared" si="73"/>
        <v>82434</v>
      </c>
      <c r="M367" s="2">
        <f t="shared" si="74"/>
        <v>24200</v>
      </c>
      <c r="N367" s="6">
        <f t="shared" si="75"/>
        <v>1</v>
      </c>
      <c r="O367" s="2">
        <f t="shared" si="76"/>
        <v>-4372.4964077254263</v>
      </c>
      <c r="P367" s="2">
        <f t="shared" si="77"/>
        <v>-4372.4964077254263</v>
      </c>
    </row>
    <row r="368" spans="1:16">
      <c r="A368" s="6">
        <v>0</v>
      </c>
      <c r="B368" s="6">
        <v>11</v>
      </c>
      <c r="C368" s="6">
        <v>23</v>
      </c>
      <c r="D368" s="6">
        <f t="shared" si="65"/>
        <v>34</v>
      </c>
      <c r="E368" s="5">
        <f t="shared" si="66"/>
        <v>0</v>
      </c>
      <c r="F368" s="5">
        <f t="shared" si="67"/>
        <v>432.98859707441784</v>
      </c>
      <c r="G368" s="5">
        <f t="shared" si="68"/>
        <v>1377.292184868003</v>
      </c>
      <c r="H368" s="5">
        <f t="shared" si="69"/>
        <v>1810.2807819424208</v>
      </c>
      <c r="I368" s="5">
        <f t="shared" si="70"/>
        <v>720</v>
      </c>
      <c r="J368" s="5">
        <f t="shared" si="71"/>
        <v>1090.2807819424208</v>
      </c>
      <c r="K368" s="2">
        <f t="shared" si="72"/>
        <v>43928.485797611473</v>
      </c>
      <c r="L368" s="2">
        <f t="shared" si="73"/>
        <v>85134</v>
      </c>
      <c r="M368" s="2">
        <f t="shared" si="74"/>
        <v>25080</v>
      </c>
      <c r="N368" s="6">
        <f t="shared" si="75"/>
        <v>1</v>
      </c>
      <c r="O368" s="2">
        <f t="shared" si="76"/>
        <v>-3874.4857976114727</v>
      </c>
      <c r="P368" s="2">
        <f t="shared" si="77"/>
        <v>-3874.4857976114727</v>
      </c>
    </row>
    <row r="369" spans="1:16">
      <c r="A369" s="6">
        <v>0</v>
      </c>
      <c r="B369" s="6">
        <v>11</v>
      </c>
      <c r="C369" s="6">
        <v>24</v>
      </c>
      <c r="D369" s="6">
        <f t="shared" si="65"/>
        <v>35</v>
      </c>
      <c r="E369" s="5">
        <f t="shared" si="66"/>
        <v>0</v>
      </c>
      <c r="F369" s="5">
        <f t="shared" si="67"/>
        <v>432.98859707441784</v>
      </c>
      <c r="G369" s="5">
        <f t="shared" si="68"/>
        <v>1455.1391344474989</v>
      </c>
      <c r="H369" s="5">
        <f t="shared" si="69"/>
        <v>1888.1277315219168</v>
      </c>
      <c r="I369" s="5">
        <f t="shared" si="70"/>
        <v>720</v>
      </c>
      <c r="J369" s="5">
        <f t="shared" si="71"/>
        <v>1168.1277315219168</v>
      </c>
      <c r="K369" s="2">
        <f t="shared" si="72"/>
        <v>45279.995338922163</v>
      </c>
      <c r="L369" s="2">
        <f t="shared" si="73"/>
        <v>87834</v>
      </c>
      <c r="M369" s="2">
        <f t="shared" si="74"/>
        <v>25960</v>
      </c>
      <c r="N369" s="6">
        <f t="shared" si="75"/>
        <v>1</v>
      </c>
      <c r="O369" s="2">
        <f t="shared" si="76"/>
        <v>-3405.9953389221628</v>
      </c>
      <c r="P369" s="2">
        <f t="shared" si="77"/>
        <v>-3405.9953389221628</v>
      </c>
    </row>
    <row r="370" spans="1:16">
      <c r="A370" s="6">
        <v>0</v>
      </c>
      <c r="B370" s="6">
        <v>11</v>
      </c>
      <c r="C370" s="6">
        <v>25</v>
      </c>
      <c r="D370" s="6">
        <f t="shared" si="65"/>
        <v>36</v>
      </c>
      <c r="E370" s="5">
        <f t="shared" si="66"/>
        <v>0</v>
      </c>
      <c r="F370" s="5">
        <f t="shared" si="67"/>
        <v>432.98859707441784</v>
      </c>
      <c r="G370" s="5">
        <f t="shared" si="68"/>
        <v>1534.7170558625965</v>
      </c>
      <c r="H370" s="5">
        <f t="shared" si="69"/>
        <v>1967.7056529370143</v>
      </c>
      <c r="I370" s="5">
        <f t="shared" si="70"/>
        <v>720</v>
      </c>
      <c r="J370" s="5">
        <f t="shared" si="71"/>
        <v>1247.7056529370143</v>
      </c>
      <c r="K370" s="2">
        <f t="shared" si="72"/>
        <v>46661.55647460094</v>
      </c>
      <c r="L370" s="2">
        <f t="shared" si="73"/>
        <v>90534</v>
      </c>
      <c r="M370" s="2">
        <f t="shared" si="74"/>
        <v>26840</v>
      </c>
      <c r="N370" s="6">
        <f t="shared" si="75"/>
        <v>1</v>
      </c>
      <c r="O370" s="2">
        <f t="shared" si="76"/>
        <v>-2967.5564746009404</v>
      </c>
      <c r="P370" s="2">
        <f t="shared" si="77"/>
        <v>-2967.5564746009404</v>
      </c>
    </row>
    <row r="371" spans="1:16">
      <c r="A371" s="6">
        <v>0</v>
      </c>
      <c r="B371" s="6">
        <v>11</v>
      </c>
      <c r="C371" s="6">
        <v>26</v>
      </c>
      <c r="D371" s="6">
        <f t="shared" si="65"/>
        <v>37</v>
      </c>
      <c r="E371" s="5">
        <f t="shared" si="66"/>
        <v>0</v>
      </c>
      <c r="F371" s="5">
        <f t="shared" si="67"/>
        <v>432.98859707441784</v>
      </c>
      <c r="G371" s="5">
        <f t="shared" si="68"/>
        <v>1616.0570598233144</v>
      </c>
      <c r="H371" s="5">
        <f t="shared" si="69"/>
        <v>2049.0456568977324</v>
      </c>
      <c r="I371" s="5">
        <f t="shared" si="70"/>
        <v>720</v>
      </c>
      <c r="J371" s="5">
        <f t="shared" si="71"/>
        <v>1329.0456568977324</v>
      </c>
      <c r="K371" s="2">
        <f t="shared" si="72"/>
        <v>48073.709321141185</v>
      </c>
      <c r="L371" s="2">
        <f t="shared" si="73"/>
        <v>93234</v>
      </c>
      <c r="M371" s="2">
        <f t="shared" si="74"/>
        <v>27720</v>
      </c>
      <c r="N371" s="6">
        <f t="shared" si="75"/>
        <v>1</v>
      </c>
      <c r="O371" s="2">
        <f t="shared" si="76"/>
        <v>-2559.7093211411848</v>
      </c>
      <c r="P371" s="2">
        <f t="shared" si="77"/>
        <v>-2559.7093211411848</v>
      </c>
    </row>
    <row r="372" spans="1:16">
      <c r="A372" s="6">
        <v>0</v>
      </c>
      <c r="B372" s="6">
        <v>11</v>
      </c>
      <c r="C372" s="6">
        <v>27</v>
      </c>
      <c r="D372" s="6">
        <f t="shared" si="65"/>
        <v>38</v>
      </c>
      <c r="E372" s="5">
        <f t="shared" si="66"/>
        <v>0</v>
      </c>
      <c r="F372" s="5">
        <f t="shared" si="67"/>
        <v>432.98859707441784</v>
      </c>
      <c r="G372" s="5">
        <f t="shared" si="68"/>
        <v>1699.1907643430709</v>
      </c>
      <c r="H372" s="5">
        <f t="shared" si="69"/>
        <v>2132.1793614174885</v>
      </c>
      <c r="I372" s="5">
        <f t="shared" si="70"/>
        <v>720</v>
      </c>
      <c r="J372" s="5">
        <f t="shared" si="71"/>
        <v>1412.1793614174885</v>
      </c>
      <c r="K372" s="2">
        <f t="shared" si="72"/>
        <v>49517.002802386953</v>
      </c>
      <c r="L372" s="2">
        <f t="shared" si="73"/>
        <v>95934</v>
      </c>
      <c r="M372" s="2">
        <f t="shared" si="74"/>
        <v>28600</v>
      </c>
      <c r="N372" s="6">
        <f t="shared" si="75"/>
        <v>1</v>
      </c>
      <c r="O372" s="2">
        <f t="shared" si="76"/>
        <v>-2183.0028023869527</v>
      </c>
      <c r="P372" s="2">
        <f t="shared" si="77"/>
        <v>-2183.0028023869527</v>
      </c>
    </row>
    <row r="373" spans="1:16">
      <c r="A373" s="6">
        <v>0</v>
      </c>
      <c r="B373" s="6">
        <v>11</v>
      </c>
      <c r="C373" s="6">
        <v>28</v>
      </c>
      <c r="D373" s="6">
        <f t="shared" si="65"/>
        <v>39</v>
      </c>
      <c r="E373" s="5">
        <f t="shared" si="66"/>
        <v>0</v>
      </c>
      <c r="F373" s="5">
        <f t="shared" si="67"/>
        <v>432.98859707441784</v>
      </c>
      <c r="G373" s="5">
        <f t="shared" si="68"/>
        <v>1784.1503025602246</v>
      </c>
      <c r="H373" s="5">
        <f t="shared" si="69"/>
        <v>2217.1388996346423</v>
      </c>
      <c r="I373" s="5">
        <f t="shared" si="70"/>
        <v>720</v>
      </c>
      <c r="J373" s="5">
        <f t="shared" si="71"/>
        <v>1497.1388996346423</v>
      </c>
      <c r="K373" s="2">
        <f t="shared" si="72"/>
        <v>50991.994785323652</v>
      </c>
      <c r="L373" s="2">
        <f t="shared" si="73"/>
        <v>98634</v>
      </c>
      <c r="M373" s="2">
        <f t="shared" si="74"/>
        <v>29480</v>
      </c>
      <c r="N373" s="6">
        <f t="shared" si="75"/>
        <v>1</v>
      </c>
      <c r="O373" s="2">
        <f t="shared" si="76"/>
        <v>-1837.9947853236517</v>
      </c>
      <c r="P373" s="2">
        <f t="shared" si="77"/>
        <v>-1837.9947853236517</v>
      </c>
    </row>
    <row r="374" spans="1:16">
      <c r="A374" s="6">
        <v>0</v>
      </c>
      <c r="B374" s="6">
        <v>11</v>
      </c>
      <c r="C374" s="6">
        <v>29</v>
      </c>
      <c r="D374" s="6">
        <f t="shared" si="65"/>
        <v>40</v>
      </c>
      <c r="E374" s="5">
        <f t="shared" si="66"/>
        <v>0</v>
      </c>
      <c r="F374" s="5">
        <f t="shared" si="67"/>
        <v>432.98859707441784</v>
      </c>
      <c r="G374" s="5">
        <f t="shared" si="68"/>
        <v>1870.9683306758782</v>
      </c>
      <c r="H374" s="5">
        <f t="shared" si="69"/>
        <v>2303.956927750296</v>
      </c>
      <c r="I374" s="5">
        <f t="shared" si="70"/>
        <v>720</v>
      </c>
      <c r="J374" s="5">
        <f t="shared" si="71"/>
        <v>1583.956927750296</v>
      </c>
      <c r="K374" s="2">
        <f t="shared" si="72"/>
        <v>52499.252217887086</v>
      </c>
      <c r="L374" s="2">
        <f t="shared" si="73"/>
        <v>101334</v>
      </c>
      <c r="M374" s="2">
        <f t="shared" si="74"/>
        <v>30360</v>
      </c>
      <c r="N374" s="6">
        <f t="shared" si="75"/>
        <v>1</v>
      </c>
      <c r="O374" s="2">
        <f t="shared" si="76"/>
        <v>-1525.2522178870859</v>
      </c>
      <c r="P374" s="2">
        <f t="shared" si="77"/>
        <v>-1525.2522178870859</v>
      </c>
    </row>
    <row r="375" spans="1:16">
      <c r="A375" s="6">
        <v>0</v>
      </c>
      <c r="B375" s="6">
        <v>11</v>
      </c>
      <c r="C375" s="6">
        <v>30</v>
      </c>
      <c r="D375" s="6">
        <f t="shared" si="65"/>
        <v>41</v>
      </c>
      <c r="E375" s="5">
        <f t="shared" si="66"/>
        <v>0</v>
      </c>
      <c r="F375" s="5">
        <f t="shared" si="67"/>
        <v>432.98859707441784</v>
      </c>
      <c r="G375" s="5">
        <f t="shared" si="68"/>
        <v>1959.6780360096488</v>
      </c>
      <c r="H375" s="5">
        <f t="shared" si="69"/>
        <v>2392.6666330840667</v>
      </c>
      <c r="I375" s="5">
        <f t="shared" si="70"/>
        <v>720</v>
      </c>
      <c r="J375" s="5">
        <f t="shared" si="71"/>
        <v>1672.6666330840667</v>
      </c>
      <c r="K375" s="2">
        <f t="shared" si="72"/>
        <v>54039.351268820603</v>
      </c>
      <c r="L375" s="2">
        <f t="shared" si="73"/>
        <v>104034</v>
      </c>
      <c r="M375" s="2">
        <f t="shared" si="74"/>
        <v>31240</v>
      </c>
      <c r="N375" s="6">
        <f t="shared" si="75"/>
        <v>1</v>
      </c>
      <c r="O375" s="2">
        <f t="shared" si="76"/>
        <v>-1245.3512688206029</v>
      </c>
      <c r="P375" s="2">
        <f t="shared" si="77"/>
        <v>-1245.3512688206029</v>
      </c>
    </row>
    <row r="376" spans="1:16">
      <c r="A376" s="6">
        <v>0</v>
      </c>
      <c r="B376" s="6">
        <v>12</v>
      </c>
      <c r="C376" s="6">
        <v>0</v>
      </c>
      <c r="D376" s="6">
        <f t="shared" si="65"/>
        <v>12</v>
      </c>
      <c r="E376" s="5">
        <f t="shared" si="66"/>
        <v>0</v>
      </c>
      <c r="F376" s="5">
        <f t="shared" si="67"/>
        <v>484.15997672866712</v>
      </c>
      <c r="G376" s="5">
        <f t="shared" si="68"/>
        <v>0</v>
      </c>
      <c r="H376" s="5">
        <f t="shared" si="69"/>
        <v>484.15997672866712</v>
      </c>
      <c r="I376" s="5">
        <f t="shared" si="70"/>
        <v>484.15997672866712</v>
      </c>
      <c r="J376" s="5">
        <f t="shared" si="71"/>
        <v>0</v>
      </c>
      <c r="K376" s="2">
        <f t="shared" si="72"/>
        <v>16811.11030307872</v>
      </c>
      <c r="L376" s="2">
        <f t="shared" si="73"/>
        <v>25128</v>
      </c>
      <c r="M376" s="2">
        <f t="shared" si="74"/>
        <v>5280</v>
      </c>
      <c r="N376" s="6">
        <f t="shared" si="75"/>
        <v>1</v>
      </c>
      <c r="O376" s="2">
        <f t="shared" si="76"/>
        <v>-16963.11030307872</v>
      </c>
      <c r="P376" s="2">
        <f t="shared" si="77"/>
        <v>-16963.11030307872</v>
      </c>
    </row>
    <row r="377" spans="1:16">
      <c r="A377" s="6">
        <v>0</v>
      </c>
      <c r="B377" s="6">
        <v>12</v>
      </c>
      <c r="C377" s="6">
        <v>1</v>
      </c>
      <c r="D377" s="6">
        <f t="shared" si="65"/>
        <v>13</v>
      </c>
      <c r="E377" s="5">
        <f t="shared" si="66"/>
        <v>0</v>
      </c>
      <c r="F377" s="5">
        <f t="shared" si="67"/>
        <v>484.15997672866712</v>
      </c>
      <c r="G377" s="5">
        <f t="shared" si="68"/>
        <v>45.5625</v>
      </c>
      <c r="H377" s="5">
        <f t="shared" si="69"/>
        <v>529.72247672866706</v>
      </c>
      <c r="I377" s="5">
        <f t="shared" si="70"/>
        <v>529.72247672866706</v>
      </c>
      <c r="J377" s="5">
        <f t="shared" si="71"/>
        <v>0</v>
      </c>
      <c r="K377" s="2">
        <f t="shared" si="72"/>
        <v>18393.141553078716</v>
      </c>
      <c r="L377" s="2">
        <f t="shared" si="73"/>
        <v>27828</v>
      </c>
      <c r="M377" s="2">
        <f t="shared" si="74"/>
        <v>6160</v>
      </c>
      <c r="N377" s="6">
        <f t="shared" si="75"/>
        <v>1</v>
      </c>
      <c r="O377" s="2">
        <f t="shared" si="76"/>
        <v>-16725.141553078716</v>
      </c>
      <c r="P377" s="2">
        <f t="shared" si="77"/>
        <v>-16725.141553078716</v>
      </c>
    </row>
    <row r="378" spans="1:16">
      <c r="A378" s="6">
        <v>0</v>
      </c>
      <c r="B378" s="6">
        <v>12</v>
      </c>
      <c r="C378" s="6">
        <v>2</v>
      </c>
      <c r="D378" s="6">
        <f t="shared" si="65"/>
        <v>14</v>
      </c>
      <c r="E378" s="5">
        <f t="shared" si="66"/>
        <v>0</v>
      </c>
      <c r="F378" s="5">
        <f t="shared" si="67"/>
        <v>484.15997672866712</v>
      </c>
      <c r="G378" s="5">
        <f t="shared" si="68"/>
        <v>92.264062499999994</v>
      </c>
      <c r="H378" s="5">
        <f t="shared" si="69"/>
        <v>576.42403922866708</v>
      </c>
      <c r="I378" s="5">
        <f t="shared" si="70"/>
        <v>576.42403922866708</v>
      </c>
      <c r="J378" s="5">
        <f t="shared" si="71"/>
        <v>0</v>
      </c>
      <c r="K378" s="2">
        <f t="shared" si="72"/>
        <v>20014.723584328716</v>
      </c>
      <c r="L378" s="2">
        <f t="shared" si="73"/>
        <v>30528</v>
      </c>
      <c r="M378" s="2">
        <f t="shared" si="74"/>
        <v>7040</v>
      </c>
      <c r="N378" s="6">
        <f t="shared" si="75"/>
        <v>1</v>
      </c>
      <c r="O378" s="2">
        <f t="shared" si="76"/>
        <v>-16526.723584328716</v>
      </c>
      <c r="P378" s="2">
        <f t="shared" si="77"/>
        <v>-16526.723584328716</v>
      </c>
    </row>
    <row r="379" spans="1:16">
      <c r="A379" s="6">
        <v>0</v>
      </c>
      <c r="B379" s="6">
        <v>12</v>
      </c>
      <c r="C379" s="6">
        <v>3</v>
      </c>
      <c r="D379" s="6">
        <f t="shared" si="65"/>
        <v>15</v>
      </c>
      <c r="E379" s="5">
        <f t="shared" si="66"/>
        <v>0</v>
      </c>
      <c r="F379" s="5">
        <f t="shared" si="67"/>
        <v>484.15997672866712</v>
      </c>
      <c r="G379" s="5">
        <f t="shared" si="68"/>
        <v>140.12604492187498</v>
      </c>
      <c r="H379" s="5">
        <f t="shared" si="69"/>
        <v>624.28602165054212</v>
      </c>
      <c r="I379" s="5">
        <f t="shared" si="70"/>
        <v>624.28602165054212</v>
      </c>
      <c r="J379" s="5">
        <f t="shared" si="71"/>
        <v>0</v>
      </c>
      <c r="K379" s="2">
        <f t="shared" si="72"/>
        <v>21676.597973977157</v>
      </c>
      <c r="L379" s="2">
        <f t="shared" si="73"/>
        <v>33228</v>
      </c>
      <c r="M379" s="2">
        <f t="shared" si="74"/>
        <v>7920</v>
      </c>
      <c r="N379" s="6">
        <f t="shared" si="75"/>
        <v>1</v>
      </c>
      <c r="O379" s="2">
        <f t="shared" si="76"/>
        <v>-16368.597973977157</v>
      </c>
      <c r="P379" s="2">
        <f t="shared" si="77"/>
        <v>-16368.597973977157</v>
      </c>
    </row>
    <row r="380" spans="1:16">
      <c r="A380" s="6">
        <v>0</v>
      </c>
      <c r="B380" s="6">
        <v>12</v>
      </c>
      <c r="C380" s="6">
        <v>4</v>
      </c>
      <c r="D380" s="6">
        <f t="shared" si="65"/>
        <v>16</v>
      </c>
      <c r="E380" s="5">
        <f t="shared" si="66"/>
        <v>0</v>
      </c>
      <c r="F380" s="5">
        <f t="shared" si="67"/>
        <v>484.15997672866712</v>
      </c>
      <c r="G380" s="5">
        <f t="shared" si="68"/>
        <v>189.17016064453125</v>
      </c>
      <c r="H380" s="5">
        <f t="shared" si="69"/>
        <v>673.33013737319834</v>
      </c>
      <c r="I380" s="5">
        <f t="shared" si="70"/>
        <v>673.33013737319834</v>
      </c>
      <c r="J380" s="5">
        <f t="shared" si="71"/>
        <v>0</v>
      </c>
      <c r="K380" s="2">
        <f t="shared" si="72"/>
        <v>23379.518658791607</v>
      </c>
      <c r="L380" s="2">
        <f t="shared" si="73"/>
        <v>35928</v>
      </c>
      <c r="M380" s="2">
        <f t="shared" si="74"/>
        <v>8800</v>
      </c>
      <c r="N380" s="6">
        <f t="shared" si="75"/>
        <v>1</v>
      </c>
      <c r="O380" s="2">
        <f t="shared" si="76"/>
        <v>-16251.518658791607</v>
      </c>
      <c r="P380" s="2">
        <f t="shared" si="77"/>
        <v>-16251.518658791607</v>
      </c>
    </row>
    <row r="381" spans="1:16">
      <c r="A381" s="6">
        <v>0</v>
      </c>
      <c r="B381" s="6">
        <v>12</v>
      </c>
      <c r="C381" s="6">
        <v>5</v>
      </c>
      <c r="D381" s="6">
        <f t="shared" si="65"/>
        <v>17</v>
      </c>
      <c r="E381" s="5">
        <f t="shared" si="66"/>
        <v>0</v>
      </c>
      <c r="F381" s="5">
        <f t="shared" si="67"/>
        <v>484.15997672866712</v>
      </c>
      <c r="G381" s="5">
        <f t="shared" si="68"/>
        <v>239.41848456573481</v>
      </c>
      <c r="H381" s="5">
        <f t="shared" si="69"/>
        <v>723.5784612944019</v>
      </c>
      <c r="I381" s="5">
        <f t="shared" si="70"/>
        <v>720</v>
      </c>
      <c r="J381" s="5">
        <f t="shared" si="71"/>
        <v>3.5784612944019045</v>
      </c>
      <c r="K381" s="2">
        <f t="shared" si="72"/>
        <v>25062.126064138924</v>
      </c>
      <c r="L381" s="2">
        <f t="shared" si="73"/>
        <v>38628</v>
      </c>
      <c r="M381" s="2">
        <f t="shared" si="74"/>
        <v>9680</v>
      </c>
      <c r="N381" s="6">
        <f t="shared" si="75"/>
        <v>1</v>
      </c>
      <c r="O381" s="2">
        <f t="shared" si="76"/>
        <v>-16114.126064138924</v>
      </c>
      <c r="P381" s="2">
        <f t="shared" si="77"/>
        <v>-16114.126064138924</v>
      </c>
    </row>
    <row r="382" spans="1:16">
      <c r="A382" s="6">
        <v>0</v>
      </c>
      <c r="B382" s="6">
        <v>12</v>
      </c>
      <c r="C382" s="6">
        <v>6</v>
      </c>
      <c r="D382" s="6">
        <f t="shared" si="65"/>
        <v>18</v>
      </c>
      <c r="E382" s="5">
        <f t="shared" si="66"/>
        <v>0</v>
      </c>
      <c r="F382" s="5">
        <f t="shared" si="67"/>
        <v>484.15997672866712</v>
      </c>
      <c r="G382" s="5">
        <f t="shared" si="68"/>
        <v>290.89345874736784</v>
      </c>
      <c r="H382" s="5">
        <f t="shared" si="69"/>
        <v>775.05343547603502</v>
      </c>
      <c r="I382" s="5">
        <f t="shared" si="70"/>
        <v>720</v>
      </c>
      <c r="J382" s="5">
        <f t="shared" si="71"/>
        <v>55.05343547603502</v>
      </c>
      <c r="K382" s="2">
        <f t="shared" si="72"/>
        <v>25955.788810347829</v>
      </c>
      <c r="L382" s="2">
        <f t="shared" si="73"/>
        <v>41328</v>
      </c>
      <c r="M382" s="2">
        <f t="shared" si="74"/>
        <v>10560</v>
      </c>
      <c r="N382" s="6">
        <f t="shared" si="75"/>
        <v>1</v>
      </c>
      <c r="O382" s="2">
        <f t="shared" si="76"/>
        <v>-15187.788810347829</v>
      </c>
      <c r="P382" s="2">
        <f t="shared" si="77"/>
        <v>-15187.788810347829</v>
      </c>
    </row>
    <row r="383" spans="1:16">
      <c r="A383" s="6">
        <v>0</v>
      </c>
      <c r="B383" s="6">
        <v>12</v>
      </c>
      <c r="C383" s="6">
        <v>7</v>
      </c>
      <c r="D383" s="6">
        <f t="shared" si="65"/>
        <v>19</v>
      </c>
      <c r="E383" s="5">
        <f t="shared" si="66"/>
        <v>0</v>
      </c>
      <c r="F383" s="5">
        <f t="shared" si="67"/>
        <v>484.15997672866712</v>
      </c>
      <c r="G383" s="5">
        <f t="shared" si="68"/>
        <v>343.61789814532818</v>
      </c>
      <c r="H383" s="5">
        <f t="shared" si="69"/>
        <v>827.7778748739953</v>
      </c>
      <c r="I383" s="5">
        <f t="shared" si="70"/>
        <v>720</v>
      </c>
      <c r="J383" s="5">
        <f t="shared" si="71"/>
        <v>107.7778748739953</v>
      </c>
      <c r="K383" s="2">
        <f t="shared" si="72"/>
        <v>26871.143661006863</v>
      </c>
      <c r="L383" s="2">
        <f t="shared" si="73"/>
        <v>44028</v>
      </c>
      <c r="M383" s="2">
        <f t="shared" si="74"/>
        <v>11440</v>
      </c>
      <c r="N383" s="6">
        <f t="shared" si="75"/>
        <v>1</v>
      </c>
      <c r="O383" s="2">
        <f t="shared" si="76"/>
        <v>-14283.143661006863</v>
      </c>
      <c r="P383" s="2">
        <f t="shared" si="77"/>
        <v>-14283.143661006863</v>
      </c>
    </row>
    <row r="384" spans="1:16">
      <c r="A384" s="6">
        <v>0</v>
      </c>
      <c r="B384" s="6">
        <v>12</v>
      </c>
      <c r="C384" s="6">
        <v>8</v>
      </c>
      <c r="D384" s="6">
        <f t="shared" si="65"/>
        <v>20</v>
      </c>
      <c r="E384" s="5">
        <f t="shared" si="66"/>
        <v>0</v>
      </c>
      <c r="F384" s="5">
        <f t="shared" si="67"/>
        <v>484.15997672866712</v>
      </c>
      <c r="G384" s="5">
        <f t="shared" si="68"/>
        <v>397.61499642530839</v>
      </c>
      <c r="H384" s="5">
        <f t="shared" si="69"/>
        <v>881.77497315397545</v>
      </c>
      <c r="I384" s="5">
        <f t="shared" si="70"/>
        <v>720</v>
      </c>
      <c r="J384" s="5">
        <f t="shared" si="71"/>
        <v>161.77497315397545</v>
      </c>
      <c r="K384" s="2">
        <f t="shared" si="72"/>
        <v>27808.593283923186</v>
      </c>
      <c r="L384" s="2">
        <f t="shared" si="73"/>
        <v>46728</v>
      </c>
      <c r="M384" s="2">
        <f t="shared" si="74"/>
        <v>12320</v>
      </c>
      <c r="N384" s="6">
        <f t="shared" si="75"/>
        <v>1</v>
      </c>
      <c r="O384" s="2">
        <f t="shared" si="76"/>
        <v>-13400.593283923186</v>
      </c>
      <c r="P384" s="2">
        <f t="shared" si="77"/>
        <v>-13400.593283923186</v>
      </c>
    </row>
    <row r="385" spans="1:16">
      <c r="A385" s="6">
        <v>0</v>
      </c>
      <c r="B385" s="6">
        <v>12</v>
      </c>
      <c r="C385" s="6">
        <v>9</v>
      </c>
      <c r="D385" s="6">
        <f t="shared" si="65"/>
        <v>21</v>
      </c>
      <c r="E385" s="5">
        <f t="shared" si="66"/>
        <v>0</v>
      </c>
      <c r="F385" s="5">
        <f t="shared" si="67"/>
        <v>484.15997672866712</v>
      </c>
      <c r="G385" s="5">
        <f t="shared" si="68"/>
        <v>452.90833186570285</v>
      </c>
      <c r="H385" s="5">
        <f t="shared" si="69"/>
        <v>937.06830859436991</v>
      </c>
      <c r="I385" s="5">
        <f t="shared" si="70"/>
        <v>720</v>
      </c>
      <c r="J385" s="5">
        <f t="shared" si="71"/>
        <v>217.06830859436991</v>
      </c>
      <c r="K385" s="2">
        <f t="shared" si="72"/>
        <v>28768.547024207812</v>
      </c>
      <c r="L385" s="2">
        <f t="shared" si="73"/>
        <v>49428</v>
      </c>
      <c r="M385" s="2">
        <f t="shared" si="74"/>
        <v>13200</v>
      </c>
      <c r="N385" s="6">
        <f t="shared" si="75"/>
        <v>1</v>
      </c>
      <c r="O385" s="2">
        <f t="shared" si="76"/>
        <v>-12540.547024207812</v>
      </c>
      <c r="P385" s="2">
        <f t="shared" si="77"/>
        <v>-12540.547024207812</v>
      </c>
    </row>
    <row r="386" spans="1:16">
      <c r="A386" s="6">
        <v>0</v>
      </c>
      <c r="B386" s="6">
        <v>12</v>
      </c>
      <c r="C386" s="6">
        <v>10</v>
      </c>
      <c r="D386" s="6">
        <f t="shared" si="65"/>
        <v>22</v>
      </c>
      <c r="E386" s="5">
        <f t="shared" si="66"/>
        <v>0</v>
      </c>
      <c r="F386" s="5">
        <f t="shared" si="67"/>
        <v>484.15997672866712</v>
      </c>
      <c r="G386" s="5">
        <f t="shared" si="68"/>
        <v>509.52187334891573</v>
      </c>
      <c r="H386" s="5">
        <f t="shared" si="69"/>
        <v>993.68185007758279</v>
      </c>
      <c r="I386" s="5">
        <f t="shared" si="70"/>
        <v>720</v>
      </c>
      <c r="J386" s="5">
        <f t="shared" si="71"/>
        <v>273.68185007758279</v>
      </c>
      <c r="K386" s="2">
        <f t="shared" si="72"/>
        <v>29751.421008291367</v>
      </c>
      <c r="L386" s="2">
        <f t="shared" si="73"/>
        <v>52128</v>
      </c>
      <c r="M386" s="2">
        <f t="shared" si="74"/>
        <v>14080</v>
      </c>
      <c r="N386" s="6">
        <f t="shared" si="75"/>
        <v>1</v>
      </c>
      <c r="O386" s="2">
        <f t="shared" si="76"/>
        <v>-11703.421008291367</v>
      </c>
      <c r="P386" s="2">
        <f t="shared" si="77"/>
        <v>-11703.421008291367</v>
      </c>
    </row>
    <row r="387" spans="1:16">
      <c r="A387" s="6">
        <v>0</v>
      </c>
      <c r="B387" s="6">
        <v>12</v>
      </c>
      <c r="C387" s="6">
        <v>11</v>
      </c>
      <c r="D387" s="6">
        <f t="shared" si="65"/>
        <v>23</v>
      </c>
      <c r="E387" s="5">
        <f t="shared" si="66"/>
        <v>0</v>
      </c>
      <c r="F387" s="5">
        <f t="shared" si="67"/>
        <v>484.15997672866712</v>
      </c>
      <c r="G387" s="5">
        <f t="shared" si="68"/>
        <v>567.47998644235474</v>
      </c>
      <c r="H387" s="5">
        <f t="shared" si="69"/>
        <v>1051.6399631710219</v>
      </c>
      <c r="I387" s="5">
        <f t="shared" si="70"/>
        <v>720</v>
      </c>
      <c r="J387" s="5">
        <f t="shared" si="71"/>
        <v>331.63996317102192</v>
      </c>
      <c r="K387" s="2">
        <f t="shared" si="72"/>
        <v>30757.638249496908</v>
      </c>
      <c r="L387" s="2">
        <f t="shared" si="73"/>
        <v>54828</v>
      </c>
      <c r="M387" s="2">
        <f t="shared" si="74"/>
        <v>14960</v>
      </c>
      <c r="N387" s="6">
        <f t="shared" si="75"/>
        <v>1</v>
      </c>
      <c r="O387" s="2">
        <f t="shared" si="76"/>
        <v>-10889.638249496908</v>
      </c>
      <c r="P387" s="2">
        <f t="shared" si="77"/>
        <v>-10889.638249496908</v>
      </c>
    </row>
    <row r="388" spans="1:16">
      <c r="A388" s="6">
        <v>0</v>
      </c>
      <c r="B388" s="6">
        <v>12</v>
      </c>
      <c r="C388" s="6">
        <v>12</v>
      </c>
      <c r="D388" s="6">
        <f t="shared" ref="D388:D451" si="78">A388+B388+C388</f>
        <v>24</v>
      </c>
      <c r="E388" s="5">
        <f t="shared" ref="E388:E451" si="79">IF(A388=0,0,A388*LABOR_HRS_WK_TOM*SEASON_WEEKS*(1+DIM_PCT_TOM)^A388)</f>
        <v>0</v>
      </c>
      <c r="F388" s="5">
        <f t="shared" ref="F388:F451" si="80">IF(B388=0,0,B388*LABOR_HRS_WK_CAR*SEASON_WEEKS*(1+DIM_PCT_CAR)^B388)</f>
        <v>484.15997672866712</v>
      </c>
      <c r="G388" s="5">
        <f t="shared" ref="G388:G451" si="81">IF(C388=0,0,C388*LABOR_HRS_WK_MES*SEASON_WEEKS*(1+DIM_PCT_MES)^C388)</f>
        <v>626.80743957041921</v>
      </c>
      <c r="H388" s="5">
        <f t="shared" ref="H388:H451" si="82">E388+F388+G388</f>
        <v>1110.9674162990864</v>
      </c>
      <c r="I388" s="5">
        <f t="shared" ref="I388:I451" si="83">MIN(H388,FARMER_HRS)</f>
        <v>720</v>
      </c>
      <c r="J388" s="5">
        <f t="shared" ref="J388:J451" si="84">MAX(0,H388-FARMER_HRS)</f>
        <v>390.96741629908638</v>
      </c>
      <c r="K388" s="2">
        <f t="shared" ref="K388:K451" si="85">I388*FARMER_RATE+J388*TEMP_WORKER_RATE</f>
        <v>31787.628755192472</v>
      </c>
      <c r="L388" s="2">
        <f t="shared" ref="L388:L451" si="86">A388*PRICE_TOM+B388*PRICE_CAR+C388*PRICE_MES</f>
        <v>57528</v>
      </c>
      <c r="M388" s="2">
        <f t="shared" ref="M388:M451" si="87">A388*FERT_BED_TOM+B388*FERT_BED_CAR+C388*FERT_BED_MES</f>
        <v>15840</v>
      </c>
      <c r="N388" s="6">
        <f t="shared" ref="N388:N451" si="88">IF(AND(D388&lt;=TOTAL_BEDS,J388&lt;=TEMP_WORKER_MAX*TEMP_WORKER_HRS),1,0)</f>
        <v>1</v>
      </c>
      <c r="O388" s="2">
        <f t="shared" ref="O388:O451" si="89">L388-M388-K388-FIXED_COSTS</f>
        <v>-10099.628755192472</v>
      </c>
      <c r="P388" s="2">
        <f t="shared" ref="P388:P451" si="90">IF(N388=1,O388,"")</f>
        <v>-10099.628755192472</v>
      </c>
    </row>
    <row r="389" spans="1:16">
      <c r="A389" s="6">
        <v>0</v>
      </c>
      <c r="B389" s="6">
        <v>12</v>
      </c>
      <c r="C389" s="6">
        <v>13</v>
      </c>
      <c r="D389" s="6">
        <f t="shared" si="78"/>
        <v>25</v>
      </c>
      <c r="E389" s="5">
        <f t="shared" si="79"/>
        <v>0</v>
      </c>
      <c r="F389" s="5">
        <f t="shared" si="80"/>
        <v>484.15997672866712</v>
      </c>
      <c r="G389" s="5">
        <f t="shared" si="81"/>
        <v>687.52941027880343</v>
      </c>
      <c r="H389" s="5">
        <f t="shared" si="82"/>
        <v>1171.6893870074705</v>
      </c>
      <c r="I389" s="5">
        <f t="shared" si="83"/>
        <v>720</v>
      </c>
      <c r="J389" s="5">
        <f t="shared" si="84"/>
        <v>451.68938700747049</v>
      </c>
      <c r="K389" s="2">
        <f t="shared" si="85"/>
        <v>32841.829635546361</v>
      </c>
      <c r="L389" s="2">
        <f t="shared" si="86"/>
        <v>60228</v>
      </c>
      <c r="M389" s="2">
        <f t="shared" si="87"/>
        <v>16720</v>
      </c>
      <c r="N389" s="6">
        <f t="shared" si="88"/>
        <v>1</v>
      </c>
      <c r="O389" s="2">
        <f t="shared" si="89"/>
        <v>-9333.8296355463608</v>
      </c>
      <c r="P389" s="2">
        <f t="shared" si="90"/>
        <v>-9333.8296355463608</v>
      </c>
    </row>
    <row r="390" spans="1:16">
      <c r="A390" s="6">
        <v>0</v>
      </c>
      <c r="B390" s="6">
        <v>12</v>
      </c>
      <c r="C390" s="6">
        <v>14</v>
      </c>
      <c r="D390" s="6">
        <f t="shared" si="78"/>
        <v>26</v>
      </c>
      <c r="E390" s="5">
        <f t="shared" si="79"/>
        <v>0</v>
      </c>
      <c r="F390" s="5">
        <f t="shared" si="80"/>
        <v>484.15997672866712</v>
      </c>
      <c r="G390" s="5">
        <f t="shared" si="81"/>
        <v>749.67149159246469</v>
      </c>
      <c r="H390" s="5">
        <f t="shared" si="82"/>
        <v>1233.8314683211318</v>
      </c>
      <c r="I390" s="5">
        <f t="shared" si="83"/>
        <v>720</v>
      </c>
      <c r="J390" s="5">
        <f t="shared" si="84"/>
        <v>513.83146832113175</v>
      </c>
      <c r="K390" s="2">
        <f t="shared" si="85"/>
        <v>33920.685213908539</v>
      </c>
      <c r="L390" s="2">
        <f t="shared" si="86"/>
        <v>62928</v>
      </c>
      <c r="M390" s="2">
        <f t="shared" si="87"/>
        <v>17600</v>
      </c>
      <c r="N390" s="6">
        <f t="shared" si="88"/>
        <v>1</v>
      </c>
      <c r="O390" s="2">
        <f t="shared" si="89"/>
        <v>-8592.6852139085386</v>
      </c>
      <c r="P390" s="2">
        <f t="shared" si="90"/>
        <v>-8592.6852139085386</v>
      </c>
    </row>
    <row r="391" spans="1:16">
      <c r="A391" s="6">
        <v>0</v>
      </c>
      <c r="B391" s="6">
        <v>12</v>
      </c>
      <c r="C391" s="6">
        <v>15</v>
      </c>
      <c r="D391" s="6">
        <f t="shared" si="78"/>
        <v>27</v>
      </c>
      <c r="E391" s="5">
        <f t="shared" si="79"/>
        <v>0</v>
      </c>
      <c r="F391" s="5">
        <f t="shared" si="80"/>
        <v>484.15997672866712</v>
      </c>
      <c r="G391" s="5">
        <f t="shared" si="81"/>
        <v>813.25969846861108</v>
      </c>
      <c r="H391" s="5">
        <f t="shared" si="82"/>
        <v>1297.4196751972781</v>
      </c>
      <c r="I391" s="5">
        <f t="shared" si="83"/>
        <v>720</v>
      </c>
      <c r="J391" s="5">
        <f t="shared" si="84"/>
        <v>577.41967519727814</v>
      </c>
      <c r="K391" s="2">
        <f t="shared" si="85"/>
        <v>35024.647138841632</v>
      </c>
      <c r="L391" s="2">
        <f t="shared" si="86"/>
        <v>65628</v>
      </c>
      <c r="M391" s="2">
        <f t="shared" si="87"/>
        <v>18480</v>
      </c>
      <c r="N391" s="6">
        <f t="shared" si="88"/>
        <v>1</v>
      </c>
      <c r="O391" s="2">
        <f t="shared" si="89"/>
        <v>-7876.6471388416321</v>
      </c>
      <c r="P391" s="2">
        <f t="shared" si="90"/>
        <v>-7876.6471388416321</v>
      </c>
    </row>
    <row r="392" spans="1:16">
      <c r="A392" s="6">
        <v>0</v>
      </c>
      <c r="B392" s="6">
        <v>12</v>
      </c>
      <c r="C392" s="6">
        <v>16</v>
      </c>
      <c r="D392" s="6">
        <f t="shared" si="78"/>
        <v>28</v>
      </c>
      <c r="E392" s="5">
        <f t="shared" si="79"/>
        <v>0</v>
      </c>
      <c r="F392" s="5">
        <f t="shared" si="80"/>
        <v>484.15997672866712</v>
      </c>
      <c r="G392" s="5">
        <f t="shared" si="81"/>
        <v>878.32047434610013</v>
      </c>
      <c r="H392" s="5">
        <f t="shared" si="82"/>
        <v>1362.4804510747672</v>
      </c>
      <c r="I392" s="5">
        <f t="shared" si="83"/>
        <v>720</v>
      </c>
      <c r="J392" s="5">
        <f t="shared" si="84"/>
        <v>642.48045107476719</v>
      </c>
      <c r="K392" s="2">
        <f t="shared" si="85"/>
        <v>36154.174497825821</v>
      </c>
      <c r="L392" s="2">
        <f t="shared" si="86"/>
        <v>68328</v>
      </c>
      <c r="M392" s="2">
        <f t="shared" si="87"/>
        <v>19360</v>
      </c>
      <c r="N392" s="6">
        <f t="shared" si="88"/>
        <v>1</v>
      </c>
      <c r="O392" s="2">
        <f t="shared" si="89"/>
        <v>-7186.1744978258212</v>
      </c>
      <c r="P392" s="2">
        <f t="shared" si="90"/>
        <v>-7186.1744978258212</v>
      </c>
    </row>
    <row r="393" spans="1:16">
      <c r="A393" s="6">
        <v>0</v>
      </c>
      <c r="B393" s="6">
        <v>12</v>
      </c>
      <c r="C393" s="6">
        <v>17</v>
      </c>
      <c r="D393" s="6">
        <f t="shared" si="78"/>
        <v>29</v>
      </c>
      <c r="E393" s="5">
        <f t="shared" si="79"/>
        <v>0</v>
      </c>
      <c r="F393" s="5">
        <f t="shared" si="80"/>
        <v>484.15997672866712</v>
      </c>
      <c r="G393" s="5">
        <f t="shared" si="81"/>
        <v>944.88069779264049</v>
      </c>
      <c r="H393" s="5">
        <f t="shared" si="82"/>
        <v>1429.0406745213077</v>
      </c>
      <c r="I393" s="5">
        <f t="shared" si="83"/>
        <v>720</v>
      </c>
      <c r="J393" s="5">
        <f t="shared" si="84"/>
        <v>709.04067452130766</v>
      </c>
      <c r="K393" s="2">
        <f t="shared" si="85"/>
        <v>37309.733932661591</v>
      </c>
      <c r="L393" s="2">
        <f t="shared" si="86"/>
        <v>71028</v>
      </c>
      <c r="M393" s="2">
        <f t="shared" si="87"/>
        <v>20240</v>
      </c>
      <c r="N393" s="6">
        <f t="shared" si="88"/>
        <v>1</v>
      </c>
      <c r="O393" s="2">
        <f t="shared" si="89"/>
        <v>-6521.7339326615911</v>
      </c>
      <c r="P393" s="2">
        <f t="shared" si="90"/>
        <v>-6521.7339326615911</v>
      </c>
    </row>
    <row r="394" spans="1:16">
      <c r="A394" s="6">
        <v>0</v>
      </c>
      <c r="B394" s="6">
        <v>12</v>
      </c>
      <c r="C394" s="6">
        <v>18</v>
      </c>
      <c r="D394" s="6">
        <f t="shared" si="78"/>
        <v>30</v>
      </c>
      <c r="E394" s="5">
        <f t="shared" si="79"/>
        <v>0</v>
      </c>
      <c r="F394" s="5">
        <f t="shared" si="80"/>
        <v>484.15997672866712</v>
      </c>
      <c r="G394" s="5">
        <f t="shared" si="81"/>
        <v>1012.9676892512279</v>
      </c>
      <c r="H394" s="5">
        <f t="shared" si="82"/>
        <v>1497.127665979895</v>
      </c>
      <c r="I394" s="5">
        <f t="shared" si="83"/>
        <v>720</v>
      </c>
      <c r="J394" s="5">
        <f t="shared" si="84"/>
        <v>777.12766597989503</v>
      </c>
      <c r="K394" s="2">
        <f t="shared" si="85"/>
        <v>38491.799756595399</v>
      </c>
      <c r="L394" s="2">
        <f t="shared" si="86"/>
        <v>73728</v>
      </c>
      <c r="M394" s="2">
        <f t="shared" si="87"/>
        <v>21120</v>
      </c>
      <c r="N394" s="6">
        <f t="shared" si="88"/>
        <v>1</v>
      </c>
      <c r="O394" s="2">
        <f t="shared" si="89"/>
        <v>-5883.7997565953992</v>
      </c>
      <c r="P394" s="2">
        <f t="shared" si="90"/>
        <v>-5883.7997565953992</v>
      </c>
    </row>
    <row r="395" spans="1:16">
      <c r="A395" s="6">
        <v>0</v>
      </c>
      <c r="B395" s="6">
        <v>12</v>
      </c>
      <c r="C395" s="6">
        <v>19</v>
      </c>
      <c r="D395" s="6">
        <f t="shared" si="78"/>
        <v>31</v>
      </c>
      <c r="E395" s="5">
        <f t="shared" si="79"/>
        <v>0</v>
      </c>
      <c r="F395" s="5">
        <f t="shared" si="80"/>
        <v>484.15997672866712</v>
      </c>
      <c r="G395" s="5">
        <f t="shared" si="81"/>
        <v>1082.6092178872495</v>
      </c>
      <c r="H395" s="5">
        <f t="shared" si="82"/>
        <v>1566.7691946159166</v>
      </c>
      <c r="I395" s="5">
        <f t="shared" si="83"/>
        <v>720</v>
      </c>
      <c r="J395" s="5">
        <f t="shared" si="84"/>
        <v>846.7691946159166</v>
      </c>
      <c r="K395" s="2">
        <f t="shared" si="85"/>
        <v>39700.854073192997</v>
      </c>
      <c r="L395" s="2">
        <f t="shared" si="86"/>
        <v>76428</v>
      </c>
      <c r="M395" s="2">
        <f t="shared" si="87"/>
        <v>22000</v>
      </c>
      <c r="N395" s="6">
        <f t="shared" si="88"/>
        <v>1</v>
      </c>
      <c r="O395" s="2">
        <f t="shared" si="89"/>
        <v>-5272.854073192997</v>
      </c>
      <c r="P395" s="2">
        <f t="shared" si="90"/>
        <v>-5272.854073192997</v>
      </c>
    </row>
    <row r="396" spans="1:16">
      <c r="A396" s="6">
        <v>0</v>
      </c>
      <c r="B396" s="6">
        <v>12</v>
      </c>
      <c r="C396" s="6">
        <v>20</v>
      </c>
      <c r="D396" s="6">
        <f t="shared" si="78"/>
        <v>32</v>
      </c>
      <c r="E396" s="5">
        <f t="shared" si="79"/>
        <v>0</v>
      </c>
      <c r="F396" s="5">
        <f t="shared" si="80"/>
        <v>484.15997672866712</v>
      </c>
      <c r="G396" s="5">
        <f t="shared" si="81"/>
        <v>1153.8335085377266</v>
      </c>
      <c r="H396" s="5">
        <f t="shared" si="82"/>
        <v>1637.9934852663937</v>
      </c>
      <c r="I396" s="5">
        <f t="shared" si="83"/>
        <v>720</v>
      </c>
      <c r="J396" s="5">
        <f t="shared" si="84"/>
        <v>917.99348526639369</v>
      </c>
      <c r="K396" s="2">
        <f t="shared" si="85"/>
        <v>40937.386896986005</v>
      </c>
      <c r="L396" s="2">
        <f t="shared" si="86"/>
        <v>79128</v>
      </c>
      <c r="M396" s="2">
        <f t="shared" si="87"/>
        <v>22880</v>
      </c>
      <c r="N396" s="6">
        <f t="shared" si="88"/>
        <v>1</v>
      </c>
      <c r="O396" s="2">
        <f t="shared" si="89"/>
        <v>-4689.386896986005</v>
      </c>
      <c r="P396" s="2">
        <f t="shared" si="90"/>
        <v>-4689.386896986005</v>
      </c>
    </row>
    <row r="397" spans="1:16">
      <c r="A397" s="6">
        <v>0</v>
      </c>
      <c r="B397" s="6">
        <v>12</v>
      </c>
      <c r="C397" s="6">
        <v>21</v>
      </c>
      <c r="D397" s="6">
        <f t="shared" si="78"/>
        <v>33</v>
      </c>
      <c r="E397" s="5">
        <f t="shared" si="79"/>
        <v>0</v>
      </c>
      <c r="F397" s="5">
        <f t="shared" si="80"/>
        <v>484.15997672866712</v>
      </c>
      <c r="G397" s="5">
        <f t="shared" si="81"/>
        <v>1226.6692487641703</v>
      </c>
      <c r="H397" s="5">
        <f t="shared" si="82"/>
        <v>1710.8292254928374</v>
      </c>
      <c r="I397" s="5">
        <f t="shared" si="83"/>
        <v>720</v>
      </c>
      <c r="J397" s="5">
        <f t="shared" si="84"/>
        <v>990.82922549283739</v>
      </c>
      <c r="K397" s="2">
        <f t="shared" si="85"/>
        <v>42201.896275917316</v>
      </c>
      <c r="L397" s="2">
        <f t="shared" si="86"/>
        <v>81828</v>
      </c>
      <c r="M397" s="2">
        <f t="shared" si="87"/>
        <v>23760</v>
      </c>
      <c r="N397" s="6">
        <f t="shared" si="88"/>
        <v>1</v>
      </c>
      <c r="O397" s="2">
        <f t="shared" si="89"/>
        <v>-4133.8962759173155</v>
      </c>
      <c r="P397" s="2">
        <f t="shared" si="90"/>
        <v>-4133.8962759173155</v>
      </c>
    </row>
    <row r="398" spans="1:16">
      <c r="A398" s="6">
        <v>0</v>
      </c>
      <c r="B398" s="6">
        <v>12</v>
      </c>
      <c r="C398" s="6">
        <v>22</v>
      </c>
      <c r="D398" s="6">
        <f t="shared" si="78"/>
        <v>34</v>
      </c>
      <c r="E398" s="5">
        <f t="shared" si="79"/>
        <v>0</v>
      </c>
      <c r="F398" s="5">
        <f t="shared" si="80"/>
        <v>484.15997672866712</v>
      </c>
      <c r="G398" s="5">
        <f t="shared" si="81"/>
        <v>1301.1455960105666</v>
      </c>
      <c r="H398" s="5">
        <f t="shared" si="82"/>
        <v>1785.3055727392336</v>
      </c>
      <c r="I398" s="5">
        <f t="shared" si="83"/>
        <v>720</v>
      </c>
      <c r="J398" s="5">
        <f t="shared" si="84"/>
        <v>1065.3055727392336</v>
      </c>
      <c r="K398" s="2">
        <f t="shared" si="85"/>
        <v>43494.888415611698</v>
      </c>
      <c r="L398" s="2">
        <f t="shared" si="86"/>
        <v>84528</v>
      </c>
      <c r="M398" s="2">
        <f t="shared" si="87"/>
        <v>24640</v>
      </c>
      <c r="N398" s="6">
        <f t="shared" si="88"/>
        <v>1</v>
      </c>
      <c r="O398" s="2">
        <f t="shared" si="89"/>
        <v>-3606.8884156116983</v>
      </c>
      <c r="P398" s="2">
        <f t="shared" si="90"/>
        <v>-3606.8884156116983</v>
      </c>
    </row>
    <row r="399" spans="1:16">
      <c r="A399" s="6">
        <v>0</v>
      </c>
      <c r="B399" s="6">
        <v>12</v>
      </c>
      <c r="C399" s="6">
        <v>23</v>
      </c>
      <c r="D399" s="6">
        <f t="shared" si="78"/>
        <v>35</v>
      </c>
      <c r="E399" s="5">
        <f t="shared" si="79"/>
        <v>0</v>
      </c>
      <c r="F399" s="5">
        <f t="shared" si="80"/>
        <v>484.15997672866712</v>
      </c>
      <c r="G399" s="5">
        <f t="shared" si="81"/>
        <v>1377.292184868003</v>
      </c>
      <c r="H399" s="5">
        <f t="shared" si="82"/>
        <v>1861.4521615966701</v>
      </c>
      <c r="I399" s="5">
        <f t="shared" si="83"/>
        <v>720</v>
      </c>
      <c r="J399" s="5">
        <f t="shared" si="84"/>
        <v>1141.4521615966701</v>
      </c>
      <c r="K399" s="2">
        <f t="shared" si="85"/>
        <v>44816.877805497745</v>
      </c>
      <c r="L399" s="2">
        <f t="shared" si="86"/>
        <v>87228</v>
      </c>
      <c r="M399" s="2">
        <f t="shared" si="87"/>
        <v>25520</v>
      </c>
      <c r="N399" s="6">
        <f t="shared" si="88"/>
        <v>1</v>
      </c>
      <c r="O399" s="2">
        <f t="shared" si="89"/>
        <v>-3108.8778054977447</v>
      </c>
      <c r="P399" s="2">
        <f t="shared" si="90"/>
        <v>-3108.8778054977447</v>
      </c>
    </row>
    <row r="400" spans="1:16">
      <c r="A400" s="6">
        <v>0</v>
      </c>
      <c r="B400" s="6">
        <v>12</v>
      </c>
      <c r="C400" s="6">
        <v>24</v>
      </c>
      <c r="D400" s="6">
        <f t="shared" si="78"/>
        <v>36</v>
      </c>
      <c r="E400" s="5">
        <f t="shared" si="79"/>
        <v>0</v>
      </c>
      <c r="F400" s="5">
        <f t="shared" si="80"/>
        <v>484.15997672866712</v>
      </c>
      <c r="G400" s="5">
        <f t="shared" si="81"/>
        <v>1455.1391344474989</v>
      </c>
      <c r="H400" s="5">
        <f t="shared" si="82"/>
        <v>1939.299111176166</v>
      </c>
      <c r="I400" s="5">
        <f t="shared" si="83"/>
        <v>720</v>
      </c>
      <c r="J400" s="5">
        <f t="shared" si="84"/>
        <v>1219.299111176166</v>
      </c>
      <c r="K400" s="2">
        <f t="shared" si="85"/>
        <v>46168.387346808435</v>
      </c>
      <c r="L400" s="2">
        <f t="shared" si="86"/>
        <v>89928</v>
      </c>
      <c r="M400" s="2">
        <f t="shared" si="87"/>
        <v>26400</v>
      </c>
      <c r="N400" s="6">
        <f t="shared" si="88"/>
        <v>1</v>
      </c>
      <c r="O400" s="2">
        <f t="shared" si="89"/>
        <v>-2640.3873468084348</v>
      </c>
      <c r="P400" s="2">
        <f t="shared" si="90"/>
        <v>-2640.3873468084348</v>
      </c>
    </row>
    <row r="401" spans="1:16">
      <c r="A401" s="6">
        <v>0</v>
      </c>
      <c r="B401" s="6">
        <v>12</v>
      </c>
      <c r="C401" s="6">
        <v>25</v>
      </c>
      <c r="D401" s="6">
        <f t="shared" si="78"/>
        <v>37</v>
      </c>
      <c r="E401" s="5">
        <f t="shared" si="79"/>
        <v>0</v>
      </c>
      <c r="F401" s="5">
        <f t="shared" si="80"/>
        <v>484.15997672866712</v>
      </c>
      <c r="G401" s="5">
        <f t="shared" si="81"/>
        <v>1534.7170558625965</v>
      </c>
      <c r="H401" s="5">
        <f t="shared" si="82"/>
        <v>2018.8770325912635</v>
      </c>
      <c r="I401" s="5">
        <f t="shared" si="83"/>
        <v>720</v>
      </c>
      <c r="J401" s="5">
        <f t="shared" si="84"/>
        <v>1298.8770325912635</v>
      </c>
      <c r="K401" s="2">
        <f t="shared" si="85"/>
        <v>47549.948482487212</v>
      </c>
      <c r="L401" s="2">
        <f t="shared" si="86"/>
        <v>92628</v>
      </c>
      <c r="M401" s="2">
        <f t="shared" si="87"/>
        <v>27280</v>
      </c>
      <c r="N401" s="6">
        <f t="shared" si="88"/>
        <v>1</v>
      </c>
      <c r="O401" s="2">
        <f t="shared" si="89"/>
        <v>-2201.9484824872125</v>
      </c>
      <c r="P401" s="2">
        <f t="shared" si="90"/>
        <v>-2201.9484824872125</v>
      </c>
    </row>
    <row r="402" spans="1:16">
      <c r="A402" s="6">
        <v>0</v>
      </c>
      <c r="B402" s="6">
        <v>12</v>
      </c>
      <c r="C402" s="6">
        <v>26</v>
      </c>
      <c r="D402" s="6">
        <f t="shared" si="78"/>
        <v>38</v>
      </c>
      <c r="E402" s="5">
        <f t="shared" si="79"/>
        <v>0</v>
      </c>
      <c r="F402" s="5">
        <f t="shared" si="80"/>
        <v>484.15997672866712</v>
      </c>
      <c r="G402" s="5">
        <f t="shared" si="81"/>
        <v>1616.0570598233144</v>
      </c>
      <c r="H402" s="5">
        <f t="shared" si="82"/>
        <v>2100.2170365519814</v>
      </c>
      <c r="I402" s="5">
        <f t="shared" si="83"/>
        <v>720</v>
      </c>
      <c r="J402" s="5">
        <f t="shared" si="84"/>
        <v>1380.2170365519814</v>
      </c>
      <c r="K402" s="2">
        <f t="shared" si="85"/>
        <v>48962.101329027457</v>
      </c>
      <c r="L402" s="2">
        <f t="shared" si="86"/>
        <v>95328</v>
      </c>
      <c r="M402" s="2">
        <f t="shared" si="87"/>
        <v>28160</v>
      </c>
      <c r="N402" s="6">
        <f t="shared" si="88"/>
        <v>1</v>
      </c>
      <c r="O402" s="2">
        <f t="shared" si="89"/>
        <v>-1794.1013290274568</v>
      </c>
      <c r="P402" s="2">
        <f t="shared" si="90"/>
        <v>-1794.1013290274568</v>
      </c>
    </row>
    <row r="403" spans="1:16">
      <c r="A403" s="6">
        <v>0</v>
      </c>
      <c r="B403" s="6">
        <v>12</v>
      </c>
      <c r="C403" s="6">
        <v>27</v>
      </c>
      <c r="D403" s="6">
        <f t="shared" si="78"/>
        <v>39</v>
      </c>
      <c r="E403" s="5">
        <f t="shared" si="79"/>
        <v>0</v>
      </c>
      <c r="F403" s="5">
        <f t="shared" si="80"/>
        <v>484.15997672866712</v>
      </c>
      <c r="G403" s="5">
        <f t="shared" si="81"/>
        <v>1699.1907643430709</v>
      </c>
      <c r="H403" s="5">
        <f t="shared" si="82"/>
        <v>2183.350741071738</v>
      </c>
      <c r="I403" s="5">
        <f t="shared" si="83"/>
        <v>720</v>
      </c>
      <c r="J403" s="5">
        <f t="shared" si="84"/>
        <v>1463.350741071738</v>
      </c>
      <c r="K403" s="2">
        <f t="shared" si="85"/>
        <v>50405.394810273225</v>
      </c>
      <c r="L403" s="2">
        <f t="shared" si="86"/>
        <v>98028</v>
      </c>
      <c r="M403" s="2">
        <f t="shared" si="87"/>
        <v>29040</v>
      </c>
      <c r="N403" s="6">
        <f t="shared" si="88"/>
        <v>1</v>
      </c>
      <c r="O403" s="2">
        <f t="shared" si="89"/>
        <v>-1417.3948102732247</v>
      </c>
      <c r="P403" s="2">
        <f t="shared" si="90"/>
        <v>-1417.3948102732247</v>
      </c>
    </row>
    <row r="404" spans="1:16">
      <c r="A404" s="6">
        <v>0</v>
      </c>
      <c r="B404" s="6">
        <v>12</v>
      </c>
      <c r="C404" s="6">
        <v>28</v>
      </c>
      <c r="D404" s="6">
        <f t="shared" si="78"/>
        <v>40</v>
      </c>
      <c r="E404" s="5">
        <f t="shared" si="79"/>
        <v>0</v>
      </c>
      <c r="F404" s="5">
        <f t="shared" si="80"/>
        <v>484.15997672866712</v>
      </c>
      <c r="G404" s="5">
        <f t="shared" si="81"/>
        <v>1784.1503025602246</v>
      </c>
      <c r="H404" s="5">
        <f t="shared" si="82"/>
        <v>2268.3102792888917</v>
      </c>
      <c r="I404" s="5">
        <f t="shared" si="83"/>
        <v>720</v>
      </c>
      <c r="J404" s="5">
        <f t="shared" si="84"/>
        <v>1548.3102792888917</v>
      </c>
      <c r="K404" s="2">
        <f t="shared" si="85"/>
        <v>51880.386793209924</v>
      </c>
      <c r="L404" s="2">
        <f t="shared" si="86"/>
        <v>100728</v>
      </c>
      <c r="M404" s="2">
        <f t="shared" si="87"/>
        <v>29920</v>
      </c>
      <c r="N404" s="6">
        <f t="shared" si="88"/>
        <v>1</v>
      </c>
      <c r="O404" s="2">
        <f t="shared" si="89"/>
        <v>-1072.3867932099238</v>
      </c>
      <c r="P404" s="2">
        <f t="shared" si="90"/>
        <v>-1072.3867932099238</v>
      </c>
    </row>
    <row r="405" spans="1:16">
      <c r="A405" s="6">
        <v>0</v>
      </c>
      <c r="B405" s="6">
        <v>12</v>
      </c>
      <c r="C405" s="6">
        <v>29</v>
      </c>
      <c r="D405" s="6">
        <f t="shared" si="78"/>
        <v>41</v>
      </c>
      <c r="E405" s="5">
        <f t="shared" si="79"/>
        <v>0</v>
      </c>
      <c r="F405" s="5">
        <f t="shared" si="80"/>
        <v>484.15997672866712</v>
      </c>
      <c r="G405" s="5">
        <f t="shared" si="81"/>
        <v>1870.9683306758782</v>
      </c>
      <c r="H405" s="5">
        <f t="shared" si="82"/>
        <v>2355.1283074045455</v>
      </c>
      <c r="I405" s="5">
        <f t="shared" si="83"/>
        <v>720</v>
      </c>
      <c r="J405" s="5">
        <f t="shared" si="84"/>
        <v>1635.1283074045455</v>
      </c>
      <c r="K405" s="2">
        <f t="shared" si="85"/>
        <v>53387.644225773358</v>
      </c>
      <c r="L405" s="2">
        <f t="shared" si="86"/>
        <v>103428</v>
      </c>
      <c r="M405" s="2">
        <f t="shared" si="87"/>
        <v>30800</v>
      </c>
      <c r="N405" s="6">
        <f t="shared" si="88"/>
        <v>1</v>
      </c>
      <c r="O405" s="2">
        <f t="shared" si="89"/>
        <v>-759.6442257733579</v>
      </c>
      <c r="P405" s="2">
        <f t="shared" si="90"/>
        <v>-759.6442257733579</v>
      </c>
    </row>
    <row r="406" spans="1:16">
      <c r="A406" s="6">
        <v>0</v>
      </c>
      <c r="B406" s="6">
        <v>12</v>
      </c>
      <c r="C406" s="6">
        <v>30</v>
      </c>
      <c r="D406" s="6">
        <f t="shared" si="78"/>
        <v>42</v>
      </c>
      <c r="E406" s="5">
        <f t="shared" si="79"/>
        <v>0</v>
      </c>
      <c r="F406" s="5">
        <f t="shared" si="80"/>
        <v>484.15997672866712</v>
      </c>
      <c r="G406" s="5">
        <f t="shared" si="81"/>
        <v>1959.6780360096488</v>
      </c>
      <c r="H406" s="5">
        <f t="shared" si="82"/>
        <v>2443.8380127383161</v>
      </c>
      <c r="I406" s="5">
        <f t="shared" si="83"/>
        <v>720</v>
      </c>
      <c r="J406" s="5">
        <f t="shared" si="84"/>
        <v>1723.8380127383161</v>
      </c>
      <c r="K406" s="2">
        <f t="shared" si="85"/>
        <v>54927.743276706882</v>
      </c>
      <c r="L406" s="2">
        <f t="shared" si="86"/>
        <v>106128</v>
      </c>
      <c r="M406" s="2">
        <f t="shared" si="87"/>
        <v>31680</v>
      </c>
      <c r="N406" s="6">
        <f t="shared" si="88"/>
        <v>1</v>
      </c>
      <c r="O406" s="2">
        <f t="shared" si="89"/>
        <v>-479.74327670688217</v>
      </c>
      <c r="P406" s="2">
        <f t="shared" si="90"/>
        <v>-479.74327670688217</v>
      </c>
    </row>
    <row r="407" spans="1:16">
      <c r="A407" s="6">
        <v>0</v>
      </c>
      <c r="B407" s="6">
        <v>13</v>
      </c>
      <c r="C407" s="6">
        <v>0</v>
      </c>
      <c r="D407" s="6">
        <f t="shared" si="78"/>
        <v>13</v>
      </c>
      <c r="E407" s="5">
        <f t="shared" si="79"/>
        <v>0</v>
      </c>
      <c r="F407" s="5">
        <f t="shared" si="80"/>
        <v>537.61930749245744</v>
      </c>
      <c r="G407" s="5">
        <f t="shared" si="81"/>
        <v>0</v>
      </c>
      <c r="H407" s="5">
        <f t="shared" si="82"/>
        <v>537.61930749245744</v>
      </c>
      <c r="I407" s="5">
        <f t="shared" si="83"/>
        <v>537.61930749245744</v>
      </c>
      <c r="J407" s="5">
        <f t="shared" si="84"/>
        <v>0</v>
      </c>
      <c r="K407" s="2">
        <f t="shared" si="85"/>
        <v>18667.337065710326</v>
      </c>
      <c r="L407" s="2">
        <f t="shared" si="86"/>
        <v>27222</v>
      </c>
      <c r="M407" s="2">
        <f t="shared" si="87"/>
        <v>5720</v>
      </c>
      <c r="N407" s="6">
        <f t="shared" si="88"/>
        <v>1</v>
      </c>
      <c r="O407" s="2">
        <f t="shared" si="89"/>
        <v>-17165.337065710326</v>
      </c>
      <c r="P407" s="2">
        <f t="shared" si="90"/>
        <v>-17165.337065710326</v>
      </c>
    </row>
    <row r="408" spans="1:16">
      <c r="A408" s="6">
        <v>0</v>
      </c>
      <c r="B408" s="6">
        <v>13</v>
      </c>
      <c r="C408" s="6">
        <v>1</v>
      </c>
      <c r="D408" s="6">
        <f t="shared" si="78"/>
        <v>14</v>
      </c>
      <c r="E408" s="5">
        <f t="shared" si="79"/>
        <v>0</v>
      </c>
      <c r="F408" s="5">
        <f t="shared" si="80"/>
        <v>537.61930749245744</v>
      </c>
      <c r="G408" s="5">
        <f t="shared" si="81"/>
        <v>45.5625</v>
      </c>
      <c r="H408" s="5">
        <f t="shared" si="82"/>
        <v>583.18180749245744</v>
      </c>
      <c r="I408" s="5">
        <f t="shared" si="83"/>
        <v>583.18180749245744</v>
      </c>
      <c r="J408" s="5">
        <f t="shared" si="84"/>
        <v>0</v>
      </c>
      <c r="K408" s="2">
        <f t="shared" si="85"/>
        <v>20249.368315710326</v>
      </c>
      <c r="L408" s="2">
        <f t="shared" si="86"/>
        <v>29922</v>
      </c>
      <c r="M408" s="2">
        <f t="shared" si="87"/>
        <v>6600</v>
      </c>
      <c r="N408" s="6">
        <f t="shared" si="88"/>
        <v>1</v>
      </c>
      <c r="O408" s="2">
        <f t="shared" si="89"/>
        <v>-16927.368315710326</v>
      </c>
      <c r="P408" s="2">
        <f t="shared" si="90"/>
        <v>-16927.368315710326</v>
      </c>
    </row>
    <row r="409" spans="1:16">
      <c r="A409" s="6">
        <v>0</v>
      </c>
      <c r="B409" s="6">
        <v>13</v>
      </c>
      <c r="C409" s="6">
        <v>2</v>
      </c>
      <c r="D409" s="6">
        <f t="shared" si="78"/>
        <v>15</v>
      </c>
      <c r="E409" s="5">
        <f t="shared" si="79"/>
        <v>0</v>
      </c>
      <c r="F409" s="5">
        <f t="shared" si="80"/>
        <v>537.61930749245744</v>
      </c>
      <c r="G409" s="5">
        <f t="shared" si="81"/>
        <v>92.264062499999994</v>
      </c>
      <c r="H409" s="5">
        <f t="shared" si="82"/>
        <v>629.88336999245746</v>
      </c>
      <c r="I409" s="5">
        <f t="shared" si="83"/>
        <v>629.88336999245746</v>
      </c>
      <c r="J409" s="5">
        <f t="shared" si="84"/>
        <v>0</v>
      </c>
      <c r="K409" s="2">
        <f t="shared" si="85"/>
        <v>21870.95034696033</v>
      </c>
      <c r="L409" s="2">
        <f t="shared" si="86"/>
        <v>32622</v>
      </c>
      <c r="M409" s="2">
        <f t="shared" si="87"/>
        <v>7480</v>
      </c>
      <c r="N409" s="6">
        <f t="shared" si="88"/>
        <v>1</v>
      </c>
      <c r="O409" s="2">
        <f t="shared" si="89"/>
        <v>-16728.95034696033</v>
      </c>
      <c r="P409" s="2">
        <f t="shared" si="90"/>
        <v>-16728.95034696033</v>
      </c>
    </row>
    <row r="410" spans="1:16">
      <c r="A410" s="6">
        <v>0</v>
      </c>
      <c r="B410" s="6">
        <v>13</v>
      </c>
      <c r="C410" s="6">
        <v>3</v>
      </c>
      <c r="D410" s="6">
        <f t="shared" si="78"/>
        <v>16</v>
      </c>
      <c r="E410" s="5">
        <f t="shared" si="79"/>
        <v>0</v>
      </c>
      <c r="F410" s="5">
        <f t="shared" si="80"/>
        <v>537.61930749245744</v>
      </c>
      <c r="G410" s="5">
        <f t="shared" si="81"/>
        <v>140.12604492187498</v>
      </c>
      <c r="H410" s="5">
        <f t="shared" si="82"/>
        <v>677.74535241433239</v>
      </c>
      <c r="I410" s="5">
        <f t="shared" si="83"/>
        <v>677.74535241433239</v>
      </c>
      <c r="J410" s="5">
        <f t="shared" si="84"/>
        <v>0</v>
      </c>
      <c r="K410" s="2">
        <f t="shared" si="85"/>
        <v>23532.824736608763</v>
      </c>
      <c r="L410" s="2">
        <f t="shared" si="86"/>
        <v>35322</v>
      </c>
      <c r="M410" s="2">
        <f t="shared" si="87"/>
        <v>8360</v>
      </c>
      <c r="N410" s="6">
        <f t="shared" si="88"/>
        <v>1</v>
      </c>
      <c r="O410" s="2">
        <f t="shared" si="89"/>
        <v>-16570.824736608763</v>
      </c>
      <c r="P410" s="2">
        <f t="shared" si="90"/>
        <v>-16570.824736608763</v>
      </c>
    </row>
    <row r="411" spans="1:16">
      <c r="A411" s="6">
        <v>0</v>
      </c>
      <c r="B411" s="6">
        <v>13</v>
      </c>
      <c r="C411" s="6">
        <v>4</v>
      </c>
      <c r="D411" s="6">
        <f t="shared" si="78"/>
        <v>17</v>
      </c>
      <c r="E411" s="5">
        <f t="shared" si="79"/>
        <v>0</v>
      </c>
      <c r="F411" s="5">
        <f t="shared" si="80"/>
        <v>537.61930749245744</v>
      </c>
      <c r="G411" s="5">
        <f t="shared" si="81"/>
        <v>189.17016064453125</v>
      </c>
      <c r="H411" s="5">
        <f t="shared" si="82"/>
        <v>726.78946813698872</v>
      </c>
      <c r="I411" s="5">
        <f t="shared" si="83"/>
        <v>720</v>
      </c>
      <c r="J411" s="5">
        <f t="shared" si="84"/>
        <v>6.7894681369887167</v>
      </c>
      <c r="K411" s="2">
        <f t="shared" si="85"/>
        <v>25117.87271071161</v>
      </c>
      <c r="L411" s="2">
        <f t="shared" si="86"/>
        <v>38022</v>
      </c>
      <c r="M411" s="2">
        <f t="shared" si="87"/>
        <v>9240</v>
      </c>
      <c r="N411" s="6">
        <f t="shared" si="88"/>
        <v>1</v>
      </c>
      <c r="O411" s="2">
        <f t="shared" si="89"/>
        <v>-16335.87271071161</v>
      </c>
      <c r="P411" s="2">
        <f t="shared" si="90"/>
        <v>-16335.87271071161</v>
      </c>
    </row>
    <row r="412" spans="1:16">
      <c r="A412" s="6">
        <v>0</v>
      </c>
      <c r="B412" s="6">
        <v>13</v>
      </c>
      <c r="C412" s="6">
        <v>5</v>
      </c>
      <c r="D412" s="6">
        <f t="shared" si="78"/>
        <v>18</v>
      </c>
      <c r="E412" s="5">
        <f t="shared" si="79"/>
        <v>0</v>
      </c>
      <c r="F412" s="5">
        <f t="shared" si="80"/>
        <v>537.61930749245744</v>
      </c>
      <c r="G412" s="5">
        <f t="shared" si="81"/>
        <v>239.41848456573481</v>
      </c>
      <c r="H412" s="5">
        <f t="shared" si="82"/>
        <v>777.03779205819228</v>
      </c>
      <c r="I412" s="5">
        <f t="shared" si="83"/>
        <v>720</v>
      </c>
      <c r="J412" s="5">
        <f t="shared" si="84"/>
        <v>57.037792058192281</v>
      </c>
      <c r="K412" s="2">
        <f t="shared" si="85"/>
        <v>25990.239445454728</v>
      </c>
      <c r="L412" s="2">
        <f t="shared" si="86"/>
        <v>40722</v>
      </c>
      <c r="M412" s="2">
        <f t="shared" si="87"/>
        <v>10120</v>
      </c>
      <c r="N412" s="6">
        <f t="shared" si="88"/>
        <v>1</v>
      </c>
      <c r="O412" s="2">
        <f t="shared" si="89"/>
        <v>-15388.239445454728</v>
      </c>
      <c r="P412" s="2">
        <f t="shared" si="90"/>
        <v>-15388.239445454728</v>
      </c>
    </row>
    <row r="413" spans="1:16">
      <c r="A413" s="6">
        <v>0</v>
      </c>
      <c r="B413" s="6">
        <v>13</v>
      </c>
      <c r="C413" s="6">
        <v>6</v>
      </c>
      <c r="D413" s="6">
        <f t="shared" si="78"/>
        <v>19</v>
      </c>
      <c r="E413" s="5">
        <f t="shared" si="79"/>
        <v>0</v>
      </c>
      <c r="F413" s="5">
        <f t="shared" si="80"/>
        <v>537.61930749245744</v>
      </c>
      <c r="G413" s="5">
        <f t="shared" si="81"/>
        <v>290.89345874736784</v>
      </c>
      <c r="H413" s="5">
        <f t="shared" si="82"/>
        <v>828.51276623982528</v>
      </c>
      <c r="I413" s="5">
        <f t="shared" si="83"/>
        <v>720</v>
      </c>
      <c r="J413" s="5">
        <f t="shared" si="84"/>
        <v>108.51276623982528</v>
      </c>
      <c r="K413" s="2">
        <f t="shared" si="85"/>
        <v>26883.902191663634</v>
      </c>
      <c r="L413" s="2">
        <f t="shared" si="86"/>
        <v>43422</v>
      </c>
      <c r="M413" s="2">
        <f t="shared" si="87"/>
        <v>11000</v>
      </c>
      <c r="N413" s="6">
        <f t="shared" si="88"/>
        <v>1</v>
      </c>
      <c r="O413" s="2">
        <f t="shared" si="89"/>
        <v>-14461.902191663634</v>
      </c>
      <c r="P413" s="2">
        <f t="shared" si="90"/>
        <v>-14461.902191663634</v>
      </c>
    </row>
    <row r="414" spans="1:16">
      <c r="A414" s="6">
        <v>0</v>
      </c>
      <c r="B414" s="6">
        <v>13</v>
      </c>
      <c r="C414" s="6">
        <v>7</v>
      </c>
      <c r="D414" s="6">
        <f t="shared" si="78"/>
        <v>20</v>
      </c>
      <c r="E414" s="5">
        <f t="shared" si="79"/>
        <v>0</v>
      </c>
      <c r="F414" s="5">
        <f t="shared" si="80"/>
        <v>537.61930749245744</v>
      </c>
      <c r="G414" s="5">
        <f t="shared" si="81"/>
        <v>343.61789814532818</v>
      </c>
      <c r="H414" s="5">
        <f t="shared" si="82"/>
        <v>881.23720563778556</v>
      </c>
      <c r="I414" s="5">
        <f t="shared" si="83"/>
        <v>720</v>
      </c>
      <c r="J414" s="5">
        <f t="shared" si="84"/>
        <v>161.23720563778556</v>
      </c>
      <c r="K414" s="2">
        <f t="shared" si="85"/>
        <v>27799.257042322664</v>
      </c>
      <c r="L414" s="2">
        <f t="shared" si="86"/>
        <v>46122</v>
      </c>
      <c r="M414" s="2">
        <f t="shared" si="87"/>
        <v>11880</v>
      </c>
      <c r="N414" s="6">
        <f t="shared" si="88"/>
        <v>1</v>
      </c>
      <c r="O414" s="2">
        <f t="shared" si="89"/>
        <v>-13557.257042322664</v>
      </c>
      <c r="P414" s="2">
        <f t="shared" si="90"/>
        <v>-13557.257042322664</v>
      </c>
    </row>
    <row r="415" spans="1:16">
      <c r="A415" s="6">
        <v>0</v>
      </c>
      <c r="B415" s="6">
        <v>13</v>
      </c>
      <c r="C415" s="6">
        <v>8</v>
      </c>
      <c r="D415" s="6">
        <f t="shared" si="78"/>
        <v>21</v>
      </c>
      <c r="E415" s="5">
        <f t="shared" si="79"/>
        <v>0</v>
      </c>
      <c r="F415" s="5">
        <f t="shared" si="80"/>
        <v>537.61930749245744</v>
      </c>
      <c r="G415" s="5">
        <f t="shared" si="81"/>
        <v>397.61499642530839</v>
      </c>
      <c r="H415" s="5">
        <f t="shared" si="82"/>
        <v>935.23430391776583</v>
      </c>
      <c r="I415" s="5">
        <f t="shared" si="83"/>
        <v>720</v>
      </c>
      <c r="J415" s="5">
        <f t="shared" si="84"/>
        <v>215.23430391776583</v>
      </c>
      <c r="K415" s="2">
        <f t="shared" si="85"/>
        <v>28736.706665238991</v>
      </c>
      <c r="L415" s="2">
        <f t="shared" si="86"/>
        <v>48822</v>
      </c>
      <c r="M415" s="2">
        <f t="shared" si="87"/>
        <v>12760</v>
      </c>
      <c r="N415" s="6">
        <f t="shared" si="88"/>
        <v>1</v>
      </c>
      <c r="O415" s="2">
        <f t="shared" si="89"/>
        <v>-12674.706665238991</v>
      </c>
      <c r="P415" s="2">
        <f t="shared" si="90"/>
        <v>-12674.706665238991</v>
      </c>
    </row>
    <row r="416" spans="1:16">
      <c r="A416" s="6">
        <v>0</v>
      </c>
      <c r="B416" s="6">
        <v>13</v>
      </c>
      <c r="C416" s="6">
        <v>9</v>
      </c>
      <c r="D416" s="6">
        <f t="shared" si="78"/>
        <v>22</v>
      </c>
      <c r="E416" s="5">
        <f t="shared" si="79"/>
        <v>0</v>
      </c>
      <c r="F416" s="5">
        <f t="shared" si="80"/>
        <v>537.61930749245744</v>
      </c>
      <c r="G416" s="5">
        <f t="shared" si="81"/>
        <v>452.90833186570285</v>
      </c>
      <c r="H416" s="5">
        <f t="shared" si="82"/>
        <v>990.52763935816029</v>
      </c>
      <c r="I416" s="5">
        <f t="shared" si="83"/>
        <v>720</v>
      </c>
      <c r="J416" s="5">
        <f t="shared" si="84"/>
        <v>270.52763935816029</v>
      </c>
      <c r="K416" s="2">
        <f t="shared" si="85"/>
        <v>29696.660405523617</v>
      </c>
      <c r="L416" s="2">
        <f t="shared" si="86"/>
        <v>51522</v>
      </c>
      <c r="M416" s="2">
        <f t="shared" si="87"/>
        <v>13640</v>
      </c>
      <c r="N416" s="6">
        <f t="shared" si="88"/>
        <v>1</v>
      </c>
      <c r="O416" s="2">
        <f t="shared" si="89"/>
        <v>-11814.660405523617</v>
      </c>
      <c r="P416" s="2">
        <f t="shared" si="90"/>
        <v>-11814.660405523617</v>
      </c>
    </row>
    <row r="417" spans="1:16">
      <c r="A417" s="6">
        <v>0</v>
      </c>
      <c r="B417" s="6">
        <v>13</v>
      </c>
      <c r="C417" s="6">
        <v>10</v>
      </c>
      <c r="D417" s="6">
        <f t="shared" si="78"/>
        <v>23</v>
      </c>
      <c r="E417" s="5">
        <f t="shared" si="79"/>
        <v>0</v>
      </c>
      <c r="F417" s="5">
        <f t="shared" si="80"/>
        <v>537.61930749245744</v>
      </c>
      <c r="G417" s="5">
        <f t="shared" si="81"/>
        <v>509.52187334891573</v>
      </c>
      <c r="H417" s="5">
        <f t="shared" si="82"/>
        <v>1047.1411808413732</v>
      </c>
      <c r="I417" s="5">
        <f t="shared" si="83"/>
        <v>720</v>
      </c>
      <c r="J417" s="5">
        <f t="shared" si="84"/>
        <v>327.14118084137317</v>
      </c>
      <c r="K417" s="2">
        <f t="shared" si="85"/>
        <v>30679.534389607172</v>
      </c>
      <c r="L417" s="2">
        <f t="shared" si="86"/>
        <v>54222</v>
      </c>
      <c r="M417" s="2">
        <f t="shared" si="87"/>
        <v>14520</v>
      </c>
      <c r="N417" s="6">
        <f t="shared" si="88"/>
        <v>1</v>
      </c>
      <c r="O417" s="2">
        <f t="shared" si="89"/>
        <v>-10977.534389607172</v>
      </c>
      <c r="P417" s="2">
        <f t="shared" si="90"/>
        <v>-10977.534389607172</v>
      </c>
    </row>
    <row r="418" spans="1:16">
      <c r="A418" s="6">
        <v>0</v>
      </c>
      <c r="B418" s="6">
        <v>13</v>
      </c>
      <c r="C418" s="6">
        <v>11</v>
      </c>
      <c r="D418" s="6">
        <f t="shared" si="78"/>
        <v>24</v>
      </c>
      <c r="E418" s="5">
        <f t="shared" si="79"/>
        <v>0</v>
      </c>
      <c r="F418" s="5">
        <f t="shared" si="80"/>
        <v>537.61930749245744</v>
      </c>
      <c r="G418" s="5">
        <f t="shared" si="81"/>
        <v>567.47998644235474</v>
      </c>
      <c r="H418" s="5">
        <f t="shared" si="82"/>
        <v>1105.0992939348121</v>
      </c>
      <c r="I418" s="5">
        <f t="shared" si="83"/>
        <v>720</v>
      </c>
      <c r="J418" s="5">
        <f t="shared" si="84"/>
        <v>385.09929393481207</v>
      </c>
      <c r="K418" s="2">
        <f t="shared" si="85"/>
        <v>31685.751630812709</v>
      </c>
      <c r="L418" s="2">
        <f t="shared" si="86"/>
        <v>56922</v>
      </c>
      <c r="M418" s="2">
        <f t="shared" si="87"/>
        <v>15400</v>
      </c>
      <c r="N418" s="6">
        <f t="shared" si="88"/>
        <v>1</v>
      </c>
      <c r="O418" s="2">
        <f t="shared" si="89"/>
        <v>-10163.751630812709</v>
      </c>
      <c r="P418" s="2">
        <f t="shared" si="90"/>
        <v>-10163.751630812709</v>
      </c>
    </row>
    <row r="419" spans="1:16">
      <c r="A419" s="6">
        <v>0</v>
      </c>
      <c r="B419" s="6">
        <v>13</v>
      </c>
      <c r="C419" s="6">
        <v>12</v>
      </c>
      <c r="D419" s="6">
        <f t="shared" si="78"/>
        <v>25</v>
      </c>
      <c r="E419" s="5">
        <f t="shared" si="79"/>
        <v>0</v>
      </c>
      <c r="F419" s="5">
        <f t="shared" si="80"/>
        <v>537.61930749245744</v>
      </c>
      <c r="G419" s="5">
        <f t="shared" si="81"/>
        <v>626.80743957041921</v>
      </c>
      <c r="H419" s="5">
        <f t="shared" si="82"/>
        <v>1164.4267470628765</v>
      </c>
      <c r="I419" s="5">
        <f t="shared" si="83"/>
        <v>720</v>
      </c>
      <c r="J419" s="5">
        <f t="shared" si="84"/>
        <v>444.42674706287653</v>
      </c>
      <c r="K419" s="2">
        <f t="shared" si="85"/>
        <v>32715.742136508274</v>
      </c>
      <c r="L419" s="2">
        <f t="shared" si="86"/>
        <v>59622</v>
      </c>
      <c r="M419" s="2">
        <f t="shared" si="87"/>
        <v>16280</v>
      </c>
      <c r="N419" s="6">
        <f t="shared" si="88"/>
        <v>1</v>
      </c>
      <c r="O419" s="2">
        <f t="shared" si="89"/>
        <v>-9373.7421365082737</v>
      </c>
      <c r="P419" s="2">
        <f t="shared" si="90"/>
        <v>-9373.7421365082737</v>
      </c>
    </row>
    <row r="420" spans="1:16">
      <c r="A420" s="6">
        <v>0</v>
      </c>
      <c r="B420" s="6">
        <v>13</v>
      </c>
      <c r="C420" s="6">
        <v>13</v>
      </c>
      <c r="D420" s="6">
        <f t="shared" si="78"/>
        <v>26</v>
      </c>
      <c r="E420" s="5">
        <f t="shared" si="79"/>
        <v>0</v>
      </c>
      <c r="F420" s="5">
        <f t="shared" si="80"/>
        <v>537.61930749245744</v>
      </c>
      <c r="G420" s="5">
        <f t="shared" si="81"/>
        <v>687.52941027880343</v>
      </c>
      <c r="H420" s="5">
        <f t="shared" si="82"/>
        <v>1225.1487177712609</v>
      </c>
      <c r="I420" s="5">
        <f t="shared" si="83"/>
        <v>720</v>
      </c>
      <c r="J420" s="5">
        <f t="shared" si="84"/>
        <v>505.14871777126086</v>
      </c>
      <c r="K420" s="2">
        <f t="shared" si="85"/>
        <v>33769.943016862169</v>
      </c>
      <c r="L420" s="2">
        <f t="shared" si="86"/>
        <v>62322</v>
      </c>
      <c r="M420" s="2">
        <f t="shared" si="87"/>
        <v>17160</v>
      </c>
      <c r="N420" s="6">
        <f t="shared" si="88"/>
        <v>1</v>
      </c>
      <c r="O420" s="2">
        <f t="shared" si="89"/>
        <v>-8607.9430168621693</v>
      </c>
      <c r="P420" s="2">
        <f t="shared" si="90"/>
        <v>-8607.9430168621693</v>
      </c>
    </row>
    <row r="421" spans="1:16">
      <c r="A421" s="6">
        <v>0</v>
      </c>
      <c r="B421" s="6">
        <v>13</v>
      </c>
      <c r="C421" s="6">
        <v>14</v>
      </c>
      <c r="D421" s="6">
        <f t="shared" si="78"/>
        <v>27</v>
      </c>
      <c r="E421" s="5">
        <f t="shared" si="79"/>
        <v>0</v>
      </c>
      <c r="F421" s="5">
        <f t="shared" si="80"/>
        <v>537.61930749245744</v>
      </c>
      <c r="G421" s="5">
        <f t="shared" si="81"/>
        <v>749.67149159246469</v>
      </c>
      <c r="H421" s="5">
        <f t="shared" si="82"/>
        <v>1287.2907990849221</v>
      </c>
      <c r="I421" s="5">
        <f t="shared" si="83"/>
        <v>720</v>
      </c>
      <c r="J421" s="5">
        <f t="shared" si="84"/>
        <v>567.29079908492213</v>
      </c>
      <c r="K421" s="2">
        <f t="shared" si="85"/>
        <v>34848.79859522434</v>
      </c>
      <c r="L421" s="2">
        <f t="shared" si="86"/>
        <v>65022</v>
      </c>
      <c r="M421" s="2">
        <f t="shared" si="87"/>
        <v>18040</v>
      </c>
      <c r="N421" s="6">
        <f t="shared" si="88"/>
        <v>1</v>
      </c>
      <c r="O421" s="2">
        <f t="shared" si="89"/>
        <v>-7866.7985952243398</v>
      </c>
      <c r="P421" s="2">
        <f t="shared" si="90"/>
        <v>-7866.7985952243398</v>
      </c>
    </row>
    <row r="422" spans="1:16">
      <c r="A422" s="6">
        <v>0</v>
      </c>
      <c r="B422" s="6">
        <v>13</v>
      </c>
      <c r="C422" s="6">
        <v>15</v>
      </c>
      <c r="D422" s="6">
        <f t="shared" si="78"/>
        <v>28</v>
      </c>
      <c r="E422" s="5">
        <f t="shared" si="79"/>
        <v>0</v>
      </c>
      <c r="F422" s="5">
        <f t="shared" si="80"/>
        <v>537.61930749245744</v>
      </c>
      <c r="G422" s="5">
        <f t="shared" si="81"/>
        <v>813.25969846861108</v>
      </c>
      <c r="H422" s="5">
        <f t="shared" si="82"/>
        <v>1350.8790059610685</v>
      </c>
      <c r="I422" s="5">
        <f t="shared" si="83"/>
        <v>720</v>
      </c>
      <c r="J422" s="5">
        <f t="shared" si="84"/>
        <v>630.87900596106851</v>
      </c>
      <c r="K422" s="2">
        <f t="shared" si="85"/>
        <v>35952.760520157441</v>
      </c>
      <c r="L422" s="2">
        <f t="shared" si="86"/>
        <v>67722</v>
      </c>
      <c r="M422" s="2">
        <f t="shared" si="87"/>
        <v>18920</v>
      </c>
      <c r="N422" s="6">
        <f t="shared" si="88"/>
        <v>1</v>
      </c>
      <c r="O422" s="2">
        <f t="shared" si="89"/>
        <v>-7150.7605201574406</v>
      </c>
      <c r="P422" s="2">
        <f t="shared" si="90"/>
        <v>-7150.7605201574406</v>
      </c>
    </row>
    <row r="423" spans="1:16">
      <c r="A423" s="6">
        <v>0</v>
      </c>
      <c r="B423" s="6">
        <v>13</v>
      </c>
      <c r="C423" s="6">
        <v>16</v>
      </c>
      <c r="D423" s="6">
        <f t="shared" si="78"/>
        <v>29</v>
      </c>
      <c r="E423" s="5">
        <f t="shared" si="79"/>
        <v>0</v>
      </c>
      <c r="F423" s="5">
        <f t="shared" si="80"/>
        <v>537.61930749245744</v>
      </c>
      <c r="G423" s="5">
        <f t="shared" si="81"/>
        <v>878.32047434610013</v>
      </c>
      <c r="H423" s="5">
        <f t="shared" si="82"/>
        <v>1415.9397818385576</v>
      </c>
      <c r="I423" s="5">
        <f t="shared" si="83"/>
        <v>720</v>
      </c>
      <c r="J423" s="5">
        <f t="shared" si="84"/>
        <v>695.93978183855756</v>
      </c>
      <c r="K423" s="2">
        <f t="shared" si="85"/>
        <v>37082.287879141622</v>
      </c>
      <c r="L423" s="2">
        <f t="shared" si="86"/>
        <v>70422</v>
      </c>
      <c r="M423" s="2">
        <f t="shared" si="87"/>
        <v>19800</v>
      </c>
      <c r="N423" s="6">
        <f t="shared" si="88"/>
        <v>1</v>
      </c>
      <c r="O423" s="2">
        <f t="shared" si="89"/>
        <v>-6460.2878791416224</v>
      </c>
      <c r="P423" s="2">
        <f t="shared" si="90"/>
        <v>-6460.2878791416224</v>
      </c>
    </row>
    <row r="424" spans="1:16">
      <c r="A424" s="6">
        <v>0</v>
      </c>
      <c r="B424" s="6">
        <v>13</v>
      </c>
      <c r="C424" s="6">
        <v>17</v>
      </c>
      <c r="D424" s="6">
        <f t="shared" si="78"/>
        <v>30</v>
      </c>
      <c r="E424" s="5">
        <f t="shared" si="79"/>
        <v>0</v>
      </c>
      <c r="F424" s="5">
        <f t="shared" si="80"/>
        <v>537.61930749245744</v>
      </c>
      <c r="G424" s="5">
        <f t="shared" si="81"/>
        <v>944.88069779264049</v>
      </c>
      <c r="H424" s="5">
        <f t="shared" si="82"/>
        <v>1482.5000052850978</v>
      </c>
      <c r="I424" s="5">
        <f t="shared" si="83"/>
        <v>720</v>
      </c>
      <c r="J424" s="5">
        <f t="shared" si="84"/>
        <v>762.50000528509781</v>
      </c>
      <c r="K424" s="2">
        <f t="shared" si="85"/>
        <v>38237.847313977392</v>
      </c>
      <c r="L424" s="2">
        <f t="shared" si="86"/>
        <v>73122</v>
      </c>
      <c r="M424" s="2">
        <f t="shared" si="87"/>
        <v>20680</v>
      </c>
      <c r="N424" s="6">
        <f t="shared" si="88"/>
        <v>1</v>
      </c>
      <c r="O424" s="2">
        <f t="shared" si="89"/>
        <v>-5795.8473139773923</v>
      </c>
      <c r="P424" s="2">
        <f t="shared" si="90"/>
        <v>-5795.8473139773923</v>
      </c>
    </row>
    <row r="425" spans="1:16">
      <c r="A425" s="6">
        <v>0</v>
      </c>
      <c r="B425" s="6">
        <v>13</v>
      </c>
      <c r="C425" s="6">
        <v>18</v>
      </c>
      <c r="D425" s="6">
        <f t="shared" si="78"/>
        <v>31</v>
      </c>
      <c r="E425" s="5">
        <f t="shared" si="79"/>
        <v>0</v>
      </c>
      <c r="F425" s="5">
        <f t="shared" si="80"/>
        <v>537.61930749245744</v>
      </c>
      <c r="G425" s="5">
        <f t="shared" si="81"/>
        <v>1012.9676892512279</v>
      </c>
      <c r="H425" s="5">
        <f t="shared" si="82"/>
        <v>1550.5869967436852</v>
      </c>
      <c r="I425" s="5">
        <f t="shared" si="83"/>
        <v>720</v>
      </c>
      <c r="J425" s="5">
        <f t="shared" si="84"/>
        <v>830.58699674368518</v>
      </c>
      <c r="K425" s="2">
        <f t="shared" si="85"/>
        <v>39419.9131379112</v>
      </c>
      <c r="L425" s="2">
        <f t="shared" si="86"/>
        <v>75822</v>
      </c>
      <c r="M425" s="2">
        <f t="shared" si="87"/>
        <v>21560</v>
      </c>
      <c r="N425" s="6">
        <f t="shared" si="88"/>
        <v>1</v>
      </c>
      <c r="O425" s="2">
        <f t="shared" si="89"/>
        <v>-5157.9131379112005</v>
      </c>
      <c r="P425" s="2">
        <f t="shared" si="90"/>
        <v>-5157.9131379112005</v>
      </c>
    </row>
    <row r="426" spans="1:16">
      <c r="A426" s="6">
        <v>0</v>
      </c>
      <c r="B426" s="6">
        <v>13</v>
      </c>
      <c r="C426" s="6">
        <v>19</v>
      </c>
      <c r="D426" s="6">
        <f t="shared" si="78"/>
        <v>32</v>
      </c>
      <c r="E426" s="5">
        <f t="shared" si="79"/>
        <v>0</v>
      </c>
      <c r="F426" s="5">
        <f t="shared" si="80"/>
        <v>537.61930749245744</v>
      </c>
      <c r="G426" s="5">
        <f t="shared" si="81"/>
        <v>1082.6092178872495</v>
      </c>
      <c r="H426" s="5">
        <f t="shared" si="82"/>
        <v>1620.228525379707</v>
      </c>
      <c r="I426" s="5">
        <f t="shared" si="83"/>
        <v>720</v>
      </c>
      <c r="J426" s="5">
        <f t="shared" si="84"/>
        <v>900.22852537970698</v>
      </c>
      <c r="K426" s="2">
        <f t="shared" si="85"/>
        <v>40628.967454508806</v>
      </c>
      <c r="L426" s="2">
        <f t="shared" si="86"/>
        <v>78522</v>
      </c>
      <c r="M426" s="2">
        <f t="shared" si="87"/>
        <v>22440</v>
      </c>
      <c r="N426" s="6">
        <f t="shared" si="88"/>
        <v>1</v>
      </c>
      <c r="O426" s="2">
        <f t="shared" si="89"/>
        <v>-4546.9674545088055</v>
      </c>
      <c r="P426" s="2">
        <f t="shared" si="90"/>
        <v>-4546.9674545088055</v>
      </c>
    </row>
    <row r="427" spans="1:16">
      <c r="A427" s="6">
        <v>0</v>
      </c>
      <c r="B427" s="6">
        <v>13</v>
      </c>
      <c r="C427" s="6">
        <v>20</v>
      </c>
      <c r="D427" s="6">
        <f t="shared" si="78"/>
        <v>33</v>
      </c>
      <c r="E427" s="5">
        <f t="shared" si="79"/>
        <v>0</v>
      </c>
      <c r="F427" s="5">
        <f t="shared" si="80"/>
        <v>537.61930749245744</v>
      </c>
      <c r="G427" s="5">
        <f t="shared" si="81"/>
        <v>1153.8335085377266</v>
      </c>
      <c r="H427" s="5">
        <f t="shared" si="82"/>
        <v>1691.4528160301841</v>
      </c>
      <c r="I427" s="5">
        <f t="shared" si="83"/>
        <v>720</v>
      </c>
      <c r="J427" s="5">
        <f t="shared" si="84"/>
        <v>971.45281603018407</v>
      </c>
      <c r="K427" s="2">
        <f t="shared" si="85"/>
        <v>41865.500278301806</v>
      </c>
      <c r="L427" s="2">
        <f t="shared" si="86"/>
        <v>81222</v>
      </c>
      <c r="M427" s="2">
        <f t="shared" si="87"/>
        <v>23320</v>
      </c>
      <c r="N427" s="6">
        <f t="shared" si="88"/>
        <v>1</v>
      </c>
      <c r="O427" s="2">
        <f t="shared" si="89"/>
        <v>-3963.5002783018062</v>
      </c>
      <c r="P427" s="2">
        <f t="shared" si="90"/>
        <v>-3963.5002783018062</v>
      </c>
    </row>
    <row r="428" spans="1:16">
      <c r="A428" s="6">
        <v>0</v>
      </c>
      <c r="B428" s="6">
        <v>13</v>
      </c>
      <c r="C428" s="6">
        <v>21</v>
      </c>
      <c r="D428" s="6">
        <f t="shared" si="78"/>
        <v>34</v>
      </c>
      <c r="E428" s="5">
        <f t="shared" si="79"/>
        <v>0</v>
      </c>
      <c r="F428" s="5">
        <f t="shared" si="80"/>
        <v>537.61930749245744</v>
      </c>
      <c r="G428" s="5">
        <f t="shared" si="81"/>
        <v>1226.6692487641703</v>
      </c>
      <c r="H428" s="5">
        <f t="shared" si="82"/>
        <v>1764.2885562566278</v>
      </c>
      <c r="I428" s="5">
        <f t="shared" si="83"/>
        <v>720</v>
      </c>
      <c r="J428" s="5">
        <f t="shared" si="84"/>
        <v>1044.2885562566278</v>
      </c>
      <c r="K428" s="2">
        <f t="shared" si="85"/>
        <v>43130.009657233124</v>
      </c>
      <c r="L428" s="2">
        <f t="shared" si="86"/>
        <v>83922</v>
      </c>
      <c r="M428" s="2">
        <f t="shared" si="87"/>
        <v>24200</v>
      </c>
      <c r="N428" s="6">
        <f t="shared" si="88"/>
        <v>1</v>
      </c>
      <c r="O428" s="2">
        <f t="shared" si="89"/>
        <v>-3408.009657233124</v>
      </c>
      <c r="P428" s="2">
        <f t="shared" si="90"/>
        <v>-3408.009657233124</v>
      </c>
    </row>
    <row r="429" spans="1:16">
      <c r="A429" s="6">
        <v>0</v>
      </c>
      <c r="B429" s="6">
        <v>13</v>
      </c>
      <c r="C429" s="6">
        <v>22</v>
      </c>
      <c r="D429" s="6">
        <f t="shared" si="78"/>
        <v>35</v>
      </c>
      <c r="E429" s="5">
        <f t="shared" si="79"/>
        <v>0</v>
      </c>
      <c r="F429" s="5">
        <f t="shared" si="80"/>
        <v>537.61930749245744</v>
      </c>
      <c r="G429" s="5">
        <f t="shared" si="81"/>
        <v>1301.1455960105666</v>
      </c>
      <c r="H429" s="5">
        <f t="shared" si="82"/>
        <v>1838.764903503024</v>
      </c>
      <c r="I429" s="5">
        <f t="shared" si="83"/>
        <v>720</v>
      </c>
      <c r="J429" s="5">
        <f t="shared" si="84"/>
        <v>1118.764903503024</v>
      </c>
      <c r="K429" s="2">
        <f t="shared" si="85"/>
        <v>44423.0017969275</v>
      </c>
      <c r="L429" s="2">
        <f t="shared" si="86"/>
        <v>86622</v>
      </c>
      <c r="M429" s="2">
        <f t="shared" si="87"/>
        <v>25080</v>
      </c>
      <c r="N429" s="6">
        <f t="shared" si="88"/>
        <v>1</v>
      </c>
      <c r="O429" s="2">
        <f t="shared" si="89"/>
        <v>-2881.0017969274995</v>
      </c>
      <c r="P429" s="2">
        <f t="shared" si="90"/>
        <v>-2881.0017969274995</v>
      </c>
    </row>
    <row r="430" spans="1:16">
      <c r="A430" s="6">
        <v>0</v>
      </c>
      <c r="B430" s="6">
        <v>13</v>
      </c>
      <c r="C430" s="6">
        <v>23</v>
      </c>
      <c r="D430" s="6">
        <f t="shared" si="78"/>
        <v>36</v>
      </c>
      <c r="E430" s="5">
        <f t="shared" si="79"/>
        <v>0</v>
      </c>
      <c r="F430" s="5">
        <f t="shared" si="80"/>
        <v>537.61930749245744</v>
      </c>
      <c r="G430" s="5">
        <f t="shared" si="81"/>
        <v>1377.292184868003</v>
      </c>
      <c r="H430" s="5">
        <f t="shared" si="82"/>
        <v>1914.9114923604604</v>
      </c>
      <c r="I430" s="5">
        <f t="shared" si="83"/>
        <v>720</v>
      </c>
      <c r="J430" s="5">
        <f t="shared" si="84"/>
        <v>1194.9114923604604</v>
      </c>
      <c r="K430" s="2">
        <f t="shared" si="85"/>
        <v>45744.991186813553</v>
      </c>
      <c r="L430" s="2">
        <f t="shared" si="86"/>
        <v>89322</v>
      </c>
      <c r="M430" s="2">
        <f t="shared" si="87"/>
        <v>25960</v>
      </c>
      <c r="N430" s="6">
        <f t="shared" si="88"/>
        <v>1</v>
      </c>
      <c r="O430" s="2">
        <f t="shared" si="89"/>
        <v>-2382.9911868135532</v>
      </c>
      <c r="P430" s="2">
        <f t="shared" si="90"/>
        <v>-2382.9911868135532</v>
      </c>
    </row>
    <row r="431" spans="1:16">
      <c r="A431" s="6">
        <v>0</v>
      </c>
      <c r="B431" s="6">
        <v>13</v>
      </c>
      <c r="C431" s="6">
        <v>24</v>
      </c>
      <c r="D431" s="6">
        <f t="shared" si="78"/>
        <v>37</v>
      </c>
      <c r="E431" s="5">
        <f t="shared" si="79"/>
        <v>0</v>
      </c>
      <c r="F431" s="5">
        <f t="shared" si="80"/>
        <v>537.61930749245744</v>
      </c>
      <c r="G431" s="5">
        <f t="shared" si="81"/>
        <v>1455.1391344474989</v>
      </c>
      <c r="H431" s="5">
        <f t="shared" si="82"/>
        <v>1992.7584419399564</v>
      </c>
      <c r="I431" s="5">
        <f t="shared" si="83"/>
        <v>720</v>
      </c>
      <c r="J431" s="5">
        <f t="shared" si="84"/>
        <v>1272.7584419399564</v>
      </c>
      <c r="K431" s="2">
        <f t="shared" si="85"/>
        <v>47096.500728124243</v>
      </c>
      <c r="L431" s="2">
        <f t="shared" si="86"/>
        <v>92022</v>
      </c>
      <c r="M431" s="2">
        <f t="shared" si="87"/>
        <v>26840</v>
      </c>
      <c r="N431" s="6">
        <f t="shared" si="88"/>
        <v>1</v>
      </c>
      <c r="O431" s="2">
        <f t="shared" si="89"/>
        <v>-1914.5007281242433</v>
      </c>
      <c r="P431" s="2">
        <f t="shared" si="90"/>
        <v>-1914.5007281242433</v>
      </c>
    </row>
    <row r="432" spans="1:16">
      <c r="A432" s="6">
        <v>0</v>
      </c>
      <c r="B432" s="6">
        <v>13</v>
      </c>
      <c r="C432" s="6">
        <v>25</v>
      </c>
      <c r="D432" s="6">
        <f t="shared" si="78"/>
        <v>38</v>
      </c>
      <c r="E432" s="5">
        <f t="shared" si="79"/>
        <v>0</v>
      </c>
      <c r="F432" s="5">
        <f t="shared" si="80"/>
        <v>537.61930749245744</v>
      </c>
      <c r="G432" s="5">
        <f t="shared" si="81"/>
        <v>1534.7170558625965</v>
      </c>
      <c r="H432" s="5">
        <f t="shared" si="82"/>
        <v>2072.3363633550539</v>
      </c>
      <c r="I432" s="5">
        <f t="shared" si="83"/>
        <v>720</v>
      </c>
      <c r="J432" s="5">
        <f t="shared" si="84"/>
        <v>1352.3363633550539</v>
      </c>
      <c r="K432" s="2">
        <f t="shared" si="85"/>
        <v>48478.061863803014</v>
      </c>
      <c r="L432" s="2">
        <f t="shared" si="86"/>
        <v>94722</v>
      </c>
      <c r="M432" s="2">
        <f t="shared" si="87"/>
        <v>27720</v>
      </c>
      <c r="N432" s="6">
        <f t="shared" si="88"/>
        <v>1</v>
      </c>
      <c r="O432" s="2">
        <f t="shared" si="89"/>
        <v>-1476.0618638030137</v>
      </c>
      <c r="P432" s="2">
        <f t="shared" si="90"/>
        <v>-1476.0618638030137</v>
      </c>
    </row>
    <row r="433" spans="1:16">
      <c r="A433" s="6">
        <v>0</v>
      </c>
      <c r="B433" s="6">
        <v>13</v>
      </c>
      <c r="C433" s="6">
        <v>26</v>
      </c>
      <c r="D433" s="6">
        <f t="shared" si="78"/>
        <v>39</v>
      </c>
      <c r="E433" s="5">
        <f t="shared" si="79"/>
        <v>0</v>
      </c>
      <c r="F433" s="5">
        <f t="shared" si="80"/>
        <v>537.61930749245744</v>
      </c>
      <c r="G433" s="5">
        <f t="shared" si="81"/>
        <v>1616.0570598233144</v>
      </c>
      <c r="H433" s="5">
        <f t="shared" si="82"/>
        <v>2153.676367315772</v>
      </c>
      <c r="I433" s="5">
        <f t="shared" si="83"/>
        <v>720</v>
      </c>
      <c r="J433" s="5">
        <f t="shared" si="84"/>
        <v>1433.676367315772</v>
      </c>
      <c r="K433" s="2">
        <f t="shared" si="85"/>
        <v>49890.214710343265</v>
      </c>
      <c r="L433" s="2">
        <f t="shared" si="86"/>
        <v>97422</v>
      </c>
      <c r="M433" s="2">
        <f t="shared" si="87"/>
        <v>28600</v>
      </c>
      <c r="N433" s="6">
        <f t="shared" si="88"/>
        <v>1</v>
      </c>
      <c r="O433" s="2">
        <f t="shared" si="89"/>
        <v>-1068.2147103432653</v>
      </c>
      <c r="P433" s="2">
        <f t="shared" si="90"/>
        <v>-1068.2147103432653</v>
      </c>
    </row>
    <row r="434" spans="1:16">
      <c r="A434" s="6">
        <v>0</v>
      </c>
      <c r="B434" s="6">
        <v>13</v>
      </c>
      <c r="C434" s="6">
        <v>27</v>
      </c>
      <c r="D434" s="6">
        <f t="shared" si="78"/>
        <v>40</v>
      </c>
      <c r="E434" s="5">
        <f t="shared" si="79"/>
        <v>0</v>
      </c>
      <c r="F434" s="5">
        <f t="shared" si="80"/>
        <v>537.61930749245744</v>
      </c>
      <c r="G434" s="5">
        <f t="shared" si="81"/>
        <v>1699.1907643430709</v>
      </c>
      <c r="H434" s="5">
        <f t="shared" si="82"/>
        <v>2236.8100718355281</v>
      </c>
      <c r="I434" s="5">
        <f t="shared" si="83"/>
        <v>720</v>
      </c>
      <c r="J434" s="5">
        <f t="shared" si="84"/>
        <v>1516.8100718355281</v>
      </c>
      <c r="K434" s="2">
        <f t="shared" si="85"/>
        <v>51333.508191589033</v>
      </c>
      <c r="L434" s="2">
        <f t="shared" si="86"/>
        <v>100122</v>
      </c>
      <c r="M434" s="2">
        <f t="shared" si="87"/>
        <v>29480</v>
      </c>
      <c r="N434" s="6">
        <f t="shared" si="88"/>
        <v>1</v>
      </c>
      <c r="O434" s="2">
        <f t="shared" si="89"/>
        <v>-691.50819158903323</v>
      </c>
      <c r="P434" s="2">
        <f t="shared" si="90"/>
        <v>-691.50819158903323</v>
      </c>
    </row>
    <row r="435" spans="1:16">
      <c r="A435" s="6">
        <v>0</v>
      </c>
      <c r="B435" s="6">
        <v>13</v>
      </c>
      <c r="C435" s="6">
        <v>28</v>
      </c>
      <c r="D435" s="6">
        <f t="shared" si="78"/>
        <v>41</v>
      </c>
      <c r="E435" s="5">
        <f t="shared" si="79"/>
        <v>0</v>
      </c>
      <c r="F435" s="5">
        <f t="shared" si="80"/>
        <v>537.61930749245744</v>
      </c>
      <c r="G435" s="5">
        <f t="shared" si="81"/>
        <v>1784.1503025602246</v>
      </c>
      <c r="H435" s="5">
        <f t="shared" si="82"/>
        <v>2321.7696100526819</v>
      </c>
      <c r="I435" s="5">
        <f t="shared" si="83"/>
        <v>720</v>
      </c>
      <c r="J435" s="5">
        <f t="shared" si="84"/>
        <v>1601.7696100526819</v>
      </c>
      <c r="K435" s="2">
        <f t="shared" si="85"/>
        <v>52808.500174525725</v>
      </c>
      <c r="L435" s="2">
        <f t="shared" si="86"/>
        <v>102822</v>
      </c>
      <c r="M435" s="2">
        <f t="shared" si="87"/>
        <v>30360</v>
      </c>
      <c r="N435" s="6">
        <f t="shared" si="88"/>
        <v>1</v>
      </c>
      <c r="O435" s="2">
        <f t="shared" si="89"/>
        <v>-346.50017452572501</v>
      </c>
      <c r="P435" s="2">
        <f t="shared" si="90"/>
        <v>-346.50017452572501</v>
      </c>
    </row>
    <row r="436" spans="1:16">
      <c r="A436" s="6">
        <v>0</v>
      </c>
      <c r="B436" s="6">
        <v>13</v>
      </c>
      <c r="C436" s="6">
        <v>29</v>
      </c>
      <c r="D436" s="6">
        <f t="shared" si="78"/>
        <v>42</v>
      </c>
      <c r="E436" s="5">
        <f t="shared" si="79"/>
        <v>0</v>
      </c>
      <c r="F436" s="5">
        <f t="shared" si="80"/>
        <v>537.61930749245744</v>
      </c>
      <c r="G436" s="5">
        <f t="shared" si="81"/>
        <v>1870.9683306758782</v>
      </c>
      <c r="H436" s="5">
        <f t="shared" si="82"/>
        <v>2408.5876381683356</v>
      </c>
      <c r="I436" s="5">
        <f t="shared" si="83"/>
        <v>720</v>
      </c>
      <c r="J436" s="5">
        <f t="shared" si="84"/>
        <v>1688.5876381683356</v>
      </c>
      <c r="K436" s="2">
        <f t="shared" si="85"/>
        <v>54315.757607089159</v>
      </c>
      <c r="L436" s="2">
        <f t="shared" si="86"/>
        <v>105522</v>
      </c>
      <c r="M436" s="2">
        <f t="shared" si="87"/>
        <v>31240</v>
      </c>
      <c r="N436" s="6">
        <f t="shared" si="88"/>
        <v>1</v>
      </c>
      <c r="O436" s="2">
        <f t="shared" si="89"/>
        <v>-33.757607089159137</v>
      </c>
      <c r="P436" s="2">
        <f t="shared" si="90"/>
        <v>-33.757607089159137</v>
      </c>
    </row>
    <row r="437" spans="1:16">
      <c r="A437" s="6">
        <v>0</v>
      </c>
      <c r="B437" s="6">
        <v>13</v>
      </c>
      <c r="C437" s="6">
        <v>30</v>
      </c>
      <c r="D437" s="6">
        <f t="shared" si="78"/>
        <v>43</v>
      </c>
      <c r="E437" s="5">
        <f t="shared" si="79"/>
        <v>0</v>
      </c>
      <c r="F437" s="5">
        <f t="shared" si="80"/>
        <v>537.61930749245744</v>
      </c>
      <c r="G437" s="5">
        <f t="shared" si="81"/>
        <v>1959.6780360096488</v>
      </c>
      <c r="H437" s="5">
        <f t="shared" si="82"/>
        <v>2497.2973435021063</v>
      </c>
      <c r="I437" s="5">
        <f t="shared" si="83"/>
        <v>720</v>
      </c>
      <c r="J437" s="5">
        <f t="shared" si="84"/>
        <v>1777.2973435021063</v>
      </c>
      <c r="K437" s="2">
        <f t="shared" si="85"/>
        <v>55855.856658022676</v>
      </c>
      <c r="L437" s="2">
        <f t="shared" si="86"/>
        <v>108222</v>
      </c>
      <c r="M437" s="2">
        <f t="shared" si="87"/>
        <v>32120</v>
      </c>
      <c r="N437" s="6">
        <f t="shared" si="88"/>
        <v>1</v>
      </c>
      <c r="O437" s="2">
        <f t="shared" si="89"/>
        <v>246.14334197732387</v>
      </c>
      <c r="P437" s="2">
        <f t="shared" si="90"/>
        <v>246.14334197732387</v>
      </c>
    </row>
    <row r="438" spans="1:16">
      <c r="A438" s="6">
        <v>0</v>
      </c>
      <c r="B438" s="6">
        <v>14</v>
      </c>
      <c r="C438" s="6">
        <v>0</v>
      </c>
      <c r="D438" s="6">
        <f t="shared" si="78"/>
        <v>14</v>
      </c>
      <c r="E438" s="5">
        <f t="shared" si="79"/>
        <v>0</v>
      </c>
      <c r="F438" s="5">
        <f t="shared" si="80"/>
        <v>593.44900480898184</v>
      </c>
      <c r="G438" s="5">
        <f t="shared" si="81"/>
        <v>0</v>
      </c>
      <c r="H438" s="5">
        <f t="shared" si="82"/>
        <v>593.44900480898184</v>
      </c>
      <c r="I438" s="5">
        <f t="shared" si="83"/>
        <v>593.44900480898184</v>
      </c>
      <c r="J438" s="5">
        <f t="shared" si="84"/>
        <v>0</v>
      </c>
      <c r="K438" s="2">
        <f t="shared" si="85"/>
        <v>20605.868222534093</v>
      </c>
      <c r="L438" s="2">
        <f t="shared" si="86"/>
        <v>29316</v>
      </c>
      <c r="M438" s="2">
        <f t="shared" si="87"/>
        <v>6160</v>
      </c>
      <c r="N438" s="6">
        <f t="shared" si="88"/>
        <v>1</v>
      </c>
      <c r="O438" s="2">
        <f t="shared" si="89"/>
        <v>-17449.868222534093</v>
      </c>
      <c r="P438" s="2">
        <f t="shared" si="90"/>
        <v>-17449.868222534093</v>
      </c>
    </row>
    <row r="439" spans="1:16">
      <c r="A439" s="6">
        <v>0</v>
      </c>
      <c r="B439" s="6">
        <v>14</v>
      </c>
      <c r="C439" s="6">
        <v>1</v>
      </c>
      <c r="D439" s="6">
        <f t="shared" si="78"/>
        <v>15</v>
      </c>
      <c r="E439" s="5">
        <f t="shared" si="79"/>
        <v>0</v>
      </c>
      <c r="F439" s="5">
        <f t="shared" si="80"/>
        <v>593.44900480898184</v>
      </c>
      <c r="G439" s="5">
        <f t="shared" si="81"/>
        <v>45.5625</v>
      </c>
      <c r="H439" s="5">
        <f t="shared" si="82"/>
        <v>639.01150480898184</v>
      </c>
      <c r="I439" s="5">
        <f t="shared" si="83"/>
        <v>639.01150480898184</v>
      </c>
      <c r="J439" s="5">
        <f t="shared" si="84"/>
        <v>0</v>
      </c>
      <c r="K439" s="2">
        <f t="shared" si="85"/>
        <v>22187.899472534093</v>
      </c>
      <c r="L439" s="2">
        <f t="shared" si="86"/>
        <v>32016</v>
      </c>
      <c r="M439" s="2">
        <f t="shared" si="87"/>
        <v>7040</v>
      </c>
      <c r="N439" s="6">
        <f t="shared" si="88"/>
        <v>1</v>
      </c>
      <c r="O439" s="2">
        <f t="shared" si="89"/>
        <v>-17211.899472534093</v>
      </c>
      <c r="P439" s="2">
        <f t="shared" si="90"/>
        <v>-17211.899472534093</v>
      </c>
    </row>
    <row r="440" spans="1:16">
      <c r="A440" s="6">
        <v>0</v>
      </c>
      <c r="B440" s="6">
        <v>14</v>
      </c>
      <c r="C440" s="6">
        <v>2</v>
      </c>
      <c r="D440" s="6">
        <f t="shared" si="78"/>
        <v>16</v>
      </c>
      <c r="E440" s="5">
        <f t="shared" si="79"/>
        <v>0</v>
      </c>
      <c r="F440" s="5">
        <f t="shared" si="80"/>
        <v>593.44900480898184</v>
      </c>
      <c r="G440" s="5">
        <f t="shared" si="81"/>
        <v>92.264062499999994</v>
      </c>
      <c r="H440" s="5">
        <f t="shared" si="82"/>
        <v>685.71306730898186</v>
      </c>
      <c r="I440" s="5">
        <f t="shared" si="83"/>
        <v>685.71306730898186</v>
      </c>
      <c r="J440" s="5">
        <f t="shared" si="84"/>
        <v>0</v>
      </c>
      <c r="K440" s="2">
        <f t="shared" si="85"/>
        <v>23809.481503784093</v>
      </c>
      <c r="L440" s="2">
        <f t="shared" si="86"/>
        <v>34716</v>
      </c>
      <c r="M440" s="2">
        <f t="shared" si="87"/>
        <v>7920</v>
      </c>
      <c r="N440" s="6">
        <f t="shared" si="88"/>
        <v>1</v>
      </c>
      <c r="O440" s="2">
        <f t="shared" si="89"/>
        <v>-17013.481503784093</v>
      </c>
      <c r="P440" s="2">
        <f t="shared" si="90"/>
        <v>-17013.481503784093</v>
      </c>
    </row>
    <row r="441" spans="1:16">
      <c r="A441" s="6">
        <v>0</v>
      </c>
      <c r="B441" s="6">
        <v>14</v>
      </c>
      <c r="C441" s="6">
        <v>3</v>
      </c>
      <c r="D441" s="6">
        <f t="shared" si="78"/>
        <v>17</v>
      </c>
      <c r="E441" s="5">
        <f t="shared" si="79"/>
        <v>0</v>
      </c>
      <c r="F441" s="5">
        <f t="shared" si="80"/>
        <v>593.44900480898184</v>
      </c>
      <c r="G441" s="5">
        <f t="shared" si="81"/>
        <v>140.12604492187498</v>
      </c>
      <c r="H441" s="5">
        <f t="shared" si="82"/>
        <v>733.57504973085679</v>
      </c>
      <c r="I441" s="5">
        <f t="shared" si="83"/>
        <v>720</v>
      </c>
      <c r="J441" s="5">
        <f t="shared" si="84"/>
        <v>13.57504973085679</v>
      </c>
      <c r="K441" s="2">
        <f t="shared" si="85"/>
        <v>25235.677946716263</v>
      </c>
      <c r="L441" s="2">
        <f t="shared" si="86"/>
        <v>37416</v>
      </c>
      <c r="M441" s="2">
        <f t="shared" si="87"/>
        <v>8800</v>
      </c>
      <c r="N441" s="6">
        <f t="shared" si="88"/>
        <v>1</v>
      </c>
      <c r="O441" s="2">
        <f t="shared" si="89"/>
        <v>-16619.677946716263</v>
      </c>
      <c r="P441" s="2">
        <f t="shared" si="90"/>
        <v>-16619.677946716263</v>
      </c>
    </row>
    <row r="442" spans="1:16">
      <c r="A442" s="6">
        <v>0</v>
      </c>
      <c r="B442" s="6">
        <v>14</v>
      </c>
      <c r="C442" s="6">
        <v>4</v>
      </c>
      <c r="D442" s="6">
        <f t="shared" si="78"/>
        <v>18</v>
      </c>
      <c r="E442" s="5">
        <f t="shared" si="79"/>
        <v>0</v>
      </c>
      <c r="F442" s="5">
        <f t="shared" si="80"/>
        <v>593.44900480898184</v>
      </c>
      <c r="G442" s="5">
        <f t="shared" si="81"/>
        <v>189.17016064453125</v>
      </c>
      <c r="H442" s="5">
        <f t="shared" si="82"/>
        <v>782.61916545351312</v>
      </c>
      <c r="I442" s="5">
        <f t="shared" si="83"/>
        <v>720</v>
      </c>
      <c r="J442" s="5">
        <f t="shared" si="84"/>
        <v>62.619165453513119</v>
      </c>
      <c r="K442" s="2">
        <f t="shared" si="85"/>
        <v>26087.13828912349</v>
      </c>
      <c r="L442" s="2">
        <f t="shared" si="86"/>
        <v>40116</v>
      </c>
      <c r="M442" s="2">
        <f t="shared" si="87"/>
        <v>9680</v>
      </c>
      <c r="N442" s="6">
        <f t="shared" si="88"/>
        <v>1</v>
      </c>
      <c r="O442" s="2">
        <f t="shared" si="89"/>
        <v>-15651.13828912349</v>
      </c>
      <c r="P442" s="2">
        <f t="shared" si="90"/>
        <v>-15651.13828912349</v>
      </c>
    </row>
    <row r="443" spans="1:16">
      <c r="A443" s="6">
        <v>0</v>
      </c>
      <c r="B443" s="6">
        <v>14</v>
      </c>
      <c r="C443" s="6">
        <v>5</v>
      </c>
      <c r="D443" s="6">
        <f t="shared" si="78"/>
        <v>19</v>
      </c>
      <c r="E443" s="5">
        <f t="shared" si="79"/>
        <v>0</v>
      </c>
      <c r="F443" s="5">
        <f t="shared" si="80"/>
        <v>593.44900480898184</v>
      </c>
      <c r="G443" s="5">
        <f t="shared" si="81"/>
        <v>239.41848456573481</v>
      </c>
      <c r="H443" s="5">
        <f t="shared" si="82"/>
        <v>832.86748937471668</v>
      </c>
      <c r="I443" s="5">
        <f t="shared" si="83"/>
        <v>720</v>
      </c>
      <c r="J443" s="5">
        <f t="shared" si="84"/>
        <v>112.86748937471668</v>
      </c>
      <c r="K443" s="2">
        <f t="shared" si="85"/>
        <v>26959.505023866608</v>
      </c>
      <c r="L443" s="2">
        <f t="shared" si="86"/>
        <v>42816</v>
      </c>
      <c r="M443" s="2">
        <f t="shared" si="87"/>
        <v>10560</v>
      </c>
      <c r="N443" s="6">
        <f t="shared" si="88"/>
        <v>1</v>
      </c>
      <c r="O443" s="2">
        <f t="shared" si="89"/>
        <v>-14703.505023866608</v>
      </c>
      <c r="P443" s="2">
        <f t="shared" si="90"/>
        <v>-14703.505023866608</v>
      </c>
    </row>
    <row r="444" spans="1:16">
      <c r="A444" s="6">
        <v>0</v>
      </c>
      <c r="B444" s="6">
        <v>14</v>
      </c>
      <c r="C444" s="6">
        <v>6</v>
      </c>
      <c r="D444" s="6">
        <f t="shared" si="78"/>
        <v>20</v>
      </c>
      <c r="E444" s="5">
        <f t="shared" si="79"/>
        <v>0</v>
      </c>
      <c r="F444" s="5">
        <f t="shared" si="80"/>
        <v>593.44900480898184</v>
      </c>
      <c r="G444" s="5">
        <f t="shared" si="81"/>
        <v>290.89345874736784</v>
      </c>
      <c r="H444" s="5">
        <f t="shared" si="82"/>
        <v>884.34246355634968</v>
      </c>
      <c r="I444" s="5">
        <f t="shared" si="83"/>
        <v>720</v>
      </c>
      <c r="J444" s="5">
        <f t="shared" si="84"/>
        <v>164.34246355634968</v>
      </c>
      <c r="K444" s="2">
        <f t="shared" si="85"/>
        <v>27853.167770075517</v>
      </c>
      <c r="L444" s="2">
        <f t="shared" si="86"/>
        <v>45516</v>
      </c>
      <c r="M444" s="2">
        <f t="shared" si="87"/>
        <v>11440</v>
      </c>
      <c r="N444" s="6">
        <f t="shared" si="88"/>
        <v>1</v>
      </c>
      <c r="O444" s="2">
        <f t="shared" si="89"/>
        <v>-13777.167770075517</v>
      </c>
      <c r="P444" s="2">
        <f t="shared" si="90"/>
        <v>-13777.167770075517</v>
      </c>
    </row>
    <row r="445" spans="1:16">
      <c r="A445" s="6">
        <v>0</v>
      </c>
      <c r="B445" s="6">
        <v>14</v>
      </c>
      <c r="C445" s="6">
        <v>7</v>
      </c>
      <c r="D445" s="6">
        <f t="shared" si="78"/>
        <v>21</v>
      </c>
      <c r="E445" s="5">
        <f t="shared" si="79"/>
        <v>0</v>
      </c>
      <c r="F445" s="5">
        <f t="shared" si="80"/>
        <v>593.44900480898184</v>
      </c>
      <c r="G445" s="5">
        <f t="shared" si="81"/>
        <v>343.61789814532818</v>
      </c>
      <c r="H445" s="5">
        <f t="shared" si="82"/>
        <v>937.06690295431008</v>
      </c>
      <c r="I445" s="5">
        <f t="shared" si="83"/>
        <v>720</v>
      </c>
      <c r="J445" s="5">
        <f t="shared" si="84"/>
        <v>217.06690295431008</v>
      </c>
      <c r="K445" s="2">
        <f t="shared" si="85"/>
        <v>28768.522620734551</v>
      </c>
      <c r="L445" s="2">
        <f t="shared" si="86"/>
        <v>48216</v>
      </c>
      <c r="M445" s="2">
        <f t="shared" si="87"/>
        <v>12320</v>
      </c>
      <c r="N445" s="6">
        <f t="shared" si="88"/>
        <v>1</v>
      </c>
      <c r="O445" s="2">
        <f t="shared" si="89"/>
        <v>-12872.522620734551</v>
      </c>
      <c r="P445" s="2">
        <f t="shared" si="90"/>
        <v>-12872.522620734551</v>
      </c>
    </row>
    <row r="446" spans="1:16">
      <c r="A446" s="6">
        <v>0</v>
      </c>
      <c r="B446" s="6">
        <v>14</v>
      </c>
      <c r="C446" s="6">
        <v>8</v>
      </c>
      <c r="D446" s="6">
        <f t="shared" si="78"/>
        <v>22</v>
      </c>
      <c r="E446" s="5">
        <f t="shared" si="79"/>
        <v>0</v>
      </c>
      <c r="F446" s="5">
        <f t="shared" si="80"/>
        <v>593.44900480898184</v>
      </c>
      <c r="G446" s="5">
        <f t="shared" si="81"/>
        <v>397.61499642530839</v>
      </c>
      <c r="H446" s="5">
        <f t="shared" si="82"/>
        <v>991.06400123429023</v>
      </c>
      <c r="I446" s="5">
        <f t="shared" si="83"/>
        <v>720</v>
      </c>
      <c r="J446" s="5">
        <f t="shared" si="84"/>
        <v>271.06400123429023</v>
      </c>
      <c r="K446" s="2">
        <f t="shared" si="85"/>
        <v>29705.972243650871</v>
      </c>
      <c r="L446" s="2">
        <f t="shared" si="86"/>
        <v>50916</v>
      </c>
      <c r="M446" s="2">
        <f t="shared" si="87"/>
        <v>13200</v>
      </c>
      <c r="N446" s="6">
        <f t="shared" si="88"/>
        <v>1</v>
      </c>
      <c r="O446" s="2">
        <f t="shared" si="89"/>
        <v>-11989.972243650871</v>
      </c>
      <c r="P446" s="2">
        <f t="shared" si="90"/>
        <v>-11989.972243650871</v>
      </c>
    </row>
    <row r="447" spans="1:16">
      <c r="A447" s="6">
        <v>0</v>
      </c>
      <c r="B447" s="6">
        <v>14</v>
      </c>
      <c r="C447" s="6">
        <v>9</v>
      </c>
      <c r="D447" s="6">
        <f t="shared" si="78"/>
        <v>23</v>
      </c>
      <c r="E447" s="5">
        <f t="shared" si="79"/>
        <v>0</v>
      </c>
      <c r="F447" s="5">
        <f t="shared" si="80"/>
        <v>593.44900480898184</v>
      </c>
      <c r="G447" s="5">
        <f t="shared" si="81"/>
        <v>452.90833186570285</v>
      </c>
      <c r="H447" s="5">
        <f t="shared" si="82"/>
        <v>1046.3573366746846</v>
      </c>
      <c r="I447" s="5">
        <f t="shared" si="83"/>
        <v>720</v>
      </c>
      <c r="J447" s="5">
        <f t="shared" si="84"/>
        <v>326.35733667468457</v>
      </c>
      <c r="K447" s="2">
        <f t="shared" si="85"/>
        <v>30665.925983935496</v>
      </c>
      <c r="L447" s="2">
        <f t="shared" si="86"/>
        <v>53616</v>
      </c>
      <c r="M447" s="2">
        <f t="shared" si="87"/>
        <v>14080</v>
      </c>
      <c r="N447" s="6">
        <f t="shared" si="88"/>
        <v>1</v>
      </c>
      <c r="O447" s="2">
        <f t="shared" si="89"/>
        <v>-11129.925983935496</v>
      </c>
      <c r="P447" s="2">
        <f t="shared" si="90"/>
        <v>-11129.925983935496</v>
      </c>
    </row>
    <row r="448" spans="1:16">
      <c r="A448" s="6">
        <v>0</v>
      </c>
      <c r="B448" s="6">
        <v>14</v>
      </c>
      <c r="C448" s="6">
        <v>10</v>
      </c>
      <c r="D448" s="6">
        <f t="shared" si="78"/>
        <v>24</v>
      </c>
      <c r="E448" s="5">
        <f t="shared" si="79"/>
        <v>0</v>
      </c>
      <c r="F448" s="5">
        <f t="shared" si="80"/>
        <v>593.44900480898184</v>
      </c>
      <c r="G448" s="5">
        <f t="shared" si="81"/>
        <v>509.52187334891573</v>
      </c>
      <c r="H448" s="5">
        <f t="shared" si="82"/>
        <v>1102.9708781578975</v>
      </c>
      <c r="I448" s="5">
        <f t="shared" si="83"/>
        <v>720</v>
      </c>
      <c r="J448" s="5">
        <f t="shared" si="84"/>
        <v>382.97087815789746</v>
      </c>
      <c r="K448" s="2">
        <f t="shared" si="85"/>
        <v>31648.799968019055</v>
      </c>
      <c r="L448" s="2">
        <f t="shared" si="86"/>
        <v>56316</v>
      </c>
      <c r="M448" s="2">
        <f t="shared" si="87"/>
        <v>14960</v>
      </c>
      <c r="N448" s="6">
        <f t="shared" si="88"/>
        <v>1</v>
      </c>
      <c r="O448" s="2">
        <f t="shared" si="89"/>
        <v>-10292.799968019055</v>
      </c>
      <c r="P448" s="2">
        <f t="shared" si="90"/>
        <v>-10292.799968019055</v>
      </c>
    </row>
    <row r="449" spans="1:16">
      <c r="A449" s="6">
        <v>0</v>
      </c>
      <c r="B449" s="6">
        <v>14</v>
      </c>
      <c r="C449" s="6">
        <v>11</v>
      </c>
      <c r="D449" s="6">
        <f t="shared" si="78"/>
        <v>25</v>
      </c>
      <c r="E449" s="5">
        <f t="shared" si="79"/>
        <v>0</v>
      </c>
      <c r="F449" s="5">
        <f t="shared" si="80"/>
        <v>593.44900480898184</v>
      </c>
      <c r="G449" s="5">
        <f t="shared" si="81"/>
        <v>567.47998644235474</v>
      </c>
      <c r="H449" s="5">
        <f t="shared" si="82"/>
        <v>1160.9289912513366</v>
      </c>
      <c r="I449" s="5">
        <f t="shared" si="83"/>
        <v>720</v>
      </c>
      <c r="J449" s="5">
        <f t="shared" si="84"/>
        <v>440.92899125133658</v>
      </c>
      <c r="K449" s="2">
        <f t="shared" si="85"/>
        <v>32655.017209224592</v>
      </c>
      <c r="L449" s="2">
        <f t="shared" si="86"/>
        <v>59016</v>
      </c>
      <c r="M449" s="2">
        <f t="shared" si="87"/>
        <v>15840</v>
      </c>
      <c r="N449" s="6">
        <f t="shared" si="88"/>
        <v>1</v>
      </c>
      <c r="O449" s="2">
        <f t="shared" si="89"/>
        <v>-9479.0172092245921</v>
      </c>
      <c r="P449" s="2">
        <f t="shared" si="90"/>
        <v>-9479.0172092245921</v>
      </c>
    </row>
    <row r="450" spans="1:16">
      <c r="A450" s="6">
        <v>0</v>
      </c>
      <c r="B450" s="6">
        <v>14</v>
      </c>
      <c r="C450" s="6">
        <v>12</v>
      </c>
      <c r="D450" s="6">
        <f t="shared" si="78"/>
        <v>26</v>
      </c>
      <c r="E450" s="5">
        <f t="shared" si="79"/>
        <v>0</v>
      </c>
      <c r="F450" s="5">
        <f t="shared" si="80"/>
        <v>593.44900480898184</v>
      </c>
      <c r="G450" s="5">
        <f t="shared" si="81"/>
        <v>626.80743957041921</v>
      </c>
      <c r="H450" s="5">
        <f t="shared" si="82"/>
        <v>1220.256444379401</v>
      </c>
      <c r="I450" s="5">
        <f t="shared" si="83"/>
        <v>720</v>
      </c>
      <c r="J450" s="5">
        <f t="shared" si="84"/>
        <v>500.25644437940105</v>
      </c>
      <c r="K450" s="2">
        <f t="shared" si="85"/>
        <v>33685.007714920153</v>
      </c>
      <c r="L450" s="2">
        <f t="shared" si="86"/>
        <v>61716</v>
      </c>
      <c r="M450" s="2">
        <f t="shared" si="87"/>
        <v>16720</v>
      </c>
      <c r="N450" s="6">
        <f t="shared" si="88"/>
        <v>1</v>
      </c>
      <c r="O450" s="2">
        <f t="shared" si="89"/>
        <v>-8689.0077149201534</v>
      </c>
      <c r="P450" s="2">
        <f t="shared" si="90"/>
        <v>-8689.0077149201534</v>
      </c>
    </row>
    <row r="451" spans="1:16">
      <c r="A451" s="6">
        <v>0</v>
      </c>
      <c r="B451" s="6">
        <v>14</v>
      </c>
      <c r="C451" s="6">
        <v>13</v>
      </c>
      <c r="D451" s="6">
        <f t="shared" si="78"/>
        <v>27</v>
      </c>
      <c r="E451" s="5">
        <f t="shared" si="79"/>
        <v>0</v>
      </c>
      <c r="F451" s="5">
        <f t="shared" si="80"/>
        <v>593.44900480898184</v>
      </c>
      <c r="G451" s="5">
        <f t="shared" si="81"/>
        <v>687.52941027880343</v>
      </c>
      <c r="H451" s="5">
        <f t="shared" si="82"/>
        <v>1280.9784150877854</v>
      </c>
      <c r="I451" s="5">
        <f t="shared" si="83"/>
        <v>720</v>
      </c>
      <c r="J451" s="5">
        <f t="shared" si="84"/>
        <v>560.97841508778538</v>
      </c>
      <c r="K451" s="2">
        <f t="shared" si="85"/>
        <v>34739.208595274053</v>
      </c>
      <c r="L451" s="2">
        <f t="shared" si="86"/>
        <v>64416</v>
      </c>
      <c r="M451" s="2">
        <f t="shared" si="87"/>
        <v>17600</v>
      </c>
      <c r="N451" s="6">
        <f t="shared" si="88"/>
        <v>1</v>
      </c>
      <c r="O451" s="2">
        <f t="shared" si="89"/>
        <v>-7923.2085952740526</v>
      </c>
      <c r="P451" s="2">
        <f t="shared" si="90"/>
        <v>-7923.2085952740526</v>
      </c>
    </row>
    <row r="452" spans="1:16">
      <c r="A452" s="6">
        <v>0</v>
      </c>
      <c r="B452" s="6">
        <v>14</v>
      </c>
      <c r="C452" s="6">
        <v>14</v>
      </c>
      <c r="D452" s="6">
        <f t="shared" ref="D452:D515" si="91">A452+B452+C452</f>
        <v>28</v>
      </c>
      <c r="E452" s="5">
        <f t="shared" ref="E452:E515" si="92">IF(A452=0,0,A452*LABOR_HRS_WK_TOM*SEASON_WEEKS*(1+DIM_PCT_TOM)^A452)</f>
        <v>0</v>
      </c>
      <c r="F452" s="5">
        <f t="shared" ref="F452:F515" si="93">IF(B452=0,0,B452*LABOR_HRS_WK_CAR*SEASON_WEEKS*(1+DIM_PCT_CAR)^B452)</f>
        <v>593.44900480898184</v>
      </c>
      <c r="G452" s="5">
        <f t="shared" ref="G452:G515" si="94">IF(C452=0,0,C452*LABOR_HRS_WK_MES*SEASON_WEEKS*(1+DIM_PCT_MES)^C452)</f>
        <v>749.67149159246469</v>
      </c>
      <c r="H452" s="5">
        <f t="shared" ref="H452:H515" si="95">E452+F452+G452</f>
        <v>1343.1204964014464</v>
      </c>
      <c r="I452" s="5">
        <f t="shared" ref="I452:I515" si="96">MIN(H452,FARMER_HRS)</f>
        <v>720</v>
      </c>
      <c r="J452" s="5">
        <f t="shared" ref="J452:J515" si="97">MAX(0,H452-FARMER_HRS)</f>
        <v>623.12049640144642</v>
      </c>
      <c r="K452" s="2">
        <f t="shared" ref="K452:K515" si="98">I452*FARMER_RATE+J452*TEMP_WORKER_RATE</f>
        <v>35818.064173636223</v>
      </c>
      <c r="L452" s="2">
        <f t="shared" ref="L452:L515" si="99">A452*PRICE_TOM+B452*PRICE_CAR+C452*PRICE_MES</f>
        <v>67116</v>
      </c>
      <c r="M452" s="2">
        <f t="shared" ref="M452:M515" si="100">A452*FERT_BED_TOM+B452*FERT_BED_CAR+C452*FERT_BED_MES</f>
        <v>18480</v>
      </c>
      <c r="N452" s="6">
        <f t="shared" ref="N452:N515" si="101">IF(AND(D452&lt;=TOTAL_BEDS,J452&lt;=TEMP_WORKER_MAX*TEMP_WORKER_HRS),1,0)</f>
        <v>1</v>
      </c>
      <c r="O452" s="2">
        <f t="shared" ref="O452:O515" si="102">L452-M452-K452-FIXED_COSTS</f>
        <v>-7182.0641736362231</v>
      </c>
      <c r="P452" s="2">
        <f t="shared" ref="P452:P515" si="103">IF(N452=1,O452,"")</f>
        <v>-7182.0641736362231</v>
      </c>
    </row>
    <row r="453" spans="1:16">
      <c r="A453" s="6">
        <v>0</v>
      </c>
      <c r="B453" s="6">
        <v>14</v>
      </c>
      <c r="C453" s="6">
        <v>15</v>
      </c>
      <c r="D453" s="6">
        <f t="shared" si="91"/>
        <v>29</v>
      </c>
      <c r="E453" s="5">
        <f t="shared" si="92"/>
        <v>0</v>
      </c>
      <c r="F453" s="5">
        <f t="shared" si="93"/>
        <v>593.44900480898184</v>
      </c>
      <c r="G453" s="5">
        <f t="shared" si="94"/>
        <v>813.25969846861108</v>
      </c>
      <c r="H453" s="5">
        <f t="shared" si="95"/>
        <v>1406.708703277593</v>
      </c>
      <c r="I453" s="5">
        <f t="shared" si="96"/>
        <v>720</v>
      </c>
      <c r="J453" s="5">
        <f t="shared" si="97"/>
        <v>686.70870327759303</v>
      </c>
      <c r="K453" s="2">
        <f t="shared" si="98"/>
        <v>36922.026098569324</v>
      </c>
      <c r="L453" s="2">
        <f t="shared" si="99"/>
        <v>69816</v>
      </c>
      <c r="M453" s="2">
        <f t="shared" si="100"/>
        <v>19360</v>
      </c>
      <c r="N453" s="6">
        <f t="shared" si="101"/>
        <v>1</v>
      </c>
      <c r="O453" s="2">
        <f t="shared" si="102"/>
        <v>-6466.0260985693239</v>
      </c>
      <c r="P453" s="2">
        <f t="shared" si="103"/>
        <v>-6466.0260985693239</v>
      </c>
    </row>
    <row r="454" spans="1:16">
      <c r="A454" s="6">
        <v>0</v>
      </c>
      <c r="B454" s="6">
        <v>14</v>
      </c>
      <c r="C454" s="6">
        <v>16</v>
      </c>
      <c r="D454" s="6">
        <f t="shared" si="91"/>
        <v>30</v>
      </c>
      <c r="E454" s="5">
        <f t="shared" si="92"/>
        <v>0</v>
      </c>
      <c r="F454" s="5">
        <f t="shared" si="93"/>
        <v>593.44900480898184</v>
      </c>
      <c r="G454" s="5">
        <f t="shared" si="94"/>
        <v>878.32047434610013</v>
      </c>
      <c r="H454" s="5">
        <f t="shared" si="95"/>
        <v>1471.7694791550821</v>
      </c>
      <c r="I454" s="5">
        <f t="shared" si="96"/>
        <v>720</v>
      </c>
      <c r="J454" s="5">
        <f t="shared" si="97"/>
        <v>751.76947915508208</v>
      </c>
      <c r="K454" s="2">
        <f t="shared" si="98"/>
        <v>38051.553457553506</v>
      </c>
      <c r="L454" s="2">
        <f t="shared" si="99"/>
        <v>72516</v>
      </c>
      <c r="M454" s="2">
        <f t="shared" si="100"/>
        <v>20240</v>
      </c>
      <c r="N454" s="6">
        <f t="shared" si="101"/>
        <v>1</v>
      </c>
      <c r="O454" s="2">
        <f t="shared" si="102"/>
        <v>-5775.5534575535057</v>
      </c>
      <c r="P454" s="2">
        <f t="shared" si="103"/>
        <v>-5775.5534575535057</v>
      </c>
    </row>
    <row r="455" spans="1:16">
      <c r="A455" s="6">
        <v>0</v>
      </c>
      <c r="B455" s="6">
        <v>14</v>
      </c>
      <c r="C455" s="6">
        <v>17</v>
      </c>
      <c r="D455" s="6">
        <f t="shared" si="91"/>
        <v>31</v>
      </c>
      <c r="E455" s="5">
        <f t="shared" si="92"/>
        <v>0</v>
      </c>
      <c r="F455" s="5">
        <f t="shared" si="93"/>
        <v>593.44900480898184</v>
      </c>
      <c r="G455" s="5">
        <f t="shared" si="94"/>
        <v>944.88069779264049</v>
      </c>
      <c r="H455" s="5">
        <f t="shared" si="95"/>
        <v>1538.3297026016223</v>
      </c>
      <c r="I455" s="5">
        <f t="shared" si="96"/>
        <v>720</v>
      </c>
      <c r="J455" s="5">
        <f t="shared" si="97"/>
        <v>818.32970260162233</v>
      </c>
      <c r="K455" s="2">
        <f t="shared" si="98"/>
        <v>39207.112892389276</v>
      </c>
      <c r="L455" s="2">
        <f t="shared" si="99"/>
        <v>75216</v>
      </c>
      <c r="M455" s="2">
        <f t="shared" si="100"/>
        <v>21120</v>
      </c>
      <c r="N455" s="6">
        <f t="shared" si="101"/>
        <v>1</v>
      </c>
      <c r="O455" s="2">
        <f t="shared" si="102"/>
        <v>-5111.1128923892757</v>
      </c>
      <c r="P455" s="2">
        <f t="shared" si="103"/>
        <v>-5111.1128923892757</v>
      </c>
    </row>
    <row r="456" spans="1:16">
      <c r="A456" s="6">
        <v>0</v>
      </c>
      <c r="B456" s="6">
        <v>14</v>
      </c>
      <c r="C456" s="6">
        <v>18</v>
      </c>
      <c r="D456" s="6">
        <f t="shared" si="91"/>
        <v>32</v>
      </c>
      <c r="E456" s="5">
        <f t="shared" si="92"/>
        <v>0</v>
      </c>
      <c r="F456" s="5">
        <f t="shared" si="93"/>
        <v>593.44900480898184</v>
      </c>
      <c r="G456" s="5">
        <f t="shared" si="94"/>
        <v>1012.9676892512279</v>
      </c>
      <c r="H456" s="5">
        <f t="shared" si="95"/>
        <v>1606.4166940602097</v>
      </c>
      <c r="I456" s="5">
        <f t="shared" si="96"/>
        <v>720</v>
      </c>
      <c r="J456" s="5">
        <f t="shared" si="97"/>
        <v>886.41669406020969</v>
      </c>
      <c r="K456" s="2">
        <f t="shared" si="98"/>
        <v>40389.178716323084</v>
      </c>
      <c r="L456" s="2">
        <f t="shared" si="99"/>
        <v>77916</v>
      </c>
      <c r="M456" s="2">
        <f t="shared" si="100"/>
        <v>22000</v>
      </c>
      <c r="N456" s="6">
        <f t="shared" si="101"/>
        <v>1</v>
      </c>
      <c r="O456" s="2">
        <f t="shared" si="102"/>
        <v>-4473.1787163230838</v>
      </c>
      <c r="P456" s="2">
        <f t="shared" si="103"/>
        <v>-4473.1787163230838</v>
      </c>
    </row>
    <row r="457" spans="1:16">
      <c r="A457" s="6">
        <v>0</v>
      </c>
      <c r="B457" s="6">
        <v>14</v>
      </c>
      <c r="C457" s="6">
        <v>19</v>
      </c>
      <c r="D457" s="6">
        <f t="shared" si="91"/>
        <v>33</v>
      </c>
      <c r="E457" s="5">
        <f t="shared" si="92"/>
        <v>0</v>
      </c>
      <c r="F457" s="5">
        <f t="shared" si="93"/>
        <v>593.44900480898184</v>
      </c>
      <c r="G457" s="5">
        <f t="shared" si="94"/>
        <v>1082.6092178872495</v>
      </c>
      <c r="H457" s="5">
        <f t="shared" si="95"/>
        <v>1676.0582226962315</v>
      </c>
      <c r="I457" s="5">
        <f t="shared" si="96"/>
        <v>720</v>
      </c>
      <c r="J457" s="5">
        <f t="shared" si="97"/>
        <v>956.0582226962315</v>
      </c>
      <c r="K457" s="2">
        <f t="shared" si="98"/>
        <v>41598.233032920689</v>
      </c>
      <c r="L457" s="2">
        <f t="shared" si="99"/>
        <v>80616</v>
      </c>
      <c r="M457" s="2">
        <f t="shared" si="100"/>
        <v>22880</v>
      </c>
      <c r="N457" s="6">
        <f t="shared" si="101"/>
        <v>1</v>
      </c>
      <c r="O457" s="2">
        <f t="shared" si="102"/>
        <v>-3862.2330329206889</v>
      </c>
      <c r="P457" s="2">
        <f t="shared" si="103"/>
        <v>-3862.2330329206889</v>
      </c>
    </row>
    <row r="458" spans="1:16">
      <c r="A458" s="6">
        <v>0</v>
      </c>
      <c r="B458" s="6">
        <v>14</v>
      </c>
      <c r="C458" s="6">
        <v>20</v>
      </c>
      <c r="D458" s="6">
        <f t="shared" si="91"/>
        <v>34</v>
      </c>
      <c r="E458" s="5">
        <f t="shared" si="92"/>
        <v>0</v>
      </c>
      <c r="F458" s="5">
        <f t="shared" si="93"/>
        <v>593.44900480898184</v>
      </c>
      <c r="G458" s="5">
        <f t="shared" si="94"/>
        <v>1153.8335085377266</v>
      </c>
      <c r="H458" s="5">
        <f t="shared" si="95"/>
        <v>1747.2825133467086</v>
      </c>
      <c r="I458" s="5">
        <f t="shared" si="96"/>
        <v>720</v>
      </c>
      <c r="J458" s="5">
        <f t="shared" si="97"/>
        <v>1027.2825133467086</v>
      </c>
      <c r="K458" s="2">
        <f t="shared" si="98"/>
        <v>42834.76585671369</v>
      </c>
      <c r="L458" s="2">
        <f t="shared" si="99"/>
        <v>83316</v>
      </c>
      <c r="M458" s="2">
        <f t="shared" si="100"/>
        <v>23760</v>
      </c>
      <c r="N458" s="6">
        <f t="shared" si="101"/>
        <v>1</v>
      </c>
      <c r="O458" s="2">
        <f t="shared" si="102"/>
        <v>-3278.7658567136896</v>
      </c>
      <c r="P458" s="2">
        <f t="shared" si="103"/>
        <v>-3278.7658567136896</v>
      </c>
    </row>
    <row r="459" spans="1:16">
      <c r="A459" s="6">
        <v>0</v>
      </c>
      <c r="B459" s="6">
        <v>14</v>
      </c>
      <c r="C459" s="6">
        <v>21</v>
      </c>
      <c r="D459" s="6">
        <f t="shared" si="91"/>
        <v>35</v>
      </c>
      <c r="E459" s="5">
        <f t="shared" si="92"/>
        <v>0</v>
      </c>
      <c r="F459" s="5">
        <f t="shared" si="93"/>
        <v>593.44900480898184</v>
      </c>
      <c r="G459" s="5">
        <f t="shared" si="94"/>
        <v>1226.6692487641703</v>
      </c>
      <c r="H459" s="5">
        <f t="shared" si="95"/>
        <v>1820.1182535731523</v>
      </c>
      <c r="I459" s="5">
        <f t="shared" si="96"/>
        <v>720</v>
      </c>
      <c r="J459" s="5">
        <f t="shared" si="97"/>
        <v>1100.1182535731523</v>
      </c>
      <c r="K459" s="2">
        <f t="shared" si="98"/>
        <v>44099.275235645007</v>
      </c>
      <c r="L459" s="2">
        <f t="shared" si="99"/>
        <v>86016</v>
      </c>
      <c r="M459" s="2">
        <f t="shared" si="100"/>
        <v>24640</v>
      </c>
      <c r="N459" s="6">
        <f t="shared" si="101"/>
        <v>1</v>
      </c>
      <c r="O459" s="2">
        <f t="shared" si="102"/>
        <v>-2723.2752356450073</v>
      </c>
      <c r="P459" s="2">
        <f t="shared" si="103"/>
        <v>-2723.2752356450073</v>
      </c>
    </row>
    <row r="460" spans="1:16">
      <c r="A460" s="6">
        <v>0</v>
      </c>
      <c r="B460" s="6">
        <v>14</v>
      </c>
      <c r="C460" s="6">
        <v>22</v>
      </c>
      <c r="D460" s="6">
        <f t="shared" si="91"/>
        <v>36</v>
      </c>
      <c r="E460" s="5">
        <f t="shared" si="92"/>
        <v>0</v>
      </c>
      <c r="F460" s="5">
        <f t="shared" si="93"/>
        <v>593.44900480898184</v>
      </c>
      <c r="G460" s="5">
        <f t="shared" si="94"/>
        <v>1301.1455960105666</v>
      </c>
      <c r="H460" s="5">
        <f t="shared" si="95"/>
        <v>1894.5946008195483</v>
      </c>
      <c r="I460" s="5">
        <f t="shared" si="96"/>
        <v>720</v>
      </c>
      <c r="J460" s="5">
        <f t="shared" si="97"/>
        <v>1174.5946008195483</v>
      </c>
      <c r="K460" s="2">
        <f t="shared" si="98"/>
        <v>45392.267375339376</v>
      </c>
      <c r="L460" s="2">
        <f t="shared" si="99"/>
        <v>88716</v>
      </c>
      <c r="M460" s="2">
        <f t="shared" si="100"/>
        <v>25520</v>
      </c>
      <c r="N460" s="6">
        <f t="shared" si="101"/>
        <v>1</v>
      </c>
      <c r="O460" s="2">
        <f t="shared" si="102"/>
        <v>-2196.2673753393756</v>
      </c>
      <c r="P460" s="2">
        <f t="shared" si="103"/>
        <v>-2196.2673753393756</v>
      </c>
    </row>
    <row r="461" spans="1:16">
      <c r="A461" s="6">
        <v>0</v>
      </c>
      <c r="B461" s="6">
        <v>14</v>
      </c>
      <c r="C461" s="6">
        <v>23</v>
      </c>
      <c r="D461" s="6">
        <f t="shared" si="91"/>
        <v>37</v>
      </c>
      <c r="E461" s="5">
        <f t="shared" si="92"/>
        <v>0</v>
      </c>
      <c r="F461" s="5">
        <f t="shared" si="93"/>
        <v>593.44900480898184</v>
      </c>
      <c r="G461" s="5">
        <f t="shared" si="94"/>
        <v>1377.292184868003</v>
      </c>
      <c r="H461" s="5">
        <f t="shared" si="95"/>
        <v>1970.741189676985</v>
      </c>
      <c r="I461" s="5">
        <f t="shared" si="96"/>
        <v>720</v>
      </c>
      <c r="J461" s="5">
        <f t="shared" si="97"/>
        <v>1250.741189676985</v>
      </c>
      <c r="K461" s="2">
        <f t="shared" si="98"/>
        <v>46714.256765225437</v>
      </c>
      <c r="L461" s="2">
        <f t="shared" si="99"/>
        <v>91416</v>
      </c>
      <c r="M461" s="2">
        <f t="shared" si="100"/>
        <v>26400</v>
      </c>
      <c r="N461" s="6">
        <f t="shared" si="101"/>
        <v>1</v>
      </c>
      <c r="O461" s="2">
        <f t="shared" si="102"/>
        <v>-1698.2567652254365</v>
      </c>
      <c r="P461" s="2">
        <f t="shared" si="103"/>
        <v>-1698.2567652254365</v>
      </c>
    </row>
    <row r="462" spans="1:16">
      <c r="A462" s="6">
        <v>0</v>
      </c>
      <c r="B462" s="6">
        <v>14</v>
      </c>
      <c r="C462" s="6">
        <v>24</v>
      </c>
      <c r="D462" s="6">
        <f t="shared" si="91"/>
        <v>38</v>
      </c>
      <c r="E462" s="5">
        <f t="shared" si="92"/>
        <v>0</v>
      </c>
      <c r="F462" s="5">
        <f t="shared" si="93"/>
        <v>593.44900480898184</v>
      </c>
      <c r="G462" s="5">
        <f t="shared" si="94"/>
        <v>1455.1391344474989</v>
      </c>
      <c r="H462" s="5">
        <f t="shared" si="95"/>
        <v>2048.5881392564806</v>
      </c>
      <c r="I462" s="5">
        <f t="shared" si="96"/>
        <v>720</v>
      </c>
      <c r="J462" s="5">
        <f t="shared" si="97"/>
        <v>1328.5881392564806</v>
      </c>
      <c r="K462" s="2">
        <f t="shared" si="98"/>
        <v>48065.766306536127</v>
      </c>
      <c r="L462" s="2">
        <f t="shared" si="99"/>
        <v>94116</v>
      </c>
      <c r="M462" s="2">
        <f t="shared" si="100"/>
        <v>27280</v>
      </c>
      <c r="N462" s="6">
        <f t="shared" si="101"/>
        <v>1</v>
      </c>
      <c r="O462" s="2">
        <f t="shared" si="102"/>
        <v>-1229.7663065361266</v>
      </c>
      <c r="P462" s="2">
        <f t="shared" si="103"/>
        <v>-1229.7663065361266</v>
      </c>
    </row>
    <row r="463" spans="1:16">
      <c r="A463" s="6">
        <v>0</v>
      </c>
      <c r="B463" s="6">
        <v>14</v>
      </c>
      <c r="C463" s="6">
        <v>25</v>
      </c>
      <c r="D463" s="6">
        <f t="shared" si="91"/>
        <v>39</v>
      </c>
      <c r="E463" s="5">
        <f t="shared" si="92"/>
        <v>0</v>
      </c>
      <c r="F463" s="5">
        <f t="shared" si="93"/>
        <v>593.44900480898184</v>
      </c>
      <c r="G463" s="5">
        <f t="shared" si="94"/>
        <v>1534.7170558625965</v>
      </c>
      <c r="H463" s="5">
        <f t="shared" si="95"/>
        <v>2128.1660606715782</v>
      </c>
      <c r="I463" s="5">
        <f t="shared" si="96"/>
        <v>720</v>
      </c>
      <c r="J463" s="5">
        <f t="shared" si="97"/>
        <v>1408.1660606715782</v>
      </c>
      <c r="K463" s="2">
        <f t="shared" si="98"/>
        <v>49447.327442214897</v>
      </c>
      <c r="L463" s="2">
        <f t="shared" si="99"/>
        <v>96816</v>
      </c>
      <c r="M463" s="2">
        <f t="shared" si="100"/>
        <v>28160</v>
      </c>
      <c r="N463" s="6">
        <f t="shared" si="101"/>
        <v>1</v>
      </c>
      <c r="O463" s="2">
        <f t="shared" si="102"/>
        <v>-791.32744221489702</v>
      </c>
      <c r="P463" s="2">
        <f t="shared" si="103"/>
        <v>-791.32744221489702</v>
      </c>
    </row>
    <row r="464" spans="1:16">
      <c r="A464" s="6">
        <v>0</v>
      </c>
      <c r="B464" s="6">
        <v>14</v>
      </c>
      <c r="C464" s="6">
        <v>26</v>
      </c>
      <c r="D464" s="6">
        <f t="shared" si="91"/>
        <v>40</v>
      </c>
      <c r="E464" s="5">
        <f t="shared" si="92"/>
        <v>0</v>
      </c>
      <c r="F464" s="5">
        <f t="shared" si="93"/>
        <v>593.44900480898184</v>
      </c>
      <c r="G464" s="5">
        <f t="shared" si="94"/>
        <v>1616.0570598233144</v>
      </c>
      <c r="H464" s="5">
        <f t="shared" si="95"/>
        <v>2209.5060646322963</v>
      </c>
      <c r="I464" s="5">
        <f t="shared" si="96"/>
        <v>720</v>
      </c>
      <c r="J464" s="5">
        <f t="shared" si="97"/>
        <v>1489.5060646322963</v>
      </c>
      <c r="K464" s="2">
        <f t="shared" si="98"/>
        <v>50859.480288755149</v>
      </c>
      <c r="L464" s="2">
        <f t="shared" si="99"/>
        <v>99516</v>
      </c>
      <c r="M464" s="2">
        <f t="shared" si="100"/>
        <v>29040</v>
      </c>
      <c r="N464" s="6">
        <f t="shared" si="101"/>
        <v>1</v>
      </c>
      <c r="O464" s="2">
        <f t="shared" si="102"/>
        <v>-383.48028875514865</v>
      </c>
      <c r="P464" s="2">
        <f t="shared" si="103"/>
        <v>-383.48028875514865</v>
      </c>
    </row>
    <row r="465" spans="1:16">
      <c r="A465" s="6">
        <v>0</v>
      </c>
      <c r="B465" s="6">
        <v>14</v>
      </c>
      <c r="C465" s="6">
        <v>27</v>
      </c>
      <c r="D465" s="6">
        <f t="shared" si="91"/>
        <v>41</v>
      </c>
      <c r="E465" s="5">
        <f t="shared" si="92"/>
        <v>0</v>
      </c>
      <c r="F465" s="5">
        <f t="shared" si="93"/>
        <v>593.44900480898184</v>
      </c>
      <c r="G465" s="5">
        <f t="shared" si="94"/>
        <v>1699.1907643430709</v>
      </c>
      <c r="H465" s="5">
        <f t="shared" si="95"/>
        <v>2292.6397691520528</v>
      </c>
      <c r="I465" s="5">
        <f t="shared" si="96"/>
        <v>720</v>
      </c>
      <c r="J465" s="5">
        <f t="shared" si="97"/>
        <v>1572.6397691520528</v>
      </c>
      <c r="K465" s="2">
        <f t="shared" si="98"/>
        <v>52302.773770000917</v>
      </c>
      <c r="L465" s="2">
        <f t="shared" si="99"/>
        <v>102216</v>
      </c>
      <c r="M465" s="2">
        <f t="shared" si="100"/>
        <v>29920</v>
      </c>
      <c r="N465" s="6">
        <f t="shared" si="101"/>
        <v>1</v>
      </c>
      <c r="O465" s="2">
        <f t="shared" si="102"/>
        <v>-6.7737700009165565</v>
      </c>
      <c r="P465" s="2">
        <f t="shared" si="103"/>
        <v>-6.7737700009165565</v>
      </c>
    </row>
    <row r="466" spans="1:16">
      <c r="A466" s="6">
        <v>0</v>
      </c>
      <c r="B466" s="6">
        <v>14</v>
      </c>
      <c r="C466" s="6">
        <v>28</v>
      </c>
      <c r="D466" s="6">
        <f t="shared" si="91"/>
        <v>42</v>
      </c>
      <c r="E466" s="5">
        <f t="shared" si="92"/>
        <v>0</v>
      </c>
      <c r="F466" s="5">
        <f t="shared" si="93"/>
        <v>593.44900480898184</v>
      </c>
      <c r="G466" s="5">
        <f t="shared" si="94"/>
        <v>1784.1503025602246</v>
      </c>
      <c r="H466" s="5">
        <f t="shared" si="95"/>
        <v>2377.5993073692066</v>
      </c>
      <c r="I466" s="5">
        <f t="shared" si="96"/>
        <v>720</v>
      </c>
      <c r="J466" s="5">
        <f t="shared" si="97"/>
        <v>1657.5993073692066</v>
      </c>
      <c r="K466" s="2">
        <f t="shared" si="98"/>
        <v>53777.765752937616</v>
      </c>
      <c r="L466" s="2">
        <f t="shared" si="99"/>
        <v>104916</v>
      </c>
      <c r="M466" s="2">
        <f t="shared" si="100"/>
        <v>30800</v>
      </c>
      <c r="N466" s="6">
        <f t="shared" si="101"/>
        <v>1</v>
      </c>
      <c r="O466" s="2">
        <f t="shared" si="102"/>
        <v>338.23424706238438</v>
      </c>
      <c r="P466" s="2">
        <f t="shared" si="103"/>
        <v>338.23424706238438</v>
      </c>
    </row>
    <row r="467" spans="1:16">
      <c r="A467" s="6">
        <v>0</v>
      </c>
      <c r="B467" s="6">
        <v>14</v>
      </c>
      <c r="C467" s="6">
        <v>29</v>
      </c>
      <c r="D467" s="6">
        <f t="shared" si="91"/>
        <v>43</v>
      </c>
      <c r="E467" s="5">
        <f t="shared" si="92"/>
        <v>0</v>
      </c>
      <c r="F467" s="5">
        <f t="shared" si="93"/>
        <v>593.44900480898184</v>
      </c>
      <c r="G467" s="5">
        <f t="shared" si="94"/>
        <v>1870.9683306758782</v>
      </c>
      <c r="H467" s="5">
        <f t="shared" si="95"/>
        <v>2464.4173354848599</v>
      </c>
      <c r="I467" s="5">
        <f t="shared" si="96"/>
        <v>720</v>
      </c>
      <c r="J467" s="5">
        <f t="shared" si="97"/>
        <v>1744.4173354848599</v>
      </c>
      <c r="K467" s="2">
        <f t="shared" si="98"/>
        <v>55285.023185501035</v>
      </c>
      <c r="L467" s="2">
        <f t="shared" si="99"/>
        <v>107616</v>
      </c>
      <c r="M467" s="2">
        <f t="shared" si="100"/>
        <v>31680</v>
      </c>
      <c r="N467" s="6">
        <f t="shared" si="101"/>
        <v>1</v>
      </c>
      <c r="O467" s="2">
        <f t="shared" si="102"/>
        <v>650.97681449896481</v>
      </c>
      <c r="P467" s="2">
        <f t="shared" si="103"/>
        <v>650.97681449896481</v>
      </c>
    </row>
    <row r="468" spans="1:16">
      <c r="A468" s="6">
        <v>0</v>
      </c>
      <c r="B468" s="6">
        <v>14</v>
      </c>
      <c r="C468" s="6">
        <v>30</v>
      </c>
      <c r="D468" s="6">
        <f t="shared" si="91"/>
        <v>44</v>
      </c>
      <c r="E468" s="5">
        <f t="shared" si="92"/>
        <v>0</v>
      </c>
      <c r="F468" s="5">
        <f t="shared" si="93"/>
        <v>593.44900480898184</v>
      </c>
      <c r="G468" s="5">
        <f t="shared" si="94"/>
        <v>1959.6780360096488</v>
      </c>
      <c r="H468" s="5">
        <f t="shared" si="95"/>
        <v>2553.1270408186306</v>
      </c>
      <c r="I468" s="5">
        <f t="shared" si="96"/>
        <v>720</v>
      </c>
      <c r="J468" s="5">
        <f t="shared" si="97"/>
        <v>1833.1270408186306</v>
      </c>
      <c r="K468" s="2">
        <f t="shared" si="98"/>
        <v>56825.122236434559</v>
      </c>
      <c r="L468" s="2">
        <f t="shared" si="99"/>
        <v>110316</v>
      </c>
      <c r="M468" s="2">
        <f t="shared" si="100"/>
        <v>32560</v>
      </c>
      <c r="N468" s="6">
        <f t="shared" si="101"/>
        <v>1</v>
      </c>
      <c r="O468" s="2">
        <f t="shared" si="102"/>
        <v>930.87776356544055</v>
      </c>
      <c r="P468" s="2">
        <f t="shared" si="103"/>
        <v>930.87776356544055</v>
      </c>
    </row>
    <row r="469" spans="1:16">
      <c r="A469" s="6">
        <v>0</v>
      </c>
      <c r="B469" s="6">
        <v>15</v>
      </c>
      <c r="C469" s="6">
        <v>0</v>
      </c>
      <c r="D469" s="6">
        <f t="shared" si="91"/>
        <v>15</v>
      </c>
      <c r="E469" s="5">
        <f t="shared" si="92"/>
        <v>0</v>
      </c>
      <c r="F469" s="5">
        <f t="shared" si="93"/>
        <v>651.73417492414967</v>
      </c>
      <c r="G469" s="5">
        <f t="shared" si="94"/>
        <v>0</v>
      </c>
      <c r="H469" s="5">
        <f t="shared" si="95"/>
        <v>651.73417492414967</v>
      </c>
      <c r="I469" s="5">
        <f t="shared" si="96"/>
        <v>651.73417492414967</v>
      </c>
      <c r="J469" s="5">
        <f t="shared" si="97"/>
        <v>0</v>
      </c>
      <c r="K469" s="2">
        <f t="shared" si="98"/>
        <v>22629.658851532975</v>
      </c>
      <c r="L469" s="2">
        <f t="shared" si="99"/>
        <v>31410</v>
      </c>
      <c r="M469" s="2">
        <f t="shared" si="100"/>
        <v>6600</v>
      </c>
      <c r="N469" s="6">
        <f t="shared" si="101"/>
        <v>1</v>
      </c>
      <c r="O469" s="2">
        <f t="shared" si="102"/>
        <v>-17819.658851532975</v>
      </c>
      <c r="P469" s="2">
        <f t="shared" si="103"/>
        <v>-17819.658851532975</v>
      </c>
    </row>
    <row r="470" spans="1:16">
      <c r="A470" s="6">
        <v>0</v>
      </c>
      <c r="B470" s="6">
        <v>15</v>
      </c>
      <c r="C470" s="6">
        <v>1</v>
      </c>
      <c r="D470" s="6">
        <f t="shared" si="91"/>
        <v>16</v>
      </c>
      <c r="E470" s="5">
        <f t="shared" si="92"/>
        <v>0</v>
      </c>
      <c r="F470" s="5">
        <f t="shared" si="93"/>
        <v>651.73417492414967</v>
      </c>
      <c r="G470" s="5">
        <f t="shared" si="94"/>
        <v>45.5625</v>
      </c>
      <c r="H470" s="5">
        <f t="shared" si="95"/>
        <v>697.29667492414967</v>
      </c>
      <c r="I470" s="5">
        <f t="shared" si="96"/>
        <v>697.29667492414967</v>
      </c>
      <c r="J470" s="5">
        <f t="shared" si="97"/>
        <v>0</v>
      </c>
      <c r="K470" s="2">
        <f t="shared" si="98"/>
        <v>24211.690101532975</v>
      </c>
      <c r="L470" s="2">
        <f t="shared" si="99"/>
        <v>34110</v>
      </c>
      <c r="M470" s="2">
        <f t="shared" si="100"/>
        <v>7480</v>
      </c>
      <c r="N470" s="6">
        <f t="shared" si="101"/>
        <v>1</v>
      </c>
      <c r="O470" s="2">
        <f t="shared" si="102"/>
        <v>-17581.690101532975</v>
      </c>
      <c r="P470" s="2">
        <f t="shared" si="103"/>
        <v>-17581.690101532975</v>
      </c>
    </row>
    <row r="471" spans="1:16">
      <c r="A471" s="6">
        <v>0</v>
      </c>
      <c r="B471" s="6">
        <v>15</v>
      </c>
      <c r="C471" s="6">
        <v>2</v>
      </c>
      <c r="D471" s="6">
        <f t="shared" si="91"/>
        <v>17</v>
      </c>
      <c r="E471" s="5">
        <f t="shared" si="92"/>
        <v>0</v>
      </c>
      <c r="F471" s="5">
        <f t="shared" si="93"/>
        <v>651.73417492414967</v>
      </c>
      <c r="G471" s="5">
        <f t="shared" si="94"/>
        <v>92.264062499999994</v>
      </c>
      <c r="H471" s="5">
        <f t="shared" si="95"/>
        <v>743.99823742414969</v>
      </c>
      <c r="I471" s="5">
        <f t="shared" si="96"/>
        <v>720</v>
      </c>
      <c r="J471" s="5">
        <f t="shared" si="97"/>
        <v>23.998237424149693</v>
      </c>
      <c r="K471" s="2">
        <f t="shared" si="98"/>
        <v>25416.636066391489</v>
      </c>
      <c r="L471" s="2">
        <f t="shared" si="99"/>
        <v>36810</v>
      </c>
      <c r="M471" s="2">
        <f t="shared" si="100"/>
        <v>8360</v>
      </c>
      <c r="N471" s="6">
        <f t="shared" si="101"/>
        <v>1</v>
      </c>
      <c r="O471" s="2">
        <f t="shared" si="102"/>
        <v>-16966.636066391489</v>
      </c>
      <c r="P471" s="2">
        <f t="shared" si="103"/>
        <v>-16966.636066391489</v>
      </c>
    </row>
    <row r="472" spans="1:16">
      <c r="A472" s="6">
        <v>0</v>
      </c>
      <c r="B472" s="6">
        <v>15</v>
      </c>
      <c r="C472" s="6">
        <v>3</v>
      </c>
      <c r="D472" s="6">
        <f t="shared" si="91"/>
        <v>18</v>
      </c>
      <c r="E472" s="5">
        <f t="shared" si="92"/>
        <v>0</v>
      </c>
      <c r="F472" s="5">
        <f t="shared" si="93"/>
        <v>651.73417492414967</v>
      </c>
      <c r="G472" s="5">
        <f t="shared" si="94"/>
        <v>140.12604492187498</v>
      </c>
      <c r="H472" s="5">
        <f t="shared" si="95"/>
        <v>791.86021984602462</v>
      </c>
      <c r="I472" s="5">
        <f t="shared" si="96"/>
        <v>720</v>
      </c>
      <c r="J472" s="5">
        <f t="shared" si="97"/>
        <v>71.86021984602462</v>
      </c>
      <c r="K472" s="2">
        <f t="shared" si="98"/>
        <v>26247.573261215704</v>
      </c>
      <c r="L472" s="2">
        <f t="shared" si="99"/>
        <v>39510</v>
      </c>
      <c r="M472" s="2">
        <f t="shared" si="100"/>
        <v>9240</v>
      </c>
      <c r="N472" s="6">
        <f t="shared" si="101"/>
        <v>1</v>
      </c>
      <c r="O472" s="2">
        <f t="shared" si="102"/>
        <v>-15977.573261215704</v>
      </c>
      <c r="P472" s="2">
        <f t="shared" si="103"/>
        <v>-15977.573261215704</v>
      </c>
    </row>
    <row r="473" spans="1:16">
      <c r="A473" s="6">
        <v>0</v>
      </c>
      <c r="B473" s="6">
        <v>15</v>
      </c>
      <c r="C473" s="6">
        <v>4</v>
      </c>
      <c r="D473" s="6">
        <f t="shared" si="91"/>
        <v>19</v>
      </c>
      <c r="E473" s="5">
        <f t="shared" si="92"/>
        <v>0</v>
      </c>
      <c r="F473" s="5">
        <f t="shared" si="93"/>
        <v>651.73417492414967</v>
      </c>
      <c r="G473" s="5">
        <f t="shared" si="94"/>
        <v>189.17016064453125</v>
      </c>
      <c r="H473" s="5">
        <f t="shared" si="95"/>
        <v>840.90433556868095</v>
      </c>
      <c r="I473" s="5">
        <f t="shared" si="96"/>
        <v>720</v>
      </c>
      <c r="J473" s="5">
        <f t="shared" si="97"/>
        <v>120.90433556868095</v>
      </c>
      <c r="K473" s="2">
        <f t="shared" si="98"/>
        <v>27099.033603622935</v>
      </c>
      <c r="L473" s="2">
        <f t="shared" si="99"/>
        <v>42210</v>
      </c>
      <c r="M473" s="2">
        <f t="shared" si="100"/>
        <v>10120</v>
      </c>
      <c r="N473" s="6">
        <f t="shared" si="101"/>
        <v>1</v>
      </c>
      <c r="O473" s="2">
        <f t="shared" si="102"/>
        <v>-15009.033603622935</v>
      </c>
      <c r="P473" s="2">
        <f t="shared" si="103"/>
        <v>-15009.033603622935</v>
      </c>
    </row>
    <row r="474" spans="1:16">
      <c r="A474" s="6">
        <v>0</v>
      </c>
      <c r="B474" s="6">
        <v>15</v>
      </c>
      <c r="C474" s="6">
        <v>5</v>
      </c>
      <c r="D474" s="6">
        <f t="shared" si="91"/>
        <v>20</v>
      </c>
      <c r="E474" s="5">
        <f t="shared" si="92"/>
        <v>0</v>
      </c>
      <c r="F474" s="5">
        <f t="shared" si="93"/>
        <v>651.73417492414967</v>
      </c>
      <c r="G474" s="5">
        <f t="shared" si="94"/>
        <v>239.41848456573481</v>
      </c>
      <c r="H474" s="5">
        <f t="shared" si="95"/>
        <v>891.15265948988451</v>
      </c>
      <c r="I474" s="5">
        <f t="shared" si="96"/>
        <v>720</v>
      </c>
      <c r="J474" s="5">
        <f t="shared" si="97"/>
        <v>171.15265948988451</v>
      </c>
      <c r="K474" s="2">
        <f t="shared" si="98"/>
        <v>27971.400338366049</v>
      </c>
      <c r="L474" s="2">
        <f t="shared" si="99"/>
        <v>44910</v>
      </c>
      <c r="M474" s="2">
        <f t="shared" si="100"/>
        <v>11000</v>
      </c>
      <c r="N474" s="6">
        <f t="shared" si="101"/>
        <v>1</v>
      </c>
      <c r="O474" s="2">
        <f t="shared" si="102"/>
        <v>-14061.400338366049</v>
      </c>
      <c r="P474" s="2">
        <f t="shared" si="103"/>
        <v>-14061.400338366049</v>
      </c>
    </row>
    <row r="475" spans="1:16">
      <c r="A475" s="6">
        <v>0</v>
      </c>
      <c r="B475" s="6">
        <v>15</v>
      </c>
      <c r="C475" s="6">
        <v>6</v>
      </c>
      <c r="D475" s="6">
        <f t="shared" si="91"/>
        <v>21</v>
      </c>
      <c r="E475" s="5">
        <f t="shared" si="92"/>
        <v>0</v>
      </c>
      <c r="F475" s="5">
        <f t="shared" si="93"/>
        <v>651.73417492414967</v>
      </c>
      <c r="G475" s="5">
        <f t="shared" si="94"/>
        <v>290.89345874736784</v>
      </c>
      <c r="H475" s="5">
        <f t="shared" si="95"/>
        <v>942.62763367151751</v>
      </c>
      <c r="I475" s="5">
        <f t="shared" si="96"/>
        <v>720</v>
      </c>
      <c r="J475" s="5">
        <f t="shared" si="97"/>
        <v>222.62763367151751</v>
      </c>
      <c r="K475" s="2">
        <f t="shared" si="98"/>
        <v>28865.063084574958</v>
      </c>
      <c r="L475" s="2">
        <f t="shared" si="99"/>
        <v>47610</v>
      </c>
      <c r="M475" s="2">
        <f t="shared" si="100"/>
        <v>11880</v>
      </c>
      <c r="N475" s="6">
        <f t="shared" si="101"/>
        <v>1</v>
      </c>
      <c r="O475" s="2">
        <f t="shared" si="102"/>
        <v>-13135.063084574958</v>
      </c>
      <c r="P475" s="2">
        <f t="shared" si="103"/>
        <v>-13135.063084574958</v>
      </c>
    </row>
    <row r="476" spans="1:16">
      <c r="A476" s="6">
        <v>0</v>
      </c>
      <c r="B476" s="6">
        <v>15</v>
      </c>
      <c r="C476" s="6">
        <v>7</v>
      </c>
      <c r="D476" s="6">
        <f t="shared" si="91"/>
        <v>22</v>
      </c>
      <c r="E476" s="5">
        <f t="shared" si="92"/>
        <v>0</v>
      </c>
      <c r="F476" s="5">
        <f t="shared" si="93"/>
        <v>651.73417492414967</v>
      </c>
      <c r="G476" s="5">
        <f t="shared" si="94"/>
        <v>343.61789814532818</v>
      </c>
      <c r="H476" s="5">
        <f t="shared" si="95"/>
        <v>995.35207306947791</v>
      </c>
      <c r="I476" s="5">
        <f t="shared" si="96"/>
        <v>720</v>
      </c>
      <c r="J476" s="5">
        <f t="shared" si="97"/>
        <v>275.35207306947791</v>
      </c>
      <c r="K476" s="2">
        <f t="shared" si="98"/>
        <v>29780.417935233992</v>
      </c>
      <c r="L476" s="2">
        <f t="shared" si="99"/>
        <v>50310</v>
      </c>
      <c r="M476" s="2">
        <f t="shared" si="100"/>
        <v>12760</v>
      </c>
      <c r="N476" s="6">
        <f t="shared" si="101"/>
        <v>1</v>
      </c>
      <c r="O476" s="2">
        <f t="shared" si="102"/>
        <v>-12230.417935233992</v>
      </c>
      <c r="P476" s="2">
        <f t="shared" si="103"/>
        <v>-12230.417935233992</v>
      </c>
    </row>
    <row r="477" spans="1:16">
      <c r="A477" s="6">
        <v>0</v>
      </c>
      <c r="B477" s="6">
        <v>15</v>
      </c>
      <c r="C477" s="6">
        <v>8</v>
      </c>
      <c r="D477" s="6">
        <f t="shared" si="91"/>
        <v>23</v>
      </c>
      <c r="E477" s="5">
        <f t="shared" si="92"/>
        <v>0</v>
      </c>
      <c r="F477" s="5">
        <f t="shared" si="93"/>
        <v>651.73417492414967</v>
      </c>
      <c r="G477" s="5">
        <f t="shared" si="94"/>
        <v>397.61499642530839</v>
      </c>
      <c r="H477" s="5">
        <f t="shared" si="95"/>
        <v>1049.3491713494582</v>
      </c>
      <c r="I477" s="5">
        <f t="shared" si="96"/>
        <v>720</v>
      </c>
      <c r="J477" s="5">
        <f t="shared" si="97"/>
        <v>329.34917134945817</v>
      </c>
      <c r="K477" s="2">
        <f t="shared" si="98"/>
        <v>30717.867558150316</v>
      </c>
      <c r="L477" s="2">
        <f t="shared" si="99"/>
        <v>53010</v>
      </c>
      <c r="M477" s="2">
        <f t="shared" si="100"/>
        <v>13640</v>
      </c>
      <c r="N477" s="6">
        <f t="shared" si="101"/>
        <v>1</v>
      </c>
      <c r="O477" s="2">
        <f t="shared" si="102"/>
        <v>-11347.867558150316</v>
      </c>
      <c r="P477" s="2">
        <f t="shared" si="103"/>
        <v>-11347.867558150316</v>
      </c>
    </row>
    <row r="478" spans="1:16">
      <c r="A478" s="6">
        <v>0</v>
      </c>
      <c r="B478" s="6">
        <v>15</v>
      </c>
      <c r="C478" s="6">
        <v>9</v>
      </c>
      <c r="D478" s="6">
        <f t="shared" si="91"/>
        <v>24</v>
      </c>
      <c r="E478" s="5">
        <f t="shared" si="92"/>
        <v>0</v>
      </c>
      <c r="F478" s="5">
        <f t="shared" si="93"/>
        <v>651.73417492414967</v>
      </c>
      <c r="G478" s="5">
        <f t="shared" si="94"/>
        <v>452.90833186570285</v>
      </c>
      <c r="H478" s="5">
        <f t="shared" si="95"/>
        <v>1104.6425067898526</v>
      </c>
      <c r="I478" s="5">
        <f t="shared" si="96"/>
        <v>720</v>
      </c>
      <c r="J478" s="5">
        <f t="shared" si="97"/>
        <v>384.64250678985263</v>
      </c>
      <c r="K478" s="2">
        <f t="shared" si="98"/>
        <v>31677.821298434941</v>
      </c>
      <c r="L478" s="2">
        <f t="shared" si="99"/>
        <v>55710</v>
      </c>
      <c r="M478" s="2">
        <f t="shared" si="100"/>
        <v>14520</v>
      </c>
      <c r="N478" s="6">
        <f t="shared" si="101"/>
        <v>1</v>
      </c>
      <c r="O478" s="2">
        <f t="shared" si="102"/>
        <v>-10487.821298434941</v>
      </c>
      <c r="P478" s="2">
        <f t="shared" si="103"/>
        <v>-10487.821298434941</v>
      </c>
    </row>
    <row r="479" spans="1:16">
      <c r="A479" s="6">
        <v>0</v>
      </c>
      <c r="B479" s="6">
        <v>15</v>
      </c>
      <c r="C479" s="6">
        <v>10</v>
      </c>
      <c r="D479" s="6">
        <f t="shared" si="91"/>
        <v>25</v>
      </c>
      <c r="E479" s="5">
        <f t="shared" si="92"/>
        <v>0</v>
      </c>
      <c r="F479" s="5">
        <f t="shared" si="93"/>
        <v>651.73417492414967</v>
      </c>
      <c r="G479" s="5">
        <f t="shared" si="94"/>
        <v>509.52187334891573</v>
      </c>
      <c r="H479" s="5">
        <f t="shared" si="95"/>
        <v>1161.2560482730655</v>
      </c>
      <c r="I479" s="5">
        <f t="shared" si="96"/>
        <v>720</v>
      </c>
      <c r="J479" s="5">
        <f t="shared" si="97"/>
        <v>441.25604827306552</v>
      </c>
      <c r="K479" s="2">
        <f t="shared" si="98"/>
        <v>32660.6952825185</v>
      </c>
      <c r="L479" s="2">
        <f t="shared" si="99"/>
        <v>58410</v>
      </c>
      <c r="M479" s="2">
        <f t="shared" si="100"/>
        <v>15400</v>
      </c>
      <c r="N479" s="6">
        <f t="shared" si="101"/>
        <v>1</v>
      </c>
      <c r="O479" s="2">
        <f t="shared" si="102"/>
        <v>-9650.6952825184999</v>
      </c>
      <c r="P479" s="2">
        <f t="shared" si="103"/>
        <v>-9650.6952825184999</v>
      </c>
    </row>
    <row r="480" spans="1:16">
      <c r="A480" s="6">
        <v>0</v>
      </c>
      <c r="B480" s="6">
        <v>15</v>
      </c>
      <c r="C480" s="6">
        <v>11</v>
      </c>
      <c r="D480" s="6">
        <f t="shared" si="91"/>
        <v>26</v>
      </c>
      <c r="E480" s="5">
        <f t="shared" si="92"/>
        <v>0</v>
      </c>
      <c r="F480" s="5">
        <f t="shared" si="93"/>
        <v>651.73417492414967</v>
      </c>
      <c r="G480" s="5">
        <f t="shared" si="94"/>
        <v>567.47998644235474</v>
      </c>
      <c r="H480" s="5">
        <f t="shared" si="95"/>
        <v>1219.2141613665044</v>
      </c>
      <c r="I480" s="5">
        <f t="shared" si="96"/>
        <v>720</v>
      </c>
      <c r="J480" s="5">
        <f t="shared" si="97"/>
        <v>499.21416136650441</v>
      </c>
      <c r="K480" s="2">
        <f t="shared" si="98"/>
        <v>33666.912523724037</v>
      </c>
      <c r="L480" s="2">
        <f t="shared" si="99"/>
        <v>61110</v>
      </c>
      <c r="M480" s="2">
        <f t="shared" si="100"/>
        <v>16280</v>
      </c>
      <c r="N480" s="6">
        <f t="shared" si="101"/>
        <v>1</v>
      </c>
      <c r="O480" s="2">
        <f t="shared" si="102"/>
        <v>-8836.9125237240369</v>
      </c>
      <c r="P480" s="2">
        <f t="shared" si="103"/>
        <v>-8836.9125237240369</v>
      </c>
    </row>
    <row r="481" spans="1:16">
      <c r="A481" s="6">
        <v>0</v>
      </c>
      <c r="B481" s="6">
        <v>15</v>
      </c>
      <c r="C481" s="6">
        <v>12</v>
      </c>
      <c r="D481" s="6">
        <f t="shared" si="91"/>
        <v>27</v>
      </c>
      <c r="E481" s="5">
        <f t="shared" si="92"/>
        <v>0</v>
      </c>
      <c r="F481" s="5">
        <f t="shared" si="93"/>
        <v>651.73417492414967</v>
      </c>
      <c r="G481" s="5">
        <f t="shared" si="94"/>
        <v>626.80743957041921</v>
      </c>
      <c r="H481" s="5">
        <f t="shared" si="95"/>
        <v>1278.5416144945689</v>
      </c>
      <c r="I481" s="5">
        <f t="shared" si="96"/>
        <v>720</v>
      </c>
      <c r="J481" s="5">
        <f t="shared" si="97"/>
        <v>558.54161449456888</v>
      </c>
      <c r="K481" s="2">
        <f t="shared" si="98"/>
        <v>34696.903029419598</v>
      </c>
      <c r="L481" s="2">
        <f t="shared" si="99"/>
        <v>63810</v>
      </c>
      <c r="M481" s="2">
        <f t="shared" si="100"/>
        <v>17160</v>
      </c>
      <c r="N481" s="6">
        <f t="shared" si="101"/>
        <v>1</v>
      </c>
      <c r="O481" s="2">
        <f t="shared" si="102"/>
        <v>-8046.9030294195982</v>
      </c>
      <c r="P481" s="2">
        <f t="shared" si="103"/>
        <v>-8046.9030294195982</v>
      </c>
    </row>
    <row r="482" spans="1:16">
      <c r="A482" s="6">
        <v>0</v>
      </c>
      <c r="B482" s="6">
        <v>15</v>
      </c>
      <c r="C482" s="6">
        <v>13</v>
      </c>
      <c r="D482" s="6">
        <f t="shared" si="91"/>
        <v>28</v>
      </c>
      <c r="E482" s="5">
        <f t="shared" si="92"/>
        <v>0</v>
      </c>
      <c r="F482" s="5">
        <f t="shared" si="93"/>
        <v>651.73417492414967</v>
      </c>
      <c r="G482" s="5">
        <f t="shared" si="94"/>
        <v>687.52941027880343</v>
      </c>
      <c r="H482" s="5">
        <f t="shared" si="95"/>
        <v>1339.263585202953</v>
      </c>
      <c r="I482" s="5">
        <f t="shared" si="96"/>
        <v>720</v>
      </c>
      <c r="J482" s="5">
        <f t="shared" si="97"/>
        <v>619.26358520295298</v>
      </c>
      <c r="K482" s="2">
        <f t="shared" si="98"/>
        <v>35751.10390977349</v>
      </c>
      <c r="L482" s="2">
        <f t="shared" si="99"/>
        <v>66510</v>
      </c>
      <c r="M482" s="2">
        <f t="shared" si="100"/>
        <v>18040</v>
      </c>
      <c r="N482" s="6">
        <f t="shared" si="101"/>
        <v>1</v>
      </c>
      <c r="O482" s="2">
        <f t="shared" si="102"/>
        <v>-7281.1039097734902</v>
      </c>
      <c r="P482" s="2">
        <f t="shared" si="103"/>
        <v>-7281.1039097734902</v>
      </c>
    </row>
    <row r="483" spans="1:16">
      <c r="A483" s="6">
        <v>0</v>
      </c>
      <c r="B483" s="6">
        <v>15</v>
      </c>
      <c r="C483" s="6">
        <v>14</v>
      </c>
      <c r="D483" s="6">
        <f t="shared" si="91"/>
        <v>29</v>
      </c>
      <c r="E483" s="5">
        <f t="shared" si="92"/>
        <v>0</v>
      </c>
      <c r="F483" s="5">
        <f t="shared" si="93"/>
        <v>651.73417492414967</v>
      </c>
      <c r="G483" s="5">
        <f t="shared" si="94"/>
        <v>749.67149159246469</v>
      </c>
      <c r="H483" s="5">
        <f t="shared" si="95"/>
        <v>1401.4056665166145</v>
      </c>
      <c r="I483" s="5">
        <f t="shared" si="96"/>
        <v>720</v>
      </c>
      <c r="J483" s="5">
        <f t="shared" si="97"/>
        <v>681.40566651661447</v>
      </c>
      <c r="K483" s="2">
        <f t="shared" si="98"/>
        <v>36829.959488135668</v>
      </c>
      <c r="L483" s="2">
        <f t="shared" si="99"/>
        <v>69210</v>
      </c>
      <c r="M483" s="2">
        <f t="shared" si="100"/>
        <v>18920</v>
      </c>
      <c r="N483" s="6">
        <f t="shared" si="101"/>
        <v>1</v>
      </c>
      <c r="O483" s="2">
        <f t="shared" si="102"/>
        <v>-6539.9594881356679</v>
      </c>
      <c r="P483" s="2">
        <f t="shared" si="103"/>
        <v>-6539.9594881356679</v>
      </c>
    </row>
    <row r="484" spans="1:16">
      <c r="A484" s="6">
        <v>0</v>
      </c>
      <c r="B484" s="6">
        <v>15</v>
      </c>
      <c r="C484" s="6">
        <v>15</v>
      </c>
      <c r="D484" s="6">
        <f t="shared" si="91"/>
        <v>30</v>
      </c>
      <c r="E484" s="5">
        <f t="shared" si="92"/>
        <v>0</v>
      </c>
      <c r="F484" s="5">
        <f t="shared" si="93"/>
        <v>651.73417492414967</v>
      </c>
      <c r="G484" s="5">
        <f t="shared" si="94"/>
        <v>813.25969846861108</v>
      </c>
      <c r="H484" s="5">
        <f t="shared" si="95"/>
        <v>1464.9938733927606</v>
      </c>
      <c r="I484" s="5">
        <f t="shared" si="96"/>
        <v>720</v>
      </c>
      <c r="J484" s="5">
        <f t="shared" si="97"/>
        <v>744.99387339276063</v>
      </c>
      <c r="K484" s="2">
        <f t="shared" si="98"/>
        <v>37933.921413068761</v>
      </c>
      <c r="L484" s="2">
        <f t="shared" si="99"/>
        <v>71910</v>
      </c>
      <c r="M484" s="2">
        <f t="shared" si="100"/>
        <v>19800</v>
      </c>
      <c r="N484" s="6">
        <f t="shared" si="101"/>
        <v>1</v>
      </c>
      <c r="O484" s="2">
        <f t="shared" si="102"/>
        <v>-5823.9214130687615</v>
      </c>
      <c r="P484" s="2">
        <f t="shared" si="103"/>
        <v>-5823.9214130687615</v>
      </c>
    </row>
    <row r="485" spans="1:16">
      <c r="A485" s="6">
        <v>0</v>
      </c>
      <c r="B485" s="6">
        <v>15</v>
      </c>
      <c r="C485" s="6">
        <v>16</v>
      </c>
      <c r="D485" s="6">
        <f t="shared" si="91"/>
        <v>31</v>
      </c>
      <c r="E485" s="5">
        <f t="shared" si="92"/>
        <v>0</v>
      </c>
      <c r="F485" s="5">
        <f t="shared" si="93"/>
        <v>651.73417492414967</v>
      </c>
      <c r="G485" s="5">
        <f t="shared" si="94"/>
        <v>878.32047434610013</v>
      </c>
      <c r="H485" s="5">
        <f t="shared" si="95"/>
        <v>1530.0546492702497</v>
      </c>
      <c r="I485" s="5">
        <f t="shared" si="96"/>
        <v>720</v>
      </c>
      <c r="J485" s="5">
        <f t="shared" si="97"/>
        <v>810.05464927024968</v>
      </c>
      <c r="K485" s="2">
        <f t="shared" si="98"/>
        <v>39063.448772052943</v>
      </c>
      <c r="L485" s="2">
        <f t="shared" si="99"/>
        <v>74610</v>
      </c>
      <c r="M485" s="2">
        <f t="shared" si="100"/>
        <v>20680</v>
      </c>
      <c r="N485" s="6">
        <f t="shared" si="101"/>
        <v>1</v>
      </c>
      <c r="O485" s="2">
        <f t="shared" si="102"/>
        <v>-5133.4487720529432</v>
      </c>
      <c r="P485" s="2">
        <f t="shared" si="103"/>
        <v>-5133.4487720529432</v>
      </c>
    </row>
    <row r="486" spans="1:16">
      <c r="A486" s="6">
        <v>0</v>
      </c>
      <c r="B486" s="6">
        <v>15</v>
      </c>
      <c r="C486" s="6">
        <v>17</v>
      </c>
      <c r="D486" s="6">
        <f t="shared" si="91"/>
        <v>32</v>
      </c>
      <c r="E486" s="5">
        <f t="shared" si="92"/>
        <v>0</v>
      </c>
      <c r="F486" s="5">
        <f t="shared" si="93"/>
        <v>651.73417492414967</v>
      </c>
      <c r="G486" s="5">
        <f t="shared" si="94"/>
        <v>944.88069779264049</v>
      </c>
      <c r="H486" s="5">
        <f t="shared" si="95"/>
        <v>1596.6148727167902</v>
      </c>
      <c r="I486" s="5">
        <f t="shared" si="96"/>
        <v>720</v>
      </c>
      <c r="J486" s="5">
        <f t="shared" si="97"/>
        <v>876.61487271679016</v>
      </c>
      <c r="K486" s="2">
        <f t="shared" si="98"/>
        <v>40219.008206888713</v>
      </c>
      <c r="L486" s="2">
        <f t="shared" si="99"/>
        <v>77310</v>
      </c>
      <c r="M486" s="2">
        <f t="shared" si="100"/>
        <v>21560</v>
      </c>
      <c r="N486" s="6">
        <f t="shared" si="101"/>
        <v>1</v>
      </c>
      <c r="O486" s="2">
        <f t="shared" si="102"/>
        <v>-4469.0082068887132</v>
      </c>
      <c r="P486" s="2">
        <f t="shared" si="103"/>
        <v>-4469.0082068887132</v>
      </c>
    </row>
    <row r="487" spans="1:16">
      <c r="A487" s="6">
        <v>0</v>
      </c>
      <c r="B487" s="6">
        <v>15</v>
      </c>
      <c r="C487" s="6">
        <v>18</v>
      </c>
      <c r="D487" s="6">
        <f t="shared" si="91"/>
        <v>33</v>
      </c>
      <c r="E487" s="5">
        <f t="shared" si="92"/>
        <v>0</v>
      </c>
      <c r="F487" s="5">
        <f t="shared" si="93"/>
        <v>651.73417492414967</v>
      </c>
      <c r="G487" s="5">
        <f t="shared" si="94"/>
        <v>1012.9676892512279</v>
      </c>
      <c r="H487" s="5">
        <f t="shared" si="95"/>
        <v>1664.7018641753775</v>
      </c>
      <c r="I487" s="5">
        <f t="shared" si="96"/>
        <v>720</v>
      </c>
      <c r="J487" s="5">
        <f t="shared" si="97"/>
        <v>944.70186417537752</v>
      </c>
      <c r="K487" s="2">
        <f t="shared" si="98"/>
        <v>41401.074030822521</v>
      </c>
      <c r="L487" s="2">
        <f t="shared" si="99"/>
        <v>80010</v>
      </c>
      <c r="M487" s="2">
        <f t="shared" si="100"/>
        <v>22440</v>
      </c>
      <c r="N487" s="6">
        <f t="shared" si="101"/>
        <v>1</v>
      </c>
      <c r="O487" s="2">
        <f t="shared" si="102"/>
        <v>-3831.0740308225213</v>
      </c>
      <c r="P487" s="2">
        <f t="shared" si="103"/>
        <v>-3831.0740308225213</v>
      </c>
    </row>
    <row r="488" spans="1:16">
      <c r="A488" s="6">
        <v>0</v>
      </c>
      <c r="B488" s="6">
        <v>15</v>
      </c>
      <c r="C488" s="6">
        <v>19</v>
      </c>
      <c r="D488" s="6">
        <f t="shared" si="91"/>
        <v>34</v>
      </c>
      <c r="E488" s="5">
        <f t="shared" si="92"/>
        <v>0</v>
      </c>
      <c r="F488" s="5">
        <f t="shared" si="93"/>
        <v>651.73417492414967</v>
      </c>
      <c r="G488" s="5">
        <f t="shared" si="94"/>
        <v>1082.6092178872495</v>
      </c>
      <c r="H488" s="5">
        <f t="shared" si="95"/>
        <v>1734.3433928113991</v>
      </c>
      <c r="I488" s="5">
        <f t="shared" si="96"/>
        <v>720</v>
      </c>
      <c r="J488" s="5">
        <f t="shared" si="97"/>
        <v>1014.3433928113991</v>
      </c>
      <c r="K488" s="2">
        <f t="shared" si="98"/>
        <v>42610.128347420119</v>
      </c>
      <c r="L488" s="2">
        <f t="shared" si="99"/>
        <v>82710</v>
      </c>
      <c r="M488" s="2">
        <f t="shared" si="100"/>
        <v>23320</v>
      </c>
      <c r="N488" s="6">
        <f t="shared" si="101"/>
        <v>1</v>
      </c>
      <c r="O488" s="2">
        <f t="shared" si="102"/>
        <v>-3220.1283474201191</v>
      </c>
      <c r="P488" s="2">
        <f t="shared" si="103"/>
        <v>-3220.1283474201191</v>
      </c>
    </row>
    <row r="489" spans="1:16">
      <c r="A489" s="6">
        <v>0</v>
      </c>
      <c r="B489" s="6">
        <v>15</v>
      </c>
      <c r="C489" s="6">
        <v>20</v>
      </c>
      <c r="D489" s="6">
        <f t="shared" si="91"/>
        <v>35</v>
      </c>
      <c r="E489" s="5">
        <f t="shared" si="92"/>
        <v>0</v>
      </c>
      <c r="F489" s="5">
        <f t="shared" si="93"/>
        <v>651.73417492414967</v>
      </c>
      <c r="G489" s="5">
        <f t="shared" si="94"/>
        <v>1153.8335085377266</v>
      </c>
      <c r="H489" s="5">
        <f t="shared" si="95"/>
        <v>1805.5676834618762</v>
      </c>
      <c r="I489" s="5">
        <f t="shared" si="96"/>
        <v>720</v>
      </c>
      <c r="J489" s="5">
        <f t="shared" si="97"/>
        <v>1085.5676834618762</v>
      </c>
      <c r="K489" s="2">
        <f t="shared" si="98"/>
        <v>43846.661171213127</v>
      </c>
      <c r="L489" s="2">
        <f t="shared" si="99"/>
        <v>85410</v>
      </c>
      <c r="M489" s="2">
        <f t="shared" si="100"/>
        <v>24200</v>
      </c>
      <c r="N489" s="6">
        <f t="shared" si="101"/>
        <v>1</v>
      </c>
      <c r="O489" s="2">
        <f t="shared" si="102"/>
        <v>-2636.6611712131271</v>
      </c>
      <c r="P489" s="2">
        <f t="shared" si="103"/>
        <v>-2636.6611712131271</v>
      </c>
    </row>
    <row r="490" spans="1:16">
      <c r="A490" s="6">
        <v>0</v>
      </c>
      <c r="B490" s="6">
        <v>15</v>
      </c>
      <c r="C490" s="6">
        <v>21</v>
      </c>
      <c r="D490" s="6">
        <f t="shared" si="91"/>
        <v>36</v>
      </c>
      <c r="E490" s="5">
        <f t="shared" si="92"/>
        <v>0</v>
      </c>
      <c r="F490" s="5">
        <f t="shared" si="93"/>
        <v>651.73417492414967</v>
      </c>
      <c r="G490" s="5">
        <f t="shared" si="94"/>
        <v>1226.6692487641703</v>
      </c>
      <c r="H490" s="5">
        <f t="shared" si="95"/>
        <v>1878.4034236883199</v>
      </c>
      <c r="I490" s="5">
        <f t="shared" si="96"/>
        <v>720</v>
      </c>
      <c r="J490" s="5">
        <f t="shared" si="97"/>
        <v>1158.4034236883199</v>
      </c>
      <c r="K490" s="2">
        <f t="shared" si="98"/>
        <v>45111.170550144438</v>
      </c>
      <c r="L490" s="2">
        <f t="shared" si="99"/>
        <v>88110</v>
      </c>
      <c r="M490" s="2">
        <f t="shared" si="100"/>
        <v>25080</v>
      </c>
      <c r="N490" s="6">
        <f t="shared" si="101"/>
        <v>1</v>
      </c>
      <c r="O490" s="2">
        <f t="shared" si="102"/>
        <v>-2081.1705501444376</v>
      </c>
      <c r="P490" s="2">
        <f t="shared" si="103"/>
        <v>-2081.1705501444376</v>
      </c>
    </row>
    <row r="491" spans="1:16">
      <c r="A491" s="6">
        <v>0</v>
      </c>
      <c r="B491" s="6">
        <v>15</v>
      </c>
      <c r="C491" s="6">
        <v>22</v>
      </c>
      <c r="D491" s="6">
        <f t="shared" si="91"/>
        <v>37</v>
      </c>
      <c r="E491" s="5">
        <f t="shared" si="92"/>
        <v>0</v>
      </c>
      <c r="F491" s="5">
        <f t="shared" si="93"/>
        <v>651.73417492414967</v>
      </c>
      <c r="G491" s="5">
        <f t="shared" si="94"/>
        <v>1301.1455960105666</v>
      </c>
      <c r="H491" s="5">
        <f t="shared" si="95"/>
        <v>1952.8797709347164</v>
      </c>
      <c r="I491" s="5">
        <f t="shared" si="96"/>
        <v>720</v>
      </c>
      <c r="J491" s="5">
        <f t="shared" si="97"/>
        <v>1232.8797709347164</v>
      </c>
      <c r="K491" s="2">
        <f t="shared" si="98"/>
        <v>46404.16268983882</v>
      </c>
      <c r="L491" s="2">
        <f t="shared" si="99"/>
        <v>90810</v>
      </c>
      <c r="M491" s="2">
        <f t="shared" si="100"/>
        <v>25960</v>
      </c>
      <c r="N491" s="6">
        <f t="shared" si="101"/>
        <v>1</v>
      </c>
      <c r="O491" s="2">
        <f t="shared" si="102"/>
        <v>-1554.1626898388204</v>
      </c>
      <c r="P491" s="2">
        <f t="shared" si="103"/>
        <v>-1554.1626898388204</v>
      </c>
    </row>
    <row r="492" spans="1:16">
      <c r="A492" s="6">
        <v>0</v>
      </c>
      <c r="B492" s="6">
        <v>15</v>
      </c>
      <c r="C492" s="6">
        <v>23</v>
      </c>
      <c r="D492" s="6">
        <f t="shared" si="91"/>
        <v>38</v>
      </c>
      <c r="E492" s="5">
        <f t="shared" si="92"/>
        <v>0</v>
      </c>
      <c r="F492" s="5">
        <f t="shared" si="93"/>
        <v>651.73417492414967</v>
      </c>
      <c r="G492" s="5">
        <f t="shared" si="94"/>
        <v>1377.292184868003</v>
      </c>
      <c r="H492" s="5">
        <f t="shared" si="95"/>
        <v>2029.0263597921526</v>
      </c>
      <c r="I492" s="5">
        <f t="shared" si="96"/>
        <v>720</v>
      </c>
      <c r="J492" s="5">
        <f t="shared" si="97"/>
        <v>1309.0263597921526</v>
      </c>
      <c r="K492" s="2">
        <f t="shared" si="98"/>
        <v>47726.152079724867</v>
      </c>
      <c r="L492" s="2">
        <f t="shared" si="99"/>
        <v>93510</v>
      </c>
      <c r="M492" s="2">
        <f t="shared" si="100"/>
        <v>26840</v>
      </c>
      <c r="N492" s="6">
        <f t="shared" si="101"/>
        <v>1</v>
      </c>
      <c r="O492" s="2">
        <f t="shared" si="102"/>
        <v>-1056.1520797248668</v>
      </c>
      <c r="P492" s="2">
        <f t="shared" si="103"/>
        <v>-1056.1520797248668</v>
      </c>
    </row>
    <row r="493" spans="1:16">
      <c r="A493" s="6">
        <v>0</v>
      </c>
      <c r="B493" s="6">
        <v>15</v>
      </c>
      <c r="C493" s="6">
        <v>24</v>
      </c>
      <c r="D493" s="6">
        <f t="shared" si="91"/>
        <v>39</v>
      </c>
      <c r="E493" s="5">
        <f t="shared" si="92"/>
        <v>0</v>
      </c>
      <c r="F493" s="5">
        <f t="shared" si="93"/>
        <v>651.73417492414967</v>
      </c>
      <c r="G493" s="5">
        <f t="shared" si="94"/>
        <v>1455.1391344474989</v>
      </c>
      <c r="H493" s="5">
        <f t="shared" si="95"/>
        <v>2106.8733093716487</v>
      </c>
      <c r="I493" s="5">
        <f t="shared" si="96"/>
        <v>720</v>
      </c>
      <c r="J493" s="5">
        <f t="shared" si="97"/>
        <v>1386.8733093716487</v>
      </c>
      <c r="K493" s="2">
        <f t="shared" si="98"/>
        <v>49077.661621035571</v>
      </c>
      <c r="L493" s="2">
        <f t="shared" si="99"/>
        <v>96210</v>
      </c>
      <c r="M493" s="2">
        <f t="shared" si="100"/>
        <v>27720</v>
      </c>
      <c r="N493" s="6">
        <f t="shared" si="101"/>
        <v>1</v>
      </c>
      <c r="O493" s="2">
        <f t="shared" si="102"/>
        <v>-587.66162103557144</v>
      </c>
      <c r="P493" s="2">
        <f t="shared" si="103"/>
        <v>-587.66162103557144</v>
      </c>
    </row>
    <row r="494" spans="1:16">
      <c r="A494" s="6">
        <v>0</v>
      </c>
      <c r="B494" s="6">
        <v>15</v>
      </c>
      <c r="C494" s="6">
        <v>25</v>
      </c>
      <c r="D494" s="6">
        <f t="shared" si="91"/>
        <v>40</v>
      </c>
      <c r="E494" s="5">
        <f t="shared" si="92"/>
        <v>0</v>
      </c>
      <c r="F494" s="5">
        <f t="shared" si="93"/>
        <v>651.73417492414967</v>
      </c>
      <c r="G494" s="5">
        <f t="shared" si="94"/>
        <v>1534.7170558625965</v>
      </c>
      <c r="H494" s="5">
        <f t="shared" si="95"/>
        <v>2186.4512307867462</v>
      </c>
      <c r="I494" s="5">
        <f t="shared" si="96"/>
        <v>720</v>
      </c>
      <c r="J494" s="5">
        <f t="shared" si="97"/>
        <v>1466.4512307867462</v>
      </c>
      <c r="K494" s="2">
        <f t="shared" si="98"/>
        <v>50459.222756714342</v>
      </c>
      <c r="L494" s="2">
        <f t="shared" si="99"/>
        <v>98910</v>
      </c>
      <c r="M494" s="2">
        <f t="shared" si="100"/>
        <v>28600</v>
      </c>
      <c r="N494" s="6">
        <f t="shared" si="101"/>
        <v>1</v>
      </c>
      <c r="O494" s="2">
        <f t="shared" si="102"/>
        <v>-149.22275671434181</v>
      </c>
      <c r="P494" s="2">
        <f t="shared" si="103"/>
        <v>-149.22275671434181</v>
      </c>
    </row>
    <row r="495" spans="1:16">
      <c r="A495" s="6">
        <v>0</v>
      </c>
      <c r="B495" s="6">
        <v>15</v>
      </c>
      <c r="C495" s="6">
        <v>26</v>
      </c>
      <c r="D495" s="6">
        <f t="shared" si="91"/>
        <v>41</v>
      </c>
      <c r="E495" s="5">
        <f t="shared" si="92"/>
        <v>0</v>
      </c>
      <c r="F495" s="5">
        <f t="shared" si="93"/>
        <v>651.73417492414967</v>
      </c>
      <c r="G495" s="5">
        <f t="shared" si="94"/>
        <v>1616.0570598233144</v>
      </c>
      <c r="H495" s="5">
        <f t="shared" si="95"/>
        <v>2267.7912347474639</v>
      </c>
      <c r="I495" s="5">
        <f t="shared" si="96"/>
        <v>720</v>
      </c>
      <c r="J495" s="5">
        <f t="shared" si="97"/>
        <v>1547.7912347474639</v>
      </c>
      <c r="K495" s="2">
        <f t="shared" si="98"/>
        <v>51871.375603254579</v>
      </c>
      <c r="L495" s="2">
        <f t="shared" si="99"/>
        <v>101610</v>
      </c>
      <c r="M495" s="2">
        <f t="shared" si="100"/>
        <v>29480</v>
      </c>
      <c r="N495" s="6">
        <f t="shared" si="101"/>
        <v>1</v>
      </c>
      <c r="O495" s="2">
        <f t="shared" si="102"/>
        <v>258.62439674542111</v>
      </c>
      <c r="P495" s="2">
        <f t="shared" si="103"/>
        <v>258.62439674542111</v>
      </c>
    </row>
    <row r="496" spans="1:16">
      <c r="A496" s="6">
        <v>0</v>
      </c>
      <c r="B496" s="6">
        <v>15</v>
      </c>
      <c r="C496" s="6">
        <v>27</v>
      </c>
      <c r="D496" s="6">
        <f t="shared" si="91"/>
        <v>42</v>
      </c>
      <c r="E496" s="5">
        <f t="shared" si="92"/>
        <v>0</v>
      </c>
      <c r="F496" s="5">
        <f t="shared" si="93"/>
        <v>651.73417492414967</v>
      </c>
      <c r="G496" s="5">
        <f t="shared" si="94"/>
        <v>1699.1907643430709</v>
      </c>
      <c r="H496" s="5">
        <f t="shared" si="95"/>
        <v>2350.9249392672205</v>
      </c>
      <c r="I496" s="5">
        <f t="shared" si="96"/>
        <v>720</v>
      </c>
      <c r="J496" s="5">
        <f t="shared" si="97"/>
        <v>1630.9249392672205</v>
      </c>
      <c r="K496" s="2">
        <f t="shared" si="98"/>
        <v>53314.669084500354</v>
      </c>
      <c r="L496" s="2">
        <f t="shared" si="99"/>
        <v>104310</v>
      </c>
      <c r="M496" s="2">
        <f t="shared" si="100"/>
        <v>30360</v>
      </c>
      <c r="N496" s="6">
        <f t="shared" si="101"/>
        <v>1</v>
      </c>
      <c r="O496" s="2">
        <f t="shared" si="102"/>
        <v>635.33091549964593</v>
      </c>
      <c r="P496" s="2">
        <f t="shared" si="103"/>
        <v>635.33091549964593</v>
      </c>
    </row>
    <row r="497" spans="1:16">
      <c r="A497" s="6">
        <v>0</v>
      </c>
      <c r="B497" s="6">
        <v>15</v>
      </c>
      <c r="C497" s="6">
        <v>28</v>
      </c>
      <c r="D497" s="6">
        <f t="shared" si="91"/>
        <v>43</v>
      </c>
      <c r="E497" s="5">
        <f t="shared" si="92"/>
        <v>0</v>
      </c>
      <c r="F497" s="5">
        <f t="shared" si="93"/>
        <v>651.73417492414967</v>
      </c>
      <c r="G497" s="5">
        <f t="shared" si="94"/>
        <v>1784.1503025602246</v>
      </c>
      <c r="H497" s="5">
        <f t="shared" si="95"/>
        <v>2435.8844774843742</v>
      </c>
      <c r="I497" s="5">
        <f t="shared" si="96"/>
        <v>720</v>
      </c>
      <c r="J497" s="5">
        <f t="shared" si="97"/>
        <v>1715.8844774843742</v>
      </c>
      <c r="K497" s="2">
        <f t="shared" si="98"/>
        <v>54789.661067437053</v>
      </c>
      <c r="L497" s="2">
        <f t="shared" si="99"/>
        <v>107010</v>
      </c>
      <c r="M497" s="2">
        <f t="shared" si="100"/>
        <v>31240</v>
      </c>
      <c r="N497" s="6">
        <f t="shared" si="101"/>
        <v>1</v>
      </c>
      <c r="O497" s="2">
        <f t="shared" si="102"/>
        <v>980.33893256294687</v>
      </c>
      <c r="P497" s="2">
        <f t="shared" si="103"/>
        <v>980.33893256294687</v>
      </c>
    </row>
    <row r="498" spans="1:16">
      <c r="A498" s="6">
        <v>0</v>
      </c>
      <c r="B498" s="6">
        <v>15</v>
      </c>
      <c r="C498" s="6">
        <v>29</v>
      </c>
      <c r="D498" s="6">
        <f t="shared" si="91"/>
        <v>44</v>
      </c>
      <c r="E498" s="5">
        <f t="shared" si="92"/>
        <v>0</v>
      </c>
      <c r="F498" s="5">
        <f t="shared" si="93"/>
        <v>651.73417492414967</v>
      </c>
      <c r="G498" s="5">
        <f t="shared" si="94"/>
        <v>1870.9683306758782</v>
      </c>
      <c r="H498" s="5">
        <f t="shared" si="95"/>
        <v>2522.702505600028</v>
      </c>
      <c r="I498" s="5">
        <f t="shared" si="96"/>
        <v>720</v>
      </c>
      <c r="J498" s="5">
        <f t="shared" si="97"/>
        <v>1802.702505600028</v>
      </c>
      <c r="K498" s="2">
        <f t="shared" si="98"/>
        <v>56296.91850000048</v>
      </c>
      <c r="L498" s="2">
        <f t="shared" si="99"/>
        <v>109710</v>
      </c>
      <c r="M498" s="2">
        <f t="shared" si="100"/>
        <v>32120</v>
      </c>
      <c r="N498" s="6">
        <f t="shared" si="101"/>
        <v>1</v>
      </c>
      <c r="O498" s="2">
        <f t="shared" si="102"/>
        <v>1293.08149999952</v>
      </c>
      <c r="P498" s="2">
        <f t="shared" si="103"/>
        <v>1293.08149999952</v>
      </c>
    </row>
    <row r="499" spans="1:16">
      <c r="A499" s="6">
        <v>0</v>
      </c>
      <c r="B499" s="6">
        <v>15</v>
      </c>
      <c r="C499" s="6">
        <v>30</v>
      </c>
      <c r="D499" s="6">
        <f t="shared" si="91"/>
        <v>45</v>
      </c>
      <c r="E499" s="5">
        <f t="shared" si="92"/>
        <v>0</v>
      </c>
      <c r="F499" s="5">
        <f t="shared" si="93"/>
        <v>651.73417492414967</v>
      </c>
      <c r="G499" s="5">
        <f t="shared" si="94"/>
        <v>1959.6780360096488</v>
      </c>
      <c r="H499" s="5">
        <f t="shared" si="95"/>
        <v>2611.4122109337986</v>
      </c>
      <c r="I499" s="5">
        <f t="shared" si="96"/>
        <v>720</v>
      </c>
      <c r="J499" s="5">
        <f t="shared" si="97"/>
        <v>1891.4122109337986</v>
      </c>
      <c r="K499" s="2">
        <f t="shared" si="98"/>
        <v>57837.017550934004</v>
      </c>
      <c r="L499" s="2">
        <f t="shared" si="99"/>
        <v>112410</v>
      </c>
      <c r="M499" s="2">
        <f t="shared" si="100"/>
        <v>33000</v>
      </c>
      <c r="N499" s="6">
        <f t="shared" si="101"/>
        <v>1</v>
      </c>
      <c r="O499" s="2">
        <f t="shared" si="102"/>
        <v>1572.9824490659958</v>
      </c>
      <c r="P499" s="2">
        <f t="shared" si="103"/>
        <v>1572.9824490659958</v>
      </c>
    </row>
    <row r="500" spans="1:16">
      <c r="A500" s="6">
        <v>0</v>
      </c>
      <c r="B500" s="6">
        <v>16</v>
      </c>
      <c r="C500" s="6">
        <v>0</v>
      </c>
      <c r="D500" s="6">
        <f t="shared" si="91"/>
        <v>16</v>
      </c>
      <c r="E500" s="5">
        <f t="shared" si="92"/>
        <v>0</v>
      </c>
      <c r="F500" s="5">
        <f t="shared" si="93"/>
        <v>712.5626979170703</v>
      </c>
      <c r="G500" s="5">
        <f t="shared" si="94"/>
        <v>0</v>
      </c>
      <c r="H500" s="5">
        <f t="shared" si="95"/>
        <v>712.5626979170703</v>
      </c>
      <c r="I500" s="5">
        <f t="shared" si="96"/>
        <v>712.5626979170703</v>
      </c>
      <c r="J500" s="5">
        <f t="shared" si="97"/>
        <v>0</v>
      </c>
      <c r="K500" s="2">
        <f t="shared" si="98"/>
        <v>24741.760344342718</v>
      </c>
      <c r="L500" s="2">
        <f t="shared" si="99"/>
        <v>33504</v>
      </c>
      <c r="M500" s="2">
        <f t="shared" si="100"/>
        <v>7040</v>
      </c>
      <c r="N500" s="6">
        <f t="shared" si="101"/>
        <v>1</v>
      </c>
      <c r="O500" s="2">
        <f t="shared" si="102"/>
        <v>-18277.760344342718</v>
      </c>
      <c r="P500" s="2">
        <f t="shared" si="103"/>
        <v>-18277.760344342718</v>
      </c>
    </row>
    <row r="501" spans="1:16">
      <c r="A501" s="6">
        <v>0</v>
      </c>
      <c r="B501" s="6">
        <v>16</v>
      </c>
      <c r="C501" s="6">
        <v>1</v>
      </c>
      <c r="D501" s="6">
        <f t="shared" si="91"/>
        <v>17</v>
      </c>
      <c r="E501" s="5">
        <f t="shared" si="92"/>
        <v>0</v>
      </c>
      <c r="F501" s="5">
        <f t="shared" si="93"/>
        <v>712.5626979170703</v>
      </c>
      <c r="G501" s="5">
        <f t="shared" si="94"/>
        <v>45.5625</v>
      </c>
      <c r="H501" s="5">
        <f t="shared" si="95"/>
        <v>758.1251979170703</v>
      </c>
      <c r="I501" s="5">
        <f t="shared" si="96"/>
        <v>720</v>
      </c>
      <c r="J501" s="5">
        <f t="shared" si="97"/>
        <v>38.125197917070295</v>
      </c>
      <c r="K501" s="2">
        <f t="shared" si="98"/>
        <v>25661.895797171361</v>
      </c>
      <c r="L501" s="2">
        <f t="shared" si="99"/>
        <v>36204</v>
      </c>
      <c r="M501" s="2">
        <f t="shared" si="100"/>
        <v>7920</v>
      </c>
      <c r="N501" s="6">
        <f t="shared" si="101"/>
        <v>1</v>
      </c>
      <c r="O501" s="2">
        <f t="shared" si="102"/>
        <v>-17377.895797171361</v>
      </c>
      <c r="P501" s="2">
        <f t="shared" si="103"/>
        <v>-17377.895797171361</v>
      </c>
    </row>
    <row r="502" spans="1:16">
      <c r="A502" s="6">
        <v>0</v>
      </c>
      <c r="B502" s="6">
        <v>16</v>
      </c>
      <c r="C502" s="6">
        <v>2</v>
      </c>
      <c r="D502" s="6">
        <f t="shared" si="91"/>
        <v>18</v>
      </c>
      <c r="E502" s="5">
        <f t="shared" si="92"/>
        <v>0</v>
      </c>
      <c r="F502" s="5">
        <f t="shared" si="93"/>
        <v>712.5626979170703</v>
      </c>
      <c r="G502" s="5">
        <f t="shared" si="94"/>
        <v>92.264062499999994</v>
      </c>
      <c r="H502" s="5">
        <f t="shared" si="95"/>
        <v>804.82676041707032</v>
      </c>
      <c r="I502" s="5">
        <f t="shared" si="96"/>
        <v>720</v>
      </c>
      <c r="J502" s="5">
        <f t="shared" si="97"/>
        <v>84.826760417070318</v>
      </c>
      <c r="K502" s="2">
        <f t="shared" si="98"/>
        <v>26472.686812796361</v>
      </c>
      <c r="L502" s="2">
        <f t="shared" si="99"/>
        <v>38904</v>
      </c>
      <c r="M502" s="2">
        <f t="shared" si="100"/>
        <v>8800</v>
      </c>
      <c r="N502" s="6">
        <f t="shared" si="101"/>
        <v>1</v>
      </c>
      <c r="O502" s="2">
        <f t="shared" si="102"/>
        <v>-16368.686812796361</v>
      </c>
      <c r="P502" s="2">
        <f t="shared" si="103"/>
        <v>-16368.686812796361</v>
      </c>
    </row>
    <row r="503" spans="1:16">
      <c r="A503" s="6">
        <v>0</v>
      </c>
      <c r="B503" s="6">
        <v>16</v>
      </c>
      <c r="C503" s="6">
        <v>3</v>
      </c>
      <c r="D503" s="6">
        <f t="shared" si="91"/>
        <v>19</v>
      </c>
      <c r="E503" s="5">
        <f t="shared" si="92"/>
        <v>0</v>
      </c>
      <c r="F503" s="5">
        <f t="shared" si="93"/>
        <v>712.5626979170703</v>
      </c>
      <c r="G503" s="5">
        <f t="shared" si="94"/>
        <v>140.12604492187498</v>
      </c>
      <c r="H503" s="5">
        <f t="shared" si="95"/>
        <v>852.68874283894525</v>
      </c>
      <c r="I503" s="5">
        <f t="shared" si="96"/>
        <v>720</v>
      </c>
      <c r="J503" s="5">
        <f t="shared" si="97"/>
        <v>132.68874283894525</v>
      </c>
      <c r="K503" s="2">
        <f t="shared" si="98"/>
        <v>27303.624007620576</v>
      </c>
      <c r="L503" s="2">
        <f t="shared" si="99"/>
        <v>41604</v>
      </c>
      <c r="M503" s="2">
        <f t="shared" si="100"/>
        <v>9680</v>
      </c>
      <c r="N503" s="6">
        <f t="shared" si="101"/>
        <v>1</v>
      </c>
      <c r="O503" s="2">
        <f t="shared" si="102"/>
        <v>-15379.624007620576</v>
      </c>
      <c r="P503" s="2">
        <f t="shared" si="103"/>
        <v>-15379.624007620576</v>
      </c>
    </row>
    <row r="504" spans="1:16">
      <c r="A504" s="6">
        <v>0</v>
      </c>
      <c r="B504" s="6">
        <v>16</v>
      </c>
      <c r="C504" s="6">
        <v>4</v>
      </c>
      <c r="D504" s="6">
        <f t="shared" si="91"/>
        <v>20</v>
      </c>
      <c r="E504" s="5">
        <f t="shared" si="92"/>
        <v>0</v>
      </c>
      <c r="F504" s="5">
        <f t="shared" si="93"/>
        <v>712.5626979170703</v>
      </c>
      <c r="G504" s="5">
        <f t="shared" si="94"/>
        <v>189.17016064453125</v>
      </c>
      <c r="H504" s="5">
        <f t="shared" si="95"/>
        <v>901.73285856160157</v>
      </c>
      <c r="I504" s="5">
        <f t="shared" si="96"/>
        <v>720</v>
      </c>
      <c r="J504" s="5">
        <f t="shared" si="97"/>
        <v>181.73285856160157</v>
      </c>
      <c r="K504" s="2">
        <f t="shared" si="98"/>
        <v>28155.084350027806</v>
      </c>
      <c r="L504" s="2">
        <f t="shared" si="99"/>
        <v>44304</v>
      </c>
      <c r="M504" s="2">
        <f t="shared" si="100"/>
        <v>10560</v>
      </c>
      <c r="N504" s="6">
        <f t="shared" si="101"/>
        <v>1</v>
      </c>
      <c r="O504" s="2">
        <f t="shared" si="102"/>
        <v>-14411.084350027806</v>
      </c>
      <c r="P504" s="2">
        <f t="shared" si="103"/>
        <v>-14411.084350027806</v>
      </c>
    </row>
    <row r="505" spans="1:16">
      <c r="A505" s="6">
        <v>0</v>
      </c>
      <c r="B505" s="6">
        <v>16</v>
      </c>
      <c r="C505" s="6">
        <v>5</v>
      </c>
      <c r="D505" s="6">
        <f t="shared" si="91"/>
        <v>21</v>
      </c>
      <c r="E505" s="5">
        <f t="shared" si="92"/>
        <v>0</v>
      </c>
      <c r="F505" s="5">
        <f t="shared" si="93"/>
        <v>712.5626979170703</v>
      </c>
      <c r="G505" s="5">
        <f t="shared" si="94"/>
        <v>239.41848456573481</v>
      </c>
      <c r="H505" s="5">
        <f t="shared" si="95"/>
        <v>951.98118248280514</v>
      </c>
      <c r="I505" s="5">
        <f t="shared" si="96"/>
        <v>720</v>
      </c>
      <c r="J505" s="5">
        <f t="shared" si="97"/>
        <v>231.98118248280514</v>
      </c>
      <c r="K505" s="2">
        <f t="shared" si="98"/>
        <v>29027.451084770924</v>
      </c>
      <c r="L505" s="2">
        <f t="shared" si="99"/>
        <v>47004</v>
      </c>
      <c r="M505" s="2">
        <f t="shared" si="100"/>
        <v>11440</v>
      </c>
      <c r="N505" s="6">
        <f t="shared" si="101"/>
        <v>1</v>
      </c>
      <c r="O505" s="2">
        <f t="shared" si="102"/>
        <v>-13463.451084770924</v>
      </c>
      <c r="P505" s="2">
        <f t="shared" si="103"/>
        <v>-13463.451084770924</v>
      </c>
    </row>
    <row r="506" spans="1:16">
      <c r="A506" s="6">
        <v>0</v>
      </c>
      <c r="B506" s="6">
        <v>16</v>
      </c>
      <c r="C506" s="6">
        <v>6</v>
      </c>
      <c r="D506" s="6">
        <f t="shared" si="91"/>
        <v>22</v>
      </c>
      <c r="E506" s="5">
        <f t="shared" si="92"/>
        <v>0</v>
      </c>
      <c r="F506" s="5">
        <f t="shared" si="93"/>
        <v>712.5626979170703</v>
      </c>
      <c r="G506" s="5">
        <f t="shared" si="94"/>
        <v>290.89345874736784</v>
      </c>
      <c r="H506" s="5">
        <f t="shared" si="95"/>
        <v>1003.4561566644381</v>
      </c>
      <c r="I506" s="5">
        <f t="shared" si="96"/>
        <v>720</v>
      </c>
      <c r="J506" s="5">
        <f t="shared" si="97"/>
        <v>283.45615666443814</v>
      </c>
      <c r="K506" s="2">
        <f t="shared" si="98"/>
        <v>29921.11383097983</v>
      </c>
      <c r="L506" s="2">
        <f t="shared" si="99"/>
        <v>49704</v>
      </c>
      <c r="M506" s="2">
        <f t="shared" si="100"/>
        <v>12320</v>
      </c>
      <c r="N506" s="6">
        <f t="shared" si="101"/>
        <v>1</v>
      </c>
      <c r="O506" s="2">
        <f t="shared" si="102"/>
        <v>-12537.11383097983</v>
      </c>
      <c r="P506" s="2">
        <f t="shared" si="103"/>
        <v>-12537.11383097983</v>
      </c>
    </row>
    <row r="507" spans="1:16">
      <c r="A507" s="6">
        <v>0</v>
      </c>
      <c r="B507" s="6">
        <v>16</v>
      </c>
      <c r="C507" s="6">
        <v>7</v>
      </c>
      <c r="D507" s="6">
        <f t="shared" si="91"/>
        <v>23</v>
      </c>
      <c r="E507" s="5">
        <f t="shared" si="92"/>
        <v>0</v>
      </c>
      <c r="F507" s="5">
        <f t="shared" si="93"/>
        <v>712.5626979170703</v>
      </c>
      <c r="G507" s="5">
        <f t="shared" si="94"/>
        <v>343.61789814532818</v>
      </c>
      <c r="H507" s="5">
        <f t="shared" si="95"/>
        <v>1056.1805960623985</v>
      </c>
      <c r="I507" s="5">
        <f t="shared" si="96"/>
        <v>720</v>
      </c>
      <c r="J507" s="5">
        <f t="shared" si="97"/>
        <v>336.18059606239854</v>
      </c>
      <c r="K507" s="2">
        <f t="shared" si="98"/>
        <v>30836.468681638864</v>
      </c>
      <c r="L507" s="2">
        <f t="shared" si="99"/>
        <v>52404</v>
      </c>
      <c r="M507" s="2">
        <f t="shared" si="100"/>
        <v>13200</v>
      </c>
      <c r="N507" s="6">
        <f t="shared" si="101"/>
        <v>1</v>
      </c>
      <c r="O507" s="2">
        <f t="shared" si="102"/>
        <v>-11632.468681638864</v>
      </c>
      <c r="P507" s="2">
        <f t="shared" si="103"/>
        <v>-11632.468681638864</v>
      </c>
    </row>
    <row r="508" spans="1:16">
      <c r="A508" s="6">
        <v>0</v>
      </c>
      <c r="B508" s="6">
        <v>16</v>
      </c>
      <c r="C508" s="6">
        <v>8</v>
      </c>
      <c r="D508" s="6">
        <f t="shared" si="91"/>
        <v>24</v>
      </c>
      <c r="E508" s="5">
        <f t="shared" si="92"/>
        <v>0</v>
      </c>
      <c r="F508" s="5">
        <f t="shared" si="93"/>
        <v>712.5626979170703</v>
      </c>
      <c r="G508" s="5">
        <f t="shared" si="94"/>
        <v>397.61499642530839</v>
      </c>
      <c r="H508" s="5">
        <f t="shared" si="95"/>
        <v>1110.1776943423788</v>
      </c>
      <c r="I508" s="5">
        <f t="shared" si="96"/>
        <v>720</v>
      </c>
      <c r="J508" s="5">
        <f t="shared" si="97"/>
        <v>390.1776943423788</v>
      </c>
      <c r="K508" s="2">
        <f t="shared" si="98"/>
        <v>31773.918304555187</v>
      </c>
      <c r="L508" s="2">
        <f t="shared" si="99"/>
        <v>55104</v>
      </c>
      <c r="M508" s="2">
        <f t="shared" si="100"/>
        <v>14080</v>
      </c>
      <c r="N508" s="6">
        <f t="shared" si="101"/>
        <v>1</v>
      </c>
      <c r="O508" s="2">
        <f t="shared" si="102"/>
        <v>-10749.918304555187</v>
      </c>
      <c r="P508" s="2">
        <f t="shared" si="103"/>
        <v>-10749.918304555187</v>
      </c>
    </row>
    <row r="509" spans="1:16">
      <c r="A509" s="6">
        <v>0</v>
      </c>
      <c r="B509" s="6">
        <v>16</v>
      </c>
      <c r="C509" s="6">
        <v>9</v>
      </c>
      <c r="D509" s="6">
        <f t="shared" si="91"/>
        <v>25</v>
      </c>
      <c r="E509" s="5">
        <f t="shared" si="92"/>
        <v>0</v>
      </c>
      <c r="F509" s="5">
        <f t="shared" si="93"/>
        <v>712.5626979170703</v>
      </c>
      <c r="G509" s="5">
        <f t="shared" si="94"/>
        <v>452.90833186570285</v>
      </c>
      <c r="H509" s="5">
        <f t="shared" si="95"/>
        <v>1165.4710297827733</v>
      </c>
      <c r="I509" s="5">
        <f t="shared" si="96"/>
        <v>720</v>
      </c>
      <c r="J509" s="5">
        <f t="shared" si="97"/>
        <v>445.47102978277326</v>
      </c>
      <c r="K509" s="2">
        <f t="shared" si="98"/>
        <v>32733.872044839813</v>
      </c>
      <c r="L509" s="2">
        <f t="shared" si="99"/>
        <v>57804</v>
      </c>
      <c r="M509" s="2">
        <f t="shared" si="100"/>
        <v>14960</v>
      </c>
      <c r="N509" s="6">
        <f t="shared" si="101"/>
        <v>1</v>
      </c>
      <c r="O509" s="2">
        <f t="shared" si="102"/>
        <v>-9889.8720448398126</v>
      </c>
      <c r="P509" s="2">
        <f t="shared" si="103"/>
        <v>-9889.8720448398126</v>
      </c>
    </row>
    <row r="510" spans="1:16">
      <c r="A510" s="6">
        <v>0</v>
      </c>
      <c r="B510" s="6">
        <v>16</v>
      </c>
      <c r="C510" s="6">
        <v>10</v>
      </c>
      <c r="D510" s="6">
        <f t="shared" si="91"/>
        <v>26</v>
      </c>
      <c r="E510" s="5">
        <f t="shared" si="92"/>
        <v>0</v>
      </c>
      <c r="F510" s="5">
        <f t="shared" si="93"/>
        <v>712.5626979170703</v>
      </c>
      <c r="G510" s="5">
        <f t="shared" si="94"/>
        <v>509.52187334891573</v>
      </c>
      <c r="H510" s="5">
        <f t="shared" si="95"/>
        <v>1222.0845712659861</v>
      </c>
      <c r="I510" s="5">
        <f t="shared" si="96"/>
        <v>720</v>
      </c>
      <c r="J510" s="5">
        <f t="shared" si="97"/>
        <v>502.08457126598614</v>
      </c>
      <c r="K510" s="2">
        <f t="shared" si="98"/>
        <v>33716.746028923371</v>
      </c>
      <c r="L510" s="2">
        <f t="shared" si="99"/>
        <v>60504</v>
      </c>
      <c r="M510" s="2">
        <f t="shared" si="100"/>
        <v>15840</v>
      </c>
      <c r="N510" s="6">
        <f t="shared" si="101"/>
        <v>1</v>
      </c>
      <c r="O510" s="2">
        <f t="shared" si="102"/>
        <v>-9052.7460289233713</v>
      </c>
      <c r="P510" s="2">
        <f t="shared" si="103"/>
        <v>-9052.7460289233713</v>
      </c>
    </row>
    <row r="511" spans="1:16">
      <c r="A511" s="6">
        <v>0</v>
      </c>
      <c r="B511" s="6">
        <v>16</v>
      </c>
      <c r="C511" s="6">
        <v>11</v>
      </c>
      <c r="D511" s="6">
        <f t="shared" si="91"/>
        <v>27</v>
      </c>
      <c r="E511" s="5">
        <f t="shared" si="92"/>
        <v>0</v>
      </c>
      <c r="F511" s="5">
        <f t="shared" si="93"/>
        <v>712.5626979170703</v>
      </c>
      <c r="G511" s="5">
        <f t="shared" si="94"/>
        <v>567.47998644235474</v>
      </c>
      <c r="H511" s="5">
        <f t="shared" si="95"/>
        <v>1280.042684359425</v>
      </c>
      <c r="I511" s="5">
        <f t="shared" si="96"/>
        <v>720</v>
      </c>
      <c r="J511" s="5">
        <f t="shared" si="97"/>
        <v>560.04268435942504</v>
      </c>
      <c r="K511" s="2">
        <f t="shared" si="98"/>
        <v>34722.963270128908</v>
      </c>
      <c r="L511" s="2">
        <f t="shared" si="99"/>
        <v>63204</v>
      </c>
      <c r="M511" s="2">
        <f t="shared" si="100"/>
        <v>16720</v>
      </c>
      <c r="N511" s="6">
        <f t="shared" si="101"/>
        <v>1</v>
      </c>
      <c r="O511" s="2">
        <f t="shared" si="102"/>
        <v>-8238.9632701289083</v>
      </c>
      <c r="P511" s="2">
        <f t="shared" si="103"/>
        <v>-8238.9632701289083</v>
      </c>
    </row>
    <row r="512" spans="1:16">
      <c r="A512" s="6">
        <v>0</v>
      </c>
      <c r="B512" s="6">
        <v>16</v>
      </c>
      <c r="C512" s="6">
        <v>12</v>
      </c>
      <c r="D512" s="6">
        <f t="shared" si="91"/>
        <v>28</v>
      </c>
      <c r="E512" s="5">
        <f t="shared" si="92"/>
        <v>0</v>
      </c>
      <c r="F512" s="5">
        <f t="shared" si="93"/>
        <v>712.5626979170703</v>
      </c>
      <c r="G512" s="5">
        <f t="shared" si="94"/>
        <v>626.80743957041921</v>
      </c>
      <c r="H512" s="5">
        <f t="shared" si="95"/>
        <v>1339.3701374874895</v>
      </c>
      <c r="I512" s="5">
        <f t="shared" si="96"/>
        <v>720</v>
      </c>
      <c r="J512" s="5">
        <f t="shared" si="97"/>
        <v>619.3701374874895</v>
      </c>
      <c r="K512" s="2">
        <f t="shared" si="98"/>
        <v>35752.95377582447</v>
      </c>
      <c r="L512" s="2">
        <f t="shared" si="99"/>
        <v>65904</v>
      </c>
      <c r="M512" s="2">
        <f t="shared" si="100"/>
        <v>17600</v>
      </c>
      <c r="N512" s="6">
        <f t="shared" si="101"/>
        <v>1</v>
      </c>
      <c r="O512" s="2">
        <f t="shared" si="102"/>
        <v>-7448.9537758244696</v>
      </c>
      <c r="P512" s="2">
        <f t="shared" si="103"/>
        <v>-7448.9537758244696</v>
      </c>
    </row>
    <row r="513" spans="1:16">
      <c r="A513" s="6">
        <v>0</v>
      </c>
      <c r="B513" s="6">
        <v>16</v>
      </c>
      <c r="C513" s="6">
        <v>13</v>
      </c>
      <c r="D513" s="6">
        <f t="shared" si="91"/>
        <v>29</v>
      </c>
      <c r="E513" s="5">
        <f t="shared" si="92"/>
        <v>0</v>
      </c>
      <c r="F513" s="5">
        <f t="shared" si="93"/>
        <v>712.5626979170703</v>
      </c>
      <c r="G513" s="5">
        <f t="shared" si="94"/>
        <v>687.52941027880343</v>
      </c>
      <c r="H513" s="5">
        <f t="shared" si="95"/>
        <v>1400.0921081958736</v>
      </c>
      <c r="I513" s="5">
        <f t="shared" si="96"/>
        <v>720</v>
      </c>
      <c r="J513" s="5">
        <f t="shared" si="97"/>
        <v>680.09210819587361</v>
      </c>
      <c r="K513" s="2">
        <f t="shared" si="98"/>
        <v>36807.154656178362</v>
      </c>
      <c r="L513" s="2">
        <f t="shared" si="99"/>
        <v>68604</v>
      </c>
      <c r="M513" s="2">
        <f t="shared" si="100"/>
        <v>18480</v>
      </c>
      <c r="N513" s="6">
        <f t="shared" si="101"/>
        <v>1</v>
      </c>
      <c r="O513" s="2">
        <f t="shared" si="102"/>
        <v>-6683.1546561783616</v>
      </c>
      <c r="P513" s="2">
        <f t="shared" si="103"/>
        <v>-6683.1546561783616</v>
      </c>
    </row>
    <row r="514" spans="1:16">
      <c r="A514" s="6">
        <v>0</v>
      </c>
      <c r="B514" s="6">
        <v>16</v>
      </c>
      <c r="C514" s="6">
        <v>14</v>
      </c>
      <c r="D514" s="6">
        <f t="shared" si="91"/>
        <v>30</v>
      </c>
      <c r="E514" s="5">
        <f t="shared" si="92"/>
        <v>0</v>
      </c>
      <c r="F514" s="5">
        <f t="shared" si="93"/>
        <v>712.5626979170703</v>
      </c>
      <c r="G514" s="5">
        <f t="shared" si="94"/>
        <v>749.67149159246469</v>
      </c>
      <c r="H514" s="5">
        <f t="shared" si="95"/>
        <v>1462.2341895095351</v>
      </c>
      <c r="I514" s="5">
        <f t="shared" si="96"/>
        <v>720</v>
      </c>
      <c r="J514" s="5">
        <f t="shared" si="97"/>
        <v>742.2341895095351</v>
      </c>
      <c r="K514" s="2">
        <f t="shared" si="98"/>
        <v>37886.010234540539</v>
      </c>
      <c r="L514" s="2">
        <f t="shared" si="99"/>
        <v>71304</v>
      </c>
      <c r="M514" s="2">
        <f t="shared" si="100"/>
        <v>19360</v>
      </c>
      <c r="N514" s="6">
        <f t="shared" si="101"/>
        <v>1</v>
      </c>
      <c r="O514" s="2">
        <f t="shared" si="102"/>
        <v>-5942.0102345405394</v>
      </c>
      <c r="P514" s="2">
        <f t="shared" si="103"/>
        <v>-5942.0102345405394</v>
      </c>
    </row>
    <row r="515" spans="1:16">
      <c r="A515" s="6">
        <v>0</v>
      </c>
      <c r="B515" s="6">
        <v>16</v>
      </c>
      <c r="C515" s="6">
        <v>15</v>
      </c>
      <c r="D515" s="6">
        <f t="shared" si="91"/>
        <v>31</v>
      </c>
      <c r="E515" s="5">
        <f t="shared" si="92"/>
        <v>0</v>
      </c>
      <c r="F515" s="5">
        <f t="shared" si="93"/>
        <v>712.5626979170703</v>
      </c>
      <c r="G515" s="5">
        <f t="shared" si="94"/>
        <v>813.25969846861108</v>
      </c>
      <c r="H515" s="5">
        <f t="shared" si="95"/>
        <v>1525.8223963856813</v>
      </c>
      <c r="I515" s="5">
        <f t="shared" si="96"/>
        <v>720</v>
      </c>
      <c r="J515" s="5">
        <f t="shared" si="97"/>
        <v>805.82239638568126</v>
      </c>
      <c r="K515" s="2">
        <f t="shared" si="98"/>
        <v>38989.972159473633</v>
      </c>
      <c r="L515" s="2">
        <f t="shared" si="99"/>
        <v>74004</v>
      </c>
      <c r="M515" s="2">
        <f t="shared" si="100"/>
        <v>20240</v>
      </c>
      <c r="N515" s="6">
        <f t="shared" si="101"/>
        <v>1</v>
      </c>
      <c r="O515" s="2">
        <f t="shared" si="102"/>
        <v>-5225.9721594736329</v>
      </c>
      <c r="P515" s="2">
        <f t="shared" si="103"/>
        <v>-5225.9721594736329</v>
      </c>
    </row>
    <row r="516" spans="1:16">
      <c r="A516" s="6">
        <v>0</v>
      </c>
      <c r="B516" s="6">
        <v>16</v>
      </c>
      <c r="C516" s="6">
        <v>16</v>
      </c>
      <c r="D516" s="6">
        <f t="shared" ref="D516:D579" si="104">A516+B516+C516</f>
        <v>32</v>
      </c>
      <c r="E516" s="5">
        <f t="shared" ref="E516:E579" si="105">IF(A516=0,0,A516*LABOR_HRS_WK_TOM*SEASON_WEEKS*(1+DIM_PCT_TOM)^A516)</f>
        <v>0</v>
      </c>
      <c r="F516" s="5">
        <f t="shared" ref="F516:F579" si="106">IF(B516=0,0,B516*LABOR_HRS_WK_CAR*SEASON_WEEKS*(1+DIM_PCT_CAR)^B516)</f>
        <v>712.5626979170703</v>
      </c>
      <c r="G516" s="5">
        <f t="shared" ref="G516:G579" si="107">IF(C516=0,0,C516*LABOR_HRS_WK_MES*SEASON_WEEKS*(1+DIM_PCT_MES)^C516)</f>
        <v>878.32047434610013</v>
      </c>
      <c r="H516" s="5">
        <f t="shared" ref="H516:H579" si="108">E516+F516+G516</f>
        <v>1590.8831722631703</v>
      </c>
      <c r="I516" s="5">
        <f t="shared" ref="I516:I579" si="109">MIN(H516,FARMER_HRS)</f>
        <v>720</v>
      </c>
      <c r="J516" s="5">
        <f t="shared" ref="J516:J579" si="110">MAX(0,H516-FARMER_HRS)</f>
        <v>870.88317226317031</v>
      </c>
      <c r="K516" s="2">
        <f t="shared" ref="K516:K579" si="111">I516*FARMER_RATE+J516*TEMP_WORKER_RATE</f>
        <v>40119.499518457815</v>
      </c>
      <c r="L516" s="2">
        <f t="shared" ref="L516:L579" si="112">A516*PRICE_TOM+B516*PRICE_CAR+C516*PRICE_MES</f>
        <v>76704</v>
      </c>
      <c r="M516" s="2">
        <f t="shared" ref="M516:M579" si="113">A516*FERT_BED_TOM+B516*FERT_BED_CAR+C516*FERT_BED_MES</f>
        <v>21120</v>
      </c>
      <c r="N516" s="6">
        <f t="shared" ref="N516:N579" si="114">IF(AND(D516&lt;=TOTAL_BEDS,J516&lt;=TEMP_WORKER_MAX*TEMP_WORKER_HRS),1,0)</f>
        <v>1</v>
      </c>
      <c r="O516" s="2">
        <f t="shared" ref="O516:O579" si="115">L516-M516-K516-FIXED_COSTS</f>
        <v>-4535.4995184578147</v>
      </c>
      <c r="P516" s="2">
        <f t="shared" ref="P516:P579" si="116">IF(N516=1,O516,"")</f>
        <v>-4535.4995184578147</v>
      </c>
    </row>
    <row r="517" spans="1:16">
      <c r="A517" s="6">
        <v>0</v>
      </c>
      <c r="B517" s="6">
        <v>16</v>
      </c>
      <c r="C517" s="6">
        <v>17</v>
      </c>
      <c r="D517" s="6">
        <f t="shared" si="104"/>
        <v>33</v>
      </c>
      <c r="E517" s="5">
        <f t="shared" si="105"/>
        <v>0</v>
      </c>
      <c r="F517" s="5">
        <f t="shared" si="106"/>
        <v>712.5626979170703</v>
      </c>
      <c r="G517" s="5">
        <f t="shared" si="107"/>
        <v>944.88069779264049</v>
      </c>
      <c r="H517" s="5">
        <f t="shared" si="108"/>
        <v>1657.4433957097108</v>
      </c>
      <c r="I517" s="5">
        <f t="shared" si="109"/>
        <v>720</v>
      </c>
      <c r="J517" s="5">
        <f t="shared" si="110"/>
        <v>937.44339570971079</v>
      </c>
      <c r="K517" s="2">
        <f t="shared" si="111"/>
        <v>41275.058953293592</v>
      </c>
      <c r="L517" s="2">
        <f t="shared" si="112"/>
        <v>79404</v>
      </c>
      <c r="M517" s="2">
        <f t="shared" si="113"/>
        <v>22000</v>
      </c>
      <c r="N517" s="6">
        <f t="shared" si="114"/>
        <v>1</v>
      </c>
      <c r="O517" s="2">
        <f t="shared" si="115"/>
        <v>-3871.0589532935919</v>
      </c>
      <c r="P517" s="2">
        <f t="shared" si="116"/>
        <v>-3871.0589532935919</v>
      </c>
    </row>
    <row r="518" spans="1:16">
      <c r="A518" s="6">
        <v>0</v>
      </c>
      <c r="B518" s="6">
        <v>16</v>
      </c>
      <c r="C518" s="6">
        <v>18</v>
      </c>
      <c r="D518" s="6">
        <f t="shared" si="104"/>
        <v>34</v>
      </c>
      <c r="E518" s="5">
        <f t="shared" si="105"/>
        <v>0</v>
      </c>
      <c r="F518" s="5">
        <f t="shared" si="106"/>
        <v>712.5626979170703</v>
      </c>
      <c r="G518" s="5">
        <f t="shared" si="107"/>
        <v>1012.9676892512279</v>
      </c>
      <c r="H518" s="5">
        <f t="shared" si="108"/>
        <v>1725.5303871682981</v>
      </c>
      <c r="I518" s="5">
        <f t="shared" si="109"/>
        <v>720</v>
      </c>
      <c r="J518" s="5">
        <f t="shared" si="110"/>
        <v>1005.5303871682981</v>
      </c>
      <c r="K518" s="2">
        <f t="shared" si="111"/>
        <v>42457.124777227393</v>
      </c>
      <c r="L518" s="2">
        <f t="shared" si="112"/>
        <v>82104</v>
      </c>
      <c r="M518" s="2">
        <f t="shared" si="113"/>
        <v>22880</v>
      </c>
      <c r="N518" s="6">
        <f t="shared" si="114"/>
        <v>1</v>
      </c>
      <c r="O518" s="2">
        <f t="shared" si="115"/>
        <v>-3233.1247772273928</v>
      </c>
      <c r="P518" s="2">
        <f t="shared" si="116"/>
        <v>-3233.1247772273928</v>
      </c>
    </row>
    <row r="519" spans="1:16">
      <c r="A519" s="6">
        <v>0</v>
      </c>
      <c r="B519" s="6">
        <v>16</v>
      </c>
      <c r="C519" s="6">
        <v>19</v>
      </c>
      <c r="D519" s="6">
        <f t="shared" si="104"/>
        <v>35</v>
      </c>
      <c r="E519" s="5">
        <f t="shared" si="105"/>
        <v>0</v>
      </c>
      <c r="F519" s="5">
        <f t="shared" si="106"/>
        <v>712.5626979170703</v>
      </c>
      <c r="G519" s="5">
        <f t="shared" si="107"/>
        <v>1082.6092178872495</v>
      </c>
      <c r="H519" s="5">
        <f t="shared" si="108"/>
        <v>1795.1719158043197</v>
      </c>
      <c r="I519" s="5">
        <f t="shared" si="109"/>
        <v>720</v>
      </c>
      <c r="J519" s="5">
        <f t="shared" si="110"/>
        <v>1075.1719158043197</v>
      </c>
      <c r="K519" s="2">
        <f t="shared" si="111"/>
        <v>43666.179093824991</v>
      </c>
      <c r="L519" s="2">
        <f t="shared" si="112"/>
        <v>84804</v>
      </c>
      <c r="M519" s="2">
        <f t="shared" si="113"/>
        <v>23760</v>
      </c>
      <c r="N519" s="6">
        <f t="shared" si="114"/>
        <v>1</v>
      </c>
      <c r="O519" s="2">
        <f t="shared" si="115"/>
        <v>-2622.1790938249906</v>
      </c>
      <c r="P519" s="2">
        <f t="shared" si="116"/>
        <v>-2622.1790938249906</v>
      </c>
    </row>
    <row r="520" spans="1:16">
      <c r="A520" s="6">
        <v>0</v>
      </c>
      <c r="B520" s="6">
        <v>16</v>
      </c>
      <c r="C520" s="6">
        <v>20</v>
      </c>
      <c r="D520" s="6">
        <f t="shared" si="104"/>
        <v>36</v>
      </c>
      <c r="E520" s="5">
        <f t="shared" si="105"/>
        <v>0</v>
      </c>
      <c r="F520" s="5">
        <f t="shared" si="106"/>
        <v>712.5626979170703</v>
      </c>
      <c r="G520" s="5">
        <f t="shared" si="107"/>
        <v>1153.8335085377266</v>
      </c>
      <c r="H520" s="5">
        <f t="shared" si="108"/>
        <v>1866.3962064547968</v>
      </c>
      <c r="I520" s="5">
        <f t="shared" si="109"/>
        <v>720</v>
      </c>
      <c r="J520" s="5">
        <f t="shared" si="110"/>
        <v>1146.3962064547968</v>
      </c>
      <c r="K520" s="2">
        <f t="shared" si="111"/>
        <v>44902.711917617999</v>
      </c>
      <c r="L520" s="2">
        <f t="shared" si="112"/>
        <v>87504</v>
      </c>
      <c r="M520" s="2">
        <f t="shared" si="113"/>
        <v>24640</v>
      </c>
      <c r="N520" s="6">
        <f t="shared" si="114"/>
        <v>1</v>
      </c>
      <c r="O520" s="2">
        <f t="shared" si="115"/>
        <v>-2038.7119176179986</v>
      </c>
      <c r="P520" s="2">
        <f t="shared" si="116"/>
        <v>-2038.7119176179986</v>
      </c>
    </row>
    <row r="521" spans="1:16">
      <c r="A521" s="6">
        <v>0</v>
      </c>
      <c r="B521" s="6">
        <v>16</v>
      </c>
      <c r="C521" s="6">
        <v>21</v>
      </c>
      <c r="D521" s="6">
        <f t="shared" si="104"/>
        <v>37</v>
      </c>
      <c r="E521" s="5">
        <f t="shared" si="105"/>
        <v>0</v>
      </c>
      <c r="F521" s="5">
        <f t="shared" si="106"/>
        <v>712.5626979170703</v>
      </c>
      <c r="G521" s="5">
        <f t="shared" si="107"/>
        <v>1226.6692487641703</v>
      </c>
      <c r="H521" s="5">
        <f t="shared" si="108"/>
        <v>1939.2319466812405</v>
      </c>
      <c r="I521" s="5">
        <f t="shared" si="109"/>
        <v>720</v>
      </c>
      <c r="J521" s="5">
        <f t="shared" si="110"/>
        <v>1219.2319466812405</v>
      </c>
      <c r="K521" s="2">
        <f t="shared" si="111"/>
        <v>46167.221296549309</v>
      </c>
      <c r="L521" s="2">
        <f t="shared" si="112"/>
        <v>90204</v>
      </c>
      <c r="M521" s="2">
        <f t="shared" si="113"/>
        <v>25520</v>
      </c>
      <c r="N521" s="6">
        <f t="shared" si="114"/>
        <v>1</v>
      </c>
      <c r="O521" s="2">
        <f t="shared" si="115"/>
        <v>-1483.221296549309</v>
      </c>
      <c r="P521" s="2">
        <f t="shared" si="116"/>
        <v>-1483.221296549309</v>
      </c>
    </row>
    <row r="522" spans="1:16">
      <c r="A522" s="6">
        <v>0</v>
      </c>
      <c r="B522" s="6">
        <v>16</v>
      </c>
      <c r="C522" s="6">
        <v>22</v>
      </c>
      <c r="D522" s="6">
        <f t="shared" si="104"/>
        <v>38</v>
      </c>
      <c r="E522" s="5">
        <f t="shared" si="105"/>
        <v>0</v>
      </c>
      <c r="F522" s="5">
        <f t="shared" si="106"/>
        <v>712.5626979170703</v>
      </c>
      <c r="G522" s="5">
        <f t="shared" si="107"/>
        <v>1301.1455960105666</v>
      </c>
      <c r="H522" s="5">
        <f t="shared" si="108"/>
        <v>2013.708293927637</v>
      </c>
      <c r="I522" s="5">
        <f t="shared" si="109"/>
        <v>720</v>
      </c>
      <c r="J522" s="5">
        <f t="shared" si="110"/>
        <v>1293.708293927637</v>
      </c>
      <c r="K522" s="2">
        <f t="shared" si="111"/>
        <v>47460.213436243692</v>
      </c>
      <c r="L522" s="2">
        <f t="shared" si="112"/>
        <v>92904</v>
      </c>
      <c r="M522" s="2">
        <f t="shared" si="113"/>
        <v>26400</v>
      </c>
      <c r="N522" s="6">
        <f t="shared" si="114"/>
        <v>1</v>
      </c>
      <c r="O522" s="2">
        <f t="shared" si="115"/>
        <v>-956.21343624369183</v>
      </c>
      <c r="P522" s="2">
        <f t="shared" si="116"/>
        <v>-956.21343624369183</v>
      </c>
    </row>
    <row r="523" spans="1:16">
      <c r="A523" s="6">
        <v>0</v>
      </c>
      <c r="B523" s="6">
        <v>16</v>
      </c>
      <c r="C523" s="6">
        <v>23</v>
      </c>
      <c r="D523" s="6">
        <f t="shared" si="104"/>
        <v>39</v>
      </c>
      <c r="E523" s="5">
        <f t="shared" si="105"/>
        <v>0</v>
      </c>
      <c r="F523" s="5">
        <f t="shared" si="106"/>
        <v>712.5626979170703</v>
      </c>
      <c r="G523" s="5">
        <f t="shared" si="107"/>
        <v>1377.292184868003</v>
      </c>
      <c r="H523" s="5">
        <f t="shared" si="108"/>
        <v>2089.8548827850732</v>
      </c>
      <c r="I523" s="5">
        <f t="shared" si="109"/>
        <v>720</v>
      </c>
      <c r="J523" s="5">
        <f t="shared" si="110"/>
        <v>1369.8548827850732</v>
      </c>
      <c r="K523" s="2">
        <f t="shared" si="111"/>
        <v>48782.202826129738</v>
      </c>
      <c r="L523" s="2">
        <f t="shared" si="112"/>
        <v>95604</v>
      </c>
      <c r="M523" s="2">
        <f t="shared" si="113"/>
        <v>27280</v>
      </c>
      <c r="N523" s="6">
        <f t="shared" si="114"/>
        <v>1</v>
      </c>
      <c r="O523" s="2">
        <f t="shared" si="115"/>
        <v>-458.20282612973824</v>
      </c>
      <c r="P523" s="2">
        <f t="shared" si="116"/>
        <v>-458.20282612973824</v>
      </c>
    </row>
    <row r="524" spans="1:16">
      <c r="A524" s="6">
        <v>0</v>
      </c>
      <c r="B524" s="6">
        <v>16</v>
      </c>
      <c r="C524" s="6">
        <v>24</v>
      </c>
      <c r="D524" s="6">
        <f t="shared" si="104"/>
        <v>40</v>
      </c>
      <c r="E524" s="5">
        <f t="shared" si="105"/>
        <v>0</v>
      </c>
      <c r="F524" s="5">
        <f t="shared" si="106"/>
        <v>712.5626979170703</v>
      </c>
      <c r="G524" s="5">
        <f t="shared" si="107"/>
        <v>1455.1391344474989</v>
      </c>
      <c r="H524" s="5">
        <f t="shared" si="108"/>
        <v>2167.7018323645693</v>
      </c>
      <c r="I524" s="5">
        <f t="shared" si="109"/>
        <v>720</v>
      </c>
      <c r="J524" s="5">
        <f t="shared" si="110"/>
        <v>1447.7018323645693</v>
      </c>
      <c r="K524" s="2">
        <f t="shared" si="111"/>
        <v>50133.712367440443</v>
      </c>
      <c r="L524" s="2">
        <f t="shared" si="112"/>
        <v>98304</v>
      </c>
      <c r="M524" s="2">
        <f t="shared" si="113"/>
        <v>28160</v>
      </c>
      <c r="N524" s="6">
        <f t="shared" si="114"/>
        <v>1</v>
      </c>
      <c r="O524" s="2">
        <f t="shared" si="115"/>
        <v>10.287632559557096</v>
      </c>
      <c r="P524" s="2">
        <f t="shared" si="116"/>
        <v>10.287632559557096</v>
      </c>
    </row>
    <row r="525" spans="1:16">
      <c r="A525" s="6">
        <v>0</v>
      </c>
      <c r="B525" s="6">
        <v>16</v>
      </c>
      <c r="C525" s="6">
        <v>25</v>
      </c>
      <c r="D525" s="6">
        <f t="shared" si="104"/>
        <v>41</v>
      </c>
      <c r="E525" s="5">
        <f t="shared" si="105"/>
        <v>0</v>
      </c>
      <c r="F525" s="5">
        <f t="shared" si="106"/>
        <v>712.5626979170703</v>
      </c>
      <c r="G525" s="5">
        <f t="shared" si="107"/>
        <v>1534.7170558625965</v>
      </c>
      <c r="H525" s="5">
        <f t="shared" si="108"/>
        <v>2247.2797537796669</v>
      </c>
      <c r="I525" s="5">
        <f t="shared" si="109"/>
        <v>720</v>
      </c>
      <c r="J525" s="5">
        <f t="shared" si="110"/>
        <v>1527.2797537796669</v>
      </c>
      <c r="K525" s="2">
        <f t="shared" si="111"/>
        <v>51515.273503119213</v>
      </c>
      <c r="L525" s="2">
        <f t="shared" si="112"/>
        <v>101004</v>
      </c>
      <c r="M525" s="2">
        <f t="shared" si="113"/>
        <v>29040</v>
      </c>
      <c r="N525" s="6">
        <f t="shared" si="114"/>
        <v>1</v>
      </c>
      <c r="O525" s="2">
        <f t="shared" si="115"/>
        <v>448.72649688078673</v>
      </c>
      <c r="P525" s="2">
        <f t="shared" si="116"/>
        <v>448.72649688078673</v>
      </c>
    </row>
    <row r="526" spans="1:16">
      <c r="A526" s="6">
        <v>0</v>
      </c>
      <c r="B526" s="6">
        <v>16</v>
      </c>
      <c r="C526" s="6">
        <v>26</v>
      </c>
      <c r="D526" s="6">
        <f t="shared" si="104"/>
        <v>42</v>
      </c>
      <c r="E526" s="5">
        <f t="shared" si="105"/>
        <v>0</v>
      </c>
      <c r="F526" s="5">
        <f t="shared" si="106"/>
        <v>712.5626979170703</v>
      </c>
      <c r="G526" s="5">
        <f t="shared" si="107"/>
        <v>1616.0570598233144</v>
      </c>
      <c r="H526" s="5">
        <f t="shared" si="108"/>
        <v>2328.6197577403846</v>
      </c>
      <c r="I526" s="5">
        <f t="shared" si="109"/>
        <v>720</v>
      </c>
      <c r="J526" s="5">
        <f t="shared" si="110"/>
        <v>1608.6197577403846</v>
      </c>
      <c r="K526" s="2">
        <f t="shared" si="111"/>
        <v>52927.42634965945</v>
      </c>
      <c r="L526" s="2">
        <f t="shared" si="112"/>
        <v>103704</v>
      </c>
      <c r="M526" s="2">
        <f t="shared" si="113"/>
        <v>29920</v>
      </c>
      <c r="N526" s="6">
        <f t="shared" si="114"/>
        <v>1</v>
      </c>
      <c r="O526" s="2">
        <f t="shared" si="115"/>
        <v>856.57365034054965</v>
      </c>
      <c r="P526" s="2">
        <f t="shared" si="116"/>
        <v>856.57365034054965</v>
      </c>
    </row>
    <row r="527" spans="1:16">
      <c r="A527" s="6">
        <v>0</v>
      </c>
      <c r="B527" s="6">
        <v>16</v>
      </c>
      <c r="C527" s="6">
        <v>27</v>
      </c>
      <c r="D527" s="6">
        <f t="shared" si="104"/>
        <v>43</v>
      </c>
      <c r="E527" s="5">
        <f t="shared" si="105"/>
        <v>0</v>
      </c>
      <c r="F527" s="5">
        <f t="shared" si="106"/>
        <v>712.5626979170703</v>
      </c>
      <c r="G527" s="5">
        <f t="shared" si="107"/>
        <v>1699.1907643430709</v>
      </c>
      <c r="H527" s="5">
        <f t="shared" si="108"/>
        <v>2411.7534622601411</v>
      </c>
      <c r="I527" s="5">
        <f t="shared" si="109"/>
        <v>720</v>
      </c>
      <c r="J527" s="5">
        <f t="shared" si="110"/>
        <v>1691.7534622601411</v>
      </c>
      <c r="K527" s="2">
        <f t="shared" si="111"/>
        <v>54370.719830905226</v>
      </c>
      <c r="L527" s="2">
        <f t="shared" si="112"/>
        <v>106404</v>
      </c>
      <c r="M527" s="2">
        <f t="shared" si="113"/>
        <v>30800</v>
      </c>
      <c r="N527" s="6">
        <f t="shared" si="114"/>
        <v>1</v>
      </c>
      <c r="O527" s="2">
        <f t="shared" si="115"/>
        <v>1233.2801690947745</v>
      </c>
      <c r="P527" s="2">
        <f t="shared" si="116"/>
        <v>1233.2801690947745</v>
      </c>
    </row>
    <row r="528" spans="1:16">
      <c r="A528" s="6">
        <v>0</v>
      </c>
      <c r="B528" s="6">
        <v>16</v>
      </c>
      <c r="C528" s="6">
        <v>28</v>
      </c>
      <c r="D528" s="6">
        <f t="shared" si="104"/>
        <v>44</v>
      </c>
      <c r="E528" s="5">
        <f t="shared" si="105"/>
        <v>0</v>
      </c>
      <c r="F528" s="5">
        <f t="shared" si="106"/>
        <v>712.5626979170703</v>
      </c>
      <c r="G528" s="5">
        <f t="shared" si="107"/>
        <v>1784.1503025602246</v>
      </c>
      <c r="H528" s="5">
        <f t="shared" si="108"/>
        <v>2496.7130004772948</v>
      </c>
      <c r="I528" s="5">
        <f t="shared" si="109"/>
        <v>720</v>
      </c>
      <c r="J528" s="5">
        <f t="shared" si="110"/>
        <v>1776.7130004772948</v>
      </c>
      <c r="K528" s="2">
        <f t="shared" si="111"/>
        <v>55845.711813841925</v>
      </c>
      <c r="L528" s="2">
        <f t="shared" si="112"/>
        <v>109104</v>
      </c>
      <c r="M528" s="2">
        <f t="shared" si="113"/>
        <v>31680</v>
      </c>
      <c r="N528" s="6">
        <f t="shared" si="114"/>
        <v>1</v>
      </c>
      <c r="O528" s="2">
        <f t="shared" si="115"/>
        <v>1578.2881861580754</v>
      </c>
      <c r="P528" s="2">
        <f t="shared" si="116"/>
        <v>1578.2881861580754</v>
      </c>
    </row>
    <row r="529" spans="1:16">
      <c r="A529" s="6">
        <v>0</v>
      </c>
      <c r="B529" s="6">
        <v>16</v>
      </c>
      <c r="C529" s="6">
        <v>29</v>
      </c>
      <c r="D529" s="6">
        <f t="shared" si="104"/>
        <v>45</v>
      </c>
      <c r="E529" s="5">
        <f t="shared" si="105"/>
        <v>0</v>
      </c>
      <c r="F529" s="5">
        <f t="shared" si="106"/>
        <v>712.5626979170703</v>
      </c>
      <c r="G529" s="5">
        <f t="shared" si="107"/>
        <v>1870.9683306758782</v>
      </c>
      <c r="H529" s="5">
        <f t="shared" si="108"/>
        <v>2583.5310285929486</v>
      </c>
      <c r="I529" s="5">
        <f t="shared" si="109"/>
        <v>720</v>
      </c>
      <c r="J529" s="5">
        <f t="shared" si="110"/>
        <v>1863.5310285929486</v>
      </c>
      <c r="K529" s="2">
        <f t="shared" si="111"/>
        <v>57352.969246405351</v>
      </c>
      <c r="L529" s="2">
        <f t="shared" si="112"/>
        <v>111804</v>
      </c>
      <c r="M529" s="2">
        <f t="shared" si="113"/>
        <v>32560</v>
      </c>
      <c r="N529" s="6">
        <f t="shared" si="114"/>
        <v>1</v>
      </c>
      <c r="O529" s="2">
        <f t="shared" si="115"/>
        <v>1891.0307535946486</v>
      </c>
      <c r="P529" s="2">
        <f t="shared" si="116"/>
        <v>1891.0307535946486</v>
      </c>
    </row>
    <row r="530" spans="1:16">
      <c r="A530" s="6">
        <v>0</v>
      </c>
      <c r="B530" s="6">
        <v>16</v>
      </c>
      <c r="C530" s="6">
        <v>30</v>
      </c>
      <c r="D530" s="6">
        <f t="shared" si="104"/>
        <v>46</v>
      </c>
      <c r="E530" s="5">
        <f t="shared" si="105"/>
        <v>0</v>
      </c>
      <c r="F530" s="5">
        <f t="shared" si="106"/>
        <v>712.5626979170703</v>
      </c>
      <c r="G530" s="5">
        <f t="shared" si="107"/>
        <v>1959.6780360096488</v>
      </c>
      <c r="H530" s="5">
        <f t="shared" si="108"/>
        <v>2672.2407339267193</v>
      </c>
      <c r="I530" s="5">
        <f t="shared" si="109"/>
        <v>720</v>
      </c>
      <c r="J530" s="5">
        <f t="shared" si="110"/>
        <v>1952.2407339267193</v>
      </c>
      <c r="K530" s="2">
        <f t="shared" si="111"/>
        <v>58893.068297338876</v>
      </c>
      <c r="L530" s="2">
        <f t="shared" si="112"/>
        <v>114504</v>
      </c>
      <c r="M530" s="2">
        <f t="shared" si="113"/>
        <v>33440</v>
      </c>
      <c r="N530" s="6">
        <f t="shared" si="114"/>
        <v>1</v>
      </c>
      <c r="O530" s="2">
        <f t="shared" si="115"/>
        <v>2170.9317026611243</v>
      </c>
      <c r="P530" s="2">
        <f t="shared" si="116"/>
        <v>2170.9317026611243</v>
      </c>
    </row>
    <row r="531" spans="1:16">
      <c r="A531" s="6">
        <v>0</v>
      </c>
      <c r="B531" s="6">
        <v>17</v>
      </c>
      <c r="C531" s="6">
        <v>0</v>
      </c>
      <c r="D531" s="6">
        <f t="shared" si="104"/>
        <v>17</v>
      </c>
      <c r="E531" s="5">
        <f t="shared" si="105"/>
        <v>0</v>
      </c>
      <c r="F531" s="5">
        <f t="shared" si="106"/>
        <v>776.02531320030937</v>
      </c>
      <c r="G531" s="5">
        <f t="shared" si="107"/>
        <v>0</v>
      </c>
      <c r="H531" s="5">
        <f t="shared" si="108"/>
        <v>776.02531320030937</v>
      </c>
      <c r="I531" s="5">
        <f t="shared" si="109"/>
        <v>720</v>
      </c>
      <c r="J531" s="5">
        <f t="shared" si="110"/>
        <v>56.02531320030937</v>
      </c>
      <c r="K531" s="2">
        <f t="shared" si="111"/>
        <v>25972.66168750537</v>
      </c>
      <c r="L531" s="2">
        <f t="shared" si="112"/>
        <v>35598</v>
      </c>
      <c r="M531" s="2">
        <f t="shared" si="113"/>
        <v>7480</v>
      </c>
      <c r="N531" s="6">
        <f t="shared" si="114"/>
        <v>1</v>
      </c>
      <c r="O531" s="2">
        <f t="shared" si="115"/>
        <v>-17854.66168750537</v>
      </c>
      <c r="P531" s="2">
        <f t="shared" si="116"/>
        <v>-17854.66168750537</v>
      </c>
    </row>
    <row r="532" spans="1:16">
      <c r="A532" s="6">
        <v>0</v>
      </c>
      <c r="B532" s="6">
        <v>17</v>
      </c>
      <c r="C532" s="6">
        <v>1</v>
      </c>
      <c r="D532" s="6">
        <f t="shared" si="104"/>
        <v>18</v>
      </c>
      <c r="E532" s="5">
        <f t="shared" si="105"/>
        <v>0</v>
      </c>
      <c r="F532" s="5">
        <f t="shared" si="106"/>
        <v>776.02531320030937</v>
      </c>
      <c r="G532" s="5">
        <f t="shared" si="107"/>
        <v>45.5625</v>
      </c>
      <c r="H532" s="5">
        <f t="shared" si="108"/>
        <v>821.58781320030937</v>
      </c>
      <c r="I532" s="5">
        <f t="shared" si="109"/>
        <v>720</v>
      </c>
      <c r="J532" s="5">
        <f t="shared" si="110"/>
        <v>101.58781320030937</v>
      </c>
      <c r="K532" s="2">
        <f t="shared" si="111"/>
        <v>26763.67731250537</v>
      </c>
      <c r="L532" s="2">
        <f t="shared" si="112"/>
        <v>38298</v>
      </c>
      <c r="M532" s="2">
        <f t="shared" si="113"/>
        <v>8360</v>
      </c>
      <c r="N532" s="6">
        <f t="shared" si="114"/>
        <v>1</v>
      </c>
      <c r="O532" s="2">
        <f t="shared" si="115"/>
        <v>-16825.67731250537</v>
      </c>
      <c r="P532" s="2">
        <f t="shared" si="116"/>
        <v>-16825.67731250537</v>
      </c>
    </row>
    <row r="533" spans="1:16">
      <c r="A533" s="6">
        <v>0</v>
      </c>
      <c r="B533" s="6">
        <v>17</v>
      </c>
      <c r="C533" s="6">
        <v>2</v>
      </c>
      <c r="D533" s="6">
        <f t="shared" si="104"/>
        <v>19</v>
      </c>
      <c r="E533" s="5">
        <f t="shared" si="105"/>
        <v>0</v>
      </c>
      <c r="F533" s="5">
        <f t="shared" si="106"/>
        <v>776.02531320030937</v>
      </c>
      <c r="G533" s="5">
        <f t="shared" si="107"/>
        <v>92.264062499999994</v>
      </c>
      <c r="H533" s="5">
        <f t="shared" si="108"/>
        <v>868.28937570030939</v>
      </c>
      <c r="I533" s="5">
        <f t="shared" si="109"/>
        <v>720</v>
      </c>
      <c r="J533" s="5">
        <f t="shared" si="110"/>
        <v>148.28937570030939</v>
      </c>
      <c r="K533" s="2">
        <f t="shared" si="111"/>
        <v>27574.468328130373</v>
      </c>
      <c r="L533" s="2">
        <f t="shared" si="112"/>
        <v>40998</v>
      </c>
      <c r="M533" s="2">
        <f t="shared" si="113"/>
        <v>9240</v>
      </c>
      <c r="N533" s="6">
        <f t="shared" si="114"/>
        <v>1</v>
      </c>
      <c r="O533" s="2">
        <f t="shared" si="115"/>
        <v>-15816.468328130373</v>
      </c>
      <c r="P533" s="2">
        <f t="shared" si="116"/>
        <v>-15816.468328130373</v>
      </c>
    </row>
    <row r="534" spans="1:16">
      <c r="A534" s="6">
        <v>0</v>
      </c>
      <c r="B534" s="6">
        <v>17</v>
      </c>
      <c r="C534" s="6">
        <v>3</v>
      </c>
      <c r="D534" s="6">
        <f t="shared" si="104"/>
        <v>20</v>
      </c>
      <c r="E534" s="5">
        <f t="shared" si="105"/>
        <v>0</v>
      </c>
      <c r="F534" s="5">
        <f t="shared" si="106"/>
        <v>776.02531320030937</v>
      </c>
      <c r="G534" s="5">
        <f t="shared" si="107"/>
        <v>140.12604492187498</v>
      </c>
      <c r="H534" s="5">
        <f t="shared" si="108"/>
        <v>916.15135812218432</v>
      </c>
      <c r="I534" s="5">
        <f t="shared" si="109"/>
        <v>720</v>
      </c>
      <c r="J534" s="5">
        <f t="shared" si="110"/>
        <v>196.15135812218432</v>
      </c>
      <c r="K534" s="2">
        <f t="shared" si="111"/>
        <v>28405.405522954588</v>
      </c>
      <c r="L534" s="2">
        <f t="shared" si="112"/>
        <v>43698</v>
      </c>
      <c r="M534" s="2">
        <f t="shared" si="113"/>
        <v>10120</v>
      </c>
      <c r="N534" s="6">
        <f t="shared" si="114"/>
        <v>1</v>
      </c>
      <c r="O534" s="2">
        <f t="shared" si="115"/>
        <v>-14827.405522954588</v>
      </c>
      <c r="P534" s="2">
        <f t="shared" si="116"/>
        <v>-14827.405522954588</v>
      </c>
    </row>
    <row r="535" spans="1:16">
      <c r="A535" s="6">
        <v>0</v>
      </c>
      <c r="B535" s="6">
        <v>17</v>
      </c>
      <c r="C535" s="6">
        <v>4</v>
      </c>
      <c r="D535" s="6">
        <f t="shared" si="104"/>
        <v>21</v>
      </c>
      <c r="E535" s="5">
        <f t="shared" si="105"/>
        <v>0</v>
      </c>
      <c r="F535" s="5">
        <f t="shared" si="106"/>
        <v>776.02531320030937</v>
      </c>
      <c r="G535" s="5">
        <f t="shared" si="107"/>
        <v>189.17016064453125</v>
      </c>
      <c r="H535" s="5">
        <f t="shared" si="108"/>
        <v>965.19547384484065</v>
      </c>
      <c r="I535" s="5">
        <f t="shared" si="109"/>
        <v>720</v>
      </c>
      <c r="J535" s="5">
        <f t="shared" si="110"/>
        <v>245.19547384484065</v>
      </c>
      <c r="K535" s="2">
        <f t="shared" si="111"/>
        <v>29256.865865361819</v>
      </c>
      <c r="L535" s="2">
        <f t="shared" si="112"/>
        <v>46398</v>
      </c>
      <c r="M535" s="2">
        <f t="shared" si="113"/>
        <v>11000</v>
      </c>
      <c r="N535" s="6">
        <f t="shared" si="114"/>
        <v>1</v>
      </c>
      <c r="O535" s="2">
        <f t="shared" si="115"/>
        <v>-13858.865865361819</v>
      </c>
      <c r="P535" s="2">
        <f t="shared" si="116"/>
        <v>-13858.865865361819</v>
      </c>
    </row>
    <row r="536" spans="1:16">
      <c r="A536" s="6">
        <v>0</v>
      </c>
      <c r="B536" s="6">
        <v>17</v>
      </c>
      <c r="C536" s="6">
        <v>5</v>
      </c>
      <c r="D536" s="6">
        <f t="shared" si="104"/>
        <v>22</v>
      </c>
      <c r="E536" s="5">
        <f t="shared" si="105"/>
        <v>0</v>
      </c>
      <c r="F536" s="5">
        <f t="shared" si="106"/>
        <v>776.02531320030937</v>
      </c>
      <c r="G536" s="5">
        <f t="shared" si="107"/>
        <v>239.41848456573481</v>
      </c>
      <c r="H536" s="5">
        <f t="shared" si="108"/>
        <v>1015.4437977660442</v>
      </c>
      <c r="I536" s="5">
        <f t="shared" si="109"/>
        <v>720</v>
      </c>
      <c r="J536" s="5">
        <f t="shared" si="110"/>
        <v>295.44379776604421</v>
      </c>
      <c r="K536" s="2">
        <f t="shared" si="111"/>
        <v>30129.232600104933</v>
      </c>
      <c r="L536" s="2">
        <f t="shared" si="112"/>
        <v>49098</v>
      </c>
      <c r="M536" s="2">
        <f t="shared" si="113"/>
        <v>11880</v>
      </c>
      <c r="N536" s="6">
        <f t="shared" si="114"/>
        <v>1</v>
      </c>
      <c r="O536" s="2">
        <f t="shared" si="115"/>
        <v>-12911.232600104933</v>
      </c>
      <c r="P536" s="2">
        <f t="shared" si="116"/>
        <v>-12911.232600104933</v>
      </c>
    </row>
    <row r="537" spans="1:16">
      <c r="A537" s="6">
        <v>0</v>
      </c>
      <c r="B537" s="6">
        <v>17</v>
      </c>
      <c r="C537" s="6">
        <v>6</v>
      </c>
      <c r="D537" s="6">
        <f t="shared" si="104"/>
        <v>23</v>
      </c>
      <c r="E537" s="5">
        <f t="shared" si="105"/>
        <v>0</v>
      </c>
      <c r="F537" s="5">
        <f t="shared" si="106"/>
        <v>776.02531320030937</v>
      </c>
      <c r="G537" s="5">
        <f t="shared" si="107"/>
        <v>290.89345874736784</v>
      </c>
      <c r="H537" s="5">
        <f t="shared" si="108"/>
        <v>1066.9187719476772</v>
      </c>
      <c r="I537" s="5">
        <f t="shared" si="109"/>
        <v>720</v>
      </c>
      <c r="J537" s="5">
        <f t="shared" si="110"/>
        <v>346.91877194767721</v>
      </c>
      <c r="K537" s="2">
        <f t="shared" si="111"/>
        <v>31022.895346313839</v>
      </c>
      <c r="L537" s="2">
        <f t="shared" si="112"/>
        <v>51798</v>
      </c>
      <c r="M537" s="2">
        <f t="shared" si="113"/>
        <v>12760</v>
      </c>
      <c r="N537" s="6">
        <f t="shared" si="114"/>
        <v>1</v>
      </c>
      <c r="O537" s="2">
        <f t="shared" si="115"/>
        <v>-11984.895346313839</v>
      </c>
      <c r="P537" s="2">
        <f t="shared" si="116"/>
        <v>-11984.895346313839</v>
      </c>
    </row>
    <row r="538" spans="1:16">
      <c r="A538" s="6">
        <v>0</v>
      </c>
      <c r="B538" s="6">
        <v>17</v>
      </c>
      <c r="C538" s="6">
        <v>7</v>
      </c>
      <c r="D538" s="6">
        <f t="shared" si="104"/>
        <v>24</v>
      </c>
      <c r="E538" s="5">
        <f t="shared" si="105"/>
        <v>0</v>
      </c>
      <c r="F538" s="5">
        <f t="shared" si="106"/>
        <v>776.02531320030937</v>
      </c>
      <c r="G538" s="5">
        <f t="shared" si="107"/>
        <v>343.61789814532818</v>
      </c>
      <c r="H538" s="5">
        <f t="shared" si="108"/>
        <v>1119.6432113456376</v>
      </c>
      <c r="I538" s="5">
        <f t="shared" si="109"/>
        <v>720</v>
      </c>
      <c r="J538" s="5">
        <f t="shared" si="110"/>
        <v>399.64321134563761</v>
      </c>
      <c r="K538" s="2">
        <f t="shared" si="111"/>
        <v>31938.250196972876</v>
      </c>
      <c r="L538" s="2">
        <f t="shared" si="112"/>
        <v>54498</v>
      </c>
      <c r="M538" s="2">
        <f t="shared" si="113"/>
        <v>13640</v>
      </c>
      <c r="N538" s="6">
        <f t="shared" si="114"/>
        <v>1</v>
      </c>
      <c r="O538" s="2">
        <f t="shared" si="115"/>
        <v>-11080.250196972876</v>
      </c>
      <c r="P538" s="2">
        <f t="shared" si="116"/>
        <v>-11080.250196972876</v>
      </c>
    </row>
    <row r="539" spans="1:16">
      <c r="A539" s="6">
        <v>0</v>
      </c>
      <c r="B539" s="6">
        <v>17</v>
      </c>
      <c r="C539" s="6">
        <v>8</v>
      </c>
      <c r="D539" s="6">
        <f t="shared" si="104"/>
        <v>25</v>
      </c>
      <c r="E539" s="5">
        <f t="shared" si="105"/>
        <v>0</v>
      </c>
      <c r="F539" s="5">
        <f t="shared" si="106"/>
        <v>776.02531320030937</v>
      </c>
      <c r="G539" s="5">
        <f t="shared" si="107"/>
        <v>397.61499642530839</v>
      </c>
      <c r="H539" s="5">
        <f t="shared" si="108"/>
        <v>1173.6403096256176</v>
      </c>
      <c r="I539" s="5">
        <f t="shared" si="109"/>
        <v>720</v>
      </c>
      <c r="J539" s="5">
        <f t="shared" si="110"/>
        <v>453.64030962561765</v>
      </c>
      <c r="K539" s="2">
        <f t="shared" si="111"/>
        <v>32875.699819889196</v>
      </c>
      <c r="L539" s="2">
        <f t="shared" si="112"/>
        <v>57198</v>
      </c>
      <c r="M539" s="2">
        <f t="shared" si="113"/>
        <v>14520</v>
      </c>
      <c r="N539" s="6">
        <f t="shared" si="114"/>
        <v>1</v>
      </c>
      <c r="O539" s="2">
        <f t="shared" si="115"/>
        <v>-10197.699819889196</v>
      </c>
      <c r="P539" s="2">
        <f t="shared" si="116"/>
        <v>-10197.699819889196</v>
      </c>
    </row>
    <row r="540" spans="1:16">
      <c r="A540" s="6">
        <v>0</v>
      </c>
      <c r="B540" s="6">
        <v>17</v>
      </c>
      <c r="C540" s="6">
        <v>9</v>
      </c>
      <c r="D540" s="6">
        <f t="shared" si="104"/>
        <v>26</v>
      </c>
      <c r="E540" s="5">
        <f t="shared" si="105"/>
        <v>0</v>
      </c>
      <c r="F540" s="5">
        <f t="shared" si="106"/>
        <v>776.02531320030937</v>
      </c>
      <c r="G540" s="5">
        <f t="shared" si="107"/>
        <v>452.90833186570285</v>
      </c>
      <c r="H540" s="5">
        <f t="shared" si="108"/>
        <v>1228.9336450660121</v>
      </c>
      <c r="I540" s="5">
        <f t="shared" si="109"/>
        <v>720</v>
      </c>
      <c r="J540" s="5">
        <f t="shared" si="110"/>
        <v>508.9336450660121</v>
      </c>
      <c r="K540" s="2">
        <f t="shared" si="111"/>
        <v>33835.653560173821</v>
      </c>
      <c r="L540" s="2">
        <f t="shared" si="112"/>
        <v>59898</v>
      </c>
      <c r="M540" s="2">
        <f t="shared" si="113"/>
        <v>15400</v>
      </c>
      <c r="N540" s="6">
        <f t="shared" si="114"/>
        <v>1</v>
      </c>
      <c r="O540" s="2">
        <f t="shared" si="115"/>
        <v>-9337.6535601738215</v>
      </c>
      <c r="P540" s="2">
        <f t="shared" si="116"/>
        <v>-9337.6535601738215</v>
      </c>
    </row>
    <row r="541" spans="1:16">
      <c r="A541" s="6">
        <v>0</v>
      </c>
      <c r="B541" s="6">
        <v>17</v>
      </c>
      <c r="C541" s="6">
        <v>10</v>
      </c>
      <c r="D541" s="6">
        <f t="shared" si="104"/>
        <v>27</v>
      </c>
      <c r="E541" s="5">
        <f t="shared" si="105"/>
        <v>0</v>
      </c>
      <c r="F541" s="5">
        <f t="shared" si="106"/>
        <v>776.02531320030937</v>
      </c>
      <c r="G541" s="5">
        <f t="shared" si="107"/>
        <v>509.52187334891573</v>
      </c>
      <c r="H541" s="5">
        <f t="shared" si="108"/>
        <v>1285.547186549225</v>
      </c>
      <c r="I541" s="5">
        <f t="shared" si="109"/>
        <v>720</v>
      </c>
      <c r="J541" s="5">
        <f t="shared" si="110"/>
        <v>565.54718654922499</v>
      </c>
      <c r="K541" s="2">
        <f t="shared" si="111"/>
        <v>34818.527544257377</v>
      </c>
      <c r="L541" s="2">
        <f t="shared" si="112"/>
        <v>62598</v>
      </c>
      <c r="M541" s="2">
        <f t="shared" si="113"/>
        <v>16280</v>
      </c>
      <c r="N541" s="6">
        <f t="shared" si="114"/>
        <v>1</v>
      </c>
      <c r="O541" s="2">
        <f t="shared" si="115"/>
        <v>-8500.5275442573766</v>
      </c>
      <c r="P541" s="2">
        <f t="shared" si="116"/>
        <v>-8500.5275442573766</v>
      </c>
    </row>
    <row r="542" spans="1:16">
      <c r="A542" s="6">
        <v>0</v>
      </c>
      <c r="B542" s="6">
        <v>17</v>
      </c>
      <c r="C542" s="6">
        <v>11</v>
      </c>
      <c r="D542" s="6">
        <f t="shared" si="104"/>
        <v>28</v>
      </c>
      <c r="E542" s="5">
        <f t="shared" si="105"/>
        <v>0</v>
      </c>
      <c r="F542" s="5">
        <f t="shared" si="106"/>
        <v>776.02531320030937</v>
      </c>
      <c r="G542" s="5">
        <f t="shared" si="107"/>
        <v>567.47998644235474</v>
      </c>
      <c r="H542" s="5">
        <f t="shared" si="108"/>
        <v>1343.5052996426641</v>
      </c>
      <c r="I542" s="5">
        <f t="shared" si="109"/>
        <v>720</v>
      </c>
      <c r="J542" s="5">
        <f t="shared" si="110"/>
        <v>623.50529964266411</v>
      </c>
      <c r="K542" s="2">
        <f t="shared" si="111"/>
        <v>35824.744785462921</v>
      </c>
      <c r="L542" s="2">
        <f t="shared" si="112"/>
        <v>65298</v>
      </c>
      <c r="M542" s="2">
        <f t="shared" si="113"/>
        <v>17160</v>
      </c>
      <c r="N542" s="6">
        <f t="shared" si="114"/>
        <v>1</v>
      </c>
      <c r="O542" s="2">
        <f t="shared" si="115"/>
        <v>-7686.7447854629208</v>
      </c>
      <c r="P542" s="2">
        <f t="shared" si="116"/>
        <v>-7686.7447854629208</v>
      </c>
    </row>
    <row r="543" spans="1:16">
      <c r="A543" s="6">
        <v>0</v>
      </c>
      <c r="B543" s="6">
        <v>17</v>
      </c>
      <c r="C543" s="6">
        <v>12</v>
      </c>
      <c r="D543" s="6">
        <f t="shared" si="104"/>
        <v>29</v>
      </c>
      <c r="E543" s="5">
        <f t="shared" si="105"/>
        <v>0</v>
      </c>
      <c r="F543" s="5">
        <f t="shared" si="106"/>
        <v>776.02531320030937</v>
      </c>
      <c r="G543" s="5">
        <f t="shared" si="107"/>
        <v>626.80743957041921</v>
      </c>
      <c r="H543" s="5">
        <f t="shared" si="108"/>
        <v>1402.8327527707286</v>
      </c>
      <c r="I543" s="5">
        <f t="shared" si="109"/>
        <v>720</v>
      </c>
      <c r="J543" s="5">
        <f t="shared" si="110"/>
        <v>682.83275277072858</v>
      </c>
      <c r="K543" s="2">
        <f t="shared" si="111"/>
        <v>36854.735291158482</v>
      </c>
      <c r="L543" s="2">
        <f t="shared" si="112"/>
        <v>67998</v>
      </c>
      <c r="M543" s="2">
        <f t="shared" si="113"/>
        <v>18040</v>
      </c>
      <c r="N543" s="6">
        <f t="shared" si="114"/>
        <v>1</v>
      </c>
      <c r="O543" s="2">
        <f t="shared" si="115"/>
        <v>-6896.7352911584821</v>
      </c>
      <c r="P543" s="2">
        <f t="shared" si="116"/>
        <v>-6896.7352911584821</v>
      </c>
    </row>
    <row r="544" spans="1:16">
      <c r="A544" s="6">
        <v>0</v>
      </c>
      <c r="B544" s="6">
        <v>17</v>
      </c>
      <c r="C544" s="6">
        <v>13</v>
      </c>
      <c r="D544" s="6">
        <f t="shared" si="104"/>
        <v>30</v>
      </c>
      <c r="E544" s="5">
        <f t="shared" si="105"/>
        <v>0</v>
      </c>
      <c r="F544" s="5">
        <f t="shared" si="106"/>
        <v>776.02531320030937</v>
      </c>
      <c r="G544" s="5">
        <f t="shared" si="107"/>
        <v>687.52941027880343</v>
      </c>
      <c r="H544" s="5">
        <f t="shared" si="108"/>
        <v>1463.5547234791129</v>
      </c>
      <c r="I544" s="5">
        <f t="shared" si="109"/>
        <v>720</v>
      </c>
      <c r="J544" s="5">
        <f t="shared" si="110"/>
        <v>743.55472347911291</v>
      </c>
      <c r="K544" s="2">
        <f t="shared" si="111"/>
        <v>37908.936171512374</v>
      </c>
      <c r="L544" s="2">
        <f t="shared" si="112"/>
        <v>70698</v>
      </c>
      <c r="M544" s="2">
        <f t="shared" si="113"/>
        <v>18920</v>
      </c>
      <c r="N544" s="6">
        <f t="shared" si="114"/>
        <v>1</v>
      </c>
      <c r="O544" s="2">
        <f t="shared" si="115"/>
        <v>-6130.9361715123741</v>
      </c>
      <c r="P544" s="2">
        <f t="shared" si="116"/>
        <v>-6130.9361715123741</v>
      </c>
    </row>
    <row r="545" spans="1:16">
      <c r="A545" s="6">
        <v>0</v>
      </c>
      <c r="B545" s="6">
        <v>17</v>
      </c>
      <c r="C545" s="6">
        <v>14</v>
      </c>
      <c r="D545" s="6">
        <f t="shared" si="104"/>
        <v>31</v>
      </c>
      <c r="E545" s="5">
        <f t="shared" si="105"/>
        <v>0</v>
      </c>
      <c r="F545" s="5">
        <f t="shared" si="106"/>
        <v>776.02531320030937</v>
      </c>
      <c r="G545" s="5">
        <f t="shared" si="107"/>
        <v>749.67149159246469</v>
      </c>
      <c r="H545" s="5">
        <f t="shared" si="108"/>
        <v>1525.6968047927739</v>
      </c>
      <c r="I545" s="5">
        <f t="shared" si="109"/>
        <v>720</v>
      </c>
      <c r="J545" s="5">
        <f t="shared" si="110"/>
        <v>805.69680479277395</v>
      </c>
      <c r="K545" s="2">
        <f t="shared" si="111"/>
        <v>38987.791749874552</v>
      </c>
      <c r="L545" s="2">
        <f t="shared" si="112"/>
        <v>73398</v>
      </c>
      <c r="M545" s="2">
        <f t="shared" si="113"/>
        <v>19800</v>
      </c>
      <c r="N545" s="6">
        <f t="shared" si="114"/>
        <v>1</v>
      </c>
      <c r="O545" s="2">
        <f t="shared" si="115"/>
        <v>-5389.7917498745519</v>
      </c>
      <c r="P545" s="2">
        <f t="shared" si="116"/>
        <v>-5389.7917498745519</v>
      </c>
    </row>
    <row r="546" spans="1:16">
      <c r="A546" s="6">
        <v>0</v>
      </c>
      <c r="B546" s="6">
        <v>17</v>
      </c>
      <c r="C546" s="6">
        <v>15</v>
      </c>
      <c r="D546" s="6">
        <f t="shared" si="104"/>
        <v>32</v>
      </c>
      <c r="E546" s="5">
        <f t="shared" si="105"/>
        <v>0</v>
      </c>
      <c r="F546" s="5">
        <f t="shared" si="106"/>
        <v>776.02531320030937</v>
      </c>
      <c r="G546" s="5">
        <f t="shared" si="107"/>
        <v>813.25969846861108</v>
      </c>
      <c r="H546" s="5">
        <f t="shared" si="108"/>
        <v>1589.2850116689206</v>
      </c>
      <c r="I546" s="5">
        <f t="shared" si="109"/>
        <v>720</v>
      </c>
      <c r="J546" s="5">
        <f t="shared" si="110"/>
        <v>869.28501166892056</v>
      </c>
      <c r="K546" s="2">
        <f t="shared" si="111"/>
        <v>40091.753674807653</v>
      </c>
      <c r="L546" s="2">
        <f t="shared" si="112"/>
        <v>76098</v>
      </c>
      <c r="M546" s="2">
        <f t="shared" si="113"/>
        <v>20680</v>
      </c>
      <c r="N546" s="6">
        <f t="shared" si="114"/>
        <v>1</v>
      </c>
      <c r="O546" s="2">
        <f t="shared" si="115"/>
        <v>-4673.7536748076527</v>
      </c>
      <c r="P546" s="2">
        <f t="shared" si="116"/>
        <v>-4673.7536748076527</v>
      </c>
    </row>
    <row r="547" spans="1:16">
      <c r="A547" s="6">
        <v>0</v>
      </c>
      <c r="B547" s="6">
        <v>17</v>
      </c>
      <c r="C547" s="6">
        <v>16</v>
      </c>
      <c r="D547" s="6">
        <f t="shared" si="104"/>
        <v>33</v>
      </c>
      <c r="E547" s="5">
        <f t="shared" si="105"/>
        <v>0</v>
      </c>
      <c r="F547" s="5">
        <f t="shared" si="106"/>
        <v>776.02531320030937</v>
      </c>
      <c r="G547" s="5">
        <f t="shared" si="107"/>
        <v>878.32047434610013</v>
      </c>
      <c r="H547" s="5">
        <f t="shared" si="108"/>
        <v>1654.3457875464096</v>
      </c>
      <c r="I547" s="5">
        <f t="shared" si="109"/>
        <v>720</v>
      </c>
      <c r="J547" s="5">
        <f t="shared" si="110"/>
        <v>934.34578754640961</v>
      </c>
      <c r="K547" s="2">
        <f t="shared" si="111"/>
        <v>41221.281033791834</v>
      </c>
      <c r="L547" s="2">
        <f t="shared" si="112"/>
        <v>78798</v>
      </c>
      <c r="M547" s="2">
        <f t="shared" si="113"/>
        <v>21560</v>
      </c>
      <c r="N547" s="6">
        <f t="shared" si="114"/>
        <v>1</v>
      </c>
      <c r="O547" s="2">
        <f t="shared" si="115"/>
        <v>-3983.2810337918345</v>
      </c>
      <c r="P547" s="2">
        <f t="shared" si="116"/>
        <v>-3983.2810337918345</v>
      </c>
    </row>
    <row r="548" spans="1:16">
      <c r="A548" s="6">
        <v>0</v>
      </c>
      <c r="B548" s="6">
        <v>17</v>
      </c>
      <c r="C548" s="6">
        <v>17</v>
      </c>
      <c r="D548" s="6">
        <f t="shared" si="104"/>
        <v>34</v>
      </c>
      <c r="E548" s="5">
        <f t="shared" si="105"/>
        <v>0</v>
      </c>
      <c r="F548" s="5">
        <f t="shared" si="106"/>
        <v>776.02531320030937</v>
      </c>
      <c r="G548" s="5">
        <f t="shared" si="107"/>
        <v>944.88069779264049</v>
      </c>
      <c r="H548" s="5">
        <f t="shared" si="108"/>
        <v>1720.9060109929499</v>
      </c>
      <c r="I548" s="5">
        <f t="shared" si="109"/>
        <v>720</v>
      </c>
      <c r="J548" s="5">
        <f t="shared" si="110"/>
        <v>1000.9060109929499</v>
      </c>
      <c r="K548" s="2">
        <f t="shared" si="111"/>
        <v>42376.840468627604</v>
      </c>
      <c r="L548" s="2">
        <f t="shared" si="112"/>
        <v>81498</v>
      </c>
      <c r="M548" s="2">
        <f t="shared" si="113"/>
        <v>22440</v>
      </c>
      <c r="N548" s="6">
        <f t="shared" si="114"/>
        <v>1</v>
      </c>
      <c r="O548" s="2">
        <f t="shared" si="115"/>
        <v>-3318.8404686276044</v>
      </c>
      <c r="P548" s="2">
        <f t="shared" si="116"/>
        <v>-3318.8404686276044</v>
      </c>
    </row>
    <row r="549" spans="1:16">
      <c r="A549" s="6">
        <v>0</v>
      </c>
      <c r="B549" s="6">
        <v>17</v>
      </c>
      <c r="C549" s="6">
        <v>18</v>
      </c>
      <c r="D549" s="6">
        <f t="shared" si="104"/>
        <v>35</v>
      </c>
      <c r="E549" s="5">
        <f t="shared" si="105"/>
        <v>0</v>
      </c>
      <c r="F549" s="5">
        <f t="shared" si="106"/>
        <v>776.02531320030937</v>
      </c>
      <c r="G549" s="5">
        <f t="shared" si="107"/>
        <v>1012.9676892512279</v>
      </c>
      <c r="H549" s="5">
        <f t="shared" si="108"/>
        <v>1788.9930024515372</v>
      </c>
      <c r="I549" s="5">
        <f t="shared" si="109"/>
        <v>720</v>
      </c>
      <c r="J549" s="5">
        <f t="shared" si="110"/>
        <v>1068.9930024515372</v>
      </c>
      <c r="K549" s="2">
        <f t="shared" si="111"/>
        <v>43558.906292561413</v>
      </c>
      <c r="L549" s="2">
        <f t="shared" si="112"/>
        <v>84198</v>
      </c>
      <c r="M549" s="2">
        <f t="shared" si="113"/>
        <v>23320</v>
      </c>
      <c r="N549" s="6">
        <f t="shared" si="114"/>
        <v>1</v>
      </c>
      <c r="O549" s="2">
        <f t="shared" si="115"/>
        <v>-2680.9062925614126</v>
      </c>
      <c r="P549" s="2">
        <f t="shared" si="116"/>
        <v>-2680.9062925614126</v>
      </c>
    </row>
    <row r="550" spans="1:16">
      <c r="A550" s="6">
        <v>0</v>
      </c>
      <c r="B550" s="6">
        <v>17</v>
      </c>
      <c r="C550" s="6">
        <v>19</v>
      </c>
      <c r="D550" s="6">
        <f t="shared" si="104"/>
        <v>36</v>
      </c>
      <c r="E550" s="5">
        <f t="shared" si="105"/>
        <v>0</v>
      </c>
      <c r="F550" s="5">
        <f t="shared" si="106"/>
        <v>776.02531320030937</v>
      </c>
      <c r="G550" s="5">
        <f t="shared" si="107"/>
        <v>1082.6092178872495</v>
      </c>
      <c r="H550" s="5">
        <f t="shared" si="108"/>
        <v>1858.634531087559</v>
      </c>
      <c r="I550" s="5">
        <f t="shared" si="109"/>
        <v>720</v>
      </c>
      <c r="J550" s="5">
        <f t="shared" si="110"/>
        <v>1138.634531087559</v>
      </c>
      <c r="K550" s="2">
        <f t="shared" si="111"/>
        <v>44767.96060915901</v>
      </c>
      <c r="L550" s="2">
        <f t="shared" si="112"/>
        <v>86898</v>
      </c>
      <c r="M550" s="2">
        <f t="shared" si="113"/>
        <v>24200</v>
      </c>
      <c r="N550" s="6">
        <f t="shared" si="114"/>
        <v>1</v>
      </c>
      <c r="O550" s="2">
        <f t="shared" si="115"/>
        <v>-2069.9606091590103</v>
      </c>
      <c r="P550" s="2">
        <f t="shared" si="116"/>
        <v>-2069.9606091590103</v>
      </c>
    </row>
    <row r="551" spans="1:16">
      <c r="A551" s="6">
        <v>0</v>
      </c>
      <c r="B551" s="6">
        <v>17</v>
      </c>
      <c r="C551" s="6">
        <v>20</v>
      </c>
      <c r="D551" s="6">
        <f t="shared" si="104"/>
        <v>37</v>
      </c>
      <c r="E551" s="5">
        <f t="shared" si="105"/>
        <v>0</v>
      </c>
      <c r="F551" s="5">
        <f t="shared" si="106"/>
        <v>776.02531320030937</v>
      </c>
      <c r="G551" s="5">
        <f t="shared" si="107"/>
        <v>1153.8335085377266</v>
      </c>
      <c r="H551" s="5">
        <f t="shared" si="108"/>
        <v>1929.8588217380361</v>
      </c>
      <c r="I551" s="5">
        <f t="shared" si="109"/>
        <v>720</v>
      </c>
      <c r="J551" s="5">
        <f t="shared" si="110"/>
        <v>1209.8588217380361</v>
      </c>
      <c r="K551" s="2">
        <f t="shared" si="111"/>
        <v>46004.493432952018</v>
      </c>
      <c r="L551" s="2">
        <f t="shared" si="112"/>
        <v>89598</v>
      </c>
      <c r="M551" s="2">
        <f t="shared" si="113"/>
        <v>25080</v>
      </c>
      <c r="N551" s="6">
        <f t="shared" si="114"/>
        <v>1</v>
      </c>
      <c r="O551" s="2">
        <f t="shared" si="115"/>
        <v>-1486.4934329520183</v>
      </c>
      <c r="P551" s="2">
        <f t="shared" si="116"/>
        <v>-1486.4934329520183</v>
      </c>
    </row>
    <row r="552" spans="1:16">
      <c r="A552" s="6">
        <v>0</v>
      </c>
      <c r="B552" s="6">
        <v>17</v>
      </c>
      <c r="C552" s="6">
        <v>21</v>
      </c>
      <c r="D552" s="6">
        <f t="shared" si="104"/>
        <v>38</v>
      </c>
      <c r="E552" s="5">
        <f t="shared" si="105"/>
        <v>0</v>
      </c>
      <c r="F552" s="5">
        <f t="shared" si="106"/>
        <v>776.02531320030937</v>
      </c>
      <c r="G552" s="5">
        <f t="shared" si="107"/>
        <v>1226.6692487641703</v>
      </c>
      <c r="H552" s="5">
        <f t="shared" si="108"/>
        <v>2002.6945619644798</v>
      </c>
      <c r="I552" s="5">
        <f t="shared" si="109"/>
        <v>720</v>
      </c>
      <c r="J552" s="5">
        <f t="shared" si="110"/>
        <v>1282.6945619644798</v>
      </c>
      <c r="K552" s="2">
        <f t="shared" si="111"/>
        <v>47269.002811883329</v>
      </c>
      <c r="L552" s="2">
        <f t="shared" si="112"/>
        <v>92298</v>
      </c>
      <c r="M552" s="2">
        <f t="shared" si="113"/>
        <v>25960</v>
      </c>
      <c r="N552" s="6">
        <f t="shared" si="114"/>
        <v>1</v>
      </c>
      <c r="O552" s="2">
        <f t="shared" si="115"/>
        <v>-931.00281188332883</v>
      </c>
      <c r="P552" s="2">
        <f t="shared" si="116"/>
        <v>-931.00281188332883</v>
      </c>
    </row>
    <row r="553" spans="1:16">
      <c r="A553" s="6">
        <v>0</v>
      </c>
      <c r="B553" s="6">
        <v>17</v>
      </c>
      <c r="C553" s="6">
        <v>22</v>
      </c>
      <c r="D553" s="6">
        <f t="shared" si="104"/>
        <v>39</v>
      </c>
      <c r="E553" s="5">
        <f t="shared" si="105"/>
        <v>0</v>
      </c>
      <c r="F553" s="5">
        <f t="shared" si="106"/>
        <v>776.02531320030937</v>
      </c>
      <c r="G553" s="5">
        <f t="shared" si="107"/>
        <v>1301.1455960105666</v>
      </c>
      <c r="H553" s="5">
        <f t="shared" si="108"/>
        <v>2077.1709092108758</v>
      </c>
      <c r="I553" s="5">
        <f t="shared" si="109"/>
        <v>720</v>
      </c>
      <c r="J553" s="5">
        <f t="shared" si="110"/>
        <v>1357.1709092108758</v>
      </c>
      <c r="K553" s="2">
        <f t="shared" si="111"/>
        <v>48561.994951577704</v>
      </c>
      <c r="L553" s="2">
        <f t="shared" si="112"/>
        <v>94998</v>
      </c>
      <c r="M553" s="2">
        <f t="shared" si="113"/>
        <v>26840</v>
      </c>
      <c r="N553" s="6">
        <f t="shared" si="114"/>
        <v>1</v>
      </c>
      <c r="O553" s="2">
        <f t="shared" si="115"/>
        <v>-403.99495157770434</v>
      </c>
      <c r="P553" s="2">
        <f t="shared" si="116"/>
        <v>-403.99495157770434</v>
      </c>
    </row>
    <row r="554" spans="1:16">
      <c r="A554" s="6">
        <v>0</v>
      </c>
      <c r="B554" s="6">
        <v>17</v>
      </c>
      <c r="C554" s="6">
        <v>23</v>
      </c>
      <c r="D554" s="6">
        <f t="shared" si="104"/>
        <v>40</v>
      </c>
      <c r="E554" s="5">
        <f t="shared" si="105"/>
        <v>0</v>
      </c>
      <c r="F554" s="5">
        <f t="shared" si="106"/>
        <v>776.02531320030937</v>
      </c>
      <c r="G554" s="5">
        <f t="shared" si="107"/>
        <v>1377.292184868003</v>
      </c>
      <c r="H554" s="5">
        <f t="shared" si="108"/>
        <v>2153.3174980683125</v>
      </c>
      <c r="I554" s="5">
        <f t="shared" si="109"/>
        <v>720</v>
      </c>
      <c r="J554" s="5">
        <f t="shared" si="110"/>
        <v>1433.3174980683125</v>
      </c>
      <c r="K554" s="2">
        <f t="shared" si="111"/>
        <v>49883.984341463758</v>
      </c>
      <c r="L554" s="2">
        <f t="shared" si="112"/>
        <v>97698</v>
      </c>
      <c r="M554" s="2">
        <f t="shared" si="113"/>
        <v>27720</v>
      </c>
      <c r="N554" s="6">
        <f t="shared" si="114"/>
        <v>1</v>
      </c>
      <c r="O554" s="2">
        <f t="shared" si="115"/>
        <v>94.015658536241972</v>
      </c>
      <c r="P554" s="2">
        <f t="shared" si="116"/>
        <v>94.015658536241972</v>
      </c>
    </row>
    <row r="555" spans="1:16">
      <c r="A555" s="6">
        <v>0</v>
      </c>
      <c r="B555" s="6">
        <v>17</v>
      </c>
      <c r="C555" s="6">
        <v>24</v>
      </c>
      <c r="D555" s="6">
        <f t="shared" si="104"/>
        <v>41</v>
      </c>
      <c r="E555" s="5">
        <f t="shared" si="105"/>
        <v>0</v>
      </c>
      <c r="F555" s="5">
        <f t="shared" si="106"/>
        <v>776.02531320030937</v>
      </c>
      <c r="G555" s="5">
        <f t="shared" si="107"/>
        <v>1455.1391344474989</v>
      </c>
      <c r="H555" s="5">
        <f t="shared" si="108"/>
        <v>2231.1644476478082</v>
      </c>
      <c r="I555" s="5">
        <f t="shared" si="109"/>
        <v>720</v>
      </c>
      <c r="J555" s="5">
        <f t="shared" si="110"/>
        <v>1511.1644476478082</v>
      </c>
      <c r="K555" s="2">
        <f t="shared" si="111"/>
        <v>51235.493882774448</v>
      </c>
      <c r="L555" s="2">
        <f t="shared" si="112"/>
        <v>100398</v>
      </c>
      <c r="M555" s="2">
        <f t="shared" si="113"/>
        <v>28600</v>
      </c>
      <c r="N555" s="6">
        <f t="shared" si="114"/>
        <v>1</v>
      </c>
      <c r="O555" s="2">
        <f t="shared" si="115"/>
        <v>562.50611722555186</v>
      </c>
      <c r="P555" s="2">
        <f t="shared" si="116"/>
        <v>562.50611722555186</v>
      </c>
    </row>
    <row r="556" spans="1:16">
      <c r="A556" s="6">
        <v>0</v>
      </c>
      <c r="B556" s="6">
        <v>17</v>
      </c>
      <c r="C556" s="6">
        <v>25</v>
      </c>
      <c r="D556" s="6">
        <f t="shared" si="104"/>
        <v>42</v>
      </c>
      <c r="E556" s="5">
        <f t="shared" si="105"/>
        <v>0</v>
      </c>
      <c r="F556" s="5">
        <f t="shared" si="106"/>
        <v>776.02531320030937</v>
      </c>
      <c r="G556" s="5">
        <f t="shared" si="107"/>
        <v>1534.7170558625965</v>
      </c>
      <c r="H556" s="5">
        <f t="shared" si="108"/>
        <v>2310.7423690629057</v>
      </c>
      <c r="I556" s="5">
        <f t="shared" si="109"/>
        <v>720</v>
      </c>
      <c r="J556" s="5">
        <f t="shared" si="110"/>
        <v>1590.7423690629057</v>
      </c>
      <c r="K556" s="2">
        <f t="shared" si="111"/>
        <v>52617.055018453219</v>
      </c>
      <c r="L556" s="2">
        <f t="shared" si="112"/>
        <v>103098</v>
      </c>
      <c r="M556" s="2">
        <f t="shared" si="113"/>
        <v>29480</v>
      </c>
      <c r="N556" s="6">
        <f t="shared" si="114"/>
        <v>1</v>
      </c>
      <c r="O556" s="2">
        <f t="shared" si="115"/>
        <v>1000.9449815467815</v>
      </c>
      <c r="P556" s="2">
        <f t="shared" si="116"/>
        <v>1000.9449815467815</v>
      </c>
    </row>
    <row r="557" spans="1:16">
      <c r="A557" s="6">
        <v>0</v>
      </c>
      <c r="B557" s="6">
        <v>17</v>
      </c>
      <c r="C557" s="6">
        <v>26</v>
      </c>
      <c r="D557" s="6">
        <f t="shared" si="104"/>
        <v>43</v>
      </c>
      <c r="E557" s="5">
        <f t="shared" si="105"/>
        <v>0</v>
      </c>
      <c r="F557" s="5">
        <f t="shared" si="106"/>
        <v>776.02531320030937</v>
      </c>
      <c r="G557" s="5">
        <f t="shared" si="107"/>
        <v>1616.0570598233144</v>
      </c>
      <c r="H557" s="5">
        <f t="shared" si="108"/>
        <v>2392.0823730236239</v>
      </c>
      <c r="I557" s="5">
        <f t="shared" si="109"/>
        <v>720</v>
      </c>
      <c r="J557" s="5">
        <f t="shared" si="110"/>
        <v>1672.0823730236239</v>
      </c>
      <c r="K557" s="2">
        <f t="shared" si="111"/>
        <v>54029.20786499347</v>
      </c>
      <c r="L557" s="2">
        <f t="shared" si="112"/>
        <v>105798</v>
      </c>
      <c r="M557" s="2">
        <f t="shared" si="113"/>
        <v>30360</v>
      </c>
      <c r="N557" s="6">
        <f t="shared" si="114"/>
        <v>1</v>
      </c>
      <c r="O557" s="2">
        <f t="shared" si="115"/>
        <v>1408.7921350065299</v>
      </c>
      <c r="P557" s="2">
        <f t="shared" si="116"/>
        <v>1408.7921350065299</v>
      </c>
    </row>
    <row r="558" spans="1:16">
      <c r="A558" s="6">
        <v>0</v>
      </c>
      <c r="B558" s="6">
        <v>17</v>
      </c>
      <c r="C558" s="6">
        <v>27</v>
      </c>
      <c r="D558" s="6">
        <f t="shared" si="104"/>
        <v>44</v>
      </c>
      <c r="E558" s="5">
        <f t="shared" si="105"/>
        <v>0</v>
      </c>
      <c r="F558" s="5">
        <f t="shared" si="106"/>
        <v>776.02531320030937</v>
      </c>
      <c r="G558" s="5">
        <f t="shared" si="107"/>
        <v>1699.1907643430709</v>
      </c>
      <c r="H558" s="5">
        <f t="shared" si="108"/>
        <v>2475.2160775433804</v>
      </c>
      <c r="I558" s="5">
        <f t="shared" si="109"/>
        <v>720</v>
      </c>
      <c r="J558" s="5">
        <f t="shared" si="110"/>
        <v>1755.2160775433804</v>
      </c>
      <c r="K558" s="2">
        <f t="shared" si="111"/>
        <v>55472.501346239238</v>
      </c>
      <c r="L558" s="2">
        <f t="shared" si="112"/>
        <v>108498</v>
      </c>
      <c r="M558" s="2">
        <f t="shared" si="113"/>
        <v>31240</v>
      </c>
      <c r="N558" s="6">
        <f t="shared" si="114"/>
        <v>1</v>
      </c>
      <c r="O558" s="2">
        <f t="shared" si="115"/>
        <v>1785.498653760762</v>
      </c>
      <c r="P558" s="2">
        <f t="shared" si="116"/>
        <v>1785.498653760762</v>
      </c>
    </row>
    <row r="559" spans="1:16">
      <c r="A559" s="6">
        <v>0</v>
      </c>
      <c r="B559" s="6">
        <v>17</v>
      </c>
      <c r="C559" s="6">
        <v>28</v>
      </c>
      <c r="D559" s="6">
        <f t="shared" si="104"/>
        <v>45</v>
      </c>
      <c r="E559" s="5">
        <f t="shared" si="105"/>
        <v>0</v>
      </c>
      <c r="F559" s="5">
        <f t="shared" si="106"/>
        <v>776.02531320030937</v>
      </c>
      <c r="G559" s="5">
        <f t="shared" si="107"/>
        <v>1784.1503025602246</v>
      </c>
      <c r="H559" s="5">
        <f t="shared" si="108"/>
        <v>2560.1756157605341</v>
      </c>
      <c r="I559" s="5">
        <f t="shared" si="109"/>
        <v>720</v>
      </c>
      <c r="J559" s="5">
        <f t="shared" si="110"/>
        <v>1840.1756157605341</v>
      </c>
      <c r="K559" s="2">
        <f t="shared" si="111"/>
        <v>56947.493329175937</v>
      </c>
      <c r="L559" s="2">
        <f t="shared" si="112"/>
        <v>111198</v>
      </c>
      <c r="M559" s="2">
        <f t="shared" si="113"/>
        <v>32120</v>
      </c>
      <c r="N559" s="6">
        <f t="shared" si="114"/>
        <v>1</v>
      </c>
      <c r="O559" s="2">
        <f t="shared" si="115"/>
        <v>2130.5066708240629</v>
      </c>
      <c r="P559" s="2">
        <f t="shared" si="116"/>
        <v>2130.5066708240629</v>
      </c>
    </row>
    <row r="560" spans="1:16">
      <c r="A560" s="6">
        <v>0</v>
      </c>
      <c r="B560" s="6">
        <v>17</v>
      </c>
      <c r="C560" s="6">
        <v>29</v>
      </c>
      <c r="D560" s="6">
        <f t="shared" si="104"/>
        <v>46</v>
      </c>
      <c r="E560" s="5">
        <f t="shared" si="105"/>
        <v>0</v>
      </c>
      <c r="F560" s="5">
        <f t="shared" si="106"/>
        <v>776.02531320030937</v>
      </c>
      <c r="G560" s="5">
        <f t="shared" si="107"/>
        <v>1870.9683306758782</v>
      </c>
      <c r="H560" s="5">
        <f t="shared" si="108"/>
        <v>2646.9936438761874</v>
      </c>
      <c r="I560" s="5">
        <f t="shared" si="109"/>
        <v>720</v>
      </c>
      <c r="J560" s="5">
        <f t="shared" si="110"/>
        <v>1926.9936438761874</v>
      </c>
      <c r="K560" s="2">
        <f t="shared" si="111"/>
        <v>58454.750761739364</v>
      </c>
      <c r="L560" s="2">
        <f t="shared" si="112"/>
        <v>113898</v>
      </c>
      <c r="M560" s="2">
        <f t="shared" si="113"/>
        <v>33000</v>
      </c>
      <c r="N560" s="6">
        <f t="shared" si="114"/>
        <v>1</v>
      </c>
      <c r="O560" s="2">
        <f t="shared" si="115"/>
        <v>2443.249238260636</v>
      </c>
      <c r="P560" s="2">
        <f t="shared" si="116"/>
        <v>2443.249238260636</v>
      </c>
    </row>
    <row r="561" spans="1:16">
      <c r="A561" s="6">
        <v>0</v>
      </c>
      <c r="B561" s="6">
        <v>17</v>
      </c>
      <c r="C561" s="6">
        <v>30</v>
      </c>
      <c r="D561" s="6">
        <f t="shared" si="104"/>
        <v>47</v>
      </c>
      <c r="E561" s="5">
        <f t="shared" si="105"/>
        <v>0</v>
      </c>
      <c r="F561" s="5">
        <f t="shared" si="106"/>
        <v>776.02531320030937</v>
      </c>
      <c r="G561" s="5">
        <f t="shared" si="107"/>
        <v>1959.6780360096488</v>
      </c>
      <c r="H561" s="5">
        <f t="shared" si="108"/>
        <v>2735.7033492099581</v>
      </c>
      <c r="I561" s="5">
        <f t="shared" si="109"/>
        <v>720</v>
      </c>
      <c r="J561" s="5">
        <f t="shared" si="110"/>
        <v>2015.7033492099581</v>
      </c>
      <c r="K561" s="2">
        <f t="shared" si="111"/>
        <v>59994.849812672881</v>
      </c>
      <c r="L561" s="2">
        <f t="shared" si="112"/>
        <v>116598</v>
      </c>
      <c r="M561" s="2">
        <f t="shared" si="113"/>
        <v>33880</v>
      </c>
      <c r="N561" s="6">
        <f t="shared" si="114"/>
        <v>1</v>
      </c>
      <c r="O561" s="2">
        <f t="shared" si="115"/>
        <v>2723.1501873271191</v>
      </c>
      <c r="P561" s="2">
        <f t="shared" si="116"/>
        <v>2723.1501873271191</v>
      </c>
    </row>
    <row r="562" spans="1:16">
      <c r="A562" s="6">
        <v>0</v>
      </c>
      <c r="B562" s="6">
        <v>18</v>
      </c>
      <c r="C562" s="6">
        <v>0</v>
      </c>
      <c r="D562" s="6">
        <f t="shared" si="104"/>
        <v>18</v>
      </c>
      <c r="E562" s="5">
        <f t="shared" si="105"/>
        <v>0</v>
      </c>
      <c r="F562" s="5">
        <f t="shared" si="106"/>
        <v>842.2157075615122</v>
      </c>
      <c r="G562" s="5">
        <f t="shared" si="107"/>
        <v>0</v>
      </c>
      <c r="H562" s="5">
        <f t="shared" si="108"/>
        <v>842.2157075615122</v>
      </c>
      <c r="I562" s="5">
        <f t="shared" si="109"/>
        <v>720</v>
      </c>
      <c r="J562" s="5">
        <f t="shared" si="110"/>
        <v>122.2157075615122</v>
      </c>
      <c r="K562" s="2">
        <f t="shared" si="111"/>
        <v>27121.800478498477</v>
      </c>
      <c r="L562" s="2">
        <f t="shared" si="112"/>
        <v>37692</v>
      </c>
      <c r="M562" s="2">
        <f t="shared" si="113"/>
        <v>7920</v>
      </c>
      <c r="N562" s="6">
        <f t="shared" si="114"/>
        <v>1</v>
      </c>
      <c r="O562" s="2">
        <f t="shared" si="115"/>
        <v>-17349.800478498477</v>
      </c>
      <c r="P562" s="2">
        <f t="shared" si="116"/>
        <v>-17349.800478498477</v>
      </c>
    </row>
    <row r="563" spans="1:16">
      <c r="A563" s="6">
        <v>0</v>
      </c>
      <c r="B563" s="6">
        <v>18</v>
      </c>
      <c r="C563" s="6">
        <v>1</v>
      </c>
      <c r="D563" s="6">
        <f t="shared" si="104"/>
        <v>19</v>
      </c>
      <c r="E563" s="5">
        <f t="shared" si="105"/>
        <v>0</v>
      </c>
      <c r="F563" s="5">
        <f t="shared" si="106"/>
        <v>842.2157075615122</v>
      </c>
      <c r="G563" s="5">
        <f t="shared" si="107"/>
        <v>45.5625</v>
      </c>
      <c r="H563" s="5">
        <f t="shared" si="108"/>
        <v>887.7782075615122</v>
      </c>
      <c r="I563" s="5">
        <f t="shared" si="109"/>
        <v>720</v>
      </c>
      <c r="J563" s="5">
        <f t="shared" si="110"/>
        <v>167.7782075615122</v>
      </c>
      <c r="K563" s="2">
        <f t="shared" si="111"/>
        <v>27912.816103498477</v>
      </c>
      <c r="L563" s="2">
        <f t="shared" si="112"/>
        <v>40392</v>
      </c>
      <c r="M563" s="2">
        <f t="shared" si="113"/>
        <v>8800</v>
      </c>
      <c r="N563" s="6">
        <f t="shared" si="114"/>
        <v>1</v>
      </c>
      <c r="O563" s="2">
        <f t="shared" si="115"/>
        <v>-16320.816103498477</v>
      </c>
      <c r="P563" s="2">
        <f t="shared" si="116"/>
        <v>-16320.816103498477</v>
      </c>
    </row>
    <row r="564" spans="1:16">
      <c r="A564" s="6">
        <v>0</v>
      </c>
      <c r="B564" s="6">
        <v>18</v>
      </c>
      <c r="C564" s="6">
        <v>2</v>
      </c>
      <c r="D564" s="6">
        <f t="shared" si="104"/>
        <v>20</v>
      </c>
      <c r="E564" s="5">
        <f t="shared" si="105"/>
        <v>0</v>
      </c>
      <c r="F564" s="5">
        <f t="shared" si="106"/>
        <v>842.2157075615122</v>
      </c>
      <c r="G564" s="5">
        <f t="shared" si="107"/>
        <v>92.264062499999994</v>
      </c>
      <c r="H564" s="5">
        <f t="shared" si="108"/>
        <v>934.47977006151223</v>
      </c>
      <c r="I564" s="5">
        <f t="shared" si="109"/>
        <v>720</v>
      </c>
      <c r="J564" s="5">
        <f t="shared" si="110"/>
        <v>214.47977006151223</v>
      </c>
      <c r="K564" s="2">
        <f t="shared" si="111"/>
        <v>28723.607119123477</v>
      </c>
      <c r="L564" s="2">
        <f t="shared" si="112"/>
        <v>43092</v>
      </c>
      <c r="M564" s="2">
        <f t="shared" si="113"/>
        <v>9680</v>
      </c>
      <c r="N564" s="6">
        <f t="shared" si="114"/>
        <v>1</v>
      </c>
      <c r="O564" s="2">
        <f t="shared" si="115"/>
        <v>-15311.607119123477</v>
      </c>
      <c r="P564" s="2">
        <f t="shared" si="116"/>
        <v>-15311.607119123477</v>
      </c>
    </row>
    <row r="565" spans="1:16">
      <c r="A565" s="6">
        <v>0</v>
      </c>
      <c r="B565" s="6">
        <v>18</v>
      </c>
      <c r="C565" s="6">
        <v>3</v>
      </c>
      <c r="D565" s="6">
        <f t="shared" si="104"/>
        <v>21</v>
      </c>
      <c r="E565" s="5">
        <f t="shared" si="105"/>
        <v>0</v>
      </c>
      <c r="F565" s="5">
        <f t="shared" si="106"/>
        <v>842.2157075615122</v>
      </c>
      <c r="G565" s="5">
        <f t="shared" si="107"/>
        <v>140.12604492187498</v>
      </c>
      <c r="H565" s="5">
        <f t="shared" si="108"/>
        <v>982.34175248338715</v>
      </c>
      <c r="I565" s="5">
        <f t="shared" si="109"/>
        <v>720</v>
      </c>
      <c r="J565" s="5">
        <f t="shared" si="110"/>
        <v>262.34175248338715</v>
      </c>
      <c r="K565" s="2">
        <f t="shared" si="111"/>
        <v>29554.544313947692</v>
      </c>
      <c r="L565" s="2">
        <f t="shared" si="112"/>
        <v>45792</v>
      </c>
      <c r="M565" s="2">
        <f t="shared" si="113"/>
        <v>10560</v>
      </c>
      <c r="N565" s="6">
        <f t="shared" si="114"/>
        <v>1</v>
      </c>
      <c r="O565" s="2">
        <f t="shared" si="115"/>
        <v>-14322.544313947692</v>
      </c>
      <c r="P565" s="2">
        <f t="shared" si="116"/>
        <v>-14322.544313947692</v>
      </c>
    </row>
    <row r="566" spans="1:16">
      <c r="A566" s="6">
        <v>0</v>
      </c>
      <c r="B566" s="6">
        <v>18</v>
      </c>
      <c r="C566" s="6">
        <v>4</v>
      </c>
      <c r="D566" s="6">
        <f t="shared" si="104"/>
        <v>22</v>
      </c>
      <c r="E566" s="5">
        <f t="shared" si="105"/>
        <v>0</v>
      </c>
      <c r="F566" s="5">
        <f t="shared" si="106"/>
        <v>842.2157075615122</v>
      </c>
      <c r="G566" s="5">
        <f t="shared" si="107"/>
        <v>189.17016064453125</v>
      </c>
      <c r="H566" s="5">
        <f t="shared" si="108"/>
        <v>1031.3858682060434</v>
      </c>
      <c r="I566" s="5">
        <f t="shared" si="109"/>
        <v>720</v>
      </c>
      <c r="J566" s="5">
        <f t="shared" si="110"/>
        <v>311.38586820604337</v>
      </c>
      <c r="K566" s="2">
        <f t="shared" si="111"/>
        <v>30406.004656354919</v>
      </c>
      <c r="L566" s="2">
        <f t="shared" si="112"/>
        <v>48492</v>
      </c>
      <c r="M566" s="2">
        <f t="shared" si="113"/>
        <v>11440</v>
      </c>
      <c r="N566" s="6">
        <f t="shared" si="114"/>
        <v>1</v>
      </c>
      <c r="O566" s="2">
        <f t="shared" si="115"/>
        <v>-13354.004656354919</v>
      </c>
      <c r="P566" s="2">
        <f t="shared" si="116"/>
        <v>-13354.004656354919</v>
      </c>
    </row>
    <row r="567" spans="1:16">
      <c r="A567" s="6">
        <v>0</v>
      </c>
      <c r="B567" s="6">
        <v>18</v>
      </c>
      <c r="C567" s="6">
        <v>5</v>
      </c>
      <c r="D567" s="6">
        <f t="shared" si="104"/>
        <v>23</v>
      </c>
      <c r="E567" s="5">
        <f t="shared" si="105"/>
        <v>0</v>
      </c>
      <c r="F567" s="5">
        <f t="shared" si="106"/>
        <v>842.2157075615122</v>
      </c>
      <c r="G567" s="5">
        <f t="shared" si="107"/>
        <v>239.41848456573481</v>
      </c>
      <c r="H567" s="5">
        <f t="shared" si="108"/>
        <v>1081.6341921272469</v>
      </c>
      <c r="I567" s="5">
        <f t="shared" si="109"/>
        <v>720</v>
      </c>
      <c r="J567" s="5">
        <f t="shared" si="110"/>
        <v>361.63419212724693</v>
      </c>
      <c r="K567" s="2">
        <f t="shared" si="111"/>
        <v>31278.371391098037</v>
      </c>
      <c r="L567" s="2">
        <f t="shared" si="112"/>
        <v>51192</v>
      </c>
      <c r="M567" s="2">
        <f t="shared" si="113"/>
        <v>12320</v>
      </c>
      <c r="N567" s="6">
        <f t="shared" si="114"/>
        <v>1</v>
      </c>
      <c r="O567" s="2">
        <f t="shared" si="115"/>
        <v>-12406.371391098037</v>
      </c>
      <c r="P567" s="2">
        <f t="shared" si="116"/>
        <v>-12406.371391098037</v>
      </c>
    </row>
    <row r="568" spans="1:16">
      <c r="A568" s="6">
        <v>0</v>
      </c>
      <c r="B568" s="6">
        <v>18</v>
      </c>
      <c r="C568" s="6">
        <v>6</v>
      </c>
      <c r="D568" s="6">
        <f t="shared" si="104"/>
        <v>24</v>
      </c>
      <c r="E568" s="5">
        <f t="shared" si="105"/>
        <v>0</v>
      </c>
      <c r="F568" s="5">
        <f t="shared" si="106"/>
        <v>842.2157075615122</v>
      </c>
      <c r="G568" s="5">
        <f t="shared" si="107"/>
        <v>290.89345874736784</v>
      </c>
      <c r="H568" s="5">
        <f t="shared" si="108"/>
        <v>1133.10916630888</v>
      </c>
      <c r="I568" s="5">
        <f t="shared" si="109"/>
        <v>720</v>
      </c>
      <c r="J568" s="5">
        <f t="shared" si="110"/>
        <v>413.10916630888005</v>
      </c>
      <c r="K568" s="2">
        <f t="shared" si="111"/>
        <v>32172.034137306946</v>
      </c>
      <c r="L568" s="2">
        <f t="shared" si="112"/>
        <v>53892</v>
      </c>
      <c r="M568" s="2">
        <f t="shared" si="113"/>
        <v>13200</v>
      </c>
      <c r="N568" s="6">
        <f t="shared" si="114"/>
        <v>1</v>
      </c>
      <c r="O568" s="2">
        <f t="shared" si="115"/>
        <v>-11480.034137306946</v>
      </c>
      <c r="P568" s="2">
        <f t="shared" si="116"/>
        <v>-11480.034137306946</v>
      </c>
    </row>
    <row r="569" spans="1:16">
      <c r="A569" s="6">
        <v>0</v>
      </c>
      <c r="B569" s="6">
        <v>18</v>
      </c>
      <c r="C569" s="6">
        <v>7</v>
      </c>
      <c r="D569" s="6">
        <f t="shared" si="104"/>
        <v>25</v>
      </c>
      <c r="E569" s="5">
        <f t="shared" si="105"/>
        <v>0</v>
      </c>
      <c r="F569" s="5">
        <f t="shared" si="106"/>
        <v>842.2157075615122</v>
      </c>
      <c r="G569" s="5">
        <f t="shared" si="107"/>
        <v>343.61789814532818</v>
      </c>
      <c r="H569" s="5">
        <f t="shared" si="108"/>
        <v>1185.8336057068404</v>
      </c>
      <c r="I569" s="5">
        <f t="shared" si="109"/>
        <v>720</v>
      </c>
      <c r="J569" s="5">
        <f t="shared" si="110"/>
        <v>465.83360570684044</v>
      </c>
      <c r="K569" s="2">
        <f t="shared" si="111"/>
        <v>33087.388987965984</v>
      </c>
      <c r="L569" s="2">
        <f t="shared" si="112"/>
        <v>56592</v>
      </c>
      <c r="M569" s="2">
        <f t="shared" si="113"/>
        <v>14080</v>
      </c>
      <c r="N569" s="6">
        <f t="shared" si="114"/>
        <v>1</v>
      </c>
      <c r="O569" s="2">
        <f t="shared" si="115"/>
        <v>-10575.388987965984</v>
      </c>
      <c r="P569" s="2">
        <f t="shared" si="116"/>
        <v>-10575.388987965984</v>
      </c>
    </row>
    <row r="570" spans="1:16">
      <c r="A570" s="6">
        <v>0</v>
      </c>
      <c r="B570" s="6">
        <v>18</v>
      </c>
      <c r="C570" s="6">
        <v>8</v>
      </c>
      <c r="D570" s="6">
        <f t="shared" si="104"/>
        <v>26</v>
      </c>
      <c r="E570" s="5">
        <f t="shared" si="105"/>
        <v>0</v>
      </c>
      <c r="F570" s="5">
        <f t="shared" si="106"/>
        <v>842.2157075615122</v>
      </c>
      <c r="G570" s="5">
        <f t="shared" si="107"/>
        <v>397.61499642530839</v>
      </c>
      <c r="H570" s="5">
        <f t="shared" si="108"/>
        <v>1239.8307039868205</v>
      </c>
      <c r="I570" s="5">
        <f t="shared" si="109"/>
        <v>720</v>
      </c>
      <c r="J570" s="5">
        <f t="shared" si="110"/>
        <v>519.83070398682048</v>
      </c>
      <c r="K570" s="2">
        <f t="shared" si="111"/>
        <v>34024.838610882303</v>
      </c>
      <c r="L570" s="2">
        <f t="shared" si="112"/>
        <v>59292</v>
      </c>
      <c r="M570" s="2">
        <f t="shared" si="113"/>
        <v>14960</v>
      </c>
      <c r="N570" s="6">
        <f t="shared" si="114"/>
        <v>1</v>
      </c>
      <c r="O570" s="2">
        <f t="shared" si="115"/>
        <v>-9692.8386108823033</v>
      </c>
      <c r="P570" s="2">
        <f t="shared" si="116"/>
        <v>-9692.8386108823033</v>
      </c>
    </row>
    <row r="571" spans="1:16">
      <c r="A571" s="6">
        <v>0</v>
      </c>
      <c r="B571" s="6">
        <v>18</v>
      </c>
      <c r="C571" s="6">
        <v>9</v>
      </c>
      <c r="D571" s="6">
        <f t="shared" si="104"/>
        <v>27</v>
      </c>
      <c r="E571" s="5">
        <f t="shared" si="105"/>
        <v>0</v>
      </c>
      <c r="F571" s="5">
        <f t="shared" si="106"/>
        <v>842.2157075615122</v>
      </c>
      <c r="G571" s="5">
        <f t="shared" si="107"/>
        <v>452.90833186570285</v>
      </c>
      <c r="H571" s="5">
        <f t="shared" si="108"/>
        <v>1295.1240394272149</v>
      </c>
      <c r="I571" s="5">
        <f t="shared" si="109"/>
        <v>720</v>
      </c>
      <c r="J571" s="5">
        <f t="shared" si="110"/>
        <v>575.12403942721494</v>
      </c>
      <c r="K571" s="2">
        <f t="shared" si="111"/>
        <v>34984.792351166921</v>
      </c>
      <c r="L571" s="2">
        <f t="shared" si="112"/>
        <v>61992</v>
      </c>
      <c r="M571" s="2">
        <f t="shared" si="113"/>
        <v>15840</v>
      </c>
      <c r="N571" s="6">
        <f t="shared" si="114"/>
        <v>1</v>
      </c>
      <c r="O571" s="2">
        <f t="shared" si="115"/>
        <v>-8832.7923511669214</v>
      </c>
      <c r="P571" s="2">
        <f t="shared" si="116"/>
        <v>-8832.7923511669214</v>
      </c>
    </row>
    <row r="572" spans="1:16">
      <c r="A572" s="6">
        <v>0</v>
      </c>
      <c r="B572" s="6">
        <v>18</v>
      </c>
      <c r="C572" s="6">
        <v>10</v>
      </c>
      <c r="D572" s="6">
        <f t="shared" si="104"/>
        <v>28</v>
      </c>
      <c r="E572" s="5">
        <f t="shared" si="105"/>
        <v>0</v>
      </c>
      <c r="F572" s="5">
        <f t="shared" si="106"/>
        <v>842.2157075615122</v>
      </c>
      <c r="G572" s="5">
        <f t="shared" si="107"/>
        <v>509.52187334891573</v>
      </c>
      <c r="H572" s="5">
        <f t="shared" si="108"/>
        <v>1351.7375809104278</v>
      </c>
      <c r="I572" s="5">
        <f t="shared" si="109"/>
        <v>720</v>
      </c>
      <c r="J572" s="5">
        <f t="shared" si="110"/>
        <v>631.73758091042782</v>
      </c>
      <c r="K572" s="2">
        <f t="shared" si="111"/>
        <v>35967.666335250484</v>
      </c>
      <c r="L572" s="2">
        <f t="shared" si="112"/>
        <v>64692</v>
      </c>
      <c r="M572" s="2">
        <f t="shared" si="113"/>
        <v>16720</v>
      </c>
      <c r="N572" s="6">
        <f t="shared" si="114"/>
        <v>1</v>
      </c>
      <c r="O572" s="2">
        <f t="shared" si="115"/>
        <v>-7995.6663352504838</v>
      </c>
      <c r="P572" s="2">
        <f t="shared" si="116"/>
        <v>-7995.6663352504838</v>
      </c>
    </row>
    <row r="573" spans="1:16">
      <c r="A573" s="6">
        <v>0</v>
      </c>
      <c r="B573" s="6">
        <v>18</v>
      </c>
      <c r="C573" s="6">
        <v>11</v>
      </c>
      <c r="D573" s="6">
        <f t="shared" si="104"/>
        <v>29</v>
      </c>
      <c r="E573" s="5">
        <f t="shared" si="105"/>
        <v>0</v>
      </c>
      <c r="F573" s="5">
        <f t="shared" si="106"/>
        <v>842.2157075615122</v>
      </c>
      <c r="G573" s="5">
        <f t="shared" si="107"/>
        <v>567.47998644235474</v>
      </c>
      <c r="H573" s="5">
        <f t="shared" si="108"/>
        <v>1409.6956940038669</v>
      </c>
      <c r="I573" s="5">
        <f t="shared" si="109"/>
        <v>720</v>
      </c>
      <c r="J573" s="5">
        <f t="shared" si="110"/>
        <v>689.69569400386695</v>
      </c>
      <c r="K573" s="2">
        <f t="shared" si="111"/>
        <v>36973.883576456021</v>
      </c>
      <c r="L573" s="2">
        <f t="shared" si="112"/>
        <v>67392</v>
      </c>
      <c r="M573" s="2">
        <f t="shared" si="113"/>
        <v>17600</v>
      </c>
      <c r="N573" s="6">
        <f t="shared" si="114"/>
        <v>1</v>
      </c>
      <c r="O573" s="2">
        <f t="shared" si="115"/>
        <v>-7181.8835764560208</v>
      </c>
      <c r="P573" s="2">
        <f t="shared" si="116"/>
        <v>-7181.8835764560208</v>
      </c>
    </row>
    <row r="574" spans="1:16">
      <c r="A574" s="6">
        <v>0</v>
      </c>
      <c r="B574" s="6">
        <v>18</v>
      </c>
      <c r="C574" s="6">
        <v>12</v>
      </c>
      <c r="D574" s="6">
        <f t="shared" si="104"/>
        <v>30</v>
      </c>
      <c r="E574" s="5">
        <f t="shared" si="105"/>
        <v>0</v>
      </c>
      <c r="F574" s="5">
        <f t="shared" si="106"/>
        <v>842.2157075615122</v>
      </c>
      <c r="G574" s="5">
        <f t="shared" si="107"/>
        <v>626.80743957041921</v>
      </c>
      <c r="H574" s="5">
        <f t="shared" si="108"/>
        <v>1469.0231471319314</v>
      </c>
      <c r="I574" s="5">
        <f t="shared" si="109"/>
        <v>720</v>
      </c>
      <c r="J574" s="5">
        <f t="shared" si="110"/>
        <v>749.02314713193141</v>
      </c>
      <c r="K574" s="2">
        <f t="shared" si="111"/>
        <v>38003.874082151589</v>
      </c>
      <c r="L574" s="2">
        <f t="shared" si="112"/>
        <v>70092</v>
      </c>
      <c r="M574" s="2">
        <f t="shared" si="113"/>
        <v>18480</v>
      </c>
      <c r="N574" s="6">
        <f t="shared" si="114"/>
        <v>1</v>
      </c>
      <c r="O574" s="2">
        <f t="shared" si="115"/>
        <v>-6391.8740821515894</v>
      </c>
      <c r="P574" s="2">
        <f t="shared" si="116"/>
        <v>-6391.8740821515894</v>
      </c>
    </row>
    <row r="575" spans="1:16">
      <c r="A575" s="6">
        <v>0</v>
      </c>
      <c r="B575" s="6">
        <v>18</v>
      </c>
      <c r="C575" s="6">
        <v>13</v>
      </c>
      <c r="D575" s="6">
        <f t="shared" si="104"/>
        <v>31</v>
      </c>
      <c r="E575" s="5">
        <f t="shared" si="105"/>
        <v>0</v>
      </c>
      <c r="F575" s="5">
        <f t="shared" si="106"/>
        <v>842.2157075615122</v>
      </c>
      <c r="G575" s="5">
        <f t="shared" si="107"/>
        <v>687.52941027880343</v>
      </c>
      <c r="H575" s="5">
        <f t="shared" si="108"/>
        <v>1529.7451178403157</v>
      </c>
      <c r="I575" s="5">
        <f t="shared" si="109"/>
        <v>720</v>
      </c>
      <c r="J575" s="5">
        <f t="shared" si="110"/>
        <v>809.74511784031574</v>
      </c>
      <c r="K575" s="2">
        <f t="shared" si="111"/>
        <v>39058.074962505481</v>
      </c>
      <c r="L575" s="2">
        <f t="shared" si="112"/>
        <v>72792</v>
      </c>
      <c r="M575" s="2">
        <f t="shared" si="113"/>
        <v>19360</v>
      </c>
      <c r="N575" s="6">
        <f t="shared" si="114"/>
        <v>1</v>
      </c>
      <c r="O575" s="2">
        <f t="shared" si="115"/>
        <v>-5626.0749625054814</v>
      </c>
      <c r="P575" s="2">
        <f t="shared" si="116"/>
        <v>-5626.0749625054814</v>
      </c>
    </row>
    <row r="576" spans="1:16">
      <c r="A576" s="6">
        <v>0</v>
      </c>
      <c r="B576" s="6">
        <v>18</v>
      </c>
      <c r="C576" s="6">
        <v>14</v>
      </c>
      <c r="D576" s="6">
        <f t="shared" si="104"/>
        <v>32</v>
      </c>
      <c r="E576" s="5">
        <f t="shared" si="105"/>
        <v>0</v>
      </c>
      <c r="F576" s="5">
        <f t="shared" si="106"/>
        <v>842.2157075615122</v>
      </c>
      <c r="G576" s="5">
        <f t="shared" si="107"/>
        <v>749.67149159246469</v>
      </c>
      <c r="H576" s="5">
        <f t="shared" si="108"/>
        <v>1591.8871991539768</v>
      </c>
      <c r="I576" s="5">
        <f t="shared" si="109"/>
        <v>720</v>
      </c>
      <c r="J576" s="5">
        <f t="shared" si="110"/>
        <v>871.88719915397678</v>
      </c>
      <c r="K576" s="2">
        <f t="shared" si="111"/>
        <v>40136.930540867652</v>
      </c>
      <c r="L576" s="2">
        <f t="shared" si="112"/>
        <v>75492</v>
      </c>
      <c r="M576" s="2">
        <f t="shared" si="113"/>
        <v>20240</v>
      </c>
      <c r="N576" s="6">
        <f t="shared" si="114"/>
        <v>1</v>
      </c>
      <c r="O576" s="2">
        <f t="shared" si="115"/>
        <v>-4884.9305408676519</v>
      </c>
      <c r="P576" s="2">
        <f t="shared" si="116"/>
        <v>-4884.9305408676519</v>
      </c>
    </row>
    <row r="577" spans="1:16">
      <c r="A577" s="6">
        <v>0</v>
      </c>
      <c r="B577" s="6">
        <v>18</v>
      </c>
      <c r="C577" s="6">
        <v>15</v>
      </c>
      <c r="D577" s="6">
        <f t="shared" si="104"/>
        <v>33</v>
      </c>
      <c r="E577" s="5">
        <f t="shared" si="105"/>
        <v>0</v>
      </c>
      <c r="F577" s="5">
        <f t="shared" si="106"/>
        <v>842.2157075615122</v>
      </c>
      <c r="G577" s="5">
        <f t="shared" si="107"/>
        <v>813.25969846861108</v>
      </c>
      <c r="H577" s="5">
        <f t="shared" si="108"/>
        <v>1655.4754060301234</v>
      </c>
      <c r="I577" s="5">
        <f t="shared" si="109"/>
        <v>720</v>
      </c>
      <c r="J577" s="5">
        <f t="shared" si="110"/>
        <v>935.47540603012339</v>
      </c>
      <c r="K577" s="2">
        <f t="shared" si="111"/>
        <v>41240.892465800753</v>
      </c>
      <c r="L577" s="2">
        <f t="shared" si="112"/>
        <v>78192</v>
      </c>
      <c r="M577" s="2">
        <f t="shared" si="113"/>
        <v>21120</v>
      </c>
      <c r="N577" s="6">
        <f t="shared" si="114"/>
        <v>1</v>
      </c>
      <c r="O577" s="2">
        <f t="shared" si="115"/>
        <v>-4168.8924658007527</v>
      </c>
      <c r="P577" s="2">
        <f t="shared" si="116"/>
        <v>-4168.8924658007527</v>
      </c>
    </row>
    <row r="578" spans="1:16">
      <c r="A578" s="6">
        <v>0</v>
      </c>
      <c r="B578" s="6">
        <v>18</v>
      </c>
      <c r="C578" s="6">
        <v>16</v>
      </c>
      <c r="D578" s="6">
        <f t="shared" si="104"/>
        <v>34</v>
      </c>
      <c r="E578" s="5">
        <f t="shared" si="105"/>
        <v>0</v>
      </c>
      <c r="F578" s="5">
        <f t="shared" si="106"/>
        <v>842.2157075615122</v>
      </c>
      <c r="G578" s="5">
        <f t="shared" si="107"/>
        <v>878.32047434610013</v>
      </c>
      <c r="H578" s="5">
        <f t="shared" si="108"/>
        <v>1720.5361819076124</v>
      </c>
      <c r="I578" s="5">
        <f t="shared" si="109"/>
        <v>720</v>
      </c>
      <c r="J578" s="5">
        <f t="shared" si="110"/>
        <v>1000.5361819076124</v>
      </c>
      <c r="K578" s="2">
        <f t="shared" si="111"/>
        <v>42370.419824784942</v>
      </c>
      <c r="L578" s="2">
        <f t="shared" si="112"/>
        <v>80892</v>
      </c>
      <c r="M578" s="2">
        <f t="shared" si="113"/>
        <v>22000</v>
      </c>
      <c r="N578" s="6">
        <f t="shared" si="114"/>
        <v>1</v>
      </c>
      <c r="O578" s="2">
        <f t="shared" si="115"/>
        <v>-3478.4198247849417</v>
      </c>
      <c r="P578" s="2">
        <f t="shared" si="116"/>
        <v>-3478.4198247849417</v>
      </c>
    </row>
    <row r="579" spans="1:16">
      <c r="A579" s="6">
        <v>0</v>
      </c>
      <c r="B579" s="6">
        <v>18</v>
      </c>
      <c r="C579" s="6">
        <v>17</v>
      </c>
      <c r="D579" s="6">
        <f t="shared" si="104"/>
        <v>35</v>
      </c>
      <c r="E579" s="5">
        <f t="shared" si="105"/>
        <v>0</v>
      </c>
      <c r="F579" s="5">
        <f t="shared" si="106"/>
        <v>842.2157075615122</v>
      </c>
      <c r="G579" s="5">
        <f t="shared" si="107"/>
        <v>944.88069779264049</v>
      </c>
      <c r="H579" s="5">
        <f t="shared" si="108"/>
        <v>1787.0964053541527</v>
      </c>
      <c r="I579" s="5">
        <f t="shared" si="109"/>
        <v>720</v>
      </c>
      <c r="J579" s="5">
        <f t="shared" si="110"/>
        <v>1067.0964053541527</v>
      </c>
      <c r="K579" s="2">
        <f t="shared" si="111"/>
        <v>43525.979259620704</v>
      </c>
      <c r="L579" s="2">
        <f t="shared" si="112"/>
        <v>83592</v>
      </c>
      <c r="M579" s="2">
        <f t="shared" si="113"/>
        <v>22880</v>
      </c>
      <c r="N579" s="6">
        <f t="shared" si="114"/>
        <v>1</v>
      </c>
      <c r="O579" s="2">
        <f t="shared" si="115"/>
        <v>-2813.9792596207044</v>
      </c>
      <c r="P579" s="2">
        <f t="shared" si="116"/>
        <v>-2813.9792596207044</v>
      </c>
    </row>
    <row r="580" spans="1:16">
      <c r="A580" s="6">
        <v>0</v>
      </c>
      <c r="B580" s="6">
        <v>18</v>
      </c>
      <c r="C580" s="6">
        <v>18</v>
      </c>
      <c r="D580" s="6">
        <f t="shared" ref="D580:D643" si="117">A580+B580+C580</f>
        <v>36</v>
      </c>
      <c r="E580" s="5">
        <f t="shared" ref="E580:E643" si="118">IF(A580=0,0,A580*LABOR_HRS_WK_TOM*SEASON_WEEKS*(1+DIM_PCT_TOM)^A580)</f>
        <v>0</v>
      </c>
      <c r="F580" s="5">
        <f t="shared" ref="F580:F643" si="119">IF(B580=0,0,B580*LABOR_HRS_WK_CAR*SEASON_WEEKS*(1+DIM_PCT_CAR)^B580)</f>
        <v>842.2157075615122</v>
      </c>
      <c r="G580" s="5">
        <f t="shared" ref="G580:G643" si="120">IF(C580=0,0,C580*LABOR_HRS_WK_MES*SEASON_WEEKS*(1+DIM_PCT_MES)^C580)</f>
        <v>1012.9676892512279</v>
      </c>
      <c r="H580" s="5">
        <f t="shared" ref="H580:H643" si="121">E580+F580+G580</f>
        <v>1855.1833968127401</v>
      </c>
      <c r="I580" s="5">
        <f t="shared" ref="I580:I643" si="122">MIN(H580,FARMER_HRS)</f>
        <v>720</v>
      </c>
      <c r="J580" s="5">
        <f t="shared" ref="J580:J643" si="123">MAX(0,H580-FARMER_HRS)</f>
        <v>1135.1833968127401</v>
      </c>
      <c r="K580" s="2">
        <f t="shared" ref="K580:K643" si="124">I580*FARMER_RATE+J580*TEMP_WORKER_RATE</f>
        <v>44708.04508355452</v>
      </c>
      <c r="L580" s="2">
        <f t="shared" ref="L580:L643" si="125">A580*PRICE_TOM+B580*PRICE_CAR+C580*PRICE_MES</f>
        <v>86292</v>
      </c>
      <c r="M580" s="2">
        <f t="shared" ref="M580:M643" si="126">A580*FERT_BED_TOM+B580*FERT_BED_CAR+C580*FERT_BED_MES</f>
        <v>23760</v>
      </c>
      <c r="N580" s="6">
        <f t="shared" ref="N580:N643" si="127">IF(AND(D580&lt;=TOTAL_BEDS,J580&lt;=TEMP_WORKER_MAX*TEMP_WORKER_HRS),1,0)</f>
        <v>1</v>
      </c>
      <c r="O580" s="2">
        <f t="shared" ref="O580:O643" si="128">L580-M580-K580-FIXED_COSTS</f>
        <v>-2176.0450835545198</v>
      </c>
      <c r="P580" s="2">
        <f t="shared" ref="P580:P643" si="129">IF(N580=1,O580,"")</f>
        <v>-2176.0450835545198</v>
      </c>
    </row>
    <row r="581" spans="1:16">
      <c r="A581" s="6">
        <v>0</v>
      </c>
      <c r="B581" s="6">
        <v>18</v>
      </c>
      <c r="C581" s="6">
        <v>19</v>
      </c>
      <c r="D581" s="6">
        <f t="shared" si="117"/>
        <v>37</v>
      </c>
      <c r="E581" s="5">
        <f t="shared" si="118"/>
        <v>0</v>
      </c>
      <c r="F581" s="5">
        <f t="shared" si="119"/>
        <v>842.2157075615122</v>
      </c>
      <c r="G581" s="5">
        <f t="shared" si="120"/>
        <v>1082.6092178872495</v>
      </c>
      <c r="H581" s="5">
        <f t="shared" si="121"/>
        <v>1924.8249254487619</v>
      </c>
      <c r="I581" s="5">
        <f t="shared" si="122"/>
        <v>720</v>
      </c>
      <c r="J581" s="5">
        <f t="shared" si="123"/>
        <v>1204.8249254487619</v>
      </c>
      <c r="K581" s="2">
        <f t="shared" si="124"/>
        <v>45917.099400152118</v>
      </c>
      <c r="L581" s="2">
        <f t="shared" si="125"/>
        <v>88992</v>
      </c>
      <c r="M581" s="2">
        <f t="shared" si="126"/>
        <v>24640</v>
      </c>
      <c r="N581" s="6">
        <f t="shared" si="127"/>
        <v>1</v>
      </c>
      <c r="O581" s="2">
        <f t="shared" si="128"/>
        <v>-1565.0994001521176</v>
      </c>
      <c r="P581" s="2">
        <f t="shared" si="129"/>
        <v>-1565.0994001521176</v>
      </c>
    </row>
    <row r="582" spans="1:16">
      <c r="A582" s="6">
        <v>0</v>
      </c>
      <c r="B582" s="6">
        <v>18</v>
      </c>
      <c r="C582" s="6">
        <v>20</v>
      </c>
      <c r="D582" s="6">
        <f t="shared" si="117"/>
        <v>38</v>
      </c>
      <c r="E582" s="5">
        <f t="shared" si="118"/>
        <v>0</v>
      </c>
      <c r="F582" s="5">
        <f t="shared" si="119"/>
        <v>842.2157075615122</v>
      </c>
      <c r="G582" s="5">
        <f t="shared" si="120"/>
        <v>1153.8335085377266</v>
      </c>
      <c r="H582" s="5">
        <f t="shared" si="121"/>
        <v>1996.0492160992389</v>
      </c>
      <c r="I582" s="5">
        <f t="shared" si="122"/>
        <v>720</v>
      </c>
      <c r="J582" s="5">
        <f t="shared" si="123"/>
        <v>1276.0492160992389</v>
      </c>
      <c r="K582" s="2">
        <f t="shared" si="124"/>
        <v>47153.632223945118</v>
      </c>
      <c r="L582" s="2">
        <f t="shared" si="125"/>
        <v>91692</v>
      </c>
      <c r="M582" s="2">
        <f t="shared" si="126"/>
        <v>25520</v>
      </c>
      <c r="N582" s="6">
        <f t="shared" si="127"/>
        <v>1</v>
      </c>
      <c r="O582" s="2">
        <f t="shared" si="128"/>
        <v>-981.63222394511831</v>
      </c>
      <c r="P582" s="2">
        <f t="shared" si="129"/>
        <v>-981.63222394511831</v>
      </c>
    </row>
    <row r="583" spans="1:16">
      <c r="A583" s="6">
        <v>0</v>
      </c>
      <c r="B583" s="6">
        <v>18</v>
      </c>
      <c r="C583" s="6">
        <v>21</v>
      </c>
      <c r="D583" s="6">
        <f t="shared" si="117"/>
        <v>39</v>
      </c>
      <c r="E583" s="5">
        <f t="shared" si="118"/>
        <v>0</v>
      </c>
      <c r="F583" s="5">
        <f t="shared" si="119"/>
        <v>842.2157075615122</v>
      </c>
      <c r="G583" s="5">
        <f t="shared" si="120"/>
        <v>1226.6692487641703</v>
      </c>
      <c r="H583" s="5">
        <f t="shared" si="121"/>
        <v>2068.8849563256827</v>
      </c>
      <c r="I583" s="5">
        <f t="shared" si="122"/>
        <v>720</v>
      </c>
      <c r="J583" s="5">
        <f t="shared" si="123"/>
        <v>1348.8849563256827</v>
      </c>
      <c r="K583" s="2">
        <f t="shared" si="124"/>
        <v>48418.141602876436</v>
      </c>
      <c r="L583" s="2">
        <f t="shared" si="125"/>
        <v>94392</v>
      </c>
      <c r="M583" s="2">
        <f t="shared" si="126"/>
        <v>26400</v>
      </c>
      <c r="N583" s="6">
        <f t="shared" si="127"/>
        <v>1</v>
      </c>
      <c r="O583" s="2">
        <f t="shared" si="128"/>
        <v>-426.14160287643608</v>
      </c>
      <c r="P583" s="2">
        <f t="shared" si="129"/>
        <v>-426.14160287643608</v>
      </c>
    </row>
    <row r="584" spans="1:16">
      <c r="A584" s="6">
        <v>0</v>
      </c>
      <c r="B584" s="6">
        <v>18</v>
      </c>
      <c r="C584" s="6">
        <v>22</v>
      </c>
      <c r="D584" s="6">
        <f t="shared" si="117"/>
        <v>40</v>
      </c>
      <c r="E584" s="5">
        <f t="shared" si="118"/>
        <v>0</v>
      </c>
      <c r="F584" s="5">
        <f t="shared" si="119"/>
        <v>842.2157075615122</v>
      </c>
      <c r="G584" s="5">
        <f t="shared" si="120"/>
        <v>1301.1455960105666</v>
      </c>
      <c r="H584" s="5">
        <f t="shared" si="121"/>
        <v>2143.3613035720787</v>
      </c>
      <c r="I584" s="5">
        <f t="shared" si="122"/>
        <v>720</v>
      </c>
      <c r="J584" s="5">
        <f t="shared" si="123"/>
        <v>1423.3613035720787</v>
      </c>
      <c r="K584" s="2">
        <f t="shared" si="124"/>
        <v>49711.133742570804</v>
      </c>
      <c r="L584" s="2">
        <f t="shared" si="125"/>
        <v>97092</v>
      </c>
      <c r="M584" s="2">
        <f t="shared" si="126"/>
        <v>27280</v>
      </c>
      <c r="N584" s="6">
        <f t="shared" si="127"/>
        <v>1</v>
      </c>
      <c r="O584" s="2">
        <f t="shared" si="128"/>
        <v>100.86625742919568</v>
      </c>
      <c r="P584" s="2">
        <f t="shared" si="129"/>
        <v>100.86625742919568</v>
      </c>
    </row>
    <row r="585" spans="1:16">
      <c r="A585" s="6">
        <v>0</v>
      </c>
      <c r="B585" s="6">
        <v>18</v>
      </c>
      <c r="C585" s="6">
        <v>23</v>
      </c>
      <c r="D585" s="6">
        <f t="shared" si="117"/>
        <v>41</v>
      </c>
      <c r="E585" s="5">
        <f t="shared" si="118"/>
        <v>0</v>
      </c>
      <c r="F585" s="5">
        <f t="shared" si="119"/>
        <v>842.2157075615122</v>
      </c>
      <c r="G585" s="5">
        <f t="shared" si="120"/>
        <v>1377.292184868003</v>
      </c>
      <c r="H585" s="5">
        <f t="shared" si="121"/>
        <v>2219.5078924295153</v>
      </c>
      <c r="I585" s="5">
        <f t="shared" si="122"/>
        <v>720</v>
      </c>
      <c r="J585" s="5">
        <f t="shared" si="123"/>
        <v>1499.5078924295153</v>
      </c>
      <c r="K585" s="2">
        <f t="shared" si="124"/>
        <v>51033.123132456865</v>
      </c>
      <c r="L585" s="2">
        <f t="shared" si="125"/>
        <v>99792</v>
      </c>
      <c r="M585" s="2">
        <f t="shared" si="126"/>
        <v>28160</v>
      </c>
      <c r="N585" s="6">
        <f t="shared" si="127"/>
        <v>1</v>
      </c>
      <c r="O585" s="2">
        <f t="shared" si="128"/>
        <v>598.87686754313472</v>
      </c>
      <c r="P585" s="2">
        <f t="shared" si="129"/>
        <v>598.87686754313472</v>
      </c>
    </row>
    <row r="586" spans="1:16">
      <c r="A586" s="6">
        <v>0</v>
      </c>
      <c r="B586" s="6">
        <v>18</v>
      </c>
      <c r="C586" s="6">
        <v>24</v>
      </c>
      <c r="D586" s="6">
        <f t="shared" si="117"/>
        <v>42</v>
      </c>
      <c r="E586" s="5">
        <f t="shared" si="118"/>
        <v>0</v>
      </c>
      <c r="F586" s="5">
        <f t="shared" si="119"/>
        <v>842.2157075615122</v>
      </c>
      <c r="G586" s="5">
        <f t="shared" si="120"/>
        <v>1455.1391344474989</v>
      </c>
      <c r="H586" s="5">
        <f t="shared" si="121"/>
        <v>2297.354842009011</v>
      </c>
      <c r="I586" s="5">
        <f t="shared" si="122"/>
        <v>720</v>
      </c>
      <c r="J586" s="5">
        <f t="shared" si="123"/>
        <v>1577.354842009011</v>
      </c>
      <c r="K586" s="2">
        <f t="shared" si="124"/>
        <v>52384.632673767555</v>
      </c>
      <c r="L586" s="2">
        <f t="shared" si="125"/>
        <v>102492</v>
      </c>
      <c r="M586" s="2">
        <f t="shared" si="126"/>
        <v>29040</v>
      </c>
      <c r="N586" s="6">
        <f t="shared" si="127"/>
        <v>1</v>
      </c>
      <c r="O586" s="2">
        <f t="shared" si="128"/>
        <v>1067.3673262324446</v>
      </c>
      <c r="P586" s="2">
        <f t="shared" si="129"/>
        <v>1067.3673262324446</v>
      </c>
    </row>
    <row r="587" spans="1:16">
      <c r="A587" s="6">
        <v>0</v>
      </c>
      <c r="B587" s="6">
        <v>18</v>
      </c>
      <c r="C587" s="6">
        <v>25</v>
      </c>
      <c r="D587" s="6">
        <f t="shared" si="117"/>
        <v>43</v>
      </c>
      <c r="E587" s="5">
        <f t="shared" si="118"/>
        <v>0</v>
      </c>
      <c r="F587" s="5">
        <f t="shared" si="119"/>
        <v>842.2157075615122</v>
      </c>
      <c r="G587" s="5">
        <f t="shared" si="120"/>
        <v>1534.7170558625965</v>
      </c>
      <c r="H587" s="5">
        <f t="shared" si="121"/>
        <v>2376.9327634241085</v>
      </c>
      <c r="I587" s="5">
        <f t="shared" si="122"/>
        <v>720</v>
      </c>
      <c r="J587" s="5">
        <f t="shared" si="123"/>
        <v>1656.9327634241085</v>
      </c>
      <c r="K587" s="2">
        <f t="shared" si="124"/>
        <v>53766.193809446326</v>
      </c>
      <c r="L587" s="2">
        <f t="shared" si="125"/>
        <v>105192</v>
      </c>
      <c r="M587" s="2">
        <f t="shared" si="126"/>
        <v>29920</v>
      </c>
      <c r="N587" s="6">
        <f t="shared" si="127"/>
        <v>1</v>
      </c>
      <c r="O587" s="2">
        <f t="shared" si="128"/>
        <v>1505.8061905536742</v>
      </c>
      <c r="P587" s="2">
        <f t="shared" si="129"/>
        <v>1505.8061905536742</v>
      </c>
    </row>
    <row r="588" spans="1:16">
      <c r="A588" s="6">
        <v>0</v>
      </c>
      <c r="B588" s="6">
        <v>18</v>
      </c>
      <c r="C588" s="6">
        <v>26</v>
      </c>
      <c r="D588" s="6">
        <f t="shared" si="117"/>
        <v>44</v>
      </c>
      <c r="E588" s="5">
        <f t="shared" si="118"/>
        <v>0</v>
      </c>
      <c r="F588" s="5">
        <f t="shared" si="119"/>
        <v>842.2157075615122</v>
      </c>
      <c r="G588" s="5">
        <f t="shared" si="120"/>
        <v>1616.0570598233144</v>
      </c>
      <c r="H588" s="5">
        <f t="shared" si="121"/>
        <v>2458.2727673848267</v>
      </c>
      <c r="I588" s="5">
        <f t="shared" si="122"/>
        <v>720</v>
      </c>
      <c r="J588" s="5">
        <f t="shared" si="123"/>
        <v>1738.2727673848267</v>
      </c>
      <c r="K588" s="2">
        <f t="shared" si="124"/>
        <v>55178.346655986577</v>
      </c>
      <c r="L588" s="2">
        <f t="shared" si="125"/>
        <v>107892</v>
      </c>
      <c r="M588" s="2">
        <f t="shared" si="126"/>
        <v>30800</v>
      </c>
      <c r="N588" s="6">
        <f t="shared" si="127"/>
        <v>1</v>
      </c>
      <c r="O588" s="2">
        <f t="shared" si="128"/>
        <v>1913.6533440134226</v>
      </c>
      <c r="P588" s="2">
        <f t="shared" si="129"/>
        <v>1913.6533440134226</v>
      </c>
    </row>
    <row r="589" spans="1:16">
      <c r="A589" s="6">
        <v>0</v>
      </c>
      <c r="B589" s="6">
        <v>18</v>
      </c>
      <c r="C589" s="6">
        <v>27</v>
      </c>
      <c r="D589" s="6">
        <f t="shared" si="117"/>
        <v>45</v>
      </c>
      <c r="E589" s="5">
        <f t="shared" si="118"/>
        <v>0</v>
      </c>
      <c r="F589" s="5">
        <f t="shared" si="119"/>
        <v>842.2157075615122</v>
      </c>
      <c r="G589" s="5">
        <f t="shared" si="120"/>
        <v>1699.1907643430709</v>
      </c>
      <c r="H589" s="5">
        <f t="shared" si="121"/>
        <v>2541.4064719045832</v>
      </c>
      <c r="I589" s="5">
        <f t="shared" si="122"/>
        <v>720</v>
      </c>
      <c r="J589" s="5">
        <f t="shared" si="123"/>
        <v>1821.4064719045832</v>
      </c>
      <c r="K589" s="2">
        <f t="shared" si="124"/>
        <v>56621.640137232345</v>
      </c>
      <c r="L589" s="2">
        <f t="shared" si="125"/>
        <v>110592</v>
      </c>
      <c r="M589" s="2">
        <f t="shared" si="126"/>
        <v>31680</v>
      </c>
      <c r="N589" s="6">
        <f t="shared" si="127"/>
        <v>1</v>
      </c>
      <c r="O589" s="2">
        <f t="shared" si="128"/>
        <v>2290.3598627676547</v>
      </c>
      <c r="P589" s="2">
        <f t="shared" si="129"/>
        <v>2290.3598627676547</v>
      </c>
    </row>
    <row r="590" spans="1:16">
      <c r="A590" s="6">
        <v>0</v>
      </c>
      <c r="B590" s="6">
        <v>18</v>
      </c>
      <c r="C590" s="6">
        <v>28</v>
      </c>
      <c r="D590" s="6">
        <f t="shared" si="117"/>
        <v>46</v>
      </c>
      <c r="E590" s="5">
        <f t="shared" si="118"/>
        <v>0</v>
      </c>
      <c r="F590" s="5">
        <f t="shared" si="119"/>
        <v>842.2157075615122</v>
      </c>
      <c r="G590" s="5">
        <f t="shared" si="120"/>
        <v>1784.1503025602246</v>
      </c>
      <c r="H590" s="5">
        <f t="shared" si="121"/>
        <v>2626.366010121737</v>
      </c>
      <c r="I590" s="5">
        <f t="shared" si="122"/>
        <v>720</v>
      </c>
      <c r="J590" s="5">
        <f t="shared" si="123"/>
        <v>1906.366010121737</v>
      </c>
      <c r="K590" s="2">
        <f t="shared" si="124"/>
        <v>58096.632120169044</v>
      </c>
      <c r="L590" s="2">
        <f t="shared" si="125"/>
        <v>113292</v>
      </c>
      <c r="M590" s="2">
        <f t="shared" si="126"/>
        <v>32560</v>
      </c>
      <c r="N590" s="6">
        <f t="shared" si="127"/>
        <v>1</v>
      </c>
      <c r="O590" s="2">
        <f t="shared" si="128"/>
        <v>2635.3678798309556</v>
      </c>
      <c r="P590" s="2">
        <f t="shared" si="129"/>
        <v>2635.3678798309556</v>
      </c>
    </row>
    <row r="591" spans="1:16">
      <c r="A591" s="6">
        <v>0</v>
      </c>
      <c r="B591" s="6">
        <v>18</v>
      </c>
      <c r="C591" s="6">
        <v>29</v>
      </c>
      <c r="D591" s="6">
        <f t="shared" si="117"/>
        <v>47</v>
      </c>
      <c r="E591" s="5">
        <f t="shared" si="118"/>
        <v>0</v>
      </c>
      <c r="F591" s="5">
        <f t="shared" si="119"/>
        <v>842.2157075615122</v>
      </c>
      <c r="G591" s="5">
        <f t="shared" si="120"/>
        <v>1870.9683306758782</v>
      </c>
      <c r="H591" s="5">
        <f t="shared" si="121"/>
        <v>2713.1840382373903</v>
      </c>
      <c r="I591" s="5">
        <f t="shared" si="122"/>
        <v>720</v>
      </c>
      <c r="J591" s="5">
        <f t="shared" si="123"/>
        <v>1993.1840382373903</v>
      </c>
      <c r="K591" s="2">
        <f t="shared" si="124"/>
        <v>59603.889552732471</v>
      </c>
      <c r="L591" s="2">
        <f t="shared" si="125"/>
        <v>115992</v>
      </c>
      <c r="M591" s="2">
        <f t="shared" si="126"/>
        <v>33440</v>
      </c>
      <c r="N591" s="6">
        <f t="shared" si="127"/>
        <v>1</v>
      </c>
      <c r="O591" s="2">
        <f t="shared" si="128"/>
        <v>2948.1104472675288</v>
      </c>
      <c r="P591" s="2">
        <f t="shared" si="129"/>
        <v>2948.1104472675288</v>
      </c>
    </row>
    <row r="592" spans="1:16">
      <c r="A592" s="6">
        <v>0</v>
      </c>
      <c r="B592" s="6">
        <v>18</v>
      </c>
      <c r="C592" s="6">
        <v>30</v>
      </c>
      <c r="D592" s="6">
        <f t="shared" si="117"/>
        <v>48</v>
      </c>
      <c r="E592" s="5">
        <f t="shared" si="118"/>
        <v>0</v>
      </c>
      <c r="F592" s="5">
        <f t="shared" si="119"/>
        <v>842.2157075615122</v>
      </c>
      <c r="G592" s="5">
        <f t="shared" si="120"/>
        <v>1959.6780360096488</v>
      </c>
      <c r="H592" s="5">
        <f t="shared" si="121"/>
        <v>2801.8937435711609</v>
      </c>
      <c r="I592" s="5">
        <f t="shared" si="122"/>
        <v>720</v>
      </c>
      <c r="J592" s="5">
        <f t="shared" si="123"/>
        <v>2081.8937435711609</v>
      </c>
      <c r="K592" s="2">
        <f t="shared" si="124"/>
        <v>61143.988603665988</v>
      </c>
      <c r="L592" s="2">
        <f t="shared" si="125"/>
        <v>118692</v>
      </c>
      <c r="M592" s="2">
        <f t="shared" si="126"/>
        <v>34320</v>
      </c>
      <c r="N592" s="6">
        <f t="shared" si="127"/>
        <v>1</v>
      </c>
      <c r="O592" s="2">
        <f t="shared" si="128"/>
        <v>3228.0113963340118</v>
      </c>
      <c r="P592" s="2">
        <f t="shared" si="129"/>
        <v>3228.0113963340118</v>
      </c>
    </row>
    <row r="593" spans="1:16">
      <c r="A593" s="6">
        <v>0</v>
      </c>
      <c r="B593" s="6">
        <v>19</v>
      </c>
      <c r="C593" s="6">
        <v>0</v>
      </c>
      <c r="D593" s="6">
        <f t="shared" si="117"/>
        <v>19</v>
      </c>
      <c r="E593" s="5">
        <f t="shared" si="118"/>
        <v>0</v>
      </c>
      <c r="F593" s="5">
        <f t="shared" si="119"/>
        <v>911.23060582002495</v>
      </c>
      <c r="G593" s="5">
        <f t="shared" si="120"/>
        <v>0</v>
      </c>
      <c r="H593" s="5">
        <f t="shared" si="121"/>
        <v>911.23060582002495</v>
      </c>
      <c r="I593" s="5">
        <f t="shared" si="122"/>
        <v>720</v>
      </c>
      <c r="J593" s="5">
        <f t="shared" si="123"/>
        <v>191.23060582002495</v>
      </c>
      <c r="K593" s="2">
        <f t="shared" si="124"/>
        <v>28319.975795486545</v>
      </c>
      <c r="L593" s="2">
        <f t="shared" si="125"/>
        <v>39786</v>
      </c>
      <c r="M593" s="2">
        <f t="shared" si="126"/>
        <v>8360</v>
      </c>
      <c r="N593" s="6">
        <f t="shared" si="127"/>
        <v>1</v>
      </c>
      <c r="O593" s="2">
        <f t="shared" si="128"/>
        <v>-16893.975795486545</v>
      </c>
      <c r="P593" s="2">
        <f t="shared" si="129"/>
        <v>-16893.975795486545</v>
      </c>
    </row>
    <row r="594" spans="1:16">
      <c r="A594" s="6">
        <v>0</v>
      </c>
      <c r="B594" s="6">
        <v>19</v>
      </c>
      <c r="C594" s="6">
        <v>1</v>
      </c>
      <c r="D594" s="6">
        <f t="shared" si="117"/>
        <v>20</v>
      </c>
      <c r="E594" s="5">
        <f t="shared" si="118"/>
        <v>0</v>
      </c>
      <c r="F594" s="5">
        <f t="shared" si="119"/>
        <v>911.23060582002495</v>
      </c>
      <c r="G594" s="5">
        <f t="shared" si="120"/>
        <v>45.5625</v>
      </c>
      <c r="H594" s="5">
        <f t="shared" si="121"/>
        <v>956.79310582002495</v>
      </c>
      <c r="I594" s="5">
        <f t="shared" si="122"/>
        <v>720</v>
      </c>
      <c r="J594" s="5">
        <f t="shared" si="123"/>
        <v>236.79310582002495</v>
      </c>
      <c r="K594" s="2">
        <f t="shared" si="124"/>
        <v>29110.991420486545</v>
      </c>
      <c r="L594" s="2">
        <f t="shared" si="125"/>
        <v>42486</v>
      </c>
      <c r="M594" s="2">
        <f t="shared" si="126"/>
        <v>9240</v>
      </c>
      <c r="N594" s="6">
        <f t="shared" si="127"/>
        <v>1</v>
      </c>
      <c r="O594" s="2">
        <f t="shared" si="128"/>
        <v>-15864.991420486545</v>
      </c>
      <c r="P594" s="2">
        <f t="shared" si="129"/>
        <v>-15864.991420486545</v>
      </c>
    </row>
    <row r="595" spans="1:16">
      <c r="A595" s="6">
        <v>0</v>
      </c>
      <c r="B595" s="6">
        <v>19</v>
      </c>
      <c r="C595" s="6">
        <v>2</v>
      </c>
      <c r="D595" s="6">
        <f t="shared" si="117"/>
        <v>21</v>
      </c>
      <c r="E595" s="5">
        <f t="shared" si="118"/>
        <v>0</v>
      </c>
      <c r="F595" s="5">
        <f t="shared" si="119"/>
        <v>911.23060582002495</v>
      </c>
      <c r="G595" s="5">
        <f t="shared" si="120"/>
        <v>92.264062499999994</v>
      </c>
      <c r="H595" s="5">
        <f t="shared" si="121"/>
        <v>1003.494668320025</v>
      </c>
      <c r="I595" s="5">
        <f t="shared" si="122"/>
        <v>720</v>
      </c>
      <c r="J595" s="5">
        <f t="shared" si="123"/>
        <v>283.49466832002497</v>
      </c>
      <c r="K595" s="2">
        <f t="shared" si="124"/>
        <v>29921.782436111545</v>
      </c>
      <c r="L595" s="2">
        <f t="shared" si="125"/>
        <v>45186</v>
      </c>
      <c r="M595" s="2">
        <f t="shared" si="126"/>
        <v>10120</v>
      </c>
      <c r="N595" s="6">
        <f t="shared" si="127"/>
        <v>1</v>
      </c>
      <c r="O595" s="2">
        <f t="shared" si="128"/>
        <v>-14855.782436111545</v>
      </c>
      <c r="P595" s="2">
        <f t="shared" si="129"/>
        <v>-14855.782436111545</v>
      </c>
    </row>
    <row r="596" spans="1:16">
      <c r="A596" s="6">
        <v>0</v>
      </c>
      <c r="B596" s="6">
        <v>19</v>
      </c>
      <c r="C596" s="6">
        <v>3</v>
      </c>
      <c r="D596" s="6">
        <f t="shared" si="117"/>
        <v>22</v>
      </c>
      <c r="E596" s="5">
        <f t="shared" si="118"/>
        <v>0</v>
      </c>
      <c r="F596" s="5">
        <f t="shared" si="119"/>
        <v>911.23060582002495</v>
      </c>
      <c r="G596" s="5">
        <f t="shared" si="120"/>
        <v>140.12604492187498</v>
      </c>
      <c r="H596" s="5">
        <f t="shared" si="121"/>
        <v>1051.3566507419</v>
      </c>
      <c r="I596" s="5">
        <f t="shared" si="122"/>
        <v>720</v>
      </c>
      <c r="J596" s="5">
        <f t="shared" si="123"/>
        <v>331.35665074190001</v>
      </c>
      <c r="K596" s="2">
        <f t="shared" si="124"/>
        <v>30752.719630935764</v>
      </c>
      <c r="L596" s="2">
        <f t="shared" si="125"/>
        <v>47886</v>
      </c>
      <c r="M596" s="2">
        <f t="shared" si="126"/>
        <v>11000</v>
      </c>
      <c r="N596" s="6">
        <f t="shared" si="127"/>
        <v>1</v>
      </c>
      <c r="O596" s="2">
        <f t="shared" si="128"/>
        <v>-13866.719630935764</v>
      </c>
      <c r="P596" s="2">
        <f t="shared" si="129"/>
        <v>-13866.719630935764</v>
      </c>
    </row>
    <row r="597" spans="1:16">
      <c r="A597" s="6">
        <v>0</v>
      </c>
      <c r="B597" s="6">
        <v>19</v>
      </c>
      <c r="C597" s="6">
        <v>4</v>
      </c>
      <c r="D597" s="6">
        <f t="shared" si="117"/>
        <v>23</v>
      </c>
      <c r="E597" s="5">
        <f t="shared" si="118"/>
        <v>0</v>
      </c>
      <c r="F597" s="5">
        <f t="shared" si="119"/>
        <v>911.23060582002495</v>
      </c>
      <c r="G597" s="5">
        <f t="shared" si="120"/>
        <v>189.17016064453125</v>
      </c>
      <c r="H597" s="5">
        <f t="shared" si="121"/>
        <v>1100.4007664645562</v>
      </c>
      <c r="I597" s="5">
        <f t="shared" si="122"/>
        <v>720</v>
      </c>
      <c r="J597" s="5">
        <f t="shared" si="123"/>
        <v>380.40076646455623</v>
      </c>
      <c r="K597" s="2">
        <f t="shared" si="124"/>
        <v>31604.179973342991</v>
      </c>
      <c r="L597" s="2">
        <f t="shared" si="125"/>
        <v>50586</v>
      </c>
      <c r="M597" s="2">
        <f t="shared" si="126"/>
        <v>11880</v>
      </c>
      <c r="N597" s="6">
        <f t="shared" si="127"/>
        <v>1</v>
      </c>
      <c r="O597" s="2">
        <f t="shared" si="128"/>
        <v>-12898.179973342991</v>
      </c>
      <c r="P597" s="2">
        <f t="shared" si="129"/>
        <v>-12898.179973342991</v>
      </c>
    </row>
    <row r="598" spans="1:16">
      <c r="A598" s="6">
        <v>0</v>
      </c>
      <c r="B598" s="6">
        <v>19</v>
      </c>
      <c r="C598" s="6">
        <v>5</v>
      </c>
      <c r="D598" s="6">
        <f t="shared" si="117"/>
        <v>24</v>
      </c>
      <c r="E598" s="5">
        <f t="shared" si="118"/>
        <v>0</v>
      </c>
      <c r="F598" s="5">
        <f t="shared" si="119"/>
        <v>911.23060582002495</v>
      </c>
      <c r="G598" s="5">
        <f t="shared" si="120"/>
        <v>239.41848456573481</v>
      </c>
      <c r="H598" s="5">
        <f t="shared" si="121"/>
        <v>1150.6490903857598</v>
      </c>
      <c r="I598" s="5">
        <f t="shared" si="122"/>
        <v>720</v>
      </c>
      <c r="J598" s="5">
        <f t="shared" si="123"/>
        <v>430.64909038575979</v>
      </c>
      <c r="K598" s="2">
        <f t="shared" si="124"/>
        <v>32476.546708086105</v>
      </c>
      <c r="L598" s="2">
        <f t="shared" si="125"/>
        <v>53286</v>
      </c>
      <c r="M598" s="2">
        <f t="shared" si="126"/>
        <v>12760</v>
      </c>
      <c r="N598" s="6">
        <f t="shared" si="127"/>
        <v>1</v>
      </c>
      <c r="O598" s="2">
        <f t="shared" si="128"/>
        <v>-11950.546708086105</v>
      </c>
      <c r="P598" s="2">
        <f t="shared" si="129"/>
        <v>-11950.546708086105</v>
      </c>
    </row>
    <row r="599" spans="1:16">
      <c r="A599" s="6">
        <v>0</v>
      </c>
      <c r="B599" s="6">
        <v>19</v>
      </c>
      <c r="C599" s="6">
        <v>6</v>
      </c>
      <c r="D599" s="6">
        <f t="shared" si="117"/>
        <v>25</v>
      </c>
      <c r="E599" s="5">
        <f t="shared" si="118"/>
        <v>0</v>
      </c>
      <c r="F599" s="5">
        <f t="shared" si="119"/>
        <v>911.23060582002495</v>
      </c>
      <c r="G599" s="5">
        <f t="shared" si="120"/>
        <v>290.89345874736784</v>
      </c>
      <c r="H599" s="5">
        <f t="shared" si="121"/>
        <v>1202.1240645673929</v>
      </c>
      <c r="I599" s="5">
        <f t="shared" si="122"/>
        <v>720</v>
      </c>
      <c r="J599" s="5">
        <f t="shared" si="123"/>
        <v>482.12406456739291</v>
      </c>
      <c r="K599" s="2">
        <f t="shared" si="124"/>
        <v>33370.209454295014</v>
      </c>
      <c r="L599" s="2">
        <f t="shared" si="125"/>
        <v>55986</v>
      </c>
      <c r="M599" s="2">
        <f t="shared" si="126"/>
        <v>13640</v>
      </c>
      <c r="N599" s="6">
        <f t="shared" si="127"/>
        <v>1</v>
      </c>
      <c r="O599" s="2">
        <f t="shared" si="128"/>
        <v>-11024.209454295014</v>
      </c>
      <c r="P599" s="2">
        <f t="shared" si="129"/>
        <v>-11024.209454295014</v>
      </c>
    </row>
    <row r="600" spans="1:16">
      <c r="A600" s="6">
        <v>0</v>
      </c>
      <c r="B600" s="6">
        <v>19</v>
      </c>
      <c r="C600" s="6">
        <v>7</v>
      </c>
      <c r="D600" s="6">
        <f t="shared" si="117"/>
        <v>26</v>
      </c>
      <c r="E600" s="5">
        <f t="shared" si="118"/>
        <v>0</v>
      </c>
      <c r="F600" s="5">
        <f t="shared" si="119"/>
        <v>911.23060582002495</v>
      </c>
      <c r="G600" s="5">
        <f t="shared" si="120"/>
        <v>343.61789814532818</v>
      </c>
      <c r="H600" s="5">
        <f t="shared" si="121"/>
        <v>1254.8485039653531</v>
      </c>
      <c r="I600" s="5">
        <f t="shared" si="122"/>
        <v>720</v>
      </c>
      <c r="J600" s="5">
        <f t="shared" si="123"/>
        <v>534.84850396535307</v>
      </c>
      <c r="K600" s="2">
        <f t="shared" si="124"/>
        <v>34285.564304954045</v>
      </c>
      <c r="L600" s="2">
        <f t="shared" si="125"/>
        <v>58686</v>
      </c>
      <c r="M600" s="2">
        <f t="shared" si="126"/>
        <v>14520</v>
      </c>
      <c r="N600" s="6">
        <f t="shared" si="127"/>
        <v>1</v>
      </c>
      <c r="O600" s="2">
        <f t="shared" si="128"/>
        <v>-10119.564304954045</v>
      </c>
      <c r="P600" s="2">
        <f t="shared" si="129"/>
        <v>-10119.564304954045</v>
      </c>
    </row>
    <row r="601" spans="1:16">
      <c r="A601" s="6">
        <v>0</v>
      </c>
      <c r="B601" s="6">
        <v>19</v>
      </c>
      <c r="C601" s="6">
        <v>8</v>
      </c>
      <c r="D601" s="6">
        <f t="shared" si="117"/>
        <v>27</v>
      </c>
      <c r="E601" s="5">
        <f t="shared" si="118"/>
        <v>0</v>
      </c>
      <c r="F601" s="5">
        <f t="shared" si="119"/>
        <v>911.23060582002495</v>
      </c>
      <c r="G601" s="5">
        <f t="shared" si="120"/>
        <v>397.61499642530839</v>
      </c>
      <c r="H601" s="5">
        <f t="shared" si="121"/>
        <v>1308.8456022453333</v>
      </c>
      <c r="I601" s="5">
        <f t="shared" si="122"/>
        <v>720</v>
      </c>
      <c r="J601" s="5">
        <f t="shared" si="123"/>
        <v>588.84560224533334</v>
      </c>
      <c r="K601" s="2">
        <f t="shared" si="124"/>
        <v>35223.013927870372</v>
      </c>
      <c r="L601" s="2">
        <f t="shared" si="125"/>
        <v>61386</v>
      </c>
      <c r="M601" s="2">
        <f t="shared" si="126"/>
        <v>15400</v>
      </c>
      <c r="N601" s="6">
        <f t="shared" si="127"/>
        <v>1</v>
      </c>
      <c r="O601" s="2">
        <f t="shared" si="128"/>
        <v>-9237.0139278703718</v>
      </c>
      <c r="P601" s="2">
        <f t="shared" si="129"/>
        <v>-9237.0139278703718</v>
      </c>
    </row>
    <row r="602" spans="1:16">
      <c r="A602" s="6">
        <v>0</v>
      </c>
      <c r="B602" s="6">
        <v>19</v>
      </c>
      <c r="C602" s="6">
        <v>9</v>
      </c>
      <c r="D602" s="6">
        <f t="shared" si="117"/>
        <v>28</v>
      </c>
      <c r="E602" s="5">
        <f t="shared" si="118"/>
        <v>0</v>
      </c>
      <c r="F602" s="5">
        <f t="shared" si="119"/>
        <v>911.23060582002495</v>
      </c>
      <c r="G602" s="5">
        <f t="shared" si="120"/>
        <v>452.90833186570285</v>
      </c>
      <c r="H602" s="5">
        <f t="shared" si="121"/>
        <v>1364.1389376857278</v>
      </c>
      <c r="I602" s="5">
        <f t="shared" si="122"/>
        <v>720</v>
      </c>
      <c r="J602" s="5">
        <f t="shared" si="123"/>
        <v>644.1389376857278</v>
      </c>
      <c r="K602" s="2">
        <f t="shared" si="124"/>
        <v>36182.967668154997</v>
      </c>
      <c r="L602" s="2">
        <f t="shared" si="125"/>
        <v>64086</v>
      </c>
      <c r="M602" s="2">
        <f t="shared" si="126"/>
        <v>16280</v>
      </c>
      <c r="N602" s="6">
        <f t="shared" si="127"/>
        <v>1</v>
      </c>
      <c r="O602" s="2">
        <f t="shared" si="128"/>
        <v>-8376.9676681549972</v>
      </c>
      <c r="P602" s="2">
        <f t="shared" si="129"/>
        <v>-8376.9676681549972</v>
      </c>
    </row>
    <row r="603" spans="1:16">
      <c r="A603" s="6">
        <v>0</v>
      </c>
      <c r="B603" s="6">
        <v>19</v>
      </c>
      <c r="C603" s="6">
        <v>10</v>
      </c>
      <c r="D603" s="6">
        <f t="shared" si="117"/>
        <v>29</v>
      </c>
      <c r="E603" s="5">
        <f t="shared" si="118"/>
        <v>0</v>
      </c>
      <c r="F603" s="5">
        <f t="shared" si="119"/>
        <v>911.23060582002495</v>
      </c>
      <c r="G603" s="5">
        <f t="shared" si="120"/>
        <v>509.52187334891573</v>
      </c>
      <c r="H603" s="5">
        <f t="shared" si="121"/>
        <v>1420.7524791689407</v>
      </c>
      <c r="I603" s="5">
        <f t="shared" si="122"/>
        <v>720</v>
      </c>
      <c r="J603" s="5">
        <f t="shared" si="123"/>
        <v>700.75247916894068</v>
      </c>
      <c r="K603" s="2">
        <f t="shared" si="124"/>
        <v>37165.841652238552</v>
      </c>
      <c r="L603" s="2">
        <f t="shared" si="125"/>
        <v>66786</v>
      </c>
      <c r="M603" s="2">
        <f t="shared" si="126"/>
        <v>17160</v>
      </c>
      <c r="N603" s="6">
        <f t="shared" si="127"/>
        <v>1</v>
      </c>
      <c r="O603" s="2">
        <f t="shared" si="128"/>
        <v>-7539.8416522385523</v>
      </c>
      <c r="P603" s="2">
        <f t="shared" si="129"/>
        <v>-7539.8416522385523</v>
      </c>
    </row>
    <row r="604" spans="1:16">
      <c r="A604" s="6">
        <v>0</v>
      </c>
      <c r="B604" s="6">
        <v>19</v>
      </c>
      <c r="C604" s="6">
        <v>11</v>
      </c>
      <c r="D604" s="6">
        <f t="shared" si="117"/>
        <v>30</v>
      </c>
      <c r="E604" s="5">
        <f t="shared" si="118"/>
        <v>0</v>
      </c>
      <c r="F604" s="5">
        <f t="shared" si="119"/>
        <v>911.23060582002495</v>
      </c>
      <c r="G604" s="5">
        <f t="shared" si="120"/>
        <v>567.47998644235474</v>
      </c>
      <c r="H604" s="5">
        <f t="shared" si="121"/>
        <v>1478.7105922623796</v>
      </c>
      <c r="I604" s="5">
        <f t="shared" si="122"/>
        <v>720</v>
      </c>
      <c r="J604" s="5">
        <f t="shared" si="123"/>
        <v>758.71059226237958</v>
      </c>
      <c r="K604" s="2">
        <f t="shared" si="124"/>
        <v>38172.058893444089</v>
      </c>
      <c r="L604" s="2">
        <f t="shared" si="125"/>
        <v>69486</v>
      </c>
      <c r="M604" s="2">
        <f t="shared" si="126"/>
        <v>18040</v>
      </c>
      <c r="N604" s="6">
        <f t="shared" si="127"/>
        <v>1</v>
      </c>
      <c r="O604" s="2">
        <f t="shared" si="128"/>
        <v>-6726.0588934440893</v>
      </c>
      <c r="P604" s="2">
        <f t="shared" si="129"/>
        <v>-6726.0588934440893</v>
      </c>
    </row>
    <row r="605" spans="1:16">
      <c r="A605" s="6">
        <v>0</v>
      </c>
      <c r="B605" s="6">
        <v>19</v>
      </c>
      <c r="C605" s="6">
        <v>12</v>
      </c>
      <c r="D605" s="6">
        <f t="shared" si="117"/>
        <v>31</v>
      </c>
      <c r="E605" s="5">
        <f t="shared" si="118"/>
        <v>0</v>
      </c>
      <c r="F605" s="5">
        <f t="shared" si="119"/>
        <v>911.23060582002495</v>
      </c>
      <c r="G605" s="5">
        <f t="shared" si="120"/>
        <v>626.80743957041921</v>
      </c>
      <c r="H605" s="5">
        <f t="shared" si="121"/>
        <v>1538.038045390444</v>
      </c>
      <c r="I605" s="5">
        <f t="shared" si="122"/>
        <v>720</v>
      </c>
      <c r="J605" s="5">
        <f t="shared" si="123"/>
        <v>818.03804539044404</v>
      </c>
      <c r="K605" s="2">
        <f t="shared" si="124"/>
        <v>39202.049399139651</v>
      </c>
      <c r="L605" s="2">
        <f t="shared" si="125"/>
        <v>72186</v>
      </c>
      <c r="M605" s="2">
        <f t="shared" si="126"/>
        <v>18920</v>
      </c>
      <c r="N605" s="6">
        <f t="shared" si="127"/>
        <v>1</v>
      </c>
      <c r="O605" s="2">
        <f t="shared" si="128"/>
        <v>-5936.0493991396506</v>
      </c>
      <c r="P605" s="2">
        <f t="shared" si="129"/>
        <v>-5936.0493991396506</v>
      </c>
    </row>
    <row r="606" spans="1:16">
      <c r="A606" s="6">
        <v>0</v>
      </c>
      <c r="B606" s="6">
        <v>19</v>
      </c>
      <c r="C606" s="6">
        <v>13</v>
      </c>
      <c r="D606" s="6">
        <f t="shared" si="117"/>
        <v>32</v>
      </c>
      <c r="E606" s="5">
        <f t="shared" si="118"/>
        <v>0</v>
      </c>
      <c r="F606" s="5">
        <f t="shared" si="119"/>
        <v>911.23060582002495</v>
      </c>
      <c r="G606" s="5">
        <f t="shared" si="120"/>
        <v>687.52941027880343</v>
      </c>
      <c r="H606" s="5">
        <f t="shared" si="121"/>
        <v>1598.7600160988284</v>
      </c>
      <c r="I606" s="5">
        <f t="shared" si="122"/>
        <v>720</v>
      </c>
      <c r="J606" s="5">
        <f t="shared" si="123"/>
        <v>878.76001609882837</v>
      </c>
      <c r="K606" s="2">
        <f t="shared" si="124"/>
        <v>40256.25027949355</v>
      </c>
      <c r="L606" s="2">
        <f t="shared" si="125"/>
        <v>74886</v>
      </c>
      <c r="M606" s="2">
        <f t="shared" si="126"/>
        <v>19800</v>
      </c>
      <c r="N606" s="6">
        <f t="shared" si="127"/>
        <v>1</v>
      </c>
      <c r="O606" s="2">
        <f t="shared" si="128"/>
        <v>-5170.2502794935499</v>
      </c>
      <c r="P606" s="2">
        <f t="shared" si="129"/>
        <v>-5170.2502794935499</v>
      </c>
    </row>
    <row r="607" spans="1:16">
      <c r="A607" s="6">
        <v>0</v>
      </c>
      <c r="B607" s="6">
        <v>19</v>
      </c>
      <c r="C607" s="6">
        <v>14</v>
      </c>
      <c r="D607" s="6">
        <f t="shared" si="117"/>
        <v>33</v>
      </c>
      <c r="E607" s="5">
        <f t="shared" si="118"/>
        <v>0</v>
      </c>
      <c r="F607" s="5">
        <f t="shared" si="119"/>
        <v>911.23060582002495</v>
      </c>
      <c r="G607" s="5">
        <f t="shared" si="120"/>
        <v>749.67149159246469</v>
      </c>
      <c r="H607" s="5">
        <f t="shared" si="121"/>
        <v>1660.9020974124896</v>
      </c>
      <c r="I607" s="5">
        <f t="shared" si="122"/>
        <v>720</v>
      </c>
      <c r="J607" s="5">
        <f t="shared" si="123"/>
        <v>940.90209741248964</v>
      </c>
      <c r="K607" s="2">
        <f t="shared" si="124"/>
        <v>41335.10585785572</v>
      </c>
      <c r="L607" s="2">
        <f t="shared" si="125"/>
        <v>77586</v>
      </c>
      <c r="M607" s="2">
        <f t="shared" si="126"/>
        <v>20680</v>
      </c>
      <c r="N607" s="6">
        <f t="shared" si="127"/>
        <v>1</v>
      </c>
      <c r="O607" s="2">
        <f t="shared" si="128"/>
        <v>-4429.1058578557204</v>
      </c>
      <c r="P607" s="2">
        <f t="shared" si="129"/>
        <v>-4429.1058578557204</v>
      </c>
    </row>
    <row r="608" spans="1:16">
      <c r="A608" s="6">
        <v>0</v>
      </c>
      <c r="B608" s="6">
        <v>19</v>
      </c>
      <c r="C608" s="6">
        <v>15</v>
      </c>
      <c r="D608" s="6">
        <f t="shared" si="117"/>
        <v>34</v>
      </c>
      <c r="E608" s="5">
        <f t="shared" si="118"/>
        <v>0</v>
      </c>
      <c r="F608" s="5">
        <f t="shared" si="119"/>
        <v>911.23060582002495</v>
      </c>
      <c r="G608" s="5">
        <f t="shared" si="120"/>
        <v>813.25969846861108</v>
      </c>
      <c r="H608" s="5">
        <f t="shared" si="121"/>
        <v>1724.490304288636</v>
      </c>
      <c r="I608" s="5">
        <f t="shared" si="122"/>
        <v>720</v>
      </c>
      <c r="J608" s="5">
        <f t="shared" si="123"/>
        <v>1004.490304288636</v>
      </c>
      <c r="K608" s="2">
        <f t="shared" si="124"/>
        <v>42439.067782788821</v>
      </c>
      <c r="L608" s="2">
        <f t="shared" si="125"/>
        <v>80286</v>
      </c>
      <c r="M608" s="2">
        <f t="shared" si="126"/>
        <v>21560</v>
      </c>
      <c r="N608" s="6">
        <f t="shared" si="127"/>
        <v>1</v>
      </c>
      <c r="O608" s="2">
        <f t="shared" si="128"/>
        <v>-3713.0677827888212</v>
      </c>
      <c r="P608" s="2">
        <f t="shared" si="129"/>
        <v>-3713.0677827888212</v>
      </c>
    </row>
    <row r="609" spans="1:16">
      <c r="A609" s="6">
        <v>0</v>
      </c>
      <c r="B609" s="6">
        <v>19</v>
      </c>
      <c r="C609" s="6">
        <v>16</v>
      </c>
      <c r="D609" s="6">
        <f t="shared" si="117"/>
        <v>35</v>
      </c>
      <c r="E609" s="5">
        <f t="shared" si="118"/>
        <v>0</v>
      </c>
      <c r="F609" s="5">
        <f t="shared" si="119"/>
        <v>911.23060582002495</v>
      </c>
      <c r="G609" s="5">
        <f t="shared" si="120"/>
        <v>878.32047434610013</v>
      </c>
      <c r="H609" s="5">
        <f t="shared" si="121"/>
        <v>1789.5510801661251</v>
      </c>
      <c r="I609" s="5">
        <f t="shared" si="122"/>
        <v>720</v>
      </c>
      <c r="J609" s="5">
        <f t="shared" si="123"/>
        <v>1069.5510801661251</v>
      </c>
      <c r="K609" s="2">
        <f t="shared" si="124"/>
        <v>43568.595141773003</v>
      </c>
      <c r="L609" s="2">
        <f t="shared" si="125"/>
        <v>82986</v>
      </c>
      <c r="M609" s="2">
        <f t="shared" si="126"/>
        <v>22440</v>
      </c>
      <c r="N609" s="6">
        <f t="shared" si="127"/>
        <v>1</v>
      </c>
      <c r="O609" s="2">
        <f t="shared" si="128"/>
        <v>-3022.595141773003</v>
      </c>
      <c r="P609" s="2">
        <f t="shared" si="129"/>
        <v>-3022.595141773003</v>
      </c>
    </row>
    <row r="610" spans="1:16">
      <c r="A610" s="6">
        <v>0</v>
      </c>
      <c r="B610" s="6">
        <v>19</v>
      </c>
      <c r="C610" s="6">
        <v>17</v>
      </c>
      <c r="D610" s="6">
        <f t="shared" si="117"/>
        <v>36</v>
      </c>
      <c r="E610" s="5">
        <f t="shared" si="118"/>
        <v>0</v>
      </c>
      <c r="F610" s="5">
        <f t="shared" si="119"/>
        <v>911.23060582002495</v>
      </c>
      <c r="G610" s="5">
        <f t="shared" si="120"/>
        <v>944.88069779264049</v>
      </c>
      <c r="H610" s="5">
        <f t="shared" si="121"/>
        <v>1856.1113036126653</v>
      </c>
      <c r="I610" s="5">
        <f t="shared" si="122"/>
        <v>720</v>
      </c>
      <c r="J610" s="5">
        <f t="shared" si="123"/>
        <v>1136.1113036126653</v>
      </c>
      <c r="K610" s="2">
        <f t="shared" si="124"/>
        <v>44724.154576608773</v>
      </c>
      <c r="L610" s="2">
        <f t="shared" si="125"/>
        <v>85686</v>
      </c>
      <c r="M610" s="2">
        <f t="shared" si="126"/>
        <v>23320</v>
      </c>
      <c r="N610" s="6">
        <f t="shared" si="127"/>
        <v>1</v>
      </c>
      <c r="O610" s="2">
        <f t="shared" si="128"/>
        <v>-2358.1545766087729</v>
      </c>
      <c r="P610" s="2">
        <f t="shared" si="129"/>
        <v>-2358.1545766087729</v>
      </c>
    </row>
    <row r="611" spans="1:16">
      <c r="A611" s="6">
        <v>0</v>
      </c>
      <c r="B611" s="6">
        <v>19</v>
      </c>
      <c r="C611" s="6">
        <v>18</v>
      </c>
      <c r="D611" s="6">
        <f t="shared" si="117"/>
        <v>37</v>
      </c>
      <c r="E611" s="5">
        <f t="shared" si="118"/>
        <v>0</v>
      </c>
      <c r="F611" s="5">
        <f t="shared" si="119"/>
        <v>911.23060582002495</v>
      </c>
      <c r="G611" s="5">
        <f t="shared" si="120"/>
        <v>1012.9676892512279</v>
      </c>
      <c r="H611" s="5">
        <f t="shared" si="121"/>
        <v>1924.1982950712527</v>
      </c>
      <c r="I611" s="5">
        <f t="shared" si="122"/>
        <v>720</v>
      </c>
      <c r="J611" s="5">
        <f t="shared" si="123"/>
        <v>1204.1982950712527</v>
      </c>
      <c r="K611" s="2">
        <f t="shared" si="124"/>
        <v>45906.220400542581</v>
      </c>
      <c r="L611" s="2">
        <f t="shared" si="125"/>
        <v>88386</v>
      </c>
      <c r="M611" s="2">
        <f t="shared" si="126"/>
        <v>24200</v>
      </c>
      <c r="N611" s="6">
        <f t="shared" si="127"/>
        <v>1</v>
      </c>
      <c r="O611" s="2">
        <f t="shared" si="128"/>
        <v>-1720.220400542581</v>
      </c>
      <c r="P611" s="2">
        <f t="shared" si="129"/>
        <v>-1720.220400542581</v>
      </c>
    </row>
    <row r="612" spans="1:16">
      <c r="A612" s="6">
        <v>0</v>
      </c>
      <c r="B612" s="6">
        <v>19</v>
      </c>
      <c r="C612" s="6">
        <v>19</v>
      </c>
      <c r="D612" s="6">
        <f t="shared" si="117"/>
        <v>38</v>
      </c>
      <c r="E612" s="5">
        <f t="shared" si="118"/>
        <v>0</v>
      </c>
      <c r="F612" s="5">
        <f t="shared" si="119"/>
        <v>911.23060582002495</v>
      </c>
      <c r="G612" s="5">
        <f t="shared" si="120"/>
        <v>1082.6092178872495</v>
      </c>
      <c r="H612" s="5">
        <f t="shared" si="121"/>
        <v>1993.8398237072745</v>
      </c>
      <c r="I612" s="5">
        <f t="shared" si="122"/>
        <v>720</v>
      </c>
      <c r="J612" s="5">
        <f t="shared" si="123"/>
        <v>1273.8398237072745</v>
      </c>
      <c r="K612" s="2">
        <f t="shared" si="124"/>
        <v>47115.274717140186</v>
      </c>
      <c r="L612" s="2">
        <f t="shared" si="125"/>
        <v>91086</v>
      </c>
      <c r="M612" s="2">
        <f t="shared" si="126"/>
        <v>25080</v>
      </c>
      <c r="N612" s="6">
        <f t="shared" si="127"/>
        <v>1</v>
      </c>
      <c r="O612" s="2">
        <f t="shared" si="128"/>
        <v>-1109.2747171401861</v>
      </c>
      <c r="P612" s="2">
        <f t="shared" si="129"/>
        <v>-1109.2747171401861</v>
      </c>
    </row>
    <row r="613" spans="1:16">
      <c r="A613" s="6">
        <v>0</v>
      </c>
      <c r="B613" s="6">
        <v>19</v>
      </c>
      <c r="C613" s="6">
        <v>20</v>
      </c>
      <c r="D613" s="6">
        <f t="shared" si="117"/>
        <v>39</v>
      </c>
      <c r="E613" s="5">
        <f t="shared" si="118"/>
        <v>0</v>
      </c>
      <c r="F613" s="5">
        <f t="shared" si="119"/>
        <v>911.23060582002495</v>
      </c>
      <c r="G613" s="5">
        <f t="shared" si="120"/>
        <v>1153.8335085377266</v>
      </c>
      <c r="H613" s="5">
        <f t="shared" si="121"/>
        <v>2065.0641143577514</v>
      </c>
      <c r="I613" s="5">
        <f t="shared" si="122"/>
        <v>720</v>
      </c>
      <c r="J613" s="5">
        <f t="shared" si="123"/>
        <v>1345.0641143577514</v>
      </c>
      <c r="K613" s="2">
        <f t="shared" si="124"/>
        <v>48351.80754093318</v>
      </c>
      <c r="L613" s="2">
        <f t="shared" si="125"/>
        <v>93786</v>
      </c>
      <c r="M613" s="2">
        <f t="shared" si="126"/>
        <v>25960</v>
      </c>
      <c r="N613" s="6">
        <f t="shared" si="127"/>
        <v>1</v>
      </c>
      <c r="O613" s="2">
        <f t="shared" si="128"/>
        <v>-525.80754093317955</v>
      </c>
      <c r="P613" s="2">
        <f t="shared" si="129"/>
        <v>-525.80754093317955</v>
      </c>
    </row>
    <row r="614" spans="1:16">
      <c r="A614" s="6">
        <v>0</v>
      </c>
      <c r="B614" s="6">
        <v>19</v>
      </c>
      <c r="C614" s="6">
        <v>21</v>
      </c>
      <c r="D614" s="6">
        <f t="shared" si="117"/>
        <v>40</v>
      </c>
      <c r="E614" s="5">
        <f t="shared" si="118"/>
        <v>0</v>
      </c>
      <c r="F614" s="5">
        <f t="shared" si="119"/>
        <v>911.23060582002495</v>
      </c>
      <c r="G614" s="5">
        <f t="shared" si="120"/>
        <v>1226.6692487641703</v>
      </c>
      <c r="H614" s="5">
        <f t="shared" si="121"/>
        <v>2137.8998545841951</v>
      </c>
      <c r="I614" s="5">
        <f t="shared" si="122"/>
        <v>720</v>
      </c>
      <c r="J614" s="5">
        <f t="shared" si="123"/>
        <v>1417.8998545841951</v>
      </c>
      <c r="K614" s="2">
        <f t="shared" si="124"/>
        <v>49616.316919864497</v>
      </c>
      <c r="L614" s="2">
        <f t="shared" si="125"/>
        <v>96486</v>
      </c>
      <c r="M614" s="2">
        <f t="shared" si="126"/>
        <v>26840</v>
      </c>
      <c r="N614" s="6">
        <f t="shared" si="127"/>
        <v>1</v>
      </c>
      <c r="O614" s="2">
        <f t="shared" si="128"/>
        <v>29.683080135502678</v>
      </c>
      <c r="P614" s="2">
        <f t="shared" si="129"/>
        <v>29.683080135502678</v>
      </c>
    </row>
    <row r="615" spans="1:16">
      <c r="A615" s="6">
        <v>0</v>
      </c>
      <c r="B615" s="6">
        <v>19</v>
      </c>
      <c r="C615" s="6">
        <v>22</v>
      </c>
      <c r="D615" s="6">
        <f t="shared" si="117"/>
        <v>41</v>
      </c>
      <c r="E615" s="5">
        <f t="shared" si="118"/>
        <v>0</v>
      </c>
      <c r="F615" s="5">
        <f t="shared" si="119"/>
        <v>911.23060582002495</v>
      </c>
      <c r="G615" s="5">
        <f t="shared" si="120"/>
        <v>1301.1455960105666</v>
      </c>
      <c r="H615" s="5">
        <f t="shared" si="121"/>
        <v>2212.3762018305915</v>
      </c>
      <c r="I615" s="5">
        <f t="shared" si="122"/>
        <v>720</v>
      </c>
      <c r="J615" s="5">
        <f t="shared" si="123"/>
        <v>1492.3762018305915</v>
      </c>
      <c r="K615" s="2">
        <f t="shared" si="124"/>
        <v>50909.30905955888</v>
      </c>
      <c r="L615" s="2">
        <f t="shared" si="125"/>
        <v>99186</v>
      </c>
      <c r="M615" s="2">
        <f t="shared" si="126"/>
        <v>27720</v>
      </c>
      <c r="N615" s="6">
        <f t="shared" si="127"/>
        <v>1</v>
      </c>
      <c r="O615" s="2">
        <f t="shared" si="128"/>
        <v>556.69094044111989</v>
      </c>
      <c r="P615" s="2">
        <f t="shared" si="129"/>
        <v>556.69094044111989</v>
      </c>
    </row>
    <row r="616" spans="1:16">
      <c r="A616" s="6">
        <v>0</v>
      </c>
      <c r="B616" s="6">
        <v>19</v>
      </c>
      <c r="C616" s="6">
        <v>23</v>
      </c>
      <c r="D616" s="6">
        <f t="shared" si="117"/>
        <v>42</v>
      </c>
      <c r="E616" s="5">
        <f t="shared" si="118"/>
        <v>0</v>
      </c>
      <c r="F616" s="5">
        <f t="shared" si="119"/>
        <v>911.23060582002495</v>
      </c>
      <c r="G616" s="5">
        <f t="shared" si="120"/>
        <v>1377.292184868003</v>
      </c>
      <c r="H616" s="5">
        <f t="shared" si="121"/>
        <v>2288.5227906880282</v>
      </c>
      <c r="I616" s="5">
        <f t="shared" si="122"/>
        <v>720</v>
      </c>
      <c r="J616" s="5">
        <f t="shared" si="123"/>
        <v>1568.5227906880282</v>
      </c>
      <c r="K616" s="2">
        <f t="shared" si="124"/>
        <v>52231.298449444934</v>
      </c>
      <c r="L616" s="2">
        <f t="shared" si="125"/>
        <v>101886</v>
      </c>
      <c r="M616" s="2">
        <f t="shared" si="126"/>
        <v>28600</v>
      </c>
      <c r="N616" s="6">
        <f t="shared" si="127"/>
        <v>1</v>
      </c>
      <c r="O616" s="2">
        <f t="shared" si="128"/>
        <v>1054.7015505550662</v>
      </c>
      <c r="P616" s="2">
        <f t="shared" si="129"/>
        <v>1054.7015505550662</v>
      </c>
    </row>
    <row r="617" spans="1:16">
      <c r="A617" s="6">
        <v>0</v>
      </c>
      <c r="B617" s="6">
        <v>19</v>
      </c>
      <c r="C617" s="6">
        <v>24</v>
      </c>
      <c r="D617" s="6">
        <f t="shared" si="117"/>
        <v>43</v>
      </c>
      <c r="E617" s="5">
        <f t="shared" si="118"/>
        <v>0</v>
      </c>
      <c r="F617" s="5">
        <f t="shared" si="119"/>
        <v>911.23060582002495</v>
      </c>
      <c r="G617" s="5">
        <f t="shared" si="120"/>
        <v>1455.1391344474989</v>
      </c>
      <c r="H617" s="5">
        <f t="shared" si="121"/>
        <v>2366.3697402675239</v>
      </c>
      <c r="I617" s="5">
        <f t="shared" si="122"/>
        <v>720</v>
      </c>
      <c r="J617" s="5">
        <f t="shared" si="123"/>
        <v>1646.3697402675239</v>
      </c>
      <c r="K617" s="2">
        <f t="shared" si="124"/>
        <v>53582.807990755624</v>
      </c>
      <c r="L617" s="2">
        <f t="shared" si="125"/>
        <v>104586</v>
      </c>
      <c r="M617" s="2">
        <f t="shared" si="126"/>
        <v>29480</v>
      </c>
      <c r="N617" s="6">
        <f t="shared" si="127"/>
        <v>1</v>
      </c>
      <c r="O617" s="2">
        <f t="shared" si="128"/>
        <v>1523.1920092443761</v>
      </c>
      <c r="P617" s="2">
        <f t="shared" si="129"/>
        <v>1523.1920092443761</v>
      </c>
    </row>
    <row r="618" spans="1:16">
      <c r="A618" s="6">
        <v>0</v>
      </c>
      <c r="B618" s="6">
        <v>19</v>
      </c>
      <c r="C618" s="6">
        <v>25</v>
      </c>
      <c r="D618" s="6">
        <f t="shared" si="117"/>
        <v>44</v>
      </c>
      <c r="E618" s="5">
        <f t="shared" si="118"/>
        <v>0</v>
      </c>
      <c r="F618" s="5">
        <f t="shared" si="119"/>
        <v>911.23060582002495</v>
      </c>
      <c r="G618" s="5">
        <f t="shared" si="120"/>
        <v>1534.7170558625965</v>
      </c>
      <c r="H618" s="5">
        <f t="shared" si="121"/>
        <v>2445.9476616826214</v>
      </c>
      <c r="I618" s="5">
        <f t="shared" si="122"/>
        <v>720</v>
      </c>
      <c r="J618" s="5">
        <f t="shared" si="123"/>
        <v>1725.9476616826214</v>
      </c>
      <c r="K618" s="2">
        <f t="shared" si="124"/>
        <v>54964.369126434394</v>
      </c>
      <c r="L618" s="2">
        <f t="shared" si="125"/>
        <v>107286</v>
      </c>
      <c r="M618" s="2">
        <f t="shared" si="126"/>
        <v>30360</v>
      </c>
      <c r="N618" s="6">
        <f t="shared" si="127"/>
        <v>1</v>
      </c>
      <c r="O618" s="2">
        <f t="shared" si="128"/>
        <v>1961.6308735656057</v>
      </c>
      <c r="P618" s="2">
        <f t="shared" si="129"/>
        <v>1961.6308735656057</v>
      </c>
    </row>
    <row r="619" spans="1:16">
      <c r="A619" s="6">
        <v>0</v>
      </c>
      <c r="B619" s="6">
        <v>19</v>
      </c>
      <c r="C619" s="6">
        <v>26</v>
      </c>
      <c r="D619" s="6">
        <f t="shared" si="117"/>
        <v>45</v>
      </c>
      <c r="E619" s="5">
        <f t="shared" si="118"/>
        <v>0</v>
      </c>
      <c r="F619" s="5">
        <f t="shared" si="119"/>
        <v>911.23060582002495</v>
      </c>
      <c r="G619" s="5">
        <f t="shared" si="120"/>
        <v>1616.0570598233144</v>
      </c>
      <c r="H619" s="5">
        <f t="shared" si="121"/>
        <v>2527.2876656433391</v>
      </c>
      <c r="I619" s="5">
        <f t="shared" si="122"/>
        <v>720</v>
      </c>
      <c r="J619" s="5">
        <f t="shared" si="123"/>
        <v>1807.2876656433391</v>
      </c>
      <c r="K619" s="2">
        <f t="shared" si="124"/>
        <v>56376.521972974631</v>
      </c>
      <c r="L619" s="2">
        <f t="shared" si="125"/>
        <v>109986</v>
      </c>
      <c r="M619" s="2">
        <f t="shared" si="126"/>
        <v>31240</v>
      </c>
      <c r="N619" s="6">
        <f t="shared" si="127"/>
        <v>1</v>
      </c>
      <c r="O619" s="2">
        <f t="shared" si="128"/>
        <v>2369.4780270253686</v>
      </c>
      <c r="P619" s="2">
        <f t="shared" si="129"/>
        <v>2369.4780270253686</v>
      </c>
    </row>
    <row r="620" spans="1:16">
      <c r="A620" s="6">
        <v>0</v>
      </c>
      <c r="B620" s="6">
        <v>19</v>
      </c>
      <c r="C620" s="6">
        <v>27</v>
      </c>
      <c r="D620" s="6">
        <f t="shared" si="117"/>
        <v>46</v>
      </c>
      <c r="E620" s="5">
        <f t="shared" si="118"/>
        <v>0</v>
      </c>
      <c r="F620" s="5">
        <f t="shared" si="119"/>
        <v>911.23060582002495</v>
      </c>
      <c r="G620" s="5">
        <f t="shared" si="120"/>
        <v>1699.1907643430709</v>
      </c>
      <c r="H620" s="5">
        <f t="shared" si="121"/>
        <v>2610.4213701630961</v>
      </c>
      <c r="I620" s="5">
        <f t="shared" si="122"/>
        <v>720</v>
      </c>
      <c r="J620" s="5">
        <f t="shared" si="123"/>
        <v>1890.4213701630961</v>
      </c>
      <c r="K620" s="2">
        <f t="shared" si="124"/>
        <v>57819.815454220414</v>
      </c>
      <c r="L620" s="2">
        <f t="shared" si="125"/>
        <v>112686</v>
      </c>
      <c r="M620" s="2">
        <f t="shared" si="126"/>
        <v>32120</v>
      </c>
      <c r="N620" s="6">
        <f t="shared" si="127"/>
        <v>1</v>
      </c>
      <c r="O620" s="2">
        <f t="shared" si="128"/>
        <v>2746.1845457795862</v>
      </c>
      <c r="P620" s="2">
        <f t="shared" si="129"/>
        <v>2746.1845457795862</v>
      </c>
    </row>
    <row r="621" spans="1:16">
      <c r="A621" s="6">
        <v>0</v>
      </c>
      <c r="B621" s="6">
        <v>19</v>
      </c>
      <c r="C621" s="6">
        <v>28</v>
      </c>
      <c r="D621" s="6">
        <f t="shared" si="117"/>
        <v>47</v>
      </c>
      <c r="E621" s="5">
        <f t="shared" si="118"/>
        <v>0</v>
      </c>
      <c r="F621" s="5">
        <f t="shared" si="119"/>
        <v>911.23060582002495</v>
      </c>
      <c r="G621" s="5">
        <f t="shared" si="120"/>
        <v>1784.1503025602246</v>
      </c>
      <c r="H621" s="5">
        <f t="shared" si="121"/>
        <v>2695.3809083802498</v>
      </c>
      <c r="I621" s="5">
        <f t="shared" si="122"/>
        <v>720</v>
      </c>
      <c r="J621" s="5">
        <f t="shared" si="123"/>
        <v>1975.3809083802498</v>
      </c>
      <c r="K621" s="2">
        <f t="shared" si="124"/>
        <v>59294.807437157113</v>
      </c>
      <c r="L621" s="2">
        <f t="shared" si="125"/>
        <v>115386</v>
      </c>
      <c r="M621" s="2">
        <f t="shared" si="126"/>
        <v>33000</v>
      </c>
      <c r="N621" s="6">
        <f t="shared" si="127"/>
        <v>1</v>
      </c>
      <c r="O621" s="2">
        <f t="shared" si="128"/>
        <v>3091.1925628428871</v>
      </c>
      <c r="P621" s="2">
        <f t="shared" si="129"/>
        <v>3091.1925628428871</v>
      </c>
    </row>
    <row r="622" spans="1:16">
      <c r="A622" s="6">
        <v>0</v>
      </c>
      <c r="B622" s="6">
        <v>19</v>
      </c>
      <c r="C622" s="6">
        <v>29</v>
      </c>
      <c r="D622" s="6">
        <f t="shared" si="117"/>
        <v>48</v>
      </c>
      <c r="E622" s="5">
        <f t="shared" si="118"/>
        <v>0</v>
      </c>
      <c r="F622" s="5">
        <f t="shared" si="119"/>
        <v>911.23060582002495</v>
      </c>
      <c r="G622" s="5">
        <f t="shared" si="120"/>
        <v>1870.9683306758782</v>
      </c>
      <c r="H622" s="5">
        <f t="shared" si="121"/>
        <v>2782.1989364959031</v>
      </c>
      <c r="I622" s="5">
        <f t="shared" si="122"/>
        <v>720</v>
      </c>
      <c r="J622" s="5">
        <f t="shared" si="123"/>
        <v>2062.1989364959031</v>
      </c>
      <c r="K622" s="2">
        <f t="shared" si="124"/>
        <v>60802.06486972054</v>
      </c>
      <c r="L622" s="2">
        <f t="shared" si="125"/>
        <v>118086</v>
      </c>
      <c r="M622" s="2">
        <f t="shared" si="126"/>
        <v>33880</v>
      </c>
      <c r="N622" s="6">
        <f t="shared" si="127"/>
        <v>1</v>
      </c>
      <c r="O622" s="2">
        <f t="shared" si="128"/>
        <v>3403.9351302794603</v>
      </c>
      <c r="P622" s="2">
        <f t="shared" si="129"/>
        <v>3403.9351302794603</v>
      </c>
    </row>
    <row r="623" spans="1:16">
      <c r="A623" s="6">
        <v>0</v>
      </c>
      <c r="B623" s="6">
        <v>19</v>
      </c>
      <c r="C623" s="6">
        <v>30</v>
      </c>
      <c r="D623" s="6">
        <f t="shared" si="117"/>
        <v>49</v>
      </c>
      <c r="E623" s="5">
        <f t="shared" si="118"/>
        <v>0</v>
      </c>
      <c r="F623" s="5">
        <f t="shared" si="119"/>
        <v>911.23060582002495</v>
      </c>
      <c r="G623" s="5">
        <f t="shared" si="120"/>
        <v>1959.6780360096488</v>
      </c>
      <c r="H623" s="5">
        <f t="shared" si="121"/>
        <v>2870.9086418296738</v>
      </c>
      <c r="I623" s="5">
        <f t="shared" si="122"/>
        <v>720</v>
      </c>
      <c r="J623" s="5">
        <f t="shared" si="123"/>
        <v>2150.9086418296738</v>
      </c>
      <c r="K623" s="2">
        <f t="shared" si="124"/>
        <v>62342.163920654057</v>
      </c>
      <c r="L623" s="2">
        <f t="shared" si="125"/>
        <v>120786</v>
      </c>
      <c r="M623" s="2">
        <f t="shared" si="126"/>
        <v>34760</v>
      </c>
      <c r="N623" s="6">
        <f t="shared" si="127"/>
        <v>1</v>
      </c>
      <c r="O623" s="2">
        <f t="shared" si="128"/>
        <v>3683.8360793459433</v>
      </c>
      <c r="P623" s="2">
        <f t="shared" si="129"/>
        <v>3683.8360793459433</v>
      </c>
    </row>
    <row r="624" spans="1:16">
      <c r="A624" s="6">
        <v>0</v>
      </c>
      <c r="B624" s="6">
        <v>20</v>
      </c>
      <c r="C624" s="6">
        <v>0</v>
      </c>
      <c r="D624" s="6">
        <f t="shared" si="117"/>
        <v>20</v>
      </c>
      <c r="E624" s="5">
        <f t="shared" si="118"/>
        <v>0</v>
      </c>
      <c r="F624" s="5">
        <f t="shared" si="119"/>
        <v>983.16986417423732</v>
      </c>
      <c r="G624" s="5">
        <f t="shared" si="120"/>
        <v>0</v>
      </c>
      <c r="H624" s="5">
        <f t="shared" si="121"/>
        <v>983.16986417423732</v>
      </c>
      <c r="I624" s="5">
        <f t="shared" si="122"/>
        <v>720</v>
      </c>
      <c r="J624" s="5">
        <f t="shared" si="123"/>
        <v>263.16986417423732</v>
      </c>
      <c r="K624" s="2">
        <f t="shared" si="124"/>
        <v>29568.921253024953</v>
      </c>
      <c r="L624" s="2">
        <f t="shared" si="125"/>
        <v>41880</v>
      </c>
      <c r="M624" s="2">
        <f t="shared" si="126"/>
        <v>8800</v>
      </c>
      <c r="N624" s="6">
        <f t="shared" si="127"/>
        <v>1</v>
      </c>
      <c r="O624" s="2">
        <f t="shared" si="128"/>
        <v>-16488.921253024953</v>
      </c>
      <c r="P624" s="2">
        <f t="shared" si="129"/>
        <v>-16488.921253024953</v>
      </c>
    </row>
    <row r="625" spans="1:16">
      <c r="A625" s="6">
        <v>0</v>
      </c>
      <c r="B625" s="6">
        <v>20</v>
      </c>
      <c r="C625" s="6">
        <v>1</v>
      </c>
      <c r="D625" s="6">
        <f t="shared" si="117"/>
        <v>21</v>
      </c>
      <c r="E625" s="5">
        <f t="shared" si="118"/>
        <v>0</v>
      </c>
      <c r="F625" s="5">
        <f t="shared" si="119"/>
        <v>983.16986417423732</v>
      </c>
      <c r="G625" s="5">
        <f t="shared" si="120"/>
        <v>45.5625</v>
      </c>
      <c r="H625" s="5">
        <f t="shared" si="121"/>
        <v>1028.7323641742373</v>
      </c>
      <c r="I625" s="5">
        <f t="shared" si="122"/>
        <v>720</v>
      </c>
      <c r="J625" s="5">
        <f t="shared" si="123"/>
        <v>308.73236417423732</v>
      </c>
      <c r="K625" s="2">
        <f t="shared" si="124"/>
        <v>30359.936878024953</v>
      </c>
      <c r="L625" s="2">
        <f t="shared" si="125"/>
        <v>44580</v>
      </c>
      <c r="M625" s="2">
        <f t="shared" si="126"/>
        <v>9680</v>
      </c>
      <c r="N625" s="6">
        <f t="shared" si="127"/>
        <v>1</v>
      </c>
      <c r="O625" s="2">
        <f t="shared" si="128"/>
        <v>-15459.936878024953</v>
      </c>
      <c r="P625" s="2">
        <f t="shared" si="129"/>
        <v>-15459.936878024953</v>
      </c>
    </row>
    <row r="626" spans="1:16">
      <c r="A626" s="6">
        <v>0</v>
      </c>
      <c r="B626" s="6">
        <v>20</v>
      </c>
      <c r="C626" s="6">
        <v>2</v>
      </c>
      <c r="D626" s="6">
        <f t="shared" si="117"/>
        <v>22</v>
      </c>
      <c r="E626" s="5">
        <f t="shared" si="118"/>
        <v>0</v>
      </c>
      <c r="F626" s="5">
        <f t="shared" si="119"/>
        <v>983.16986417423732</v>
      </c>
      <c r="G626" s="5">
        <f t="shared" si="120"/>
        <v>92.264062499999994</v>
      </c>
      <c r="H626" s="5">
        <f t="shared" si="121"/>
        <v>1075.4339266742372</v>
      </c>
      <c r="I626" s="5">
        <f t="shared" si="122"/>
        <v>720</v>
      </c>
      <c r="J626" s="5">
        <f t="shared" si="123"/>
        <v>355.43392667423723</v>
      </c>
      <c r="K626" s="2">
        <f t="shared" si="124"/>
        <v>31170.72789364995</v>
      </c>
      <c r="L626" s="2">
        <f t="shared" si="125"/>
        <v>47280</v>
      </c>
      <c r="M626" s="2">
        <f t="shared" si="126"/>
        <v>10560</v>
      </c>
      <c r="N626" s="6">
        <f t="shared" si="127"/>
        <v>1</v>
      </c>
      <c r="O626" s="2">
        <f t="shared" si="128"/>
        <v>-14450.72789364995</v>
      </c>
      <c r="P626" s="2">
        <f t="shared" si="129"/>
        <v>-14450.72789364995</v>
      </c>
    </row>
    <row r="627" spans="1:16">
      <c r="A627" s="6">
        <v>0</v>
      </c>
      <c r="B627" s="6">
        <v>20</v>
      </c>
      <c r="C627" s="6">
        <v>3</v>
      </c>
      <c r="D627" s="6">
        <f t="shared" si="117"/>
        <v>23</v>
      </c>
      <c r="E627" s="5">
        <f t="shared" si="118"/>
        <v>0</v>
      </c>
      <c r="F627" s="5">
        <f t="shared" si="119"/>
        <v>983.16986417423732</v>
      </c>
      <c r="G627" s="5">
        <f t="shared" si="120"/>
        <v>140.12604492187498</v>
      </c>
      <c r="H627" s="5">
        <f t="shared" si="121"/>
        <v>1123.2959090961124</v>
      </c>
      <c r="I627" s="5">
        <f t="shared" si="122"/>
        <v>720</v>
      </c>
      <c r="J627" s="5">
        <f t="shared" si="123"/>
        <v>403.29590909611238</v>
      </c>
      <c r="K627" s="2">
        <f t="shared" si="124"/>
        <v>32001.665088474172</v>
      </c>
      <c r="L627" s="2">
        <f t="shared" si="125"/>
        <v>49980</v>
      </c>
      <c r="M627" s="2">
        <f t="shared" si="126"/>
        <v>11440</v>
      </c>
      <c r="N627" s="6">
        <f t="shared" si="127"/>
        <v>1</v>
      </c>
      <c r="O627" s="2">
        <f t="shared" si="128"/>
        <v>-13461.665088474172</v>
      </c>
      <c r="P627" s="2">
        <f t="shared" si="129"/>
        <v>-13461.665088474172</v>
      </c>
    </row>
    <row r="628" spans="1:16">
      <c r="A628" s="6">
        <v>0</v>
      </c>
      <c r="B628" s="6">
        <v>20</v>
      </c>
      <c r="C628" s="6">
        <v>4</v>
      </c>
      <c r="D628" s="6">
        <f t="shared" si="117"/>
        <v>24</v>
      </c>
      <c r="E628" s="5">
        <f t="shared" si="118"/>
        <v>0</v>
      </c>
      <c r="F628" s="5">
        <f t="shared" si="119"/>
        <v>983.16986417423732</v>
      </c>
      <c r="G628" s="5">
        <f t="shared" si="120"/>
        <v>189.17016064453125</v>
      </c>
      <c r="H628" s="5">
        <f t="shared" si="121"/>
        <v>1172.3400248187686</v>
      </c>
      <c r="I628" s="5">
        <f t="shared" si="122"/>
        <v>720</v>
      </c>
      <c r="J628" s="5">
        <f t="shared" si="123"/>
        <v>452.3400248187686</v>
      </c>
      <c r="K628" s="2">
        <f t="shared" si="124"/>
        <v>32853.125430881395</v>
      </c>
      <c r="L628" s="2">
        <f t="shared" si="125"/>
        <v>52680</v>
      </c>
      <c r="M628" s="2">
        <f t="shared" si="126"/>
        <v>12320</v>
      </c>
      <c r="N628" s="6">
        <f t="shared" si="127"/>
        <v>1</v>
      </c>
      <c r="O628" s="2">
        <f t="shared" si="128"/>
        <v>-12493.125430881395</v>
      </c>
      <c r="P628" s="2">
        <f t="shared" si="129"/>
        <v>-12493.125430881395</v>
      </c>
    </row>
    <row r="629" spans="1:16">
      <c r="A629" s="6">
        <v>0</v>
      </c>
      <c r="B629" s="6">
        <v>20</v>
      </c>
      <c r="C629" s="6">
        <v>5</v>
      </c>
      <c r="D629" s="6">
        <f t="shared" si="117"/>
        <v>25</v>
      </c>
      <c r="E629" s="5">
        <f t="shared" si="118"/>
        <v>0</v>
      </c>
      <c r="F629" s="5">
        <f t="shared" si="119"/>
        <v>983.16986417423732</v>
      </c>
      <c r="G629" s="5">
        <f t="shared" si="120"/>
        <v>239.41848456573481</v>
      </c>
      <c r="H629" s="5">
        <f t="shared" si="121"/>
        <v>1222.5883487399722</v>
      </c>
      <c r="I629" s="5">
        <f t="shared" si="122"/>
        <v>720</v>
      </c>
      <c r="J629" s="5">
        <f t="shared" si="123"/>
        <v>502.58834873997216</v>
      </c>
      <c r="K629" s="2">
        <f t="shared" si="124"/>
        <v>33725.492165624513</v>
      </c>
      <c r="L629" s="2">
        <f t="shared" si="125"/>
        <v>55380</v>
      </c>
      <c r="M629" s="2">
        <f t="shared" si="126"/>
        <v>13200</v>
      </c>
      <c r="N629" s="6">
        <f t="shared" si="127"/>
        <v>1</v>
      </c>
      <c r="O629" s="2">
        <f t="shared" si="128"/>
        <v>-11545.492165624513</v>
      </c>
      <c r="P629" s="2">
        <f t="shared" si="129"/>
        <v>-11545.492165624513</v>
      </c>
    </row>
    <row r="630" spans="1:16">
      <c r="A630" s="6">
        <v>0</v>
      </c>
      <c r="B630" s="6">
        <v>20</v>
      </c>
      <c r="C630" s="6">
        <v>6</v>
      </c>
      <c r="D630" s="6">
        <f t="shared" si="117"/>
        <v>26</v>
      </c>
      <c r="E630" s="5">
        <f t="shared" si="118"/>
        <v>0</v>
      </c>
      <c r="F630" s="5">
        <f t="shared" si="119"/>
        <v>983.16986417423732</v>
      </c>
      <c r="G630" s="5">
        <f t="shared" si="120"/>
        <v>290.89345874736784</v>
      </c>
      <c r="H630" s="5">
        <f t="shared" si="121"/>
        <v>1274.063322921605</v>
      </c>
      <c r="I630" s="5">
        <f t="shared" si="122"/>
        <v>720</v>
      </c>
      <c r="J630" s="5">
        <f t="shared" si="123"/>
        <v>554.06332292160505</v>
      </c>
      <c r="K630" s="2">
        <f t="shared" si="124"/>
        <v>34619.154911833422</v>
      </c>
      <c r="L630" s="2">
        <f t="shared" si="125"/>
        <v>58080</v>
      </c>
      <c r="M630" s="2">
        <f t="shared" si="126"/>
        <v>14080</v>
      </c>
      <c r="N630" s="6">
        <f t="shared" si="127"/>
        <v>1</v>
      </c>
      <c r="O630" s="2">
        <f t="shared" si="128"/>
        <v>-10619.154911833422</v>
      </c>
      <c r="P630" s="2">
        <f t="shared" si="129"/>
        <v>-10619.154911833422</v>
      </c>
    </row>
    <row r="631" spans="1:16">
      <c r="A631" s="6">
        <v>0</v>
      </c>
      <c r="B631" s="6">
        <v>20</v>
      </c>
      <c r="C631" s="6">
        <v>7</v>
      </c>
      <c r="D631" s="6">
        <f t="shared" si="117"/>
        <v>27</v>
      </c>
      <c r="E631" s="5">
        <f t="shared" si="118"/>
        <v>0</v>
      </c>
      <c r="F631" s="5">
        <f t="shared" si="119"/>
        <v>983.16986417423732</v>
      </c>
      <c r="G631" s="5">
        <f t="shared" si="120"/>
        <v>343.61789814532818</v>
      </c>
      <c r="H631" s="5">
        <f t="shared" si="121"/>
        <v>1326.7877623195654</v>
      </c>
      <c r="I631" s="5">
        <f t="shared" si="122"/>
        <v>720</v>
      </c>
      <c r="J631" s="5">
        <f t="shared" si="123"/>
        <v>606.78776231956545</v>
      </c>
      <c r="K631" s="2">
        <f t="shared" si="124"/>
        <v>35534.509762492453</v>
      </c>
      <c r="L631" s="2">
        <f t="shared" si="125"/>
        <v>60780</v>
      </c>
      <c r="M631" s="2">
        <f t="shared" si="126"/>
        <v>14960</v>
      </c>
      <c r="N631" s="6">
        <f t="shared" si="127"/>
        <v>1</v>
      </c>
      <c r="O631" s="2">
        <f t="shared" si="128"/>
        <v>-9714.5097624924529</v>
      </c>
      <c r="P631" s="2">
        <f t="shared" si="129"/>
        <v>-9714.5097624924529</v>
      </c>
    </row>
    <row r="632" spans="1:16">
      <c r="A632" s="6">
        <v>0</v>
      </c>
      <c r="B632" s="6">
        <v>20</v>
      </c>
      <c r="C632" s="6">
        <v>8</v>
      </c>
      <c r="D632" s="6">
        <f t="shared" si="117"/>
        <v>28</v>
      </c>
      <c r="E632" s="5">
        <f t="shared" si="118"/>
        <v>0</v>
      </c>
      <c r="F632" s="5">
        <f t="shared" si="119"/>
        <v>983.16986417423732</v>
      </c>
      <c r="G632" s="5">
        <f t="shared" si="120"/>
        <v>397.61499642530839</v>
      </c>
      <c r="H632" s="5">
        <f t="shared" si="121"/>
        <v>1380.7848605995457</v>
      </c>
      <c r="I632" s="5">
        <f t="shared" si="122"/>
        <v>720</v>
      </c>
      <c r="J632" s="5">
        <f t="shared" si="123"/>
        <v>660.78486059954571</v>
      </c>
      <c r="K632" s="2">
        <f t="shared" si="124"/>
        <v>36471.95938540878</v>
      </c>
      <c r="L632" s="2">
        <f t="shared" si="125"/>
        <v>63480</v>
      </c>
      <c r="M632" s="2">
        <f t="shared" si="126"/>
        <v>15840</v>
      </c>
      <c r="N632" s="6">
        <f t="shared" si="127"/>
        <v>1</v>
      </c>
      <c r="O632" s="2">
        <f t="shared" si="128"/>
        <v>-8831.9593854087798</v>
      </c>
      <c r="P632" s="2">
        <f t="shared" si="129"/>
        <v>-8831.9593854087798</v>
      </c>
    </row>
    <row r="633" spans="1:16">
      <c r="A633" s="6">
        <v>0</v>
      </c>
      <c r="B633" s="6">
        <v>20</v>
      </c>
      <c r="C633" s="6">
        <v>9</v>
      </c>
      <c r="D633" s="6">
        <f t="shared" si="117"/>
        <v>29</v>
      </c>
      <c r="E633" s="5">
        <f t="shared" si="118"/>
        <v>0</v>
      </c>
      <c r="F633" s="5">
        <f t="shared" si="119"/>
        <v>983.16986417423732</v>
      </c>
      <c r="G633" s="5">
        <f t="shared" si="120"/>
        <v>452.90833186570285</v>
      </c>
      <c r="H633" s="5">
        <f t="shared" si="121"/>
        <v>1436.0781960399402</v>
      </c>
      <c r="I633" s="5">
        <f t="shared" si="122"/>
        <v>720</v>
      </c>
      <c r="J633" s="5">
        <f t="shared" si="123"/>
        <v>716.07819603994017</v>
      </c>
      <c r="K633" s="2">
        <f t="shared" si="124"/>
        <v>37431.913125693405</v>
      </c>
      <c r="L633" s="2">
        <f t="shared" si="125"/>
        <v>66180</v>
      </c>
      <c r="M633" s="2">
        <f t="shared" si="126"/>
        <v>16720</v>
      </c>
      <c r="N633" s="6">
        <f t="shared" si="127"/>
        <v>1</v>
      </c>
      <c r="O633" s="2">
        <f t="shared" si="128"/>
        <v>-7971.9131256934052</v>
      </c>
      <c r="P633" s="2">
        <f t="shared" si="129"/>
        <v>-7971.9131256934052</v>
      </c>
    </row>
    <row r="634" spans="1:16">
      <c r="A634" s="6">
        <v>0</v>
      </c>
      <c r="B634" s="6">
        <v>20</v>
      </c>
      <c r="C634" s="6">
        <v>10</v>
      </c>
      <c r="D634" s="6">
        <f t="shared" si="117"/>
        <v>30</v>
      </c>
      <c r="E634" s="5">
        <f t="shared" si="118"/>
        <v>0</v>
      </c>
      <c r="F634" s="5">
        <f t="shared" si="119"/>
        <v>983.16986417423732</v>
      </c>
      <c r="G634" s="5">
        <f t="shared" si="120"/>
        <v>509.52187334891573</v>
      </c>
      <c r="H634" s="5">
        <f t="shared" si="121"/>
        <v>1492.6917375231531</v>
      </c>
      <c r="I634" s="5">
        <f t="shared" si="122"/>
        <v>720</v>
      </c>
      <c r="J634" s="5">
        <f t="shared" si="123"/>
        <v>772.69173752315305</v>
      </c>
      <c r="K634" s="2">
        <f t="shared" si="124"/>
        <v>38414.78710977696</v>
      </c>
      <c r="L634" s="2">
        <f t="shared" si="125"/>
        <v>68880</v>
      </c>
      <c r="M634" s="2">
        <f t="shared" si="126"/>
        <v>17600</v>
      </c>
      <c r="N634" s="6">
        <f t="shared" si="127"/>
        <v>1</v>
      </c>
      <c r="O634" s="2">
        <f t="shared" si="128"/>
        <v>-7134.7871097769603</v>
      </c>
      <c r="P634" s="2">
        <f t="shared" si="129"/>
        <v>-7134.7871097769603</v>
      </c>
    </row>
    <row r="635" spans="1:16">
      <c r="A635" s="6">
        <v>0</v>
      </c>
      <c r="B635" s="6">
        <v>20</v>
      </c>
      <c r="C635" s="6">
        <v>11</v>
      </c>
      <c r="D635" s="6">
        <f t="shared" si="117"/>
        <v>31</v>
      </c>
      <c r="E635" s="5">
        <f t="shared" si="118"/>
        <v>0</v>
      </c>
      <c r="F635" s="5">
        <f t="shared" si="119"/>
        <v>983.16986417423732</v>
      </c>
      <c r="G635" s="5">
        <f t="shared" si="120"/>
        <v>567.47998644235474</v>
      </c>
      <c r="H635" s="5">
        <f t="shared" si="121"/>
        <v>1550.6498506165922</v>
      </c>
      <c r="I635" s="5">
        <f t="shared" si="122"/>
        <v>720</v>
      </c>
      <c r="J635" s="5">
        <f t="shared" si="123"/>
        <v>830.64985061659218</v>
      </c>
      <c r="K635" s="2">
        <f t="shared" si="124"/>
        <v>39421.004350982505</v>
      </c>
      <c r="L635" s="2">
        <f t="shared" si="125"/>
        <v>71580</v>
      </c>
      <c r="M635" s="2">
        <f t="shared" si="126"/>
        <v>18480</v>
      </c>
      <c r="N635" s="6">
        <f t="shared" si="127"/>
        <v>1</v>
      </c>
      <c r="O635" s="2">
        <f t="shared" si="128"/>
        <v>-6321.0043509825045</v>
      </c>
      <c r="P635" s="2">
        <f t="shared" si="129"/>
        <v>-6321.0043509825045</v>
      </c>
    </row>
    <row r="636" spans="1:16">
      <c r="A636" s="6">
        <v>0</v>
      </c>
      <c r="B636" s="6">
        <v>20</v>
      </c>
      <c r="C636" s="6">
        <v>12</v>
      </c>
      <c r="D636" s="6">
        <f t="shared" si="117"/>
        <v>32</v>
      </c>
      <c r="E636" s="5">
        <f t="shared" si="118"/>
        <v>0</v>
      </c>
      <c r="F636" s="5">
        <f t="shared" si="119"/>
        <v>983.16986417423732</v>
      </c>
      <c r="G636" s="5">
        <f t="shared" si="120"/>
        <v>626.80743957041921</v>
      </c>
      <c r="H636" s="5">
        <f t="shared" si="121"/>
        <v>1609.9773037446566</v>
      </c>
      <c r="I636" s="5">
        <f t="shared" si="122"/>
        <v>720</v>
      </c>
      <c r="J636" s="5">
        <f t="shared" si="123"/>
        <v>889.97730374465664</v>
      </c>
      <c r="K636" s="2">
        <f t="shared" si="124"/>
        <v>40450.994856678066</v>
      </c>
      <c r="L636" s="2">
        <f t="shared" si="125"/>
        <v>74280</v>
      </c>
      <c r="M636" s="2">
        <f t="shared" si="126"/>
        <v>19360</v>
      </c>
      <c r="N636" s="6">
        <f t="shared" si="127"/>
        <v>1</v>
      </c>
      <c r="O636" s="2">
        <f t="shared" si="128"/>
        <v>-5530.9948566780658</v>
      </c>
      <c r="P636" s="2">
        <f t="shared" si="129"/>
        <v>-5530.9948566780658</v>
      </c>
    </row>
    <row r="637" spans="1:16">
      <c r="A637" s="6">
        <v>0</v>
      </c>
      <c r="B637" s="6">
        <v>20</v>
      </c>
      <c r="C637" s="6">
        <v>13</v>
      </c>
      <c r="D637" s="6">
        <f t="shared" si="117"/>
        <v>33</v>
      </c>
      <c r="E637" s="5">
        <f t="shared" si="118"/>
        <v>0</v>
      </c>
      <c r="F637" s="5">
        <f t="shared" si="119"/>
        <v>983.16986417423732</v>
      </c>
      <c r="G637" s="5">
        <f t="shared" si="120"/>
        <v>687.52941027880343</v>
      </c>
      <c r="H637" s="5">
        <f t="shared" si="121"/>
        <v>1670.6992744530407</v>
      </c>
      <c r="I637" s="5">
        <f t="shared" si="122"/>
        <v>720</v>
      </c>
      <c r="J637" s="5">
        <f t="shared" si="123"/>
        <v>950.69927445304074</v>
      </c>
      <c r="K637" s="2">
        <f t="shared" si="124"/>
        <v>41505.195737031958</v>
      </c>
      <c r="L637" s="2">
        <f t="shared" si="125"/>
        <v>76980</v>
      </c>
      <c r="M637" s="2">
        <f t="shared" si="126"/>
        <v>20240</v>
      </c>
      <c r="N637" s="6">
        <f t="shared" si="127"/>
        <v>1</v>
      </c>
      <c r="O637" s="2">
        <f t="shared" si="128"/>
        <v>-4765.1957370319578</v>
      </c>
      <c r="P637" s="2">
        <f t="shared" si="129"/>
        <v>-4765.1957370319578</v>
      </c>
    </row>
    <row r="638" spans="1:16">
      <c r="A638" s="6">
        <v>0</v>
      </c>
      <c r="B638" s="6">
        <v>20</v>
      </c>
      <c r="C638" s="6">
        <v>14</v>
      </c>
      <c r="D638" s="6">
        <f t="shared" si="117"/>
        <v>34</v>
      </c>
      <c r="E638" s="5">
        <f t="shared" si="118"/>
        <v>0</v>
      </c>
      <c r="F638" s="5">
        <f t="shared" si="119"/>
        <v>983.16986417423732</v>
      </c>
      <c r="G638" s="5">
        <f t="shared" si="120"/>
        <v>749.67149159246469</v>
      </c>
      <c r="H638" s="5">
        <f t="shared" si="121"/>
        <v>1732.841355766702</v>
      </c>
      <c r="I638" s="5">
        <f t="shared" si="122"/>
        <v>720</v>
      </c>
      <c r="J638" s="5">
        <f t="shared" si="123"/>
        <v>1012.841355766702</v>
      </c>
      <c r="K638" s="2">
        <f t="shared" si="124"/>
        <v>42584.051315394128</v>
      </c>
      <c r="L638" s="2">
        <f t="shared" si="125"/>
        <v>79680</v>
      </c>
      <c r="M638" s="2">
        <f t="shared" si="126"/>
        <v>21120</v>
      </c>
      <c r="N638" s="6">
        <f t="shared" si="127"/>
        <v>1</v>
      </c>
      <c r="O638" s="2">
        <f t="shared" si="128"/>
        <v>-4024.0513153941283</v>
      </c>
      <c r="P638" s="2">
        <f t="shared" si="129"/>
        <v>-4024.0513153941283</v>
      </c>
    </row>
    <row r="639" spans="1:16">
      <c r="A639" s="6">
        <v>0</v>
      </c>
      <c r="B639" s="6">
        <v>20</v>
      </c>
      <c r="C639" s="6">
        <v>15</v>
      </c>
      <c r="D639" s="6">
        <f t="shared" si="117"/>
        <v>35</v>
      </c>
      <c r="E639" s="5">
        <f t="shared" si="118"/>
        <v>0</v>
      </c>
      <c r="F639" s="5">
        <f t="shared" si="119"/>
        <v>983.16986417423732</v>
      </c>
      <c r="G639" s="5">
        <f t="shared" si="120"/>
        <v>813.25969846861108</v>
      </c>
      <c r="H639" s="5">
        <f t="shared" si="121"/>
        <v>1796.4295626428484</v>
      </c>
      <c r="I639" s="5">
        <f t="shared" si="122"/>
        <v>720</v>
      </c>
      <c r="J639" s="5">
        <f t="shared" si="123"/>
        <v>1076.4295626428484</v>
      </c>
      <c r="K639" s="2">
        <f t="shared" si="124"/>
        <v>43688.013240327229</v>
      </c>
      <c r="L639" s="2">
        <f t="shared" si="125"/>
        <v>82380</v>
      </c>
      <c r="M639" s="2">
        <f t="shared" si="126"/>
        <v>22000</v>
      </c>
      <c r="N639" s="6">
        <f t="shared" si="127"/>
        <v>1</v>
      </c>
      <c r="O639" s="2">
        <f t="shared" si="128"/>
        <v>-3308.0132403272291</v>
      </c>
      <c r="P639" s="2">
        <f t="shared" si="129"/>
        <v>-3308.0132403272291</v>
      </c>
    </row>
    <row r="640" spans="1:16">
      <c r="A640" s="6">
        <v>0</v>
      </c>
      <c r="B640" s="6">
        <v>20</v>
      </c>
      <c r="C640" s="6">
        <v>16</v>
      </c>
      <c r="D640" s="6">
        <f t="shared" si="117"/>
        <v>36</v>
      </c>
      <c r="E640" s="5">
        <f t="shared" si="118"/>
        <v>0</v>
      </c>
      <c r="F640" s="5">
        <f t="shared" si="119"/>
        <v>983.16986417423732</v>
      </c>
      <c r="G640" s="5">
        <f t="shared" si="120"/>
        <v>878.32047434610013</v>
      </c>
      <c r="H640" s="5">
        <f t="shared" si="121"/>
        <v>1861.4903385203374</v>
      </c>
      <c r="I640" s="5">
        <f t="shared" si="122"/>
        <v>720</v>
      </c>
      <c r="J640" s="5">
        <f t="shared" si="123"/>
        <v>1141.4903385203374</v>
      </c>
      <c r="K640" s="2">
        <f t="shared" si="124"/>
        <v>44817.540599311411</v>
      </c>
      <c r="L640" s="2">
        <f t="shared" si="125"/>
        <v>85080</v>
      </c>
      <c r="M640" s="2">
        <f t="shared" si="126"/>
        <v>22880</v>
      </c>
      <c r="N640" s="6">
        <f t="shared" si="127"/>
        <v>1</v>
      </c>
      <c r="O640" s="2">
        <f t="shared" si="128"/>
        <v>-2617.5405993114109</v>
      </c>
      <c r="P640" s="2">
        <f t="shared" si="129"/>
        <v>-2617.5405993114109</v>
      </c>
    </row>
    <row r="641" spans="1:16">
      <c r="A641" s="6">
        <v>0</v>
      </c>
      <c r="B641" s="6">
        <v>20</v>
      </c>
      <c r="C641" s="6">
        <v>17</v>
      </c>
      <c r="D641" s="6">
        <f t="shared" si="117"/>
        <v>37</v>
      </c>
      <c r="E641" s="5">
        <f t="shared" si="118"/>
        <v>0</v>
      </c>
      <c r="F641" s="5">
        <f t="shared" si="119"/>
        <v>983.16986417423732</v>
      </c>
      <c r="G641" s="5">
        <f t="shared" si="120"/>
        <v>944.88069779264049</v>
      </c>
      <c r="H641" s="5">
        <f t="shared" si="121"/>
        <v>1928.0505619668779</v>
      </c>
      <c r="I641" s="5">
        <f t="shared" si="122"/>
        <v>720</v>
      </c>
      <c r="J641" s="5">
        <f t="shared" si="123"/>
        <v>1208.0505619668779</v>
      </c>
      <c r="K641" s="2">
        <f t="shared" si="124"/>
        <v>45973.100034147181</v>
      </c>
      <c r="L641" s="2">
        <f t="shared" si="125"/>
        <v>87780</v>
      </c>
      <c r="M641" s="2">
        <f t="shared" si="126"/>
        <v>23760</v>
      </c>
      <c r="N641" s="6">
        <f t="shared" si="127"/>
        <v>1</v>
      </c>
      <c r="O641" s="2">
        <f t="shared" si="128"/>
        <v>-1953.1000341471808</v>
      </c>
      <c r="P641" s="2">
        <f t="shared" si="129"/>
        <v>-1953.1000341471808</v>
      </c>
    </row>
    <row r="642" spans="1:16">
      <c r="A642" s="6">
        <v>0</v>
      </c>
      <c r="B642" s="6">
        <v>20</v>
      </c>
      <c r="C642" s="6">
        <v>18</v>
      </c>
      <c r="D642" s="6">
        <f t="shared" si="117"/>
        <v>38</v>
      </c>
      <c r="E642" s="5">
        <f t="shared" si="118"/>
        <v>0</v>
      </c>
      <c r="F642" s="5">
        <f t="shared" si="119"/>
        <v>983.16986417423732</v>
      </c>
      <c r="G642" s="5">
        <f t="shared" si="120"/>
        <v>1012.9676892512279</v>
      </c>
      <c r="H642" s="5">
        <f t="shared" si="121"/>
        <v>1996.1375534254653</v>
      </c>
      <c r="I642" s="5">
        <f t="shared" si="122"/>
        <v>720</v>
      </c>
      <c r="J642" s="5">
        <f t="shared" si="123"/>
        <v>1276.1375534254653</v>
      </c>
      <c r="K642" s="2">
        <f t="shared" si="124"/>
        <v>47155.165858080989</v>
      </c>
      <c r="L642" s="2">
        <f t="shared" si="125"/>
        <v>90480</v>
      </c>
      <c r="M642" s="2">
        <f t="shared" si="126"/>
        <v>24640</v>
      </c>
      <c r="N642" s="6">
        <f t="shared" si="127"/>
        <v>1</v>
      </c>
      <c r="O642" s="2">
        <f t="shared" si="128"/>
        <v>-1315.165858080989</v>
      </c>
      <c r="P642" s="2">
        <f t="shared" si="129"/>
        <v>-1315.165858080989</v>
      </c>
    </row>
    <row r="643" spans="1:16">
      <c r="A643" s="6">
        <v>0</v>
      </c>
      <c r="B643" s="6">
        <v>20</v>
      </c>
      <c r="C643" s="6">
        <v>19</v>
      </c>
      <c r="D643" s="6">
        <f t="shared" si="117"/>
        <v>39</v>
      </c>
      <c r="E643" s="5">
        <f t="shared" si="118"/>
        <v>0</v>
      </c>
      <c r="F643" s="5">
        <f t="shared" si="119"/>
        <v>983.16986417423732</v>
      </c>
      <c r="G643" s="5">
        <f t="shared" si="120"/>
        <v>1082.6092178872495</v>
      </c>
      <c r="H643" s="5">
        <f t="shared" si="121"/>
        <v>2065.7790820614869</v>
      </c>
      <c r="I643" s="5">
        <f t="shared" si="122"/>
        <v>720</v>
      </c>
      <c r="J643" s="5">
        <f t="shared" si="123"/>
        <v>1345.7790820614869</v>
      </c>
      <c r="K643" s="2">
        <f t="shared" si="124"/>
        <v>48364.220174678587</v>
      </c>
      <c r="L643" s="2">
        <f t="shared" si="125"/>
        <v>93180</v>
      </c>
      <c r="M643" s="2">
        <f t="shared" si="126"/>
        <v>25520</v>
      </c>
      <c r="N643" s="6">
        <f t="shared" si="127"/>
        <v>1</v>
      </c>
      <c r="O643" s="2">
        <f t="shared" si="128"/>
        <v>-704.22017467858677</v>
      </c>
      <c r="P643" s="2">
        <f t="shared" si="129"/>
        <v>-704.22017467858677</v>
      </c>
    </row>
    <row r="644" spans="1:16">
      <c r="A644" s="6">
        <v>0</v>
      </c>
      <c r="B644" s="6">
        <v>20</v>
      </c>
      <c r="C644" s="6">
        <v>20</v>
      </c>
      <c r="D644" s="6">
        <f t="shared" ref="D644:D707" si="130">A644+B644+C644</f>
        <v>40</v>
      </c>
      <c r="E644" s="5">
        <f t="shared" ref="E644:E707" si="131">IF(A644=0,0,A644*LABOR_HRS_WK_TOM*SEASON_WEEKS*(1+DIM_PCT_TOM)^A644)</f>
        <v>0</v>
      </c>
      <c r="F644" s="5">
        <f t="shared" ref="F644:F707" si="132">IF(B644=0,0,B644*LABOR_HRS_WK_CAR*SEASON_WEEKS*(1+DIM_PCT_CAR)^B644)</f>
        <v>983.16986417423732</v>
      </c>
      <c r="G644" s="5">
        <f t="shared" ref="G644:G707" si="133">IF(C644=0,0,C644*LABOR_HRS_WK_MES*SEASON_WEEKS*(1+DIM_PCT_MES)^C644)</f>
        <v>1153.8335085377266</v>
      </c>
      <c r="H644" s="5">
        <f t="shared" ref="H644:H707" si="134">E644+F644+G644</f>
        <v>2137.0033727119639</v>
      </c>
      <c r="I644" s="5">
        <f t="shared" ref="I644:I707" si="135">MIN(H644,FARMER_HRS)</f>
        <v>720</v>
      </c>
      <c r="J644" s="5">
        <f t="shared" ref="J644:J707" si="136">MAX(0,H644-FARMER_HRS)</f>
        <v>1417.0033727119639</v>
      </c>
      <c r="K644" s="2">
        <f t="shared" ref="K644:K707" si="137">I644*FARMER_RATE+J644*TEMP_WORKER_RATE</f>
        <v>49600.752998471595</v>
      </c>
      <c r="L644" s="2">
        <f t="shared" ref="L644:L707" si="138">A644*PRICE_TOM+B644*PRICE_CAR+C644*PRICE_MES</f>
        <v>95880</v>
      </c>
      <c r="M644" s="2">
        <f t="shared" ref="M644:M707" si="139">A644*FERT_BED_TOM+B644*FERT_BED_CAR+C644*FERT_BED_MES</f>
        <v>26400</v>
      </c>
      <c r="N644" s="6">
        <f t="shared" ref="N644:N707" si="140">IF(AND(D644&lt;=TOTAL_BEDS,J644&lt;=TEMP_WORKER_MAX*TEMP_WORKER_HRS),1,0)</f>
        <v>1</v>
      </c>
      <c r="O644" s="2">
        <f t="shared" ref="O644:O707" si="141">L644-M644-K644-FIXED_COSTS</f>
        <v>-120.75299847159476</v>
      </c>
      <c r="P644" s="2">
        <f t="shared" ref="P644:P707" si="142">IF(N644=1,O644,"")</f>
        <v>-120.75299847159476</v>
      </c>
    </row>
    <row r="645" spans="1:16">
      <c r="A645" s="6">
        <v>0</v>
      </c>
      <c r="B645" s="6">
        <v>20</v>
      </c>
      <c r="C645" s="6">
        <v>21</v>
      </c>
      <c r="D645" s="6">
        <f t="shared" si="130"/>
        <v>41</v>
      </c>
      <c r="E645" s="5">
        <f t="shared" si="131"/>
        <v>0</v>
      </c>
      <c r="F645" s="5">
        <f t="shared" si="132"/>
        <v>983.16986417423732</v>
      </c>
      <c r="G645" s="5">
        <f t="shared" si="133"/>
        <v>1226.6692487641703</v>
      </c>
      <c r="H645" s="5">
        <f t="shared" si="134"/>
        <v>2209.8391129384077</v>
      </c>
      <c r="I645" s="5">
        <f t="shared" si="135"/>
        <v>720</v>
      </c>
      <c r="J645" s="5">
        <f t="shared" si="136"/>
        <v>1489.8391129384077</v>
      </c>
      <c r="K645" s="2">
        <f t="shared" si="137"/>
        <v>50865.262377402905</v>
      </c>
      <c r="L645" s="2">
        <f t="shared" si="138"/>
        <v>98580</v>
      </c>
      <c r="M645" s="2">
        <f t="shared" si="139"/>
        <v>27280</v>
      </c>
      <c r="N645" s="6">
        <f t="shared" si="140"/>
        <v>1</v>
      </c>
      <c r="O645" s="2">
        <f t="shared" si="141"/>
        <v>434.73762259709474</v>
      </c>
      <c r="P645" s="2">
        <f t="shared" si="142"/>
        <v>434.73762259709474</v>
      </c>
    </row>
    <row r="646" spans="1:16">
      <c r="A646" s="6">
        <v>0</v>
      </c>
      <c r="B646" s="6">
        <v>20</v>
      </c>
      <c r="C646" s="6">
        <v>22</v>
      </c>
      <c r="D646" s="6">
        <f t="shared" si="130"/>
        <v>42</v>
      </c>
      <c r="E646" s="5">
        <f t="shared" si="131"/>
        <v>0</v>
      </c>
      <c r="F646" s="5">
        <f t="shared" si="132"/>
        <v>983.16986417423732</v>
      </c>
      <c r="G646" s="5">
        <f t="shared" si="133"/>
        <v>1301.1455960105666</v>
      </c>
      <c r="H646" s="5">
        <f t="shared" si="134"/>
        <v>2284.3154601848037</v>
      </c>
      <c r="I646" s="5">
        <f t="shared" si="135"/>
        <v>720</v>
      </c>
      <c r="J646" s="5">
        <f t="shared" si="136"/>
        <v>1564.3154601848037</v>
      </c>
      <c r="K646" s="2">
        <f t="shared" si="137"/>
        <v>52158.254517097288</v>
      </c>
      <c r="L646" s="2">
        <f t="shared" si="138"/>
        <v>101280</v>
      </c>
      <c r="M646" s="2">
        <f t="shared" si="139"/>
        <v>28160</v>
      </c>
      <c r="N646" s="6">
        <f t="shared" si="140"/>
        <v>1</v>
      </c>
      <c r="O646" s="2">
        <f t="shared" si="141"/>
        <v>961.74548290271196</v>
      </c>
      <c r="P646" s="2">
        <f t="shared" si="142"/>
        <v>961.74548290271196</v>
      </c>
    </row>
    <row r="647" spans="1:16">
      <c r="A647" s="6">
        <v>0</v>
      </c>
      <c r="B647" s="6">
        <v>20</v>
      </c>
      <c r="C647" s="6">
        <v>23</v>
      </c>
      <c r="D647" s="6">
        <f t="shared" si="130"/>
        <v>43</v>
      </c>
      <c r="E647" s="5">
        <f t="shared" si="131"/>
        <v>0</v>
      </c>
      <c r="F647" s="5">
        <f t="shared" si="132"/>
        <v>983.16986417423732</v>
      </c>
      <c r="G647" s="5">
        <f t="shared" si="133"/>
        <v>1377.292184868003</v>
      </c>
      <c r="H647" s="5">
        <f t="shared" si="134"/>
        <v>2360.4620490422403</v>
      </c>
      <c r="I647" s="5">
        <f t="shared" si="135"/>
        <v>720</v>
      </c>
      <c r="J647" s="5">
        <f t="shared" si="136"/>
        <v>1640.4620490422403</v>
      </c>
      <c r="K647" s="2">
        <f t="shared" si="137"/>
        <v>53480.243906983334</v>
      </c>
      <c r="L647" s="2">
        <f t="shared" si="138"/>
        <v>103980</v>
      </c>
      <c r="M647" s="2">
        <f t="shared" si="139"/>
        <v>29040</v>
      </c>
      <c r="N647" s="6">
        <f t="shared" si="140"/>
        <v>1</v>
      </c>
      <c r="O647" s="2">
        <f t="shared" si="141"/>
        <v>1459.7560930166655</v>
      </c>
      <c r="P647" s="2">
        <f t="shared" si="142"/>
        <v>1459.7560930166655</v>
      </c>
    </row>
    <row r="648" spans="1:16">
      <c r="A648" s="6">
        <v>0</v>
      </c>
      <c r="B648" s="6">
        <v>20</v>
      </c>
      <c r="C648" s="6">
        <v>24</v>
      </c>
      <c r="D648" s="6">
        <f t="shared" si="130"/>
        <v>44</v>
      </c>
      <c r="E648" s="5">
        <f t="shared" si="131"/>
        <v>0</v>
      </c>
      <c r="F648" s="5">
        <f t="shared" si="132"/>
        <v>983.16986417423732</v>
      </c>
      <c r="G648" s="5">
        <f t="shared" si="133"/>
        <v>1455.1391344474989</v>
      </c>
      <c r="H648" s="5">
        <f t="shared" si="134"/>
        <v>2438.3089986217365</v>
      </c>
      <c r="I648" s="5">
        <f t="shared" si="135"/>
        <v>720</v>
      </c>
      <c r="J648" s="5">
        <f t="shared" si="136"/>
        <v>1718.3089986217365</v>
      </c>
      <c r="K648" s="2">
        <f t="shared" si="137"/>
        <v>54831.753448294039</v>
      </c>
      <c r="L648" s="2">
        <f t="shared" si="138"/>
        <v>106680</v>
      </c>
      <c r="M648" s="2">
        <f t="shared" si="139"/>
        <v>29920</v>
      </c>
      <c r="N648" s="6">
        <f t="shared" si="140"/>
        <v>1</v>
      </c>
      <c r="O648" s="2">
        <f t="shared" si="141"/>
        <v>1928.2465517059609</v>
      </c>
      <c r="P648" s="2">
        <f t="shared" si="142"/>
        <v>1928.2465517059609</v>
      </c>
    </row>
    <row r="649" spans="1:16">
      <c r="A649" s="6">
        <v>0</v>
      </c>
      <c r="B649" s="6">
        <v>20</v>
      </c>
      <c r="C649" s="6">
        <v>25</v>
      </c>
      <c r="D649" s="6">
        <f t="shared" si="130"/>
        <v>45</v>
      </c>
      <c r="E649" s="5">
        <f t="shared" si="131"/>
        <v>0</v>
      </c>
      <c r="F649" s="5">
        <f t="shared" si="132"/>
        <v>983.16986417423732</v>
      </c>
      <c r="G649" s="5">
        <f t="shared" si="133"/>
        <v>1534.7170558625965</v>
      </c>
      <c r="H649" s="5">
        <f t="shared" si="134"/>
        <v>2517.8869200368335</v>
      </c>
      <c r="I649" s="5">
        <f t="shared" si="135"/>
        <v>720</v>
      </c>
      <c r="J649" s="5">
        <f t="shared" si="136"/>
        <v>1797.8869200368335</v>
      </c>
      <c r="K649" s="2">
        <f t="shared" si="137"/>
        <v>56213.314583972802</v>
      </c>
      <c r="L649" s="2">
        <f t="shared" si="138"/>
        <v>109380</v>
      </c>
      <c r="M649" s="2">
        <f t="shared" si="139"/>
        <v>30800</v>
      </c>
      <c r="N649" s="6">
        <f t="shared" si="140"/>
        <v>1</v>
      </c>
      <c r="O649" s="2">
        <f t="shared" si="141"/>
        <v>2366.6854160271978</v>
      </c>
      <c r="P649" s="2">
        <f t="shared" si="142"/>
        <v>2366.6854160271978</v>
      </c>
    </row>
    <row r="650" spans="1:16">
      <c r="A650" s="6">
        <v>0</v>
      </c>
      <c r="B650" s="6">
        <v>20</v>
      </c>
      <c r="C650" s="6">
        <v>26</v>
      </c>
      <c r="D650" s="6">
        <f t="shared" si="130"/>
        <v>46</v>
      </c>
      <c r="E650" s="5">
        <f t="shared" si="131"/>
        <v>0</v>
      </c>
      <c r="F650" s="5">
        <f t="shared" si="132"/>
        <v>983.16986417423732</v>
      </c>
      <c r="G650" s="5">
        <f t="shared" si="133"/>
        <v>1616.0570598233144</v>
      </c>
      <c r="H650" s="5">
        <f t="shared" si="134"/>
        <v>2599.2269239975517</v>
      </c>
      <c r="I650" s="5">
        <f t="shared" si="135"/>
        <v>720</v>
      </c>
      <c r="J650" s="5">
        <f t="shared" si="136"/>
        <v>1879.2269239975517</v>
      </c>
      <c r="K650" s="2">
        <f t="shared" si="137"/>
        <v>57625.467430513047</v>
      </c>
      <c r="L650" s="2">
        <f t="shared" si="138"/>
        <v>112080</v>
      </c>
      <c r="M650" s="2">
        <f t="shared" si="139"/>
        <v>31680</v>
      </c>
      <c r="N650" s="6">
        <f t="shared" si="140"/>
        <v>1</v>
      </c>
      <c r="O650" s="2">
        <f t="shared" si="141"/>
        <v>2774.5325694869534</v>
      </c>
      <c r="P650" s="2">
        <f t="shared" si="142"/>
        <v>2774.5325694869534</v>
      </c>
    </row>
    <row r="651" spans="1:16">
      <c r="A651" s="6">
        <v>0</v>
      </c>
      <c r="B651" s="6">
        <v>20</v>
      </c>
      <c r="C651" s="6">
        <v>27</v>
      </c>
      <c r="D651" s="6">
        <f t="shared" si="130"/>
        <v>47</v>
      </c>
      <c r="E651" s="5">
        <f t="shared" si="131"/>
        <v>0</v>
      </c>
      <c r="F651" s="5">
        <f t="shared" si="132"/>
        <v>983.16986417423732</v>
      </c>
      <c r="G651" s="5">
        <f t="shared" si="133"/>
        <v>1699.1907643430709</v>
      </c>
      <c r="H651" s="5">
        <f t="shared" si="134"/>
        <v>2682.3606285173082</v>
      </c>
      <c r="I651" s="5">
        <f t="shared" si="135"/>
        <v>720</v>
      </c>
      <c r="J651" s="5">
        <f t="shared" si="136"/>
        <v>1962.3606285173082</v>
      </c>
      <c r="K651" s="2">
        <f t="shared" si="137"/>
        <v>59068.760911758822</v>
      </c>
      <c r="L651" s="2">
        <f t="shared" si="138"/>
        <v>114780</v>
      </c>
      <c r="M651" s="2">
        <f t="shared" si="139"/>
        <v>32560</v>
      </c>
      <c r="N651" s="6">
        <f t="shared" si="140"/>
        <v>1</v>
      </c>
      <c r="O651" s="2">
        <f t="shared" si="141"/>
        <v>3151.2390882411783</v>
      </c>
      <c r="P651" s="2">
        <f t="shared" si="142"/>
        <v>3151.2390882411783</v>
      </c>
    </row>
    <row r="652" spans="1:16">
      <c r="A652" s="6">
        <v>0</v>
      </c>
      <c r="B652" s="6">
        <v>20</v>
      </c>
      <c r="C652" s="6">
        <v>28</v>
      </c>
      <c r="D652" s="6">
        <f t="shared" si="130"/>
        <v>48</v>
      </c>
      <c r="E652" s="5">
        <f t="shared" si="131"/>
        <v>0</v>
      </c>
      <c r="F652" s="5">
        <f t="shared" si="132"/>
        <v>983.16986417423732</v>
      </c>
      <c r="G652" s="5">
        <f t="shared" si="133"/>
        <v>1784.1503025602246</v>
      </c>
      <c r="H652" s="5">
        <f t="shared" si="134"/>
        <v>2767.320166734462</v>
      </c>
      <c r="I652" s="5">
        <f t="shared" si="135"/>
        <v>720</v>
      </c>
      <c r="J652" s="5">
        <f t="shared" si="136"/>
        <v>2047.320166734462</v>
      </c>
      <c r="K652" s="2">
        <f t="shared" si="137"/>
        <v>60543.752894695521</v>
      </c>
      <c r="L652" s="2">
        <f t="shared" si="138"/>
        <v>117480</v>
      </c>
      <c r="M652" s="2">
        <f t="shared" si="139"/>
        <v>33440</v>
      </c>
      <c r="N652" s="6">
        <f t="shared" si="140"/>
        <v>1</v>
      </c>
      <c r="O652" s="2">
        <f t="shared" si="141"/>
        <v>3496.2471053044792</v>
      </c>
      <c r="P652" s="2">
        <f t="shared" si="142"/>
        <v>3496.2471053044792</v>
      </c>
    </row>
    <row r="653" spans="1:16">
      <c r="A653" s="6">
        <v>0</v>
      </c>
      <c r="B653" s="6">
        <v>20</v>
      </c>
      <c r="C653" s="6">
        <v>29</v>
      </c>
      <c r="D653" s="6">
        <f t="shared" si="130"/>
        <v>49</v>
      </c>
      <c r="E653" s="5">
        <f t="shared" si="131"/>
        <v>0</v>
      </c>
      <c r="F653" s="5">
        <f t="shared" si="132"/>
        <v>983.16986417423732</v>
      </c>
      <c r="G653" s="5">
        <f t="shared" si="133"/>
        <v>1870.9683306758782</v>
      </c>
      <c r="H653" s="5">
        <f t="shared" si="134"/>
        <v>2854.1381948501157</v>
      </c>
      <c r="I653" s="5">
        <f t="shared" si="135"/>
        <v>720</v>
      </c>
      <c r="J653" s="5">
        <f t="shared" si="136"/>
        <v>2134.1381948501157</v>
      </c>
      <c r="K653" s="2">
        <f t="shared" si="137"/>
        <v>62051.010327258955</v>
      </c>
      <c r="L653" s="2">
        <f t="shared" si="138"/>
        <v>120180</v>
      </c>
      <c r="M653" s="2">
        <f t="shared" si="139"/>
        <v>34320</v>
      </c>
      <c r="N653" s="6">
        <f t="shared" si="140"/>
        <v>1</v>
      </c>
      <c r="O653" s="2">
        <f t="shared" si="141"/>
        <v>3808.9896727410451</v>
      </c>
      <c r="P653" s="2">
        <f t="shared" si="142"/>
        <v>3808.9896727410451</v>
      </c>
    </row>
    <row r="654" spans="1:16">
      <c r="A654" s="6">
        <v>0</v>
      </c>
      <c r="B654" s="6">
        <v>20</v>
      </c>
      <c r="C654" s="6">
        <v>30</v>
      </c>
      <c r="D654" s="6">
        <f t="shared" si="130"/>
        <v>50</v>
      </c>
      <c r="E654" s="5">
        <f t="shared" si="131"/>
        <v>0</v>
      </c>
      <c r="F654" s="5">
        <f t="shared" si="132"/>
        <v>983.16986417423732</v>
      </c>
      <c r="G654" s="5">
        <f t="shared" si="133"/>
        <v>1959.6780360096488</v>
      </c>
      <c r="H654" s="5">
        <f t="shared" si="134"/>
        <v>2942.8479001838859</v>
      </c>
      <c r="I654" s="5">
        <f t="shared" si="135"/>
        <v>720</v>
      </c>
      <c r="J654" s="5">
        <f t="shared" si="136"/>
        <v>2222.8479001838859</v>
      </c>
      <c r="K654" s="2">
        <f t="shared" si="137"/>
        <v>63591.109378192465</v>
      </c>
      <c r="L654" s="2">
        <f t="shared" si="138"/>
        <v>122880</v>
      </c>
      <c r="M654" s="2">
        <f t="shared" si="139"/>
        <v>35200</v>
      </c>
      <c r="N654" s="6">
        <f t="shared" si="140"/>
        <v>1</v>
      </c>
      <c r="O654" s="2">
        <f t="shared" si="141"/>
        <v>4088.8906218075354</v>
      </c>
      <c r="P654" s="2">
        <f t="shared" si="142"/>
        <v>4088.8906218075354</v>
      </c>
    </row>
    <row r="655" spans="1:16">
      <c r="A655" s="6">
        <v>1</v>
      </c>
      <c r="B655" s="6">
        <v>0</v>
      </c>
      <c r="C655" s="6">
        <v>0</v>
      </c>
      <c r="D655" s="6">
        <f t="shared" si="130"/>
        <v>1</v>
      </c>
      <c r="E655" s="5">
        <f t="shared" si="131"/>
        <v>99.000000000000014</v>
      </c>
      <c r="F655" s="5">
        <f t="shared" si="132"/>
        <v>0</v>
      </c>
      <c r="G655" s="5">
        <f t="shared" si="133"/>
        <v>0</v>
      </c>
      <c r="H655" s="5">
        <f t="shared" si="134"/>
        <v>99.000000000000014</v>
      </c>
      <c r="I655" s="5">
        <f t="shared" si="135"/>
        <v>99.000000000000014</v>
      </c>
      <c r="J655" s="5">
        <f t="shared" si="136"/>
        <v>0</v>
      </c>
      <c r="K655" s="2">
        <f t="shared" si="137"/>
        <v>3437.5000000000005</v>
      </c>
      <c r="L655" s="2">
        <f t="shared" si="138"/>
        <v>8800</v>
      </c>
      <c r="M655" s="2">
        <f t="shared" si="139"/>
        <v>880</v>
      </c>
      <c r="N655" s="6">
        <f t="shared" si="140"/>
        <v>1</v>
      </c>
      <c r="O655" s="2">
        <f t="shared" si="141"/>
        <v>-15517.5</v>
      </c>
      <c r="P655" s="2">
        <f t="shared" si="142"/>
        <v>-15517.5</v>
      </c>
    </row>
    <row r="656" spans="1:16">
      <c r="A656" s="6">
        <v>1</v>
      </c>
      <c r="B656" s="6">
        <v>0</v>
      </c>
      <c r="C656" s="6">
        <v>1</v>
      </c>
      <c r="D656" s="6">
        <f t="shared" si="130"/>
        <v>2</v>
      </c>
      <c r="E656" s="5">
        <f t="shared" si="131"/>
        <v>99.000000000000014</v>
      </c>
      <c r="F656" s="5">
        <f t="shared" si="132"/>
        <v>0</v>
      </c>
      <c r="G656" s="5">
        <f t="shared" si="133"/>
        <v>45.5625</v>
      </c>
      <c r="H656" s="5">
        <f t="shared" si="134"/>
        <v>144.5625</v>
      </c>
      <c r="I656" s="5">
        <f t="shared" si="135"/>
        <v>144.5625</v>
      </c>
      <c r="J656" s="5">
        <f t="shared" si="136"/>
        <v>0</v>
      </c>
      <c r="K656" s="2">
        <f t="shared" si="137"/>
        <v>5019.53125</v>
      </c>
      <c r="L656" s="2">
        <f t="shared" si="138"/>
        <v>11500</v>
      </c>
      <c r="M656" s="2">
        <f t="shared" si="139"/>
        <v>1760</v>
      </c>
      <c r="N656" s="6">
        <f t="shared" si="140"/>
        <v>1</v>
      </c>
      <c r="O656" s="2">
        <f t="shared" si="141"/>
        <v>-15279.53125</v>
      </c>
      <c r="P656" s="2">
        <f t="shared" si="142"/>
        <v>-15279.53125</v>
      </c>
    </row>
    <row r="657" spans="1:16">
      <c r="A657" s="6">
        <v>1</v>
      </c>
      <c r="B657" s="6">
        <v>0</v>
      </c>
      <c r="C657" s="6">
        <v>2</v>
      </c>
      <c r="D657" s="6">
        <f t="shared" si="130"/>
        <v>3</v>
      </c>
      <c r="E657" s="5">
        <f t="shared" si="131"/>
        <v>99.000000000000014</v>
      </c>
      <c r="F657" s="5">
        <f t="shared" si="132"/>
        <v>0</v>
      </c>
      <c r="G657" s="5">
        <f t="shared" si="133"/>
        <v>92.264062499999994</v>
      </c>
      <c r="H657" s="5">
        <f t="shared" si="134"/>
        <v>191.26406250000002</v>
      </c>
      <c r="I657" s="5">
        <f t="shared" si="135"/>
        <v>191.26406250000002</v>
      </c>
      <c r="J657" s="5">
        <f t="shared" si="136"/>
        <v>0</v>
      </c>
      <c r="K657" s="2">
        <f t="shared" si="137"/>
        <v>6641.1132812500009</v>
      </c>
      <c r="L657" s="2">
        <f t="shared" si="138"/>
        <v>14200</v>
      </c>
      <c r="M657" s="2">
        <f t="shared" si="139"/>
        <v>2640</v>
      </c>
      <c r="N657" s="6">
        <f t="shared" si="140"/>
        <v>1</v>
      </c>
      <c r="O657" s="2">
        <f t="shared" si="141"/>
        <v>-15081.11328125</v>
      </c>
      <c r="P657" s="2">
        <f t="shared" si="142"/>
        <v>-15081.11328125</v>
      </c>
    </row>
    <row r="658" spans="1:16">
      <c r="A658" s="6">
        <v>1</v>
      </c>
      <c r="B658" s="6">
        <v>0</v>
      </c>
      <c r="C658" s="6">
        <v>3</v>
      </c>
      <c r="D658" s="6">
        <f t="shared" si="130"/>
        <v>4</v>
      </c>
      <c r="E658" s="5">
        <f t="shared" si="131"/>
        <v>99.000000000000014</v>
      </c>
      <c r="F658" s="5">
        <f t="shared" si="132"/>
        <v>0</v>
      </c>
      <c r="G658" s="5">
        <f t="shared" si="133"/>
        <v>140.12604492187498</v>
      </c>
      <c r="H658" s="5">
        <f t="shared" si="134"/>
        <v>239.12604492187501</v>
      </c>
      <c r="I658" s="5">
        <f t="shared" si="135"/>
        <v>239.12604492187501</v>
      </c>
      <c r="J658" s="5">
        <f t="shared" si="136"/>
        <v>0</v>
      </c>
      <c r="K658" s="2">
        <f t="shared" si="137"/>
        <v>8302.9876708984375</v>
      </c>
      <c r="L658" s="2">
        <f t="shared" si="138"/>
        <v>16900</v>
      </c>
      <c r="M658" s="2">
        <f t="shared" si="139"/>
        <v>3520</v>
      </c>
      <c r="N658" s="6">
        <f t="shared" si="140"/>
        <v>1</v>
      </c>
      <c r="O658" s="2">
        <f t="shared" si="141"/>
        <v>-14922.987670898438</v>
      </c>
      <c r="P658" s="2">
        <f t="shared" si="142"/>
        <v>-14922.987670898438</v>
      </c>
    </row>
    <row r="659" spans="1:16">
      <c r="A659" s="6">
        <v>1</v>
      </c>
      <c r="B659" s="6">
        <v>0</v>
      </c>
      <c r="C659" s="6">
        <v>4</v>
      </c>
      <c r="D659" s="6">
        <f t="shared" si="130"/>
        <v>5</v>
      </c>
      <c r="E659" s="5">
        <f t="shared" si="131"/>
        <v>99.000000000000014</v>
      </c>
      <c r="F659" s="5">
        <f t="shared" si="132"/>
        <v>0</v>
      </c>
      <c r="G659" s="5">
        <f t="shared" si="133"/>
        <v>189.17016064453125</v>
      </c>
      <c r="H659" s="5">
        <f t="shared" si="134"/>
        <v>288.17016064453128</v>
      </c>
      <c r="I659" s="5">
        <f t="shared" si="135"/>
        <v>288.17016064453128</v>
      </c>
      <c r="J659" s="5">
        <f t="shared" si="136"/>
        <v>0</v>
      </c>
      <c r="K659" s="2">
        <f t="shared" si="137"/>
        <v>10005.908355712891</v>
      </c>
      <c r="L659" s="2">
        <f t="shared" si="138"/>
        <v>19600</v>
      </c>
      <c r="M659" s="2">
        <f t="shared" si="139"/>
        <v>4400</v>
      </c>
      <c r="N659" s="6">
        <f t="shared" si="140"/>
        <v>1</v>
      </c>
      <c r="O659" s="2">
        <f t="shared" si="141"/>
        <v>-14805.908355712891</v>
      </c>
      <c r="P659" s="2">
        <f t="shared" si="142"/>
        <v>-14805.908355712891</v>
      </c>
    </row>
    <row r="660" spans="1:16">
      <c r="A660" s="6">
        <v>1</v>
      </c>
      <c r="B660" s="6">
        <v>0</v>
      </c>
      <c r="C660" s="6">
        <v>5</v>
      </c>
      <c r="D660" s="6">
        <f t="shared" si="130"/>
        <v>6</v>
      </c>
      <c r="E660" s="5">
        <f t="shared" si="131"/>
        <v>99.000000000000014</v>
      </c>
      <c r="F660" s="5">
        <f t="shared" si="132"/>
        <v>0</v>
      </c>
      <c r="G660" s="5">
        <f t="shared" si="133"/>
        <v>239.41848456573481</v>
      </c>
      <c r="H660" s="5">
        <f t="shared" si="134"/>
        <v>338.41848456573484</v>
      </c>
      <c r="I660" s="5">
        <f t="shared" si="135"/>
        <v>338.41848456573484</v>
      </c>
      <c r="J660" s="5">
        <f t="shared" si="136"/>
        <v>0</v>
      </c>
      <c r="K660" s="2">
        <f t="shared" si="137"/>
        <v>11750.641825199125</v>
      </c>
      <c r="L660" s="2">
        <f t="shared" si="138"/>
        <v>22300</v>
      </c>
      <c r="M660" s="2">
        <f t="shared" si="139"/>
        <v>5280</v>
      </c>
      <c r="N660" s="6">
        <f t="shared" si="140"/>
        <v>1</v>
      </c>
      <c r="O660" s="2">
        <f t="shared" si="141"/>
        <v>-14730.641825199125</v>
      </c>
      <c r="P660" s="2">
        <f t="shared" si="142"/>
        <v>-14730.641825199125</v>
      </c>
    </row>
    <row r="661" spans="1:16">
      <c r="A661" s="6">
        <v>1</v>
      </c>
      <c r="B661" s="6">
        <v>0</v>
      </c>
      <c r="C661" s="6">
        <v>6</v>
      </c>
      <c r="D661" s="6">
        <f t="shared" si="130"/>
        <v>7</v>
      </c>
      <c r="E661" s="5">
        <f t="shared" si="131"/>
        <v>99.000000000000014</v>
      </c>
      <c r="F661" s="5">
        <f t="shared" si="132"/>
        <v>0</v>
      </c>
      <c r="G661" s="5">
        <f t="shared" si="133"/>
        <v>290.89345874736784</v>
      </c>
      <c r="H661" s="5">
        <f t="shared" si="134"/>
        <v>389.89345874736784</v>
      </c>
      <c r="I661" s="5">
        <f t="shared" si="135"/>
        <v>389.89345874736784</v>
      </c>
      <c r="J661" s="5">
        <f t="shared" si="136"/>
        <v>0</v>
      </c>
      <c r="K661" s="2">
        <f t="shared" si="137"/>
        <v>13537.967317616938</v>
      </c>
      <c r="L661" s="2">
        <f t="shared" si="138"/>
        <v>25000</v>
      </c>
      <c r="M661" s="2">
        <f t="shared" si="139"/>
        <v>6160</v>
      </c>
      <c r="N661" s="6">
        <f t="shared" si="140"/>
        <v>1</v>
      </c>
      <c r="O661" s="2">
        <f t="shared" si="141"/>
        <v>-14697.967317616938</v>
      </c>
      <c r="P661" s="2">
        <f t="shared" si="142"/>
        <v>-14697.967317616938</v>
      </c>
    </row>
    <row r="662" spans="1:16">
      <c r="A662" s="6">
        <v>1</v>
      </c>
      <c r="B662" s="6">
        <v>0</v>
      </c>
      <c r="C662" s="6">
        <v>7</v>
      </c>
      <c r="D662" s="6">
        <f t="shared" si="130"/>
        <v>8</v>
      </c>
      <c r="E662" s="5">
        <f t="shared" si="131"/>
        <v>99.000000000000014</v>
      </c>
      <c r="F662" s="5">
        <f t="shared" si="132"/>
        <v>0</v>
      </c>
      <c r="G662" s="5">
        <f t="shared" si="133"/>
        <v>343.61789814532818</v>
      </c>
      <c r="H662" s="5">
        <f t="shared" si="134"/>
        <v>442.61789814532818</v>
      </c>
      <c r="I662" s="5">
        <f t="shared" si="135"/>
        <v>442.61789814532818</v>
      </c>
      <c r="J662" s="5">
        <f t="shared" si="136"/>
        <v>0</v>
      </c>
      <c r="K662" s="2">
        <f t="shared" si="137"/>
        <v>15368.677018935006</v>
      </c>
      <c r="L662" s="2">
        <f t="shared" si="138"/>
        <v>27700</v>
      </c>
      <c r="M662" s="2">
        <f t="shared" si="139"/>
        <v>7040</v>
      </c>
      <c r="N662" s="6">
        <f t="shared" si="140"/>
        <v>1</v>
      </c>
      <c r="O662" s="2">
        <f t="shared" si="141"/>
        <v>-14708.677018935006</v>
      </c>
      <c r="P662" s="2">
        <f t="shared" si="142"/>
        <v>-14708.677018935006</v>
      </c>
    </row>
    <row r="663" spans="1:16">
      <c r="A663" s="6">
        <v>1</v>
      </c>
      <c r="B663" s="6">
        <v>0</v>
      </c>
      <c r="C663" s="6">
        <v>8</v>
      </c>
      <c r="D663" s="6">
        <f t="shared" si="130"/>
        <v>9</v>
      </c>
      <c r="E663" s="5">
        <f t="shared" si="131"/>
        <v>99.000000000000014</v>
      </c>
      <c r="F663" s="5">
        <f t="shared" si="132"/>
        <v>0</v>
      </c>
      <c r="G663" s="5">
        <f t="shared" si="133"/>
        <v>397.61499642530839</v>
      </c>
      <c r="H663" s="5">
        <f t="shared" si="134"/>
        <v>496.61499642530839</v>
      </c>
      <c r="I663" s="5">
        <f t="shared" si="135"/>
        <v>496.61499642530839</v>
      </c>
      <c r="J663" s="5">
        <f t="shared" si="136"/>
        <v>0</v>
      </c>
      <c r="K663" s="2">
        <f t="shared" si="137"/>
        <v>17243.576264767653</v>
      </c>
      <c r="L663" s="2">
        <f t="shared" si="138"/>
        <v>30400</v>
      </c>
      <c r="M663" s="2">
        <f t="shared" si="139"/>
        <v>7920</v>
      </c>
      <c r="N663" s="6">
        <f t="shared" si="140"/>
        <v>1</v>
      </c>
      <c r="O663" s="2">
        <f t="shared" si="141"/>
        <v>-14763.576264767653</v>
      </c>
      <c r="P663" s="2">
        <f t="shared" si="142"/>
        <v>-14763.576264767653</v>
      </c>
    </row>
    <row r="664" spans="1:16">
      <c r="A664" s="6">
        <v>1</v>
      </c>
      <c r="B664" s="6">
        <v>0</v>
      </c>
      <c r="C664" s="6">
        <v>9</v>
      </c>
      <c r="D664" s="6">
        <f t="shared" si="130"/>
        <v>10</v>
      </c>
      <c r="E664" s="5">
        <f t="shared" si="131"/>
        <v>99.000000000000014</v>
      </c>
      <c r="F664" s="5">
        <f t="shared" si="132"/>
        <v>0</v>
      </c>
      <c r="G664" s="5">
        <f t="shared" si="133"/>
        <v>452.90833186570285</v>
      </c>
      <c r="H664" s="5">
        <f t="shared" si="134"/>
        <v>551.90833186570285</v>
      </c>
      <c r="I664" s="5">
        <f t="shared" si="135"/>
        <v>551.90833186570285</v>
      </c>
      <c r="J664" s="5">
        <f t="shared" si="136"/>
        <v>0</v>
      </c>
      <c r="K664" s="2">
        <f t="shared" si="137"/>
        <v>19163.483745336904</v>
      </c>
      <c r="L664" s="2">
        <f t="shared" si="138"/>
        <v>33100</v>
      </c>
      <c r="M664" s="2">
        <f t="shared" si="139"/>
        <v>8800</v>
      </c>
      <c r="N664" s="6">
        <f t="shared" si="140"/>
        <v>1</v>
      </c>
      <c r="O664" s="2">
        <f t="shared" si="141"/>
        <v>-14863.483745336904</v>
      </c>
      <c r="P664" s="2">
        <f t="shared" si="142"/>
        <v>-14863.483745336904</v>
      </c>
    </row>
    <row r="665" spans="1:16">
      <c r="A665" s="6">
        <v>1</v>
      </c>
      <c r="B665" s="6">
        <v>0</v>
      </c>
      <c r="C665" s="6">
        <v>10</v>
      </c>
      <c r="D665" s="6">
        <f t="shared" si="130"/>
        <v>11</v>
      </c>
      <c r="E665" s="5">
        <f t="shared" si="131"/>
        <v>99.000000000000014</v>
      </c>
      <c r="F665" s="5">
        <f t="shared" si="132"/>
        <v>0</v>
      </c>
      <c r="G665" s="5">
        <f t="shared" si="133"/>
        <v>509.52187334891573</v>
      </c>
      <c r="H665" s="5">
        <f t="shared" si="134"/>
        <v>608.52187334891573</v>
      </c>
      <c r="I665" s="5">
        <f t="shared" si="135"/>
        <v>608.52187334891573</v>
      </c>
      <c r="J665" s="5">
        <f t="shared" si="136"/>
        <v>0</v>
      </c>
      <c r="K665" s="2">
        <f t="shared" si="137"/>
        <v>21129.231713504018</v>
      </c>
      <c r="L665" s="2">
        <f t="shared" si="138"/>
        <v>35800</v>
      </c>
      <c r="M665" s="2">
        <f t="shared" si="139"/>
        <v>9680</v>
      </c>
      <c r="N665" s="6">
        <f t="shared" si="140"/>
        <v>1</v>
      </c>
      <c r="O665" s="2">
        <f t="shared" si="141"/>
        <v>-15009.231713504018</v>
      </c>
      <c r="P665" s="2">
        <f t="shared" si="142"/>
        <v>-15009.231713504018</v>
      </c>
    </row>
    <row r="666" spans="1:16">
      <c r="A666" s="6">
        <v>1</v>
      </c>
      <c r="B666" s="6">
        <v>0</v>
      </c>
      <c r="C666" s="6">
        <v>11</v>
      </c>
      <c r="D666" s="6">
        <f t="shared" si="130"/>
        <v>12</v>
      </c>
      <c r="E666" s="5">
        <f t="shared" si="131"/>
        <v>99.000000000000014</v>
      </c>
      <c r="F666" s="5">
        <f t="shared" si="132"/>
        <v>0</v>
      </c>
      <c r="G666" s="5">
        <f t="shared" si="133"/>
        <v>567.47998644235474</v>
      </c>
      <c r="H666" s="5">
        <f t="shared" si="134"/>
        <v>666.47998644235474</v>
      </c>
      <c r="I666" s="5">
        <f t="shared" si="135"/>
        <v>666.47998644235474</v>
      </c>
      <c r="J666" s="5">
        <f t="shared" si="136"/>
        <v>0</v>
      </c>
      <c r="K666" s="2">
        <f t="shared" si="137"/>
        <v>23141.666195915095</v>
      </c>
      <c r="L666" s="2">
        <f t="shared" si="138"/>
        <v>38500</v>
      </c>
      <c r="M666" s="2">
        <f t="shared" si="139"/>
        <v>10560</v>
      </c>
      <c r="N666" s="6">
        <f t="shared" si="140"/>
        <v>1</v>
      </c>
      <c r="O666" s="2">
        <f t="shared" si="141"/>
        <v>-15201.666195915095</v>
      </c>
      <c r="P666" s="2">
        <f t="shared" si="142"/>
        <v>-15201.666195915095</v>
      </c>
    </row>
    <row r="667" spans="1:16">
      <c r="A667" s="6">
        <v>1</v>
      </c>
      <c r="B667" s="6">
        <v>0</v>
      </c>
      <c r="C667" s="6">
        <v>12</v>
      </c>
      <c r="D667" s="6">
        <f t="shared" si="130"/>
        <v>13</v>
      </c>
      <c r="E667" s="5">
        <f t="shared" si="131"/>
        <v>99.000000000000014</v>
      </c>
      <c r="F667" s="5">
        <f t="shared" si="132"/>
        <v>0</v>
      </c>
      <c r="G667" s="5">
        <f t="shared" si="133"/>
        <v>626.80743957041921</v>
      </c>
      <c r="H667" s="5">
        <f t="shared" si="134"/>
        <v>725.80743957041921</v>
      </c>
      <c r="I667" s="5">
        <f t="shared" si="135"/>
        <v>720</v>
      </c>
      <c r="J667" s="5">
        <f t="shared" si="136"/>
        <v>5.8074395704192057</v>
      </c>
      <c r="K667" s="2">
        <f t="shared" si="137"/>
        <v>25100.823603653113</v>
      </c>
      <c r="L667" s="2">
        <f t="shared" si="138"/>
        <v>41200</v>
      </c>
      <c r="M667" s="2">
        <f t="shared" si="139"/>
        <v>11440</v>
      </c>
      <c r="N667" s="6">
        <f t="shared" si="140"/>
        <v>1</v>
      </c>
      <c r="O667" s="2">
        <f t="shared" si="141"/>
        <v>-15340.823603653113</v>
      </c>
      <c r="P667" s="2">
        <f t="shared" si="142"/>
        <v>-15340.823603653113</v>
      </c>
    </row>
    <row r="668" spans="1:16">
      <c r="A668" s="6">
        <v>1</v>
      </c>
      <c r="B668" s="6">
        <v>0</v>
      </c>
      <c r="C668" s="6">
        <v>13</v>
      </c>
      <c r="D668" s="6">
        <f t="shared" si="130"/>
        <v>14</v>
      </c>
      <c r="E668" s="5">
        <f t="shared" si="131"/>
        <v>99.000000000000014</v>
      </c>
      <c r="F668" s="5">
        <f t="shared" si="132"/>
        <v>0</v>
      </c>
      <c r="G668" s="5">
        <f t="shared" si="133"/>
        <v>687.52941027880343</v>
      </c>
      <c r="H668" s="5">
        <f t="shared" si="134"/>
        <v>786.52941027880343</v>
      </c>
      <c r="I668" s="5">
        <f t="shared" si="135"/>
        <v>720</v>
      </c>
      <c r="J668" s="5">
        <f t="shared" si="136"/>
        <v>66.529410278803425</v>
      </c>
      <c r="K668" s="2">
        <f t="shared" si="137"/>
        <v>26155.024484007005</v>
      </c>
      <c r="L668" s="2">
        <f t="shared" si="138"/>
        <v>43900</v>
      </c>
      <c r="M668" s="2">
        <f t="shared" si="139"/>
        <v>12320</v>
      </c>
      <c r="N668" s="6">
        <f t="shared" si="140"/>
        <v>1</v>
      </c>
      <c r="O668" s="2">
        <f t="shared" si="141"/>
        <v>-14575.024484007005</v>
      </c>
      <c r="P668" s="2">
        <f t="shared" si="142"/>
        <v>-14575.024484007005</v>
      </c>
    </row>
    <row r="669" spans="1:16">
      <c r="A669" s="6">
        <v>1</v>
      </c>
      <c r="B669" s="6">
        <v>0</v>
      </c>
      <c r="C669" s="6">
        <v>14</v>
      </c>
      <c r="D669" s="6">
        <f t="shared" si="130"/>
        <v>15</v>
      </c>
      <c r="E669" s="5">
        <f t="shared" si="131"/>
        <v>99.000000000000014</v>
      </c>
      <c r="F669" s="5">
        <f t="shared" si="132"/>
        <v>0</v>
      </c>
      <c r="G669" s="5">
        <f t="shared" si="133"/>
        <v>749.67149159246469</v>
      </c>
      <c r="H669" s="5">
        <f t="shared" si="134"/>
        <v>848.67149159246469</v>
      </c>
      <c r="I669" s="5">
        <f t="shared" si="135"/>
        <v>720</v>
      </c>
      <c r="J669" s="5">
        <f t="shared" si="136"/>
        <v>128.67149159246469</v>
      </c>
      <c r="K669" s="2">
        <f t="shared" si="137"/>
        <v>27233.880062369179</v>
      </c>
      <c r="L669" s="2">
        <f t="shared" si="138"/>
        <v>46600</v>
      </c>
      <c r="M669" s="2">
        <f t="shared" si="139"/>
        <v>13200</v>
      </c>
      <c r="N669" s="6">
        <f t="shared" si="140"/>
        <v>1</v>
      </c>
      <c r="O669" s="2">
        <f t="shared" si="141"/>
        <v>-13833.880062369179</v>
      </c>
      <c r="P669" s="2">
        <f t="shared" si="142"/>
        <v>-13833.880062369179</v>
      </c>
    </row>
    <row r="670" spans="1:16">
      <c r="A670" s="6">
        <v>1</v>
      </c>
      <c r="B670" s="6">
        <v>0</v>
      </c>
      <c r="C670" s="6">
        <v>15</v>
      </c>
      <c r="D670" s="6">
        <f t="shared" si="130"/>
        <v>16</v>
      </c>
      <c r="E670" s="5">
        <f t="shared" si="131"/>
        <v>99.000000000000014</v>
      </c>
      <c r="F670" s="5">
        <f t="shared" si="132"/>
        <v>0</v>
      </c>
      <c r="G670" s="5">
        <f t="shared" si="133"/>
        <v>813.25969846861108</v>
      </c>
      <c r="H670" s="5">
        <f t="shared" si="134"/>
        <v>912.25969846861108</v>
      </c>
      <c r="I670" s="5">
        <f t="shared" si="135"/>
        <v>720</v>
      </c>
      <c r="J670" s="5">
        <f t="shared" si="136"/>
        <v>192.25969846861108</v>
      </c>
      <c r="K670" s="2">
        <f t="shared" si="137"/>
        <v>28337.841987302276</v>
      </c>
      <c r="L670" s="2">
        <f t="shared" si="138"/>
        <v>49300</v>
      </c>
      <c r="M670" s="2">
        <f t="shared" si="139"/>
        <v>14080</v>
      </c>
      <c r="N670" s="6">
        <f t="shared" si="140"/>
        <v>1</v>
      </c>
      <c r="O670" s="2">
        <f t="shared" si="141"/>
        <v>-13117.841987302276</v>
      </c>
      <c r="P670" s="2">
        <f t="shared" si="142"/>
        <v>-13117.841987302276</v>
      </c>
    </row>
    <row r="671" spans="1:16">
      <c r="A671" s="6">
        <v>1</v>
      </c>
      <c r="B671" s="6">
        <v>0</v>
      </c>
      <c r="C671" s="6">
        <v>16</v>
      </c>
      <c r="D671" s="6">
        <f t="shared" si="130"/>
        <v>17</v>
      </c>
      <c r="E671" s="5">
        <f t="shared" si="131"/>
        <v>99.000000000000014</v>
      </c>
      <c r="F671" s="5">
        <f t="shared" si="132"/>
        <v>0</v>
      </c>
      <c r="G671" s="5">
        <f t="shared" si="133"/>
        <v>878.32047434610013</v>
      </c>
      <c r="H671" s="5">
        <f t="shared" si="134"/>
        <v>977.32047434610013</v>
      </c>
      <c r="I671" s="5">
        <f t="shared" si="135"/>
        <v>720</v>
      </c>
      <c r="J671" s="5">
        <f t="shared" si="136"/>
        <v>257.32047434610013</v>
      </c>
      <c r="K671" s="2">
        <f t="shared" si="137"/>
        <v>29467.369346286461</v>
      </c>
      <c r="L671" s="2">
        <f t="shared" si="138"/>
        <v>52000</v>
      </c>
      <c r="M671" s="2">
        <f t="shared" si="139"/>
        <v>14960</v>
      </c>
      <c r="N671" s="6">
        <f t="shared" si="140"/>
        <v>1</v>
      </c>
      <c r="O671" s="2">
        <f t="shared" si="141"/>
        <v>-12427.369346286461</v>
      </c>
      <c r="P671" s="2">
        <f t="shared" si="142"/>
        <v>-12427.369346286461</v>
      </c>
    </row>
    <row r="672" spans="1:16">
      <c r="A672" s="6">
        <v>1</v>
      </c>
      <c r="B672" s="6">
        <v>0</v>
      </c>
      <c r="C672" s="6">
        <v>17</v>
      </c>
      <c r="D672" s="6">
        <f t="shared" si="130"/>
        <v>18</v>
      </c>
      <c r="E672" s="5">
        <f t="shared" si="131"/>
        <v>99.000000000000014</v>
      </c>
      <c r="F672" s="5">
        <f t="shared" si="132"/>
        <v>0</v>
      </c>
      <c r="G672" s="5">
        <f t="shared" si="133"/>
        <v>944.88069779264049</v>
      </c>
      <c r="H672" s="5">
        <f t="shared" si="134"/>
        <v>1043.8806977926406</v>
      </c>
      <c r="I672" s="5">
        <f t="shared" si="135"/>
        <v>720</v>
      </c>
      <c r="J672" s="5">
        <f t="shared" si="136"/>
        <v>323.8806977926406</v>
      </c>
      <c r="K672" s="2">
        <f t="shared" si="137"/>
        <v>30622.928781122231</v>
      </c>
      <c r="L672" s="2">
        <f t="shared" si="138"/>
        <v>54700</v>
      </c>
      <c r="M672" s="2">
        <f t="shared" si="139"/>
        <v>15840</v>
      </c>
      <c r="N672" s="6">
        <f t="shared" si="140"/>
        <v>1</v>
      </c>
      <c r="O672" s="2">
        <f t="shared" si="141"/>
        <v>-11762.928781122231</v>
      </c>
      <c r="P672" s="2">
        <f t="shared" si="142"/>
        <v>-11762.928781122231</v>
      </c>
    </row>
    <row r="673" spans="1:16">
      <c r="A673" s="6">
        <v>1</v>
      </c>
      <c r="B673" s="6">
        <v>0</v>
      </c>
      <c r="C673" s="6">
        <v>18</v>
      </c>
      <c r="D673" s="6">
        <f t="shared" si="130"/>
        <v>19</v>
      </c>
      <c r="E673" s="5">
        <f t="shared" si="131"/>
        <v>99.000000000000014</v>
      </c>
      <c r="F673" s="5">
        <f t="shared" si="132"/>
        <v>0</v>
      </c>
      <c r="G673" s="5">
        <f t="shared" si="133"/>
        <v>1012.9676892512279</v>
      </c>
      <c r="H673" s="5">
        <f t="shared" si="134"/>
        <v>1111.967689251228</v>
      </c>
      <c r="I673" s="5">
        <f t="shared" si="135"/>
        <v>720</v>
      </c>
      <c r="J673" s="5">
        <f t="shared" si="136"/>
        <v>391.96768925122797</v>
      </c>
      <c r="K673" s="2">
        <f t="shared" si="137"/>
        <v>31804.994605056039</v>
      </c>
      <c r="L673" s="2">
        <f t="shared" si="138"/>
        <v>57400</v>
      </c>
      <c r="M673" s="2">
        <f t="shared" si="139"/>
        <v>16720</v>
      </c>
      <c r="N673" s="6">
        <f t="shared" si="140"/>
        <v>1</v>
      </c>
      <c r="O673" s="2">
        <f t="shared" si="141"/>
        <v>-11124.994605056039</v>
      </c>
      <c r="P673" s="2">
        <f t="shared" si="142"/>
        <v>-11124.994605056039</v>
      </c>
    </row>
    <row r="674" spans="1:16">
      <c r="A674" s="6">
        <v>1</v>
      </c>
      <c r="B674" s="6">
        <v>0</v>
      </c>
      <c r="C674" s="6">
        <v>19</v>
      </c>
      <c r="D674" s="6">
        <f t="shared" si="130"/>
        <v>20</v>
      </c>
      <c r="E674" s="5">
        <f t="shared" si="131"/>
        <v>99.000000000000014</v>
      </c>
      <c r="F674" s="5">
        <f t="shared" si="132"/>
        <v>0</v>
      </c>
      <c r="G674" s="5">
        <f t="shared" si="133"/>
        <v>1082.6092178872495</v>
      </c>
      <c r="H674" s="5">
        <f t="shared" si="134"/>
        <v>1181.6092178872495</v>
      </c>
      <c r="I674" s="5">
        <f t="shared" si="135"/>
        <v>720</v>
      </c>
      <c r="J674" s="5">
        <f t="shared" si="136"/>
        <v>461.60921788724954</v>
      </c>
      <c r="K674" s="2">
        <f t="shared" si="137"/>
        <v>33014.048921653637</v>
      </c>
      <c r="L674" s="2">
        <f t="shared" si="138"/>
        <v>60100</v>
      </c>
      <c r="M674" s="2">
        <f t="shared" si="139"/>
        <v>17600</v>
      </c>
      <c r="N674" s="6">
        <f t="shared" si="140"/>
        <v>1</v>
      </c>
      <c r="O674" s="2">
        <f t="shared" si="141"/>
        <v>-10514.048921653637</v>
      </c>
      <c r="P674" s="2">
        <f t="shared" si="142"/>
        <v>-10514.048921653637</v>
      </c>
    </row>
    <row r="675" spans="1:16">
      <c r="A675" s="6">
        <v>1</v>
      </c>
      <c r="B675" s="6">
        <v>0</v>
      </c>
      <c r="C675" s="6">
        <v>20</v>
      </c>
      <c r="D675" s="6">
        <f t="shared" si="130"/>
        <v>21</v>
      </c>
      <c r="E675" s="5">
        <f t="shared" si="131"/>
        <v>99.000000000000014</v>
      </c>
      <c r="F675" s="5">
        <f t="shared" si="132"/>
        <v>0</v>
      </c>
      <c r="G675" s="5">
        <f t="shared" si="133"/>
        <v>1153.8335085377266</v>
      </c>
      <c r="H675" s="5">
        <f t="shared" si="134"/>
        <v>1252.8335085377266</v>
      </c>
      <c r="I675" s="5">
        <f t="shared" si="135"/>
        <v>720</v>
      </c>
      <c r="J675" s="5">
        <f t="shared" si="136"/>
        <v>532.83350853772663</v>
      </c>
      <c r="K675" s="2">
        <f t="shared" si="137"/>
        <v>34250.581745446645</v>
      </c>
      <c r="L675" s="2">
        <f t="shared" si="138"/>
        <v>62800</v>
      </c>
      <c r="M675" s="2">
        <f t="shared" si="139"/>
        <v>18480</v>
      </c>
      <c r="N675" s="6">
        <f t="shared" si="140"/>
        <v>1</v>
      </c>
      <c r="O675" s="2">
        <f t="shared" si="141"/>
        <v>-9930.5817454466451</v>
      </c>
      <c r="P675" s="2">
        <f t="shared" si="142"/>
        <v>-9930.5817454466451</v>
      </c>
    </row>
    <row r="676" spans="1:16">
      <c r="A676" s="6">
        <v>1</v>
      </c>
      <c r="B676" s="6">
        <v>0</v>
      </c>
      <c r="C676" s="6">
        <v>21</v>
      </c>
      <c r="D676" s="6">
        <f t="shared" si="130"/>
        <v>22</v>
      </c>
      <c r="E676" s="5">
        <f t="shared" si="131"/>
        <v>99.000000000000014</v>
      </c>
      <c r="F676" s="5">
        <f t="shared" si="132"/>
        <v>0</v>
      </c>
      <c r="G676" s="5">
        <f t="shared" si="133"/>
        <v>1226.6692487641703</v>
      </c>
      <c r="H676" s="5">
        <f t="shared" si="134"/>
        <v>1325.6692487641703</v>
      </c>
      <c r="I676" s="5">
        <f t="shared" si="135"/>
        <v>720</v>
      </c>
      <c r="J676" s="5">
        <f t="shared" si="136"/>
        <v>605.66924876417033</v>
      </c>
      <c r="K676" s="2">
        <f t="shared" si="137"/>
        <v>35515.091124377956</v>
      </c>
      <c r="L676" s="2">
        <f t="shared" si="138"/>
        <v>65500</v>
      </c>
      <c r="M676" s="2">
        <f t="shared" si="139"/>
        <v>19360</v>
      </c>
      <c r="N676" s="6">
        <f t="shared" si="140"/>
        <v>1</v>
      </c>
      <c r="O676" s="2">
        <f t="shared" si="141"/>
        <v>-9375.0911243779556</v>
      </c>
      <c r="P676" s="2">
        <f t="shared" si="142"/>
        <v>-9375.0911243779556</v>
      </c>
    </row>
    <row r="677" spans="1:16">
      <c r="A677" s="6">
        <v>1</v>
      </c>
      <c r="B677" s="6">
        <v>0</v>
      </c>
      <c r="C677" s="6">
        <v>22</v>
      </c>
      <c r="D677" s="6">
        <f t="shared" si="130"/>
        <v>23</v>
      </c>
      <c r="E677" s="5">
        <f t="shared" si="131"/>
        <v>99.000000000000014</v>
      </c>
      <c r="F677" s="5">
        <f t="shared" si="132"/>
        <v>0</v>
      </c>
      <c r="G677" s="5">
        <f t="shared" si="133"/>
        <v>1301.1455960105666</v>
      </c>
      <c r="H677" s="5">
        <f t="shared" si="134"/>
        <v>1400.1455960105666</v>
      </c>
      <c r="I677" s="5">
        <f t="shared" si="135"/>
        <v>720</v>
      </c>
      <c r="J677" s="5">
        <f t="shared" si="136"/>
        <v>680.14559601056658</v>
      </c>
      <c r="K677" s="2">
        <f t="shared" si="137"/>
        <v>36808.083264072338</v>
      </c>
      <c r="L677" s="2">
        <f t="shared" si="138"/>
        <v>68200</v>
      </c>
      <c r="M677" s="2">
        <f t="shared" si="139"/>
        <v>20240</v>
      </c>
      <c r="N677" s="6">
        <f t="shared" si="140"/>
        <v>1</v>
      </c>
      <c r="O677" s="2">
        <f t="shared" si="141"/>
        <v>-8848.0832640723384</v>
      </c>
      <c r="P677" s="2">
        <f t="shared" si="142"/>
        <v>-8848.0832640723384</v>
      </c>
    </row>
    <row r="678" spans="1:16">
      <c r="A678" s="6">
        <v>1</v>
      </c>
      <c r="B678" s="6">
        <v>0</v>
      </c>
      <c r="C678" s="6">
        <v>23</v>
      </c>
      <c r="D678" s="6">
        <f t="shared" si="130"/>
        <v>24</v>
      </c>
      <c r="E678" s="5">
        <f t="shared" si="131"/>
        <v>99.000000000000014</v>
      </c>
      <c r="F678" s="5">
        <f t="shared" si="132"/>
        <v>0</v>
      </c>
      <c r="G678" s="5">
        <f t="shared" si="133"/>
        <v>1377.292184868003</v>
      </c>
      <c r="H678" s="5">
        <f t="shared" si="134"/>
        <v>1476.292184868003</v>
      </c>
      <c r="I678" s="5">
        <f t="shared" si="135"/>
        <v>720</v>
      </c>
      <c r="J678" s="5">
        <f t="shared" si="136"/>
        <v>756.29218486800301</v>
      </c>
      <c r="K678" s="2">
        <f t="shared" si="137"/>
        <v>38130.072653958385</v>
      </c>
      <c r="L678" s="2">
        <f t="shared" si="138"/>
        <v>70900</v>
      </c>
      <c r="M678" s="2">
        <f t="shared" si="139"/>
        <v>21120</v>
      </c>
      <c r="N678" s="6">
        <f t="shared" si="140"/>
        <v>1</v>
      </c>
      <c r="O678" s="2">
        <f t="shared" si="141"/>
        <v>-8350.0726539583848</v>
      </c>
      <c r="P678" s="2">
        <f t="shared" si="142"/>
        <v>-8350.0726539583848</v>
      </c>
    </row>
    <row r="679" spans="1:16">
      <c r="A679" s="6">
        <v>1</v>
      </c>
      <c r="B679" s="6">
        <v>0</v>
      </c>
      <c r="C679" s="6">
        <v>24</v>
      </c>
      <c r="D679" s="6">
        <f t="shared" si="130"/>
        <v>25</v>
      </c>
      <c r="E679" s="5">
        <f t="shared" si="131"/>
        <v>99.000000000000014</v>
      </c>
      <c r="F679" s="5">
        <f t="shared" si="132"/>
        <v>0</v>
      </c>
      <c r="G679" s="5">
        <f t="shared" si="133"/>
        <v>1455.1391344474989</v>
      </c>
      <c r="H679" s="5">
        <f t="shared" si="134"/>
        <v>1554.1391344474989</v>
      </c>
      <c r="I679" s="5">
        <f t="shared" si="135"/>
        <v>720</v>
      </c>
      <c r="J679" s="5">
        <f t="shared" si="136"/>
        <v>834.13913444749892</v>
      </c>
      <c r="K679" s="2">
        <f t="shared" si="137"/>
        <v>39481.582195269075</v>
      </c>
      <c r="L679" s="2">
        <f t="shared" si="138"/>
        <v>73600</v>
      </c>
      <c r="M679" s="2">
        <f t="shared" si="139"/>
        <v>22000</v>
      </c>
      <c r="N679" s="6">
        <f t="shared" si="140"/>
        <v>1</v>
      </c>
      <c r="O679" s="2">
        <f t="shared" si="141"/>
        <v>-7881.5821952690749</v>
      </c>
      <c r="P679" s="2">
        <f t="shared" si="142"/>
        <v>-7881.5821952690749</v>
      </c>
    </row>
    <row r="680" spans="1:16">
      <c r="A680" s="6">
        <v>1</v>
      </c>
      <c r="B680" s="6">
        <v>0</v>
      </c>
      <c r="C680" s="6">
        <v>25</v>
      </c>
      <c r="D680" s="6">
        <f t="shared" si="130"/>
        <v>26</v>
      </c>
      <c r="E680" s="5">
        <f t="shared" si="131"/>
        <v>99.000000000000014</v>
      </c>
      <c r="F680" s="5">
        <f t="shared" si="132"/>
        <v>0</v>
      </c>
      <c r="G680" s="5">
        <f t="shared" si="133"/>
        <v>1534.7170558625965</v>
      </c>
      <c r="H680" s="5">
        <f t="shared" si="134"/>
        <v>1633.7170558625965</v>
      </c>
      <c r="I680" s="5">
        <f t="shared" si="135"/>
        <v>720</v>
      </c>
      <c r="J680" s="5">
        <f t="shared" si="136"/>
        <v>913.71705586259645</v>
      </c>
      <c r="K680" s="2">
        <f t="shared" si="137"/>
        <v>40863.143330947853</v>
      </c>
      <c r="L680" s="2">
        <f t="shared" si="138"/>
        <v>76300</v>
      </c>
      <c r="M680" s="2">
        <f t="shared" si="139"/>
        <v>22880</v>
      </c>
      <c r="N680" s="6">
        <f t="shared" si="140"/>
        <v>1</v>
      </c>
      <c r="O680" s="2">
        <f t="shared" si="141"/>
        <v>-7443.1433309478525</v>
      </c>
      <c r="P680" s="2">
        <f t="shared" si="142"/>
        <v>-7443.1433309478525</v>
      </c>
    </row>
    <row r="681" spans="1:16">
      <c r="A681" s="6">
        <v>1</v>
      </c>
      <c r="B681" s="6">
        <v>0</v>
      </c>
      <c r="C681" s="6">
        <v>26</v>
      </c>
      <c r="D681" s="6">
        <f t="shared" si="130"/>
        <v>27</v>
      </c>
      <c r="E681" s="5">
        <f t="shared" si="131"/>
        <v>99.000000000000014</v>
      </c>
      <c r="F681" s="5">
        <f t="shared" si="132"/>
        <v>0</v>
      </c>
      <c r="G681" s="5">
        <f t="shared" si="133"/>
        <v>1616.0570598233144</v>
      </c>
      <c r="H681" s="5">
        <f t="shared" si="134"/>
        <v>1715.0570598233144</v>
      </c>
      <c r="I681" s="5">
        <f t="shared" si="135"/>
        <v>720</v>
      </c>
      <c r="J681" s="5">
        <f t="shared" si="136"/>
        <v>995.05705982331438</v>
      </c>
      <c r="K681" s="2">
        <f t="shared" si="137"/>
        <v>42275.296177488097</v>
      </c>
      <c r="L681" s="2">
        <f t="shared" si="138"/>
        <v>79000</v>
      </c>
      <c r="M681" s="2">
        <f t="shared" si="139"/>
        <v>23760</v>
      </c>
      <c r="N681" s="6">
        <f t="shared" si="140"/>
        <v>1</v>
      </c>
      <c r="O681" s="2">
        <f t="shared" si="141"/>
        <v>-7035.2961774880969</v>
      </c>
      <c r="P681" s="2">
        <f t="shared" si="142"/>
        <v>-7035.2961774880969</v>
      </c>
    </row>
    <row r="682" spans="1:16">
      <c r="A682" s="6">
        <v>1</v>
      </c>
      <c r="B682" s="6">
        <v>0</v>
      </c>
      <c r="C682" s="6">
        <v>27</v>
      </c>
      <c r="D682" s="6">
        <f t="shared" si="130"/>
        <v>28</v>
      </c>
      <c r="E682" s="5">
        <f t="shared" si="131"/>
        <v>99.000000000000014</v>
      </c>
      <c r="F682" s="5">
        <f t="shared" si="132"/>
        <v>0</v>
      </c>
      <c r="G682" s="5">
        <f t="shared" si="133"/>
        <v>1699.1907643430709</v>
      </c>
      <c r="H682" s="5">
        <f t="shared" si="134"/>
        <v>1798.1907643430709</v>
      </c>
      <c r="I682" s="5">
        <f t="shared" si="135"/>
        <v>720</v>
      </c>
      <c r="J682" s="5">
        <f t="shared" si="136"/>
        <v>1078.1907643430709</v>
      </c>
      <c r="K682" s="2">
        <f t="shared" si="137"/>
        <v>43718.589658733865</v>
      </c>
      <c r="L682" s="2">
        <f t="shared" si="138"/>
        <v>81700</v>
      </c>
      <c r="M682" s="2">
        <f t="shared" si="139"/>
        <v>24640</v>
      </c>
      <c r="N682" s="6">
        <f t="shared" si="140"/>
        <v>1</v>
      </c>
      <c r="O682" s="2">
        <f t="shared" si="141"/>
        <v>-6658.5896587338648</v>
      </c>
      <c r="P682" s="2">
        <f t="shared" si="142"/>
        <v>-6658.5896587338648</v>
      </c>
    </row>
    <row r="683" spans="1:16">
      <c r="A683" s="6">
        <v>1</v>
      </c>
      <c r="B683" s="6">
        <v>0</v>
      </c>
      <c r="C683" s="6">
        <v>28</v>
      </c>
      <c r="D683" s="6">
        <f t="shared" si="130"/>
        <v>29</v>
      </c>
      <c r="E683" s="5">
        <f t="shared" si="131"/>
        <v>99.000000000000014</v>
      </c>
      <c r="F683" s="5">
        <f t="shared" si="132"/>
        <v>0</v>
      </c>
      <c r="G683" s="5">
        <f t="shared" si="133"/>
        <v>1784.1503025602246</v>
      </c>
      <c r="H683" s="5">
        <f t="shared" si="134"/>
        <v>1883.1503025602246</v>
      </c>
      <c r="I683" s="5">
        <f t="shared" si="135"/>
        <v>720</v>
      </c>
      <c r="J683" s="5">
        <f t="shared" si="136"/>
        <v>1163.1503025602246</v>
      </c>
      <c r="K683" s="2">
        <f t="shared" si="137"/>
        <v>45193.581641670564</v>
      </c>
      <c r="L683" s="2">
        <f t="shared" si="138"/>
        <v>84400</v>
      </c>
      <c r="M683" s="2">
        <f t="shared" si="139"/>
        <v>25520</v>
      </c>
      <c r="N683" s="6">
        <f t="shared" si="140"/>
        <v>1</v>
      </c>
      <c r="O683" s="2">
        <f t="shared" si="141"/>
        <v>-6313.5816416705638</v>
      </c>
      <c r="P683" s="2">
        <f t="shared" si="142"/>
        <v>-6313.5816416705638</v>
      </c>
    </row>
    <row r="684" spans="1:16">
      <c r="A684" s="6">
        <v>1</v>
      </c>
      <c r="B684" s="6">
        <v>0</v>
      </c>
      <c r="C684" s="6">
        <v>29</v>
      </c>
      <c r="D684" s="6">
        <f t="shared" si="130"/>
        <v>30</v>
      </c>
      <c r="E684" s="5">
        <f t="shared" si="131"/>
        <v>99.000000000000014</v>
      </c>
      <c r="F684" s="5">
        <f t="shared" si="132"/>
        <v>0</v>
      </c>
      <c r="G684" s="5">
        <f t="shared" si="133"/>
        <v>1870.9683306758782</v>
      </c>
      <c r="H684" s="5">
        <f t="shared" si="134"/>
        <v>1969.9683306758782</v>
      </c>
      <c r="I684" s="5">
        <f t="shared" si="135"/>
        <v>720</v>
      </c>
      <c r="J684" s="5">
        <f t="shared" si="136"/>
        <v>1249.9683306758782</v>
      </c>
      <c r="K684" s="2">
        <f t="shared" si="137"/>
        <v>46700.839074233998</v>
      </c>
      <c r="L684" s="2">
        <f t="shared" si="138"/>
        <v>87100</v>
      </c>
      <c r="M684" s="2">
        <f t="shared" si="139"/>
        <v>26400</v>
      </c>
      <c r="N684" s="6">
        <f t="shared" si="140"/>
        <v>1</v>
      </c>
      <c r="O684" s="2">
        <f t="shared" si="141"/>
        <v>-6000.839074233998</v>
      </c>
      <c r="P684" s="2">
        <f t="shared" si="142"/>
        <v>-6000.839074233998</v>
      </c>
    </row>
    <row r="685" spans="1:16">
      <c r="A685" s="6">
        <v>1</v>
      </c>
      <c r="B685" s="6">
        <v>0</v>
      </c>
      <c r="C685" s="6">
        <v>30</v>
      </c>
      <c r="D685" s="6">
        <f t="shared" si="130"/>
        <v>31</v>
      </c>
      <c r="E685" s="5">
        <f t="shared" si="131"/>
        <v>99.000000000000014</v>
      </c>
      <c r="F685" s="5">
        <f t="shared" si="132"/>
        <v>0</v>
      </c>
      <c r="G685" s="5">
        <f t="shared" si="133"/>
        <v>1959.6780360096488</v>
      </c>
      <c r="H685" s="5">
        <f t="shared" si="134"/>
        <v>2058.6780360096491</v>
      </c>
      <c r="I685" s="5">
        <f t="shared" si="135"/>
        <v>720</v>
      </c>
      <c r="J685" s="5">
        <f t="shared" si="136"/>
        <v>1338.6780360096491</v>
      </c>
      <c r="K685" s="2">
        <f t="shared" si="137"/>
        <v>48240.938125167522</v>
      </c>
      <c r="L685" s="2">
        <f t="shared" si="138"/>
        <v>89800</v>
      </c>
      <c r="M685" s="2">
        <f t="shared" si="139"/>
        <v>27280</v>
      </c>
      <c r="N685" s="6">
        <f t="shared" si="140"/>
        <v>1</v>
      </c>
      <c r="O685" s="2">
        <f t="shared" si="141"/>
        <v>-5720.9381251675222</v>
      </c>
      <c r="P685" s="2">
        <f t="shared" si="142"/>
        <v>-5720.9381251675222</v>
      </c>
    </row>
    <row r="686" spans="1:16">
      <c r="A686" s="6">
        <v>1</v>
      </c>
      <c r="B686" s="6">
        <v>1</v>
      </c>
      <c r="C686" s="6">
        <v>0</v>
      </c>
      <c r="D686" s="6">
        <f t="shared" si="130"/>
        <v>2</v>
      </c>
      <c r="E686" s="5">
        <f t="shared" si="131"/>
        <v>99.000000000000014</v>
      </c>
      <c r="F686" s="5">
        <f t="shared" si="132"/>
        <v>30.749999999999996</v>
      </c>
      <c r="G686" s="5">
        <f t="shared" si="133"/>
        <v>0</v>
      </c>
      <c r="H686" s="5">
        <f t="shared" si="134"/>
        <v>129.75</v>
      </c>
      <c r="I686" s="5">
        <f t="shared" si="135"/>
        <v>129.75</v>
      </c>
      <c r="J686" s="5">
        <f t="shared" si="136"/>
        <v>0</v>
      </c>
      <c r="K686" s="2">
        <f t="shared" si="137"/>
        <v>4505.208333333333</v>
      </c>
      <c r="L686" s="2">
        <f t="shared" si="138"/>
        <v>10894</v>
      </c>
      <c r="M686" s="2">
        <f t="shared" si="139"/>
        <v>1320</v>
      </c>
      <c r="N686" s="6">
        <f t="shared" si="140"/>
        <v>1</v>
      </c>
      <c r="O686" s="2">
        <f t="shared" si="141"/>
        <v>-14931.208333333332</v>
      </c>
      <c r="P686" s="2">
        <f t="shared" si="142"/>
        <v>-14931.208333333332</v>
      </c>
    </row>
    <row r="687" spans="1:16">
      <c r="A687" s="6">
        <v>1</v>
      </c>
      <c r="B687" s="6">
        <v>1</v>
      </c>
      <c r="C687" s="6">
        <v>1</v>
      </c>
      <c r="D687" s="6">
        <f t="shared" si="130"/>
        <v>3</v>
      </c>
      <c r="E687" s="5">
        <f t="shared" si="131"/>
        <v>99.000000000000014</v>
      </c>
      <c r="F687" s="5">
        <f t="shared" si="132"/>
        <v>30.749999999999996</v>
      </c>
      <c r="G687" s="5">
        <f t="shared" si="133"/>
        <v>45.5625</v>
      </c>
      <c r="H687" s="5">
        <f t="shared" si="134"/>
        <v>175.3125</v>
      </c>
      <c r="I687" s="5">
        <f t="shared" si="135"/>
        <v>175.3125</v>
      </c>
      <c r="J687" s="5">
        <f t="shared" si="136"/>
        <v>0</v>
      </c>
      <c r="K687" s="2">
        <f t="shared" si="137"/>
        <v>6087.239583333333</v>
      </c>
      <c r="L687" s="2">
        <f t="shared" si="138"/>
        <v>13594</v>
      </c>
      <c r="M687" s="2">
        <f t="shared" si="139"/>
        <v>2200</v>
      </c>
      <c r="N687" s="6">
        <f t="shared" si="140"/>
        <v>1</v>
      </c>
      <c r="O687" s="2">
        <f t="shared" si="141"/>
        <v>-14693.239583333332</v>
      </c>
      <c r="P687" s="2">
        <f t="shared" si="142"/>
        <v>-14693.239583333332</v>
      </c>
    </row>
    <row r="688" spans="1:16">
      <c r="A688" s="6">
        <v>1</v>
      </c>
      <c r="B688" s="6">
        <v>1</v>
      </c>
      <c r="C688" s="6">
        <v>2</v>
      </c>
      <c r="D688" s="6">
        <f t="shared" si="130"/>
        <v>4</v>
      </c>
      <c r="E688" s="5">
        <f t="shared" si="131"/>
        <v>99.000000000000014</v>
      </c>
      <c r="F688" s="5">
        <f t="shared" si="132"/>
        <v>30.749999999999996</v>
      </c>
      <c r="G688" s="5">
        <f t="shared" si="133"/>
        <v>92.264062499999994</v>
      </c>
      <c r="H688" s="5">
        <f t="shared" si="134"/>
        <v>222.01406249999999</v>
      </c>
      <c r="I688" s="5">
        <f t="shared" si="135"/>
        <v>222.01406249999999</v>
      </c>
      <c r="J688" s="5">
        <f t="shared" si="136"/>
        <v>0</v>
      </c>
      <c r="K688" s="2">
        <f t="shared" si="137"/>
        <v>7708.821614583333</v>
      </c>
      <c r="L688" s="2">
        <f t="shared" si="138"/>
        <v>16294</v>
      </c>
      <c r="M688" s="2">
        <f t="shared" si="139"/>
        <v>3080</v>
      </c>
      <c r="N688" s="6">
        <f t="shared" si="140"/>
        <v>1</v>
      </c>
      <c r="O688" s="2">
        <f t="shared" si="141"/>
        <v>-14494.821614583332</v>
      </c>
      <c r="P688" s="2">
        <f t="shared" si="142"/>
        <v>-14494.821614583332</v>
      </c>
    </row>
    <row r="689" spans="1:16">
      <c r="A689" s="6">
        <v>1</v>
      </c>
      <c r="B689" s="6">
        <v>1</v>
      </c>
      <c r="C689" s="6">
        <v>3</v>
      </c>
      <c r="D689" s="6">
        <f t="shared" si="130"/>
        <v>5</v>
      </c>
      <c r="E689" s="5">
        <f t="shared" si="131"/>
        <v>99.000000000000014</v>
      </c>
      <c r="F689" s="5">
        <f t="shared" si="132"/>
        <v>30.749999999999996</v>
      </c>
      <c r="G689" s="5">
        <f t="shared" si="133"/>
        <v>140.12604492187498</v>
      </c>
      <c r="H689" s="5">
        <f t="shared" si="134"/>
        <v>269.87604492187495</v>
      </c>
      <c r="I689" s="5">
        <f t="shared" si="135"/>
        <v>269.87604492187495</v>
      </c>
      <c r="J689" s="5">
        <f t="shared" si="136"/>
        <v>0</v>
      </c>
      <c r="K689" s="2">
        <f t="shared" si="137"/>
        <v>9370.6960042317696</v>
      </c>
      <c r="L689" s="2">
        <f t="shared" si="138"/>
        <v>18994</v>
      </c>
      <c r="M689" s="2">
        <f t="shared" si="139"/>
        <v>3960</v>
      </c>
      <c r="N689" s="6">
        <f t="shared" si="140"/>
        <v>1</v>
      </c>
      <c r="O689" s="2">
        <f t="shared" si="141"/>
        <v>-14336.69600423177</v>
      </c>
      <c r="P689" s="2">
        <f t="shared" si="142"/>
        <v>-14336.69600423177</v>
      </c>
    </row>
    <row r="690" spans="1:16">
      <c r="A690" s="6">
        <v>1</v>
      </c>
      <c r="B690" s="6">
        <v>1</v>
      </c>
      <c r="C690" s="6">
        <v>4</v>
      </c>
      <c r="D690" s="6">
        <f t="shared" si="130"/>
        <v>6</v>
      </c>
      <c r="E690" s="5">
        <f t="shared" si="131"/>
        <v>99.000000000000014</v>
      </c>
      <c r="F690" s="5">
        <f t="shared" si="132"/>
        <v>30.749999999999996</v>
      </c>
      <c r="G690" s="5">
        <f t="shared" si="133"/>
        <v>189.17016064453125</v>
      </c>
      <c r="H690" s="5">
        <f t="shared" si="134"/>
        <v>318.92016064453128</v>
      </c>
      <c r="I690" s="5">
        <f t="shared" si="135"/>
        <v>318.92016064453128</v>
      </c>
      <c r="J690" s="5">
        <f t="shared" si="136"/>
        <v>0</v>
      </c>
      <c r="K690" s="2">
        <f t="shared" si="137"/>
        <v>11073.616689046225</v>
      </c>
      <c r="L690" s="2">
        <f t="shared" si="138"/>
        <v>21694</v>
      </c>
      <c r="M690" s="2">
        <f t="shared" si="139"/>
        <v>4840</v>
      </c>
      <c r="N690" s="6">
        <f t="shared" si="140"/>
        <v>1</v>
      </c>
      <c r="O690" s="2">
        <f t="shared" si="141"/>
        <v>-14219.616689046225</v>
      </c>
      <c r="P690" s="2">
        <f t="shared" si="142"/>
        <v>-14219.616689046225</v>
      </c>
    </row>
    <row r="691" spans="1:16">
      <c r="A691" s="6">
        <v>1</v>
      </c>
      <c r="B691" s="6">
        <v>1</v>
      </c>
      <c r="C691" s="6">
        <v>5</v>
      </c>
      <c r="D691" s="6">
        <f t="shared" si="130"/>
        <v>7</v>
      </c>
      <c r="E691" s="5">
        <f t="shared" si="131"/>
        <v>99.000000000000014</v>
      </c>
      <c r="F691" s="5">
        <f t="shared" si="132"/>
        <v>30.749999999999996</v>
      </c>
      <c r="G691" s="5">
        <f t="shared" si="133"/>
        <v>239.41848456573481</v>
      </c>
      <c r="H691" s="5">
        <f t="shared" si="134"/>
        <v>369.16848456573484</v>
      </c>
      <c r="I691" s="5">
        <f t="shared" si="135"/>
        <v>369.16848456573484</v>
      </c>
      <c r="J691" s="5">
        <f t="shared" si="136"/>
        <v>0</v>
      </c>
      <c r="K691" s="2">
        <f t="shared" si="137"/>
        <v>12818.350158532459</v>
      </c>
      <c r="L691" s="2">
        <f t="shared" si="138"/>
        <v>24394</v>
      </c>
      <c r="M691" s="2">
        <f t="shared" si="139"/>
        <v>5720</v>
      </c>
      <c r="N691" s="6">
        <f t="shared" si="140"/>
        <v>1</v>
      </c>
      <c r="O691" s="2">
        <f t="shared" si="141"/>
        <v>-14144.350158532459</v>
      </c>
      <c r="P691" s="2">
        <f t="shared" si="142"/>
        <v>-14144.350158532459</v>
      </c>
    </row>
    <row r="692" spans="1:16">
      <c r="A692" s="6">
        <v>1</v>
      </c>
      <c r="B692" s="6">
        <v>1</v>
      </c>
      <c r="C692" s="6">
        <v>6</v>
      </c>
      <c r="D692" s="6">
        <f t="shared" si="130"/>
        <v>8</v>
      </c>
      <c r="E692" s="5">
        <f t="shared" si="131"/>
        <v>99.000000000000014</v>
      </c>
      <c r="F692" s="5">
        <f t="shared" si="132"/>
        <v>30.749999999999996</v>
      </c>
      <c r="G692" s="5">
        <f t="shared" si="133"/>
        <v>290.89345874736784</v>
      </c>
      <c r="H692" s="5">
        <f t="shared" si="134"/>
        <v>420.64345874736784</v>
      </c>
      <c r="I692" s="5">
        <f t="shared" si="135"/>
        <v>420.64345874736784</v>
      </c>
      <c r="J692" s="5">
        <f t="shared" si="136"/>
        <v>0</v>
      </c>
      <c r="K692" s="2">
        <f t="shared" si="137"/>
        <v>14605.675650950272</v>
      </c>
      <c r="L692" s="2">
        <f t="shared" si="138"/>
        <v>27094</v>
      </c>
      <c r="M692" s="2">
        <f t="shared" si="139"/>
        <v>6600</v>
      </c>
      <c r="N692" s="6">
        <f t="shared" si="140"/>
        <v>1</v>
      </c>
      <c r="O692" s="2">
        <f t="shared" si="141"/>
        <v>-14111.675650950272</v>
      </c>
      <c r="P692" s="2">
        <f t="shared" si="142"/>
        <v>-14111.675650950272</v>
      </c>
    </row>
    <row r="693" spans="1:16">
      <c r="A693" s="6">
        <v>1</v>
      </c>
      <c r="B693" s="6">
        <v>1</v>
      </c>
      <c r="C693" s="6">
        <v>7</v>
      </c>
      <c r="D693" s="6">
        <f t="shared" si="130"/>
        <v>9</v>
      </c>
      <c r="E693" s="5">
        <f t="shared" si="131"/>
        <v>99.000000000000014</v>
      </c>
      <c r="F693" s="5">
        <f t="shared" si="132"/>
        <v>30.749999999999996</v>
      </c>
      <c r="G693" s="5">
        <f t="shared" si="133"/>
        <v>343.61789814532818</v>
      </c>
      <c r="H693" s="5">
        <f t="shared" si="134"/>
        <v>473.36789814532818</v>
      </c>
      <c r="I693" s="5">
        <f t="shared" si="135"/>
        <v>473.36789814532818</v>
      </c>
      <c r="J693" s="5">
        <f t="shared" si="136"/>
        <v>0</v>
      </c>
      <c r="K693" s="2">
        <f t="shared" si="137"/>
        <v>16436.385352268338</v>
      </c>
      <c r="L693" s="2">
        <f t="shared" si="138"/>
        <v>29794</v>
      </c>
      <c r="M693" s="2">
        <f t="shared" si="139"/>
        <v>7480</v>
      </c>
      <c r="N693" s="6">
        <f t="shared" si="140"/>
        <v>1</v>
      </c>
      <c r="O693" s="2">
        <f t="shared" si="141"/>
        <v>-14122.385352268338</v>
      </c>
      <c r="P693" s="2">
        <f t="shared" si="142"/>
        <v>-14122.385352268338</v>
      </c>
    </row>
    <row r="694" spans="1:16">
      <c r="A694" s="6">
        <v>1</v>
      </c>
      <c r="B694" s="6">
        <v>1</v>
      </c>
      <c r="C694" s="6">
        <v>8</v>
      </c>
      <c r="D694" s="6">
        <f t="shared" si="130"/>
        <v>10</v>
      </c>
      <c r="E694" s="5">
        <f t="shared" si="131"/>
        <v>99.000000000000014</v>
      </c>
      <c r="F694" s="5">
        <f t="shared" si="132"/>
        <v>30.749999999999996</v>
      </c>
      <c r="G694" s="5">
        <f t="shared" si="133"/>
        <v>397.61499642530839</v>
      </c>
      <c r="H694" s="5">
        <f t="shared" si="134"/>
        <v>527.36499642530839</v>
      </c>
      <c r="I694" s="5">
        <f t="shared" si="135"/>
        <v>527.36499642530839</v>
      </c>
      <c r="J694" s="5">
        <f t="shared" si="136"/>
        <v>0</v>
      </c>
      <c r="K694" s="2">
        <f t="shared" si="137"/>
        <v>18311.284598100985</v>
      </c>
      <c r="L694" s="2">
        <f t="shared" si="138"/>
        <v>32494</v>
      </c>
      <c r="M694" s="2">
        <f t="shared" si="139"/>
        <v>8360</v>
      </c>
      <c r="N694" s="6">
        <f t="shared" si="140"/>
        <v>1</v>
      </c>
      <c r="O694" s="2">
        <f t="shared" si="141"/>
        <v>-14177.284598100985</v>
      </c>
      <c r="P694" s="2">
        <f t="shared" si="142"/>
        <v>-14177.284598100985</v>
      </c>
    </row>
    <row r="695" spans="1:16">
      <c r="A695" s="6">
        <v>1</v>
      </c>
      <c r="B695" s="6">
        <v>1</v>
      </c>
      <c r="C695" s="6">
        <v>9</v>
      </c>
      <c r="D695" s="6">
        <f t="shared" si="130"/>
        <v>11</v>
      </c>
      <c r="E695" s="5">
        <f t="shared" si="131"/>
        <v>99.000000000000014</v>
      </c>
      <c r="F695" s="5">
        <f t="shared" si="132"/>
        <v>30.749999999999996</v>
      </c>
      <c r="G695" s="5">
        <f t="shared" si="133"/>
        <v>452.90833186570285</v>
      </c>
      <c r="H695" s="5">
        <f t="shared" si="134"/>
        <v>582.65833186570285</v>
      </c>
      <c r="I695" s="5">
        <f t="shared" si="135"/>
        <v>582.65833186570285</v>
      </c>
      <c r="J695" s="5">
        <f t="shared" si="136"/>
        <v>0</v>
      </c>
      <c r="K695" s="2">
        <f t="shared" si="137"/>
        <v>20231.192078670236</v>
      </c>
      <c r="L695" s="2">
        <f t="shared" si="138"/>
        <v>35194</v>
      </c>
      <c r="M695" s="2">
        <f t="shared" si="139"/>
        <v>9240</v>
      </c>
      <c r="N695" s="6">
        <f t="shared" si="140"/>
        <v>1</v>
      </c>
      <c r="O695" s="2">
        <f t="shared" si="141"/>
        <v>-14277.192078670236</v>
      </c>
      <c r="P695" s="2">
        <f t="shared" si="142"/>
        <v>-14277.192078670236</v>
      </c>
    </row>
    <row r="696" spans="1:16">
      <c r="A696" s="6">
        <v>1</v>
      </c>
      <c r="B696" s="6">
        <v>1</v>
      </c>
      <c r="C696" s="6">
        <v>10</v>
      </c>
      <c r="D696" s="6">
        <f t="shared" si="130"/>
        <v>12</v>
      </c>
      <c r="E696" s="5">
        <f t="shared" si="131"/>
        <v>99.000000000000014</v>
      </c>
      <c r="F696" s="5">
        <f t="shared" si="132"/>
        <v>30.749999999999996</v>
      </c>
      <c r="G696" s="5">
        <f t="shared" si="133"/>
        <v>509.52187334891573</v>
      </c>
      <c r="H696" s="5">
        <f t="shared" si="134"/>
        <v>639.27187334891573</v>
      </c>
      <c r="I696" s="5">
        <f t="shared" si="135"/>
        <v>639.27187334891573</v>
      </c>
      <c r="J696" s="5">
        <f t="shared" si="136"/>
        <v>0</v>
      </c>
      <c r="K696" s="2">
        <f t="shared" si="137"/>
        <v>22196.94004683735</v>
      </c>
      <c r="L696" s="2">
        <f t="shared" si="138"/>
        <v>37894</v>
      </c>
      <c r="M696" s="2">
        <f t="shared" si="139"/>
        <v>10120</v>
      </c>
      <c r="N696" s="6">
        <f t="shared" si="140"/>
        <v>1</v>
      </c>
      <c r="O696" s="2">
        <f t="shared" si="141"/>
        <v>-14422.94004683735</v>
      </c>
      <c r="P696" s="2">
        <f t="shared" si="142"/>
        <v>-14422.94004683735</v>
      </c>
    </row>
    <row r="697" spans="1:16">
      <c r="A697" s="6">
        <v>1</v>
      </c>
      <c r="B697" s="6">
        <v>1</v>
      </c>
      <c r="C697" s="6">
        <v>11</v>
      </c>
      <c r="D697" s="6">
        <f t="shared" si="130"/>
        <v>13</v>
      </c>
      <c r="E697" s="5">
        <f t="shared" si="131"/>
        <v>99.000000000000014</v>
      </c>
      <c r="F697" s="5">
        <f t="shared" si="132"/>
        <v>30.749999999999996</v>
      </c>
      <c r="G697" s="5">
        <f t="shared" si="133"/>
        <v>567.47998644235474</v>
      </c>
      <c r="H697" s="5">
        <f t="shared" si="134"/>
        <v>697.22998644235474</v>
      </c>
      <c r="I697" s="5">
        <f t="shared" si="135"/>
        <v>697.22998644235474</v>
      </c>
      <c r="J697" s="5">
        <f t="shared" si="136"/>
        <v>0</v>
      </c>
      <c r="K697" s="2">
        <f t="shared" si="137"/>
        <v>24209.374529248427</v>
      </c>
      <c r="L697" s="2">
        <f t="shared" si="138"/>
        <v>40594</v>
      </c>
      <c r="M697" s="2">
        <f t="shared" si="139"/>
        <v>11000</v>
      </c>
      <c r="N697" s="6">
        <f t="shared" si="140"/>
        <v>1</v>
      </c>
      <c r="O697" s="2">
        <f t="shared" si="141"/>
        <v>-14615.374529248427</v>
      </c>
      <c r="P697" s="2">
        <f t="shared" si="142"/>
        <v>-14615.374529248427</v>
      </c>
    </row>
    <row r="698" spans="1:16">
      <c r="A698" s="6">
        <v>1</v>
      </c>
      <c r="B698" s="6">
        <v>1</v>
      </c>
      <c r="C698" s="6">
        <v>12</v>
      </c>
      <c r="D698" s="6">
        <f t="shared" si="130"/>
        <v>14</v>
      </c>
      <c r="E698" s="5">
        <f t="shared" si="131"/>
        <v>99.000000000000014</v>
      </c>
      <c r="F698" s="5">
        <f t="shared" si="132"/>
        <v>30.749999999999996</v>
      </c>
      <c r="G698" s="5">
        <f t="shared" si="133"/>
        <v>626.80743957041921</v>
      </c>
      <c r="H698" s="5">
        <f t="shared" si="134"/>
        <v>756.55743957041921</v>
      </c>
      <c r="I698" s="5">
        <f t="shared" si="135"/>
        <v>720</v>
      </c>
      <c r="J698" s="5">
        <f t="shared" si="136"/>
        <v>36.557439570419206</v>
      </c>
      <c r="K698" s="2">
        <f t="shared" si="137"/>
        <v>25634.677770319777</v>
      </c>
      <c r="L698" s="2">
        <f t="shared" si="138"/>
        <v>43294</v>
      </c>
      <c r="M698" s="2">
        <f t="shared" si="139"/>
        <v>11880</v>
      </c>
      <c r="N698" s="6">
        <f t="shared" si="140"/>
        <v>1</v>
      </c>
      <c r="O698" s="2">
        <f t="shared" si="141"/>
        <v>-14220.677770319777</v>
      </c>
      <c r="P698" s="2">
        <f t="shared" si="142"/>
        <v>-14220.677770319777</v>
      </c>
    </row>
    <row r="699" spans="1:16">
      <c r="A699" s="6">
        <v>1</v>
      </c>
      <c r="B699" s="6">
        <v>1</v>
      </c>
      <c r="C699" s="6">
        <v>13</v>
      </c>
      <c r="D699" s="6">
        <f t="shared" si="130"/>
        <v>15</v>
      </c>
      <c r="E699" s="5">
        <f t="shared" si="131"/>
        <v>99.000000000000014</v>
      </c>
      <c r="F699" s="5">
        <f t="shared" si="132"/>
        <v>30.749999999999996</v>
      </c>
      <c r="G699" s="5">
        <f t="shared" si="133"/>
        <v>687.52941027880343</v>
      </c>
      <c r="H699" s="5">
        <f t="shared" si="134"/>
        <v>817.27941027880343</v>
      </c>
      <c r="I699" s="5">
        <f t="shared" si="135"/>
        <v>720</v>
      </c>
      <c r="J699" s="5">
        <f t="shared" si="136"/>
        <v>97.279410278803425</v>
      </c>
      <c r="K699" s="2">
        <f t="shared" si="137"/>
        <v>26688.878650673672</v>
      </c>
      <c r="L699" s="2">
        <f t="shared" si="138"/>
        <v>45994</v>
      </c>
      <c r="M699" s="2">
        <f t="shared" si="139"/>
        <v>12760</v>
      </c>
      <c r="N699" s="6">
        <f t="shared" si="140"/>
        <v>1</v>
      </c>
      <c r="O699" s="2">
        <f t="shared" si="141"/>
        <v>-13454.878650673672</v>
      </c>
      <c r="P699" s="2">
        <f t="shared" si="142"/>
        <v>-13454.878650673672</v>
      </c>
    </row>
    <row r="700" spans="1:16">
      <c r="A700" s="6">
        <v>1</v>
      </c>
      <c r="B700" s="6">
        <v>1</v>
      </c>
      <c r="C700" s="6">
        <v>14</v>
      </c>
      <c r="D700" s="6">
        <f t="shared" si="130"/>
        <v>16</v>
      </c>
      <c r="E700" s="5">
        <f t="shared" si="131"/>
        <v>99.000000000000014</v>
      </c>
      <c r="F700" s="5">
        <f t="shared" si="132"/>
        <v>30.749999999999996</v>
      </c>
      <c r="G700" s="5">
        <f t="shared" si="133"/>
        <v>749.67149159246469</v>
      </c>
      <c r="H700" s="5">
        <f t="shared" si="134"/>
        <v>879.42149159246469</v>
      </c>
      <c r="I700" s="5">
        <f t="shared" si="135"/>
        <v>720</v>
      </c>
      <c r="J700" s="5">
        <f t="shared" si="136"/>
        <v>159.42149159246469</v>
      </c>
      <c r="K700" s="2">
        <f t="shared" si="137"/>
        <v>27767.734229035847</v>
      </c>
      <c r="L700" s="2">
        <f t="shared" si="138"/>
        <v>48694</v>
      </c>
      <c r="M700" s="2">
        <f t="shared" si="139"/>
        <v>13640</v>
      </c>
      <c r="N700" s="6">
        <f t="shared" si="140"/>
        <v>1</v>
      </c>
      <c r="O700" s="2">
        <f t="shared" si="141"/>
        <v>-12713.734229035847</v>
      </c>
      <c r="P700" s="2">
        <f t="shared" si="142"/>
        <v>-12713.734229035847</v>
      </c>
    </row>
    <row r="701" spans="1:16">
      <c r="A701" s="6">
        <v>1</v>
      </c>
      <c r="B701" s="6">
        <v>1</v>
      </c>
      <c r="C701" s="6">
        <v>15</v>
      </c>
      <c r="D701" s="6">
        <f t="shared" si="130"/>
        <v>17</v>
      </c>
      <c r="E701" s="5">
        <f t="shared" si="131"/>
        <v>99.000000000000014</v>
      </c>
      <c r="F701" s="5">
        <f t="shared" si="132"/>
        <v>30.749999999999996</v>
      </c>
      <c r="G701" s="5">
        <f t="shared" si="133"/>
        <v>813.25969846861108</v>
      </c>
      <c r="H701" s="5">
        <f t="shared" si="134"/>
        <v>943.00969846861108</v>
      </c>
      <c r="I701" s="5">
        <f t="shared" si="135"/>
        <v>720</v>
      </c>
      <c r="J701" s="5">
        <f t="shared" si="136"/>
        <v>223.00969846861108</v>
      </c>
      <c r="K701" s="2">
        <f t="shared" si="137"/>
        <v>28871.696153968944</v>
      </c>
      <c r="L701" s="2">
        <f t="shared" si="138"/>
        <v>51394</v>
      </c>
      <c r="M701" s="2">
        <f t="shared" si="139"/>
        <v>14520</v>
      </c>
      <c r="N701" s="6">
        <f t="shared" si="140"/>
        <v>1</v>
      </c>
      <c r="O701" s="2">
        <f t="shared" si="141"/>
        <v>-11997.696153968944</v>
      </c>
      <c r="P701" s="2">
        <f t="shared" si="142"/>
        <v>-11997.696153968944</v>
      </c>
    </row>
    <row r="702" spans="1:16">
      <c r="A702" s="6">
        <v>1</v>
      </c>
      <c r="B702" s="6">
        <v>1</v>
      </c>
      <c r="C702" s="6">
        <v>16</v>
      </c>
      <c r="D702" s="6">
        <f t="shared" si="130"/>
        <v>18</v>
      </c>
      <c r="E702" s="5">
        <f t="shared" si="131"/>
        <v>99.000000000000014</v>
      </c>
      <c r="F702" s="5">
        <f t="shared" si="132"/>
        <v>30.749999999999996</v>
      </c>
      <c r="G702" s="5">
        <f t="shared" si="133"/>
        <v>878.32047434610013</v>
      </c>
      <c r="H702" s="5">
        <f t="shared" si="134"/>
        <v>1008.0704743461001</v>
      </c>
      <c r="I702" s="5">
        <f t="shared" si="135"/>
        <v>720</v>
      </c>
      <c r="J702" s="5">
        <f t="shared" si="136"/>
        <v>288.07047434610013</v>
      </c>
      <c r="K702" s="2">
        <f t="shared" si="137"/>
        <v>30001.223512953125</v>
      </c>
      <c r="L702" s="2">
        <f t="shared" si="138"/>
        <v>54094</v>
      </c>
      <c r="M702" s="2">
        <f t="shared" si="139"/>
        <v>15400</v>
      </c>
      <c r="N702" s="6">
        <f t="shared" si="140"/>
        <v>1</v>
      </c>
      <c r="O702" s="2">
        <f t="shared" si="141"/>
        <v>-11307.223512953125</v>
      </c>
      <c r="P702" s="2">
        <f t="shared" si="142"/>
        <v>-11307.223512953125</v>
      </c>
    </row>
    <row r="703" spans="1:16">
      <c r="A703" s="6">
        <v>1</v>
      </c>
      <c r="B703" s="6">
        <v>1</v>
      </c>
      <c r="C703" s="6">
        <v>17</v>
      </c>
      <c r="D703" s="6">
        <f t="shared" si="130"/>
        <v>19</v>
      </c>
      <c r="E703" s="5">
        <f t="shared" si="131"/>
        <v>99.000000000000014</v>
      </c>
      <c r="F703" s="5">
        <f t="shared" si="132"/>
        <v>30.749999999999996</v>
      </c>
      <c r="G703" s="5">
        <f t="shared" si="133"/>
        <v>944.88069779264049</v>
      </c>
      <c r="H703" s="5">
        <f t="shared" si="134"/>
        <v>1074.6306977926406</v>
      </c>
      <c r="I703" s="5">
        <f t="shared" si="135"/>
        <v>720</v>
      </c>
      <c r="J703" s="5">
        <f t="shared" si="136"/>
        <v>354.6306977926406</v>
      </c>
      <c r="K703" s="2">
        <f t="shared" si="137"/>
        <v>31156.782947788899</v>
      </c>
      <c r="L703" s="2">
        <f t="shared" si="138"/>
        <v>56794</v>
      </c>
      <c r="M703" s="2">
        <f t="shared" si="139"/>
        <v>16280</v>
      </c>
      <c r="N703" s="6">
        <f t="shared" si="140"/>
        <v>1</v>
      </c>
      <c r="O703" s="2">
        <f t="shared" si="141"/>
        <v>-10642.782947788899</v>
      </c>
      <c r="P703" s="2">
        <f t="shared" si="142"/>
        <v>-10642.782947788899</v>
      </c>
    </row>
    <row r="704" spans="1:16">
      <c r="A704" s="6">
        <v>1</v>
      </c>
      <c r="B704" s="6">
        <v>1</v>
      </c>
      <c r="C704" s="6">
        <v>18</v>
      </c>
      <c r="D704" s="6">
        <f t="shared" si="130"/>
        <v>20</v>
      </c>
      <c r="E704" s="5">
        <f t="shared" si="131"/>
        <v>99.000000000000014</v>
      </c>
      <c r="F704" s="5">
        <f t="shared" si="132"/>
        <v>30.749999999999996</v>
      </c>
      <c r="G704" s="5">
        <f t="shared" si="133"/>
        <v>1012.9676892512279</v>
      </c>
      <c r="H704" s="5">
        <f t="shared" si="134"/>
        <v>1142.717689251228</v>
      </c>
      <c r="I704" s="5">
        <f t="shared" si="135"/>
        <v>720</v>
      </c>
      <c r="J704" s="5">
        <f t="shared" si="136"/>
        <v>422.71768925122797</v>
      </c>
      <c r="K704" s="2">
        <f t="shared" si="137"/>
        <v>32338.848771722707</v>
      </c>
      <c r="L704" s="2">
        <f t="shared" si="138"/>
        <v>59494</v>
      </c>
      <c r="M704" s="2">
        <f t="shared" si="139"/>
        <v>17160</v>
      </c>
      <c r="N704" s="6">
        <f t="shared" si="140"/>
        <v>1</v>
      </c>
      <c r="O704" s="2">
        <f t="shared" si="141"/>
        <v>-10004.848771722707</v>
      </c>
      <c r="P704" s="2">
        <f t="shared" si="142"/>
        <v>-10004.848771722707</v>
      </c>
    </row>
    <row r="705" spans="1:16">
      <c r="A705" s="6">
        <v>1</v>
      </c>
      <c r="B705" s="6">
        <v>1</v>
      </c>
      <c r="C705" s="6">
        <v>19</v>
      </c>
      <c r="D705" s="6">
        <f t="shared" si="130"/>
        <v>21</v>
      </c>
      <c r="E705" s="5">
        <f t="shared" si="131"/>
        <v>99.000000000000014</v>
      </c>
      <c r="F705" s="5">
        <f t="shared" si="132"/>
        <v>30.749999999999996</v>
      </c>
      <c r="G705" s="5">
        <f t="shared" si="133"/>
        <v>1082.6092178872495</v>
      </c>
      <c r="H705" s="5">
        <f t="shared" si="134"/>
        <v>1212.3592178872495</v>
      </c>
      <c r="I705" s="5">
        <f t="shared" si="135"/>
        <v>720</v>
      </c>
      <c r="J705" s="5">
        <f t="shared" si="136"/>
        <v>492.35921788724954</v>
      </c>
      <c r="K705" s="2">
        <f t="shared" si="137"/>
        <v>33547.903088320309</v>
      </c>
      <c r="L705" s="2">
        <f t="shared" si="138"/>
        <v>62194</v>
      </c>
      <c r="M705" s="2">
        <f t="shared" si="139"/>
        <v>18040</v>
      </c>
      <c r="N705" s="6">
        <f t="shared" si="140"/>
        <v>1</v>
      </c>
      <c r="O705" s="2">
        <f t="shared" si="141"/>
        <v>-9393.9030883203086</v>
      </c>
      <c r="P705" s="2">
        <f t="shared" si="142"/>
        <v>-9393.9030883203086</v>
      </c>
    </row>
    <row r="706" spans="1:16">
      <c r="A706" s="6">
        <v>1</v>
      </c>
      <c r="B706" s="6">
        <v>1</v>
      </c>
      <c r="C706" s="6">
        <v>20</v>
      </c>
      <c r="D706" s="6">
        <f t="shared" si="130"/>
        <v>22</v>
      </c>
      <c r="E706" s="5">
        <f t="shared" si="131"/>
        <v>99.000000000000014</v>
      </c>
      <c r="F706" s="5">
        <f t="shared" si="132"/>
        <v>30.749999999999996</v>
      </c>
      <c r="G706" s="5">
        <f t="shared" si="133"/>
        <v>1153.8335085377266</v>
      </c>
      <c r="H706" s="5">
        <f t="shared" si="134"/>
        <v>1283.5835085377266</v>
      </c>
      <c r="I706" s="5">
        <f t="shared" si="135"/>
        <v>720</v>
      </c>
      <c r="J706" s="5">
        <f t="shared" si="136"/>
        <v>563.58350853772663</v>
      </c>
      <c r="K706" s="2">
        <f t="shared" si="137"/>
        <v>34784.435912113309</v>
      </c>
      <c r="L706" s="2">
        <f t="shared" si="138"/>
        <v>64894</v>
      </c>
      <c r="M706" s="2">
        <f t="shared" si="139"/>
        <v>18920</v>
      </c>
      <c r="N706" s="6">
        <f t="shared" si="140"/>
        <v>1</v>
      </c>
      <c r="O706" s="2">
        <f t="shared" si="141"/>
        <v>-8810.4359121133093</v>
      </c>
      <c r="P706" s="2">
        <f t="shared" si="142"/>
        <v>-8810.4359121133093</v>
      </c>
    </row>
    <row r="707" spans="1:16">
      <c r="A707" s="6">
        <v>1</v>
      </c>
      <c r="B707" s="6">
        <v>1</v>
      </c>
      <c r="C707" s="6">
        <v>21</v>
      </c>
      <c r="D707" s="6">
        <f t="shared" si="130"/>
        <v>23</v>
      </c>
      <c r="E707" s="5">
        <f t="shared" si="131"/>
        <v>99.000000000000014</v>
      </c>
      <c r="F707" s="5">
        <f t="shared" si="132"/>
        <v>30.749999999999996</v>
      </c>
      <c r="G707" s="5">
        <f t="shared" si="133"/>
        <v>1226.6692487641703</v>
      </c>
      <c r="H707" s="5">
        <f t="shared" si="134"/>
        <v>1356.4192487641703</v>
      </c>
      <c r="I707" s="5">
        <f t="shared" si="135"/>
        <v>720</v>
      </c>
      <c r="J707" s="5">
        <f t="shared" si="136"/>
        <v>636.41924876417033</v>
      </c>
      <c r="K707" s="2">
        <f t="shared" si="137"/>
        <v>36048.945291044627</v>
      </c>
      <c r="L707" s="2">
        <f t="shared" si="138"/>
        <v>67594</v>
      </c>
      <c r="M707" s="2">
        <f t="shared" si="139"/>
        <v>19800</v>
      </c>
      <c r="N707" s="6">
        <f t="shared" si="140"/>
        <v>1</v>
      </c>
      <c r="O707" s="2">
        <f t="shared" si="141"/>
        <v>-8254.9452910446271</v>
      </c>
      <c r="P707" s="2">
        <f t="shared" si="142"/>
        <v>-8254.9452910446271</v>
      </c>
    </row>
    <row r="708" spans="1:16">
      <c r="A708" s="6">
        <v>1</v>
      </c>
      <c r="B708" s="6">
        <v>1</v>
      </c>
      <c r="C708" s="6">
        <v>22</v>
      </c>
      <c r="D708" s="6">
        <f t="shared" ref="D708:D771" si="143">A708+B708+C708</f>
        <v>24</v>
      </c>
      <c r="E708" s="5">
        <f t="shared" ref="E708:E771" si="144">IF(A708=0,0,A708*LABOR_HRS_WK_TOM*SEASON_WEEKS*(1+DIM_PCT_TOM)^A708)</f>
        <v>99.000000000000014</v>
      </c>
      <c r="F708" s="5">
        <f t="shared" ref="F708:F771" si="145">IF(B708=0,0,B708*LABOR_HRS_WK_CAR*SEASON_WEEKS*(1+DIM_PCT_CAR)^B708)</f>
        <v>30.749999999999996</v>
      </c>
      <c r="G708" s="5">
        <f t="shared" ref="G708:G771" si="146">IF(C708=0,0,C708*LABOR_HRS_WK_MES*SEASON_WEEKS*(1+DIM_PCT_MES)^C708)</f>
        <v>1301.1455960105666</v>
      </c>
      <c r="H708" s="5">
        <f t="shared" ref="H708:H771" si="147">E708+F708+G708</f>
        <v>1430.8955960105666</v>
      </c>
      <c r="I708" s="5">
        <f t="shared" ref="I708:I771" si="148">MIN(H708,FARMER_HRS)</f>
        <v>720</v>
      </c>
      <c r="J708" s="5">
        <f t="shared" ref="J708:J771" si="149">MAX(0,H708-FARMER_HRS)</f>
        <v>710.89559601056658</v>
      </c>
      <c r="K708" s="2">
        <f t="shared" ref="K708:K771" si="150">I708*FARMER_RATE+J708*TEMP_WORKER_RATE</f>
        <v>37341.937430739003</v>
      </c>
      <c r="L708" s="2">
        <f t="shared" ref="L708:L771" si="151">A708*PRICE_TOM+B708*PRICE_CAR+C708*PRICE_MES</f>
        <v>70294</v>
      </c>
      <c r="M708" s="2">
        <f t="shared" ref="M708:M771" si="152">A708*FERT_BED_TOM+B708*FERT_BED_CAR+C708*FERT_BED_MES</f>
        <v>20680</v>
      </c>
      <c r="N708" s="6">
        <f t="shared" ref="N708:N771" si="153">IF(AND(D708&lt;=TOTAL_BEDS,J708&lt;=TEMP_WORKER_MAX*TEMP_WORKER_HRS),1,0)</f>
        <v>1</v>
      </c>
      <c r="O708" s="2">
        <f t="shared" ref="O708:O771" si="154">L708-M708-K708-FIXED_COSTS</f>
        <v>-7727.9374307390026</v>
      </c>
      <c r="P708" s="2">
        <f t="shared" ref="P708:P771" si="155">IF(N708=1,O708,"")</f>
        <v>-7727.9374307390026</v>
      </c>
    </row>
    <row r="709" spans="1:16">
      <c r="A709" s="6">
        <v>1</v>
      </c>
      <c r="B709" s="6">
        <v>1</v>
      </c>
      <c r="C709" s="6">
        <v>23</v>
      </c>
      <c r="D709" s="6">
        <f t="shared" si="143"/>
        <v>25</v>
      </c>
      <c r="E709" s="5">
        <f t="shared" si="144"/>
        <v>99.000000000000014</v>
      </c>
      <c r="F709" s="5">
        <f t="shared" si="145"/>
        <v>30.749999999999996</v>
      </c>
      <c r="G709" s="5">
        <f t="shared" si="146"/>
        <v>1377.292184868003</v>
      </c>
      <c r="H709" s="5">
        <f t="shared" si="147"/>
        <v>1507.042184868003</v>
      </c>
      <c r="I709" s="5">
        <f t="shared" si="148"/>
        <v>720</v>
      </c>
      <c r="J709" s="5">
        <f t="shared" si="149"/>
        <v>787.04218486800301</v>
      </c>
      <c r="K709" s="2">
        <f t="shared" si="150"/>
        <v>38663.926820625056</v>
      </c>
      <c r="L709" s="2">
        <f t="shared" si="151"/>
        <v>72994</v>
      </c>
      <c r="M709" s="2">
        <f t="shared" si="152"/>
        <v>21560</v>
      </c>
      <c r="N709" s="6">
        <f t="shared" si="153"/>
        <v>1</v>
      </c>
      <c r="O709" s="2">
        <f t="shared" si="154"/>
        <v>-7229.9268206250563</v>
      </c>
      <c r="P709" s="2">
        <f t="shared" si="155"/>
        <v>-7229.9268206250563</v>
      </c>
    </row>
    <row r="710" spans="1:16">
      <c r="A710" s="6">
        <v>1</v>
      </c>
      <c r="B710" s="6">
        <v>1</v>
      </c>
      <c r="C710" s="6">
        <v>24</v>
      </c>
      <c r="D710" s="6">
        <f t="shared" si="143"/>
        <v>26</v>
      </c>
      <c r="E710" s="5">
        <f t="shared" si="144"/>
        <v>99.000000000000014</v>
      </c>
      <c r="F710" s="5">
        <f t="shared" si="145"/>
        <v>30.749999999999996</v>
      </c>
      <c r="G710" s="5">
        <f t="shared" si="146"/>
        <v>1455.1391344474989</v>
      </c>
      <c r="H710" s="5">
        <f t="shared" si="147"/>
        <v>1584.8891344474989</v>
      </c>
      <c r="I710" s="5">
        <f t="shared" si="148"/>
        <v>720</v>
      </c>
      <c r="J710" s="5">
        <f t="shared" si="149"/>
        <v>864.88913444749892</v>
      </c>
      <c r="K710" s="2">
        <f t="shared" si="150"/>
        <v>40015.436361935746</v>
      </c>
      <c r="L710" s="2">
        <f t="shared" si="151"/>
        <v>75694</v>
      </c>
      <c r="M710" s="2">
        <f t="shared" si="152"/>
        <v>22440</v>
      </c>
      <c r="N710" s="6">
        <f t="shared" si="153"/>
        <v>1</v>
      </c>
      <c r="O710" s="2">
        <f t="shared" si="154"/>
        <v>-6761.4363619357464</v>
      </c>
      <c r="P710" s="2">
        <f t="shared" si="155"/>
        <v>-6761.4363619357464</v>
      </c>
    </row>
    <row r="711" spans="1:16">
      <c r="A711" s="6">
        <v>1</v>
      </c>
      <c r="B711" s="6">
        <v>1</v>
      </c>
      <c r="C711" s="6">
        <v>25</v>
      </c>
      <c r="D711" s="6">
        <f t="shared" si="143"/>
        <v>27</v>
      </c>
      <c r="E711" s="5">
        <f t="shared" si="144"/>
        <v>99.000000000000014</v>
      </c>
      <c r="F711" s="5">
        <f t="shared" si="145"/>
        <v>30.749999999999996</v>
      </c>
      <c r="G711" s="5">
        <f t="shared" si="146"/>
        <v>1534.7170558625965</v>
      </c>
      <c r="H711" s="5">
        <f t="shared" si="147"/>
        <v>1664.4670558625965</v>
      </c>
      <c r="I711" s="5">
        <f t="shared" si="148"/>
        <v>720</v>
      </c>
      <c r="J711" s="5">
        <f t="shared" si="149"/>
        <v>944.46705586259645</v>
      </c>
      <c r="K711" s="2">
        <f t="shared" si="150"/>
        <v>41396.997497614517</v>
      </c>
      <c r="L711" s="2">
        <f t="shared" si="151"/>
        <v>78394</v>
      </c>
      <c r="M711" s="2">
        <f t="shared" si="152"/>
        <v>23320</v>
      </c>
      <c r="N711" s="6">
        <f t="shared" si="153"/>
        <v>1</v>
      </c>
      <c r="O711" s="2">
        <f t="shared" si="154"/>
        <v>-6322.9974976145168</v>
      </c>
      <c r="P711" s="2">
        <f t="shared" si="155"/>
        <v>-6322.9974976145168</v>
      </c>
    </row>
    <row r="712" spans="1:16">
      <c r="A712" s="6">
        <v>1</v>
      </c>
      <c r="B712" s="6">
        <v>1</v>
      </c>
      <c r="C712" s="6">
        <v>26</v>
      </c>
      <c r="D712" s="6">
        <f t="shared" si="143"/>
        <v>28</v>
      </c>
      <c r="E712" s="5">
        <f t="shared" si="144"/>
        <v>99.000000000000014</v>
      </c>
      <c r="F712" s="5">
        <f t="shared" si="145"/>
        <v>30.749999999999996</v>
      </c>
      <c r="G712" s="5">
        <f t="shared" si="146"/>
        <v>1616.0570598233144</v>
      </c>
      <c r="H712" s="5">
        <f t="shared" si="147"/>
        <v>1745.8070598233144</v>
      </c>
      <c r="I712" s="5">
        <f t="shared" si="148"/>
        <v>720</v>
      </c>
      <c r="J712" s="5">
        <f t="shared" si="149"/>
        <v>1025.8070598233144</v>
      </c>
      <c r="K712" s="2">
        <f t="shared" si="150"/>
        <v>42809.150344154768</v>
      </c>
      <c r="L712" s="2">
        <f t="shared" si="151"/>
        <v>81094</v>
      </c>
      <c r="M712" s="2">
        <f t="shared" si="152"/>
        <v>24200</v>
      </c>
      <c r="N712" s="6">
        <f t="shared" si="153"/>
        <v>1</v>
      </c>
      <c r="O712" s="2">
        <f t="shared" si="154"/>
        <v>-5915.1503441547684</v>
      </c>
      <c r="P712" s="2">
        <f t="shared" si="155"/>
        <v>-5915.1503441547684</v>
      </c>
    </row>
    <row r="713" spans="1:16">
      <c r="A713" s="6">
        <v>1</v>
      </c>
      <c r="B713" s="6">
        <v>1</v>
      </c>
      <c r="C713" s="6">
        <v>27</v>
      </c>
      <c r="D713" s="6">
        <f t="shared" si="143"/>
        <v>29</v>
      </c>
      <c r="E713" s="5">
        <f t="shared" si="144"/>
        <v>99.000000000000014</v>
      </c>
      <c r="F713" s="5">
        <f t="shared" si="145"/>
        <v>30.749999999999996</v>
      </c>
      <c r="G713" s="5">
        <f t="shared" si="146"/>
        <v>1699.1907643430709</v>
      </c>
      <c r="H713" s="5">
        <f t="shared" si="147"/>
        <v>1828.9407643430709</v>
      </c>
      <c r="I713" s="5">
        <f t="shared" si="148"/>
        <v>720</v>
      </c>
      <c r="J713" s="5">
        <f t="shared" si="149"/>
        <v>1108.9407643430709</v>
      </c>
      <c r="K713" s="2">
        <f t="shared" si="150"/>
        <v>44252.443825400536</v>
      </c>
      <c r="L713" s="2">
        <f t="shared" si="151"/>
        <v>83794</v>
      </c>
      <c r="M713" s="2">
        <f t="shared" si="152"/>
        <v>25080</v>
      </c>
      <c r="N713" s="6">
        <f t="shared" si="153"/>
        <v>1</v>
      </c>
      <c r="O713" s="2">
        <f t="shared" si="154"/>
        <v>-5538.4438254005363</v>
      </c>
      <c r="P713" s="2">
        <f t="shared" si="155"/>
        <v>-5538.4438254005363</v>
      </c>
    </row>
    <row r="714" spans="1:16">
      <c r="A714" s="6">
        <v>1</v>
      </c>
      <c r="B714" s="6">
        <v>1</v>
      </c>
      <c r="C714" s="6">
        <v>28</v>
      </c>
      <c r="D714" s="6">
        <f t="shared" si="143"/>
        <v>30</v>
      </c>
      <c r="E714" s="5">
        <f t="shared" si="144"/>
        <v>99.000000000000014</v>
      </c>
      <c r="F714" s="5">
        <f t="shared" si="145"/>
        <v>30.749999999999996</v>
      </c>
      <c r="G714" s="5">
        <f t="shared" si="146"/>
        <v>1784.1503025602246</v>
      </c>
      <c r="H714" s="5">
        <f t="shared" si="147"/>
        <v>1913.9003025602246</v>
      </c>
      <c r="I714" s="5">
        <f t="shared" si="148"/>
        <v>720</v>
      </c>
      <c r="J714" s="5">
        <f t="shared" si="149"/>
        <v>1193.9003025602246</v>
      </c>
      <c r="K714" s="2">
        <f t="shared" si="150"/>
        <v>45727.435808337235</v>
      </c>
      <c r="L714" s="2">
        <f t="shared" si="151"/>
        <v>86494</v>
      </c>
      <c r="M714" s="2">
        <f t="shared" si="152"/>
        <v>25960</v>
      </c>
      <c r="N714" s="6">
        <f t="shared" si="153"/>
        <v>1</v>
      </c>
      <c r="O714" s="2">
        <f t="shared" si="154"/>
        <v>-5193.4358083372354</v>
      </c>
      <c r="P714" s="2">
        <f t="shared" si="155"/>
        <v>-5193.4358083372354</v>
      </c>
    </row>
    <row r="715" spans="1:16">
      <c r="A715" s="6">
        <v>1</v>
      </c>
      <c r="B715" s="6">
        <v>1</v>
      </c>
      <c r="C715" s="6">
        <v>29</v>
      </c>
      <c r="D715" s="6">
        <f t="shared" si="143"/>
        <v>31</v>
      </c>
      <c r="E715" s="5">
        <f t="shared" si="144"/>
        <v>99.000000000000014</v>
      </c>
      <c r="F715" s="5">
        <f t="shared" si="145"/>
        <v>30.749999999999996</v>
      </c>
      <c r="G715" s="5">
        <f t="shared" si="146"/>
        <v>1870.9683306758782</v>
      </c>
      <c r="H715" s="5">
        <f t="shared" si="147"/>
        <v>2000.7183306758782</v>
      </c>
      <c r="I715" s="5">
        <f t="shared" si="148"/>
        <v>720</v>
      </c>
      <c r="J715" s="5">
        <f t="shared" si="149"/>
        <v>1280.7183306758782</v>
      </c>
      <c r="K715" s="2">
        <f t="shared" si="150"/>
        <v>47234.693240900662</v>
      </c>
      <c r="L715" s="2">
        <f t="shared" si="151"/>
        <v>89194</v>
      </c>
      <c r="M715" s="2">
        <f t="shared" si="152"/>
        <v>26840</v>
      </c>
      <c r="N715" s="6">
        <f t="shared" si="153"/>
        <v>1</v>
      </c>
      <c r="O715" s="2">
        <f t="shared" si="154"/>
        <v>-4880.6932409006622</v>
      </c>
      <c r="P715" s="2">
        <f t="shared" si="155"/>
        <v>-4880.6932409006622</v>
      </c>
    </row>
    <row r="716" spans="1:16">
      <c r="A716" s="6">
        <v>1</v>
      </c>
      <c r="B716" s="6">
        <v>1</v>
      </c>
      <c r="C716" s="6">
        <v>30</v>
      </c>
      <c r="D716" s="6">
        <f t="shared" si="143"/>
        <v>32</v>
      </c>
      <c r="E716" s="5">
        <f t="shared" si="144"/>
        <v>99.000000000000014</v>
      </c>
      <c r="F716" s="5">
        <f t="shared" si="145"/>
        <v>30.749999999999996</v>
      </c>
      <c r="G716" s="5">
        <f t="shared" si="146"/>
        <v>1959.6780360096488</v>
      </c>
      <c r="H716" s="5">
        <f t="shared" si="147"/>
        <v>2089.4280360096491</v>
      </c>
      <c r="I716" s="5">
        <f t="shared" si="148"/>
        <v>720</v>
      </c>
      <c r="J716" s="5">
        <f t="shared" si="149"/>
        <v>1369.4280360096491</v>
      </c>
      <c r="K716" s="2">
        <f t="shared" si="150"/>
        <v>48774.792291834186</v>
      </c>
      <c r="L716" s="2">
        <f t="shared" si="151"/>
        <v>91894</v>
      </c>
      <c r="M716" s="2">
        <f t="shared" si="152"/>
        <v>27720</v>
      </c>
      <c r="N716" s="6">
        <f t="shared" si="153"/>
        <v>1</v>
      </c>
      <c r="O716" s="2">
        <f t="shared" si="154"/>
        <v>-4600.7922918341865</v>
      </c>
      <c r="P716" s="2">
        <f t="shared" si="155"/>
        <v>-4600.7922918341865</v>
      </c>
    </row>
    <row r="717" spans="1:16">
      <c r="A717" s="6">
        <v>1</v>
      </c>
      <c r="B717" s="6">
        <v>2</v>
      </c>
      <c r="C717" s="6">
        <v>0</v>
      </c>
      <c r="D717" s="6">
        <f t="shared" si="143"/>
        <v>3</v>
      </c>
      <c r="E717" s="5">
        <f t="shared" si="144"/>
        <v>99.000000000000014</v>
      </c>
      <c r="F717" s="5">
        <f t="shared" si="145"/>
        <v>63.037499999999994</v>
      </c>
      <c r="G717" s="5">
        <f t="shared" si="146"/>
        <v>0</v>
      </c>
      <c r="H717" s="5">
        <f t="shared" si="147"/>
        <v>162.03750000000002</v>
      </c>
      <c r="I717" s="5">
        <f t="shared" si="148"/>
        <v>162.03750000000002</v>
      </c>
      <c r="J717" s="5">
        <f t="shared" si="149"/>
        <v>0</v>
      </c>
      <c r="K717" s="2">
        <f t="shared" si="150"/>
        <v>5626.3020833333339</v>
      </c>
      <c r="L717" s="2">
        <f t="shared" si="151"/>
        <v>12988</v>
      </c>
      <c r="M717" s="2">
        <f t="shared" si="152"/>
        <v>1760</v>
      </c>
      <c r="N717" s="6">
        <f t="shared" si="153"/>
        <v>1</v>
      </c>
      <c r="O717" s="2">
        <f t="shared" si="154"/>
        <v>-14398.302083333334</v>
      </c>
      <c r="P717" s="2">
        <f t="shared" si="155"/>
        <v>-14398.302083333334</v>
      </c>
    </row>
    <row r="718" spans="1:16">
      <c r="A718" s="6">
        <v>1</v>
      </c>
      <c r="B718" s="6">
        <v>2</v>
      </c>
      <c r="C718" s="6">
        <v>1</v>
      </c>
      <c r="D718" s="6">
        <f t="shared" si="143"/>
        <v>4</v>
      </c>
      <c r="E718" s="5">
        <f t="shared" si="144"/>
        <v>99.000000000000014</v>
      </c>
      <c r="F718" s="5">
        <f t="shared" si="145"/>
        <v>63.037499999999994</v>
      </c>
      <c r="G718" s="5">
        <f t="shared" si="146"/>
        <v>45.5625</v>
      </c>
      <c r="H718" s="5">
        <f t="shared" si="147"/>
        <v>207.60000000000002</v>
      </c>
      <c r="I718" s="5">
        <f t="shared" si="148"/>
        <v>207.60000000000002</v>
      </c>
      <c r="J718" s="5">
        <f t="shared" si="149"/>
        <v>0</v>
      </c>
      <c r="K718" s="2">
        <f t="shared" si="150"/>
        <v>7208.3333333333339</v>
      </c>
      <c r="L718" s="2">
        <f t="shared" si="151"/>
        <v>15688</v>
      </c>
      <c r="M718" s="2">
        <f t="shared" si="152"/>
        <v>2640</v>
      </c>
      <c r="N718" s="6">
        <f t="shared" si="153"/>
        <v>1</v>
      </c>
      <c r="O718" s="2">
        <f t="shared" si="154"/>
        <v>-14160.333333333334</v>
      </c>
      <c r="P718" s="2">
        <f t="shared" si="155"/>
        <v>-14160.333333333334</v>
      </c>
    </row>
    <row r="719" spans="1:16">
      <c r="A719" s="6">
        <v>1</v>
      </c>
      <c r="B719" s="6">
        <v>2</v>
      </c>
      <c r="C719" s="6">
        <v>2</v>
      </c>
      <c r="D719" s="6">
        <f t="shared" si="143"/>
        <v>5</v>
      </c>
      <c r="E719" s="5">
        <f t="shared" si="144"/>
        <v>99.000000000000014</v>
      </c>
      <c r="F719" s="5">
        <f t="shared" si="145"/>
        <v>63.037499999999994</v>
      </c>
      <c r="G719" s="5">
        <f t="shared" si="146"/>
        <v>92.264062499999994</v>
      </c>
      <c r="H719" s="5">
        <f t="shared" si="147"/>
        <v>254.30156250000002</v>
      </c>
      <c r="I719" s="5">
        <f t="shared" si="148"/>
        <v>254.30156250000002</v>
      </c>
      <c r="J719" s="5">
        <f t="shared" si="149"/>
        <v>0</v>
      </c>
      <c r="K719" s="2">
        <f t="shared" si="150"/>
        <v>8829.9153645833339</v>
      </c>
      <c r="L719" s="2">
        <f t="shared" si="151"/>
        <v>18388</v>
      </c>
      <c r="M719" s="2">
        <f t="shared" si="152"/>
        <v>3520</v>
      </c>
      <c r="N719" s="6">
        <f t="shared" si="153"/>
        <v>1</v>
      </c>
      <c r="O719" s="2">
        <f t="shared" si="154"/>
        <v>-13961.915364583334</v>
      </c>
      <c r="P719" s="2">
        <f t="shared" si="155"/>
        <v>-13961.915364583334</v>
      </c>
    </row>
    <row r="720" spans="1:16">
      <c r="A720" s="6">
        <v>1</v>
      </c>
      <c r="B720" s="6">
        <v>2</v>
      </c>
      <c r="C720" s="6">
        <v>3</v>
      </c>
      <c r="D720" s="6">
        <f t="shared" si="143"/>
        <v>6</v>
      </c>
      <c r="E720" s="5">
        <f t="shared" si="144"/>
        <v>99.000000000000014</v>
      </c>
      <c r="F720" s="5">
        <f t="shared" si="145"/>
        <v>63.037499999999994</v>
      </c>
      <c r="G720" s="5">
        <f t="shared" si="146"/>
        <v>140.12604492187498</v>
      </c>
      <c r="H720" s="5">
        <f t="shared" si="147"/>
        <v>302.16354492187497</v>
      </c>
      <c r="I720" s="5">
        <f t="shared" si="148"/>
        <v>302.16354492187497</v>
      </c>
      <c r="J720" s="5">
        <f t="shared" si="149"/>
        <v>0</v>
      </c>
      <c r="K720" s="2">
        <f t="shared" si="150"/>
        <v>10491.78975423177</v>
      </c>
      <c r="L720" s="2">
        <f t="shared" si="151"/>
        <v>21088</v>
      </c>
      <c r="M720" s="2">
        <f t="shared" si="152"/>
        <v>4400</v>
      </c>
      <c r="N720" s="6">
        <f t="shared" si="153"/>
        <v>1</v>
      </c>
      <c r="O720" s="2">
        <f t="shared" si="154"/>
        <v>-13803.78975423177</v>
      </c>
      <c r="P720" s="2">
        <f t="shared" si="155"/>
        <v>-13803.78975423177</v>
      </c>
    </row>
    <row r="721" spans="1:16">
      <c r="A721" s="6">
        <v>1</v>
      </c>
      <c r="B721" s="6">
        <v>2</v>
      </c>
      <c r="C721" s="6">
        <v>4</v>
      </c>
      <c r="D721" s="6">
        <f t="shared" si="143"/>
        <v>7</v>
      </c>
      <c r="E721" s="5">
        <f t="shared" si="144"/>
        <v>99.000000000000014</v>
      </c>
      <c r="F721" s="5">
        <f t="shared" si="145"/>
        <v>63.037499999999994</v>
      </c>
      <c r="G721" s="5">
        <f t="shared" si="146"/>
        <v>189.17016064453125</v>
      </c>
      <c r="H721" s="5">
        <f t="shared" si="147"/>
        <v>351.2076606445313</v>
      </c>
      <c r="I721" s="5">
        <f t="shared" si="148"/>
        <v>351.2076606445313</v>
      </c>
      <c r="J721" s="5">
        <f t="shared" si="149"/>
        <v>0</v>
      </c>
      <c r="K721" s="2">
        <f t="shared" si="150"/>
        <v>12194.710439046226</v>
      </c>
      <c r="L721" s="2">
        <f t="shared" si="151"/>
        <v>23788</v>
      </c>
      <c r="M721" s="2">
        <f t="shared" si="152"/>
        <v>5280</v>
      </c>
      <c r="N721" s="6">
        <f t="shared" si="153"/>
        <v>1</v>
      </c>
      <c r="O721" s="2">
        <f t="shared" si="154"/>
        <v>-13686.710439046226</v>
      </c>
      <c r="P721" s="2">
        <f t="shared" si="155"/>
        <v>-13686.710439046226</v>
      </c>
    </row>
    <row r="722" spans="1:16">
      <c r="A722" s="6">
        <v>1</v>
      </c>
      <c r="B722" s="6">
        <v>2</v>
      </c>
      <c r="C722" s="6">
        <v>5</v>
      </c>
      <c r="D722" s="6">
        <f t="shared" si="143"/>
        <v>8</v>
      </c>
      <c r="E722" s="5">
        <f t="shared" si="144"/>
        <v>99.000000000000014</v>
      </c>
      <c r="F722" s="5">
        <f t="shared" si="145"/>
        <v>63.037499999999994</v>
      </c>
      <c r="G722" s="5">
        <f t="shared" si="146"/>
        <v>239.41848456573481</v>
      </c>
      <c r="H722" s="5">
        <f t="shared" si="147"/>
        <v>401.45598456573487</v>
      </c>
      <c r="I722" s="5">
        <f t="shared" si="148"/>
        <v>401.45598456573487</v>
      </c>
      <c r="J722" s="5">
        <f t="shared" si="149"/>
        <v>0</v>
      </c>
      <c r="K722" s="2">
        <f t="shared" si="150"/>
        <v>13939.443908532461</v>
      </c>
      <c r="L722" s="2">
        <f t="shared" si="151"/>
        <v>26488</v>
      </c>
      <c r="M722" s="2">
        <f t="shared" si="152"/>
        <v>6160</v>
      </c>
      <c r="N722" s="6">
        <f t="shared" si="153"/>
        <v>1</v>
      </c>
      <c r="O722" s="2">
        <f t="shared" si="154"/>
        <v>-13611.443908532461</v>
      </c>
      <c r="P722" s="2">
        <f t="shared" si="155"/>
        <v>-13611.443908532461</v>
      </c>
    </row>
    <row r="723" spans="1:16">
      <c r="A723" s="6">
        <v>1</v>
      </c>
      <c r="B723" s="6">
        <v>2</v>
      </c>
      <c r="C723" s="6">
        <v>6</v>
      </c>
      <c r="D723" s="6">
        <f t="shared" si="143"/>
        <v>9</v>
      </c>
      <c r="E723" s="5">
        <f t="shared" si="144"/>
        <v>99.000000000000014</v>
      </c>
      <c r="F723" s="5">
        <f t="shared" si="145"/>
        <v>63.037499999999994</v>
      </c>
      <c r="G723" s="5">
        <f t="shared" si="146"/>
        <v>290.89345874736784</v>
      </c>
      <c r="H723" s="5">
        <f t="shared" si="147"/>
        <v>452.93095874736787</v>
      </c>
      <c r="I723" s="5">
        <f t="shared" si="148"/>
        <v>452.93095874736787</v>
      </c>
      <c r="J723" s="5">
        <f t="shared" si="149"/>
        <v>0</v>
      </c>
      <c r="K723" s="2">
        <f t="shared" si="150"/>
        <v>15726.769400950272</v>
      </c>
      <c r="L723" s="2">
        <f t="shared" si="151"/>
        <v>29188</v>
      </c>
      <c r="M723" s="2">
        <f t="shared" si="152"/>
        <v>7040</v>
      </c>
      <c r="N723" s="6">
        <f t="shared" si="153"/>
        <v>1</v>
      </c>
      <c r="O723" s="2">
        <f t="shared" si="154"/>
        <v>-13578.769400950272</v>
      </c>
      <c r="P723" s="2">
        <f t="shared" si="155"/>
        <v>-13578.769400950272</v>
      </c>
    </row>
    <row r="724" spans="1:16">
      <c r="A724" s="6">
        <v>1</v>
      </c>
      <c r="B724" s="6">
        <v>2</v>
      </c>
      <c r="C724" s="6">
        <v>7</v>
      </c>
      <c r="D724" s="6">
        <f t="shared" si="143"/>
        <v>10</v>
      </c>
      <c r="E724" s="5">
        <f t="shared" si="144"/>
        <v>99.000000000000014</v>
      </c>
      <c r="F724" s="5">
        <f t="shared" si="145"/>
        <v>63.037499999999994</v>
      </c>
      <c r="G724" s="5">
        <f t="shared" si="146"/>
        <v>343.61789814532818</v>
      </c>
      <c r="H724" s="5">
        <f t="shared" si="147"/>
        <v>505.65539814532821</v>
      </c>
      <c r="I724" s="5">
        <f t="shared" si="148"/>
        <v>505.65539814532821</v>
      </c>
      <c r="J724" s="5">
        <f t="shared" si="149"/>
        <v>0</v>
      </c>
      <c r="K724" s="2">
        <f t="shared" si="150"/>
        <v>17557.479102268338</v>
      </c>
      <c r="L724" s="2">
        <f t="shared" si="151"/>
        <v>31888</v>
      </c>
      <c r="M724" s="2">
        <f t="shared" si="152"/>
        <v>7920</v>
      </c>
      <c r="N724" s="6">
        <f t="shared" si="153"/>
        <v>1</v>
      </c>
      <c r="O724" s="2">
        <f t="shared" si="154"/>
        <v>-13589.479102268338</v>
      </c>
      <c r="P724" s="2">
        <f t="shared" si="155"/>
        <v>-13589.479102268338</v>
      </c>
    </row>
    <row r="725" spans="1:16">
      <c r="A725" s="6">
        <v>1</v>
      </c>
      <c r="B725" s="6">
        <v>2</v>
      </c>
      <c r="C725" s="6">
        <v>8</v>
      </c>
      <c r="D725" s="6">
        <f t="shared" si="143"/>
        <v>11</v>
      </c>
      <c r="E725" s="5">
        <f t="shared" si="144"/>
        <v>99.000000000000014</v>
      </c>
      <c r="F725" s="5">
        <f t="shared" si="145"/>
        <v>63.037499999999994</v>
      </c>
      <c r="G725" s="5">
        <f t="shared" si="146"/>
        <v>397.61499642530839</v>
      </c>
      <c r="H725" s="5">
        <f t="shared" si="147"/>
        <v>559.65249642530841</v>
      </c>
      <c r="I725" s="5">
        <f t="shared" si="148"/>
        <v>559.65249642530841</v>
      </c>
      <c r="J725" s="5">
        <f t="shared" si="149"/>
        <v>0</v>
      </c>
      <c r="K725" s="2">
        <f t="shared" si="150"/>
        <v>19432.378348100985</v>
      </c>
      <c r="L725" s="2">
        <f t="shared" si="151"/>
        <v>34588</v>
      </c>
      <c r="M725" s="2">
        <f t="shared" si="152"/>
        <v>8800</v>
      </c>
      <c r="N725" s="6">
        <f t="shared" si="153"/>
        <v>1</v>
      </c>
      <c r="O725" s="2">
        <f t="shared" si="154"/>
        <v>-13644.378348100985</v>
      </c>
      <c r="P725" s="2">
        <f t="shared" si="155"/>
        <v>-13644.378348100985</v>
      </c>
    </row>
    <row r="726" spans="1:16">
      <c r="A726" s="6">
        <v>1</v>
      </c>
      <c r="B726" s="6">
        <v>2</v>
      </c>
      <c r="C726" s="6">
        <v>9</v>
      </c>
      <c r="D726" s="6">
        <f t="shared" si="143"/>
        <v>12</v>
      </c>
      <c r="E726" s="5">
        <f t="shared" si="144"/>
        <v>99.000000000000014</v>
      </c>
      <c r="F726" s="5">
        <f t="shared" si="145"/>
        <v>63.037499999999994</v>
      </c>
      <c r="G726" s="5">
        <f t="shared" si="146"/>
        <v>452.90833186570285</v>
      </c>
      <c r="H726" s="5">
        <f t="shared" si="147"/>
        <v>614.94583186570287</v>
      </c>
      <c r="I726" s="5">
        <f t="shared" si="148"/>
        <v>614.94583186570287</v>
      </c>
      <c r="J726" s="5">
        <f t="shared" si="149"/>
        <v>0</v>
      </c>
      <c r="K726" s="2">
        <f t="shared" si="150"/>
        <v>21352.285828670239</v>
      </c>
      <c r="L726" s="2">
        <f t="shared" si="151"/>
        <v>37288</v>
      </c>
      <c r="M726" s="2">
        <f t="shared" si="152"/>
        <v>9680</v>
      </c>
      <c r="N726" s="6">
        <f t="shared" si="153"/>
        <v>1</v>
      </c>
      <c r="O726" s="2">
        <f t="shared" si="154"/>
        <v>-13744.285828670239</v>
      </c>
      <c r="P726" s="2">
        <f t="shared" si="155"/>
        <v>-13744.285828670239</v>
      </c>
    </row>
    <row r="727" spans="1:16">
      <c r="A727" s="6">
        <v>1</v>
      </c>
      <c r="B727" s="6">
        <v>2</v>
      </c>
      <c r="C727" s="6">
        <v>10</v>
      </c>
      <c r="D727" s="6">
        <f t="shared" si="143"/>
        <v>13</v>
      </c>
      <c r="E727" s="5">
        <f t="shared" si="144"/>
        <v>99.000000000000014</v>
      </c>
      <c r="F727" s="5">
        <f t="shared" si="145"/>
        <v>63.037499999999994</v>
      </c>
      <c r="G727" s="5">
        <f t="shared" si="146"/>
        <v>509.52187334891573</v>
      </c>
      <c r="H727" s="5">
        <f t="shared" si="147"/>
        <v>671.55937334891576</v>
      </c>
      <c r="I727" s="5">
        <f t="shared" si="148"/>
        <v>671.55937334891576</v>
      </c>
      <c r="J727" s="5">
        <f t="shared" si="149"/>
        <v>0</v>
      </c>
      <c r="K727" s="2">
        <f t="shared" si="150"/>
        <v>23318.033796837353</v>
      </c>
      <c r="L727" s="2">
        <f t="shared" si="151"/>
        <v>39988</v>
      </c>
      <c r="M727" s="2">
        <f t="shared" si="152"/>
        <v>10560</v>
      </c>
      <c r="N727" s="6">
        <f t="shared" si="153"/>
        <v>1</v>
      </c>
      <c r="O727" s="2">
        <f t="shared" si="154"/>
        <v>-13890.033796837353</v>
      </c>
      <c r="P727" s="2">
        <f t="shared" si="155"/>
        <v>-13890.033796837353</v>
      </c>
    </row>
    <row r="728" spans="1:16">
      <c r="A728" s="6">
        <v>1</v>
      </c>
      <c r="B728" s="6">
        <v>2</v>
      </c>
      <c r="C728" s="6">
        <v>11</v>
      </c>
      <c r="D728" s="6">
        <f t="shared" si="143"/>
        <v>14</v>
      </c>
      <c r="E728" s="5">
        <f t="shared" si="144"/>
        <v>99.000000000000014</v>
      </c>
      <c r="F728" s="5">
        <f t="shared" si="145"/>
        <v>63.037499999999994</v>
      </c>
      <c r="G728" s="5">
        <f t="shared" si="146"/>
        <v>567.47998644235474</v>
      </c>
      <c r="H728" s="5">
        <f t="shared" si="147"/>
        <v>729.51748644235477</v>
      </c>
      <c r="I728" s="5">
        <f t="shared" si="148"/>
        <v>720</v>
      </c>
      <c r="J728" s="5">
        <f t="shared" si="149"/>
        <v>9.517486442354766</v>
      </c>
      <c r="K728" s="2">
        <f t="shared" si="150"/>
        <v>25165.234139624215</v>
      </c>
      <c r="L728" s="2">
        <f t="shared" si="151"/>
        <v>42688</v>
      </c>
      <c r="M728" s="2">
        <f t="shared" si="152"/>
        <v>11440</v>
      </c>
      <c r="N728" s="6">
        <f t="shared" si="153"/>
        <v>1</v>
      </c>
      <c r="O728" s="2">
        <f t="shared" si="154"/>
        <v>-13917.234139624215</v>
      </c>
      <c r="P728" s="2">
        <f t="shared" si="155"/>
        <v>-13917.234139624215</v>
      </c>
    </row>
    <row r="729" spans="1:16">
      <c r="A729" s="6">
        <v>1</v>
      </c>
      <c r="B729" s="6">
        <v>2</v>
      </c>
      <c r="C729" s="6">
        <v>12</v>
      </c>
      <c r="D729" s="6">
        <f t="shared" si="143"/>
        <v>15</v>
      </c>
      <c r="E729" s="5">
        <f t="shared" si="144"/>
        <v>99.000000000000014</v>
      </c>
      <c r="F729" s="5">
        <f t="shared" si="145"/>
        <v>63.037499999999994</v>
      </c>
      <c r="G729" s="5">
        <f t="shared" si="146"/>
        <v>626.80743957041921</v>
      </c>
      <c r="H729" s="5">
        <f t="shared" si="147"/>
        <v>788.84493957041923</v>
      </c>
      <c r="I729" s="5">
        <f t="shared" si="148"/>
        <v>720</v>
      </c>
      <c r="J729" s="5">
        <f t="shared" si="149"/>
        <v>68.844939570419228</v>
      </c>
      <c r="K729" s="2">
        <f t="shared" si="150"/>
        <v>26195.224645319777</v>
      </c>
      <c r="L729" s="2">
        <f t="shared" si="151"/>
        <v>45388</v>
      </c>
      <c r="M729" s="2">
        <f t="shared" si="152"/>
        <v>12320</v>
      </c>
      <c r="N729" s="6">
        <f t="shared" si="153"/>
        <v>1</v>
      </c>
      <c r="O729" s="2">
        <f t="shared" si="154"/>
        <v>-13127.224645319777</v>
      </c>
      <c r="P729" s="2">
        <f t="shared" si="155"/>
        <v>-13127.224645319777</v>
      </c>
    </row>
    <row r="730" spans="1:16">
      <c r="A730" s="6">
        <v>1</v>
      </c>
      <c r="B730" s="6">
        <v>2</v>
      </c>
      <c r="C730" s="6">
        <v>13</v>
      </c>
      <c r="D730" s="6">
        <f t="shared" si="143"/>
        <v>16</v>
      </c>
      <c r="E730" s="5">
        <f t="shared" si="144"/>
        <v>99.000000000000014</v>
      </c>
      <c r="F730" s="5">
        <f t="shared" si="145"/>
        <v>63.037499999999994</v>
      </c>
      <c r="G730" s="5">
        <f t="shared" si="146"/>
        <v>687.52941027880343</v>
      </c>
      <c r="H730" s="5">
        <f t="shared" si="147"/>
        <v>849.56691027880345</v>
      </c>
      <c r="I730" s="5">
        <f t="shared" si="148"/>
        <v>720</v>
      </c>
      <c r="J730" s="5">
        <f t="shared" si="149"/>
        <v>129.56691027880345</v>
      </c>
      <c r="K730" s="2">
        <f t="shared" si="150"/>
        <v>27249.425525673672</v>
      </c>
      <c r="L730" s="2">
        <f t="shared" si="151"/>
        <v>48088</v>
      </c>
      <c r="M730" s="2">
        <f t="shared" si="152"/>
        <v>13200</v>
      </c>
      <c r="N730" s="6">
        <f t="shared" si="153"/>
        <v>1</v>
      </c>
      <c r="O730" s="2">
        <f t="shared" si="154"/>
        <v>-12361.425525673672</v>
      </c>
      <c r="P730" s="2">
        <f t="shared" si="155"/>
        <v>-12361.425525673672</v>
      </c>
    </row>
    <row r="731" spans="1:16">
      <c r="A731" s="6">
        <v>1</v>
      </c>
      <c r="B731" s="6">
        <v>2</v>
      </c>
      <c r="C731" s="6">
        <v>14</v>
      </c>
      <c r="D731" s="6">
        <f t="shared" si="143"/>
        <v>17</v>
      </c>
      <c r="E731" s="5">
        <f t="shared" si="144"/>
        <v>99.000000000000014</v>
      </c>
      <c r="F731" s="5">
        <f t="shared" si="145"/>
        <v>63.037499999999994</v>
      </c>
      <c r="G731" s="5">
        <f t="shared" si="146"/>
        <v>749.67149159246469</v>
      </c>
      <c r="H731" s="5">
        <f t="shared" si="147"/>
        <v>911.70899159246471</v>
      </c>
      <c r="I731" s="5">
        <f t="shared" si="148"/>
        <v>720</v>
      </c>
      <c r="J731" s="5">
        <f t="shared" si="149"/>
        <v>191.70899159246471</v>
      </c>
      <c r="K731" s="2">
        <f t="shared" si="150"/>
        <v>28328.281104035847</v>
      </c>
      <c r="L731" s="2">
        <f t="shared" si="151"/>
        <v>50788</v>
      </c>
      <c r="M731" s="2">
        <f t="shared" si="152"/>
        <v>14080</v>
      </c>
      <c r="N731" s="6">
        <f t="shared" si="153"/>
        <v>1</v>
      </c>
      <c r="O731" s="2">
        <f t="shared" si="154"/>
        <v>-11620.281104035847</v>
      </c>
      <c r="P731" s="2">
        <f t="shared" si="155"/>
        <v>-11620.281104035847</v>
      </c>
    </row>
    <row r="732" spans="1:16">
      <c r="A732" s="6">
        <v>1</v>
      </c>
      <c r="B732" s="6">
        <v>2</v>
      </c>
      <c r="C732" s="6">
        <v>15</v>
      </c>
      <c r="D732" s="6">
        <f t="shared" si="143"/>
        <v>18</v>
      </c>
      <c r="E732" s="5">
        <f t="shared" si="144"/>
        <v>99.000000000000014</v>
      </c>
      <c r="F732" s="5">
        <f t="shared" si="145"/>
        <v>63.037499999999994</v>
      </c>
      <c r="G732" s="5">
        <f t="shared" si="146"/>
        <v>813.25969846861108</v>
      </c>
      <c r="H732" s="5">
        <f t="shared" si="147"/>
        <v>975.2971984686111</v>
      </c>
      <c r="I732" s="5">
        <f t="shared" si="148"/>
        <v>720</v>
      </c>
      <c r="J732" s="5">
        <f t="shared" si="149"/>
        <v>255.2971984686111</v>
      </c>
      <c r="K732" s="2">
        <f t="shared" si="150"/>
        <v>29432.243028968944</v>
      </c>
      <c r="L732" s="2">
        <f t="shared" si="151"/>
        <v>53488</v>
      </c>
      <c r="M732" s="2">
        <f t="shared" si="152"/>
        <v>14960</v>
      </c>
      <c r="N732" s="6">
        <f t="shared" si="153"/>
        <v>1</v>
      </c>
      <c r="O732" s="2">
        <f t="shared" si="154"/>
        <v>-10904.243028968944</v>
      </c>
      <c r="P732" s="2">
        <f t="shared" si="155"/>
        <v>-10904.243028968944</v>
      </c>
    </row>
    <row r="733" spans="1:16">
      <c r="A733" s="6">
        <v>1</v>
      </c>
      <c r="B733" s="6">
        <v>2</v>
      </c>
      <c r="C733" s="6">
        <v>16</v>
      </c>
      <c r="D733" s="6">
        <f t="shared" si="143"/>
        <v>19</v>
      </c>
      <c r="E733" s="5">
        <f t="shared" si="144"/>
        <v>99.000000000000014</v>
      </c>
      <c r="F733" s="5">
        <f t="shared" si="145"/>
        <v>63.037499999999994</v>
      </c>
      <c r="G733" s="5">
        <f t="shared" si="146"/>
        <v>878.32047434610013</v>
      </c>
      <c r="H733" s="5">
        <f t="shared" si="147"/>
        <v>1040.3579743461</v>
      </c>
      <c r="I733" s="5">
        <f t="shared" si="148"/>
        <v>720</v>
      </c>
      <c r="J733" s="5">
        <f t="shared" si="149"/>
        <v>320.35797434610004</v>
      </c>
      <c r="K733" s="2">
        <f t="shared" si="150"/>
        <v>30561.770387953125</v>
      </c>
      <c r="L733" s="2">
        <f t="shared" si="151"/>
        <v>56188</v>
      </c>
      <c r="M733" s="2">
        <f t="shared" si="152"/>
        <v>15840</v>
      </c>
      <c r="N733" s="6">
        <f t="shared" si="153"/>
        <v>1</v>
      </c>
      <c r="O733" s="2">
        <f t="shared" si="154"/>
        <v>-10213.770387953125</v>
      </c>
      <c r="P733" s="2">
        <f t="shared" si="155"/>
        <v>-10213.770387953125</v>
      </c>
    </row>
    <row r="734" spans="1:16">
      <c r="A734" s="6">
        <v>1</v>
      </c>
      <c r="B734" s="6">
        <v>2</v>
      </c>
      <c r="C734" s="6">
        <v>17</v>
      </c>
      <c r="D734" s="6">
        <f t="shared" si="143"/>
        <v>20</v>
      </c>
      <c r="E734" s="5">
        <f t="shared" si="144"/>
        <v>99.000000000000014</v>
      </c>
      <c r="F734" s="5">
        <f t="shared" si="145"/>
        <v>63.037499999999994</v>
      </c>
      <c r="G734" s="5">
        <f t="shared" si="146"/>
        <v>944.88069779264049</v>
      </c>
      <c r="H734" s="5">
        <f t="shared" si="147"/>
        <v>1106.9181977926405</v>
      </c>
      <c r="I734" s="5">
        <f t="shared" si="148"/>
        <v>720</v>
      </c>
      <c r="J734" s="5">
        <f t="shared" si="149"/>
        <v>386.91819779264051</v>
      </c>
      <c r="K734" s="2">
        <f t="shared" si="150"/>
        <v>31717.329822788895</v>
      </c>
      <c r="L734" s="2">
        <f t="shared" si="151"/>
        <v>58888</v>
      </c>
      <c r="M734" s="2">
        <f t="shared" si="152"/>
        <v>16720</v>
      </c>
      <c r="N734" s="6">
        <f t="shared" si="153"/>
        <v>1</v>
      </c>
      <c r="O734" s="2">
        <f t="shared" si="154"/>
        <v>-9549.3298227888954</v>
      </c>
      <c r="P734" s="2">
        <f t="shared" si="155"/>
        <v>-9549.3298227888954</v>
      </c>
    </row>
    <row r="735" spans="1:16">
      <c r="A735" s="6">
        <v>1</v>
      </c>
      <c r="B735" s="6">
        <v>2</v>
      </c>
      <c r="C735" s="6">
        <v>18</v>
      </c>
      <c r="D735" s="6">
        <f t="shared" si="143"/>
        <v>21</v>
      </c>
      <c r="E735" s="5">
        <f t="shared" si="144"/>
        <v>99.000000000000014</v>
      </c>
      <c r="F735" s="5">
        <f t="shared" si="145"/>
        <v>63.037499999999994</v>
      </c>
      <c r="G735" s="5">
        <f t="shared" si="146"/>
        <v>1012.9676892512279</v>
      </c>
      <c r="H735" s="5">
        <f t="shared" si="147"/>
        <v>1175.0051892512279</v>
      </c>
      <c r="I735" s="5">
        <f t="shared" si="148"/>
        <v>720</v>
      </c>
      <c r="J735" s="5">
        <f t="shared" si="149"/>
        <v>455.00518925122788</v>
      </c>
      <c r="K735" s="2">
        <f t="shared" si="150"/>
        <v>32899.395646722704</v>
      </c>
      <c r="L735" s="2">
        <f t="shared" si="151"/>
        <v>61588</v>
      </c>
      <c r="M735" s="2">
        <f t="shared" si="152"/>
        <v>17600</v>
      </c>
      <c r="N735" s="6">
        <f t="shared" si="153"/>
        <v>1</v>
      </c>
      <c r="O735" s="2">
        <f t="shared" si="154"/>
        <v>-8911.3956467227035</v>
      </c>
      <c r="P735" s="2">
        <f t="shared" si="155"/>
        <v>-8911.3956467227035</v>
      </c>
    </row>
    <row r="736" spans="1:16">
      <c r="A736" s="6">
        <v>1</v>
      </c>
      <c r="B736" s="6">
        <v>2</v>
      </c>
      <c r="C736" s="6">
        <v>19</v>
      </c>
      <c r="D736" s="6">
        <f t="shared" si="143"/>
        <v>22</v>
      </c>
      <c r="E736" s="5">
        <f t="shared" si="144"/>
        <v>99.000000000000014</v>
      </c>
      <c r="F736" s="5">
        <f t="shared" si="145"/>
        <v>63.037499999999994</v>
      </c>
      <c r="G736" s="5">
        <f t="shared" si="146"/>
        <v>1082.6092178872495</v>
      </c>
      <c r="H736" s="5">
        <f t="shared" si="147"/>
        <v>1244.6467178872495</v>
      </c>
      <c r="I736" s="5">
        <f t="shared" si="148"/>
        <v>720</v>
      </c>
      <c r="J736" s="5">
        <f t="shared" si="149"/>
        <v>524.64671788724945</v>
      </c>
      <c r="K736" s="2">
        <f t="shared" si="150"/>
        <v>34108.449963320301</v>
      </c>
      <c r="L736" s="2">
        <f t="shared" si="151"/>
        <v>64288</v>
      </c>
      <c r="M736" s="2">
        <f t="shared" si="152"/>
        <v>18480</v>
      </c>
      <c r="N736" s="6">
        <f t="shared" si="153"/>
        <v>1</v>
      </c>
      <c r="O736" s="2">
        <f t="shared" si="154"/>
        <v>-8300.4499633203013</v>
      </c>
      <c r="P736" s="2">
        <f t="shared" si="155"/>
        <v>-8300.4499633203013</v>
      </c>
    </row>
    <row r="737" spans="1:16">
      <c r="A737" s="6">
        <v>1</v>
      </c>
      <c r="B737" s="6">
        <v>2</v>
      </c>
      <c r="C737" s="6">
        <v>20</v>
      </c>
      <c r="D737" s="6">
        <f t="shared" si="143"/>
        <v>23</v>
      </c>
      <c r="E737" s="5">
        <f t="shared" si="144"/>
        <v>99.000000000000014</v>
      </c>
      <c r="F737" s="5">
        <f t="shared" si="145"/>
        <v>63.037499999999994</v>
      </c>
      <c r="G737" s="5">
        <f t="shared" si="146"/>
        <v>1153.8335085377266</v>
      </c>
      <c r="H737" s="5">
        <f t="shared" si="147"/>
        <v>1315.8710085377265</v>
      </c>
      <c r="I737" s="5">
        <f t="shared" si="148"/>
        <v>720</v>
      </c>
      <c r="J737" s="5">
        <f t="shared" si="149"/>
        <v>595.87100853772654</v>
      </c>
      <c r="K737" s="2">
        <f t="shared" si="150"/>
        <v>35344.982787113309</v>
      </c>
      <c r="L737" s="2">
        <f t="shared" si="151"/>
        <v>66988</v>
      </c>
      <c r="M737" s="2">
        <f t="shared" si="152"/>
        <v>19360</v>
      </c>
      <c r="N737" s="6">
        <f t="shared" si="153"/>
        <v>1</v>
      </c>
      <c r="O737" s="2">
        <f t="shared" si="154"/>
        <v>-7716.9827871133093</v>
      </c>
      <c r="P737" s="2">
        <f t="shared" si="155"/>
        <v>-7716.9827871133093</v>
      </c>
    </row>
    <row r="738" spans="1:16">
      <c r="A738" s="6">
        <v>1</v>
      </c>
      <c r="B738" s="6">
        <v>2</v>
      </c>
      <c r="C738" s="6">
        <v>21</v>
      </c>
      <c r="D738" s="6">
        <f t="shared" si="143"/>
        <v>24</v>
      </c>
      <c r="E738" s="5">
        <f t="shared" si="144"/>
        <v>99.000000000000014</v>
      </c>
      <c r="F738" s="5">
        <f t="shared" si="145"/>
        <v>63.037499999999994</v>
      </c>
      <c r="G738" s="5">
        <f t="shared" si="146"/>
        <v>1226.6692487641703</v>
      </c>
      <c r="H738" s="5">
        <f t="shared" si="147"/>
        <v>1388.7067487641702</v>
      </c>
      <c r="I738" s="5">
        <f t="shared" si="148"/>
        <v>720</v>
      </c>
      <c r="J738" s="5">
        <f t="shared" si="149"/>
        <v>668.70674876417024</v>
      </c>
      <c r="K738" s="2">
        <f t="shared" si="150"/>
        <v>36609.49216604462</v>
      </c>
      <c r="L738" s="2">
        <f t="shared" si="151"/>
        <v>69688</v>
      </c>
      <c r="M738" s="2">
        <f t="shared" si="152"/>
        <v>20240</v>
      </c>
      <c r="N738" s="6">
        <f t="shared" si="153"/>
        <v>1</v>
      </c>
      <c r="O738" s="2">
        <f t="shared" si="154"/>
        <v>-7161.4921660446198</v>
      </c>
      <c r="P738" s="2">
        <f t="shared" si="155"/>
        <v>-7161.4921660446198</v>
      </c>
    </row>
    <row r="739" spans="1:16">
      <c r="A739" s="6">
        <v>1</v>
      </c>
      <c r="B739" s="6">
        <v>2</v>
      </c>
      <c r="C739" s="6">
        <v>22</v>
      </c>
      <c r="D739" s="6">
        <f t="shared" si="143"/>
        <v>25</v>
      </c>
      <c r="E739" s="5">
        <f t="shared" si="144"/>
        <v>99.000000000000014</v>
      </c>
      <c r="F739" s="5">
        <f t="shared" si="145"/>
        <v>63.037499999999994</v>
      </c>
      <c r="G739" s="5">
        <f t="shared" si="146"/>
        <v>1301.1455960105666</v>
      </c>
      <c r="H739" s="5">
        <f t="shared" si="147"/>
        <v>1463.1830960105667</v>
      </c>
      <c r="I739" s="5">
        <f t="shared" si="148"/>
        <v>720</v>
      </c>
      <c r="J739" s="5">
        <f t="shared" si="149"/>
        <v>743.18309601056671</v>
      </c>
      <c r="K739" s="2">
        <f t="shared" si="150"/>
        <v>37902.484305739003</v>
      </c>
      <c r="L739" s="2">
        <f t="shared" si="151"/>
        <v>72388</v>
      </c>
      <c r="M739" s="2">
        <f t="shared" si="152"/>
        <v>21120</v>
      </c>
      <c r="N739" s="6">
        <f t="shared" si="153"/>
        <v>1</v>
      </c>
      <c r="O739" s="2">
        <f t="shared" si="154"/>
        <v>-6634.4843057390026</v>
      </c>
      <c r="P739" s="2">
        <f t="shared" si="155"/>
        <v>-6634.4843057390026</v>
      </c>
    </row>
    <row r="740" spans="1:16">
      <c r="A740" s="6">
        <v>1</v>
      </c>
      <c r="B740" s="6">
        <v>2</v>
      </c>
      <c r="C740" s="6">
        <v>23</v>
      </c>
      <c r="D740" s="6">
        <f t="shared" si="143"/>
        <v>26</v>
      </c>
      <c r="E740" s="5">
        <f t="shared" si="144"/>
        <v>99.000000000000014</v>
      </c>
      <c r="F740" s="5">
        <f t="shared" si="145"/>
        <v>63.037499999999994</v>
      </c>
      <c r="G740" s="5">
        <f t="shared" si="146"/>
        <v>1377.292184868003</v>
      </c>
      <c r="H740" s="5">
        <f t="shared" si="147"/>
        <v>1539.3296848680029</v>
      </c>
      <c r="I740" s="5">
        <f t="shared" si="148"/>
        <v>720</v>
      </c>
      <c r="J740" s="5">
        <f t="shared" si="149"/>
        <v>819.32968486800291</v>
      </c>
      <c r="K740" s="2">
        <f t="shared" si="150"/>
        <v>39224.473695625049</v>
      </c>
      <c r="L740" s="2">
        <f t="shared" si="151"/>
        <v>75088</v>
      </c>
      <c r="M740" s="2">
        <f t="shared" si="152"/>
        <v>22000</v>
      </c>
      <c r="N740" s="6">
        <f t="shared" si="153"/>
        <v>1</v>
      </c>
      <c r="O740" s="2">
        <f t="shared" si="154"/>
        <v>-6136.473695625049</v>
      </c>
      <c r="P740" s="2">
        <f t="shared" si="155"/>
        <v>-6136.473695625049</v>
      </c>
    </row>
    <row r="741" spans="1:16">
      <c r="A741" s="6">
        <v>1</v>
      </c>
      <c r="B741" s="6">
        <v>2</v>
      </c>
      <c r="C741" s="6">
        <v>24</v>
      </c>
      <c r="D741" s="6">
        <f t="shared" si="143"/>
        <v>27</v>
      </c>
      <c r="E741" s="5">
        <f t="shared" si="144"/>
        <v>99.000000000000014</v>
      </c>
      <c r="F741" s="5">
        <f t="shared" si="145"/>
        <v>63.037499999999994</v>
      </c>
      <c r="G741" s="5">
        <f t="shared" si="146"/>
        <v>1455.1391344474989</v>
      </c>
      <c r="H741" s="5">
        <f t="shared" si="147"/>
        <v>1617.1766344474991</v>
      </c>
      <c r="I741" s="5">
        <f t="shared" si="148"/>
        <v>720</v>
      </c>
      <c r="J741" s="5">
        <f t="shared" si="149"/>
        <v>897.17663444749905</v>
      </c>
      <c r="K741" s="2">
        <f t="shared" si="150"/>
        <v>40575.983236935746</v>
      </c>
      <c r="L741" s="2">
        <f t="shared" si="151"/>
        <v>77788</v>
      </c>
      <c r="M741" s="2">
        <f t="shared" si="152"/>
        <v>22880</v>
      </c>
      <c r="N741" s="6">
        <f t="shared" si="153"/>
        <v>1</v>
      </c>
      <c r="O741" s="2">
        <f t="shared" si="154"/>
        <v>-5667.9832369357464</v>
      </c>
      <c r="P741" s="2">
        <f t="shared" si="155"/>
        <v>-5667.9832369357464</v>
      </c>
    </row>
    <row r="742" spans="1:16">
      <c r="A742" s="6">
        <v>1</v>
      </c>
      <c r="B742" s="6">
        <v>2</v>
      </c>
      <c r="C742" s="6">
        <v>25</v>
      </c>
      <c r="D742" s="6">
        <f t="shared" si="143"/>
        <v>28</v>
      </c>
      <c r="E742" s="5">
        <f t="shared" si="144"/>
        <v>99.000000000000014</v>
      </c>
      <c r="F742" s="5">
        <f t="shared" si="145"/>
        <v>63.037499999999994</v>
      </c>
      <c r="G742" s="5">
        <f t="shared" si="146"/>
        <v>1534.7170558625965</v>
      </c>
      <c r="H742" s="5">
        <f t="shared" si="147"/>
        <v>1696.7545558625966</v>
      </c>
      <c r="I742" s="5">
        <f t="shared" si="148"/>
        <v>720</v>
      </c>
      <c r="J742" s="5">
        <f t="shared" si="149"/>
        <v>976.75455586259659</v>
      </c>
      <c r="K742" s="2">
        <f t="shared" si="150"/>
        <v>41957.544372614524</v>
      </c>
      <c r="L742" s="2">
        <f t="shared" si="151"/>
        <v>80488</v>
      </c>
      <c r="M742" s="2">
        <f t="shared" si="152"/>
        <v>23760</v>
      </c>
      <c r="N742" s="6">
        <f t="shared" si="153"/>
        <v>1</v>
      </c>
      <c r="O742" s="2">
        <f t="shared" si="154"/>
        <v>-5229.544372614524</v>
      </c>
      <c r="P742" s="2">
        <f t="shared" si="155"/>
        <v>-5229.544372614524</v>
      </c>
    </row>
    <row r="743" spans="1:16">
      <c r="A743" s="6">
        <v>1</v>
      </c>
      <c r="B743" s="6">
        <v>2</v>
      </c>
      <c r="C743" s="6">
        <v>26</v>
      </c>
      <c r="D743" s="6">
        <f t="shared" si="143"/>
        <v>29</v>
      </c>
      <c r="E743" s="5">
        <f t="shared" si="144"/>
        <v>99.000000000000014</v>
      </c>
      <c r="F743" s="5">
        <f t="shared" si="145"/>
        <v>63.037499999999994</v>
      </c>
      <c r="G743" s="5">
        <f t="shared" si="146"/>
        <v>1616.0570598233144</v>
      </c>
      <c r="H743" s="5">
        <f t="shared" si="147"/>
        <v>1778.0945598233143</v>
      </c>
      <c r="I743" s="5">
        <f t="shared" si="148"/>
        <v>720</v>
      </c>
      <c r="J743" s="5">
        <f t="shared" si="149"/>
        <v>1058.0945598233143</v>
      </c>
      <c r="K743" s="2">
        <f t="shared" si="150"/>
        <v>43369.697219154761</v>
      </c>
      <c r="L743" s="2">
        <f t="shared" si="151"/>
        <v>83188</v>
      </c>
      <c r="M743" s="2">
        <f t="shared" si="152"/>
        <v>24640</v>
      </c>
      <c r="N743" s="6">
        <f t="shared" si="153"/>
        <v>1</v>
      </c>
      <c r="O743" s="2">
        <f t="shared" si="154"/>
        <v>-4821.6972191547611</v>
      </c>
      <c r="P743" s="2">
        <f t="shared" si="155"/>
        <v>-4821.6972191547611</v>
      </c>
    </row>
    <row r="744" spans="1:16">
      <c r="A744" s="6">
        <v>1</v>
      </c>
      <c r="B744" s="6">
        <v>2</v>
      </c>
      <c r="C744" s="6">
        <v>27</v>
      </c>
      <c r="D744" s="6">
        <f t="shared" si="143"/>
        <v>30</v>
      </c>
      <c r="E744" s="5">
        <f t="shared" si="144"/>
        <v>99.000000000000014</v>
      </c>
      <c r="F744" s="5">
        <f t="shared" si="145"/>
        <v>63.037499999999994</v>
      </c>
      <c r="G744" s="5">
        <f t="shared" si="146"/>
        <v>1699.1907643430709</v>
      </c>
      <c r="H744" s="5">
        <f t="shared" si="147"/>
        <v>1861.2282643430708</v>
      </c>
      <c r="I744" s="5">
        <f t="shared" si="148"/>
        <v>720</v>
      </c>
      <c r="J744" s="5">
        <f t="shared" si="149"/>
        <v>1141.2282643430708</v>
      </c>
      <c r="K744" s="2">
        <f t="shared" si="150"/>
        <v>44812.990700400536</v>
      </c>
      <c r="L744" s="2">
        <f t="shared" si="151"/>
        <v>85888</v>
      </c>
      <c r="M744" s="2">
        <f t="shared" si="152"/>
        <v>25520</v>
      </c>
      <c r="N744" s="6">
        <f t="shared" si="153"/>
        <v>1</v>
      </c>
      <c r="O744" s="2">
        <f t="shared" si="154"/>
        <v>-4444.9907004005363</v>
      </c>
      <c r="P744" s="2">
        <f t="shared" si="155"/>
        <v>-4444.9907004005363</v>
      </c>
    </row>
    <row r="745" spans="1:16">
      <c r="A745" s="6">
        <v>1</v>
      </c>
      <c r="B745" s="6">
        <v>2</v>
      </c>
      <c r="C745" s="6">
        <v>28</v>
      </c>
      <c r="D745" s="6">
        <f t="shared" si="143"/>
        <v>31</v>
      </c>
      <c r="E745" s="5">
        <f t="shared" si="144"/>
        <v>99.000000000000014</v>
      </c>
      <c r="F745" s="5">
        <f t="shared" si="145"/>
        <v>63.037499999999994</v>
      </c>
      <c r="G745" s="5">
        <f t="shared" si="146"/>
        <v>1784.1503025602246</v>
      </c>
      <c r="H745" s="5">
        <f t="shared" si="147"/>
        <v>1946.1878025602246</v>
      </c>
      <c r="I745" s="5">
        <f t="shared" si="148"/>
        <v>720</v>
      </c>
      <c r="J745" s="5">
        <f t="shared" si="149"/>
        <v>1226.1878025602246</v>
      </c>
      <c r="K745" s="2">
        <f t="shared" si="150"/>
        <v>46287.982683337235</v>
      </c>
      <c r="L745" s="2">
        <f t="shared" si="151"/>
        <v>88588</v>
      </c>
      <c r="M745" s="2">
        <f t="shared" si="152"/>
        <v>26400</v>
      </c>
      <c r="N745" s="6">
        <f t="shared" si="153"/>
        <v>1</v>
      </c>
      <c r="O745" s="2">
        <f t="shared" si="154"/>
        <v>-4099.9826833372354</v>
      </c>
      <c r="P745" s="2">
        <f t="shared" si="155"/>
        <v>-4099.9826833372354</v>
      </c>
    </row>
    <row r="746" spans="1:16">
      <c r="A746" s="6">
        <v>1</v>
      </c>
      <c r="B746" s="6">
        <v>2</v>
      </c>
      <c r="C746" s="6">
        <v>29</v>
      </c>
      <c r="D746" s="6">
        <f t="shared" si="143"/>
        <v>32</v>
      </c>
      <c r="E746" s="5">
        <f t="shared" si="144"/>
        <v>99.000000000000014</v>
      </c>
      <c r="F746" s="5">
        <f t="shared" si="145"/>
        <v>63.037499999999994</v>
      </c>
      <c r="G746" s="5">
        <f t="shared" si="146"/>
        <v>1870.9683306758782</v>
      </c>
      <c r="H746" s="5">
        <f t="shared" si="147"/>
        <v>2033.0058306758783</v>
      </c>
      <c r="I746" s="5">
        <f t="shared" si="148"/>
        <v>720</v>
      </c>
      <c r="J746" s="5">
        <f t="shared" si="149"/>
        <v>1313.0058306758783</v>
      </c>
      <c r="K746" s="2">
        <f t="shared" si="150"/>
        <v>47795.240115900669</v>
      </c>
      <c r="L746" s="2">
        <f t="shared" si="151"/>
        <v>91288</v>
      </c>
      <c r="M746" s="2">
        <f t="shared" si="152"/>
        <v>27280</v>
      </c>
      <c r="N746" s="6">
        <f t="shared" si="153"/>
        <v>1</v>
      </c>
      <c r="O746" s="2">
        <f t="shared" si="154"/>
        <v>-3787.2401159006695</v>
      </c>
      <c r="P746" s="2">
        <f t="shared" si="155"/>
        <v>-3787.2401159006695</v>
      </c>
    </row>
    <row r="747" spans="1:16">
      <c r="A747" s="6">
        <v>1</v>
      </c>
      <c r="B747" s="6">
        <v>2</v>
      </c>
      <c r="C747" s="6">
        <v>30</v>
      </c>
      <c r="D747" s="6">
        <f t="shared" si="143"/>
        <v>33</v>
      </c>
      <c r="E747" s="5">
        <f t="shared" si="144"/>
        <v>99.000000000000014</v>
      </c>
      <c r="F747" s="5">
        <f t="shared" si="145"/>
        <v>63.037499999999994</v>
      </c>
      <c r="G747" s="5">
        <f t="shared" si="146"/>
        <v>1959.6780360096488</v>
      </c>
      <c r="H747" s="5">
        <f t="shared" si="147"/>
        <v>2121.715536009649</v>
      </c>
      <c r="I747" s="5">
        <f t="shared" si="148"/>
        <v>720</v>
      </c>
      <c r="J747" s="5">
        <f t="shared" si="149"/>
        <v>1401.715536009649</v>
      </c>
      <c r="K747" s="2">
        <f t="shared" si="150"/>
        <v>49335.339166834179</v>
      </c>
      <c r="L747" s="2">
        <f t="shared" si="151"/>
        <v>93988</v>
      </c>
      <c r="M747" s="2">
        <f t="shared" si="152"/>
        <v>28160</v>
      </c>
      <c r="N747" s="6">
        <f t="shared" si="153"/>
        <v>1</v>
      </c>
      <c r="O747" s="2">
        <f t="shared" si="154"/>
        <v>-3507.3391668341792</v>
      </c>
      <c r="P747" s="2">
        <f t="shared" si="155"/>
        <v>-3507.3391668341792</v>
      </c>
    </row>
    <row r="748" spans="1:16">
      <c r="A748" s="6">
        <v>1</v>
      </c>
      <c r="B748" s="6">
        <v>3</v>
      </c>
      <c r="C748" s="6">
        <v>0</v>
      </c>
      <c r="D748" s="6">
        <f t="shared" si="143"/>
        <v>4</v>
      </c>
      <c r="E748" s="5">
        <f t="shared" si="144"/>
        <v>99.000000000000014</v>
      </c>
      <c r="F748" s="5">
        <f t="shared" si="145"/>
        <v>96.920156249999991</v>
      </c>
      <c r="G748" s="5">
        <f t="shared" si="146"/>
        <v>0</v>
      </c>
      <c r="H748" s="5">
        <f t="shared" si="147"/>
        <v>195.92015624999999</v>
      </c>
      <c r="I748" s="5">
        <f t="shared" si="148"/>
        <v>195.92015624999999</v>
      </c>
      <c r="J748" s="5">
        <f t="shared" si="149"/>
        <v>0</v>
      </c>
      <c r="K748" s="2">
        <f t="shared" si="150"/>
        <v>6802.7832031249991</v>
      </c>
      <c r="L748" s="2">
        <f t="shared" si="151"/>
        <v>15082</v>
      </c>
      <c r="M748" s="2">
        <f t="shared" si="152"/>
        <v>2200</v>
      </c>
      <c r="N748" s="6">
        <f t="shared" si="153"/>
        <v>1</v>
      </c>
      <c r="O748" s="2">
        <f t="shared" si="154"/>
        <v>-13920.783203125</v>
      </c>
      <c r="P748" s="2">
        <f t="shared" si="155"/>
        <v>-13920.783203125</v>
      </c>
    </row>
    <row r="749" spans="1:16">
      <c r="A749" s="6">
        <v>1</v>
      </c>
      <c r="B749" s="6">
        <v>3</v>
      </c>
      <c r="C749" s="6">
        <v>1</v>
      </c>
      <c r="D749" s="6">
        <f t="shared" si="143"/>
        <v>5</v>
      </c>
      <c r="E749" s="5">
        <f t="shared" si="144"/>
        <v>99.000000000000014</v>
      </c>
      <c r="F749" s="5">
        <f t="shared" si="145"/>
        <v>96.920156249999991</v>
      </c>
      <c r="G749" s="5">
        <f t="shared" si="146"/>
        <v>45.5625</v>
      </c>
      <c r="H749" s="5">
        <f t="shared" si="147"/>
        <v>241.48265624999999</v>
      </c>
      <c r="I749" s="5">
        <f t="shared" si="148"/>
        <v>241.48265624999999</v>
      </c>
      <c r="J749" s="5">
        <f t="shared" si="149"/>
        <v>0</v>
      </c>
      <c r="K749" s="2">
        <f t="shared" si="150"/>
        <v>8384.814453125</v>
      </c>
      <c r="L749" s="2">
        <f t="shared" si="151"/>
        <v>17782</v>
      </c>
      <c r="M749" s="2">
        <f t="shared" si="152"/>
        <v>3080</v>
      </c>
      <c r="N749" s="6">
        <f t="shared" si="153"/>
        <v>1</v>
      </c>
      <c r="O749" s="2">
        <f t="shared" si="154"/>
        <v>-13682.814453125</v>
      </c>
      <c r="P749" s="2">
        <f t="shared" si="155"/>
        <v>-13682.814453125</v>
      </c>
    </row>
    <row r="750" spans="1:16">
      <c r="A750" s="6">
        <v>1</v>
      </c>
      <c r="B750" s="6">
        <v>3</v>
      </c>
      <c r="C750" s="6">
        <v>2</v>
      </c>
      <c r="D750" s="6">
        <f t="shared" si="143"/>
        <v>6</v>
      </c>
      <c r="E750" s="5">
        <f t="shared" si="144"/>
        <v>99.000000000000014</v>
      </c>
      <c r="F750" s="5">
        <f t="shared" si="145"/>
        <v>96.920156249999991</v>
      </c>
      <c r="G750" s="5">
        <f t="shared" si="146"/>
        <v>92.264062499999994</v>
      </c>
      <c r="H750" s="5">
        <f t="shared" si="147"/>
        <v>288.18421875000001</v>
      </c>
      <c r="I750" s="5">
        <f t="shared" si="148"/>
        <v>288.18421875000001</v>
      </c>
      <c r="J750" s="5">
        <f t="shared" si="149"/>
        <v>0</v>
      </c>
      <c r="K750" s="2">
        <f t="shared" si="150"/>
        <v>10006.396484375</v>
      </c>
      <c r="L750" s="2">
        <f t="shared" si="151"/>
        <v>20482</v>
      </c>
      <c r="M750" s="2">
        <f t="shared" si="152"/>
        <v>3960</v>
      </c>
      <c r="N750" s="6">
        <f t="shared" si="153"/>
        <v>1</v>
      </c>
      <c r="O750" s="2">
        <f t="shared" si="154"/>
        <v>-13484.396484375</v>
      </c>
      <c r="P750" s="2">
        <f t="shared" si="155"/>
        <v>-13484.396484375</v>
      </c>
    </row>
    <row r="751" spans="1:16">
      <c r="A751" s="6">
        <v>1</v>
      </c>
      <c r="B751" s="6">
        <v>3</v>
      </c>
      <c r="C751" s="6">
        <v>3</v>
      </c>
      <c r="D751" s="6">
        <f t="shared" si="143"/>
        <v>7</v>
      </c>
      <c r="E751" s="5">
        <f t="shared" si="144"/>
        <v>99.000000000000014</v>
      </c>
      <c r="F751" s="5">
        <f t="shared" si="145"/>
        <v>96.920156249999991</v>
      </c>
      <c r="G751" s="5">
        <f t="shared" si="146"/>
        <v>140.12604492187498</v>
      </c>
      <c r="H751" s="5">
        <f t="shared" si="147"/>
        <v>336.04620117187494</v>
      </c>
      <c r="I751" s="5">
        <f t="shared" si="148"/>
        <v>336.04620117187494</v>
      </c>
      <c r="J751" s="5">
        <f t="shared" si="149"/>
        <v>0</v>
      </c>
      <c r="K751" s="2">
        <f t="shared" si="150"/>
        <v>11668.270874023436</v>
      </c>
      <c r="L751" s="2">
        <f t="shared" si="151"/>
        <v>23182</v>
      </c>
      <c r="M751" s="2">
        <f t="shared" si="152"/>
        <v>4840</v>
      </c>
      <c r="N751" s="6">
        <f t="shared" si="153"/>
        <v>1</v>
      </c>
      <c r="O751" s="2">
        <f t="shared" si="154"/>
        <v>-13326.270874023436</v>
      </c>
      <c r="P751" s="2">
        <f t="shared" si="155"/>
        <v>-13326.270874023436</v>
      </c>
    </row>
    <row r="752" spans="1:16">
      <c r="A752" s="6">
        <v>1</v>
      </c>
      <c r="B752" s="6">
        <v>3</v>
      </c>
      <c r="C752" s="6">
        <v>4</v>
      </c>
      <c r="D752" s="6">
        <f t="shared" si="143"/>
        <v>8</v>
      </c>
      <c r="E752" s="5">
        <f t="shared" si="144"/>
        <v>99.000000000000014</v>
      </c>
      <c r="F752" s="5">
        <f t="shared" si="145"/>
        <v>96.920156249999991</v>
      </c>
      <c r="G752" s="5">
        <f t="shared" si="146"/>
        <v>189.17016064453125</v>
      </c>
      <c r="H752" s="5">
        <f t="shared" si="147"/>
        <v>385.09031689453127</v>
      </c>
      <c r="I752" s="5">
        <f t="shared" si="148"/>
        <v>385.09031689453127</v>
      </c>
      <c r="J752" s="5">
        <f t="shared" si="149"/>
        <v>0</v>
      </c>
      <c r="K752" s="2">
        <f t="shared" si="150"/>
        <v>13371.191558837891</v>
      </c>
      <c r="L752" s="2">
        <f t="shared" si="151"/>
        <v>25882</v>
      </c>
      <c r="M752" s="2">
        <f t="shared" si="152"/>
        <v>5720</v>
      </c>
      <c r="N752" s="6">
        <f t="shared" si="153"/>
        <v>1</v>
      </c>
      <c r="O752" s="2">
        <f t="shared" si="154"/>
        <v>-13209.191558837891</v>
      </c>
      <c r="P752" s="2">
        <f t="shared" si="155"/>
        <v>-13209.191558837891</v>
      </c>
    </row>
    <row r="753" spans="1:16">
      <c r="A753" s="6">
        <v>1</v>
      </c>
      <c r="B753" s="6">
        <v>3</v>
      </c>
      <c r="C753" s="6">
        <v>5</v>
      </c>
      <c r="D753" s="6">
        <f t="shared" si="143"/>
        <v>9</v>
      </c>
      <c r="E753" s="5">
        <f t="shared" si="144"/>
        <v>99.000000000000014</v>
      </c>
      <c r="F753" s="5">
        <f t="shared" si="145"/>
        <v>96.920156249999991</v>
      </c>
      <c r="G753" s="5">
        <f t="shared" si="146"/>
        <v>239.41848456573481</v>
      </c>
      <c r="H753" s="5">
        <f t="shared" si="147"/>
        <v>435.33864081573483</v>
      </c>
      <c r="I753" s="5">
        <f t="shared" si="148"/>
        <v>435.33864081573483</v>
      </c>
      <c r="J753" s="5">
        <f t="shared" si="149"/>
        <v>0</v>
      </c>
      <c r="K753" s="2">
        <f t="shared" si="150"/>
        <v>15115.925028324125</v>
      </c>
      <c r="L753" s="2">
        <f t="shared" si="151"/>
        <v>28582</v>
      </c>
      <c r="M753" s="2">
        <f t="shared" si="152"/>
        <v>6600</v>
      </c>
      <c r="N753" s="6">
        <f t="shared" si="153"/>
        <v>1</v>
      </c>
      <c r="O753" s="2">
        <f t="shared" si="154"/>
        <v>-13133.925028324125</v>
      </c>
      <c r="P753" s="2">
        <f t="shared" si="155"/>
        <v>-13133.925028324125</v>
      </c>
    </row>
    <row r="754" spans="1:16">
      <c r="A754" s="6">
        <v>1</v>
      </c>
      <c r="B754" s="6">
        <v>3</v>
      </c>
      <c r="C754" s="6">
        <v>6</v>
      </c>
      <c r="D754" s="6">
        <f t="shared" si="143"/>
        <v>10</v>
      </c>
      <c r="E754" s="5">
        <f t="shared" si="144"/>
        <v>99.000000000000014</v>
      </c>
      <c r="F754" s="5">
        <f t="shared" si="145"/>
        <v>96.920156249999991</v>
      </c>
      <c r="G754" s="5">
        <f t="shared" si="146"/>
        <v>290.89345874736784</v>
      </c>
      <c r="H754" s="5">
        <f t="shared" si="147"/>
        <v>486.81361499736784</v>
      </c>
      <c r="I754" s="5">
        <f t="shared" si="148"/>
        <v>486.81361499736784</v>
      </c>
      <c r="J754" s="5">
        <f t="shared" si="149"/>
        <v>0</v>
      </c>
      <c r="K754" s="2">
        <f t="shared" si="150"/>
        <v>16903.250520741938</v>
      </c>
      <c r="L754" s="2">
        <f t="shared" si="151"/>
        <v>31282</v>
      </c>
      <c r="M754" s="2">
        <f t="shared" si="152"/>
        <v>7480</v>
      </c>
      <c r="N754" s="6">
        <f t="shared" si="153"/>
        <v>1</v>
      </c>
      <c r="O754" s="2">
        <f t="shared" si="154"/>
        <v>-13101.250520741938</v>
      </c>
      <c r="P754" s="2">
        <f t="shared" si="155"/>
        <v>-13101.250520741938</v>
      </c>
    </row>
    <row r="755" spans="1:16">
      <c r="A755" s="6">
        <v>1</v>
      </c>
      <c r="B755" s="6">
        <v>3</v>
      </c>
      <c r="C755" s="6">
        <v>7</v>
      </c>
      <c r="D755" s="6">
        <f t="shared" si="143"/>
        <v>11</v>
      </c>
      <c r="E755" s="5">
        <f t="shared" si="144"/>
        <v>99.000000000000014</v>
      </c>
      <c r="F755" s="5">
        <f t="shared" si="145"/>
        <v>96.920156249999991</v>
      </c>
      <c r="G755" s="5">
        <f t="shared" si="146"/>
        <v>343.61789814532818</v>
      </c>
      <c r="H755" s="5">
        <f t="shared" si="147"/>
        <v>539.53805439532812</v>
      </c>
      <c r="I755" s="5">
        <f t="shared" si="148"/>
        <v>539.53805439532812</v>
      </c>
      <c r="J755" s="5">
        <f t="shared" si="149"/>
        <v>0</v>
      </c>
      <c r="K755" s="2">
        <f t="shared" si="150"/>
        <v>18733.960222060003</v>
      </c>
      <c r="L755" s="2">
        <f t="shared" si="151"/>
        <v>33982</v>
      </c>
      <c r="M755" s="2">
        <f t="shared" si="152"/>
        <v>8360</v>
      </c>
      <c r="N755" s="6">
        <f t="shared" si="153"/>
        <v>1</v>
      </c>
      <c r="O755" s="2">
        <f t="shared" si="154"/>
        <v>-13111.960222060003</v>
      </c>
      <c r="P755" s="2">
        <f t="shared" si="155"/>
        <v>-13111.960222060003</v>
      </c>
    </row>
    <row r="756" spans="1:16">
      <c r="A756" s="6">
        <v>1</v>
      </c>
      <c r="B756" s="6">
        <v>3</v>
      </c>
      <c r="C756" s="6">
        <v>8</v>
      </c>
      <c r="D756" s="6">
        <f t="shared" si="143"/>
        <v>12</v>
      </c>
      <c r="E756" s="5">
        <f t="shared" si="144"/>
        <v>99.000000000000014</v>
      </c>
      <c r="F756" s="5">
        <f t="shared" si="145"/>
        <v>96.920156249999991</v>
      </c>
      <c r="G756" s="5">
        <f t="shared" si="146"/>
        <v>397.61499642530839</v>
      </c>
      <c r="H756" s="5">
        <f t="shared" si="147"/>
        <v>593.53515267530838</v>
      </c>
      <c r="I756" s="5">
        <f t="shared" si="148"/>
        <v>593.53515267530838</v>
      </c>
      <c r="J756" s="5">
        <f t="shared" si="149"/>
        <v>0</v>
      </c>
      <c r="K756" s="2">
        <f t="shared" si="150"/>
        <v>20608.859467892653</v>
      </c>
      <c r="L756" s="2">
        <f t="shared" si="151"/>
        <v>36682</v>
      </c>
      <c r="M756" s="2">
        <f t="shared" si="152"/>
        <v>9240</v>
      </c>
      <c r="N756" s="6">
        <f t="shared" si="153"/>
        <v>1</v>
      </c>
      <c r="O756" s="2">
        <f t="shared" si="154"/>
        <v>-13166.859467892653</v>
      </c>
      <c r="P756" s="2">
        <f t="shared" si="155"/>
        <v>-13166.859467892653</v>
      </c>
    </row>
    <row r="757" spans="1:16">
      <c r="A757" s="6">
        <v>1</v>
      </c>
      <c r="B757" s="6">
        <v>3</v>
      </c>
      <c r="C757" s="6">
        <v>9</v>
      </c>
      <c r="D757" s="6">
        <f t="shared" si="143"/>
        <v>13</v>
      </c>
      <c r="E757" s="5">
        <f t="shared" si="144"/>
        <v>99.000000000000014</v>
      </c>
      <c r="F757" s="5">
        <f t="shared" si="145"/>
        <v>96.920156249999991</v>
      </c>
      <c r="G757" s="5">
        <f t="shared" si="146"/>
        <v>452.90833186570285</v>
      </c>
      <c r="H757" s="5">
        <f t="shared" si="147"/>
        <v>648.82848811570284</v>
      </c>
      <c r="I757" s="5">
        <f t="shared" si="148"/>
        <v>648.82848811570284</v>
      </c>
      <c r="J757" s="5">
        <f t="shared" si="149"/>
        <v>0</v>
      </c>
      <c r="K757" s="2">
        <f t="shared" si="150"/>
        <v>22528.766948461904</v>
      </c>
      <c r="L757" s="2">
        <f t="shared" si="151"/>
        <v>39382</v>
      </c>
      <c r="M757" s="2">
        <f t="shared" si="152"/>
        <v>10120</v>
      </c>
      <c r="N757" s="6">
        <f t="shared" si="153"/>
        <v>1</v>
      </c>
      <c r="O757" s="2">
        <f t="shared" si="154"/>
        <v>-13266.766948461904</v>
      </c>
      <c r="P757" s="2">
        <f t="shared" si="155"/>
        <v>-13266.766948461904</v>
      </c>
    </row>
    <row r="758" spans="1:16">
      <c r="A758" s="6">
        <v>1</v>
      </c>
      <c r="B758" s="6">
        <v>3</v>
      </c>
      <c r="C758" s="6">
        <v>10</v>
      </c>
      <c r="D758" s="6">
        <f t="shared" si="143"/>
        <v>14</v>
      </c>
      <c r="E758" s="5">
        <f t="shared" si="144"/>
        <v>99.000000000000014</v>
      </c>
      <c r="F758" s="5">
        <f t="shared" si="145"/>
        <v>96.920156249999991</v>
      </c>
      <c r="G758" s="5">
        <f t="shared" si="146"/>
        <v>509.52187334891573</v>
      </c>
      <c r="H758" s="5">
        <f t="shared" si="147"/>
        <v>705.44202959891572</v>
      </c>
      <c r="I758" s="5">
        <f t="shared" si="148"/>
        <v>705.44202959891572</v>
      </c>
      <c r="J758" s="5">
        <f t="shared" si="149"/>
        <v>0</v>
      </c>
      <c r="K758" s="2">
        <f t="shared" si="150"/>
        <v>24494.514916629018</v>
      </c>
      <c r="L758" s="2">
        <f t="shared" si="151"/>
        <v>42082</v>
      </c>
      <c r="M758" s="2">
        <f t="shared" si="152"/>
        <v>11000</v>
      </c>
      <c r="N758" s="6">
        <f t="shared" si="153"/>
        <v>1</v>
      </c>
      <c r="O758" s="2">
        <f t="shared" si="154"/>
        <v>-13412.514916629018</v>
      </c>
      <c r="P758" s="2">
        <f t="shared" si="155"/>
        <v>-13412.514916629018</v>
      </c>
    </row>
    <row r="759" spans="1:16">
      <c r="A759" s="6">
        <v>1</v>
      </c>
      <c r="B759" s="6">
        <v>3</v>
      </c>
      <c r="C759" s="6">
        <v>11</v>
      </c>
      <c r="D759" s="6">
        <f t="shared" si="143"/>
        <v>15</v>
      </c>
      <c r="E759" s="5">
        <f t="shared" si="144"/>
        <v>99.000000000000014</v>
      </c>
      <c r="F759" s="5">
        <f t="shared" si="145"/>
        <v>96.920156249999991</v>
      </c>
      <c r="G759" s="5">
        <f t="shared" si="146"/>
        <v>567.47998644235474</v>
      </c>
      <c r="H759" s="5">
        <f t="shared" si="147"/>
        <v>763.40014269235473</v>
      </c>
      <c r="I759" s="5">
        <f t="shared" si="148"/>
        <v>720</v>
      </c>
      <c r="J759" s="5">
        <f t="shared" si="149"/>
        <v>43.400142692354734</v>
      </c>
      <c r="K759" s="2">
        <f t="shared" si="150"/>
        <v>25753.474699520048</v>
      </c>
      <c r="L759" s="2">
        <f t="shared" si="151"/>
        <v>44782</v>
      </c>
      <c r="M759" s="2">
        <f t="shared" si="152"/>
        <v>11880</v>
      </c>
      <c r="N759" s="6">
        <f t="shared" si="153"/>
        <v>1</v>
      </c>
      <c r="O759" s="2">
        <f t="shared" si="154"/>
        <v>-12851.474699520048</v>
      </c>
      <c r="P759" s="2">
        <f t="shared" si="155"/>
        <v>-12851.474699520048</v>
      </c>
    </row>
    <row r="760" spans="1:16">
      <c r="A760" s="6">
        <v>1</v>
      </c>
      <c r="B760" s="6">
        <v>3</v>
      </c>
      <c r="C760" s="6">
        <v>12</v>
      </c>
      <c r="D760" s="6">
        <f t="shared" si="143"/>
        <v>16</v>
      </c>
      <c r="E760" s="5">
        <f t="shared" si="144"/>
        <v>99.000000000000014</v>
      </c>
      <c r="F760" s="5">
        <f t="shared" si="145"/>
        <v>96.920156249999991</v>
      </c>
      <c r="G760" s="5">
        <f t="shared" si="146"/>
        <v>626.80743957041921</v>
      </c>
      <c r="H760" s="5">
        <f t="shared" si="147"/>
        <v>822.7275958204192</v>
      </c>
      <c r="I760" s="5">
        <f t="shared" si="148"/>
        <v>720</v>
      </c>
      <c r="J760" s="5">
        <f t="shared" si="149"/>
        <v>102.7275958204192</v>
      </c>
      <c r="K760" s="2">
        <f t="shared" si="150"/>
        <v>26783.465205215613</v>
      </c>
      <c r="L760" s="2">
        <f t="shared" si="151"/>
        <v>47482</v>
      </c>
      <c r="M760" s="2">
        <f t="shared" si="152"/>
        <v>12760</v>
      </c>
      <c r="N760" s="6">
        <f t="shared" si="153"/>
        <v>1</v>
      </c>
      <c r="O760" s="2">
        <f t="shared" si="154"/>
        <v>-12061.465205215613</v>
      </c>
      <c r="P760" s="2">
        <f t="shared" si="155"/>
        <v>-12061.465205215613</v>
      </c>
    </row>
    <row r="761" spans="1:16">
      <c r="A761" s="6">
        <v>1</v>
      </c>
      <c r="B761" s="6">
        <v>3</v>
      </c>
      <c r="C761" s="6">
        <v>13</v>
      </c>
      <c r="D761" s="6">
        <f t="shared" si="143"/>
        <v>17</v>
      </c>
      <c r="E761" s="5">
        <f t="shared" si="144"/>
        <v>99.000000000000014</v>
      </c>
      <c r="F761" s="5">
        <f t="shared" si="145"/>
        <v>96.920156249999991</v>
      </c>
      <c r="G761" s="5">
        <f t="shared" si="146"/>
        <v>687.52941027880343</v>
      </c>
      <c r="H761" s="5">
        <f t="shared" si="147"/>
        <v>883.44956652880342</v>
      </c>
      <c r="I761" s="5">
        <f t="shared" si="148"/>
        <v>720</v>
      </c>
      <c r="J761" s="5">
        <f t="shared" si="149"/>
        <v>163.44956652880342</v>
      </c>
      <c r="K761" s="2">
        <f t="shared" si="150"/>
        <v>27837.666085569505</v>
      </c>
      <c r="L761" s="2">
        <f t="shared" si="151"/>
        <v>50182</v>
      </c>
      <c r="M761" s="2">
        <f t="shared" si="152"/>
        <v>13640</v>
      </c>
      <c r="N761" s="6">
        <f t="shared" si="153"/>
        <v>1</v>
      </c>
      <c r="O761" s="2">
        <f t="shared" si="154"/>
        <v>-11295.666085569505</v>
      </c>
      <c r="P761" s="2">
        <f t="shared" si="155"/>
        <v>-11295.666085569505</v>
      </c>
    </row>
    <row r="762" spans="1:16">
      <c r="A762" s="6">
        <v>1</v>
      </c>
      <c r="B762" s="6">
        <v>3</v>
      </c>
      <c r="C762" s="6">
        <v>14</v>
      </c>
      <c r="D762" s="6">
        <f t="shared" si="143"/>
        <v>18</v>
      </c>
      <c r="E762" s="5">
        <f t="shared" si="144"/>
        <v>99.000000000000014</v>
      </c>
      <c r="F762" s="5">
        <f t="shared" si="145"/>
        <v>96.920156249999991</v>
      </c>
      <c r="G762" s="5">
        <f t="shared" si="146"/>
        <v>749.67149159246469</v>
      </c>
      <c r="H762" s="5">
        <f t="shared" si="147"/>
        <v>945.59164784246468</v>
      </c>
      <c r="I762" s="5">
        <f t="shared" si="148"/>
        <v>720</v>
      </c>
      <c r="J762" s="5">
        <f t="shared" si="149"/>
        <v>225.59164784246468</v>
      </c>
      <c r="K762" s="2">
        <f t="shared" si="150"/>
        <v>28916.521663931679</v>
      </c>
      <c r="L762" s="2">
        <f t="shared" si="151"/>
        <v>52882</v>
      </c>
      <c r="M762" s="2">
        <f t="shared" si="152"/>
        <v>14520</v>
      </c>
      <c r="N762" s="6">
        <f t="shared" si="153"/>
        <v>1</v>
      </c>
      <c r="O762" s="2">
        <f t="shared" si="154"/>
        <v>-10554.521663931679</v>
      </c>
      <c r="P762" s="2">
        <f t="shared" si="155"/>
        <v>-10554.521663931679</v>
      </c>
    </row>
    <row r="763" spans="1:16">
      <c r="A763" s="6">
        <v>1</v>
      </c>
      <c r="B763" s="6">
        <v>3</v>
      </c>
      <c r="C763" s="6">
        <v>15</v>
      </c>
      <c r="D763" s="6">
        <f t="shared" si="143"/>
        <v>19</v>
      </c>
      <c r="E763" s="5">
        <f t="shared" si="144"/>
        <v>99.000000000000014</v>
      </c>
      <c r="F763" s="5">
        <f t="shared" si="145"/>
        <v>96.920156249999991</v>
      </c>
      <c r="G763" s="5">
        <f t="shared" si="146"/>
        <v>813.25969846861108</v>
      </c>
      <c r="H763" s="5">
        <f t="shared" si="147"/>
        <v>1009.1798547186111</v>
      </c>
      <c r="I763" s="5">
        <f t="shared" si="148"/>
        <v>720</v>
      </c>
      <c r="J763" s="5">
        <f t="shared" si="149"/>
        <v>289.17985471861107</v>
      </c>
      <c r="K763" s="2">
        <f t="shared" si="150"/>
        <v>30020.483588864776</v>
      </c>
      <c r="L763" s="2">
        <f t="shared" si="151"/>
        <v>55582</v>
      </c>
      <c r="M763" s="2">
        <f t="shared" si="152"/>
        <v>15400</v>
      </c>
      <c r="N763" s="6">
        <f t="shared" si="153"/>
        <v>1</v>
      </c>
      <c r="O763" s="2">
        <f t="shared" si="154"/>
        <v>-9838.4835888647758</v>
      </c>
      <c r="P763" s="2">
        <f t="shared" si="155"/>
        <v>-9838.4835888647758</v>
      </c>
    </row>
    <row r="764" spans="1:16">
      <c r="A764" s="6">
        <v>1</v>
      </c>
      <c r="B764" s="6">
        <v>3</v>
      </c>
      <c r="C764" s="6">
        <v>16</v>
      </c>
      <c r="D764" s="6">
        <f t="shared" si="143"/>
        <v>20</v>
      </c>
      <c r="E764" s="5">
        <f t="shared" si="144"/>
        <v>99.000000000000014</v>
      </c>
      <c r="F764" s="5">
        <f t="shared" si="145"/>
        <v>96.920156249999991</v>
      </c>
      <c r="G764" s="5">
        <f t="shared" si="146"/>
        <v>878.32047434610013</v>
      </c>
      <c r="H764" s="5">
        <f t="shared" si="147"/>
        <v>1074.2406305961001</v>
      </c>
      <c r="I764" s="5">
        <f t="shared" si="148"/>
        <v>720</v>
      </c>
      <c r="J764" s="5">
        <f t="shared" si="149"/>
        <v>354.24063059610012</v>
      </c>
      <c r="K764" s="2">
        <f t="shared" si="150"/>
        <v>31150.010947848961</v>
      </c>
      <c r="L764" s="2">
        <f t="shared" si="151"/>
        <v>58282</v>
      </c>
      <c r="M764" s="2">
        <f t="shared" si="152"/>
        <v>16280</v>
      </c>
      <c r="N764" s="6">
        <f t="shared" si="153"/>
        <v>1</v>
      </c>
      <c r="O764" s="2">
        <f t="shared" si="154"/>
        <v>-9148.0109478489612</v>
      </c>
      <c r="P764" s="2">
        <f t="shared" si="155"/>
        <v>-9148.0109478489612</v>
      </c>
    </row>
    <row r="765" spans="1:16">
      <c r="A765" s="6">
        <v>1</v>
      </c>
      <c r="B765" s="6">
        <v>3</v>
      </c>
      <c r="C765" s="6">
        <v>17</v>
      </c>
      <c r="D765" s="6">
        <f t="shared" si="143"/>
        <v>21</v>
      </c>
      <c r="E765" s="5">
        <f t="shared" si="144"/>
        <v>99.000000000000014</v>
      </c>
      <c r="F765" s="5">
        <f t="shared" si="145"/>
        <v>96.920156249999991</v>
      </c>
      <c r="G765" s="5">
        <f t="shared" si="146"/>
        <v>944.88069779264049</v>
      </c>
      <c r="H765" s="5">
        <f t="shared" si="147"/>
        <v>1140.8008540426404</v>
      </c>
      <c r="I765" s="5">
        <f t="shared" si="148"/>
        <v>720</v>
      </c>
      <c r="J765" s="5">
        <f t="shared" si="149"/>
        <v>420.80085404264037</v>
      </c>
      <c r="K765" s="2">
        <f t="shared" si="150"/>
        <v>32305.570382684728</v>
      </c>
      <c r="L765" s="2">
        <f t="shared" si="151"/>
        <v>60982</v>
      </c>
      <c r="M765" s="2">
        <f t="shared" si="152"/>
        <v>17160</v>
      </c>
      <c r="N765" s="6">
        <f t="shared" si="153"/>
        <v>1</v>
      </c>
      <c r="O765" s="2">
        <f t="shared" si="154"/>
        <v>-8483.5703826847275</v>
      </c>
      <c r="P765" s="2">
        <f t="shared" si="155"/>
        <v>-8483.5703826847275</v>
      </c>
    </row>
    <row r="766" spans="1:16">
      <c r="A766" s="6">
        <v>1</v>
      </c>
      <c r="B766" s="6">
        <v>3</v>
      </c>
      <c r="C766" s="6">
        <v>18</v>
      </c>
      <c r="D766" s="6">
        <f t="shared" si="143"/>
        <v>22</v>
      </c>
      <c r="E766" s="5">
        <f t="shared" si="144"/>
        <v>99.000000000000014</v>
      </c>
      <c r="F766" s="5">
        <f t="shared" si="145"/>
        <v>96.920156249999991</v>
      </c>
      <c r="G766" s="5">
        <f t="shared" si="146"/>
        <v>1012.9676892512279</v>
      </c>
      <c r="H766" s="5">
        <f t="shared" si="147"/>
        <v>1208.8878455012277</v>
      </c>
      <c r="I766" s="5">
        <f t="shared" si="148"/>
        <v>720</v>
      </c>
      <c r="J766" s="5">
        <f t="shared" si="149"/>
        <v>488.88784550122773</v>
      </c>
      <c r="K766" s="2">
        <f t="shared" si="150"/>
        <v>33487.636206618539</v>
      </c>
      <c r="L766" s="2">
        <f t="shared" si="151"/>
        <v>63682</v>
      </c>
      <c r="M766" s="2">
        <f t="shared" si="152"/>
        <v>18040</v>
      </c>
      <c r="N766" s="6">
        <f t="shared" si="153"/>
        <v>1</v>
      </c>
      <c r="O766" s="2">
        <f t="shared" si="154"/>
        <v>-7845.6362066185393</v>
      </c>
      <c r="P766" s="2">
        <f t="shared" si="155"/>
        <v>-7845.6362066185393</v>
      </c>
    </row>
    <row r="767" spans="1:16">
      <c r="A767" s="6">
        <v>1</v>
      </c>
      <c r="B767" s="6">
        <v>3</v>
      </c>
      <c r="C767" s="6">
        <v>19</v>
      </c>
      <c r="D767" s="6">
        <f t="shared" si="143"/>
        <v>23</v>
      </c>
      <c r="E767" s="5">
        <f t="shared" si="144"/>
        <v>99.000000000000014</v>
      </c>
      <c r="F767" s="5">
        <f t="shared" si="145"/>
        <v>96.920156249999991</v>
      </c>
      <c r="G767" s="5">
        <f t="shared" si="146"/>
        <v>1082.6092178872495</v>
      </c>
      <c r="H767" s="5">
        <f t="shared" si="147"/>
        <v>1278.5293741372495</v>
      </c>
      <c r="I767" s="5">
        <f t="shared" si="148"/>
        <v>720</v>
      </c>
      <c r="J767" s="5">
        <f t="shared" si="149"/>
        <v>558.52937413724953</v>
      </c>
      <c r="K767" s="2">
        <f t="shared" si="150"/>
        <v>34696.690523216137</v>
      </c>
      <c r="L767" s="2">
        <f t="shared" si="151"/>
        <v>66382</v>
      </c>
      <c r="M767" s="2">
        <f t="shared" si="152"/>
        <v>18920</v>
      </c>
      <c r="N767" s="6">
        <f t="shared" si="153"/>
        <v>1</v>
      </c>
      <c r="O767" s="2">
        <f t="shared" si="154"/>
        <v>-7234.6905232161371</v>
      </c>
      <c r="P767" s="2">
        <f t="shared" si="155"/>
        <v>-7234.6905232161371</v>
      </c>
    </row>
    <row r="768" spans="1:16">
      <c r="A768" s="6">
        <v>1</v>
      </c>
      <c r="B768" s="6">
        <v>3</v>
      </c>
      <c r="C768" s="6">
        <v>20</v>
      </c>
      <c r="D768" s="6">
        <f t="shared" si="143"/>
        <v>24</v>
      </c>
      <c r="E768" s="5">
        <f t="shared" si="144"/>
        <v>99.000000000000014</v>
      </c>
      <c r="F768" s="5">
        <f t="shared" si="145"/>
        <v>96.920156249999991</v>
      </c>
      <c r="G768" s="5">
        <f t="shared" si="146"/>
        <v>1153.8335085377266</v>
      </c>
      <c r="H768" s="5">
        <f t="shared" si="147"/>
        <v>1349.7536647877266</v>
      </c>
      <c r="I768" s="5">
        <f t="shared" si="148"/>
        <v>720</v>
      </c>
      <c r="J768" s="5">
        <f t="shared" si="149"/>
        <v>629.75366478772662</v>
      </c>
      <c r="K768" s="2">
        <f t="shared" si="150"/>
        <v>35933.223347009145</v>
      </c>
      <c r="L768" s="2">
        <f t="shared" si="151"/>
        <v>69082</v>
      </c>
      <c r="M768" s="2">
        <f t="shared" si="152"/>
        <v>19800</v>
      </c>
      <c r="N768" s="6">
        <f t="shared" si="153"/>
        <v>1</v>
      </c>
      <c r="O768" s="2">
        <f t="shared" si="154"/>
        <v>-6651.2233470091451</v>
      </c>
      <c r="P768" s="2">
        <f t="shared" si="155"/>
        <v>-6651.2233470091451</v>
      </c>
    </row>
    <row r="769" spans="1:16">
      <c r="A769" s="6">
        <v>1</v>
      </c>
      <c r="B769" s="6">
        <v>3</v>
      </c>
      <c r="C769" s="6">
        <v>21</v>
      </c>
      <c r="D769" s="6">
        <f t="shared" si="143"/>
        <v>25</v>
      </c>
      <c r="E769" s="5">
        <f t="shared" si="144"/>
        <v>99.000000000000014</v>
      </c>
      <c r="F769" s="5">
        <f t="shared" si="145"/>
        <v>96.920156249999991</v>
      </c>
      <c r="G769" s="5">
        <f t="shared" si="146"/>
        <v>1226.6692487641703</v>
      </c>
      <c r="H769" s="5">
        <f t="shared" si="147"/>
        <v>1422.5894050141703</v>
      </c>
      <c r="I769" s="5">
        <f t="shared" si="148"/>
        <v>720</v>
      </c>
      <c r="J769" s="5">
        <f t="shared" si="149"/>
        <v>702.58940501417032</v>
      </c>
      <c r="K769" s="2">
        <f t="shared" si="150"/>
        <v>37197.732725940456</v>
      </c>
      <c r="L769" s="2">
        <f t="shared" si="151"/>
        <v>71782</v>
      </c>
      <c r="M769" s="2">
        <f t="shared" si="152"/>
        <v>20680</v>
      </c>
      <c r="N769" s="6">
        <f t="shared" si="153"/>
        <v>1</v>
      </c>
      <c r="O769" s="2">
        <f t="shared" si="154"/>
        <v>-6095.7327259404556</v>
      </c>
      <c r="P769" s="2">
        <f t="shared" si="155"/>
        <v>-6095.7327259404556</v>
      </c>
    </row>
    <row r="770" spans="1:16">
      <c r="A770" s="6">
        <v>1</v>
      </c>
      <c r="B770" s="6">
        <v>3</v>
      </c>
      <c r="C770" s="6">
        <v>22</v>
      </c>
      <c r="D770" s="6">
        <f t="shared" si="143"/>
        <v>26</v>
      </c>
      <c r="E770" s="5">
        <f t="shared" si="144"/>
        <v>99.000000000000014</v>
      </c>
      <c r="F770" s="5">
        <f t="shared" si="145"/>
        <v>96.920156249999991</v>
      </c>
      <c r="G770" s="5">
        <f t="shared" si="146"/>
        <v>1301.1455960105666</v>
      </c>
      <c r="H770" s="5">
        <f t="shared" si="147"/>
        <v>1497.0657522605666</v>
      </c>
      <c r="I770" s="5">
        <f t="shared" si="148"/>
        <v>720</v>
      </c>
      <c r="J770" s="5">
        <f t="shared" si="149"/>
        <v>777.06575226056657</v>
      </c>
      <c r="K770" s="2">
        <f t="shared" si="150"/>
        <v>38490.724865634838</v>
      </c>
      <c r="L770" s="2">
        <f t="shared" si="151"/>
        <v>74482</v>
      </c>
      <c r="M770" s="2">
        <f t="shared" si="152"/>
        <v>21560</v>
      </c>
      <c r="N770" s="6">
        <f t="shared" si="153"/>
        <v>1</v>
      </c>
      <c r="O770" s="2">
        <f t="shared" si="154"/>
        <v>-5568.7248656348384</v>
      </c>
      <c r="P770" s="2">
        <f t="shared" si="155"/>
        <v>-5568.7248656348384</v>
      </c>
    </row>
    <row r="771" spans="1:16">
      <c r="A771" s="6">
        <v>1</v>
      </c>
      <c r="B771" s="6">
        <v>3</v>
      </c>
      <c r="C771" s="6">
        <v>23</v>
      </c>
      <c r="D771" s="6">
        <f t="shared" si="143"/>
        <v>27</v>
      </c>
      <c r="E771" s="5">
        <f t="shared" si="144"/>
        <v>99.000000000000014</v>
      </c>
      <c r="F771" s="5">
        <f t="shared" si="145"/>
        <v>96.920156249999991</v>
      </c>
      <c r="G771" s="5">
        <f t="shared" si="146"/>
        <v>1377.292184868003</v>
      </c>
      <c r="H771" s="5">
        <f t="shared" si="147"/>
        <v>1573.212341118003</v>
      </c>
      <c r="I771" s="5">
        <f t="shared" si="148"/>
        <v>720</v>
      </c>
      <c r="J771" s="5">
        <f t="shared" si="149"/>
        <v>853.212341118003</v>
      </c>
      <c r="K771" s="2">
        <f t="shared" si="150"/>
        <v>39812.714255520885</v>
      </c>
      <c r="L771" s="2">
        <f t="shared" si="151"/>
        <v>77182</v>
      </c>
      <c r="M771" s="2">
        <f t="shared" si="152"/>
        <v>22440</v>
      </c>
      <c r="N771" s="6">
        <f t="shared" si="153"/>
        <v>1</v>
      </c>
      <c r="O771" s="2">
        <f t="shared" si="154"/>
        <v>-5070.7142555208848</v>
      </c>
      <c r="P771" s="2">
        <f t="shared" si="155"/>
        <v>-5070.7142555208848</v>
      </c>
    </row>
    <row r="772" spans="1:16">
      <c r="A772" s="6">
        <v>1</v>
      </c>
      <c r="B772" s="6">
        <v>3</v>
      </c>
      <c r="C772" s="6">
        <v>24</v>
      </c>
      <c r="D772" s="6">
        <f t="shared" ref="D772:D835" si="156">A772+B772+C772</f>
        <v>28</v>
      </c>
      <c r="E772" s="5">
        <f t="shared" ref="E772:E835" si="157">IF(A772=0,0,A772*LABOR_HRS_WK_TOM*SEASON_WEEKS*(1+DIM_PCT_TOM)^A772)</f>
        <v>99.000000000000014</v>
      </c>
      <c r="F772" s="5">
        <f t="shared" ref="F772:F835" si="158">IF(B772=0,0,B772*LABOR_HRS_WK_CAR*SEASON_WEEKS*(1+DIM_PCT_CAR)^B772)</f>
        <v>96.920156249999991</v>
      </c>
      <c r="G772" s="5">
        <f t="shared" ref="G772:G835" si="159">IF(C772=0,0,C772*LABOR_HRS_WK_MES*SEASON_WEEKS*(1+DIM_PCT_MES)^C772)</f>
        <v>1455.1391344474989</v>
      </c>
      <c r="H772" s="5">
        <f t="shared" ref="H772:H835" si="160">E772+F772+G772</f>
        <v>1651.0592906974989</v>
      </c>
      <c r="I772" s="5">
        <f t="shared" ref="I772:I835" si="161">MIN(H772,FARMER_HRS)</f>
        <v>720</v>
      </c>
      <c r="J772" s="5">
        <f t="shared" ref="J772:J835" si="162">MAX(0,H772-FARMER_HRS)</f>
        <v>931.05929069749891</v>
      </c>
      <c r="K772" s="2">
        <f t="shared" ref="K772:K835" si="163">I772*FARMER_RATE+J772*TEMP_WORKER_RATE</f>
        <v>41164.223796831575</v>
      </c>
      <c r="L772" s="2">
        <f t="shared" ref="L772:L835" si="164">A772*PRICE_TOM+B772*PRICE_CAR+C772*PRICE_MES</f>
        <v>79882</v>
      </c>
      <c r="M772" s="2">
        <f t="shared" ref="M772:M835" si="165">A772*FERT_BED_TOM+B772*FERT_BED_CAR+C772*FERT_BED_MES</f>
        <v>23320</v>
      </c>
      <c r="N772" s="6">
        <f t="shared" ref="N772:N835" si="166">IF(AND(D772&lt;=TOTAL_BEDS,J772&lt;=TEMP_WORKER_MAX*TEMP_WORKER_HRS),1,0)</f>
        <v>1</v>
      </c>
      <c r="O772" s="2">
        <f t="shared" ref="O772:O835" si="167">L772-M772-K772-FIXED_COSTS</f>
        <v>-4602.2237968315749</v>
      </c>
      <c r="P772" s="2">
        <f t="shared" ref="P772:P835" si="168">IF(N772=1,O772,"")</f>
        <v>-4602.2237968315749</v>
      </c>
    </row>
    <row r="773" spans="1:16">
      <c r="A773" s="6">
        <v>1</v>
      </c>
      <c r="B773" s="6">
        <v>3</v>
      </c>
      <c r="C773" s="6">
        <v>25</v>
      </c>
      <c r="D773" s="6">
        <f t="shared" si="156"/>
        <v>29</v>
      </c>
      <c r="E773" s="5">
        <f t="shared" si="157"/>
        <v>99.000000000000014</v>
      </c>
      <c r="F773" s="5">
        <f t="shared" si="158"/>
        <v>96.920156249999991</v>
      </c>
      <c r="G773" s="5">
        <f t="shared" si="159"/>
        <v>1534.7170558625965</v>
      </c>
      <c r="H773" s="5">
        <f t="shared" si="160"/>
        <v>1730.6372121125964</v>
      </c>
      <c r="I773" s="5">
        <f t="shared" si="161"/>
        <v>720</v>
      </c>
      <c r="J773" s="5">
        <f t="shared" si="162"/>
        <v>1010.6372121125964</v>
      </c>
      <c r="K773" s="2">
        <f t="shared" si="163"/>
        <v>42545.78493251036</v>
      </c>
      <c r="L773" s="2">
        <f t="shared" si="164"/>
        <v>82582</v>
      </c>
      <c r="M773" s="2">
        <f t="shared" si="165"/>
        <v>24200</v>
      </c>
      <c r="N773" s="6">
        <f t="shared" si="166"/>
        <v>1</v>
      </c>
      <c r="O773" s="2">
        <f t="shared" si="167"/>
        <v>-4163.7849325103598</v>
      </c>
      <c r="P773" s="2">
        <f t="shared" si="168"/>
        <v>-4163.7849325103598</v>
      </c>
    </row>
    <row r="774" spans="1:16">
      <c r="A774" s="6">
        <v>1</v>
      </c>
      <c r="B774" s="6">
        <v>3</v>
      </c>
      <c r="C774" s="6">
        <v>26</v>
      </c>
      <c r="D774" s="6">
        <f t="shared" si="156"/>
        <v>30</v>
      </c>
      <c r="E774" s="5">
        <f t="shared" si="157"/>
        <v>99.000000000000014</v>
      </c>
      <c r="F774" s="5">
        <f t="shared" si="158"/>
        <v>96.920156249999991</v>
      </c>
      <c r="G774" s="5">
        <f t="shared" si="159"/>
        <v>1616.0570598233144</v>
      </c>
      <c r="H774" s="5">
        <f t="shared" si="160"/>
        <v>1811.9772160733144</v>
      </c>
      <c r="I774" s="5">
        <f t="shared" si="161"/>
        <v>720</v>
      </c>
      <c r="J774" s="5">
        <f t="shared" si="162"/>
        <v>1091.9772160733144</v>
      </c>
      <c r="K774" s="2">
        <f t="shared" si="163"/>
        <v>43957.937779050597</v>
      </c>
      <c r="L774" s="2">
        <f t="shared" si="164"/>
        <v>85282</v>
      </c>
      <c r="M774" s="2">
        <f t="shared" si="165"/>
        <v>25080</v>
      </c>
      <c r="N774" s="6">
        <f t="shared" si="166"/>
        <v>1</v>
      </c>
      <c r="O774" s="2">
        <f t="shared" si="167"/>
        <v>-3755.9377790505969</v>
      </c>
      <c r="P774" s="2">
        <f t="shared" si="168"/>
        <v>-3755.9377790505969</v>
      </c>
    </row>
    <row r="775" spans="1:16">
      <c r="A775" s="6">
        <v>1</v>
      </c>
      <c r="B775" s="6">
        <v>3</v>
      </c>
      <c r="C775" s="6">
        <v>27</v>
      </c>
      <c r="D775" s="6">
        <f t="shared" si="156"/>
        <v>31</v>
      </c>
      <c r="E775" s="5">
        <f t="shared" si="157"/>
        <v>99.000000000000014</v>
      </c>
      <c r="F775" s="5">
        <f t="shared" si="158"/>
        <v>96.920156249999991</v>
      </c>
      <c r="G775" s="5">
        <f t="shared" si="159"/>
        <v>1699.1907643430709</v>
      </c>
      <c r="H775" s="5">
        <f t="shared" si="160"/>
        <v>1895.1109205930709</v>
      </c>
      <c r="I775" s="5">
        <f t="shared" si="161"/>
        <v>720</v>
      </c>
      <c r="J775" s="5">
        <f t="shared" si="162"/>
        <v>1175.1109205930709</v>
      </c>
      <c r="K775" s="2">
        <f t="shared" si="163"/>
        <v>45401.231260296365</v>
      </c>
      <c r="L775" s="2">
        <f t="shared" si="164"/>
        <v>87982</v>
      </c>
      <c r="M775" s="2">
        <f t="shared" si="165"/>
        <v>25960</v>
      </c>
      <c r="N775" s="6">
        <f t="shared" si="166"/>
        <v>1</v>
      </c>
      <c r="O775" s="2">
        <f t="shared" si="167"/>
        <v>-3379.2312602963648</v>
      </c>
      <c r="P775" s="2">
        <f t="shared" si="168"/>
        <v>-3379.2312602963648</v>
      </c>
    </row>
    <row r="776" spans="1:16">
      <c r="A776" s="6">
        <v>1</v>
      </c>
      <c r="B776" s="6">
        <v>3</v>
      </c>
      <c r="C776" s="6">
        <v>28</v>
      </c>
      <c r="D776" s="6">
        <f t="shared" si="156"/>
        <v>32</v>
      </c>
      <c r="E776" s="5">
        <f t="shared" si="157"/>
        <v>99.000000000000014</v>
      </c>
      <c r="F776" s="5">
        <f t="shared" si="158"/>
        <v>96.920156249999991</v>
      </c>
      <c r="G776" s="5">
        <f t="shared" si="159"/>
        <v>1784.1503025602246</v>
      </c>
      <c r="H776" s="5">
        <f t="shared" si="160"/>
        <v>1980.0704588102246</v>
      </c>
      <c r="I776" s="5">
        <f t="shared" si="161"/>
        <v>720</v>
      </c>
      <c r="J776" s="5">
        <f t="shared" si="162"/>
        <v>1260.0704588102246</v>
      </c>
      <c r="K776" s="2">
        <f t="shared" si="163"/>
        <v>46876.223243233064</v>
      </c>
      <c r="L776" s="2">
        <f t="shared" si="164"/>
        <v>90682</v>
      </c>
      <c r="M776" s="2">
        <f t="shared" si="165"/>
        <v>26840</v>
      </c>
      <c r="N776" s="6">
        <f t="shared" si="166"/>
        <v>1</v>
      </c>
      <c r="O776" s="2">
        <f t="shared" si="167"/>
        <v>-3034.2232432330638</v>
      </c>
      <c r="P776" s="2">
        <f t="shared" si="168"/>
        <v>-3034.2232432330638</v>
      </c>
    </row>
    <row r="777" spans="1:16">
      <c r="A777" s="6">
        <v>1</v>
      </c>
      <c r="B777" s="6">
        <v>3</v>
      </c>
      <c r="C777" s="6">
        <v>29</v>
      </c>
      <c r="D777" s="6">
        <f t="shared" si="156"/>
        <v>33</v>
      </c>
      <c r="E777" s="5">
        <f t="shared" si="157"/>
        <v>99.000000000000014</v>
      </c>
      <c r="F777" s="5">
        <f t="shared" si="158"/>
        <v>96.920156249999991</v>
      </c>
      <c r="G777" s="5">
        <f t="shared" si="159"/>
        <v>1870.9683306758782</v>
      </c>
      <c r="H777" s="5">
        <f t="shared" si="160"/>
        <v>2066.8884869258782</v>
      </c>
      <c r="I777" s="5">
        <f t="shared" si="161"/>
        <v>720</v>
      </c>
      <c r="J777" s="5">
        <f t="shared" si="162"/>
        <v>1346.8884869258782</v>
      </c>
      <c r="K777" s="2">
        <f t="shared" si="163"/>
        <v>48383.480675796498</v>
      </c>
      <c r="L777" s="2">
        <f t="shared" si="164"/>
        <v>93382</v>
      </c>
      <c r="M777" s="2">
        <f t="shared" si="165"/>
        <v>27720</v>
      </c>
      <c r="N777" s="6">
        <f t="shared" si="166"/>
        <v>1</v>
      </c>
      <c r="O777" s="2">
        <f t="shared" si="167"/>
        <v>-2721.480675796498</v>
      </c>
      <c r="P777" s="2">
        <f t="shared" si="168"/>
        <v>-2721.480675796498</v>
      </c>
    </row>
    <row r="778" spans="1:16">
      <c r="A778" s="6">
        <v>1</v>
      </c>
      <c r="B778" s="6">
        <v>3</v>
      </c>
      <c r="C778" s="6">
        <v>30</v>
      </c>
      <c r="D778" s="6">
        <f t="shared" si="156"/>
        <v>34</v>
      </c>
      <c r="E778" s="5">
        <f t="shared" si="157"/>
        <v>99.000000000000014</v>
      </c>
      <c r="F778" s="5">
        <f t="shared" si="158"/>
        <v>96.920156249999991</v>
      </c>
      <c r="G778" s="5">
        <f t="shared" si="159"/>
        <v>1959.6780360096488</v>
      </c>
      <c r="H778" s="5">
        <f t="shared" si="160"/>
        <v>2155.5981922596488</v>
      </c>
      <c r="I778" s="5">
        <f t="shared" si="161"/>
        <v>720</v>
      </c>
      <c r="J778" s="5">
        <f t="shared" si="162"/>
        <v>1435.5981922596488</v>
      </c>
      <c r="K778" s="2">
        <f t="shared" si="163"/>
        <v>49923.579726730015</v>
      </c>
      <c r="L778" s="2">
        <f t="shared" si="164"/>
        <v>96082</v>
      </c>
      <c r="M778" s="2">
        <f t="shared" si="165"/>
        <v>28600</v>
      </c>
      <c r="N778" s="6">
        <f t="shared" si="166"/>
        <v>1</v>
      </c>
      <c r="O778" s="2">
        <f t="shared" si="167"/>
        <v>-2441.579726730015</v>
      </c>
      <c r="P778" s="2">
        <f t="shared" si="168"/>
        <v>-2441.579726730015</v>
      </c>
    </row>
    <row r="779" spans="1:16">
      <c r="A779" s="6">
        <v>1</v>
      </c>
      <c r="B779" s="6">
        <v>4</v>
      </c>
      <c r="C779" s="6">
        <v>0</v>
      </c>
      <c r="D779" s="6">
        <f t="shared" si="156"/>
        <v>5</v>
      </c>
      <c r="E779" s="5">
        <f t="shared" si="157"/>
        <v>99.000000000000014</v>
      </c>
      <c r="F779" s="5">
        <f t="shared" si="158"/>
        <v>132.45754687499996</v>
      </c>
      <c r="G779" s="5">
        <f t="shared" si="159"/>
        <v>0</v>
      </c>
      <c r="H779" s="5">
        <f t="shared" si="160"/>
        <v>231.45754687499999</v>
      </c>
      <c r="I779" s="5">
        <f t="shared" si="161"/>
        <v>231.45754687499999</v>
      </c>
      <c r="J779" s="5">
        <f t="shared" si="162"/>
        <v>0</v>
      </c>
      <c r="K779" s="2">
        <f t="shared" si="163"/>
        <v>8036.7203776041661</v>
      </c>
      <c r="L779" s="2">
        <f t="shared" si="164"/>
        <v>17176</v>
      </c>
      <c r="M779" s="2">
        <f t="shared" si="165"/>
        <v>2640</v>
      </c>
      <c r="N779" s="6">
        <f t="shared" si="166"/>
        <v>1</v>
      </c>
      <c r="O779" s="2">
        <f t="shared" si="167"/>
        <v>-13500.720377604166</v>
      </c>
      <c r="P779" s="2">
        <f t="shared" si="168"/>
        <v>-13500.720377604166</v>
      </c>
    </row>
    <row r="780" spans="1:16">
      <c r="A780" s="6">
        <v>1</v>
      </c>
      <c r="B780" s="6">
        <v>4</v>
      </c>
      <c r="C780" s="6">
        <v>1</v>
      </c>
      <c r="D780" s="6">
        <f t="shared" si="156"/>
        <v>6</v>
      </c>
      <c r="E780" s="5">
        <f t="shared" si="157"/>
        <v>99.000000000000014</v>
      </c>
      <c r="F780" s="5">
        <f t="shared" si="158"/>
        <v>132.45754687499996</v>
      </c>
      <c r="G780" s="5">
        <f t="shared" si="159"/>
        <v>45.5625</v>
      </c>
      <c r="H780" s="5">
        <f t="shared" si="160"/>
        <v>277.02004687499999</v>
      </c>
      <c r="I780" s="5">
        <f t="shared" si="161"/>
        <v>277.02004687499999</v>
      </c>
      <c r="J780" s="5">
        <f t="shared" si="162"/>
        <v>0</v>
      </c>
      <c r="K780" s="2">
        <f t="shared" si="163"/>
        <v>9618.7516276041661</v>
      </c>
      <c r="L780" s="2">
        <f t="shared" si="164"/>
        <v>19876</v>
      </c>
      <c r="M780" s="2">
        <f t="shared" si="165"/>
        <v>3520</v>
      </c>
      <c r="N780" s="6">
        <f t="shared" si="166"/>
        <v>1</v>
      </c>
      <c r="O780" s="2">
        <f t="shared" si="167"/>
        <v>-13262.751627604166</v>
      </c>
      <c r="P780" s="2">
        <f t="shared" si="168"/>
        <v>-13262.751627604166</v>
      </c>
    </row>
    <row r="781" spans="1:16">
      <c r="A781" s="6">
        <v>1</v>
      </c>
      <c r="B781" s="6">
        <v>4</v>
      </c>
      <c r="C781" s="6">
        <v>2</v>
      </c>
      <c r="D781" s="6">
        <f t="shared" si="156"/>
        <v>7</v>
      </c>
      <c r="E781" s="5">
        <f t="shared" si="157"/>
        <v>99.000000000000014</v>
      </c>
      <c r="F781" s="5">
        <f t="shared" si="158"/>
        <v>132.45754687499996</v>
      </c>
      <c r="G781" s="5">
        <f t="shared" si="159"/>
        <v>92.264062499999994</v>
      </c>
      <c r="H781" s="5">
        <f t="shared" si="160"/>
        <v>323.72160937499996</v>
      </c>
      <c r="I781" s="5">
        <f t="shared" si="161"/>
        <v>323.72160937499996</v>
      </c>
      <c r="J781" s="5">
        <f t="shared" si="162"/>
        <v>0</v>
      </c>
      <c r="K781" s="2">
        <f t="shared" si="163"/>
        <v>11240.333658854164</v>
      </c>
      <c r="L781" s="2">
        <f t="shared" si="164"/>
        <v>22576</v>
      </c>
      <c r="M781" s="2">
        <f t="shared" si="165"/>
        <v>4400</v>
      </c>
      <c r="N781" s="6">
        <f t="shared" si="166"/>
        <v>1</v>
      </c>
      <c r="O781" s="2">
        <f t="shared" si="167"/>
        <v>-13064.333658854164</v>
      </c>
      <c r="P781" s="2">
        <f t="shared" si="168"/>
        <v>-13064.333658854164</v>
      </c>
    </row>
    <row r="782" spans="1:16">
      <c r="A782" s="6">
        <v>1</v>
      </c>
      <c r="B782" s="6">
        <v>4</v>
      </c>
      <c r="C782" s="6">
        <v>3</v>
      </c>
      <c r="D782" s="6">
        <f t="shared" si="156"/>
        <v>8</v>
      </c>
      <c r="E782" s="5">
        <f t="shared" si="157"/>
        <v>99.000000000000014</v>
      </c>
      <c r="F782" s="5">
        <f t="shared" si="158"/>
        <v>132.45754687499996</v>
      </c>
      <c r="G782" s="5">
        <f t="shared" si="159"/>
        <v>140.12604492187498</v>
      </c>
      <c r="H782" s="5">
        <f t="shared" si="160"/>
        <v>371.583591796875</v>
      </c>
      <c r="I782" s="5">
        <f t="shared" si="161"/>
        <v>371.583591796875</v>
      </c>
      <c r="J782" s="5">
        <f t="shared" si="162"/>
        <v>0</v>
      </c>
      <c r="K782" s="2">
        <f t="shared" si="163"/>
        <v>12902.208048502604</v>
      </c>
      <c r="L782" s="2">
        <f t="shared" si="164"/>
        <v>25276</v>
      </c>
      <c r="M782" s="2">
        <f t="shared" si="165"/>
        <v>5280</v>
      </c>
      <c r="N782" s="6">
        <f t="shared" si="166"/>
        <v>1</v>
      </c>
      <c r="O782" s="2">
        <f t="shared" si="167"/>
        <v>-12906.208048502604</v>
      </c>
      <c r="P782" s="2">
        <f t="shared" si="168"/>
        <v>-12906.208048502604</v>
      </c>
    </row>
    <row r="783" spans="1:16">
      <c r="A783" s="6">
        <v>1</v>
      </c>
      <c r="B783" s="6">
        <v>4</v>
      </c>
      <c r="C783" s="6">
        <v>4</v>
      </c>
      <c r="D783" s="6">
        <f t="shared" si="156"/>
        <v>9</v>
      </c>
      <c r="E783" s="5">
        <f t="shared" si="157"/>
        <v>99.000000000000014</v>
      </c>
      <c r="F783" s="5">
        <f t="shared" si="158"/>
        <v>132.45754687499996</v>
      </c>
      <c r="G783" s="5">
        <f t="shared" si="159"/>
        <v>189.17016064453125</v>
      </c>
      <c r="H783" s="5">
        <f t="shared" si="160"/>
        <v>420.62770751953121</v>
      </c>
      <c r="I783" s="5">
        <f t="shared" si="161"/>
        <v>420.62770751953121</v>
      </c>
      <c r="J783" s="5">
        <f t="shared" si="162"/>
        <v>0</v>
      </c>
      <c r="K783" s="2">
        <f t="shared" si="163"/>
        <v>14605.128733317055</v>
      </c>
      <c r="L783" s="2">
        <f t="shared" si="164"/>
        <v>27976</v>
      </c>
      <c r="M783" s="2">
        <f t="shared" si="165"/>
        <v>6160</v>
      </c>
      <c r="N783" s="6">
        <f t="shared" si="166"/>
        <v>1</v>
      </c>
      <c r="O783" s="2">
        <f t="shared" si="167"/>
        <v>-12789.128733317055</v>
      </c>
      <c r="P783" s="2">
        <f t="shared" si="168"/>
        <v>-12789.128733317055</v>
      </c>
    </row>
    <row r="784" spans="1:16">
      <c r="A784" s="6">
        <v>1</v>
      </c>
      <c r="B784" s="6">
        <v>4</v>
      </c>
      <c r="C784" s="6">
        <v>5</v>
      </c>
      <c r="D784" s="6">
        <f t="shared" si="156"/>
        <v>10</v>
      </c>
      <c r="E784" s="5">
        <f t="shared" si="157"/>
        <v>99.000000000000014</v>
      </c>
      <c r="F784" s="5">
        <f t="shared" si="158"/>
        <v>132.45754687499996</v>
      </c>
      <c r="G784" s="5">
        <f t="shared" si="159"/>
        <v>239.41848456573481</v>
      </c>
      <c r="H784" s="5">
        <f t="shared" si="160"/>
        <v>470.87603144073478</v>
      </c>
      <c r="I784" s="5">
        <f t="shared" si="161"/>
        <v>470.87603144073478</v>
      </c>
      <c r="J784" s="5">
        <f t="shared" si="162"/>
        <v>0</v>
      </c>
      <c r="K784" s="2">
        <f t="shared" si="163"/>
        <v>16349.86220280329</v>
      </c>
      <c r="L784" s="2">
        <f t="shared" si="164"/>
        <v>30676</v>
      </c>
      <c r="M784" s="2">
        <f t="shared" si="165"/>
        <v>7040</v>
      </c>
      <c r="N784" s="6">
        <f t="shared" si="166"/>
        <v>1</v>
      </c>
      <c r="O784" s="2">
        <f t="shared" si="167"/>
        <v>-12713.86220280329</v>
      </c>
      <c r="P784" s="2">
        <f t="shared" si="168"/>
        <v>-12713.86220280329</v>
      </c>
    </row>
    <row r="785" spans="1:16">
      <c r="A785" s="6">
        <v>1</v>
      </c>
      <c r="B785" s="6">
        <v>4</v>
      </c>
      <c r="C785" s="6">
        <v>6</v>
      </c>
      <c r="D785" s="6">
        <f t="shared" si="156"/>
        <v>11</v>
      </c>
      <c r="E785" s="5">
        <f t="shared" si="157"/>
        <v>99.000000000000014</v>
      </c>
      <c r="F785" s="5">
        <f t="shared" si="158"/>
        <v>132.45754687499996</v>
      </c>
      <c r="G785" s="5">
        <f t="shared" si="159"/>
        <v>290.89345874736784</v>
      </c>
      <c r="H785" s="5">
        <f t="shared" si="160"/>
        <v>522.35100562236789</v>
      </c>
      <c r="I785" s="5">
        <f t="shared" si="161"/>
        <v>522.35100562236789</v>
      </c>
      <c r="J785" s="5">
        <f t="shared" si="162"/>
        <v>0</v>
      </c>
      <c r="K785" s="2">
        <f t="shared" si="163"/>
        <v>18137.187695221106</v>
      </c>
      <c r="L785" s="2">
        <f t="shared" si="164"/>
        <v>33376</v>
      </c>
      <c r="M785" s="2">
        <f t="shared" si="165"/>
        <v>7920</v>
      </c>
      <c r="N785" s="6">
        <f t="shared" si="166"/>
        <v>1</v>
      </c>
      <c r="O785" s="2">
        <f t="shared" si="167"/>
        <v>-12681.187695221106</v>
      </c>
      <c r="P785" s="2">
        <f t="shared" si="168"/>
        <v>-12681.187695221106</v>
      </c>
    </row>
    <row r="786" spans="1:16">
      <c r="A786" s="6">
        <v>1</v>
      </c>
      <c r="B786" s="6">
        <v>4</v>
      </c>
      <c r="C786" s="6">
        <v>7</v>
      </c>
      <c r="D786" s="6">
        <f t="shared" si="156"/>
        <v>12</v>
      </c>
      <c r="E786" s="5">
        <f t="shared" si="157"/>
        <v>99.000000000000014</v>
      </c>
      <c r="F786" s="5">
        <f t="shared" si="158"/>
        <v>132.45754687499996</v>
      </c>
      <c r="G786" s="5">
        <f t="shared" si="159"/>
        <v>343.61789814532818</v>
      </c>
      <c r="H786" s="5">
        <f t="shared" si="160"/>
        <v>575.07544502032817</v>
      </c>
      <c r="I786" s="5">
        <f t="shared" si="161"/>
        <v>575.07544502032817</v>
      </c>
      <c r="J786" s="5">
        <f t="shared" si="162"/>
        <v>0</v>
      </c>
      <c r="K786" s="2">
        <f t="shared" si="163"/>
        <v>19967.897396539171</v>
      </c>
      <c r="L786" s="2">
        <f t="shared" si="164"/>
        <v>36076</v>
      </c>
      <c r="M786" s="2">
        <f t="shared" si="165"/>
        <v>8800</v>
      </c>
      <c r="N786" s="6">
        <f t="shared" si="166"/>
        <v>1</v>
      </c>
      <c r="O786" s="2">
        <f t="shared" si="167"/>
        <v>-12691.897396539171</v>
      </c>
      <c r="P786" s="2">
        <f t="shared" si="168"/>
        <v>-12691.897396539171</v>
      </c>
    </row>
    <row r="787" spans="1:16">
      <c r="A787" s="6">
        <v>1</v>
      </c>
      <c r="B787" s="6">
        <v>4</v>
      </c>
      <c r="C787" s="6">
        <v>8</v>
      </c>
      <c r="D787" s="6">
        <f t="shared" si="156"/>
        <v>13</v>
      </c>
      <c r="E787" s="5">
        <f t="shared" si="157"/>
        <v>99.000000000000014</v>
      </c>
      <c r="F787" s="5">
        <f t="shared" si="158"/>
        <v>132.45754687499996</v>
      </c>
      <c r="G787" s="5">
        <f t="shared" si="159"/>
        <v>397.61499642530839</v>
      </c>
      <c r="H787" s="5">
        <f t="shared" si="160"/>
        <v>629.07254330030833</v>
      </c>
      <c r="I787" s="5">
        <f t="shared" si="161"/>
        <v>629.07254330030833</v>
      </c>
      <c r="J787" s="5">
        <f t="shared" si="162"/>
        <v>0</v>
      </c>
      <c r="K787" s="2">
        <f t="shared" si="163"/>
        <v>21842.796642371817</v>
      </c>
      <c r="L787" s="2">
        <f t="shared" si="164"/>
        <v>38776</v>
      </c>
      <c r="M787" s="2">
        <f t="shared" si="165"/>
        <v>9680</v>
      </c>
      <c r="N787" s="6">
        <f t="shared" si="166"/>
        <v>1</v>
      </c>
      <c r="O787" s="2">
        <f t="shared" si="167"/>
        <v>-12746.796642371817</v>
      </c>
      <c r="P787" s="2">
        <f t="shared" si="168"/>
        <v>-12746.796642371817</v>
      </c>
    </row>
    <row r="788" spans="1:16">
      <c r="A788" s="6">
        <v>1</v>
      </c>
      <c r="B788" s="6">
        <v>4</v>
      </c>
      <c r="C788" s="6">
        <v>9</v>
      </c>
      <c r="D788" s="6">
        <f t="shared" si="156"/>
        <v>14</v>
      </c>
      <c r="E788" s="5">
        <f t="shared" si="157"/>
        <v>99.000000000000014</v>
      </c>
      <c r="F788" s="5">
        <f t="shared" si="158"/>
        <v>132.45754687499996</v>
      </c>
      <c r="G788" s="5">
        <f t="shared" si="159"/>
        <v>452.90833186570285</v>
      </c>
      <c r="H788" s="5">
        <f t="shared" si="160"/>
        <v>684.36587874070278</v>
      </c>
      <c r="I788" s="5">
        <f t="shared" si="161"/>
        <v>684.36587874070278</v>
      </c>
      <c r="J788" s="5">
        <f t="shared" si="162"/>
        <v>0</v>
      </c>
      <c r="K788" s="2">
        <f t="shared" si="163"/>
        <v>23762.704122941068</v>
      </c>
      <c r="L788" s="2">
        <f t="shared" si="164"/>
        <v>41476</v>
      </c>
      <c r="M788" s="2">
        <f t="shared" si="165"/>
        <v>10560</v>
      </c>
      <c r="N788" s="6">
        <f t="shared" si="166"/>
        <v>1</v>
      </c>
      <c r="O788" s="2">
        <f t="shared" si="167"/>
        <v>-12846.704122941068</v>
      </c>
      <c r="P788" s="2">
        <f t="shared" si="168"/>
        <v>-12846.704122941068</v>
      </c>
    </row>
    <row r="789" spans="1:16">
      <c r="A789" s="6">
        <v>1</v>
      </c>
      <c r="B789" s="6">
        <v>4</v>
      </c>
      <c r="C789" s="6">
        <v>10</v>
      </c>
      <c r="D789" s="6">
        <f t="shared" si="156"/>
        <v>15</v>
      </c>
      <c r="E789" s="5">
        <f t="shared" si="157"/>
        <v>99.000000000000014</v>
      </c>
      <c r="F789" s="5">
        <f t="shared" si="158"/>
        <v>132.45754687499996</v>
      </c>
      <c r="G789" s="5">
        <f t="shared" si="159"/>
        <v>509.52187334891573</v>
      </c>
      <c r="H789" s="5">
        <f t="shared" si="160"/>
        <v>740.97942022391567</v>
      </c>
      <c r="I789" s="5">
        <f t="shared" si="161"/>
        <v>720</v>
      </c>
      <c r="J789" s="5">
        <f t="shared" si="162"/>
        <v>20.979420223915668</v>
      </c>
      <c r="K789" s="2">
        <f t="shared" si="163"/>
        <v>25364.226045554093</v>
      </c>
      <c r="L789" s="2">
        <f t="shared" si="164"/>
        <v>44176</v>
      </c>
      <c r="M789" s="2">
        <f t="shared" si="165"/>
        <v>11440</v>
      </c>
      <c r="N789" s="6">
        <f t="shared" si="166"/>
        <v>1</v>
      </c>
      <c r="O789" s="2">
        <f t="shared" si="167"/>
        <v>-12628.226045554093</v>
      </c>
      <c r="P789" s="2">
        <f t="shared" si="168"/>
        <v>-12628.226045554093</v>
      </c>
    </row>
    <row r="790" spans="1:16">
      <c r="A790" s="6">
        <v>1</v>
      </c>
      <c r="B790" s="6">
        <v>4</v>
      </c>
      <c r="C790" s="6">
        <v>11</v>
      </c>
      <c r="D790" s="6">
        <f t="shared" si="156"/>
        <v>16</v>
      </c>
      <c r="E790" s="5">
        <f t="shared" si="157"/>
        <v>99.000000000000014</v>
      </c>
      <c r="F790" s="5">
        <f t="shared" si="158"/>
        <v>132.45754687499996</v>
      </c>
      <c r="G790" s="5">
        <f t="shared" si="159"/>
        <v>567.47998644235474</v>
      </c>
      <c r="H790" s="5">
        <f t="shared" si="160"/>
        <v>798.93753331735479</v>
      </c>
      <c r="I790" s="5">
        <f t="shared" si="161"/>
        <v>720</v>
      </c>
      <c r="J790" s="5">
        <f t="shared" si="162"/>
        <v>78.937533317354792</v>
      </c>
      <c r="K790" s="2">
        <f t="shared" si="163"/>
        <v>26370.443286759633</v>
      </c>
      <c r="L790" s="2">
        <f t="shared" si="164"/>
        <v>46876</v>
      </c>
      <c r="M790" s="2">
        <f t="shared" si="165"/>
        <v>12320</v>
      </c>
      <c r="N790" s="6">
        <f t="shared" si="166"/>
        <v>1</v>
      </c>
      <c r="O790" s="2">
        <f t="shared" si="167"/>
        <v>-11814.443286759633</v>
      </c>
      <c r="P790" s="2">
        <f t="shared" si="168"/>
        <v>-11814.443286759633</v>
      </c>
    </row>
    <row r="791" spans="1:16">
      <c r="A791" s="6">
        <v>1</v>
      </c>
      <c r="B791" s="6">
        <v>4</v>
      </c>
      <c r="C791" s="6">
        <v>12</v>
      </c>
      <c r="D791" s="6">
        <f t="shared" si="156"/>
        <v>17</v>
      </c>
      <c r="E791" s="5">
        <f t="shared" si="157"/>
        <v>99.000000000000014</v>
      </c>
      <c r="F791" s="5">
        <f t="shared" si="158"/>
        <v>132.45754687499996</v>
      </c>
      <c r="G791" s="5">
        <f t="shared" si="159"/>
        <v>626.80743957041921</v>
      </c>
      <c r="H791" s="5">
        <f t="shared" si="160"/>
        <v>858.26498644541925</v>
      </c>
      <c r="I791" s="5">
        <f t="shared" si="161"/>
        <v>720</v>
      </c>
      <c r="J791" s="5">
        <f t="shared" si="162"/>
        <v>138.26498644541925</v>
      </c>
      <c r="K791" s="2">
        <f t="shared" si="163"/>
        <v>27400.433792455195</v>
      </c>
      <c r="L791" s="2">
        <f t="shared" si="164"/>
        <v>49576</v>
      </c>
      <c r="M791" s="2">
        <f t="shared" si="165"/>
        <v>13200</v>
      </c>
      <c r="N791" s="6">
        <f t="shared" si="166"/>
        <v>1</v>
      </c>
      <c r="O791" s="2">
        <f t="shared" si="167"/>
        <v>-11024.433792455195</v>
      </c>
      <c r="P791" s="2">
        <f t="shared" si="168"/>
        <v>-11024.433792455195</v>
      </c>
    </row>
    <row r="792" spans="1:16">
      <c r="A792" s="6">
        <v>1</v>
      </c>
      <c r="B792" s="6">
        <v>4</v>
      </c>
      <c r="C792" s="6">
        <v>13</v>
      </c>
      <c r="D792" s="6">
        <f t="shared" si="156"/>
        <v>18</v>
      </c>
      <c r="E792" s="5">
        <f t="shared" si="157"/>
        <v>99.000000000000014</v>
      </c>
      <c r="F792" s="5">
        <f t="shared" si="158"/>
        <v>132.45754687499996</v>
      </c>
      <c r="G792" s="5">
        <f t="shared" si="159"/>
        <v>687.52941027880343</v>
      </c>
      <c r="H792" s="5">
        <f t="shared" si="160"/>
        <v>918.98695715380336</v>
      </c>
      <c r="I792" s="5">
        <f t="shared" si="161"/>
        <v>720</v>
      </c>
      <c r="J792" s="5">
        <f t="shared" si="162"/>
        <v>198.98695715380336</v>
      </c>
      <c r="K792" s="2">
        <f t="shared" si="163"/>
        <v>28454.634672809087</v>
      </c>
      <c r="L792" s="2">
        <f t="shared" si="164"/>
        <v>52276</v>
      </c>
      <c r="M792" s="2">
        <f t="shared" si="165"/>
        <v>14080</v>
      </c>
      <c r="N792" s="6">
        <f t="shared" si="166"/>
        <v>1</v>
      </c>
      <c r="O792" s="2">
        <f t="shared" si="167"/>
        <v>-10258.634672809087</v>
      </c>
      <c r="P792" s="2">
        <f t="shared" si="168"/>
        <v>-10258.634672809087</v>
      </c>
    </row>
    <row r="793" spans="1:16">
      <c r="A793" s="6">
        <v>1</v>
      </c>
      <c r="B793" s="6">
        <v>4</v>
      </c>
      <c r="C793" s="6">
        <v>14</v>
      </c>
      <c r="D793" s="6">
        <f t="shared" si="156"/>
        <v>19</v>
      </c>
      <c r="E793" s="5">
        <f t="shared" si="157"/>
        <v>99.000000000000014</v>
      </c>
      <c r="F793" s="5">
        <f t="shared" si="158"/>
        <v>132.45754687499996</v>
      </c>
      <c r="G793" s="5">
        <f t="shared" si="159"/>
        <v>749.67149159246469</v>
      </c>
      <c r="H793" s="5">
        <f t="shared" si="160"/>
        <v>981.12903846746462</v>
      </c>
      <c r="I793" s="5">
        <f t="shared" si="161"/>
        <v>720</v>
      </c>
      <c r="J793" s="5">
        <f t="shared" si="162"/>
        <v>261.12903846746462</v>
      </c>
      <c r="K793" s="2">
        <f t="shared" si="163"/>
        <v>29533.490251171261</v>
      </c>
      <c r="L793" s="2">
        <f t="shared" si="164"/>
        <v>54976</v>
      </c>
      <c r="M793" s="2">
        <f t="shared" si="165"/>
        <v>14960</v>
      </c>
      <c r="N793" s="6">
        <f t="shared" si="166"/>
        <v>1</v>
      </c>
      <c r="O793" s="2">
        <f t="shared" si="167"/>
        <v>-9517.4902511712608</v>
      </c>
      <c r="P793" s="2">
        <f t="shared" si="168"/>
        <v>-9517.4902511712608</v>
      </c>
    </row>
    <row r="794" spans="1:16">
      <c r="A794" s="6">
        <v>1</v>
      </c>
      <c r="B794" s="6">
        <v>4</v>
      </c>
      <c r="C794" s="6">
        <v>15</v>
      </c>
      <c r="D794" s="6">
        <f t="shared" si="156"/>
        <v>20</v>
      </c>
      <c r="E794" s="5">
        <f t="shared" si="157"/>
        <v>99.000000000000014</v>
      </c>
      <c r="F794" s="5">
        <f t="shared" si="158"/>
        <v>132.45754687499996</v>
      </c>
      <c r="G794" s="5">
        <f t="shared" si="159"/>
        <v>813.25969846861108</v>
      </c>
      <c r="H794" s="5">
        <f t="shared" si="160"/>
        <v>1044.717245343611</v>
      </c>
      <c r="I794" s="5">
        <f t="shared" si="161"/>
        <v>720</v>
      </c>
      <c r="J794" s="5">
        <f t="shared" si="162"/>
        <v>324.71724534361101</v>
      </c>
      <c r="K794" s="2">
        <f t="shared" si="163"/>
        <v>30637.452176104358</v>
      </c>
      <c r="L794" s="2">
        <f t="shared" si="164"/>
        <v>57676</v>
      </c>
      <c r="M794" s="2">
        <f t="shared" si="165"/>
        <v>15840</v>
      </c>
      <c r="N794" s="6">
        <f t="shared" si="166"/>
        <v>1</v>
      </c>
      <c r="O794" s="2">
        <f t="shared" si="167"/>
        <v>-8801.4521761043579</v>
      </c>
      <c r="P794" s="2">
        <f t="shared" si="168"/>
        <v>-8801.4521761043579</v>
      </c>
    </row>
    <row r="795" spans="1:16">
      <c r="A795" s="6">
        <v>1</v>
      </c>
      <c r="B795" s="6">
        <v>4</v>
      </c>
      <c r="C795" s="6">
        <v>16</v>
      </c>
      <c r="D795" s="6">
        <f t="shared" si="156"/>
        <v>21</v>
      </c>
      <c r="E795" s="5">
        <f t="shared" si="157"/>
        <v>99.000000000000014</v>
      </c>
      <c r="F795" s="5">
        <f t="shared" si="158"/>
        <v>132.45754687499996</v>
      </c>
      <c r="G795" s="5">
        <f t="shared" si="159"/>
        <v>878.32047434610013</v>
      </c>
      <c r="H795" s="5">
        <f t="shared" si="160"/>
        <v>1109.7780212211001</v>
      </c>
      <c r="I795" s="5">
        <f t="shared" si="161"/>
        <v>720</v>
      </c>
      <c r="J795" s="5">
        <f t="shared" si="162"/>
        <v>389.77802122110006</v>
      </c>
      <c r="K795" s="2">
        <f t="shared" si="163"/>
        <v>31766.979535088543</v>
      </c>
      <c r="L795" s="2">
        <f t="shared" si="164"/>
        <v>60376</v>
      </c>
      <c r="M795" s="2">
        <f t="shared" si="165"/>
        <v>16720</v>
      </c>
      <c r="N795" s="6">
        <f t="shared" si="166"/>
        <v>1</v>
      </c>
      <c r="O795" s="2">
        <f t="shared" si="167"/>
        <v>-8110.9795350885433</v>
      </c>
      <c r="P795" s="2">
        <f t="shared" si="168"/>
        <v>-8110.9795350885433</v>
      </c>
    </row>
    <row r="796" spans="1:16">
      <c r="A796" s="6">
        <v>1</v>
      </c>
      <c r="B796" s="6">
        <v>4</v>
      </c>
      <c r="C796" s="6">
        <v>17</v>
      </c>
      <c r="D796" s="6">
        <f t="shared" si="156"/>
        <v>22</v>
      </c>
      <c r="E796" s="5">
        <f t="shared" si="157"/>
        <v>99.000000000000014</v>
      </c>
      <c r="F796" s="5">
        <f t="shared" si="158"/>
        <v>132.45754687499996</v>
      </c>
      <c r="G796" s="5">
        <f t="shared" si="159"/>
        <v>944.88069779264049</v>
      </c>
      <c r="H796" s="5">
        <f t="shared" si="160"/>
        <v>1176.3382446676405</v>
      </c>
      <c r="I796" s="5">
        <f t="shared" si="161"/>
        <v>720</v>
      </c>
      <c r="J796" s="5">
        <f t="shared" si="162"/>
        <v>456.33824466764054</v>
      </c>
      <c r="K796" s="2">
        <f t="shared" si="163"/>
        <v>32922.538969924317</v>
      </c>
      <c r="L796" s="2">
        <f t="shared" si="164"/>
        <v>63076</v>
      </c>
      <c r="M796" s="2">
        <f t="shared" si="165"/>
        <v>17600</v>
      </c>
      <c r="N796" s="6">
        <f t="shared" si="166"/>
        <v>1</v>
      </c>
      <c r="O796" s="2">
        <f t="shared" si="167"/>
        <v>-7446.5389699243169</v>
      </c>
      <c r="P796" s="2">
        <f t="shared" si="168"/>
        <v>-7446.5389699243169</v>
      </c>
    </row>
    <row r="797" spans="1:16">
      <c r="A797" s="6">
        <v>1</v>
      </c>
      <c r="B797" s="6">
        <v>4</v>
      </c>
      <c r="C797" s="6">
        <v>18</v>
      </c>
      <c r="D797" s="6">
        <f t="shared" si="156"/>
        <v>23</v>
      </c>
      <c r="E797" s="5">
        <f t="shared" si="157"/>
        <v>99.000000000000014</v>
      </c>
      <c r="F797" s="5">
        <f t="shared" si="158"/>
        <v>132.45754687499996</v>
      </c>
      <c r="G797" s="5">
        <f t="shared" si="159"/>
        <v>1012.9676892512279</v>
      </c>
      <c r="H797" s="5">
        <f t="shared" si="160"/>
        <v>1244.4252361262279</v>
      </c>
      <c r="I797" s="5">
        <f t="shared" si="161"/>
        <v>720</v>
      </c>
      <c r="J797" s="5">
        <f t="shared" si="162"/>
        <v>524.4252361262279</v>
      </c>
      <c r="K797" s="2">
        <f t="shared" si="163"/>
        <v>34104.604793858125</v>
      </c>
      <c r="L797" s="2">
        <f t="shared" si="164"/>
        <v>65776</v>
      </c>
      <c r="M797" s="2">
        <f t="shared" si="165"/>
        <v>18480</v>
      </c>
      <c r="N797" s="6">
        <f t="shared" si="166"/>
        <v>1</v>
      </c>
      <c r="O797" s="2">
        <f t="shared" si="167"/>
        <v>-6808.604793858125</v>
      </c>
      <c r="P797" s="2">
        <f t="shared" si="168"/>
        <v>-6808.604793858125</v>
      </c>
    </row>
    <row r="798" spans="1:16">
      <c r="A798" s="6">
        <v>1</v>
      </c>
      <c r="B798" s="6">
        <v>4</v>
      </c>
      <c r="C798" s="6">
        <v>19</v>
      </c>
      <c r="D798" s="6">
        <f t="shared" si="156"/>
        <v>24</v>
      </c>
      <c r="E798" s="5">
        <f t="shared" si="157"/>
        <v>99.000000000000014</v>
      </c>
      <c r="F798" s="5">
        <f t="shared" si="158"/>
        <v>132.45754687499996</v>
      </c>
      <c r="G798" s="5">
        <f t="shared" si="159"/>
        <v>1082.6092178872495</v>
      </c>
      <c r="H798" s="5">
        <f t="shared" si="160"/>
        <v>1314.0667647622495</v>
      </c>
      <c r="I798" s="5">
        <f t="shared" si="161"/>
        <v>720</v>
      </c>
      <c r="J798" s="5">
        <f t="shared" si="162"/>
        <v>594.06676476224948</v>
      </c>
      <c r="K798" s="2">
        <f t="shared" si="163"/>
        <v>35313.659110455716</v>
      </c>
      <c r="L798" s="2">
        <f t="shared" si="164"/>
        <v>68476</v>
      </c>
      <c r="M798" s="2">
        <f t="shared" si="165"/>
        <v>19360</v>
      </c>
      <c r="N798" s="6">
        <f t="shared" si="166"/>
        <v>1</v>
      </c>
      <c r="O798" s="2">
        <f t="shared" si="167"/>
        <v>-6197.6591104557156</v>
      </c>
      <c r="P798" s="2">
        <f t="shared" si="168"/>
        <v>-6197.6591104557156</v>
      </c>
    </row>
    <row r="799" spans="1:16">
      <c r="A799" s="6">
        <v>1</v>
      </c>
      <c r="B799" s="6">
        <v>4</v>
      </c>
      <c r="C799" s="6">
        <v>20</v>
      </c>
      <c r="D799" s="6">
        <f t="shared" si="156"/>
        <v>25</v>
      </c>
      <c r="E799" s="5">
        <f t="shared" si="157"/>
        <v>99.000000000000014</v>
      </c>
      <c r="F799" s="5">
        <f t="shared" si="158"/>
        <v>132.45754687499996</v>
      </c>
      <c r="G799" s="5">
        <f t="shared" si="159"/>
        <v>1153.8335085377266</v>
      </c>
      <c r="H799" s="5">
        <f t="shared" si="160"/>
        <v>1385.2910554127266</v>
      </c>
      <c r="I799" s="5">
        <f t="shared" si="161"/>
        <v>720</v>
      </c>
      <c r="J799" s="5">
        <f t="shared" si="162"/>
        <v>665.29105541272656</v>
      </c>
      <c r="K799" s="2">
        <f t="shared" si="163"/>
        <v>36550.191934248724</v>
      </c>
      <c r="L799" s="2">
        <f t="shared" si="164"/>
        <v>71176</v>
      </c>
      <c r="M799" s="2">
        <f t="shared" si="165"/>
        <v>20240</v>
      </c>
      <c r="N799" s="6">
        <f t="shared" si="166"/>
        <v>1</v>
      </c>
      <c r="O799" s="2">
        <f t="shared" si="167"/>
        <v>-5614.1919342487236</v>
      </c>
      <c r="P799" s="2">
        <f t="shared" si="168"/>
        <v>-5614.1919342487236</v>
      </c>
    </row>
    <row r="800" spans="1:16">
      <c r="A800" s="6">
        <v>1</v>
      </c>
      <c r="B800" s="6">
        <v>4</v>
      </c>
      <c r="C800" s="6">
        <v>21</v>
      </c>
      <c r="D800" s="6">
        <f t="shared" si="156"/>
        <v>26</v>
      </c>
      <c r="E800" s="5">
        <f t="shared" si="157"/>
        <v>99.000000000000014</v>
      </c>
      <c r="F800" s="5">
        <f t="shared" si="158"/>
        <v>132.45754687499996</v>
      </c>
      <c r="G800" s="5">
        <f t="shared" si="159"/>
        <v>1226.6692487641703</v>
      </c>
      <c r="H800" s="5">
        <f t="shared" si="160"/>
        <v>1458.1267956391703</v>
      </c>
      <c r="I800" s="5">
        <f t="shared" si="161"/>
        <v>720</v>
      </c>
      <c r="J800" s="5">
        <f t="shared" si="162"/>
        <v>738.12679563917027</v>
      </c>
      <c r="K800" s="2">
        <f t="shared" si="163"/>
        <v>37814.701313180041</v>
      </c>
      <c r="L800" s="2">
        <f t="shared" si="164"/>
        <v>73876</v>
      </c>
      <c r="M800" s="2">
        <f t="shared" si="165"/>
        <v>21120</v>
      </c>
      <c r="N800" s="6">
        <f t="shared" si="166"/>
        <v>1</v>
      </c>
      <c r="O800" s="2">
        <f t="shared" si="167"/>
        <v>-5058.7013131800413</v>
      </c>
      <c r="P800" s="2">
        <f t="shared" si="168"/>
        <v>-5058.7013131800413</v>
      </c>
    </row>
    <row r="801" spans="1:16">
      <c r="A801" s="6">
        <v>1</v>
      </c>
      <c r="B801" s="6">
        <v>4</v>
      </c>
      <c r="C801" s="6">
        <v>22</v>
      </c>
      <c r="D801" s="6">
        <f t="shared" si="156"/>
        <v>27</v>
      </c>
      <c r="E801" s="5">
        <f t="shared" si="157"/>
        <v>99.000000000000014</v>
      </c>
      <c r="F801" s="5">
        <f t="shared" si="158"/>
        <v>132.45754687499996</v>
      </c>
      <c r="G801" s="5">
        <f t="shared" si="159"/>
        <v>1301.1455960105666</v>
      </c>
      <c r="H801" s="5">
        <f t="shared" si="160"/>
        <v>1532.6031428855665</v>
      </c>
      <c r="I801" s="5">
        <f t="shared" si="161"/>
        <v>720</v>
      </c>
      <c r="J801" s="5">
        <f t="shared" si="162"/>
        <v>812.60314288556651</v>
      </c>
      <c r="K801" s="2">
        <f t="shared" si="163"/>
        <v>39107.693452874417</v>
      </c>
      <c r="L801" s="2">
        <f t="shared" si="164"/>
        <v>76576</v>
      </c>
      <c r="M801" s="2">
        <f t="shared" si="165"/>
        <v>22000</v>
      </c>
      <c r="N801" s="6">
        <f t="shared" si="166"/>
        <v>1</v>
      </c>
      <c r="O801" s="2">
        <f t="shared" si="167"/>
        <v>-4531.6934528744168</v>
      </c>
      <c r="P801" s="2">
        <f t="shared" si="168"/>
        <v>-4531.6934528744168</v>
      </c>
    </row>
    <row r="802" spans="1:16">
      <c r="A802" s="6">
        <v>1</v>
      </c>
      <c r="B802" s="6">
        <v>4</v>
      </c>
      <c r="C802" s="6">
        <v>23</v>
      </c>
      <c r="D802" s="6">
        <f t="shared" si="156"/>
        <v>28</v>
      </c>
      <c r="E802" s="5">
        <f t="shared" si="157"/>
        <v>99.000000000000014</v>
      </c>
      <c r="F802" s="5">
        <f t="shared" si="158"/>
        <v>132.45754687499996</v>
      </c>
      <c r="G802" s="5">
        <f t="shared" si="159"/>
        <v>1377.292184868003</v>
      </c>
      <c r="H802" s="5">
        <f t="shared" si="160"/>
        <v>1608.7497317430029</v>
      </c>
      <c r="I802" s="5">
        <f t="shared" si="161"/>
        <v>720</v>
      </c>
      <c r="J802" s="5">
        <f t="shared" si="162"/>
        <v>888.74973174300294</v>
      </c>
      <c r="K802" s="2">
        <f t="shared" si="163"/>
        <v>40429.682842760463</v>
      </c>
      <c r="L802" s="2">
        <f t="shared" si="164"/>
        <v>79276</v>
      </c>
      <c r="M802" s="2">
        <f t="shared" si="165"/>
        <v>22880</v>
      </c>
      <c r="N802" s="6">
        <f t="shared" si="166"/>
        <v>1</v>
      </c>
      <c r="O802" s="2">
        <f t="shared" si="167"/>
        <v>-4033.6828427604632</v>
      </c>
      <c r="P802" s="2">
        <f t="shared" si="168"/>
        <v>-4033.6828427604632</v>
      </c>
    </row>
    <row r="803" spans="1:16">
      <c r="A803" s="6">
        <v>1</v>
      </c>
      <c r="B803" s="6">
        <v>4</v>
      </c>
      <c r="C803" s="6">
        <v>24</v>
      </c>
      <c r="D803" s="6">
        <f t="shared" si="156"/>
        <v>29</v>
      </c>
      <c r="E803" s="5">
        <f t="shared" si="157"/>
        <v>99.000000000000014</v>
      </c>
      <c r="F803" s="5">
        <f t="shared" si="158"/>
        <v>132.45754687499996</v>
      </c>
      <c r="G803" s="5">
        <f t="shared" si="159"/>
        <v>1455.1391344474989</v>
      </c>
      <c r="H803" s="5">
        <f t="shared" si="160"/>
        <v>1686.5966813224989</v>
      </c>
      <c r="I803" s="5">
        <f t="shared" si="161"/>
        <v>720</v>
      </c>
      <c r="J803" s="5">
        <f t="shared" si="162"/>
        <v>966.59668132249885</v>
      </c>
      <c r="K803" s="2">
        <f t="shared" si="163"/>
        <v>41781.192384071161</v>
      </c>
      <c r="L803" s="2">
        <f t="shared" si="164"/>
        <v>81976</v>
      </c>
      <c r="M803" s="2">
        <f t="shared" si="165"/>
        <v>23760</v>
      </c>
      <c r="N803" s="6">
        <f t="shared" si="166"/>
        <v>1</v>
      </c>
      <c r="O803" s="2">
        <f t="shared" si="167"/>
        <v>-3565.1923840711606</v>
      </c>
      <c r="P803" s="2">
        <f t="shared" si="168"/>
        <v>-3565.1923840711606</v>
      </c>
    </row>
    <row r="804" spans="1:16">
      <c r="A804" s="6">
        <v>1</v>
      </c>
      <c r="B804" s="6">
        <v>4</v>
      </c>
      <c r="C804" s="6">
        <v>25</v>
      </c>
      <c r="D804" s="6">
        <f t="shared" si="156"/>
        <v>30</v>
      </c>
      <c r="E804" s="5">
        <f t="shared" si="157"/>
        <v>99.000000000000014</v>
      </c>
      <c r="F804" s="5">
        <f t="shared" si="158"/>
        <v>132.45754687499996</v>
      </c>
      <c r="G804" s="5">
        <f t="shared" si="159"/>
        <v>1534.7170558625965</v>
      </c>
      <c r="H804" s="5">
        <f t="shared" si="160"/>
        <v>1766.1746027375964</v>
      </c>
      <c r="I804" s="5">
        <f t="shared" si="161"/>
        <v>720</v>
      </c>
      <c r="J804" s="5">
        <f t="shared" si="162"/>
        <v>1046.1746027375964</v>
      </c>
      <c r="K804" s="2">
        <f t="shared" si="163"/>
        <v>43162.753519749938</v>
      </c>
      <c r="L804" s="2">
        <f t="shared" si="164"/>
        <v>84676</v>
      </c>
      <c r="M804" s="2">
        <f t="shared" si="165"/>
        <v>24640</v>
      </c>
      <c r="N804" s="6">
        <f t="shared" si="166"/>
        <v>1</v>
      </c>
      <c r="O804" s="2">
        <f t="shared" si="167"/>
        <v>-3126.7535197499383</v>
      </c>
      <c r="P804" s="2">
        <f t="shared" si="168"/>
        <v>-3126.7535197499383</v>
      </c>
    </row>
    <row r="805" spans="1:16">
      <c r="A805" s="6">
        <v>1</v>
      </c>
      <c r="B805" s="6">
        <v>4</v>
      </c>
      <c r="C805" s="6">
        <v>26</v>
      </c>
      <c r="D805" s="6">
        <f t="shared" si="156"/>
        <v>31</v>
      </c>
      <c r="E805" s="5">
        <f t="shared" si="157"/>
        <v>99.000000000000014</v>
      </c>
      <c r="F805" s="5">
        <f t="shared" si="158"/>
        <v>132.45754687499996</v>
      </c>
      <c r="G805" s="5">
        <f t="shared" si="159"/>
        <v>1616.0570598233144</v>
      </c>
      <c r="H805" s="5">
        <f t="shared" si="160"/>
        <v>1847.5146066983143</v>
      </c>
      <c r="I805" s="5">
        <f t="shared" si="161"/>
        <v>720</v>
      </c>
      <c r="J805" s="5">
        <f t="shared" si="162"/>
        <v>1127.5146066983143</v>
      </c>
      <c r="K805" s="2">
        <f t="shared" si="163"/>
        <v>44574.906366290175</v>
      </c>
      <c r="L805" s="2">
        <f t="shared" si="164"/>
        <v>87376</v>
      </c>
      <c r="M805" s="2">
        <f t="shared" si="165"/>
        <v>25520</v>
      </c>
      <c r="N805" s="6">
        <f t="shared" si="166"/>
        <v>1</v>
      </c>
      <c r="O805" s="2">
        <f t="shared" si="167"/>
        <v>-2718.9063662901754</v>
      </c>
      <c r="P805" s="2">
        <f t="shared" si="168"/>
        <v>-2718.9063662901754</v>
      </c>
    </row>
    <row r="806" spans="1:16">
      <c r="A806" s="6">
        <v>1</v>
      </c>
      <c r="B806" s="6">
        <v>4</v>
      </c>
      <c r="C806" s="6">
        <v>27</v>
      </c>
      <c r="D806" s="6">
        <f t="shared" si="156"/>
        <v>32</v>
      </c>
      <c r="E806" s="5">
        <f t="shared" si="157"/>
        <v>99.000000000000014</v>
      </c>
      <c r="F806" s="5">
        <f t="shared" si="158"/>
        <v>132.45754687499996</v>
      </c>
      <c r="G806" s="5">
        <f t="shared" si="159"/>
        <v>1699.1907643430709</v>
      </c>
      <c r="H806" s="5">
        <f t="shared" si="160"/>
        <v>1930.6483112180708</v>
      </c>
      <c r="I806" s="5">
        <f t="shared" si="161"/>
        <v>720</v>
      </c>
      <c r="J806" s="5">
        <f t="shared" si="162"/>
        <v>1210.6483112180708</v>
      </c>
      <c r="K806" s="2">
        <f t="shared" si="163"/>
        <v>46018.199847535951</v>
      </c>
      <c r="L806" s="2">
        <f t="shared" si="164"/>
        <v>90076</v>
      </c>
      <c r="M806" s="2">
        <f t="shared" si="165"/>
        <v>26400</v>
      </c>
      <c r="N806" s="6">
        <f t="shared" si="166"/>
        <v>1</v>
      </c>
      <c r="O806" s="2">
        <f t="shared" si="167"/>
        <v>-2342.1998475359505</v>
      </c>
      <c r="P806" s="2">
        <f t="shared" si="168"/>
        <v>-2342.1998475359505</v>
      </c>
    </row>
    <row r="807" spans="1:16">
      <c r="A807" s="6">
        <v>1</v>
      </c>
      <c r="B807" s="6">
        <v>4</v>
      </c>
      <c r="C807" s="6">
        <v>28</v>
      </c>
      <c r="D807" s="6">
        <f t="shared" si="156"/>
        <v>33</v>
      </c>
      <c r="E807" s="5">
        <f t="shared" si="157"/>
        <v>99.000000000000014</v>
      </c>
      <c r="F807" s="5">
        <f t="shared" si="158"/>
        <v>132.45754687499996</v>
      </c>
      <c r="G807" s="5">
        <f t="shared" si="159"/>
        <v>1784.1503025602246</v>
      </c>
      <c r="H807" s="5">
        <f t="shared" si="160"/>
        <v>2015.6078494352246</v>
      </c>
      <c r="I807" s="5">
        <f t="shared" si="161"/>
        <v>720</v>
      </c>
      <c r="J807" s="5">
        <f t="shared" si="162"/>
        <v>1295.6078494352246</v>
      </c>
      <c r="K807" s="2">
        <f t="shared" si="163"/>
        <v>47493.19183047265</v>
      </c>
      <c r="L807" s="2">
        <f t="shared" si="164"/>
        <v>92776</v>
      </c>
      <c r="M807" s="2">
        <f t="shared" si="165"/>
        <v>27280</v>
      </c>
      <c r="N807" s="6">
        <f t="shared" si="166"/>
        <v>1</v>
      </c>
      <c r="O807" s="2">
        <f t="shared" si="167"/>
        <v>-1997.1918304726496</v>
      </c>
      <c r="P807" s="2">
        <f t="shared" si="168"/>
        <v>-1997.1918304726496</v>
      </c>
    </row>
    <row r="808" spans="1:16">
      <c r="A808" s="6">
        <v>1</v>
      </c>
      <c r="B808" s="6">
        <v>4</v>
      </c>
      <c r="C808" s="6">
        <v>29</v>
      </c>
      <c r="D808" s="6">
        <f t="shared" si="156"/>
        <v>34</v>
      </c>
      <c r="E808" s="5">
        <f t="shared" si="157"/>
        <v>99.000000000000014</v>
      </c>
      <c r="F808" s="5">
        <f t="shared" si="158"/>
        <v>132.45754687499996</v>
      </c>
      <c r="G808" s="5">
        <f t="shared" si="159"/>
        <v>1870.9683306758782</v>
      </c>
      <c r="H808" s="5">
        <f t="shared" si="160"/>
        <v>2102.4258775508783</v>
      </c>
      <c r="I808" s="5">
        <f t="shared" si="161"/>
        <v>720</v>
      </c>
      <c r="J808" s="5">
        <f t="shared" si="162"/>
        <v>1382.4258775508783</v>
      </c>
      <c r="K808" s="2">
        <f t="shared" si="163"/>
        <v>49000.449263036076</v>
      </c>
      <c r="L808" s="2">
        <f t="shared" si="164"/>
        <v>95476</v>
      </c>
      <c r="M808" s="2">
        <f t="shared" si="165"/>
        <v>28160</v>
      </c>
      <c r="N808" s="6">
        <f t="shared" si="166"/>
        <v>1</v>
      </c>
      <c r="O808" s="2">
        <f t="shared" si="167"/>
        <v>-1684.4492630360764</v>
      </c>
      <c r="P808" s="2">
        <f t="shared" si="168"/>
        <v>-1684.4492630360764</v>
      </c>
    </row>
    <row r="809" spans="1:16">
      <c r="A809" s="6">
        <v>1</v>
      </c>
      <c r="B809" s="6">
        <v>4</v>
      </c>
      <c r="C809" s="6">
        <v>30</v>
      </c>
      <c r="D809" s="6">
        <f t="shared" si="156"/>
        <v>35</v>
      </c>
      <c r="E809" s="5">
        <f t="shared" si="157"/>
        <v>99.000000000000014</v>
      </c>
      <c r="F809" s="5">
        <f t="shared" si="158"/>
        <v>132.45754687499996</v>
      </c>
      <c r="G809" s="5">
        <f t="shared" si="159"/>
        <v>1959.6780360096488</v>
      </c>
      <c r="H809" s="5">
        <f t="shared" si="160"/>
        <v>2191.135582884649</v>
      </c>
      <c r="I809" s="5">
        <f t="shared" si="161"/>
        <v>720</v>
      </c>
      <c r="J809" s="5">
        <f t="shared" si="162"/>
        <v>1471.135582884649</v>
      </c>
      <c r="K809" s="2">
        <f t="shared" si="163"/>
        <v>50540.548313969601</v>
      </c>
      <c r="L809" s="2">
        <f t="shared" si="164"/>
        <v>98176</v>
      </c>
      <c r="M809" s="2">
        <f t="shared" si="165"/>
        <v>29040</v>
      </c>
      <c r="N809" s="6">
        <f t="shared" si="166"/>
        <v>1</v>
      </c>
      <c r="O809" s="2">
        <f t="shared" si="167"/>
        <v>-1404.5483139696007</v>
      </c>
      <c r="P809" s="2">
        <f t="shared" si="168"/>
        <v>-1404.5483139696007</v>
      </c>
    </row>
    <row r="810" spans="1:16">
      <c r="A810" s="6">
        <v>1</v>
      </c>
      <c r="B810" s="6">
        <v>5</v>
      </c>
      <c r="C810" s="6">
        <v>0</v>
      </c>
      <c r="D810" s="6">
        <f t="shared" si="156"/>
        <v>6</v>
      </c>
      <c r="E810" s="5">
        <f t="shared" si="157"/>
        <v>99.000000000000014</v>
      </c>
      <c r="F810" s="5">
        <f t="shared" si="158"/>
        <v>169.71123193359369</v>
      </c>
      <c r="G810" s="5">
        <f t="shared" si="159"/>
        <v>0</v>
      </c>
      <c r="H810" s="5">
        <f t="shared" si="160"/>
        <v>268.71123193359369</v>
      </c>
      <c r="I810" s="5">
        <f t="shared" si="161"/>
        <v>268.71123193359369</v>
      </c>
      <c r="J810" s="5">
        <f t="shared" si="162"/>
        <v>0</v>
      </c>
      <c r="K810" s="2">
        <f t="shared" si="163"/>
        <v>9330.2511088053361</v>
      </c>
      <c r="L810" s="2">
        <f t="shared" si="164"/>
        <v>19270</v>
      </c>
      <c r="M810" s="2">
        <f t="shared" si="165"/>
        <v>3080</v>
      </c>
      <c r="N810" s="6">
        <f t="shared" si="166"/>
        <v>1</v>
      </c>
      <c r="O810" s="2">
        <f t="shared" si="167"/>
        <v>-13140.251108805336</v>
      </c>
      <c r="P810" s="2">
        <f t="shared" si="168"/>
        <v>-13140.251108805336</v>
      </c>
    </row>
    <row r="811" spans="1:16">
      <c r="A811" s="6">
        <v>1</v>
      </c>
      <c r="B811" s="6">
        <v>5</v>
      </c>
      <c r="C811" s="6">
        <v>1</v>
      </c>
      <c r="D811" s="6">
        <f t="shared" si="156"/>
        <v>7</v>
      </c>
      <c r="E811" s="5">
        <f t="shared" si="157"/>
        <v>99.000000000000014</v>
      </c>
      <c r="F811" s="5">
        <f t="shared" si="158"/>
        <v>169.71123193359369</v>
      </c>
      <c r="G811" s="5">
        <f t="shared" si="159"/>
        <v>45.5625</v>
      </c>
      <c r="H811" s="5">
        <f t="shared" si="160"/>
        <v>314.27373193359369</v>
      </c>
      <c r="I811" s="5">
        <f t="shared" si="161"/>
        <v>314.27373193359369</v>
      </c>
      <c r="J811" s="5">
        <f t="shared" si="162"/>
        <v>0</v>
      </c>
      <c r="K811" s="2">
        <f t="shared" si="163"/>
        <v>10912.282358805336</v>
      </c>
      <c r="L811" s="2">
        <f t="shared" si="164"/>
        <v>21970</v>
      </c>
      <c r="M811" s="2">
        <f t="shared" si="165"/>
        <v>3960</v>
      </c>
      <c r="N811" s="6">
        <f t="shared" si="166"/>
        <v>1</v>
      </c>
      <c r="O811" s="2">
        <f t="shared" si="167"/>
        <v>-12902.282358805336</v>
      </c>
      <c r="P811" s="2">
        <f t="shared" si="168"/>
        <v>-12902.282358805336</v>
      </c>
    </row>
    <row r="812" spans="1:16">
      <c r="A812" s="6">
        <v>1</v>
      </c>
      <c r="B812" s="6">
        <v>5</v>
      </c>
      <c r="C812" s="6">
        <v>2</v>
      </c>
      <c r="D812" s="6">
        <f t="shared" si="156"/>
        <v>8</v>
      </c>
      <c r="E812" s="5">
        <f t="shared" si="157"/>
        <v>99.000000000000014</v>
      </c>
      <c r="F812" s="5">
        <f t="shared" si="158"/>
        <v>169.71123193359369</v>
      </c>
      <c r="G812" s="5">
        <f t="shared" si="159"/>
        <v>92.264062499999994</v>
      </c>
      <c r="H812" s="5">
        <f t="shared" si="160"/>
        <v>360.97529443359372</v>
      </c>
      <c r="I812" s="5">
        <f t="shared" si="161"/>
        <v>360.97529443359372</v>
      </c>
      <c r="J812" s="5">
        <f t="shared" si="162"/>
        <v>0</v>
      </c>
      <c r="K812" s="2">
        <f t="shared" si="163"/>
        <v>12533.864390055338</v>
      </c>
      <c r="L812" s="2">
        <f t="shared" si="164"/>
        <v>24670</v>
      </c>
      <c r="M812" s="2">
        <f t="shared" si="165"/>
        <v>4840</v>
      </c>
      <c r="N812" s="6">
        <f t="shared" si="166"/>
        <v>1</v>
      </c>
      <c r="O812" s="2">
        <f t="shared" si="167"/>
        <v>-12703.864390055338</v>
      </c>
      <c r="P812" s="2">
        <f t="shared" si="168"/>
        <v>-12703.864390055338</v>
      </c>
    </row>
    <row r="813" spans="1:16">
      <c r="A813" s="6">
        <v>1</v>
      </c>
      <c r="B813" s="6">
        <v>5</v>
      </c>
      <c r="C813" s="6">
        <v>3</v>
      </c>
      <c r="D813" s="6">
        <f t="shared" si="156"/>
        <v>9</v>
      </c>
      <c r="E813" s="5">
        <f t="shared" si="157"/>
        <v>99.000000000000014</v>
      </c>
      <c r="F813" s="5">
        <f t="shared" si="158"/>
        <v>169.71123193359369</v>
      </c>
      <c r="G813" s="5">
        <f t="shared" si="159"/>
        <v>140.12604492187498</v>
      </c>
      <c r="H813" s="5">
        <f t="shared" si="160"/>
        <v>408.83727685546864</v>
      </c>
      <c r="I813" s="5">
        <f t="shared" si="161"/>
        <v>408.83727685546864</v>
      </c>
      <c r="J813" s="5">
        <f t="shared" si="162"/>
        <v>0</v>
      </c>
      <c r="K813" s="2">
        <f t="shared" si="163"/>
        <v>14195.738779703772</v>
      </c>
      <c r="L813" s="2">
        <f t="shared" si="164"/>
        <v>27370</v>
      </c>
      <c r="M813" s="2">
        <f t="shared" si="165"/>
        <v>5720</v>
      </c>
      <c r="N813" s="6">
        <f t="shared" si="166"/>
        <v>1</v>
      </c>
      <c r="O813" s="2">
        <f t="shared" si="167"/>
        <v>-12545.738779703772</v>
      </c>
      <c r="P813" s="2">
        <f t="shared" si="168"/>
        <v>-12545.738779703772</v>
      </c>
    </row>
    <row r="814" spans="1:16">
      <c r="A814" s="6">
        <v>1</v>
      </c>
      <c r="B814" s="6">
        <v>5</v>
      </c>
      <c r="C814" s="6">
        <v>4</v>
      </c>
      <c r="D814" s="6">
        <f t="shared" si="156"/>
        <v>10</v>
      </c>
      <c r="E814" s="5">
        <f t="shared" si="157"/>
        <v>99.000000000000014</v>
      </c>
      <c r="F814" s="5">
        <f t="shared" si="158"/>
        <v>169.71123193359369</v>
      </c>
      <c r="G814" s="5">
        <f t="shared" si="159"/>
        <v>189.17016064453125</v>
      </c>
      <c r="H814" s="5">
        <f t="shared" si="160"/>
        <v>457.88139257812497</v>
      </c>
      <c r="I814" s="5">
        <f t="shared" si="161"/>
        <v>457.88139257812497</v>
      </c>
      <c r="J814" s="5">
        <f t="shared" si="162"/>
        <v>0</v>
      </c>
      <c r="K814" s="2">
        <f t="shared" si="163"/>
        <v>15898.659464518229</v>
      </c>
      <c r="L814" s="2">
        <f t="shared" si="164"/>
        <v>30070</v>
      </c>
      <c r="M814" s="2">
        <f t="shared" si="165"/>
        <v>6600</v>
      </c>
      <c r="N814" s="6">
        <f t="shared" si="166"/>
        <v>1</v>
      </c>
      <c r="O814" s="2">
        <f t="shared" si="167"/>
        <v>-12428.659464518229</v>
      </c>
      <c r="P814" s="2">
        <f t="shared" si="168"/>
        <v>-12428.659464518229</v>
      </c>
    </row>
    <row r="815" spans="1:16">
      <c r="A815" s="6">
        <v>1</v>
      </c>
      <c r="B815" s="6">
        <v>5</v>
      </c>
      <c r="C815" s="6">
        <v>5</v>
      </c>
      <c r="D815" s="6">
        <f t="shared" si="156"/>
        <v>11</v>
      </c>
      <c r="E815" s="5">
        <f t="shared" si="157"/>
        <v>99.000000000000014</v>
      </c>
      <c r="F815" s="5">
        <f t="shared" si="158"/>
        <v>169.71123193359369</v>
      </c>
      <c r="G815" s="5">
        <f t="shared" si="159"/>
        <v>239.41848456573481</v>
      </c>
      <c r="H815" s="5">
        <f t="shared" si="160"/>
        <v>508.12971649932854</v>
      </c>
      <c r="I815" s="5">
        <f t="shared" si="161"/>
        <v>508.12971649932854</v>
      </c>
      <c r="J815" s="5">
        <f t="shared" si="162"/>
        <v>0</v>
      </c>
      <c r="K815" s="2">
        <f t="shared" si="163"/>
        <v>17643.392934004463</v>
      </c>
      <c r="L815" s="2">
        <f t="shared" si="164"/>
        <v>32770</v>
      </c>
      <c r="M815" s="2">
        <f t="shared" si="165"/>
        <v>7480</v>
      </c>
      <c r="N815" s="6">
        <f t="shared" si="166"/>
        <v>1</v>
      </c>
      <c r="O815" s="2">
        <f t="shared" si="167"/>
        <v>-12353.392934004463</v>
      </c>
      <c r="P815" s="2">
        <f t="shared" si="168"/>
        <v>-12353.392934004463</v>
      </c>
    </row>
    <row r="816" spans="1:16">
      <c r="A816" s="6">
        <v>1</v>
      </c>
      <c r="B816" s="6">
        <v>5</v>
      </c>
      <c r="C816" s="6">
        <v>6</v>
      </c>
      <c r="D816" s="6">
        <f t="shared" si="156"/>
        <v>12</v>
      </c>
      <c r="E816" s="5">
        <f t="shared" si="157"/>
        <v>99.000000000000014</v>
      </c>
      <c r="F816" s="5">
        <f t="shared" si="158"/>
        <v>169.71123193359369</v>
      </c>
      <c r="G816" s="5">
        <f t="shared" si="159"/>
        <v>290.89345874736784</v>
      </c>
      <c r="H816" s="5">
        <f t="shared" si="160"/>
        <v>559.60469068096154</v>
      </c>
      <c r="I816" s="5">
        <f t="shared" si="161"/>
        <v>559.60469068096154</v>
      </c>
      <c r="J816" s="5">
        <f t="shared" si="162"/>
        <v>0</v>
      </c>
      <c r="K816" s="2">
        <f t="shared" si="163"/>
        <v>19430.718426422274</v>
      </c>
      <c r="L816" s="2">
        <f t="shared" si="164"/>
        <v>35470</v>
      </c>
      <c r="M816" s="2">
        <f t="shared" si="165"/>
        <v>8360</v>
      </c>
      <c r="N816" s="6">
        <f t="shared" si="166"/>
        <v>1</v>
      </c>
      <c r="O816" s="2">
        <f t="shared" si="167"/>
        <v>-12320.718426422274</v>
      </c>
      <c r="P816" s="2">
        <f t="shared" si="168"/>
        <v>-12320.718426422274</v>
      </c>
    </row>
    <row r="817" spans="1:16">
      <c r="A817" s="6">
        <v>1</v>
      </c>
      <c r="B817" s="6">
        <v>5</v>
      </c>
      <c r="C817" s="6">
        <v>7</v>
      </c>
      <c r="D817" s="6">
        <f t="shared" si="156"/>
        <v>13</v>
      </c>
      <c r="E817" s="5">
        <f t="shared" si="157"/>
        <v>99.000000000000014</v>
      </c>
      <c r="F817" s="5">
        <f t="shared" si="158"/>
        <v>169.71123193359369</v>
      </c>
      <c r="G817" s="5">
        <f t="shared" si="159"/>
        <v>343.61789814532818</v>
      </c>
      <c r="H817" s="5">
        <f t="shared" si="160"/>
        <v>612.32913007892193</v>
      </c>
      <c r="I817" s="5">
        <f t="shared" si="161"/>
        <v>612.32913007892193</v>
      </c>
      <c r="J817" s="5">
        <f t="shared" si="162"/>
        <v>0</v>
      </c>
      <c r="K817" s="2">
        <f t="shared" si="163"/>
        <v>21261.428127740346</v>
      </c>
      <c r="L817" s="2">
        <f t="shared" si="164"/>
        <v>38170</v>
      </c>
      <c r="M817" s="2">
        <f t="shared" si="165"/>
        <v>9240</v>
      </c>
      <c r="N817" s="6">
        <f t="shared" si="166"/>
        <v>1</v>
      </c>
      <c r="O817" s="2">
        <f t="shared" si="167"/>
        <v>-12331.428127740346</v>
      </c>
      <c r="P817" s="2">
        <f t="shared" si="168"/>
        <v>-12331.428127740346</v>
      </c>
    </row>
    <row r="818" spans="1:16">
      <c r="A818" s="6">
        <v>1</v>
      </c>
      <c r="B818" s="6">
        <v>5</v>
      </c>
      <c r="C818" s="6">
        <v>8</v>
      </c>
      <c r="D818" s="6">
        <f t="shared" si="156"/>
        <v>14</v>
      </c>
      <c r="E818" s="5">
        <f t="shared" si="157"/>
        <v>99.000000000000014</v>
      </c>
      <c r="F818" s="5">
        <f t="shared" si="158"/>
        <v>169.71123193359369</v>
      </c>
      <c r="G818" s="5">
        <f t="shared" si="159"/>
        <v>397.61499642530839</v>
      </c>
      <c r="H818" s="5">
        <f t="shared" si="160"/>
        <v>666.32622835890209</v>
      </c>
      <c r="I818" s="5">
        <f t="shared" si="161"/>
        <v>666.32622835890209</v>
      </c>
      <c r="J818" s="5">
        <f t="shared" si="162"/>
        <v>0</v>
      </c>
      <c r="K818" s="2">
        <f t="shared" si="163"/>
        <v>23136.327373572989</v>
      </c>
      <c r="L818" s="2">
        <f t="shared" si="164"/>
        <v>40870</v>
      </c>
      <c r="M818" s="2">
        <f t="shared" si="165"/>
        <v>10120</v>
      </c>
      <c r="N818" s="6">
        <f t="shared" si="166"/>
        <v>1</v>
      </c>
      <c r="O818" s="2">
        <f t="shared" si="167"/>
        <v>-12386.327373572989</v>
      </c>
      <c r="P818" s="2">
        <f t="shared" si="168"/>
        <v>-12386.327373572989</v>
      </c>
    </row>
    <row r="819" spans="1:16">
      <c r="A819" s="6">
        <v>1</v>
      </c>
      <c r="B819" s="6">
        <v>5</v>
      </c>
      <c r="C819" s="6">
        <v>9</v>
      </c>
      <c r="D819" s="6">
        <f t="shared" si="156"/>
        <v>15</v>
      </c>
      <c r="E819" s="5">
        <f t="shared" si="157"/>
        <v>99.000000000000014</v>
      </c>
      <c r="F819" s="5">
        <f t="shared" si="158"/>
        <v>169.71123193359369</v>
      </c>
      <c r="G819" s="5">
        <f t="shared" si="159"/>
        <v>452.90833186570285</v>
      </c>
      <c r="H819" s="5">
        <f t="shared" si="160"/>
        <v>721.61956379929654</v>
      </c>
      <c r="I819" s="5">
        <f t="shared" si="161"/>
        <v>720</v>
      </c>
      <c r="J819" s="5">
        <f t="shared" si="162"/>
        <v>1.619563799296543</v>
      </c>
      <c r="K819" s="2">
        <f t="shared" si="163"/>
        <v>25028.11742707112</v>
      </c>
      <c r="L819" s="2">
        <f t="shared" si="164"/>
        <v>43570</v>
      </c>
      <c r="M819" s="2">
        <f t="shared" si="165"/>
        <v>11000</v>
      </c>
      <c r="N819" s="6">
        <f t="shared" si="166"/>
        <v>1</v>
      </c>
      <c r="O819" s="2">
        <f t="shared" si="167"/>
        <v>-12458.11742707112</v>
      </c>
      <c r="P819" s="2">
        <f t="shared" si="168"/>
        <v>-12458.11742707112</v>
      </c>
    </row>
    <row r="820" spans="1:16">
      <c r="A820" s="6">
        <v>1</v>
      </c>
      <c r="B820" s="6">
        <v>5</v>
      </c>
      <c r="C820" s="6">
        <v>10</v>
      </c>
      <c r="D820" s="6">
        <f t="shared" si="156"/>
        <v>16</v>
      </c>
      <c r="E820" s="5">
        <f t="shared" si="157"/>
        <v>99.000000000000014</v>
      </c>
      <c r="F820" s="5">
        <f t="shared" si="158"/>
        <v>169.71123193359369</v>
      </c>
      <c r="G820" s="5">
        <f t="shared" si="159"/>
        <v>509.52187334891573</v>
      </c>
      <c r="H820" s="5">
        <f t="shared" si="160"/>
        <v>778.23310528250943</v>
      </c>
      <c r="I820" s="5">
        <f t="shared" si="161"/>
        <v>720</v>
      </c>
      <c r="J820" s="5">
        <f t="shared" si="162"/>
        <v>58.233105282509428</v>
      </c>
      <c r="K820" s="2">
        <f t="shared" si="163"/>
        <v>26010.991411154679</v>
      </c>
      <c r="L820" s="2">
        <f t="shared" si="164"/>
        <v>46270</v>
      </c>
      <c r="M820" s="2">
        <f t="shared" si="165"/>
        <v>11880</v>
      </c>
      <c r="N820" s="6">
        <f t="shared" si="166"/>
        <v>1</v>
      </c>
      <c r="O820" s="2">
        <f t="shared" si="167"/>
        <v>-11620.991411154679</v>
      </c>
      <c r="P820" s="2">
        <f t="shared" si="168"/>
        <v>-11620.991411154679</v>
      </c>
    </row>
    <row r="821" spans="1:16">
      <c r="A821" s="6">
        <v>1</v>
      </c>
      <c r="B821" s="6">
        <v>5</v>
      </c>
      <c r="C821" s="6">
        <v>11</v>
      </c>
      <c r="D821" s="6">
        <f t="shared" si="156"/>
        <v>17</v>
      </c>
      <c r="E821" s="5">
        <f t="shared" si="157"/>
        <v>99.000000000000014</v>
      </c>
      <c r="F821" s="5">
        <f t="shared" si="158"/>
        <v>169.71123193359369</v>
      </c>
      <c r="G821" s="5">
        <f t="shared" si="159"/>
        <v>567.47998644235474</v>
      </c>
      <c r="H821" s="5">
        <f t="shared" si="160"/>
        <v>836.19121837594844</v>
      </c>
      <c r="I821" s="5">
        <f t="shared" si="161"/>
        <v>720</v>
      </c>
      <c r="J821" s="5">
        <f t="shared" si="162"/>
        <v>116.19121837594844</v>
      </c>
      <c r="K821" s="2">
        <f t="shared" si="163"/>
        <v>27017.208652360216</v>
      </c>
      <c r="L821" s="2">
        <f t="shared" si="164"/>
        <v>48970</v>
      </c>
      <c r="M821" s="2">
        <f t="shared" si="165"/>
        <v>12760</v>
      </c>
      <c r="N821" s="6">
        <f t="shared" si="166"/>
        <v>1</v>
      </c>
      <c r="O821" s="2">
        <f t="shared" si="167"/>
        <v>-10807.208652360216</v>
      </c>
      <c r="P821" s="2">
        <f t="shared" si="168"/>
        <v>-10807.208652360216</v>
      </c>
    </row>
    <row r="822" spans="1:16">
      <c r="A822" s="6">
        <v>1</v>
      </c>
      <c r="B822" s="6">
        <v>5</v>
      </c>
      <c r="C822" s="6">
        <v>12</v>
      </c>
      <c r="D822" s="6">
        <f t="shared" si="156"/>
        <v>18</v>
      </c>
      <c r="E822" s="5">
        <f t="shared" si="157"/>
        <v>99.000000000000014</v>
      </c>
      <c r="F822" s="5">
        <f t="shared" si="158"/>
        <v>169.71123193359369</v>
      </c>
      <c r="G822" s="5">
        <f t="shared" si="159"/>
        <v>626.80743957041921</v>
      </c>
      <c r="H822" s="5">
        <f t="shared" si="160"/>
        <v>895.5186715040129</v>
      </c>
      <c r="I822" s="5">
        <f t="shared" si="161"/>
        <v>720</v>
      </c>
      <c r="J822" s="5">
        <f t="shared" si="162"/>
        <v>175.5186715040129</v>
      </c>
      <c r="K822" s="2">
        <f t="shared" si="163"/>
        <v>28047.199158055781</v>
      </c>
      <c r="L822" s="2">
        <f t="shared" si="164"/>
        <v>51670</v>
      </c>
      <c r="M822" s="2">
        <f t="shared" si="165"/>
        <v>13640</v>
      </c>
      <c r="N822" s="6">
        <f t="shared" si="166"/>
        <v>1</v>
      </c>
      <c r="O822" s="2">
        <f t="shared" si="167"/>
        <v>-10017.199158055781</v>
      </c>
      <c r="P822" s="2">
        <f t="shared" si="168"/>
        <v>-10017.199158055781</v>
      </c>
    </row>
    <row r="823" spans="1:16">
      <c r="A823" s="6">
        <v>1</v>
      </c>
      <c r="B823" s="6">
        <v>5</v>
      </c>
      <c r="C823" s="6">
        <v>13</v>
      </c>
      <c r="D823" s="6">
        <f t="shared" si="156"/>
        <v>19</v>
      </c>
      <c r="E823" s="5">
        <f t="shared" si="157"/>
        <v>99.000000000000014</v>
      </c>
      <c r="F823" s="5">
        <f t="shared" si="158"/>
        <v>169.71123193359369</v>
      </c>
      <c r="G823" s="5">
        <f t="shared" si="159"/>
        <v>687.52941027880343</v>
      </c>
      <c r="H823" s="5">
        <f t="shared" si="160"/>
        <v>956.24064221239712</v>
      </c>
      <c r="I823" s="5">
        <f t="shared" si="161"/>
        <v>720</v>
      </c>
      <c r="J823" s="5">
        <f t="shared" si="162"/>
        <v>236.24064221239712</v>
      </c>
      <c r="K823" s="2">
        <f t="shared" si="163"/>
        <v>29101.400038409673</v>
      </c>
      <c r="L823" s="2">
        <f t="shared" si="164"/>
        <v>54370</v>
      </c>
      <c r="M823" s="2">
        <f t="shared" si="165"/>
        <v>14520</v>
      </c>
      <c r="N823" s="6">
        <f t="shared" si="166"/>
        <v>1</v>
      </c>
      <c r="O823" s="2">
        <f t="shared" si="167"/>
        <v>-9251.4000384096726</v>
      </c>
      <c r="P823" s="2">
        <f t="shared" si="168"/>
        <v>-9251.4000384096726</v>
      </c>
    </row>
    <row r="824" spans="1:16">
      <c r="A824" s="6">
        <v>1</v>
      </c>
      <c r="B824" s="6">
        <v>5</v>
      </c>
      <c r="C824" s="6">
        <v>14</v>
      </c>
      <c r="D824" s="6">
        <f t="shared" si="156"/>
        <v>20</v>
      </c>
      <c r="E824" s="5">
        <f t="shared" si="157"/>
        <v>99.000000000000014</v>
      </c>
      <c r="F824" s="5">
        <f t="shared" si="158"/>
        <v>169.71123193359369</v>
      </c>
      <c r="G824" s="5">
        <f t="shared" si="159"/>
        <v>749.67149159246469</v>
      </c>
      <c r="H824" s="5">
        <f t="shared" si="160"/>
        <v>1018.3827235260584</v>
      </c>
      <c r="I824" s="5">
        <f t="shared" si="161"/>
        <v>720</v>
      </c>
      <c r="J824" s="5">
        <f t="shared" si="162"/>
        <v>298.38272352605838</v>
      </c>
      <c r="K824" s="2">
        <f t="shared" si="163"/>
        <v>30180.255616771847</v>
      </c>
      <c r="L824" s="2">
        <f t="shared" si="164"/>
        <v>57070</v>
      </c>
      <c r="M824" s="2">
        <f t="shared" si="165"/>
        <v>15400</v>
      </c>
      <c r="N824" s="6">
        <f t="shared" si="166"/>
        <v>1</v>
      </c>
      <c r="O824" s="2">
        <f t="shared" si="167"/>
        <v>-8510.2556167718467</v>
      </c>
      <c r="P824" s="2">
        <f t="shared" si="168"/>
        <v>-8510.2556167718467</v>
      </c>
    </row>
    <row r="825" spans="1:16">
      <c r="A825" s="6">
        <v>1</v>
      </c>
      <c r="B825" s="6">
        <v>5</v>
      </c>
      <c r="C825" s="6">
        <v>15</v>
      </c>
      <c r="D825" s="6">
        <f t="shared" si="156"/>
        <v>21</v>
      </c>
      <c r="E825" s="5">
        <f t="shared" si="157"/>
        <v>99.000000000000014</v>
      </c>
      <c r="F825" s="5">
        <f t="shared" si="158"/>
        <v>169.71123193359369</v>
      </c>
      <c r="G825" s="5">
        <f t="shared" si="159"/>
        <v>813.25969846861108</v>
      </c>
      <c r="H825" s="5">
        <f t="shared" si="160"/>
        <v>1081.9709304022049</v>
      </c>
      <c r="I825" s="5">
        <f t="shared" si="161"/>
        <v>720</v>
      </c>
      <c r="J825" s="5">
        <f t="shared" si="162"/>
        <v>361.97093040220489</v>
      </c>
      <c r="K825" s="2">
        <f t="shared" si="163"/>
        <v>31284.217541704944</v>
      </c>
      <c r="L825" s="2">
        <f t="shared" si="164"/>
        <v>59770</v>
      </c>
      <c r="M825" s="2">
        <f t="shared" si="165"/>
        <v>16280</v>
      </c>
      <c r="N825" s="6">
        <f t="shared" si="166"/>
        <v>1</v>
      </c>
      <c r="O825" s="2">
        <f t="shared" si="167"/>
        <v>-7794.2175417049439</v>
      </c>
      <c r="P825" s="2">
        <f t="shared" si="168"/>
        <v>-7794.2175417049439</v>
      </c>
    </row>
    <row r="826" spans="1:16">
      <c r="A826" s="6">
        <v>1</v>
      </c>
      <c r="B826" s="6">
        <v>5</v>
      </c>
      <c r="C826" s="6">
        <v>16</v>
      </c>
      <c r="D826" s="6">
        <f t="shared" si="156"/>
        <v>22</v>
      </c>
      <c r="E826" s="5">
        <f t="shared" si="157"/>
        <v>99.000000000000014</v>
      </c>
      <c r="F826" s="5">
        <f t="shared" si="158"/>
        <v>169.71123193359369</v>
      </c>
      <c r="G826" s="5">
        <f t="shared" si="159"/>
        <v>878.32047434610013</v>
      </c>
      <c r="H826" s="5">
        <f t="shared" si="160"/>
        <v>1147.0317062796939</v>
      </c>
      <c r="I826" s="5">
        <f t="shared" si="161"/>
        <v>720</v>
      </c>
      <c r="J826" s="5">
        <f t="shared" si="162"/>
        <v>427.03170627969394</v>
      </c>
      <c r="K826" s="2">
        <f t="shared" si="163"/>
        <v>32413.744900689133</v>
      </c>
      <c r="L826" s="2">
        <f t="shared" si="164"/>
        <v>62470</v>
      </c>
      <c r="M826" s="2">
        <f t="shared" si="165"/>
        <v>17160</v>
      </c>
      <c r="N826" s="6">
        <f t="shared" si="166"/>
        <v>1</v>
      </c>
      <c r="O826" s="2">
        <f t="shared" si="167"/>
        <v>-7103.7449006891329</v>
      </c>
      <c r="P826" s="2">
        <f t="shared" si="168"/>
        <v>-7103.7449006891329</v>
      </c>
    </row>
    <row r="827" spans="1:16">
      <c r="A827" s="6">
        <v>1</v>
      </c>
      <c r="B827" s="6">
        <v>5</v>
      </c>
      <c r="C827" s="6">
        <v>17</v>
      </c>
      <c r="D827" s="6">
        <f t="shared" si="156"/>
        <v>23</v>
      </c>
      <c r="E827" s="5">
        <f t="shared" si="157"/>
        <v>99.000000000000014</v>
      </c>
      <c r="F827" s="5">
        <f t="shared" si="158"/>
        <v>169.71123193359369</v>
      </c>
      <c r="G827" s="5">
        <f t="shared" si="159"/>
        <v>944.88069779264049</v>
      </c>
      <c r="H827" s="5">
        <f t="shared" si="160"/>
        <v>1213.5919297262342</v>
      </c>
      <c r="I827" s="5">
        <f t="shared" si="161"/>
        <v>720</v>
      </c>
      <c r="J827" s="5">
        <f t="shared" si="162"/>
        <v>493.59192972623418</v>
      </c>
      <c r="K827" s="2">
        <f t="shared" si="163"/>
        <v>33569.304335524896</v>
      </c>
      <c r="L827" s="2">
        <f t="shared" si="164"/>
        <v>65170</v>
      </c>
      <c r="M827" s="2">
        <f t="shared" si="165"/>
        <v>18040</v>
      </c>
      <c r="N827" s="6">
        <f t="shared" si="166"/>
        <v>1</v>
      </c>
      <c r="O827" s="2">
        <f t="shared" si="167"/>
        <v>-6439.3043355248956</v>
      </c>
      <c r="P827" s="2">
        <f t="shared" si="168"/>
        <v>-6439.3043355248956</v>
      </c>
    </row>
    <row r="828" spans="1:16">
      <c r="A828" s="6">
        <v>1</v>
      </c>
      <c r="B828" s="6">
        <v>5</v>
      </c>
      <c r="C828" s="6">
        <v>18</v>
      </c>
      <c r="D828" s="6">
        <f t="shared" si="156"/>
        <v>24</v>
      </c>
      <c r="E828" s="5">
        <f t="shared" si="157"/>
        <v>99.000000000000014</v>
      </c>
      <c r="F828" s="5">
        <f t="shared" si="158"/>
        <v>169.71123193359369</v>
      </c>
      <c r="G828" s="5">
        <f t="shared" si="159"/>
        <v>1012.9676892512279</v>
      </c>
      <c r="H828" s="5">
        <f t="shared" si="160"/>
        <v>1281.6789211848215</v>
      </c>
      <c r="I828" s="5">
        <f t="shared" si="161"/>
        <v>720</v>
      </c>
      <c r="J828" s="5">
        <f t="shared" si="162"/>
        <v>561.67892118482155</v>
      </c>
      <c r="K828" s="2">
        <f t="shared" si="163"/>
        <v>34751.370159458704</v>
      </c>
      <c r="L828" s="2">
        <f t="shared" si="164"/>
        <v>67870</v>
      </c>
      <c r="M828" s="2">
        <f t="shared" si="165"/>
        <v>18920</v>
      </c>
      <c r="N828" s="6">
        <f t="shared" si="166"/>
        <v>1</v>
      </c>
      <c r="O828" s="2">
        <f t="shared" si="167"/>
        <v>-5801.3701594587037</v>
      </c>
      <c r="P828" s="2">
        <f t="shared" si="168"/>
        <v>-5801.3701594587037</v>
      </c>
    </row>
    <row r="829" spans="1:16">
      <c r="A829" s="6">
        <v>1</v>
      </c>
      <c r="B829" s="6">
        <v>5</v>
      </c>
      <c r="C829" s="6">
        <v>19</v>
      </c>
      <c r="D829" s="6">
        <f t="shared" si="156"/>
        <v>25</v>
      </c>
      <c r="E829" s="5">
        <f t="shared" si="157"/>
        <v>99.000000000000014</v>
      </c>
      <c r="F829" s="5">
        <f t="shared" si="158"/>
        <v>169.71123193359369</v>
      </c>
      <c r="G829" s="5">
        <f t="shared" si="159"/>
        <v>1082.6092178872495</v>
      </c>
      <c r="H829" s="5">
        <f t="shared" si="160"/>
        <v>1351.3204498208434</v>
      </c>
      <c r="I829" s="5">
        <f t="shared" si="161"/>
        <v>720</v>
      </c>
      <c r="J829" s="5">
        <f t="shared" si="162"/>
        <v>631.32044982084335</v>
      </c>
      <c r="K829" s="2">
        <f t="shared" si="163"/>
        <v>35960.424476056309</v>
      </c>
      <c r="L829" s="2">
        <f t="shared" si="164"/>
        <v>70570</v>
      </c>
      <c r="M829" s="2">
        <f t="shared" si="165"/>
        <v>19800</v>
      </c>
      <c r="N829" s="6">
        <f t="shared" si="166"/>
        <v>1</v>
      </c>
      <c r="O829" s="2">
        <f t="shared" si="167"/>
        <v>-5190.4244760563088</v>
      </c>
      <c r="P829" s="2">
        <f t="shared" si="168"/>
        <v>-5190.4244760563088</v>
      </c>
    </row>
    <row r="830" spans="1:16">
      <c r="A830" s="6">
        <v>1</v>
      </c>
      <c r="B830" s="6">
        <v>5</v>
      </c>
      <c r="C830" s="6">
        <v>20</v>
      </c>
      <c r="D830" s="6">
        <f t="shared" si="156"/>
        <v>26</v>
      </c>
      <c r="E830" s="5">
        <f t="shared" si="157"/>
        <v>99.000000000000014</v>
      </c>
      <c r="F830" s="5">
        <f t="shared" si="158"/>
        <v>169.71123193359369</v>
      </c>
      <c r="G830" s="5">
        <f t="shared" si="159"/>
        <v>1153.8335085377266</v>
      </c>
      <c r="H830" s="5">
        <f t="shared" si="160"/>
        <v>1422.5447404713204</v>
      </c>
      <c r="I830" s="5">
        <f t="shared" si="161"/>
        <v>720</v>
      </c>
      <c r="J830" s="5">
        <f t="shared" si="162"/>
        <v>702.54474047132044</v>
      </c>
      <c r="K830" s="2">
        <f t="shared" si="163"/>
        <v>37196.957299849309</v>
      </c>
      <c r="L830" s="2">
        <f t="shared" si="164"/>
        <v>73270</v>
      </c>
      <c r="M830" s="2">
        <f t="shared" si="165"/>
        <v>20680</v>
      </c>
      <c r="N830" s="6">
        <f t="shared" si="166"/>
        <v>1</v>
      </c>
      <c r="O830" s="2">
        <f t="shared" si="167"/>
        <v>-4606.9572998493095</v>
      </c>
      <c r="P830" s="2">
        <f t="shared" si="168"/>
        <v>-4606.9572998493095</v>
      </c>
    </row>
    <row r="831" spans="1:16">
      <c r="A831" s="6">
        <v>1</v>
      </c>
      <c r="B831" s="6">
        <v>5</v>
      </c>
      <c r="C831" s="6">
        <v>21</v>
      </c>
      <c r="D831" s="6">
        <f t="shared" si="156"/>
        <v>27</v>
      </c>
      <c r="E831" s="5">
        <f t="shared" si="157"/>
        <v>99.000000000000014</v>
      </c>
      <c r="F831" s="5">
        <f t="shared" si="158"/>
        <v>169.71123193359369</v>
      </c>
      <c r="G831" s="5">
        <f t="shared" si="159"/>
        <v>1226.6692487641703</v>
      </c>
      <c r="H831" s="5">
        <f t="shared" si="160"/>
        <v>1495.3804806977641</v>
      </c>
      <c r="I831" s="5">
        <f t="shared" si="161"/>
        <v>720</v>
      </c>
      <c r="J831" s="5">
        <f t="shared" si="162"/>
        <v>775.38048069776414</v>
      </c>
      <c r="K831" s="2">
        <f t="shared" si="163"/>
        <v>38461.466678780627</v>
      </c>
      <c r="L831" s="2">
        <f t="shared" si="164"/>
        <v>75970</v>
      </c>
      <c r="M831" s="2">
        <f t="shared" si="165"/>
        <v>21560</v>
      </c>
      <c r="N831" s="6">
        <f t="shared" si="166"/>
        <v>1</v>
      </c>
      <c r="O831" s="2">
        <f t="shared" si="167"/>
        <v>-4051.4666787806273</v>
      </c>
      <c r="P831" s="2">
        <f t="shared" si="168"/>
        <v>-4051.4666787806273</v>
      </c>
    </row>
    <row r="832" spans="1:16">
      <c r="A832" s="6">
        <v>1</v>
      </c>
      <c r="B832" s="6">
        <v>5</v>
      </c>
      <c r="C832" s="6">
        <v>22</v>
      </c>
      <c r="D832" s="6">
        <f t="shared" si="156"/>
        <v>28</v>
      </c>
      <c r="E832" s="5">
        <f t="shared" si="157"/>
        <v>99.000000000000014</v>
      </c>
      <c r="F832" s="5">
        <f t="shared" si="158"/>
        <v>169.71123193359369</v>
      </c>
      <c r="G832" s="5">
        <f t="shared" si="159"/>
        <v>1301.1455960105666</v>
      </c>
      <c r="H832" s="5">
        <f t="shared" si="160"/>
        <v>1569.8568279441602</v>
      </c>
      <c r="I832" s="5">
        <f t="shared" si="161"/>
        <v>720</v>
      </c>
      <c r="J832" s="5">
        <f t="shared" si="162"/>
        <v>849.85682794416016</v>
      </c>
      <c r="K832" s="2">
        <f t="shared" si="163"/>
        <v>39754.458818475003</v>
      </c>
      <c r="L832" s="2">
        <f t="shared" si="164"/>
        <v>78670</v>
      </c>
      <c r="M832" s="2">
        <f t="shared" si="165"/>
        <v>22440</v>
      </c>
      <c r="N832" s="6">
        <f t="shared" si="166"/>
        <v>1</v>
      </c>
      <c r="O832" s="2">
        <f t="shared" si="167"/>
        <v>-3524.4588184750028</v>
      </c>
      <c r="P832" s="2">
        <f t="shared" si="168"/>
        <v>-3524.4588184750028</v>
      </c>
    </row>
    <row r="833" spans="1:16">
      <c r="A833" s="6">
        <v>1</v>
      </c>
      <c r="B833" s="6">
        <v>5</v>
      </c>
      <c r="C833" s="6">
        <v>23</v>
      </c>
      <c r="D833" s="6">
        <f t="shared" si="156"/>
        <v>29</v>
      </c>
      <c r="E833" s="5">
        <f t="shared" si="157"/>
        <v>99.000000000000014</v>
      </c>
      <c r="F833" s="5">
        <f t="shared" si="158"/>
        <v>169.71123193359369</v>
      </c>
      <c r="G833" s="5">
        <f t="shared" si="159"/>
        <v>1377.292184868003</v>
      </c>
      <c r="H833" s="5">
        <f t="shared" si="160"/>
        <v>1646.0034168015968</v>
      </c>
      <c r="I833" s="5">
        <f t="shared" si="161"/>
        <v>720</v>
      </c>
      <c r="J833" s="5">
        <f t="shared" si="162"/>
        <v>926.00341680159681</v>
      </c>
      <c r="K833" s="2">
        <f t="shared" si="163"/>
        <v>41076.448208361056</v>
      </c>
      <c r="L833" s="2">
        <f t="shared" si="164"/>
        <v>81370</v>
      </c>
      <c r="M833" s="2">
        <f t="shared" si="165"/>
        <v>23320</v>
      </c>
      <c r="N833" s="6">
        <f t="shared" si="166"/>
        <v>1</v>
      </c>
      <c r="O833" s="2">
        <f t="shared" si="167"/>
        <v>-3026.4482083610565</v>
      </c>
      <c r="P833" s="2">
        <f t="shared" si="168"/>
        <v>-3026.4482083610565</v>
      </c>
    </row>
    <row r="834" spans="1:16">
      <c r="A834" s="6">
        <v>1</v>
      </c>
      <c r="B834" s="6">
        <v>5</v>
      </c>
      <c r="C834" s="6">
        <v>24</v>
      </c>
      <c r="D834" s="6">
        <f t="shared" si="156"/>
        <v>30</v>
      </c>
      <c r="E834" s="5">
        <f t="shared" si="157"/>
        <v>99.000000000000014</v>
      </c>
      <c r="F834" s="5">
        <f t="shared" si="158"/>
        <v>169.71123193359369</v>
      </c>
      <c r="G834" s="5">
        <f t="shared" si="159"/>
        <v>1455.1391344474989</v>
      </c>
      <c r="H834" s="5">
        <f t="shared" si="160"/>
        <v>1723.8503663810925</v>
      </c>
      <c r="I834" s="5">
        <f t="shared" si="161"/>
        <v>720</v>
      </c>
      <c r="J834" s="5">
        <f t="shared" si="162"/>
        <v>1003.8503663810925</v>
      </c>
      <c r="K834" s="2">
        <f t="shared" si="163"/>
        <v>42427.957749671739</v>
      </c>
      <c r="L834" s="2">
        <f t="shared" si="164"/>
        <v>84070</v>
      </c>
      <c r="M834" s="2">
        <f t="shared" si="165"/>
        <v>24200</v>
      </c>
      <c r="N834" s="6">
        <f t="shared" si="166"/>
        <v>1</v>
      </c>
      <c r="O834" s="2">
        <f t="shared" si="167"/>
        <v>-2557.9577496717393</v>
      </c>
      <c r="P834" s="2">
        <f t="shared" si="168"/>
        <v>-2557.9577496717393</v>
      </c>
    </row>
    <row r="835" spans="1:16">
      <c r="A835" s="6">
        <v>1</v>
      </c>
      <c r="B835" s="6">
        <v>5</v>
      </c>
      <c r="C835" s="6">
        <v>25</v>
      </c>
      <c r="D835" s="6">
        <f t="shared" si="156"/>
        <v>31</v>
      </c>
      <c r="E835" s="5">
        <f t="shared" si="157"/>
        <v>99.000000000000014</v>
      </c>
      <c r="F835" s="5">
        <f t="shared" si="158"/>
        <v>169.71123193359369</v>
      </c>
      <c r="G835" s="5">
        <f t="shared" si="159"/>
        <v>1534.7170558625965</v>
      </c>
      <c r="H835" s="5">
        <f t="shared" si="160"/>
        <v>1803.42828779619</v>
      </c>
      <c r="I835" s="5">
        <f t="shared" si="161"/>
        <v>720</v>
      </c>
      <c r="J835" s="5">
        <f t="shared" si="162"/>
        <v>1083.42828779619</v>
      </c>
      <c r="K835" s="2">
        <f t="shared" si="163"/>
        <v>43809.518885350524</v>
      </c>
      <c r="L835" s="2">
        <f t="shared" si="164"/>
        <v>86770</v>
      </c>
      <c r="M835" s="2">
        <f t="shared" si="165"/>
        <v>25080</v>
      </c>
      <c r="N835" s="6">
        <f t="shared" si="166"/>
        <v>1</v>
      </c>
      <c r="O835" s="2">
        <f t="shared" si="167"/>
        <v>-2119.5188853505242</v>
      </c>
      <c r="P835" s="2">
        <f t="shared" si="168"/>
        <v>-2119.5188853505242</v>
      </c>
    </row>
    <row r="836" spans="1:16">
      <c r="A836" s="6">
        <v>1</v>
      </c>
      <c r="B836" s="6">
        <v>5</v>
      </c>
      <c r="C836" s="6">
        <v>26</v>
      </c>
      <c r="D836" s="6">
        <f t="shared" ref="D836:D899" si="169">A836+B836+C836</f>
        <v>32</v>
      </c>
      <c r="E836" s="5">
        <f t="shared" ref="E836:E899" si="170">IF(A836=0,0,A836*LABOR_HRS_WK_TOM*SEASON_WEEKS*(1+DIM_PCT_TOM)^A836)</f>
        <v>99.000000000000014</v>
      </c>
      <c r="F836" s="5">
        <f t="shared" ref="F836:F899" si="171">IF(B836=0,0,B836*LABOR_HRS_WK_CAR*SEASON_WEEKS*(1+DIM_PCT_CAR)^B836)</f>
        <v>169.71123193359369</v>
      </c>
      <c r="G836" s="5">
        <f t="shared" ref="G836:G899" si="172">IF(C836=0,0,C836*LABOR_HRS_WK_MES*SEASON_WEEKS*(1+DIM_PCT_MES)^C836)</f>
        <v>1616.0570598233144</v>
      </c>
      <c r="H836" s="5">
        <f t="shared" ref="H836:H899" si="173">E836+F836+G836</f>
        <v>1884.7682917569082</v>
      </c>
      <c r="I836" s="5">
        <f t="shared" ref="I836:I899" si="174">MIN(H836,FARMER_HRS)</f>
        <v>720</v>
      </c>
      <c r="J836" s="5">
        <f t="shared" ref="J836:J899" si="175">MAX(0,H836-FARMER_HRS)</f>
        <v>1164.7682917569082</v>
      </c>
      <c r="K836" s="2">
        <f t="shared" ref="K836:K899" si="176">I836*FARMER_RATE+J836*TEMP_WORKER_RATE</f>
        <v>45221.671731890761</v>
      </c>
      <c r="L836" s="2">
        <f t="shared" ref="L836:L899" si="177">A836*PRICE_TOM+B836*PRICE_CAR+C836*PRICE_MES</f>
        <v>89470</v>
      </c>
      <c r="M836" s="2">
        <f t="shared" ref="M836:M899" si="178">A836*FERT_BED_TOM+B836*FERT_BED_CAR+C836*FERT_BED_MES</f>
        <v>25960</v>
      </c>
      <c r="N836" s="6">
        <f t="shared" ref="N836:N899" si="179">IF(AND(D836&lt;=TOTAL_BEDS,J836&lt;=TEMP_WORKER_MAX*TEMP_WORKER_HRS),1,0)</f>
        <v>1</v>
      </c>
      <c r="O836" s="2">
        <f t="shared" ref="O836:O899" si="180">L836-M836-K836-FIXED_COSTS</f>
        <v>-1711.6717318907613</v>
      </c>
      <c r="P836" s="2">
        <f t="shared" ref="P836:P899" si="181">IF(N836=1,O836,"")</f>
        <v>-1711.6717318907613</v>
      </c>
    </row>
    <row r="837" spans="1:16">
      <c r="A837" s="6">
        <v>1</v>
      </c>
      <c r="B837" s="6">
        <v>5</v>
      </c>
      <c r="C837" s="6">
        <v>27</v>
      </c>
      <c r="D837" s="6">
        <f t="shared" si="169"/>
        <v>33</v>
      </c>
      <c r="E837" s="5">
        <f t="shared" si="170"/>
        <v>99.000000000000014</v>
      </c>
      <c r="F837" s="5">
        <f t="shared" si="171"/>
        <v>169.71123193359369</v>
      </c>
      <c r="G837" s="5">
        <f t="shared" si="172"/>
        <v>1699.1907643430709</v>
      </c>
      <c r="H837" s="5">
        <f t="shared" si="173"/>
        <v>1967.9019962766647</v>
      </c>
      <c r="I837" s="5">
        <f t="shared" si="174"/>
        <v>720</v>
      </c>
      <c r="J837" s="5">
        <f t="shared" si="175"/>
        <v>1247.9019962766647</v>
      </c>
      <c r="K837" s="2">
        <f t="shared" si="176"/>
        <v>46664.965213136544</v>
      </c>
      <c r="L837" s="2">
        <f t="shared" si="177"/>
        <v>92170</v>
      </c>
      <c r="M837" s="2">
        <f t="shared" si="178"/>
        <v>26840</v>
      </c>
      <c r="N837" s="6">
        <f t="shared" si="179"/>
        <v>1</v>
      </c>
      <c r="O837" s="2">
        <f t="shared" si="180"/>
        <v>-1334.9652131365438</v>
      </c>
      <c r="P837" s="2">
        <f t="shared" si="181"/>
        <v>-1334.9652131365438</v>
      </c>
    </row>
    <row r="838" spans="1:16">
      <c r="A838" s="6">
        <v>1</v>
      </c>
      <c r="B838" s="6">
        <v>5</v>
      </c>
      <c r="C838" s="6">
        <v>28</v>
      </c>
      <c r="D838" s="6">
        <f t="shared" si="169"/>
        <v>34</v>
      </c>
      <c r="E838" s="5">
        <f t="shared" si="170"/>
        <v>99.000000000000014</v>
      </c>
      <c r="F838" s="5">
        <f t="shared" si="171"/>
        <v>169.71123193359369</v>
      </c>
      <c r="G838" s="5">
        <f t="shared" si="172"/>
        <v>1784.1503025602246</v>
      </c>
      <c r="H838" s="5">
        <f t="shared" si="173"/>
        <v>2052.8615344938185</v>
      </c>
      <c r="I838" s="5">
        <f t="shared" si="174"/>
        <v>720</v>
      </c>
      <c r="J838" s="5">
        <f t="shared" si="175"/>
        <v>1332.8615344938185</v>
      </c>
      <c r="K838" s="2">
        <f t="shared" si="176"/>
        <v>48139.957196073236</v>
      </c>
      <c r="L838" s="2">
        <f t="shared" si="177"/>
        <v>94870</v>
      </c>
      <c r="M838" s="2">
        <f t="shared" si="178"/>
        <v>27720</v>
      </c>
      <c r="N838" s="6">
        <f t="shared" si="179"/>
        <v>1</v>
      </c>
      <c r="O838" s="2">
        <f t="shared" si="180"/>
        <v>-989.95719607323554</v>
      </c>
      <c r="P838" s="2">
        <f t="shared" si="181"/>
        <v>-989.95719607323554</v>
      </c>
    </row>
    <row r="839" spans="1:16">
      <c r="A839" s="6">
        <v>1</v>
      </c>
      <c r="B839" s="6">
        <v>5</v>
      </c>
      <c r="C839" s="6">
        <v>29</v>
      </c>
      <c r="D839" s="6">
        <f t="shared" si="169"/>
        <v>35</v>
      </c>
      <c r="E839" s="5">
        <f t="shared" si="170"/>
        <v>99.000000000000014</v>
      </c>
      <c r="F839" s="5">
        <f t="shared" si="171"/>
        <v>169.71123193359369</v>
      </c>
      <c r="G839" s="5">
        <f t="shared" si="172"/>
        <v>1870.9683306758782</v>
      </c>
      <c r="H839" s="5">
        <f t="shared" si="173"/>
        <v>2139.6795626094718</v>
      </c>
      <c r="I839" s="5">
        <f t="shared" si="174"/>
        <v>720</v>
      </c>
      <c r="J839" s="5">
        <f t="shared" si="175"/>
        <v>1419.6795626094718</v>
      </c>
      <c r="K839" s="2">
        <f t="shared" si="176"/>
        <v>49647.214628636662</v>
      </c>
      <c r="L839" s="2">
        <f t="shared" si="177"/>
        <v>97570</v>
      </c>
      <c r="M839" s="2">
        <f t="shared" si="178"/>
        <v>28600</v>
      </c>
      <c r="N839" s="6">
        <f t="shared" si="179"/>
        <v>1</v>
      </c>
      <c r="O839" s="2">
        <f t="shared" si="180"/>
        <v>-677.21462863666238</v>
      </c>
      <c r="P839" s="2">
        <f t="shared" si="181"/>
        <v>-677.21462863666238</v>
      </c>
    </row>
    <row r="840" spans="1:16">
      <c r="A840" s="6">
        <v>1</v>
      </c>
      <c r="B840" s="6">
        <v>5</v>
      </c>
      <c r="C840" s="6">
        <v>30</v>
      </c>
      <c r="D840" s="6">
        <f t="shared" si="169"/>
        <v>36</v>
      </c>
      <c r="E840" s="5">
        <f t="shared" si="170"/>
        <v>99.000000000000014</v>
      </c>
      <c r="F840" s="5">
        <f t="shared" si="171"/>
        <v>169.71123193359369</v>
      </c>
      <c r="G840" s="5">
        <f t="shared" si="172"/>
        <v>1959.6780360096488</v>
      </c>
      <c r="H840" s="5">
        <f t="shared" si="173"/>
        <v>2228.3892679432424</v>
      </c>
      <c r="I840" s="5">
        <f t="shared" si="174"/>
        <v>720</v>
      </c>
      <c r="J840" s="5">
        <f t="shared" si="175"/>
        <v>1508.3892679432424</v>
      </c>
      <c r="K840" s="2">
        <f t="shared" si="176"/>
        <v>51187.313679570179</v>
      </c>
      <c r="L840" s="2">
        <f t="shared" si="177"/>
        <v>100270</v>
      </c>
      <c r="M840" s="2">
        <f t="shared" si="178"/>
        <v>29480</v>
      </c>
      <c r="N840" s="6">
        <f t="shared" si="179"/>
        <v>1</v>
      </c>
      <c r="O840" s="2">
        <f t="shared" si="180"/>
        <v>-397.31367957017937</v>
      </c>
      <c r="P840" s="2">
        <f t="shared" si="181"/>
        <v>-397.31367957017937</v>
      </c>
    </row>
    <row r="841" spans="1:16">
      <c r="A841" s="6">
        <v>1</v>
      </c>
      <c r="B841" s="6">
        <v>6</v>
      </c>
      <c r="C841" s="6">
        <v>0</v>
      </c>
      <c r="D841" s="6">
        <f t="shared" si="169"/>
        <v>7</v>
      </c>
      <c r="E841" s="5">
        <f t="shared" si="170"/>
        <v>99.000000000000014</v>
      </c>
      <c r="F841" s="5">
        <f t="shared" si="171"/>
        <v>208.74481527832023</v>
      </c>
      <c r="G841" s="5">
        <f t="shared" si="172"/>
        <v>0</v>
      </c>
      <c r="H841" s="5">
        <f t="shared" si="173"/>
        <v>307.74481527832023</v>
      </c>
      <c r="I841" s="5">
        <f t="shared" si="174"/>
        <v>307.74481527832023</v>
      </c>
      <c r="J841" s="5">
        <f t="shared" si="175"/>
        <v>0</v>
      </c>
      <c r="K841" s="2">
        <f t="shared" si="176"/>
        <v>10685.583863830563</v>
      </c>
      <c r="L841" s="2">
        <f t="shared" si="177"/>
        <v>21364</v>
      </c>
      <c r="M841" s="2">
        <f t="shared" si="178"/>
        <v>3520</v>
      </c>
      <c r="N841" s="6">
        <f t="shared" si="179"/>
        <v>1</v>
      </c>
      <c r="O841" s="2">
        <f t="shared" si="180"/>
        <v>-12841.583863830563</v>
      </c>
      <c r="P841" s="2">
        <f t="shared" si="181"/>
        <v>-12841.583863830563</v>
      </c>
    </row>
    <row r="842" spans="1:16">
      <c r="A842" s="6">
        <v>1</v>
      </c>
      <c r="B842" s="6">
        <v>6</v>
      </c>
      <c r="C842" s="6">
        <v>1</v>
      </c>
      <c r="D842" s="6">
        <f t="shared" si="169"/>
        <v>8</v>
      </c>
      <c r="E842" s="5">
        <f t="shared" si="170"/>
        <v>99.000000000000014</v>
      </c>
      <c r="F842" s="5">
        <f t="shared" si="171"/>
        <v>208.74481527832023</v>
      </c>
      <c r="G842" s="5">
        <f t="shared" si="172"/>
        <v>45.5625</v>
      </c>
      <c r="H842" s="5">
        <f t="shared" si="173"/>
        <v>353.30731527832023</v>
      </c>
      <c r="I842" s="5">
        <f t="shared" si="174"/>
        <v>353.30731527832023</v>
      </c>
      <c r="J842" s="5">
        <f t="shared" si="175"/>
        <v>0</v>
      </c>
      <c r="K842" s="2">
        <f t="shared" si="176"/>
        <v>12267.615113830563</v>
      </c>
      <c r="L842" s="2">
        <f t="shared" si="177"/>
        <v>24064</v>
      </c>
      <c r="M842" s="2">
        <f t="shared" si="178"/>
        <v>4400</v>
      </c>
      <c r="N842" s="6">
        <f t="shared" si="179"/>
        <v>1</v>
      </c>
      <c r="O842" s="2">
        <f t="shared" si="180"/>
        <v>-12603.615113830563</v>
      </c>
      <c r="P842" s="2">
        <f t="shared" si="181"/>
        <v>-12603.615113830563</v>
      </c>
    </row>
    <row r="843" spans="1:16">
      <c r="A843" s="6">
        <v>1</v>
      </c>
      <c r="B843" s="6">
        <v>6</v>
      </c>
      <c r="C843" s="6">
        <v>2</v>
      </c>
      <c r="D843" s="6">
        <f t="shared" si="169"/>
        <v>9</v>
      </c>
      <c r="E843" s="5">
        <f t="shared" si="170"/>
        <v>99.000000000000014</v>
      </c>
      <c r="F843" s="5">
        <f t="shared" si="171"/>
        <v>208.74481527832023</v>
      </c>
      <c r="G843" s="5">
        <f t="shared" si="172"/>
        <v>92.264062499999994</v>
      </c>
      <c r="H843" s="5">
        <f t="shared" si="173"/>
        <v>400.0088777783202</v>
      </c>
      <c r="I843" s="5">
        <f t="shared" si="174"/>
        <v>400.0088777783202</v>
      </c>
      <c r="J843" s="5">
        <f t="shared" si="175"/>
        <v>0</v>
      </c>
      <c r="K843" s="2">
        <f t="shared" si="176"/>
        <v>13889.197145080561</v>
      </c>
      <c r="L843" s="2">
        <f t="shared" si="177"/>
        <v>26764</v>
      </c>
      <c r="M843" s="2">
        <f t="shared" si="178"/>
        <v>5280</v>
      </c>
      <c r="N843" s="6">
        <f t="shared" si="179"/>
        <v>1</v>
      </c>
      <c r="O843" s="2">
        <f t="shared" si="180"/>
        <v>-12405.197145080561</v>
      </c>
      <c r="P843" s="2">
        <f t="shared" si="181"/>
        <v>-12405.197145080561</v>
      </c>
    </row>
    <row r="844" spans="1:16">
      <c r="A844" s="6">
        <v>1</v>
      </c>
      <c r="B844" s="6">
        <v>6</v>
      </c>
      <c r="C844" s="6">
        <v>3</v>
      </c>
      <c r="D844" s="6">
        <f t="shared" si="169"/>
        <v>10</v>
      </c>
      <c r="E844" s="5">
        <f t="shared" si="170"/>
        <v>99.000000000000014</v>
      </c>
      <c r="F844" s="5">
        <f t="shared" si="171"/>
        <v>208.74481527832023</v>
      </c>
      <c r="G844" s="5">
        <f t="shared" si="172"/>
        <v>140.12604492187498</v>
      </c>
      <c r="H844" s="5">
        <f t="shared" si="173"/>
        <v>447.87086020019524</v>
      </c>
      <c r="I844" s="5">
        <f t="shared" si="174"/>
        <v>447.87086020019524</v>
      </c>
      <c r="J844" s="5">
        <f t="shared" si="175"/>
        <v>0</v>
      </c>
      <c r="K844" s="2">
        <f t="shared" si="176"/>
        <v>15551.071534729001</v>
      </c>
      <c r="L844" s="2">
        <f t="shared" si="177"/>
        <v>29464</v>
      </c>
      <c r="M844" s="2">
        <f t="shared" si="178"/>
        <v>6160</v>
      </c>
      <c r="N844" s="6">
        <f t="shared" si="179"/>
        <v>1</v>
      </c>
      <c r="O844" s="2">
        <f t="shared" si="180"/>
        <v>-12247.071534729001</v>
      </c>
      <c r="P844" s="2">
        <f t="shared" si="181"/>
        <v>-12247.071534729001</v>
      </c>
    </row>
    <row r="845" spans="1:16">
      <c r="A845" s="6">
        <v>1</v>
      </c>
      <c r="B845" s="6">
        <v>6</v>
      </c>
      <c r="C845" s="6">
        <v>4</v>
      </c>
      <c r="D845" s="6">
        <f t="shared" si="169"/>
        <v>11</v>
      </c>
      <c r="E845" s="5">
        <f t="shared" si="170"/>
        <v>99.000000000000014</v>
      </c>
      <c r="F845" s="5">
        <f t="shared" si="171"/>
        <v>208.74481527832023</v>
      </c>
      <c r="G845" s="5">
        <f t="shared" si="172"/>
        <v>189.17016064453125</v>
      </c>
      <c r="H845" s="5">
        <f t="shared" si="173"/>
        <v>496.91497592285145</v>
      </c>
      <c r="I845" s="5">
        <f t="shared" si="174"/>
        <v>496.91497592285145</v>
      </c>
      <c r="J845" s="5">
        <f t="shared" si="175"/>
        <v>0</v>
      </c>
      <c r="K845" s="2">
        <f t="shared" si="176"/>
        <v>17253.992219543452</v>
      </c>
      <c r="L845" s="2">
        <f t="shared" si="177"/>
        <v>32164</v>
      </c>
      <c r="M845" s="2">
        <f t="shared" si="178"/>
        <v>7040</v>
      </c>
      <c r="N845" s="6">
        <f t="shared" si="179"/>
        <v>1</v>
      </c>
      <c r="O845" s="2">
        <f t="shared" si="180"/>
        <v>-12129.992219543452</v>
      </c>
      <c r="P845" s="2">
        <f t="shared" si="181"/>
        <v>-12129.992219543452</v>
      </c>
    </row>
    <row r="846" spans="1:16">
      <c r="A846" s="6">
        <v>1</v>
      </c>
      <c r="B846" s="6">
        <v>6</v>
      </c>
      <c r="C846" s="6">
        <v>5</v>
      </c>
      <c r="D846" s="6">
        <f t="shared" si="169"/>
        <v>12</v>
      </c>
      <c r="E846" s="5">
        <f t="shared" si="170"/>
        <v>99.000000000000014</v>
      </c>
      <c r="F846" s="5">
        <f t="shared" si="171"/>
        <v>208.74481527832023</v>
      </c>
      <c r="G846" s="5">
        <f t="shared" si="172"/>
        <v>239.41848456573481</v>
      </c>
      <c r="H846" s="5">
        <f t="shared" si="173"/>
        <v>547.16329984405502</v>
      </c>
      <c r="I846" s="5">
        <f t="shared" si="174"/>
        <v>547.16329984405502</v>
      </c>
      <c r="J846" s="5">
        <f t="shared" si="175"/>
        <v>0</v>
      </c>
      <c r="K846" s="2">
        <f t="shared" si="176"/>
        <v>18998.725689029689</v>
      </c>
      <c r="L846" s="2">
        <f t="shared" si="177"/>
        <v>34864</v>
      </c>
      <c r="M846" s="2">
        <f t="shared" si="178"/>
        <v>7920</v>
      </c>
      <c r="N846" s="6">
        <f t="shared" si="179"/>
        <v>1</v>
      </c>
      <c r="O846" s="2">
        <f t="shared" si="180"/>
        <v>-12054.725689029689</v>
      </c>
      <c r="P846" s="2">
        <f t="shared" si="181"/>
        <v>-12054.725689029689</v>
      </c>
    </row>
    <row r="847" spans="1:16">
      <c r="A847" s="6">
        <v>1</v>
      </c>
      <c r="B847" s="6">
        <v>6</v>
      </c>
      <c r="C847" s="6">
        <v>6</v>
      </c>
      <c r="D847" s="6">
        <f t="shared" si="169"/>
        <v>13</v>
      </c>
      <c r="E847" s="5">
        <f t="shared" si="170"/>
        <v>99.000000000000014</v>
      </c>
      <c r="F847" s="5">
        <f t="shared" si="171"/>
        <v>208.74481527832023</v>
      </c>
      <c r="G847" s="5">
        <f t="shared" si="172"/>
        <v>290.89345874736784</v>
      </c>
      <c r="H847" s="5">
        <f t="shared" si="173"/>
        <v>598.63827402568813</v>
      </c>
      <c r="I847" s="5">
        <f t="shared" si="174"/>
        <v>598.63827402568813</v>
      </c>
      <c r="J847" s="5">
        <f t="shared" si="175"/>
        <v>0</v>
      </c>
      <c r="K847" s="2">
        <f t="shared" si="176"/>
        <v>20786.051181447503</v>
      </c>
      <c r="L847" s="2">
        <f t="shared" si="177"/>
        <v>37564</v>
      </c>
      <c r="M847" s="2">
        <f t="shared" si="178"/>
        <v>8800</v>
      </c>
      <c r="N847" s="6">
        <f t="shared" si="179"/>
        <v>1</v>
      </c>
      <c r="O847" s="2">
        <f t="shared" si="180"/>
        <v>-12022.051181447503</v>
      </c>
      <c r="P847" s="2">
        <f t="shared" si="181"/>
        <v>-12022.051181447503</v>
      </c>
    </row>
    <row r="848" spans="1:16">
      <c r="A848" s="6">
        <v>1</v>
      </c>
      <c r="B848" s="6">
        <v>6</v>
      </c>
      <c r="C848" s="6">
        <v>7</v>
      </c>
      <c r="D848" s="6">
        <f t="shared" si="169"/>
        <v>14</v>
      </c>
      <c r="E848" s="5">
        <f t="shared" si="170"/>
        <v>99.000000000000014</v>
      </c>
      <c r="F848" s="5">
        <f t="shared" si="171"/>
        <v>208.74481527832023</v>
      </c>
      <c r="G848" s="5">
        <f t="shared" si="172"/>
        <v>343.61789814532818</v>
      </c>
      <c r="H848" s="5">
        <f t="shared" si="173"/>
        <v>651.36271342364842</v>
      </c>
      <c r="I848" s="5">
        <f t="shared" si="174"/>
        <v>651.36271342364842</v>
      </c>
      <c r="J848" s="5">
        <f t="shared" si="175"/>
        <v>0</v>
      </c>
      <c r="K848" s="2">
        <f t="shared" si="176"/>
        <v>22616.760882765568</v>
      </c>
      <c r="L848" s="2">
        <f t="shared" si="177"/>
        <v>40264</v>
      </c>
      <c r="M848" s="2">
        <f t="shared" si="178"/>
        <v>9680</v>
      </c>
      <c r="N848" s="6">
        <f t="shared" si="179"/>
        <v>1</v>
      </c>
      <c r="O848" s="2">
        <f t="shared" si="180"/>
        <v>-12032.760882765568</v>
      </c>
      <c r="P848" s="2">
        <f t="shared" si="181"/>
        <v>-12032.760882765568</v>
      </c>
    </row>
    <row r="849" spans="1:16">
      <c r="A849" s="6">
        <v>1</v>
      </c>
      <c r="B849" s="6">
        <v>6</v>
      </c>
      <c r="C849" s="6">
        <v>8</v>
      </c>
      <c r="D849" s="6">
        <f t="shared" si="169"/>
        <v>15</v>
      </c>
      <c r="E849" s="5">
        <f t="shared" si="170"/>
        <v>99.000000000000014</v>
      </c>
      <c r="F849" s="5">
        <f t="shared" si="171"/>
        <v>208.74481527832023</v>
      </c>
      <c r="G849" s="5">
        <f t="shared" si="172"/>
        <v>397.61499642530839</v>
      </c>
      <c r="H849" s="5">
        <f t="shared" si="173"/>
        <v>705.35981170362857</v>
      </c>
      <c r="I849" s="5">
        <f t="shared" si="174"/>
        <v>705.35981170362857</v>
      </c>
      <c r="J849" s="5">
        <f t="shared" si="175"/>
        <v>0</v>
      </c>
      <c r="K849" s="2">
        <f t="shared" si="176"/>
        <v>24491.660128598214</v>
      </c>
      <c r="L849" s="2">
        <f t="shared" si="177"/>
        <v>42964</v>
      </c>
      <c r="M849" s="2">
        <f t="shared" si="178"/>
        <v>10560</v>
      </c>
      <c r="N849" s="6">
        <f t="shared" si="179"/>
        <v>1</v>
      </c>
      <c r="O849" s="2">
        <f t="shared" si="180"/>
        <v>-12087.660128598214</v>
      </c>
      <c r="P849" s="2">
        <f t="shared" si="181"/>
        <v>-12087.660128598214</v>
      </c>
    </row>
    <row r="850" spans="1:16">
      <c r="A850" s="6">
        <v>1</v>
      </c>
      <c r="B850" s="6">
        <v>6</v>
      </c>
      <c r="C850" s="6">
        <v>9</v>
      </c>
      <c r="D850" s="6">
        <f t="shared" si="169"/>
        <v>16</v>
      </c>
      <c r="E850" s="5">
        <f t="shared" si="170"/>
        <v>99.000000000000014</v>
      </c>
      <c r="F850" s="5">
        <f t="shared" si="171"/>
        <v>208.74481527832023</v>
      </c>
      <c r="G850" s="5">
        <f t="shared" si="172"/>
        <v>452.90833186570285</v>
      </c>
      <c r="H850" s="5">
        <f t="shared" si="173"/>
        <v>760.65314714402302</v>
      </c>
      <c r="I850" s="5">
        <f t="shared" si="174"/>
        <v>720</v>
      </c>
      <c r="J850" s="5">
        <f t="shared" si="175"/>
        <v>40.653147144023023</v>
      </c>
      <c r="K850" s="2">
        <f t="shared" si="176"/>
        <v>25705.783804583734</v>
      </c>
      <c r="L850" s="2">
        <f t="shared" si="177"/>
        <v>45664</v>
      </c>
      <c r="M850" s="2">
        <f t="shared" si="178"/>
        <v>11440</v>
      </c>
      <c r="N850" s="6">
        <f t="shared" si="179"/>
        <v>1</v>
      </c>
      <c r="O850" s="2">
        <f t="shared" si="180"/>
        <v>-11481.783804583734</v>
      </c>
      <c r="P850" s="2">
        <f t="shared" si="181"/>
        <v>-11481.783804583734</v>
      </c>
    </row>
    <row r="851" spans="1:16">
      <c r="A851" s="6">
        <v>1</v>
      </c>
      <c r="B851" s="6">
        <v>6</v>
      </c>
      <c r="C851" s="6">
        <v>10</v>
      </c>
      <c r="D851" s="6">
        <f t="shared" si="169"/>
        <v>17</v>
      </c>
      <c r="E851" s="5">
        <f t="shared" si="170"/>
        <v>99.000000000000014</v>
      </c>
      <c r="F851" s="5">
        <f t="shared" si="171"/>
        <v>208.74481527832023</v>
      </c>
      <c r="G851" s="5">
        <f t="shared" si="172"/>
        <v>509.52187334891573</v>
      </c>
      <c r="H851" s="5">
        <f t="shared" si="173"/>
        <v>817.26668862723591</v>
      </c>
      <c r="I851" s="5">
        <f t="shared" si="174"/>
        <v>720</v>
      </c>
      <c r="J851" s="5">
        <f t="shared" si="175"/>
        <v>97.266688627235908</v>
      </c>
      <c r="K851" s="2">
        <f t="shared" si="176"/>
        <v>26688.657788667289</v>
      </c>
      <c r="L851" s="2">
        <f t="shared" si="177"/>
        <v>48364</v>
      </c>
      <c r="M851" s="2">
        <f t="shared" si="178"/>
        <v>12320</v>
      </c>
      <c r="N851" s="6">
        <f t="shared" si="179"/>
        <v>1</v>
      </c>
      <c r="O851" s="2">
        <f t="shared" si="180"/>
        <v>-10644.657788667289</v>
      </c>
      <c r="P851" s="2">
        <f t="shared" si="181"/>
        <v>-10644.657788667289</v>
      </c>
    </row>
    <row r="852" spans="1:16">
      <c r="A852" s="6">
        <v>1</v>
      </c>
      <c r="B852" s="6">
        <v>6</v>
      </c>
      <c r="C852" s="6">
        <v>11</v>
      </c>
      <c r="D852" s="6">
        <f t="shared" si="169"/>
        <v>18</v>
      </c>
      <c r="E852" s="5">
        <f t="shared" si="170"/>
        <v>99.000000000000014</v>
      </c>
      <c r="F852" s="5">
        <f t="shared" si="171"/>
        <v>208.74481527832023</v>
      </c>
      <c r="G852" s="5">
        <f t="shared" si="172"/>
        <v>567.47998644235474</v>
      </c>
      <c r="H852" s="5">
        <f t="shared" si="173"/>
        <v>875.22480172067503</v>
      </c>
      <c r="I852" s="5">
        <f t="shared" si="174"/>
        <v>720</v>
      </c>
      <c r="J852" s="5">
        <f t="shared" si="175"/>
        <v>155.22480172067503</v>
      </c>
      <c r="K852" s="2">
        <f t="shared" si="176"/>
        <v>27694.87502987283</v>
      </c>
      <c r="L852" s="2">
        <f t="shared" si="177"/>
        <v>51064</v>
      </c>
      <c r="M852" s="2">
        <f t="shared" si="178"/>
        <v>13200</v>
      </c>
      <c r="N852" s="6">
        <f t="shared" si="179"/>
        <v>1</v>
      </c>
      <c r="O852" s="2">
        <f t="shared" si="180"/>
        <v>-9830.8750298728301</v>
      </c>
      <c r="P852" s="2">
        <f t="shared" si="181"/>
        <v>-9830.8750298728301</v>
      </c>
    </row>
    <row r="853" spans="1:16">
      <c r="A853" s="6">
        <v>1</v>
      </c>
      <c r="B853" s="6">
        <v>6</v>
      </c>
      <c r="C853" s="6">
        <v>12</v>
      </c>
      <c r="D853" s="6">
        <f t="shared" si="169"/>
        <v>19</v>
      </c>
      <c r="E853" s="5">
        <f t="shared" si="170"/>
        <v>99.000000000000014</v>
      </c>
      <c r="F853" s="5">
        <f t="shared" si="171"/>
        <v>208.74481527832023</v>
      </c>
      <c r="G853" s="5">
        <f t="shared" si="172"/>
        <v>626.80743957041921</v>
      </c>
      <c r="H853" s="5">
        <f t="shared" si="173"/>
        <v>934.55225484873949</v>
      </c>
      <c r="I853" s="5">
        <f t="shared" si="174"/>
        <v>720</v>
      </c>
      <c r="J853" s="5">
        <f t="shared" si="175"/>
        <v>214.55225484873949</v>
      </c>
      <c r="K853" s="2">
        <f t="shared" si="176"/>
        <v>28724.865535568395</v>
      </c>
      <c r="L853" s="2">
        <f t="shared" si="177"/>
        <v>53764</v>
      </c>
      <c r="M853" s="2">
        <f t="shared" si="178"/>
        <v>14080</v>
      </c>
      <c r="N853" s="6">
        <f t="shared" si="179"/>
        <v>1</v>
      </c>
      <c r="O853" s="2">
        <f t="shared" si="180"/>
        <v>-9040.865535568395</v>
      </c>
      <c r="P853" s="2">
        <f t="shared" si="181"/>
        <v>-9040.865535568395</v>
      </c>
    </row>
    <row r="854" spans="1:16">
      <c r="A854" s="6">
        <v>1</v>
      </c>
      <c r="B854" s="6">
        <v>6</v>
      </c>
      <c r="C854" s="6">
        <v>13</v>
      </c>
      <c r="D854" s="6">
        <f t="shared" si="169"/>
        <v>20</v>
      </c>
      <c r="E854" s="5">
        <f t="shared" si="170"/>
        <v>99.000000000000014</v>
      </c>
      <c r="F854" s="5">
        <f t="shared" si="171"/>
        <v>208.74481527832023</v>
      </c>
      <c r="G854" s="5">
        <f t="shared" si="172"/>
        <v>687.52941027880343</v>
      </c>
      <c r="H854" s="5">
        <f t="shared" si="173"/>
        <v>995.2742255571236</v>
      </c>
      <c r="I854" s="5">
        <f t="shared" si="174"/>
        <v>720</v>
      </c>
      <c r="J854" s="5">
        <f t="shared" si="175"/>
        <v>275.2742255571236</v>
      </c>
      <c r="K854" s="2">
        <f t="shared" si="176"/>
        <v>29779.066415922283</v>
      </c>
      <c r="L854" s="2">
        <f t="shared" si="177"/>
        <v>56464</v>
      </c>
      <c r="M854" s="2">
        <f t="shared" si="178"/>
        <v>14960</v>
      </c>
      <c r="N854" s="6">
        <f t="shared" si="179"/>
        <v>1</v>
      </c>
      <c r="O854" s="2">
        <f t="shared" si="180"/>
        <v>-8275.0664159222833</v>
      </c>
      <c r="P854" s="2">
        <f t="shared" si="181"/>
        <v>-8275.0664159222833</v>
      </c>
    </row>
    <row r="855" spans="1:16">
      <c r="A855" s="6">
        <v>1</v>
      </c>
      <c r="B855" s="6">
        <v>6</v>
      </c>
      <c r="C855" s="6">
        <v>14</v>
      </c>
      <c r="D855" s="6">
        <f t="shared" si="169"/>
        <v>21</v>
      </c>
      <c r="E855" s="5">
        <f t="shared" si="170"/>
        <v>99.000000000000014</v>
      </c>
      <c r="F855" s="5">
        <f t="shared" si="171"/>
        <v>208.74481527832023</v>
      </c>
      <c r="G855" s="5">
        <f t="shared" si="172"/>
        <v>749.67149159246469</v>
      </c>
      <c r="H855" s="5">
        <f t="shared" si="173"/>
        <v>1057.4163068707849</v>
      </c>
      <c r="I855" s="5">
        <f t="shared" si="174"/>
        <v>720</v>
      </c>
      <c r="J855" s="5">
        <f t="shared" si="175"/>
        <v>337.41630687078487</v>
      </c>
      <c r="K855" s="2">
        <f t="shared" si="176"/>
        <v>30857.921994284457</v>
      </c>
      <c r="L855" s="2">
        <f t="shared" si="177"/>
        <v>59164</v>
      </c>
      <c r="M855" s="2">
        <f t="shared" si="178"/>
        <v>15840</v>
      </c>
      <c r="N855" s="6">
        <f t="shared" si="179"/>
        <v>1</v>
      </c>
      <c r="O855" s="2">
        <f t="shared" si="180"/>
        <v>-7533.9219942844575</v>
      </c>
      <c r="P855" s="2">
        <f t="shared" si="181"/>
        <v>-7533.9219942844575</v>
      </c>
    </row>
    <row r="856" spans="1:16">
      <c r="A856" s="6">
        <v>1</v>
      </c>
      <c r="B856" s="6">
        <v>6</v>
      </c>
      <c r="C856" s="6">
        <v>15</v>
      </c>
      <c r="D856" s="6">
        <f t="shared" si="169"/>
        <v>22</v>
      </c>
      <c r="E856" s="5">
        <f t="shared" si="170"/>
        <v>99.000000000000014</v>
      </c>
      <c r="F856" s="5">
        <f t="shared" si="171"/>
        <v>208.74481527832023</v>
      </c>
      <c r="G856" s="5">
        <f t="shared" si="172"/>
        <v>813.25969846861108</v>
      </c>
      <c r="H856" s="5">
        <f t="shared" si="173"/>
        <v>1121.0045137469313</v>
      </c>
      <c r="I856" s="5">
        <f t="shared" si="174"/>
        <v>720</v>
      </c>
      <c r="J856" s="5">
        <f t="shared" si="175"/>
        <v>401.00451374693125</v>
      </c>
      <c r="K856" s="2">
        <f t="shared" si="176"/>
        <v>31961.883919217558</v>
      </c>
      <c r="L856" s="2">
        <f t="shared" si="177"/>
        <v>61864</v>
      </c>
      <c r="M856" s="2">
        <f t="shared" si="178"/>
        <v>16720</v>
      </c>
      <c r="N856" s="6">
        <f t="shared" si="179"/>
        <v>1</v>
      </c>
      <c r="O856" s="2">
        <f t="shared" si="180"/>
        <v>-6817.8839192175583</v>
      </c>
      <c r="P856" s="2">
        <f t="shared" si="181"/>
        <v>-6817.8839192175583</v>
      </c>
    </row>
    <row r="857" spans="1:16">
      <c r="A857" s="6">
        <v>1</v>
      </c>
      <c r="B857" s="6">
        <v>6</v>
      </c>
      <c r="C857" s="6">
        <v>16</v>
      </c>
      <c r="D857" s="6">
        <f t="shared" si="169"/>
        <v>23</v>
      </c>
      <c r="E857" s="5">
        <f t="shared" si="170"/>
        <v>99.000000000000014</v>
      </c>
      <c r="F857" s="5">
        <f t="shared" si="171"/>
        <v>208.74481527832023</v>
      </c>
      <c r="G857" s="5">
        <f t="shared" si="172"/>
        <v>878.32047434610013</v>
      </c>
      <c r="H857" s="5">
        <f t="shared" si="173"/>
        <v>1186.0652896244203</v>
      </c>
      <c r="I857" s="5">
        <f t="shared" si="174"/>
        <v>720</v>
      </c>
      <c r="J857" s="5">
        <f t="shared" si="175"/>
        <v>466.0652896244203</v>
      </c>
      <c r="K857" s="2">
        <f t="shared" si="176"/>
        <v>33091.41127820174</v>
      </c>
      <c r="L857" s="2">
        <f t="shared" si="177"/>
        <v>64564</v>
      </c>
      <c r="M857" s="2">
        <f t="shared" si="178"/>
        <v>17600</v>
      </c>
      <c r="N857" s="6">
        <f t="shared" si="179"/>
        <v>1</v>
      </c>
      <c r="O857" s="2">
        <f t="shared" si="180"/>
        <v>-6127.4112782017401</v>
      </c>
      <c r="P857" s="2">
        <f t="shared" si="181"/>
        <v>-6127.4112782017401</v>
      </c>
    </row>
    <row r="858" spans="1:16">
      <c r="A858" s="6">
        <v>1</v>
      </c>
      <c r="B858" s="6">
        <v>6</v>
      </c>
      <c r="C858" s="6">
        <v>17</v>
      </c>
      <c r="D858" s="6">
        <f t="shared" si="169"/>
        <v>24</v>
      </c>
      <c r="E858" s="5">
        <f t="shared" si="170"/>
        <v>99.000000000000014</v>
      </c>
      <c r="F858" s="5">
        <f t="shared" si="171"/>
        <v>208.74481527832023</v>
      </c>
      <c r="G858" s="5">
        <f t="shared" si="172"/>
        <v>944.88069779264049</v>
      </c>
      <c r="H858" s="5">
        <f t="shared" si="173"/>
        <v>1252.6255130709608</v>
      </c>
      <c r="I858" s="5">
        <f t="shared" si="174"/>
        <v>720</v>
      </c>
      <c r="J858" s="5">
        <f t="shared" si="175"/>
        <v>532.62551307096078</v>
      </c>
      <c r="K858" s="2">
        <f t="shared" si="176"/>
        <v>34246.970713037517</v>
      </c>
      <c r="L858" s="2">
        <f t="shared" si="177"/>
        <v>67264</v>
      </c>
      <c r="M858" s="2">
        <f t="shared" si="178"/>
        <v>18480</v>
      </c>
      <c r="N858" s="6">
        <f t="shared" si="179"/>
        <v>1</v>
      </c>
      <c r="O858" s="2">
        <f t="shared" si="180"/>
        <v>-5462.9707130375173</v>
      </c>
      <c r="P858" s="2">
        <f t="shared" si="181"/>
        <v>-5462.9707130375173</v>
      </c>
    </row>
    <row r="859" spans="1:16">
      <c r="A859" s="6">
        <v>1</v>
      </c>
      <c r="B859" s="6">
        <v>6</v>
      </c>
      <c r="C859" s="6">
        <v>18</v>
      </c>
      <c r="D859" s="6">
        <f t="shared" si="169"/>
        <v>25</v>
      </c>
      <c r="E859" s="5">
        <f t="shared" si="170"/>
        <v>99.000000000000014</v>
      </c>
      <c r="F859" s="5">
        <f t="shared" si="171"/>
        <v>208.74481527832023</v>
      </c>
      <c r="G859" s="5">
        <f t="shared" si="172"/>
        <v>1012.9676892512279</v>
      </c>
      <c r="H859" s="5">
        <f t="shared" si="173"/>
        <v>1320.7125045295481</v>
      </c>
      <c r="I859" s="5">
        <f t="shared" si="174"/>
        <v>720</v>
      </c>
      <c r="J859" s="5">
        <f t="shared" si="175"/>
        <v>600.71250452954814</v>
      </c>
      <c r="K859" s="2">
        <f t="shared" si="176"/>
        <v>35429.036536971325</v>
      </c>
      <c r="L859" s="2">
        <f t="shared" si="177"/>
        <v>69964</v>
      </c>
      <c r="M859" s="2">
        <f t="shared" si="178"/>
        <v>19360</v>
      </c>
      <c r="N859" s="6">
        <f t="shared" si="179"/>
        <v>1</v>
      </c>
      <c r="O859" s="2">
        <f t="shared" si="180"/>
        <v>-4825.0365369713254</v>
      </c>
      <c r="P859" s="2">
        <f t="shared" si="181"/>
        <v>-4825.0365369713254</v>
      </c>
    </row>
    <row r="860" spans="1:16">
      <c r="A860" s="6">
        <v>1</v>
      </c>
      <c r="B860" s="6">
        <v>6</v>
      </c>
      <c r="C860" s="6">
        <v>19</v>
      </c>
      <c r="D860" s="6">
        <f t="shared" si="169"/>
        <v>26</v>
      </c>
      <c r="E860" s="5">
        <f t="shared" si="170"/>
        <v>99.000000000000014</v>
      </c>
      <c r="F860" s="5">
        <f t="shared" si="171"/>
        <v>208.74481527832023</v>
      </c>
      <c r="G860" s="5">
        <f t="shared" si="172"/>
        <v>1082.6092178872495</v>
      </c>
      <c r="H860" s="5">
        <f t="shared" si="173"/>
        <v>1390.3540331655697</v>
      </c>
      <c r="I860" s="5">
        <f t="shared" si="174"/>
        <v>720</v>
      </c>
      <c r="J860" s="5">
        <f t="shared" si="175"/>
        <v>670.35403316556972</v>
      </c>
      <c r="K860" s="2">
        <f t="shared" si="176"/>
        <v>36638.090853568916</v>
      </c>
      <c r="L860" s="2">
        <f t="shared" si="177"/>
        <v>72664</v>
      </c>
      <c r="M860" s="2">
        <f t="shared" si="178"/>
        <v>20240</v>
      </c>
      <c r="N860" s="6">
        <f t="shared" si="179"/>
        <v>1</v>
      </c>
      <c r="O860" s="2">
        <f t="shared" si="180"/>
        <v>-4214.0908535689159</v>
      </c>
      <c r="P860" s="2">
        <f t="shared" si="181"/>
        <v>-4214.0908535689159</v>
      </c>
    </row>
    <row r="861" spans="1:16">
      <c r="A861" s="6">
        <v>1</v>
      </c>
      <c r="B861" s="6">
        <v>6</v>
      </c>
      <c r="C861" s="6">
        <v>20</v>
      </c>
      <c r="D861" s="6">
        <f t="shared" si="169"/>
        <v>27</v>
      </c>
      <c r="E861" s="5">
        <f t="shared" si="170"/>
        <v>99.000000000000014</v>
      </c>
      <c r="F861" s="5">
        <f t="shared" si="171"/>
        <v>208.74481527832023</v>
      </c>
      <c r="G861" s="5">
        <f t="shared" si="172"/>
        <v>1153.8335085377266</v>
      </c>
      <c r="H861" s="5">
        <f t="shared" si="173"/>
        <v>1461.5783238160468</v>
      </c>
      <c r="I861" s="5">
        <f t="shared" si="174"/>
        <v>720</v>
      </c>
      <c r="J861" s="5">
        <f t="shared" si="175"/>
        <v>741.5783238160468</v>
      </c>
      <c r="K861" s="2">
        <f t="shared" si="176"/>
        <v>37874.623677361924</v>
      </c>
      <c r="L861" s="2">
        <f t="shared" si="177"/>
        <v>75364</v>
      </c>
      <c r="M861" s="2">
        <f t="shared" si="178"/>
        <v>21120</v>
      </c>
      <c r="N861" s="6">
        <f t="shared" si="179"/>
        <v>1</v>
      </c>
      <c r="O861" s="2">
        <f t="shared" si="180"/>
        <v>-3630.6236773619239</v>
      </c>
      <c r="P861" s="2">
        <f t="shared" si="181"/>
        <v>-3630.6236773619239</v>
      </c>
    </row>
    <row r="862" spans="1:16">
      <c r="A862" s="6">
        <v>1</v>
      </c>
      <c r="B862" s="6">
        <v>6</v>
      </c>
      <c r="C862" s="6">
        <v>21</v>
      </c>
      <c r="D862" s="6">
        <f t="shared" si="169"/>
        <v>28</v>
      </c>
      <c r="E862" s="5">
        <f t="shared" si="170"/>
        <v>99.000000000000014</v>
      </c>
      <c r="F862" s="5">
        <f t="shared" si="171"/>
        <v>208.74481527832023</v>
      </c>
      <c r="G862" s="5">
        <f t="shared" si="172"/>
        <v>1226.6692487641703</v>
      </c>
      <c r="H862" s="5">
        <f t="shared" si="173"/>
        <v>1534.4140640424905</v>
      </c>
      <c r="I862" s="5">
        <f t="shared" si="174"/>
        <v>720</v>
      </c>
      <c r="J862" s="5">
        <f t="shared" si="175"/>
        <v>814.41406404249051</v>
      </c>
      <c r="K862" s="2">
        <f t="shared" si="176"/>
        <v>39139.133056293242</v>
      </c>
      <c r="L862" s="2">
        <f t="shared" si="177"/>
        <v>78064</v>
      </c>
      <c r="M862" s="2">
        <f t="shared" si="178"/>
        <v>22000</v>
      </c>
      <c r="N862" s="6">
        <f t="shared" si="179"/>
        <v>1</v>
      </c>
      <c r="O862" s="2">
        <f t="shared" si="180"/>
        <v>-3075.1330562932417</v>
      </c>
      <c r="P862" s="2">
        <f t="shared" si="181"/>
        <v>-3075.1330562932417</v>
      </c>
    </row>
    <row r="863" spans="1:16">
      <c r="A863" s="6">
        <v>1</v>
      </c>
      <c r="B863" s="6">
        <v>6</v>
      </c>
      <c r="C863" s="6">
        <v>22</v>
      </c>
      <c r="D863" s="6">
        <f t="shared" si="169"/>
        <v>29</v>
      </c>
      <c r="E863" s="5">
        <f t="shared" si="170"/>
        <v>99.000000000000014</v>
      </c>
      <c r="F863" s="5">
        <f t="shared" si="171"/>
        <v>208.74481527832023</v>
      </c>
      <c r="G863" s="5">
        <f t="shared" si="172"/>
        <v>1301.1455960105666</v>
      </c>
      <c r="H863" s="5">
        <f t="shared" si="173"/>
        <v>1608.8904112888868</v>
      </c>
      <c r="I863" s="5">
        <f t="shared" si="174"/>
        <v>720</v>
      </c>
      <c r="J863" s="5">
        <f t="shared" si="175"/>
        <v>888.89041128888675</v>
      </c>
      <c r="K863" s="2">
        <f t="shared" si="176"/>
        <v>40432.125195987617</v>
      </c>
      <c r="L863" s="2">
        <f t="shared" si="177"/>
        <v>80764</v>
      </c>
      <c r="M863" s="2">
        <f t="shared" si="178"/>
        <v>22880</v>
      </c>
      <c r="N863" s="6">
        <f t="shared" si="179"/>
        <v>1</v>
      </c>
      <c r="O863" s="2">
        <f t="shared" si="180"/>
        <v>-2548.1251959876172</v>
      </c>
      <c r="P863" s="2">
        <f t="shared" si="181"/>
        <v>-2548.1251959876172</v>
      </c>
    </row>
    <row r="864" spans="1:16">
      <c r="A864" s="6">
        <v>1</v>
      </c>
      <c r="B864" s="6">
        <v>6</v>
      </c>
      <c r="C864" s="6">
        <v>23</v>
      </c>
      <c r="D864" s="6">
        <f t="shared" si="169"/>
        <v>30</v>
      </c>
      <c r="E864" s="5">
        <f t="shared" si="170"/>
        <v>99.000000000000014</v>
      </c>
      <c r="F864" s="5">
        <f t="shared" si="171"/>
        <v>208.74481527832023</v>
      </c>
      <c r="G864" s="5">
        <f t="shared" si="172"/>
        <v>1377.292184868003</v>
      </c>
      <c r="H864" s="5">
        <f t="shared" si="173"/>
        <v>1685.0370001463232</v>
      </c>
      <c r="I864" s="5">
        <f t="shared" si="174"/>
        <v>720</v>
      </c>
      <c r="J864" s="5">
        <f t="shared" si="175"/>
        <v>965.03700014632318</v>
      </c>
      <c r="K864" s="2">
        <f t="shared" si="176"/>
        <v>41754.114585873671</v>
      </c>
      <c r="L864" s="2">
        <f t="shared" si="177"/>
        <v>83464</v>
      </c>
      <c r="M864" s="2">
        <f t="shared" si="178"/>
        <v>23760</v>
      </c>
      <c r="N864" s="6">
        <f t="shared" si="179"/>
        <v>1</v>
      </c>
      <c r="O864" s="2">
        <f t="shared" si="180"/>
        <v>-2050.1145858736709</v>
      </c>
      <c r="P864" s="2">
        <f t="shared" si="181"/>
        <v>-2050.1145858736709</v>
      </c>
    </row>
    <row r="865" spans="1:16">
      <c r="A865" s="6">
        <v>1</v>
      </c>
      <c r="B865" s="6">
        <v>6</v>
      </c>
      <c r="C865" s="6">
        <v>24</v>
      </c>
      <c r="D865" s="6">
        <f t="shared" si="169"/>
        <v>31</v>
      </c>
      <c r="E865" s="5">
        <f t="shared" si="170"/>
        <v>99.000000000000014</v>
      </c>
      <c r="F865" s="5">
        <f t="shared" si="171"/>
        <v>208.74481527832023</v>
      </c>
      <c r="G865" s="5">
        <f t="shared" si="172"/>
        <v>1455.1391344474989</v>
      </c>
      <c r="H865" s="5">
        <f t="shared" si="173"/>
        <v>1762.8839497258191</v>
      </c>
      <c r="I865" s="5">
        <f t="shared" si="174"/>
        <v>720</v>
      </c>
      <c r="J865" s="5">
        <f t="shared" si="175"/>
        <v>1042.8839497258191</v>
      </c>
      <c r="K865" s="2">
        <f t="shared" si="176"/>
        <v>43105.624127184361</v>
      </c>
      <c r="L865" s="2">
        <f t="shared" si="177"/>
        <v>86164</v>
      </c>
      <c r="M865" s="2">
        <f t="shared" si="178"/>
        <v>24640</v>
      </c>
      <c r="N865" s="6">
        <f t="shared" si="179"/>
        <v>1</v>
      </c>
      <c r="O865" s="2">
        <f t="shared" si="180"/>
        <v>-1581.624127184361</v>
      </c>
      <c r="P865" s="2">
        <f t="shared" si="181"/>
        <v>-1581.624127184361</v>
      </c>
    </row>
    <row r="866" spans="1:16">
      <c r="A866" s="6">
        <v>1</v>
      </c>
      <c r="B866" s="6">
        <v>6</v>
      </c>
      <c r="C866" s="6">
        <v>25</v>
      </c>
      <c r="D866" s="6">
        <f t="shared" si="169"/>
        <v>32</v>
      </c>
      <c r="E866" s="5">
        <f t="shared" si="170"/>
        <v>99.000000000000014</v>
      </c>
      <c r="F866" s="5">
        <f t="shared" si="171"/>
        <v>208.74481527832023</v>
      </c>
      <c r="G866" s="5">
        <f t="shared" si="172"/>
        <v>1534.7170558625965</v>
      </c>
      <c r="H866" s="5">
        <f t="shared" si="173"/>
        <v>1842.4618711409166</v>
      </c>
      <c r="I866" s="5">
        <f t="shared" si="174"/>
        <v>720</v>
      </c>
      <c r="J866" s="5">
        <f t="shared" si="175"/>
        <v>1122.4618711409166</v>
      </c>
      <c r="K866" s="2">
        <f t="shared" si="176"/>
        <v>44487.185262863131</v>
      </c>
      <c r="L866" s="2">
        <f t="shared" si="177"/>
        <v>88864</v>
      </c>
      <c r="M866" s="2">
        <f t="shared" si="178"/>
        <v>25520</v>
      </c>
      <c r="N866" s="6">
        <f t="shared" si="179"/>
        <v>1</v>
      </c>
      <c r="O866" s="2">
        <f t="shared" si="180"/>
        <v>-1143.1852628631314</v>
      </c>
      <c r="P866" s="2">
        <f t="shared" si="181"/>
        <v>-1143.1852628631314</v>
      </c>
    </row>
    <row r="867" spans="1:16">
      <c r="A867" s="6">
        <v>1</v>
      </c>
      <c r="B867" s="6">
        <v>6</v>
      </c>
      <c r="C867" s="6">
        <v>26</v>
      </c>
      <c r="D867" s="6">
        <f t="shared" si="169"/>
        <v>33</v>
      </c>
      <c r="E867" s="5">
        <f t="shared" si="170"/>
        <v>99.000000000000014</v>
      </c>
      <c r="F867" s="5">
        <f t="shared" si="171"/>
        <v>208.74481527832023</v>
      </c>
      <c r="G867" s="5">
        <f t="shared" si="172"/>
        <v>1616.0570598233144</v>
      </c>
      <c r="H867" s="5">
        <f t="shared" si="173"/>
        <v>1923.8018751016346</v>
      </c>
      <c r="I867" s="5">
        <f t="shared" si="174"/>
        <v>720</v>
      </c>
      <c r="J867" s="5">
        <f t="shared" si="175"/>
        <v>1203.8018751016346</v>
      </c>
      <c r="K867" s="2">
        <f t="shared" si="176"/>
        <v>45899.338109403376</v>
      </c>
      <c r="L867" s="2">
        <f t="shared" si="177"/>
        <v>91564</v>
      </c>
      <c r="M867" s="2">
        <f t="shared" si="178"/>
        <v>26400</v>
      </c>
      <c r="N867" s="6">
        <f t="shared" si="179"/>
        <v>1</v>
      </c>
      <c r="O867" s="2">
        <f t="shared" si="180"/>
        <v>-735.33810940337571</v>
      </c>
      <c r="P867" s="2">
        <f t="shared" si="181"/>
        <v>-735.33810940337571</v>
      </c>
    </row>
    <row r="868" spans="1:16">
      <c r="A868" s="6">
        <v>1</v>
      </c>
      <c r="B868" s="6">
        <v>6</v>
      </c>
      <c r="C868" s="6">
        <v>27</v>
      </c>
      <c r="D868" s="6">
        <f t="shared" si="169"/>
        <v>34</v>
      </c>
      <c r="E868" s="5">
        <f t="shared" si="170"/>
        <v>99.000000000000014</v>
      </c>
      <c r="F868" s="5">
        <f t="shared" si="171"/>
        <v>208.74481527832023</v>
      </c>
      <c r="G868" s="5">
        <f t="shared" si="172"/>
        <v>1699.1907643430709</v>
      </c>
      <c r="H868" s="5">
        <f t="shared" si="173"/>
        <v>2006.9355796213911</v>
      </c>
      <c r="I868" s="5">
        <f t="shared" si="174"/>
        <v>720</v>
      </c>
      <c r="J868" s="5">
        <f t="shared" si="175"/>
        <v>1286.9355796213911</v>
      </c>
      <c r="K868" s="2">
        <f t="shared" si="176"/>
        <v>47342.631590649151</v>
      </c>
      <c r="L868" s="2">
        <f t="shared" si="177"/>
        <v>94264</v>
      </c>
      <c r="M868" s="2">
        <f t="shared" si="178"/>
        <v>27280</v>
      </c>
      <c r="N868" s="6">
        <f t="shared" si="179"/>
        <v>1</v>
      </c>
      <c r="O868" s="2">
        <f t="shared" si="180"/>
        <v>-358.63159064915089</v>
      </c>
      <c r="P868" s="2">
        <f t="shared" si="181"/>
        <v>-358.63159064915089</v>
      </c>
    </row>
    <row r="869" spans="1:16">
      <c r="A869" s="6">
        <v>1</v>
      </c>
      <c r="B869" s="6">
        <v>6</v>
      </c>
      <c r="C869" s="6">
        <v>28</v>
      </c>
      <c r="D869" s="6">
        <f t="shared" si="169"/>
        <v>35</v>
      </c>
      <c r="E869" s="5">
        <f t="shared" si="170"/>
        <v>99.000000000000014</v>
      </c>
      <c r="F869" s="5">
        <f t="shared" si="171"/>
        <v>208.74481527832023</v>
      </c>
      <c r="G869" s="5">
        <f t="shared" si="172"/>
        <v>1784.1503025602246</v>
      </c>
      <c r="H869" s="5">
        <f t="shared" si="173"/>
        <v>2091.895117838545</v>
      </c>
      <c r="I869" s="5">
        <f t="shared" si="174"/>
        <v>720</v>
      </c>
      <c r="J869" s="5">
        <f t="shared" si="175"/>
        <v>1371.895117838545</v>
      </c>
      <c r="K869" s="2">
        <f t="shared" si="176"/>
        <v>48817.62357358585</v>
      </c>
      <c r="L869" s="2">
        <f t="shared" si="177"/>
        <v>96964</v>
      </c>
      <c r="M869" s="2">
        <f t="shared" si="178"/>
        <v>28160</v>
      </c>
      <c r="N869" s="6">
        <f t="shared" si="179"/>
        <v>1</v>
      </c>
      <c r="O869" s="2">
        <f t="shared" si="180"/>
        <v>-13.623573585849954</v>
      </c>
      <c r="P869" s="2">
        <f t="shared" si="181"/>
        <v>-13.623573585849954</v>
      </c>
    </row>
    <row r="870" spans="1:16">
      <c r="A870" s="6">
        <v>1</v>
      </c>
      <c r="B870" s="6">
        <v>6</v>
      </c>
      <c r="C870" s="6">
        <v>29</v>
      </c>
      <c r="D870" s="6">
        <f t="shared" si="169"/>
        <v>36</v>
      </c>
      <c r="E870" s="5">
        <f t="shared" si="170"/>
        <v>99.000000000000014</v>
      </c>
      <c r="F870" s="5">
        <f t="shared" si="171"/>
        <v>208.74481527832023</v>
      </c>
      <c r="G870" s="5">
        <f t="shared" si="172"/>
        <v>1870.9683306758782</v>
      </c>
      <c r="H870" s="5">
        <f t="shared" si="173"/>
        <v>2178.7131459541984</v>
      </c>
      <c r="I870" s="5">
        <f t="shared" si="174"/>
        <v>720</v>
      </c>
      <c r="J870" s="5">
        <f t="shared" si="175"/>
        <v>1458.7131459541984</v>
      </c>
      <c r="K870" s="2">
        <f t="shared" si="176"/>
        <v>50324.881006149277</v>
      </c>
      <c r="L870" s="2">
        <f t="shared" si="177"/>
        <v>99664</v>
      </c>
      <c r="M870" s="2">
        <f t="shared" si="178"/>
        <v>29040</v>
      </c>
      <c r="N870" s="6">
        <f t="shared" si="179"/>
        <v>1</v>
      </c>
      <c r="O870" s="2">
        <f t="shared" si="180"/>
        <v>299.1189938507232</v>
      </c>
      <c r="P870" s="2">
        <f t="shared" si="181"/>
        <v>299.1189938507232</v>
      </c>
    </row>
    <row r="871" spans="1:16">
      <c r="A871" s="6">
        <v>1</v>
      </c>
      <c r="B871" s="6">
        <v>6</v>
      </c>
      <c r="C871" s="6">
        <v>30</v>
      </c>
      <c r="D871" s="6">
        <f t="shared" si="169"/>
        <v>37</v>
      </c>
      <c r="E871" s="5">
        <f t="shared" si="170"/>
        <v>99.000000000000014</v>
      </c>
      <c r="F871" s="5">
        <f t="shared" si="171"/>
        <v>208.74481527832023</v>
      </c>
      <c r="G871" s="5">
        <f t="shared" si="172"/>
        <v>1959.6780360096488</v>
      </c>
      <c r="H871" s="5">
        <f t="shared" si="173"/>
        <v>2267.422851287969</v>
      </c>
      <c r="I871" s="5">
        <f t="shared" si="174"/>
        <v>720</v>
      </c>
      <c r="J871" s="5">
        <f t="shared" si="175"/>
        <v>1547.422851287969</v>
      </c>
      <c r="K871" s="2">
        <f t="shared" si="176"/>
        <v>51864.980057082794</v>
      </c>
      <c r="L871" s="2">
        <f t="shared" si="177"/>
        <v>102364</v>
      </c>
      <c r="M871" s="2">
        <f t="shared" si="178"/>
        <v>29920</v>
      </c>
      <c r="N871" s="6">
        <f t="shared" si="179"/>
        <v>1</v>
      </c>
      <c r="O871" s="2">
        <f t="shared" si="180"/>
        <v>579.01994291720621</v>
      </c>
      <c r="P871" s="2">
        <f t="shared" si="181"/>
        <v>579.01994291720621</v>
      </c>
    </row>
    <row r="872" spans="1:16">
      <c r="A872" s="6">
        <v>1</v>
      </c>
      <c r="B872" s="6">
        <v>7</v>
      </c>
      <c r="C872" s="6">
        <v>0</v>
      </c>
      <c r="D872" s="6">
        <f t="shared" si="169"/>
        <v>8</v>
      </c>
      <c r="E872" s="5">
        <f t="shared" si="170"/>
        <v>99.000000000000014</v>
      </c>
      <c r="F872" s="5">
        <f t="shared" si="171"/>
        <v>249.62400827032465</v>
      </c>
      <c r="G872" s="5">
        <f t="shared" si="172"/>
        <v>0</v>
      </c>
      <c r="H872" s="5">
        <f t="shared" si="173"/>
        <v>348.62400827032468</v>
      </c>
      <c r="I872" s="5">
        <f t="shared" si="174"/>
        <v>348.62400827032468</v>
      </c>
      <c r="J872" s="5">
        <f t="shared" si="175"/>
        <v>0</v>
      </c>
      <c r="K872" s="2">
        <f t="shared" si="176"/>
        <v>12105.000287164052</v>
      </c>
      <c r="L872" s="2">
        <f t="shared" si="177"/>
        <v>23458</v>
      </c>
      <c r="M872" s="2">
        <f t="shared" si="178"/>
        <v>3960</v>
      </c>
      <c r="N872" s="6">
        <f t="shared" si="179"/>
        <v>1</v>
      </c>
      <c r="O872" s="2">
        <f t="shared" si="180"/>
        <v>-12607.000287164052</v>
      </c>
      <c r="P872" s="2">
        <f t="shared" si="181"/>
        <v>-12607.000287164052</v>
      </c>
    </row>
    <row r="873" spans="1:16">
      <c r="A873" s="6">
        <v>1</v>
      </c>
      <c r="B873" s="6">
        <v>7</v>
      </c>
      <c r="C873" s="6">
        <v>1</v>
      </c>
      <c r="D873" s="6">
        <f t="shared" si="169"/>
        <v>9</v>
      </c>
      <c r="E873" s="5">
        <f t="shared" si="170"/>
        <v>99.000000000000014</v>
      </c>
      <c r="F873" s="5">
        <f t="shared" si="171"/>
        <v>249.62400827032465</v>
      </c>
      <c r="G873" s="5">
        <f t="shared" si="172"/>
        <v>45.5625</v>
      </c>
      <c r="H873" s="5">
        <f t="shared" si="173"/>
        <v>394.18650827032468</v>
      </c>
      <c r="I873" s="5">
        <f t="shared" si="174"/>
        <v>394.18650827032468</v>
      </c>
      <c r="J873" s="5">
        <f t="shared" si="175"/>
        <v>0</v>
      </c>
      <c r="K873" s="2">
        <f t="shared" si="176"/>
        <v>13687.031537164052</v>
      </c>
      <c r="L873" s="2">
        <f t="shared" si="177"/>
        <v>26158</v>
      </c>
      <c r="M873" s="2">
        <f t="shared" si="178"/>
        <v>4840</v>
      </c>
      <c r="N873" s="6">
        <f t="shared" si="179"/>
        <v>1</v>
      </c>
      <c r="O873" s="2">
        <f t="shared" si="180"/>
        <v>-12369.031537164052</v>
      </c>
      <c r="P873" s="2">
        <f t="shared" si="181"/>
        <v>-12369.031537164052</v>
      </c>
    </row>
    <row r="874" spans="1:16">
      <c r="A874" s="6">
        <v>1</v>
      </c>
      <c r="B874" s="6">
        <v>7</v>
      </c>
      <c r="C874" s="6">
        <v>2</v>
      </c>
      <c r="D874" s="6">
        <f t="shared" si="169"/>
        <v>10</v>
      </c>
      <c r="E874" s="5">
        <f t="shared" si="170"/>
        <v>99.000000000000014</v>
      </c>
      <c r="F874" s="5">
        <f t="shared" si="171"/>
        <v>249.62400827032465</v>
      </c>
      <c r="G874" s="5">
        <f t="shared" si="172"/>
        <v>92.264062499999994</v>
      </c>
      <c r="H874" s="5">
        <f t="shared" si="173"/>
        <v>440.8880707703247</v>
      </c>
      <c r="I874" s="5">
        <f t="shared" si="174"/>
        <v>440.8880707703247</v>
      </c>
      <c r="J874" s="5">
        <f t="shared" si="175"/>
        <v>0</v>
      </c>
      <c r="K874" s="2">
        <f t="shared" si="176"/>
        <v>15308.613568414052</v>
      </c>
      <c r="L874" s="2">
        <f t="shared" si="177"/>
        <v>28858</v>
      </c>
      <c r="M874" s="2">
        <f t="shared" si="178"/>
        <v>5720</v>
      </c>
      <c r="N874" s="6">
        <f t="shared" si="179"/>
        <v>1</v>
      </c>
      <c r="O874" s="2">
        <f t="shared" si="180"/>
        <v>-12170.613568414052</v>
      </c>
      <c r="P874" s="2">
        <f t="shared" si="181"/>
        <v>-12170.613568414052</v>
      </c>
    </row>
    <row r="875" spans="1:16">
      <c r="A875" s="6">
        <v>1</v>
      </c>
      <c r="B875" s="6">
        <v>7</v>
      </c>
      <c r="C875" s="6">
        <v>3</v>
      </c>
      <c r="D875" s="6">
        <f t="shared" si="169"/>
        <v>11</v>
      </c>
      <c r="E875" s="5">
        <f t="shared" si="170"/>
        <v>99.000000000000014</v>
      </c>
      <c r="F875" s="5">
        <f t="shared" si="171"/>
        <v>249.62400827032465</v>
      </c>
      <c r="G875" s="5">
        <f t="shared" si="172"/>
        <v>140.12604492187498</v>
      </c>
      <c r="H875" s="5">
        <f t="shared" si="173"/>
        <v>488.75005319219963</v>
      </c>
      <c r="I875" s="5">
        <f t="shared" si="174"/>
        <v>488.75005319219963</v>
      </c>
      <c r="J875" s="5">
        <f t="shared" si="175"/>
        <v>0</v>
      </c>
      <c r="K875" s="2">
        <f t="shared" si="176"/>
        <v>16970.487958062487</v>
      </c>
      <c r="L875" s="2">
        <f t="shared" si="177"/>
        <v>31558</v>
      </c>
      <c r="M875" s="2">
        <f t="shared" si="178"/>
        <v>6600</v>
      </c>
      <c r="N875" s="6">
        <f t="shared" si="179"/>
        <v>1</v>
      </c>
      <c r="O875" s="2">
        <f t="shared" si="180"/>
        <v>-12012.487958062487</v>
      </c>
      <c r="P875" s="2">
        <f t="shared" si="181"/>
        <v>-12012.487958062487</v>
      </c>
    </row>
    <row r="876" spans="1:16">
      <c r="A876" s="6">
        <v>1</v>
      </c>
      <c r="B876" s="6">
        <v>7</v>
      </c>
      <c r="C876" s="6">
        <v>4</v>
      </c>
      <c r="D876" s="6">
        <f t="shared" si="169"/>
        <v>12</v>
      </c>
      <c r="E876" s="5">
        <f t="shared" si="170"/>
        <v>99.000000000000014</v>
      </c>
      <c r="F876" s="5">
        <f t="shared" si="171"/>
        <v>249.62400827032465</v>
      </c>
      <c r="G876" s="5">
        <f t="shared" si="172"/>
        <v>189.17016064453125</v>
      </c>
      <c r="H876" s="5">
        <f t="shared" si="173"/>
        <v>537.79416891485596</v>
      </c>
      <c r="I876" s="5">
        <f t="shared" si="174"/>
        <v>537.79416891485596</v>
      </c>
      <c r="J876" s="5">
        <f t="shared" si="175"/>
        <v>0</v>
      </c>
      <c r="K876" s="2">
        <f t="shared" si="176"/>
        <v>18673.408642876944</v>
      </c>
      <c r="L876" s="2">
        <f t="shared" si="177"/>
        <v>34258</v>
      </c>
      <c r="M876" s="2">
        <f t="shared" si="178"/>
        <v>7480</v>
      </c>
      <c r="N876" s="6">
        <f t="shared" si="179"/>
        <v>1</v>
      </c>
      <c r="O876" s="2">
        <f t="shared" si="180"/>
        <v>-11895.408642876944</v>
      </c>
      <c r="P876" s="2">
        <f t="shared" si="181"/>
        <v>-11895.408642876944</v>
      </c>
    </row>
    <row r="877" spans="1:16">
      <c r="A877" s="6">
        <v>1</v>
      </c>
      <c r="B877" s="6">
        <v>7</v>
      </c>
      <c r="C877" s="6">
        <v>5</v>
      </c>
      <c r="D877" s="6">
        <f t="shared" si="169"/>
        <v>13</v>
      </c>
      <c r="E877" s="5">
        <f t="shared" si="170"/>
        <v>99.000000000000014</v>
      </c>
      <c r="F877" s="5">
        <f t="shared" si="171"/>
        <v>249.62400827032465</v>
      </c>
      <c r="G877" s="5">
        <f t="shared" si="172"/>
        <v>239.41848456573481</v>
      </c>
      <c r="H877" s="5">
        <f t="shared" si="173"/>
        <v>588.04249283605952</v>
      </c>
      <c r="I877" s="5">
        <f t="shared" si="174"/>
        <v>588.04249283605952</v>
      </c>
      <c r="J877" s="5">
        <f t="shared" si="175"/>
        <v>0</v>
      </c>
      <c r="K877" s="2">
        <f t="shared" si="176"/>
        <v>20418.142112363177</v>
      </c>
      <c r="L877" s="2">
        <f t="shared" si="177"/>
        <v>36958</v>
      </c>
      <c r="M877" s="2">
        <f t="shared" si="178"/>
        <v>8360</v>
      </c>
      <c r="N877" s="6">
        <f t="shared" si="179"/>
        <v>1</v>
      </c>
      <c r="O877" s="2">
        <f t="shared" si="180"/>
        <v>-11820.142112363177</v>
      </c>
      <c r="P877" s="2">
        <f t="shared" si="181"/>
        <v>-11820.142112363177</v>
      </c>
    </row>
    <row r="878" spans="1:16">
      <c r="A878" s="6">
        <v>1</v>
      </c>
      <c r="B878" s="6">
        <v>7</v>
      </c>
      <c r="C878" s="6">
        <v>6</v>
      </c>
      <c r="D878" s="6">
        <f t="shared" si="169"/>
        <v>14</v>
      </c>
      <c r="E878" s="5">
        <f t="shared" si="170"/>
        <v>99.000000000000014</v>
      </c>
      <c r="F878" s="5">
        <f t="shared" si="171"/>
        <v>249.62400827032465</v>
      </c>
      <c r="G878" s="5">
        <f t="shared" si="172"/>
        <v>290.89345874736784</v>
      </c>
      <c r="H878" s="5">
        <f t="shared" si="173"/>
        <v>639.51746701769252</v>
      </c>
      <c r="I878" s="5">
        <f t="shared" si="174"/>
        <v>639.51746701769252</v>
      </c>
      <c r="J878" s="5">
        <f t="shared" si="175"/>
        <v>0</v>
      </c>
      <c r="K878" s="2">
        <f t="shared" si="176"/>
        <v>22205.467604780992</v>
      </c>
      <c r="L878" s="2">
        <f t="shared" si="177"/>
        <v>39658</v>
      </c>
      <c r="M878" s="2">
        <f t="shared" si="178"/>
        <v>9240</v>
      </c>
      <c r="N878" s="6">
        <f t="shared" si="179"/>
        <v>1</v>
      </c>
      <c r="O878" s="2">
        <f t="shared" si="180"/>
        <v>-11787.467604780992</v>
      </c>
      <c r="P878" s="2">
        <f t="shared" si="181"/>
        <v>-11787.467604780992</v>
      </c>
    </row>
    <row r="879" spans="1:16">
      <c r="A879" s="6">
        <v>1</v>
      </c>
      <c r="B879" s="6">
        <v>7</v>
      </c>
      <c r="C879" s="6">
        <v>7</v>
      </c>
      <c r="D879" s="6">
        <f t="shared" si="169"/>
        <v>15</v>
      </c>
      <c r="E879" s="5">
        <f t="shared" si="170"/>
        <v>99.000000000000014</v>
      </c>
      <c r="F879" s="5">
        <f t="shared" si="171"/>
        <v>249.62400827032465</v>
      </c>
      <c r="G879" s="5">
        <f t="shared" si="172"/>
        <v>343.61789814532818</v>
      </c>
      <c r="H879" s="5">
        <f t="shared" si="173"/>
        <v>692.24190641565292</v>
      </c>
      <c r="I879" s="5">
        <f t="shared" si="174"/>
        <v>692.24190641565292</v>
      </c>
      <c r="J879" s="5">
        <f t="shared" si="175"/>
        <v>0</v>
      </c>
      <c r="K879" s="2">
        <f t="shared" si="176"/>
        <v>24036.17730609906</v>
      </c>
      <c r="L879" s="2">
        <f t="shared" si="177"/>
        <v>42358</v>
      </c>
      <c r="M879" s="2">
        <f t="shared" si="178"/>
        <v>10120</v>
      </c>
      <c r="N879" s="6">
        <f t="shared" si="179"/>
        <v>1</v>
      </c>
      <c r="O879" s="2">
        <f t="shared" si="180"/>
        <v>-11798.17730609906</v>
      </c>
      <c r="P879" s="2">
        <f t="shared" si="181"/>
        <v>-11798.17730609906</v>
      </c>
    </row>
    <row r="880" spans="1:16">
      <c r="A880" s="6">
        <v>1</v>
      </c>
      <c r="B880" s="6">
        <v>7</v>
      </c>
      <c r="C880" s="6">
        <v>8</v>
      </c>
      <c r="D880" s="6">
        <f t="shared" si="169"/>
        <v>16</v>
      </c>
      <c r="E880" s="5">
        <f t="shared" si="170"/>
        <v>99.000000000000014</v>
      </c>
      <c r="F880" s="5">
        <f t="shared" si="171"/>
        <v>249.62400827032465</v>
      </c>
      <c r="G880" s="5">
        <f t="shared" si="172"/>
        <v>397.61499642530839</v>
      </c>
      <c r="H880" s="5">
        <f t="shared" si="173"/>
        <v>746.23900469563307</v>
      </c>
      <c r="I880" s="5">
        <f t="shared" si="174"/>
        <v>720</v>
      </c>
      <c r="J880" s="5">
        <f t="shared" si="175"/>
        <v>26.239004695633071</v>
      </c>
      <c r="K880" s="2">
        <f t="shared" si="176"/>
        <v>25455.538275965853</v>
      </c>
      <c r="L880" s="2">
        <f t="shared" si="177"/>
        <v>45058</v>
      </c>
      <c r="M880" s="2">
        <f t="shared" si="178"/>
        <v>11000</v>
      </c>
      <c r="N880" s="6">
        <f t="shared" si="179"/>
        <v>1</v>
      </c>
      <c r="O880" s="2">
        <f t="shared" si="180"/>
        <v>-11397.538275965853</v>
      </c>
      <c r="P880" s="2">
        <f t="shared" si="181"/>
        <v>-11397.538275965853</v>
      </c>
    </row>
    <row r="881" spans="1:16">
      <c r="A881" s="6">
        <v>1</v>
      </c>
      <c r="B881" s="6">
        <v>7</v>
      </c>
      <c r="C881" s="6">
        <v>9</v>
      </c>
      <c r="D881" s="6">
        <f t="shared" si="169"/>
        <v>17</v>
      </c>
      <c r="E881" s="5">
        <f t="shared" si="170"/>
        <v>99.000000000000014</v>
      </c>
      <c r="F881" s="5">
        <f t="shared" si="171"/>
        <v>249.62400827032465</v>
      </c>
      <c r="G881" s="5">
        <f t="shared" si="172"/>
        <v>452.90833186570285</v>
      </c>
      <c r="H881" s="5">
        <f t="shared" si="173"/>
        <v>801.53234013602753</v>
      </c>
      <c r="I881" s="5">
        <f t="shared" si="174"/>
        <v>720</v>
      </c>
      <c r="J881" s="5">
        <f t="shared" si="175"/>
        <v>81.532340136027528</v>
      </c>
      <c r="K881" s="2">
        <f t="shared" si="176"/>
        <v>26415.492016250479</v>
      </c>
      <c r="L881" s="2">
        <f t="shared" si="177"/>
        <v>47758</v>
      </c>
      <c r="M881" s="2">
        <f t="shared" si="178"/>
        <v>11880</v>
      </c>
      <c r="N881" s="6">
        <f t="shared" si="179"/>
        <v>1</v>
      </c>
      <c r="O881" s="2">
        <f t="shared" si="180"/>
        <v>-10537.492016250479</v>
      </c>
      <c r="P881" s="2">
        <f t="shared" si="181"/>
        <v>-10537.492016250479</v>
      </c>
    </row>
    <row r="882" spans="1:16">
      <c r="A882" s="6">
        <v>1</v>
      </c>
      <c r="B882" s="6">
        <v>7</v>
      </c>
      <c r="C882" s="6">
        <v>10</v>
      </c>
      <c r="D882" s="6">
        <f t="shared" si="169"/>
        <v>18</v>
      </c>
      <c r="E882" s="5">
        <f t="shared" si="170"/>
        <v>99.000000000000014</v>
      </c>
      <c r="F882" s="5">
        <f t="shared" si="171"/>
        <v>249.62400827032465</v>
      </c>
      <c r="G882" s="5">
        <f t="shared" si="172"/>
        <v>509.52187334891573</v>
      </c>
      <c r="H882" s="5">
        <f t="shared" si="173"/>
        <v>858.14588161924041</v>
      </c>
      <c r="I882" s="5">
        <f t="shared" si="174"/>
        <v>720</v>
      </c>
      <c r="J882" s="5">
        <f t="shared" si="175"/>
        <v>138.14588161924041</v>
      </c>
      <c r="K882" s="2">
        <f t="shared" si="176"/>
        <v>27398.366000334034</v>
      </c>
      <c r="L882" s="2">
        <f t="shared" si="177"/>
        <v>50458</v>
      </c>
      <c r="M882" s="2">
        <f t="shared" si="178"/>
        <v>12760</v>
      </c>
      <c r="N882" s="6">
        <f t="shared" si="179"/>
        <v>1</v>
      </c>
      <c r="O882" s="2">
        <f t="shared" si="180"/>
        <v>-9700.3660003340337</v>
      </c>
      <c r="P882" s="2">
        <f t="shared" si="181"/>
        <v>-9700.3660003340337</v>
      </c>
    </row>
    <row r="883" spans="1:16">
      <c r="A883" s="6">
        <v>1</v>
      </c>
      <c r="B883" s="6">
        <v>7</v>
      </c>
      <c r="C883" s="6">
        <v>11</v>
      </c>
      <c r="D883" s="6">
        <f t="shared" si="169"/>
        <v>19</v>
      </c>
      <c r="E883" s="5">
        <f t="shared" si="170"/>
        <v>99.000000000000014</v>
      </c>
      <c r="F883" s="5">
        <f t="shared" si="171"/>
        <v>249.62400827032465</v>
      </c>
      <c r="G883" s="5">
        <f t="shared" si="172"/>
        <v>567.47998644235474</v>
      </c>
      <c r="H883" s="5">
        <f t="shared" si="173"/>
        <v>916.10399471267942</v>
      </c>
      <c r="I883" s="5">
        <f t="shared" si="174"/>
        <v>720</v>
      </c>
      <c r="J883" s="5">
        <f t="shared" si="175"/>
        <v>196.10399471267942</v>
      </c>
      <c r="K883" s="2">
        <f t="shared" si="176"/>
        <v>28404.583241539574</v>
      </c>
      <c r="L883" s="2">
        <f t="shared" si="177"/>
        <v>53158</v>
      </c>
      <c r="M883" s="2">
        <f t="shared" si="178"/>
        <v>13640</v>
      </c>
      <c r="N883" s="6">
        <f t="shared" si="179"/>
        <v>1</v>
      </c>
      <c r="O883" s="2">
        <f t="shared" si="180"/>
        <v>-8886.5832415395744</v>
      </c>
      <c r="P883" s="2">
        <f t="shared" si="181"/>
        <v>-8886.5832415395744</v>
      </c>
    </row>
    <row r="884" spans="1:16">
      <c r="A884" s="6">
        <v>1</v>
      </c>
      <c r="B884" s="6">
        <v>7</v>
      </c>
      <c r="C884" s="6">
        <v>12</v>
      </c>
      <c r="D884" s="6">
        <f t="shared" si="169"/>
        <v>20</v>
      </c>
      <c r="E884" s="5">
        <f t="shared" si="170"/>
        <v>99.000000000000014</v>
      </c>
      <c r="F884" s="5">
        <f t="shared" si="171"/>
        <v>249.62400827032465</v>
      </c>
      <c r="G884" s="5">
        <f t="shared" si="172"/>
        <v>626.80743957041921</v>
      </c>
      <c r="H884" s="5">
        <f t="shared" si="173"/>
        <v>975.43144784074389</v>
      </c>
      <c r="I884" s="5">
        <f t="shared" si="174"/>
        <v>720</v>
      </c>
      <c r="J884" s="5">
        <f t="shared" si="175"/>
        <v>255.43144784074389</v>
      </c>
      <c r="K884" s="2">
        <f t="shared" si="176"/>
        <v>29434.573747235136</v>
      </c>
      <c r="L884" s="2">
        <f t="shared" si="177"/>
        <v>55858</v>
      </c>
      <c r="M884" s="2">
        <f t="shared" si="178"/>
        <v>14520</v>
      </c>
      <c r="N884" s="6">
        <f t="shared" si="179"/>
        <v>1</v>
      </c>
      <c r="O884" s="2">
        <f t="shared" si="180"/>
        <v>-8096.5737472351357</v>
      </c>
      <c r="P884" s="2">
        <f t="shared" si="181"/>
        <v>-8096.5737472351357</v>
      </c>
    </row>
    <row r="885" spans="1:16">
      <c r="A885" s="6">
        <v>1</v>
      </c>
      <c r="B885" s="6">
        <v>7</v>
      </c>
      <c r="C885" s="6">
        <v>13</v>
      </c>
      <c r="D885" s="6">
        <f t="shared" si="169"/>
        <v>21</v>
      </c>
      <c r="E885" s="5">
        <f t="shared" si="170"/>
        <v>99.000000000000014</v>
      </c>
      <c r="F885" s="5">
        <f t="shared" si="171"/>
        <v>249.62400827032465</v>
      </c>
      <c r="G885" s="5">
        <f t="shared" si="172"/>
        <v>687.52941027880343</v>
      </c>
      <c r="H885" s="5">
        <f t="shared" si="173"/>
        <v>1036.1534185491282</v>
      </c>
      <c r="I885" s="5">
        <f t="shared" si="174"/>
        <v>720</v>
      </c>
      <c r="J885" s="5">
        <f t="shared" si="175"/>
        <v>316.15341854912822</v>
      </c>
      <c r="K885" s="2">
        <f t="shared" si="176"/>
        <v>30488.774627589031</v>
      </c>
      <c r="L885" s="2">
        <f t="shared" si="177"/>
        <v>58558</v>
      </c>
      <c r="M885" s="2">
        <f t="shared" si="178"/>
        <v>15400</v>
      </c>
      <c r="N885" s="6">
        <f t="shared" si="179"/>
        <v>1</v>
      </c>
      <c r="O885" s="2">
        <f t="shared" si="180"/>
        <v>-7330.7746275890313</v>
      </c>
      <c r="P885" s="2">
        <f t="shared" si="181"/>
        <v>-7330.7746275890313</v>
      </c>
    </row>
    <row r="886" spans="1:16">
      <c r="A886" s="6">
        <v>1</v>
      </c>
      <c r="B886" s="6">
        <v>7</v>
      </c>
      <c r="C886" s="6">
        <v>14</v>
      </c>
      <c r="D886" s="6">
        <f t="shared" si="169"/>
        <v>22</v>
      </c>
      <c r="E886" s="5">
        <f t="shared" si="170"/>
        <v>99.000000000000014</v>
      </c>
      <c r="F886" s="5">
        <f t="shared" si="171"/>
        <v>249.62400827032465</v>
      </c>
      <c r="G886" s="5">
        <f t="shared" si="172"/>
        <v>749.67149159246469</v>
      </c>
      <c r="H886" s="5">
        <f t="shared" si="173"/>
        <v>1098.2954998627893</v>
      </c>
      <c r="I886" s="5">
        <f t="shared" si="174"/>
        <v>720</v>
      </c>
      <c r="J886" s="5">
        <f t="shared" si="175"/>
        <v>378.29549986278926</v>
      </c>
      <c r="K886" s="2">
        <f t="shared" si="176"/>
        <v>31567.630205951202</v>
      </c>
      <c r="L886" s="2">
        <f t="shared" si="177"/>
        <v>61258</v>
      </c>
      <c r="M886" s="2">
        <f t="shared" si="178"/>
        <v>16280</v>
      </c>
      <c r="N886" s="6">
        <f t="shared" si="179"/>
        <v>1</v>
      </c>
      <c r="O886" s="2">
        <f t="shared" si="180"/>
        <v>-6589.6302059512018</v>
      </c>
      <c r="P886" s="2">
        <f t="shared" si="181"/>
        <v>-6589.6302059512018</v>
      </c>
    </row>
    <row r="887" spans="1:16">
      <c r="A887" s="6">
        <v>1</v>
      </c>
      <c r="B887" s="6">
        <v>7</v>
      </c>
      <c r="C887" s="6">
        <v>15</v>
      </c>
      <c r="D887" s="6">
        <f t="shared" si="169"/>
        <v>23</v>
      </c>
      <c r="E887" s="5">
        <f t="shared" si="170"/>
        <v>99.000000000000014</v>
      </c>
      <c r="F887" s="5">
        <f t="shared" si="171"/>
        <v>249.62400827032465</v>
      </c>
      <c r="G887" s="5">
        <f t="shared" si="172"/>
        <v>813.25969846861108</v>
      </c>
      <c r="H887" s="5">
        <f t="shared" si="173"/>
        <v>1161.8837067389359</v>
      </c>
      <c r="I887" s="5">
        <f t="shared" si="174"/>
        <v>720</v>
      </c>
      <c r="J887" s="5">
        <f t="shared" si="175"/>
        <v>441.88370673893587</v>
      </c>
      <c r="K887" s="2">
        <f t="shared" si="176"/>
        <v>32671.592130884303</v>
      </c>
      <c r="L887" s="2">
        <f t="shared" si="177"/>
        <v>63958</v>
      </c>
      <c r="M887" s="2">
        <f t="shared" si="178"/>
        <v>17160</v>
      </c>
      <c r="N887" s="6">
        <f t="shared" si="179"/>
        <v>1</v>
      </c>
      <c r="O887" s="2">
        <f t="shared" si="180"/>
        <v>-5873.5921308843026</v>
      </c>
      <c r="P887" s="2">
        <f t="shared" si="181"/>
        <v>-5873.5921308843026</v>
      </c>
    </row>
    <row r="888" spans="1:16">
      <c r="A888" s="6">
        <v>1</v>
      </c>
      <c r="B888" s="6">
        <v>7</v>
      </c>
      <c r="C888" s="6">
        <v>16</v>
      </c>
      <c r="D888" s="6">
        <f t="shared" si="169"/>
        <v>24</v>
      </c>
      <c r="E888" s="5">
        <f t="shared" si="170"/>
        <v>99.000000000000014</v>
      </c>
      <c r="F888" s="5">
        <f t="shared" si="171"/>
        <v>249.62400827032465</v>
      </c>
      <c r="G888" s="5">
        <f t="shared" si="172"/>
        <v>878.32047434610013</v>
      </c>
      <c r="H888" s="5">
        <f t="shared" si="173"/>
        <v>1226.9444826164249</v>
      </c>
      <c r="I888" s="5">
        <f t="shared" si="174"/>
        <v>720</v>
      </c>
      <c r="J888" s="5">
        <f t="shared" si="175"/>
        <v>506.94448261642492</v>
      </c>
      <c r="K888" s="2">
        <f t="shared" si="176"/>
        <v>33801.119489868492</v>
      </c>
      <c r="L888" s="2">
        <f t="shared" si="177"/>
        <v>66658</v>
      </c>
      <c r="M888" s="2">
        <f t="shared" si="178"/>
        <v>18040</v>
      </c>
      <c r="N888" s="6">
        <f t="shared" si="179"/>
        <v>1</v>
      </c>
      <c r="O888" s="2">
        <f t="shared" si="180"/>
        <v>-5183.1194898684917</v>
      </c>
      <c r="P888" s="2">
        <f t="shared" si="181"/>
        <v>-5183.1194898684917</v>
      </c>
    </row>
    <row r="889" spans="1:16">
      <c r="A889" s="6">
        <v>1</v>
      </c>
      <c r="B889" s="6">
        <v>7</v>
      </c>
      <c r="C889" s="6">
        <v>17</v>
      </c>
      <c r="D889" s="6">
        <f t="shared" si="169"/>
        <v>25</v>
      </c>
      <c r="E889" s="5">
        <f t="shared" si="170"/>
        <v>99.000000000000014</v>
      </c>
      <c r="F889" s="5">
        <f t="shared" si="171"/>
        <v>249.62400827032465</v>
      </c>
      <c r="G889" s="5">
        <f t="shared" si="172"/>
        <v>944.88069779264049</v>
      </c>
      <c r="H889" s="5">
        <f t="shared" si="173"/>
        <v>1293.5047060629652</v>
      </c>
      <c r="I889" s="5">
        <f t="shared" si="174"/>
        <v>720</v>
      </c>
      <c r="J889" s="5">
        <f t="shared" si="175"/>
        <v>573.50470606296517</v>
      </c>
      <c r="K889" s="2">
        <f t="shared" si="176"/>
        <v>34956.678924704254</v>
      </c>
      <c r="L889" s="2">
        <f t="shared" si="177"/>
        <v>69358</v>
      </c>
      <c r="M889" s="2">
        <f t="shared" si="178"/>
        <v>18920</v>
      </c>
      <c r="N889" s="6">
        <f t="shared" si="179"/>
        <v>1</v>
      </c>
      <c r="O889" s="2">
        <f t="shared" si="180"/>
        <v>-4518.6789247042543</v>
      </c>
      <c r="P889" s="2">
        <f t="shared" si="181"/>
        <v>-4518.6789247042543</v>
      </c>
    </row>
    <row r="890" spans="1:16">
      <c r="A890" s="6">
        <v>1</v>
      </c>
      <c r="B890" s="6">
        <v>7</v>
      </c>
      <c r="C890" s="6">
        <v>18</v>
      </c>
      <c r="D890" s="6">
        <f t="shared" si="169"/>
        <v>26</v>
      </c>
      <c r="E890" s="5">
        <f t="shared" si="170"/>
        <v>99.000000000000014</v>
      </c>
      <c r="F890" s="5">
        <f t="shared" si="171"/>
        <v>249.62400827032465</v>
      </c>
      <c r="G890" s="5">
        <f t="shared" si="172"/>
        <v>1012.9676892512279</v>
      </c>
      <c r="H890" s="5">
        <f t="shared" si="173"/>
        <v>1361.5916975215525</v>
      </c>
      <c r="I890" s="5">
        <f t="shared" si="174"/>
        <v>720</v>
      </c>
      <c r="J890" s="5">
        <f t="shared" si="175"/>
        <v>641.59169752155253</v>
      </c>
      <c r="K890" s="2">
        <f t="shared" si="176"/>
        <v>36138.744748638062</v>
      </c>
      <c r="L890" s="2">
        <f t="shared" si="177"/>
        <v>72058</v>
      </c>
      <c r="M890" s="2">
        <f t="shared" si="178"/>
        <v>19800</v>
      </c>
      <c r="N890" s="6">
        <f t="shared" si="179"/>
        <v>1</v>
      </c>
      <c r="O890" s="2">
        <f t="shared" si="180"/>
        <v>-3880.7447486380624</v>
      </c>
      <c r="P890" s="2">
        <f t="shared" si="181"/>
        <v>-3880.7447486380624</v>
      </c>
    </row>
    <row r="891" spans="1:16">
      <c r="A891" s="6">
        <v>1</v>
      </c>
      <c r="B891" s="6">
        <v>7</v>
      </c>
      <c r="C891" s="6">
        <v>19</v>
      </c>
      <c r="D891" s="6">
        <f t="shared" si="169"/>
        <v>27</v>
      </c>
      <c r="E891" s="5">
        <f t="shared" si="170"/>
        <v>99.000000000000014</v>
      </c>
      <c r="F891" s="5">
        <f t="shared" si="171"/>
        <v>249.62400827032465</v>
      </c>
      <c r="G891" s="5">
        <f t="shared" si="172"/>
        <v>1082.6092178872495</v>
      </c>
      <c r="H891" s="5">
        <f t="shared" si="173"/>
        <v>1431.2332261575743</v>
      </c>
      <c r="I891" s="5">
        <f t="shared" si="174"/>
        <v>720</v>
      </c>
      <c r="J891" s="5">
        <f t="shared" si="175"/>
        <v>711.23322615757434</v>
      </c>
      <c r="K891" s="2">
        <f t="shared" si="176"/>
        <v>37347.799065235668</v>
      </c>
      <c r="L891" s="2">
        <f t="shared" si="177"/>
        <v>74758</v>
      </c>
      <c r="M891" s="2">
        <f t="shared" si="178"/>
        <v>20680</v>
      </c>
      <c r="N891" s="6">
        <f t="shared" si="179"/>
        <v>1</v>
      </c>
      <c r="O891" s="2">
        <f t="shared" si="180"/>
        <v>-3269.7990652356675</v>
      </c>
      <c r="P891" s="2">
        <f t="shared" si="181"/>
        <v>-3269.7990652356675</v>
      </c>
    </row>
    <row r="892" spans="1:16">
      <c r="A892" s="6">
        <v>1</v>
      </c>
      <c r="B892" s="6">
        <v>7</v>
      </c>
      <c r="C892" s="6">
        <v>20</v>
      </c>
      <c r="D892" s="6">
        <f t="shared" si="169"/>
        <v>28</v>
      </c>
      <c r="E892" s="5">
        <f t="shared" si="170"/>
        <v>99.000000000000014</v>
      </c>
      <c r="F892" s="5">
        <f t="shared" si="171"/>
        <v>249.62400827032465</v>
      </c>
      <c r="G892" s="5">
        <f t="shared" si="172"/>
        <v>1153.8335085377266</v>
      </c>
      <c r="H892" s="5">
        <f t="shared" si="173"/>
        <v>1502.4575168080514</v>
      </c>
      <c r="I892" s="5">
        <f t="shared" si="174"/>
        <v>720</v>
      </c>
      <c r="J892" s="5">
        <f t="shared" si="175"/>
        <v>782.45751680805142</v>
      </c>
      <c r="K892" s="2">
        <f t="shared" si="176"/>
        <v>38584.331889028668</v>
      </c>
      <c r="L892" s="2">
        <f t="shared" si="177"/>
        <v>77458</v>
      </c>
      <c r="M892" s="2">
        <f t="shared" si="178"/>
        <v>21560</v>
      </c>
      <c r="N892" s="6">
        <f t="shared" si="179"/>
        <v>1</v>
      </c>
      <c r="O892" s="2">
        <f t="shared" si="180"/>
        <v>-2686.3318890286682</v>
      </c>
      <c r="P892" s="2">
        <f t="shared" si="181"/>
        <v>-2686.3318890286682</v>
      </c>
    </row>
    <row r="893" spans="1:16">
      <c r="A893" s="6">
        <v>1</v>
      </c>
      <c r="B893" s="6">
        <v>7</v>
      </c>
      <c r="C893" s="6">
        <v>21</v>
      </c>
      <c r="D893" s="6">
        <f t="shared" si="169"/>
        <v>29</v>
      </c>
      <c r="E893" s="5">
        <f t="shared" si="170"/>
        <v>99.000000000000014</v>
      </c>
      <c r="F893" s="5">
        <f t="shared" si="171"/>
        <v>249.62400827032465</v>
      </c>
      <c r="G893" s="5">
        <f t="shared" si="172"/>
        <v>1226.6692487641703</v>
      </c>
      <c r="H893" s="5">
        <f t="shared" si="173"/>
        <v>1575.2932570344951</v>
      </c>
      <c r="I893" s="5">
        <f t="shared" si="174"/>
        <v>720</v>
      </c>
      <c r="J893" s="5">
        <f t="shared" si="175"/>
        <v>855.29325703449513</v>
      </c>
      <c r="K893" s="2">
        <f t="shared" si="176"/>
        <v>39848.841267959986</v>
      </c>
      <c r="L893" s="2">
        <f t="shared" si="177"/>
        <v>80158</v>
      </c>
      <c r="M893" s="2">
        <f t="shared" si="178"/>
        <v>22440</v>
      </c>
      <c r="N893" s="6">
        <f t="shared" si="179"/>
        <v>1</v>
      </c>
      <c r="O893" s="2">
        <f t="shared" si="180"/>
        <v>-2130.841267959986</v>
      </c>
      <c r="P893" s="2">
        <f t="shared" si="181"/>
        <v>-2130.841267959986</v>
      </c>
    </row>
    <row r="894" spans="1:16">
      <c r="A894" s="6">
        <v>1</v>
      </c>
      <c r="B894" s="6">
        <v>7</v>
      </c>
      <c r="C894" s="6">
        <v>22</v>
      </c>
      <c r="D894" s="6">
        <f t="shared" si="169"/>
        <v>30</v>
      </c>
      <c r="E894" s="5">
        <f t="shared" si="170"/>
        <v>99.000000000000014</v>
      </c>
      <c r="F894" s="5">
        <f t="shared" si="171"/>
        <v>249.62400827032465</v>
      </c>
      <c r="G894" s="5">
        <f t="shared" si="172"/>
        <v>1301.1455960105666</v>
      </c>
      <c r="H894" s="5">
        <f t="shared" si="173"/>
        <v>1649.7696042808911</v>
      </c>
      <c r="I894" s="5">
        <f t="shared" si="174"/>
        <v>720</v>
      </c>
      <c r="J894" s="5">
        <f t="shared" si="175"/>
        <v>929.76960428089114</v>
      </c>
      <c r="K894" s="2">
        <f t="shared" si="176"/>
        <v>41141.833407654362</v>
      </c>
      <c r="L894" s="2">
        <f t="shared" si="177"/>
        <v>82858</v>
      </c>
      <c r="M894" s="2">
        <f t="shared" si="178"/>
        <v>23320</v>
      </c>
      <c r="N894" s="6">
        <f t="shared" si="179"/>
        <v>1</v>
      </c>
      <c r="O894" s="2">
        <f t="shared" si="180"/>
        <v>-1603.8334076543615</v>
      </c>
      <c r="P894" s="2">
        <f t="shared" si="181"/>
        <v>-1603.8334076543615</v>
      </c>
    </row>
    <row r="895" spans="1:16">
      <c r="A895" s="6">
        <v>1</v>
      </c>
      <c r="B895" s="6">
        <v>7</v>
      </c>
      <c r="C895" s="6">
        <v>23</v>
      </c>
      <c r="D895" s="6">
        <f t="shared" si="169"/>
        <v>31</v>
      </c>
      <c r="E895" s="5">
        <f t="shared" si="170"/>
        <v>99.000000000000014</v>
      </c>
      <c r="F895" s="5">
        <f t="shared" si="171"/>
        <v>249.62400827032465</v>
      </c>
      <c r="G895" s="5">
        <f t="shared" si="172"/>
        <v>1377.292184868003</v>
      </c>
      <c r="H895" s="5">
        <f t="shared" si="173"/>
        <v>1725.9161931383278</v>
      </c>
      <c r="I895" s="5">
        <f t="shared" si="174"/>
        <v>720</v>
      </c>
      <c r="J895" s="5">
        <f t="shared" si="175"/>
        <v>1005.9161931383278</v>
      </c>
      <c r="K895" s="2">
        <f t="shared" si="176"/>
        <v>42463.822797540415</v>
      </c>
      <c r="L895" s="2">
        <f t="shared" si="177"/>
        <v>85558</v>
      </c>
      <c r="M895" s="2">
        <f t="shared" si="178"/>
        <v>24200</v>
      </c>
      <c r="N895" s="6">
        <f t="shared" si="179"/>
        <v>1</v>
      </c>
      <c r="O895" s="2">
        <f t="shared" si="180"/>
        <v>-1105.8227975404152</v>
      </c>
      <c r="P895" s="2">
        <f t="shared" si="181"/>
        <v>-1105.8227975404152</v>
      </c>
    </row>
    <row r="896" spans="1:16">
      <c r="A896" s="6">
        <v>1</v>
      </c>
      <c r="B896" s="6">
        <v>7</v>
      </c>
      <c r="C896" s="6">
        <v>24</v>
      </c>
      <c r="D896" s="6">
        <f t="shared" si="169"/>
        <v>32</v>
      </c>
      <c r="E896" s="5">
        <f t="shared" si="170"/>
        <v>99.000000000000014</v>
      </c>
      <c r="F896" s="5">
        <f t="shared" si="171"/>
        <v>249.62400827032465</v>
      </c>
      <c r="G896" s="5">
        <f t="shared" si="172"/>
        <v>1455.1391344474989</v>
      </c>
      <c r="H896" s="5">
        <f t="shared" si="173"/>
        <v>1803.7631427178235</v>
      </c>
      <c r="I896" s="5">
        <f t="shared" si="174"/>
        <v>720</v>
      </c>
      <c r="J896" s="5">
        <f t="shared" si="175"/>
        <v>1083.7631427178235</v>
      </c>
      <c r="K896" s="2">
        <f t="shared" si="176"/>
        <v>43815.332338851105</v>
      </c>
      <c r="L896" s="2">
        <f t="shared" si="177"/>
        <v>88258</v>
      </c>
      <c r="M896" s="2">
        <f t="shared" si="178"/>
        <v>25080</v>
      </c>
      <c r="N896" s="6">
        <f t="shared" si="179"/>
        <v>1</v>
      </c>
      <c r="O896" s="2">
        <f t="shared" si="180"/>
        <v>-637.33233885110531</v>
      </c>
      <c r="P896" s="2">
        <f t="shared" si="181"/>
        <v>-637.33233885110531</v>
      </c>
    </row>
    <row r="897" spans="1:16">
      <c r="A897" s="6">
        <v>1</v>
      </c>
      <c r="B897" s="6">
        <v>7</v>
      </c>
      <c r="C897" s="6">
        <v>25</v>
      </c>
      <c r="D897" s="6">
        <f t="shared" si="169"/>
        <v>33</v>
      </c>
      <c r="E897" s="5">
        <f t="shared" si="170"/>
        <v>99.000000000000014</v>
      </c>
      <c r="F897" s="5">
        <f t="shared" si="171"/>
        <v>249.62400827032465</v>
      </c>
      <c r="G897" s="5">
        <f t="shared" si="172"/>
        <v>1534.7170558625965</v>
      </c>
      <c r="H897" s="5">
        <f t="shared" si="173"/>
        <v>1883.341064132921</v>
      </c>
      <c r="I897" s="5">
        <f t="shared" si="174"/>
        <v>720</v>
      </c>
      <c r="J897" s="5">
        <f t="shared" si="175"/>
        <v>1163.341064132921</v>
      </c>
      <c r="K897" s="2">
        <f t="shared" si="176"/>
        <v>45196.893474529876</v>
      </c>
      <c r="L897" s="2">
        <f t="shared" si="177"/>
        <v>90958</v>
      </c>
      <c r="M897" s="2">
        <f t="shared" si="178"/>
        <v>25960</v>
      </c>
      <c r="N897" s="6">
        <f t="shared" si="179"/>
        <v>1</v>
      </c>
      <c r="O897" s="2">
        <f t="shared" si="180"/>
        <v>-198.89347452987568</v>
      </c>
      <c r="P897" s="2">
        <f t="shared" si="181"/>
        <v>-198.89347452987568</v>
      </c>
    </row>
    <row r="898" spans="1:16">
      <c r="A898" s="6">
        <v>1</v>
      </c>
      <c r="B898" s="6">
        <v>7</v>
      </c>
      <c r="C898" s="6">
        <v>26</v>
      </c>
      <c r="D898" s="6">
        <f t="shared" si="169"/>
        <v>34</v>
      </c>
      <c r="E898" s="5">
        <f t="shared" si="170"/>
        <v>99.000000000000014</v>
      </c>
      <c r="F898" s="5">
        <f t="shared" si="171"/>
        <v>249.62400827032465</v>
      </c>
      <c r="G898" s="5">
        <f t="shared" si="172"/>
        <v>1616.0570598233144</v>
      </c>
      <c r="H898" s="5">
        <f t="shared" si="173"/>
        <v>1964.6810680936392</v>
      </c>
      <c r="I898" s="5">
        <f t="shared" si="174"/>
        <v>720</v>
      </c>
      <c r="J898" s="5">
        <f t="shared" si="175"/>
        <v>1244.6810680936392</v>
      </c>
      <c r="K898" s="2">
        <f t="shared" si="176"/>
        <v>46609.046321070127</v>
      </c>
      <c r="L898" s="2">
        <f t="shared" si="177"/>
        <v>93658</v>
      </c>
      <c r="M898" s="2">
        <f t="shared" si="178"/>
        <v>26840</v>
      </c>
      <c r="N898" s="6">
        <f t="shared" si="179"/>
        <v>1</v>
      </c>
      <c r="O898" s="2">
        <f t="shared" si="180"/>
        <v>208.95367892987269</v>
      </c>
      <c r="P898" s="2">
        <f t="shared" si="181"/>
        <v>208.95367892987269</v>
      </c>
    </row>
    <row r="899" spans="1:16">
      <c r="A899" s="6">
        <v>1</v>
      </c>
      <c r="B899" s="6">
        <v>7</v>
      </c>
      <c r="C899" s="6">
        <v>27</v>
      </c>
      <c r="D899" s="6">
        <f t="shared" si="169"/>
        <v>35</v>
      </c>
      <c r="E899" s="5">
        <f t="shared" si="170"/>
        <v>99.000000000000014</v>
      </c>
      <c r="F899" s="5">
        <f t="shared" si="171"/>
        <v>249.62400827032465</v>
      </c>
      <c r="G899" s="5">
        <f t="shared" si="172"/>
        <v>1699.1907643430709</v>
      </c>
      <c r="H899" s="5">
        <f t="shared" si="173"/>
        <v>2047.8147726133957</v>
      </c>
      <c r="I899" s="5">
        <f t="shared" si="174"/>
        <v>720</v>
      </c>
      <c r="J899" s="5">
        <f t="shared" si="175"/>
        <v>1327.8147726133957</v>
      </c>
      <c r="K899" s="2">
        <f t="shared" si="176"/>
        <v>48052.339802315895</v>
      </c>
      <c r="L899" s="2">
        <f t="shared" si="177"/>
        <v>96358</v>
      </c>
      <c r="M899" s="2">
        <f t="shared" si="178"/>
        <v>27720</v>
      </c>
      <c r="N899" s="6">
        <f t="shared" si="179"/>
        <v>1</v>
      </c>
      <c r="O899" s="2">
        <f t="shared" si="180"/>
        <v>585.66019768410479</v>
      </c>
      <c r="P899" s="2">
        <f t="shared" si="181"/>
        <v>585.66019768410479</v>
      </c>
    </row>
    <row r="900" spans="1:16">
      <c r="A900" s="6">
        <v>1</v>
      </c>
      <c r="B900" s="6">
        <v>7</v>
      </c>
      <c r="C900" s="6">
        <v>28</v>
      </c>
      <c r="D900" s="6">
        <f t="shared" ref="D900:D963" si="182">A900+B900+C900</f>
        <v>36</v>
      </c>
      <c r="E900" s="5">
        <f t="shared" ref="E900:E963" si="183">IF(A900=0,0,A900*LABOR_HRS_WK_TOM*SEASON_WEEKS*(1+DIM_PCT_TOM)^A900)</f>
        <v>99.000000000000014</v>
      </c>
      <c r="F900" s="5">
        <f t="shared" ref="F900:F963" si="184">IF(B900=0,0,B900*LABOR_HRS_WK_CAR*SEASON_WEEKS*(1+DIM_PCT_CAR)^B900)</f>
        <v>249.62400827032465</v>
      </c>
      <c r="G900" s="5">
        <f t="shared" ref="G900:G963" si="185">IF(C900=0,0,C900*LABOR_HRS_WK_MES*SEASON_WEEKS*(1+DIM_PCT_MES)^C900)</f>
        <v>1784.1503025602246</v>
      </c>
      <c r="H900" s="5">
        <f t="shared" ref="H900:H963" si="186">E900+F900+G900</f>
        <v>2132.7743108305494</v>
      </c>
      <c r="I900" s="5">
        <f t="shared" ref="I900:I963" si="187">MIN(H900,FARMER_HRS)</f>
        <v>720</v>
      </c>
      <c r="J900" s="5">
        <f t="shared" ref="J900:J963" si="188">MAX(0,H900-FARMER_HRS)</f>
        <v>1412.7743108305494</v>
      </c>
      <c r="K900" s="2">
        <f t="shared" ref="K900:K963" si="189">I900*FARMER_RATE+J900*TEMP_WORKER_RATE</f>
        <v>49527.331785252594</v>
      </c>
      <c r="L900" s="2">
        <f t="shared" ref="L900:L963" si="190">A900*PRICE_TOM+B900*PRICE_CAR+C900*PRICE_MES</f>
        <v>99058</v>
      </c>
      <c r="M900" s="2">
        <f t="shared" ref="M900:M963" si="191">A900*FERT_BED_TOM+B900*FERT_BED_CAR+C900*FERT_BED_MES</f>
        <v>28600</v>
      </c>
      <c r="N900" s="6">
        <f t="shared" ref="N900:N963" si="192">IF(AND(D900&lt;=TOTAL_BEDS,J900&lt;=TEMP_WORKER_MAX*TEMP_WORKER_HRS),1,0)</f>
        <v>1</v>
      </c>
      <c r="O900" s="2">
        <f t="shared" ref="O900:O963" si="193">L900-M900-K900-FIXED_COSTS</f>
        <v>930.66821474740573</v>
      </c>
      <c r="P900" s="2">
        <f t="shared" ref="P900:P963" si="194">IF(N900=1,O900,"")</f>
        <v>930.66821474740573</v>
      </c>
    </row>
    <row r="901" spans="1:16">
      <c r="A901" s="6">
        <v>1</v>
      </c>
      <c r="B901" s="6">
        <v>7</v>
      </c>
      <c r="C901" s="6">
        <v>29</v>
      </c>
      <c r="D901" s="6">
        <f t="shared" si="182"/>
        <v>37</v>
      </c>
      <c r="E901" s="5">
        <f t="shared" si="183"/>
        <v>99.000000000000014</v>
      </c>
      <c r="F901" s="5">
        <f t="shared" si="184"/>
        <v>249.62400827032465</v>
      </c>
      <c r="G901" s="5">
        <f t="shared" si="185"/>
        <v>1870.9683306758782</v>
      </c>
      <c r="H901" s="5">
        <f t="shared" si="186"/>
        <v>2219.5923389462027</v>
      </c>
      <c r="I901" s="5">
        <f t="shared" si="187"/>
        <v>720</v>
      </c>
      <c r="J901" s="5">
        <f t="shared" si="188"/>
        <v>1499.5923389462027</v>
      </c>
      <c r="K901" s="2">
        <f t="shared" si="189"/>
        <v>51034.589217816014</v>
      </c>
      <c r="L901" s="2">
        <f t="shared" si="190"/>
        <v>101758</v>
      </c>
      <c r="M901" s="2">
        <f t="shared" si="191"/>
        <v>29480</v>
      </c>
      <c r="N901" s="6">
        <f t="shared" si="192"/>
        <v>1</v>
      </c>
      <c r="O901" s="2">
        <f t="shared" si="193"/>
        <v>1243.4107821839862</v>
      </c>
      <c r="P901" s="2">
        <f t="shared" si="194"/>
        <v>1243.4107821839862</v>
      </c>
    </row>
    <row r="902" spans="1:16">
      <c r="A902" s="6">
        <v>1</v>
      </c>
      <c r="B902" s="6">
        <v>7</v>
      </c>
      <c r="C902" s="6">
        <v>30</v>
      </c>
      <c r="D902" s="6">
        <f t="shared" si="182"/>
        <v>38</v>
      </c>
      <c r="E902" s="5">
        <f t="shared" si="183"/>
        <v>99.000000000000014</v>
      </c>
      <c r="F902" s="5">
        <f t="shared" si="184"/>
        <v>249.62400827032465</v>
      </c>
      <c r="G902" s="5">
        <f t="shared" si="185"/>
        <v>1959.6780360096488</v>
      </c>
      <c r="H902" s="5">
        <f t="shared" si="186"/>
        <v>2308.3020442799734</v>
      </c>
      <c r="I902" s="5">
        <f t="shared" si="187"/>
        <v>720</v>
      </c>
      <c r="J902" s="5">
        <f t="shared" si="188"/>
        <v>1588.3020442799734</v>
      </c>
      <c r="K902" s="2">
        <f t="shared" si="189"/>
        <v>52574.688268749538</v>
      </c>
      <c r="L902" s="2">
        <f t="shared" si="190"/>
        <v>104458</v>
      </c>
      <c r="M902" s="2">
        <f t="shared" si="191"/>
        <v>30360</v>
      </c>
      <c r="N902" s="6">
        <f t="shared" si="192"/>
        <v>1</v>
      </c>
      <c r="O902" s="2">
        <f t="shared" si="193"/>
        <v>1523.3117312504619</v>
      </c>
      <c r="P902" s="2">
        <f t="shared" si="194"/>
        <v>1523.3117312504619</v>
      </c>
    </row>
    <row r="903" spans="1:16">
      <c r="A903" s="6">
        <v>1</v>
      </c>
      <c r="B903" s="6">
        <v>8</v>
      </c>
      <c r="C903" s="6">
        <v>0</v>
      </c>
      <c r="D903" s="6">
        <f t="shared" si="182"/>
        <v>9</v>
      </c>
      <c r="E903" s="5">
        <f t="shared" si="183"/>
        <v>99.000000000000014</v>
      </c>
      <c r="F903" s="5">
        <f t="shared" si="184"/>
        <v>292.41669540238024</v>
      </c>
      <c r="G903" s="5">
        <f t="shared" si="185"/>
        <v>0</v>
      </c>
      <c r="H903" s="5">
        <f t="shared" si="186"/>
        <v>391.41669540238024</v>
      </c>
      <c r="I903" s="5">
        <f t="shared" si="187"/>
        <v>391.41669540238024</v>
      </c>
      <c r="J903" s="5">
        <f t="shared" si="188"/>
        <v>0</v>
      </c>
      <c r="K903" s="2">
        <f t="shared" si="189"/>
        <v>13590.857479249313</v>
      </c>
      <c r="L903" s="2">
        <f t="shared" si="190"/>
        <v>25552</v>
      </c>
      <c r="M903" s="2">
        <f t="shared" si="191"/>
        <v>4400</v>
      </c>
      <c r="N903" s="6">
        <f t="shared" si="192"/>
        <v>1</v>
      </c>
      <c r="O903" s="2">
        <f t="shared" si="193"/>
        <v>-12438.857479249313</v>
      </c>
      <c r="P903" s="2">
        <f t="shared" si="194"/>
        <v>-12438.857479249313</v>
      </c>
    </row>
    <row r="904" spans="1:16">
      <c r="A904" s="6">
        <v>1</v>
      </c>
      <c r="B904" s="6">
        <v>8</v>
      </c>
      <c r="C904" s="6">
        <v>1</v>
      </c>
      <c r="D904" s="6">
        <f t="shared" si="182"/>
        <v>10</v>
      </c>
      <c r="E904" s="5">
        <f t="shared" si="183"/>
        <v>99.000000000000014</v>
      </c>
      <c r="F904" s="5">
        <f t="shared" si="184"/>
        <v>292.41669540238024</v>
      </c>
      <c r="G904" s="5">
        <f t="shared" si="185"/>
        <v>45.5625</v>
      </c>
      <c r="H904" s="5">
        <f t="shared" si="186"/>
        <v>436.97919540238024</v>
      </c>
      <c r="I904" s="5">
        <f t="shared" si="187"/>
        <v>436.97919540238024</v>
      </c>
      <c r="J904" s="5">
        <f t="shared" si="188"/>
        <v>0</v>
      </c>
      <c r="K904" s="2">
        <f t="shared" si="189"/>
        <v>15172.888729249313</v>
      </c>
      <c r="L904" s="2">
        <f t="shared" si="190"/>
        <v>28252</v>
      </c>
      <c r="M904" s="2">
        <f t="shared" si="191"/>
        <v>5280</v>
      </c>
      <c r="N904" s="6">
        <f t="shared" si="192"/>
        <v>1</v>
      </c>
      <c r="O904" s="2">
        <f t="shared" si="193"/>
        <v>-12200.888729249313</v>
      </c>
      <c r="P904" s="2">
        <f t="shared" si="194"/>
        <v>-12200.888729249313</v>
      </c>
    </row>
    <row r="905" spans="1:16">
      <c r="A905" s="6">
        <v>1</v>
      </c>
      <c r="B905" s="6">
        <v>8</v>
      </c>
      <c r="C905" s="6">
        <v>2</v>
      </c>
      <c r="D905" s="6">
        <f t="shared" si="182"/>
        <v>11</v>
      </c>
      <c r="E905" s="5">
        <f t="shared" si="183"/>
        <v>99.000000000000014</v>
      </c>
      <c r="F905" s="5">
        <f t="shared" si="184"/>
        <v>292.41669540238024</v>
      </c>
      <c r="G905" s="5">
        <f t="shared" si="185"/>
        <v>92.264062499999994</v>
      </c>
      <c r="H905" s="5">
        <f t="shared" si="186"/>
        <v>483.68075790238026</v>
      </c>
      <c r="I905" s="5">
        <f t="shared" si="187"/>
        <v>483.68075790238026</v>
      </c>
      <c r="J905" s="5">
        <f t="shared" si="188"/>
        <v>0</v>
      </c>
      <c r="K905" s="2">
        <f t="shared" si="189"/>
        <v>16794.470760499313</v>
      </c>
      <c r="L905" s="2">
        <f t="shared" si="190"/>
        <v>30952</v>
      </c>
      <c r="M905" s="2">
        <f t="shared" si="191"/>
        <v>6160</v>
      </c>
      <c r="N905" s="6">
        <f t="shared" si="192"/>
        <v>1</v>
      </c>
      <c r="O905" s="2">
        <f t="shared" si="193"/>
        <v>-12002.470760499313</v>
      </c>
      <c r="P905" s="2">
        <f t="shared" si="194"/>
        <v>-12002.470760499313</v>
      </c>
    </row>
    <row r="906" spans="1:16">
      <c r="A906" s="6">
        <v>1</v>
      </c>
      <c r="B906" s="6">
        <v>8</v>
      </c>
      <c r="C906" s="6">
        <v>3</v>
      </c>
      <c r="D906" s="6">
        <f t="shared" si="182"/>
        <v>12</v>
      </c>
      <c r="E906" s="5">
        <f t="shared" si="183"/>
        <v>99.000000000000014</v>
      </c>
      <c r="F906" s="5">
        <f t="shared" si="184"/>
        <v>292.41669540238024</v>
      </c>
      <c r="G906" s="5">
        <f t="shared" si="185"/>
        <v>140.12604492187498</v>
      </c>
      <c r="H906" s="5">
        <f t="shared" si="186"/>
        <v>531.54274032425519</v>
      </c>
      <c r="I906" s="5">
        <f t="shared" si="187"/>
        <v>531.54274032425519</v>
      </c>
      <c r="J906" s="5">
        <f t="shared" si="188"/>
        <v>0</v>
      </c>
      <c r="K906" s="2">
        <f t="shared" si="189"/>
        <v>18456.34515014775</v>
      </c>
      <c r="L906" s="2">
        <f t="shared" si="190"/>
        <v>33652</v>
      </c>
      <c r="M906" s="2">
        <f t="shared" si="191"/>
        <v>7040</v>
      </c>
      <c r="N906" s="6">
        <f t="shared" si="192"/>
        <v>1</v>
      </c>
      <c r="O906" s="2">
        <f t="shared" si="193"/>
        <v>-11844.34515014775</v>
      </c>
      <c r="P906" s="2">
        <f t="shared" si="194"/>
        <v>-11844.34515014775</v>
      </c>
    </row>
    <row r="907" spans="1:16">
      <c r="A907" s="6">
        <v>1</v>
      </c>
      <c r="B907" s="6">
        <v>8</v>
      </c>
      <c r="C907" s="6">
        <v>4</v>
      </c>
      <c r="D907" s="6">
        <f t="shared" si="182"/>
        <v>13</v>
      </c>
      <c r="E907" s="5">
        <f t="shared" si="183"/>
        <v>99.000000000000014</v>
      </c>
      <c r="F907" s="5">
        <f t="shared" si="184"/>
        <v>292.41669540238024</v>
      </c>
      <c r="G907" s="5">
        <f t="shared" si="185"/>
        <v>189.17016064453125</v>
      </c>
      <c r="H907" s="5">
        <f t="shared" si="186"/>
        <v>580.58685604691152</v>
      </c>
      <c r="I907" s="5">
        <f t="shared" si="187"/>
        <v>580.58685604691152</v>
      </c>
      <c r="J907" s="5">
        <f t="shared" si="188"/>
        <v>0</v>
      </c>
      <c r="K907" s="2">
        <f t="shared" si="189"/>
        <v>20159.265834962203</v>
      </c>
      <c r="L907" s="2">
        <f t="shared" si="190"/>
        <v>36352</v>
      </c>
      <c r="M907" s="2">
        <f t="shared" si="191"/>
        <v>7920</v>
      </c>
      <c r="N907" s="6">
        <f t="shared" si="192"/>
        <v>1</v>
      </c>
      <c r="O907" s="2">
        <f t="shared" si="193"/>
        <v>-11727.265834962203</v>
      </c>
      <c r="P907" s="2">
        <f t="shared" si="194"/>
        <v>-11727.265834962203</v>
      </c>
    </row>
    <row r="908" spans="1:16">
      <c r="A908" s="6">
        <v>1</v>
      </c>
      <c r="B908" s="6">
        <v>8</v>
      </c>
      <c r="C908" s="6">
        <v>5</v>
      </c>
      <c r="D908" s="6">
        <f t="shared" si="182"/>
        <v>14</v>
      </c>
      <c r="E908" s="5">
        <f t="shared" si="183"/>
        <v>99.000000000000014</v>
      </c>
      <c r="F908" s="5">
        <f t="shared" si="184"/>
        <v>292.41669540238024</v>
      </c>
      <c r="G908" s="5">
        <f t="shared" si="185"/>
        <v>239.41848456573481</v>
      </c>
      <c r="H908" s="5">
        <f t="shared" si="186"/>
        <v>630.83517996811509</v>
      </c>
      <c r="I908" s="5">
        <f t="shared" si="187"/>
        <v>630.83517996811509</v>
      </c>
      <c r="J908" s="5">
        <f t="shared" si="188"/>
        <v>0</v>
      </c>
      <c r="K908" s="2">
        <f t="shared" si="189"/>
        <v>21903.99930444844</v>
      </c>
      <c r="L908" s="2">
        <f t="shared" si="190"/>
        <v>39052</v>
      </c>
      <c r="M908" s="2">
        <f t="shared" si="191"/>
        <v>8800</v>
      </c>
      <c r="N908" s="6">
        <f t="shared" si="192"/>
        <v>1</v>
      </c>
      <c r="O908" s="2">
        <f t="shared" si="193"/>
        <v>-11651.99930444844</v>
      </c>
      <c r="P908" s="2">
        <f t="shared" si="194"/>
        <v>-11651.99930444844</v>
      </c>
    </row>
    <row r="909" spans="1:16">
      <c r="A909" s="6">
        <v>1</v>
      </c>
      <c r="B909" s="6">
        <v>8</v>
      </c>
      <c r="C909" s="6">
        <v>6</v>
      </c>
      <c r="D909" s="6">
        <f t="shared" si="182"/>
        <v>15</v>
      </c>
      <c r="E909" s="5">
        <f t="shared" si="183"/>
        <v>99.000000000000014</v>
      </c>
      <c r="F909" s="5">
        <f t="shared" si="184"/>
        <v>292.41669540238024</v>
      </c>
      <c r="G909" s="5">
        <f t="shared" si="185"/>
        <v>290.89345874736784</v>
      </c>
      <c r="H909" s="5">
        <f t="shared" si="186"/>
        <v>682.31015414974809</v>
      </c>
      <c r="I909" s="5">
        <f t="shared" si="187"/>
        <v>682.31015414974809</v>
      </c>
      <c r="J909" s="5">
        <f t="shared" si="188"/>
        <v>0</v>
      </c>
      <c r="K909" s="2">
        <f t="shared" si="189"/>
        <v>23691.324796866251</v>
      </c>
      <c r="L909" s="2">
        <f t="shared" si="190"/>
        <v>41752</v>
      </c>
      <c r="M909" s="2">
        <f t="shared" si="191"/>
        <v>9680</v>
      </c>
      <c r="N909" s="6">
        <f t="shared" si="192"/>
        <v>1</v>
      </c>
      <c r="O909" s="2">
        <f t="shared" si="193"/>
        <v>-11619.324796866251</v>
      </c>
      <c r="P909" s="2">
        <f t="shared" si="194"/>
        <v>-11619.324796866251</v>
      </c>
    </row>
    <row r="910" spans="1:16">
      <c r="A910" s="6">
        <v>1</v>
      </c>
      <c r="B910" s="6">
        <v>8</v>
      </c>
      <c r="C910" s="6">
        <v>7</v>
      </c>
      <c r="D910" s="6">
        <f t="shared" si="182"/>
        <v>16</v>
      </c>
      <c r="E910" s="5">
        <f t="shared" si="183"/>
        <v>99.000000000000014</v>
      </c>
      <c r="F910" s="5">
        <f t="shared" si="184"/>
        <v>292.41669540238024</v>
      </c>
      <c r="G910" s="5">
        <f t="shared" si="185"/>
        <v>343.61789814532818</v>
      </c>
      <c r="H910" s="5">
        <f t="shared" si="186"/>
        <v>735.03459354770848</v>
      </c>
      <c r="I910" s="5">
        <f t="shared" si="187"/>
        <v>720</v>
      </c>
      <c r="J910" s="5">
        <f t="shared" si="188"/>
        <v>15.034593547708482</v>
      </c>
      <c r="K910" s="2">
        <f t="shared" si="189"/>
        <v>25261.017249092161</v>
      </c>
      <c r="L910" s="2">
        <f t="shared" si="190"/>
        <v>44452</v>
      </c>
      <c r="M910" s="2">
        <f t="shared" si="191"/>
        <v>10560</v>
      </c>
      <c r="N910" s="6">
        <f t="shared" si="192"/>
        <v>1</v>
      </c>
      <c r="O910" s="2">
        <f t="shared" si="193"/>
        <v>-11369.017249092161</v>
      </c>
      <c r="P910" s="2">
        <f t="shared" si="194"/>
        <v>-11369.017249092161</v>
      </c>
    </row>
    <row r="911" spans="1:16">
      <c r="A911" s="6">
        <v>1</v>
      </c>
      <c r="B911" s="6">
        <v>8</v>
      </c>
      <c r="C911" s="6">
        <v>8</v>
      </c>
      <c r="D911" s="6">
        <f t="shared" si="182"/>
        <v>17</v>
      </c>
      <c r="E911" s="5">
        <f t="shared" si="183"/>
        <v>99.000000000000014</v>
      </c>
      <c r="F911" s="5">
        <f t="shared" si="184"/>
        <v>292.41669540238024</v>
      </c>
      <c r="G911" s="5">
        <f t="shared" si="185"/>
        <v>397.61499642530839</v>
      </c>
      <c r="H911" s="5">
        <f t="shared" si="186"/>
        <v>789.03169182768863</v>
      </c>
      <c r="I911" s="5">
        <f t="shared" si="187"/>
        <v>720</v>
      </c>
      <c r="J911" s="5">
        <f t="shared" si="188"/>
        <v>69.031691827688633</v>
      </c>
      <c r="K911" s="2">
        <f t="shared" si="189"/>
        <v>26198.466872008485</v>
      </c>
      <c r="L911" s="2">
        <f t="shared" si="190"/>
        <v>47152</v>
      </c>
      <c r="M911" s="2">
        <f t="shared" si="191"/>
        <v>11440</v>
      </c>
      <c r="N911" s="6">
        <f t="shared" si="192"/>
        <v>1</v>
      </c>
      <c r="O911" s="2">
        <f t="shared" si="193"/>
        <v>-10486.466872008485</v>
      </c>
      <c r="P911" s="2">
        <f t="shared" si="194"/>
        <v>-10486.466872008485</v>
      </c>
    </row>
    <row r="912" spans="1:16">
      <c r="A912" s="6">
        <v>1</v>
      </c>
      <c r="B912" s="6">
        <v>8</v>
      </c>
      <c r="C912" s="6">
        <v>9</v>
      </c>
      <c r="D912" s="6">
        <f t="shared" si="182"/>
        <v>18</v>
      </c>
      <c r="E912" s="5">
        <f t="shared" si="183"/>
        <v>99.000000000000014</v>
      </c>
      <c r="F912" s="5">
        <f t="shared" si="184"/>
        <v>292.41669540238024</v>
      </c>
      <c r="G912" s="5">
        <f t="shared" si="185"/>
        <v>452.90833186570285</v>
      </c>
      <c r="H912" s="5">
        <f t="shared" si="186"/>
        <v>844.32502726808309</v>
      </c>
      <c r="I912" s="5">
        <f t="shared" si="187"/>
        <v>720</v>
      </c>
      <c r="J912" s="5">
        <f t="shared" si="188"/>
        <v>124.32502726808309</v>
      </c>
      <c r="K912" s="2">
        <f t="shared" si="189"/>
        <v>27158.42061229311</v>
      </c>
      <c r="L912" s="2">
        <f t="shared" si="190"/>
        <v>49852</v>
      </c>
      <c r="M912" s="2">
        <f t="shared" si="191"/>
        <v>12320</v>
      </c>
      <c r="N912" s="6">
        <f t="shared" si="192"/>
        <v>1</v>
      </c>
      <c r="O912" s="2">
        <f t="shared" si="193"/>
        <v>-9626.42061229311</v>
      </c>
      <c r="P912" s="2">
        <f t="shared" si="194"/>
        <v>-9626.42061229311</v>
      </c>
    </row>
    <row r="913" spans="1:16">
      <c r="A913" s="6">
        <v>1</v>
      </c>
      <c r="B913" s="6">
        <v>8</v>
      </c>
      <c r="C913" s="6">
        <v>10</v>
      </c>
      <c r="D913" s="6">
        <f t="shared" si="182"/>
        <v>19</v>
      </c>
      <c r="E913" s="5">
        <f t="shared" si="183"/>
        <v>99.000000000000014</v>
      </c>
      <c r="F913" s="5">
        <f t="shared" si="184"/>
        <v>292.41669540238024</v>
      </c>
      <c r="G913" s="5">
        <f t="shared" si="185"/>
        <v>509.52187334891573</v>
      </c>
      <c r="H913" s="5">
        <f t="shared" si="186"/>
        <v>900.93856875129597</v>
      </c>
      <c r="I913" s="5">
        <f t="shared" si="187"/>
        <v>720</v>
      </c>
      <c r="J913" s="5">
        <f t="shared" si="188"/>
        <v>180.93856875129597</v>
      </c>
      <c r="K913" s="2">
        <f t="shared" si="189"/>
        <v>28141.294596376665</v>
      </c>
      <c r="L913" s="2">
        <f t="shared" si="190"/>
        <v>52552</v>
      </c>
      <c r="M913" s="2">
        <f t="shared" si="191"/>
        <v>13200</v>
      </c>
      <c r="N913" s="6">
        <f t="shared" si="192"/>
        <v>1</v>
      </c>
      <c r="O913" s="2">
        <f t="shared" si="193"/>
        <v>-8789.2945963766651</v>
      </c>
      <c r="P913" s="2">
        <f t="shared" si="194"/>
        <v>-8789.2945963766651</v>
      </c>
    </row>
    <row r="914" spans="1:16">
      <c r="A914" s="6">
        <v>1</v>
      </c>
      <c r="B914" s="6">
        <v>8</v>
      </c>
      <c r="C914" s="6">
        <v>11</v>
      </c>
      <c r="D914" s="6">
        <f t="shared" si="182"/>
        <v>20</v>
      </c>
      <c r="E914" s="5">
        <f t="shared" si="183"/>
        <v>99.000000000000014</v>
      </c>
      <c r="F914" s="5">
        <f t="shared" si="184"/>
        <v>292.41669540238024</v>
      </c>
      <c r="G914" s="5">
        <f t="shared" si="185"/>
        <v>567.47998644235474</v>
      </c>
      <c r="H914" s="5">
        <f t="shared" si="186"/>
        <v>958.89668184473499</v>
      </c>
      <c r="I914" s="5">
        <f t="shared" si="187"/>
        <v>720</v>
      </c>
      <c r="J914" s="5">
        <f t="shared" si="188"/>
        <v>238.89668184473499</v>
      </c>
      <c r="K914" s="2">
        <f t="shared" si="189"/>
        <v>29147.511837582206</v>
      </c>
      <c r="L914" s="2">
        <f t="shared" si="190"/>
        <v>55252</v>
      </c>
      <c r="M914" s="2">
        <f t="shared" si="191"/>
        <v>14080</v>
      </c>
      <c r="N914" s="6">
        <f t="shared" si="192"/>
        <v>1</v>
      </c>
      <c r="O914" s="2">
        <f t="shared" si="193"/>
        <v>-7975.5118375822058</v>
      </c>
      <c r="P914" s="2">
        <f t="shared" si="194"/>
        <v>-7975.5118375822058</v>
      </c>
    </row>
    <row r="915" spans="1:16">
      <c r="A915" s="6">
        <v>1</v>
      </c>
      <c r="B915" s="6">
        <v>8</v>
      </c>
      <c r="C915" s="6">
        <v>12</v>
      </c>
      <c r="D915" s="6">
        <f t="shared" si="182"/>
        <v>21</v>
      </c>
      <c r="E915" s="5">
        <f t="shared" si="183"/>
        <v>99.000000000000014</v>
      </c>
      <c r="F915" s="5">
        <f t="shared" si="184"/>
        <v>292.41669540238024</v>
      </c>
      <c r="G915" s="5">
        <f t="shared" si="185"/>
        <v>626.80743957041921</v>
      </c>
      <c r="H915" s="5">
        <f t="shared" si="186"/>
        <v>1018.2241349727994</v>
      </c>
      <c r="I915" s="5">
        <f t="shared" si="187"/>
        <v>720</v>
      </c>
      <c r="J915" s="5">
        <f t="shared" si="188"/>
        <v>298.22413497279945</v>
      </c>
      <c r="K915" s="2">
        <f t="shared" si="189"/>
        <v>30177.502343277767</v>
      </c>
      <c r="L915" s="2">
        <f t="shared" si="190"/>
        <v>57952</v>
      </c>
      <c r="M915" s="2">
        <f t="shared" si="191"/>
        <v>14960</v>
      </c>
      <c r="N915" s="6">
        <f t="shared" si="192"/>
        <v>1</v>
      </c>
      <c r="O915" s="2">
        <f t="shared" si="193"/>
        <v>-7185.5023432777671</v>
      </c>
      <c r="P915" s="2">
        <f t="shared" si="194"/>
        <v>-7185.5023432777671</v>
      </c>
    </row>
    <row r="916" spans="1:16">
      <c r="A916" s="6">
        <v>1</v>
      </c>
      <c r="B916" s="6">
        <v>8</v>
      </c>
      <c r="C916" s="6">
        <v>13</v>
      </c>
      <c r="D916" s="6">
        <f t="shared" si="182"/>
        <v>22</v>
      </c>
      <c r="E916" s="5">
        <f t="shared" si="183"/>
        <v>99.000000000000014</v>
      </c>
      <c r="F916" s="5">
        <f t="shared" si="184"/>
        <v>292.41669540238024</v>
      </c>
      <c r="G916" s="5">
        <f t="shared" si="185"/>
        <v>687.52941027880343</v>
      </c>
      <c r="H916" s="5">
        <f t="shared" si="186"/>
        <v>1078.9461056811838</v>
      </c>
      <c r="I916" s="5">
        <f t="shared" si="187"/>
        <v>720</v>
      </c>
      <c r="J916" s="5">
        <f t="shared" si="188"/>
        <v>358.94610568118378</v>
      </c>
      <c r="K916" s="2">
        <f t="shared" si="189"/>
        <v>31231.703223631663</v>
      </c>
      <c r="L916" s="2">
        <f t="shared" si="190"/>
        <v>60652</v>
      </c>
      <c r="M916" s="2">
        <f t="shared" si="191"/>
        <v>15840</v>
      </c>
      <c r="N916" s="6">
        <f t="shared" si="192"/>
        <v>1</v>
      </c>
      <c r="O916" s="2">
        <f t="shared" si="193"/>
        <v>-6419.7032236316627</v>
      </c>
      <c r="P916" s="2">
        <f t="shared" si="194"/>
        <v>-6419.7032236316627</v>
      </c>
    </row>
    <row r="917" spans="1:16">
      <c r="A917" s="6">
        <v>1</v>
      </c>
      <c r="B917" s="6">
        <v>8</v>
      </c>
      <c r="C917" s="6">
        <v>14</v>
      </c>
      <c r="D917" s="6">
        <f t="shared" si="182"/>
        <v>23</v>
      </c>
      <c r="E917" s="5">
        <f t="shared" si="183"/>
        <v>99.000000000000014</v>
      </c>
      <c r="F917" s="5">
        <f t="shared" si="184"/>
        <v>292.41669540238024</v>
      </c>
      <c r="G917" s="5">
        <f t="shared" si="185"/>
        <v>749.67149159246469</v>
      </c>
      <c r="H917" s="5">
        <f t="shared" si="186"/>
        <v>1141.0881869948448</v>
      </c>
      <c r="I917" s="5">
        <f t="shared" si="187"/>
        <v>720</v>
      </c>
      <c r="J917" s="5">
        <f t="shared" si="188"/>
        <v>421.08818699484482</v>
      </c>
      <c r="K917" s="2">
        <f t="shared" si="189"/>
        <v>32310.558801993833</v>
      </c>
      <c r="L917" s="2">
        <f t="shared" si="190"/>
        <v>63352</v>
      </c>
      <c r="M917" s="2">
        <f t="shared" si="191"/>
        <v>16720</v>
      </c>
      <c r="N917" s="6">
        <f t="shared" si="192"/>
        <v>1</v>
      </c>
      <c r="O917" s="2">
        <f t="shared" si="193"/>
        <v>-5678.5588019938332</v>
      </c>
      <c r="P917" s="2">
        <f t="shared" si="194"/>
        <v>-5678.5588019938332</v>
      </c>
    </row>
    <row r="918" spans="1:16">
      <c r="A918" s="6">
        <v>1</v>
      </c>
      <c r="B918" s="6">
        <v>8</v>
      </c>
      <c r="C918" s="6">
        <v>15</v>
      </c>
      <c r="D918" s="6">
        <f t="shared" si="182"/>
        <v>24</v>
      </c>
      <c r="E918" s="5">
        <f t="shared" si="183"/>
        <v>99.000000000000014</v>
      </c>
      <c r="F918" s="5">
        <f t="shared" si="184"/>
        <v>292.41669540238024</v>
      </c>
      <c r="G918" s="5">
        <f t="shared" si="185"/>
        <v>813.25969846861108</v>
      </c>
      <c r="H918" s="5">
        <f t="shared" si="186"/>
        <v>1204.6763938709914</v>
      </c>
      <c r="I918" s="5">
        <f t="shared" si="187"/>
        <v>720</v>
      </c>
      <c r="J918" s="5">
        <f t="shared" si="188"/>
        <v>484.67639387099143</v>
      </c>
      <c r="K918" s="2">
        <f t="shared" si="189"/>
        <v>33414.52072692693</v>
      </c>
      <c r="L918" s="2">
        <f t="shared" si="190"/>
        <v>66052</v>
      </c>
      <c r="M918" s="2">
        <f t="shared" si="191"/>
        <v>17600</v>
      </c>
      <c r="N918" s="6">
        <f t="shared" si="192"/>
        <v>1</v>
      </c>
      <c r="O918" s="2">
        <f t="shared" si="193"/>
        <v>-4962.5207269269304</v>
      </c>
      <c r="P918" s="2">
        <f t="shared" si="194"/>
        <v>-4962.5207269269304</v>
      </c>
    </row>
    <row r="919" spans="1:16">
      <c r="A919" s="6">
        <v>1</v>
      </c>
      <c r="B919" s="6">
        <v>8</v>
      </c>
      <c r="C919" s="6">
        <v>16</v>
      </c>
      <c r="D919" s="6">
        <f t="shared" si="182"/>
        <v>25</v>
      </c>
      <c r="E919" s="5">
        <f t="shared" si="183"/>
        <v>99.000000000000014</v>
      </c>
      <c r="F919" s="5">
        <f t="shared" si="184"/>
        <v>292.41669540238024</v>
      </c>
      <c r="G919" s="5">
        <f t="shared" si="185"/>
        <v>878.32047434610013</v>
      </c>
      <c r="H919" s="5">
        <f t="shared" si="186"/>
        <v>1269.7371697484805</v>
      </c>
      <c r="I919" s="5">
        <f t="shared" si="187"/>
        <v>720</v>
      </c>
      <c r="J919" s="5">
        <f t="shared" si="188"/>
        <v>549.73716974848048</v>
      </c>
      <c r="K919" s="2">
        <f t="shared" si="189"/>
        <v>34544.048085911119</v>
      </c>
      <c r="L919" s="2">
        <f t="shared" si="190"/>
        <v>68752</v>
      </c>
      <c r="M919" s="2">
        <f t="shared" si="191"/>
        <v>18480</v>
      </c>
      <c r="N919" s="6">
        <f t="shared" si="192"/>
        <v>1</v>
      </c>
      <c r="O919" s="2">
        <f t="shared" si="193"/>
        <v>-4272.0480859111194</v>
      </c>
      <c r="P919" s="2">
        <f t="shared" si="194"/>
        <v>-4272.0480859111194</v>
      </c>
    </row>
    <row r="920" spans="1:16">
      <c r="A920" s="6">
        <v>1</v>
      </c>
      <c r="B920" s="6">
        <v>8</v>
      </c>
      <c r="C920" s="6">
        <v>17</v>
      </c>
      <c r="D920" s="6">
        <f t="shared" si="182"/>
        <v>26</v>
      </c>
      <c r="E920" s="5">
        <f t="shared" si="183"/>
        <v>99.000000000000014</v>
      </c>
      <c r="F920" s="5">
        <f t="shared" si="184"/>
        <v>292.41669540238024</v>
      </c>
      <c r="G920" s="5">
        <f t="shared" si="185"/>
        <v>944.88069779264049</v>
      </c>
      <c r="H920" s="5">
        <f t="shared" si="186"/>
        <v>1336.2973931950207</v>
      </c>
      <c r="I920" s="5">
        <f t="shared" si="187"/>
        <v>720</v>
      </c>
      <c r="J920" s="5">
        <f t="shared" si="188"/>
        <v>616.29739319502073</v>
      </c>
      <c r="K920" s="2">
        <f t="shared" si="189"/>
        <v>35699.607520746889</v>
      </c>
      <c r="L920" s="2">
        <f t="shared" si="190"/>
        <v>71452</v>
      </c>
      <c r="M920" s="2">
        <f t="shared" si="191"/>
        <v>19360</v>
      </c>
      <c r="N920" s="6">
        <f t="shared" si="192"/>
        <v>1</v>
      </c>
      <c r="O920" s="2">
        <f t="shared" si="193"/>
        <v>-3607.6075207468893</v>
      </c>
      <c r="P920" s="2">
        <f t="shared" si="194"/>
        <v>-3607.6075207468893</v>
      </c>
    </row>
    <row r="921" spans="1:16">
      <c r="A921" s="6">
        <v>1</v>
      </c>
      <c r="B921" s="6">
        <v>8</v>
      </c>
      <c r="C921" s="6">
        <v>18</v>
      </c>
      <c r="D921" s="6">
        <f t="shared" si="182"/>
        <v>27</v>
      </c>
      <c r="E921" s="5">
        <f t="shared" si="183"/>
        <v>99.000000000000014</v>
      </c>
      <c r="F921" s="5">
        <f t="shared" si="184"/>
        <v>292.41669540238024</v>
      </c>
      <c r="G921" s="5">
        <f t="shared" si="185"/>
        <v>1012.9676892512279</v>
      </c>
      <c r="H921" s="5">
        <f t="shared" si="186"/>
        <v>1404.3843846536081</v>
      </c>
      <c r="I921" s="5">
        <f t="shared" si="187"/>
        <v>720</v>
      </c>
      <c r="J921" s="5">
        <f t="shared" si="188"/>
        <v>684.38438465360809</v>
      </c>
      <c r="K921" s="2">
        <f t="shared" si="189"/>
        <v>36881.673344680697</v>
      </c>
      <c r="L921" s="2">
        <f t="shared" si="190"/>
        <v>74152</v>
      </c>
      <c r="M921" s="2">
        <f t="shared" si="191"/>
        <v>20240</v>
      </c>
      <c r="N921" s="6">
        <f t="shared" si="192"/>
        <v>1</v>
      </c>
      <c r="O921" s="2">
        <f t="shared" si="193"/>
        <v>-2969.6733446806975</v>
      </c>
      <c r="P921" s="2">
        <f t="shared" si="194"/>
        <v>-2969.6733446806975</v>
      </c>
    </row>
    <row r="922" spans="1:16">
      <c r="A922" s="6">
        <v>1</v>
      </c>
      <c r="B922" s="6">
        <v>8</v>
      </c>
      <c r="C922" s="6">
        <v>19</v>
      </c>
      <c r="D922" s="6">
        <f t="shared" si="182"/>
        <v>28</v>
      </c>
      <c r="E922" s="5">
        <f t="shared" si="183"/>
        <v>99.000000000000014</v>
      </c>
      <c r="F922" s="5">
        <f t="shared" si="184"/>
        <v>292.41669540238024</v>
      </c>
      <c r="G922" s="5">
        <f t="shared" si="185"/>
        <v>1082.6092178872495</v>
      </c>
      <c r="H922" s="5">
        <f t="shared" si="186"/>
        <v>1474.0259132896299</v>
      </c>
      <c r="I922" s="5">
        <f t="shared" si="187"/>
        <v>720</v>
      </c>
      <c r="J922" s="5">
        <f t="shared" si="188"/>
        <v>754.0259132896299</v>
      </c>
      <c r="K922" s="2">
        <f t="shared" si="189"/>
        <v>38090.727661278295</v>
      </c>
      <c r="L922" s="2">
        <f t="shared" si="190"/>
        <v>76852</v>
      </c>
      <c r="M922" s="2">
        <f t="shared" si="191"/>
        <v>21120</v>
      </c>
      <c r="N922" s="6">
        <f t="shared" si="192"/>
        <v>1</v>
      </c>
      <c r="O922" s="2">
        <f t="shared" si="193"/>
        <v>-2358.7276612782953</v>
      </c>
      <c r="P922" s="2">
        <f t="shared" si="194"/>
        <v>-2358.7276612782953</v>
      </c>
    </row>
    <row r="923" spans="1:16">
      <c r="A923" s="6">
        <v>1</v>
      </c>
      <c r="B923" s="6">
        <v>8</v>
      </c>
      <c r="C923" s="6">
        <v>20</v>
      </c>
      <c r="D923" s="6">
        <f t="shared" si="182"/>
        <v>29</v>
      </c>
      <c r="E923" s="5">
        <f t="shared" si="183"/>
        <v>99.000000000000014</v>
      </c>
      <c r="F923" s="5">
        <f t="shared" si="184"/>
        <v>292.41669540238024</v>
      </c>
      <c r="G923" s="5">
        <f t="shared" si="185"/>
        <v>1153.8335085377266</v>
      </c>
      <c r="H923" s="5">
        <f t="shared" si="186"/>
        <v>1545.250203940107</v>
      </c>
      <c r="I923" s="5">
        <f t="shared" si="187"/>
        <v>720</v>
      </c>
      <c r="J923" s="5">
        <f t="shared" si="188"/>
        <v>825.25020394010699</v>
      </c>
      <c r="K923" s="2">
        <f t="shared" si="189"/>
        <v>39327.260485071303</v>
      </c>
      <c r="L923" s="2">
        <f t="shared" si="190"/>
        <v>79552</v>
      </c>
      <c r="M923" s="2">
        <f t="shared" si="191"/>
        <v>22000</v>
      </c>
      <c r="N923" s="6">
        <f t="shared" si="192"/>
        <v>1</v>
      </c>
      <c r="O923" s="2">
        <f t="shared" si="193"/>
        <v>-1775.2604850713033</v>
      </c>
      <c r="P923" s="2">
        <f t="shared" si="194"/>
        <v>-1775.2604850713033</v>
      </c>
    </row>
    <row r="924" spans="1:16">
      <c r="A924" s="6">
        <v>1</v>
      </c>
      <c r="B924" s="6">
        <v>8</v>
      </c>
      <c r="C924" s="6">
        <v>21</v>
      </c>
      <c r="D924" s="6">
        <f t="shared" si="182"/>
        <v>30</v>
      </c>
      <c r="E924" s="5">
        <f t="shared" si="183"/>
        <v>99.000000000000014</v>
      </c>
      <c r="F924" s="5">
        <f t="shared" si="184"/>
        <v>292.41669540238024</v>
      </c>
      <c r="G924" s="5">
        <f t="shared" si="185"/>
        <v>1226.6692487641703</v>
      </c>
      <c r="H924" s="5">
        <f t="shared" si="186"/>
        <v>1618.0859441665507</v>
      </c>
      <c r="I924" s="5">
        <f t="shared" si="187"/>
        <v>720</v>
      </c>
      <c r="J924" s="5">
        <f t="shared" si="188"/>
        <v>898.08594416655069</v>
      </c>
      <c r="K924" s="2">
        <f t="shared" si="189"/>
        <v>40591.769864002614</v>
      </c>
      <c r="L924" s="2">
        <f t="shared" si="190"/>
        <v>82252</v>
      </c>
      <c r="M924" s="2">
        <f t="shared" si="191"/>
        <v>22880</v>
      </c>
      <c r="N924" s="6">
        <f t="shared" si="192"/>
        <v>1</v>
      </c>
      <c r="O924" s="2">
        <f t="shared" si="193"/>
        <v>-1219.7698640026138</v>
      </c>
      <c r="P924" s="2">
        <f t="shared" si="194"/>
        <v>-1219.7698640026138</v>
      </c>
    </row>
    <row r="925" spans="1:16">
      <c r="A925" s="6">
        <v>1</v>
      </c>
      <c r="B925" s="6">
        <v>8</v>
      </c>
      <c r="C925" s="6">
        <v>22</v>
      </c>
      <c r="D925" s="6">
        <f t="shared" si="182"/>
        <v>31</v>
      </c>
      <c r="E925" s="5">
        <f t="shared" si="183"/>
        <v>99.000000000000014</v>
      </c>
      <c r="F925" s="5">
        <f t="shared" si="184"/>
        <v>292.41669540238024</v>
      </c>
      <c r="G925" s="5">
        <f t="shared" si="185"/>
        <v>1301.1455960105666</v>
      </c>
      <c r="H925" s="5">
        <f t="shared" si="186"/>
        <v>1692.5622914129467</v>
      </c>
      <c r="I925" s="5">
        <f t="shared" si="187"/>
        <v>720</v>
      </c>
      <c r="J925" s="5">
        <f t="shared" si="188"/>
        <v>972.56229141294671</v>
      </c>
      <c r="K925" s="2">
        <f t="shared" si="189"/>
        <v>41884.762003696989</v>
      </c>
      <c r="L925" s="2">
        <f t="shared" si="190"/>
        <v>84952</v>
      </c>
      <c r="M925" s="2">
        <f t="shared" si="191"/>
        <v>23760</v>
      </c>
      <c r="N925" s="6">
        <f t="shared" si="192"/>
        <v>1</v>
      </c>
      <c r="O925" s="2">
        <f t="shared" si="193"/>
        <v>-692.76200369698927</v>
      </c>
      <c r="P925" s="2">
        <f t="shared" si="194"/>
        <v>-692.76200369698927</v>
      </c>
    </row>
    <row r="926" spans="1:16">
      <c r="A926" s="6">
        <v>1</v>
      </c>
      <c r="B926" s="6">
        <v>8</v>
      </c>
      <c r="C926" s="6">
        <v>23</v>
      </c>
      <c r="D926" s="6">
        <f t="shared" si="182"/>
        <v>32</v>
      </c>
      <c r="E926" s="5">
        <f t="shared" si="183"/>
        <v>99.000000000000014</v>
      </c>
      <c r="F926" s="5">
        <f t="shared" si="184"/>
        <v>292.41669540238024</v>
      </c>
      <c r="G926" s="5">
        <f t="shared" si="185"/>
        <v>1377.292184868003</v>
      </c>
      <c r="H926" s="5">
        <f t="shared" si="186"/>
        <v>1768.7088802703834</v>
      </c>
      <c r="I926" s="5">
        <f t="shared" si="187"/>
        <v>720</v>
      </c>
      <c r="J926" s="5">
        <f t="shared" si="188"/>
        <v>1048.7088802703834</v>
      </c>
      <c r="K926" s="2">
        <f t="shared" si="189"/>
        <v>43206.751393583043</v>
      </c>
      <c r="L926" s="2">
        <f t="shared" si="190"/>
        <v>87652</v>
      </c>
      <c r="M926" s="2">
        <f t="shared" si="191"/>
        <v>24640</v>
      </c>
      <c r="N926" s="6">
        <f t="shared" si="192"/>
        <v>1</v>
      </c>
      <c r="O926" s="2">
        <f t="shared" si="193"/>
        <v>-194.75139358304295</v>
      </c>
      <c r="P926" s="2">
        <f t="shared" si="194"/>
        <v>-194.75139358304295</v>
      </c>
    </row>
    <row r="927" spans="1:16">
      <c r="A927" s="6">
        <v>1</v>
      </c>
      <c r="B927" s="6">
        <v>8</v>
      </c>
      <c r="C927" s="6">
        <v>24</v>
      </c>
      <c r="D927" s="6">
        <f t="shared" si="182"/>
        <v>33</v>
      </c>
      <c r="E927" s="5">
        <f t="shared" si="183"/>
        <v>99.000000000000014</v>
      </c>
      <c r="F927" s="5">
        <f t="shared" si="184"/>
        <v>292.41669540238024</v>
      </c>
      <c r="G927" s="5">
        <f t="shared" si="185"/>
        <v>1455.1391344474989</v>
      </c>
      <c r="H927" s="5">
        <f t="shared" si="186"/>
        <v>1846.555829849879</v>
      </c>
      <c r="I927" s="5">
        <f t="shared" si="187"/>
        <v>720</v>
      </c>
      <c r="J927" s="5">
        <f t="shared" si="188"/>
        <v>1126.555829849879</v>
      </c>
      <c r="K927" s="2">
        <f t="shared" si="189"/>
        <v>44558.260934893733</v>
      </c>
      <c r="L927" s="2">
        <f t="shared" si="190"/>
        <v>90352</v>
      </c>
      <c r="M927" s="2">
        <f t="shared" si="191"/>
        <v>25520</v>
      </c>
      <c r="N927" s="6">
        <f t="shared" si="192"/>
        <v>1</v>
      </c>
      <c r="O927" s="2">
        <f t="shared" si="193"/>
        <v>273.73906510626693</v>
      </c>
      <c r="P927" s="2">
        <f t="shared" si="194"/>
        <v>273.73906510626693</v>
      </c>
    </row>
    <row r="928" spans="1:16">
      <c r="A928" s="6">
        <v>1</v>
      </c>
      <c r="B928" s="6">
        <v>8</v>
      </c>
      <c r="C928" s="6">
        <v>25</v>
      </c>
      <c r="D928" s="6">
        <f t="shared" si="182"/>
        <v>34</v>
      </c>
      <c r="E928" s="5">
        <f t="shared" si="183"/>
        <v>99.000000000000014</v>
      </c>
      <c r="F928" s="5">
        <f t="shared" si="184"/>
        <v>292.41669540238024</v>
      </c>
      <c r="G928" s="5">
        <f t="shared" si="185"/>
        <v>1534.7170558625965</v>
      </c>
      <c r="H928" s="5">
        <f t="shared" si="186"/>
        <v>1926.1337512649766</v>
      </c>
      <c r="I928" s="5">
        <f t="shared" si="187"/>
        <v>720</v>
      </c>
      <c r="J928" s="5">
        <f t="shared" si="188"/>
        <v>1206.1337512649766</v>
      </c>
      <c r="K928" s="2">
        <f t="shared" si="189"/>
        <v>45939.822070572511</v>
      </c>
      <c r="L928" s="2">
        <f t="shared" si="190"/>
        <v>93052</v>
      </c>
      <c r="M928" s="2">
        <f t="shared" si="191"/>
        <v>26400</v>
      </c>
      <c r="N928" s="6">
        <f t="shared" si="192"/>
        <v>1</v>
      </c>
      <c r="O928" s="2">
        <f t="shared" si="193"/>
        <v>712.17792942748929</v>
      </c>
      <c r="P928" s="2">
        <f t="shared" si="194"/>
        <v>712.17792942748929</v>
      </c>
    </row>
    <row r="929" spans="1:16">
      <c r="A929" s="6">
        <v>1</v>
      </c>
      <c r="B929" s="6">
        <v>8</v>
      </c>
      <c r="C929" s="6">
        <v>26</v>
      </c>
      <c r="D929" s="6">
        <f t="shared" si="182"/>
        <v>35</v>
      </c>
      <c r="E929" s="5">
        <f t="shared" si="183"/>
        <v>99.000000000000014</v>
      </c>
      <c r="F929" s="5">
        <f t="shared" si="184"/>
        <v>292.41669540238024</v>
      </c>
      <c r="G929" s="5">
        <f t="shared" si="185"/>
        <v>1616.0570598233144</v>
      </c>
      <c r="H929" s="5">
        <f t="shared" si="186"/>
        <v>2007.4737552256947</v>
      </c>
      <c r="I929" s="5">
        <f t="shared" si="187"/>
        <v>720</v>
      </c>
      <c r="J929" s="5">
        <f t="shared" si="188"/>
        <v>1287.4737552256947</v>
      </c>
      <c r="K929" s="2">
        <f t="shared" si="189"/>
        <v>47351.974917112755</v>
      </c>
      <c r="L929" s="2">
        <f t="shared" si="190"/>
        <v>95752</v>
      </c>
      <c r="M929" s="2">
        <f t="shared" si="191"/>
        <v>27280</v>
      </c>
      <c r="N929" s="6">
        <f t="shared" si="192"/>
        <v>1</v>
      </c>
      <c r="O929" s="2">
        <f t="shared" si="193"/>
        <v>1120.0250828872449</v>
      </c>
      <c r="P929" s="2">
        <f t="shared" si="194"/>
        <v>1120.0250828872449</v>
      </c>
    </row>
    <row r="930" spans="1:16">
      <c r="A930" s="6">
        <v>1</v>
      </c>
      <c r="B930" s="6">
        <v>8</v>
      </c>
      <c r="C930" s="6">
        <v>27</v>
      </c>
      <c r="D930" s="6">
        <f t="shared" si="182"/>
        <v>36</v>
      </c>
      <c r="E930" s="5">
        <f t="shared" si="183"/>
        <v>99.000000000000014</v>
      </c>
      <c r="F930" s="5">
        <f t="shared" si="184"/>
        <v>292.41669540238024</v>
      </c>
      <c r="G930" s="5">
        <f t="shared" si="185"/>
        <v>1699.1907643430709</v>
      </c>
      <c r="H930" s="5">
        <f t="shared" si="186"/>
        <v>2090.6074597454513</v>
      </c>
      <c r="I930" s="5">
        <f t="shared" si="187"/>
        <v>720</v>
      </c>
      <c r="J930" s="5">
        <f t="shared" si="188"/>
        <v>1370.6074597454513</v>
      </c>
      <c r="K930" s="2">
        <f t="shared" si="189"/>
        <v>48795.26839835853</v>
      </c>
      <c r="L930" s="2">
        <f t="shared" si="190"/>
        <v>98452</v>
      </c>
      <c r="M930" s="2">
        <f t="shared" si="191"/>
        <v>28160</v>
      </c>
      <c r="N930" s="6">
        <f t="shared" si="192"/>
        <v>1</v>
      </c>
      <c r="O930" s="2">
        <f t="shared" si="193"/>
        <v>1496.7316016414698</v>
      </c>
      <c r="P930" s="2">
        <f t="shared" si="194"/>
        <v>1496.7316016414698</v>
      </c>
    </row>
    <row r="931" spans="1:16">
      <c r="A931" s="6">
        <v>1</v>
      </c>
      <c r="B931" s="6">
        <v>8</v>
      </c>
      <c r="C931" s="6">
        <v>28</v>
      </c>
      <c r="D931" s="6">
        <f t="shared" si="182"/>
        <v>37</v>
      </c>
      <c r="E931" s="5">
        <f t="shared" si="183"/>
        <v>99.000000000000014</v>
      </c>
      <c r="F931" s="5">
        <f t="shared" si="184"/>
        <v>292.41669540238024</v>
      </c>
      <c r="G931" s="5">
        <f t="shared" si="185"/>
        <v>1784.1503025602246</v>
      </c>
      <c r="H931" s="5">
        <f t="shared" si="186"/>
        <v>2175.566997962605</v>
      </c>
      <c r="I931" s="5">
        <f t="shared" si="187"/>
        <v>720</v>
      </c>
      <c r="J931" s="5">
        <f t="shared" si="188"/>
        <v>1455.566997962605</v>
      </c>
      <c r="K931" s="2">
        <f t="shared" si="189"/>
        <v>50270.260381295229</v>
      </c>
      <c r="L931" s="2">
        <f t="shared" si="190"/>
        <v>101152</v>
      </c>
      <c r="M931" s="2">
        <f t="shared" si="191"/>
        <v>29040</v>
      </c>
      <c r="N931" s="6">
        <f t="shared" si="192"/>
        <v>1</v>
      </c>
      <c r="O931" s="2">
        <f t="shared" si="193"/>
        <v>1841.7396187047707</v>
      </c>
      <c r="P931" s="2">
        <f t="shared" si="194"/>
        <v>1841.7396187047707</v>
      </c>
    </row>
    <row r="932" spans="1:16">
      <c r="A932" s="6">
        <v>1</v>
      </c>
      <c r="B932" s="6">
        <v>8</v>
      </c>
      <c r="C932" s="6">
        <v>29</v>
      </c>
      <c r="D932" s="6">
        <f t="shared" si="182"/>
        <v>38</v>
      </c>
      <c r="E932" s="5">
        <f t="shared" si="183"/>
        <v>99.000000000000014</v>
      </c>
      <c r="F932" s="5">
        <f t="shared" si="184"/>
        <v>292.41669540238024</v>
      </c>
      <c r="G932" s="5">
        <f t="shared" si="185"/>
        <v>1870.9683306758782</v>
      </c>
      <c r="H932" s="5">
        <f t="shared" si="186"/>
        <v>2262.3850260782583</v>
      </c>
      <c r="I932" s="5">
        <f t="shared" si="187"/>
        <v>720</v>
      </c>
      <c r="J932" s="5">
        <f t="shared" si="188"/>
        <v>1542.3850260782583</v>
      </c>
      <c r="K932" s="2">
        <f t="shared" si="189"/>
        <v>51777.517813858649</v>
      </c>
      <c r="L932" s="2">
        <f t="shared" si="190"/>
        <v>103852</v>
      </c>
      <c r="M932" s="2">
        <f t="shared" si="191"/>
        <v>29920</v>
      </c>
      <c r="N932" s="6">
        <f t="shared" si="192"/>
        <v>1</v>
      </c>
      <c r="O932" s="2">
        <f t="shared" si="193"/>
        <v>2154.4821861413511</v>
      </c>
      <c r="P932" s="2">
        <f t="shared" si="194"/>
        <v>2154.4821861413511</v>
      </c>
    </row>
    <row r="933" spans="1:16">
      <c r="A933" s="6">
        <v>1</v>
      </c>
      <c r="B933" s="6">
        <v>8</v>
      </c>
      <c r="C933" s="6">
        <v>30</v>
      </c>
      <c r="D933" s="6">
        <f t="shared" si="182"/>
        <v>39</v>
      </c>
      <c r="E933" s="5">
        <f t="shared" si="183"/>
        <v>99.000000000000014</v>
      </c>
      <c r="F933" s="5">
        <f t="shared" si="184"/>
        <v>292.41669540238024</v>
      </c>
      <c r="G933" s="5">
        <f t="shared" si="185"/>
        <v>1959.6780360096488</v>
      </c>
      <c r="H933" s="5">
        <f t="shared" si="186"/>
        <v>2351.094731412029</v>
      </c>
      <c r="I933" s="5">
        <f t="shared" si="187"/>
        <v>720</v>
      </c>
      <c r="J933" s="5">
        <f t="shared" si="188"/>
        <v>1631.094731412029</v>
      </c>
      <c r="K933" s="2">
        <f t="shared" si="189"/>
        <v>53317.616864792173</v>
      </c>
      <c r="L933" s="2">
        <f t="shared" si="190"/>
        <v>106552</v>
      </c>
      <c r="M933" s="2">
        <f t="shared" si="191"/>
        <v>30800</v>
      </c>
      <c r="N933" s="6">
        <f t="shared" si="192"/>
        <v>1</v>
      </c>
      <c r="O933" s="2">
        <f t="shared" si="193"/>
        <v>2434.3831352078269</v>
      </c>
      <c r="P933" s="2">
        <f t="shared" si="194"/>
        <v>2434.3831352078269</v>
      </c>
    </row>
    <row r="934" spans="1:16">
      <c r="A934" s="6">
        <v>1</v>
      </c>
      <c r="B934" s="6">
        <v>9</v>
      </c>
      <c r="C934" s="6">
        <v>0</v>
      </c>
      <c r="D934" s="6">
        <f t="shared" si="182"/>
        <v>10</v>
      </c>
      <c r="E934" s="5">
        <f t="shared" si="183"/>
        <v>99.000000000000014</v>
      </c>
      <c r="F934" s="5">
        <f t="shared" si="184"/>
        <v>337.19300188586965</v>
      </c>
      <c r="G934" s="5">
        <f t="shared" si="185"/>
        <v>0</v>
      </c>
      <c r="H934" s="5">
        <f t="shared" si="186"/>
        <v>436.19300188586965</v>
      </c>
      <c r="I934" s="5">
        <f t="shared" si="187"/>
        <v>436.19300188586965</v>
      </c>
      <c r="J934" s="5">
        <f t="shared" si="188"/>
        <v>0</v>
      </c>
      <c r="K934" s="2">
        <f t="shared" si="189"/>
        <v>15145.590343259362</v>
      </c>
      <c r="L934" s="2">
        <f t="shared" si="190"/>
        <v>27646</v>
      </c>
      <c r="M934" s="2">
        <f t="shared" si="191"/>
        <v>4840</v>
      </c>
      <c r="N934" s="6">
        <f t="shared" si="192"/>
        <v>1</v>
      </c>
      <c r="O934" s="2">
        <f t="shared" si="193"/>
        <v>-12339.590343259362</v>
      </c>
      <c r="P934" s="2">
        <f t="shared" si="194"/>
        <v>-12339.590343259362</v>
      </c>
    </row>
    <row r="935" spans="1:16">
      <c r="A935" s="6">
        <v>1</v>
      </c>
      <c r="B935" s="6">
        <v>9</v>
      </c>
      <c r="C935" s="6">
        <v>1</v>
      </c>
      <c r="D935" s="6">
        <f t="shared" si="182"/>
        <v>11</v>
      </c>
      <c r="E935" s="5">
        <f t="shared" si="183"/>
        <v>99.000000000000014</v>
      </c>
      <c r="F935" s="5">
        <f t="shared" si="184"/>
        <v>337.19300188586965</v>
      </c>
      <c r="G935" s="5">
        <f t="shared" si="185"/>
        <v>45.5625</v>
      </c>
      <c r="H935" s="5">
        <f t="shared" si="186"/>
        <v>481.75550188586965</v>
      </c>
      <c r="I935" s="5">
        <f t="shared" si="187"/>
        <v>481.75550188586965</v>
      </c>
      <c r="J935" s="5">
        <f t="shared" si="188"/>
        <v>0</v>
      </c>
      <c r="K935" s="2">
        <f t="shared" si="189"/>
        <v>16727.621593259362</v>
      </c>
      <c r="L935" s="2">
        <f t="shared" si="190"/>
        <v>30346</v>
      </c>
      <c r="M935" s="2">
        <f t="shared" si="191"/>
        <v>5720</v>
      </c>
      <c r="N935" s="6">
        <f t="shared" si="192"/>
        <v>1</v>
      </c>
      <c r="O935" s="2">
        <f t="shared" si="193"/>
        <v>-12101.621593259362</v>
      </c>
      <c r="P935" s="2">
        <f t="shared" si="194"/>
        <v>-12101.621593259362</v>
      </c>
    </row>
    <row r="936" spans="1:16">
      <c r="A936" s="6">
        <v>1</v>
      </c>
      <c r="B936" s="6">
        <v>9</v>
      </c>
      <c r="C936" s="6">
        <v>2</v>
      </c>
      <c r="D936" s="6">
        <f t="shared" si="182"/>
        <v>12</v>
      </c>
      <c r="E936" s="5">
        <f t="shared" si="183"/>
        <v>99.000000000000014</v>
      </c>
      <c r="F936" s="5">
        <f t="shared" si="184"/>
        <v>337.19300188586965</v>
      </c>
      <c r="G936" s="5">
        <f t="shared" si="185"/>
        <v>92.264062499999994</v>
      </c>
      <c r="H936" s="5">
        <f t="shared" si="186"/>
        <v>528.45706438586967</v>
      </c>
      <c r="I936" s="5">
        <f t="shared" si="187"/>
        <v>528.45706438586967</v>
      </c>
      <c r="J936" s="5">
        <f t="shared" si="188"/>
        <v>0</v>
      </c>
      <c r="K936" s="2">
        <f t="shared" si="189"/>
        <v>18349.203624509362</v>
      </c>
      <c r="L936" s="2">
        <f t="shared" si="190"/>
        <v>33046</v>
      </c>
      <c r="M936" s="2">
        <f t="shared" si="191"/>
        <v>6600</v>
      </c>
      <c r="N936" s="6">
        <f t="shared" si="192"/>
        <v>1</v>
      </c>
      <c r="O936" s="2">
        <f t="shared" si="193"/>
        <v>-11903.203624509362</v>
      </c>
      <c r="P936" s="2">
        <f t="shared" si="194"/>
        <v>-11903.203624509362</v>
      </c>
    </row>
    <row r="937" spans="1:16">
      <c r="A937" s="6">
        <v>1</v>
      </c>
      <c r="B937" s="6">
        <v>9</v>
      </c>
      <c r="C937" s="6">
        <v>3</v>
      </c>
      <c r="D937" s="6">
        <f t="shared" si="182"/>
        <v>13</v>
      </c>
      <c r="E937" s="5">
        <f t="shared" si="183"/>
        <v>99.000000000000014</v>
      </c>
      <c r="F937" s="5">
        <f t="shared" si="184"/>
        <v>337.19300188586965</v>
      </c>
      <c r="G937" s="5">
        <f t="shared" si="185"/>
        <v>140.12604492187498</v>
      </c>
      <c r="H937" s="5">
        <f t="shared" si="186"/>
        <v>576.3190468077446</v>
      </c>
      <c r="I937" s="5">
        <f t="shared" si="187"/>
        <v>576.3190468077446</v>
      </c>
      <c r="J937" s="5">
        <f t="shared" si="188"/>
        <v>0</v>
      </c>
      <c r="K937" s="2">
        <f t="shared" si="189"/>
        <v>20011.0780141578</v>
      </c>
      <c r="L937" s="2">
        <f t="shared" si="190"/>
        <v>35746</v>
      </c>
      <c r="M937" s="2">
        <f t="shared" si="191"/>
        <v>7480</v>
      </c>
      <c r="N937" s="6">
        <f t="shared" si="192"/>
        <v>1</v>
      </c>
      <c r="O937" s="2">
        <f t="shared" si="193"/>
        <v>-11745.0780141578</v>
      </c>
      <c r="P937" s="2">
        <f t="shared" si="194"/>
        <v>-11745.0780141578</v>
      </c>
    </row>
    <row r="938" spans="1:16">
      <c r="A938" s="6">
        <v>1</v>
      </c>
      <c r="B938" s="6">
        <v>9</v>
      </c>
      <c r="C938" s="6">
        <v>4</v>
      </c>
      <c r="D938" s="6">
        <f t="shared" si="182"/>
        <v>14</v>
      </c>
      <c r="E938" s="5">
        <f t="shared" si="183"/>
        <v>99.000000000000014</v>
      </c>
      <c r="F938" s="5">
        <f t="shared" si="184"/>
        <v>337.19300188586965</v>
      </c>
      <c r="G938" s="5">
        <f t="shared" si="185"/>
        <v>189.17016064453125</v>
      </c>
      <c r="H938" s="5">
        <f t="shared" si="186"/>
        <v>625.36316253040093</v>
      </c>
      <c r="I938" s="5">
        <f t="shared" si="187"/>
        <v>625.36316253040093</v>
      </c>
      <c r="J938" s="5">
        <f t="shared" si="188"/>
        <v>0</v>
      </c>
      <c r="K938" s="2">
        <f t="shared" si="189"/>
        <v>21713.998698972253</v>
      </c>
      <c r="L938" s="2">
        <f t="shared" si="190"/>
        <v>38446</v>
      </c>
      <c r="M938" s="2">
        <f t="shared" si="191"/>
        <v>8360</v>
      </c>
      <c r="N938" s="6">
        <f t="shared" si="192"/>
        <v>1</v>
      </c>
      <c r="O938" s="2">
        <f t="shared" si="193"/>
        <v>-11627.998698972253</v>
      </c>
      <c r="P938" s="2">
        <f t="shared" si="194"/>
        <v>-11627.998698972253</v>
      </c>
    </row>
    <row r="939" spans="1:16">
      <c r="A939" s="6">
        <v>1</v>
      </c>
      <c r="B939" s="6">
        <v>9</v>
      </c>
      <c r="C939" s="6">
        <v>5</v>
      </c>
      <c r="D939" s="6">
        <f t="shared" si="182"/>
        <v>15</v>
      </c>
      <c r="E939" s="5">
        <f t="shared" si="183"/>
        <v>99.000000000000014</v>
      </c>
      <c r="F939" s="5">
        <f t="shared" si="184"/>
        <v>337.19300188586965</v>
      </c>
      <c r="G939" s="5">
        <f t="shared" si="185"/>
        <v>239.41848456573481</v>
      </c>
      <c r="H939" s="5">
        <f t="shared" si="186"/>
        <v>675.61148645160449</v>
      </c>
      <c r="I939" s="5">
        <f t="shared" si="187"/>
        <v>675.61148645160449</v>
      </c>
      <c r="J939" s="5">
        <f t="shared" si="188"/>
        <v>0</v>
      </c>
      <c r="K939" s="2">
        <f t="shared" si="189"/>
        <v>23458.732168458489</v>
      </c>
      <c r="L939" s="2">
        <f t="shared" si="190"/>
        <v>41146</v>
      </c>
      <c r="M939" s="2">
        <f t="shared" si="191"/>
        <v>9240</v>
      </c>
      <c r="N939" s="6">
        <f t="shared" si="192"/>
        <v>1</v>
      </c>
      <c r="O939" s="2">
        <f t="shared" si="193"/>
        <v>-11552.732168458489</v>
      </c>
      <c r="P939" s="2">
        <f t="shared" si="194"/>
        <v>-11552.732168458489</v>
      </c>
    </row>
    <row r="940" spans="1:16">
      <c r="A940" s="6">
        <v>1</v>
      </c>
      <c r="B940" s="6">
        <v>9</v>
      </c>
      <c r="C940" s="6">
        <v>6</v>
      </c>
      <c r="D940" s="6">
        <f t="shared" si="182"/>
        <v>16</v>
      </c>
      <c r="E940" s="5">
        <f t="shared" si="183"/>
        <v>99.000000000000014</v>
      </c>
      <c r="F940" s="5">
        <f t="shared" si="184"/>
        <v>337.19300188586965</v>
      </c>
      <c r="G940" s="5">
        <f t="shared" si="185"/>
        <v>290.89345874736784</v>
      </c>
      <c r="H940" s="5">
        <f t="shared" si="186"/>
        <v>727.08646063323749</v>
      </c>
      <c r="I940" s="5">
        <f t="shared" si="187"/>
        <v>720</v>
      </c>
      <c r="J940" s="5">
        <f t="shared" si="188"/>
        <v>7.0864606332374933</v>
      </c>
      <c r="K940" s="2">
        <f t="shared" si="189"/>
        <v>25123.02883043815</v>
      </c>
      <c r="L940" s="2">
        <f t="shared" si="190"/>
        <v>43846</v>
      </c>
      <c r="M940" s="2">
        <f t="shared" si="191"/>
        <v>10120</v>
      </c>
      <c r="N940" s="6">
        <f t="shared" si="192"/>
        <v>1</v>
      </c>
      <c r="O940" s="2">
        <f t="shared" si="193"/>
        <v>-11397.02883043815</v>
      </c>
      <c r="P940" s="2">
        <f t="shared" si="194"/>
        <v>-11397.02883043815</v>
      </c>
    </row>
    <row r="941" spans="1:16">
      <c r="A941" s="6">
        <v>1</v>
      </c>
      <c r="B941" s="6">
        <v>9</v>
      </c>
      <c r="C941" s="6">
        <v>7</v>
      </c>
      <c r="D941" s="6">
        <f t="shared" si="182"/>
        <v>17</v>
      </c>
      <c r="E941" s="5">
        <f t="shared" si="183"/>
        <v>99.000000000000014</v>
      </c>
      <c r="F941" s="5">
        <f t="shared" si="184"/>
        <v>337.19300188586965</v>
      </c>
      <c r="G941" s="5">
        <f t="shared" si="185"/>
        <v>343.61789814532818</v>
      </c>
      <c r="H941" s="5">
        <f t="shared" si="186"/>
        <v>779.81090003119789</v>
      </c>
      <c r="I941" s="5">
        <f t="shared" si="187"/>
        <v>720</v>
      </c>
      <c r="J941" s="5">
        <f t="shared" si="188"/>
        <v>59.810900031197889</v>
      </c>
      <c r="K941" s="2">
        <f t="shared" si="189"/>
        <v>26038.383681097184</v>
      </c>
      <c r="L941" s="2">
        <f t="shared" si="190"/>
        <v>46546</v>
      </c>
      <c r="M941" s="2">
        <f t="shared" si="191"/>
        <v>11000</v>
      </c>
      <c r="N941" s="6">
        <f t="shared" si="192"/>
        <v>1</v>
      </c>
      <c r="O941" s="2">
        <f t="shared" si="193"/>
        <v>-10492.383681097184</v>
      </c>
      <c r="P941" s="2">
        <f t="shared" si="194"/>
        <v>-10492.383681097184</v>
      </c>
    </row>
    <row r="942" spans="1:16">
      <c r="A942" s="6">
        <v>1</v>
      </c>
      <c r="B942" s="6">
        <v>9</v>
      </c>
      <c r="C942" s="6">
        <v>8</v>
      </c>
      <c r="D942" s="6">
        <f t="shared" si="182"/>
        <v>18</v>
      </c>
      <c r="E942" s="5">
        <f t="shared" si="183"/>
        <v>99.000000000000014</v>
      </c>
      <c r="F942" s="5">
        <f t="shared" si="184"/>
        <v>337.19300188586965</v>
      </c>
      <c r="G942" s="5">
        <f t="shared" si="185"/>
        <v>397.61499642530839</v>
      </c>
      <c r="H942" s="5">
        <f t="shared" si="186"/>
        <v>833.80799831117804</v>
      </c>
      <c r="I942" s="5">
        <f t="shared" si="187"/>
        <v>720</v>
      </c>
      <c r="J942" s="5">
        <f t="shared" si="188"/>
        <v>113.80799831117804</v>
      </c>
      <c r="K942" s="2">
        <f t="shared" si="189"/>
        <v>26975.833304013508</v>
      </c>
      <c r="L942" s="2">
        <f t="shared" si="190"/>
        <v>49246</v>
      </c>
      <c r="M942" s="2">
        <f t="shared" si="191"/>
        <v>11880</v>
      </c>
      <c r="N942" s="6">
        <f t="shared" si="192"/>
        <v>1</v>
      </c>
      <c r="O942" s="2">
        <f t="shared" si="193"/>
        <v>-9609.8333040135076</v>
      </c>
      <c r="P942" s="2">
        <f t="shared" si="194"/>
        <v>-9609.8333040135076</v>
      </c>
    </row>
    <row r="943" spans="1:16">
      <c r="A943" s="6">
        <v>1</v>
      </c>
      <c r="B943" s="6">
        <v>9</v>
      </c>
      <c r="C943" s="6">
        <v>9</v>
      </c>
      <c r="D943" s="6">
        <f t="shared" si="182"/>
        <v>19</v>
      </c>
      <c r="E943" s="5">
        <f t="shared" si="183"/>
        <v>99.000000000000014</v>
      </c>
      <c r="F943" s="5">
        <f t="shared" si="184"/>
        <v>337.19300188586965</v>
      </c>
      <c r="G943" s="5">
        <f t="shared" si="185"/>
        <v>452.90833186570285</v>
      </c>
      <c r="H943" s="5">
        <f t="shared" si="186"/>
        <v>889.1013337515725</v>
      </c>
      <c r="I943" s="5">
        <f t="shared" si="187"/>
        <v>720</v>
      </c>
      <c r="J943" s="5">
        <f t="shared" si="188"/>
        <v>169.1013337515725</v>
      </c>
      <c r="K943" s="2">
        <f t="shared" si="189"/>
        <v>27935.787044298133</v>
      </c>
      <c r="L943" s="2">
        <f t="shared" si="190"/>
        <v>51946</v>
      </c>
      <c r="M943" s="2">
        <f t="shared" si="191"/>
        <v>12760</v>
      </c>
      <c r="N943" s="6">
        <f t="shared" si="192"/>
        <v>1</v>
      </c>
      <c r="O943" s="2">
        <f t="shared" si="193"/>
        <v>-8749.787044298133</v>
      </c>
      <c r="P943" s="2">
        <f t="shared" si="194"/>
        <v>-8749.787044298133</v>
      </c>
    </row>
    <row r="944" spans="1:16">
      <c r="A944" s="6">
        <v>1</v>
      </c>
      <c r="B944" s="6">
        <v>9</v>
      </c>
      <c r="C944" s="6">
        <v>10</v>
      </c>
      <c r="D944" s="6">
        <f t="shared" si="182"/>
        <v>20</v>
      </c>
      <c r="E944" s="5">
        <f t="shared" si="183"/>
        <v>99.000000000000014</v>
      </c>
      <c r="F944" s="5">
        <f t="shared" si="184"/>
        <v>337.19300188586965</v>
      </c>
      <c r="G944" s="5">
        <f t="shared" si="185"/>
        <v>509.52187334891573</v>
      </c>
      <c r="H944" s="5">
        <f t="shared" si="186"/>
        <v>945.71487523478538</v>
      </c>
      <c r="I944" s="5">
        <f t="shared" si="187"/>
        <v>720</v>
      </c>
      <c r="J944" s="5">
        <f t="shared" si="188"/>
        <v>225.71487523478538</v>
      </c>
      <c r="K944" s="2">
        <f t="shared" si="189"/>
        <v>28918.661028381692</v>
      </c>
      <c r="L944" s="2">
        <f t="shared" si="190"/>
        <v>54646</v>
      </c>
      <c r="M944" s="2">
        <f t="shared" si="191"/>
        <v>13640</v>
      </c>
      <c r="N944" s="6">
        <f t="shared" si="192"/>
        <v>1</v>
      </c>
      <c r="O944" s="2">
        <f t="shared" si="193"/>
        <v>-7912.6610283816917</v>
      </c>
      <c r="P944" s="2">
        <f t="shared" si="194"/>
        <v>-7912.6610283816917</v>
      </c>
    </row>
    <row r="945" spans="1:16">
      <c r="A945" s="6">
        <v>1</v>
      </c>
      <c r="B945" s="6">
        <v>9</v>
      </c>
      <c r="C945" s="6">
        <v>11</v>
      </c>
      <c r="D945" s="6">
        <f t="shared" si="182"/>
        <v>21</v>
      </c>
      <c r="E945" s="5">
        <f t="shared" si="183"/>
        <v>99.000000000000014</v>
      </c>
      <c r="F945" s="5">
        <f t="shared" si="184"/>
        <v>337.19300188586965</v>
      </c>
      <c r="G945" s="5">
        <f t="shared" si="185"/>
        <v>567.47998644235474</v>
      </c>
      <c r="H945" s="5">
        <f t="shared" si="186"/>
        <v>1003.6729883282244</v>
      </c>
      <c r="I945" s="5">
        <f t="shared" si="187"/>
        <v>720</v>
      </c>
      <c r="J945" s="5">
        <f t="shared" si="188"/>
        <v>283.67298832822439</v>
      </c>
      <c r="K945" s="2">
        <f t="shared" si="189"/>
        <v>29924.878269587229</v>
      </c>
      <c r="L945" s="2">
        <f t="shared" si="190"/>
        <v>57346</v>
      </c>
      <c r="M945" s="2">
        <f t="shared" si="191"/>
        <v>14520</v>
      </c>
      <c r="N945" s="6">
        <f t="shared" si="192"/>
        <v>1</v>
      </c>
      <c r="O945" s="2">
        <f t="shared" si="193"/>
        <v>-7098.8782695872287</v>
      </c>
      <c r="P945" s="2">
        <f t="shared" si="194"/>
        <v>-7098.8782695872287</v>
      </c>
    </row>
    <row r="946" spans="1:16">
      <c r="A946" s="6">
        <v>1</v>
      </c>
      <c r="B946" s="6">
        <v>9</v>
      </c>
      <c r="C946" s="6">
        <v>12</v>
      </c>
      <c r="D946" s="6">
        <f t="shared" si="182"/>
        <v>22</v>
      </c>
      <c r="E946" s="5">
        <f t="shared" si="183"/>
        <v>99.000000000000014</v>
      </c>
      <c r="F946" s="5">
        <f t="shared" si="184"/>
        <v>337.19300188586965</v>
      </c>
      <c r="G946" s="5">
        <f t="shared" si="185"/>
        <v>626.80743957041921</v>
      </c>
      <c r="H946" s="5">
        <f t="shared" si="186"/>
        <v>1063.0004414562889</v>
      </c>
      <c r="I946" s="5">
        <f t="shared" si="187"/>
        <v>720</v>
      </c>
      <c r="J946" s="5">
        <f t="shared" si="188"/>
        <v>343.00044145628885</v>
      </c>
      <c r="K946" s="2">
        <f t="shared" si="189"/>
        <v>30954.868775282794</v>
      </c>
      <c r="L946" s="2">
        <f t="shared" si="190"/>
        <v>60046</v>
      </c>
      <c r="M946" s="2">
        <f t="shared" si="191"/>
        <v>15400</v>
      </c>
      <c r="N946" s="6">
        <f t="shared" si="192"/>
        <v>1</v>
      </c>
      <c r="O946" s="2">
        <f t="shared" si="193"/>
        <v>-6308.8687752827936</v>
      </c>
      <c r="P946" s="2">
        <f t="shared" si="194"/>
        <v>-6308.8687752827936</v>
      </c>
    </row>
    <row r="947" spans="1:16">
      <c r="A947" s="6">
        <v>1</v>
      </c>
      <c r="B947" s="6">
        <v>9</v>
      </c>
      <c r="C947" s="6">
        <v>13</v>
      </c>
      <c r="D947" s="6">
        <f t="shared" si="182"/>
        <v>23</v>
      </c>
      <c r="E947" s="5">
        <f t="shared" si="183"/>
        <v>99.000000000000014</v>
      </c>
      <c r="F947" s="5">
        <f t="shared" si="184"/>
        <v>337.19300188586965</v>
      </c>
      <c r="G947" s="5">
        <f t="shared" si="185"/>
        <v>687.52941027880343</v>
      </c>
      <c r="H947" s="5">
        <f t="shared" si="186"/>
        <v>1123.7224121646732</v>
      </c>
      <c r="I947" s="5">
        <f t="shared" si="187"/>
        <v>720</v>
      </c>
      <c r="J947" s="5">
        <f t="shared" si="188"/>
        <v>403.72241216467319</v>
      </c>
      <c r="K947" s="2">
        <f t="shared" si="189"/>
        <v>32009.069655636689</v>
      </c>
      <c r="L947" s="2">
        <f t="shared" si="190"/>
        <v>62746</v>
      </c>
      <c r="M947" s="2">
        <f t="shared" si="191"/>
        <v>16280</v>
      </c>
      <c r="N947" s="6">
        <f t="shared" si="192"/>
        <v>1</v>
      </c>
      <c r="O947" s="2">
        <f t="shared" si="193"/>
        <v>-5543.0696556366893</v>
      </c>
      <c r="P947" s="2">
        <f t="shared" si="194"/>
        <v>-5543.0696556366893</v>
      </c>
    </row>
    <row r="948" spans="1:16">
      <c r="A948" s="6">
        <v>1</v>
      </c>
      <c r="B948" s="6">
        <v>9</v>
      </c>
      <c r="C948" s="6">
        <v>14</v>
      </c>
      <c r="D948" s="6">
        <f t="shared" si="182"/>
        <v>24</v>
      </c>
      <c r="E948" s="5">
        <f t="shared" si="183"/>
        <v>99.000000000000014</v>
      </c>
      <c r="F948" s="5">
        <f t="shared" si="184"/>
        <v>337.19300188586965</v>
      </c>
      <c r="G948" s="5">
        <f t="shared" si="185"/>
        <v>749.67149159246469</v>
      </c>
      <c r="H948" s="5">
        <f t="shared" si="186"/>
        <v>1185.8644934783342</v>
      </c>
      <c r="I948" s="5">
        <f t="shared" si="187"/>
        <v>720</v>
      </c>
      <c r="J948" s="5">
        <f t="shared" si="188"/>
        <v>465.86449347833423</v>
      </c>
      <c r="K948" s="2">
        <f t="shared" si="189"/>
        <v>33087.92523399886</v>
      </c>
      <c r="L948" s="2">
        <f t="shared" si="190"/>
        <v>65446</v>
      </c>
      <c r="M948" s="2">
        <f t="shared" si="191"/>
        <v>17160</v>
      </c>
      <c r="N948" s="6">
        <f t="shared" si="192"/>
        <v>1</v>
      </c>
      <c r="O948" s="2">
        <f t="shared" si="193"/>
        <v>-4801.9252339988598</v>
      </c>
      <c r="P948" s="2">
        <f t="shared" si="194"/>
        <v>-4801.9252339988598</v>
      </c>
    </row>
    <row r="949" spans="1:16">
      <c r="A949" s="6">
        <v>1</v>
      </c>
      <c r="B949" s="6">
        <v>9</v>
      </c>
      <c r="C949" s="6">
        <v>15</v>
      </c>
      <c r="D949" s="6">
        <f t="shared" si="182"/>
        <v>25</v>
      </c>
      <c r="E949" s="5">
        <f t="shared" si="183"/>
        <v>99.000000000000014</v>
      </c>
      <c r="F949" s="5">
        <f t="shared" si="184"/>
        <v>337.19300188586965</v>
      </c>
      <c r="G949" s="5">
        <f t="shared" si="185"/>
        <v>813.25969846861108</v>
      </c>
      <c r="H949" s="5">
        <f t="shared" si="186"/>
        <v>1249.4527003544808</v>
      </c>
      <c r="I949" s="5">
        <f t="shared" si="187"/>
        <v>720</v>
      </c>
      <c r="J949" s="5">
        <f t="shared" si="188"/>
        <v>529.45270035448084</v>
      </c>
      <c r="K949" s="2">
        <f t="shared" si="189"/>
        <v>34191.887158931961</v>
      </c>
      <c r="L949" s="2">
        <f t="shared" si="190"/>
        <v>68146</v>
      </c>
      <c r="M949" s="2">
        <f t="shared" si="191"/>
        <v>18040</v>
      </c>
      <c r="N949" s="6">
        <f t="shared" si="192"/>
        <v>1</v>
      </c>
      <c r="O949" s="2">
        <f t="shared" si="193"/>
        <v>-4085.8871589319606</v>
      </c>
      <c r="P949" s="2">
        <f t="shared" si="194"/>
        <v>-4085.8871589319606</v>
      </c>
    </row>
    <row r="950" spans="1:16">
      <c r="A950" s="6">
        <v>1</v>
      </c>
      <c r="B950" s="6">
        <v>9</v>
      </c>
      <c r="C950" s="6">
        <v>16</v>
      </c>
      <c r="D950" s="6">
        <f t="shared" si="182"/>
        <v>26</v>
      </c>
      <c r="E950" s="5">
        <f t="shared" si="183"/>
        <v>99.000000000000014</v>
      </c>
      <c r="F950" s="5">
        <f t="shared" si="184"/>
        <v>337.19300188586965</v>
      </c>
      <c r="G950" s="5">
        <f t="shared" si="185"/>
        <v>878.32047434610013</v>
      </c>
      <c r="H950" s="5">
        <f t="shared" si="186"/>
        <v>1314.5134762319699</v>
      </c>
      <c r="I950" s="5">
        <f t="shared" si="187"/>
        <v>720</v>
      </c>
      <c r="J950" s="5">
        <f t="shared" si="188"/>
        <v>594.51347623196989</v>
      </c>
      <c r="K950" s="2">
        <f t="shared" si="189"/>
        <v>35321.414517916142</v>
      </c>
      <c r="L950" s="2">
        <f t="shared" si="190"/>
        <v>70846</v>
      </c>
      <c r="M950" s="2">
        <f t="shared" si="191"/>
        <v>18920</v>
      </c>
      <c r="N950" s="6">
        <f t="shared" si="192"/>
        <v>1</v>
      </c>
      <c r="O950" s="2">
        <f t="shared" si="193"/>
        <v>-3395.4145179161424</v>
      </c>
      <c r="P950" s="2">
        <f t="shared" si="194"/>
        <v>-3395.4145179161424</v>
      </c>
    </row>
    <row r="951" spans="1:16">
      <c r="A951" s="6">
        <v>1</v>
      </c>
      <c r="B951" s="6">
        <v>9</v>
      </c>
      <c r="C951" s="6">
        <v>17</v>
      </c>
      <c r="D951" s="6">
        <f t="shared" si="182"/>
        <v>27</v>
      </c>
      <c r="E951" s="5">
        <f t="shared" si="183"/>
        <v>99.000000000000014</v>
      </c>
      <c r="F951" s="5">
        <f t="shared" si="184"/>
        <v>337.19300188586965</v>
      </c>
      <c r="G951" s="5">
        <f t="shared" si="185"/>
        <v>944.88069779264049</v>
      </c>
      <c r="H951" s="5">
        <f t="shared" si="186"/>
        <v>1381.0736996785101</v>
      </c>
      <c r="I951" s="5">
        <f t="shared" si="187"/>
        <v>720</v>
      </c>
      <c r="J951" s="5">
        <f t="shared" si="188"/>
        <v>661.07369967851014</v>
      </c>
      <c r="K951" s="2">
        <f t="shared" si="189"/>
        <v>36476.973952751912</v>
      </c>
      <c r="L951" s="2">
        <f t="shared" si="190"/>
        <v>73546</v>
      </c>
      <c r="M951" s="2">
        <f t="shared" si="191"/>
        <v>19800</v>
      </c>
      <c r="N951" s="6">
        <f t="shared" si="192"/>
        <v>1</v>
      </c>
      <c r="O951" s="2">
        <f t="shared" si="193"/>
        <v>-2730.9739527519123</v>
      </c>
      <c r="P951" s="2">
        <f t="shared" si="194"/>
        <v>-2730.9739527519123</v>
      </c>
    </row>
    <row r="952" spans="1:16">
      <c r="A952" s="6">
        <v>1</v>
      </c>
      <c r="B952" s="6">
        <v>9</v>
      </c>
      <c r="C952" s="6">
        <v>18</v>
      </c>
      <c r="D952" s="6">
        <f t="shared" si="182"/>
        <v>28</v>
      </c>
      <c r="E952" s="5">
        <f t="shared" si="183"/>
        <v>99.000000000000014</v>
      </c>
      <c r="F952" s="5">
        <f t="shared" si="184"/>
        <v>337.19300188586965</v>
      </c>
      <c r="G952" s="5">
        <f t="shared" si="185"/>
        <v>1012.9676892512279</v>
      </c>
      <c r="H952" s="5">
        <f t="shared" si="186"/>
        <v>1449.1606911370975</v>
      </c>
      <c r="I952" s="5">
        <f t="shared" si="187"/>
        <v>720</v>
      </c>
      <c r="J952" s="5">
        <f t="shared" si="188"/>
        <v>729.1606911370975</v>
      </c>
      <c r="K952" s="2">
        <f t="shared" si="189"/>
        <v>37659.03977668572</v>
      </c>
      <c r="L952" s="2">
        <f t="shared" si="190"/>
        <v>76246</v>
      </c>
      <c r="M952" s="2">
        <f t="shared" si="191"/>
        <v>20680</v>
      </c>
      <c r="N952" s="6">
        <f t="shared" si="192"/>
        <v>1</v>
      </c>
      <c r="O952" s="2">
        <f t="shared" si="193"/>
        <v>-2093.0397766857204</v>
      </c>
      <c r="P952" s="2">
        <f t="shared" si="194"/>
        <v>-2093.0397766857204</v>
      </c>
    </row>
    <row r="953" spans="1:16">
      <c r="A953" s="6">
        <v>1</v>
      </c>
      <c r="B953" s="6">
        <v>9</v>
      </c>
      <c r="C953" s="6">
        <v>19</v>
      </c>
      <c r="D953" s="6">
        <f t="shared" si="182"/>
        <v>29</v>
      </c>
      <c r="E953" s="5">
        <f t="shared" si="183"/>
        <v>99.000000000000014</v>
      </c>
      <c r="F953" s="5">
        <f t="shared" si="184"/>
        <v>337.19300188586965</v>
      </c>
      <c r="G953" s="5">
        <f t="shared" si="185"/>
        <v>1082.6092178872495</v>
      </c>
      <c r="H953" s="5">
        <f t="shared" si="186"/>
        <v>1518.8022197731193</v>
      </c>
      <c r="I953" s="5">
        <f t="shared" si="187"/>
        <v>720</v>
      </c>
      <c r="J953" s="5">
        <f t="shared" si="188"/>
        <v>798.8022197731193</v>
      </c>
      <c r="K953" s="2">
        <f t="shared" si="189"/>
        <v>38868.094093283318</v>
      </c>
      <c r="L953" s="2">
        <f t="shared" si="190"/>
        <v>78946</v>
      </c>
      <c r="M953" s="2">
        <f t="shared" si="191"/>
        <v>21560</v>
      </c>
      <c r="N953" s="6">
        <f t="shared" si="192"/>
        <v>1</v>
      </c>
      <c r="O953" s="2">
        <f t="shared" si="193"/>
        <v>-1482.0940932833182</v>
      </c>
      <c r="P953" s="2">
        <f t="shared" si="194"/>
        <v>-1482.0940932833182</v>
      </c>
    </row>
    <row r="954" spans="1:16">
      <c r="A954" s="6">
        <v>1</v>
      </c>
      <c r="B954" s="6">
        <v>9</v>
      </c>
      <c r="C954" s="6">
        <v>20</v>
      </c>
      <c r="D954" s="6">
        <f t="shared" si="182"/>
        <v>30</v>
      </c>
      <c r="E954" s="5">
        <f t="shared" si="183"/>
        <v>99.000000000000014</v>
      </c>
      <c r="F954" s="5">
        <f t="shared" si="184"/>
        <v>337.19300188586965</v>
      </c>
      <c r="G954" s="5">
        <f t="shared" si="185"/>
        <v>1153.8335085377266</v>
      </c>
      <c r="H954" s="5">
        <f t="shared" si="186"/>
        <v>1590.0265104235964</v>
      </c>
      <c r="I954" s="5">
        <f t="shared" si="187"/>
        <v>720</v>
      </c>
      <c r="J954" s="5">
        <f t="shared" si="188"/>
        <v>870.02651042359639</v>
      </c>
      <c r="K954" s="2">
        <f t="shared" si="189"/>
        <v>40104.626917076326</v>
      </c>
      <c r="L954" s="2">
        <f t="shared" si="190"/>
        <v>81646</v>
      </c>
      <c r="M954" s="2">
        <f t="shared" si="191"/>
        <v>22440</v>
      </c>
      <c r="N954" s="6">
        <f t="shared" si="192"/>
        <v>1</v>
      </c>
      <c r="O954" s="2">
        <f t="shared" si="193"/>
        <v>-898.62691707632621</v>
      </c>
      <c r="P954" s="2">
        <f t="shared" si="194"/>
        <v>-898.62691707632621</v>
      </c>
    </row>
    <row r="955" spans="1:16">
      <c r="A955" s="6">
        <v>1</v>
      </c>
      <c r="B955" s="6">
        <v>9</v>
      </c>
      <c r="C955" s="6">
        <v>21</v>
      </c>
      <c r="D955" s="6">
        <f t="shared" si="182"/>
        <v>31</v>
      </c>
      <c r="E955" s="5">
        <f t="shared" si="183"/>
        <v>99.000000000000014</v>
      </c>
      <c r="F955" s="5">
        <f t="shared" si="184"/>
        <v>337.19300188586965</v>
      </c>
      <c r="G955" s="5">
        <f t="shared" si="185"/>
        <v>1226.6692487641703</v>
      </c>
      <c r="H955" s="5">
        <f t="shared" si="186"/>
        <v>1662.8622506500401</v>
      </c>
      <c r="I955" s="5">
        <f t="shared" si="187"/>
        <v>720</v>
      </c>
      <c r="J955" s="5">
        <f t="shared" si="188"/>
        <v>942.8622506500401</v>
      </c>
      <c r="K955" s="2">
        <f t="shared" si="189"/>
        <v>41369.136296007637</v>
      </c>
      <c r="L955" s="2">
        <f t="shared" si="190"/>
        <v>84346</v>
      </c>
      <c r="M955" s="2">
        <f t="shared" si="191"/>
        <v>23320</v>
      </c>
      <c r="N955" s="6">
        <f t="shared" si="192"/>
        <v>1</v>
      </c>
      <c r="O955" s="2">
        <f t="shared" si="193"/>
        <v>-343.1362960076367</v>
      </c>
      <c r="P955" s="2">
        <f t="shared" si="194"/>
        <v>-343.1362960076367</v>
      </c>
    </row>
    <row r="956" spans="1:16">
      <c r="A956" s="6">
        <v>1</v>
      </c>
      <c r="B956" s="6">
        <v>9</v>
      </c>
      <c r="C956" s="6">
        <v>22</v>
      </c>
      <c r="D956" s="6">
        <f t="shared" si="182"/>
        <v>32</v>
      </c>
      <c r="E956" s="5">
        <f t="shared" si="183"/>
        <v>99.000000000000014</v>
      </c>
      <c r="F956" s="5">
        <f t="shared" si="184"/>
        <v>337.19300188586965</v>
      </c>
      <c r="G956" s="5">
        <f t="shared" si="185"/>
        <v>1301.1455960105666</v>
      </c>
      <c r="H956" s="5">
        <f t="shared" si="186"/>
        <v>1737.3385978964361</v>
      </c>
      <c r="I956" s="5">
        <f t="shared" si="187"/>
        <v>720</v>
      </c>
      <c r="J956" s="5">
        <f t="shared" si="188"/>
        <v>1017.3385978964361</v>
      </c>
      <c r="K956" s="2">
        <f t="shared" si="189"/>
        <v>42662.128435702019</v>
      </c>
      <c r="L956" s="2">
        <f t="shared" si="190"/>
        <v>87046</v>
      </c>
      <c r="M956" s="2">
        <f t="shared" si="191"/>
        <v>24200</v>
      </c>
      <c r="N956" s="6">
        <f t="shared" si="192"/>
        <v>1</v>
      </c>
      <c r="O956" s="2">
        <f t="shared" si="193"/>
        <v>183.87156429798051</v>
      </c>
      <c r="P956" s="2">
        <f t="shared" si="194"/>
        <v>183.87156429798051</v>
      </c>
    </row>
    <row r="957" spans="1:16">
      <c r="A957" s="6">
        <v>1</v>
      </c>
      <c r="B957" s="6">
        <v>9</v>
      </c>
      <c r="C957" s="6">
        <v>23</v>
      </c>
      <c r="D957" s="6">
        <f t="shared" si="182"/>
        <v>33</v>
      </c>
      <c r="E957" s="5">
        <f t="shared" si="183"/>
        <v>99.000000000000014</v>
      </c>
      <c r="F957" s="5">
        <f t="shared" si="184"/>
        <v>337.19300188586965</v>
      </c>
      <c r="G957" s="5">
        <f t="shared" si="185"/>
        <v>1377.292184868003</v>
      </c>
      <c r="H957" s="5">
        <f t="shared" si="186"/>
        <v>1813.4851867538728</v>
      </c>
      <c r="I957" s="5">
        <f t="shared" si="187"/>
        <v>720</v>
      </c>
      <c r="J957" s="5">
        <f t="shared" si="188"/>
        <v>1093.4851867538728</v>
      </c>
      <c r="K957" s="2">
        <f t="shared" si="189"/>
        <v>43984.117825588066</v>
      </c>
      <c r="L957" s="2">
        <f t="shared" si="190"/>
        <v>89746</v>
      </c>
      <c r="M957" s="2">
        <f t="shared" si="191"/>
        <v>25080</v>
      </c>
      <c r="N957" s="6">
        <f t="shared" si="192"/>
        <v>1</v>
      </c>
      <c r="O957" s="2">
        <f t="shared" si="193"/>
        <v>681.8821744119341</v>
      </c>
      <c r="P957" s="2">
        <f t="shared" si="194"/>
        <v>681.8821744119341</v>
      </c>
    </row>
    <row r="958" spans="1:16">
      <c r="A958" s="6">
        <v>1</v>
      </c>
      <c r="B958" s="6">
        <v>9</v>
      </c>
      <c r="C958" s="6">
        <v>24</v>
      </c>
      <c r="D958" s="6">
        <f t="shared" si="182"/>
        <v>34</v>
      </c>
      <c r="E958" s="5">
        <f t="shared" si="183"/>
        <v>99.000000000000014</v>
      </c>
      <c r="F958" s="5">
        <f t="shared" si="184"/>
        <v>337.19300188586965</v>
      </c>
      <c r="G958" s="5">
        <f t="shared" si="185"/>
        <v>1455.1391344474989</v>
      </c>
      <c r="H958" s="5">
        <f t="shared" si="186"/>
        <v>1891.3321363333685</v>
      </c>
      <c r="I958" s="5">
        <f t="shared" si="187"/>
        <v>720</v>
      </c>
      <c r="J958" s="5">
        <f t="shared" si="188"/>
        <v>1171.3321363333685</v>
      </c>
      <c r="K958" s="2">
        <f t="shared" si="189"/>
        <v>45335.627366898756</v>
      </c>
      <c r="L958" s="2">
        <f t="shared" si="190"/>
        <v>92446</v>
      </c>
      <c r="M958" s="2">
        <f t="shared" si="191"/>
        <v>25960</v>
      </c>
      <c r="N958" s="6">
        <f t="shared" si="192"/>
        <v>1</v>
      </c>
      <c r="O958" s="2">
        <f t="shared" si="193"/>
        <v>1150.372633101244</v>
      </c>
      <c r="P958" s="2">
        <f t="shared" si="194"/>
        <v>1150.372633101244</v>
      </c>
    </row>
    <row r="959" spans="1:16">
      <c r="A959" s="6">
        <v>1</v>
      </c>
      <c r="B959" s="6">
        <v>9</v>
      </c>
      <c r="C959" s="6">
        <v>25</v>
      </c>
      <c r="D959" s="6">
        <f t="shared" si="182"/>
        <v>35</v>
      </c>
      <c r="E959" s="5">
        <f t="shared" si="183"/>
        <v>99.000000000000014</v>
      </c>
      <c r="F959" s="5">
        <f t="shared" si="184"/>
        <v>337.19300188586965</v>
      </c>
      <c r="G959" s="5">
        <f t="shared" si="185"/>
        <v>1534.7170558625965</v>
      </c>
      <c r="H959" s="5">
        <f t="shared" si="186"/>
        <v>1970.910057748466</v>
      </c>
      <c r="I959" s="5">
        <f t="shared" si="187"/>
        <v>720</v>
      </c>
      <c r="J959" s="5">
        <f t="shared" si="188"/>
        <v>1250.910057748466</v>
      </c>
      <c r="K959" s="2">
        <f t="shared" si="189"/>
        <v>46717.188502577534</v>
      </c>
      <c r="L959" s="2">
        <f t="shared" si="190"/>
        <v>95146</v>
      </c>
      <c r="M959" s="2">
        <f t="shared" si="191"/>
        <v>26840</v>
      </c>
      <c r="N959" s="6">
        <f t="shared" si="192"/>
        <v>1</v>
      </c>
      <c r="O959" s="2">
        <f t="shared" si="193"/>
        <v>1588.8114974224663</v>
      </c>
      <c r="P959" s="2">
        <f t="shared" si="194"/>
        <v>1588.8114974224663</v>
      </c>
    </row>
    <row r="960" spans="1:16">
      <c r="A960" s="6">
        <v>1</v>
      </c>
      <c r="B960" s="6">
        <v>9</v>
      </c>
      <c r="C960" s="6">
        <v>26</v>
      </c>
      <c r="D960" s="6">
        <f t="shared" si="182"/>
        <v>36</v>
      </c>
      <c r="E960" s="5">
        <f t="shared" si="183"/>
        <v>99.000000000000014</v>
      </c>
      <c r="F960" s="5">
        <f t="shared" si="184"/>
        <v>337.19300188586965</v>
      </c>
      <c r="G960" s="5">
        <f t="shared" si="185"/>
        <v>1616.0570598233144</v>
      </c>
      <c r="H960" s="5">
        <f t="shared" si="186"/>
        <v>2052.2500617091841</v>
      </c>
      <c r="I960" s="5">
        <f t="shared" si="187"/>
        <v>720</v>
      </c>
      <c r="J960" s="5">
        <f t="shared" si="188"/>
        <v>1332.2500617091841</v>
      </c>
      <c r="K960" s="2">
        <f t="shared" si="189"/>
        <v>48129.341349117778</v>
      </c>
      <c r="L960" s="2">
        <f t="shared" si="190"/>
        <v>97846</v>
      </c>
      <c r="M960" s="2">
        <f t="shared" si="191"/>
        <v>27720</v>
      </c>
      <c r="N960" s="6">
        <f t="shared" si="192"/>
        <v>1</v>
      </c>
      <c r="O960" s="2">
        <f t="shared" si="193"/>
        <v>1996.658650882222</v>
      </c>
      <c r="P960" s="2">
        <f t="shared" si="194"/>
        <v>1996.658650882222</v>
      </c>
    </row>
    <row r="961" spans="1:16">
      <c r="A961" s="6">
        <v>1</v>
      </c>
      <c r="B961" s="6">
        <v>9</v>
      </c>
      <c r="C961" s="6">
        <v>27</v>
      </c>
      <c r="D961" s="6">
        <f t="shared" si="182"/>
        <v>37</v>
      </c>
      <c r="E961" s="5">
        <f t="shared" si="183"/>
        <v>99.000000000000014</v>
      </c>
      <c r="F961" s="5">
        <f t="shared" si="184"/>
        <v>337.19300188586965</v>
      </c>
      <c r="G961" s="5">
        <f t="shared" si="185"/>
        <v>1699.1907643430709</v>
      </c>
      <c r="H961" s="5">
        <f t="shared" si="186"/>
        <v>2135.3837662289407</v>
      </c>
      <c r="I961" s="5">
        <f t="shared" si="187"/>
        <v>720</v>
      </c>
      <c r="J961" s="5">
        <f t="shared" si="188"/>
        <v>1415.3837662289407</v>
      </c>
      <c r="K961" s="2">
        <f t="shared" si="189"/>
        <v>49572.634830363553</v>
      </c>
      <c r="L961" s="2">
        <f t="shared" si="190"/>
        <v>100546</v>
      </c>
      <c r="M961" s="2">
        <f t="shared" si="191"/>
        <v>28600</v>
      </c>
      <c r="N961" s="6">
        <f t="shared" si="192"/>
        <v>1</v>
      </c>
      <c r="O961" s="2">
        <f t="shared" si="193"/>
        <v>2373.3651696364468</v>
      </c>
      <c r="P961" s="2">
        <f t="shared" si="194"/>
        <v>2373.3651696364468</v>
      </c>
    </row>
    <row r="962" spans="1:16">
      <c r="A962" s="6">
        <v>1</v>
      </c>
      <c r="B962" s="6">
        <v>9</v>
      </c>
      <c r="C962" s="6">
        <v>28</v>
      </c>
      <c r="D962" s="6">
        <f t="shared" si="182"/>
        <v>38</v>
      </c>
      <c r="E962" s="5">
        <f t="shared" si="183"/>
        <v>99.000000000000014</v>
      </c>
      <c r="F962" s="5">
        <f t="shared" si="184"/>
        <v>337.19300188586965</v>
      </c>
      <c r="G962" s="5">
        <f t="shared" si="185"/>
        <v>1784.1503025602246</v>
      </c>
      <c r="H962" s="5">
        <f t="shared" si="186"/>
        <v>2220.3433044460944</v>
      </c>
      <c r="I962" s="5">
        <f t="shared" si="187"/>
        <v>720</v>
      </c>
      <c r="J962" s="5">
        <f t="shared" si="188"/>
        <v>1500.3433044460944</v>
      </c>
      <c r="K962" s="2">
        <f t="shared" si="189"/>
        <v>51047.626813300245</v>
      </c>
      <c r="L962" s="2">
        <f t="shared" si="190"/>
        <v>103246</v>
      </c>
      <c r="M962" s="2">
        <f t="shared" si="191"/>
        <v>29480</v>
      </c>
      <c r="N962" s="6">
        <f t="shared" si="192"/>
        <v>1</v>
      </c>
      <c r="O962" s="2">
        <f t="shared" si="193"/>
        <v>2718.373186699755</v>
      </c>
      <c r="P962" s="2">
        <f t="shared" si="194"/>
        <v>2718.373186699755</v>
      </c>
    </row>
    <row r="963" spans="1:16">
      <c r="A963" s="6">
        <v>1</v>
      </c>
      <c r="B963" s="6">
        <v>9</v>
      </c>
      <c r="C963" s="6">
        <v>29</v>
      </c>
      <c r="D963" s="6">
        <f t="shared" si="182"/>
        <v>39</v>
      </c>
      <c r="E963" s="5">
        <f t="shared" si="183"/>
        <v>99.000000000000014</v>
      </c>
      <c r="F963" s="5">
        <f t="shared" si="184"/>
        <v>337.19300188586965</v>
      </c>
      <c r="G963" s="5">
        <f t="shared" si="185"/>
        <v>1870.9683306758782</v>
      </c>
      <c r="H963" s="5">
        <f t="shared" si="186"/>
        <v>2307.1613325617477</v>
      </c>
      <c r="I963" s="5">
        <f t="shared" si="187"/>
        <v>720</v>
      </c>
      <c r="J963" s="5">
        <f t="shared" si="188"/>
        <v>1587.1613325617477</v>
      </c>
      <c r="K963" s="2">
        <f t="shared" si="189"/>
        <v>52554.884245863679</v>
      </c>
      <c r="L963" s="2">
        <f t="shared" si="190"/>
        <v>105946</v>
      </c>
      <c r="M963" s="2">
        <f t="shared" si="191"/>
        <v>30360</v>
      </c>
      <c r="N963" s="6">
        <f t="shared" si="192"/>
        <v>1</v>
      </c>
      <c r="O963" s="2">
        <f t="shared" si="193"/>
        <v>3031.1157541363209</v>
      </c>
      <c r="P963" s="2">
        <f t="shared" si="194"/>
        <v>3031.1157541363209</v>
      </c>
    </row>
    <row r="964" spans="1:16">
      <c r="A964" s="6">
        <v>1</v>
      </c>
      <c r="B964" s="6">
        <v>9</v>
      </c>
      <c r="C964" s="6">
        <v>30</v>
      </c>
      <c r="D964" s="6">
        <f t="shared" ref="D964:D1027" si="195">A964+B964+C964</f>
        <v>40</v>
      </c>
      <c r="E964" s="5">
        <f t="shared" ref="E964:E1027" si="196">IF(A964=0,0,A964*LABOR_HRS_WK_TOM*SEASON_WEEKS*(1+DIM_PCT_TOM)^A964)</f>
        <v>99.000000000000014</v>
      </c>
      <c r="F964" s="5">
        <f t="shared" ref="F964:F1027" si="197">IF(B964=0,0,B964*LABOR_HRS_WK_CAR*SEASON_WEEKS*(1+DIM_PCT_CAR)^B964)</f>
        <v>337.19300188586965</v>
      </c>
      <c r="G964" s="5">
        <f t="shared" ref="G964:G1027" si="198">IF(C964=0,0,C964*LABOR_HRS_WK_MES*SEASON_WEEKS*(1+DIM_PCT_MES)^C964)</f>
        <v>1959.6780360096488</v>
      </c>
      <c r="H964" s="5">
        <f t="shared" ref="H964:H1027" si="199">E964+F964+G964</f>
        <v>2395.8710378955184</v>
      </c>
      <c r="I964" s="5">
        <f t="shared" ref="I964:I1027" si="200">MIN(H964,FARMER_HRS)</f>
        <v>720</v>
      </c>
      <c r="J964" s="5">
        <f t="shared" ref="J964:J1027" si="201">MAX(0,H964-FARMER_HRS)</f>
        <v>1675.8710378955184</v>
      </c>
      <c r="K964" s="2">
        <f t="shared" ref="K964:K1027" si="202">I964*FARMER_RATE+J964*TEMP_WORKER_RATE</f>
        <v>54094.983296797189</v>
      </c>
      <c r="L964" s="2">
        <f t="shared" ref="L964:L1027" si="203">A964*PRICE_TOM+B964*PRICE_CAR+C964*PRICE_MES</f>
        <v>108646</v>
      </c>
      <c r="M964" s="2">
        <f t="shared" ref="M964:M1027" si="204">A964*FERT_BED_TOM+B964*FERT_BED_CAR+C964*FERT_BED_MES</f>
        <v>31240</v>
      </c>
      <c r="N964" s="6">
        <f t="shared" ref="N964:N1027" si="205">IF(AND(D964&lt;=TOTAL_BEDS,J964&lt;=TEMP_WORKER_MAX*TEMP_WORKER_HRS),1,0)</f>
        <v>1</v>
      </c>
      <c r="O964" s="2">
        <f t="shared" ref="O964:O1027" si="206">L964-M964-K964-FIXED_COSTS</f>
        <v>3311.0167032028112</v>
      </c>
      <c r="P964" s="2">
        <f t="shared" ref="P964:P1027" si="207">IF(N964=1,O964,"")</f>
        <v>3311.0167032028112</v>
      </c>
    </row>
    <row r="965" spans="1:16">
      <c r="A965" s="6">
        <v>1</v>
      </c>
      <c r="B965" s="6">
        <v>10</v>
      </c>
      <c r="C965" s="6">
        <v>0</v>
      </c>
      <c r="D965" s="6">
        <f t="shared" si="195"/>
        <v>11</v>
      </c>
      <c r="E965" s="5">
        <f t="shared" si="196"/>
        <v>99.000000000000014</v>
      </c>
      <c r="F965" s="5">
        <f t="shared" si="197"/>
        <v>384.02536325890713</v>
      </c>
      <c r="G965" s="5">
        <f t="shared" si="198"/>
        <v>0</v>
      </c>
      <c r="H965" s="5">
        <f t="shared" si="199"/>
        <v>483.02536325890713</v>
      </c>
      <c r="I965" s="5">
        <f t="shared" si="200"/>
        <v>483.02536325890713</v>
      </c>
      <c r="J965" s="5">
        <f t="shared" si="201"/>
        <v>0</v>
      </c>
      <c r="K965" s="2">
        <f t="shared" si="202"/>
        <v>16771.714002045388</v>
      </c>
      <c r="L965" s="2">
        <f t="shared" si="203"/>
        <v>29740</v>
      </c>
      <c r="M965" s="2">
        <f t="shared" si="204"/>
        <v>5280</v>
      </c>
      <c r="N965" s="6">
        <f t="shared" si="205"/>
        <v>1</v>
      </c>
      <c r="O965" s="2">
        <f t="shared" si="206"/>
        <v>-12311.714002045388</v>
      </c>
      <c r="P965" s="2">
        <f t="shared" si="207"/>
        <v>-12311.714002045388</v>
      </c>
    </row>
    <row r="966" spans="1:16">
      <c r="A966" s="6">
        <v>1</v>
      </c>
      <c r="B966" s="6">
        <v>10</v>
      </c>
      <c r="C966" s="6">
        <v>1</v>
      </c>
      <c r="D966" s="6">
        <f t="shared" si="195"/>
        <v>12</v>
      </c>
      <c r="E966" s="5">
        <f t="shared" si="196"/>
        <v>99.000000000000014</v>
      </c>
      <c r="F966" s="5">
        <f t="shared" si="197"/>
        <v>384.02536325890713</v>
      </c>
      <c r="G966" s="5">
        <f t="shared" si="198"/>
        <v>45.5625</v>
      </c>
      <c r="H966" s="5">
        <f t="shared" si="199"/>
        <v>528.58786325890719</v>
      </c>
      <c r="I966" s="5">
        <f t="shared" si="200"/>
        <v>528.58786325890719</v>
      </c>
      <c r="J966" s="5">
        <f t="shared" si="201"/>
        <v>0</v>
      </c>
      <c r="K966" s="2">
        <f t="shared" si="202"/>
        <v>18353.745252045388</v>
      </c>
      <c r="L966" s="2">
        <f t="shared" si="203"/>
        <v>32440</v>
      </c>
      <c r="M966" s="2">
        <f t="shared" si="204"/>
        <v>6160</v>
      </c>
      <c r="N966" s="6">
        <f t="shared" si="205"/>
        <v>1</v>
      </c>
      <c r="O966" s="2">
        <f t="shared" si="206"/>
        <v>-12073.745252045388</v>
      </c>
      <c r="P966" s="2">
        <f t="shared" si="207"/>
        <v>-12073.745252045388</v>
      </c>
    </row>
    <row r="967" spans="1:16">
      <c r="A967" s="6">
        <v>1</v>
      </c>
      <c r="B967" s="6">
        <v>10</v>
      </c>
      <c r="C967" s="6">
        <v>2</v>
      </c>
      <c r="D967" s="6">
        <f t="shared" si="195"/>
        <v>13</v>
      </c>
      <c r="E967" s="5">
        <f t="shared" si="196"/>
        <v>99.000000000000014</v>
      </c>
      <c r="F967" s="5">
        <f t="shared" si="197"/>
        <v>384.02536325890713</v>
      </c>
      <c r="G967" s="5">
        <f t="shared" si="198"/>
        <v>92.264062499999994</v>
      </c>
      <c r="H967" s="5">
        <f t="shared" si="199"/>
        <v>575.2894257589071</v>
      </c>
      <c r="I967" s="5">
        <f t="shared" si="200"/>
        <v>575.2894257589071</v>
      </c>
      <c r="J967" s="5">
        <f t="shared" si="201"/>
        <v>0</v>
      </c>
      <c r="K967" s="2">
        <f t="shared" si="202"/>
        <v>19975.327283295384</v>
      </c>
      <c r="L967" s="2">
        <f t="shared" si="203"/>
        <v>35140</v>
      </c>
      <c r="M967" s="2">
        <f t="shared" si="204"/>
        <v>7040</v>
      </c>
      <c r="N967" s="6">
        <f t="shared" si="205"/>
        <v>1</v>
      </c>
      <c r="O967" s="2">
        <f t="shared" si="206"/>
        <v>-11875.327283295384</v>
      </c>
      <c r="P967" s="2">
        <f t="shared" si="207"/>
        <v>-11875.327283295384</v>
      </c>
    </row>
    <row r="968" spans="1:16">
      <c r="A968" s="6">
        <v>1</v>
      </c>
      <c r="B968" s="6">
        <v>10</v>
      </c>
      <c r="C968" s="6">
        <v>3</v>
      </c>
      <c r="D968" s="6">
        <f t="shared" si="195"/>
        <v>14</v>
      </c>
      <c r="E968" s="5">
        <f t="shared" si="196"/>
        <v>99.000000000000014</v>
      </c>
      <c r="F968" s="5">
        <f t="shared" si="197"/>
        <v>384.02536325890713</v>
      </c>
      <c r="G968" s="5">
        <f t="shared" si="198"/>
        <v>140.12604492187498</v>
      </c>
      <c r="H968" s="5">
        <f t="shared" si="199"/>
        <v>623.15140818078214</v>
      </c>
      <c r="I968" s="5">
        <f t="shared" si="200"/>
        <v>623.15140818078214</v>
      </c>
      <c r="J968" s="5">
        <f t="shared" si="201"/>
        <v>0</v>
      </c>
      <c r="K968" s="2">
        <f t="shared" si="202"/>
        <v>21637.201672943826</v>
      </c>
      <c r="L968" s="2">
        <f t="shared" si="203"/>
        <v>37840</v>
      </c>
      <c r="M968" s="2">
        <f t="shared" si="204"/>
        <v>7920</v>
      </c>
      <c r="N968" s="6">
        <f t="shared" si="205"/>
        <v>1</v>
      </c>
      <c r="O968" s="2">
        <f t="shared" si="206"/>
        <v>-11717.201672943826</v>
      </c>
      <c r="P968" s="2">
        <f t="shared" si="207"/>
        <v>-11717.201672943826</v>
      </c>
    </row>
    <row r="969" spans="1:16">
      <c r="A969" s="6">
        <v>1</v>
      </c>
      <c r="B969" s="6">
        <v>10</v>
      </c>
      <c r="C969" s="6">
        <v>4</v>
      </c>
      <c r="D969" s="6">
        <f t="shared" si="195"/>
        <v>15</v>
      </c>
      <c r="E969" s="5">
        <f t="shared" si="196"/>
        <v>99.000000000000014</v>
      </c>
      <c r="F969" s="5">
        <f t="shared" si="197"/>
        <v>384.02536325890713</v>
      </c>
      <c r="G969" s="5">
        <f t="shared" si="198"/>
        <v>189.17016064453125</v>
      </c>
      <c r="H969" s="5">
        <f t="shared" si="199"/>
        <v>672.19552390343836</v>
      </c>
      <c r="I969" s="5">
        <f t="shared" si="200"/>
        <v>672.19552390343836</v>
      </c>
      <c r="J969" s="5">
        <f t="shared" si="201"/>
        <v>0</v>
      </c>
      <c r="K969" s="2">
        <f t="shared" si="202"/>
        <v>23340.122357758275</v>
      </c>
      <c r="L969" s="2">
        <f t="shared" si="203"/>
        <v>40540</v>
      </c>
      <c r="M969" s="2">
        <f t="shared" si="204"/>
        <v>8800</v>
      </c>
      <c r="N969" s="6">
        <f t="shared" si="205"/>
        <v>1</v>
      </c>
      <c r="O969" s="2">
        <f t="shared" si="206"/>
        <v>-11600.122357758275</v>
      </c>
      <c r="P969" s="2">
        <f t="shared" si="207"/>
        <v>-11600.122357758275</v>
      </c>
    </row>
    <row r="970" spans="1:16">
      <c r="A970" s="6">
        <v>1</v>
      </c>
      <c r="B970" s="6">
        <v>10</v>
      </c>
      <c r="C970" s="6">
        <v>5</v>
      </c>
      <c r="D970" s="6">
        <f t="shared" si="195"/>
        <v>16</v>
      </c>
      <c r="E970" s="5">
        <f t="shared" si="196"/>
        <v>99.000000000000014</v>
      </c>
      <c r="F970" s="5">
        <f t="shared" si="197"/>
        <v>384.02536325890713</v>
      </c>
      <c r="G970" s="5">
        <f t="shared" si="198"/>
        <v>239.41848456573481</v>
      </c>
      <c r="H970" s="5">
        <f t="shared" si="199"/>
        <v>722.44384782464192</v>
      </c>
      <c r="I970" s="5">
        <f t="shared" si="200"/>
        <v>720</v>
      </c>
      <c r="J970" s="5">
        <f t="shared" si="201"/>
        <v>2.4438478246419209</v>
      </c>
      <c r="K970" s="2">
        <f t="shared" si="202"/>
        <v>25042.427913622254</v>
      </c>
      <c r="L970" s="2">
        <f t="shared" si="203"/>
        <v>43240</v>
      </c>
      <c r="M970" s="2">
        <f t="shared" si="204"/>
        <v>9680</v>
      </c>
      <c r="N970" s="6">
        <f t="shared" si="205"/>
        <v>1</v>
      </c>
      <c r="O970" s="2">
        <f t="shared" si="206"/>
        <v>-11482.427913622254</v>
      </c>
      <c r="P970" s="2">
        <f t="shared" si="207"/>
        <v>-11482.427913622254</v>
      </c>
    </row>
    <row r="971" spans="1:16">
      <c r="A971" s="6">
        <v>1</v>
      </c>
      <c r="B971" s="6">
        <v>10</v>
      </c>
      <c r="C971" s="6">
        <v>6</v>
      </c>
      <c r="D971" s="6">
        <f t="shared" si="195"/>
        <v>17</v>
      </c>
      <c r="E971" s="5">
        <f t="shared" si="196"/>
        <v>99.000000000000014</v>
      </c>
      <c r="F971" s="5">
        <f t="shared" si="197"/>
        <v>384.02536325890713</v>
      </c>
      <c r="G971" s="5">
        <f t="shared" si="198"/>
        <v>290.89345874736784</v>
      </c>
      <c r="H971" s="5">
        <f t="shared" si="199"/>
        <v>773.91882200627492</v>
      </c>
      <c r="I971" s="5">
        <f t="shared" si="200"/>
        <v>720</v>
      </c>
      <c r="J971" s="5">
        <f t="shared" si="201"/>
        <v>53.918822006274922</v>
      </c>
      <c r="K971" s="2">
        <f t="shared" si="202"/>
        <v>25936.090659831163</v>
      </c>
      <c r="L971" s="2">
        <f t="shared" si="203"/>
        <v>45940</v>
      </c>
      <c r="M971" s="2">
        <f t="shared" si="204"/>
        <v>10560</v>
      </c>
      <c r="N971" s="6">
        <f t="shared" si="205"/>
        <v>1</v>
      </c>
      <c r="O971" s="2">
        <f t="shared" si="206"/>
        <v>-10556.090659831163</v>
      </c>
      <c r="P971" s="2">
        <f t="shared" si="207"/>
        <v>-10556.090659831163</v>
      </c>
    </row>
    <row r="972" spans="1:16">
      <c r="A972" s="6">
        <v>1</v>
      </c>
      <c r="B972" s="6">
        <v>10</v>
      </c>
      <c r="C972" s="6">
        <v>7</v>
      </c>
      <c r="D972" s="6">
        <f t="shared" si="195"/>
        <v>18</v>
      </c>
      <c r="E972" s="5">
        <f t="shared" si="196"/>
        <v>99.000000000000014</v>
      </c>
      <c r="F972" s="5">
        <f t="shared" si="197"/>
        <v>384.02536325890713</v>
      </c>
      <c r="G972" s="5">
        <f t="shared" si="198"/>
        <v>343.61789814532818</v>
      </c>
      <c r="H972" s="5">
        <f t="shared" si="199"/>
        <v>826.64326140423532</v>
      </c>
      <c r="I972" s="5">
        <f t="shared" si="200"/>
        <v>720</v>
      </c>
      <c r="J972" s="5">
        <f t="shared" si="201"/>
        <v>106.64326140423532</v>
      </c>
      <c r="K972" s="2">
        <f t="shared" si="202"/>
        <v>26851.445510490197</v>
      </c>
      <c r="L972" s="2">
        <f t="shared" si="203"/>
        <v>48640</v>
      </c>
      <c r="M972" s="2">
        <f t="shared" si="204"/>
        <v>11440</v>
      </c>
      <c r="N972" s="6">
        <f t="shared" si="205"/>
        <v>1</v>
      </c>
      <c r="O972" s="2">
        <f t="shared" si="206"/>
        <v>-9651.4455104901972</v>
      </c>
      <c r="P972" s="2">
        <f t="shared" si="207"/>
        <v>-9651.4455104901972</v>
      </c>
    </row>
    <row r="973" spans="1:16">
      <c r="A973" s="6">
        <v>1</v>
      </c>
      <c r="B973" s="6">
        <v>10</v>
      </c>
      <c r="C973" s="6">
        <v>8</v>
      </c>
      <c r="D973" s="6">
        <f t="shared" si="195"/>
        <v>19</v>
      </c>
      <c r="E973" s="5">
        <f t="shared" si="196"/>
        <v>99.000000000000014</v>
      </c>
      <c r="F973" s="5">
        <f t="shared" si="197"/>
        <v>384.02536325890713</v>
      </c>
      <c r="G973" s="5">
        <f t="shared" si="198"/>
        <v>397.61499642530839</v>
      </c>
      <c r="H973" s="5">
        <f t="shared" si="199"/>
        <v>880.64035968421558</v>
      </c>
      <c r="I973" s="5">
        <f t="shared" si="200"/>
        <v>720</v>
      </c>
      <c r="J973" s="5">
        <f t="shared" si="201"/>
        <v>160.64035968421558</v>
      </c>
      <c r="K973" s="2">
        <f t="shared" si="202"/>
        <v>27788.89513340652</v>
      </c>
      <c r="L973" s="2">
        <f t="shared" si="203"/>
        <v>51340</v>
      </c>
      <c r="M973" s="2">
        <f t="shared" si="204"/>
        <v>12320</v>
      </c>
      <c r="N973" s="6">
        <f t="shared" si="205"/>
        <v>1</v>
      </c>
      <c r="O973" s="2">
        <f t="shared" si="206"/>
        <v>-8768.8951334065205</v>
      </c>
      <c r="P973" s="2">
        <f t="shared" si="207"/>
        <v>-8768.8951334065205</v>
      </c>
    </row>
    <row r="974" spans="1:16">
      <c r="A974" s="6">
        <v>1</v>
      </c>
      <c r="B974" s="6">
        <v>10</v>
      </c>
      <c r="C974" s="6">
        <v>9</v>
      </c>
      <c r="D974" s="6">
        <f t="shared" si="195"/>
        <v>20</v>
      </c>
      <c r="E974" s="5">
        <f t="shared" si="196"/>
        <v>99.000000000000014</v>
      </c>
      <c r="F974" s="5">
        <f t="shared" si="197"/>
        <v>384.02536325890713</v>
      </c>
      <c r="G974" s="5">
        <f t="shared" si="198"/>
        <v>452.90833186570285</v>
      </c>
      <c r="H974" s="5">
        <f t="shared" si="199"/>
        <v>935.93369512461004</v>
      </c>
      <c r="I974" s="5">
        <f t="shared" si="200"/>
        <v>720</v>
      </c>
      <c r="J974" s="5">
        <f t="shared" si="201"/>
        <v>215.93369512461004</v>
      </c>
      <c r="K974" s="2">
        <f t="shared" si="202"/>
        <v>28748.848873691146</v>
      </c>
      <c r="L974" s="2">
        <f t="shared" si="203"/>
        <v>54040</v>
      </c>
      <c r="M974" s="2">
        <f t="shared" si="204"/>
        <v>13200</v>
      </c>
      <c r="N974" s="6">
        <f t="shared" si="205"/>
        <v>1</v>
      </c>
      <c r="O974" s="2">
        <f t="shared" si="206"/>
        <v>-7908.8488736911459</v>
      </c>
      <c r="P974" s="2">
        <f t="shared" si="207"/>
        <v>-7908.8488736911459</v>
      </c>
    </row>
    <row r="975" spans="1:16">
      <c r="A975" s="6">
        <v>1</v>
      </c>
      <c r="B975" s="6">
        <v>10</v>
      </c>
      <c r="C975" s="6">
        <v>10</v>
      </c>
      <c r="D975" s="6">
        <f t="shared" si="195"/>
        <v>21</v>
      </c>
      <c r="E975" s="5">
        <f t="shared" si="196"/>
        <v>99.000000000000014</v>
      </c>
      <c r="F975" s="5">
        <f t="shared" si="197"/>
        <v>384.02536325890713</v>
      </c>
      <c r="G975" s="5">
        <f t="shared" si="198"/>
        <v>509.52187334891573</v>
      </c>
      <c r="H975" s="5">
        <f t="shared" si="199"/>
        <v>992.54723660782292</v>
      </c>
      <c r="I975" s="5">
        <f t="shared" si="200"/>
        <v>720</v>
      </c>
      <c r="J975" s="5">
        <f t="shared" si="201"/>
        <v>272.54723660782292</v>
      </c>
      <c r="K975" s="2">
        <f t="shared" si="202"/>
        <v>29731.722857774705</v>
      </c>
      <c r="L975" s="2">
        <f t="shared" si="203"/>
        <v>56740</v>
      </c>
      <c r="M975" s="2">
        <f t="shared" si="204"/>
        <v>14080</v>
      </c>
      <c r="N975" s="6">
        <f t="shared" si="205"/>
        <v>1</v>
      </c>
      <c r="O975" s="2">
        <f t="shared" si="206"/>
        <v>-7071.7228577747046</v>
      </c>
      <c r="P975" s="2">
        <f t="shared" si="207"/>
        <v>-7071.7228577747046</v>
      </c>
    </row>
    <row r="976" spans="1:16">
      <c r="A976" s="6">
        <v>1</v>
      </c>
      <c r="B976" s="6">
        <v>10</v>
      </c>
      <c r="C976" s="6">
        <v>11</v>
      </c>
      <c r="D976" s="6">
        <f t="shared" si="195"/>
        <v>22</v>
      </c>
      <c r="E976" s="5">
        <f t="shared" si="196"/>
        <v>99.000000000000014</v>
      </c>
      <c r="F976" s="5">
        <f t="shared" si="197"/>
        <v>384.02536325890713</v>
      </c>
      <c r="G976" s="5">
        <f t="shared" si="198"/>
        <v>567.47998644235474</v>
      </c>
      <c r="H976" s="5">
        <f t="shared" si="199"/>
        <v>1050.5053497012618</v>
      </c>
      <c r="I976" s="5">
        <f t="shared" si="200"/>
        <v>720</v>
      </c>
      <c r="J976" s="5">
        <f t="shared" si="201"/>
        <v>330.50534970126182</v>
      </c>
      <c r="K976" s="2">
        <f t="shared" si="202"/>
        <v>30737.940098980238</v>
      </c>
      <c r="L976" s="2">
        <f t="shared" si="203"/>
        <v>59440</v>
      </c>
      <c r="M976" s="2">
        <f t="shared" si="204"/>
        <v>14960</v>
      </c>
      <c r="N976" s="6">
        <f t="shared" si="205"/>
        <v>1</v>
      </c>
      <c r="O976" s="2">
        <f t="shared" si="206"/>
        <v>-6257.940098980238</v>
      </c>
      <c r="P976" s="2">
        <f t="shared" si="207"/>
        <v>-6257.940098980238</v>
      </c>
    </row>
    <row r="977" spans="1:16">
      <c r="A977" s="6">
        <v>1</v>
      </c>
      <c r="B977" s="6">
        <v>10</v>
      </c>
      <c r="C977" s="6">
        <v>12</v>
      </c>
      <c r="D977" s="6">
        <f t="shared" si="195"/>
        <v>23</v>
      </c>
      <c r="E977" s="5">
        <f t="shared" si="196"/>
        <v>99.000000000000014</v>
      </c>
      <c r="F977" s="5">
        <f t="shared" si="197"/>
        <v>384.02536325890713</v>
      </c>
      <c r="G977" s="5">
        <f t="shared" si="198"/>
        <v>626.80743957041921</v>
      </c>
      <c r="H977" s="5">
        <f t="shared" si="199"/>
        <v>1109.8328028293263</v>
      </c>
      <c r="I977" s="5">
        <f t="shared" si="200"/>
        <v>720</v>
      </c>
      <c r="J977" s="5">
        <f t="shared" si="201"/>
        <v>389.83280282932628</v>
      </c>
      <c r="K977" s="2">
        <f t="shared" si="202"/>
        <v>31767.930604675803</v>
      </c>
      <c r="L977" s="2">
        <f t="shared" si="203"/>
        <v>62140</v>
      </c>
      <c r="M977" s="2">
        <f t="shared" si="204"/>
        <v>15840</v>
      </c>
      <c r="N977" s="6">
        <f t="shared" si="205"/>
        <v>1</v>
      </c>
      <c r="O977" s="2">
        <f t="shared" si="206"/>
        <v>-5467.9306046758029</v>
      </c>
      <c r="P977" s="2">
        <f t="shared" si="207"/>
        <v>-5467.9306046758029</v>
      </c>
    </row>
    <row r="978" spans="1:16">
      <c r="A978" s="6">
        <v>1</v>
      </c>
      <c r="B978" s="6">
        <v>10</v>
      </c>
      <c r="C978" s="6">
        <v>13</v>
      </c>
      <c r="D978" s="6">
        <f t="shared" si="195"/>
        <v>24</v>
      </c>
      <c r="E978" s="5">
        <f t="shared" si="196"/>
        <v>99.000000000000014</v>
      </c>
      <c r="F978" s="5">
        <f t="shared" si="197"/>
        <v>384.02536325890713</v>
      </c>
      <c r="G978" s="5">
        <f t="shared" si="198"/>
        <v>687.52941027880343</v>
      </c>
      <c r="H978" s="5">
        <f t="shared" si="199"/>
        <v>1170.5547735377106</v>
      </c>
      <c r="I978" s="5">
        <f t="shared" si="200"/>
        <v>720</v>
      </c>
      <c r="J978" s="5">
        <f t="shared" si="201"/>
        <v>450.55477353771062</v>
      </c>
      <c r="K978" s="2">
        <f t="shared" si="202"/>
        <v>32822.131485029699</v>
      </c>
      <c r="L978" s="2">
        <f t="shared" si="203"/>
        <v>64840</v>
      </c>
      <c r="M978" s="2">
        <f t="shared" si="204"/>
        <v>16720</v>
      </c>
      <c r="N978" s="6">
        <f t="shared" si="205"/>
        <v>1</v>
      </c>
      <c r="O978" s="2">
        <f t="shared" si="206"/>
        <v>-4702.1314850296985</v>
      </c>
      <c r="P978" s="2">
        <f t="shared" si="207"/>
        <v>-4702.1314850296985</v>
      </c>
    </row>
    <row r="979" spans="1:16">
      <c r="A979" s="6">
        <v>1</v>
      </c>
      <c r="B979" s="6">
        <v>10</v>
      </c>
      <c r="C979" s="6">
        <v>14</v>
      </c>
      <c r="D979" s="6">
        <f t="shared" si="195"/>
        <v>25</v>
      </c>
      <c r="E979" s="5">
        <f t="shared" si="196"/>
        <v>99.000000000000014</v>
      </c>
      <c r="F979" s="5">
        <f t="shared" si="197"/>
        <v>384.02536325890713</v>
      </c>
      <c r="G979" s="5">
        <f t="shared" si="198"/>
        <v>749.67149159246469</v>
      </c>
      <c r="H979" s="5">
        <f t="shared" si="199"/>
        <v>1232.6968548513719</v>
      </c>
      <c r="I979" s="5">
        <f t="shared" si="200"/>
        <v>720</v>
      </c>
      <c r="J979" s="5">
        <f t="shared" si="201"/>
        <v>512.69685485137188</v>
      </c>
      <c r="K979" s="2">
        <f t="shared" si="202"/>
        <v>33900.987063391876</v>
      </c>
      <c r="L979" s="2">
        <f t="shared" si="203"/>
        <v>67540</v>
      </c>
      <c r="M979" s="2">
        <f t="shared" si="204"/>
        <v>17600</v>
      </c>
      <c r="N979" s="6">
        <f t="shared" si="205"/>
        <v>1</v>
      </c>
      <c r="O979" s="2">
        <f t="shared" si="206"/>
        <v>-3960.9870633918763</v>
      </c>
      <c r="P979" s="2">
        <f t="shared" si="207"/>
        <v>-3960.9870633918763</v>
      </c>
    </row>
    <row r="980" spans="1:16">
      <c r="A980" s="6">
        <v>1</v>
      </c>
      <c r="B980" s="6">
        <v>10</v>
      </c>
      <c r="C980" s="6">
        <v>15</v>
      </c>
      <c r="D980" s="6">
        <f t="shared" si="195"/>
        <v>26</v>
      </c>
      <c r="E980" s="5">
        <f t="shared" si="196"/>
        <v>99.000000000000014</v>
      </c>
      <c r="F980" s="5">
        <f t="shared" si="197"/>
        <v>384.02536325890713</v>
      </c>
      <c r="G980" s="5">
        <f t="shared" si="198"/>
        <v>813.25969846861108</v>
      </c>
      <c r="H980" s="5">
        <f t="shared" si="199"/>
        <v>1296.2850617275183</v>
      </c>
      <c r="I980" s="5">
        <f t="shared" si="200"/>
        <v>720</v>
      </c>
      <c r="J980" s="5">
        <f t="shared" si="201"/>
        <v>576.28506172751827</v>
      </c>
      <c r="K980" s="2">
        <f t="shared" si="202"/>
        <v>35004.94898832497</v>
      </c>
      <c r="L980" s="2">
        <f t="shared" si="203"/>
        <v>70240</v>
      </c>
      <c r="M980" s="2">
        <f t="shared" si="204"/>
        <v>18480</v>
      </c>
      <c r="N980" s="6">
        <f t="shared" si="205"/>
        <v>1</v>
      </c>
      <c r="O980" s="2">
        <f t="shared" si="206"/>
        <v>-3244.9489883249698</v>
      </c>
      <c r="P980" s="2">
        <f t="shared" si="207"/>
        <v>-3244.9489883249698</v>
      </c>
    </row>
    <row r="981" spans="1:16">
      <c r="A981" s="6">
        <v>1</v>
      </c>
      <c r="B981" s="6">
        <v>10</v>
      </c>
      <c r="C981" s="6">
        <v>16</v>
      </c>
      <c r="D981" s="6">
        <f t="shared" si="195"/>
        <v>27</v>
      </c>
      <c r="E981" s="5">
        <f t="shared" si="196"/>
        <v>99.000000000000014</v>
      </c>
      <c r="F981" s="5">
        <f t="shared" si="197"/>
        <v>384.02536325890713</v>
      </c>
      <c r="G981" s="5">
        <f t="shared" si="198"/>
        <v>878.32047434610013</v>
      </c>
      <c r="H981" s="5">
        <f t="shared" si="199"/>
        <v>1361.3458376050073</v>
      </c>
      <c r="I981" s="5">
        <f t="shared" si="200"/>
        <v>720</v>
      </c>
      <c r="J981" s="5">
        <f t="shared" si="201"/>
        <v>641.34583760500732</v>
      </c>
      <c r="K981" s="2">
        <f t="shared" si="202"/>
        <v>36134.476347309159</v>
      </c>
      <c r="L981" s="2">
        <f t="shared" si="203"/>
        <v>72940</v>
      </c>
      <c r="M981" s="2">
        <f t="shared" si="204"/>
        <v>19360</v>
      </c>
      <c r="N981" s="6">
        <f t="shared" si="205"/>
        <v>1</v>
      </c>
      <c r="O981" s="2">
        <f t="shared" si="206"/>
        <v>-2554.4763473091589</v>
      </c>
      <c r="P981" s="2">
        <f t="shared" si="207"/>
        <v>-2554.4763473091589</v>
      </c>
    </row>
    <row r="982" spans="1:16">
      <c r="A982" s="6">
        <v>1</v>
      </c>
      <c r="B982" s="6">
        <v>10</v>
      </c>
      <c r="C982" s="6">
        <v>17</v>
      </c>
      <c r="D982" s="6">
        <f t="shared" si="195"/>
        <v>28</v>
      </c>
      <c r="E982" s="5">
        <f t="shared" si="196"/>
        <v>99.000000000000014</v>
      </c>
      <c r="F982" s="5">
        <f t="shared" si="197"/>
        <v>384.02536325890713</v>
      </c>
      <c r="G982" s="5">
        <f t="shared" si="198"/>
        <v>944.88069779264049</v>
      </c>
      <c r="H982" s="5">
        <f t="shared" si="199"/>
        <v>1427.9060610515476</v>
      </c>
      <c r="I982" s="5">
        <f t="shared" si="200"/>
        <v>720</v>
      </c>
      <c r="J982" s="5">
        <f t="shared" si="201"/>
        <v>707.90606105154757</v>
      </c>
      <c r="K982" s="2">
        <f t="shared" si="202"/>
        <v>37290.035782144922</v>
      </c>
      <c r="L982" s="2">
        <f t="shared" si="203"/>
        <v>75640</v>
      </c>
      <c r="M982" s="2">
        <f t="shared" si="204"/>
        <v>20240</v>
      </c>
      <c r="N982" s="6">
        <f t="shared" si="205"/>
        <v>1</v>
      </c>
      <c r="O982" s="2">
        <f t="shared" si="206"/>
        <v>-1890.0357821449215</v>
      </c>
      <c r="P982" s="2">
        <f t="shared" si="207"/>
        <v>-1890.0357821449215</v>
      </c>
    </row>
    <row r="983" spans="1:16">
      <c r="A983" s="6">
        <v>1</v>
      </c>
      <c r="B983" s="6">
        <v>10</v>
      </c>
      <c r="C983" s="6">
        <v>18</v>
      </c>
      <c r="D983" s="6">
        <f t="shared" si="195"/>
        <v>29</v>
      </c>
      <c r="E983" s="5">
        <f t="shared" si="196"/>
        <v>99.000000000000014</v>
      </c>
      <c r="F983" s="5">
        <f t="shared" si="197"/>
        <v>384.02536325890713</v>
      </c>
      <c r="G983" s="5">
        <f t="shared" si="198"/>
        <v>1012.9676892512279</v>
      </c>
      <c r="H983" s="5">
        <f t="shared" si="199"/>
        <v>1495.9930525101349</v>
      </c>
      <c r="I983" s="5">
        <f t="shared" si="200"/>
        <v>720</v>
      </c>
      <c r="J983" s="5">
        <f t="shared" si="201"/>
        <v>775.99305251013493</v>
      </c>
      <c r="K983" s="2">
        <f t="shared" si="202"/>
        <v>38472.10160607873</v>
      </c>
      <c r="L983" s="2">
        <f t="shared" si="203"/>
        <v>78340</v>
      </c>
      <c r="M983" s="2">
        <f t="shared" si="204"/>
        <v>21120</v>
      </c>
      <c r="N983" s="6">
        <f t="shared" si="205"/>
        <v>1</v>
      </c>
      <c r="O983" s="2">
        <f t="shared" si="206"/>
        <v>-1252.1016060787297</v>
      </c>
      <c r="P983" s="2">
        <f t="shared" si="207"/>
        <v>-1252.1016060787297</v>
      </c>
    </row>
    <row r="984" spans="1:16">
      <c r="A984" s="6">
        <v>1</v>
      </c>
      <c r="B984" s="6">
        <v>10</v>
      </c>
      <c r="C984" s="6">
        <v>19</v>
      </c>
      <c r="D984" s="6">
        <f t="shared" si="195"/>
        <v>30</v>
      </c>
      <c r="E984" s="5">
        <f t="shared" si="196"/>
        <v>99.000000000000014</v>
      </c>
      <c r="F984" s="5">
        <f t="shared" si="197"/>
        <v>384.02536325890713</v>
      </c>
      <c r="G984" s="5">
        <f t="shared" si="198"/>
        <v>1082.6092178872495</v>
      </c>
      <c r="H984" s="5">
        <f t="shared" si="199"/>
        <v>1565.6345811461567</v>
      </c>
      <c r="I984" s="5">
        <f t="shared" si="200"/>
        <v>720</v>
      </c>
      <c r="J984" s="5">
        <f t="shared" si="201"/>
        <v>845.63458114615673</v>
      </c>
      <c r="K984" s="2">
        <f t="shared" si="202"/>
        <v>39681.155922676335</v>
      </c>
      <c r="L984" s="2">
        <f t="shared" si="203"/>
        <v>81040</v>
      </c>
      <c r="M984" s="2">
        <f t="shared" si="204"/>
        <v>22000</v>
      </c>
      <c r="N984" s="6">
        <f t="shared" si="205"/>
        <v>1</v>
      </c>
      <c r="O984" s="2">
        <f t="shared" si="206"/>
        <v>-641.15592267633474</v>
      </c>
      <c r="P984" s="2">
        <f t="shared" si="207"/>
        <v>-641.15592267633474</v>
      </c>
    </row>
    <row r="985" spans="1:16">
      <c r="A985" s="6">
        <v>1</v>
      </c>
      <c r="B985" s="6">
        <v>10</v>
      </c>
      <c r="C985" s="6">
        <v>20</v>
      </c>
      <c r="D985" s="6">
        <f t="shared" si="195"/>
        <v>31</v>
      </c>
      <c r="E985" s="5">
        <f t="shared" si="196"/>
        <v>99.000000000000014</v>
      </c>
      <c r="F985" s="5">
        <f t="shared" si="197"/>
        <v>384.02536325890713</v>
      </c>
      <c r="G985" s="5">
        <f t="shared" si="198"/>
        <v>1153.8335085377266</v>
      </c>
      <c r="H985" s="5">
        <f t="shared" si="199"/>
        <v>1636.8588717966338</v>
      </c>
      <c r="I985" s="5">
        <f t="shared" si="200"/>
        <v>720</v>
      </c>
      <c r="J985" s="5">
        <f t="shared" si="201"/>
        <v>916.85887179663382</v>
      </c>
      <c r="K985" s="2">
        <f t="shared" si="202"/>
        <v>40917.688746469335</v>
      </c>
      <c r="L985" s="2">
        <f t="shared" si="203"/>
        <v>83740</v>
      </c>
      <c r="M985" s="2">
        <f t="shared" si="204"/>
        <v>22880</v>
      </c>
      <c r="N985" s="6">
        <f t="shared" si="205"/>
        <v>1</v>
      </c>
      <c r="O985" s="2">
        <f t="shared" si="206"/>
        <v>-57.688746469335456</v>
      </c>
      <c r="P985" s="2">
        <f t="shared" si="207"/>
        <v>-57.688746469335456</v>
      </c>
    </row>
    <row r="986" spans="1:16">
      <c r="A986" s="6">
        <v>1</v>
      </c>
      <c r="B986" s="6">
        <v>10</v>
      </c>
      <c r="C986" s="6">
        <v>21</v>
      </c>
      <c r="D986" s="6">
        <f t="shared" si="195"/>
        <v>32</v>
      </c>
      <c r="E986" s="5">
        <f t="shared" si="196"/>
        <v>99.000000000000014</v>
      </c>
      <c r="F986" s="5">
        <f t="shared" si="197"/>
        <v>384.02536325890713</v>
      </c>
      <c r="G986" s="5">
        <f t="shared" si="198"/>
        <v>1226.6692487641703</v>
      </c>
      <c r="H986" s="5">
        <f t="shared" si="199"/>
        <v>1709.6946120230775</v>
      </c>
      <c r="I986" s="5">
        <f t="shared" si="200"/>
        <v>720</v>
      </c>
      <c r="J986" s="5">
        <f t="shared" si="201"/>
        <v>989.69461202307753</v>
      </c>
      <c r="K986" s="2">
        <f t="shared" si="202"/>
        <v>42182.198125400653</v>
      </c>
      <c r="L986" s="2">
        <f t="shared" si="203"/>
        <v>86440</v>
      </c>
      <c r="M986" s="2">
        <f t="shared" si="204"/>
        <v>23760</v>
      </c>
      <c r="N986" s="6">
        <f t="shared" si="205"/>
        <v>1</v>
      </c>
      <c r="O986" s="2">
        <f t="shared" si="206"/>
        <v>497.80187459934677</v>
      </c>
      <c r="P986" s="2">
        <f t="shared" si="207"/>
        <v>497.80187459934677</v>
      </c>
    </row>
    <row r="987" spans="1:16">
      <c r="A987" s="6">
        <v>1</v>
      </c>
      <c r="B987" s="6">
        <v>10</v>
      </c>
      <c r="C987" s="6">
        <v>22</v>
      </c>
      <c r="D987" s="6">
        <f t="shared" si="195"/>
        <v>33</v>
      </c>
      <c r="E987" s="5">
        <f t="shared" si="196"/>
        <v>99.000000000000014</v>
      </c>
      <c r="F987" s="5">
        <f t="shared" si="197"/>
        <v>384.02536325890713</v>
      </c>
      <c r="G987" s="5">
        <f t="shared" si="198"/>
        <v>1301.1455960105666</v>
      </c>
      <c r="H987" s="5">
        <f t="shared" si="199"/>
        <v>1784.1709592694738</v>
      </c>
      <c r="I987" s="5">
        <f t="shared" si="200"/>
        <v>720</v>
      </c>
      <c r="J987" s="5">
        <f t="shared" si="201"/>
        <v>1064.1709592694738</v>
      </c>
      <c r="K987" s="2">
        <f t="shared" si="202"/>
        <v>43475.190265095029</v>
      </c>
      <c r="L987" s="2">
        <f t="shared" si="203"/>
        <v>89140</v>
      </c>
      <c r="M987" s="2">
        <f t="shared" si="204"/>
        <v>24640</v>
      </c>
      <c r="N987" s="6">
        <f t="shared" si="205"/>
        <v>1</v>
      </c>
      <c r="O987" s="2">
        <f t="shared" si="206"/>
        <v>1024.8097349049713</v>
      </c>
      <c r="P987" s="2">
        <f t="shared" si="207"/>
        <v>1024.8097349049713</v>
      </c>
    </row>
    <row r="988" spans="1:16">
      <c r="A988" s="6">
        <v>1</v>
      </c>
      <c r="B988" s="6">
        <v>10</v>
      </c>
      <c r="C988" s="6">
        <v>23</v>
      </c>
      <c r="D988" s="6">
        <f t="shared" si="195"/>
        <v>34</v>
      </c>
      <c r="E988" s="5">
        <f t="shared" si="196"/>
        <v>99.000000000000014</v>
      </c>
      <c r="F988" s="5">
        <f t="shared" si="197"/>
        <v>384.02536325890713</v>
      </c>
      <c r="G988" s="5">
        <f t="shared" si="198"/>
        <v>1377.292184868003</v>
      </c>
      <c r="H988" s="5">
        <f t="shared" si="199"/>
        <v>1860.3175481269102</v>
      </c>
      <c r="I988" s="5">
        <f t="shared" si="200"/>
        <v>720</v>
      </c>
      <c r="J988" s="5">
        <f t="shared" si="201"/>
        <v>1140.3175481269102</v>
      </c>
      <c r="K988" s="2">
        <f t="shared" si="202"/>
        <v>44797.179654981082</v>
      </c>
      <c r="L988" s="2">
        <f t="shared" si="203"/>
        <v>91840</v>
      </c>
      <c r="M988" s="2">
        <f t="shared" si="204"/>
        <v>25520</v>
      </c>
      <c r="N988" s="6">
        <f t="shared" si="205"/>
        <v>1</v>
      </c>
      <c r="O988" s="2">
        <f t="shared" si="206"/>
        <v>1522.8203450189176</v>
      </c>
      <c r="P988" s="2">
        <f t="shared" si="207"/>
        <v>1522.8203450189176</v>
      </c>
    </row>
    <row r="989" spans="1:16">
      <c r="A989" s="6">
        <v>1</v>
      </c>
      <c r="B989" s="6">
        <v>10</v>
      </c>
      <c r="C989" s="6">
        <v>24</v>
      </c>
      <c r="D989" s="6">
        <f t="shared" si="195"/>
        <v>35</v>
      </c>
      <c r="E989" s="5">
        <f t="shared" si="196"/>
        <v>99.000000000000014</v>
      </c>
      <c r="F989" s="5">
        <f t="shared" si="197"/>
        <v>384.02536325890713</v>
      </c>
      <c r="G989" s="5">
        <f t="shared" si="198"/>
        <v>1455.1391344474989</v>
      </c>
      <c r="H989" s="5">
        <f t="shared" si="199"/>
        <v>1938.1644977064061</v>
      </c>
      <c r="I989" s="5">
        <f t="shared" si="200"/>
        <v>720</v>
      </c>
      <c r="J989" s="5">
        <f t="shared" si="201"/>
        <v>1218.1644977064061</v>
      </c>
      <c r="K989" s="2">
        <f t="shared" si="202"/>
        <v>46148.689196291773</v>
      </c>
      <c r="L989" s="2">
        <f t="shared" si="203"/>
        <v>94540</v>
      </c>
      <c r="M989" s="2">
        <f t="shared" si="204"/>
        <v>26400</v>
      </c>
      <c r="N989" s="6">
        <f t="shared" si="205"/>
        <v>1</v>
      </c>
      <c r="O989" s="2">
        <f t="shared" si="206"/>
        <v>1991.3108037082275</v>
      </c>
      <c r="P989" s="2">
        <f t="shared" si="207"/>
        <v>1991.3108037082275</v>
      </c>
    </row>
    <row r="990" spans="1:16">
      <c r="A990" s="6">
        <v>1</v>
      </c>
      <c r="B990" s="6">
        <v>10</v>
      </c>
      <c r="C990" s="6">
        <v>25</v>
      </c>
      <c r="D990" s="6">
        <f t="shared" si="195"/>
        <v>36</v>
      </c>
      <c r="E990" s="5">
        <f t="shared" si="196"/>
        <v>99.000000000000014</v>
      </c>
      <c r="F990" s="5">
        <f t="shared" si="197"/>
        <v>384.02536325890713</v>
      </c>
      <c r="G990" s="5">
        <f t="shared" si="198"/>
        <v>1534.7170558625965</v>
      </c>
      <c r="H990" s="5">
        <f t="shared" si="199"/>
        <v>2017.7424191215036</v>
      </c>
      <c r="I990" s="5">
        <f t="shared" si="200"/>
        <v>720</v>
      </c>
      <c r="J990" s="5">
        <f t="shared" si="201"/>
        <v>1297.7424191215036</v>
      </c>
      <c r="K990" s="2">
        <f t="shared" si="202"/>
        <v>47530.25033197055</v>
      </c>
      <c r="L990" s="2">
        <f t="shared" si="203"/>
        <v>97240</v>
      </c>
      <c r="M990" s="2">
        <f t="shared" si="204"/>
        <v>27280</v>
      </c>
      <c r="N990" s="6">
        <f t="shared" si="205"/>
        <v>1</v>
      </c>
      <c r="O990" s="2">
        <f t="shared" si="206"/>
        <v>2429.7496680294498</v>
      </c>
      <c r="P990" s="2">
        <f t="shared" si="207"/>
        <v>2429.7496680294498</v>
      </c>
    </row>
    <row r="991" spans="1:16">
      <c r="A991" s="6">
        <v>1</v>
      </c>
      <c r="B991" s="6">
        <v>10</v>
      </c>
      <c r="C991" s="6">
        <v>26</v>
      </c>
      <c r="D991" s="6">
        <f t="shared" si="195"/>
        <v>37</v>
      </c>
      <c r="E991" s="5">
        <f t="shared" si="196"/>
        <v>99.000000000000014</v>
      </c>
      <c r="F991" s="5">
        <f t="shared" si="197"/>
        <v>384.02536325890713</v>
      </c>
      <c r="G991" s="5">
        <f t="shared" si="198"/>
        <v>1616.0570598233144</v>
      </c>
      <c r="H991" s="5">
        <f t="shared" si="199"/>
        <v>2099.0824230822213</v>
      </c>
      <c r="I991" s="5">
        <f t="shared" si="200"/>
        <v>720</v>
      </c>
      <c r="J991" s="5">
        <f t="shared" si="201"/>
        <v>1379.0824230822213</v>
      </c>
      <c r="K991" s="2">
        <f t="shared" si="202"/>
        <v>48942.403178510787</v>
      </c>
      <c r="L991" s="2">
        <f t="shared" si="203"/>
        <v>99940</v>
      </c>
      <c r="M991" s="2">
        <f t="shared" si="204"/>
        <v>28160</v>
      </c>
      <c r="N991" s="6">
        <f t="shared" si="205"/>
        <v>1</v>
      </c>
      <c r="O991" s="2">
        <f t="shared" si="206"/>
        <v>2837.5968214892127</v>
      </c>
      <c r="P991" s="2">
        <f t="shared" si="207"/>
        <v>2837.5968214892127</v>
      </c>
    </row>
    <row r="992" spans="1:16">
      <c r="A992" s="6">
        <v>1</v>
      </c>
      <c r="B992" s="6">
        <v>10</v>
      </c>
      <c r="C992" s="6">
        <v>27</v>
      </c>
      <c r="D992" s="6">
        <f t="shared" si="195"/>
        <v>38</v>
      </c>
      <c r="E992" s="5">
        <f t="shared" si="196"/>
        <v>99.000000000000014</v>
      </c>
      <c r="F992" s="5">
        <f t="shared" si="197"/>
        <v>384.02536325890713</v>
      </c>
      <c r="G992" s="5">
        <f t="shared" si="198"/>
        <v>1699.1907643430709</v>
      </c>
      <c r="H992" s="5">
        <f t="shared" si="199"/>
        <v>2182.2161276019779</v>
      </c>
      <c r="I992" s="5">
        <f t="shared" si="200"/>
        <v>720</v>
      </c>
      <c r="J992" s="5">
        <f t="shared" si="201"/>
        <v>1462.2161276019779</v>
      </c>
      <c r="K992" s="2">
        <f t="shared" si="202"/>
        <v>50385.696659756562</v>
      </c>
      <c r="L992" s="2">
        <f t="shared" si="203"/>
        <v>102640</v>
      </c>
      <c r="M992" s="2">
        <f t="shared" si="204"/>
        <v>29040</v>
      </c>
      <c r="N992" s="6">
        <f t="shared" si="205"/>
        <v>1</v>
      </c>
      <c r="O992" s="2">
        <f t="shared" si="206"/>
        <v>3214.3033402434376</v>
      </c>
      <c r="P992" s="2">
        <f t="shared" si="207"/>
        <v>3214.3033402434376</v>
      </c>
    </row>
    <row r="993" spans="1:16">
      <c r="A993" s="6">
        <v>1</v>
      </c>
      <c r="B993" s="6">
        <v>10</v>
      </c>
      <c r="C993" s="6">
        <v>28</v>
      </c>
      <c r="D993" s="6">
        <f t="shared" si="195"/>
        <v>39</v>
      </c>
      <c r="E993" s="5">
        <f t="shared" si="196"/>
        <v>99.000000000000014</v>
      </c>
      <c r="F993" s="5">
        <f t="shared" si="197"/>
        <v>384.02536325890713</v>
      </c>
      <c r="G993" s="5">
        <f t="shared" si="198"/>
        <v>1784.1503025602246</v>
      </c>
      <c r="H993" s="5">
        <f t="shared" si="199"/>
        <v>2267.1756658191316</v>
      </c>
      <c r="I993" s="5">
        <f t="shared" si="200"/>
        <v>720</v>
      </c>
      <c r="J993" s="5">
        <f t="shared" si="201"/>
        <v>1547.1756658191316</v>
      </c>
      <c r="K993" s="2">
        <f t="shared" si="202"/>
        <v>51860.688642693261</v>
      </c>
      <c r="L993" s="2">
        <f t="shared" si="203"/>
        <v>105340</v>
      </c>
      <c r="M993" s="2">
        <f t="shared" si="204"/>
        <v>29920</v>
      </c>
      <c r="N993" s="6">
        <f t="shared" si="205"/>
        <v>1</v>
      </c>
      <c r="O993" s="2">
        <f t="shared" si="206"/>
        <v>3559.3113573067385</v>
      </c>
      <c r="P993" s="2">
        <f t="shared" si="207"/>
        <v>3559.3113573067385</v>
      </c>
    </row>
    <row r="994" spans="1:16">
      <c r="A994" s="6">
        <v>1</v>
      </c>
      <c r="B994" s="6">
        <v>10</v>
      </c>
      <c r="C994" s="6">
        <v>29</v>
      </c>
      <c r="D994" s="6">
        <f t="shared" si="195"/>
        <v>40</v>
      </c>
      <c r="E994" s="5">
        <f t="shared" si="196"/>
        <v>99.000000000000014</v>
      </c>
      <c r="F994" s="5">
        <f t="shared" si="197"/>
        <v>384.02536325890713</v>
      </c>
      <c r="G994" s="5">
        <f t="shared" si="198"/>
        <v>1870.9683306758782</v>
      </c>
      <c r="H994" s="5">
        <f t="shared" si="199"/>
        <v>2353.9936939347854</v>
      </c>
      <c r="I994" s="5">
        <f t="shared" si="200"/>
        <v>720</v>
      </c>
      <c r="J994" s="5">
        <f t="shared" si="201"/>
        <v>1633.9936939347854</v>
      </c>
      <c r="K994" s="2">
        <f t="shared" si="202"/>
        <v>53367.946075256688</v>
      </c>
      <c r="L994" s="2">
        <f t="shared" si="203"/>
        <v>108040</v>
      </c>
      <c r="M994" s="2">
        <f t="shared" si="204"/>
        <v>30800</v>
      </c>
      <c r="N994" s="6">
        <f t="shared" si="205"/>
        <v>1</v>
      </c>
      <c r="O994" s="2">
        <f t="shared" si="206"/>
        <v>3872.0539247433117</v>
      </c>
      <c r="P994" s="2">
        <f t="shared" si="207"/>
        <v>3872.0539247433117</v>
      </c>
    </row>
    <row r="995" spans="1:16">
      <c r="A995" s="6">
        <v>1</v>
      </c>
      <c r="B995" s="6">
        <v>10</v>
      </c>
      <c r="C995" s="6">
        <v>30</v>
      </c>
      <c r="D995" s="6">
        <f t="shared" si="195"/>
        <v>41</v>
      </c>
      <c r="E995" s="5">
        <f t="shared" si="196"/>
        <v>99.000000000000014</v>
      </c>
      <c r="F995" s="5">
        <f t="shared" si="197"/>
        <v>384.02536325890713</v>
      </c>
      <c r="G995" s="5">
        <f t="shared" si="198"/>
        <v>1959.6780360096488</v>
      </c>
      <c r="H995" s="5">
        <f t="shared" si="199"/>
        <v>2442.703399268556</v>
      </c>
      <c r="I995" s="5">
        <f t="shared" si="200"/>
        <v>720</v>
      </c>
      <c r="J995" s="5">
        <f t="shared" si="201"/>
        <v>1722.703399268556</v>
      </c>
      <c r="K995" s="2">
        <f t="shared" si="202"/>
        <v>54908.045126190205</v>
      </c>
      <c r="L995" s="2">
        <f t="shared" si="203"/>
        <v>110740</v>
      </c>
      <c r="M995" s="2">
        <f t="shared" si="204"/>
        <v>31680</v>
      </c>
      <c r="N995" s="6">
        <f t="shared" si="205"/>
        <v>1</v>
      </c>
      <c r="O995" s="2">
        <f t="shared" si="206"/>
        <v>4151.9548738097947</v>
      </c>
      <c r="P995" s="2">
        <f t="shared" si="207"/>
        <v>4151.9548738097947</v>
      </c>
    </row>
    <row r="996" spans="1:16">
      <c r="A996" s="6">
        <v>1</v>
      </c>
      <c r="B996" s="6">
        <v>11</v>
      </c>
      <c r="C996" s="6">
        <v>0</v>
      </c>
      <c r="D996" s="6">
        <f t="shared" si="195"/>
        <v>12</v>
      </c>
      <c r="E996" s="5">
        <f t="shared" si="196"/>
        <v>99.000000000000014</v>
      </c>
      <c r="F996" s="5">
        <f t="shared" si="197"/>
        <v>432.98859707441784</v>
      </c>
      <c r="G996" s="5">
        <f t="shared" si="198"/>
        <v>0</v>
      </c>
      <c r="H996" s="5">
        <f t="shared" si="199"/>
        <v>531.98859707441784</v>
      </c>
      <c r="I996" s="5">
        <f t="shared" si="200"/>
        <v>531.98859707441784</v>
      </c>
      <c r="J996" s="5">
        <f t="shared" si="201"/>
        <v>0</v>
      </c>
      <c r="K996" s="2">
        <f t="shared" si="202"/>
        <v>18471.826287306176</v>
      </c>
      <c r="L996" s="2">
        <f t="shared" si="203"/>
        <v>31834</v>
      </c>
      <c r="M996" s="2">
        <f t="shared" si="204"/>
        <v>5720</v>
      </c>
      <c r="N996" s="6">
        <f t="shared" si="205"/>
        <v>1</v>
      </c>
      <c r="O996" s="2">
        <f t="shared" si="206"/>
        <v>-12357.826287306176</v>
      </c>
      <c r="P996" s="2">
        <f t="shared" si="207"/>
        <v>-12357.826287306176</v>
      </c>
    </row>
    <row r="997" spans="1:16">
      <c r="A997" s="6">
        <v>1</v>
      </c>
      <c r="B997" s="6">
        <v>11</v>
      </c>
      <c r="C997" s="6">
        <v>1</v>
      </c>
      <c r="D997" s="6">
        <f t="shared" si="195"/>
        <v>13</v>
      </c>
      <c r="E997" s="5">
        <f t="shared" si="196"/>
        <v>99.000000000000014</v>
      </c>
      <c r="F997" s="5">
        <f t="shared" si="197"/>
        <v>432.98859707441784</v>
      </c>
      <c r="G997" s="5">
        <f t="shared" si="198"/>
        <v>45.5625</v>
      </c>
      <c r="H997" s="5">
        <f t="shared" si="199"/>
        <v>577.55109707441784</v>
      </c>
      <c r="I997" s="5">
        <f t="shared" si="200"/>
        <v>577.55109707441784</v>
      </c>
      <c r="J997" s="5">
        <f t="shared" si="201"/>
        <v>0</v>
      </c>
      <c r="K997" s="2">
        <f t="shared" si="202"/>
        <v>20053.857537306176</v>
      </c>
      <c r="L997" s="2">
        <f t="shared" si="203"/>
        <v>34534</v>
      </c>
      <c r="M997" s="2">
        <f t="shared" si="204"/>
        <v>6600</v>
      </c>
      <c r="N997" s="6">
        <f t="shared" si="205"/>
        <v>1</v>
      </c>
      <c r="O997" s="2">
        <f t="shared" si="206"/>
        <v>-12119.857537306176</v>
      </c>
      <c r="P997" s="2">
        <f t="shared" si="207"/>
        <v>-12119.857537306176</v>
      </c>
    </row>
    <row r="998" spans="1:16">
      <c r="A998" s="6">
        <v>1</v>
      </c>
      <c r="B998" s="6">
        <v>11</v>
      </c>
      <c r="C998" s="6">
        <v>2</v>
      </c>
      <c r="D998" s="6">
        <f t="shared" si="195"/>
        <v>14</v>
      </c>
      <c r="E998" s="5">
        <f t="shared" si="196"/>
        <v>99.000000000000014</v>
      </c>
      <c r="F998" s="5">
        <f t="shared" si="197"/>
        <v>432.98859707441784</v>
      </c>
      <c r="G998" s="5">
        <f t="shared" si="198"/>
        <v>92.264062499999994</v>
      </c>
      <c r="H998" s="5">
        <f t="shared" si="199"/>
        <v>624.25265957441786</v>
      </c>
      <c r="I998" s="5">
        <f t="shared" si="200"/>
        <v>624.25265957441786</v>
      </c>
      <c r="J998" s="5">
        <f t="shared" si="201"/>
        <v>0</v>
      </c>
      <c r="K998" s="2">
        <f t="shared" si="202"/>
        <v>21675.439568556176</v>
      </c>
      <c r="L998" s="2">
        <f t="shared" si="203"/>
        <v>37234</v>
      </c>
      <c r="M998" s="2">
        <f t="shared" si="204"/>
        <v>7480</v>
      </c>
      <c r="N998" s="6">
        <f t="shared" si="205"/>
        <v>1</v>
      </c>
      <c r="O998" s="2">
        <f t="shared" si="206"/>
        <v>-11921.439568556176</v>
      </c>
      <c r="P998" s="2">
        <f t="shared" si="207"/>
        <v>-11921.439568556176</v>
      </c>
    </row>
    <row r="999" spans="1:16">
      <c r="A999" s="6">
        <v>1</v>
      </c>
      <c r="B999" s="6">
        <v>11</v>
      </c>
      <c r="C999" s="6">
        <v>3</v>
      </c>
      <c r="D999" s="6">
        <f t="shared" si="195"/>
        <v>15</v>
      </c>
      <c r="E999" s="5">
        <f t="shared" si="196"/>
        <v>99.000000000000014</v>
      </c>
      <c r="F999" s="5">
        <f t="shared" si="197"/>
        <v>432.98859707441784</v>
      </c>
      <c r="G999" s="5">
        <f t="shared" si="198"/>
        <v>140.12604492187498</v>
      </c>
      <c r="H999" s="5">
        <f t="shared" si="199"/>
        <v>672.11464199629279</v>
      </c>
      <c r="I999" s="5">
        <f t="shared" si="200"/>
        <v>672.11464199629279</v>
      </c>
      <c r="J999" s="5">
        <f t="shared" si="201"/>
        <v>0</v>
      </c>
      <c r="K999" s="2">
        <f t="shared" si="202"/>
        <v>23337.31395820461</v>
      </c>
      <c r="L999" s="2">
        <f t="shared" si="203"/>
        <v>39934</v>
      </c>
      <c r="M999" s="2">
        <f t="shared" si="204"/>
        <v>8360</v>
      </c>
      <c r="N999" s="6">
        <f t="shared" si="205"/>
        <v>1</v>
      </c>
      <c r="O999" s="2">
        <f t="shared" si="206"/>
        <v>-11763.31395820461</v>
      </c>
      <c r="P999" s="2">
        <f t="shared" si="207"/>
        <v>-11763.31395820461</v>
      </c>
    </row>
    <row r="1000" spans="1:16">
      <c r="A1000" s="6">
        <v>1</v>
      </c>
      <c r="B1000" s="6">
        <v>11</v>
      </c>
      <c r="C1000" s="6">
        <v>4</v>
      </c>
      <c r="D1000" s="6">
        <f t="shared" si="195"/>
        <v>16</v>
      </c>
      <c r="E1000" s="5">
        <f t="shared" si="196"/>
        <v>99.000000000000014</v>
      </c>
      <c r="F1000" s="5">
        <f t="shared" si="197"/>
        <v>432.98859707441784</v>
      </c>
      <c r="G1000" s="5">
        <f t="shared" si="198"/>
        <v>189.17016064453125</v>
      </c>
      <c r="H1000" s="5">
        <f t="shared" si="199"/>
        <v>721.15875771894912</v>
      </c>
      <c r="I1000" s="5">
        <f t="shared" si="200"/>
        <v>720</v>
      </c>
      <c r="J1000" s="5">
        <f t="shared" si="201"/>
        <v>1.1587577189491185</v>
      </c>
      <c r="K1000" s="2">
        <f t="shared" si="202"/>
        <v>25020.117321509533</v>
      </c>
      <c r="L1000" s="2">
        <f t="shared" si="203"/>
        <v>42634</v>
      </c>
      <c r="M1000" s="2">
        <f t="shared" si="204"/>
        <v>9240</v>
      </c>
      <c r="N1000" s="6">
        <f t="shared" si="205"/>
        <v>1</v>
      </c>
      <c r="O1000" s="2">
        <f t="shared" si="206"/>
        <v>-11626.117321509533</v>
      </c>
      <c r="P1000" s="2">
        <f t="shared" si="207"/>
        <v>-11626.117321509533</v>
      </c>
    </row>
    <row r="1001" spans="1:16">
      <c r="A1001" s="6">
        <v>1</v>
      </c>
      <c r="B1001" s="6">
        <v>11</v>
      </c>
      <c r="C1001" s="6">
        <v>5</v>
      </c>
      <c r="D1001" s="6">
        <f t="shared" si="195"/>
        <v>17</v>
      </c>
      <c r="E1001" s="5">
        <f t="shared" si="196"/>
        <v>99.000000000000014</v>
      </c>
      <c r="F1001" s="5">
        <f t="shared" si="197"/>
        <v>432.98859707441784</v>
      </c>
      <c r="G1001" s="5">
        <f t="shared" si="198"/>
        <v>239.41848456573481</v>
      </c>
      <c r="H1001" s="5">
        <f t="shared" si="199"/>
        <v>771.40708164015268</v>
      </c>
      <c r="I1001" s="5">
        <f t="shared" si="200"/>
        <v>720</v>
      </c>
      <c r="J1001" s="5">
        <f t="shared" si="201"/>
        <v>51.407081640152683</v>
      </c>
      <c r="K1001" s="2">
        <f t="shared" si="202"/>
        <v>25892.484056252651</v>
      </c>
      <c r="L1001" s="2">
        <f t="shared" si="203"/>
        <v>45334</v>
      </c>
      <c r="M1001" s="2">
        <f t="shared" si="204"/>
        <v>10120</v>
      </c>
      <c r="N1001" s="6">
        <f t="shared" si="205"/>
        <v>1</v>
      </c>
      <c r="O1001" s="2">
        <f t="shared" si="206"/>
        <v>-10678.484056252651</v>
      </c>
      <c r="P1001" s="2">
        <f t="shared" si="207"/>
        <v>-10678.484056252651</v>
      </c>
    </row>
    <row r="1002" spans="1:16">
      <c r="A1002" s="6">
        <v>1</v>
      </c>
      <c r="B1002" s="6">
        <v>11</v>
      </c>
      <c r="C1002" s="6">
        <v>6</v>
      </c>
      <c r="D1002" s="6">
        <f t="shared" si="195"/>
        <v>18</v>
      </c>
      <c r="E1002" s="5">
        <f t="shared" si="196"/>
        <v>99.000000000000014</v>
      </c>
      <c r="F1002" s="5">
        <f t="shared" si="197"/>
        <v>432.98859707441784</v>
      </c>
      <c r="G1002" s="5">
        <f t="shared" si="198"/>
        <v>290.89345874736784</v>
      </c>
      <c r="H1002" s="5">
        <f t="shared" si="199"/>
        <v>822.88205582178568</v>
      </c>
      <c r="I1002" s="5">
        <f t="shared" si="200"/>
        <v>720</v>
      </c>
      <c r="J1002" s="5">
        <f t="shared" si="201"/>
        <v>102.88205582178568</v>
      </c>
      <c r="K1002" s="2">
        <f t="shared" si="202"/>
        <v>26786.146802461557</v>
      </c>
      <c r="L1002" s="2">
        <f t="shared" si="203"/>
        <v>48034</v>
      </c>
      <c r="M1002" s="2">
        <f t="shared" si="204"/>
        <v>11000</v>
      </c>
      <c r="N1002" s="6">
        <f t="shared" si="205"/>
        <v>1</v>
      </c>
      <c r="O1002" s="2">
        <f t="shared" si="206"/>
        <v>-9752.1468024615569</v>
      </c>
      <c r="P1002" s="2">
        <f t="shared" si="207"/>
        <v>-9752.1468024615569</v>
      </c>
    </row>
    <row r="1003" spans="1:16">
      <c r="A1003" s="6">
        <v>1</v>
      </c>
      <c r="B1003" s="6">
        <v>11</v>
      </c>
      <c r="C1003" s="6">
        <v>7</v>
      </c>
      <c r="D1003" s="6">
        <f t="shared" si="195"/>
        <v>19</v>
      </c>
      <c r="E1003" s="5">
        <f t="shared" si="196"/>
        <v>99.000000000000014</v>
      </c>
      <c r="F1003" s="5">
        <f t="shared" si="197"/>
        <v>432.98859707441784</v>
      </c>
      <c r="G1003" s="5">
        <f t="shared" si="198"/>
        <v>343.61789814532818</v>
      </c>
      <c r="H1003" s="5">
        <f t="shared" si="199"/>
        <v>875.60649521974597</v>
      </c>
      <c r="I1003" s="5">
        <f t="shared" si="200"/>
        <v>720</v>
      </c>
      <c r="J1003" s="5">
        <f t="shared" si="201"/>
        <v>155.60649521974597</v>
      </c>
      <c r="K1003" s="2">
        <f t="shared" si="202"/>
        <v>27701.501653120591</v>
      </c>
      <c r="L1003" s="2">
        <f t="shared" si="203"/>
        <v>50734</v>
      </c>
      <c r="M1003" s="2">
        <f t="shared" si="204"/>
        <v>11880</v>
      </c>
      <c r="N1003" s="6">
        <f t="shared" si="205"/>
        <v>1</v>
      </c>
      <c r="O1003" s="2">
        <f t="shared" si="206"/>
        <v>-8847.5016531205911</v>
      </c>
      <c r="P1003" s="2">
        <f t="shared" si="207"/>
        <v>-8847.5016531205911</v>
      </c>
    </row>
    <row r="1004" spans="1:16">
      <c r="A1004" s="6">
        <v>1</v>
      </c>
      <c r="B1004" s="6">
        <v>11</v>
      </c>
      <c r="C1004" s="6">
        <v>8</v>
      </c>
      <c r="D1004" s="6">
        <f t="shared" si="195"/>
        <v>20</v>
      </c>
      <c r="E1004" s="5">
        <f t="shared" si="196"/>
        <v>99.000000000000014</v>
      </c>
      <c r="F1004" s="5">
        <f t="shared" si="197"/>
        <v>432.98859707441784</v>
      </c>
      <c r="G1004" s="5">
        <f t="shared" si="198"/>
        <v>397.61499642530839</v>
      </c>
      <c r="H1004" s="5">
        <f t="shared" si="199"/>
        <v>929.60359349972623</v>
      </c>
      <c r="I1004" s="5">
        <f t="shared" si="200"/>
        <v>720</v>
      </c>
      <c r="J1004" s="5">
        <f t="shared" si="201"/>
        <v>209.60359349972623</v>
      </c>
      <c r="K1004" s="2">
        <f t="shared" si="202"/>
        <v>28638.951276036914</v>
      </c>
      <c r="L1004" s="2">
        <f t="shared" si="203"/>
        <v>53434</v>
      </c>
      <c r="M1004" s="2">
        <f t="shared" si="204"/>
        <v>12760</v>
      </c>
      <c r="N1004" s="6">
        <f t="shared" si="205"/>
        <v>1</v>
      </c>
      <c r="O1004" s="2">
        <f t="shared" si="206"/>
        <v>-7964.9512760369144</v>
      </c>
      <c r="P1004" s="2">
        <f t="shared" si="207"/>
        <v>-7964.9512760369144</v>
      </c>
    </row>
    <row r="1005" spans="1:16">
      <c r="A1005" s="6">
        <v>1</v>
      </c>
      <c r="B1005" s="6">
        <v>11</v>
      </c>
      <c r="C1005" s="6">
        <v>9</v>
      </c>
      <c r="D1005" s="6">
        <f t="shared" si="195"/>
        <v>21</v>
      </c>
      <c r="E1005" s="5">
        <f t="shared" si="196"/>
        <v>99.000000000000014</v>
      </c>
      <c r="F1005" s="5">
        <f t="shared" si="197"/>
        <v>432.98859707441784</v>
      </c>
      <c r="G1005" s="5">
        <f t="shared" si="198"/>
        <v>452.90833186570285</v>
      </c>
      <c r="H1005" s="5">
        <f t="shared" si="199"/>
        <v>984.89692894012069</v>
      </c>
      <c r="I1005" s="5">
        <f t="shared" si="200"/>
        <v>720</v>
      </c>
      <c r="J1005" s="5">
        <f t="shared" si="201"/>
        <v>264.89692894012069</v>
      </c>
      <c r="K1005" s="2">
        <f t="shared" si="202"/>
        <v>29598.90501632154</v>
      </c>
      <c r="L1005" s="2">
        <f t="shared" si="203"/>
        <v>56134</v>
      </c>
      <c r="M1005" s="2">
        <f t="shared" si="204"/>
        <v>13640</v>
      </c>
      <c r="N1005" s="6">
        <f t="shared" si="205"/>
        <v>1</v>
      </c>
      <c r="O1005" s="2">
        <f t="shared" si="206"/>
        <v>-7104.9050163215397</v>
      </c>
      <c r="P1005" s="2">
        <f t="shared" si="207"/>
        <v>-7104.9050163215397</v>
      </c>
    </row>
    <row r="1006" spans="1:16">
      <c r="A1006" s="6">
        <v>1</v>
      </c>
      <c r="B1006" s="6">
        <v>11</v>
      </c>
      <c r="C1006" s="6">
        <v>10</v>
      </c>
      <c r="D1006" s="6">
        <f t="shared" si="195"/>
        <v>22</v>
      </c>
      <c r="E1006" s="5">
        <f t="shared" si="196"/>
        <v>99.000000000000014</v>
      </c>
      <c r="F1006" s="5">
        <f t="shared" si="197"/>
        <v>432.98859707441784</v>
      </c>
      <c r="G1006" s="5">
        <f t="shared" si="198"/>
        <v>509.52187334891573</v>
      </c>
      <c r="H1006" s="5">
        <f t="shared" si="199"/>
        <v>1041.5104704233336</v>
      </c>
      <c r="I1006" s="5">
        <f t="shared" si="200"/>
        <v>720</v>
      </c>
      <c r="J1006" s="5">
        <f t="shared" si="201"/>
        <v>321.51047042333357</v>
      </c>
      <c r="K1006" s="2">
        <f t="shared" si="202"/>
        <v>30581.779000405098</v>
      </c>
      <c r="L1006" s="2">
        <f t="shared" si="203"/>
        <v>58834</v>
      </c>
      <c r="M1006" s="2">
        <f t="shared" si="204"/>
        <v>14520</v>
      </c>
      <c r="N1006" s="6">
        <f t="shared" si="205"/>
        <v>1</v>
      </c>
      <c r="O1006" s="2">
        <f t="shared" si="206"/>
        <v>-6267.7790004050985</v>
      </c>
      <c r="P1006" s="2">
        <f t="shared" si="207"/>
        <v>-6267.7790004050985</v>
      </c>
    </row>
    <row r="1007" spans="1:16">
      <c r="A1007" s="6">
        <v>1</v>
      </c>
      <c r="B1007" s="6">
        <v>11</v>
      </c>
      <c r="C1007" s="6">
        <v>11</v>
      </c>
      <c r="D1007" s="6">
        <f t="shared" si="195"/>
        <v>23</v>
      </c>
      <c r="E1007" s="5">
        <f t="shared" si="196"/>
        <v>99.000000000000014</v>
      </c>
      <c r="F1007" s="5">
        <f t="shared" si="197"/>
        <v>432.98859707441784</v>
      </c>
      <c r="G1007" s="5">
        <f t="shared" si="198"/>
        <v>567.47998644235474</v>
      </c>
      <c r="H1007" s="5">
        <f t="shared" si="199"/>
        <v>1099.4685835167725</v>
      </c>
      <c r="I1007" s="5">
        <f t="shared" si="200"/>
        <v>720</v>
      </c>
      <c r="J1007" s="5">
        <f t="shared" si="201"/>
        <v>379.46858351677247</v>
      </c>
      <c r="K1007" s="2">
        <f t="shared" si="202"/>
        <v>31587.996241610632</v>
      </c>
      <c r="L1007" s="2">
        <f t="shared" si="203"/>
        <v>61534</v>
      </c>
      <c r="M1007" s="2">
        <f t="shared" si="204"/>
        <v>15400</v>
      </c>
      <c r="N1007" s="6">
        <f t="shared" si="205"/>
        <v>1</v>
      </c>
      <c r="O1007" s="2">
        <f t="shared" si="206"/>
        <v>-5453.9962416106318</v>
      </c>
      <c r="P1007" s="2">
        <f t="shared" si="207"/>
        <v>-5453.9962416106318</v>
      </c>
    </row>
    <row r="1008" spans="1:16">
      <c r="A1008" s="6">
        <v>1</v>
      </c>
      <c r="B1008" s="6">
        <v>11</v>
      </c>
      <c r="C1008" s="6">
        <v>12</v>
      </c>
      <c r="D1008" s="6">
        <f t="shared" si="195"/>
        <v>24</v>
      </c>
      <c r="E1008" s="5">
        <f t="shared" si="196"/>
        <v>99.000000000000014</v>
      </c>
      <c r="F1008" s="5">
        <f t="shared" si="197"/>
        <v>432.98859707441784</v>
      </c>
      <c r="G1008" s="5">
        <f t="shared" si="198"/>
        <v>626.80743957041921</v>
      </c>
      <c r="H1008" s="5">
        <f t="shared" si="199"/>
        <v>1158.7960366448369</v>
      </c>
      <c r="I1008" s="5">
        <f t="shared" si="200"/>
        <v>720</v>
      </c>
      <c r="J1008" s="5">
        <f t="shared" si="201"/>
        <v>438.79603664483693</v>
      </c>
      <c r="K1008" s="2">
        <f t="shared" si="202"/>
        <v>32617.986747306197</v>
      </c>
      <c r="L1008" s="2">
        <f t="shared" si="203"/>
        <v>64234</v>
      </c>
      <c r="M1008" s="2">
        <f t="shared" si="204"/>
        <v>16280</v>
      </c>
      <c r="N1008" s="6">
        <f t="shared" si="205"/>
        <v>1</v>
      </c>
      <c r="O1008" s="2">
        <f t="shared" si="206"/>
        <v>-4663.9867473061968</v>
      </c>
      <c r="P1008" s="2">
        <f t="shared" si="207"/>
        <v>-4663.9867473061968</v>
      </c>
    </row>
    <row r="1009" spans="1:16">
      <c r="A1009" s="6">
        <v>1</v>
      </c>
      <c r="B1009" s="6">
        <v>11</v>
      </c>
      <c r="C1009" s="6">
        <v>13</v>
      </c>
      <c r="D1009" s="6">
        <f t="shared" si="195"/>
        <v>25</v>
      </c>
      <c r="E1009" s="5">
        <f t="shared" si="196"/>
        <v>99.000000000000014</v>
      </c>
      <c r="F1009" s="5">
        <f t="shared" si="197"/>
        <v>432.98859707441784</v>
      </c>
      <c r="G1009" s="5">
        <f t="shared" si="198"/>
        <v>687.52941027880343</v>
      </c>
      <c r="H1009" s="5">
        <f t="shared" si="199"/>
        <v>1219.5180073532213</v>
      </c>
      <c r="I1009" s="5">
        <f t="shared" si="200"/>
        <v>720</v>
      </c>
      <c r="J1009" s="5">
        <f t="shared" si="201"/>
        <v>499.51800735322126</v>
      </c>
      <c r="K1009" s="2">
        <f t="shared" si="202"/>
        <v>33672.187627660089</v>
      </c>
      <c r="L1009" s="2">
        <f t="shared" si="203"/>
        <v>66934</v>
      </c>
      <c r="M1009" s="2">
        <f t="shared" si="204"/>
        <v>17160</v>
      </c>
      <c r="N1009" s="6">
        <f t="shared" si="205"/>
        <v>1</v>
      </c>
      <c r="O1009" s="2">
        <f t="shared" si="206"/>
        <v>-3898.1876276600888</v>
      </c>
      <c r="P1009" s="2">
        <f t="shared" si="207"/>
        <v>-3898.1876276600888</v>
      </c>
    </row>
    <row r="1010" spans="1:16">
      <c r="A1010" s="6">
        <v>1</v>
      </c>
      <c r="B1010" s="6">
        <v>11</v>
      </c>
      <c r="C1010" s="6">
        <v>14</v>
      </c>
      <c r="D1010" s="6">
        <f t="shared" si="195"/>
        <v>26</v>
      </c>
      <c r="E1010" s="5">
        <f t="shared" si="196"/>
        <v>99.000000000000014</v>
      </c>
      <c r="F1010" s="5">
        <f t="shared" si="197"/>
        <v>432.98859707441784</v>
      </c>
      <c r="G1010" s="5">
        <f t="shared" si="198"/>
        <v>749.67149159246469</v>
      </c>
      <c r="H1010" s="5">
        <f t="shared" si="199"/>
        <v>1281.6600886668825</v>
      </c>
      <c r="I1010" s="5">
        <f t="shared" si="200"/>
        <v>720</v>
      </c>
      <c r="J1010" s="5">
        <f t="shared" si="201"/>
        <v>561.66008866688253</v>
      </c>
      <c r="K1010" s="2">
        <f t="shared" si="202"/>
        <v>34751.043206022267</v>
      </c>
      <c r="L1010" s="2">
        <f t="shared" si="203"/>
        <v>69634</v>
      </c>
      <c r="M1010" s="2">
        <f t="shared" si="204"/>
        <v>18040</v>
      </c>
      <c r="N1010" s="6">
        <f t="shared" si="205"/>
        <v>1</v>
      </c>
      <c r="O1010" s="2">
        <f t="shared" si="206"/>
        <v>-3157.0432060222665</v>
      </c>
      <c r="P1010" s="2">
        <f t="shared" si="207"/>
        <v>-3157.0432060222665</v>
      </c>
    </row>
    <row r="1011" spans="1:16">
      <c r="A1011" s="6">
        <v>1</v>
      </c>
      <c r="B1011" s="6">
        <v>11</v>
      </c>
      <c r="C1011" s="6">
        <v>15</v>
      </c>
      <c r="D1011" s="6">
        <f t="shared" si="195"/>
        <v>27</v>
      </c>
      <c r="E1011" s="5">
        <f t="shared" si="196"/>
        <v>99.000000000000014</v>
      </c>
      <c r="F1011" s="5">
        <f t="shared" si="197"/>
        <v>432.98859707441784</v>
      </c>
      <c r="G1011" s="5">
        <f t="shared" si="198"/>
        <v>813.25969846861108</v>
      </c>
      <c r="H1011" s="5">
        <f t="shared" si="199"/>
        <v>1345.2482955430289</v>
      </c>
      <c r="I1011" s="5">
        <f t="shared" si="200"/>
        <v>720</v>
      </c>
      <c r="J1011" s="5">
        <f t="shared" si="201"/>
        <v>625.24829554302892</v>
      </c>
      <c r="K1011" s="2">
        <f t="shared" si="202"/>
        <v>35855.005130955367</v>
      </c>
      <c r="L1011" s="2">
        <f t="shared" si="203"/>
        <v>72334</v>
      </c>
      <c r="M1011" s="2">
        <f t="shared" si="204"/>
        <v>18920</v>
      </c>
      <c r="N1011" s="6">
        <f t="shared" si="205"/>
        <v>1</v>
      </c>
      <c r="O1011" s="2">
        <f t="shared" si="206"/>
        <v>-2441.0051309553673</v>
      </c>
      <c r="P1011" s="2">
        <f t="shared" si="207"/>
        <v>-2441.0051309553673</v>
      </c>
    </row>
    <row r="1012" spans="1:16">
      <c r="A1012" s="6">
        <v>1</v>
      </c>
      <c r="B1012" s="6">
        <v>11</v>
      </c>
      <c r="C1012" s="6">
        <v>16</v>
      </c>
      <c r="D1012" s="6">
        <f t="shared" si="195"/>
        <v>28</v>
      </c>
      <c r="E1012" s="5">
        <f t="shared" si="196"/>
        <v>99.000000000000014</v>
      </c>
      <c r="F1012" s="5">
        <f t="shared" si="197"/>
        <v>432.98859707441784</v>
      </c>
      <c r="G1012" s="5">
        <f t="shared" si="198"/>
        <v>878.32047434610013</v>
      </c>
      <c r="H1012" s="5">
        <f t="shared" si="199"/>
        <v>1410.309071420518</v>
      </c>
      <c r="I1012" s="5">
        <f t="shared" si="200"/>
        <v>720</v>
      </c>
      <c r="J1012" s="5">
        <f t="shared" si="201"/>
        <v>690.30907142051797</v>
      </c>
      <c r="K1012" s="2">
        <f t="shared" si="202"/>
        <v>36984.532489939549</v>
      </c>
      <c r="L1012" s="2">
        <f t="shared" si="203"/>
        <v>75034</v>
      </c>
      <c r="M1012" s="2">
        <f t="shared" si="204"/>
        <v>19800</v>
      </c>
      <c r="N1012" s="6">
        <f t="shared" si="205"/>
        <v>1</v>
      </c>
      <c r="O1012" s="2">
        <f t="shared" si="206"/>
        <v>-1750.5324899395491</v>
      </c>
      <c r="P1012" s="2">
        <f t="shared" si="207"/>
        <v>-1750.5324899395491</v>
      </c>
    </row>
    <row r="1013" spans="1:16">
      <c r="A1013" s="6">
        <v>1</v>
      </c>
      <c r="B1013" s="6">
        <v>11</v>
      </c>
      <c r="C1013" s="6">
        <v>17</v>
      </c>
      <c r="D1013" s="6">
        <f t="shared" si="195"/>
        <v>29</v>
      </c>
      <c r="E1013" s="5">
        <f t="shared" si="196"/>
        <v>99.000000000000014</v>
      </c>
      <c r="F1013" s="5">
        <f t="shared" si="197"/>
        <v>432.98859707441784</v>
      </c>
      <c r="G1013" s="5">
        <f t="shared" si="198"/>
        <v>944.88069779264049</v>
      </c>
      <c r="H1013" s="5">
        <f t="shared" si="199"/>
        <v>1476.8692948670582</v>
      </c>
      <c r="I1013" s="5">
        <f t="shared" si="200"/>
        <v>720</v>
      </c>
      <c r="J1013" s="5">
        <f t="shared" si="201"/>
        <v>756.86929486705822</v>
      </c>
      <c r="K1013" s="2">
        <f t="shared" si="202"/>
        <v>38140.091924775319</v>
      </c>
      <c r="L1013" s="2">
        <f t="shared" si="203"/>
        <v>77734</v>
      </c>
      <c r="M1013" s="2">
        <f t="shared" si="204"/>
        <v>20680</v>
      </c>
      <c r="N1013" s="6">
        <f t="shared" si="205"/>
        <v>1</v>
      </c>
      <c r="O1013" s="2">
        <f t="shared" si="206"/>
        <v>-1086.0919247753191</v>
      </c>
      <c r="P1013" s="2">
        <f t="shared" si="207"/>
        <v>-1086.0919247753191</v>
      </c>
    </row>
    <row r="1014" spans="1:16">
      <c r="A1014" s="6">
        <v>1</v>
      </c>
      <c r="B1014" s="6">
        <v>11</v>
      </c>
      <c r="C1014" s="6">
        <v>18</v>
      </c>
      <c r="D1014" s="6">
        <f t="shared" si="195"/>
        <v>30</v>
      </c>
      <c r="E1014" s="5">
        <f t="shared" si="196"/>
        <v>99.000000000000014</v>
      </c>
      <c r="F1014" s="5">
        <f t="shared" si="197"/>
        <v>432.98859707441784</v>
      </c>
      <c r="G1014" s="5">
        <f t="shared" si="198"/>
        <v>1012.9676892512279</v>
      </c>
      <c r="H1014" s="5">
        <f t="shared" si="199"/>
        <v>1544.9562863256456</v>
      </c>
      <c r="I1014" s="5">
        <f t="shared" si="200"/>
        <v>720</v>
      </c>
      <c r="J1014" s="5">
        <f t="shared" si="201"/>
        <v>824.95628632564558</v>
      </c>
      <c r="K1014" s="2">
        <f t="shared" si="202"/>
        <v>39322.157748709127</v>
      </c>
      <c r="L1014" s="2">
        <f t="shared" si="203"/>
        <v>80434</v>
      </c>
      <c r="M1014" s="2">
        <f t="shared" si="204"/>
        <v>21560</v>
      </c>
      <c r="N1014" s="6">
        <f t="shared" si="205"/>
        <v>1</v>
      </c>
      <c r="O1014" s="2">
        <f t="shared" si="206"/>
        <v>-448.15774870912719</v>
      </c>
      <c r="P1014" s="2">
        <f t="shared" si="207"/>
        <v>-448.15774870912719</v>
      </c>
    </row>
    <row r="1015" spans="1:16">
      <c r="A1015" s="6">
        <v>1</v>
      </c>
      <c r="B1015" s="6">
        <v>11</v>
      </c>
      <c r="C1015" s="6">
        <v>19</v>
      </c>
      <c r="D1015" s="6">
        <f t="shared" si="195"/>
        <v>31</v>
      </c>
      <c r="E1015" s="5">
        <f t="shared" si="196"/>
        <v>99.000000000000014</v>
      </c>
      <c r="F1015" s="5">
        <f t="shared" si="197"/>
        <v>432.98859707441784</v>
      </c>
      <c r="G1015" s="5">
        <f t="shared" si="198"/>
        <v>1082.6092178872495</v>
      </c>
      <c r="H1015" s="5">
        <f t="shared" si="199"/>
        <v>1614.5978149616674</v>
      </c>
      <c r="I1015" s="5">
        <f t="shared" si="200"/>
        <v>720</v>
      </c>
      <c r="J1015" s="5">
        <f t="shared" si="201"/>
        <v>894.59781496166738</v>
      </c>
      <c r="K1015" s="2">
        <f t="shared" si="202"/>
        <v>40531.212065306725</v>
      </c>
      <c r="L1015" s="2">
        <f t="shared" si="203"/>
        <v>83134</v>
      </c>
      <c r="M1015" s="2">
        <f t="shared" si="204"/>
        <v>22440</v>
      </c>
      <c r="N1015" s="6">
        <f t="shared" si="205"/>
        <v>1</v>
      </c>
      <c r="O1015" s="2">
        <f t="shared" si="206"/>
        <v>162.78793469327502</v>
      </c>
      <c r="P1015" s="2">
        <f t="shared" si="207"/>
        <v>162.78793469327502</v>
      </c>
    </row>
    <row r="1016" spans="1:16">
      <c r="A1016" s="6">
        <v>1</v>
      </c>
      <c r="B1016" s="6">
        <v>11</v>
      </c>
      <c r="C1016" s="6">
        <v>20</v>
      </c>
      <c r="D1016" s="6">
        <f t="shared" si="195"/>
        <v>32</v>
      </c>
      <c r="E1016" s="5">
        <f t="shared" si="196"/>
        <v>99.000000000000014</v>
      </c>
      <c r="F1016" s="5">
        <f t="shared" si="197"/>
        <v>432.98859707441784</v>
      </c>
      <c r="G1016" s="5">
        <f t="shared" si="198"/>
        <v>1153.8335085377266</v>
      </c>
      <c r="H1016" s="5">
        <f t="shared" si="199"/>
        <v>1685.8221056121445</v>
      </c>
      <c r="I1016" s="5">
        <f t="shared" si="200"/>
        <v>720</v>
      </c>
      <c r="J1016" s="5">
        <f t="shared" si="201"/>
        <v>965.82210561214447</v>
      </c>
      <c r="K1016" s="2">
        <f t="shared" si="202"/>
        <v>41767.744889099733</v>
      </c>
      <c r="L1016" s="2">
        <f t="shared" si="203"/>
        <v>85834</v>
      </c>
      <c r="M1016" s="2">
        <f t="shared" si="204"/>
        <v>23320</v>
      </c>
      <c r="N1016" s="6">
        <f t="shared" si="205"/>
        <v>1</v>
      </c>
      <c r="O1016" s="2">
        <f t="shared" si="206"/>
        <v>746.25511090026703</v>
      </c>
      <c r="P1016" s="2">
        <f t="shared" si="207"/>
        <v>746.25511090026703</v>
      </c>
    </row>
    <row r="1017" spans="1:16">
      <c r="A1017" s="6">
        <v>1</v>
      </c>
      <c r="B1017" s="6">
        <v>11</v>
      </c>
      <c r="C1017" s="6">
        <v>21</v>
      </c>
      <c r="D1017" s="6">
        <f t="shared" si="195"/>
        <v>33</v>
      </c>
      <c r="E1017" s="5">
        <f t="shared" si="196"/>
        <v>99.000000000000014</v>
      </c>
      <c r="F1017" s="5">
        <f t="shared" si="197"/>
        <v>432.98859707441784</v>
      </c>
      <c r="G1017" s="5">
        <f t="shared" si="198"/>
        <v>1226.6692487641703</v>
      </c>
      <c r="H1017" s="5">
        <f t="shared" si="199"/>
        <v>1758.6578458385882</v>
      </c>
      <c r="I1017" s="5">
        <f t="shared" si="200"/>
        <v>720</v>
      </c>
      <c r="J1017" s="5">
        <f t="shared" si="201"/>
        <v>1038.6578458385882</v>
      </c>
      <c r="K1017" s="2">
        <f t="shared" si="202"/>
        <v>43032.254268031043</v>
      </c>
      <c r="L1017" s="2">
        <f t="shared" si="203"/>
        <v>88534</v>
      </c>
      <c r="M1017" s="2">
        <f t="shared" si="204"/>
        <v>24200</v>
      </c>
      <c r="N1017" s="6">
        <f t="shared" si="205"/>
        <v>1</v>
      </c>
      <c r="O1017" s="2">
        <f t="shared" si="206"/>
        <v>1301.7457319689565</v>
      </c>
      <c r="P1017" s="2">
        <f t="shared" si="207"/>
        <v>1301.7457319689565</v>
      </c>
    </row>
    <row r="1018" spans="1:16">
      <c r="A1018" s="6">
        <v>1</v>
      </c>
      <c r="B1018" s="6">
        <v>11</v>
      </c>
      <c r="C1018" s="6">
        <v>22</v>
      </c>
      <c r="D1018" s="6">
        <f t="shared" si="195"/>
        <v>34</v>
      </c>
      <c r="E1018" s="5">
        <f t="shared" si="196"/>
        <v>99.000000000000014</v>
      </c>
      <c r="F1018" s="5">
        <f t="shared" si="197"/>
        <v>432.98859707441784</v>
      </c>
      <c r="G1018" s="5">
        <f t="shared" si="198"/>
        <v>1301.1455960105666</v>
      </c>
      <c r="H1018" s="5">
        <f t="shared" si="199"/>
        <v>1833.1341930849844</v>
      </c>
      <c r="I1018" s="5">
        <f t="shared" si="200"/>
        <v>720</v>
      </c>
      <c r="J1018" s="5">
        <f t="shared" si="201"/>
        <v>1113.1341930849844</v>
      </c>
      <c r="K1018" s="2">
        <f t="shared" si="202"/>
        <v>44325.246407725426</v>
      </c>
      <c r="L1018" s="2">
        <f t="shared" si="203"/>
        <v>91234</v>
      </c>
      <c r="M1018" s="2">
        <f t="shared" si="204"/>
        <v>25080</v>
      </c>
      <c r="N1018" s="6">
        <f t="shared" si="205"/>
        <v>1</v>
      </c>
      <c r="O1018" s="2">
        <f t="shared" si="206"/>
        <v>1828.7535922745737</v>
      </c>
      <c r="P1018" s="2">
        <f t="shared" si="207"/>
        <v>1828.7535922745737</v>
      </c>
    </row>
    <row r="1019" spans="1:16">
      <c r="A1019" s="6">
        <v>1</v>
      </c>
      <c r="B1019" s="6">
        <v>11</v>
      </c>
      <c r="C1019" s="6">
        <v>23</v>
      </c>
      <c r="D1019" s="6">
        <f t="shared" si="195"/>
        <v>35</v>
      </c>
      <c r="E1019" s="5">
        <f t="shared" si="196"/>
        <v>99.000000000000014</v>
      </c>
      <c r="F1019" s="5">
        <f t="shared" si="197"/>
        <v>432.98859707441784</v>
      </c>
      <c r="G1019" s="5">
        <f t="shared" si="198"/>
        <v>1377.292184868003</v>
      </c>
      <c r="H1019" s="5">
        <f t="shared" si="199"/>
        <v>1909.2807819424208</v>
      </c>
      <c r="I1019" s="5">
        <f t="shared" si="200"/>
        <v>720</v>
      </c>
      <c r="J1019" s="5">
        <f t="shared" si="201"/>
        <v>1189.2807819424208</v>
      </c>
      <c r="K1019" s="2">
        <f t="shared" si="202"/>
        <v>45647.235797611473</v>
      </c>
      <c r="L1019" s="2">
        <f t="shared" si="203"/>
        <v>93934</v>
      </c>
      <c r="M1019" s="2">
        <f t="shared" si="204"/>
        <v>25960</v>
      </c>
      <c r="N1019" s="6">
        <f t="shared" si="205"/>
        <v>1</v>
      </c>
      <c r="O1019" s="2">
        <f t="shared" si="206"/>
        <v>2326.7642023885273</v>
      </c>
      <c r="P1019" s="2">
        <f t="shared" si="207"/>
        <v>2326.7642023885273</v>
      </c>
    </row>
    <row r="1020" spans="1:16">
      <c r="A1020" s="6">
        <v>1</v>
      </c>
      <c r="B1020" s="6">
        <v>11</v>
      </c>
      <c r="C1020" s="6">
        <v>24</v>
      </c>
      <c r="D1020" s="6">
        <f t="shared" si="195"/>
        <v>36</v>
      </c>
      <c r="E1020" s="5">
        <f t="shared" si="196"/>
        <v>99.000000000000014</v>
      </c>
      <c r="F1020" s="5">
        <f t="shared" si="197"/>
        <v>432.98859707441784</v>
      </c>
      <c r="G1020" s="5">
        <f t="shared" si="198"/>
        <v>1455.1391344474989</v>
      </c>
      <c r="H1020" s="5">
        <f t="shared" si="199"/>
        <v>1987.1277315219168</v>
      </c>
      <c r="I1020" s="5">
        <f t="shared" si="200"/>
        <v>720</v>
      </c>
      <c r="J1020" s="5">
        <f t="shared" si="201"/>
        <v>1267.1277315219168</v>
      </c>
      <c r="K1020" s="2">
        <f t="shared" si="202"/>
        <v>46998.745338922163</v>
      </c>
      <c r="L1020" s="2">
        <f t="shared" si="203"/>
        <v>96634</v>
      </c>
      <c r="M1020" s="2">
        <f t="shared" si="204"/>
        <v>26840</v>
      </c>
      <c r="N1020" s="6">
        <f t="shared" si="205"/>
        <v>1</v>
      </c>
      <c r="O1020" s="2">
        <f t="shared" si="206"/>
        <v>2795.2546610778372</v>
      </c>
      <c r="P1020" s="2">
        <f t="shared" si="207"/>
        <v>2795.2546610778372</v>
      </c>
    </row>
    <row r="1021" spans="1:16">
      <c r="A1021" s="6">
        <v>1</v>
      </c>
      <c r="B1021" s="6">
        <v>11</v>
      </c>
      <c r="C1021" s="6">
        <v>25</v>
      </c>
      <c r="D1021" s="6">
        <f t="shared" si="195"/>
        <v>37</v>
      </c>
      <c r="E1021" s="5">
        <f t="shared" si="196"/>
        <v>99.000000000000014</v>
      </c>
      <c r="F1021" s="5">
        <f t="shared" si="197"/>
        <v>432.98859707441784</v>
      </c>
      <c r="G1021" s="5">
        <f t="shared" si="198"/>
        <v>1534.7170558625965</v>
      </c>
      <c r="H1021" s="5">
        <f t="shared" si="199"/>
        <v>2066.7056529370143</v>
      </c>
      <c r="I1021" s="5">
        <f t="shared" si="200"/>
        <v>720</v>
      </c>
      <c r="J1021" s="5">
        <f t="shared" si="201"/>
        <v>1346.7056529370143</v>
      </c>
      <c r="K1021" s="2">
        <f t="shared" si="202"/>
        <v>48380.30647460094</v>
      </c>
      <c r="L1021" s="2">
        <f t="shared" si="203"/>
        <v>99334</v>
      </c>
      <c r="M1021" s="2">
        <f t="shared" si="204"/>
        <v>27720</v>
      </c>
      <c r="N1021" s="6">
        <f t="shared" si="205"/>
        <v>1</v>
      </c>
      <c r="O1021" s="2">
        <f t="shared" si="206"/>
        <v>3233.6935253990596</v>
      </c>
      <c r="P1021" s="2">
        <f t="shared" si="207"/>
        <v>3233.6935253990596</v>
      </c>
    </row>
    <row r="1022" spans="1:16">
      <c r="A1022" s="6">
        <v>1</v>
      </c>
      <c r="B1022" s="6">
        <v>11</v>
      </c>
      <c r="C1022" s="6">
        <v>26</v>
      </c>
      <c r="D1022" s="6">
        <f t="shared" si="195"/>
        <v>38</v>
      </c>
      <c r="E1022" s="5">
        <f t="shared" si="196"/>
        <v>99.000000000000014</v>
      </c>
      <c r="F1022" s="5">
        <f t="shared" si="197"/>
        <v>432.98859707441784</v>
      </c>
      <c r="G1022" s="5">
        <f t="shared" si="198"/>
        <v>1616.0570598233144</v>
      </c>
      <c r="H1022" s="5">
        <f t="shared" si="199"/>
        <v>2148.0456568977324</v>
      </c>
      <c r="I1022" s="5">
        <f t="shared" si="200"/>
        <v>720</v>
      </c>
      <c r="J1022" s="5">
        <f t="shared" si="201"/>
        <v>1428.0456568977324</v>
      </c>
      <c r="K1022" s="2">
        <f t="shared" si="202"/>
        <v>49792.459321141185</v>
      </c>
      <c r="L1022" s="2">
        <f t="shared" si="203"/>
        <v>102034</v>
      </c>
      <c r="M1022" s="2">
        <f t="shared" si="204"/>
        <v>28600</v>
      </c>
      <c r="N1022" s="6">
        <f t="shared" si="205"/>
        <v>1</v>
      </c>
      <c r="O1022" s="2">
        <f t="shared" si="206"/>
        <v>3641.5406788588152</v>
      </c>
      <c r="P1022" s="2">
        <f t="shared" si="207"/>
        <v>3641.5406788588152</v>
      </c>
    </row>
    <row r="1023" spans="1:16">
      <c r="A1023" s="6">
        <v>1</v>
      </c>
      <c r="B1023" s="6">
        <v>11</v>
      </c>
      <c r="C1023" s="6">
        <v>27</v>
      </c>
      <c r="D1023" s="6">
        <f t="shared" si="195"/>
        <v>39</v>
      </c>
      <c r="E1023" s="5">
        <f t="shared" si="196"/>
        <v>99.000000000000014</v>
      </c>
      <c r="F1023" s="5">
        <f t="shared" si="197"/>
        <v>432.98859707441784</v>
      </c>
      <c r="G1023" s="5">
        <f t="shared" si="198"/>
        <v>1699.1907643430709</v>
      </c>
      <c r="H1023" s="5">
        <f t="shared" si="199"/>
        <v>2231.1793614174885</v>
      </c>
      <c r="I1023" s="5">
        <f t="shared" si="200"/>
        <v>720</v>
      </c>
      <c r="J1023" s="5">
        <f t="shared" si="201"/>
        <v>1511.1793614174885</v>
      </c>
      <c r="K1023" s="2">
        <f t="shared" si="202"/>
        <v>51235.752802386953</v>
      </c>
      <c r="L1023" s="2">
        <f t="shared" si="203"/>
        <v>104734</v>
      </c>
      <c r="M1023" s="2">
        <f t="shared" si="204"/>
        <v>29480</v>
      </c>
      <c r="N1023" s="6">
        <f t="shared" si="205"/>
        <v>1</v>
      </c>
      <c r="O1023" s="2">
        <f t="shared" si="206"/>
        <v>4018.2471976130473</v>
      </c>
      <c r="P1023" s="2">
        <f t="shared" si="207"/>
        <v>4018.2471976130473</v>
      </c>
    </row>
    <row r="1024" spans="1:16">
      <c r="A1024" s="6">
        <v>1</v>
      </c>
      <c r="B1024" s="6">
        <v>11</v>
      </c>
      <c r="C1024" s="6">
        <v>28</v>
      </c>
      <c r="D1024" s="6">
        <f t="shared" si="195"/>
        <v>40</v>
      </c>
      <c r="E1024" s="5">
        <f t="shared" si="196"/>
        <v>99.000000000000014</v>
      </c>
      <c r="F1024" s="5">
        <f t="shared" si="197"/>
        <v>432.98859707441784</v>
      </c>
      <c r="G1024" s="5">
        <f t="shared" si="198"/>
        <v>1784.1503025602246</v>
      </c>
      <c r="H1024" s="5">
        <f t="shared" si="199"/>
        <v>2316.1388996346423</v>
      </c>
      <c r="I1024" s="5">
        <f t="shared" si="200"/>
        <v>720</v>
      </c>
      <c r="J1024" s="5">
        <f t="shared" si="201"/>
        <v>1596.1388996346423</v>
      </c>
      <c r="K1024" s="2">
        <f t="shared" si="202"/>
        <v>52710.744785323652</v>
      </c>
      <c r="L1024" s="2">
        <f t="shared" si="203"/>
        <v>107434</v>
      </c>
      <c r="M1024" s="2">
        <f t="shared" si="204"/>
        <v>30360</v>
      </c>
      <c r="N1024" s="6">
        <f t="shared" si="205"/>
        <v>1</v>
      </c>
      <c r="O1024" s="2">
        <f t="shared" si="206"/>
        <v>4363.2552146763483</v>
      </c>
      <c r="P1024" s="2">
        <f t="shared" si="207"/>
        <v>4363.2552146763483</v>
      </c>
    </row>
    <row r="1025" spans="1:16">
      <c r="A1025" s="6">
        <v>1</v>
      </c>
      <c r="B1025" s="6">
        <v>11</v>
      </c>
      <c r="C1025" s="6">
        <v>29</v>
      </c>
      <c r="D1025" s="6">
        <f t="shared" si="195"/>
        <v>41</v>
      </c>
      <c r="E1025" s="5">
        <f t="shared" si="196"/>
        <v>99.000000000000014</v>
      </c>
      <c r="F1025" s="5">
        <f t="shared" si="197"/>
        <v>432.98859707441784</v>
      </c>
      <c r="G1025" s="5">
        <f t="shared" si="198"/>
        <v>1870.9683306758782</v>
      </c>
      <c r="H1025" s="5">
        <f t="shared" si="199"/>
        <v>2402.956927750296</v>
      </c>
      <c r="I1025" s="5">
        <f t="shared" si="200"/>
        <v>720</v>
      </c>
      <c r="J1025" s="5">
        <f t="shared" si="201"/>
        <v>1682.956927750296</v>
      </c>
      <c r="K1025" s="2">
        <f t="shared" si="202"/>
        <v>54218.002217887086</v>
      </c>
      <c r="L1025" s="2">
        <f t="shared" si="203"/>
        <v>110134</v>
      </c>
      <c r="M1025" s="2">
        <f t="shared" si="204"/>
        <v>31240</v>
      </c>
      <c r="N1025" s="6">
        <f t="shared" si="205"/>
        <v>1</v>
      </c>
      <c r="O1025" s="2">
        <f t="shared" si="206"/>
        <v>4675.9977821129141</v>
      </c>
      <c r="P1025" s="2">
        <f t="shared" si="207"/>
        <v>4675.9977821129141</v>
      </c>
    </row>
    <row r="1026" spans="1:16">
      <c r="A1026" s="6">
        <v>1</v>
      </c>
      <c r="B1026" s="6">
        <v>11</v>
      </c>
      <c r="C1026" s="6">
        <v>30</v>
      </c>
      <c r="D1026" s="6">
        <f t="shared" si="195"/>
        <v>42</v>
      </c>
      <c r="E1026" s="5">
        <f t="shared" si="196"/>
        <v>99.000000000000014</v>
      </c>
      <c r="F1026" s="5">
        <f t="shared" si="197"/>
        <v>432.98859707441784</v>
      </c>
      <c r="G1026" s="5">
        <f t="shared" si="198"/>
        <v>1959.6780360096488</v>
      </c>
      <c r="H1026" s="5">
        <f t="shared" si="199"/>
        <v>2491.6666330840667</v>
      </c>
      <c r="I1026" s="5">
        <f t="shared" si="200"/>
        <v>720</v>
      </c>
      <c r="J1026" s="5">
        <f t="shared" si="201"/>
        <v>1771.6666330840667</v>
      </c>
      <c r="K1026" s="2">
        <f t="shared" si="202"/>
        <v>55758.101268820603</v>
      </c>
      <c r="L1026" s="2">
        <f t="shared" si="203"/>
        <v>112834</v>
      </c>
      <c r="M1026" s="2">
        <f t="shared" si="204"/>
        <v>32120</v>
      </c>
      <c r="N1026" s="6">
        <f t="shared" si="205"/>
        <v>1</v>
      </c>
      <c r="O1026" s="2">
        <f t="shared" si="206"/>
        <v>4955.8987311793971</v>
      </c>
      <c r="P1026" s="2">
        <f t="shared" si="207"/>
        <v>4955.8987311793971</v>
      </c>
    </row>
    <row r="1027" spans="1:16">
      <c r="A1027" s="6">
        <v>1</v>
      </c>
      <c r="B1027" s="6">
        <v>12</v>
      </c>
      <c r="C1027" s="6">
        <v>0</v>
      </c>
      <c r="D1027" s="6">
        <f t="shared" si="195"/>
        <v>13</v>
      </c>
      <c r="E1027" s="5">
        <f t="shared" si="196"/>
        <v>99.000000000000014</v>
      </c>
      <c r="F1027" s="5">
        <f t="shared" si="197"/>
        <v>484.15997672866712</v>
      </c>
      <c r="G1027" s="5">
        <f t="shared" si="198"/>
        <v>0</v>
      </c>
      <c r="H1027" s="5">
        <f t="shared" si="199"/>
        <v>583.15997672866717</v>
      </c>
      <c r="I1027" s="5">
        <f t="shared" si="200"/>
        <v>583.15997672866717</v>
      </c>
      <c r="J1027" s="5">
        <f t="shared" si="201"/>
        <v>0</v>
      </c>
      <c r="K1027" s="2">
        <f t="shared" si="202"/>
        <v>20248.61030307872</v>
      </c>
      <c r="L1027" s="2">
        <f t="shared" si="203"/>
        <v>33928</v>
      </c>
      <c r="M1027" s="2">
        <f t="shared" si="204"/>
        <v>6160</v>
      </c>
      <c r="N1027" s="6">
        <f t="shared" si="205"/>
        <v>1</v>
      </c>
      <c r="O1027" s="2">
        <f t="shared" si="206"/>
        <v>-12480.61030307872</v>
      </c>
      <c r="P1027" s="2">
        <f t="shared" si="207"/>
        <v>-12480.61030307872</v>
      </c>
    </row>
    <row r="1028" spans="1:16">
      <c r="A1028" s="6">
        <v>1</v>
      </c>
      <c r="B1028" s="6">
        <v>12</v>
      </c>
      <c r="C1028" s="6">
        <v>1</v>
      </c>
      <c r="D1028" s="6">
        <f t="shared" ref="D1028:D1091" si="208">A1028+B1028+C1028</f>
        <v>14</v>
      </c>
      <c r="E1028" s="5">
        <f t="shared" ref="E1028:E1091" si="209">IF(A1028=0,0,A1028*LABOR_HRS_WK_TOM*SEASON_WEEKS*(1+DIM_PCT_TOM)^A1028)</f>
        <v>99.000000000000014</v>
      </c>
      <c r="F1028" s="5">
        <f t="shared" ref="F1028:F1091" si="210">IF(B1028=0,0,B1028*LABOR_HRS_WK_CAR*SEASON_WEEKS*(1+DIM_PCT_CAR)^B1028)</f>
        <v>484.15997672866712</v>
      </c>
      <c r="G1028" s="5">
        <f t="shared" ref="G1028:G1091" si="211">IF(C1028=0,0,C1028*LABOR_HRS_WK_MES*SEASON_WEEKS*(1+DIM_PCT_MES)^C1028)</f>
        <v>45.5625</v>
      </c>
      <c r="H1028" s="5">
        <f t="shared" ref="H1028:H1091" si="212">E1028+F1028+G1028</f>
        <v>628.72247672866717</v>
      </c>
      <c r="I1028" s="5">
        <f t="shared" ref="I1028:I1091" si="213">MIN(H1028,FARMER_HRS)</f>
        <v>628.72247672866717</v>
      </c>
      <c r="J1028" s="5">
        <f t="shared" ref="J1028:J1091" si="214">MAX(0,H1028-FARMER_HRS)</f>
        <v>0</v>
      </c>
      <c r="K1028" s="2">
        <f t="shared" ref="K1028:K1091" si="215">I1028*FARMER_RATE+J1028*TEMP_WORKER_RATE</f>
        <v>21830.64155307872</v>
      </c>
      <c r="L1028" s="2">
        <f t="shared" ref="L1028:L1091" si="216">A1028*PRICE_TOM+B1028*PRICE_CAR+C1028*PRICE_MES</f>
        <v>36628</v>
      </c>
      <c r="M1028" s="2">
        <f t="shared" ref="M1028:M1091" si="217">A1028*FERT_BED_TOM+B1028*FERT_BED_CAR+C1028*FERT_BED_MES</f>
        <v>7040</v>
      </c>
      <c r="N1028" s="6">
        <f t="shared" ref="N1028:N1091" si="218">IF(AND(D1028&lt;=TOTAL_BEDS,J1028&lt;=TEMP_WORKER_MAX*TEMP_WORKER_HRS),1,0)</f>
        <v>1</v>
      </c>
      <c r="O1028" s="2">
        <f t="shared" ref="O1028:O1091" si="219">L1028-M1028-K1028-FIXED_COSTS</f>
        <v>-12242.64155307872</v>
      </c>
      <c r="P1028" s="2">
        <f t="shared" ref="P1028:P1091" si="220">IF(N1028=1,O1028,"")</f>
        <v>-12242.64155307872</v>
      </c>
    </row>
    <row r="1029" spans="1:16">
      <c r="A1029" s="6">
        <v>1</v>
      </c>
      <c r="B1029" s="6">
        <v>12</v>
      </c>
      <c r="C1029" s="6">
        <v>2</v>
      </c>
      <c r="D1029" s="6">
        <f t="shared" si="208"/>
        <v>15</v>
      </c>
      <c r="E1029" s="5">
        <f t="shared" si="209"/>
        <v>99.000000000000014</v>
      </c>
      <c r="F1029" s="5">
        <f t="shared" si="210"/>
        <v>484.15997672866712</v>
      </c>
      <c r="G1029" s="5">
        <f t="shared" si="211"/>
        <v>92.264062499999994</v>
      </c>
      <c r="H1029" s="5">
        <f t="shared" si="212"/>
        <v>675.4240392286672</v>
      </c>
      <c r="I1029" s="5">
        <f t="shared" si="213"/>
        <v>675.4240392286672</v>
      </c>
      <c r="J1029" s="5">
        <f t="shared" si="214"/>
        <v>0</v>
      </c>
      <c r="K1029" s="2">
        <f t="shared" si="215"/>
        <v>23452.22358432872</v>
      </c>
      <c r="L1029" s="2">
        <f t="shared" si="216"/>
        <v>39328</v>
      </c>
      <c r="M1029" s="2">
        <f t="shared" si="217"/>
        <v>7920</v>
      </c>
      <c r="N1029" s="6">
        <f t="shared" si="218"/>
        <v>1</v>
      </c>
      <c r="O1029" s="2">
        <f t="shared" si="219"/>
        <v>-12044.22358432872</v>
      </c>
      <c r="P1029" s="2">
        <f t="shared" si="220"/>
        <v>-12044.22358432872</v>
      </c>
    </row>
    <row r="1030" spans="1:16">
      <c r="A1030" s="6">
        <v>1</v>
      </c>
      <c r="B1030" s="6">
        <v>12</v>
      </c>
      <c r="C1030" s="6">
        <v>3</v>
      </c>
      <c r="D1030" s="6">
        <f t="shared" si="208"/>
        <v>16</v>
      </c>
      <c r="E1030" s="5">
        <f t="shared" si="209"/>
        <v>99.000000000000014</v>
      </c>
      <c r="F1030" s="5">
        <f t="shared" si="210"/>
        <v>484.15997672866712</v>
      </c>
      <c r="G1030" s="5">
        <f t="shared" si="211"/>
        <v>140.12604492187498</v>
      </c>
      <c r="H1030" s="5">
        <f t="shared" si="212"/>
        <v>723.28602165054212</v>
      </c>
      <c r="I1030" s="5">
        <f t="shared" si="213"/>
        <v>720</v>
      </c>
      <c r="J1030" s="5">
        <f t="shared" si="214"/>
        <v>3.2860216505421249</v>
      </c>
      <c r="K1030" s="2">
        <f t="shared" si="215"/>
        <v>25057.048986988579</v>
      </c>
      <c r="L1030" s="2">
        <f t="shared" si="216"/>
        <v>42028</v>
      </c>
      <c r="M1030" s="2">
        <f t="shared" si="217"/>
        <v>8800</v>
      </c>
      <c r="N1030" s="6">
        <f t="shared" si="218"/>
        <v>1</v>
      </c>
      <c r="O1030" s="2">
        <f t="shared" si="219"/>
        <v>-11829.048986988579</v>
      </c>
      <c r="P1030" s="2">
        <f t="shared" si="220"/>
        <v>-11829.048986988579</v>
      </c>
    </row>
    <row r="1031" spans="1:16">
      <c r="A1031" s="6">
        <v>1</v>
      </c>
      <c r="B1031" s="6">
        <v>12</v>
      </c>
      <c r="C1031" s="6">
        <v>4</v>
      </c>
      <c r="D1031" s="6">
        <f t="shared" si="208"/>
        <v>17</v>
      </c>
      <c r="E1031" s="5">
        <f t="shared" si="209"/>
        <v>99.000000000000014</v>
      </c>
      <c r="F1031" s="5">
        <f t="shared" si="210"/>
        <v>484.15997672866712</v>
      </c>
      <c r="G1031" s="5">
        <f t="shared" si="211"/>
        <v>189.17016064453125</v>
      </c>
      <c r="H1031" s="5">
        <f t="shared" si="212"/>
        <v>772.33013737319845</v>
      </c>
      <c r="I1031" s="5">
        <f t="shared" si="213"/>
        <v>720</v>
      </c>
      <c r="J1031" s="5">
        <f t="shared" si="214"/>
        <v>52.330137373198454</v>
      </c>
      <c r="K1031" s="2">
        <f t="shared" si="215"/>
        <v>25908.509329395805</v>
      </c>
      <c r="L1031" s="2">
        <f t="shared" si="216"/>
        <v>44728</v>
      </c>
      <c r="M1031" s="2">
        <f t="shared" si="217"/>
        <v>9680</v>
      </c>
      <c r="N1031" s="6">
        <f t="shared" si="218"/>
        <v>1</v>
      </c>
      <c r="O1031" s="2">
        <f t="shared" si="219"/>
        <v>-10860.509329395805</v>
      </c>
      <c r="P1031" s="2">
        <f t="shared" si="220"/>
        <v>-10860.509329395805</v>
      </c>
    </row>
    <row r="1032" spans="1:16">
      <c r="A1032" s="6">
        <v>1</v>
      </c>
      <c r="B1032" s="6">
        <v>12</v>
      </c>
      <c r="C1032" s="6">
        <v>5</v>
      </c>
      <c r="D1032" s="6">
        <f t="shared" si="208"/>
        <v>18</v>
      </c>
      <c r="E1032" s="5">
        <f t="shared" si="209"/>
        <v>99.000000000000014</v>
      </c>
      <c r="F1032" s="5">
        <f t="shared" si="210"/>
        <v>484.15997672866712</v>
      </c>
      <c r="G1032" s="5">
        <f t="shared" si="211"/>
        <v>239.41848456573481</v>
      </c>
      <c r="H1032" s="5">
        <f t="shared" si="212"/>
        <v>822.57846129440202</v>
      </c>
      <c r="I1032" s="5">
        <f t="shared" si="213"/>
        <v>720</v>
      </c>
      <c r="J1032" s="5">
        <f t="shared" si="214"/>
        <v>102.57846129440202</v>
      </c>
      <c r="K1032" s="2">
        <f t="shared" si="215"/>
        <v>26780.876064138924</v>
      </c>
      <c r="L1032" s="2">
        <f t="shared" si="216"/>
        <v>47428</v>
      </c>
      <c r="M1032" s="2">
        <f t="shared" si="217"/>
        <v>10560</v>
      </c>
      <c r="N1032" s="6">
        <f t="shared" si="218"/>
        <v>1</v>
      </c>
      <c r="O1032" s="2">
        <f t="shared" si="219"/>
        <v>-9912.8760641389235</v>
      </c>
      <c r="P1032" s="2">
        <f t="shared" si="220"/>
        <v>-9912.8760641389235</v>
      </c>
    </row>
    <row r="1033" spans="1:16">
      <c r="A1033" s="6">
        <v>1</v>
      </c>
      <c r="B1033" s="6">
        <v>12</v>
      </c>
      <c r="C1033" s="6">
        <v>6</v>
      </c>
      <c r="D1033" s="6">
        <f t="shared" si="208"/>
        <v>19</v>
      </c>
      <c r="E1033" s="5">
        <f t="shared" si="209"/>
        <v>99.000000000000014</v>
      </c>
      <c r="F1033" s="5">
        <f t="shared" si="210"/>
        <v>484.15997672866712</v>
      </c>
      <c r="G1033" s="5">
        <f t="shared" si="211"/>
        <v>290.89345874736784</v>
      </c>
      <c r="H1033" s="5">
        <f t="shared" si="212"/>
        <v>874.05343547603502</v>
      </c>
      <c r="I1033" s="5">
        <f t="shared" si="213"/>
        <v>720</v>
      </c>
      <c r="J1033" s="5">
        <f t="shared" si="214"/>
        <v>154.05343547603502</v>
      </c>
      <c r="K1033" s="2">
        <f t="shared" si="215"/>
        <v>27674.538810347829</v>
      </c>
      <c r="L1033" s="2">
        <f t="shared" si="216"/>
        <v>50128</v>
      </c>
      <c r="M1033" s="2">
        <f t="shared" si="217"/>
        <v>11440</v>
      </c>
      <c r="N1033" s="6">
        <f t="shared" si="218"/>
        <v>1</v>
      </c>
      <c r="O1033" s="2">
        <f t="shared" si="219"/>
        <v>-8986.538810347829</v>
      </c>
      <c r="P1033" s="2">
        <f t="shared" si="220"/>
        <v>-8986.538810347829</v>
      </c>
    </row>
    <row r="1034" spans="1:16">
      <c r="A1034" s="6">
        <v>1</v>
      </c>
      <c r="B1034" s="6">
        <v>12</v>
      </c>
      <c r="C1034" s="6">
        <v>7</v>
      </c>
      <c r="D1034" s="6">
        <f t="shared" si="208"/>
        <v>20</v>
      </c>
      <c r="E1034" s="5">
        <f t="shared" si="209"/>
        <v>99.000000000000014</v>
      </c>
      <c r="F1034" s="5">
        <f t="shared" si="210"/>
        <v>484.15997672866712</v>
      </c>
      <c r="G1034" s="5">
        <f t="shared" si="211"/>
        <v>343.61789814532818</v>
      </c>
      <c r="H1034" s="5">
        <f t="shared" si="212"/>
        <v>926.77787487399542</v>
      </c>
      <c r="I1034" s="5">
        <f t="shared" si="213"/>
        <v>720</v>
      </c>
      <c r="J1034" s="5">
        <f t="shared" si="214"/>
        <v>206.77787487399542</v>
      </c>
      <c r="K1034" s="2">
        <f t="shared" si="215"/>
        <v>28589.893661006863</v>
      </c>
      <c r="L1034" s="2">
        <f t="shared" si="216"/>
        <v>52828</v>
      </c>
      <c r="M1034" s="2">
        <f t="shared" si="217"/>
        <v>12320</v>
      </c>
      <c r="N1034" s="6">
        <f t="shared" si="218"/>
        <v>1</v>
      </c>
      <c r="O1034" s="2">
        <f t="shared" si="219"/>
        <v>-8081.8936610068631</v>
      </c>
      <c r="P1034" s="2">
        <f t="shared" si="220"/>
        <v>-8081.8936610068631</v>
      </c>
    </row>
    <row r="1035" spans="1:16">
      <c r="A1035" s="6">
        <v>1</v>
      </c>
      <c r="B1035" s="6">
        <v>12</v>
      </c>
      <c r="C1035" s="6">
        <v>8</v>
      </c>
      <c r="D1035" s="6">
        <f t="shared" si="208"/>
        <v>21</v>
      </c>
      <c r="E1035" s="5">
        <f t="shared" si="209"/>
        <v>99.000000000000014</v>
      </c>
      <c r="F1035" s="5">
        <f t="shared" si="210"/>
        <v>484.15997672866712</v>
      </c>
      <c r="G1035" s="5">
        <f t="shared" si="211"/>
        <v>397.61499642530839</v>
      </c>
      <c r="H1035" s="5">
        <f t="shared" si="212"/>
        <v>980.77497315397557</v>
      </c>
      <c r="I1035" s="5">
        <f t="shared" si="213"/>
        <v>720</v>
      </c>
      <c r="J1035" s="5">
        <f t="shared" si="214"/>
        <v>260.77497315397557</v>
      </c>
      <c r="K1035" s="2">
        <f t="shared" si="215"/>
        <v>29527.343283923186</v>
      </c>
      <c r="L1035" s="2">
        <f t="shared" si="216"/>
        <v>55528</v>
      </c>
      <c r="M1035" s="2">
        <f t="shared" si="217"/>
        <v>13200</v>
      </c>
      <c r="N1035" s="6">
        <f t="shared" si="218"/>
        <v>1</v>
      </c>
      <c r="O1035" s="2">
        <f t="shared" si="219"/>
        <v>-7199.3432839231864</v>
      </c>
      <c r="P1035" s="2">
        <f t="shared" si="220"/>
        <v>-7199.3432839231864</v>
      </c>
    </row>
    <row r="1036" spans="1:16">
      <c r="A1036" s="6">
        <v>1</v>
      </c>
      <c r="B1036" s="6">
        <v>12</v>
      </c>
      <c r="C1036" s="6">
        <v>9</v>
      </c>
      <c r="D1036" s="6">
        <f t="shared" si="208"/>
        <v>22</v>
      </c>
      <c r="E1036" s="5">
        <f t="shared" si="209"/>
        <v>99.000000000000014</v>
      </c>
      <c r="F1036" s="5">
        <f t="shared" si="210"/>
        <v>484.15997672866712</v>
      </c>
      <c r="G1036" s="5">
        <f t="shared" si="211"/>
        <v>452.90833186570285</v>
      </c>
      <c r="H1036" s="5">
        <f t="shared" si="212"/>
        <v>1036.0683085943701</v>
      </c>
      <c r="I1036" s="5">
        <f t="shared" si="213"/>
        <v>720</v>
      </c>
      <c r="J1036" s="5">
        <f t="shared" si="214"/>
        <v>316.06830859437014</v>
      </c>
      <c r="K1036" s="2">
        <f t="shared" si="215"/>
        <v>30487.297024207815</v>
      </c>
      <c r="L1036" s="2">
        <f t="shared" si="216"/>
        <v>58228</v>
      </c>
      <c r="M1036" s="2">
        <f t="shared" si="217"/>
        <v>14080</v>
      </c>
      <c r="N1036" s="6">
        <f t="shared" si="218"/>
        <v>1</v>
      </c>
      <c r="O1036" s="2">
        <f t="shared" si="219"/>
        <v>-6339.2970242078154</v>
      </c>
      <c r="P1036" s="2">
        <f t="shared" si="220"/>
        <v>-6339.2970242078154</v>
      </c>
    </row>
    <row r="1037" spans="1:16">
      <c r="A1037" s="6">
        <v>1</v>
      </c>
      <c r="B1037" s="6">
        <v>12</v>
      </c>
      <c r="C1037" s="6">
        <v>10</v>
      </c>
      <c r="D1037" s="6">
        <f t="shared" si="208"/>
        <v>23</v>
      </c>
      <c r="E1037" s="5">
        <f t="shared" si="209"/>
        <v>99.000000000000014</v>
      </c>
      <c r="F1037" s="5">
        <f t="shared" si="210"/>
        <v>484.15997672866712</v>
      </c>
      <c r="G1037" s="5">
        <f t="shared" si="211"/>
        <v>509.52187334891573</v>
      </c>
      <c r="H1037" s="5">
        <f t="shared" si="212"/>
        <v>1092.681850077583</v>
      </c>
      <c r="I1037" s="5">
        <f t="shared" si="213"/>
        <v>720</v>
      </c>
      <c r="J1037" s="5">
        <f t="shared" si="214"/>
        <v>372.68185007758302</v>
      </c>
      <c r="K1037" s="2">
        <f t="shared" si="215"/>
        <v>31470.171008291371</v>
      </c>
      <c r="L1037" s="2">
        <f t="shared" si="216"/>
        <v>60928</v>
      </c>
      <c r="M1037" s="2">
        <f t="shared" si="217"/>
        <v>14960</v>
      </c>
      <c r="N1037" s="6">
        <f t="shared" si="218"/>
        <v>1</v>
      </c>
      <c r="O1037" s="2">
        <f t="shared" si="219"/>
        <v>-5502.1710082913705</v>
      </c>
      <c r="P1037" s="2">
        <f t="shared" si="220"/>
        <v>-5502.1710082913705</v>
      </c>
    </row>
    <row r="1038" spans="1:16">
      <c r="A1038" s="6">
        <v>1</v>
      </c>
      <c r="B1038" s="6">
        <v>12</v>
      </c>
      <c r="C1038" s="6">
        <v>11</v>
      </c>
      <c r="D1038" s="6">
        <f t="shared" si="208"/>
        <v>24</v>
      </c>
      <c r="E1038" s="5">
        <f t="shared" si="209"/>
        <v>99.000000000000014</v>
      </c>
      <c r="F1038" s="5">
        <f t="shared" si="210"/>
        <v>484.15997672866712</v>
      </c>
      <c r="G1038" s="5">
        <f t="shared" si="211"/>
        <v>567.47998644235474</v>
      </c>
      <c r="H1038" s="5">
        <f t="shared" si="212"/>
        <v>1150.6399631710219</v>
      </c>
      <c r="I1038" s="5">
        <f t="shared" si="213"/>
        <v>720</v>
      </c>
      <c r="J1038" s="5">
        <f t="shared" si="214"/>
        <v>430.63996317102192</v>
      </c>
      <c r="K1038" s="2">
        <f t="shared" si="215"/>
        <v>32476.388249496908</v>
      </c>
      <c r="L1038" s="2">
        <f t="shared" si="216"/>
        <v>63628</v>
      </c>
      <c r="M1038" s="2">
        <f t="shared" si="217"/>
        <v>15840</v>
      </c>
      <c r="N1038" s="6">
        <f t="shared" si="218"/>
        <v>1</v>
      </c>
      <c r="O1038" s="2">
        <f t="shared" si="219"/>
        <v>-4688.3882494969075</v>
      </c>
      <c r="P1038" s="2">
        <f t="shared" si="220"/>
        <v>-4688.3882494969075</v>
      </c>
    </row>
    <row r="1039" spans="1:16">
      <c r="A1039" s="6">
        <v>1</v>
      </c>
      <c r="B1039" s="6">
        <v>12</v>
      </c>
      <c r="C1039" s="6">
        <v>12</v>
      </c>
      <c r="D1039" s="6">
        <f t="shared" si="208"/>
        <v>25</v>
      </c>
      <c r="E1039" s="5">
        <f t="shared" si="209"/>
        <v>99.000000000000014</v>
      </c>
      <c r="F1039" s="5">
        <f t="shared" si="210"/>
        <v>484.15997672866712</v>
      </c>
      <c r="G1039" s="5">
        <f t="shared" si="211"/>
        <v>626.80743957041921</v>
      </c>
      <c r="H1039" s="5">
        <f t="shared" si="212"/>
        <v>1209.9674162990864</v>
      </c>
      <c r="I1039" s="5">
        <f t="shared" si="213"/>
        <v>720</v>
      </c>
      <c r="J1039" s="5">
        <f t="shared" si="214"/>
        <v>489.96741629908638</v>
      </c>
      <c r="K1039" s="2">
        <f t="shared" si="215"/>
        <v>33506.378755192476</v>
      </c>
      <c r="L1039" s="2">
        <f t="shared" si="216"/>
        <v>66328</v>
      </c>
      <c r="M1039" s="2">
        <f t="shared" si="217"/>
        <v>16720</v>
      </c>
      <c r="N1039" s="6">
        <f t="shared" si="218"/>
        <v>1</v>
      </c>
      <c r="O1039" s="2">
        <f t="shared" si="219"/>
        <v>-3898.3787551924761</v>
      </c>
      <c r="P1039" s="2">
        <f t="shared" si="220"/>
        <v>-3898.3787551924761</v>
      </c>
    </row>
    <row r="1040" spans="1:16">
      <c r="A1040" s="6">
        <v>1</v>
      </c>
      <c r="B1040" s="6">
        <v>12</v>
      </c>
      <c r="C1040" s="6">
        <v>13</v>
      </c>
      <c r="D1040" s="6">
        <f t="shared" si="208"/>
        <v>26</v>
      </c>
      <c r="E1040" s="5">
        <f t="shared" si="209"/>
        <v>99.000000000000014</v>
      </c>
      <c r="F1040" s="5">
        <f t="shared" si="210"/>
        <v>484.15997672866712</v>
      </c>
      <c r="G1040" s="5">
        <f t="shared" si="211"/>
        <v>687.52941027880343</v>
      </c>
      <c r="H1040" s="5">
        <f t="shared" si="212"/>
        <v>1270.6893870074705</v>
      </c>
      <c r="I1040" s="5">
        <f t="shared" si="213"/>
        <v>720</v>
      </c>
      <c r="J1040" s="5">
        <f t="shared" si="214"/>
        <v>550.68938700747049</v>
      </c>
      <c r="K1040" s="2">
        <f t="shared" si="215"/>
        <v>34560.579635546361</v>
      </c>
      <c r="L1040" s="2">
        <f t="shared" si="216"/>
        <v>69028</v>
      </c>
      <c r="M1040" s="2">
        <f t="shared" si="217"/>
        <v>17600</v>
      </c>
      <c r="N1040" s="6">
        <f t="shared" si="218"/>
        <v>1</v>
      </c>
      <c r="O1040" s="2">
        <f t="shared" si="219"/>
        <v>-3132.5796355463608</v>
      </c>
      <c r="P1040" s="2">
        <f t="shared" si="220"/>
        <v>-3132.5796355463608</v>
      </c>
    </row>
    <row r="1041" spans="1:16">
      <c r="A1041" s="6">
        <v>1</v>
      </c>
      <c r="B1041" s="6">
        <v>12</v>
      </c>
      <c r="C1041" s="6">
        <v>14</v>
      </c>
      <c r="D1041" s="6">
        <f t="shared" si="208"/>
        <v>27</v>
      </c>
      <c r="E1041" s="5">
        <f t="shared" si="209"/>
        <v>99.000000000000014</v>
      </c>
      <c r="F1041" s="5">
        <f t="shared" si="210"/>
        <v>484.15997672866712</v>
      </c>
      <c r="G1041" s="5">
        <f t="shared" si="211"/>
        <v>749.67149159246469</v>
      </c>
      <c r="H1041" s="5">
        <f t="shared" si="212"/>
        <v>1332.831468321132</v>
      </c>
      <c r="I1041" s="5">
        <f t="shared" si="213"/>
        <v>720</v>
      </c>
      <c r="J1041" s="5">
        <f t="shared" si="214"/>
        <v>612.83146832113198</v>
      </c>
      <c r="K1041" s="2">
        <f t="shared" si="215"/>
        <v>35639.435213908539</v>
      </c>
      <c r="L1041" s="2">
        <f t="shared" si="216"/>
        <v>71728</v>
      </c>
      <c r="M1041" s="2">
        <f t="shared" si="217"/>
        <v>18480</v>
      </c>
      <c r="N1041" s="6">
        <f t="shared" si="218"/>
        <v>1</v>
      </c>
      <c r="O1041" s="2">
        <f t="shared" si="219"/>
        <v>-2391.4352139085386</v>
      </c>
      <c r="P1041" s="2">
        <f t="shared" si="220"/>
        <v>-2391.4352139085386</v>
      </c>
    </row>
    <row r="1042" spans="1:16">
      <c r="A1042" s="6">
        <v>1</v>
      </c>
      <c r="B1042" s="6">
        <v>12</v>
      </c>
      <c r="C1042" s="6">
        <v>15</v>
      </c>
      <c r="D1042" s="6">
        <f t="shared" si="208"/>
        <v>28</v>
      </c>
      <c r="E1042" s="5">
        <f t="shared" si="209"/>
        <v>99.000000000000014</v>
      </c>
      <c r="F1042" s="5">
        <f t="shared" si="210"/>
        <v>484.15997672866712</v>
      </c>
      <c r="G1042" s="5">
        <f t="shared" si="211"/>
        <v>813.25969846861108</v>
      </c>
      <c r="H1042" s="5">
        <f t="shared" si="212"/>
        <v>1396.4196751972781</v>
      </c>
      <c r="I1042" s="5">
        <f t="shared" si="213"/>
        <v>720</v>
      </c>
      <c r="J1042" s="5">
        <f t="shared" si="214"/>
        <v>676.41967519727814</v>
      </c>
      <c r="K1042" s="2">
        <f t="shared" si="215"/>
        <v>36743.397138841632</v>
      </c>
      <c r="L1042" s="2">
        <f t="shared" si="216"/>
        <v>74428</v>
      </c>
      <c r="M1042" s="2">
        <f t="shared" si="217"/>
        <v>19360</v>
      </c>
      <c r="N1042" s="6">
        <f t="shared" si="218"/>
        <v>1</v>
      </c>
      <c r="O1042" s="2">
        <f t="shared" si="219"/>
        <v>-1675.3971388416321</v>
      </c>
      <c r="P1042" s="2">
        <f t="shared" si="220"/>
        <v>-1675.3971388416321</v>
      </c>
    </row>
    <row r="1043" spans="1:16">
      <c r="A1043" s="6">
        <v>1</v>
      </c>
      <c r="B1043" s="6">
        <v>12</v>
      </c>
      <c r="C1043" s="6">
        <v>16</v>
      </c>
      <c r="D1043" s="6">
        <f t="shared" si="208"/>
        <v>29</v>
      </c>
      <c r="E1043" s="5">
        <f t="shared" si="209"/>
        <v>99.000000000000014</v>
      </c>
      <c r="F1043" s="5">
        <f t="shared" si="210"/>
        <v>484.15997672866712</v>
      </c>
      <c r="G1043" s="5">
        <f t="shared" si="211"/>
        <v>878.32047434610013</v>
      </c>
      <c r="H1043" s="5">
        <f t="shared" si="212"/>
        <v>1461.4804510747672</v>
      </c>
      <c r="I1043" s="5">
        <f t="shared" si="213"/>
        <v>720</v>
      </c>
      <c r="J1043" s="5">
        <f t="shared" si="214"/>
        <v>741.48045107476719</v>
      </c>
      <c r="K1043" s="2">
        <f t="shared" si="215"/>
        <v>37872.924497825821</v>
      </c>
      <c r="L1043" s="2">
        <f t="shared" si="216"/>
        <v>77128</v>
      </c>
      <c r="M1043" s="2">
        <f t="shared" si="217"/>
        <v>20240</v>
      </c>
      <c r="N1043" s="6">
        <f t="shared" si="218"/>
        <v>1</v>
      </c>
      <c r="O1043" s="2">
        <f t="shared" si="219"/>
        <v>-984.92449782582116</v>
      </c>
      <c r="P1043" s="2">
        <f t="shared" si="220"/>
        <v>-984.92449782582116</v>
      </c>
    </row>
    <row r="1044" spans="1:16">
      <c r="A1044" s="6">
        <v>1</v>
      </c>
      <c r="B1044" s="6">
        <v>12</v>
      </c>
      <c r="C1044" s="6">
        <v>17</v>
      </c>
      <c r="D1044" s="6">
        <f t="shared" si="208"/>
        <v>30</v>
      </c>
      <c r="E1044" s="5">
        <f t="shared" si="209"/>
        <v>99.000000000000014</v>
      </c>
      <c r="F1044" s="5">
        <f t="shared" si="210"/>
        <v>484.15997672866712</v>
      </c>
      <c r="G1044" s="5">
        <f t="shared" si="211"/>
        <v>944.88069779264049</v>
      </c>
      <c r="H1044" s="5">
        <f t="shared" si="212"/>
        <v>1528.0406745213077</v>
      </c>
      <c r="I1044" s="5">
        <f t="shared" si="213"/>
        <v>720</v>
      </c>
      <c r="J1044" s="5">
        <f t="shared" si="214"/>
        <v>808.04067452130766</v>
      </c>
      <c r="K1044" s="2">
        <f t="shared" si="215"/>
        <v>39028.483932661591</v>
      </c>
      <c r="L1044" s="2">
        <f t="shared" si="216"/>
        <v>79828</v>
      </c>
      <c r="M1044" s="2">
        <f t="shared" si="217"/>
        <v>21120</v>
      </c>
      <c r="N1044" s="6">
        <f t="shared" si="218"/>
        <v>1</v>
      </c>
      <c r="O1044" s="2">
        <f t="shared" si="219"/>
        <v>-320.4839326615911</v>
      </c>
      <c r="P1044" s="2">
        <f t="shared" si="220"/>
        <v>-320.4839326615911</v>
      </c>
    </row>
    <row r="1045" spans="1:16">
      <c r="A1045" s="6">
        <v>1</v>
      </c>
      <c r="B1045" s="6">
        <v>12</v>
      </c>
      <c r="C1045" s="6">
        <v>18</v>
      </c>
      <c r="D1045" s="6">
        <f t="shared" si="208"/>
        <v>31</v>
      </c>
      <c r="E1045" s="5">
        <f t="shared" si="209"/>
        <v>99.000000000000014</v>
      </c>
      <c r="F1045" s="5">
        <f t="shared" si="210"/>
        <v>484.15997672866712</v>
      </c>
      <c r="G1045" s="5">
        <f t="shared" si="211"/>
        <v>1012.9676892512279</v>
      </c>
      <c r="H1045" s="5">
        <f t="shared" si="212"/>
        <v>1596.127665979895</v>
      </c>
      <c r="I1045" s="5">
        <f t="shared" si="213"/>
        <v>720</v>
      </c>
      <c r="J1045" s="5">
        <f t="shared" si="214"/>
        <v>876.12766597989503</v>
      </c>
      <c r="K1045" s="2">
        <f t="shared" si="215"/>
        <v>40210.549756595399</v>
      </c>
      <c r="L1045" s="2">
        <f t="shared" si="216"/>
        <v>82528</v>
      </c>
      <c r="M1045" s="2">
        <f t="shared" si="217"/>
        <v>22000</v>
      </c>
      <c r="N1045" s="6">
        <f t="shared" si="218"/>
        <v>1</v>
      </c>
      <c r="O1045" s="2">
        <f t="shared" si="219"/>
        <v>317.45024340460077</v>
      </c>
      <c r="P1045" s="2">
        <f t="shared" si="220"/>
        <v>317.45024340460077</v>
      </c>
    </row>
    <row r="1046" spans="1:16">
      <c r="A1046" s="6">
        <v>1</v>
      </c>
      <c r="B1046" s="6">
        <v>12</v>
      </c>
      <c r="C1046" s="6">
        <v>19</v>
      </c>
      <c r="D1046" s="6">
        <f t="shared" si="208"/>
        <v>32</v>
      </c>
      <c r="E1046" s="5">
        <f t="shared" si="209"/>
        <v>99.000000000000014</v>
      </c>
      <c r="F1046" s="5">
        <f t="shared" si="210"/>
        <v>484.15997672866712</v>
      </c>
      <c r="G1046" s="5">
        <f t="shared" si="211"/>
        <v>1082.6092178872495</v>
      </c>
      <c r="H1046" s="5">
        <f t="shared" si="212"/>
        <v>1665.7691946159166</v>
      </c>
      <c r="I1046" s="5">
        <f t="shared" si="213"/>
        <v>720</v>
      </c>
      <c r="J1046" s="5">
        <f t="shared" si="214"/>
        <v>945.7691946159166</v>
      </c>
      <c r="K1046" s="2">
        <f t="shared" si="215"/>
        <v>41419.604073192997</v>
      </c>
      <c r="L1046" s="2">
        <f t="shared" si="216"/>
        <v>85228</v>
      </c>
      <c r="M1046" s="2">
        <f t="shared" si="217"/>
        <v>22880</v>
      </c>
      <c r="N1046" s="6">
        <f t="shared" si="218"/>
        <v>1</v>
      </c>
      <c r="O1046" s="2">
        <f t="shared" si="219"/>
        <v>928.39592680700298</v>
      </c>
      <c r="P1046" s="2">
        <f t="shared" si="220"/>
        <v>928.39592680700298</v>
      </c>
    </row>
    <row r="1047" spans="1:16">
      <c r="A1047" s="6">
        <v>1</v>
      </c>
      <c r="B1047" s="6">
        <v>12</v>
      </c>
      <c r="C1047" s="6">
        <v>20</v>
      </c>
      <c r="D1047" s="6">
        <f t="shared" si="208"/>
        <v>33</v>
      </c>
      <c r="E1047" s="5">
        <f t="shared" si="209"/>
        <v>99.000000000000014</v>
      </c>
      <c r="F1047" s="5">
        <f t="shared" si="210"/>
        <v>484.15997672866712</v>
      </c>
      <c r="G1047" s="5">
        <f t="shared" si="211"/>
        <v>1153.8335085377266</v>
      </c>
      <c r="H1047" s="5">
        <f t="shared" si="212"/>
        <v>1736.9934852663937</v>
      </c>
      <c r="I1047" s="5">
        <f t="shared" si="213"/>
        <v>720</v>
      </c>
      <c r="J1047" s="5">
        <f t="shared" si="214"/>
        <v>1016.9934852663937</v>
      </c>
      <c r="K1047" s="2">
        <f t="shared" si="215"/>
        <v>42656.136896986005</v>
      </c>
      <c r="L1047" s="2">
        <f t="shared" si="216"/>
        <v>87928</v>
      </c>
      <c r="M1047" s="2">
        <f t="shared" si="217"/>
        <v>23760</v>
      </c>
      <c r="N1047" s="6">
        <f t="shared" si="218"/>
        <v>1</v>
      </c>
      <c r="O1047" s="2">
        <f t="shared" si="219"/>
        <v>1511.863103013995</v>
      </c>
      <c r="P1047" s="2">
        <f t="shared" si="220"/>
        <v>1511.863103013995</v>
      </c>
    </row>
    <row r="1048" spans="1:16">
      <c r="A1048" s="6">
        <v>1</v>
      </c>
      <c r="B1048" s="6">
        <v>12</v>
      </c>
      <c r="C1048" s="6">
        <v>21</v>
      </c>
      <c r="D1048" s="6">
        <f t="shared" si="208"/>
        <v>34</v>
      </c>
      <c r="E1048" s="5">
        <f t="shared" si="209"/>
        <v>99.000000000000014</v>
      </c>
      <c r="F1048" s="5">
        <f t="shared" si="210"/>
        <v>484.15997672866712</v>
      </c>
      <c r="G1048" s="5">
        <f t="shared" si="211"/>
        <v>1226.6692487641703</v>
      </c>
      <c r="H1048" s="5">
        <f t="shared" si="212"/>
        <v>1809.8292254928374</v>
      </c>
      <c r="I1048" s="5">
        <f t="shared" si="213"/>
        <v>720</v>
      </c>
      <c r="J1048" s="5">
        <f t="shared" si="214"/>
        <v>1089.8292254928374</v>
      </c>
      <c r="K1048" s="2">
        <f t="shared" si="215"/>
        <v>43920.646275917316</v>
      </c>
      <c r="L1048" s="2">
        <f t="shared" si="216"/>
        <v>90628</v>
      </c>
      <c r="M1048" s="2">
        <f t="shared" si="217"/>
        <v>24640</v>
      </c>
      <c r="N1048" s="6">
        <f t="shared" si="218"/>
        <v>1</v>
      </c>
      <c r="O1048" s="2">
        <f t="shared" si="219"/>
        <v>2067.3537240826845</v>
      </c>
      <c r="P1048" s="2">
        <f t="shared" si="220"/>
        <v>2067.3537240826845</v>
      </c>
    </row>
    <row r="1049" spans="1:16">
      <c r="A1049" s="6">
        <v>1</v>
      </c>
      <c r="B1049" s="6">
        <v>12</v>
      </c>
      <c r="C1049" s="6">
        <v>22</v>
      </c>
      <c r="D1049" s="6">
        <f t="shared" si="208"/>
        <v>35</v>
      </c>
      <c r="E1049" s="5">
        <f t="shared" si="209"/>
        <v>99.000000000000014</v>
      </c>
      <c r="F1049" s="5">
        <f t="shared" si="210"/>
        <v>484.15997672866712</v>
      </c>
      <c r="G1049" s="5">
        <f t="shared" si="211"/>
        <v>1301.1455960105666</v>
      </c>
      <c r="H1049" s="5">
        <f t="shared" si="212"/>
        <v>1884.3055727392339</v>
      </c>
      <c r="I1049" s="5">
        <f t="shared" si="213"/>
        <v>720</v>
      </c>
      <c r="J1049" s="5">
        <f t="shared" si="214"/>
        <v>1164.3055727392339</v>
      </c>
      <c r="K1049" s="2">
        <f t="shared" si="215"/>
        <v>45213.638415611698</v>
      </c>
      <c r="L1049" s="2">
        <f t="shared" si="216"/>
        <v>93328</v>
      </c>
      <c r="M1049" s="2">
        <f t="shared" si="217"/>
        <v>25520</v>
      </c>
      <c r="N1049" s="6">
        <f t="shared" si="218"/>
        <v>1</v>
      </c>
      <c r="O1049" s="2">
        <f t="shared" si="219"/>
        <v>2594.3615843883017</v>
      </c>
      <c r="P1049" s="2">
        <f t="shared" si="220"/>
        <v>2594.3615843883017</v>
      </c>
    </row>
    <row r="1050" spans="1:16">
      <c r="A1050" s="6">
        <v>1</v>
      </c>
      <c r="B1050" s="6">
        <v>12</v>
      </c>
      <c r="C1050" s="6">
        <v>23</v>
      </c>
      <c r="D1050" s="6">
        <f t="shared" si="208"/>
        <v>36</v>
      </c>
      <c r="E1050" s="5">
        <f t="shared" si="209"/>
        <v>99.000000000000014</v>
      </c>
      <c r="F1050" s="5">
        <f t="shared" si="210"/>
        <v>484.15997672866712</v>
      </c>
      <c r="G1050" s="5">
        <f t="shared" si="211"/>
        <v>1377.292184868003</v>
      </c>
      <c r="H1050" s="5">
        <f t="shared" si="212"/>
        <v>1960.4521615966701</v>
      </c>
      <c r="I1050" s="5">
        <f t="shared" si="213"/>
        <v>720</v>
      </c>
      <c r="J1050" s="5">
        <f t="shared" si="214"/>
        <v>1240.4521615966701</v>
      </c>
      <c r="K1050" s="2">
        <f t="shared" si="215"/>
        <v>46535.627805497745</v>
      </c>
      <c r="L1050" s="2">
        <f t="shared" si="216"/>
        <v>96028</v>
      </c>
      <c r="M1050" s="2">
        <f t="shared" si="217"/>
        <v>26400</v>
      </c>
      <c r="N1050" s="6">
        <f t="shared" si="218"/>
        <v>1</v>
      </c>
      <c r="O1050" s="2">
        <f t="shared" si="219"/>
        <v>3092.3721945022553</v>
      </c>
      <c r="P1050" s="2">
        <f t="shared" si="220"/>
        <v>3092.3721945022553</v>
      </c>
    </row>
    <row r="1051" spans="1:16">
      <c r="A1051" s="6">
        <v>1</v>
      </c>
      <c r="B1051" s="6">
        <v>12</v>
      </c>
      <c r="C1051" s="6">
        <v>24</v>
      </c>
      <c r="D1051" s="6">
        <f t="shared" si="208"/>
        <v>37</v>
      </c>
      <c r="E1051" s="5">
        <f t="shared" si="209"/>
        <v>99.000000000000014</v>
      </c>
      <c r="F1051" s="5">
        <f t="shared" si="210"/>
        <v>484.15997672866712</v>
      </c>
      <c r="G1051" s="5">
        <f t="shared" si="211"/>
        <v>1455.1391344474989</v>
      </c>
      <c r="H1051" s="5">
        <f t="shared" si="212"/>
        <v>2038.2991111761662</v>
      </c>
      <c r="I1051" s="5">
        <f t="shared" si="213"/>
        <v>720</v>
      </c>
      <c r="J1051" s="5">
        <f t="shared" si="214"/>
        <v>1318.2991111761662</v>
      </c>
      <c r="K1051" s="2">
        <f t="shared" si="215"/>
        <v>47887.137346808442</v>
      </c>
      <c r="L1051" s="2">
        <f t="shared" si="216"/>
        <v>98728</v>
      </c>
      <c r="M1051" s="2">
        <f t="shared" si="217"/>
        <v>27280</v>
      </c>
      <c r="N1051" s="6">
        <f t="shared" si="218"/>
        <v>1</v>
      </c>
      <c r="O1051" s="2">
        <f t="shared" si="219"/>
        <v>3560.8626531915579</v>
      </c>
      <c r="P1051" s="2">
        <f t="shared" si="220"/>
        <v>3560.8626531915579</v>
      </c>
    </row>
    <row r="1052" spans="1:16">
      <c r="A1052" s="6">
        <v>1</v>
      </c>
      <c r="B1052" s="6">
        <v>12</v>
      </c>
      <c r="C1052" s="6">
        <v>25</v>
      </c>
      <c r="D1052" s="6">
        <f t="shared" si="208"/>
        <v>38</v>
      </c>
      <c r="E1052" s="5">
        <f t="shared" si="209"/>
        <v>99.000000000000014</v>
      </c>
      <c r="F1052" s="5">
        <f t="shared" si="210"/>
        <v>484.15997672866712</v>
      </c>
      <c r="G1052" s="5">
        <f t="shared" si="211"/>
        <v>1534.7170558625965</v>
      </c>
      <c r="H1052" s="5">
        <f t="shared" si="212"/>
        <v>2117.8770325912637</v>
      </c>
      <c r="I1052" s="5">
        <f t="shared" si="213"/>
        <v>720</v>
      </c>
      <c r="J1052" s="5">
        <f t="shared" si="214"/>
        <v>1397.8770325912637</v>
      </c>
      <c r="K1052" s="2">
        <f t="shared" si="215"/>
        <v>49268.69848248722</v>
      </c>
      <c r="L1052" s="2">
        <f t="shared" si="216"/>
        <v>101428</v>
      </c>
      <c r="M1052" s="2">
        <f t="shared" si="217"/>
        <v>28160</v>
      </c>
      <c r="N1052" s="6">
        <f t="shared" si="218"/>
        <v>1</v>
      </c>
      <c r="O1052" s="2">
        <f t="shared" si="219"/>
        <v>3999.3015175127803</v>
      </c>
      <c r="P1052" s="2">
        <f t="shared" si="220"/>
        <v>3999.3015175127803</v>
      </c>
    </row>
    <row r="1053" spans="1:16">
      <c r="A1053" s="6">
        <v>1</v>
      </c>
      <c r="B1053" s="6">
        <v>12</v>
      </c>
      <c r="C1053" s="6">
        <v>26</v>
      </c>
      <c r="D1053" s="6">
        <f t="shared" si="208"/>
        <v>39</v>
      </c>
      <c r="E1053" s="5">
        <f t="shared" si="209"/>
        <v>99.000000000000014</v>
      </c>
      <c r="F1053" s="5">
        <f t="shared" si="210"/>
        <v>484.15997672866712</v>
      </c>
      <c r="G1053" s="5">
        <f t="shared" si="211"/>
        <v>1616.0570598233144</v>
      </c>
      <c r="H1053" s="5">
        <f t="shared" si="212"/>
        <v>2199.2170365519814</v>
      </c>
      <c r="I1053" s="5">
        <f t="shared" si="213"/>
        <v>720</v>
      </c>
      <c r="J1053" s="5">
        <f t="shared" si="214"/>
        <v>1479.2170365519814</v>
      </c>
      <c r="K1053" s="2">
        <f t="shared" si="215"/>
        <v>50680.851329027457</v>
      </c>
      <c r="L1053" s="2">
        <f t="shared" si="216"/>
        <v>104128</v>
      </c>
      <c r="M1053" s="2">
        <f t="shared" si="217"/>
        <v>29040</v>
      </c>
      <c r="N1053" s="6">
        <f t="shared" si="218"/>
        <v>1</v>
      </c>
      <c r="O1053" s="2">
        <f t="shared" si="219"/>
        <v>4407.1486709725432</v>
      </c>
      <c r="P1053" s="2">
        <f t="shared" si="220"/>
        <v>4407.1486709725432</v>
      </c>
    </row>
    <row r="1054" spans="1:16">
      <c r="A1054" s="6">
        <v>1</v>
      </c>
      <c r="B1054" s="6">
        <v>12</v>
      </c>
      <c r="C1054" s="6">
        <v>27</v>
      </c>
      <c r="D1054" s="6">
        <f t="shared" si="208"/>
        <v>40</v>
      </c>
      <c r="E1054" s="5">
        <f t="shared" si="209"/>
        <v>99.000000000000014</v>
      </c>
      <c r="F1054" s="5">
        <f t="shared" si="210"/>
        <v>484.15997672866712</v>
      </c>
      <c r="G1054" s="5">
        <f t="shared" si="211"/>
        <v>1699.1907643430709</v>
      </c>
      <c r="H1054" s="5">
        <f t="shared" si="212"/>
        <v>2282.350741071738</v>
      </c>
      <c r="I1054" s="5">
        <f t="shared" si="213"/>
        <v>720</v>
      </c>
      <c r="J1054" s="5">
        <f t="shared" si="214"/>
        <v>1562.350741071738</v>
      </c>
      <c r="K1054" s="2">
        <f t="shared" si="215"/>
        <v>52124.144810273225</v>
      </c>
      <c r="L1054" s="2">
        <f t="shared" si="216"/>
        <v>106828</v>
      </c>
      <c r="M1054" s="2">
        <f t="shared" si="217"/>
        <v>29920</v>
      </c>
      <c r="N1054" s="6">
        <f t="shared" si="218"/>
        <v>1</v>
      </c>
      <c r="O1054" s="2">
        <f t="shared" si="219"/>
        <v>4783.8551897267753</v>
      </c>
      <c r="P1054" s="2">
        <f t="shared" si="220"/>
        <v>4783.8551897267753</v>
      </c>
    </row>
    <row r="1055" spans="1:16">
      <c r="A1055" s="6">
        <v>1</v>
      </c>
      <c r="B1055" s="6">
        <v>12</v>
      </c>
      <c r="C1055" s="6">
        <v>28</v>
      </c>
      <c r="D1055" s="6">
        <f t="shared" si="208"/>
        <v>41</v>
      </c>
      <c r="E1055" s="5">
        <f t="shared" si="209"/>
        <v>99.000000000000014</v>
      </c>
      <c r="F1055" s="5">
        <f t="shared" si="210"/>
        <v>484.15997672866712</v>
      </c>
      <c r="G1055" s="5">
        <f t="shared" si="211"/>
        <v>1784.1503025602246</v>
      </c>
      <c r="H1055" s="5">
        <f t="shared" si="212"/>
        <v>2367.3102792888917</v>
      </c>
      <c r="I1055" s="5">
        <f t="shared" si="213"/>
        <v>720</v>
      </c>
      <c r="J1055" s="5">
        <f t="shared" si="214"/>
        <v>1647.3102792888917</v>
      </c>
      <c r="K1055" s="2">
        <f t="shared" si="215"/>
        <v>53599.136793209924</v>
      </c>
      <c r="L1055" s="2">
        <f t="shared" si="216"/>
        <v>109528</v>
      </c>
      <c r="M1055" s="2">
        <f t="shared" si="217"/>
        <v>30800</v>
      </c>
      <c r="N1055" s="6">
        <f t="shared" si="218"/>
        <v>1</v>
      </c>
      <c r="O1055" s="2">
        <f t="shared" si="219"/>
        <v>5128.8632067900762</v>
      </c>
      <c r="P1055" s="2">
        <f t="shared" si="220"/>
        <v>5128.8632067900762</v>
      </c>
    </row>
    <row r="1056" spans="1:16">
      <c r="A1056" s="6">
        <v>1</v>
      </c>
      <c r="B1056" s="6">
        <v>12</v>
      </c>
      <c r="C1056" s="6">
        <v>29</v>
      </c>
      <c r="D1056" s="6">
        <f t="shared" si="208"/>
        <v>42</v>
      </c>
      <c r="E1056" s="5">
        <f t="shared" si="209"/>
        <v>99.000000000000014</v>
      </c>
      <c r="F1056" s="5">
        <f t="shared" si="210"/>
        <v>484.15997672866712</v>
      </c>
      <c r="G1056" s="5">
        <f t="shared" si="211"/>
        <v>1870.9683306758782</v>
      </c>
      <c r="H1056" s="5">
        <f t="shared" si="212"/>
        <v>2454.1283074045455</v>
      </c>
      <c r="I1056" s="5">
        <f t="shared" si="213"/>
        <v>720</v>
      </c>
      <c r="J1056" s="5">
        <f t="shared" si="214"/>
        <v>1734.1283074045455</v>
      </c>
      <c r="K1056" s="2">
        <f t="shared" si="215"/>
        <v>55106.394225773358</v>
      </c>
      <c r="L1056" s="2">
        <f t="shared" si="216"/>
        <v>112228</v>
      </c>
      <c r="M1056" s="2">
        <f t="shared" si="217"/>
        <v>31680</v>
      </c>
      <c r="N1056" s="6">
        <f t="shared" si="218"/>
        <v>1</v>
      </c>
      <c r="O1056" s="2">
        <f t="shared" si="219"/>
        <v>5441.6057742266421</v>
      </c>
      <c r="P1056" s="2">
        <f t="shared" si="220"/>
        <v>5441.6057742266421</v>
      </c>
    </row>
    <row r="1057" spans="1:16">
      <c r="A1057" s="6">
        <v>1</v>
      </c>
      <c r="B1057" s="6">
        <v>12</v>
      </c>
      <c r="C1057" s="6">
        <v>30</v>
      </c>
      <c r="D1057" s="6">
        <f t="shared" si="208"/>
        <v>43</v>
      </c>
      <c r="E1057" s="5">
        <f t="shared" si="209"/>
        <v>99.000000000000014</v>
      </c>
      <c r="F1057" s="5">
        <f t="shared" si="210"/>
        <v>484.15997672866712</v>
      </c>
      <c r="G1057" s="5">
        <f t="shared" si="211"/>
        <v>1959.6780360096488</v>
      </c>
      <c r="H1057" s="5">
        <f t="shared" si="212"/>
        <v>2542.8380127383161</v>
      </c>
      <c r="I1057" s="5">
        <f t="shared" si="213"/>
        <v>720</v>
      </c>
      <c r="J1057" s="5">
        <f t="shared" si="214"/>
        <v>1822.8380127383161</v>
      </c>
      <c r="K1057" s="2">
        <f t="shared" si="215"/>
        <v>56646.493276706875</v>
      </c>
      <c r="L1057" s="2">
        <f t="shared" si="216"/>
        <v>114928</v>
      </c>
      <c r="M1057" s="2">
        <f t="shared" si="217"/>
        <v>32560</v>
      </c>
      <c r="N1057" s="6">
        <f t="shared" si="218"/>
        <v>1</v>
      </c>
      <c r="O1057" s="2">
        <f t="shared" si="219"/>
        <v>5721.5067232931251</v>
      </c>
      <c r="P1057" s="2">
        <f t="shared" si="220"/>
        <v>5721.5067232931251</v>
      </c>
    </row>
    <row r="1058" spans="1:16">
      <c r="A1058" s="6">
        <v>1</v>
      </c>
      <c r="B1058" s="6">
        <v>13</v>
      </c>
      <c r="C1058" s="6">
        <v>0</v>
      </c>
      <c r="D1058" s="6">
        <f t="shared" si="208"/>
        <v>14</v>
      </c>
      <c r="E1058" s="5">
        <f t="shared" si="209"/>
        <v>99.000000000000014</v>
      </c>
      <c r="F1058" s="5">
        <f t="shared" si="210"/>
        <v>537.61930749245744</v>
      </c>
      <c r="G1058" s="5">
        <f t="shared" si="211"/>
        <v>0</v>
      </c>
      <c r="H1058" s="5">
        <f t="shared" si="212"/>
        <v>636.61930749245744</v>
      </c>
      <c r="I1058" s="5">
        <f t="shared" si="213"/>
        <v>636.61930749245744</v>
      </c>
      <c r="J1058" s="5">
        <f t="shared" si="214"/>
        <v>0</v>
      </c>
      <c r="K1058" s="2">
        <f t="shared" si="215"/>
        <v>22104.837065710326</v>
      </c>
      <c r="L1058" s="2">
        <f t="shared" si="216"/>
        <v>36022</v>
      </c>
      <c r="M1058" s="2">
        <f t="shared" si="217"/>
        <v>6600</v>
      </c>
      <c r="N1058" s="6">
        <f t="shared" si="218"/>
        <v>1</v>
      </c>
      <c r="O1058" s="2">
        <f t="shared" si="219"/>
        <v>-12682.837065710326</v>
      </c>
      <c r="P1058" s="2">
        <f t="shared" si="220"/>
        <v>-12682.837065710326</v>
      </c>
    </row>
    <row r="1059" spans="1:16">
      <c r="A1059" s="6">
        <v>1</v>
      </c>
      <c r="B1059" s="6">
        <v>13</v>
      </c>
      <c r="C1059" s="6">
        <v>1</v>
      </c>
      <c r="D1059" s="6">
        <f t="shared" si="208"/>
        <v>15</v>
      </c>
      <c r="E1059" s="5">
        <f t="shared" si="209"/>
        <v>99.000000000000014</v>
      </c>
      <c r="F1059" s="5">
        <f t="shared" si="210"/>
        <v>537.61930749245744</v>
      </c>
      <c r="G1059" s="5">
        <f t="shared" si="211"/>
        <v>45.5625</v>
      </c>
      <c r="H1059" s="5">
        <f t="shared" si="212"/>
        <v>682.18180749245744</v>
      </c>
      <c r="I1059" s="5">
        <f t="shared" si="213"/>
        <v>682.18180749245744</v>
      </c>
      <c r="J1059" s="5">
        <f t="shared" si="214"/>
        <v>0</v>
      </c>
      <c r="K1059" s="2">
        <f t="shared" si="215"/>
        <v>23686.868315710326</v>
      </c>
      <c r="L1059" s="2">
        <f t="shared" si="216"/>
        <v>38722</v>
      </c>
      <c r="M1059" s="2">
        <f t="shared" si="217"/>
        <v>7480</v>
      </c>
      <c r="N1059" s="6">
        <f t="shared" si="218"/>
        <v>1</v>
      </c>
      <c r="O1059" s="2">
        <f t="shared" si="219"/>
        <v>-12444.868315710326</v>
      </c>
      <c r="P1059" s="2">
        <f t="shared" si="220"/>
        <v>-12444.868315710326</v>
      </c>
    </row>
    <row r="1060" spans="1:16">
      <c r="A1060" s="6">
        <v>1</v>
      </c>
      <c r="B1060" s="6">
        <v>13</v>
      </c>
      <c r="C1060" s="6">
        <v>2</v>
      </c>
      <c r="D1060" s="6">
        <f t="shared" si="208"/>
        <v>16</v>
      </c>
      <c r="E1060" s="5">
        <f t="shared" si="209"/>
        <v>99.000000000000014</v>
      </c>
      <c r="F1060" s="5">
        <f t="shared" si="210"/>
        <v>537.61930749245744</v>
      </c>
      <c r="G1060" s="5">
        <f t="shared" si="211"/>
        <v>92.264062499999994</v>
      </c>
      <c r="H1060" s="5">
        <f t="shared" si="212"/>
        <v>728.88336999245746</v>
      </c>
      <c r="I1060" s="5">
        <f t="shared" si="213"/>
        <v>720</v>
      </c>
      <c r="J1060" s="5">
        <f t="shared" si="214"/>
        <v>8.8833699924574603</v>
      </c>
      <c r="K1060" s="2">
        <f t="shared" si="215"/>
        <v>25154.225173480165</v>
      </c>
      <c r="L1060" s="2">
        <f t="shared" si="216"/>
        <v>41422</v>
      </c>
      <c r="M1060" s="2">
        <f t="shared" si="217"/>
        <v>8360</v>
      </c>
      <c r="N1060" s="6">
        <f t="shared" si="218"/>
        <v>1</v>
      </c>
      <c r="O1060" s="2">
        <f t="shared" si="219"/>
        <v>-12092.225173480165</v>
      </c>
      <c r="P1060" s="2">
        <f t="shared" si="220"/>
        <v>-12092.225173480165</v>
      </c>
    </row>
    <row r="1061" spans="1:16">
      <c r="A1061" s="6">
        <v>1</v>
      </c>
      <c r="B1061" s="6">
        <v>13</v>
      </c>
      <c r="C1061" s="6">
        <v>3</v>
      </c>
      <c r="D1061" s="6">
        <f t="shared" si="208"/>
        <v>17</v>
      </c>
      <c r="E1061" s="5">
        <f t="shared" si="209"/>
        <v>99.000000000000014</v>
      </c>
      <c r="F1061" s="5">
        <f t="shared" si="210"/>
        <v>537.61930749245744</v>
      </c>
      <c r="G1061" s="5">
        <f t="shared" si="211"/>
        <v>140.12604492187498</v>
      </c>
      <c r="H1061" s="5">
        <f t="shared" si="212"/>
        <v>776.74535241433239</v>
      </c>
      <c r="I1061" s="5">
        <f t="shared" si="213"/>
        <v>720</v>
      </c>
      <c r="J1061" s="5">
        <f t="shared" si="214"/>
        <v>56.745352414332388</v>
      </c>
      <c r="K1061" s="2">
        <f t="shared" si="215"/>
        <v>25985.16236830438</v>
      </c>
      <c r="L1061" s="2">
        <f t="shared" si="216"/>
        <v>44122</v>
      </c>
      <c r="M1061" s="2">
        <f t="shared" si="217"/>
        <v>9240</v>
      </c>
      <c r="N1061" s="6">
        <f t="shared" si="218"/>
        <v>1</v>
      </c>
      <c r="O1061" s="2">
        <f t="shared" si="219"/>
        <v>-11103.16236830438</v>
      </c>
      <c r="P1061" s="2">
        <f t="shared" si="220"/>
        <v>-11103.16236830438</v>
      </c>
    </row>
    <row r="1062" spans="1:16">
      <c r="A1062" s="6">
        <v>1</v>
      </c>
      <c r="B1062" s="6">
        <v>13</v>
      </c>
      <c r="C1062" s="6">
        <v>4</v>
      </c>
      <c r="D1062" s="6">
        <f t="shared" si="208"/>
        <v>18</v>
      </c>
      <c r="E1062" s="5">
        <f t="shared" si="209"/>
        <v>99.000000000000014</v>
      </c>
      <c r="F1062" s="5">
        <f t="shared" si="210"/>
        <v>537.61930749245744</v>
      </c>
      <c r="G1062" s="5">
        <f t="shared" si="211"/>
        <v>189.17016064453125</v>
      </c>
      <c r="H1062" s="5">
        <f t="shared" si="212"/>
        <v>825.78946813698872</v>
      </c>
      <c r="I1062" s="5">
        <f t="shared" si="213"/>
        <v>720</v>
      </c>
      <c r="J1062" s="5">
        <f t="shared" si="214"/>
        <v>105.78946813698872</v>
      </c>
      <c r="K1062" s="2">
        <f t="shared" si="215"/>
        <v>26836.62271071161</v>
      </c>
      <c r="L1062" s="2">
        <f t="shared" si="216"/>
        <v>46822</v>
      </c>
      <c r="M1062" s="2">
        <f t="shared" si="217"/>
        <v>10120</v>
      </c>
      <c r="N1062" s="6">
        <f t="shared" si="218"/>
        <v>1</v>
      </c>
      <c r="O1062" s="2">
        <f t="shared" si="219"/>
        <v>-10134.62271071161</v>
      </c>
      <c r="P1062" s="2">
        <f t="shared" si="220"/>
        <v>-10134.62271071161</v>
      </c>
    </row>
    <row r="1063" spans="1:16">
      <c r="A1063" s="6">
        <v>1</v>
      </c>
      <c r="B1063" s="6">
        <v>13</v>
      </c>
      <c r="C1063" s="6">
        <v>5</v>
      </c>
      <c r="D1063" s="6">
        <f t="shared" si="208"/>
        <v>19</v>
      </c>
      <c r="E1063" s="5">
        <f t="shared" si="209"/>
        <v>99.000000000000014</v>
      </c>
      <c r="F1063" s="5">
        <f t="shared" si="210"/>
        <v>537.61930749245744</v>
      </c>
      <c r="G1063" s="5">
        <f t="shared" si="211"/>
        <v>239.41848456573481</v>
      </c>
      <c r="H1063" s="5">
        <f t="shared" si="212"/>
        <v>876.03779205819228</v>
      </c>
      <c r="I1063" s="5">
        <f t="shared" si="213"/>
        <v>720</v>
      </c>
      <c r="J1063" s="5">
        <f t="shared" si="214"/>
        <v>156.03779205819228</v>
      </c>
      <c r="K1063" s="2">
        <f t="shared" si="215"/>
        <v>27708.989445454728</v>
      </c>
      <c r="L1063" s="2">
        <f t="shared" si="216"/>
        <v>49522</v>
      </c>
      <c r="M1063" s="2">
        <f t="shared" si="217"/>
        <v>11000</v>
      </c>
      <c r="N1063" s="6">
        <f t="shared" si="218"/>
        <v>1</v>
      </c>
      <c r="O1063" s="2">
        <f t="shared" si="219"/>
        <v>-9186.9894454547284</v>
      </c>
      <c r="P1063" s="2">
        <f t="shared" si="220"/>
        <v>-9186.9894454547284</v>
      </c>
    </row>
    <row r="1064" spans="1:16">
      <c r="A1064" s="6">
        <v>1</v>
      </c>
      <c r="B1064" s="6">
        <v>13</v>
      </c>
      <c r="C1064" s="6">
        <v>6</v>
      </c>
      <c r="D1064" s="6">
        <f t="shared" si="208"/>
        <v>20</v>
      </c>
      <c r="E1064" s="5">
        <f t="shared" si="209"/>
        <v>99.000000000000014</v>
      </c>
      <c r="F1064" s="5">
        <f t="shared" si="210"/>
        <v>537.61930749245744</v>
      </c>
      <c r="G1064" s="5">
        <f t="shared" si="211"/>
        <v>290.89345874736784</v>
      </c>
      <c r="H1064" s="5">
        <f t="shared" si="212"/>
        <v>927.51276623982528</v>
      </c>
      <c r="I1064" s="5">
        <f t="shared" si="213"/>
        <v>720</v>
      </c>
      <c r="J1064" s="5">
        <f t="shared" si="214"/>
        <v>207.51276623982528</v>
      </c>
      <c r="K1064" s="2">
        <f t="shared" si="215"/>
        <v>28602.652191663634</v>
      </c>
      <c r="L1064" s="2">
        <f t="shared" si="216"/>
        <v>52222</v>
      </c>
      <c r="M1064" s="2">
        <f t="shared" si="217"/>
        <v>11880</v>
      </c>
      <c r="N1064" s="6">
        <f t="shared" si="218"/>
        <v>1</v>
      </c>
      <c r="O1064" s="2">
        <f t="shared" si="219"/>
        <v>-8260.6521916636339</v>
      </c>
      <c r="P1064" s="2">
        <f t="shared" si="220"/>
        <v>-8260.6521916636339</v>
      </c>
    </row>
    <row r="1065" spans="1:16">
      <c r="A1065" s="6">
        <v>1</v>
      </c>
      <c r="B1065" s="6">
        <v>13</v>
      </c>
      <c r="C1065" s="6">
        <v>7</v>
      </c>
      <c r="D1065" s="6">
        <f t="shared" si="208"/>
        <v>21</v>
      </c>
      <c r="E1065" s="5">
        <f t="shared" si="209"/>
        <v>99.000000000000014</v>
      </c>
      <c r="F1065" s="5">
        <f t="shared" si="210"/>
        <v>537.61930749245744</v>
      </c>
      <c r="G1065" s="5">
        <f t="shared" si="211"/>
        <v>343.61789814532818</v>
      </c>
      <c r="H1065" s="5">
        <f t="shared" si="212"/>
        <v>980.23720563778556</v>
      </c>
      <c r="I1065" s="5">
        <f t="shared" si="213"/>
        <v>720</v>
      </c>
      <c r="J1065" s="5">
        <f t="shared" si="214"/>
        <v>260.23720563778556</v>
      </c>
      <c r="K1065" s="2">
        <f t="shared" si="215"/>
        <v>29518.007042322664</v>
      </c>
      <c r="L1065" s="2">
        <f t="shared" si="216"/>
        <v>54922</v>
      </c>
      <c r="M1065" s="2">
        <f t="shared" si="217"/>
        <v>12760</v>
      </c>
      <c r="N1065" s="6">
        <f t="shared" si="218"/>
        <v>1</v>
      </c>
      <c r="O1065" s="2">
        <f t="shared" si="219"/>
        <v>-7356.0070423226643</v>
      </c>
      <c r="P1065" s="2">
        <f t="shared" si="220"/>
        <v>-7356.0070423226643</v>
      </c>
    </row>
    <row r="1066" spans="1:16">
      <c r="A1066" s="6">
        <v>1</v>
      </c>
      <c r="B1066" s="6">
        <v>13</v>
      </c>
      <c r="C1066" s="6">
        <v>8</v>
      </c>
      <c r="D1066" s="6">
        <f t="shared" si="208"/>
        <v>22</v>
      </c>
      <c r="E1066" s="5">
        <f t="shared" si="209"/>
        <v>99.000000000000014</v>
      </c>
      <c r="F1066" s="5">
        <f t="shared" si="210"/>
        <v>537.61930749245744</v>
      </c>
      <c r="G1066" s="5">
        <f t="shared" si="211"/>
        <v>397.61499642530839</v>
      </c>
      <c r="H1066" s="5">
        <f t="shared" si="212"/>
        <v>1034.2343039177658</v>
      </c>
      <c r="I1066" s="5">
        <f t="shared" si="213"/>
        <v>720</v>
      </c>
      <c r="J1066" s="5">
        <f t="shared" si="214"/>
        <v>314.23430391776583</v>
      </c>
      <c r="K1066" s="2">
        <f t="shared" si="215"/>
        <v>30455.456665238991</v>
      </c>
      <c r="L1066" s="2">
        <f t="shared" si="216"/>
        <v>57622</v>
      </c>
      <c r="M1066" s="2">
        <f t="shared" si="217"/>
        <v>13640</v>
      </c>
      <c r="N1066" s="6">
        <f t="shared" si="218"/>
        <v>1</v>
      </c>
      <c r="O1066" s="2">
        <f t="shared" si="219"/>
        <v>-6473.4566652389913</v>
      </c>
      <c r="P1066" s="2">
        <f t="shared" si="220"/>
        <v>-6473.4566652389913</v>
      </c>
    </row>
    <row r="1067" spans="1:16">
      <c r="A1067" s="6">
        <v>1</v>
      </c>
      <c r="B1067" s="6">
        <v>13</v>
      </c>
      <c r="C1067" s="6">
        <v>9</v>
      </c>
      <c r="D1067" s="6">
        <f t="shared" si="208"/>
        <v>23</v>
      </c>
      <c r="E1067" s="5">
        <f t="shared" si="209"/>
        <v>99.000000000000014</v>
      </c>
      <c r="F1067" s="5">
        <f t="shared" si="210"/>
        <v>537.61930749245744</v>
      </c>
      <c r="G1067" s="5">
        <f t="shared" si="211"/>
        <v>452.90833186570285</v>
      </c>
      <c r="H1067" s="5">
        <f t="shared" si="212"/>
        <v>1089.5276393581603</v>
      </c>
      <c r="I1067" s="5">
        <f t="shared" si="213"/>
        <v>720</v>
      </c>
      <c r="J1067" s="5">
        <f t="shared" si="214"/>
        <v>369.52763935816029</v>
      </c>
      <c r="K1067" s="2">
        <f t="shared" si="215"/>
        <v>31415.410405523617</v>
      </c>
      <c r="L1067" s="2">
        <f t="shared" si="216"/>
        <v>60322</v>
      </c>
      <c r="M1067" s="2">
        <f t="shared" si="217"/>
        <v>14520</v>
      </c>
      <c r="N1067" s="6">
        <f t="shared" si="218"/>
        <v>1</v>
      </c>
      <c r="O1067" s="2">
        <f t="shared" si="219"/>
        <v>-5613.4104055236166</v>
      </c>
      <c r="P1067" s="2">
        <f t="shared" si="220"/>
        <v>-5613.4104055236166</v>
      </c>
    </row>
    <row r="1068" spans="1:16">
      <c r="A1068" s="6">
        <v>1</v>
      </c>
      <c r="B1068" s="6">
        <v>13</v>
      </c>
      <c r="C1068" s="6">
        <v>10</v>
      </c>
      <c r="D1068" s="6">
        <f t="shared" si="208"/>
        <v>24</v>
      </c>
      <c r="E1068" s="5">
        <f t="shared" si="209"/>
        <v>99.000000000000014</v>
      </c>
      <c r="F1068" s="5">
        <f t="shared" si="210"/>
        <v>537.61930749245744</v>
      </c>
      <c r="G1068" s="5">
        <f t="shared" si="211"/>
        <v>509.52187334891573</v>
      </c>
      <c r="H1068" s="5">
        <f t="shared" si="212"/>
        <v>1146.1411808413732</v>
      </c>
      <c r="I1068" s="5">
        <f t="shared" si="213"/>
        <v>720</v>
      </c>
      <c r="J1068" s="5">
        <f t="shared" si="214"/>
        <v>426.14118084137317</v>
      </c>
      <c r="K1068" s="2">
        <f t="shared" si="215"/>
        <v>32398.284389607172</v>
      </c>
      <c r="L1068" s="2">
        <f t="shared" si="216"/>
        <v>63022</v>
      </c>
      <c r="M1068" s="2">
        <f t="shared" si="217"/>
        <v>15400</v>
      </c>
      <c r="N1068" s="6">
        <f t="shared" si="218"/>
        <v>1</v>
      </c>
      <c r="O1068" s="2">
        <f t="shared" si="219"/>
        <v>-4776.2843896071718</v>
      </c>
      <c r="P1068" s="2">
        <f t="shared" si="220"/>
        <v>-4776.2843896071718</v>
      </c>
    </row>
    <row r="1069" spans="1:16">
      <c r="A1069" s="6">
        <v>1</v>
      </c>
      <c r="B1069" s="6">
        <v>13</v>
      </c>
      <c r="C1069" s="6">
        <v>11</v>
      </c>
      <c r="D1069" s="6">
        <f t="shared" si="208"/>
        <v>25</v>
      </c>
      <c r="E1069" s="5">
        <f t="shared" si="209"/>
        <v>99.000000000000014</v>
      </c>
      <c r="F1069" s="5">
        <f t="shared" si="210"/>
        <v>537.61930749245744</v>
      </c>
      <c r="G1069" s="5">
        <f t="shared" si="211"/>
        <v>567.47998644235474</v>
      </c>
      <c r="H1069" s="5">
        <f t="shared" si="212"/>
        <v>1204.0992939348121</v>
      </c>
      <c r="I1069" s="5">
        <f t="shared" si="213"/>
        <v>720</v>
      </c>
      <c r="J1069" s="5">
        <f t="shared" si="214"/>
        <v>484.09929393481207</v>
      </c>
      <c r="K1069" s="2">
        <f t="shared" si="215"/>
        <v>33404.501630812709</v>
      </c>
      <c r="L1069" s="2">
        <f t="shared" si="216"/>
        <v>65722</v>
      </c>
      <c r="M1069" s="2">
        <f t="shared" si="217"/>
        <v>16280</v>
      </c>
      <c r="N1069" s="6">
        <f t="shared" si="218"/>
        <v>1</v>
      </c>
      <c r="O1069" s="2">
        <f t="shared" si="219"/>
        <v>-3962.5016308127088</v>
      </c>
      <c r="P1069" s="2">
        <f t="shared" si="220"/>
        <v>-3962.5016308127088</v>
      </c>
    </row>
    <row r="1070" spans="1:16">
      <c r="A1070" s="6">
        <v>1</v>
      </c>
      <c r="B1070" s="6">
        <v>13</v>
      </c>
      <c r="C1070" s="6">
        <v>12</v>
      </c>
      <c r="D1070" s="6">
        <f t="shared" si="208"/>
        <v>26</v>
      </c>
      <c r="E1070" s="5">
        <f t="shared" si="209"/>
        <v>99.000000000000014</v>
      </c>
      <c r="F1070" s="5">
        <f t="shared" si="210"/>
        <v>537.61930749245744</v>
      </c>
      <c r="G1070" s="5">
        <f t="shared" si="211"/>
        <v>626.80743957041921</v>
      </c>
      <c r="H1070" s="5">
        <f t="shared" si="212"/>
        <v>1263.4267470628765</v>
      </c>
      <c r="I1070" s="5">
        <f t="shared" si="213"/>
        <v>720</v>
      </c>
      <c r="J1070" s="5">
        <f t="shared" si="214"/>
        <v>543.42674706287653</v>
      </c>
      <c r="K1070" s="2">
        <f t="shared" si="215"/>
        <v>34434.49213650827</v>
      </c>
      <c r="L1070" s="2">
        <f t="shared" si="216"/>
        <v>68422</v>
      </c>
      <c r="M1070" s="2">
        <f t="shared" si="217"/>
        <v>17160</v>
      </c>
      <c r="N1070" s="6">
        <f t="shared" si="218"/>
        <v>1</v>
      </c>
      <c r="O1070" s="2">
        <f t="shared" si="219"/>
        <v>-3172.4921365082701</v>
      </c>
      <c r="P1070" s="2">
        <f t="shared" si="220"/>
        <v>-3172.4921365082701</v>
      </c>
    </row>
    <row r="1071" spans="1:16">
      <c r="A1071" s="6">
        <v>1</v>
      </c>
      <c r="B1071" s="6">
        <v>13</v>
      </c>
      <c r="C1071" s="6">
        <v>13</v>
      </c>
      <c r="D1071" s="6">
        <f t="shared" si="208"/>
        <v>27</v>
      </c>
      <c r="E1071" s="5">
        <f t="shared" si="209"/>
        <v>99.000000000000014</v>
      </c>
      <c r="F1071" s="5">
        <f t="shared" si="210"/>
        <v>537.61930749245744</v>
      </c>
      <c r="G1071" s="5">
        <f t="shared" si="211"/>
        <v>687.52941027880343</v>
      </c>
      <c r="H1071" s="5">
        <f t="shared" si="212"/>
        <v>1324.1487177712609</v>
      </c>
      <c r="I1071" s="5">
        <f t="shared" si="213"/>
        <v>720</v>
      </c>
      <c r="J1071" s="5">
        <f t="shared" si="214"/>
        <v>604.14871777126086</v>
      </c>
      <c r="K1071" s="2">
        <f t="shared" si="215"/>
        <v>35488.693016862169</v>
      </c>
      <c r="L1071" s="2">
        <f t="shared" si="216"/>
        <v>71122</v>
      </c>
      <c r="M1071" s="2">
        <f t="shared" si="217"/>
        <v>18040</v>
      </c>
      <c r="N1071" s="6">
        <f t="shared" si="218"/>
        <v>1</v>
      </c>
      <c r="O1071" s="2">
        <f t="shared" si="219"/>
        <v>-2406.6930168621693</v>
      </c>
      <c r="P1071" s="2">
        <f t="shared" si="220"/>
        <v>-2406.6930168621693</v>
      </c>
    </row>
    <row r="1072" spans="1:16">
      <c r="A1072" s="6">
        <v>1</v>
      </c>
      <c r="B1072" s="6">
        <v>13</v>
      </c>
      <c r="C1072" s="6">
        <v>14</v>
      </c>
      <c r="D1072" s="6">
        <f t="shared" si="208"/>
        <v>28</v>
      </c>
      <c r="E1072" s="5">
        <f t="shared" si="209"/>
        <v>99.000000000000014</v>
      </c>
      <c r="F1072" s="5">
        <f t="shared" si="210"/>
        <v>537.61930749245744</v>
      </c>
      <c r="G1072" s="5">
        <f t="shared" si="211"/>
        <v>749.67149159246469</v>
      </c>
      <c r="H1072" s="5">
        <f t="shared" si="212"/>
        <v>1386.2907990849221</v>
      </c>
      <c r="I1072" s="5">
        <f t="shared" si="213"/>
        <v>720</v>
      </c>
      <c r="J1072" s="5">
        <f t="shared" si="214"/>
        <v>666.29079908492213</v>
      </c>
      <c r="K1072" s="2">
        <f t="shared" si="215"/>
        <v>36567.54859522434</v>
      </c>
      <c r="L1072" s="2">
        <f t="shared" si="216"/>
        <v>73822</v>
      </c>
      <c r="M1072" s="2">
        <f t="shared" si="217"/>
        <v>18920</v>
      </c>
      <c r="N1072" s="6">
        <f t="shared" si="218"/>
        <v>1</v>
      </c>
      <c r="O1072" s="2">
        <f t="shared" si="219"/>
        <v>-1665.5485952243398</v>
      </c>
      <c r="P1072" s="2">
        <f t="shared" si="220"/>
        <v>-1665.5485952243398</v>
      </c>
    </row>
    <row r="1073" spans="1:16">
      <c r="A1073" s="6">
        <v>1</v>
      </c>
      <c r="B1073" s="6">
        <v>13</v>
      </c>
      <c r="C1073" s="6">
        <v>15</v>
      </c>
      <c r="D1073" s="6">
        <f t="shared" si="208"/>
        <v>29</v>
      </c>
      <c r="E1073" s="5">
        <f t="shared" si="209"/>
        <v>99.000000000000014</v>
      </c>
      <c r="F1073" s="5">
        <f t="shared" si="210"/>
        <v>537.61930749245744</v>
      </c>
      <c r="G1073" s="5">
        <f t="shared" si="211"/>
        <v>813.25969846861108</v>
      </c>
      <c r="H1073" s="5">
        <f t="shared" si="212"/>
        <v>1449.8790059610685</v>
      </c>
      <c r="I1073" s="5">
        <f t="shared" si="213"/>
        <v>720</v>
      </c>
      <c r="J1073" s="5">
        <f t="shared" si="214"/>
        <v>729.87900596106851</v>
      </c>
      <c r="K1073" s="2">
        <f t="shared" si="215"/>
        <v>37671.510520157441</v>
      </c>
      <c r="L1073" s="2">
        <f t="shared" si="216"/>
        <v>76522</v>
      </c>
      <c r="M1073" s="2">
        <f t="shared" si="217"/>
        <v>19800</v>
      </c>
      <c r="N1073" s="6">
        <f t="shared" si="218"/>
        <v>1</v>
      </c>
      <c r="O1073" s="2">
        <f t="shared" si="219"/>
        <v>-949.51052015744062</v>
      </c>
      <c r="P1073" s="2">
        <f t="shared" si="220"/>
        <v>-949.51052015744062</v>
      </c>
    </row>
    <row r="1074" spans="1:16">
      <c r="A1074" s="6">
        <v>1</v>
      </c>
      <c r="B1074" s="6">
        <v>13</v>
      </c>
      <c r="C1074" s="6">
        <v>16</v>
      </c>
      <c r="D1074" s="6">
        <f t="shared" si="208"/>
        <v>30</v>
      </c>
      <c r="E1074" s="5">
        <f t="shared" si="209"/>
        <v>99.000000000000014</v>
      </c>
      <c r="F1074" s="5">
        <f t="shared" si="210"/>
        <v>537.61930749245744</v>
      </c>
      <c r="G1074" s="5">
        <f t="shared" si="211"/>
        <v>878.32047434610013</v>
      </c>
      <c r="H1074" s="5">
        <f t="shared" si="212"/>
        <v>1514.9397818385576</v>
      </c>
      <c r="I1074" s="5">
        <f t="shared" si="213"/>
        <v>720</v>
      </c>
      <c r="J1074" s="5">
        <f t="shared" si="214"/>
        <v>794.93978183855756</v>
      </c>
      <c r="K1074" s="2">
        <f t="shared" si="215"/>
        <v>38801.037879141622</v>
      </c>
      <c r="L1074" s="2">
        <f t="shared" si="216"/>
        <v>79222</v>
      </c>
      <c r="M1074" s="2">
        <f t="shared" si="217"/>
        <v>20680</v>
      </c>
      <c r="N1074" s="6">
        <f t="shared" si="218"/>
        <v>1</v>
      </c>
      <c r="O1074" s="2">
        <f t="shared" si="219"/>
        <v>-259.0378791416224</v>
      </c>
      <c r="P1074" s="2">
        <f t="shared" si="220"/>
        <v>-259.0378791416224</v>
      </c>
    </row>
    <row r="1075" spans="1:16">
      <c r="A1075" s="6">
        <v>1</v>
      </c>
      <c r="B1075" s="6">
        <v>13</v>
      </c>
      <c r="C1075" s="6">
        <v>17</v>
      </c>
      <c r="D1075" s="6">
        <f t="shared" si="208"/>
        <v>31</v>
      </c>
      <c r="E1075" s="5">
        <f t="shared" si="209"/>
        <v>99.000000000000014</v>
      </c>
      <c r="F1075" s="5">
        <f t="shared" si="210"/>
        <v>537.61930749245744</v>
      </c>
      <c r="G1075" s="5">
        <f t="shared" si="211"/>
        <v>944.88069779264049</v>
      </c>
      <c r="H1075" s="5">
        <f t="shared" si="212"/>
        <v>1581.5000052850978</v>
      </c>
      <c r="I1075" s="5">
        <f t="shared" si="213"/>
        <v>720</v>
      </c>
      <c r="J1075" s="5">
        <f t="shared" si="214"/>
        <v>861.50000528509781</v>
      </c>
      <c r="K1075" s="2">
        <f t="shared" si="215"/>
        <v>39956.597313977392</v>
      </c>
      <c r="L1075" s="2">
        <f t="shared" si="216"/>
        <v>81922</v>
      </c>
      <c r="M1075" s="2">
        <f t="shared" si="217"/>
        <v>21560</v>
      </c>
      <c r="N1075" s="6">
        <f t="shared" si="218"/>
        <v>1</v>
      </c>
      <c r="O1075" s="2">
        <f t="shared" si="219"/>
        <v>405.40268602260767</v>
      </c>
      <c r="P1075" s="2">
        <f t="shared" si="220"/>
        <v>405.40268602260767</v>
      </c>
    </row>
    <row r="1076" spans="1:16">
      <c r="A1076" s="6">
        <v>1</v>
      </c>
      <c r="B1076" s="6">
        <v>13</v>
      </c>
      <c r="C1076" s="6">
        <v>18</v>
      </c>
      <c r="D1076" s="6">
        <f t="shared" si="208"/>
        <v>32</v>
      </c>
      <c r="E1076" s="5">
        <f t="shared" si="209"/>
        <v>99.000000000000014</v>
      </c>
      <c r="F1076" s="5">
        <f t="shared" si="210"/>
        <v>537.61930749245744</v>
      </c>
      <c r="G1076" s="5">
        <f t="shared" si="211"/>
        <v>1012.9676892512279</v>
      </c>
      <c r="H1076" s="5">
        <f t="shared" si="212"/>
        <v>1649.5869967436852</v>
      </c>
      <c r="I1076" s="5">
        <f t="shared" si="213"/>
        <v>720</v>
      </c>
      <c r="J1076" s="5">
        <f t="shared" si="214"/>
        <v>929.58699674368518</v>
      </c>
      <c r="K1076" s="2">
        <f t="shared" si="215"/>
        <v>41138.6631379112</v>
      </c>
      <c r="L1076" s="2">
        <f t="shared" si="216"/>
        <v>84622</v>
      </c>
      <c r="M1076" s="2">
        <f t="shared" si="217"/>
        <v>22440</v>
      </c>
      <c r="N1076" s="6">
        <f t="shared" si="218"/>
        <v>1</v>
      </c>
      <c r="O1076" s="2">
        <f t="shared" si="219"/>
        <v>1043.3368620887995</v>
      </c>
      <c r="P1076" s="2">
        <f t="shared" si="220"/>
        <v>1043.3368620887995</v>
      </c>
    </row>
    <row r="1077" spans="1:16">
      <c r="A1077" s="6">
        <v>1</v>
      </c>
      <c r="B1077" s="6">
        <v>13</v>
      </c>
      <c r="C1077" s="6">
        <v>19</v>
      </c>
      <c r="D1077" s="6">
        <f t="shared" si="208"/>
        <v>33</v>
      </c>
      <c r="E1077" s="5">
        <f t="shared" si="209"/>
        <v>99.000000000000014</v>
      </c>
      <c r="F1077" s="5">
        <f t="shared" si="210"/>
        <v>537.61930749245744</v>
      </c>
      <c r="G1077" s="5">
        <f t="shared" si="211"/>
        <v>1082.6092178872495</v>
      </c>
      <c r="H1077" s="5">
        <f t="shared" si="212"/>
        <v>1719.228525379707</v>
      </c>
      <c r="I1077" s="5">
        <f t="shared" si="213"/>
        <v>720</v>
      </c>
      <c r="J1077" s="5">
        <f t="shared" si="214"/>
        <v>999.22852537970698</v>
      </c>
      <c r="K1077" s="2">
        <f t="shared" si="215"/>
        <v>42347.717454508806</v>
      </c>
      <c r="L1077" s="2">
        <f t="shared" si="216"/>
        <v>87322</v>
      </c>
      <c r="M1077" s="2">
        <f t="shared" si="217"/>
        <v>23320</v>
      </c>
      <c r="N1077" s="6">
        <f t="shared" si="218"/>
        <v>1</v>
      </c>
      <c r="O1077" s="2">
        <f t="shared" si="219"/>
        <v>1654.2825454911945</v>
      </c>
      <c r="P1077" s="2">
        <f t="shared" si="220"/>
        <v>1654.2825454911945</v>
      </c>
    </row>
    <row r="1078" spans="1:16">
      <c r="A1078" s="6">
        <v>1</v>
      </c>
      <c r="B1078" s="6">
        <v>13</v>
      </c>
      <c r="C1078" s="6">
        <v>20</v>
      </c>
      <c r="D1078" s="6">
        <f t="shared" si="208"/>
        <v>34</v>
      </c>
      <c r="E1078" s="5">
        <f t="shared" si="209"/>
        <v>99.000000000000014</v>
      </c>
      <c r="F1078" s="5">
        <f t="shared" si="210"/>
        <v>537.61930749245744</v>
      </c>
      <c r="G1078" s="5">
        <f t="shared" si="211"/>
        <v>1153.8335085377266</v>
      </c>
      <c r="H1078" s="5">
        <f t="shared" si="212"/>
        <v>1790.4528160301841</v>
      </c>
      <c r="I1078" s="5">
        <f t="shared" si="213"/>
        <v>720</v>
      </c>
      <c r="J1078" s="5">
        <f t="shared" si="214"/>
        <v>1070.4528160301841</v>
      </c>
      <c r="K1078" s="2">
        <f t="shared" si="215"/>
        <v>43584.250278301806</v>
      </c>
      <c r="L1078" s="2">
        <f t="shared" si="216"/>
        <v>90022</v>
      </c>
      <c r="M1078" s="2">
        <f t="shared" si="217"/>
        <v>24200</v>
      </c>
      <c r="N1078" s="6">
        <f t="shared" si="218"/>
        <v>1</v>
      </c>
      <c r="O1078" s="2">
        <f t="shared" si="219"/>
        <v>2237.7497216981938</v>
      </c>
      <c r="P1078" s="2">
        <f t="shared" si="220"/>
        <v>2237.7497216981938</v>
      </c>
    </row>
    <row r="1079" spans="1:16">
      <c r="A1079" s="6">
        <v>1</v>
      </c>
      <c r="B1079" s="6">
        <v>13</v>
      </c>
      <c r="C1079" s="6">
        <v>21</v>
      </c>
      <c r="D1079" s="6">
        <f t="shared" si="208"/>
        <v>35</v>
      </c>
      <c r="E1079" s="5">
        <f t="shared" si="209"/>
        <v>99.000000000000014</v>
      </c>
      <c r="F1079" s="5">
        <f t="shared" si="210"/>
        <v>537.61930749245744</v>
      </c>
      <c r="G1079" s="5">
        <f t="shared" si="211"/>
        <v>1226.6692487641703</v>
      </c>
      <c r="H1079" s="5">
        <f t="shared" si="212"/>
        <v>1863.2885562566278</v>
      </c>
      <c r="I1079" s="5">
        <f t="shared" si="213"/>
        <v>720</v>
      </c>
      <c r="J1079" s="5">
        <f t="shared" si="214"/>
        <v>1143.2885562566278</v>
      </c>
      <c r="K1079" s="2">
        <f t="shared" si="215"/>
        <v>44848.759657233124</v>
      </c>
      <c r="L1079" s="2">
        <f t="shared" si="216"/>
        <v>92722</v>
      </c>
      <c r="M1079" s="2">
        <f t="shared" si="217"/>
        <v>25080</v>
      </c>
      <c r="N1079" s="6">
        <f t="shared" si="218"/>
        <v>1</v>
      </c>
      <c r="O1079" s="2">
        <f t="shared" si="219"/>
        <v>2793.240342766876</v>
      </c>
      <c r="P1079" s="2">
        <f t="shared" si="220"/>
        <v>2793.240342766876</v>
      </c>
    </row>
    <row r="1080" spans="1:16">
      <c r="A1080" s="6">
        <v>1</v>
      </c>
      <c r="B1080" s="6">
        <v>13</v>
      </c>
      <c r="C1080" s="6">
        <v>22</v>
      </c>
      <c r="D1080" s="6">
        <f t="shared" si="208"/>
        <v>36</v>
      </c>
      <c r="E1080" s="5">
        <f t="shared" si="209"/>
        <v>99.000000000000014</v>
      </c>
      <c r="F1080" s="5">
        <f t="shared" si="210"/>
        <v>537.61930749245744</v>
      </c>
      <c r="G1080" s="5">
        <f t="shared" si="211"/>
        <v>1301.1455960105666</v>
      </c>
      <c r="H1080" s="5">
        <f t="shared" si="212"/>
        <v>1937.764903503024</v>
      </c>
      <c r="I1080" s="5">
        <f t="shared" si="213"/>
        <v>720</v>
      </c>
      <c r="J1080" s="5">
        <f t="shared" si="214"/>
        <v>1217.764903503024</v>
      </c>
      <c r="K1080" s="2">
        <f t="shared" si="215"/>
        <v>46141.7517969275</v>
      </c>
      <c r="L1080" s="2">
        <f t="shared" si="216"/>
        <v>95422</v>
      </c>
      <c r="M1080" s="2">
        <f t="shared" si="217"/>
        <v>25960</v>
      </c>
      <c r="N1080" s="6">
        <f t="shared" si="218"/>
        <v>1</v>
      </c>
      <c r="O1080" s="2">
        <f t="shared" si="219"/>
        <v>3320.2482030725005</v>
      </c>
      <c r="P1080" s="2">
        <f t="shared" si="220"/>
        <v>3320.2482030725005</v>
      </c>
    </row>
    <row r="1081" spans="1:16">
      <c r="A1081" s="6">
        <v>1</v>
      </c>
      <c r="B1081" s="6">
        <v>13</v>
      </c>
      <c r="C1081" s="6">
        <v>23</v>
      </c>
      <c r="D1081" s="6">
        <f t="shared" si="208"/>
        <v>37</v>
      </c>
      <c r="E1081" s="5">
        <f t="shared" si="209"/>
        <v>99.000000000000014</v>
      </c>
      <c r="F1081" s="5">
        <f t="shared" si="210"/>
        <v>537.61930749245744</v>
      </c>
      <c r="G1081" s="5">
        <f t="shared" si="211"/>
        <v>1377.292184868003</v>
      </c>
      <c r="H1081" s="5">
        <f t="shared" si="212"/>
        <v>2013.9114923604604</v>
      </c>
      <c r="I1081" s="5">
        <f t="shared" si="213"/>
        <v>720</v>
      </c>
      <c r="J1081" s="5">
        <f t="shared" si="214"/>
        <v>1293.9114923604604</v>
      </c>
      <c r="K1081" s="2">
        <f t="shared" si="215"/>
        <v>47463.741186813553</v>
      </c>
      <c r="L1081" s="2">
        <f t="shared" si="216"/>
        <v>98122</v>
      </c>
      <c r="M1081" s="2">
        <f t="shared" si="217"/>
        <v>26840</v>
      </c>
      <c r="N1081" s="6">
        <f t="shared" si="218"/>
        <v>1</v>
      </c>
      <c r="O1081" s="2">
        <f t="shared" si="219"/>
        <v>3818.2588131864468</v>
      </c>
      <c r="P1081" s="2">
        <f t="shared" si="220"/>
        <v>3818.2588131864468</v>
      </c>
    </row>
    <row r="1082" spans="1:16">
      <c r="A1082" s="6">
        <v>1</v>
      </c>
      <c r="B1082" s="6">
        <v>13</v>
      </c>
      <c r="C1082" s="6">
        <v>24</v>
      </c>
      <c r="D1082" s="6">
        <f t="shared" si="208"/>
        <v>38</v>
      </c>
      <c r="E1082" s="5">
        <f t="shared" si="209"/>
        <v>99.000000000000014</v>
      </c>
      <c r="F1082" s="5">
        <f t="shared" si="210"/>
        <v>537.61930749245744</v>
      </c>
      <c r="G1082" s="5">
        <f t="shared" si="211"/>
        <v>1455.1391344474989</v>
      </c>
      <c r="H1082" s="5">
        <f t="shared" si="212"/>
        <v>2091.7584419399564</v>
      </c>
      <c r="I1082" s="5">
        <f t="shared" si="213"/>
        <v>720</v>
      </c>
      <c r="J1082" s="5">
        <f t="shared" si="214"/>
        <v>1371.7584419399564</v>
      </c>
      <c r="K1082" s="2">
        <f t="shared" si="215"/>
        <v>48815.250728124243</v>
      </c>
      <c r="L1082" s="2">
        <f t="shared" si="216"/>
        <v>100822</v>
      </c>
      <c r="M1082" s="2">
        <f t="shared" si="217"/>
        <v>27720</v>
      </c>
      <c r="N1082" s="6">
        <f t="shared" si="218"/>
        <v>1</v>
      </c>
      <c r="O1082" s="2">
        <f t="shared" si="219"/>
        <v>4286.7492718757567</v>
      </c>
      <c r="P1082" s="2">
        <f t="shared" si="220"/>
        <v>4286.7492718757567</v>
      </c>
    </row>
    <row r="1083" spans="1:16">
      <c r="A1083" s="6">
        <v>1</v>
      </c>
      <c r="B1083" s="6">
        <v>13</v>
      </c>
      <c r="C1083" s="6">
        <v>25</v>
      </c>
      <c r="D1083" s="6">
        <f t="shared" si="208"/>
        <v>39</v>
      </c>
      <c r="E1083" s="5">
        <f t="shared" si="209"/>
        <v>99.000000000000014</v>
      </c>
      <c r="F1083" s="5">
        <f t="shared" si="210"/>
        <v>537.61930749245744</v>
      </c>
      <c r="G1083" s="5">
        <f t="shared" si="211"/>
        <v>1534.7170558625965</v>
      </c>
      <c r="H1083" s="5">
        <f t="shared" si="212"/>
        <v>2171.3363633550539</v>
      </c>
      <c r="I1083" s="5">
        <f t="shared" si="213"/>
        <v>720</v>
      </c>
      <c r="J1083" s="5">
        <f t="shared" si="214"/>
        <v>1451.3363633550539</v>
      </c>
      <c r="K1083" s="2">
        <f t="shared" si="215"/>
        <v>50196.811863803014</v>
      </c>
      <c r="L1083" s="2">
        <f t="shared" si="216"/>
        <v>103522</v>
      </c>
      <c r="M1083" s="2">
        <f t="shared" si="217"/>
        <v>28600</v>
      </c>
      <c r="N1083" s="6">
        <f t="shared" si="218"/>
        <v>1</v>
      </c>
      <c r="O1083" s="2">
        <f t="shared" si="219"/>
        <v>4725.1881361969863</v>
      </c>
      <c r="P1083" s="2">
        <f t="shared" si="220"/>
        <v>4725.1881361969863</v>
      </c>
    </row>
    <row r="1084" spans="1:16">
      <c r="A1084" s="6">
        <v>1</v>
      </c>
      <c r="B1084" s="6">
        <v>13</v>
      </c>
      <c r="C1084" s="6">
        <v>26</v>
      </c>
      <c r="D1084" s="6">
        <f t="shared" si="208"/>
        <v>40</v>
      </c>
      <c r="E1084" s="5">
        <f t="shared" si="209"/>
        <v>99.000000000000014</v>
      </c>
      <c r="F1084" s="5">
        <f t="shared" si="210"/>
        <v>537.61930749245744</v>
      </c>
      <c r="G1084" s="5">
        <f t="shared" si="211"/>
        <v>1616.0570598233144</v>
      </c>
      <c r="H1084" s="5">
        <f t="shared" si="212"/>
        <v>2252.676367315772</v>
      </c>
      <c r="I1084" s="5">
        <f t="shared" si="213"/>
        <v>720</v>
      </c>
      <c r="J1084" s="5">
        <f t="shared" si="214"/>
        <v>1532.676367315772</v>
      </c>
      <c r="K1084" s="2">
        <f t="shared" si="215"/>
        <v>51608.964710343265</v>
      </c>
      <c r="L1084" s="2">
        <f t="shared" si="216"/>
        <v>106222</v>
      </c>
      <c r="M1084" s="2">
        <f t="shared" si="217"/>
        <v>29480</v>
      </c>
      <c r="N1084" s="6">
        <f t="shared" si="218"/>
        <v>1</v>
      </c>
      <c r="O1084" s="2">
        <f t="shared" si="219"/>
        <v>5133.0352896567347</v>
      </c>
      <c r="P1084" s="2">
        <f t="shared" si="220"/>
        <v>5133.0352896567347</v>
      </c>
    </row>
    <row r="1085" spans="1:16">
      <c r="A1085" s="6">
        <v>1</v>
      </c>
      <c r="B1085" s="6">
        <v>13</v>
      </c>
      <c r="C1085" s="6">
        <v>27</v>
      </c>
      <c r="D1085" s="6">
        <f t="shared" si="208"/>
        <v>41</v>
      </c>
      <c r="E1085" s="5">
        <f t="shared" si="209"/>
        <v>99.000000000000014</v>
      </c>
      <c r="F1085" s="5">
        <f t="shared" si="210"/>
        <v>537.61930749245744</v>
      </c>
      <c r="G1085" s="5">
        <f t="shared" si="211"/>
        <v>1699.1907643430709</v>
      </c>
      <c r="H1085" s="5">
        <f t="shared" si="212"/>
        <v>2335.8100718355281</v>
      </c>
      <c r="I1085" s="5">
        <f t="shared" si="213"/>
        <v>720</v>
      </c>
      <c r="J1085" s="5">
        <f t="shared" si="214"/>
        <v>1615.8100718355281</v>
      </c>
      <c r="K1085" s="2">
        <f t="shared" si="215"/>
        <v>53052.258191589033</v>
      </c>
      <c r="L1085" s="2">
        <f t="shared" si="216"/>
        <v>108922</v>
      </c>
      <c r="M1085" s="2">
        <f t="shared" si="217"/>
        <v>30360</v>
      </c>
      <c r="N1085" s="6">
        <f t="shared" si="218"/>
        <v>1</v>
      </c>
      <c r="O1085" s="2">
        <f t="shared" si="219"/>
        <v>5509.7418084109668</v>
      </c>
      <c r="P1085" s="2">
        <f t="shared" si="220"/>
        <v>5509.7418084109668</v>
      </c>
    </row>
    <row r="1086" spans="1:16">
      <c r="A1086" s="6">
        <v>1</v>
      </c>
      <c r="B1086" s="6">
        <v>13</v>
      </c>
      <c r="C1086" s="6">
        <v>28</v>
      </c>
      <c r="D1086" s="6">
        <f t="shared" si="208"/>
        <v>42</v>
      </c>
      <c r="E1086" s="5">
        <f t="shared" si="209"/>
        <v>99.000000000000014</v>
      </c>
      <c r="F1086" s="5">
        <f t="shared" si="210"/>
        <v>537.61930749245744</v>
      </c>
      <c r="G1086" s="5">
        <f t="shared" si="211"/>
        <v>1784.1503025602246</v>
      </c>
      <c r="H1086" s="5">
        <f t="shared" si="212"/>
        <v>2420.7696100526819</v>
      </c>
      <c r="I1086" s="5">
        <f t="shared" si="213"/>
        <v>720</v>
      </c>
      <c r="J1086" s="5">
        <f t="shared" si="214"/>
        <v>1700.7696100526819</v>
      </c>
      <c r="K1086" s="2">
        <f t="shared" si="215"/>
        <v>54527.250174525725</v>
      </c>
      <c r="L1086" s="2">
        <f t="shared" si="216"/>
        <v>111622</v>
      </c>
      <c r="M1086" s="2">
        <f t="shared" si="217"/>
        <v>31240</v>
      </c>
      <c r="N1086" s="6">
        <f t="shared" si="218"/>
        <v>1</v>
      </c>
      <c r="O1086" s="2">
        <f t="shared" si="219"/>
        <v>5854.749825474275</v>
      </c>
      <c r="P1086" s="2">
        <f t="shared" si="220"/>
        <v>5854.749825474275</v>
      </c>
    </row>
    <row r="1087" spans="1:16">
      <c r="A1087" s="6">
        <v>1</v>
      </c>
      <c r="B1087" s="6">
        <v>13</v>
      </c>
      <c r="C1087" s="6">
        <v>29</v>
      </c>
      <c r="D1087" s="6">
        <f t="shared" si="208"/>
        <v>43</v>
      </c>
      <c r="E1087" s="5">
        <f t="shared" si="209"/>
        <v>99.000000000000014</v>
      </c>
      <c r="F1087" s="5">
        <f t="shared" si="210"/>
        <v>537.61930749245744</v>
      </c>
      <c r="G1087" s="5">
        <f t="shared" si="211"/>
        <v>1870.9683306758782</v>
      </c>
      <c r="H1087" s="5">
        <f t="shared" si="212"/>
        <v>2507.5876381683356</v>
      </c>
      <c r="I1087" s="5">
        <f t="shared" si="213"/>
        <v>720</v>
      </c>
      <c r="J1087" s="5">
        <f t="shared" si="214"/>
        <v>1787.5876381683356</v>
      </c>
      <c r="K1087" s="2">
        <f t="shared" si="215"/>
        <v>56034.507607089159</v>
      </c>
      <c r="L1087" s="2">
        <f t="shared" si="216"/>
        <v>114322</v>
      </c>
      <c r="M1087" s="2">
        <f t="shared" si="217"/>
        <v>32120</v>
      </c>
      <c r="N1087" s="6">
        <f t="shared" si="218"/>
        <v>1</v>
      </c>
      <c r="O1087" s="2">
        <f t="shared" si="219"/>
        <v>6167.4923929108409</v>
      </c>
      <c r="P1087" s="2">
        <f t="shared" si="220"/>
        <v>6167.4923929108409</v>
      </c>
    </row>
    <row r="1088" spans="1:16">
      <c r="A1088" s="6">
        <v>1</v>
      </c>
      <c r="B1088" s="6">
        <v>13</v>
      </c>
      <c r="C1088" s="6">
        <v>30</v>
      </c>
      <c r="D1088" s="6">
        <f t="shared" si="208"/>
        <v>44</v>
      </c>
      <c r="E1088" s="5">
        <f t="shared" si="209"/>
        <v>99.000000000000014</v>
      </c>
      <c r="F1088" s="5">
        <f t="shared" si="210"/>
        <v>537.61930749245744</v>
      </c>
      <c r="G1088" s="5">
        <f t="shared" si="211"/>
        <v>1959.6780360096488</v>
      </c>
      <c r="H1088" s="5">
        <f t="shared" si="212"/>
        <v>2596.2973435021063</v>
      </c>
      <c r="I1088" s="5">
        <f t="shared" si="213"/>
        <v>720</v>
      </c>
      <c r="J1088" s="5">
        <f t="shared" si="214"/>
        <v>1876.2973435021063</v>
      </c>
      <c r="K1088" s="2">
        <f t="shared" si="215"/>
        <v>57574.606658022676</v>
      </c>
      <c r="L1088" s="2">
        <f t="shared" si="216"/>
        <v>117022</v>
      </c>
      <c r="M1088" s="2">
        <f t="shared" si="217"/>
        <v>33000</v>
      </c>
      <c r="N1088" s="6">
        <f t="shared" si="218"/>
        <v>1</v>
      </c>
      <c r="O1088" s="2">
        <f t="shared" si="219"/>
        <v>6447.3933419773239</v>
      </c>
      <c r="P1088" s="2">
        <f t="shared" si="220"/>
        <v>6447.3933419773239</v>
      </c>
    </row>
    <row r="1089" spans="1:16">
      <c r="A1089" s="6">
        <v>1</v>
      </c>
      <c r="B1089" s="6">
        <v>14</v>
      </c>
      <c r="C1089" s="6">
        <v>0</v>
      </c>
      <c r="D1089" s="6">
        <f t="shared" si="208"/>
        <v>15</v>
      </c>
      <c r="E1089" s="5">
        <f t="shared" si="209"/>
        <v>99.000000000000014</v>
      </c>
      <c r="F1089" s="5">
        <f t="shared" si="210"/>
        <v>593.44900480898184</v>
      </c>
      <c r="G1089" s="5">
        <f t="shared" si="211"/>
        <v>0</v>
      </c>
      <c r="H1089" s="5">
        <f t="shared" si="212"/>
        <v>692.44900480898184</v>
      </c>
      <c r="I1089" s="5">
        <f t="shared" si="213"/>
        <v>692.44900480898184</v>
      </c>
      <c r="J1089" s="5">
        <f t="shared" si="214"/>
        <v>0</v>
      </c>
      <c r="K1089" s="2">
        <f t="shared" si="215"/>
        <v>24043.368222534093</v>
      </c>
      <c r="L1089" s="2">
        <f t="shared" si="216"/>
        <v>38116</v>
      </c>
      <c r="M1089" s="2">
        <f t="shared" si="217"/>
        <v>7040</v>
      </c>
      <c r="N1089" s="6">
        <f t="shared" si="218"/>
        <v>1</v>
      </c>
      <c r="O1089" s="2">
        <f t="shared" si="219"/>
        <v>-12967.368222534093</v>
      </c>
      <c r="P1089" s="2">
        <f t="shared" si="220"/>
        <v>-12967.368222534093</v>
      </c>
    </row>
    <row r="1090" spans="1:16">
      <c r="A1090" s="6">
        <v>1</v>
      </c>
      <c r="B1090" s="6">
        <v>14</v>
      </c>
      <c r="C1090" s="6">
        <v>1</v>
      </c>
      <c r="D1090" s="6">
        <f t="shared" si="208"/>
        <v>16</v>
      </c>
      <c r="E1090" s="5">
        <f t="shared" si="209"/>
        <v>99.000000000000014</v>
      </c>
      <c r="F1090" s="5">
        <f t="shared" si="210"/>
        <v>593.44900480898184</v>
      </c>
      <c r="G1090" s="5">
        <f t="shared" si="211"/>
        <v>45.5625</v>
      </c>
      <c r="H1090" s="5">
        <f t="shared" si="212"/>
        <v>738.01150480898184</v>
      </c>
      <c r="I1090" s="5">
        <f t="shared" si="213"/>
        <v>720</v>
      </c>
      <c r="J1090" s="5">
        <f t="shared" si="214"/>
        <v>18.01150480898184</v>
      </c>
      <c r="K1090" s="2">
        <f t="shared" si="215"/>
        <v>25312.699736267044</v>
      </c>
      <c r="L1090" s="2">
        <f t="shared" si="216"/>
        <v>40816</v>
      </c>
      <c r="M1090" s="2">
        <f t="shared" si="217"/>
        <v>7920</v>
      </c>
      <c r="N1090" s="6">
        <f t="shared" si="218"/>
        <v>1</v>
      </c>
      <c r="O1090" s="2">
        <f t="shared" si="219"/>
        <v>-12416.699736267044</v>
      </c>
      <c r="P1090" s="2">
        <f t="shared" si="220"/>
        <v>-12416.699736267044</v>
      </c>
    </row>
    <row r="1091" spans="1:16">
      <c r="A1091" s="6">
        <v>1</v>
      </c>
      <c r="B1091" s="6">
        <v>14</v>
      </c>
      <c r="C1091" s="6">
        <v>2</v>
      </c>
      <c r="D1091" s="6">
        <f t="shared" si="208"/>
        <v>17</v>
      </c>
      <c r="E1091" s="5">
        <f t="shared" si="209"/>
        <v>99.000000000000014</v>
      </c>
      <c r="F1091" s="5">
        <f t="shared" si="210"/>
        <v>593.44900480898184</v>
      </c>
      <c r="G1091" s="5">
        <f t="shared" si="211"/>
        <v>92.264062499999994</v>
      </c>
      <c r="H1091" s="5">
        <f t="shared" si="212"/>
        <v>784.71306730898186</v>
      </c>
      <c r="I1091" s="5">
        <f t="shared" si="213"/>
        <v>720</v>
      </c>
      <c r="J1091" s="5">
        <f t="shared" si="214"/>
        <v>64.713067308981863</v>
      </c>
      <c r="K1091" s="2">
        <f t="shared" si="215"/>
        <v>26123.490751892044</v>
      </c>
      <c r="L1091" s="2">
        <f t="shared" si="216"/>
        <v>43516</v>
      </c>
      <c r="M1091" s="2">
        <f t="shared" si="217"/>
        <v>8800</v>
      </c>
      <c r="N1091" s="6">
        <f t="shared" si="218"/>
        <v>1</v>
      </c>
      <c r="O1091" s="2">
        <f t="shared" si="219"/>
        <v>-11407.490751892044</v>
      </c>
      <c r="P1091" s="2">
        <f t="shared" si="220"/>
        <v>-11407.490751892044</v>
      </c>
    </row>
    <row r="1092" spans="1:16">
      <c r="A1092" s="6">
        <v>1</v>
      </c>
      <c r="B1092" s="6">
        <v>14</v>
      </c>
      <c r="C1092" s="6">
        <v>3</v>
      </c>
      <c r="D1092" s="6">
        <f t="shared" ref="D1092:D1155" si="221">A1092+B1092+C1092</f>
        <v>18</v>
      </c>
      <c r="E1092" s="5">
        <f t="shared" ref="E1092:E1155" si="222">IF(A1092=0,0,A1092*LABOR_HRS_WK_TOM*SEASON_WEEKS*(1+DIM_PCT_TOM)^A1092)</f>
        <v>99.000000000000014</v>
      </c>
      <c r="F1092" s="5">
        <f t="shared" ref="F1092:F1155" si="223">IF(B1092=0,0,B1092*LABOR_HRS_WK_CAR*SEASON_WEEKS*(1+DIM_PCT_CAR)^B1092)</f>
        <v>593.44900480898184</v>
      </c>
      <c r="G1092" s="5">
        <f t="shared" ref="G1092:G1155" si="224">IF(C1092=0,0,C1092*LABOR_HRS_WK_MES*SEASON_WEEKS*(1+DIM_PCT_MES)^C1092)</f>
        <v>140.12604492187498</v>
      </c>
      <c r="H1092" s="5">
        <f t="shared" ref="H1092:H1155" si="225">E1092+F1092+G1092</f>
        <v>832.57504973085679</v>
      </c>
      <c r="I1092" s="5">
        <f t="shared" ref="I1092:I1155" si="226">MIN(H1092,FARMER_HRS)</f>
        <v>720</v>
      </c>
      <c r="J1092" s="5">
        <f t="shared" ref="J1092:J1155" si="227">MAX(0,H1092-FARMER_HRS)</f>
        <v>112.57504973085679</v>
      </c>
      <c r="K1092" s="2">
        <f t="shared" ref="K1092:K1155" si="228">I1092*FARMER_RATE+J1092*TEMP_WORKER_RATE</f>
        <v>26954.427946716263</v>
      </c>
      <c r="L1092" s="2">
        <f t="shared" ref="L1092:L1155" si="229">A1092*PRICE_TOM+B1092*PRICE_CAR+C1092*PRICE_MES</f>
        <v>46216</v>
      </c>
      <c r="M1092" s="2">
        <f t="shared" ref="M1092:M1155" si="230">A1092*FERT_BED_TOM+B1092*FERT_BED_CAR+C1092*FERT_BED_MES</f>
        <v>9680</v>
      </c>
      <c r="N1092" s="6">
        <f t="shared" ref="N1092:N1155" si="231">IF(AND(D1092&lt;=TOTAL_BEDS,J1092&lt;=TEMP_WORKER_MAX*TEMP_WORKER_HRS),1,0)</f>
        <v>1</v>
      </c>
      <c r="O1092" s="2">
        <f t="shared" ref="O1092:O1155" si="232">L1092-M1092-K1092-FIXED_COSTS</f>
        <v>-10418.427946716263</v>
      </c>
      <c r="P1092" s="2">
        <f t="shared" ref="P1092:P1155" si="233">IF(N1092=1,O1092,"")</f>
        <v>-10418.427946716263</v>
      </c>
    </row>
    <row r="1093" spans="1:16">
      <c r="A1093" s="6">
        <v>1</v>
      </c>
      <c r="B1093" s="6">
        <v>14</v>
      </c>
      <c r="C1093" s="6">
        <v>4</v>
      </c>
      <c r="D1093" s="6">
        <f t="shared" si="221"/>
        <v>19</v>
      </c>
      <c r="E1093" s="5">
        <f t="shared" si="222"/>
        <v>99.000000000000014</v>
      </c>
      <c r="F1093" s="5">
        <f t="shared" si="223"/>
        <v>593.44900480898184</v>
      </c>
      <c r="G1093" s="5">
        <f t="shared" si="224"/>
        <v>189.17016064453125</v>
      </c>
      <c r="H1093" s="5">
        <f t="shared" si="225"/>
        <v>881.61916545351312</v>
      </c>
      <c r="I1093" s="5">
        <f t="shared" si="226"/>
        <v>720</v>
      </c>
      <c r="J1093" s="5">
        <f t="shared" si="227"/>
        <v>161.61916545351312</v>
      </c>
      <c r="K1093" s="2">
        <f t="shared" si="228"/>
        <v>27805.88828912349</v>
      </c>
      <c r="L1093" s="2">
        <f t="shared" si="229"/>
        <v>48916</v>
      </c>
      <c r="M1093" s="2">
        <f t="shared" si="230"/>
        <v>10560</v>
      </c>
      <c r="N1093" s="6">
        <f t="shared" si="231"/>
        <v>1</v>
      </c>
      <c r="O1093" s="2">
        <f t="shared" si="232"/>
        <v>-9449.8882891234898</v>
      </c>
      <c r="P1093" s="2">
        <f t="shared" si="233"/>
        <v>-9449.8882891234898</v>
      </c>
    </row>
    <row r="1094" spans="1:16">
      <c r="A1094" s="6">
        <v>1</v>
      </c>
      <c r="B1094" s="6">
        <v>14</v>
      </c>
      <c r="C1094" s="6">
        <v>5</v>
      </c>
      <c r="D1094" s="6">
        <f t="shared" si="221"/>
        <v>20</v>
      </c>
      <c r="E1094" s="5">
        <f t="shared" si="222"/>
        <v>99.000000000000014</v>
      </c>
      <c r="F1094" s="5">
        <f t="shared" si="223"/>
        <v>593.44900480898184</v>
      </c>
      <c r="G1094" s="5">
        <f t="shared" si="224"/>
        <v>239.41848456573481</v>
      </c>
      <c r="H1094" s="5">
        <f t="shared" si="225"/>
        <v>931.86748937471668</v>
      </c>
      <c r="I1094" s="5">
        <f t="shared" si="226"/>
        <v>720</v>
      </c>
      <c r="J1094" s="5">
        <f t="shared" si="227"/>
        <v>211.86748937471668</v>
      </c>
      <c r="K1094" s="2">
        <f t="shared" si="228"/>
        <v>28678.255023866608</v>
      </c>
      <c r="L1094" s="2">
        <f t="shared" si="229"/>
        <v>51616</v>
      </c>
      <c r="M1094" s="2">
        <f t="shared" si="230"/>
        <v>11440</v>
      </c>
      <c r="N1094" s="6">
        <f t="shared" si="231"/>
        <v>1</v>
      </c>
      <c r="O1094" s="2">
        <f t="shared" si="232"/>
        <v>-8502.2550238666081</v>
      </c>
      <c r="P1094" s="2">
        <f t="shared" si="233"/>
        <v>-8502.2550238666081</v>
      </c>
    </row>
    <row r="1095" spans="1:16">
      <c r="A1095" s="6">
        <v>1</v>
      </c>
      <c r="B1095" s="6">
        <v>14</v>
      </c>
      <c r="C1095" s="6">
        <v>6</v>
      </c>
      <c r="D1095" s="6">
        <f t="shared" si="221"/>
        <v>21</v>
      </c>
      <c r="E1095" s="5">
        <f t="shared" si="222"/>
        <v>99.000000000000014</v>
      </c>
      <c r="F1095" s="5">
        <f t="shared" si="223"/>
        <v>593.44900480898184</v>
      </c>
      <c r="G1095" s="5">
        <f t="shared" si="224"/>
        <v>290.89345874736784</v>
      </c>
      <c r="H1095" s="5">
        <f t="shared" si="225"/>
        <v>983.34246355634968</v>
      </c>
      <c r="I1095" s="5">
        <f t="shared" si="226"/>
        <v>720</v>
      </c>
      <c r="J1095" s="5">
        <f t="shared" si="227"/>
        <v>263.34246355634968</v>
      </c>
      <c r="K1095" s="2">
        <f t="shared" si="228"/>
        <v>29571.917770075517</v>
      </c>
      <c r="L1095" s="2">
        <f t="shared" si="229"/>
        <v>54316</v>
      </c>
      <c r="M1095" s="2">
        <f t="shared" si="230"/>
        <v>12320</v>
      </c>
      <c r="N1095" s="6">
        <f t="shared" si="231"/>
        <v>1</v>
      </c>
      <c r="O1095" s="2">
        <f t="shared" si="232"/>
        <v>-7575.9177700755172</v>
      </c>
      <c r="P1095" s="2">
        <f t="shared" si="233"/>
        <v>-7575.9177700755172</v>
      </c>
    </row>
    <row r="1096" spans="1:16">
      <c r="A1096" s="6">
        <v>1</v>
      </c>
      <c r="B1096" s="6">
        <v>14</v>
      </c>
      <c r="C1096" s="6">
        <v>7</v>
      </c>
      <c r="D1096" s="6">
        <f t="shared" si="221"/>
        <v>22</v>
      </c>
      <c r="E1096" s="5">
        <f t="shared" si="222"/>
        <v>99.000000000000014</v>
      </c>
      <c r="F1096" s="5">
        <f t="shared" si="223"/>
        <v>593.44900480898184</v>
      </c>
      <c r="G1096" s="5">
        <f t="shared" si="224"/>
        <v>343.61789814532818</v>
      </c>
      <c r="H1096" s="5">
        <f t="shared" si="225"/>
        <v>1036.0669029543101</v>
      </c>
      <c r="I1096" s="5">
        <f t="shared" si="226"/>
        <v>720</v>
      </c>
      <c r="J1096" s="5">
        <f t="shared" si="227"/>
        <v>316.06690295431008</v>
      </c>
      <c r="K1096" s="2">
        <f t="shared" si="228"/>
        <v>30487.272620734548</v>
      </c>
      <c r="L1096" s="2">
        <f t="shared" si="229"/>
        <v>57016</v>
      </c>
      <c r="M1096" s="2">
        <f t="shared" si="230"/>
        <v>13200</v>
      </c>
      <c r="N1096" s="6">
        <f t="shared" si="231"/>
        <v>1</v>
      </c>
      <c r="O1096" s="2">
        <f t="shared" si="232"/>
        <v>-6671.2726207345477</v>
      </c>
      <c r="P1096" s="2">
        <f t="shared" si="233"/>
        <v>-6671.2726207345477</v>
      </c>
    </row>
    <row r="1097" spans="1:16">
      <c r="A1097" s="6">
        <v>1</v>
      </c>
      <c r="B1097" s="6">
        <v>14</v>
      </c>
      <c r="C1097" s="6">
        <v>8</v>
      </c>
      <c r="D1097" s="6">
        <f t="shared" si="221"/>
        <v>23</v>
      </c>
      <c r="E1097" s="5">
        <f t="shared" si="222"/>
        <v>99.000000000000014</v>
      </c>
      <c r="F1097" s="5">
        <f t="shared" si="223"/>
        <v>593.44900480898184</v>
      </c>
      <c r="G1097" s="5">
        <f t="shared" si="224"/>
        <v>397.61499642530839</v>
      </c>
      <c r="H1097" s="5">
        <f t="shared" si="225"/>
        <v>1090.0640012342901</v>
      </c>
      <c r="I1097" s="5">
        <f t="shared" si="226"/>
        <v>720</v>
      </c>
      <c r="J1097" s="5">
        <f t="shared" si="227"/>
        <v>370.06400123429012</v>
      </c>
      <c r="K1097" s="2">
        <f t="shared" si="228"/>
        <v>31424.722243650871</v>
      </c>
      <c r="L1097" s="2">
        <f t="shared" si="229"/>
        <v>59716</v>
      </c>
      <c r="M1097" s="2">
        <f t="shared" si="230"/>
        <v>14080</v>
      </c>
      <c r="N1097" s="6">
        <f t="shared" si="231"/>
        <v>1</v>
      </c>
      <c r="O1097" s="2">
        <f t="shared" si="232"/>
        <v>-5788.722243650871</v>
      </c>
      <c r="P1097" s="2">
        <f t="shared" si="233"/>
        <v>-5788.722243650871</v>
      </c>
    </row>
    <row r="1098" spans="1:16">
      <c r="A1098" s="6">
        <v>1</v>
      </c>
      <c r="B1098" s="6">
        <v>14</v>
      </c>
      <c r="C1098" s="6">
        <v>9</v>
      </c>
      <c r="D1098" s="6">
        <f t="shared" si="221"/>
        <v>24</v>
      </c>
      <c r="E1098" s="5">
        <f t="shared" si="222"/>
        <v>99.000000000000014</v>
      </c>
      <c r="F1098" s="5">
        <f t="shared" si="223"/>
        <v>593.44900480898184</v>
      </c>
      <c r="G1098" s="5">
        <f t="shared" si="224"/>
        <v>452.90833186570285</v>
      </c>
      <c r="H1098" s="5">
        <f t="shared" si="225"/>
        <v>1145.3573366746846</v>
      </c>
      <c r="I1098" s="5">
        <f t="shared" si="226"/>
        <v>720</v>
      </c>
      <c r="J1098" s="5">
        <f t="shared" si="227"/>
        <v>425.35733667468457</v>
      </c>
      <c r="K1098" s="2">
        <f t="shared" si="228"/>
        <v>32384.675983935496</v>
      </c>
      <c r="L1098" s="2">
        <f t="shared" si="229"/>
        <v>62416</v>
      </c>
      <c r="M1098" s="2">
        <f t="shared" si="230"/>
        <v>14960</v>
      </c>
      <c r="N1098" s="6">
        <f t="shared" si="231"/>
        <v>1</v>
      </c>
      <c r="O1098" s="2">
        <f t="shared" si="232"/>
        <v>-4928.6759839354963</v>
      </c>
      <c r="P1098" s="2">
        <f t="shared" si="233"/>
        <v>-4928.6759839354963</v>
      </c>
    </row>
    <row r="1099" spans="1:16">
      <c r="A1099" s="6">
        <v>1</v>
      </c>
      <c r="B1099" s="6">
        <v>14</v>
      </c>
      <c r="C1099" s="6">
        <v>10</v>
      </c>
      <c r="D1099" s="6">
        <f t="shared" si="221"/>
        <v>25</v>
      </c>
      <c r="E1099" s="5">
        <f t="shared" si="222"/>
        <v>99.000000000000014</v>
      </c>
      <c r="F1099" s="5">
        <f t="shared" si="223"/>
        <v>593.44900480898184</v>
      </c>
      <c r="G1099" s="5">
        <f t="shared" si="224"/>
        <v>509.52187334891573</v>
      </c>
      <c r="H1099" s="5">
        <f t="shared" si="225"/>
        <v>1201.9708781578975</v>
      </c>
      <c r="I1099" s="5">
        <f t="shared" si="226"/>
        <v>720</v>
      </c>
      <c r="J1099" s="5">
        <f t="shared" si="227"/>
        <v>481.97087815789746</v>
      </c>
      <c r="K1099" s="2">
        <f t="shared" si="228"/>
        <v>33367.549968019055</v>
      </c>
      <c r="L1099" s="2">
        <f t="shared" si="229"/>
        <v>65116</v>
      </c>
      <c r="M1099" s="2">
        <f t="shared" si="230"/>
        <v>15840</v>
      </c>
      <c r="N1099" s="6">
        <f t="shared" si="231"/>
        <v>1</v>
      </c>
      <c r="O1099" s="2">
        <f t="shared" si="232"/>
        <v>-4091.5499680190551</v>
      </c>
      <c r="P1099" s="2">
        <f t="shared" si="233"/>
        <v>-4091.5499680190551</v>
      </c>
    </row>
    <row r="1100" spans="1:16">
      <c r="A1100" s="6">
        <v>1</v>
      </c>
      <c r="B1100" s="6">
        <v>14</v>
      </c>
      <c r="C1100" s="6">
        <v>11</v>
      </c>
      <c r="D1100" s="6">
        <f t="shared" si="221"/>
        <v>26</v>
      </c>
      <c r="E1100" s="5">
        <f t="shared" si="222"/>
        <v>99.000000000000014</v>
      </c>
      <c r="F1100" s="5">
        <f t="shared" si="223"/>
        <v>593.44900480898184</v>
      </c>
      <c r="G1100" s="5">
        <f t="shared" si="224"/>
        <v>567.47998644235474</v>
      </c>
      <c r="H1100" s="5">
        <f t="shared" si="225"/>
        <v>1259.9289912513366</v>
      </c>
      <c r="I1100" s="5">
        <f t="shared" si="226"/>
        <v>720</v>
      </c>
      <c r="J1100" s="5">
        <f t="shared" si="227"/>
        <v>539.92899125133658</v>
      </c>
      <c r="K1100" s="2">
        <f t="shared" si="228"/>
        <v>34373.767209224592</v>
      </c>
      <c r="L1100" s="2">
        <f t="shared" si="229"/>
        <v>67816</v>
      </c>
      <c r="M1100" s="2">
        <f t="shared" si="230"/>
        <v>16720</v>
      </c>
      <c r="N1100" s="6">
        <f t="shared" si="231"/>
        <v>1</v>
      </c>
      <c r="O1100" s="2">
        <f t="shared" si="232"/>
        <v>-3277.7672092245921</v>
      </c>
      <c r="P1100" s="2">
        <f t="shared" si="233"/>
        <v>-3277.7672092245921</v>
      </c>
    </row>
    <row r="1101" spans="1:16">
      <c r="A1101" s="6">
        <v>1</v>
      </c>
      <c r="B1101" s="6">
        <v>14</v>
      </c>
      <c r="C1101" s="6">
        <v>12</v>
      </c>
      <c r="D1101" s="6">
        <f t="shared" si="221"/>
        <v>27</v>
      </c>
      <c r="E1101" s="5">
        <f t="shared" si="222"/>
        <v>99.000000000000014</v>
      </c>
      <c r="F1101" s="5">
        <f t="shared" si="223"/>
        <v>593.44900480898184</v>
      </c>
      <c r="G1101" s="5">
        <f t="shared" si="224"/>
        <v>626.80743957041921</v>
      </c>
      <c r="H1101" s="5">
        <f t="shared" si="225"/>
        <v>1319.256444379401</v>
      </c>
      <c r="I1101" s="5">
        <f t="shared" si="226"/>
        <v>720</v>
      </c>
      <c r="J1101" s="5">
        <f t="shared" si="227"/>
        <v>599.25644437940105</v>
      </c>
      <c r="K1101" s="2">
        <f t="shared" si="228"/>
        <v>35403.757714920153</v>
      </c>
      <c r="L1101" s="2">
        <f t="shared" si="229"/>
        <v>70516</v>
      </c>
      <c r="M1101" s="2">
        <f t="shared" si="230"/>
        <v>17600</v>
      </c>
      <c r="N1101" s="6">
        <f t="shared" si="231"/>
        <v>1</v>
      </c>
      <c r="O1101" s="2">
        <f t="shared" si="232"/>
        <v>-2487.7577149201534</v>
      </c>
      <c r="P1101" s="2">
        <f t="shared" si="233"/>
        <v>-2487.7577149201534</v>
      </c>
    </row>
    <row r="1102" spans="1:16">
      <c r="A1102" s="6">
        <v>1</v>
      </c>
      <c r="B1102" s="6">
        <v>14</v>
      </c>
      <c r="C1102" s="6">
        <v>13</v>
      </c>
      <c r="D1102" s="6">
        <f t="shared" si="221"/>
        <v>28</v>
      </c>
      <c r="E1102" s="5">
        <f t="shared" si="222"/>
        <v>99.000000000000014</v>
      </c>
      <c r="F1102" s="5">
        <f t="shared" si="223"/>
        <v>593.44900480898184</v>
      </c>
      <c r="G1102" s="5">
        <f t="shared" si="224"/>
        <v>687.52941027880343</v>
      </c>
      <c r="H1102" s="5">
        <f t="shared" si="225"/>
        <v>1379.9784150877854</v>
      </c>
      <c r="I1102" s="5">
        <f t="shared" si="226"/>
        <v>720</v>
      </c>
      <c r="J1102" s="5">
        <f t="shared" si="227"/>
        <v>659.97841508778538</v>
      </c>
      <c r="K1102" s="2">
        <f t="shared" si="228"/>
        <v>36457.958595274053</v>
      </c>
      <c r="L1102" s="2">
        <f t="shared" si="229"/>
        <v>73216</v>
      </c>
      <c r="M1102" s="2">
        <f t="shared" si="230"/>
        <v>18480</v>
      </c>
      <c r="N1102" s="6">
        <f t="shared" si="231"/>
        <v>1</v>
      </c>
      <c r="O1102" s="2">
        <f t="shared" si="232"/>
        <v>-1721.9585952740526</v>
      </c>
      <c r="P1102" s="2">
        <f t="shared" si="233"/>
        <v>-1721.9585952740526</v>
      </c>
    </row>
    <row r="1103" spans="1:16">
      <c r="A1103" s="6">
        <v>1</v>
      </c>
      <c r="B1103" s="6">
        <v>14</v>
      </c>
      <c r="C1103" s="6">
        <v>14</v>
      </c>
      <c r="D1103" s="6">
        <f t="shared" si="221"/>
        <v>29</v>
      </c>
      <c r="E1103" s="5">
        <f t="shared" si="222"/>
        <v>99.000000000000014</v>
      </c>
      <c r="F1103" s="5">
        <f t="shared" si="223"/>
        <v>593.44900480898184</v>
      </c>
      <c r="G1103" s="5">
        <f t="shared" si="224"/>
        <v>749.67149159246469</v>
      </c>
      <c r="H1103" s="5">
        <f t="shared" si="225"/>
        <v>1442.1204964014464</v>
      </c>
      <c r="I1103" s="5">
        <f t="shared" si="226"/>
        <v>720</v>
      </c>
      <c r="J1103" s="5">
        <f t="shared" si="227"/>
        <v>722.12049640144642</v>
      </c>
      <c r="K1103" s="2">
        <f t="shared" si="228"/>
        <v>37536.814173636223</v>
      </c>
      <c r="L1103" s="2">
        <f t="shared" si="229"/>
        <v>75916</v>
      </c>
      <c r="M1103" s="2">
        <f t="shared" si="230"/>
        <v>19360</v>
      </c>
      <c r="N1103" s="6">
        <f t="shared" si="231"/>
        <v>1</v>
      </c>
      <c r="O1103" s="2">
        <f t="shared" si="232"/>
        <v>-980.81417363622313</v>
      </c>
      <c r="P1103" s="2">
        <f t="shared" si="233"/>
        <v>-980.81417363622313</v>
      </c>
    </row>
    <row r="1104" spans="1:16">
      <c r="A1104" s="6">
        <v>1</v>
      </c>
      <c r="B1104" s="6">
        <v>14</v>
      </c>
      <c r="C1104" s="6">
        <v>15</v>
      </c>
      <c r="D1104" s="6">
        <f t="shared" si="221"/>
        <v>30</v>
      </c>
      <c r="E1104" s="5">
        <f t="shared" si="222"/>
        <v>99.000000000000014</v>
      </c>
      <c r="F1104" s="5">
        <f t="shared" si="223"/>
        <v>593.44900480898184</v>
      </c>
      <c r="G1104" s="5">
        <f t="shared" si="224"/>
        <v>813.25969846861108</v>
      </c>
      <c r="H1104" s="5">
        <f t="shared" si="225"/>
        <v>1505.708703277593</v>
      </c>
      <c r="I1104" s="5">
        <f t="shared" si="226"/>
        <v>720</v>
      </c>
      <c r="J1104" s="5">
        <f t="shared" si="227"/>
        <v>785.70870327759303</v>
      </c>
      <c r="K1104" s="2">
        <f t="shared" si="228"/>
        <v>38640.776098569324</v>
      </c>
      <c r="L1104" s="2">
        <f t="shared" si="229"/>
        <v>78616</v>
      </c>
      <c r="M1104" s="2">
        <f t="shared" si="230"/>
        <v>20240</v>
      </c>
      <c r="N1104" s="6">
        <f t="shared" si="231"/>
        <v>1</v>
      </c>
      <c r="O1104" s="2">
        <f t="shared" si="232"/>
        <v>-264.77609856932395</v>
      </c>
      <c r="P1104" s="2">
        <f t="shared" si="233"/>
        <v>-264.77609856932395</v>
      </c>
    </row>
    <row r="1105" spans="1:16">
      <c r="A1105" s="6">
        <v>1</v>
      </c>
      <c r="B1105" s="6">
        <v>14</v>
      </c>
      <c r="C1105" s="6">
        <v>16</v>
      </c>
      <c r="D1105" s="6">
        <f t="shared" si="221"/>
        <v>31</v>
      </c>
      <c r="E1105" s="5">
        <f t="shared" si="222"/>
        <v>99.000000000000014</v>
      </c>
      <c r="F1105" s="5">
        <f t="shared" si="223"/>
        <v>593.44900480898184</v>
      </c>
      <c r="G1105" s="5">
        <f t="shared" si="224"/>
        <v>878.32047434610013</v>
      </c>
      <c r="H1105" s="5">
        <f t="shared" si="225"/>
        <v>1570.7694791550821</v>
      </c>
      <c r="I1105" s="5">
        <f t="shared" si="226"/>
        <v>720</v>
      </c>
      <c r="J1105" s="5">
        <f t="shared" si="227"/>
        <v>850.76947915508208</v>
      </c>
      <c r="K1105" s="2">
        <f t="shared" si="228"/>
        <v>39770.303457553506</v>
      </c>
      <c r="L1105" s="2">
        <f t="shared" si="229"/>
        <v>81316</v>
      </c>
      <c r="M1105" s="2">
        <f t="shared" si="230"/>
        <v>21120</v>
      </c>
      <c r="N1105" s="6">
        <f t="shared" si="231"/>
        <v>1</v>
      </c>
      <c r="O1105" s="2">
        <f t="shared" si="232"/>
        <v>425.69654244649428</v>
      </c>
      <c r="P1105" s="2">
        <f t="shared" si="233"/>
        <v>425.69654244649428</v>
      </c>
    </row>
    <row r="1106" spans="1:16">
      <c r="A1106" s="6">
        <v>1</v>
      </c>
      <c r="B1106" s="6">
        <v>14</v>
      </c>
      <c r="C1106" s="6">
        <v>17</v>
      </c>
      <c r="D1106" s="6">
        <f t="shared" si="221"/>
        <v>32</v>
      </c>
      <c r="E1106" s="5">
        <f t="shared" si="222"/>
        <v>99.000000000000014</v>
      </c>
      <c r="F1106" s="5">
        <f t="shared" si="223"/>
        <v>593.44900480898184</v>
      </c>
      <c r="G1106" s="5">
        <f t="shared" si="224"/>
        <v>944.88069779264049</v>
      </c>
      <c r="H1106" s="5">
        <f t="shared" si="225"/>
        <v>1637.3297026016223</v>
      </c>
      <c r="I1106" s="5">
        <f t="shared" si="226"/>
        <v>720</v>
      </c>
      <c r="J1106" s="5">
        <f t="shared" si="227"/>
        <v>917.32970260162233</v>
      </c>
      <c r="K1106" s="2">
        <f t="shared" si="228"/>
        <v>40925.862892389276</v>
      </c>
      <c r="L1106" s="2">
        <f t="shared" si="229"/>
        <v>84016</v>
      </c>
      <c r="M1106" s="2">
        <f t="shared" si="230"/>
        <v>22000</v>
      </c>
      <c r="N1106" s="6">
        <f t="shared" si="231"/>
        <v>1</v>
      </c>
      <c r="O1106" s="2">
        <f t="shared" si="232"/>
        <v>1090.1371076107243</v>
      </c>
      <c r="P1106" s="2">
        <f t="shared" si="233"/>
        <v>1090.1371076107243</v>
      </c>
    </row>
    <row r="1107" spans="1:16">
      <c r="A1107" s="6">
        <v>1</v>
      </c>
      <c r="B1107" s="6">
        <v>14</v>
      </c>
      <c r="C1107" s="6">
        <v>18</v>
      </c>
      <c r="D1107" s="6">
        <f t="shared" si="221"/>
        <v>33</v>
      </c>
      <c r="E1107" s="5">
        <f t="shared" si="222"/>
        <v>99.000000000000014</v>
      </c>
      <c r="F1107" s="5">
        <f t="shared" si="223"/>
        <v>593.44900480898184</v>
      </c>
      <c r="G1107" s="5">
        <f t="shared" si="224"/>
        <v>1012.9676892512279</v>
      </c>
      <c r="H1107" s="5">
        <f t="shared" si="225"/>
        <v>1705.4166940602097</v>
      </c>
      <c r="I1107" s="5">
        <f t="shared" si="226"/>
        <v>720</v>
      </c>
      <c r="J1107" s="5">
        <f t="shared" si="227"/>
        <v>985.41669406020969</v>
      </c>
      <c r="K1107" s="2">
        <f t="shared" si="228"/>
        <v>42107.928716323084</v>
      </c>
      <c r="L1107" s="2">
        <f t="shared" si="229"/>
        <v>86716</v>
      </c>
      <c r="M1107" s="2">
        <f t="shared" si="230"/>
        <v>22880</v>
      </c>
      <c r="N1107" s="6">
        <f t="shared" si="231"/>
        <v>1</v>
      </c>
      <c r="O1107" s="2">
        <f t="shared" si="232"/>
        <v>1728.0712836769162</v>
      </c>
      <c r="P1107" s="2">
        <f t="shared" si="233"/>
        <v>1728.0712836769162</v>
      </c>
    </row>
    <row r="1108" spans="1:16">
      <c r="A1108" s="6">
        <v>1</v>
      </c>
      <c r="B1108" s="6">
        <v>14</v>
      </c>
      <c r="C1108" s="6">
        <v>19</v>
      </c>
      <c r="D1108" s="6">
        <f t="shared" si="221"/>
        <v>34</v>
      </c>
      <c r="E1108" s="5">
        <f t="shared" si="222"/>
        <v>99.000000000000014</v>
      </c>
      <c r="F1108" s="5">
        <f t="shared" si="223"/>
        <v>593.44900480898184</v>
      </c>
      <c r="G1108" s="5">
        <f t="shared" si="224"/>
        <v>1082.6092178872495</v>
      </c>
      <c r="H1108" s="5">
        <f t="shared" si="225"/>
        <v>1775.0582226962315</v>
      </c>
      <c r="I1108" s="5">
        <f t="shared" si="226"/>
        <v>720</v>
      </c>
      <c r="J1108" s="5">
        <f t="shared" si="227"/>
        <v>1055.0582226962315</v>
      </c>
      <c r="K1108" s="2">
        <f t="shared" si="228"/>
        <v>43316.983032920689</v>
      </c>
      <c r="L1108" s="2">
        <f t="shared" si="229"/>
        <v>89416</v>
      </c>
      <c r="M1108" s="2">
        <f t="shared" si="230"/>
        <v>23760</v>
      </c>
      <c r="N1108" s="6">
        <f t="shared" si="231"/>
        <v>1</v>
      </c>
      <c r="O1108" s="2">
        <f t="shared" si="232"/>
        <v>2339.0169670793111</v>
      </c>
      <c r="P1108" s="2">
        <f t="shared" si="233"/>
        <v>2339.0169670793111</v>
      </c>
    </row>
    <row r="1109" spans="1:16">
      <c r="A1109" s="6">
        <v>1</v>
      </c>
      <c r="B1109" s="6">
        <v>14</v>
      </c>
      <c r="C1109" s="6">
        <v>20</v>
      </c>
      <c r="D1109" s="6">
        <f t="shared" si="221"/>
        <v>35</v>
      </c>
      <c r="E1109" s="5">
        <f t="shared" si="222"/>
        <v>99.000000000000014</v>
      </c>
      <c r="F1109" s="5">
        <f t="shared" si="223"/>
        <v>593.44900480898184</v>
      </c>
      <c r="G1109" s="5">
        <f t="shared" si="224"/>
        <v>1153.8335085377266</v>
      </c>
      <c r="H1109" s="5">
        <f t="shared" si="225"/>
        <v>1846.2825133467086</v>
      </c>
      <c r="I1109" s="5">
        <f t="shared" si="226"/>
        <v>720</v>
      </c>
      <c r="J1109" s="5">
        <f t="shared" si="227"/>
        <v>1126.2825133467086</v>
      </c>
      <c r="K1109" s="2">
        <f t="shared" si="228"/>
        <v>44553.51585671369</v>
      </c>
      <c r="L1109" s="2">
        <f t="shared" si="229"/>
        <v>92116</v>
      </c>
      <c r="M1109" s="2">
        <f t="shared" si="230"/>
        <v>24640</v>
      </c>
      <c r="N1109" s="6">
        <f t="shared" si="231"/>
        <v>1</v>
      </c>
      <c r="O1109" s="2">
        <f t="shared" si="232"/>
        <v>2922.4841432863104</v>
      </c>
      <c r="P1109" s="2">
        <f t="shared" si="233"/>
        <v>2922.4841432863104</v>
      </c>
    </row>
    <row r="1110" spans="1:16">
      <c r="A1110" s="6">
        <v>1</v>
      </c>
      <c r="B1110" s="6">
        <v>14</v>
      </c>
      <c r="C1110" s="6">
        <v>21</v>
      </c>
      <c r="D1110" s="6">
        <f t="shared" si="221"/>
        <v>36</v>
      </c>
      <c r="E1110" s="5">
        <f t="shared" si="222"/>
        <v>99.000000000000014</v>
      </c>
      <c r="F1110" s="5">
        <f t="shared" si="223"/>
        <v>593.44900480898184</v>
      </c>
      <c r="G1110" s="5">
        <f t="shared" si="224"/>
        <v>1226.6692487641703</v>
      </c>
      <c r="H1110" s="5">
        <f t="shared" si="225"/>
        <v>1919.1182535731523</v>
      </c>
      <c r="I1110" s="5">
        <f t="shared" si="226"/>
        <v>720</v>
      </c>
      <c r="J1110" s="5">
        <f t="shared" si="227"/>
        <v>1199.1182535731523</v>
      </c>
      <c r="K1110" s="2">
        <f t="shared" si="228"/>
        <v>45818.025235645007</v>
      </c>
      <c r="L1110" s="2">
        <f t="shared" si="229"/>
        <v>94816</v>
      </c>
      <c r="M1110" s="2">
        <f t="shared" si="230"/>
        <v>25520</v>
      </c>
      <c r="N1110" s="6">
        <f t="shared" si="231"/>
        <v>1</v>
      </c>
      <c r="O1110" s="2">
        <f t="shared" si="232"/>
        <v>3477.9747643549927</v>
      </c>
      <c r="P1110" s="2">
        <f t="shared" si="233"/>
        <v>3477.9747643549927</v>
      </c>
    </row>
    <row r="1111" spans="1:16">
      <c r="A1111" s="6">
        <v>1</v>
      </c>
      <c r="B1111" s="6">
        <v>14</v>
      </c>
      <c r="C1111" s="6">
        <v>22</v>
      </c>
      <c r="D1111" s="6">
        <f t="shared" si="221"/>
        <v>37</v>
      </c>
      <c r="E1111" s="5">
        <f t="shared" si="222"/>
        <v>99.000000000000014</v>
      </c>
      <c r="F1111" s="5">
        <f t="shared" si="223"/>
        <v>593.44900480898184</v>
      </c>
      <c r="G1111" s="5">
        <f t="shared" si="224"/>
        <v>1301.1455960105666</v>
      </c>
      <c r="H1111" s="5">
        <f t="shared" si="225"/>
        <v>1993.5946008195483</v>
      </c>
      <c r="I1111" s="5">
        <f t="shared" si="226"/>
        <v>720</v>
      </c>
      <c r="J1111" s="5">
        <f t="shared" si="227"/>
        <v>1273.5946008195483</v>
      </c>
      <c r="K1111" s="2">
        <f t="shared" si="228"/>
        <v>47111.017375339376</v>
      </c>
      <c r="L1111" s="2">
        <f t="shared" si="229"/>
        <v>97516</v>
      </c>
      <c r="M1111" s="2">
        <f t="shared" si="230"/>
        <v>26400</v>
      </c>
      <c r="N1111" s="6">
        <f t="shared" si="231"/>
        <v>1</v>
      </c>
      <c r="O1111" s="2">
        <f t="shared" si="232"/>
        <v>4004.9826246606244</v>
      </c>
      <c r="P1111" s="2">
        <f t="shared" si="233"/>
        <v>4004.9826246606244</v>
      </c>
    </row>
    <row r="1112" spans="1:16">
      <c r="A1112" s="6">
        <v>1</v>
      </c>
      <c r="B1112" s="6">
        <v>14</v>
      </c>
      <c r="C1112" s="6">
        <v>23</v>
      </c>
      <c r="D1112" s="6">
        <f t="shared" si="221"/>
        <v>38</v>
      </c>
      <c r="E1112" s="5">
        <f t="shared" si="222"/>
        <v>99.000000000000014</v>
      </c>
      <c r="F1112" s="5">
        <f t="shared" si="223"/>
        <v>593.44900480898184</v>
      </c>
      <c r="G1112" s="5">
        <f t="shared" si="224"/>
        <v>1377.292184868003</v>
      </c>
      <c r="H1112" s="5">
        <f t="shared" si="225"/>
        <v>2069.741189676985</v>
      </c>
      <c r="I1112" s="5">
        <f t="shared" si="226"/>
        <v>720</v>
      </c>
      <c r="J1112" s="5">
        <f t="shared" si="227"/>
        <v>1349.741189676985</v>
      </c>
      <c r="K1112" s="2">
        <f t="shared" si="228"/>
        <v>48433.006765225437</v>
      </c>
      <c r="L1112" s="2">
        <f t="shared" si="229"/>
        <v>100216</v>
      </c>
      <c r="M1112" s="2">
        <f t="shared" si="230"/>
        <v>27280</v>
      </c>
      <c r="N1112" s="6">
        <f t="shared" si="231"/>
        <v>1</v>
      </c>
      <c r="O1112" s="2">
        <f t="shared" si="232"/>
        <v>4502.9932347745635</v>
      </c>
      <c r="P1112" s="2">
        <f t="shared" si="233"/>
        <v>4502.9932347745635</v>
      </c>
    </row>
    <row r="1113" spans="1:16">
      <c r="A1113" s="6">
        <v>1</v>
      </c>
      <c r="B1113" s="6">
        <v>14</v>
      </c>
      <c r="C1113" s="6">
        <v>24</v>
      </c>
      <c r="D1113" s="6">
        <f t="shared" si="221"/>
        <v>39</v>
      </c>
      <c r="E1113" s="5">
        <f t="shared" si="222"/>
        <v>99.000000000000014</v>
      </c>
      <c r="F1113" s="5">
        <f t="shared" si="223"/>
        <v>593.44900480898184</v>
      </c>
      <c r="G1113" s="5">
        <f t="shared" si="224"/>
        <v>1455.1391344474989</v>
      </c>
      <c r="H1113" s="5">
        <f t="shared" si="225"/>
        <v>2147.5881392564806</v>
      </c>
      <c r="I1113" s="5">
        <f t="shared" si="226"/>
        <v>720</v>
      </c>
      <c r="J1113" s="5">
        <f t="shared" si="227"/>
        <v>1427.5881392564806</v>
      </c>
      <c r="K1113" s="2">
        <f t="shared" si="228"/>
        <v>49784.516306536127</v>
      </c>
      <c r="L1113" s="2">
        <f t="shared" si="229"/>
        <v>102916</v>
      </c>
      <c r="M1113" s="2">
        <f t="shared" si="230"/>
        <v>28160</v>
      </c>
      <c r="N1113" s="6">
        <f t="shared" si="231"/>
        <v>1</v>
      </c>
      <c r="O1113" s="2">
        <f t="shared" si="232"/>
        <v>4971.4836934638734</v>
      </c>
      <c r="P1113" s="2">
        <f t="shared" si="233"/>
        <v>4971.4836934638734</v>
      </c>
    </row>
    <row r="1114" spans="1:16">
      <c r="A1114" s="6">
        <v>1</v>
      </c>
      <c r="B1114" s="6">
        <v>14</v>
      </c>
      <c r="C1114" s="6">
        <v>25</v>
      </c>
      <c r="D1114" s="6">
        <f t="shared" si="221"/>
        <v>40</v>
      </c>
      <c r="E1114" s="5">
        <f t="shared" si="222"/>
        <v>99.000000000000014</v>
      </c>
      <c r="F1114" s="5">
        <f t="shared" si="223"/>
        <v>593.44900480898184</v>
      </c>
      <c r="G1114" s="5">
        <f t="shared" si="224"/>
        <v>1534.7170558625965</v>
      </c>
      <c r="H1114" s="5">
        <f t="shared" si="225"/>
        <v>2227.1660606715782</v>
      </c>
      <c r="I1114" s="5">
        <f t="shared" si="226"/>
        <v>720</v>
      </c>
      <c r="J1114" s="5">
        <f t="shared" si="227"/>
        <v>1507.1660606715782</v>
      </c>
      <c r="K1114" s="2">
        <f t="shared" si="228"/>
        <v>51166.077442214897</v>
      </c>
      <c r="L1114" s="2">
        <f t="shared" si="229"/>
        <v>105616</v>
      </c>
      <c r="M1114" s="2">
        <f t="shared" si="230"/>
        <v>29040</v>
      </c>
      <c r="N1114" s="6">
        <f t="shared" si="231"/>
        <v>1</v>
      </c>
      <c r="O1114" s="2">
        <f t="shared" si="232"/>
        <v>5409.922557785103</v>
      </c>
      <c r="P1114" s="2">
        <f t="shared" si="233"/>
        <v>5409.922557785103</v>
      </c>
    </row>
    <row r="1115" spans="1:16">
      <c r="A1115" s="6">
        <v>1</v>
      </c>
      <c r="B1115" s="6">
        <v>14</v>
      </c>
      <c r="C1115" s="6">
        <v>26</v>
      </c>
      <c r="D1115" s="6">
        <f t="shared" si="221"/>
        <v>41</v>
      </c>
      <c r="E1115" s="5">
        <f t="shared" si="222"/>
        <v>99.000000000000014</v>
      </c>
      <c r="F1115" s="5">
        <f t="shared" si="223"/>
        <v>593.44900480898184</v>
      </c>
      <c r="G1115" s="5">
        <f t="shared" si="224"/>
        <v>1616.0570598233144</v>
      </c>
      <c r="H1115" s="5">
        <f t="shared" si="225"/>
        <v>2308.5060646322963</v>
      </c>
      <c r="I1115" s="5">
        <f t="shared" si="226"/>
        <v>720</v>
      </c>
      <c r="J1115" s="5">
        <f t="shared" si="227"/>
        <v>1588.5060646322963</v>
      </c>
      <c r="K1115" s="2">
        <f t="shared" si="228"/>
        <v>52578.230288755149</v>
      </c>
      <c r="L1115" s="2">
        <f t="shared" si="229"/>
        <v>108316</v>
      </c>
      <c r="M1115" s="2">
        <f t="shared" si="230"/>
        <v>29920</v>
      </c>
      <c r="N1115" s="6">
        <f t="shared" si="231"/>
        <v>1</v>
      </c>
      <c r="O1115" s="2">
        <f t="shared" si="232"/>
        <v>5817.7697112448514</v>
      </c>
      <c r="P1115" s="2">
        <f t="shared" si="233"/>
        <v>5817.7697112448514</v>
      </c>
    </row>
    <row r="1116" spans="1:16">
      <c r="A1116" s="6">
        <v>1</v>
      </c>
      <c r="B1116" s="6">
        <v>14</v>
      </c>
      <c r="C1116" s="6">
        <v>27</v>
      </c>
      <c r="D1116" s="6">
        <f t="shared" si="221"/>
        <v>42</v>
      </c>
      <c r="E1116" s="5">
        <f t="shared" si="222"/>
        <v>99.000000000000014</v>
      </c>
      <c r="F1116" s="5">
        <f t="shared" si="223"/>
        <v>593.44900480898184</v>
      </c>
      <c r="G1116" s="5">
        <f t="shared" si="224"/>
        <v>1699.1907643430709</v>
      </c>
      <c r="H1116" s="5">
        <f t="shared" si="225"/>
        <v>2391.6397691520528</v>
      </c>
      <c r="I1116" s="5">
        <f t="shared" si="226"/>
        <v>720</v>
      </c>
      <c r="J1116" s="5">
        <f t="shared" si="227"/>
        <v>1671.6397691520528</v>
      </c>
      <c r="K1116" s="2">
        <f t="shared" si="228"/>
        <v>54021.523770000917</v>
      </c>
      <c r="L1116" s="2">
        <f t="shared" si="229"/>
        <v>111016</v>
      </c>
      <c r="M1116" s="2">
        <f t="shared" si="230"/>
        <v>30800</v>
      </c>
      <c r="N1116" s="6">
        <f t="shared" si="231"/>
        <v>1</v>
      </c>
      <c r="O1116" s="2">
        <f t="shared" si="232"/>
        <v>6194.4762299990834</v>
      </c>
      <c r="P1116" s="2">
        <f t="shared" si="233"/>
        <v>6194.4762299990834</v>
      </c>
    </row>
    <row r="1117" spans="1:16">
      <c r="A1117" s="6">
        <v>1</v>
      </c>
      <c r="B1117" s="6">
        <v>14</v>
      </c>
      <c r="C1117" s="6">
        <v>28</v>
      </c>
      <c r="D1117" s="6">
        <f t="shared" si="221"/>
        <v>43</v>
      </c>
      <c r="E1117" s="5">
        <f t="shared" si="222"/>
        <v>99.000000000000014</v>
      </c>
      <c r="F1117" s="5">
        <f t="shared" si="223"/>
        <v>593.44900480898184</v>
      </c>
      <c r="G1117" s="5">
        <f t="shared" si="224"/>
        <v>1784.1503025602246</v>
      </c>
      <c r="H1117" s="5">
        <f t="shared" si="225"/>
        <v>2476.5993073692066</v>
      </c>
      <c r="I1117" s="5">
        <f t="shared" si="226"/>
        <v>720</v>
      </c>
      <c r="J1117" s="5">
        <f t="shared" si="227"/>
        <v>1756.5993073692066</v>
      </c>
      <c r="K1117" s="2">
        <f t="shared" si="228"/>
        <v>55496.515752937616</v>
      </c>
      <c r="L1117" s="2">
        <f t="shared" si="229"/>
        <v>113716</v>
      </c>
      <c r="M1117" s="2">
        <f t="shared" si="230"/>
        <v>31680</v>
      </c>
      <c r="N1117" s="6">
        <f t="shared" si="231"/>
        <v>1</v>
      </c>
      <c r="O1117" s="2">
        <f t="shared" si="232"/>
        <v>6539.4842470623844</v>
      </c>
      <c r="P1117" s="2">
        <f t="shared" si="233"/>
        <v>6539.4842470623844</v>
      </c>
    </row>
    <row r="1118" spans="1:16">
      <c r="A1118" s="6">
        <v>1</v>
      </c>
      <c r="B1118" s="6">
        <v>14</v>
      </c>
      <c r="C1118" s="6">
        <v>29</v>
      </c>
      <c r="D1118" s="6">
        <f t="shared" si="221"/>
        <v>44</v>
      </c>
      <c r="E1118" s="5">
        <f t="shared" si="222"/>
        <v>99.000000000000014</v>
      </c>
      <c r="F1118" s="5">
        <f t="shared" si="223"/>
        <v>593.44900480898184</v>
      </c>
      <c r="G1118" s="5">
        <f t="shared" si="224"/>
        <v>1870.9683306758782</v>
      </c>
      <c r="H1118" s="5">
        <f t="shared" si="225"/>
        <v>2563.4173354848599</v>
      </c>
      <c r="I1118" s="5">
        <f t="shared" si="226"/>
        <v>720</v>
      </c>
      <c r="J1118" s="5">
        <f t="shared" si="227"/>
        <v>1843.4173354848599</v>
      </c>
      <c r="K1118" s="2">
        <f t="shared" si="228"/>
        <v>57003.773185501035</v>
      </c>
      <c r="L1118" s="2">
        <f t="shared" si="229"/>
        <v>116416</v>
      </c>
      <c r="M1118" s="2">
        <f t="shared" si="230"/>
        <v>32560</v>
      </c>
      <c r="N1118" s="6">
        <f t="shared" si="231"/>
        <v>1</v>
      </c>
      <c r="O1118" s="2">
        <f t="shared" si="232"/>
        <v>6852.2268144989648</v>
      </c>
      <c r="P1118" s="2">
        <f t="shared" si="233"/>
        <v>6852.2268144989648</v>
      </c>
    </row>
    <row r="1119" spans="1:16">
      <c r="A1119" s="6">
        <v>1</v>
      </c>
      <c r="B1119" s="6">
        <v>14</v>
      </c>
      <c r="C1119" s="6">
        <v>30</v>
      </c>
      <c r="D1119" s="6">
        <f t="shared" si="221"/>
        <v>45</v>
      </c>
      <c r="E1119" s="5">
        <f t="shared" si="222"/>
        <v>99.000000000000014</v>
      </c>
      <c r="F1119" s="5">
        <f t="shared" si="223"/>
        <v>593.44900480898184</v>
      </c>
      <c r="G1119" s="5">
        <f t="shared" si="224"/>
        <v>1959.6780360096488</v>
      </c>
      <c r="H1119" s="5">
        <f t="shared" si="225"/>
        <v>2652.1270408186306</v>
      </c>
      <c r="I1119" s="5">
        <f t="shared" si="226"/>
        <v>720</v>
      </c>
      <c r="J1119" s="5">
        <f t="shared" si="227"/>
        <v>1932.1270408186306</v>
      </c>
      <c r="K1119" s="2">
        <f t="shared" si="228"/>
        <v>58543.872236434559</v>
      </c>
      <c r="L1119" s="2">
        <f t="shared" si="229"/>
        <v>119116</v>
      </c>
      <c r="M1119" s="2">
        <f t="shared" si="230"/>
        <v>33440</v>
      </c>
      <c r="N1119" s="6">
        <f t="shared" si="231"/>
        <v>1</v>
      </c>
      <c r="O1119" s="2">
        <f t="shared" si="232"/>
        <v>7132.1277635654405</v>
      </c>
      <c r="P1119" s="2">
        <f t="shared" si="233"/>
        <v>7132.1277635654405</v>
      </c>
    </row>
    <row r="1120" spans="1:16">
      <c r="A1120" s="6">
        <v>1</v>
      </c>
      <c r="B1120" s="6">
        <v>15</v>
      </c>
      <c r="C1120" s="6">
        <v>0</v>
      </c>
      <c r="D1120" s="6">
        <f t="shared" si="221"/>
        <v>16</v>
      </c>
      <c r="E1120" s="5">
        <f t="shared" si="222"/>
        <v>99.000000000000014</v>
      </c>
      <c r="F1120" s="5">
        <f t="shared" si="223"/>
        <v>651.73417492414967</v>
      </c>
      <c r="G1120" s="5">
        <f t="shared" si="224"/>
        <v>0</v>
      </c>
      <c r="H1120" s="5">
        <f t="shared" si="225"/>
        <v>750.73417492414967</v>
      </c>
      <c r="I1120" s="5">
        <f t="shared" si="226"/>
        <v>720</v>
      </c>
      <c r="J1120" s="5">
        <f t="shared" si="227"/>
        <v>30.73417492414967</v>
      </c>
      <c r="K1120" s="2">
        <f t="shared" si="228"/>
        <v>25533.579425766486</v>
      </c>
      <c r="L1120" s="2">
        <f t="shared" si="229"/>
        <v>40210</v>
      </c>
      <c r="M1120" s="2">
        <f t="shared" si="230"/>
        <v>7480</v>
      </c>
      <c r="N1120" s="6">
        <f t="shared" si="231"/>
        <v>1</v>
      </c>
      <c r="O1120" s="2">
        <f t="shared" si="232"/>
        <v>-12803.579425766486</v>
      </c>
      <c r="P1120" s="2">
        <f t="shared" si="233"/>
        <v>-12803.579425766486</v>
      </c>
    </row>
    <row r="1121" spans="1:16">
      <c r="A1121" s="6">
        <v>1</v>
      </c>
      <c r="B1121" s="6">
        <v>15</v>
      </c>
      <c r="C1121" s="6">
        <v>1</v>
      </c>
      <c r="D1121" s="6">
        <f t="shared" si="221"/>
        <v>17</v>
      </c>
      <c r="E1121" s="5">
        <f t="shared" si="222"/>
        <v>99.000000000000014</v>
      </c>
      <c r="F1121" s="5">
        <f t="shared" si="223"/>
        <v>651.73417492414967</v>
      </c>
      <c r="G1121" s="5">
        <f t="shared" si="224"/>
        <v>45.5625</v>
      </c>
      <c r="H1121" s="5">
        <f t="shared" si="225"/>
        <v>796.29667492414967</v>
      </c>
      <c r="I1121" s="5">
        <f t="shared" si="226"/>
        <v>720</v>
      </c>
      <c r="J1121" s="5">
        <f t="shared" si="227"/>
        <v>76.29667492414967</v>
      </c>
      <c r="K1121" s="2">
        <f t="shared" si="228"/>
        <v>26324.595050766486</v>
      </c>
      <c r="L1121" s="2">
        <f t="shared" si="229"/>
        <v>42910</v>
      </c>
      <c r="M1121" s="2">
        <f t="shared" si="230"/>
        <v>8360</v>
      </c>
      <c r="N1121" s="6">
        <f t="shared" si="231"/>
        <v>1</v>
      </c>
      <c r="O1121" s="2">
        <f t="shared" si="232"/>
        <v>-11774.595050766486</v>
      </c>
      <c r="P1121" s="2">
        <f t="shared" si="233"/>
        <v>-11774.595050766486</v>
      </c>
    </row>
    <row r="1122" spans="1:16">
      <c r="A1122" s="6">
        <v>1</v>
      </c>
      <c r="B1122" s="6">
        <v>15</v>
      </c>
      <c r="C1122" s="6">
        <v>2</v>
      </c>
      <c r="D1122" s="6">
        <f t="shared" si="221"/>
        <v>18</v>
      </c>
      <c r="E1122" s="5">
        <f t="shared" si="222"/>
        <v>99.000000000000014</v>
      </c>
      <c r="F1122" s="5">
        <f t="shared" si="223"/>
        <v>651.73417492414967</v>
      </c>
      <c r="G1122" s="5">
        <f t="shared" si="224"/>
        <v>92.264062499999994</v>
      </c>
      <c r="H1122" s="5">
        <f t="shared" si="225"/>
        <v>842.99823742414969</v>
      </c>
      <c r="I1122" s="5">
        <f t="shared" si="226"/>
        <v>720</v>
      </c>
      <c r="J1122" s="5">
        <f t="shared" si="227"/>
        <v>122.99823742414969</v>
      </c>
      <c r="K1122" s="2">
        <f t="shared" si="228"/>
        <v>27135.386066391489</v>
      </c>
      <c r="L1122" s="2">
        <f t="shared" si="229"/>
        <v>45610</v>
      </c>
      <c r="M1122" s="2">
        <f t="shared" si="230"/>
        <v>9240</v>
      </c>
      <c r="N1122" s="6">
        <f t="shared" si="231"/>
        <v>1</v>
      </c>
      <c r="O1122" s="2">
        <f t="shared" si="232"/>
        <v>-10765.386066391489</v>
      </c>
      <c r="P1122" s="2">
        <f t="shared" si="233"/>
        <v>-10765.386066391489</v>
      </c>
    </row>
    <row r="1123" spans="1:16">
      <c r="A1123" s="6">
        <v>1</v>
      </c>
      <c r="B1123" s="6">
        <v>15</v>
      </c>
      <c r="C1123" s="6">
        <v>3</v>
      </c>
      <c r="D1123" s="6">
        <f t="shared" si="221"/>
        <v>19</v>
      </c>
      <c r="E1123" s="5">
        <f t="shared" si="222"/>
        <v>99.000000000000014</v>
      </c>
      <c r="F1123" s="5">
        <f t="shared" si="223"/>
        <v>651.73417492414967</v>
      </c>
      <c r="G1123" s="5">
        <f t="shared" si="224"/>
        <v>140.12604492187498</v>
      </c>
      <c r="H1123" s="5">
        <f t="shared" si="225"/>
        <v>890.86021984602462</v>
      </c>
      <c r="I1123" s="5">
        <f t="shared" si="226"/>
        <v>720</v>
      </c>
      <c r="J1123" s="5">
        <f t="shared" si="227"/>
        <v>170.86021984602462</v>
      </c>
      <c r="K1123" s="2">
        <f t="shared" si="228"/>
        <v>27966.323261215704</v>
      </c>
      <c r="L1123" s="2">
        <f t="shared" si="229"/>
        <v>48310</v>
      </c>
      <c r="M1123" s="2">
        <f t="shared" si="230"/>
        <v>10120</v>
      </c>
      <c r="N1123" s="6">
        <f t="shared" si="231"/>
        <v>1</v>
      </c>
      <c r="O1123" s="2">
        <f t="shared" si="232"/>
        <v>-9776.3232612157044</v>
      </c>
      <c r="P1123" s="2">
        <f t="shared" si="233"/>
        <v>-9776.3232612157044</v>
      </c>
    </row>
    <row r="1124" spans="1:16">
      <c r="A1124" s="6">
        <v>1</v>
      </c>
      <c r="B1124" s="6">
        <v>15</v>
      </c>
      <c r="C1124" s="6">
        <v>4</v>
      </c>
      <c r="D1124" s="6">
        <f t="shared" si="221"/>
        <v>20</v>
      </c>
      <c r="E1124" s="5">
        <f t="shared" si="222"/>
        <v>99.000000000000014</v>
      </c>
      <c r="F1124" s="5">
        <f t="shared" si="223"/>
        <v>651.73417492414967</v>
      </c>
      <c r="G1124" s="5">
        <f t="shared" si="224"/>
        <v>189.17016064453125</v>
      </c>
      <c r="H1124" s="5">
        <f t="shared" si="225"/>
        <v>939.90433556868095</v>
      </c>
      <c r="I1124" s="5">
        <f t="shared" si="226"/>
        <v>720</v>
      </c>
      <c r="J1124" s="5">
        <f t="shared" si="227"/>
        <v>219.90433556868095</v>
      </c>
      <c r="K1124" s="2">
        <f t="shared" si="228"/>
        <v>28817.783603622935</v>
      </c>
      <c r="L1124" s="2">
        <f t="shared" si="229"/>
        <v>51010</v>
      </c>
      <c r="M1124" s="2">
        <f t="shared" si="230"/>
        <v>11000</v>
      </c>
      <c r="N1124" s="6">
        <f t="shared" si="231"/>
        <v>1</v>
      </c>
      <c r="O1124" s="2">
        <f t="shared" si="232"/>
        <v>-8807.7836036229346</v>
      </c>
      <c r="P1124" s="2">
        <f t="shared" si="233"/>
        <v>-8807.7836036229346</v>
      </c>
    </row>
    <row r="1125" spans="1:16">
      <c r="A1125" s="6">
        <v>1</v>
      </c>
      <c r="B1125" s="6">
        <v>15</v>
      </c>
      <c r="C1125" s="6">
        <v>5</v>
      </c>
      <c r="D1125" s="6">
        <f t="shared" si="221"/>
        <v>21</v>
      </c>
      <c r="E1125" s="5">
        <f t="shared" si="222"/>
        <v>99.000000000000014</v>
      </c>
      <c r="F1125" s="5">
        <f t="shared" si="223"/>
        <v>651.73417492414967</v>
      </c>
      <c r="G1125" s="5">
        <f t="shared" si="224"/>
        <v>239.41848456573481</v>
      </c>
      <c r="H1125" s="5">
        <f t="shared" si="225"/>
        <v>990.15265948988451</v>
      </c>
      <c r="I1125" s="5">
        <f t="shared" si="226"/>
        <v>720</v>
      </c>
      <c r="J1125" s="5">
        <f t="shared" si="227"/>
        <v>270.15265948988451</v>
      </c>
      <c r="K1125" s="2">
        <f t="shared" si="228"/>
        <v>29690.150338366049</v>
      </c>
      <c r="L1125" s="2">
        <f t="shared" si="229"/>
        <v>53710</v>
      </c>
      <c r="M1125" s="2">
        <f t="shared" si="230"/>
        <v>11880</v>
      </c>
      <c r="N1125" s="6">
        <f t="shared" si="231"/>
        <v>1</v>
      </c>
      <c r="O1125" s="2">
        <f t="shared" si="232"/>
        <v>-7860.1503383660493</v>
      </c>
      <c r="P1125" s="2">
        <f t="shared" si="233"/>
        <v>-7860.1503383660493</v>
      </c>
    </row>
    <row r="1126" spans="1:16">
      <c r="A1126" s="6">
        <v>1</v>
      </c>
      <c r="B1126" s="6">
        <v>15</v>
      </c>
      <c r="C1126" s="6">
        <v>6</v>
      </c>
      <c r="D1126" s="6">
        <f t="shared" si="221"/>
        <v>22</v>
      </c>
      <c r="E1126" s="5">
        <f t="shared" si="222"/>
        <v>99.000000000000014</v>
      </c>
      <c r="F1126" s="5">
        <f t="shared" si="223"/>
        <v>651.73417492414967</v>
      </c>
      <c r="G1126" s="5">
        <f t="shared" si="224"/>
        <v>290.89345874736784</v>
      </c>
      <c r="H1126" s="5">
        <f t="shared" si="225"/>
        <v>1041.6276336715175</v>
      </c>
      <c r="I1126" s="5">
        <f t="shared" si="226"/>
        <v>720</v>
      </c>
      <c r="J1126" s="5">
        <f t="shared" si="227"/>
        <v>321.62763367151751</v>
      </c>
      <c r="K1126" s="2">
        <f t="shared" si="228"/>
        <v>30583.813084574955</v>
      </c>
      <c r="L1126" s="2">
        <f t="shared" si="229"/>
        <v>56410</v>
      </c>
      <c r="M1126" s="2">
        <f t="shared" si="230"/>
        <v>12760</v>
      </c>
      <c r="N1126" s="6">
        <f t="shared" si="231"/>
        <v>1</v>
      </c>
      <c r="O1126" s="2">
        <f t="shared" si="232"/>
        <v>-6933.8130845749547</v>
      </c>
      <c r="P1126" s="2">
        <f t="shared" si="233"/>
        <v>-6933.8130845749547</v>
      </c>
    </row>
    <row r="1127" spans="1:16">
      <c r="A1127" s="6">
        <v>1</v>
      </c>
      <c r="B1127" s="6">
        <v>15</v>
      </c>
      <c r="C1127" s="6">
        <v>7</v>
      </c>
      <c r="D1127" s="6">
        <f t="shared" si="221"/>
        <v>23</v>
      </c>
      <c r="E1127" s="5">
        <f t="shared" si="222"/>
        <v>99.000000000000014</v>
      </c>
      <c r="F1127" s="5">
        <f t="shared" si="223"/>
        <v>651.73417492414967</v>
      </c>
      <c r="G1127" s="5">
        <f t="shared" si="224"/>
        <v>343.61789814532818</v>
      </c>
      <c r="H1127" s="5">
        <f t="shared" si="225"/>
        <v>1094.3520730694779</v>
      </c>
      <c r="I1127" s="5">
        <f t="shared" si="226"/>
        <v>720</v>
      </c>
      <c r="J1127" s="5">
        <f t="shared" si="227"/>
        <v>374.35207306947791</v>
      </c>
      <c r="K1127" s="2">
        <f t="shared" si="228"/>
        <v>31499.167935233992</v>
      </c>
      <c r="L1127" s="2">
        <f t="shared" si="229"/>
        <v>59110</v>
      </c>
      <c r="M1127" s="2">
        <f t="shared" si="230"/>
        <v>13640</v>
      </c>
      <c r="N1127" s="6">
        <f t="shared" si="231"/>
        <v>1</v>
      </c>
      <c r="O1127" s="2">
        <f t="shared" si="232"/>
        <v>-6029.1679352339925</v>
      </c>
      <c r="P1127" s="2">
        <f t="shared" si="233"/>
        <v>-6029.1679352339925</v>
      </c>
    </row>
    <row r="1128" spans="1:16">
      <c r="A1128" s="6">
        <v>1</v>
      </c>
      <c r="B1128" s="6">
        <v>15</v>
      </c>
      <c r="C1128" s="6">
        <v>8</v>
      </c>
      <c r="D1128" s="6">
        <f t="shared" si="221"/>
        <v>24</v>
      </c>
      <c r="E1128" s="5">
        <f t="shared" si="222"/>
        <v>99.000000000000014</v>
      </c>
      <c r="F1128" s="5">
        <f t="shared" si="223"/>
        <v>651.73417492414967</v>
      </c>
      <c r="G1128" s="5">
        <f t="shared" si="224"/>
        <v>397.61499642530839</v>
      </c>
      <c r="H1128" s="5">
        <f t="shared" si="225"/>
        <v>1148.3491713494582</v>
      </c>
      <c r="I1128" s="5">
        <f t="shared" si="226"/>
        <v>720</v>
      </c>
      <c r="J1128" s="5">
        <f t="shared" si="227"/>
        <v>428.34917134945817</v>
      </c>
      <c r="K1128" s="2">
        <f t="shared" si="228"/>
        <v>32436.617558150316</v>
      </c>
      <c r="L1128" s="2">
        <f t="shared" si="229"/>
        <v>61810</v>
      </c>
      <c r="M1128" s="2">
        <f t="shared" si="230"/>
        <v>14520</v>
      </c>
      <c r="N1128" s="6">
        <f t="shared" si="231"/>
        <v>1</v>
      </c>
      <c r="O1128" s="2">
        <f t="shared" si="232"/>
        <v>-5146.6175581503157</v>
      </c>
      <c r="P1128" s="2">
        <f t="shared" si="233"/>
        <v>-5146.6175581503157</v>
      </c>
    </row>
    <row r="1129" spans="1:16">
      <c r="A1129" s="6">
        <v>1</v>
      </c>
      <c r="B1129" s="6">
        <v>15</v>
      </c>
      <c r="C1129" s="6">
        <v>9</v>
      </c>
      <c r="D1129" s="6">
        <f t="shared" si="221"/>
        <v>25</v>
      </c>
      <c r="E1129" s="5">
        <f t="shared" si="222"/>
        <v>99.000000000000014</v>
      </c>
      <c r="F1129" s="5">
        <f t="shared" si="223"/>
        <v>651.73417492414967</v>
      </c>
      <c r="G1129" s="5">
        <f t="shared" si="224"/>
        <v>452.90833186570285</v>
      </c>
      <c r="H1129" s="5">
        <f t="shared" si="225"/>
        <v>1203.6425067898526</v>
      </c>
      <c r="I1129" s="5">
        <f t="shared" si="226"/>
        <v>720</v>
      </c>
      <c r="J1129" s="5">
        <f t="shared" si="227"/>
        <v>483.64250678985263</v>
      </c>
      <c r="K1129" s="2">
        <f t="shared" si="228"/>
        <v>33396.571298434937</v>
      </c>
      <c r="L1129" s="2">
        <f t="shared" si="229"/>
        <v>64510</v>
      </c>
      <c r="M1129" s="2">
        <f t="shared" si="230"/>
        <v>15400</v>
      </c>
      <c r="N1129" s="6">
        <f t="shared" si="231"/>
        <v>1</v>
      </c>
      <c r="O1129" s="2">
        <f t="shared" si="232"/>
        <v>-4286.5712984349375</v>
      </c>
      <c r="P1129" s="2">
        <f t="shared" si="233"/>
        <v>-4286.5712984349375</v>
      </c>
    </row>
    <row r="1130" spans="1:16">
      <c r="A1130" s="6">
        <v>1</v>
      </c>
      <c r="B1130" s="6">
        <v>15</v>
      </c>
      <c r="C1130" s="6">
        <v>10</v>
      </c>
      <c r="D1130" s="6">
        <f t="shared" si="221"/>
        <v>26</v>
      </c>
      <c r="E1130" s="5">
        <f t="shared" si="222"/>
        <v>99.000000000000014</v>
      </c>
      <c r="F1130" s="5">
        <f t="shared" si="223"/>
        <v>651.73417492414967</v>
      </c>
      <c r="G1130" s="5">
        <f t="shared" si="224"/>
        <v>509.52187334891573</v>
      </c>
      <c r="H1130" s="5">
        <f t="shared" si="225"/>
        <v>1260.2560482730655</v>
      </c>
      <c r="I1130" s="5">
        <f t="shared" si="226"/>
        <v>720</v>
      </c>
      <c r="J1130" s="5">
        <f t="shared" si="227"/>
        <v>540.25604827306552</v>
      </c>
      <c r="K1130" s="2">
        <f t="shared" si="228"/>
        <v>34379.4452825185</v>
      </c>
      <c r="L1130" s="2">
        <f t="shared" si="229"/>
        <v>67210</v>
      </c>
      <c r="M1130" s="2">
        <f t="shared" si="230"/>
        <v>16280</v>
      </c>
      <c r="N1130" s="6">
        <f t="shared" si="231"/>
        <v>1</v>
      </c>
      <c r="O1130" s="2">
        <f t="shared" si="232"/>
        <v>-3449.4452825184999</v>
      </c>
      <c r="P1130" s="2">
        <f t="shared" si="233"/>
        <v>-3449.4452825184999</v>
      </c>
    </row>
    <row r="1131" spans="1:16">
      <c r="A1131" s="6">
        <v>1</v>
      </c>
      <c r="B1131" s="6">
        <v>15</v>
      </c>
      <c r="C1131" s="6">
        <v>11</v>
      </c>
      <c r="D1131" s="6">
        <f t="shared" si="221"/>
        <v>27</v>
      </c>
      <c r="E1131" s="5">
        <f t="shared" si="222"/>
        <v>99.000000000000014</v>
      </c>
      <c r="F1131" s="5">
        <f t="shared" si="223"/>
        <v>651.73417492414967</v>
      </c>
      <c r="G1131" s="5">
        <f t="shared" si="224"/>
        <v>567.47998644235474</v>
      </c>
      <c r="H1131" s="5">
        <f t="shared" si="225"/>
        <v>1318.2141613665044</v>
      </c>
      <c r="I1131" s="5">
        <f t="shared" si="226"/>
        <v>720</v>
      </c>
      <c r="J1131" s="5">
        <f t="shared" si="227"/>
        <v>598.21416136650441</v>
      </c>
      <c r="K1131" s="2">
        <f t="shared" si="228"/>
        <v>35385.662523724037</v>
      </c>
      <c r="L1131" s="2">
        <f t="shared" si="229"/>
        <v>69910</v>
      </c>
      <c r="M1131" s="2">
        <f t="shared" si="230"/>
        <v>17160</v>
      </c>
      <c r="N1131" s="6">
        <f t="shared" si="231"/>
        <v>1</v>
      </c>
      <c r="O1131" s="2">
        <f t="shared" si="232"/>
        <v>-2635.6625237240369</v>
      </c>
      <c r="P1131" s="2">
        <f t="shared" si="233"/>
        <v>-2635.6625237240369</v>
      </c>
    </row>
    <row r="1132" spans="1:16">
      <c r="A1132" s="6">
        <v>1</v>
      </c>
      <c r="B1132" s="6">
        <v>15</v>
      </c>
      <c r="C1132" s="6">
        <v>12</v>
      </c>
      <c r="D1132" s="6">
        <f t="shared" si="221"/>
        <v>28</v>
      </c>
      <c r="E1132" s="5">
        <f t="shared" si="222"/>
        <v>99.000000000000014</v>
      </c>
      <c r="F1132" s="5">
        <f t="shared" si="223"/>
        <v>651.73417492414967</v>
      </c>
      <c r="G1132" s="5">
        <f t="shared" si="224"/>
        <v>626.80743957041921</v>
      </c>
      <c r="H1132" s="5">
        <f t="shared" si="225"/>
        <v>1377.5416144945689</v>
      </c>
      <c r="I1132" s="5">
        <f t="shared" si="226"/>
        <v>720</v>
      </c>
      <c r="J1132" s="5">
        <f t="shared" si="227"/>
        <v>657.54161449456888</v>
      </c>
      <c r="K1132" s="2">
        <f t="shared" si="228"/>
        <v>36415.653029419598</v>
      </c>
      <c r="L1132" s="2">
        <f t="shared" si="229"/>
        <v>72610</v>
      </c>
      <c r="M1132" s="2">
        <f t="shared" si="230"/>
        <v>18040</v>
      </c>
      <c r="N1132" s="6">
        <f t="shared" si="231"/>
        <v>1</v>
      </c>
      <c r="O1132" s="2">
        <f t="shared" si="232"/>
        <v>-1845.6530294195982</v>
      </c>
      <c r="P1132" s="2">
        <f t="shared" si="233"/>
        <v>-1845.6530294195982</v>
      </c>
    </row>
    <row r="1133" spans="1:16">
      <c r="A1133" s="6">
        <v>1</v>
      </c>
      <c r="B1133" s="6">
        <v>15</v>
      </c>
      <c r="C1133" s="6">
        <v>13</v>
      </c>
      <c r="D1133" s="6">
        <f t="shared" si="221"/>
        <v>29</v>
      </c>
      <c r="E1133" s="5">
        <f t="shared" si="222"/>
        <v>99.000000000000014</v>
      </c>
      <c r="F1133" s="5">
        <f t="shared" si="223"/>
        <v>651.73417492414967</v>
      </c>
      <c r="G1133" s="5">
        <f t="shared" si="224"/>
        <v>687.52941027880343</v>
      </c>
      <c r="H1133" s="5">
        <f t="shared" si="225"/>
        <v>1438.263585202953</v>
      </c>
      <c r="I1133" s="5">
        <f t="shared" si="226"/>
        <v>720</v>
      </c>
      <c r="J1133" s="5">
        <f t="shared" si="227"/>
        <v>718.26358520295298</v>
      </c>
      <c r="K1133" s="2">
        <f t="shared" si="228"/>
        <v>37469.85390977349</v>
      </c>
      <c r="L1133" s="2">
        <f t="shared" si="229"/>
        <v>75310</v>
      </c>
      <c r="M1133" s="2">
        <f t="shared" si="230"/>
        <v>18920</v>
      </c>
      <c r="N1133" s="6">
        <f t="shared" si="231"/>
        <v>1</v>
      </c>
      <c r="O1133" s="2">
        <f t="shared" si="232"/>
        <v>-1079.8539097734902</v>
      </c>
      <c r="P1133" s="2">
        <f t="shared" si="233"/>
        <v>-1079.8539097734902</v>
      </c>
    </row>
    <row r="1134" spans="1:16">
      <c r="A1134" s="6">
        <v>1</v>
      </c>
      <c r="B1134" s="6">
        <v>15</v>
      </c>
      <c r="C1134" s="6">
        <v>14</v>
      </c>
      <c r="D1134" s="6">
        <f t="shared" si="221"/>
        <v>30</v>
      </c>
      <c r="E1134" s="5">
        <f t="shared" si="222"/>
        <v>99.000000000000014</v>
      </c>
      <c r="F1134" s="5">
        <f t="shared" si="223"/>
        <v>651.73417492414967</v>
      </c>
      <c r="G1134" s="5">
        <f t="shared" si="224"/>
        <v>749.67149159246469</v>
      </c>
      <c r="H1134" s="5">
        <f t="shared" si="225"/>
        <v>1500.4056665166145</v>
      </c>
      <c r="I1134" s="5">
        <f t="shared" si="226"/>
        <v>720</v>
      </c>
      <c r="J1134" s="5">
        <f t="shared" si="227"/>
        <v>780.40566651661447</v>
      </c>
      <c r="K1134" s="2">
        <f t="shared" si="228"/>
        <v>38548.709488135668</v>
      </c>
      <c r="L1134" s="2">
        <f t="shared" si="229"/>
        <v>78010</v>
      </c>
      <c r="M1134" s="2">
        <f t="shared" si="230"/>
        <v>19800</v>
      </c>
      <c r="N1134" s="6">
        <f t="shared" si="231"/>
        <v>1</v>
      </c>
      <c r="O1134" s="2">
        <f t="shared" si="232"/>
        <v>-338.70948813566793</v>
      </c>
      <c r="P1134" s="2">
        <f t="shared" si="233"/>
        <v>-338.70948813566793</v>
      </c>
    </row>
    <row r="1135" spans="1:16">
      <c r="A1135" s="6">
        <v>1</v>
      </c>
      <c r="B1135" s="6">
        <v>15</v>
      </c>
      <c r="C1135" s="6">
        <v>15</v>
      </c>
      <c r="D1135" s="6">
        <f t="shared" si="221"/>
        <v>31</v>
      </c>
      <c r="E1135" s="5">
        <f t="shared" si="222"/>
        <v>99.000000000000014</v>
      </c>
      <c r="F1135" s="5">
        <f t="shared" si="223"/>
        <v>651.73417492414967</v>
      </c>
      <c r="G1135" s="5">
        <f t="shared" si="224"/>
        <v>813.25969846861108</v>
      </c>
      <c r="H1135" s="5">
        <f t="shared" si="225"/>
        <v>1563.9938733927606</v>
      </c>
      <c r="I1135" s="5">
        <f t="shared" si="226"/>
        <v>720</v>
      </c>
      <c r="J1135" s="5">
        <f t="shared" si="227"/>
        <v>843.99387339276063</v>
      </c>
      <c r="K1135" s="2">
        <f t="shared" si="228"/>
        <v>39652.671413068761</v>
      </c>
      <c r="L1135" s="2">
        <f t="shared" si="229"/>
        <v>80710</v>
      </c>
      <c r="M1135" s="2">
        <f t="shared" si="230"/>
        <v>20680</v>
      </c>
      <c r="N1135" s="6">
        <f t="shared" si="231"/>
        <v>1</v>
      </c>
      <c r="O1135" s="2">
        <f t="shared" si="232"/>
        <v>377.32858693123853</v>
      </c>
      <c r="P1135" s="2">
        <f t="shared" si="233"/>
        <v>377.32858693123853</v>
      </c>
    </row>
    <row r="1136" spans="1:16">
      <c r="A1136" s="6">
        <v>1</v>
      </c>
      <c r="B1136" s="6">
        <v>15</v>
      </c>
      <c r="C1136" s="6">
        <v>16</v>
      </c>
      <c r="D1136" s="6">
        <f t="shared" si="221"/>
        <v>32</v>
      </c>
      <c r="E1136" s="5">
        <f t="shared" si="222"/>
        <v>99.000000000000014</v>
      </c>
      <c r="F1136" s="5">
        <f t="shared" si="223"/>
        <v>651.73417492414967</v>
      </c>
      <c r="G1136" s="5">
        <f t="shared" si="224"/>
        <v>878.32047434610013</v>
      </c>
      <c r="H1136" s="5">
        <f t="shared" si="225"/>
        <v>1629.0546492702497</v>
      </c>
      <c r="I1136" s="5">
        <f t="shared" si="226"/>
        <v>720</v>
      </c>
      <c r="J1136" s="5">
        <f t="shared" si="227"/>
        <v>909.05464927024968</v>
      </c>
      <c r="K1136" s="2">
        <f t="shared" si="228"/>
        <v>40782.198772052943</v>
      </c>
      <c r="L1136" s="2">
        <f t="shared" si="229"/>
        <v>83410</v>
      </c>
      <c r="M1136" s="2">
        <f t="shared" si="230"/>
        <v>21560</v>
      </c>
      <c r="N1136" s="6">
        <f t="shared" si="231"/>
        <v>1</v>
      </c>
      <c r="O1136" s="2">
        <f t="shared" si="232"/>
        <v>1067.8012279470568</v>
      </c>
      <c r="P1136" s="2">
        <f t="shared" si="233"/>
        <v>1067.8012279470568</v>
      </c>
    </row>
    <row r="1137" spans="1:16">
      <c r="A1137" s="6">
        <v>1</v>
      </c>
      <c r="B1137" s="6">
        <v>15</v>
      </c>
      <c r="C1137" s="6">
        <v>17</v>
      </c>
      <c r="D1137" s="6">
        <f t="shared" si="221"/>
        <v>33</v>
      </c>
      <c r="E1137" s="5">
        <f t="shared" si="222"/>
        <v>99.000000000000014</v>
      </c>
      <c r="F1137" s="5">
        <f t="shared" si="223"/>
        <v>651.73417492414967</v>
      </c>
      <c r="G1137" s="5">
        <f t="shared" si="224"/>
        <v>944.88069779264049</v>
      </c>
      <c r="H1137" s="5">
        <f t="shared" si="225"/>
        <v>1695.6148727167902</v>
      </c>
      <c r="I1137" s="5">
        <f t="shared" si="226"/>
        <v>720</v>
      </c>
      <c r="J1137" s="5">
        <f t="shared" si="227"/>
        <v>975.61487271679016</v>
      </c>
      <c r="K1137" s="2">
        <f t="shared" si="228"/>
        <v>41937.758206888713</v>
      </c>
      <c r="L1137" s="2">
        <f t="shared" si="229"/>
        <v>86110</v>
      </c>
      <c r="M1137" s="2">
        <f t="shared" si="230"/>
        <v>22440</v>
      </c>
      <c r="N1137" s="6">
        <f t="shared" si="231"/>
        <v>1</v>
      </c>
      <c r="O1137" s="2">
        <f t="shared" si="232"/>
        <v>1732.2417931112868</v>
      </c>
      <c r="P1137" s="2">
        <f t="shared" si="233"/>
        <v>1732.2417931112868</v>
      </c>
    </row>
    <row r="1138" spans="1:16">
      <c r="A1138" s="6">
        <v>1</v>
      </c>
      <c r="B1138" s="6">
        <v>15</v>
      </c>
      <c r="C1138" s="6">
        <v>18</v>
      </c>
      <c r="D1138" s="6">
        <f t="shared" si="221"/>
        <v>34</v>
      </c>
      <c r="E1138" s="5">
        <f t="shared" si="222"/>
        <v>99.000000000000014</v>
      </c>
      <c r="F1138" s="5">
        <f t="shared" si="223"/>
        <v>651.73417492414967</v>
      </c>
      <c r="G1138" s="5">
        <f t="shared" si="224"/>
        <v>1012.9676892512279</v>
      </c>
      <c r="H1138" s="5">
        <f t="shared" si="225"/>
        <v>1763.7018641753775</v>
      </c>
      <c r="I1138" s="5">
        <f t="shared" si="226"/>
        <v>720</v>
      </c>
      <c r="J1138" s="5">
        <f t="shared" si="227"/>
        <v>1043.7018641753775</v>
      </c>
      <c r="K1138" s="2">
        <f t="shared" si="228"/>
        <v>43119.824030822521</v>
      </c>
      <c r="L1138" s="2">
        <f t="shared" si="229"/>
        <v>88810</v>
      </c>
      <c r="M1138" s="2">
        <f t="shared" si="230"/>
        <v>23320</v>
      </c>
      <c r="N1138" s="6">
        <f t="shared" si="231"/>
        <v>1</v>
      </c>
      <c r="O1138" s="2">
        <f t="shared" si="232"/>
        <v>2370.1759691774787</v>
      </c>
      <c r="P1138" s="2">
        <f t="shared" si="233"/>
        <v>2370.1759691774787</v>
      </c>
    </row>
    <row r="1139" spans="1:16">
      <c r="A1139" s="6">
        <v>1</v>
      </c>
      <c r="B1139" s="6">
        <v>15</v>
      </c>
      <c r="C1139" s="6">
        <v>19</v>
      </c>
      <c r="D1139" s="6">
        <f t="shared" si="221"/>
        <v>35</v>
      </c>
      <c r="E1139" s="5">
        <f t="shared" si="222"/>
        <v>99.000000000000014</v>
      </c>
      <c r="F1139" s="5">
        <f t="shared" si="223"/>
        <v>651.73417492414967</v>
      </c>
      <c r="G1139" s="5">
        <f t="shared" si="224"/>
        <v>1082.6092178872495</v>
      </c>
      <c r="H1139" s="5">
        <f t="shared" si="225"/>
        <v>1833.3433928113991</v>
      </c>
      <c r="I1139" s="5">
        <f t="shared" si="226"/>
        <v>720</v>
      </c>
      <c r="J1139" s="5">
        <f t="shared" si="227"/>
        <v>1113.3433928113991</v>
      </c>
      <c r="K1139" s="2">
        <f t="shared" si="228"/>
        <v>44328.878347420119</v>
      </c>
      <c r="L1139" s="2">
        <f t="shared" si="229"/>
        <v>91510</v>
      </c>
      <c r="M1139" s="2">
        <f t="shared" si="230"/>
        <v>24200</v>
      </c>
      <c r="N1139" s="6">
        <f t="shared" si="231"/>
        <v>1</v>
      </c>
      <c r="O1139" s="2">
        <f t="shared" si="232"/>
        <v>2981.1216525798809</v>
      </c>
      <c r="P1139" s="2">
        <f t="shared" si="233"/>
        <v>2981.1216525798809</v>
      </c>
    </row>
    <row r="1140" spans="1:16">
      <c r="A1140" s="6">
        <v>1</v>
      </c>
      <c r="B1140" s="6">
        <v>15</v>
      </c>
      <c r="C1140" s="6">
        <v>20</v>
      </c>
      <c r="D1140" s="6">
        <f t="shared" si="221"/>
        <v>36</v>
      </c>
      <c r="E1140" s="5">
        <f t="shared" si="222"/>
        <v>99.000000000000014</v>
      </c>
      <c r="F1140" s="5">
        <f t="shared" si="223"/>
        <v>651.73417492414967</v>
      </c>
      <c r="G1140" s="5">
        <f t="shared" si="224"/>
        <v>1153.8335085377266</v>
      </c>
      <c r="H1140" s="5">
        <f t="shared" si="225"/>
        <v>1904.5676834618762</v>
      </c>
      <c r="I1140" s="5">
        <f t="shared" si="226"/>
        <v>720</v>
      </c>
      <c r="J1140" s="5">
        <f t="shared" si="227"/>
        <v>1184.5676834618762</v>
      </c>
      <c r="K1140" s="2">
        <f t="shared" si="228"/>
        <v>45565.411171213127</v>
      </c>
      <c r="L1140" s="2">
        <f t="shared" si="229"/>
        <v>94210</v>
      </c>
      <c r="M1140" s="2">
        <f t="shared" si="230"/>
        <v>25080</v>
      </c>
      <c r="N1140" s="6">
        <f t="shared" si="231"/>
        <v>1</v>
      </c>
      <c r="O1140" s="2">
        <f t="shared" si="232"/>
        <v>3564.5888287868729</v>
      </c>
      <c r="P1140" s="2">
        <f t="shared" si="233"/>
        <v>3564.5888287868729</v>
      </c>
    </row>
    <row r="1141" spans="1:16">
      <c r="A1141" s="6">
        <v>1</v>
      </c>
      <c r="B1141" s="6">
        <v>15</v>
      </c>
      <c r="C1141" s="6">
        <v>21</v>
      </c>
      <c r="D1141" s="6">
        <f t="shared" si="221"/>
        <v>37</v>
      </c>
      <c r="E1141" s="5">
        <f t="shared" si="222"/>
        <v>99.000000000000014</v>
      </c>
      <c r="F1141" s="5">
        <f t="shared" si="223"/>
        <v>651.73417492414967</v>
      </c>
      <c r="G1141" s="5">
        <f t="shared" si="224"/>
        <v>1226.6692487641703</v>
      </c>
      <c r="H1141" s="5">
        <f t="shared" si="225"/>
        <v>1977.4034236883199</v>
      </c>
      <c r="I1141" s="5">
        <f t="shared" si="226"/>
        <v>720</v>
      </c>
      <c r="J1141" s="5">
        <f t="shared" si="227"/>
        <v>1257.4034236883199</v>
      </c>
      <c r="K1141" s="2">
        <f t="shared" si="228"/>
        <v>46829.920550144438</v>
      </c>
      <c r="L1141" s="2">
        <f t="shared" si="229"/>
        <v>96910</v>
      </c>
      <c r="M1141" s="2">
        <f t="shared" si="230"/>
        <v>25960</v>
      </c>
      <c r="N1141" s="6">
        <f t="shared" si="231"/>
        <v>1</v>
      </c>
      <c r="O1141" s="2">
        <f t="shared" si="232"/>
        <v>4120.0794498555624</v>
      </c>
      <c r="P1141" s="2">
        <f t="shared" si="233"/>
        <v>4120.0794498555624</v>
      </c>
    </row>
    <row r="1142" spans="1:16">
      <c r="A1142" s="6">
        <v>1</v>
      </c>
      <c r="B1142" s="6">
        <v>15</v>
      </c>
      <c r="C1142" s="6">
        <v>22</v>
      </c>
      <c r="D1142" s="6">
        <f t="shared" si="221"/>
        <v>38</v>
      </c>
      <c r="E1142" s="5">
        <f t="shared" si="222"/>
        <v>99.000000000000014</v>
      </c>
      <c r="F1142" s="5">
        <f t="shared" si="223"/>
        <v>651.73417492414967</v>
      </c>
      <c r="G1142" s="5">
        <f t="shared" si="224"/>
        <v>1301.1455960105666</v>
      </c>
      <c r="H1142" s="5">
        <f t="shared" si="225"/>
        <v>2051.8797709347164</v>
      </c>
      <c r="I1142" s="5">
        <f t="shared" si="226"/>
        <v>720</v>
      </c>
      <c r="J1142" s="5">
        <f t="shared" si="227"/>
        <v>1331.8797709347164</v>
      </c>
      <c r="K1142" s="2">
        <f t="shared" si="228"/>
        <v>48122.91268983882</v>
      </c>
      <c r="L1142" s="2">
        <f t="shared" si="229"/>
        <v>99610</v>
      </c>
      <c r="M1142" s="2">
        <f t="shared" si="230"/>
        <v>26840</v>
      </c>
      <c r="N1142" s="6">
        <f t="shared" si="231"/>
        <v>1</v>
      </c>
      <c r="O1142" s="2">
        <f t="shared" si="232"/>
        <v>4647.0873101611796</v>
      </c>
      <c r="P1142" s="2">
        <f t="shared" si="233"/>
        <v>4647.0873101611796</v>
      </c>
    </row>
    <row r="1143" spans="1:16">
      <c r="A1143" s="6">
        <v>1</v>
      </c>
      <c r="B1143" s="6">
        <v>15</v>
      </c>
      <c r="C1143" s="6">
        <v>23</v>
      </c>
      <c r="D1143" s="6">
        <f t="shared" si="221"/>
        <v>39</v>
      </c>
      <c r="E1143" s="5">
        <f t="shared" si="222"/>
        <v>99.000000000000014</v>
      </c>
      <c r="F1143" s="5">
        <f t="shared" si="223"/>
        <v>651.73417492414967</v>
      </c>
      <c r="G1143" s="5">
        <f t="shared" si="224"/>
        <v>1377.292184868003</v>
      </c>
      <c r="H1143" s="5">
        <f t="shared" si="225"/>
        <v>2128.0263597921526</v>
      </c>
      <c r="I1143" s="5">
        <f t="shared" si="226"/>
        <v>720</v>
      </c>
      <c r="J1143" s="5">
        <f t="shared" si="227"/>
        <v>1408.0263597921526</v>
      </c>
      <c r="K1143" s="2">
        <f t="shared" si="228"/>
        <v>49444.902079724867</v>
      </c>
      <c r="L1143" s="2">
        <f t="shared" si="229"/>
        <v>102310</v>
      </c>
      <c r="M1143" s="2">
        <f t="shared" si="230"/>
        <v>27720</v>
      </c>
      <c r="N1143" s="6">
        <f t="shared" si="231"/>
        <v>1</v>
      </c>
      <c r="O1143" s="2">
        <f t="shared" si="232"/>
        <v>5145.0979202751332</v>
      </c>
      <c r="P1143" s="2">
        <f t="shared" si="233"/>
        <v>5145.0979202751332</v>
      </c>
    </row>
    <row r="1144" spans="1:16">
      <c r="A1144" s="6">
        <v>1</v>
      </c>
      <c r="B1144" s="6">
        <v>15</v>
      </c>
      <c r="C1144" s="6">
        <v>24</v>
      </c>
      <c r="D1144" s="6">
        <f t="shared" si="221"/>
        <v>40</v>
      </c>
      <c r="E1144" s="5">
        <f t="shared" si="222"/>
        <v>99.000000000000014</v>
      </c>
      <c r="F1144" s="5">
        <f t="shared" si="223"/>
        <v>651.73417492414967</v>
      </c>
      <c r="G1144" s="5">
        <f t="shared" si="224"/>
        <v>1455.1391344474989</v>
      </c>
      <c r="H1144" s="5">
        <f t="shared" si="225"/>
        <v>2205.8733093716487</v>
      </c>
      <c r="I1144" s="5">
        <f t="shared" si="226"/>
        <v>720</v>
      </c>
      <c r="J1144" s="5">
        <f t="shared" si="227"/>
        <v>1485.8733093716487</v>
      </c>
      <c r="K1144" s="2">
        <f t="shared" si="228"/>
        <v>50796.411621035571</v>
      </c>
      <c r="L1144" s="2">
        <f t="shared" si="229"/>
        <v>105010</v>
      </c>
      <c r="M1144" s="2">
        <f t="shared" si="230"/>
        <v>28600</v>
      </c>
      <c r="N1144" s="6">
        <f t="shared" si="231"/>
        <v>1</v>
      </c>
      <c r="O1144" s="2">
        <f t="shared" si="232"/>
        <v>5613.5883789644286</v>
      </c>
      <c r="P1144" s="2">
        <f t="shared" si="233"/>
        <v>5613.5883789644286</v>
      </c>
    </row>
    <row r="1145" spans="1:16">
      <c r="A1145" s="6">
        <v>1</v>
      </c>
      <c r="B1145" s="6">
        <v>15</v>
      </c>
      <c r="C1145" s="6">
        <v>25</v>
      </c>
      <c r="D1145" s="6">
        <f t="shared" si="221"/>
        <v>41</v>
      </c>
      <c r="E1145" s="5">
        <f t="shared" si="222"/>
        <v>99.000000000000014</v>
      </c>
      <c r="F1145" s="5">
        <f t="shared" si="223"/>
        <v>651.73417492414967</v>
      </c>
      <c r="G1145" s="5">
        <f t="shared" si="224"/>
        <v>1534.7170558625965</v>
      </c>
      <c r="H1145" s="5">
        <f t="shared" si="225"/>
        <v>2285.4512307867462</v>
      </c>
      <c r="I1145" s="5">
        <f t="shared" si="226"/>
        <v>720</v>
      </c>
      <c r="J1145" s="5">
        <f t="shared" si="227"/>
        <v>1565.4512307867462</v>
      </c>
      <c r="K1145" s="2">
        <f t="shared" si="228"/>
        <v>52177.972756714342</v>
      </c>
      <c r="L1145" s="2">
        <f t="shared" si="229"/>
        <v>107710</v>
      </c>
      <c r="M1145" s="2">
        <f t="shared" si="230"/>
        <v>29480</v>
      </c>
      <c r="N1145" s="6">
        <f t="shared" si="231"/>
        <v>1</v>
      </c>
      <c r="O1145" s="2">
        <f t="shared" si="232"/>
        <v>6052.0272432856582</v>
      </c>
      <c r="P1145" s="2">
        <f t="shared" si="233"/>
        <v>6052.0272432856582</v>
      </c>
    </row>
    <row r="1146" spans="1:16">
      <c r="A1146" s="6">
        <v>1</v>
      </c>
      <c r="B1146" s="6">
        <v>15</v>
      </c>
      <c r="C1146" s="6">
        <v>26</v>
      </c>
      <c r="D1146" s="6">
        <f t="shared" si="221"/>
        <v>42</v>
      </c>
      <c r="E1146" s="5">
        <f t="shared" si="222"/>
        <v>99.000000000000014</v>
      </c>
      <c r="F1146" s="5">
        <f t="shared" si="223"/>
        <v>651.73417492414967</v>
      </c>
      <c r="G1146" s="5">
        <f t="shared" si="224"/>
        <v>1616.0570598233144</v>
      </c>
      <c r="H1146" s="5">
        <f t="shared" si="225"/>
        <v>2366.7912347474639</v>
      </c>
      <c r="I1146" s="5">
        <f t="shared" si="226"/>
        <v>720</v>
      </c>
      <c r="J1146" s="5">
        <f t="shared" si="227"/>
        <v>1646.7912347474639</v>
      </c>
      <c r="K1146" s="2">
        <f t="shared" si="228"/>
        <v>53590.125603254579</v>
      </c>
      <c r="L1146" s="2">
        <f t="shared" si="229"/>
        <v>110410</v>
      </c>
      <c r="M1146" s="2">
        <f t="shared" si="230"/>
        <v>30360</v>
      </c>
      <c r="N1146" s="6">
        <f t="shared" si="231"/>
        <v>1</v>
      </c>
      <c r="O1146" s="2">
        <f t="shared" si="232"/>
        <v>6459.8743967454211</v>
      </c>
      <c r="P1146" s="2">
        <f t="shared" si="233"/>
        <v>6459.8743967454211</v>
      </c>
    </row>
    <row r="1147" spans="1:16">
      <c r="A1147" s="6">
        <v>1</v>
      </c>
      <c r="B1147" s="6">
        <v>15</v>
      </c>
      <c r="C1147" s="6">
        <v>27</v>
      </c>
      <c r="D1147" s="6">
        <f t="shared" si="221"/>
        <v>43</v>
      </c>
      <c r="E1147" s="5">
        <f t="shared" si="222"/>
        <v>99.000000000000014</v>
      </c>
      <c r="F1147" s="5">
        <f t="shared" si="223"/>
        <v>651.73417492414967</v>
      </c>
      <c r="G1147" s="5">
        <f t="shared" si="224"/>
        <v>1699.1907643430709</v>
      </c>
      <c r="H1147" s="5">
        <f t="shared" si="225"/>
        <v>2449.9249392672205</v>
      </c>
      <c r="I1147" s="5">
        <f t="shared" si="226"/>
        <v>720</v>
      </c>
      <c r="J1147" s="5">
        <f t="shared" si="227"/>
        <v>1729.9249392672205</v>
      </c>
      <c r="K1147" s="2">
        <f t="shared" si="228"/>
        <v>55033.419084500354</v>
      </c>
      <c r="L1147" s="2">
        <f t="shared" si="229"/>
        <v>113110</v>
      </c>
      <c r="M1147" s="2">
        <f t="shared" si="230"/>
        <v>31240</v>
      </c>
      <c r="N1147" s="6">
        <f t="shared" si="231"/>
        <v>1</v>
      </c>
      <c r="O1147" s="2">
        <f t="shared" si="232"/>
        <v>6836.5809154996459</v>
      </c>
      <c r="P1147" s="2">
        <f t="shared" si="233"/>
        <v>6836.5809154996459</v>
      </c>
    </row>
    <row r="1148" spans="1:16">
      <c r="A1148" s="6">
        <v>1</v>
      </c>
      <c r="B1148" s="6">
        <v>15</v>
      </c>
      <c r="C1148" s="6">
        <v>28</v>
      </c>
      <c r="D1148" s="6">
        <f t="shared" si="221"/>
        <v>44</v>
      </c>
      <c r="E1148" s="5">
        <f t="shared" si="222"/>
        <v>99.000000000000014</v>
      </c>
      <c r="F1148" s="5">
        <f t="shared" si="223"/>
        <v>651.73417492414967</v>
      </c>
      <c r="G1148" s="5">
        <f t="shared" si="224"/>
        <v>1784.1503025602246</v>
      </c>
      <c r="H1148" s="5">
        <f t="shared" si="225"/>
        <v>2534.8844774843742</v>
      </c>
      <c r="I1148" s="5">
        <f t="shared" si="226"/>
        <v>720</v>
      </c>
      <c r="J1148" s="5">
        <f t="shared" si="227"/>
        <v>1814.8844774843742</v>
      </c>
      <c r="K1148" s="2">
        <f t="shared" si="228"/>
        <v>56508.411067437053</v>
      </c>
      <c r="L1148" s="2">
        <f t="shared" si="229"/>
        <v>115810</v>
      </c>
      <c r="M1148" s="2">
        <f t="shared" si="230"/>
        <v>32120</v>
      </c>
      <c r="N1148" s="6">
        <f t="shared" si="231"/>
        <v>1</v>
      </c>
      <c r="O1148" s="2">
        <f t="shared" si="232"/>
        <v>7181.5889325629469</v>
      </c>
      <c r="P1148" s="2">
        <f t="shared" si="233"/>
        <v>7181.5889325629469</v>
      </c>
    </row>
    <row r="1149" spans="1:16">
      <c r="A1149" s="6">
        <v>1</v>
      </c>
      <c r="B1149" s="6">
        <v>15</v>
      </c>
      <c r="C1149" s="6">
        <v>29</v>
      </c>
      <c r="D1149" s="6">
        <f t="shared" si="221"/>
        <v>45</v>
      </c>
      <c r="E1149" s="5">
        <f t="shared" si="222"/>
        <v>99.000000000000014</v>
      </c>
      <c r="F1149" s="5">
        <f t="shared" si="223"/>
        <v>651.73417492414967</v>
      </c>
      <c r="G1149" s="5">
        <f t="shared" si="224"/>
        <v>1870.9683306758782</v>
      </c>
      <c r="H1149" s="5">
        <f t="shared" si="225"/>
        <v>2621.702505600028</v>
      </c>
      <c r="I1149" s="5">
        <f t="shared" si="226"/>
        <v>720</v>
      </c>
      <c r="J1149" s="5">
        <f t="shared" si="227"/>
        <v>1901.702505600028</v>
      </c>
      <c r="K1149" s="2">
        <f t="shared" si="228"/>
        <v>58015.668500000487</v>
      </c>
      <c r="L1149" s="2">
        <f t="shared" si="229"/>
        <v>118510</v>
      </c>
      <c r="M1149" s="2">
        <f t="shared" si="230"/>
        <v>33000</v>
      </c>
      <c r="N1149" s="6">
        <f t="shared" si="231"/>
        <v>1</v>
      </c>
      <c r="O1149" s="2">
        <f t="shared" si="232"/>
        <v>7494.3314999995127</v>
      </c>
      <c r="P1149" s="2">
        <f t="shared" si="233"/>
        <v>7494.3314999995127</v>
      </c>
    </row>
    <row r="1150" spans="1:16">
      <c r="A1150" s="6">
        <v>1</v>
      </c>
      <c r="B1150" s="6">
        <v>15</v>
      </c>
      <c r="C1150" s="6">
        <v>30</v>
      </c>
      <c r="D1150" s="6">
        <f t="shared" si="221"/>
        <v>46</v>
      </c>
      <c r="E1150" s="5">
        <f t="shared" si="222"/>
        <v>99.000000000000014</v>
      </c>
      <c r="F1150" s="5">
        <f t="shared" si="223"/>
        <v>651.73417492414967</v>
      </c>
      <c r="G1150" s="5">
        <f t="shared" si="224"/>
        <v>1959.6780360096488</v>
      </c>
      <c r="H1150" s="5">
        <f t="shared" si="225"/>
        <v>2710.4122109337986</v>
      </c>
      <c r="I1150" s="5">
        <f t="shared" si="226"/>
        <v>720</v>
      </c>
      <c r="J1150" s="5">
        <f t="shared" si="227"/>
        <v>1990.4122109337986</v>
      </c>
      <c r="K1150" s="2">
        <f t="shared" si="228"/>
        <v>59555.767550934004</v>
      </c>
      <c r="L1150" s="2">
        <f t="shared" si="229"/>
        <v>121210</v>
      </c>
      <c r="M1150" s="2">
        <f t="shared" si="230"/>
        <v>33880</v>
      </c>
      <c r="N1150" s="6">
        <f t="shared" si="231"/>
        <v>1</v>
      </c>
      <c r="O1150" s="2">
        <f t="shared" si="232"/>
        <v>7774.2324490659958</v>
      </c>
      <c r="P1150" s="2">
        <f t="shared" si="233"/>
        <v>7774.2324490659958</v>
      </c>
    </row>
    <row r="1151" spans="1:16">
      <c r="A1151" s="6">
        <v>1</v>
      </c>
      <c r="B1151" s="6">
        <v>16</v>
      </c>
      <c r="C1151" s="6">
        <v>0</v>
      </c>
      <c r="D1151" s="6">
        <f t="shared" si="221"/>
        <v>17</v>
      </c>
      <c r="E1151" s="5">
        <f t="shared" si="222"/>
        <v>99.000000000000014</v>
      </c>
      <c r="F1151" s="5">
        <f t="shared" si="223"/>
        <v>712.5626979170703</v>
      </c>
      <c r="G1151" s="5">
        <f t="shared" si="224"/>
        <v>0</v>
      </c>
      <c r="H1151" s="5">
        <f t="shared" si="225"/>
        <v>811.5626979170703</v>
      </c>
      <c r="I1151" s="5">
        <f t="shared" si="226"/>
        <v>720</v>
      </c>
      <c r="J1151" s="5">
        <f t="shared" si="227"/>
        <v>91.562697917070295</v>
      </c>
      <c r="K1151" s="2">
        <f t="shared" si="228"/>
        <v>26589.630172171361</v>
      </c>
      <c r="L1151" s="2">
        <f t="shared" si="229"/>
        <v>42304</v>
      </c>
      <c r="M1151" s="2">
        <f t="shared" si="230"/>
        <v>7920</v>
      </c>
      <c r="N1151" s="6">
        <f t="shared" si="231"/>
        <v>1</v>
      </c>
      <c r="O1151" s="2">
        <f t="shared" si="232"/>
        <v>-12205.630172171361</v>
      </c>
      <c r="P1151" s="2">
        <f t="shared" si="233"/>
        <v>-12205.630172171361</v>
      </c>
    </row>
    <row r="1152" spans="1:16">
      <c r="A1152" s="6">
        <v>1</v>
      </c>
      <c r="B1152" s="6">
        <v>16</v>
      </c>
      <c r="C1152" s="6">
        <v>1</v>
      </c>
      <c r="D1152" s="6">
        <f t="shared" si="221"/>
        <v>18</v>
      </c>
      <c r="E1152" s="5">
        <f t="shared" si="222"/>
        <v>99.000000000000014</v>
      </c>
      <c r="F1152" s="5">
        <f t="shared" si="223"/>
        <v>712.5626979170703</v>
      </c>
      <c r="G1152" s="5">
        <f t="shared" si="224"/>
        <v>45.5625</v>
      </c>
      <c r="H1152" s="5">
        <f t="shared" si="225"/>
        <v>857.1251979170703</v>
      </c>
      <c r="I1152" s="5">
        <f t="shared" si="226"/>
        <v>720</v>
      </c>
      <c r="J1152" s="5">
        <f t="shared" si="227"/>
        <v>137.1251979170703</v>
      </c>
      <c r="K1152" s="2">
        <f t="shared" si="228"/>
        <v>27380.645797171361</v>
      </c>
      <c r="L1152" s="2">
        <f t="shared" si="229"/>
        <v>45004</v>
      </c>
      <c r="M1152" s="2">
        <f t="shared" si="230"/>
        <v>8800</v>
      </c>
      <c r="N1152" s="6">
        <f t="shared" si="231"/>
        <v>1</v>
      </c>
      <c r="O1152" s="2">
        <f t="shared" si="232"/>
        <v>-11176.645797171361</v>
      </c>
      <c r="P1152" s="2">
        <f t="shared" si="233"/>
        <v>-11176.645797171361</v>
      </c>
    </row>
    <row r="1153" spans="1:16">
      <c r="A1153" s="6">
        <v>1</v>
      </c>
      <c r="B1153" s="6">
        <v>16</v>
      </c>
      <c r="C1153" s="6">
        <v>2</v>
      </c>
      <c r="D1153" s="6">
        <f t="shared" si="221"/>
        <v>19</v>
      </c>
      <c r="E1153" s="5">
        <f t="shared" si="222"/>
        <v>99.000000000000014</v>
      </c>
      <c r="F1153" s="5">
        <f t="shared" si="223"/>
        <v>712.5626979170703</v>
      </c>
      <c r="G1153" s="5">
        <f t="shared" si="224"/>
        <v>92.264062499999994</v>
      </c>
      <c r="H1153" s="5">
        <f t="shared" si="225"/>
        <v>903.82676041707032</v>
      </c>
      <c r="I1153" s="5">
        <f t="shared" si="226"/>
        <v>720</v>
      </c>
      <c r="J1153" s="5">
        <f t="shared" si="227"/>
        <v>183.82676041707032</v>
      </c>
      <c r="K1153" s="2">
        <f t="shared" si="228"/>
        <v>28191.436812796361</v>
      </c>
      <c r="L1153" s="2">
        <f t="shared" si="229"/>
        <v>47704</v>
      </c>
      <c r="M1153" s="2">
        <f t="shared" si="230"/>
        <v>9680</v>
      </c>
      <c r="N1153" s="6">
        <f t="shared" si="231"/>
        <v>1</v>
      </c>
      <c r="O1153" s="2">
        <f t="shared" si="232"/>
        <v>-10167.436812796361</v>
      </c>
      <c r="P1153" s="2">
        <f t="shared" si="233"/>
        <v>-10167.436812796361</v>
      </c>
    </row>
    <row r="1154" spans="1:16">
      <c r="A1154" s="6">
        <v>1</v>
      </c>
      <c r="B1154" s="6">
        <v>16</v>
      </c>
      <c r="C1154" s="6">
        <v>3</v>
      </c>
      <c r="D1154" s="6">
        <f t="shared" si="221"/>
        <v>20</v>
      </c>
      <c r="E1154" s="5">
        <f t="shared" si="222"/>
        <v>99.000000000000014</v>
      </c>
      <c r="F1154" s="5">
        <f t="shared" si="223"/>
        <v>712.5626979170703</v>
      </c>
      <c r="G1154" s="5">
        <f t="shared" si="224"/>
        <v>140.12604492187498</v>
      </c>
      <c r="H1154" s="5">
        <f t="shared" si="225"/>
        <v>951.68874283894525</v>
      </c>
      <c r="I1154" s="5">
        <f t="shared" si="226"/>
        <v>720</v>
      </c>
      <c r="J1154" s="5">
        <f t="shared" si="227"/>
        <v>231.68874283894525</v>
      </c>
      <c r="K1154" s="2">
        <f t="shared" si="228"/>
        <v>29022.374007620576</v>
      </c>
      <c r="L1154" s="2">
        <f t="shared" si="229"/>
        <v>50404</v>
      </c>
      <c r="M1154" s="2">
        <f t="shared" si="230"/>
        <v>10560</v>
      </c>
      <c r="N1154" s="6">
        <f t="shared" si="231"/>
        <v>1</v>
      </c>
      <c r="O1154" s="2">
        <f t="shared" si="232"/>
        <v>-9178.3740076205759</v>
      </c>
      <c r="P1154" s="2">
        <f t="shared" si="233"/>
        <v>-9178.3740076205759</v>
      </c>
    </row>
    <row r="1155" spans="1:16">
      <c r="A1155" s="6">
        <v>1</v>
      </c>
      <c r="B1155" s="6">
        <v>16</v>
      </c>
      <c r="C1155" s="6">
        <v>4</v>
      </c>
      <c r="D1155" s="6">
        <f t="shared" si="221"/>
        <v>21</v>
      </c>
      <c r="E1155" s="5">
        <f t="shared" si="222"/>
        <v>99.000000000000014</v>
      </c>
      <c r="F1155" s="5">
        <f t="shared" si="223"/>
        <v>712.5626979170703</v>
      </c>
      <c r="G1155" s="5">
        <f t="shared" si="224"/>
        <v>189.17016064453125</v>
      </c>
      <c r="H1155" s="5">
        <f t="shared" si="225"/>
        <v>1000.7328585616016</v>
      </c>
      <c r="I1155" s="5">
        <f t="shared" si="226"/>
        <v>720</v>
      </c>
      <c r="J1155" s="5">
        <f t="shared" si="227"/>
        <v>280.73285856160157</v>
      </c>
      <c r="K1155" s="2">
        <f t="shared" si="228"/>
        <v>29873.834350027806</v>
      </c>
      <c r="L1155" s="2">
        <f t="shared" si="229"/>
        <v>53104</v>
      </c>
      <c r="M1155" s="2">
        <f t="shared" si="230"/>
        <v>11440</v>
      </c>
      <c r="N1155" s="6">
        <f t="shared" si="231"/>
        <v>1</v>
      </c>
      <c r="O1155" s="2">
        <f t="shared" si="232"/>
        <v>-8209.8343500278061</v>
      </c>
      <c r="P1155" s="2">
        <f t="shared" si="233"/>
        <v>-8209.8343500278061</v>
      </c>
    </row>
    <row r="1156" spans="1:16">
      <c r="A1156" s="6">
        <v>1</v>
      </c>
      <c r="B1156" s="6">
        <v>16</v>
      </c>
      <c r="C1156" s="6">
        <v>5</v>
      </c>
      <c r="D1156" s="6">
        <f t="shared" ref="D1156:D1219" si="234">A1156+B1156+C1156</f>
        <v>22</v>
      </c>
      <c r="E1156" s="5">
        <f t="shared" ref="E1156:E1219" si="235">IF(A1156=0,0,A1156*LABOR_HRS_WK_TOM*SEASON_WEEKS*(1+DIM_PCT_TOM)^A1156)</f>
        <v>99.000000000000014</v>
      </c>
      <c r="F1156" s="5">
        <f t="shared" ref="F1156:F1219" si="236">IF(B1156=0,0,B1156*LABOR_HRS_WK_CAR*SEASON_WEEKS*(1+DIM_PCT_CAR)^B1156)</f>
        <v>712.5626979170703</v>
      </c>
      <c r="G1156" s="5">
        <f t="shared" ref="G1156:G1219" si="237">IF(C1156=0,0,C1156*LABOR_HRS_WK_MES*SEASON_WEEKS*(1+DIM_PCT_MES)^C1156)</f>
        <v>239.41848456573481</v>
      </c>
      <c r="H1156" s="5">
        <f t="shared" ref="H1156:H1219" si="238">E1156+F1156+G1156</f>
        <v>1050.981182482805</v>
      </c>
      <c r="I1156" s="5">
        <f t="shared" ref="I1156:I1219" si="239">MIN(H1156,FARMER_HRS)</f>
        <v>720</v>
      </c>
      <c r="J1156" s="5">
        <f t="shared" ref="J1156:J1219" si="240">MAX(0,H1156-FARMER_HRS)</f>
        <v>330.98118248280502</v>
      </c>
      <c r="K1156" s="2">
        <f t="shared" ref="K1156:K1219" si="241">I1156*FARMER_RATE+J1156*TEMP_WORKER_RATE</f>
        <v>30746.201084770921</v>
      </c>
      <c r="L1156" s="2">
        <f t="shared" ref="L1156:L1219" si="242">A1156*PRICE_TOM+B1156*PRICE_CAR+C1156*PRICE_MES</f>
        <v>55804</v>
      </c>
      <c r="M1156" s="2">
        <f t="shared" ref="M1156:M1219" si="243">A1156*FERT_BED_TOM+B1156*FERT_BED_CAR+C1156*FERT_BED_MES</f>
        <v>12320</v>
      </c>
      <c r="N1156" s="6">
        <f t="shared" ref="N1156:N1219" si="244">IF(AND(D1156&lt;=TOTAL_BEDS,J1156&lt;=TEMP_WORKER_MAX*TEMP_WORKER_HRS),1,0)</f>
        <v>1</v>
      </c>
      <c r="O1156" s="2">
        <f t="shared" ref="O1156:O1219" si="245">L1156-M1156-K1156-FIXED_COSTS</f>
        <v>-7262.2010847709207</v>
      </c>
      <c r="P1156" s="2">
        <f t="shared" ref="P1156:P1219" si="246">IF(N1156=1,O1156,"")</f>
        <v>-7262.2010847709207</v>
      </c>
    </row>
    <row r="1157" spans="1:16">
      <c r="A1157" s="6">
        <v>1</v>
      </c>
      <c r="B1157" s="6">
        <v>16</v>
      </c>
      <c r="C1157" s="6">
        <v>6</v>
      </c>
      <c r="D1157" s="6">
        <f t="shared" si="234"/>
        <v>23</v>
      </c>
      <c r="E1157" s="5">
        <f t="shared" si="235"/>
        <v>99.000000000000014</v>
      </c>
      <c r="F1157" s="5">
        <f t="shared" si="236"/>
        <v>712.5626979170703</v>
      </c>
      <c r="G1157" s="5">
        <f t="shared" si="237"/>
        <v>290.89345874736784</v>
      </c>
      <c r="H1157" s="5">
        <f t="shared" si="238"/>
        <v>1102.4561566644381</v>
      </c>
      <c r="I1157" s="5">
        <f t="shared" si="239"/>
        <v>720</v>
      </c>
      <c r="J1157" s="5">
        <f t="shared" si="240"/>
        <v>382.45615666443814</v>
      </c>
      <c r="K1157" s="2">
        <f t="shared" si="241"/>
        <v>31639.86383097983</v>
      </c>
      <c r="L1157" s="2">
        <f t="shared" si="242"/>
        <v>58504</v>
      </c>
      <c r="M1157" s="2">
        <f t="shared" si="243"/>
        <v>13200</v>
      </c>
      <c r="N1157" s="6">
        <f t="shared" si="244"/>
        <v>1</v>
      </c>
      <c r="O1157" s="2">
        <f t="shared" si="245"/>
        <v>-6335.8638309798298</v>
      </c>
      <c r="P1157" s="2">
        <f t="shared" si="246"/>
        <v>-6335.8638309798298</v>
      </c>
    </row>
    <row r="1158" spans="1:16">
      <c r="A1158" s="6">
        <v>1</v>
      </c>
      <c r="B1158" s="6">
        <v>16</v>
      </c>
      <c r="C1158" s="6">
        <v>7</v>
      </c>
      <c r="D1158" s="6">
        <f t="shared" si="234"/>
        <v>24</v>
      </c>
      <c r="E1158" s="5">
        <f t="shared" si="235"/>
        <v>99.000000000000014</v>
      </c>
      <c r="F1158" s="5">
        <f t="shared" si="236"/>
        <v>712.5626979170703</v>
      </c>
      <c r="G1158" s="5">
        <f t="shared" si="237"/>
        <v>343.61789814532818</v>
      </c>
      <c r="H1158" s="5">
        <f t="shared" si="238"/>
        <v>1155.1805960623985</v>
      </c>
      <c r="I1158" s="5">
        <f t="shared" si="239"/>
        <v>720</v>
      </c>
      <c r="J1158" s="5">
        <f t="shared" si="240"/>
        <v>435.18059606239854</v>
      </c>
      <c r="K1158" s="2">
        <f t="shared" si="241"/>
        <v>32555.218681638864</v>
      </c>
      <c r="L1158" s="2">
        <f t="shared" si="242"/>
        <v>61204</v>
      </c>
      <c r="M1158" s="2">
        <f t="shared" si="243"/>
        <v>14080</v>
      </c>
      <c r="N1158" s="6">
        <f t="shared" si="244"/>
        <v>1</v>
      </c>
      <c r="O1158" s="2">
        <f t="shared" si="245"/>
        <v>-5431.2186816388639</v>
      </c>
      <c r="P1158" s="2">
        <f t="shared" si="246"/>
        <v>-5431.2186816388639</v>
      </c>
    </row>
    <row r="1159" spans="1:16">
      <c r="A1159" s="6">
        <v>1</v>
      </c>
      <c r="B1159" s="6">
        <v>16</v>
      </c>
      <c r="C1159" s="6">
        <v>8</v>
      </c>
      <c r="D1159" s="6">
        <f t="shared" si="234"/>
        <v>25</v>
      </c>
      <c r="E1159" s="5">
        <f t="shared" si="235"/>
        <v>99.000000000000014</v>
      </c>
      <c r="F1159" s="5">
        <f t="shared" si="236"/>
        <v>712.5626979170703</v>
      </c>
      <c r="G1159" s="5">
        <f t="shared" si="237"/>
        <v>397.61499642530839</v>
      </c>
      <c r="H1159" s="5">
        <f t="shared" si="238"/>
        <v>1209.1776943423788</v>
      </c>
      <c r="I1159" s="5">
        <f t="shared" si="239"/>
        <v>720</v>
      </c>
      <c r="J1159" s="5">
        <f t="shared" si="240"/>
        <v>489.1776943423788</v>
      </c>
      <c r="K1159" s="2">
        <f t="shared" si="241"/>
        <v>33492.668304555191</v>
      </c>
      <c r="L1159" s="2">
        <f t="shared" si="242"/>
        <v>63904</v>
      </c>
      <c r="M1159" s="2">
        <f t="shared" si="243"/>
        <v>14960</v>
      </c>
      <c r="N1159" s="6">
        <f t="shared" si="244"/>
        <v>1</v>
      </c>
      <c r="O1159" s="2">
        <f t="shared" si="245"/>
        <v>-4548.6683045551908</v>
      </c>
      <c r="P1159" s="2">
        <f t="shared" si="246"/>
        <v>-4548.6683045551908</v>
      </c>
    </row>
    <row r="1160" spans="1:16">
      <c r="A1160" s="6">
        <v>1</v>
      </c>
      <c r="B1160" s="6">
        <v>16</v>
      </c>
      <c r="C1160" s="6">
        <v>9</v>
      </c>
      <c r="D1160" s="6">
        <f t="shared" si="234"/>
        <v>26</v>
      </c>
      <c r="E1160" s="5">
        <f t="shared" si="235"/>
        <v>99.000000000000014</v>
      </c>
      <c r="F1160" s="5">
        <f t="shared" si="236"/>
        <v>712.5626979170703</v>
      </c>
      <c r="G1160" s="5">
        <f t="shared" si="237"/>
        <v>452.90833186570285</v>
      </c>
      <c r="H1160" s="5">
        <f t="shared" si="238"/>
        <v>1264.4710297827733</v>
      </c>
      <c r="I1160" s="5">
        <f t="shared" si="239"/>
        <v>720</v>
      </c>
      <c r="J1160" s="5">
        <f t="shared" si="240"/>
        <v>544.47102978277326</v>
      </c>
      <c r="K1160" s="2">
        <f t="shared" si="241"/>
        <v>34452.622044839809</v>
      </c>
      <c r="L1160" s="2">
        <f t="shared" si="242"/>
        <v>66604</v>
      </c>
      <c r="M1160" s="2">
        <f t="shared" si="243"/>
        <v>15840</v>
      </c>
      <c r="N1160" s="6">
        <f t="shared" si="244"/>
        <v>1</v>
      </c>
      <c r="O1160" s="2">
        <f t="shared" si="245"/>
        <v>-3688.622044839809</v>
      </c>
      <c r="P1160" s="2">
        <f t="shared" si="246"/>
        <v>-3688.622044839809</v>
      </c>
    </row>
    <row r="1161" spans="1:16">
      <c r="A1161" s="6">
        <v>1</v>
      </c>
      <c r="B1161" s="6">
        <v>16</v>
      </c>
      <c r="C1161" s="6">
        <v>10</v>
      </c>
      <c r="D1161" s="6">
        <f t="shared" si="234"/>
        <v>27</v>
      </c>
      <c r="E1161" s="5">
        <f t="shared" si="235"/>
        <v>99.000000000000014</v>
      </c>
      <c r="F1161" s="5">
        <f t="shared" si="236"/>
        <v>712.5626979170703</v>
      </c>
      <c r="G1161" s="5">
        <f t="shared" si="237"/>
        <v>509.52187334891573</v>
      </c>
      <c r="H1161" s="5">
        <f t="shared" si="238"/>
        <v>1321.0845712659861</v>
      </c>
      <c r="I1161" s="5">
        <f t="shared" si="239"/>
        <v>720</v>
      </c>
      <c r="J1161" s="5">
        <f t="shared" si="240"/>
        <v>601.08457126598614</v>
      </c>
      <c r="K1161" s="2">
        <f t="shared" si="241"/>
        <v>35435.496028923371</v>
      </c>
      <c r="L1161" s="2">
        <f t="shared" si="242"/>
        <v>69304</v>
      </c>
      <c r="M1161" s="2">
        <f t="shared" si="243"/>
        <v>16720</v>
      </c>
      <c r="N1161" s="6">
        <f t="shared" si="244"/>
        <v>1</v>
      </c>
      <c r="O1161" s="2">
        <f t="shared" si="245"/>
        <v>-2851.4960289233713</v>
      </c>
      <c r="P1161" s="2">
        <f t="shared" si="246"/>
        <v>-2851.4960289233713</v>
      </c>
    </row>
    <row r="1162" spans="1:16">
      <c r="A1162" s="6">
        <v>1</v>
      </c>
      <c r="B1162" s="6">
        <v>16</v>
      </c>
      <c r="C1162" s="6">
        <v>11</v>
      </c>
      <c r="D1162" s="6">
        <f t="shared" si="234"/>
        <v>28</v>
      </c>
      <c r="E1162" s="5">
        <f t="shared" si="235"/>
        <v>99.000000000000014</v>
      </c>
      <c r="F1162" s="5">
        <f t="shared" si="236"/>
        <v>712.5626979170703</v>
      </c>
      <c r="G1162" s="5">
        <f t="shared" si="237"/>
        <v>567.47998644235474</v>
      </c>
      <c r="H1162" s="5">
        <f t="shared" si="238"/>
        <v>1379.042684359425</v>
      </c>
      <c r="I1162" s="5">
        <f t="shared" si="239"/>
        <v>720</v>
      </c>
      <c r="J1162" s="5">
        <f t="shared" si="240"/>
        <v>659.04268435942504</v>
      </c>
      <c r="K1162" s="2">
        <f t="shared" si="241"/>
        <v>36441.713270128908</v>
      </c>
      <c r="L1162" s="2">
        <f t="shared" si="242"/>
        <v>72004</v>
      </c>
      <c r="M1162" s="2">
        <f t="shared" si="243"/>
        <v>17600</v>
      </c>
      <c r="N1162" s="6">
        <f t="shared" si="244"/>
        <v>1</v>
      </c>
      <c r="O1162" s="2">
        <f t="shared" si="245"/>
        <v>-2037.7132701289083</v>
      </c>
      <c r="P1162" s="2">
        <f t="shared" si="246"/>
        <v>-2037.7132701289083</v>
      </c>
    </row>
    <row r="1163" spans="1:16">
      <c r="A1163" s="6">
        <v>1</v>
      </c>
      <c r="B1163" s="6">
        <v>16</v>
      </c>
      <c r="C1163" s="6">
        <v>12</v>
      </c>
      <c r="D1163" s="6">
        <f t="shared" si="234"/>
        <v>29</v>
      </c>
      <c r="E1163" s="5">
        <f t="shared" si="235"/>
        <v>99.000000000000014</v>
      </c>
      <c r="F1163" s="5">
        <f t="shared" si="236"/>
        <v>712.5626979170703</v>
      </c>
      <c r="G1163" s="5">
        <f t="shared" si="237"/>
        <v>626.80743957041921</v>
      </c>
      <c r="H1163" s="5">
        <f t="shared" si="238"/>
        <v>1438.3701374874895</v>
      </c>
      <c r="I1163" s="5">
        <f t="shared" si="239"/>
        <v>720</v>
      </c>
      <c r="J1163" s="5">
        <f t="shared" si="240"/>
        <v>718.3701374874895</v>
      </c>
      <c r="K1163" s="2">
        <f t="shared" si="241"/>
        <v>37471.70377582447</v>
      </c>
      <c r="L1163" s="2">
        <f t="shared" si="242"/>
        <v>74704</v>
      </c>
      <c r="M1163" s="2">
        <f t="shared" si="243"/>
        <v>18480</v>
      </c>
      <c r="N1163" s="6">
        <f t="shared" si="244"/>
        <v>1</v>
      </c>
      <c r="O1163" s="2">
        <f t="shared" si="245"/>
        <v>-1247.7037758244696</v>
      </c>
      <c r="P1163" s="2">
        <f t="shared" si="246"/>
        <v>-1247.7037758244696</v>
      </c>
    </row>
    <row r="1164" spans="1:16">
      <c r="A1164" s="6">
        <v>1</v>
      </c>
      <c r="B1164" s="6">
        <v>16</v>
      </c>
      <c r="C1164" s="6">
        <v>13</v>
      </c>
      <c r="D1164" s="6">
        <f t="shared" si="234"/>
        <v>30</v>
      </c>
      <c r="E1164" s="5">
        <f t="shared" si="235"/>
        <v>99.000000000000014</v>
      </c>
      <c r="F1164" s="5">
        <f t="shared" si="236"/>
        <v>712.5626979170703</v>
      </c>
      <c r="G1164" s="5">
        <f t="shared" si="237"/>
        <v>687.52941027880343</v>
      </c>
      <c r="H1164" s="5">
        <f t="shared" si="238"/>
        <v>1499.0921081958736</v>
      </c>
      <c r="I1164" s="5">
        <f t="shared" si="239"/>
        <v>720</v>
      </c>
      <c r="J1164" s="5">
        <f t="shared" si="240"/>
        <v>779.09210819587361</v>
      </c>
      <c r="K1164" s="2">
        <f t="shared" si="241"/>
        <v>38525.904656178362</v>
      </c>
      <c r="L1164" s="2">
        <f t="shared" si="242"/>
        <v>77404</v>
      </c>
      <c r="M1164" s="2">
        <f t="shared" si="243"/>
        <v>19360</v>
      </c>
      <c r="N1164" s="6">
        <f t="shared" si="244"/>
        <v>1</v>
      </c>
      <c r="O1164" s="2">
        <f t="shared" si="245"/>
        <v>-481.90465617836162</v>
      </c>
      <c r="P1164" s="2">
        <f t="shared" si="246"/>
        <v>-481.90465617836162</v>
      </c>
    </row>
    <row r="1165" spans="1:16">
      <c r="A1165" s="6">
        <v>1</v>
      </c>
      <c r="B1165" s="6">
        <v>16</v>
      </c>
      <c r="C1165" s="6">
        <v>14</v>
      </c>
      <c r="D1165" s="6">
        <f t="shared" si="234"/>
        <v>31</v>
      </c>
      <c r="E1165" s="5">
        <f t="shared" si="235"/>
        <v>99.000000000000014</v>
      </c>
      <c r="F1165" s="5">
        <f t="shared" si="236"/>
        <v>712.5626979170703</v>
      </c>
      <c r="G1165" s="5">
        <f t="shared" si="237"/>
        <v>749.67149159246469</v>
      </c>
      <c r="H1165" s="5">
        <f t="shared" si="238"/>
        <v>1561.2341895095351</v>
      </c>
      <c r="I1165" s="5">
        <f t="shared" si="239"/>
        <v>720</v>
      </c>
      <c r="J1165" s="5">
        <f t="shared" si="240"/>
        <v>841.2341895095351</v>
      </c>
      <c r="K1165" s="2">
        <f t="shared" si="241"/>
        <v>39604.760234540539</v>
      </c>
      <c r="L1165" s="2">
        <f t="shared" si="242"/>
        <v>80104</v>
      </c>
      <c r="M1165" s="2">
        <f t="shared" si="243"/>
        <v>20240</v>
      </c>
      <c r="N1165" s="6">
        <f t="shared" si="244"/>
        <v>1</v>
      </c>
      <c r="O1165" s="2">
        <f t="shared" si="245"/>
        <v>259.23976545946061</v>
      </c>
      <c r="P1165" s="2">
        <f t="shared" si="246"/>
        <v>259.23976545946061</v>
      </c>
    </row>
    <row r="1166" spans="1:16">
      <c r="A1166" s="6">
        <v>1</v>
      </c>
      <c r="B1166" s="6">
        <v>16</v>
      </c>
      <c r="C1166" s="6">
        <v>15</v>
      </c>
      <c r="D1166" s="6">
        <f t="shared" si="234"/>
        <v>32</v>
      </c>
      <c r="E1166" s="5">
        <f t="shared" si="235"/>
        <v>99.000000000000014</v>
      </c>
      <c r="F1166" s="5">
        <f t="shared" si="236"/>
        <v>712.5626979170703</v>
      </c>
      <c r="G1166" s="5">
        <f t="shared" si="237"/>
        <v>813.25969846861108</v>
      </c>
      <c r="H1166" s="5">
        <f t="shared" si="238"/>
        <v>1624.8223963856813</v>
      </c>
      <c r="I1166" s="5">
        <f t="shared" si="239"/>
        <v>720</v>
      </c>
      <c r="J1166" s="5">
        <f t="shared" si="240"/>
        <v>904.82239638568126</v>
      </c>
      <c r="K1166" s="2">
        <f t="shared" si="241"/>
        <v>40708.722159473633</v>
      </c>
      <c r="L1166" s="2">
        <f t="shared" si="242"/>
        <v>82804</v>
      </c>
      <c r="M1166" s="2">
        <f t="shared" si="243"/>
        <v>21120</v>
      </c>
      <c r="N1166" s="6">
        <f t="shared" si="244"/>
        <v>1</v>
      </c>
      <c r="O1166" s="2">
        <f t="shared" si="245"/>
        <v>975.27784052636707</v>
      </c>
      <c r="P1166" s="2">
        <f t="shared" si="246"/>
        <v>975.27784052636707</v>
      </c>
    </row>
    <row r="1167" spans="1:16">
      <c r="A1167" s="6">
        <v>1</v>
      </c>
      <c r="B1167" s="6">
        <v>16</v>
      </c>
      <c r="C1167" s="6">
        <v>16</v>
      </c>
      <c r="D1167" s="6">
        <f t="shared" si="234"/>
        <v>33</v>
      </c>
      <c r="E1167" s="5">
        <f t="shared" si="235"/>
        <v>99.000000000000014</v>
      </c>
      <c r="F1167" s="5">
        <f t="shared" si="236"/>
        <v>712.5626979170703</v>
      </c>
      <c r="G1167" s="5">
        <f t="shared" si="237"/>
        <v>878.32047434610013</v>
      </c>
      <c r="H1167" s="5">
        <f t="shared" si="238"/>
        <v>1689.8831722631703</v>
      </c>
      <c r="I1167" s="5">
        <f t="shared" si="239"/>
        <v>720</v>
      </c>
      <c r="J1167" s="5">
        <f t="shared" si="240"/>
        <v>969.88317226317031</v>
      </c>
      <c r="K1167" s="2">
        <f t="shared" si="241"/>
        <v>41838.249518457815</v>
      </c>
      <c r="L1167" s="2">
        <f t="shared" si="242"/>
        <v>85504</v>
      </c>
      <c r="M1167" s="2">
        <f t="shared" si="243"/>
        <v>22000</v>
      </c>
      <c r="N1167" s="6">
        <f t="shared" si="244"/>
        <v>1</v>
      </c>
      <c r="O1167" s="2">
        <f t="shared" si="245"/>
        <v>1665.7504815421853</v>
      </c>
      <c r="P1167" s="2">
        <f t="shared" si="246"/>
        <v>1665.7504815421853</v>
      </c>
    </row>
    <row r="1168" spans="1:16">
      <c r="A1168" s="6">
        <v>1</v>
      </c>
      <c r="B1168" s="6">
        <v>16</v>
      </c>
      <c r="C1168" s="6">
        <v>17</v>
      </c>
      <c r="D1168" s="6">
        <f t="shared" si="234"/>
        <v>34</v>
      </c>
      <c r="E1168" s="5">
        <f t="shared" si="235"/>
        <v>99.000000000000014</v>
      </c>
      <c r="F1168" s="5">
        <f t="shared" si="236"/>
        <v>712.5626979170703</v>
      </c>
      <c r="G1168" s="5">
        <f t="shared" si="237"/>
        <v>944.88069779264049</v>
      </c>
      <c r="H1168" s="5">
        <f t="shared" si="238"/>
        <v>1756.4433957097108</v>
      </c>
      <c r="I1168" s="5">
        <f t="shared" si="239"/>
        <v>720</v>
      </c>
      <c r="J1168" s="5">
        <f t="shared" si="240"/>
        <v>1036.4433957097108</v>
      </c>
      <c r="K1168" s="2">
        <f t="shared" si="241"/>
        <v>42993.808953293585</v>
      </c>
      <c r="L1168" s="2">
        <f t="shared" si="242"/>
        <v>88204</v>
      </c>
      <c r="M1168" s="2">
        <f t="shared" si="243"/>
        <v>22880</v>
      </c>
      <c r="N1168" s="6">
        <f t="shared" si="244"/>
        <v>1</v>
      </c>
      <c r="O1168" s="2">
        <f t="shared" si="245"/>
        <v>2330.1910467064154</v>
      </c>
      <c r="P1168" s="2">
        <f t="shared" si="246"/>
        <v>2330.1910467064154</v>
      </c>
    </row>
    <row r="1169" spans="1:16">
      <c r="A1169" s="6">
        <v>1</v>
      </c>
      <c r="B1169" s="6">
        <v>16</v>
      </c>
      <c r="C1169" s="6">
        <v>18</v>
      </c>
      <c r="D1169" s="6">
        <f t="shared" si="234"/>
        <v>35</v>
      </c>
      <c r="E1169" s="5">
        <f t="shared" si="235"/>
        <v>99.000000000000014</v>
      </c>
      <c r="F1169" s="5">
        <f t="shared" si="236"/>
        <v>712.5626979170703</v>
      </c>
      <c r="G1169" s="5">
        <f t="shared" si="237"/>
        <v>1012.9676892512279</v>
      </c>
      <c r="H1169" s="5">
        <f t="shared" si="238"/>
        <v>1824.5303871682981</v>
      </c>
      <c r="I1169" s="5">
        <f t="shared" si="239"/>
        <v>720</v>
      </c>
      <c r="J1169" s="5">
        <f t="shared" si="240"/>
        <v>1104.5303871682981</v>
      </c>
      <c r="K1169" s="2">
        <f t="shared" si="241"/>
        <v>44175.874777227393</v>
      </c>
      <c r="L1169" s="2">
        <f t="shared" si="242"/>
        <v>90904</v>
      </c>
      <c r="M1169" s="2">
        <f t="shared" si="243"/>
        <v>23760</v>
      </c>
      <c r="N1169" s="6">
        <f t="shared" si="244"/>
        <v>1</v>
      </c>
      <c r="O1169" s="2">
        <f t="shared" si="245"/>
        <v>2968.1252227726072</v>
      </c>
      <c r="P1169" s="2">
        <f t="shared" si="246"/>
        <v>2968.1252227726072</v>
      </c>
    </row>
    <row r="1170" spans="1:16">
      <c r="A1170" s="6">
        <v>1</v>
      </c>
      <c r="B1170" s="6">
        <v>16</v>
      </c>
      <c r="C1170" s="6">
        <v>19</v>
      </c>
      <c r="D1170" s="6">
        <f t="shared" si="234"/>
        <v>36</v>
      </c>
      <c r="E1170" s="5">
        <f t="shared" si="235"/>
        <v>99.000000000000014</v>
      </c>
      <c r="F1170" s="5">
        <f t="shared" si="236"/>
        <v>712.5626979170703</v>
      </c>
      <c r="G1170" s="5">
        <f t="shared" si="237"/>
        <v>1082.6092178872495</v>
      </c>
      <c r="H1170" s="5">
        <f t="shared" si="238"/>
        <v>1894.1719158043197</v>
      </c>
      <c r="I1170" s="5">
        <f t="shared" si="239"/>
        <v>720</v>
      </c>
      <c r="J1170" s="5">
        <f t="shared" si="240"/>
        <v>1174.1719158043197</v>
      </c>
      <c r="K1170" s="2">
        <f t="shared" si="241"/>
        <v>45384.929093824991</v>
      </c>
      <c r="L1170" s="2">
        <f t="shared" si="242"/>
        <v>93604</v>
      </c>
      <c r="M1170" s="2">
        <f t="shared" si="243"/>
        <v>24640</v>
      </c>
      <c r="N1170" s="6">
        <f t="shared" si="244"/>
        <v>1</v>
      </c>
      <c r="O1170" s="2">
        <f t="shared" si="245"/>
        <v>3579.0709061750094</v>
      </c>
      <c r="P1170" s="2">
        <f t="shared" si="246"/>
        <v>3579.0709061750094</v>
      </c>
    </row>
    <row r="1171" spans="1:16">
      <c r="A1171" s="6">
        <v>1</v>
      </c>
      <c r="B1171" s="6">
        <v>16</v>
      </c>
      <c r="C1171" s="6">
        <v>20</v>
      </c>
      <c r="D1171" s="6">
        <f t="shared" si="234"/>
        <v>37</v>
      </c>
      <c r="E1171" s="5">
        <f t="shared" si="235"/>
        <v>99.000000000000014</v>
      </c>
      <c r="F1171" s="5">
        <f t="shared" si="236"/>
        <v>712.5626979170703</v>
      </c>
      <c r="G1171" s="5">
        <f t="shared" si="237"/>
        <v>1153.8335085377266</v>
      </c>
      <c r="H1171" s="5">
        <f t="shared" si="238"/>
        <v>1965.3962064547968</v>
      </c>
      <c r="I1171" s="5">
        <f t="shared" si="239"/>
        <v>720</v>
      </c>
      <c r="J1171" s="5">
        <f t="shared" si="240"/>
        <v>1245.3962064547968</v>
      </c>
      <c r="K1171" s="2">
        <f t="shared" si="241"/>
        <v>46621.461917617999</v>
      </c>
      <c r="L1171" s="2">
        <f t="shared" si="242"/>
        <v>96304</v>
      </c>
      <c r="M1171" s="2">
        <f t="shared" si="243"/>
        <v>25520</v>
      </c>
      <c r="N1171" s="6">
        <f t="shared" si="244"/>
        <v>1</v>
      </c>
      <c r="O1171" s="2">
        <f t="shared" si="245"/>
        <v>4162.5380823820014</v>
      </c>
      <c r="P1171" s="2">
        <f t="shared" si="246"/>
        <v>4162.5380823820014</v>
      </c>
    </row>
    <row r="1172" spans="1:16">
      <c r="A1172" s="6">
        <v>1</v>
      </c>
      <c r="B1172" s="6">
        <v>16</v>
      </c>
      <c r="C1172" s="6">
        <v>21</v>
      </c>
      <c r="D1172" s="6">
        <f t="shared" si="234"/>
        <v>38</v>
      </c>
      <c r="E1172" s="5">
        <f t="shared" si="235"/>
        <v>99.000000000000014</v>
      </c>
      <c r="F1172" s="5">
        <f t="shared" si="236"/>
        <v>712.5626979170703</v>
      </c>
      <c r="G1172" s="5">
        <f t="shared" si="237"/>
        <v>1226.6692487641703</v>
      </c>
      <c r="H1172" s="5">
        <f t="shared" si="238"/>
        <v>2038.2319466812405</v>
      </c>
      <c r="I1172" s="5">
        <f t="shared" si="239"/>
        <v>720</v>
      </c>
      <c r="J1172" s="5">
        <f t="shared" si="240"/>
        <v>1318.2319466812405</v>
      </c>
      <c r="K1172" s="2">
        <f t="shared" si="241"/>
        <v>47885.971296549309</v>
      </c>
      <c r="L1172" s="2">
        <f t="shared" si="242"/>
        <v>99004</v>
      </c>
      <c r="M1172" s="2">
        <f t="shared" si="243"/>
        <v>26400</v>
      </c>
      <c r="N1172" s="6">
        <f t="shared" si="244"/>
        <v>1</v>
      </c>
      <c r="O1172" s="2">
        <f t="shared" si="245"/>
        <v>4718.028703450691</v>
      </c>
      <c r="P1172" s="2">
        <f t="shared" si="246"/>
        <v>4718.028703450691</v>
      </c>
    </row>
    <row r="1173" spans="1:16">
      <c r="A1173" s="6">
        <v>1</v>
      </c>
      <c r="B1173" s="6">
        <v>16</v>
      </c>
      <c r="C1173" s="6">
        <v>22</v>
      </c>
      <c r="D1173" s="6">
        <f t="shared" si="234"/>
        <v>39</v>
      </c>
      <c r="E1173" s="5">
        <f t="shared" si="235"/>
        <v>99.000000000000014</v>
      </c>
      <c r="F1173" s="5">
        <f t="shared" si="236"/>
        <v>712.5626979170703</v>
      </c>
      <c r="G1173" s="5">
        <f t="shared" si="237"/>
        <v>1301.1455960105666</v>
      </c>
      <c r="H1173" s="5">
        <f t="shared" si="238"/>
        <v>2112.708293927637</v>
      </c>
      <c r="I1173" s="5">
        <f t="shared" si="239"/>
        <v>720</v>
      </c>
      <c r="J1173" s="5">
        <f t="shared" si="240"/>
        <v>1392.708293927637</v>
      </c>
      <c r="K1173" s="2">
        <f t="shared" si="241"/>
        <v>49178.963436243692</v>
      </c>
      <c r="L1173" s="2">
        <f t="shared" si="242"/>
        <v>101704</v>
      </c>
      <c r="M1173" s="2">
        <f t="shared" si="243"/>
        <v>27280</v>
      </c>
      <c r="N1173" s="6">
        <f t="shared" si="244"/>
        <v>1</v>
      </c>
      <c r="O1173" s="2">
        <f t="shared" si="245"/>
        <v>5245.0365637563082</v>
      </c>
      <c r="P1173" s="2">
        <f t="shared" si="246"/>
        <v>5245.0365637563082</v>
      </c>
    </row>
    <row r="1174" spans="1:16">
      <c r="A1174" s="6">
        <v>1</v>
      </c>
      <c r="B1174" s="6">
        <v>16</v>
      </c>
      <c r="C1174" s="6">
        <v>23</v>
      </c>
      <c r="D1174" s="6">
        <f t="shared" si="234"/>
        <v>40</v>
      </c>
      <c r="E1174" s="5">
        <f t="shared" si="235"/>
        <v>99.000000000000014</v>
      </c>
      <c r="F1174" s="5">
        <f t="shared" si="236"/>
        <v>712.5626979170703</v>
      </c>
      <c r="G1174" s="5">
        <f t="shared" si="237"/>
        <v>1377.292184868003</v>
      </c>
      <c r="H1174" s="5">
        <f t="shared" si="238"/>
        <v>2188.8548827850732</v>
      </c>
      <c r="I1174" s="5">
        <f t="shared" si="239"/>
        <v>720</v>
      </c>
      <c r="J1174" s="5">
        <f t="shared" si="240"/>
        <v>1468.8548827850732</v>
      </c>
      <c r="K1174" s="2">
        <f t="shared" si="241"/>
        <v>50500.952826129738</v>
      </c>
      <c r="L1174" s="2">
        <f t="shared" si="242"/>
        <v>104404</v>
      </c>
      <c r="M1174" s="2">
        <f t="shared" si="243"/>
        <v>28160</v>
      </c>
      <c r="N1174" s="6">
        <f t="shared" si="244"/>
        <v>1</v>
      </c>
      <c r="O1174" s="2">
        <f t="shared" si="245"/>
        <v>5743.0471738702618</v>
      </c>
      <c r="P1174" s="2">
        <f t="shared" si="246"/>
        <v>5743.0471738702618</v>
      </c>
    </row>
    <row r="1175" spans="1:16">
      <c r="A1175" s="6">
        <v>1</v>
      </c>
      <c r="B1175" s="6">
        <v>16</v>
      </c>
      <c r="C1175" s="6">
        <v>24</v>
      </c>
      <c r="D1175" s="6">
        <f t="shared" si="234"/>
        <v>41</v>
      </c>
      <c r="E1175" s="5">
        <f t="shared" si="235"/>
        <v>99.000000000000014</v>
      </c>
      <c r="F1175" s="5">
        <f t="shared" si="236"/>
        <v>712.5626979170703</v>
      </c>
      <c r="G1175" s="5">
        <f t="shared" si="237"/>
        <v>1455.1391344474989</v>
      </c>
      <c r="H1175" s="5">
        <f t="shared" si="238"/>
        <v>2266.7018323645693</v>
      </c>
      <c r="I1175" s="5">
        <f t="shared" si="239"/>
        <v>720</v>
      </c>
      <c r="J1175" s="5">
        <f t="shared" si="240"/>
        <v>1546.7018323645693</v>
      </c>
      <c r="K1175" s="2">
        <f t="shared" si="241"/>
        <v>51852.462367440443</v>
      </c>
      <c r="L1175" s="2">
        <f t="shared" si="242"/>
        <v>107104</v>
      </c>
      <c r="M1175" s="2">
        <f t="shared" si="243"/>
        <v>29040</v>
      </c>
      <c r="N1175" s="6">
        <f t="shared" si="244"/>
        <v>1</v>
      </c>
      <c r="O1175" s="2">
        <f t="shared" si="245"/>
        <v>6211.5376325595571</v>
      </c>
      <c r="P1175" s="2">
        <f t="shared" si="246"/>
        <v>6211.5376325595571</v>
      </c>
    </row>
    <row r="1176" spans="1:16">
      <c r="A1176" s="6">
        <v>1</v>
      </c>
      <c r="B1176" s="6">
        <v>16</v>
      </c>
      <c r="C1176" s="6">
        <v>25</v>
      </c>
      <c r="D1176" s="6">
        <f t="shared" si="234"/>
        <v>42</v>
      </c>
      <c r="E1176" s="5">
        <f t="shared" si="235"/>
        <v>99.000000000000014</v>
      </c>
      <c r="F1176" s="5">
        <f t="shared" si="236"/>
        <v>712.5626979170703</v>
      </c>
      <c r="G1176" s="5">
        <f t="shared" si="237"/>
        <v>1534.7170558625965</v>
      </c>
      <c r="H1176" s="5">
        <f t="shared" si="238"/>
        <v>2346.2797537796669</v>
      </c>
      <c r="I1176" s="5">
        <f t="shared" si="239"/>
        <v>720</v>
      </c>
      <c r="J1176" s="5">
        <f t="shared" si="240"/>
        <v>1626.2797537796669</v>
      </c>
      <c r="K1176" s="2">
        <f t="shared" si="241"/>
        <v>53234.023503119213</v>
      </c>
      <c r="L1176" s="2">
        <f t="shared" si="242"/>
        <v>109804</v>
      </c>
      <c r="M1176" s="2">
        <f t="shared" si="243"/>
        <v>29920</v>
      </c>
      <c r="N1176" s="6">
        <f t="shared" si="244"/>
        <v>1</v>
      </c>
      <c r="O1176" s="2">
        <f t="shared" si="245"/>
        <v>6649.9764968807867</v>
      </c>
      <c r="P1176" s="2">
        <f t="shared" si="246"/>
        <v>6649.9764968807867</v>
      </c>
    </row>
    <row r="1177" spans="1:16">
      <c r="A1177" s="6">
        <v>1</v>
      </c>
      <c r="B1177" s="6">
        <v>16</v>
      </c>
      <c r="C1177" s="6">
        <v>26</v>
      </c>
      <c r="D1177" s="6">
        <f t="shared" si="234"/>
        <v>43</v>
      </c>
      <c r="E1177" s="5">
        <f t="shared" si="235"/>
        <v>99.000000000000014</v>
      </c>
      <c r="F1177" s="5">
        <f t="shared" si="236"/>
        <v>712.5626979170703</v>
      </c>
      <c r="G1177" s="5">
        <f t="shared" si="237"/>
        <v>1616.0570598233144</v>
      </c>
      <c r="H1177" s="5">
        <f t="shared" si="238"/>
        <v>2427.6197577403846</v>
      </c>
      <c r="I1177" s="5">
        <f t="shared" si="239"/>
        <v>720</v>
      </c>
      <c r="J1177" s="5">
        <f t="shared" si="240"/>
        <v>1707.6197577403846</v>
      </c>
      <c r="K1177" s="2">
        <f t="shared" si="241"/>
        <v>54646.17634965945</v>
      </c>
      <c r="L1177" s="2">
        <f t="shared" si="242"/>
        <v>112504</v>
      </c>
      <c r="M1177" s="2">
        <f t="shared" si="243"/>
        <v>30800</v>
      </c>
      <c r="N1177" s="6">
        <f t="shared" si="244"/>
        <v>1</v>
      </c>
      <c r="O1177" s="2">
        <f t="shared" si="245"/>
        <v>7057.8236503405496</v>
      </c>
      <c r="P1177" s="2">
        <f t="shared" si="246"/>
        <v>7057.8236503405496</v>
      </c>
    </row>
    <row r="1178" spans="1:16">
      <c r="A1178" s="6">
        <v>1</v>
      </c>
      <c r="B1178" s="6">
        <v>16</v>
      </c>
      <c r="C1178" s="6">
        <v>27</v>
      </c>
      <c r="D1178" s="6">
        <f t="shared" si="234"/>
        <v>44</v>
      </c>
      <c r="E1178" s="5">
        <f t="shared" si="235"/>
        <v>99.000000000000014</v>
      </c>
      <c r="F1178" s="5">
        <f t="shared" si="236"/>
        <v>712.5626979170703</v>
      </c>
      <c r="G1178" s="5">
        <f t="shared" si="237"/>
        <v>1699.1907643430709</v>
      </c>
      <c r="H1178" s="5">
        <f t="shared" si="238"/>
        <v>2510.7534622601411</v>
      </c>
      <c r="I1178" s="5">
        <f t="shared" si="239"/>
        <v>720</v>
      </c>
      <c r="J1178" s="5">
        <f t="shared" si="240"/>
        <v>1790.7534622601411</v>
      </c>
      <c r="K1178" s="2">
        <f t="shared" si="241"/>
        <v>56089.469830905226</v>
      </c>
      <c r="L1178" s="2">
        <f t="shared" si="242"/>
        <v>115204</v>
      </c>
      <c r="M1178" s="2">
        <f t="shared" si="243"/>
        <v>31680</v>
      </c>
      <c r="N1178" s="6">
        <f t="shared" si="244"/>
        <v>1</v>
      </c>
      <c r="O1178" s="2">
        <f t="shared" si="245"/>
        <v>7434.5301690947745</v>
      </c>
      <c r="P1178" s="2">
        <f t="shared" si="246"/>
        <v>7434.5301690947745</v>
      </c>
    </row>
    <row r="1179" spans="1:16">
      <c r="A1179" s="6">
        <v>1</v>
      </c>
      <c r="B1179" s="6">
        <v>16</v>
      </c>
      <c r="C1179" s="6">
        <v>28</v>
      </c>
      <c r="D1179" s="6">
        <f t="shared" si="234"/>
        <v>45</v>
      </c>
      <c r="E1179" s="5">
        <f t="shared" si="235"/>
        <v>99.000000000000014</v>
      </c>
      <c r="F1179" s="5">
        <f t="shared" si="236"/>
        <v>712.5626979170703</v>
      </c>
      <c r="G1179" s="5">
        <f t="shared" si="237"/>
        <v>1784.1503025602246</v>
      </c>
      <c r="H1179" s="5">
        <f t="shared" si="238"/>
        <v>2595.7130004772948</v>
      </c>
      <c r="I1179" s="5">
        <f t="shared" si="239"/>
        <v>720</v>
      </c>
      <c r="J1179" s="5">
        <f t="shared" si="240"/>
        <v>1875.7130004772948</v>
      </c>
      <c r="K1179" s="2">
        <f t="shared" si="241"/>
        <v>57564.461813841925</v>
      </c>
      <c r="L1179" s="2">
        <f t="shared" si="242"/>
        <v>117904</v>
      </c>
      <c r="M1179" s="2">
        <f t="shared" si="243"/>
        <v>32560</v>
      </c>
      <c r="N1179" s="6">
        <f t="shared" si="244"/>
        <v>1</v>
      </c>
      <c r="O1179" s="2">
        <f t="shared" si="245"/>
        <v>7779.5381861580754</v>
      </c>
      <c r="P1179" s="2">
        <f t="shared" si="246"/>
        <v>7779.5381861580754</v>
      </c>
    </row>
    <row r="1180" spans="1:16">
      <c r="A1180" s="6">
        <v>1</v>
      </c>
      <c r="B1180" s="6">
        <v>16</v>
      </c>
      <c r="C1180" s="6">
        <v>29</v>
      </c>
      <c r="D1180" s="6">
        <f t="shared" si="234"/>
        <v>46</v>
      </c>
      <c r="E1180" s="5">
        <f t="shared" si="235"/>
        <v>99.000000000000014</v>
      </c>
      <c r="F1180" s="5">
        <f t="shared" si="236"/>
        <v>712.5626979170703</v>
      </c>
      <c r="G1180" s="5">
        <f t="shared" si="237"/>
        <v>1870.9683306758782</v>
      </c>
      <c r="H1180" s="5">
        <f t="shared" si="238"/>
        <v>2682.5310285929486</v>
      </c>
      <c r="I1180" s="5">
        <f t="shared" si="239"/>
        <v>720</v>
      </c>
      <c r="J1180" s="5">
        <f t="shared" si="240"/>
        <v>1962.5310285929486</v>
      </c>
      <c r="K1180" s="2">
        <f t="shared" si="241"/>
        <v>59071.719246405359</v>
      </c>
      <c r="L1180" s="2">
        <f t="shared" si="242"/>
        <v>120604</v>
      </c>
      <c r="M1180" s="2">
        <f t="shared" si="243"/>
        <v>33440</v>
      </c>
      <c r="N1180" s="6">
        <f t="shared" si="244"/>
        <v>1</v>
      </c>
      <c r="O1180" s="2">
        <f t="shared" si="245"/>
        <v>8092.2807535946413</v>
      </c>
      <c r="P1180" s="2">
        <f t="shared" si="246"/>
        <v>8092.2807535946413</v>
      </c>
    </row>
    <row r="1181" spans="1:16">
      <c r="A1181" s="6">
        <v>1</v>
      </c>
      <c r="B1181" s="6">
        <v>16</v>
      </c>
      <c r="C1181" s="6">
        <v>30</v>
      </c>
      <c r="D1181" s="6">
        <f t="shared" si="234"/>
        <v>47</v>
      </c>
      <c r="E1181" s="5">
        <f t="shared" si="235"/>
        <v>99.000000000000014</v>
      </c>
      <c r="F1181" s="5">
        <f t="shared" si="236"/>
        <v>712.5626979170703</v>
      </c>
      <c r="G1181" s="5">
        <f t="shared" si="237"/>
        <v>1959.6780360096488</v>
      </c>
      <c r="H1181" s="5">
        <f t="shared" si="238"/>
        <v>2771.2407339267193</v>
      </c>
      <c r="I1181" s="5">
        <f t="shared" si="239"/>
        <v>720</v>
      </c>
      <c r="J1181" s="5">
        <f t="shared" si="240"/>
        <v>2051.2407339267193</v>
      </c>
      <c r="K1181" s="2">
        <f t="shared" si="241"/>
        <v>60611.818297338876</v>
      </c>
      <c r="L1181" s="2">
        <f t="shared" si="242"/>
        <v>123304</v>
      </c>
      <c r="M1181" s="2">
        <f t="shared" si="243"/>
        <v>34320</v>
      </c>
      <c r="N1181" s="6">
        <f t="shared" si="244"/>
        <v>1</v>
      </c>
      <c r="O1181" s="2">
        <f t="shared" si="245"/>
        <v>8372.1817026611243</v>
      </c>
      <c r="P1181" s="2">
        <f t="shared" si="246"/>
        <v>8372.1817026611243</v>
      </c>
    </row>
    <row r="1182" spans="1:16">
      <c r="A1182" s="6">
        <v>1</v>
      </c>
      <c r="B1182" s="6">
        <v>17</v>
      </c>
      <c r="C1182" s="6">
        <v>0</v>
      </c>
      <c r="D1182" s="6">
        <f t="shared" si="234"/>
        <v>18</v>
      </c>
      <c r="E1182" s="5">
        <f t="shared" si="235"/>
        <v>99.000000000000014</v>
      </c>
      <c r="F1182" s="5">
        <f t="shared" si="236"/>
        <v>776.02531320030937</v>
      </c>
      <c r="G1182" s="5">
        <f t="shared" si="237"/>
        <v>0</v>
      </c>
      <c r="H1182" s="5">
        <f t="shared" si="238"/>
        <v>875.02531320030937</v>
      </c>
      <c r="I1182" s="5">
        <f t="shared" si="239"/>
        <v>720</v>
      </c>
      <c r="J1182" s="5">
        <f t="shared" si="240"/>
        <v>155.02531320030937</v>
      </c>
      <c r="K1182" s="2">
        <f t="shared" si="241"/>
        <v>27691.41168750537</v>
      </c>
      <c r="L1182" s="2">
        <f t="shared" si="242"/>
        <v>44398</v>
      </c>
      <c r="M1182" s="2">
        <f t="shared" si="243"/>
        <v>8360</v>
      </c>
      <c r="N1182" s="6">
        <f t="shared" si="244"/>
        <v>1</v>
      </c>
      <c r="O1182" s="2">
        <f t="shared" si="245"/>
        <v>-11653.41168750537</v>
      </c>
      <c r="P1182" s="2">
        <f t="shared" si="246"/>
        <v>-11653.41168750537</v>
      </c>
    </row>
    <row r="1183" spans="1:16">
      <c r="A1183" s="6">
        <v>1</v>
      </c>
      <c r="B1183" s="6">
        <v>17</v>
      </c>
      <c r="C1183" s="6">
        <v>1</v>
      </c>
      <c r="D1183" s="6">
        <f t="shared" si="234"/>
        <v>19</v>
      </c>
      <c r="E1183" s="5">
        <f t="shared" si="235"/>
        <v>99.000000000000014</v>
      </c>
      <c r="F1183" s="5">
        <f t="shared" si="236"/>
        <v>776.02531320030937</v>
      </c>
      <c r="G1183" s="5">
        <f t="shared" si="237"/>
        <v>45.5625</v>
      </c>
      <c r="H1183" s="5">
        <f t="shared" si="238"/>
        <v>920.58781320030937</v>
      </c>
      <c r="I1183" s="5">
        <f t="shared" si="239"/>
        <v>720</v>
      </c>
      <c r="J1183" s="5">
        <f t="shared" si="240"/>
        <v>200.58781320030937</v>
      </c>
      <c r="K1183" s="2">
        <f t="shared" si="241"/>
        <v>28482.42731250537</v>
      </c>
      <c r="L1183" s="2">
        <f t="shared" si="242"/>
        <v>47098</v>
      </c>
      <c r="M1183" s="2">
        <f t="shared" si="243"/>
        <v>9240</v>
      </c>
      <c r="N1183" s="6">
        <f t="shared" si="244"/>
        <v>1</v>
      </c>
      <c r="O1183" s="2">
        <f t="shared" si="245"/>
        <v>-10624.42731250537</v>
      </c>
      <c r="P1183" s="2">
        <f t="shared" si="246"/>
        <v>-10624.42731250537</v>
      </c>
    </row>
    <row r="1184" spans="1:16">
      <c r="A1184" s="6">
        <v>1</v>
      </c>
      <c r="B1184" s="6">
        <v>17</v>
      </c>
      <c r="C1184" s="6">
        <v>2</v>
      </c>
      <c r="D1184" s="6">
        <f t="shared" si="234"/>
        <v>20</v>
      </c>
      <c r="E1184" s="5">
        <f t="shared" si="235"/>
        <v>99.000000000000014</v>
      </c>
      <c r="F1184" s="5">
        <f t="shared" si="236"/>
        <v>776.02531320030937</v>
      </c>
      <c r="G1184" s="5">
        <f t="shared" si="237"/>
        <v>92.264062499999994</v>
      </c>
      <c r="H1184" s="5">
        <f t="shared" si="238"/>
        <v>967.28937570030939</v>
      </c>
      <c r="I1184" s="5">
        <f t="shared" si="239"/>
        <v>720</v>
      </c>
      <c r="J1184" s="5">
        <f t="shared" si="240"/>
        <v>247.28937570030939</v>
      </c>
      <c r="K1184" s="2">
        <f t="shared" si="241"/>
        <v>29293.218328130373</v>
      </c>
      <c r="L1184" s="2">
        <f t="shared" si="242"/>
        <v>49798</v>
      </c>
      <c r="M1184" s="2">
        <f t="shared" si="243"/>
        <v>10120</v>
      </c>
      <c r="N1184" s="6">
        <f t="shared" si="244"/>
        <v>1</v>
      </c>
      <c r="O1184" s="2">
        <f t="shared" si="245"/>
        <v>-9615.2183281303733</v>
      </c>
      <c r="P1184" s="2">
        <f t="shared" si="246"/>
        <v>-9615.2183281303733</v>
      </c>
    </row>
    <row r="1185" spans="1:16">
      <c r="A1185" s="6">
        <v>1</v>
      </c>
      <c r="B1185" s="6">
        <v>17</v>
      </c>
      <c r="C1185" s="6">
        <v>3</v>
      </c>
      <c r="D1185" s="6">
        <f t="shared" si="234"/>
        <v>21</v>
      </c>
      <c r="E1185" s="5">
        <f t="shared" si="235"/>
        <v>99.000000000000014</v>
      </c>
      <c r="F1185" s="5">
        <f t="shared" si="236"/>
        <v>776.02531320030937</v>
      </c>
      <c r="G1185" s="5">
        <f t="shared" si="237"/>
        <v>140.12604492187498</v>
      </c>
      <c r="H1185" s="5">
        <f t="shared" si="238"/>
        <v>1015.1513581221843</v>
      </c>
      <c r="I1185" s="5">
        <f t="shared" si="239"/>
        <v>720</v>
      </c>
      <c r="J1185" s="5">
        <f t="shared" si="240"/>
        <v>295.15135812218432</v>
      </c>
      <c r="K1185" s="2">
        <f t="shared" si="241"/>
        <v>30124.155522954588</v>
      </c>
      <c r="L1185" s="2">
        <f t="shared" si="242"/>
        <v>52498</v>
      </c>
      <c r="M1185" s="2">
        <f t="shared" si="243"/>
        <v>11000</v>
      </c>
      <c r="N1185" s="6">
        <f t="shared" si="244"/>
        <v>1</v>
      </c>
      <c r="O1185" s="2">
        <f t="shared" si="245"/>
        <v>-8626.1555229545884</v>
      </c>
      <c r="P1185" s="2">
        <f t="shared" si="246"/>
        <v>-8626.1555229545884</v>
      </c>
    </row>
    <row r="1186" spans="1:16">
      <c r="A1186" s="6">
        <v>1</v>
      </c>
      <c r="B1186" s="6">
        <v>17</v>
      </c>
      <c r="C1186" s="6">
        <v>4</v>
      </c>
      <c r="D1186" s="6">
        <f t="shared" si="234"/>
        <v>22</v>
      </c>
      <c r="E1186" s="5">
        <f t="shared" si="235"/>
        <v>99.000000000000014</v>
      </c>
      <c r="F1186" s="5">
        <f t="shared" si="236"/>
        <v>776.02531320030937</v>
      </c>
      <c r="G1186" s="5">
        <f t="shared" si="237"/>
        <v>189.17016064453125</v>
      </c>
      <c r="H1186" s="5">
        <f t="shared" si="238"/>
        <v>1064.1954738448405</v>
      </c>
      <c r="I1186" s="5">
        <f t="shared" si="239"/>
        <v>720</v>
      </c>
      <c r="J1186" s="5">
        <f t="shared" si="240"/>
        <v>344.19547384484054</v>
      </c>
      <c r="K1186" s="2">
        <f t="shared" si="241"/>
        <v>30975.615865361815</v>
      </c>
      <c r="L1186" s="2">
        <f t="shared" si="242"/>
        <v>55198</v>
      </c>
      <c r="M1186" s="2">
        <f t="shared" si="243"/>
        <v>11880</v>
      </c>
      <c r="N1186" s="6">
        <f t="shared" si="244"/>
        <v>1</v>
      </c>
      <c r="O1186" s="2">
        <f t="shared" si="245"/>
        <v>-7657.6158653618149</v>
      </c>
      <c r="P1186" s="2">
        <f t="shared" si="246"/>
        <v>-7657.6158653618149</v>
      </c>
    </row>
    <row r="1187" spans="1:16">
      <c r="A1187" s="6">
        <v>1</v>
      </c>
      <c r="B1187" s="6">
        <v>17</v>
      </c>
      <c r="C1187" s="6">
        <v>5</v>
      </c>
      <c r="D1187" s="6">
        <f t="shared" si="234"/>
        <v>23</v>
      </c>
      <c r="E1187" s="5">
        <f t="shared" si="235"/>
        <v>99.000000000000014</v>
      </c>
      <c r="F1187" s="5">
        <f t="shared" si="236"/>
        <v>776.02531320030937</v>
      </c>
      <c r="G1187" s="5">
        <f t="shared" si="237"/>
        <v>239.41848456573481</v>
      </c>
      <c r="H1187" s="5">
        <f t="shared" si="238"/>
        <v>1114.4437977660441</v>
      </c>
      <c r="I1187" s="5">
        <f t="shared" si="239"/>
        <v>720</v>
      </c>
      <c r="J1187" s="5">
        <f t="shared" si="240"/>
        <v>394.4437977660441</v>
      </c>
      <c r="K1187" s="2">
        <f t="shared" si="241"/>
        <v>31847.982600104933</v>
      </c>
      <c r="L1187" s="2">
        <f t="shared" si="242"/>
        <v>57898</v>
      </c>
      <c r="M1187" s="2">
        <f t="shared" si="243"/>
        <v>12760</v>
      </c>
      <c r="N1187" s="6">
        <f t="shared" si="244"/>
        <v>1</v>
      </c>
      <c r="O1187" s="2">
        <f t="shared" si="245"/>
        <v>-6709.9826001049332</v>
      </c>
      <c r="P1187" s="2">
        <f t="shared" si="246"/>
        <v>-6709.9826001049332</v>
      </c>
    </row>
    <row r="1188" spans="1:16">
      <c r="A1188" s="6">
        <v>1</v>
      </c>
      <c r="B1188" s="6">
        <v>17</v>
      </c>
      <c r="C1188" s="6">
        <v>6</v>
      </c>
      <c r="D1188" s="6">
        <f t="shared" si="234"/>
        <v>24</v>
      </c>
      <c r="E1188" s="5">
        <f t="shared" si="235"/>
        <v>99.000000000000014</v>
      </c>
      <c r="F1188" s="5">
        <f t="shared" si="236"/>
        <v>776.02531320030937</v>
      </c>
      <c r="G1188" s="5">
        <f t="shared" si="237"/>
        <v>290.89345874736784</v>
      </c>
      <c r="H1188" s="5">
        <f t="shared" si="238"/>
        <v>1165.9187719476772</v>
      </c>
      <c r="I1188" s="5">
        <f t="shared" si="239"/>
        <v>720</v>
      </c>
      <c r="J1188" s="5">
        <f t="shared" si="240"/>
        <v>445.91877194767721</v>
      </c>
      <c r="K1188" s="2">
        <f t="shared" si="241"/>
        <v>32741.645346313839</v>
      </c>
      <c r="L1188" s="2">
        <f t="shared" si="242"/>
        <v>60598</v>
      </c>
      <c r="M1188" s="2">
        <f t="shared" si="243"/>
        <v>13640</v>
      </c>
      <c r="N1188" s="6">
        <f t="shared" si="244"/>
        <v>1</v>
      </c>
      <c r="O1188" s="2">
        <f t="shared" si="245"/>
        <v>-5783.6453463138387</v>
      </c>
      <c r="P1188" s="2">
        <f t="shared" si="246"/>
        <v>-5783.6453463138387</v>
      </c>
    </row>
    <row r="1189" spans="1:16">
      <c r="A1189" s="6">
        <v>1</v>
      </c>
      <c r="B1189" s="6">
        <v>17</v>
      </c>
      <c r="C1189" s="6">
        <v>7</v>
      </c>
      <c r="D1189" s="6">
        <f t="shared" si="234"/>
        <v>25</v>
      </c>
      <c r="E1189" s="5">
        <f t="shared" si="235"/>
        <v>99.000000000000014</v>
      </c>
      <c r="F1189" s="5">
        <f t="shared" si="236"/>
        <v>776.02531320030937</v>
      </c>
      <c r="G1189" s="5">
        <f t="shared" si="237"/>
        <v>343.61789814532818</v>
      </c>
      <c r="H1189" s="5">
        <f t="shared" si="238"/>
        <v>1218.6432113456376</v>
      </c>
      <c r="I1189" s="5">
        <f t="shared" si="239"/>
        <v>720</v>
      </c>
      <c r="J1189" s="5">
        <f t="shared" si="240"/>
        <v>498.64321134563761</v>
      </c>
      <c r="K1189" s="2">
        <f t="shared" si="241"/>
        <v>33657.000196972876</v>
      </c>
      <c r="L1189" s="2">
        <f t="shared" si="242"/>
        <v>63298</v>
      </c>
      <c r="M1189" s="2">
        <f t="shared" si="243"/>
        <v>14520</v>
      </c>
      <c r="N1189" s="6">
        <f t="shared" si="244"/>
        <v>1</v>
      </c>
      <c r="O1189" s="2">
        <f t="shared" si="245"/>
        <v>-4879.0001969728764</v>
      </c>
      <c r="P1189" s="2">
        <f t="shared" si="246"/>
        <v>-4879.0001969728764</v>
      </c>
    </row>
    <row r="1190" spans="1:16">
      <c r="A1190" s="6">
        <v>1</v>
      </c>
      <c r="B1190" s="6">
        <v>17</v>
      </c>
      <c r="C1190" s="6">
        <v>8</v>
      </c>
      <c r="D1190" s="6">
        <f t="shared" si="234"/>
        <v>26</v>
      </c>
      <c r="E1190" s="5">
        <f t="shared" si="235"/>
        <v>99.000000000000014</v>
      </c>
      <c r="F1190" s="5">
        <f t="shared" si="236"/>
        <v>776.02531320030937</v>
      </c>
      <c r="G1190" s="5">
        <f t="shared" si="237"/>
        <v>397.61499642530839</v>
      </c>
      <c r="H1190" s="5">
        <f t="shared" si="238"/>
        <v>1272.6403096256176</v>
      </c>
      <c r="I1190" s="5">
        <f t="shared" si="239"/>
        <v>720</v>
      </c>
      <c r="J1190" s="5">
        <f t="shared" si="240"/>
        <v>552.64030962561765</v>
      </c>
      <c r="K1190" s="2">
        <f t="shared" si="241"/>
        <v>34594.449819889196</v>
      </c>
      <c r="L1190" s="2">
        <f t="shared" si="242"/>
        <v>65998</v>
      </c>
      <c r="M1190" s="2">
        <f t="shared" si="243"/>
        <v>15400</v>
      </c>
      <c r="N1190" s="6">
        <f t="shared" si="244"/>
        <v>1</v>
      </c>
      <c r="O1190" s="2">
        <f t="shared" si="245"/>
        <v>-3996.4498198891961</v>
      </c>
      <c r="P1190" s="2">
        <f t="shared" si="246"/>
        <v>-3996.4498198891961</v>
      </c>
    </row>
    <row r="1191" spans="1:16">
      <c r="A1191" s="6">
        <v>1</v>
      </c>
      <c r="B1191" s="6">
        <v>17</v>
      </c>
      <c r="C1191" s="6">
        <v>9</v>
      </c>
      <c r="D1191" s="6">
        <f t="shared" si="234"/>
        <v>27</v>
      </c>
      <c r="E1191" s="5">
        <f t="shared" si="235"/>
        <v>99.000000000000014</v>
      </c>
      <c r="F1191" s="5">
        <f t="shared" si="236"/>
        <v>776.02531320030937</v>
      </c>
      <c r="G1191" s="5">
        <f t="shared" si="237"/>
        <v>452.90833186570285</v>
      </c>
      <c r="H1191" s="5">
        <f t="shared" si="238"/>
        <v>1327.9336450660121</v>
      </c>
      <c r="I1191" s="5">
        <f t="shared" si="239"/>
        <v>720</v>
      </c>
      <c r="J1191" s="5">
        <f t="shared" si="240"/>
        <v>607.9336450660121</v>
      </c>
      <c r="K1191" s="2">
        <f t="shared" si="241"/>
        <v>35554.403560173821</v>
      </c>
      <c r="L1191" s="2">
        <f t="shared" si="242"/>
        <v>68698</v>
      </c>
      <c r="M1191" s="2">
        <f t="shared" si="243"/>
        <v>16280</v>
      </c>
      <c r="N1191" s="6">
        <f t="shared" si="244"/>
        <v>1</v>
      </c>
      <c r="O1191" s="2">
        <f t="shared" si="245"/>
        <v>-3136.4035601738215</v>
      </c>
      <c r="P1191" s="2">
        <f t="shared" si="246"/>
        <v>-3136.4035601738215</v>
      </c>
    </row>
    <row r="1192" spans="1:16">
      <c r="A1192" s="6">
        <v>1</v>
      </c>
      <c r="B1192" s="6">
        <v>17</v>
      </c>
      <c r="C1192" s="6">
        <v>10</v>
      </c>
      <c r="D1192" s="6">
        <f t="shared" si="234"/>
        <v>28</v>
      </c>
      <c r="E1192" s="5">
        <f t="shared" si="235"/>
        <v>99.000000000000014</v>
      </c>
      <c r="F1192" s="5">
        <f t="shared" si="236"/>
        <v>776.02531320030937</v>
      </c>
      <c r="G1192" s="5">
        <f t="shared" si="237"/>
        <v>509.52187334891573</v>
      </c>
      <c r="H1192" s="5">
        <f t="shared" si="238"/>
        <v>1384.547186549225</v>
      </c>
      <c r="I1192" s="5">
        <f t="shared" si="239"/>
        <v>720</v>
      </c>
      <c r="J1192" s="5">
        <f t="shared" si="240"/>
        <v>664.54718654922499</v>
      </c>
      <c r="K1192" s="2">
        <f t="shared" si="241"/>
        <v>36537.277544257377</v>
      </c>
      <c r="L1192" s="2">
        <f t="shared" si="242"/>
        <v>71398</v>
      </c>
      <c r="M1192" s="2">
        <f t="shared" si="243"/>
        <v>17160</v>
      </c>
      <c r="N1192" s="6">
        <f t="shared" si="244"/>
        <v>1</v>
      </c>
      <c r="O1192" s="2">
        <f t="shared" si="245"/>
        <v>-2299.2775442573766</v>
      </c>
      <c r="P1192" s="2">
        <f t="shared" si="246"/>
        <v>-2299.2775442573766</v>
      </c>
    </row>
    <row r="1193" spans="1:16">
      <c r="A1193" s="6">
        <v>1</v>
      </c>
      <c r="B1193" s="6">
        <v>17</v>
      </c>
      <c r="C1193" s="6">
        <v>11</v>
      </c>
      <c r="D1193" s="6">
        <f t="shared" si="234"/>
        <v>29</v>
      </c>
      <c r="E1193" s="5">
        <f t="shared" si="235"/>
        <v>99.000000000000014</v>
      </c>
      <c r="F1193" s="5">
        <f t="shared" si="236"/>
        <v>776.02531320030937</v>
      </c>
      <c r="G1193" s="5">
        <f t="shared" si="237"/>
        <v>567.47998644235474</v>
      </c>
      <c r="H1193" s="5">
        <f t="shared" si="238"/>
        <v>1442.5052996426641</v>
      </c>
      <c r="I1193" s="5">
        <f t="shared" si="239"/>
        <v>720</v>
      </c>
      <c r="J1193" s="5">
        <f t="shared" si="240"/>
        <v>722.50529964266411</v>
      </c>
      <c r="K1193" s="2">
        <f t="shared" si="241"/>
        <v>37543.494785462921</v>
      </c>
      <c r="L1193" s="2">
        <f t="shared" si="242"/>
        <v>74098</v>
      </c>
      <c r="M1193" s="2">
        <f t="shared" si="243"/>
        <v>18040</v>
      </c>
      <c r="N1193" s="6">
        <f t="shared" si="244"/>
        <v>1</v>
      </c>
      <c r="O1193" s="2">
        <f t="shared" si="245"/>
        <v>-1485.4947854629208</v>
      </c>
      <c r="P1193" s="2">
        <f t="shared" si="246"/>
        <v>-1485.4947854629208</v>
      </c>
    </row>
    <row r="1194" spans="1:16">
      <c r="A1194" s="6">
        <v>1</v>
      </c>
      <c r="B1194" s="6">
        <v>17</v>
      </c>
      <c r="C1194" s="6">
        <v>12</v>
      </c>
      <c r="D1194" s="6">
        <f t="shared" si="234"/>
        <v>30</v>
      </c>
      <c r="E1194" s="5">
        <f t="shared" si="235"/>
        <v>99.000000000000014</v>
      </c>
      <c r="F1194" s="5">
        <f t="shared" si="236"/>
        <v>776.02531320030937</v>
      </c>
      <c r="G1194" s="5">
        <f t="shared" si="237"/>
        <v>626.80743957041921</v>
      </c>
      <c r="H1194" s="5">
        <f t="shared" si="238"/>
        <v>1501.8327527707286</v>
      </c>
      <c r="I1194" s="5">
        <f t="shared" si="239"/>
        <v>720</v>
      </c>
      <c r="J1194" s="5">
        <f t="shared" si="240"/>
        <v>781.83275277072858</v>
      </c>
      <c r="K1194" s="2">
        <f t="shared" si="241"/>
        <v>38573.485291158482</v>
      </c>
      <c r="L1194" s="2">
        <f t="shared" si="242"/>
        <v>76798</v>
      </c>
      <c r="M1194" s="2">
        <f t="shared" si="243"/>
        <v>18920</v>
      </c>
      <c r="N1194" s="6">
        <f t="shared" si="244"/>
        <v>1</v>
      </c>
      <c r="O1194" s="2">
        <f t="shared" si="245"/>
        <v>-695.48529115848214</v>
      </c>
      <c r="P1194" s="2">
        <f t="shared" si="246"/>
        <v>-695.48529115848214</v>
      </c>
    </row>
    <row r="1195" spans="1:16">
      <c r="A1195" s="6">
        <v>1</v>
      </c>
      <c r="B1195" s="6">
        <v>17</v>
      </c>
      <c r="C1195" s="6">
        <v>13</v>
      </c>
      <c r="D1195" s="6">
        <f t="shared" si="234"/>
        <v>31</v>
      </c>
      <c r="E1195" s="5">
        <f t="shared" si="235"/>
        <v>99.000000000000014</v>
      </c>
      <c r="F1195" s="5">
        <f t="shared" si="236"/>
        <v>776.02531320030937</v>
      </c>
      <c r="G1195" s="5">
        <f t="shared" si="237"/>
        <v>687.52941027880343</v>
      </c>
      <c r="H1195" s="5">
        <f t="shared" si="238"/>
        <v>1562.5547234791129</v>
      </c>
      <c r="I1195" s="5">
        <f t="shared" si="239"/>
        <v>720</v>
      </c>
      <c r="J1195" s="5">
        <f t="shared" si="240"/>
        <v>842.55472347911291</v>
      </c>
      <c r="K1195" s="2">
        <f t="shared" si="241"/>
        <v>39627.686171512374</v>
      </c>
      <c r="L1195" s="2">
        <f t="shared" si="242"/>
        <v>79498</v>
      </c>
      <c r="M1195" s="2">
        <f t="shared" si="243"/>
        <v>19800</v>
      </c>
      <c r="N1195" s="6">
        <f t="shared" si="244"/>
        <v>1</v>
      </c>
      <c r="O1195" s="2">
        <f t="shared" si="245"/>
        <v>70.313828487625869</v>
      </c>
      <c r="P1195" s="2">
        <f t="shared" si="246"/>
        <v>70.313828487625869</v>
      </c>
    </row>
    <row r="1196" spans="1:16">
      <c r="A1196" s="6">
        <v>1</v>
      </c>
      <c r="B1196" s="6">
        <v>17</v>
      </c>
      <c r="C1196" s="6">
        <v>14</v>
      </c>
      <c r="D1196" s="6">
        <f t="shared" si="234"/>
        <v>32</v>
      </c>
      <c r="E1196" s="5">
        <f t="shared" si="235"/>
        <v>99.000000000000014</v>
      </c>
      <c r="F1196" s="5">
        <f t="shared" si="236"/>
        <v>776.02531320030937</v>
      </c>
      <c r="G1196" s="5">
        <f t="shared" si="237"/>
        <v>749.67149159246469</v>
      </c>
      <c r="H1196" s="5">
        <f t="shared" si="238"/>
        <v>1624.6968047927739</v>
      </c>
      <c r="I1196" s="5">
        <f t="shared" si="239"/>
        <v>720</v>
      </c>
      <c r="J1196" s="5">
        <f t="shared" si="240"/>
        <v>904.69680479277395</v>
      </c>
      <c r="K1196" s="2">
        <f t="shared" si="241"/>
        <v>40706.541749874545</v>
      </c>
      <c r="L1196" s="2">
        <f t="shared" si="242"/>
        <v>82198</v>
      </c>
      <c r="M1196" s="2">
        <f t="shared" si="243"/>
        <v>20680</v>
      </c>
      <c r="N1196" s="6">
        <f t="shared" si="244"/>
        <v>1</v>
      </c>
      <c r="O1196" s="2">
        <f t="shared" si="245"/>
        <v>811.45825012545538</v>
      </c>
      <c r="P1196" s="2">
        <f t="shared" si="246"/>
        <v>811.45825012545538</v>
      </c>
    </row>
    <row r="1197" spans="1:16">
      <c r="A1197" s="6">
        <v>1</v>
      </c>
      <c r="B1197" s="6">
        <v>17</v>
      </c>
      <c r="C1197" s="6">
        <v>15</v>
      </c>
      <c r="D1197" s="6">
        <f t="shared" si="234"/>
        <v>33</v>
      </c>
      <c r="E1197" s="5">
        <f t="shared" si="235"/>
        <v>99.000000000000014</v>
      </c>
      <c r="F1197" s="5">
        <f t="shared" si="236"/>
        <v>776.02531320030937</v>
      </c>
      <c r="G1197" s="5">
        <f t="shared" si="237"/>
        <v>813.25969846861108</v>
      </c>
      <c r="H1197" s="5">
        <f t="shared" si="238"/>
        <v>1688.2850116689206</v>
      </c>
      <c r="I1197" s="5">
        <f t="shared" si="239"/>
        <v>720</v>
      </c>
      <c r="J1197" s="5">
        <f t="shared" si="240"/>
        <v>968.28501166892056</v>
      </c>
      <c r="K1197" s="2">
        <f t="shared" si="241"/>
        <v>41810.503674807653</v>
      </c>
      <c r="L1197" s="2">
        <f t="shared" si="242"/>
        <v>84898</v>
      </c>
      <c r="M1197" s="2">
        <f t="shared" si="243"/>
        <v>21560</v>
      </c>
      <c r="N1197" s="6">
        <f t="shared" si="244"/>
        <v>1</v>
      </c>
      <c r="O1197" s="2">
        <f t="shared" si="245"/>
        <v>1527.4963251923473</v>
      </c>
      <c r="P1197" s="2">
        <f t="shared" si="246"/>
        <v>1527.4963251923473</v>
      </c>
    </row>
    <row r="1198" spans="1:16">
      <c r="A1198" s="6">
        <v>1</v>
      </c>
      <c r="B1198" s="6">
        <v>17</v>
      </c>
      <c r="C1198" s="6">
        <v>16</v>
      </c>
      <c r="D1198" s="6">
        <f t="shared" si="234"/>
        <v>34</v>
      </c>
      <c r="E1198" s="5">
        <f t="shared" si="235"/>
        <v>99.000000000000014</v>
      </c>
      <c r="F1198" s="5">
        <f t="shared" si="236"/>
        <v>776.02531320030937</v>
      </c>
      <c r="G1198" s="5">
        <f t="shared" si="237"/>
        <v>878.32047434610013</v>
      </c>
      <c r="H1198" s="5">
        <f t="shared" si="238"/>
        <v>1753.3457875464096</v>
      </c>
      <c r="I1198" s="5">
        <f t="shared" si="239"/>
        <v>720</v>
      </c>
      <c r="J1198" s="5">
        <f t="shared" si="240"/>
        <v>1033.3457875464096</v>
      </c>
      <c r="K1198" s="2">
        <f t="shared" si="241"/>
        <v>42940.031033791834</v>
      </c>
      <c r="L1198" s="2">
        <f t="shared" si="242"/>
        <v>87598</v>
      </c>
      <c r="M1198" s="2">
        <f t="shared" si="243"/>
        <v>22440</v>
      </c>
      <c r="N1198" s="6">
        <f t="shared" si="244"/>
        <v>1</v>
      </c>
      <c r="O1198" s="2">
        <f t="shared" si="245"/>
        <v>2217.9689662081655</v>
      </c>
      <c r="P1198" s="2">
        <f t="shared" si="246"/>
        <v>2217.9689662081655</v>
      </c>
    </row>
    <row r="1199" spans="1:16">
      <c r="A1199" s="6">
        <v>1</v>
      </c>
      <c r="B1199" s="6">
        <v>17</v>
      </c>
      <c r="C1199" s="6">
        <v>17</v>
      </c>
      <c r="D1199" s="6">
        <f t="shared" si="234"/>
        <v>35</v>
      </c>
      <c r="E1199" s="5">
        <f t="shared" si="235"/>
        <v>99.000000000000014</v>
      </c>
      <c r="F1199" s="5">
        <f t="shared" si="236"/>
        <v>776.02531320030937</v>
      </c>
      <c r="G1199" s="5">
        <f t="shared" si="237"/>
        <v>944.88069779264049</v>
      </c>
      <c r="H1199" s="5">
        <f t="shared" si="238"/>
        <v>1819.9060109929499</v>
      </c>
      <c r="I1199" s="5">
        <f t="shared" si="239"/>
        <v>720</v>
      </c>
      <c r="J1199" s="5">
        <f t="shared" si="240"/>
        <v>1099.9060109929499</v>
      </c>
      <c r="K1199" s="2">
        <f t="shared" si="241"/>
        <v>44095.590468627604</v>
      </c>
      <c r="L1199" s="2">
        <f t="shared" si="242"/>
        <v>90298</v>
      </c>
      <c r="M1199" s="2">
        <f t="shared" si="243"/>
        <v>23320</v>
      </c>
      <c r="N1199" s="6">
        <f t="shared" si="244"/>
        <v>1</v>
      </c>
      <c r="O1199" s="2">
        <f t="shared" si="245"/>
        <v>2882.4095313723956</v>
      </c>
      <c r="P1199" s="2">
        <f t="shared" si="246"/>
        <v>2882.4095313723956</v>
      </c>
    </row>
    <row r="1200" spans="1:16">
      <c r="A1200" s="6">
        <v>1</v>
      </c>
      <c r="B1200" s="6">
        <v>17</v>
      </c>
      <c r="C1200" s="6">
        <v>18</v>
      </c>
      <c r="D1200" s="6">
        <f t="shared" si="234"/>
        <v>36</v>
      </c>
      <c r="E1200" s="5">
        <f t="shared" si="235"/>
        <v>99.000000000000014</v>
      </c>
      <c r="F1200" s="5">
        <f t="shared" si="236"/>
        <v>776.02531320030937</v>
      </c>
      <c r="G1200" s="5">
        <f t="shared" si="237"/>
        <v>1012.9676892512279</v>
      </c>
      <c r="H1200" s="5">
        <f t="shared" si="238"/>
        <v>1887.9930024515372</v>
      </c>
      <c r="I1200" s="5">
        <f t="shared" si="239"/>
        <v>720</v>
      </c>
      <c r="J1200" s="5">
        <f t="shared" si="240"/>
        <v>1167.9930024515372</v>
      </c>
      <c r="K1200" s="2">
        <f t="shared" si="241"/>
        <v>45277.656292561413</v>
      </c>
      <c r="L1200" s="2">
        <f t="shared" si="242"/>
        <v>92998</v>
      </c>
      <c r="M1200" s="2">
        <f t="shared" si="243"/>
        <v>24200</v>
      </c>
      <c r="N1200" s="6">
        <f t="shared" si="244"/>
        <v>1</v>
      </c>
      <c r="O1200" s="2">
        <f t="shared" si="245"/>
        <v>3520.3437074385874</v>
      </c>
      <c r="P1200" s="2">
        <f t="shared" si="246"/>
        <v>3520.3437074385874</v>
      </c>
    </row>
    <row r="1201" spans="1:16">
      <c r="A1201" s="6">
        <v>1</v>
      </c>
      <c r="B1201" s="6">
        <v>17</v>
      </c>
      <c r="C1201" s="6">
        <v>19</v>
      </c>
      <c r="D1201" s="6">
        <f t="shared" si="234"/>
        <v>37</v>
      </c>
      <c r="E1201" s="5">
        <f t="shared" si="235"/>
        <v>99.000000000000014</v>
      </c>
      <c r="F1201" s="5">
        <f t="shared" si="236"/>
        <v>776.02531320030937</v>
      </c>
      <c r="G1201" s="5">
        <f t="shared" si="237"/>
        <v>1082.6092178872495</v>
      </c>
      <c r="H1201" s="5">
        <f t="shared" si="238"/>
        <v>1957.634531087559</v>
      </c>
      <c r="I1201" s="5">
        <f t="shared" si="239"/>
        <v>720</v>
      </c>
      <c r="J1201" s="5">
        <f t="shared" si="240"/>
        <v>1237.634531087559</v>
      </c>
      <c r="K1201" s="2">
        <f t="shared" si="241"/>
        <v>46486.71060915901</v>
      </c>
      <c r="L1201" s="2">
        <f t="shared" si="242"/>
        <v>95698</v>
      </c>
      <c r="M1201" s="2">
        <f t="shared" si="243"/>
        <v>25080</v>
      </c>
      <c r="N1201" s="6">
        <f t="shared" si="244"/>
        <v>1</v>
      </c>
      <c r="O1201" s="2">
        <f t="shared" si="245"/>
        <v>4131.2893908409897</v>
      </c>
      <c r="P1201" s="2">
        <f t="shared" si="246"/>
        <v>4131.2893908409897</v>
      </c>
    </row>
    <row r="1202" spans="1:16">
      <c r="A1202" s="6">
        <v>1</v>
      </c>
      <c r="B1202" s="6">
        <v>17</v>
      </c>
      <c r="C1202" s="6">
        <v>20</v>
      </c>
      <c r="D1202" s="6">
        <f t="shared" si="234"/>
        <v>38</v>
      </c>
      <c r="E1202" s="5">
        <f t="shared" si="235"/>
        <v>99.000000000000014</v>
      </c>
      <c r="F1202" s="5">
        <f t="shared" si="236"/>
        <v>776.02531320030937</v>
      </c>
      <c r="G1202" s="5">
        <f t="shared" si="237"/>
        <v>1153.8335085377266</v>
      </c>
      <c r="H1202" s="5">
        <f t="shared" si="238"/>
        <v>2028.8588217380361</v>
      </c>
      <c r="I1202" s="5">
        <f t="shared" si="239"/>
        <v>720</v>
      </c>
      <c r="J1202" s="5">
        <f t="shared" si="240"/>
        <v>1308.8588217380361</v>
      </c>
      <c r="K1202" s="2">
        <f t="shared" si="241"/>
        <v>47723.243432952018</v>
      </c>
      <c r="L1202" s="2">
        <f t="shared" si="242"/>
        <v>98398</v>
      </c>
      <c r="M1202" s="2">
        <f t="shared" si="243"/>
        <v>25960</v>
      </c>
      <c r="N1202" s="6">
        <f t="shared" si="244"/>
        <v>1</v>
      </c>
      <c r="O1202" s="2">
        <f t="shared" si="245"/>
        <v>4714.7565670479817</v>
      </c>
      <c r="P1202" s="2">
        <f t="shared" si="246"/>
        <v>4714.7565670479817</v>
      </c>
    </row>
    <row r="1203" spans="1:16">
      <c r="A1203" s="6">
        <v>1</v>
      </c>
      <c r="B1203" s="6">
        <v>17</v>
      </c>
      <c r="C1203" s="6">
        <v>21</v>
      </c>
      <c r="D1203" s="6">
        <f t="shared" si="234"/>
        <v>39</v>
      </c>
      <c r="E1203" s="5">
        <f t="shared" si="235"/>
        <v>99.000000000000014</v>
      </c>
      <c r="F1203" s="5">
        <f t="shared" si="236"/>
        <v>776.02531320030937</v>
      </c>
      <c r="G1203" s="5">
        <f t="shared" si="237"/>
        <v>1226.6692487641703</v>
      </c>
      <c r="H1203" s="5">
        <f t="shared" si="238"/>
        <v>2101.6945619644798</v>
      </c>
      <c r="I1203" s="5">
        <f t="shared" si="239"/>
        <v>720</v>
      </c>
      <c r="J1203" s="5">
        <f t="shared" si="240"/>
        <v>1381.6945619644798</v>
      </c>
      <c r="K1203" s="2">
        <f t="shared" si="241"/>
        <v>48987.752811883329</v>
      </c>
      <c r="L1203" s="2">
        <f t="shared" si="242"/>
        <v>101098</v>
      </c>
      <c r="M1203" s="2">
        <f t="shared" si="243"/>
        <v>26840</v>
      </c>
      <c r="N1203" s="6">
        <f t="shared" si="244"/>
        <v>1</v>
      </c>
      <c r="O1203" s="2">
        <f t="shared" si="245"/>
        <v>5270.2471881166712</v>
      </c>
      <c r="P1203" s="2">
        <f t="shared" si="246"/>
        <v>5270.2471881166712</v>
      </c>
    </row>
    <row r="1204" spans="1:16">
      <c r="A1204" s="6">
        <v>1</v>
      </c>
      <c r="B1204" s="6">
        <v>17</v>
      </c>
      <c r="C1204" s="6">
        <v>22</v>
      </c>
      <c r="D1204" s="6">
        <f t="shared" si="234"/>
        <v>40</v>
      </c>
      <c r="E1204" s="5">
        <f t="shared" si="235"/>
        <v>99.000000000000014</v>
      </c>
      <c r="F1204" s="5">
        <f t="shared" si="236"/>
        <v>776.02531320030937</v>
      </c>
      <c r="G1204" s="5">
        <f t="shared" si="237"/>
        <v>1301.1455960105666</v>
      </c>
      <c r="H1204" s="5">
        <f t="shared" si="238"/>
        <v>2176.1709092108758</v>
      </c>
      <c r="I1204" s="5">
        <f t="shared" si="239"/>
        <v>720</v>
      </c>
      <c r="J1204" s="5">
        <f t="shared" si="240"/>
        <v>1456.1709092108758</v>
      </c>
      <c r="K1204" s="2">
        <f t="shared" si="241"/>
        <v>50280.744951577704</v>
      </c>
      <c r="L1204" s="2">
        <f t="shared" si="242"/>
        <v>103798</v>
      </c>
      <c r="M1204" s="2">
        <f t="shared" si="243"/>
        <v>27720</v>
      </c>
      <c r="N1204" s="6">
        <f t="shared" si="244"/>
        <v>1</v>
      </c>
      <c r="O1204" s="2">
        <f t="shared" si="245"/>
        <v>5797.2550484222957</v>
      </c>
      <c r="P1204" s="2">
        <f t="shared" si="246"/>
        <v>5797.2550484222957</v>
      </c>
    </row>
    <row r="1205" spans="1:16">
      <c r="A1205" s="6">
        <v>1</v>
      </c>
      <c r="B1205" s="6">
        <v>17</v>
      </c>
      <c r="C1205" s="6">
        <v>23</v>
      </c>
      <c r="D1205" s="6">
        <f t="shared" si="234"/>
        <v>41</v>
      </c>
      <c r="E1205" s="5">
        <f t="shared" si="235"/>
        <v>99.000000000000014</v>
      </c>
      <c r="F1205" s="5">
        <f t="shared" si="236"/>
        <v>776.02531320030937</v>
      </c>
      <c r="G1205" s="5">
        <f t="shared" si="237"/>
        <v>1377.292184868003</v>
      </c>
      <c r="H1205" s="5">
        <f t="shared" si="238"/>
        <v>2252.3174980683125</v>
      </c>
      <c r="I1205" s="5">
        <f t="shared" si="239"/>
        <v>720</v>
      </c>
      <c r="J1205" s="5">
        <f t="shared" si="240"/>
        <v>1532.3174980683125</v>
      </c>
      <c r="K1205" s="2">
        <f t="shared" si="241"/>
        <v>51602.734341463758</v>
      </c>
      <c r="L1205" s="2">
        <f t="shared" si="242"/>
        <v>106498</v>
      </c>
      <c r="M1205" s="2">
        <f t="shared" si="243"/>
        <v>28600</v>
      </c>
      <c r="N1205" s="6">
        <f t="shared" si="244"/>
        <v>1</v>
      </c>
      <c r="O1205" s="2">
        <f t="shared" si="245"/>
        <v>6295.265658536242</v>
      </c>
      <c r="P1205" s="2">
        <f t="shared" si="246"/>
        <v>6295.265658536242</v>
      </c>
    </row>
    <row r="1206" spans="1:16">
      <c r="A1206" s="6">
        <v>1</v>
      </c>
      <c r="B1206" s="6">
        <v>17</v>
      </c>
      <c r="C1206" s="6">
        <v>24</v>
      </c>
      <c r="D1206" s="6">
        <f t="shared" si="234"/>
        <v>42</v>
      </c>
      <c r="E1206" s="5">
        <f t="shared" si="235"/>
        <v>99.000000000000014</v>
      </c>
      <c r="F1206" s="5">
        <f t="shared" si="236"/>
        <v>776.02531320030937</v>
      </c>
      <c r="G1206" s="5">
        <f t="shared" si="237"/>
        <v>1455.1391344474989</v>
      </c>
      <c r="H1206" s="5">
        <f t="shared" si="238"/>
        <v>2330.1644476478082</v>
      </c>
      <c r="I1206" s="5">
        <f t="shared" si="239"/>
        <v>720</v>
      </c>
      <c r="J1206" s="5">
        <f t="shared" si="240"/>
        <v>1610.1644476478082</v>
      </c>
      <c r="K1206" s="2">
        <f t="shared" si="241"/>
        <v>52954.243882774448</v>
      </c>
      <c r="L1206" s="2">
        <f t="shared" si="242"/>
        <v>109198</v>
      </c>
      <c r="M1206" s="2">
        <f t="shared" si="243"/>
        <v>29480</v>
      </c>
      <c r="N1206" s="6">
        <f t="shared" si="244"/>
        <v>1</v>
      </c>
      <c r="O1206" s="2">
        <f t="shared" si="245"/>
        <v>6763.7561172255519</v>
      </c>
      <c r="P1206" s="2">
        <f t="shared" si="246"/>
        <v>6763.7561172255519</v>
      </c>
    </row>
    <row r="1207" spans="1:16">
      <c r="A1207" s="6">
        <v>1</v>
      </c>
      <c r="B1207" s="6">
        <v>17</v>
      </c>
      <c r="C1207" s="6">
        <v>25</v>
      </c>
      <c r="D1207" s="6">
        <f t="shared" si="234"/>
        <v>43</v>
      </c>
      <c r="E1207" s="5">
        <f t="shared" si="235"/>
        <v>99.000000000000014</v>
      </c>
      <c r="F1207" s="5">
        <f t="shared" si="236"/>
        <v>776.02531320030937</v>
      </c>
      <c r="G1207" s="5">
        <f t="shared" si="237"/>
        <v>1534.7170558625965</v>
      </c>
      <c r="H1207" s="5">
        <f t="shared" si="238"/>
        <v>2409.7423690629057</v>
      </c>
      <c r="I1207" s="5">
        <f t="shared" si="239"/>
        <v>720</v>
      </c>
      <c r="J1207" s="5">
        <f t="shared" si="240"/>
        <v>1689.7423690629057</v>
      </c>
      <c r="K1207" s="2">
        <f t="shared" si="241"/>
        <v>54335.805018453219</v>
      </c>
      <c r="L1207" s="2">
        <f t="shared" si="242"/>
        <v>111898</v>
      </c>
      <c r="M1207" s="2">
        <f t="shared" si="243"/>
        <v>30360</v>
      </c>
      <c r="N1207" s="6">
        <f t="shared" si="244"/>
        <v>1</v>
      </c>
      <c r="O1207" s="2">
        <f t="shared" si="245"/>
        <v>7202.1949815467815</v>
      </c>
      <c r="P1207" s="2">
        <f t="shared" si="246"/>
        <v>7202.1949815467815</v>
      </c>
    </row>
    <row r="1208" spans="1:16">
      <c r="A1208" s="6">
        <v>1</v>
      </c>
      <c r="B1208" s="6">
        <v>17</v>
      </c>
      <c r="C1208" s="6">
        <v>26</v>
      </c>
      <c r="D1208" s="6">
        <f t="shared" si="234"/>
        <v>44</v>
      </c>
      <c r="E1208" s="5">
        <f t="shared" si="235"/>
        <v>99.000000000000014</v>
      </c>
      <c r="F1208" s="5">
        <f t="shared" si="236"/>
        <v>776.02531320030937</v>
      </c>
      <c r="G1208" s="5">
        <f t="shared" si="237"/>
        <v>1616.0570598233144</v>
      </c>
      <c r="H1208" s="5">
        <f t="shared" si="238"/>
        <v>2491.0823730236239</v>
      </c>
      <c r="I1208" s="5">
        <f t="shared" si="239"/>
        <v>720</v>
      </c>
      <c r="J1208" s="5">
        <f t="shared" si="240"/>
        <v>1771.0823730236239</v>
      </c>
      <c r="K1208" s="2">
        <f t="shared" si="241"/>
        <v>55747.95786499347</v>
      </c>
      <c r="L1208" s="2">
        <f t="shared" si="242"/>
        <v>114598</v>
      </c>
      <c r="M1208" s="2">
        <f t="shared" si="243"/>
        <v>31240</v>
      </c>
      <c r="N1208" s="6">
        <f t="shared" si="244"/>
        <v>1</v>
      </c>
      <c r="O1208" s="2">
        <f t="shared" si="245"/>
        <v>7610.0421350065299</v>
      </c>
      <c r="P1208" s="2">
        <f t="shared" si="246"/>
        <v>7610.0421350065299</v>
      </c>
    </row>
    <row r="1209" spans="1:16">
      <c r="A1209" s="6">
        <v>1</v>
      </c>
      <c r="B1209" s="6">
        <v>17</v>
      </c>
      <c r="C1209" s="6">
        <v>27</v>
      </c>
      <c r="D1209" s="6">
        <f t="shared" si="234"/>
        <v>45</v>
      </c>
      <c r="E1209" s="5">
        <f t="shared" si="235"/>
        <v>99.000000000000014</v>
      </c>
      <c r="F1209" s="5">
        <f t="shared" si="236"/>
        <v>776.02531320030937</v>
      </c>
      <c r="G1209" s="5">
        <f t="shared" si="237"/>
        <v>1699.1907643430709</v>
      </c>
      <c r="H1209" s="5">
        <f t="shared" si="238"/>
        <v>2574.2160775433804</v>
      </c>
      <c r="I1209" s="5">
        <f t="shared" si="239"/>
        <v>720</v>
      </c>
      <c r="J1209" s="5">
        <f t="shared" si="240"/>
        <v>1854.2160775433804</v>
      </c>
      <c r="K1209" s="2">
        <f t="shared" si="241"/>
        <v>57191.251346239238</v>
      </c>
      <c r="L1209" s="2">
        <f t="shared" si="242"/>
        <v>117298</v>
      </c>
      <c r="M1209" s="2">
        <f t="shared" si="243"/>
        <v>32120</v>
      </c>
      <c r="N1209" s="6">
        <f t="shared" si="244"/>
        <v>1</v>
      </c>
      <c r="O1209" s="2">
        <f t="shared" si="245"/>
        <v>7986.748653760762</v>
      </c>
      <c r="P1209" s="2">
        <f t="shared" si="246"/>
        <v>7986.748653760762</v>
      </c>
    </row>
    <row r="1210" spans="1:16">
      <c r="A1210" s="6">
        <v>1</v>
      </c>
      <c r="B1210" s="6">
        <v>17</v>
      </c>
      <c r="C1210" s="6">
        <v>28</v>
      </c>
      <c r="D1210" s="6">
        <f t="shared" si="234"/>
        <v>46</v>
      </c>
      <c r="E1210" s="5">
        <f t="shared" si="235"/>
        <v>99.000000000000014</v>
      </c>
      <c r="F1210" s="5">
        <f t="shared" si="236"/>
        <v>776.02531320030937</v>
      </c>
      <c r="G1210" s="5">
        <f t="shared" si="237"/>
        <v>1784.1503025602246</v>
      </c>
      <c r="H1210" s="5">
        <f t="shared" si="238"/>
        <v>2659.1756157605341</v>
      </c>
      <c r="I1210" s="5">
        <f t="shared" si="239"/>
        <v>720</v>
      </c>
      <c r="J1210" s="5">
        <f t="shared" si="240"/>
        <v>1939.1756157605341</v>
      </c>
      <c r="K1210" s="2">
        <f t="shared" si="241"/>
        <v>58666.243329175937</v>
      </c>
      <c r="L1210" s="2">
        <f t="shared" si="242"/>
        <v>119998</v>
      </c>
      <c r="M1210" s="2">
        <f t="shared" si="243"/>
        <v>33000</v>
      </c>
      <c r="N1210" s="6">
        <f t="shared" si="244"/>
        <v>1</v>
      </c>
      <c r="O1210" s="2">
        <f t="shared" si="245"/>
        <v>8331.7566708240629</v>
      </c>
      <c r="P1210" s="2">
        <f t="shared" si="246"/>
        <v>8331.7566708240629</v>
      </c>
    </row>
    <row r="1211" spans="1:16">
      <c r="A1211" s="6">
        <v>1</v>
      </c>
      <c r="B1211" s="6">
        <v>17</v>
      </c>
      <c r="C1211" s="6">
        <v>29</v>
      </c>
      <c r="D1211" s="6">
        <f t="shared" si="234"/>
        <v>47</v>
      </c>
      <c r="E1211" s="5">
        <f t="shared" si="235"/>
        <v>99.000000000000014</v>
      </c>
      <c r="F1211" s="5">
        <f t="shared" si="236"/>
        <v>776.02531320030937</v>
      </c>
      <c r="G1211" s="5">
        <f t="shared" si="237"/>
        <v>1870.9683306758782</v>
      </c>
      <c r="H1211" s="5">
        <f t="shared" si="238"/>
        <v>2745.9936438761874</v>
      </c>
      <c r="I1211" s="5">
        <f t="shared" si="239"/>
        <v>720</v>
      </c>
      <c r="J1211" s="5">
        <f t="shared" si="240"/>
        <v>2025.9936438761874</v>
      </c>
      <c r="K1211" s="2">
        <f t="shared" si="241"/>
        <v>60173.500761739364</v>
      </c>
      <c r="L1211" s="2">
        <f t="shared" si="242"/>
        <v>122698</v>
      </c>
      <c r="M1211" s="2">
        <f t="shared" si="243"/>
        <v>33880</v>
      </c>
      <c r="N1211" s="6">
        <f t="shared" si="244"/>
        <v>1</v>
      </c>
      <c r="O1211" s="2">
        <f t="shared" si="245"/>
        <v>8644.499238260636</v>
      </c>
      <c r="P1211" s="2">
        <f t="shared" si="246"/>
        <v>8644.499238260636</v>
      </c>
    </row>
    <row r="1212" spans="1:16">
      <c r="A1212" s="6">
        <v>1</v>
      </c>
      <c r="B1212" s="6">
        <v>17</v>
      </c>
      <c r="C1212" s="6">
        <v>30</v>
      </c>
      <c r="D1212" s="6">
        <f t="shared" si="234"/>
        <v>48</v>
      </c>
      <c r="E1212" s="5">
        <f t="shared" si="235"/>
        <v>99.000000000000014</v>
      </c>
      <c r="F1212" s="5">
        <f t="shared" si="236"/>
        <v>776.02531320030937</v>
      </c>
      <c r="G1212" s="5">
        <f t="shared" si="237"/>
        <v>1959.6780360096488</v>
      </c>
      <c r="H1212" s="5">
        <f t="shared" si="238"/>
        <v>2834.7033492099581</v>
      </c>
      <c r="I1212" s="5">
        <f t="shared" si="239"/>
        <v>720</v>
      </c>
      <c r="J1212" s="5">
        <f t="shared" si="240"/>
        <v>2114.7033492099581</v>
      </c>
      <c r="K1212" s="2">
        <f t="shared" si="241"/>
        <v>61713.599812672881</v>
      </c>
      <c r="L1212" s="2">
        <f t="shared" si="242"/>
        <v>125398</v>
      </c>
      <c r="M1212" s="2">
        <f t="shared" si="243"/>
        <v>34760</v>
      </c>
      <c r="N1212" s="6">
        <f t="shared" si="244"/>
        <v>1</v>
      </c>
      <c r="O1212" s="2">
        <f t="shared" si="245"/>
        <v>8924.4001873271191</v>
      </c>
      <c r="P1212" s="2">
        <f t="shared" si="246"/>
        <v>8924.4001873271191</v>
      </c>
    </row>
    <row r="1213" spans="1:16">
      <c r="A1213" s="6">
        <v>1</v>
      </c>
      <c r="B1213" s="6">
        <v>18</v>
      </c>
      <c r="C1213" s="6">
        <v>0</v>
      </c>
      <c r="D1213" s="6">
        <f t="shared" si="234"/>
        <v>19</v>
      </c>
      <c r="E1213" s="5">
        <f t="shared" si="235"/>
        <v>99.000000000000014</v>
      </c>
      <c r="F1213" s="5">
        <f t="shared" si="236"/>
        <v>842.2157075615122</v>
      </c>
      <c r="G1213" s="5">
        <f t="shared" si="237"/>
        <v>0</v>
      </c>
      <c r="H1213" s="5">
        <f t="shared" si="238"/>
        <v>941.2157075615122</v>
      </c>
      <c r="I1213" s="5">
        <f t="shared" si="239"/>
        <v>720</v>
      </c>
      <c r="J1213" s="5">
        <f t="shared" si="240"/>
        <v>221.2157075615122</v>
      </c>
      <c r="K1213" s="2">
        <f t="shared" si="241"/>
        <v>28840.550478498477</v>
      </c>
      <c r="L1213" s="2">
        <f t="shared" si="242"/>
        <v>46492</v>
      </c>
      <c r="M1213" s="2">
        <f t="shared" si="243"/>
        <v>8800</v>
      </c>
      <c r="N1213" s="6">
        <f t="shared" si="244"/>
        <v>1</v>
      </c>
      <c r="O1213" s="2">
        <f t="shared" si="245"/>
        <v>-11148.550478498477</v>
      </c>
      <c r="P1213" s="2">
        <f t="shared" si="246"/>
        <v>-11148.550478498477</v>
      </c>
    </row>
    <row r="1214" spans="1:16">
      <c r="A1214" s="6">
        <v>1</v>
      </c>
      <c r="B1214" s="6">
        <v>18</v>
      </c>
      <c r="C1214" s="6">
        <v>1</v>
      </c>
      <c r="D1214" s="6">
        <f t="shared" si="234"/>
        <v>20</v>
      </c>
      <c r="E1214" s="5">
        <f t="shared" si="235"/>
        <v>99.000000000000014</v>
      </c>
      <c r="F1214" s="5">
        <f t="shared" si="236"/>
        <v>842.2157075615122</v>
      </c>
      <c r="G1214" s="5">
        <f t="shared" si="237"/>
        <v>45.5625</v>
      </c>
      <c r="H1214" s="5">
        <f t="shared" si="238"/>
        <v>986.7782075615122</v>
      </c>
      <c r="I1214" s="5">
        <f t="shared" si="239"/>
        <v>720</v>
      </c>
      <c r="J1214" s="5">
        <f t="shared" si="240"/>
        <v>266.7782075615122</v>
      </c>
      <c r="K1214" s="2">
        <f t="shared" si="241"/>
        <v>29631.566103498477</v>
      </c>
      <c r="L1214" s="2">
        <f t="shared" si="242"/>
        <v>49192</v>
      </c>
      <c r="M1214" s="2">
        <f t="shared" si="243"/>
        <v>9680</v>
      </c>
      <c r="N1214" s="6">
        <f t="shared" si="244"/>
        <v>1</v>
      </c>
      <c r="O1214" s="2">
        <f t="shared" si="245"/>
        <v>-10119.566103498477</v>
      </c>
      <c r="P1214" s="2">
        <f t="shared" si="246"/>
        <v>-10119.566103498477</v>
      </c>
    </row>
    <row r="1215" spans="1:16">
      <c r="A1215" s="6">
        <v>1</v>
      </c>
      <c r="B1215" s="6">
        <v>18</v>
      </c>
      <c r="C1215" s="6">
        <v>2</v>
      </c>
      <c r="D1215" s="6">
        <f t="shared" si="234"/>
        <v>21</v>
      </c>
      <c r="E1215" s="5">
        <f t="shared" si="235"/>
        <v>99.000000000000014</v>
      </c>
      <c r="F1215" s="5">
        <f t="shared" si="236"/>
        <v>842.2157075615122</v>
      </c>
      <c r="G1215" s="5">
        <f t="shared" si="237"/>
        <v>92.264062499999994</v>
      </c>
      <c r="H1215" s="5">
        <f t="shared" si="238"/>
        <v>1033.4797700615122</v>
      </c>
      <c r="I1215" s="5">
        <f t="shared" si="239"/>
        <v>720</v>
      </c>
      <c r="J1215" s="5">
        <f t="shared" si="240"/>
        <v>313.47977006151223</v>
      </c>
      <c r="K1215" s="2">
        <f t="shared" si="241"/>
        <v>30442.357119123477</v>
      </c>
      <c r="L1215" s="2">
        <f t="shared" si="242"/>
        <v>51892</v>
      </c>
      <c r="M1215" s="2">
        <f t="shared" si="243"/>
        <v>10560</v>
      </c>
      <c r="N1215" s="6">
        <f t="shared" si="244"/>
        <v>1</v>
      </c>
      <c r="O1215" s="2">
        <f t="shared" si="245"/>
        <v>-9110.3571191234769</v>
      </c>
      <c r="P1215" s="2">
        <f t="shared" si="246"/>
        <v>-9110.3571191234769</v>
      </c>
    </row>
    <row r="1216" spans="1:16">
      <c r="A1216" s="6">
        <v>1</v>
      </c>
      <c r="B1216" s="6">
        <v>18</v>
      </c>
      <c r="C1216" s="6">
        <v>3</v>
      </c>
      <c r="D1216" s="6">
        <f t="shared" si="234"/>
        <v>22</v>
      </c>
      <c r="E1216" s="5">
        <f t="shared" si="235"/>
        <v>99.000000000000014</v>
      </c>
      <c r="F1216" s="5">
        <f t="shared" si="236"/>
        <v>842.2157075615122</v>
      </c>
      <c r="G1216" s="5">
        <f t="shared" si="237"/>
        <v>140.12604492187498</v>
      </c>
      <c r="H1216" s="5">
        <f t="shared" si="238"/>
        <v>1081.3417524833872</v>
      </c>
      <c r="I1216" s="5">
        <f t="shared" si="239"/>
        <v>720</v>
      </c>
      <c r="J1216" s="5">
        <f t="shared" si="240"/>
        <v>361.34175248338715</v>
      </c>
      <c r="K1216" s="2">
        <f t="shared" si="241"/>
        <v>31273.294313947692</v>
      </c>
      <c r="L1216" s="2">
        <f t="shared" si="242"/>
        <v>54592</v>
      </c>
      <c r="M1216" s="2">
        <f t="shared" si="243"/>
        <v>11440</v>
      </c>
      <c r="N1216" s="6">
        <f t="shared" si="244"/>
        <v>1</v>
      </c>
      <c r="O1216" s="2">
        <f t="shared" si="245"/>
        <v>-8121.294313947692</v>
      </c>
      <c r="P1216" s="2">
        <f t="shared" si="246"/>
        <v>-8121.294313947692</v>
      </c>
    </row>
    <row r="1217" spans="1:16">
      <c r="A1217" s="6">
        <v>1</v>
      </c>
      <c r="B1217" s="6">
        <v>18</v>
      </c>
      <c r="C1217" s="6">
        <v>4</v>
      </c>
      <c r="D1217" s="6">
        <f t="shared" si="234"/>
        <v>23</v>
      </c>
      <c r="E1217" s="5">
        <f t="shared" si="235"/>
        <v>99.000000000000014</v>
      </c>
      <c r="F1217" s="5">
        <f t="shared" si="236"/>
        <v>842.2157075615122</v>
      </c>
      <c r="G1217" s="5">
        <f t="shared" si="237"/>
        <v>189.17016064453125</v>
      </c>
      <c r="H1217" s="5">
        <f t="shared" si="238"/>
        <v>1130.3858682060434</v>
      </c>
      <c r="I1217" s="5">
        <f t="shared" si="239"/>
        <v>720</v>
      </c>
      <c r="J1217" s="5">
        <f t="shared" si="240"/>
        <v>410.38586820604337</v>
      </c>
      <c r="K1217" s="2">
        <f t="shared" si="241"/>
        <v>32124.754656354919</v>
      </c>
      <c r="L1217" s="2">
        <f t="shared" si="242"/>
        <v>57292</v>
      </c>
      <c r="M1217" s="2">
        <f t="shared" si="243"/>
        <v>12320</v>
      </c>
      <c r="N1217" s="6">
        <f t="shared" si="244"/>
        <v>1</v>
      </c>
      <c r="O1217" s="2">
        <f t="shared" si="245"/>
        <v>-7152.7546563549186</v>
      </c>
      <c r="P1217" s="2">
        <f t="shared" si="246"/>
        <v>-7152.7546563549186</v>
      </c>
    </row>
    <row r="1218" spans="1:16">
      <c r="A1218" s="6">
        <v>1</v>
      </c>
      <c r="B1218" s="6">
        <v>18</v>
      </c>
      <c r="C1218" s="6">
        <v>5</v>
      </c>
      <c r="D1218" s="6">
        <f t="shared" si="234"/>
        <v>24</v>
      </c>
      <c r="E1218" s="5">
        <f t="shared" si="235"/>
        <v>99.000000000000014</v>
      </c>
      <c r="F1218" s="5">
        <f t="shared" si="236"/>
        <v>842.2157075615122</v>
      </c>
      <c r="G1218" s="5">
        <f t="shared" si="237"/>
        <v>239.41848456573481</v>
      </c>
      <c r="H1218" s="5">
        <f t="shared" si="238"/>
        <v>1180.6341921272469</v>
      </c>
      <c r="I1218" s="5">
        <f t="shared" si="239"/>
        <v>720</v>
      </c>
      <c r="J1218" s="5">
        <f t="shared" si="240"/>
        <v>460.63419212724693</v>
      </c>
      <c r="K1218" s="2">
        <f t="shared" si="241"/>
        <v>32997.121391098037</v>
      </c>
      <c r="L1218" s="2">
        <f t="shared" si="242"/>
        <v>59992</v>
      </c>
      <c r="M1218" s="2">
        <f t="shared" si="243"/>
        <v>13200</v>
      </c>
      <c r="N1218" s="6">
        <f t="shared" si="244"/>
        <v>1</v>
      </c>
      <c r="O1218" s="2">
        <f t="shared" si="245"/>
        <v>-6205.1213910980368</v>
      </c>
      <c r="P1218" s="2">
        <f t="shared" si="246"/>
        <v>-6205.1213910980368</v>
      </c>
    </row>
    <row r="1219" spans="1:16">
      <c r="A1219" s="6">
        <v>1</v>
      </c>
      <c r="B1219" s="6">
        <v>18</v>
      </c>
      <c r="C1219" s="6">
        <v>6</v>
      </c>
      <c r="D1219" s="6">
        <f t="shared" si="234"/>
        <v>25</v>
      </c>
      <c r="E1219" s="5">
        <f t="shared" si="235"/>
        <v>99.000000000000014</v>
      </c>
      <c r="F1219" s="5">
        <f t="shared" si="236"/>
        <v>842.2157075615122</v>
      </c>
      <c r="G1219" s="5">
        <f t="shared" si="237"/>
        <v>290.89345874736784</v>
      </c>
      <c r="H1219" s="5">
        <f t="shared" si="238"/>
        <v>1232.10916630888</v>
      </c>
      <c r="I1219" s="5">
        <f t="shared" si="239"/>
        <v>720</v>
      </c>
      <c r="J1219" s="5">
        <f t="shared" si="240"/>
        <v>512.10916630888005</v>
      </c>
      <c r="K1219" s="2">
        <f t="shared" si="241"/>
        <v>33890.784137306946</v>
      </c>
      <c r="L1219" s="2">
        <f t="shared" si="242"/>
        <v>62692</v>
      </c>
      <c r="M1219" s="2">
        <f t="shared" si="243"/>
        <v>14080</v>
      </c>
      <c r="N1219" s="6">
        <f t="shared" si="244"/>
        <v>1</v>
      </c>
      <c r="O1219" s="2">
        <f t="shared" si="245"/>
        <v>-5278.7841373069459</v>
      </c>
      <c r="P1219" s="2">
        <f t="shared" si="246"/>
        <v>-5278.7841373069459</v>
      </c>
    </row>
    <row r="1220" spans="1:16">
      <c r="A1220" s="6">
        <v>1</v>
      </c>
      <c r="B1220" s="6">
        <v>18</v>
      </c>
      <c r="C1220" s="6">
        <v>7</v>
      </c>
      <c r="D1220" s="6">
        <f t="shared" ref="D1220:D1283" si="247">A1220+B1220+C1220</f>
        <v>26</v>
      </c>
      <c r="E1220" s="5">
        <f t="shared" ref="E1220:E1283" si="248">IF(A1220=0,0,A1220*LABOR_HRS_WK_TOM*SEASON_WEEKS*(1+DIM_PCT_TOM)^A1220)</f>
        <v>99.000000000000014</v>
      </c>
      <c r="F1220" s="5">
        <f t="shared" ref="F1220:F1283" si="249">IF(B1220=0,0,B1220*LABOR_HRS_WK_CAR*SEASON_WEEKS*(1+DIM_PCT_CAR)^B1220)</f>
        <v>842.2157075615122</v>
      </c>
      <c r="G1220" s="5">
        <f t="shared" ref="G1220:G1283" si="250">IF(C1220=0,0,C1220*LABOR_HRS_WK_MES*SEASON_WEEKS*(1+DIM_PCT_MES)^C1220)</f>
        <v>343.61789814532818</v>
      </c>
      <c r="H1220" s="5">
        <f t="shared" ref="H1220:H1283" si="251">E1220+F1220+G1220</f>
        <v>1284.8336057068404</v>
      </c>
      <c r="I1220" s="5">
        <f t="shared" ref="I1220:I1283" si="252">MIN(H1220,FARMER_HRS)</f>
        <v>720</v>
      </c>
      <c r="J1220" s="5">
        <f t="shared" ref="J1220:J1283" si="253">MAX(0,H1220-FARMER_HRS)</f>
        <v>564.83360570684044</v>
      </c>
      <c r="K1220" s="2">
        <f t="shared" ref="K1220:K1283" si="254">I1220*FARMER_RATE+J1220*TEMP_WORKER_RATE</f>
        <v>34806.138987965984</v>
      </c>
      <c r="L1220" s="2">
        <f t="shared" ref="L1220:L1283" si="255">A1220*PRICE_TOM+B1220*PRICE_CAR+C1220*PRICE_MES</f>
        <v>65392</v>
      </c>
      <c r="M1220" s="2">
        <f t="shared" ref="M1220:M1283" si="256">A1220*FERT_BED_TOM+B1220*FERT_BED_CAR+C1220*FERT_BED_MES</f>
        <v>14960</v>
      </c>
      <c r="N1220" s="6">
        <f t="shared" ref="N1220:N1283" si="257">IF(AND(D1220&lt;=TOTAL_BEDS,J1220&lt;=TEMP_WORKER_MAX*TEMP_WORKER_HRS),1,0)</f>
        <v>1</v>
      </c>
      <c r="O1220" s="2">
        <f t="shared" ref="O1220:O1283" si="258">L1220-M1220-K1220-FIXED_COSTS</f>
        <v>-4374.1389879659837</v>
      </c>
      <c r="P1220" s="2">
        <f t="shared" ref="P1220:P1283" si="259">IF(N1220=1,O1220,"")</f>
        <v>-4374.1389879659837</v>
      </c>
    </row>
    <row r="1221" spans="1:16">
      <c r="A1221" s="6">
        <v>1</v>
      </c>
      <c r="B1221" s="6">
        <v>18</v>
      </c>
      <c r="C1221" s="6">
        <v>8</v>
      </c>
      <c r="D1221" s="6">
        <f t="shared" si="247"/>
        <v>27</v>
      </c>
      <c r="E1221" s="5">
        <f t="shared" si="248"/>
        <v>99.000000000000014</v>
      </c>
      <c r="F1221" s="5">
        <f t="shared" si="249"/>
        <v>842.2157075615122</v>
      </c>
      <c r="G1221" s="5">
        <f t="shared" si="250"/>
        <v>397.61499642530839</v>
      </c>
      <c r="H1221" s="5">
        <f t="shared" si="251"/>
        <v>1338.8307039868205</v>
      </c>
      <c r="I1221" s="5">
        <f t="shared" si="252"/>
        <v>720</v>
      </c>
      <c r="J1221" s="5">
        <f t="shared" si="253"/>
        <v>618.83070398682048</v>
      </c>
      <c r="K1221" s="2">
        <f t="shared" si="254"/>
        <v>35743.588610882303</v>
      </c>
      <c r="L1221" s="2">
        <f t="shared" si="255"/>
        <v>68092</v>
      </c>
      <c r="M1221" s="2">
        <f t="shared" si="256"/>
        <v>15840</v>
      </c>
      <c r="N1221" s="6">
        <f t="shared" si="257"/>
        <v>1</v>
      </c>
      <c r="O1221" s="2">
        <f t="shared" si="258"/>
        <v>-3491.5886108823033</v>
      </c>
      <c r="P1221" s="2">
        <f t="shared" si="259"/>
        <v>-3491.5886108823033</v>
      </c>
    </row>
    <row r="1222" spans="1:16">
      <c r="A1222" s="6">
        <v>1</v>
      </c>
      <c r="B1222" s="6">
        <v>18</v>
      </c>
      <c r="C1222" s="6">
        <v>9</v>
      </c>
      <c r="D1222" s="6">
        <f t="shared" si="247"/>
        <v>28</v>
      </c>
      <c r="E1222" s="5">
        <f t="shared" si="248"/>
        <v>99.000000000000014</v>
      </c>
      <c r="F1222" s="5">
        <f t="shared" si="249"/>
        <v>842.2157075615122</v>
      </c>
      <c r="G1222" s="5">
        <f t="shared" si="250"/>
        <v>452.90833186570285</v>
      </c>
      <c r="H1222" s="5">
        <f t="shared" si="251"/>
        <v>1394.1240394272149</v>
      </c>
      <c r="I1222" s="5">
        <f t="shared" si="252"/>
        <v>720</v>
      </c>
      <c r="J1222" s="5">
        <f t="shared" si="253"/>
        <v>674.12403942721494</v>
      </c>
      <c r="K1222" s="2">
        <f t="shared" si="254"/>
        <v>36703.542351166921</v>
      </c>
      <c r="L1222" s="2">
        <f t="shared" si="255"/>
        <v>70792</v>
      </c>
      <c r="M1222" s="2">
        <f t="shared" si="256"/>
        <v>16720</v>
      </c>
      <c r="N1222" s="6">
        <f t="shared" si="257"/>
        <v>1</v>
      </c>
      <c r="O1222" s="2">
        <f t="shared" si="258"/>
        <v>-2631.5423511669214</v>
      </c>
      <c r="P1222" s="2">
        <f t="shared" si="259"/>
        <v>-2631.5423511669214</v>
      </c>
    </row>
    <row r="1223" spans="1:16">
      <c r="A1223" s="6">
        <v>1</v>
      </c>
      <c r="B1223" s="6">
        <v>18</v>
      </c>
      <c r="C1223" s="6">
        <v>10</v>
      </c>
      <c r="D1223" s="6">
        <f t="shared" si="247"/>
        <v>29</v>
      </c>
      <c r="E1223" s="5">
        <f t="shared" si="248"/>
        <v>99.000000000000014</v>
      </c>
      <c r="F1223" s="5">
        <f t="shared" si="249"/>
        <v>842.2157075615122</v>
      </c>
      <c r="G1223" s="5">
        <f t="shared" si="250"/>
        <v>509.52187334891573</v>
      </c>
      <c r="H1223" s="5">
        <f t="shared" si="251"/>
        <v>1450.7375809104278</v>
      </c>
      <c r="I1223" s="5">
        <f t="shared" si="252"/>
        <v>720</v>
      </c>
      <c r="J1223" s="5">
        <f t="shared" si="253"/>
        <v>730.73758091042782</v>
      </c>
      <c r="K1223" s="2">
        <f t="shared" si="254"/>
        <v>37686.416335250484</v>
      </c>
      <c r="L1223" s="2">
        <f t="shared" si="255"/>
        <v>73492</v>
      </c>
      <c r="M1223" s="2">
        <f t="shared" si="256"/>
        <v>17600</v>
      </c>
      <c r="N1223" s="6">
        <f t="shared" si="257"/>
        <v>1</v>
      </c>
      <c r="O1223" s="2">
        <f t="shared" si="258"/>
        <v>-1794.4163352504838</v>
      </c>
      <c r="P1223" s="2">
        <f t="shared" si="259"/>
        <v>-1794.4163352504838</v>
      </c>
    </row>
    <row r="1224" spans="1:16">
      <c r="A1224" s="6">
        <v>1</v>
      </c>
      <c r="B1224" s="6">
        <v>18</v>
      </c>
      <c r="C1224" s="6">
        <v>11</v>
      </c>
      <c r="D1224" s="6">
        <f t="shared" si="247"/>
        <v>30</v>
      </c>
      <c r="E1224" s="5">
        <f t="shared" si="248"/>
        <v>99.000000000000014</v>
      </c>
      <c r="F1224" s="5">
        <f t="shared" si="249"/>
        <v>842.2157075615122</v>
      </c>
      <c r="G1224" s="5">
        <f t="shared" si="250"/>
        <v>567.47998644235474</v>
      </c>
      <c r="H1224" s="5">
        <f t="shared" si="251"/>
        <v>1508.6956940038669</v>
      </c>
      <c r="I1224" s="5">
        <f t="shared" si="252"/>
        <v>720</v>
      </c>
      <c r="J1224" s="5">
        <f t="shared" si="253"/>
        <v>788.69569400386695</v>
      </c>
      <c r="K1224" s="2">
        <f t="shared" si="254"/>
        <v>38692.633576456021</v>
      </c>
      <c r="L1224" s="2">
        <f t="shared" si="255"/>
        <v>76192</v>
      </c>
      <c r="M1224" s="2">
        <f t="shared" si="256"/>
        <v>18480</v>
      </c>
      <c r="N1224" s="6">
        <f t="shared" si="257"/>
        <v>1</v>
      </c>
      <c r="O1224" s="2">
        <f t="shared" si="258"/>
        <v>-980.63357645602082</v>
      </c>
      <c r="P1224" s="2">
        <f t="shared" si="259"/>
        <v>-980.63357645602082</v>
      </c>
    </row>
    <row r="1225" spans="1:16">
      <c r="A1225" s="6">
        <v>1</v>
      </c>
      <c r="B1225" s="6">
        <v>18</v>
      </c>
      <c r="C1225" s="6">
        <v>12</v>
      </c>
      <c r="D1225" s="6">
        <f t="shared" si="247"/>
        <v>31</v>
      </c>
      <c r="E1225" s="5">
        <f t="shared" si="248"/>
        <v>99.000000000000014</v>
      </c>
      <c r="F1225" s="5">
        <f t="shared" si="249"/>
        <v>842.2157075615122</v>
      </c>
      <c r="G1225" s="5">
        <f t="shared" si="250"/>
        <v>626.80743957041921</v>
      </c>
      <c r="H1225" s="5">
        <f t="shared" si="251"/>
        <v>1568.0231471319314</v>
      </c>
      <c r="I1225" s="5">
        <f t="shared" si="252"/>
        <v>720</v>
      </c>
      <c r="J1225" s="5">
        <f t="shared" si="253"/>
        <v>848.02314713193141</v>
      </c>
      <c r="K1225" s="2">
        <f t="shared" si="254"/>
        <v>39722.624082151582</v>
      </c>
      <c r="L1225" s="2">
        <f t="shared" si="255"/>
        <v>78892</v>
      </c>
      <c r="M1225" s="2">
        <f t="shared" si="256"/>
        <v>19360</v>
      </c>
      <c r="N1225" s="6">
        <f t="shared" si="257"/>
        <v>1</v>
      </c>
      <c r="O1225" s="2">
        <f t="shared" si="258"/>
        <v>-190.62408215158212</v>
      </c>
      <c r="P1225" s="2">
        <f t="shared" si="259"/>
        <v>-190.62408215158212</v>
      </c>
    </row>
    <row r="1226" spans="1:16">
      <c r="A1226" s="6">
        <v>1</v>
      </c>
      <c r="B1226" s="6">
        <v>18</v>
      </c>
      <c r="C1226" s="6">
        <v>13</v>
      </c>
      <c r="D1226" s="6">
        <f t="shared" si="247"/>
        <v>32</v>
      </c>
      <c r="E1226" s="5">
        <f t="shared" si="248"/>
        <v>99.000000000000014</v>
      </c>
      <c r="F1226" s="5">
        <f t="shared" si="249"/>
        <v>842.2157075615122</v>
      </c>
      <c r="G1226" s="5">
        <f t="shared" si="250"/>
        <v>687.52941027880343</v>
      </c>
      <c r="H1226" s="5">
        <f t="shared" si="251"/>
        <v>1628.7451178403157</v>
      </c>
      <c r="I1226" s="5">
        <f t="shared" si="252"/>
        <v>720</v>
      </c>
      <c r="J1226" s="5">
        <f t="shared" si="253"/>
        <v>908.74511784031574</v>
      </c>
      <c r="K1226" s="2">
        <f t="shared" si="254"/>
        <v>40776.824962505481</v>
      </c>
      <c r="L1226" s="2">
        <f t="shared" si="255"/>
        <v>81592</v>
      </c>
      <c r="M1226" s="2">
        <f t="shared" si="256"/>
        <v>20240</v>
      </c>
      <c r="N1226" s="6">
        <f t="shared" si="257"/>
        <v>1</v>
      </c>
      <c r="O1226" s="2">
        <f t="shared" si="258"/>
        <v>575.17503749451862</v>
      </c>
      <c r="P1226" s="2">
        <f t="shared" si="259"/>
        <v>575.17503749451862</v>
      </c>
    </row>
    <row r="1227" spans="1:16">
      <c r="A1227" s="6">
        <v>1</v>
      </c>
      <c r="B1227" s="6">
        <v>18</v>
      </c>
      <c r="C1227" s="6">
        <v>14</v>
      </c>
      <c r="D1227" s="6">
        <f t="shared" si="247"/>
        <v>33</v>
      </c>
      <c r="E1227" s="5">
        <f t="shared" si="248"/>
        <v>99.000000000000014</v>
      </c>
      <c r="F1227" s="5">
        <f t="shared" si="249"/>
        <v>842.2157075615122</v>
      </c>
      <c r="G1227" s="5">
        <f t="shared" si="250"/>
        <v>749.67149159246469</v>
      </c>
      <c r="H1227" s="5">
        <f t="shared" si="251"/>
        <v>1690.8871991539768</v>
      </c>
      <c r="I1227" s="5">
        <f t="shared" si="252"/>
        <v>720</v>
      </c>
      <c r="J1227" s="5">
        <f t="shared" si="253"/>
        <v>970.88719915397678</v>
      </c>
      <c r="K1227" s="2">
        <f t="shared" si="254"/>
        <v>41855.680540867652</v>
      </c>
      <c r="L1227" s="2">
        <f t="shared" si="255"/>
        <v>84292</v>
      </c>
      <c r="M1227" s="2">
        <f t="shared" si="256"/>
        <v>21120</v>
      </c>
      <c r="N1227" s="6">
        <f t="shared" si="257"/>
        <v>1</v>
      </c>
      <c r="O1227" s="2">
        <f t="shared" si="258"/>
        <v>1316.3194591323481</v>
      </c>
      <c r="P1227" s="2">
        <f t="shared" si="259"/>
        <v>1316.3194591323481</v>
      </c>
    </row>
    <row r="1228" spans="1:16">
      <c r="A1228" s="6">
        <v>1</v>
      </c>
      <c r="B1228" s="6">
        <v>18</v>
      </c>
      <c r="C1228" s="6">
        <v>15</v>
      </c>
      <c r="D1228" s="6">
        <f t="shared" si="247"/>
        <v>34</v>
      </c>
      <c r="E1228" s="5">
        <f t="shared" si="248"/>
        <v>99.000000000000014</v>
      </c>
      <c r="F1228" s="5">
        <f t="shared" si="249"/>
        <v>842.2157075615122</v>
      </c>
      <c r="G1228" s="5">
        <f t="shared" si="250"/>
        <v>813.25969846861108</v>
      </c>
      <c r="H1228" s="5">
        <f t="shared" si="251"/>
        <v>1754.4754060301234</v>
      </c>
      <c r="I1228" s="5">
        <f t="shared" si="252"/>
        <v>720</v>
      </c>
      <c r="J1228" s="5">
        <f t="shared" si="253"/>
        <v>1034.4754060301234</v>
      </c>
      <c r="K1228" s="2">
        <f t="shared" si="254"/>
        <v>42959.642465800753</v>
      </c>
      <c r="L1228" s="2">
        <f t="shared" si="255"/>
        <v>86992</v>
      </c>
      <c r="M1228" s="2">
        <f t="shared" si="256"/>
        <v>22000</v>
      </c>
      <c r="N1228" s="6">
        <f t="shared" si="257"/>
        <v>1</v>
      </c>
      <c r="O1228" s="2">
        <f t="shared" si="258"/>
        <v>2032.3575341992473</v>
      </c>
      <c r="P1228" s="2">
        <f t="shared" si="259"/>
        <v>2032.3575341992473</v>
      </c>
    </row>
    <row r="1229" spans="1:16">
      <c r="A1229" s="6">
        <v>1</v>
      </c>
      <c r="B1229" s="6">
        <v>18</v>
      </c>
      <c r="C1229" s="6">
        <v>16</v>
      </c>
      <c r="D1229" s="6">
        <f t="shared" si="247"/>
        <v>35</v>
      </c>
      <c r="E1229" s="5">
        <f t="shared" si="248"/>
        <v>99.000000000000014</v>
      </c>
      <c r="F1229" s="5">
        <f t="shared" si="249"/>
        <v>842.2157075615122</v>
      </c>
      <c r="G1229" s="5">
        <f t="shared" si="250"/>
        <v>878.32047434610013</v>
      </c>
      <c r="H1229" s="5">
        <f t="shared" si="251"/>
        <v>1819.5361819076124</v>
      </c>
      <c r="I1229" s="5">
        <f t="shared" si="252"/>
        <v>720</v>
      </c>
      <c r="J1229" s="5">
        <f t="shared" si="253"/>
        <v>1099.5361819076124</v>
      </c>
      <c r="K1229" s="2">
        <f t="shared" si="254"/>
        <v>44089.169824784942</v>
      </c>
      <c r="L1229" s="2">
        <f t="shared" si="255"/>
        <v>89692</v>
      </c>
      <c r="M1229" s="2">
        <f t="shared" si="256"/>
        <v>22880</v>
      </c>
      <c r="N1229" s="6">
        <f t="shared" si="257"/>
        <v>1</v>
      </c>
      <c r="O1229" s="2">
        <f t="shared" si="258"/>
        <v>2722.8301752150583</v>
      </c>
      <c r="P1229" s="2">
        <f t="shared" si="259"/>
        <v>2722.8301752150583</v>
      </c>
    </row>
    <row r="1230" spans="1:16">
      <c r="A1230" s="6">
        <v>1</v>
      </c>
      <c r="B1230" s="6">
        <v>18</v>
      </c>
      <c r="C1230" s="6">
        <v>17</v>
      </c>
      <c r="D1230" s="6">
        <f t="shared" si="247"/>
        <v>36</v>
      </c>
      <c r="E1230" s="5">
        <f t="shared" si="248"/>
        <v>99.000000000000014</v>
      </c>
      <c r="F1230" s="5">
        <f t="shared" si="249"/>
        <v>842.2157075615122</v>
      </c>
      <c r="G1230" s="5">
        <f t="shared" si="250"/>
        <v>944.88069779264049</v>
      </c>
      <c r="H1230" s="5">
        <f t="shared" si="251"/>
        <v>1886.0964053541527</v>
      </c>
      <c r="I1230" s="5">
        <f t="shared" si="252"/>
        <v>720</v>
      </c>
      <c r="J1230" s="5">
        <f t="shared" si="253"/>
        <v>1166.0964053541527</v>
      </c>
      <c r="K1230" s="2">
        <f t="shared" si="254"/>
        <v>45244.729259620704</v>
      </c>
      <c r="L1230" s="2">
        <f t="shared" si="255"/>
        <v>92392</v>
      </c>
      <c r="M1230" s="2">
        <f t="shared" si="256"/>
        <v>23760</v>
      </c>
      <c r="N1230" s="6">
        <f t="shared" si="257"/>
        <v>1</v>
      </c>
      <c r="O1230" s="2">
        <f t="shared" si="258"/>
        <v>3387.2707403792956</v>
      </c>
      <c r="P1230" s="2">
        <f t="shared" si="259"/>
        <v>3387.2707403792956</v>
      </c>
    </row>
    <row r="1231" spans="1:16">
      <c r="A1231" s="6">
        <v>1</v>
      </c>
      <c r="B1231" s="6">
        <v>18</v>
      </c>
      <c r="C1231" s="6">
        <v>18</v>
      </c>
      <c r="D1231" s="6">
        <f t="shared" si="247"/>
        <v>37</v>
      </c>
      <c r="E1231" s="5">
        <f t="shared" si="248"/>
        <v>99.000000000000014</v>
      </c>
      <c r="F1231" s="5">
        <f t="shared" si="249"/>
        <v>842.2157075615122</v>
      </c>
      <c r="G1231" s="5">
        <f t="shared" si="250"/>
        <v>1012.9676892512279</v>
      </c>
      <c r="H1231" s="5">
        <f t="shared" si="251"/>
        <v>1954.1833968127401</v>
      </c>
      <c r="I1231" s="5">
        <f t="shared" si="252"/>
        <v>720</v>
      </c>
      <c r="J1231" s="5">
        <f t="shared" si="253"/>
        <v>1234.1833968127401</v>
      </c>
      <c r="K1231" s="2">
        <f t="shared" si="254"/>
        <v>46426.79508355452</v>
      </c>
      <c r="L1231" s="2">
        <f t="shared" si="255"/>
        <v>95092</v>
      </c>
      <c r="M1231" s="2">
        <f t="shared" si="256"/>
        <v>24640</v>
      </c>
      <c r="N1231" s="6">
        <f t="shared" si="257"/>
        <v>1</v>
      </c>
      <c r="O1231" s="2">
        <f t="shared" si="258"/>
        <v>4025.2049164454802</v>
      </c>
      <c r="P1231" s="2">
        <f t="shared" si="259"/>
        <v>4025.2049164454802</v>
      </c>
    </row>
    <row r="1232" spans="1:16">
      <c r="A1232" s="6">
        <v>1</v>
      </c>
      <c r="B1232" s="6">
        <v>18</v>
      </c>
      <c r="C1232" s="6">
        <v>19</v>
      </c>
      <c r="D1232" s="6">
        <f t="shared" si="247"/>
        <v>38</v>
      </c>
      <c r="E1232" s="5">
        <f t="shared" si="248"/>
        <v>99.000000000000014</v>
      </c>
      <c r="F1232" s="5">
        <f t="shared" si="249"/>
        <v>842.2157075615122</v>
      </c>
      <c r="G1232" s="5">
        <f t="shared" si="250"/>
        <v>1082.6092178872495</v>
      </c>
      <c r="H1232" s="5">
        <f t="shared" si="251"/>
        <v>2023.8249254487619</v>
      </c>
      <c r="I1232" s="5">
        <f t="shared" si="252"/>
        <v>720</v>
      </c>
      <c r="J1232" s="5">
        <f t="shared" si="253"/>
        <v>1303.8249254487619</v>
      </c>
      <c r="K1232" s="2">
        <f t="shared" si="254"/>
        <v>47635.849400152118</v>
      </c>
      <c r="L1232" s="2">
        <f t="shared" si="255"/>
        <v>97792</v>
      </c>
      <c r="M1232" s="2">
        <f t="shared" si="256"/>
        <v>25520</v>
      </c>
      <c r="N1232" s="6">
        <f t="shared" si="257"/>
        <v>1</v>
      </c>
      <c r="O1232" s="2">
        <f t="shared" si="258"/>
        <v>4636.1505998478824</v>
      </c>
      <c r="P1232" s="2">
        <f t="shared" si="259"/>
        <v>4636.1505998478824</v>
      </c>
    </row>
    <row r="1233" spans="1:16">
      <c r="A1233" s="6">
        <v>1</v>
      </c>
      <c r="B1233" s="6">
        <v>18</v>
      </c>
      <c r="C1233" s="6">
        <v>20</v>
      </c>
      <c r="D1233" s="6">
        <f t="shared" si="247"/>
        <v>39</v>
      </c>
      <c r="E1233" s="5">
        <f t="shared" si="248"/>
        <v>99.000000000000014</v>
      </c>
      <c r="F1233" s="5">
        <f t="shared" si="249"/>
        <v>842.2157075615122</v>
      </c>
      <c r="G1233" s="5">
        <f t="shared" si="250"/>
        <v>1153.8335085377266</v>
      </c>
      <c r="H1233" s="5">
        <f t="shared" si="251"/>
        <v>2095.0492160992389</v>
      </c>
      <c r="I1233" s="5">
        <f t="shared" si="252"/>
        <v>720</v>
      </c>
      <c r="J1233" s="5">
        <f t="shared" si="253"/>
        <v>1375.0492160992389</v>
      </c>
      <c r="K1233" s="2">
        <f t="shared" si="254"/>
        <v>48872.382223945118</v>
      </c>
      <c r="L1233" s="2">
        <f t="shared" si="255"/>
        <v>100492</v>
      </c>
      <c r="M1233" s="2">
        <f t="shared" si="256"/>
        <v>26400</v>
      </c>
      <c r="N1233" s="6">
        <f t="shared" si="257"/>
        <v>1</v>
      </c>
      <c r="O1233" s="2">
        <f t="shared" si="258"/>
        <v>5219.6177760548817</v>
      </c>
      <c r="P1233" s="2">
        <f t="shared" si="259"/>
        <v>5219.6177760548817</v>
      </c>
    </row>
    <row r="1234" spans="1:16">
      <c r="A1234" s="6">
        <v>1</v>
      </c>
      <c r="B1234" s="6">
        <v>18</v>
      </c>
      <c r="C1234" s="6">
        <v>21</v>
      </c>
      <c r="D1234" s="6">
        <f t="shared" si="247"/>
        <v>40</v>
      </c>
      <c r="E1234" s="5">
        <f t="shared" si="248"/>
        <v>99.000000000000014</v>
      </c>
      <c r="F1234" s="5">
        <f t="shared" si="249"/>
        <v>842.2157075615122</v>
      </c>
      <c r="G1234" s="5">
        <f t="shared" si="250"/>
        <v>1226.6692487641703</v>
      </c>
      <c r="H1234" s="5">
        <f t="shared" si="251"/>
        <v>2167.8849563256827</v>
      </c>
      <c r="I1234" s="5">
        <f t="shared" si="252"/>
        <v>720</v>
      </c>
      <c r="J1234" s="5">
        <f t="shared" si="253"/>
        <v>1447.8849563256827</v>
      </c>
      <c r="K1234" s="2">
        <f t="shared" si="254"/>
        <v>50136.891602876436</v>
      </c>
      <c r="L1234" s="2">
        <f t="shared" si="255"/>
        <v>103192</v>
      </c>
      <c r="M1234" s="2">
        <f t="shared" si="256"/>
        <v>27280</v>
      </c>
      <c r="N1234" s="6">
        <f t="shared" si="257"/>
        <v>1</v>
      </c>
      <c r="O1234" s="2">
        <f t="shared" si="258"/>
        <v>5775.1083971235639</v>
      </c>
      <c r="P1234" s="2">
        <f t="shared" si="259"/>
        <v>5775.1083971235639</v>
      </c>
    </row>
    <row r="1235" spans="1:16">
      <c r="A1235" s="6">
        <v>1</v>
      </c>
      <c r="B1235" s="6">
        <v>18</v>
      </c>
      <c r="C1235" s="6">
        <v>22</v>
      </c>
      <c r="D1235" s="6">
        <f t="shared" si="247"/>
        <v>41</v>
      </c>
      <c r="E1235" s="5">
        <f t="shared" si="248"/>
        <v>99.000000000000014</v>
      </c>
      <c r="F1235" s="5">
        <f t="shared" si="249"/>
        <v>842.2157075615122</v>
      </c>
      <c r="G1235" s="5">
        <f t="shared" si="250"/>
        <v>1301.1455960105666</v>
      </c>
      <c r="H1235" s="5">
        <f t="shared" si="251"/>
        <v>2242.3613035720787</v>
      </c>
      <c r="I1235" s="5">
        <f t="shared" si="252"/>
        <v>720</v>
      </c>
      <c r="J1235" s="5">
        <f t="shared" si="253"/>
        <v>1522.3613035720787</v>
      </c>
      <c r="K1235" s="2">
        <f t="shared" si="254"/>
        <v>51429.883742570804</v>
      </c>
      <c r="L1235" s="2">
        <f t="shared" si="255"/>
        <v>105892</v>
      </c>
      <c r="M1235" s="2">
        <f t="shared" si="256"/>
        <v>28160</v>
      </c>
      <c r="N1235" s="6">
        <f t="shared" si="257"/>
        <v>1</v>
      </c>
      <c r="O1235" s="2">
        <f t="shared" si="258"/>
        <v>6302.1162574291957</v>
      </c>
      <c r="P1235" s="2">
        <f t="shared" si="259"/>
        <v>6302.1162574291957</v>
      </c>
    </row>
    <row r="1236" spans="1:16">
      <c r="A1236" s="6">
        <v>1</v>
      </c>
      <c r="B1236" s="6">
        <v>18</v>
      </c>
      <c r="C1236" s="6">
        <v>23</v>
      </c>
      <c r="D1236" s="6">
        <f t="shared" si="247"/>
        <v>42</v>
      </c>
      <c r="E1236" s="5">
        <f t="shared" si="248"/>
        <v>99.000000000000014</v>
      </c>
      <c r="F1236" s="5">
        <f t="shared" si="249"/>
        <v>842.2157075615122</v>
      </c>
      <c r="G1236" s="5">
        <f t="shared" si="250"/>
        <v>1377.292184868003</v>
      </c>
      <c r="H1236" s="5">
        <f t="shared" si="251"/>
        <v>2318.5078924295153</v>
      </c>
      <c r="I1236" s="5">
        <f t="shared" si="252"/>
        <v>720</v>
      </c>
      <c r="J1236" s="5">
        <f t="shared" si="253"/>
        <v>1598.5078924295153</v>
      </c>
      <c r="K1236" s="2">
        <f t="shared" si="254"/>
        <v>52751.873132456865</v>
      </c>
      <c r="L1236" s="2">
        <f t="shared" si="255"/>
        <v>108592</v>
      </c>
      <c r="M1236" s="2">
        <f t="shared" si="256"/>
        <v>29040</v>
      </c>
      <c r="N1236" s="6">
        <f t="shared" si="257"/>
        <v>1</v>
      </c>
      <c r="O1236" s="2">
        <f t="shared" si="258"/>
        <v>6800.1268675431347</v>
      </c>
      <c r="P1236" s="2">
        <f t="shared" si="259"/>
        <v>6800.1268675431347</v>
      </c>
    </row>
    <row r="1237" spans="1:16">
      <c r="A1237" s="6">
        <v>1</v>
      </c>
      <c r="B1237" s="6">
        <v>18</v>
      </c>
      <c r="C1237" s="6">
        <v>24</v>
      </c>
      <c r="D1237" s="6">
        <f t="shared" si="247"/>
        <v>43</v>
      </c>
      <c r="E1237" s="5">
        <f t="shared" si="248"/>
        <v>99.000000000000014</v>
      </c>
      <c r="F1237" s="5">
        <f t="shared" si="249"/>
        <v>842.2157075615122</v>
      </c>
      <c r="G1237" s="5">
        <f t="shared" si="250"/>
        <v>1455.1391344474989</v>
      </c>
      <c r="H1237" s="5">
        <f t="shared" si="251"/>
        <v>2396.354842009011</v>
      </c>
      <c r="I1237" s="5">
        <f t="shared" si="252"/>
        <v>720</v>
      </c>
      <c r="J1237" s="5">
        <f t="shared" si="253"/>
        <v>1676.354842009011</v>
      </c>
      <c r="K1237" s="2">
        <f t="shared" si="254"/>
        <v>54103.382673767555</v>
      </c>
      <c r="L1237" s="2">
        <f t="shared" si="255"/>
        <v>111292</v>
      </c>
      <c r="M1237" s="2">
        <f t="shared" si="256"/>
        <v>29920</v>
      </c>
      <c r="N1237" s="6">
        <f t="shared" si="257"/>
        <v>1</v>
      </c>
      <c r="O1237" s="2">
        <f t="shared" si="258"/>
        <v>7268.6173262324446</v>
      </c>
      <c r="P1237" s="2">
        <f t="shared" si="259"/>
        <v>7268.6173262324446</v>
      </c>
    </row>
    <row r="1238" spans="1:16">
      <c r="A1238" s="6">
        <v>1</v>
      </c>
      <c r="B1238" s="6">
        <v>18</v>
      </c>
      <c r="C1238" s="6">
        <v>25</v>
      </c>
      <c r="D1238" s="6">
        <f t="shared" si="247"/>
        <v>44</v>
      </c>
      <c r="E1238" s="5">
        <f t="shared" si="248"/>
        <v>99.000000000000014</v>
      </c>
      <c r="F1238" s="5">
        <f t="shared" si="249"/>
        <v>842.2157075615122</v>
      </c>
      <c r="G1238" s="5">
        <f t="shared" si="250"/>
        <v>1534.7170558625965</v>
      </c>
      <c r="H1238" s="5">
        <f t="shared" si="251"/>
        <v>2475.9327634241085</v>
      </c>
      <c r="I1238" s="5">
        <f t="shared" si="252"/>
        <v>720</v>
      </c>
      <c r="J1238" s="5">
        <f t="shared" si="253"/>
        <v>1755.9327634241085</v>
      </c>
      <c r="K1238" s="2">
        <f t="shared" si="254"/>
        <v>55484.943809446326</v>
      </c>
      <c r="L1238" s="2">
        <f t="shared" si="255"/>
        <v>113992</v>
      </c>
      <c r="M1238" s="2">
        <f t="shared" si="256"/>
        <v>30800</v>
      </c>
      <c r="N1238" s="6">
        <f t="shared" si="257"/>
        <v>1</v>
      </c>
      <c r="O1238" s="2">
        <f t="shared" si="258"/>
        <v>7707.0561905536742</v>
      </c>
      <c r="P1238" s="2">
        <f t="shared" si="259"/>
        <v>7707.0561905536742</v>
      </c>
    </row>
    <row r="1239" spans="1:16">
      <c r="A1239" s="6">
        <v>1</v>
      </c>
      <c r="B1239" s="6">
        <v>18</v>
      </c>
      <c r="C1239" s="6">
        <v>26</v>
      </c>
      <c r="D1239" s="6">
        <f t="shared" si="247"/>
        <v>45</v>
      </c>
      <c r="E1239" s="5">
        <f t="shared" si="248"/>
        <v>99.000000000000014</v>
      </c>
      <c r="F1239" s="5">
        <f t="shared" si="249"/>
        <v>842.2157075615122</v>
      </c>
      <c r="G1239" s="5">
        <f t="shared" si="250"/>
        <v>1616.0570598233144</v>
      </c>
      <c r="H1239" s="5">
        <f t="shared" si="251"/>
        <v>2557.2727673848267</v>
      </c>
      <c r="I1239" s="5">
        <f t="shared" si="252"/>
        <v>720</v>
      </c>
      <c r="J1239" s="5">
        <f t="shared" si="253"/>
        <v>1837.2727673848267</v>
      </c>
      <c r="K1239" s="2">
        <f t="shared" si="254"/>
        <v>56897.096655986577</v>
      </c>
      <c r="L1239" s="2">
        <f t="shared" si="255"/>
        <v>116692</v>
      </c>
      <c r="M1239" s="2">
        <f t="shared" si="256"/>
        <v>31680</v>
      </c>
      <c r="N1239" s="6">
        <f t="shared" si="257"/>
        <v>1</v>
      </c>
      <c r="O1239" s="2">
        <f t="shared" si="258"/>
        <v>8114.9033440134226</v>
      </c>
      <c r="P1239" s="2">
        <f t="shared" si="259"/>
        <v>8114.9033440134226</v>
      </c>
    </row>
    <row r="1240" spans="1:16">
      <c r="A1240" s="6">
        <v>1</v>
      </c>
      <c r="B1240" s="6">
        <v>18</v>
      </c>
      <c r="C1240" s="6">
        <v>27</v>
      </c>
      <c r="D1240" s="6">
        <f t="shared" si="247"/>
        <v>46</v>
      </c>
      <c r="E1240" s="5">
        <f t="shared" si="248"/>
        <v>99.000000000000014</v>
      </c>
      <c r="F1240" s="5">
        <f t="shared" si="249"/>
        <v>842.2157075615122</v>
      </c>
      <c r="G1240" s="5">
        <f t="shared" si="250"/>
        <v>1699.1907643430709</v>
      </c>
      <c r="H1240" s="5">
        <f t="shared" si="251"/>
        <v>2640.4064719045832</v>
      </c>
      <c r="I1240" s="5">
        <f t="shared" si="252"/>
        <v>720</v>
      </c>
      <c r="J1240" s="5">
        <f t="shared" si="253"/>
        <v>1920.4064719045832</v>
      </c>
      <c r="K1240" s="2">
        <f t="shared" si="254"/>
        <v>58340.390137232345</v>
      </c>
      <c r="L1240" s="2">
        <f t="shared" si="255"/>
        <v>119392</v>
      </c>
      <c r="M1240" s="2">
        <f t="shared" si="256"/>
        <v>32560</v>
      </c>
      <c r="N1240" s="6">
        <f t="shared" si="257"/>
        <v>1</v>
      </c>
      <c r="O1240" s="2">
        <f t="shared" si="258"/>
        <v>8491.6098627676547</v>
      </c>
      <c r="P1240" s="2">
        <f t="shared" si="259"/>
        <v>8491.6098627676547</v>
      </c>
    </row>
    <row r="1241" spans="1:16">
      <c r="A1241" s="6">
        <v>1</v>
      </c>
      <c r="B1241" s="6">
        <v>18</v>
      </c>
      <c r="C1241" s="6">
        <v>28</v>
      </c>
      <c r="D1241" s="6">
        <f t="shared" si="247"/>
        <v>47</v>
      </c>
      <c r="E1241" s="5">
        <f t="shared" si="248"/>
        <v>99.000000000000014</v>
      </c>
      <c r="F1241" s="5">
        <f t="shared" si="249"/>
        <v>842.2157075615122</v>
      </c>
      <c r="G1241" s="5">
        <f t="shared" si="250"/>
        <v>1784.1503025602246</v>
      </c>
      <c r="H1241" s="5">
        <f t="shared" si="251"/>
        <v>2725.366010121737</v>
      </c>
      <c r="I1241" s="5">
        <f t="shared" si="252"/>
        <v>720</v>
      </c>
      <c r="J1241" s="5">
        <f t="shared" si="253"/>
        <v>2005.366010121737</v>
      </c>
      <c r="K1241" s="2">
        <f t="shared" si="254"/>
        <v>59815.382120169044</v>
      </c>
      <c r="L1241" s="2">
        <f t="shared" si="255"/>
        <v>122092</v>
      </c>
      <c r="M1241" s="2">
        <f t="shared" si="256"/>
        <v>33440</v>
      </c>
      <c r="N1241" s="6">
        <f t="shared" si="257"/>
        <v>1</v>
      </c>
      <c r="O1241" s="2">
        <f t="shared" si="258"/>
        <v>8836.6178798309556</v>
      </c>
      <c r="P1241" s="2">
        <f t="shared" si="259"/>
        <v>8836.6178798309556</v>
      </c>
    </row>
    <row r="1242" spans="1:16">
      <c r="A1242" s="6">
        <v>1</v>
      </c>
      <c r="B1242" s="6">
        <v>18</v>
      </c>
      <c r="C1242" s="6">
        <v>29</v>
      </c>
      <c r="D1242" s="6">
        <f t="shared" si="247"/>
        <v>48</v>
      </c>
      <c r="E1242" s="5">
        <f t="shared" si="248"/>
        <v>99.000000000000014</v>
      </c>
      <c r="F1242" s="5">
        <f t="shared" si="249"/>
        <v>842.2157075615122</v>
      </c>
      <c r="G1242" s="5">
        <f t="shared" si="250"/>
        <v>1870.9683306758782</v>
      </c>
      <c r="H1242" s="5">
        <f t="shared" si="251"/>
        <v>2812.1840382373903</v>
      </c>
      <c r="I1242" s="5">
        <f t="shared" si="252"/>
        <v>720</v>
      </c>
      <c r="J1242" s="5">
        <f t="shared" si="253"/>
        <v>2092.1840382373903</v>
      </c>
      <c r="K1242" s="2">
        <f t="shared" si="254"/>
        <v>61322.639552732471</v>
      </c>
      <c r="L1242" s="2">
        <f t="shared" si="255"/>
        <v>124792</v>
      </c>
      <c r="M1242" s="2">
        <f t="shared" si="256"/>
        <v>34320</v>
      </c>
      <c r="N1242" s="6">
        <f t="shared" si="257"/>
        <v>1</v>
      </c>
      <c r="O1242" s="2">
        <f t="shared" si="258"/>
        <v>9149.3604472675288</v>
      </c>
      <c r="P1242" s="2">
        <f t="shared" si="259"/>
        <v>9149.3604472675288</v>
      </c>
    </row>
    <row r="1243" spans="1:16">
      <c r="A1243" s="6">
        <v>1</v>
      </c>
      <c r="B1243" s="6">
        <v>18</v>
      </c>
      <c r="C1243" s="6">
        <v>30</v>
      </c>
      <c r="D1243" s="6">
        <f t="shared" si="247"/>
        <v>49</v>
      </c>
      <c r="E1243" s="5">
        <f t="shared" si="248"/>
        <v>99.000000000000014</v>
      </c>
      <c r="F1243" s="5">
        <f t="shared" si="249"/>
        <v>842.2157075615122</v>
      </c>
      <c r="G1243" s="5">
        <f t="shared" si="250"/>
        <v>1959.6780360096488</v>
      </c>
      <c r="H1243" s="5">
        <f t="shared" si="251"/>
        <v>2900.8937435711609</v>
      </c>
      <c r="I1243" s="5">
        <f t="shared" si="252"/>
        <v>720</v>
      </c>
      <c r="J1243" s="5">
        <f t="shared" si="253"/>
        <v>2180.8937435711609</v>
      </c>
      <c r="K1243" s="2">
        <f t="shared" si="254"/>
        <v>62862.738603665988</v>
      </c>
      <c r="L1243" s="2">
        <f t="shared" si="255"/>
        <v>127492</v>
      </c>
      <c r="M1243" s="2">
        <f t="shared" si="256"/>
        <v>35200</v>
      </c>
      <c r="N1243" s="6">
        <f t="shared" si="257"/>
        <v>1</v>
      </c>
      <c r="O1243" s="2">
        <f t="shared" si="258"/>
        <v>9429.2613963340118</v>
      </c>
      <c r="P1243" s="2">
        <f t="shared" si="259"/>
        <v>9429.2613963340118</v>
      </c>
    </row>
    <row r="1244" spans="1:16">
      <c r="A1244" s="6">
        <v>1</v>
      </c>
      <c r="B1244" s="6">
        <v>19</v>
      </c>
      <c r="C1244" s="6">
        <v>0</v>
      </c>
      <c r="D1244" s="6">
        <f t="shared" si="247"/>
        <v>20</v>
      </c>
      <c r="E1244" s="5">
        <f t="shared" si="248"/>
        <v>99.000000000000014</v>
      </c>
      <c r="F1244" s="5">
        <f t="shared" si="249"/>
        <v>911.23060582002495</v>
      </c>
      <c r="G1244" s="5">
        <f t="shared" si="250"/>
        <v>0</v>
      </c>
      <c r="H1244" s="5">
        <f t="shared" si="251"/>
        <v>1010.2306058200249</v>
      </c>
      <c r="I1244" s="5">
        <f t="shared" si="252"/>
        <v>720</v>
      </c>
      <c r="J1244" s="5">
        <f t="shared" si="253"/>
        <v>290.23060582002495</v>
      </c>
      <c r="K1244" s="2">
        <f t="shared" si="254"/>
        <v>30038.725795486545</v>
      </c>
      <c r="L1244" s="2">
        <f t="shared" si="255"/>
        <v>48586</v>
      </c>
      <c r="M1244" s="2">
        <f t="shared" si="256"/>
        <v>9240</v>
      </c>
      <c r="N1244" s="6">
        <f t="shared" si="257"/>
        <v>1</v>
      </c>
      <c r="O1244" s="2">
        <f t="shared" si="258"/>
        <v>-10692.725795486545</v>
      </c>
      <c r="P1244" s="2">
        <f t="shared" si="259"/>
        <v>-10692.725795486545</v>
      </c>
    </row>
    <row r="1245" spans="1:16">
      <c r="A1245" s="6">
        <v>1</v>
      </c>
      <c r="B1245" s="6">
        <v>19</v>
      </c>
      <c r="C1245" s="6">
        <v>1</v>
      </c>
      <c r="D1245" s="6">
        <f t="shared" si="247"/>
        <v>21</v>
      </c>
      <c r="E1245" s="5">
        <f t="shared" si="248"/>
        <v>99.000000000000014</v>
      </c>
      <c r="F1245" s="5">
        <f t="shared" si="249"/>
        <v>911.23060582002495</v>
      </c>
      <c r="G1245" s="5">
        <f t="shared" si="250"/>
        <v>45.5625</v>
      </c>
      <c r="H1245" s="5">
        <f t="shared" si="251"/>
        <v>1055.7931058200249</v>
      </c>
      <c r="I1245" s="5">
        <f t="shared" si="252"/>
        <v>720</v>
      </c>
      <c r="J1245" s="5">
        <f t="shared" si="253"/>
        <v>335.79310582002495</v>
      </c>
      <c r="K1245" s="2">
        <f t="shared" si="254"/>
        <v>30829.741420486545</v>
      </c>
      <c r="L1245" s="2">
        <f t="shared" si="255"/>
        <v>51286</v>
      </c>
      <c r="M1245" s="2">
        <f t="shared" si="256"/>
        <v>10120</v>
      </c>
      <c r="N1245" s="6">
        <f t="shared" si="257"/>
        <v>1</v>
      </c>
      <c r="O1245" s="2">
        <f t="shared" si="258"/>
        <v>-9663.7414204865454</v>
      </c>
      <c r="P1245" s="2">
        <f t="shared" si="259"/>
        <v>-9663.7414204865454</v>
      </c>
    </row>
    <row r="1246" spans="1:16">
      <c r="A1246" s="6">
        <v>1</v>
      </c>
      <c r="B1246" s="6">
        <v>19</v>
      </c>
      <c r="C1246" s="6">
        <v>2</v>
      </c>
      <c r="D1246" s="6">
        <f t="shared" si="247"/>
        <v>22</v>
      </c>
      <c r="E1246" s="5">
        <f t="shared" si="248"/>
        <v>99.000000000000014</v>
      </c>
      <c r="F1246" s="5">
        <f t="shared" si="249"/>
        <v>911.23060582002495</v>
      </c>
      <c r="G1246" s="5">
        <f t="shared" si="250"/>
        <v>92.264062499999994</v>
      </c>
      <c r="H1246" s="5">
        <f t="shared" si="251"/>
        <v>1102.4946683200249</v>
      </c>
      <c r="I1246" s="5">
        <f t="shared" si="252"/>
        <v>720</v>
      </c>
      <c r="J1246" s="5">
        <f t="shared" si="253"/>
        <v>382.49466832002486</v>
      </c>
      <c r="K1246" s="2">
        <f t="shared" si="254"/>
        <v>31640.532436111542</v>
      </c>
      <c r="L1246" s="2">
        <f t="shared" si="255"/>
        <v>53986</v>
      </c>
      <c r="M1246" s="2">
        <f t="shared" si="256"/>
        <v>11000</v>
      </c>
      <c r="N1246" s="6">
        <f t="shared" si="257"/>
        <v>1</v>
      </c>
      <c r="O1246" s="2">
        <f t="shared" si="258"/>
        <v>-8654.5324361115418</v>
      </c>
      <c r="P1246" s="2">
        <f t="shared" si="259"/>
        <v>-8654.5324361115418</v>
      </c>
    </row>
    <row r="1247" spans="1:16">
      <c r="A1247" s="6">
        <v>1</v>
      </c>
      <c r="B1247" s="6">
        <v>19</v>
      </c>
      <c r="C1247" s="6">
        <v>3</v>
      </c>
      <c r="D1247" s="6">
        <f t="shared" si="247"/>
        <v>23</v>
      </c>
      <c r="E1247" s="5">
        <f t="shared" si="248"/>
        <v>99.000000000000014</v>
      </c>
      <c r="F1247" s="5">
        <f t="shared" si="249"/>
        <v>911.23060582002495</v>
      </c>
      <c r="G1247" s="5">
        <f t="shared" si="250"/>
        <v>140.12604492187498</v>
      </c>
      <c r="H1247" s="5">
        <f t="shared" si="251"/>
        <v>1150.3566507419</v>
      </c>
      <c r="I1247" s="5">
        <f t="shared" si="252"/>
        <v>720</v>
      </c>
      <c r="J1247" s="5">
        <f t="shared" si="253"/>
        <v>430.35665074190001</v>
      </c>
      <c r="K1247" s="2">
        <f t="shared" si="254"/>
        <v>32471.469630935764</v>
      </c>
      <c r="L1247" s="2">
        <f t="shared" si="255"/>
        <v>56686</v>
      </c>
      <c r="M1247" s="2">
        <f t="shared" si="256"/>
        <v>11880</v>
      </c>
      <c r="N1247" s="6">
        <f t="shared" si="257"/>
        <v>1</v>
      </c>
      <c r="O1247" s="2">
        <f t="shared" si="258"/>
        <v>-7665.4696309357641</v>
      </c>
      <c r="P1247" s="2">
        <f t="shared" si="259"/>
        <v>-7665.4696309357641</v>
      </c>
    </row>
    <row r="1248" spans="1:16">
      <c r="A1248" s="6">
        <v>1</v>
      </c>
      <c r="B1248" s="6">
        <v>19</v>
      </c>
      <c r="C1248" s="6">
        <v>4</v>
      </c>
      <c r="D1248" s="6">
        <f t="shared" si="247"/>
        <v>24</v>
      </c>
      <c r="E1248" s="5">
        <f t="shared" si="248"/>
        <v>99.000000000000014</v>
      </c>
      <c r="F1248" s="5">
        <f t="shared" si="249"/>
        <v>911.23060582002495</v>
      </c>
      <c r="G1248" s="5">
        <f t="shared" si="250"/>
        <v>189.17016064453125</v>
      </c>
      <c r="H1248" s="5">
        <f t="shared" si="251"/>
        <v>1199.4007664645562</v>
      </c>
      <c r="I1248" s="5">
        <f t="shared" si="252"/>
        <v>720</v>
      </c>
      <c r="J1248" s="5">
        <f t="shared" si="253"/>
        <v>479.40076646455623</v>
      </c>
      <c r="K1248" s="2">
        <f t="shared" si="254"/>
        <v>33322.929973342994</v>
      </c>
      <c r="L1248" s="2">
        <f t="shared" si="255"/>
        <v>59386</v>
      </c>
      <c r="M1248" s="2">
        <f t="shared" si="256"/>
        <v>12760</v>
      </c>
      <c r="N1248" s="6">
        <f t="shared" si="257"/>
        <v>1</v>
      </c>
      <c r="O1248" s="2">
        <f t="shared" si="258"/>
        <v>-6696.9299733429943</v>
      </c>
      <c r="P1248" s="2">
        <f t="shared" si="259"/>
        <v>-6696.9299733429943</v>
      </c>
    </row>
    <row r="1249" spans="1:16">
      <c r="A1249" s="6">
        <v>1</v>
      </c>
      <c r="B1249" s="6">
        <v>19</v>
      </c>
      <c r="C1249" s="6">
        <v>5</v>
      </c>
      <c r="D1249" s="6">
        <f t="shared" si="247"/>
        <v>25</v>
      </c>
      <c r="E1249" s="5">
        <f t="shared" si="248"/>
        <v>99.000000000000014</v>
      </c>
      <c r="F1249" s="5">
        <f t="shared" si="249"/>
        <v>911.23060582002495</v>
      </c>
      <c r="G1249" s="5">
        <f t="shared" si="250"/>
        <v>239.41848456573481</v>
      </c>
      <c r="H1249" s="5">
        <f t="shared" si="251"/>
        <v>1249.6490903857598</v>
      </c>
      <c r="I1249" s="5">
        <f t="shared" si="252"/>
        <v>720</v>
      </c>
      <c r="J1249" s="5">
        <f t="shared" si="253"/>
        <v>529.64909038575979</v>
      </c>
      <c r="K1249" s="2">
        <f t="shared" si="254"/>
        <v>34195.296708086105</v>
      </c>
      <c r="L1249" s="2">
        <f t="shared" si="255"/>
        <v>62086</v>
      </c>
      <c r="M1249" s="2">
        <f t="shared" si="256"/>
        <v>13640</v>
      </c>
      <c r="N1249" s="6">
        <f t="shared" si="257"/>
        <v>1</v>
      </c>
      <c r="O1249" s="2">
        <f t="shared" si="258"/>
        <v>-5749.2967080861054</v>
      </c>
      <c r="P1249" s="2">
        <f t="shared" si="259"/>
        <v>-5749.2967080861054</v>
      </c>
    </row>
    <row r="1250" spans="1:16">
      <c r="A1250" s="6">
        <v>1</v>
      </c>
      <c r="B1250" s="6">
        <v>19</v>
      </c>
      <c r="C1250" s="6">
        <v>6</v>
      </c>
      <c r="D1250" s="6">
        <f t="shared" si="247"/>
        <v>26</v>
      </c>
      <c r="E1250" s="5">
        <f t="shared" si="248"/>
        <v>99.000000000000014</v>
      </c>
      <c r="F1250" s="5">
        <f t="shared" si="249"/>
        <v>911.23060582002495</v>
      </c>
      <c r="G1250" s="5">
        <f t="shared" si="250"/>
        <v>290.89345874736784</v>
      </c>
      <c r="H1250" s="5">
        <f t="shared" si="251"/>
        <v>1301.1240645673929</v>
      </c>
      <c r="I1250" s="5">
        <f t="shared" si="252"/>
        <v>720</v>
      </c>
      <c r="J1250" s="5">
        <f t="shared" si="253"/>
        <v>581.12406456739291</v>
      </c>
      <c r="K1250" s="2">
        <f t="shared" si="254"/>
        <v>35088.959454295014</v>
      </c>
      <c r="L1250" s="2">
        <f t="shared" si="255"/>
        <v>64786</v>
      </c>
      <c r="M1250" s="2">
        <f t="shared" si="256"/>
        <v>14520</v>
      </c>
      <c r="N1250" s="6">
        <f t="shared" si="257"/>
        <v>1</v>
      </c>
      <c r="O1250" s="2">
        <f t="shared" si="258"/>
        <v>-4822.9594542950144</v>
      </c>
      <c r="P1250" s="2">
        <f t="shared" si="259"/>
        <v>-4822.9594542950144</v>
      </c>
    </row>
    <row r="1251" spans="1:16">
      <c r="A1251" s="6">
        <v>1</v>
      </c>
      <c r="B1251" s="6">
        <v>19</v>
      </c>
      <c r="C1251" s="6">
        <v>7</v>
      </c>
      <c r="D1251" s="6">
        <f t="shared" si="247"/>
        <v>27</v>
      </c>
      <c r="E1251" s="5">
        <f t="shared" si="248"/>
        <v>99.000000000000014</v>
      </c>
      <c r="F1251" s="5">
        <f t="shared" si="249"/>
        <v>911.23060582002495</v>
      </c>
      <c r="G1251" s="5">
        <f t="shared" si="250"/>
        <v>343.61789814532818</v>
      </c>
      <c r="H1251" s="5">
        <f t="shared" si="251"/>
        <v>1353.8485039653531</v>
      </c>
      <c r="I1251" s="5">
        <f t="shared" si="252"/>
        <v>720</v>
      </c>
      <c r="J1251" s="5">
        <f t="shared" si="253"/>
        <v>633.84850396535307</v>
      </c>
      <c r="K1251" s="2">
        <f t="shared" si="254"/>
        <v>36004.314304954045</v>
      </c>
      <c r="L1251" s="2">
        <f t="shared" si="255"/>
        <v>67486</v>
      </c>
      <c r="M1251" s="2">
        <f t="shared" si="256"/>
        <v>15400</v>
      </c>
      <c r="N1251" s="6">
        <f t="shared" si="257"/>
        <v>1</v>
      </c>
      <c r="O1251" s="2">
        <f t="shared" si="258"/>
        <v>-3918.3143049540449</v>
      </c>
      <c r="P1251" s="2">
        <f t="shared" si="259"/>
        <v>-3918.3143049540449</v>
      </c>
    </row>
    <row r="1252" spans="1:16">
      <c r="A1252" s="6">
        <v>1</v>
      </c>
      <c r="B1252" s="6">
        <v>19</v>
      </c>
      <c r="C1252" s="6">
        <v>8</v>
      </c>
      <c r="D1252" s="6">
        <f t="shared" si="247"/>
        <v>28</v>
      </c>
      <c r="E1252" s="5">
        <f t="shared" si="248"/>
        <v>99.000000000000014</v>
      </c>
      <c r="F1252" s="5">
        <f t="shared" si="249"/>
        <v>911.23060582002495</v>
      </c>
      <c r="G1252" s="5">
        <f t="shared" si="250"/>
        <v>397.61499642530839</v>
      </c>
      <c r="H1252" s="5">
        <f t="shared" si="251"/>
        <v>1407.8456022453333</v>
      </c>
      <c r="I1252" s="5">
        <f t="shared" si="252"/>
        <v>720</v>
      </c>
      <c r="J1252" s="5">
        <f t="shared" si="253"/>
        <v>687.84560224533334</v>
      </c>
      <c r="K1252" s="2">
        <f t="shared" si="254"/>
        <v>36941.763927870372</v>
      </c>
      <c r="L1252" s="2">
        <f t="shared" si="255"/>
        <v>70186</v>
      </c>
      <c r="M1252" s="2">
        <f t="shared" si="256"/>
        <v>16280</v>
      </c>
      <c r="N1252" s="6">
        <f t="shared" si="257"/>
        <v>1</v>
      </c>
      <c r="O1252" s="2">
        <f t="shared" si="258"/>
        <v>-3035.7639278703718</v>
      </c>
      <c r="P1252" s="2">
        <f t="shared" si="259"/>
        <v>-3035.7639278703718</v>
      </c>
    </row>
    <row r="1253" spans="1:16">
      <c r="A1253" s="6">
        <v>1</v>
      </c>
      <c r="B1253" s="6">
        <v>19</v>
      </c>
      <c r="C1253" s="6">
        <v>9</v>
      </c>
      <c r="D1253" s="6">
        <f t="shared" si="247"/>
        <v>29</v>
      </c>
      <c r="E1253" s="5">
        <f t="shared" si="248"/>
        <v>99.000000000000014</v>
      </c>
      <c r="F1253" s="5">
        <f t="shared" si="249"/>
        <v>911.23060582002495</v>
      </c>
      <c r="G1253" s="5">
        <f t="shared" si="250"/>
        <v>452.90833186570285</v>
      </c>
      <c r="H1253" s="5">
        <f t="shared" si="251"/>
        <v>1463.1389376857278</v>
      </c>
      <c r="I1253" s="5">
        <f t="shared" si="252"/>
        <v>720</v>
      </c>
      <c r="J1253" s="5">
        <f t="shared" si="253"/>
        <v>743.1389376857278</v>
      </c>
      <c r="K1253" s="2">
        <f t="shared" si="254"/>
        <v>37901.717668154997</v>
      </c>
      <c r="L1253" s="2">
        <f t="shared" si="255"/>
        <v>72886</v>
      </c>
      <c r="M1253" s="2">
        <f t="shared" si="256"/>
        <v>17160</v>
      </c>
      <c r="N1253" s="6">
        <f t="shared" si="257"/>
        <v>1</v>
      </c>
      <c r="O1253" s="2">
        <f t="shared" si="258"/>
        <v>-2175.7176681549972</v>
      </c>
      <c r="P1253" s="2">
        <f t="shared" si="259"/>
        <v>-2175.7176681549972</v>
      </c>
    </row>
    <row r="1254" spans="1:16">
      <c r="A1254" s="6">
        <v>1</v>
      </c>
      <c r="B1254" s="6">
        <v>19</v>
      </c>
      <c r="C1254" s="6">
        <v>10</v>
      </c>
      <c r="D1254" s="6">
        <f t="shared" si="247"/>
        <v>30</v>
      </c>
      <c r="E1254" s="5">
        <f t="shared" si="248"/>
        <v>99.000000000000014</v>
      </c>
      <c r="F1254" s="5">
        <f t="shared" si="249"/>
        <v>911.23060582002495</v>
      </c>
      <c r="G1254" s="5">
        <f t="shared" si="250"/>
        <v>509.52187334891573</v>
      </c>
      <c r="H1254" s="5">
        <f t="shared" si="251"/>
        <v>1519.7524791689407</v>
      </c>
      <c r="I1254" s="5">
        <f t="shared" si="252"/>
        <v>720</v>
      </c>
      <c r="J1254" s="5">
        <f t="shared" si="253"/>
        <v>799.75247916894068</v>
      </c>
      <c r="K1254" s="2">
        <f t="shared" si="254"/>
        <v>38884.591652238552</v>
      </c>
      <c r="L1254" s="2">
        <f t="shared" si="255"/>
        <v>75586</v>
      </c>
      <c r="M1254" s="2">
        <f t="shared" si="256"/>
        <v>18040</v>
      </c>
      <c r="N1254" s="6">
        <f t="shared" si="257"/>
        <v>1</v>
      </c>
      <c r="O1254" s="2">
        <f t="shared" si="258"/>
        <v>-1338.5916522385523</v>
      </c>
      <c r="P1254" s="2">
        <f t="shared" si="259"/>
        <v>-1338.5916522385523</v>
      </c>
    </row>
    <row r="1255" spans="1:16">
      <c r="A1255" s="6">
        <v>1</v>
      </c>
      <c r="B1255" s="6">
        <v>19</v>
      </c>
      <c r="C1255" s="6">
        <v>11</v>
      </c>
      <c r="D1255" s="6">
        <f t="shared" si="247"/>
        <v>31</v>
      </c>
      <c r="E1255" s="5">
        <f t="shared" si="248"/>
        <v>99.000000000000014</v>
      </c>
      <c r="F1255" s="5">
        <f t="shared" si="249"/>
        <v>911.23060582002495</v>
      </c>
      <c r="G1255" s="5">
        <f t="shared" si="250"/>
        <v>567.47998644235474</v>
      </c>
      <c r="H1255" s="5">
        <f t="shared" si="251"/>
        <v>1577.7105922623796</v>
      </c>
      <c r="I1255" s="5">
        <f t="shared" si="252"/>
        <v>720</v>
      </c>
      <c r="J1255" s="5">
        <f t="shared" si="253"/>
        <v>857.71059226237958</v>
      </c>
      <c r="K1255" s="2">
        <f t="shared" si="254"/>
        <v>39890.808893444089</v>
      </c>
      <c r="L1255" s="2">
        <f t="shared" si="255"/>
        <v>78286</v>
      </c>
      <c r="M1255" s="2">
        <f t="shared" si="256"/>
        <v>18920</v>
      </c>
      <c r="N1255" s="6">
        <f t="shared" si="257"/>
        <v>1</v>
      </c>
      <c r="O1255" s="2">
        <f t="shared" si="258"/>
        <v>-524.80889344408934</v>
      </c>
      <c r="P1255" s="2">
        <f t="shared" si="259"/>
        <v>-524.80889344408934</v>
      </c>
    </row>
    <row r="1256" spans="1:16">
      <c r="A1256" s="6">
        <v>1</v>
      </c>
      <c r="B1256" s="6">
        <v>19</v>
      </c>
      <c r="C1256" s="6">
        <v>12</v>
      </c>
      <c r="D1256" s="6">
        <f t="shared" si="247"/>
        <v>32</v>
      </c>
      <c r="E1256" s="5">
        <f t="shared" si="248"/>
        <v>99.000000000000014</v>
      </c>
      <c r="F1256" s="5">
        <f t="shared" si="249"/>
        <v>911.23060582002495</v>
      </c>
      <c r="G1256" s="5">
        <f t="shared" si="250"/>
        <v>626.80743957041921</v>
      </c>
      <c r="H1256" s="5">
        <f t="shared" si="251"/>
        <v>1637.038045390444</v>
      </c>
      <c r="I1256" s="5">
        <f t="shared" si="252"/>
        <v>720</v>
      </c>
      <c r="J1256" s="5">
        <f t="shared" si="253"/>
        <v>917.03804539044404</v>
      </c>
      <c r="K1256" s="2">
        <f t="shared" si="254"/>
        <v>40920.799399139651</v>
      </c>
      <c r="L1256" s="2">
        <f t="shared" si="255"/>
        <v>80986</v>
      </c>
      <c r="M1256" s="2">
        <f t="shared" si="256"/>
        <v>19800</v>
      </c>
      <c r="N1256" s="6">
        <f t="shared" si="257"/>
        <v>1</v>
      </c>
      <c r="O1256" s="2">
        <f t="shared" si="258"/>
        <v>265.20060086034937</v>
      </c>
      <c r="P1256" s="2">
        <f t="shared" si="259"/>
        <v>265.20060086034937</v>
      </c>
    </row>
    <row r="1257" spans="1:16">
      <c r="A1257" s="6">
        <v>1</v>
      </c>
      <c r="B1257" s="6">
        <v>19</v>
      </c>
      <c r="C1257" s="6">
        <v>13</v>
      </c>
      <c r="D1257" s="6">
        <f t="shared" si="247"/>
        <v>33</v>
      </c>
      <c r="E1257" s="5">
        <f t="shared" si="248"/>
        <v>99.000000000000014</v>
      </c>
      <c r="F1257" s="5">
        <f t="shared" si="249"/>
        <v>911.23060582002495</v>
      </c>
      <c r="G1257" s="5">
        <f t="shared" si="250"/>
        <v>687.52941027880343</v>
      </c>
      <c r="H1257" s="5">
        <f t="shared" si="251"/>
        <v>1697.7600160988284</v>
      </c>
      <c r="I1257" s="5">
        <f t="shared" si="252"/>
        <v>720</v>
      </c>
      <c r="J1257" s="5">
        <f t="shared" si="253"/>
        <v>977.76001609882837</v>
      </c>
      <c r="K1257" s="2">
        <f t="shared" si="254"/>
        <v>41975.000279493543</v>
      </c>
      <c r="L1257" s="2">
        <f t="shared" si="255"/>
        <v>83686</v>
      </c>
      <c r="M1257" s="2">
        <f t="shared" si="256"/>
        <v>20680</v>
      </c>
      <c r="N1257" s="6">
        <f t="shared" si="257"/>
        <v>1</v>
      </c>
      <c r="O1257" s="2">
        <f t="shared" si="258"/>
        <v>1030.9997205064574</v>
      </c>
      <c r="P1257" s="2">
        <f t="shared" si="259"/>
        <v>1030.9997205064574</v>
      </c>
    </row>
    <row r="1258" spans="1:16">
      <c r="A1258" s="6">
        <v>1</v>
      </c>
      <c r="B1258" s="6">
        <v>19</v>
      </c>
      <c r="C1258" s="6">
        <v>14</v>
      </c>
      <c r="D1258" s="6">
        <f t="shared" si="247"/>
        <v>34</v>
      </c>
      <c r="E1258" s="5">
        <f t="shared" si="248"/>
        <v>99.000000000000014</v>
      </c>
      <c r="F1258" s="5">
        <f t="shared" si="249"/>
        <v>911.23060582002495</v>
      </c>
      <c r="G1258" s="5">
        <f t="shared" si="250"/>
        <v>749.67149159246469</v>
      </c>
      <c r="H1258" s="5">
        <f t="shared" si="251"/>
        <v>1759.9020974124896</v>
      </c>
      <c r="I1258" s="5">
        <f t="shared" si="252"/>
        <v>720</v>
      </c>
      <c r="J1258" s="5">
        <f t="shared" si="253"/>
        <v>1039.9020974124896</v>
      </c>
      <c r="K1258" s="2">
        <f t="shared" si="254"/>
        <v>43053.855857855728</v>
      </c>
      <c r="L1258" s="2">
        <f t="shared" si="255"/>
        <v>86386</v>
      </c>
      <c r="M1258" s="2">
        <f t="shared" si="256"/>
        <v>21560</v>
      </c>
      <c r="N1258" s="6">
        <f t="shared" si="257"/>
        <v>1</v>
      </c>
      <c r="O1258" s="2">
        <f t="shared" si="258"/>
        <v>1772.1441421442723</v>
      </c>
      <c r="P1258" s="2">
        <f t="shared" si="259"/>
        <v>1772.1441421442723</v>
      </c>
    </row>
    <row r="1259" spans="1:16">
      <c r="A1259" s="6">
        <v>1</v>
      </c>
      <c r="B1259" s="6">
        <v>19</v>
      </c>
      <c r="C1259" s="6">
        <v>15</v>
      </c>
      <c r="D1259" s="6">
        <f t="shared" si="247"/>
        <v>35</v>
      </c>
      <c r="E1259" s="5">
        <f t="shared" si="248"/>
        <v>99.000000000000014</v>
      </c>
      <c r="F1259" s="5">
        <f t="shared" si="249"/>
        <v>911.23060582002495</v>
      </c>
      <c r="G1259" s="5">
        <f t="shared" si="250"/>
        <v>813.25969846861108</v>
      </c>
      <c r="H1259" s="5">
        <f t="shared" si="251"/>
        <v>1823.490304288636</v>
      </c>
      <c r="I1259" s="5">
        <f t="shared" si="252"/>
        <v>720</v>
      </c>
      <c r="J1259" s="5">
        <f t="shared" si="253"/>
        <v>1103.490304288636</v>
      </c>
      <c r="K1259" s="2">
        <f t="shared" si="254"/>
        <v>44157.817782788821</v>
      </c>
      <c r="L1259" s="2">
        <f t="shared" si="255"/>
        <v>89086</v>
      </c>
      <c r="M1259" s="2">
        <f t="shared" si="256"/>
        <v>22440</v>
      </c>
      <c r="N1259" s="6">
        <f t="shared" si="257"/>
        <v>1</v>
      </c>
      <c r="O1259" s="2">
        <f t="shared" si="258"/>
        <v>2488.1822172111788</v>
      </c>
      <c r="P1259" s="2">
        <f t="shared" si="259"/>
        <v>2488.1822172111788</v>
      </c>
    </row>
    <row r="1260" spans="1:16">
      <c r="A1260" s="6">
        <v>1</v>
      </c>
      <c r="B1260" s="6">
        <v>19</v>
      </c>
      <c r="C1260" s="6">
        <v>16</v>
      </c>
      <c r="D1260" s="6">
        <f t="shared" si="247"/>
        <v>36</v>
      </c>
      <c r="E1260" s="5">
        <f t="shared" si="248"/>
        <v>99.000000000000014</v>
      </c>
      <c r="F1260" s="5">
        <f t="shared" si="249"/>
        <v>911.23060582002495</v>
      </c>
      <c r="G1260" s="5">
        <f t="shared" si="250"/>
        <v>878.32047434610013</v>
      </c>
      <c r="H1260" s="5">
        <f t="shared" si="251"/>
        <v>1888.5510801661251</v>
      </c>
      <c r="I1260" s="5">
        <f t="shared" si="252"/>
        <v>720</v>
      </c>
      <c r="J1260" s="5">
        <f t="shared" si="253"/>
        <v>1168.5510801661251</v>
      </c>
      <c r="K1260" s="2">
        <f t="shared" si="254"/>
        <v>45287.345141773003</v>
      </c>
      <c r="L1260" s="2">
        <f t="shared" si="255"/>
        <v>91786</v>
      </c>
      <c r="M1260" s="2">
        <f t="shared" si="256"/>
        <v>23320</v>
      </c>
      <c r="N1260" s="6">
        <f t="shared" si="257"/>
        <v>1</v>
      </c>
      <c r="O1260" s="2">
        <f t="shared" si="258"/>
        <v>3178.654858226997</v>
      </c>
      <c r="P1260" s="2">
        <f t="shared" si="259"/>
        <v>3178.654858226997</v>
      </c>
    </row>
    <row r="1261" spans="1:16">
      <c r="A1261" s="6">
        <v>1</v>
      </c>
      <c r="B1261" s="6">
        <v>19</v>
      </c>
      <c r="C1261" s="6">
        <v>17</v>
      </c>
      <c r="D1261" s="6">
        <f t="shared" si="247"/>
        <v>37</v>
      </c>
      <c r="E1261" s="5">
        <f t="shared" si="248"/>
        <v>99.000000000000014</v>
      </c>
      <c r="F1261" s="5">
        <f t="shared" si="249"/>
        <v>911.23060582002495</v>
      </c>
      <c r="G1261" s="5">
        <f t="shared" si="250"/>
        <v>944.88069779264049</v>
      </c>
      <c r="H1261" s="5">
        <f t="shared" si="251"/>
        <v>1955.1113036126653</v>
      </c>
      <c r="I1261" s="5">
        <f t="shared" si="252"/>
        <v>720</v>
      </c>
      <c r="J1261" s="5">
        <f t="shared" si="253"/>
        <v>1235.1113036126653</v>
      </c>
      <c r="K1261" s="2">
        <f t="shared" si="254"/>
        <v>46442.904576608773</v>
      </c>
      <c r="L1261" s="2">
        <f t="shared" si="255"/>
        <v>94486</v>
      </c>
      <c r="M1261" s="2">
        <f t="shared" si="256"/>
        <v>24200</v>
      </c>
      <c r="N1261" s="6">
        <f t="shared" si="257"/>
        <v>1</v>
      </c>
      <c r="O1261" s="2">
        <f t="shared" si="258"/>
        <v>3843.0954233912271</v>
      </c>
      <c r="P1261" s="2">
        <f t="shared" si="259"/>
        <v>3843.0954233912271</v>
      </c>
    </row>
    <row r="1262" spans="1:16">
      <c r="A1262" s="6">
        <v>1</v>
      </c>
      <c r="B1262" s="6">
        <v>19</v>
      </c>
      <c r="C1262" s="6">
        <v>18</v>
      </c>
      <c r="D1262" s="6">
        <f t="shared" si="247"/>
        <v>38</v>
      </c>
      <c r="E1262" s="5">
        <f t="shared" si="248"/>
        <v>99.000000000000014</v>
      </c>
      <c r="F1262" s="5">
        <f t="shared" si="249"/>
        <v>911.23060582002495</v>
      </c>
      <c r="G1262" s="5">
        <f t="shared" si="250"/>
        <v>1012.9676892512279</v>
      </c>
      <c r="H1262" s="5">
        <f t="shared" si="251"/>
        <v>2023.1982950712527</v>
      </c>
      <c r="I1262" s="5">
        <f t="shared" si="252"/>
        <v>720</v>
      </c>
      <c r="J1262" s="5">
        <f t="shared" si="253"/>
        <v>1303.1982950712527</v>
      </c>
      <c r="K1262" s="2">
        <f t="shared" si="254"/>
        <v>47624.970400542581</v>
      </c>
      <c r="L1262" s="2">
        <f t="shared" si="255"/>
        <v>97186</v>
      </c>
      <c r="M1262" s="2">
        <f t="shared" si="256"/>
        <v>25080</v>
      </c>
      <c r="N1262" s="6">
        <f t="shared" si="257"/>
        <v>1</v>
      </c>
      <c r="O1262" s="2">
        <f t="shared" si="258"/>
        <v>4481.029599457419</v>
      </c>
      <c r="P1262" s="2">
        <f t="shared" si="259"/>
        <v>4481.029599457419</v>
      </c>
    </row>
    <row r="1263" spans="1:16">
      <c r="A1263" s="6">
        <v>1</v>
      </c>
      <c r="B1263" s="6">
        <v>19</v>
      </c>
      <c r="C1263" s="6">
        <v>19</v>
      </c>
      <c r="D1263" s="6">
        <f t="shared" si="247"/>
        <v>39</v>
      </c>
      <c r="E1263" s="5">
        <f t="shared" si="248"/>
        <v>99.000000000000014</v>
      </c>
      <c r="F1263" s="5">
        <f t="shared" si="249"/>
        <v>911.23060582002495</v>
      </c>
      <c r="G1263" s="5">
        <f t="shared" si="250"/>
        <v>1082.6092178872495</v>
      </c>
      <c r="H1263" s="5">
        <f t="shared" si="251"/>
        <v>2092.8398237072743</v>
      </c>
      <c r="I1263" s="5">
        <f t="shared" si="252"/>
        <v>720</v>
      </c>
      <c r="J1263" s="5">
        <f t="shared" si="253"/>
        <v>1372.8398237072743</v>
      </c>
      <c r="K1263" s="2">
        <f t="shared" si="254"/>
        <v>48834.024717140179</v>
      </c>
      <c r="L1263" s="2">
        <f t="shared" si="255"/>
        <v>99886</v>
      </c>
      <c r="M1263" s="2">
        <f t="shared" si="256"/>
        <v>25960</v>
      </c>
      <c r="N1263" s="6">
        <f t="shared" si="257"/>
        <v>1</v>
      </c>
      <c r="O1263" s="2">
        <f t="shared" si="258"/>
        <v>5091.9752828598212</v>
      </c>
      <c r="P1263" s="2">
        <f t="shared" si="259"/>
        <v>5091.9752828598212</v>
      </c>
    </row>
    <row r="1264" spans="1:16">
      <c r="A1264" s="6">
        <v>1</v>
      </c>
      <c r="B1264" s="6">
        <v>19</v>
      </c>
      <c r="C1264" s="6">
        <v>20</v>
      </c>
      <c r="D1264" s="6">
        <f t="shared" si="247"/>
        <v>40</v>
      </c>
      <c r="E1264" s="5">
        <f t="shared" si="248"/>
        <v>99.000000000000014</v>
      </c>
      <c r="F1264" s="5">
        <f t="shared" si="249"/>
        <v>911.23060582002495</v>
      </c>
      <c r="G1264" s="5">
        <f t="shared" si="250"/>
        <v>1153.8335085377266</v>
      </c>
      <c r="H1264" s="5">
        <f t="shared" si="251"/>
        <v>2164.0641143577514</v>
      </c>
      <c r="I1264" s="5">
        <f t="shared" si="252"/>
        <v>720</v>
      </c>
      <c r="J1264" s="5">
        <f t="shared" si="253"/>
        <v>1444.0641143577514</v>
      </c>
      <c r="K1264" s="2">
        <f t="shared" si="254"/>
        <v>50070.55754093318</v>
      </c>
      <c r="L1264" s="2">
        <f t="shared" si="255"/>
        <v>102586</v>
      </c>
      <c r="M1264" s="2">
        <f t="shared" si="256"/>
        <v>26840</v>
      </c>
      <c r="N1264" s="6">
        <f t="shared" si="257"/>
        <v>1</v>
      </c>
      <c r="O1264" s="2">
        <f t="shared" si="258"/>
        <v>5675.4424590668204</v>
      </c>
      <c r="P1264" s="2">
        <f t="shared" si="259"/>
        <v>5675.4424590668204</v>
      </c>
    </row>
    <row r="1265" spans="1:16">
      <c r="A1265" s="6">
        <v>1</v>
      </c>
      <c r="B1265" s="6">
        <v>19</v>
      </c>
      <c r="C1265" s="6">
        <v>21</v>
      </c>
      <c r="D1265" s="6">
        <f t="shared" si="247"/>
        <v>41</v>
      </c>
      <c r="E1265" s="5">
        <f t="shared" si="248"/>
        <v>99.000000000000014</v>
      </c>
      <c r="F1265" s="5">
        <f t="shared" si="249"/>
        <v>911.23060582002495</v>
      </c>
      <c r="G1265" s="5">
        <f t="shared" si="250"/>
        <v>1226.6692487641703</v>
      </c>
      <c r="H1265" s="5">
        <f t="shared" si="251"/>
        <v>2236.8998545841951</v>
      </c>
      <c r="I1265" s="5">
        <f t="shared" si="252"/>
        <v>720</v>
      </c>
      <c r="J1265" s="5">
        <f t="shared" si="253"/>
        <v>1516.8998545841951</v>
      </c>
      <c r="K1265" s="2">
        <f t="shared" si="254"/>
        <v>51335.066919864497</v>
      </c>
      <c r="L1265" s="2">
        <f t="shared" si="255"/>
        <v>105286</v>
      </c>
      <c r="M1265" s="2">
        <f t="shared" si="256"/>
        <v>27720</v>
      </c>
      <c r="N1265" s="6">
        <f t="shared" si="257"/>
        <v>1</v>
      </c>
      <c r="O1265" s="2">
        <f t="shared" si="258"/>
        <v>6230.9330801355027</v>
      </c>
      <c r="P1265" s="2">
        <f t="shared" si="259"/>
        <v>6230.9330801355027</v>
      </c>
    </row>
    <row r="1266" spans="1:16">
      <c r="A1266" s="6">
        <v>1</v>
      </c>
      <c r="B1266" s="6">
        <v>19</v>
      </c>
      <c r="C1266" s="6">
        <v>22</v>
      </c>
      <c r="D1266" s="6">
        <f t="shared" si="247"/>
        <v>42</v>
      </c>
      <c r="E1266" s="5">
        <f t="shared" si="248"/>
        <v>99.000000000000014</v>
      </c>
      <c r="F1266" s="5">
        <f t="shared" si="249"/>
        <v>911.23060582002495</v>
      </c>
      <c r="G1266" s="5">
        <f t="shared" si="250"/>
        <v>1301.1455960105666</v>
      </c>
      <c r="H1266" s="5">
        <f t="shared" si="251"/>
        <v>2311.3762018305915</v>
      </c>
      <c r="I1266" s="5">
        <f t="shared" si="252"/>
        <v>720</v>
      </c>
      <c r="J1266" s="5">
        <f t="shared" si="253"/>
        <v>1591.3762018305915</v>
      </c>
      <c r="K1266" s="2">
        <f t="shared" si="254"/>
        <v>52628.05905955888</v>
      </c>
      <c r="L1266" s="2">
        <f t="shared" si="255"/>
        <v>107986</v>
      </c>
      <c r="M1266" s="2">
        <f t="shared" si="256"/>
        <v>28600</v>
      </c>
      <c r="N1266" s="6">
        <f t="shared" si="257"/>
        <v>1</v>
      </c>
      <c r="O1266" s="2">
        <f t="shared" si="258"/>
        <v>6757.9409404411199</v>
      </c>
      <c r="P1266" s="2">
        <f t="shared" si="259"/>
        <v>6757.9409404411199</v>
      </c>
    </row>
    <row r="1267" spans="1:16">
      <c r="A1267" s="6">
        <v>1</v>
      </c>
      <c r="B1267" s="6">
        <v>19</v>
      </c>
      <c r="C1267" s="6">
        <v>23</v>
      </c>
      <c r="D1267" s="6">
        <f t="shared" si="247"/>
        <v>43</v>
      </c>
      <c r="E1267" s="5">
        <f t="shared" si="248"/>
        <v>99.000000000000014</v>
      </c>
      <c r="F1267" s="5">
        <f t="shared" si="249"/>
        <v>911.23060582002495</v>
      </c>
      <c r="G1267" s="5">
        <f t="shared" si="250"/>
        <v>1377.292184868003</v>
      </c>
      <c r="H1267" s="5">
        <f t="shared" si="251"/>
        <v>2387.5227906880282</v>
      </c>
      <c r="I1267" s="5">
        <f t="shared" si="252"/>
        <v>720</v>
      </c>
      <c r="J1267" s="5">
        <f t="shared" si="253"/>
        <v>1667.5227906880282</v>
      </c>
      <c r="K1267" s="2">
        <f t="shared" si="254"/>
        <v>53950.048449444934</v>
      </c>
      <c r="L1267" s="2">
        <f t="shared" si="255"/>
        <v>110686</v>
      </c>
      <c r="M1267" s="2">
        <f t="shared" si="256"/>
        <v>29480</v>
      </c>
      <c r="N1267" s="6">
        <f t="shared" si="257"/>
        <v>1</v>
      </c>
      <c r="O1267" s="2">
        <f t="shared" si="258"/>
        <v>7255.9515505550662</v>
      </c>
      <c r="P1267" s="2">
        <f t="shared" si="259"/>
        <v>7255.9515505550662</v>
      </c>
    </row>
    <row r="1268" spans="1:16">
      <c r="A1268" s="6">
        <v>1</v>
      </c>
      <c r="B1268" s="6">
        <v>19</v>
      </c>
      <c r="C1268" s="6">
        <v>24</v>
      </c>
      <c r="D1268" s="6">
        <f t="shared" si="247"/>
        <v>44</v>
      </c>
      <c r="E1268" s="5">
        <f t="shared" si="248"/>
        <v>99.000000000000014</v>
      </c>
      <c r="F1268" s="5">
        <f t="shared" si="249"/>
        <v>911.23060582002495</v>
      </c>
      <c r="G1268" s="5">
        <f t="shared" si="250"/>
        <v>1455.1391344474989</v>
      </c>
      <c r="H1268" s="5">
        <f t="shared" si="251"/>
        <v>2465.3697402675239</v>
      </c>
      <c r="I1268" s="5">
        <f t="shared" si="252"/>
        <v>720</v>
      </c>
      <c r="J1268" s="5">
        <f t="shared" si="253"/>
        <v>1745.3697402675239</v>
      </c>
      <c r="K1268" s="2">
        <f t="shared" si="254"/>
        <v>55301.557990755624</v>
      </c>
      <c r="L1268" s="2">
        <f t="shared" si="255"/>
        <v>113386</v>
      </c>
      <c r="M1268" s="2">
        <f t="shared" si="256"/>
        <v>30360</v>
      </c>
      <c r="N1268" s="6">
        <f t="shared" si="257"/>
        <v>1</v>
      </c>
      <c r="O1268" s="2">
        <f t="shared" si="258"/>
        <v>7724.4420092443761</v>
      </c>
      <c r="P1268" s="2">
        <f t="shared" si="259"/>
        <v>7724.4420092443761</v>
      </c>
    </row>
    <row r="1269" spans="1:16">
      <c r="A1269" s="6">
        <v>1</v>
      </c>
      <c r="B1269" s="6">
        <v>19</v>
      </c>
      <c r="C1269" s="6">
        <v>25</v>
      </c>
      <c r="D1269" s="6">
        <f t="shared" si="247"/>
        <v>45</v>
      </c>
      <c r="E1269" s="5">
        <f t="shared" si="248"/>
        <v>99.000000000000014</v>
      </c>
      <c r="F1269" s="5">
        <f t="shared" si="249"/>
        <v>911.23060582002495</v>
      </c>
      <c r="G1269" s="5">
        <f t="shared" si="250"/>
        <v>1534.7170558625965</v>
      </c>
      <c r="H1269" s="5">
        <f t="shared" si="251"/>
        <v>2544.9476616826214</v>
      </c>
      <c r="I1269" s="5">
        <f t="shared" si="252"/>
        <v>720</v>
      </c>
      <c r="J1269" s="5">
        <f t="shared" si="253"/>
        <v>1824.9476616826214</v>
      </c>
      <c r="K1269" s="2">
        <f t="shared" si="254"/>
        <v>56683.119126434394</v>
      </c>
      <c r="L1269" s="2">
        <f t="shared" si="255"/>
        <v>116086</v>
      </c>
      <c r="M1269" s="2">
        <f t="shared" si="256"/>
        <v>31240</v>
      </c>
      <c r="N1269" s="6">
        <f t="shared" si="257"/>
        <v>1</v>
      </c>
      <c r="O1269" s="2">
        <f t="shared" si="258"/>
        <v>8162.8808735656057</v>
      </c>
      <c r="P1269" s="2">
        <f t="shared" si="259"/>
        <v>8162.8808735656057</v>
      </c>
    </row>
    <row r="1270" spans="1:16">
      <c r="A1270" s="6">
        <v>1</v>
      </c>
      <c r="B1270" s="6">
        <v>19</v>
      </c>
      <c r="C1270" s="6">
        <v>26</v>
      </c>
      <c r="D1270" s="6">
        <f t="shared" si="247"/>
        <v>46</v>
      </c>
      <c r="E1270" s="5">
        <f t="shared" si="248"/>
        <v>99.000000000000014</v>
      </c>
      <c r="F1270" s="5">
        <f t="shared" si="249"/>
        <v>911.23060582002495</v>
      </c>
      <c r="G1270" s="5">
        <f t="shared" si="250"/>
        <v>1616.0570598233144</v>
      </c>
      <c r="H1270" s="5">
        <f t="shared" si="251"/>
        <v>2626.2876656433391</v>
      </c>
      <c r="I1270" s="5">
        <f t="shared" si="252"/>
        <v>720</v>
      </c>
      <c r="J1270" s="5">
        <f t="shared" si="253"/>
        <v>1906.2876656433391</v>
      </c>
      <c r="K1270" s="2">
        <f t="shared" si="254"/>
        <v>58095.271972974639</v>
      </c>
      <c r="L1270" s="2">
        <f t="shared" si="255"/>
        <v>118786</v>
      </c>
      <c r="M1270" s="2">
        <f t="shared" si="256"/>
        <v>32120</v>
      </c>
      <c r="N1270" s="6">
        <f t="shared" si="257"/>
        <v>1</v>
      </c>
      <c r="O1270" s="2">
        <f t="shared" si="258"/>
        <v>8570.7280270253614</v>
      </c>
      <c r="P1270" s="2">
        <f t="shared" si="259"/>
        <v>8570.7280270253614</v>
      </c>
    </row>
    <row r="1271" spans="1:16">
      <c r="A1271" s="6">
        <v>1</v>
      </c>
      <c r="B1271" s="6">
        <v>19</v>
      </c>
      <c r="C1271" s="6">
        <v>27</v>
      </c>
      <c r="D1271" s="6">
        <f t="shared" si="247"/>
        <v>47</v>
      </c>
      <c r="E1271" s="5">
        <f t="shared" si="248"/>
        <v>99.000000000000014</v>
      </c>
      <c r="F1271" s="5">
        <f t="shared" si="249"/>
        <v>911.23060582002495</v>
      </c>
      <c r="G1271" s="5">
        <f t="shared" si="250"/>
        <v>1699.1907643430709</v>
      </c>
      <c r="H1271" s="5">
        <f t="shared" si="251"/>
        <v>2709.4213701630961</v>
      </c>
      <c r="I1271" s="5">
        <f t="shared" si="252"/>
        <v>720</v>
      </c>
      <c r="J1271" s="5">
        <f t="shared" si="253"/>
        <v>1989.4213701630961</v>
      </c>
      <c r="K1271" s="2">
        <f t="shared" si="254"/>
        <v>59538.565454220414</v>
      </c>
      <c r="L1271" s="2">
        <f t="shared" si="255"/>
        <v>121486</v>
      </c>
      <c r="M1271" s="2">
        <f t="shared" si="256"/>
        <v>33000</v>
      </c>
      <c r="N1271" s="6">
        <f t="shared" si="257"/>
        <v>1</v>
      </c>
      <c r="O1271" s="2">
        <f t="shared" si="258"/>
        <v>8947.4345457795862</v>
      </c>
      <c r="P1271" s="2">
        <f t="shared" si="259"/>
        <v>8947.4345457795862</v>
      </c>
    </row>
    <row r="1272" spans="1:16">
      <c r="A1272" s="6">
        <v>1</v>
      </c>
      <c r="B1272" s="6">
        <v>19</v>
      </c>
      <c r="C1272" s="6">
        <v>28</v>
      </c>
      <c r="D1272" s="6">
        <f t="shared" si="247"/>
        <v>48</v>
      </c>
      <c r="E1272" s="5">
        <f t="shared" si="248"/>
        <v>99.000000000000014</v>
      </c>
      <c r="F1272" s="5">
        <f t="shared" si="249"/>
        <v>911.23060582002495</v>
      </c>
      <c r="G1272" s="5">
        <f t="shared" si="250"/>
        <v>1784.1503025602246</v>
      </c>
      <c r="H1272" s="5">
        <f t="shared" si="251"/>
        <v>2794.3809083802498</v>
      </c>
      <c r="I1272" s="5">
        <f t="shared" si="252"/>
        <v>720</v>
      </c>
      <c r="J1272" s="5">
        <f t="shared" si="253"/>
        <v>2074.3809083802498</v>
      </c>
      <c r="K1272" s="2">
        <f t="shared" si="254"/>
        <v>61013.557437157113</v>
      </c>
      <c r="L1272" s="2">
        <f t="shared" si="255"/>
        <v>124186</v>
      </c>
      <c r="M1272" s="2">
        <f t="shared" si="256"/>
        <v>33880</v>
      </c>
      <c r="N1272" s="6">
        <f t="shared" si="257"/>
        <v>1</v>
      </c>
      <c r="O1272" s="2">
        <f t="shared" si="258"/>
        <v>9292.4425628428871</v>
      </c>
      <c r="P1272" s="2">
        <f t="shared" si="259"/>
        <v>9292.4425628428871</v>
      </c>
    </row>
    <row r="1273" spans="1:16">
      <c r="A1273" s="6">
        <v>1</v>
      </c>
      <c r="B1273" s="6">
        <v>19</v>
      </c>
      <c r="C1273" s="6">
        <v>29</v>
      </c>
      <c r="D1273" s="6">
        <f t="shared" si="247"/>
        <v>49</v>
      </c>
      <c r="E1273" s="5">
        <f t="shared" si="248"/>
        <v>99.000000000000014</v>
      </c>
      <c r="F1273" s="5">
        <f t="shared" si="249"/>
        <v>911.23060582002495</v>
      </c>
      <c r="G1273" s="5">
        <f t="shared" si="250"/>
        <v>1870.9683306758782</v>
      </c>
      <c r="H1273" s="5">
        <f t="shared" si="251"/>
        <v>2881.1989364959031</v>
      </c>
      <c r="I1273" s="5">
        <f t="shared" si="252"/>
        <v>720</v>
      </c>
      <c r="J1273" s="5">
        <f t="shared" si="253"/>
        <v>2161.1989364959031</v>
      </c>
      <c r="K1273" s="2">
        <f t="shared" si="254"/>
        <v>62520.81486972054</v>
      </c>
      <c r="L1273" s="2">
        <f t="shared" si="255"/>
        <v>126886</v>
      </c>
      <c r="M1273" s="2">
        <f t="shared" si="256"/>
        <v>34760</v>
      </c>
      <c r="N1273" s="6">
        <f t="shared" si="257"/>
        <v>1</v>
      </c>
      <c r="O1273" s="2">
        <f t="shared" si="258"/>
        <v>9605.1851302794603</v>
      </c>
      <c r="P1273" s="2">
        <f t="shared" si="259"/>
        <v>9605.1851302794603</v>
      </c>
    </row>
    <row r="1274" spans="1:16">
      <c r="A1274" s="6">
        <v>1</v>
      </c>
      <c r="B1274" s="6">
        <v>19</v>
      </c>
      <c r="C1274" s="6">
        <v>30</v>
      </c>
      <c r="D1274" s="6">
        <f t="shared" si="247"/>
        <v>50</v>
      </c>
      <c r="E1274" s="5">
        <f t="shared" si="248"/>
        <v>99.000000000000014</v>
      </c>
      <c r="F1274" s="5">
        <f t="shared" si="249"/>
        <v>911.23060582002495</v>
      </c>
      <c r="G1274" s="5">
        <f t="shared" si="250"/>
        <v>1959.6780360096488</v>
      </c>
      <c r="H1274" s="5">
        <f t="shared" si="251"/>
        <v>2969.9086418296738</v>
      </c>
      <c r="I1274" s="5">
        <f t="shared" si="252"/>
        <v>720</v>
      </c>
      <c r="J1274" s="5">
        <f t="shared" si="253"/>
        <v>2249.9086418296738</v>
      </c>
      <c r="K1274" s="2">
        <f t="shared" si="254"/>
        <v>64060.913920654057</v>
      </c>
      <c r="L1274" s="2">
        <f t="shared" si="255"/>
        <v>129586</v>
      </c>
      <c r="M1274" s="2">
        <f t="shared" si="256"/>
        <v>35640</v>
      </c>
      <c r="N1274" s="6">
        <f t="shared" si="257"/>
        <v>1</v>
      </c>
      <c r="O1274" s="2">
        <f t="shared" si="258"/>
        <v>9885.0860793459433</v>
      </c>
      <c r="P1274" s="2">
        <f t="shared" si="259"/>
        <v>9885.0860793459433</v>
      </c>
    </row>
    <row r="1275" spans="1:16">
      <c r="A1275" s="6">
        <v>1</v>
      </c>
      <c r="B1275" s="6">
        <v>20</v>
      </c>
      <c r="C1275" s="6">
        <v>0</v>
      </c>
      <c r="D1275" s="6">
        <f t="shared" si="247"/>
        <v>21</v>
      </c>
      <c r="E1275" s="5">
        <f t="shared" si="248"/>
        <v>99.000000000000014</v>
      </c>
      <c r="F1275" s="5">
        <f t="shared" si="249"/>
        <v>983.16986417423732</v>
      </c>
      <c r="G1275" s="5">
        <f t="shared" si="250"/>
        <v>0</v>
      </c>
      <c r="H1275" s="5">
        <f t="shared" si="251"/>
        <v>1082.1698641742373</v>
      </c>
      <c r="I1275" s="5">
        <f t="shared" si="252"/>
        <v>720</v>
      </c>
      <c r="J1275" s="5">
        <f t="shared" si="253"/>
        <v>362.16986417423732</v>
      </c>
      <c r="K1275" s="2">
        <f t="shared" si="254"/>
        <v>31287.671253024953</v>
      </c>
      <c r="L1275" s="2">
        <f t="shared" si="255"/>
        <v>50680</v>
      </c>
      <c r="M1275" s="2">
        <f t="shared" si="256"/>
        <v>9680</v>
      </c>
      <c r="N1275" s="6">
        <f t="shared" si="257"/>
        <v>1</v>
      </c>
      <c r="O1275" s="2">
        <f t="shared" si="258"/>
        <v>-10287.671253024953</v>
      </c>
      <c r="P1275" s="2">
        <f t="shared" si="259"/>
        <v>-10287.671253024953</v>
      </c>
    </row>
    <row r="1276" spans="1:16">
      <c r="A1276" s="6">
        <v>1</v>
      </c>
      <c r="B1276" s="6">
        <v>20</v>
      </c>
      <c r="C1276" s="6">
        <v>1</v>
      </c>
      <c r="D1276" s="6">
        <f t="shared" si="247"/>
        <v>22</v>
      </c>
      <c r="E1276" s="5">
        <f t="shared" si="248"/>
        <v>99.000000000000014</v>
      </c>
      <c r="F1276" s="5">
        <f t="shared" si="249"/>
        <v>983.16986417423732</v>
      </c>
      <c r="G1276" s="5">
        <f t="shared" si="250"/>
        <v>45.5625</v>
      </c>
      <c r="H1276" s="5">
        <f t="shared" si="251"/>
        <v>1127.7323641742373</v>
      </c>
      <c r="I1276" s="5">
        <f t="shared" si="252"/>
        <v>720</v>
      </c>
      <c r="J1276" s="5">
        <f t="shared" si="253"/>
        <v>407.73236417423732</v>
      </c>
      <c r="K1276" s="2">
        <f t="shared" si="254"/>
        <v>32078.686878024953</v>
      </c>
      <c r="L1276" s="2">
        <f t="shared" si="255"/>
        <v>53380</v>
      </c>
      <c r="M1276" s="2">
        <f t="shared" si="256"/>
        <v>10560</v>
      </c>
      <c r="N1276" s="6">
        <f t="shared" si="257"/>
        <v>1</v>
      </c>
      <c r="O1276" s="2">
        <f t="shared" si="258"/>
        <v>-9258.6868780249533</v>
      </c>
      <c r="P1276" s="2">
        <f t="shared" si="259"/>
        <v>-9258.6868780249533</v>
      </c>
    </row>
    <row r="1277" spans="1:16">
      <c r="A1277" s="6">
        <v>1</v>
      </c>
      <c r="B1277" s="6">
        <v>20</v>
      </c>
      <c r="C1277" s="6">
        <v>2</v>
      </c>
      <c r="D1277" s="6">
        <f t="shared" si="247"/>
        <v>23</v>
      </c>
      <c r="E1277" s="5">
        <f t="shared" si="248"/>
        <v>99.000000000000014</v>
      </c>
      <c r="F1277" s="5">
        <f t="shared" si="249"/>
        <v>983.16986417423732</v>
      </c>
      <c r="G1277" s="5">
        <f t="shared" si="250"/>
        <v>92.264062499999994</v>
      </c>
      <c r="H1277" s="5">
        <f t="shared" si="251"/>
        <v>1174.4339266742372</v>
      </c>
      <c r="I1277" s="5">
        <f t="shared" si="252"/>
        <v>720</v>
      </c>
      <c r="J1277" s="5">
        <f t="shared" si="253"/>
        <v>454.43392667423723</v>
      </c>
      <c r="K1277" s="2">
        <f t="shared" si="254"/>
        <v>32889.47789364995</v>
      </c>
      <c r="L1277" s="2">
        <f t="shared" si="255"/>
        <v>56080</v>
      </c>
      <c r="M1277" s="2">
        <f t="shared" si="256"/>
        <v>11440</v>
      </c>
      <c r="N1277" s="6">
        <f t="shared" si="257"/>
        <v>1</v>
      </c>
      <c r="O1277" s="2">
        <f t="shared" si="258"/>
        <v>-8249.4778936499497</v>
      </c>
      <c r="P1277" s="2">
        <f t="shared" si="259"/>
        <v>-8249.4778936499497</v>
      </c>
    </row>
    <row r="1278" spans="1:16">
      <c r="A1278" s="6">
        <v>1</v>
      </c>
      <c r="B1278" s="6">
        <v>20</v>
      </c>
      <c r="C1278" s="6">
        <v>3</v>
      </c>
      <c r="D1278" s="6">
        <f t="shared" si="247"/>
        <v>24</v>
      </c>
      <c r="E1278" s="5">
        <f t="shared" si="248"/>
        <v>99.000000000000014</v>
      </c>
      <c r="F1278" s="5">
        <f t="shared" si="249"/>
        <v>983.16986417423732</v>
      </c>
      <c r="G1278" s="5">
        <f t="shared" si="250"/>
        <v>140.12604492187498</v>
      </c>
      <c r="H1278" s="5">
        <f t="shared" si="251"/>
        <v>1222.2959090961124</v>
      </c>
      <c r="I1278" s="5">
        <f t="shared" si="252"/>
        <v>720</v>
      </c>
      <c r="J1278" s="5">
        <f t="shared" si="253"/>
        <v>502.29590909611238</v>
      </c>
      <c r="K1278" s="2">
        <f t="shared" si="254"/>
        <v>33720.415088474176</v>
      </c>
      <c r="L1278" s="2">
        <f t="shared" si="255"/>
        <v>58780</v>
      </c>
      <c r="M1278" s="2">
        <f t="shared" si="256"/>
        <v>12320</v>
      </c>
      <c r="N1278" s="6">
        <f t="shared" si="257"/>
        <v>1</v>
      </c>
      <c r="O1278" s="2">
        <f t="shared" si="258"/>
        <v>-7260.4150884741757</v>
      </c>
      <c r="P1278" s="2">
        <f t="shared" si="259"/>
        <v>-7260.4150884741757</v>
      </c>
    </row>
    <row r="1279" spans="1:16">
      <c r="A1279" s="6">
        <v>1</v>
      </c>
      <c r="B1279" s="6">
        <v>20</v>
      </c>
      <c r="C1279" s="6">
        <v>4</v>
      </c>
      <c r="D1279" s="6">
        <f t="shared" si="247"/>
        <v>25</v>
      </c>
      <c r="E1279" s="5">
        <f t="shared" si="248"/>
        <v>99.000000000000014</v>
      </c>
      <c r="F1279" s="5">
        <f t="shared" si="249"/>
        <v>983.16986417423732</v>
      </c>
      <c r="G1279" s="5">
        <f t="shared" si="250"/>
        <v>189.17016064453125</v>
      </c>
      <c r="H1279" s="5">
        <f t="shared" si="251"/>
        <v>1271.3400248187686</v>
      </c>
      <c r="I1279" s="5">
        <f t="shared" si="252"/>
        <v>720</v>
      </c>
      <c r="J1279" s="5">
        <f t="shared" si="253"/>
        <v>551.3400248187686</v>
      </c>
      <c r="K1279" s="2">
        <f t="shared" si="254"/>
        <v>34571.875430881395</v>
      </c>
      <c r="L1279" s="2">
        <f t="shared" si="255"/>
        <v>61480</v>
      </c>
      <c r="M1279" s="2">
        <f t="shared" si="256"/>
        <v>13200</v>
      </c>
      <c r="N1279" s="6">
        <f t="shared" si="257"/>
        <v>1</v>
      </c>
      <c r="O1279" s="2">
        <f t="shared" si="258"/>
        <v>-6291.875430881395</v>
      </c>
      <c r="P1279" s="2">
        <f t="shared" si="259"/>
        <v>-6291.875430881395</v>
      </c>
    </row>
    <row r="1280" spans="1:16">
      <c r="A1280" s="6">
        <v>1</v>
      </c>
      <c r="B1280" s="6">
        <v>20</v>
      </c>
      <c r="C1280" s="6">
        <v>5</v>
      </c>
      <c r="D1280" s="6">
        <f t="shared" si="247"/>
        <v>26</v>
      </c>
      <c r="E1280" s="5">
        <f t="shared" si="248"/>
        <v>99.000000000000014</v>
      </c>
      <c r="F1280" s="5">
        <f t="shared" si="249"/>
        <v>983.16986417423732</v>
      </c>
      <c r="G1280" s="5">
        <f t="shared" si="250"/>
        <v>239.41848456573481</v>
      </c>
      <c r="H1280" s="5">
        <f t="shared" si="251"/>
        <v>1321.5883487399722</v>
      </c>
      <c r="I1280" s="5">
        <f t="shared" si="252"/>
        <v>720</v>
      </c>
      <c r="J1280" s="5">
        <f t="shared" si="253"/>
        <v>601.58834873997216</v>
      </c>
      <c r="K1280" s="2">
        <f t="shared" si="254"/>
        <v>35444.242165624513</v>
      </c>
      <c r="L1280" s="2">
        <f t="shared" si="255"/>
        <v>64180</v>
      </c>
      <c r="M1280" s="2">
        <f t="shared" si="256"/>
        <v>14080</v>
      </c>
      <c r="N1280" s="6">
        <f t="shared" si="257"/>
        <v>1</v>
      </c>
      <c r="O1280" s="2">
        <f t="shared" si="258"/>
        <v>-5344.2421656245133</v>
      </c>
      <c r="P1280" s="2">
        <f t="shared" si="259"/>
        <v>-5344.2421656245133</v>
      </c>
    </row>
    <row r="1281" spans="1:16">
      <c r="A1281" s="6">
        <v>1</v>
      </c>
      <c r="B1281" s="6">
        <v>20</v>
      </c>
      <c r="C1281" s="6">
        <v>6</v>
      </c>
      <c r="D1281" s="6">
        <f t="shared" si="247"/>
        <v>27</v>
      </c>
      <c r="E1281" s="5">
        <f t="shared" si="248"/>
        <v>99.000000000000014</v>
      </c>
      <c r="F1281" s="5">
        <f t="shared" si="249"/>
        <v>983.16986417423732</v>
      </c>
      <c r="G1281" s="5">
        <f t="shared" si="250"/>
        <v>290.89345874736784</v>
      </c>
      <c r="H1281" s="5">
        <f t="shared" si="251"/>
        <v>1373.063322921605</v>
      </c>
      <c r="I1281" s="5">
        <f t="shared" si="252"/>
        <v>720</v>
      </c>
      <c r="J1281" s="5">
        <f t="shared" si="253"/>
        <v>653.06332292160505</v>
      </c>
      <c r="K1281" s="2">
        <f t="shared" si="254"/>
        <v>36337.904911833422</v>
      </c>
      <c r="L1281" s="2">
        <f t="shared" si="255"/>
        <v>66880</v>
      </c>
      <c r="M1281" s="2">
        <f t="shared" si="256"/>
        <v>14960</v>
      </c>
      <c r="N1281" s="6">
        <f t="shared" si="257"/>
        <v>1</v>
      </c>
      <c r="O1281" s="2">
        <f t="shared" si="258"/>
        <v>-4417.9049118334224</v>
      </c>
      <c r="P1281" s="2">
        <f t="shared" si="259"/>
        <v>-4417.9049118334224</v>
      </c>
    </row>
    <row r="1282" spans="1:16">
      <c r="A1282" s="6">
        <v>1</v>
      </c>
      <c r="B1282" s="6">
        <v>20</v>
      </c>
      <c r="C1282" s="6">
        <v>7</v>
      </c>
      <c r="D1282" s="6">
        <f t="shared" si="247"/>
        <v>28</v>
      </c>
      <c r="E1282" s="5">
        <f t="shared" si="248"/>
        <v>99.000000000000014</v>
      </c>
      <c r="F1282" s="5">
        <f t="shared" si="249"/>
        <v>983.16986417423732</v>
      </c>
      <c r="G1282" s="5">
        <f t="shared" si="250"/>
        <v>343.61789814532818</v>
      </c>
      <c r="H1282" s="5">
        <f t="shared" si="251"/>
        <v>1425.7877623195654</v>
      </c>
      <c r="I1282" s="5">
        <f t="shared" si="252"/>
        <v>720</v>
      </c>
      <c r="J1282" s="5">
        <f t="shared" si="253"/>
        <v>705.78776231956545</v>
      </c>
      <c r="K1282" s="2">
        <f t="shared" si="254"/>
        <v>37253.259762492453</v>
      </c>
      <c r="L1282" s="2">
        <f t="shared" si="255"/>
        <v>69580</v>
      </c>
      <c r="M1282" s="2">
        <f t="shared" si="256"/>
        <v>15840</v>
      </c>
      <c r="N1282" s="6">
        <f t="shared" si="257"/>
        <v>1</v>
      </c>
      <c r="O1282" s="2">
        <f t="shared" si="258"/>
        <v>-3513.2597624924529</v>
      </c>
      <c r="P1282" s="2">
        <f t="shared" si="259"/>
        <v>-3513.2597624924529</v>
      </c>
    </row>
    <row r="1283" spans="1:16">
      <c r="A1283" s="6">
        <v>1</v>
      </c>
      <c r="B1283" s="6">
        <v>20</v>
      </c>
      <c r="C1283" s="6">
        <v>8</v>
      </c>
      <c r="D1283" s="6">
        <f t="shared" si="247"/>
        <v>29</v>
      </c>
      <c r="E1283" s="5">
        <f t="shared" si="248"/>
        <v>99.000000000000014</v>
      </c>
      <c r="F1283" s="5">
        <f t="shared" si="249"/>
        <v>983.16986417423732</v>
      </c>
      <c r="G1283" s="5">
        <f t="shared" si="250"/>
        <v>397.61499642530839</v>
      </c>
      <c r="H1283" s="5">
        <f t="shared" si="251"/>
        <v>1479.7848605995457</v>
      </c>
      <c r="I1283" s="5">
        <f t="shared" si="252"/>
        <v>720</v>
      </c>
      <c r="J1283" s="5">
        <f t="shared" si="253"/>
        <v>759.78486059954571</v>
      </c>
      <c r="K1283" s="2">
        <f t="shared" si="254"/>
        <v>38190.70938540878</v>
      </c>
      <c r="L1283" s="2">
        <f t="shared" si="255"/>
        <v>72280</v>
      </c>
      <c r="M1283" s="2">
        <f t="shared" si="256"/>
        <v>16720</v>
      </c>
      <c r="N1283" s="6">
        <f t="shared" si="257"/>
        <v>1</v>
      </c>
      <c r="O1283" s="2">
        <f t="shared" si="258"/>
        <v>-2630.7093854087798</v>
      </c>
      <c r="P1283" s="2">
        <f t="shared" si="259"/>
        <v>-2630.7093854087798</v>
      </c>
    </row>
    <row r="1284" spans="1:16">
      <c r="A1284" s="6">
        <v>1</v>
      </c>
      <c r="B1284" s="6">
        <v>20</v>
      </c>
      <c r="C1284" s="6">
        <v>9</v>
      </c>
      <c r="D1284" s="6">
        <f t="shared" ref="D1284:D1347" si="260">A1284+B1284+C1284</f>
        <v>30</v>
      </c>
      <c r="E1284" s="5">
        <f t="shared" ref="E1284:E1347" si="261">IF(A1284=0,0,A1284*LABOR_HRS_WK_TOM*SEASON_WEEKS*(1+DIM_PCT_TOM)^A1284)</f>
        <v>99.000000000000014</v>
      </c>
      <c r="F1284" s="5">
        <f t="shared" ref="F1284:F1347" si="262">IF(B1284=0,0,B1284*LABOR_HRS_WK_CAR*SEASON_WEEKS*(1+DIM_PCT_CAR)^B1284)</f>
        <v>983.16986417423732</v>
      </c>
      <c r="G1284" s="5">
        <f t="shared" ref="G1284:G1347" si="263">IF(C1284=0,0,C1284*LABOR_HRS_WK_MES*SEASON_WEEKS*(1+DIM_PCT_MES)^C1284)</f>
        <v>452.90833186570285</v>
      </c>
      <c r="H1284" s="5">
        <f t="shared" ref="H1284:H1347" si="264">E1284+F1284+G1284</f>
        <v>1535.0781960399402</v>
      </c>
      <c r="I1284" s="5">
        <f t="shared" ref="I1284:I1347" si="265">MIN(H1284,FARMER_HRS)</f>
        <v>720</v>
      </c>
      <c r="J1284" s="5">
        <f t="shared" ref="J1284:J1347" si="266">MAX(0,H1284-FARMER_HRS)</f>
        <v>815.07819603994017</v>
      </c>
      <c r="K1284" s="2">
        <f t="shared" ref="K1284:K1347" si="267">I1284*FARMER_RATE+J1284*TEMP_WORKER_RATE</f>
        <v>39150.663125693405</v>
      </c>
      <c r="L1284" s="2">
        <f t="shared" ref="L1284:L1347" si="268">A1284*PRICE_TOM+B1284*PRICE_CAR+C1284*PRICE_MES</f>
        <v>74980</v>
      </c>
      <c r="M1284" s="2">
        <f t="shared" ref="M1284:M1347" si="269">A1284*FERT_BED_TOM+B1284*FERT_BED_CAR+C1284*FERT_BED_MES</f>
        <v>17600</v>
      </c>
      <c r="N1284" s="6">
        <f t="shared" ref="N1284:N1347" si="270">IF(AND(D1284&lt;=TOTAL_BEDS,J1284&lt;=TEMP_WORKER_MAX*TEMP_WORKER_HRS),1,0)</f>
        <v>1</v>
      </c>
      <c r="O1284" s="2">
        <f t="shared" ref="O1284:O1347" si="271">L1284-M1284-K1284-FIXED_COSTS</f>
        <v>-1770.6631256934052</v>
      </c>
      <c r="P1284" s="2">
        <f t="shared" ref="P1284:P1347" si="272">IF(N1284=1,O1284,"")</f>
        <v>-1770.6631256934052</v>
      </c>
    </row>
    <row r="1285" spans="1:16">
      <c r="A1285" s="6">
        <v>1</v>
      </c>
      <c r="B1285" s="6">
        <v>20</v>
      </c>
      <c r="C1285" s="6">
        <v>10</v>
      </c>
      <c r="D1285" s="6">
        <f t="shared" si="260"/>
        <v>31</v>
      </c>
      <c r="E1285" s="5">
        <f t="shared" si="261"/>
        <v>99.000000000000014</v>
      </c>
      <c r="F1285" s="5">
        <f t="shared" si="262"/>
        <v>983.16986417423732</v>
      </c>
      <c r="G1285" s="5">
        <f t="shared" si="263"/>
        <v>509.52187334891573</v>
      </c>
      <c r="H1285" s="5">
        <f t="shared" si="264"/>
        <v>1591.6917375231531</v>
      </c>
      <c r="I1285" s="5">
        <f t="shared" si="265"/>
        <v>720</v>
      </c>
      <c r="J1285" s="5">
        <f t="shared" si="266"/>
        <v>871.69173752315305</v>
      </c>
      <c r="K1285" s="2">
        <f t="shared" si="267"/>
        <v>40133.53710977696</v>
      </c>
      <c r="L1285" s="2">
        <f t="shared" si="268"/>
        <v>77680</v>
      </c>
      <c r="M1285" s="2">
        <f t="shared" si="269"/>
        <v>18480</v>
      </c>
      <c r="N1285" s="6">
        <f t="shared" si="270"/>
        <v>1</v>
      </c>
      <c r="O1285" s="2">
        <f t="shared" si="271"/>
        <v>-933.53710977696028</v>
      </c>
      <c r="P1285" s="2">
        <f t="shared" si="272"/>
        <v>-933.53710977696028</v>
      </c>
    </row>
    <row r="1286" spans="1:16">
      <c r="A1286" s="6">
        <v>1</v>
      </c>
      <c r="B1286" s="6">
        <v>20</v>
      </c>
      <c r="C1286" s="6">
        <v>11</v>
      </c>
      <c r="D1286" s="6">
        <f t="shared" si="260"/>
        <v>32</v>
      </c>
      <c r="E1286" s="5">
        <f t="shared" si="261"/>
        <v>99.000000000000014</v>
      </c>
      <c r="F1286" s="5">
        <f t="shared" si="262"/>
        <v>983.16986417423732</v>
      </c>
      <c r="G1286" s="5">
        <f t="shared" si="263"/>
        <v>567.47998644235474</v>
      </c>
      <c r="H1286" s="5">
        <f t="shared" si="264"/>
        <v>1649.6498506165922</v>
      </c>
      <c r="I1286" s="5">
        <f t="shared" si="265"/>
        <v>720</v>
      </c>
      <c r="J1286" s="5">
        <f t="shared" si="266"/>
        <v>929.64985061659218</v>
      </c>
      <c r="K1286" s="2">
        <f t="shared" si="267"/>
        <v>41139.754350982505</v>
      </c>
      <c r="L1286" s="2">
        <f t="shared" si="268"/>
        <v>80380</v>
      </c>
      <c r="M1286" s="2">
        <f t="shared" si="269"/>
        <v>19360</v>
      </c>
      <c r="N1286" s="6">
        <f t="shared" si="270"/>
        <v>1</v>
      </c>
      <c r="O1286" s="2">
        <f t="shared" si="271"/>
        <v>-119.75435098250455</v>
      </c>
      <c r="P1286" s="2">
        <f t="shared" si="272"/>
        <v>-119.75435098250455</v>
      </c>
    </row>
    <row r="1287" spans="1:16">
      <c r="A1287" s="6">
        <v>1</v>
      </c>
      <c r="B1287" s="6">
        <v>20</v>
      </c>
      <c r="C1287" s="6">
        <v>12</v>
      </c>
      <c r="D1287" s="6">
        <f t="shared" si="260"/>
        <v>33</v>
      </c>
      <c r="E1287" s="5">
        <f t="shared" si="261"/>
        <v>99.000000000000014</v>
      </c>
      <c r="F1287" s="5">
        <f t="shared" si="262"/>
        <v>983.16986417423732</v>
      </c>
      <c r="G1287" s="5">
        <f t="shared" si="263"/>
        <v>626.80743957041921</v>
      </c>
      <c r="H1287" s="5">
        <f t="shared" si="264"/>
        <v>1708.9773037446566</v>
      </c>
      <c r="I1287" s="5">
        <f t="shared" si="265"/>
        <v>720</v>
      </c>
      <c r="J1287" s="5">
        <f t="shared" si="266"/>
        <v>988.97730374465664</v>
      </c>
      <c r="K1287" s="2">
        <f t="shared" si="267"/>
        <v>42169.744856678066</v>
      </c>
      <c r="L1287" s="2">
        <f t="shared" si="268"/>
        <v>83080</v>
      </c>
      <c r="M1287" s="2">
        <f t="shared" si="269"/>
        <v>20240</v>
      </c>
      <c r="N1287" s="6">
        <f t="shared" si="270"/>
        <v>1</v>
      </c>
      <c r="O1287" s="2">
        <f t="shared" si="271"/>
        <v>670.25514332193416</v>
      </c>
      <c r="P1287" s="2">
        <f t="shared" si="272"/>
        <v>670.25514332193416</v>
      </c>
    </row>
    <row r="1288" spans="1:16">
      <c r="A1288" s="6">
        <v>1</v>
      </c>
      <c r="B1288" s="6">
        <v>20</v>
      </c>
      <c r="C1288" s="6">
        <v>13</v>
      </c>
      <c r="D1288" s="6">
        <f t="shared" si="260"/>
        <v>34</v>
      </c>
      <c r="E1288" s="5">
        <f t="shared" si="261"/>
        <v>99.000000000000014</v>
      </c>
      <c r="F1288" s="5">
        <f t="shared" si="262"/>
        <v>983.16986417423732</v>
      </c>
      <c r="G1288" s="5">
        <f t="shared" si="263"/>
        <v>687.52941027880343</v>
      </c>
      <c r="H1288" s="5">
        <f t="shared" si="264"/>
        <v>1769.6992744530407</v>
      </c>
      <c r="I1288" s="5">
        <f t="shared" si="265"/>
        <v>720</v>
      </c>
      <c r="J1288" s="5">
        <f t="shared" si="266"/>
        <v>1049.6992744530407</v>
      </c>
      <c r="K1288" s="2">
        <f t="shared" si="267"/>
        <v>43223.945737031958</v>
      </c>
      <c r="L1288" s="2">
        <f t="shared" si="268"/>
        <v>85780</v>
      </c>
      <c r="M1288" s="2">
        <f t="shared" si="269"/>
        <v>21120</v>
      </c>
      <c r="N1288" s="6">
        <f t="shared" si="270"/>
        <v>1</v>
      </c>
      <c r="O1288" s="2">
        <f t="shared" si="271"/>
        <v>1436.0542629680422</v>
      </c>
      <c r="P1288" s="2">
        <f t="shared" si="272"/>
        <v>1436.0542629680422</v>
      </c>
    </row>
    <row r="1289" spans="1:16">
      <c r="A1289" s="6">
        <v>1</v>
      </c>
      <c r="B1289" s="6">
        <v>20</v>
      </c>
      <c r="C1289" s="6">
        <v>14</v>
      </c>
      <c r="D1289" s="6">
        <f t="shared" si="260"/>
        <v>35</v>
      </c>
      <c r="E1289" s="5">
        <f t="shared" si="261"/>
        <v>99.000000000000014</v>
      </c>
      <c r="F1289" s="5">
        <f t="shared" si="262"/>
        <v>983.16986417423732</v>
      </c>
      <c r="G1289" s="5">
        <f t="shared" si="263"/>
        <v>749.67149159246469</v>
      </c>
      <c r="H1289" s="5">
        <f t="shared" si="264"/>
        <v>1831.841355766702</v>
      </c>
      <c r="I1289" s="5">
        <f t="shared" si="265"/>
        <v>720</v>
      </c>
      <c r="J1289" s="5">
        <f t="shared" si="266"/>
        <v>1111.841355766702</v>
      </c>
      <c r="K1289" s="2">
        <f t="shared" si="267"/>
        <v>44302.801315394128</v>
      </c>
      <c r="L1289" s="2">
        <f t="shared" si="268"/>
        <v>88480</v>
      </c>
      <c r="M1289" s="2">
        <f t="shared" si="269"/>
        <v>22000</v>
      </c>
      <c r="N1289" s="6">
        <f t="shared" si="270"/>
        <v>1</v>
      </c>
      <c r="O1289" s="2">
        <f t="shared" si="271"/>
        <v>2177.1986846058717</v>
      </c>
      <c r="P1289" s="2">
        <f t="shared" si="272"/>
        <v>2177.1986846058717</v>
      </c>
    </row>
    <row r="1290" spans="1:16">
      <c r="A1290" s="6">
        <v>1</v>
      </c>
      <c r="B1290" s="6">
        <v>20</v>
      </c>
      <c r="C1290" s="6">
        <v>15</v>
      </c>
      <c r="D1290" s="6">
        <f t="shared" si="260"/>
        <v>36</v>
      </c>
      <c r="E1290" s="5">
        <f t="shared" si="261"/>
        <v>99.000000000000014</v>
      </c>
      <c r="F1290" s="5">
        <f t="shared" si="262"/>
        <v>983.16986417423732</v>
      </c>
      <c r="G1290" s="5">
        <f t="shared" si="263"/>
        <v>813.25969846861108</v>
      </c>
      <c r="H1290" s="5">
        <f t="shared" si="264"/>
        <v>1895.4295626428484</v>
      </c>
      <c r="I1290" s="5">
        <f t="shared" si="265"/>
        <v>720</v>
      </c>
      <c r="J1290" s="5">
        <f t="shared" si="266"/>
        <v>1175.4295626428484</v>
      </c>
      <c r="K1290" s="2">
        <f t="shared" si="267"/>
        <v>45406.763240327229</v>
      </c>
      <c r="L1290" s="2">
        <f t="shared" si="268"/>
        <v>91180</v>
      </c>
      <c r="M1290" s="2">
        <f t="shared" si="269"/>
        <v>22880</v>
      </c>
      <c r="N1290" s="6">
        <f t="shared" si="270"/>
        <v>1</v>
      </c>
      <c r="O1290" s="2">
        <f t="shared" si="271"/>
        <v>2893.2367596727709</v>
      </c>
      <c r="P1290" s="2">
        <f t="shared" si="272"/>
        <v>2893.2367596727709</v>
      </c>
    </row>
    <row r="1291" spans="1:16">
      <c r="A1291" s="6">
        <v>1</v>
      </c>
      <c r="B1291" s="6">
        <v>20</v>
      </c>
      <c r="C1291" s="6">
        <v>16</v>
      </c>
      <c r="D1291" s="6">
        <f t="shared" si="260"/>
        <v>37</v>
      </c>
      <c r="E1291" s="5">
        <f t="shared" si="261"/>
        <v>99.000000000000014</v>
      </c>
      <c r="F1291" s="5">
        <f t="shared" si="262"/>
        <v>983.16986417423732</v>
      </c>
      <c r="G1291" s="5">
        <f t="shared" si="263"/>
        <v>878.32047434610013</v>
      </c>
      <c r="H1291" s="5">
        <f t="shared" si="264"/>
        <v>1960.4903385203374</v>
      </c>
      <c r="I1291" s="5">
        <f t="shared" si="265"/>
        <v>720</v>
      </c>
      <c r="J1291" s="5">
        <f t="shared" si="266"/>
        <v>1240.4903385203374</v>
      </c>
      <c r="K1291" s="2">
        <f t="shared" si="267"/>
        <v>46536.290599311411</v>
      </c>
      <c r="L1291" s="2">
        <f t="shared" si="268"/>
        <v>93880</v>
      </c>
      <c r="M1291" s="2">
        <f t="shared" si="269"/>
        <v>23760</v>
      </c>
      <c r="N1291" s="6">
        <f t="shared" si="270"/>
        <v>1</v>
      </c>
      <c r="O1291" s="2">
        <f t="shared" si="271"/>
        <v>3583.7094006885891</v>
      </c>
      <c r="P1291" s="2">
        <f t="shared" si="272"/>
        <v>3583.7094006885891</v>
      </c>
    </row>
    <row r="1292" spans="1:16">
      <c r="A1292" s="6">
        <v>1</v>
      </c>
      <c r="B1292" s="6">
        <v>20</v>
      </c>
      <c r="C1292" s="6">
        <v>17</v>
      </c>
      <c r="D1292" s="6">
        <f t="shared" si="260"/>
        <v>38</v>
      </c>
      <c r="E1292" s="5">
        <f t="shared" si="261"/>
        <v>99.000000000000014</v>
      </c>
      <c r="F1292" s="5">
        <f t="shared" si="262"/>
        <v>983.16986417423732</v>
      </c>
      <c r="G1292" s="5">
        <f t="shared" si="263"/>
        <v>944.88069779264049</v>
      </c>
      <c r="H1292" s="5">
        <f t="shared" si="264"/>
        <v>2027.0505619668779</v>
      </c>
      <c r="I1292" s="5">
        <f t="shared" si="265"/>
        <v>720</v>
      </c>
      <c r="J1292" s="5">
        <f t="shared" si="266"/>
        <v>1307.0505619668779</v>
      </c>
      <c r="K1292" s="2">
        <f t="shared" si="267"/>
        <v>47691.850034147181</v>
      </c>
      <c r="L1292" s="2">
        <f t="shared" si="268"/>
        <v>96580</v>
      </c>
      <c r="M1292" s="2">
        <f t="shared" si="269"/>
        <v>24640</v>
      </c>
      <c r="N1292" s="6">
        <f t="shared" si="270"/>
        <v>1</v>
      </c>
      <c r="O1292" s="2">
        <f t="shared" si="271"/>
        <v>4248.1499658528192</v>
      </c>
      <c r="P1292" s="2">
        <f t="shared" si="272"/>
        <v>4248.1499658528192</v>
      </c>
    </row>
    <row r="1293" spans="1:16">
      <c r="A1293" s="6">
        <v>1</v>
      </c>
      <c r="B1293" s="6">
        <v>20</v>
      </c>
      <c r="C1293" s="6">
        <v>18</v>
      </c>
      <c r="D1293" s="6">
        <f t="shared" si="260"/>
        <v>39</v>
      </c>
      <c r="E1293" s="5">
        <f t="shared" si="261"/>
        <v>99.000000000000014</v>
      </c>
      <c r="F1293" s="5">
        <f t="shared" si="262"/>
        <v>983.16986417423732</v>
      </c>
      <c r="G1293" s="5">
        <f t="shared" si="263"/>
        <v>1012.9676892512279</v>
      </c>
      <c r="H1293" s="5">
        <f t="shared" si="264"/>
        <v>2095.1375534254653</v>
      </c>
      <c r="I1293" s="5">
        <f t="shared" si="265"/>
        <v>720</v>
      </c>
      <c r="J1293" s="5">
        <f t="shared" si="266"/>
        <v>1375.1375534254653</v>
      </c>
      <c r="K1293" s="2">
        <f t="shared" si="267"/>
        <v>48873.915858080989</v>
      </c>
      <c r="L1293" s="2">
        <f t="shared" si="268"/>
        <v>99280</v>
      </c>
      <c r="M1293" s="2">
        <f t="shared" si="269"/>
        <v>25520</v>
      </c>
      <c r="N1293" s="6">
        <f t="shared" si="270"/>
        <v>1</v>
      </c>
      <c r="O1293" s="2">
        <f t="shared" si="271"/>
        <v>4886.084141919011</v>
      </c>
      <c r="P1293" s="2">
        <f t="shared" si="272"/>
        <v>4886.084141919011</v>
      </c>
    </row>
    <row r="1294" spans="1:16">
      <c r="A1294" s="6">
        <v>1</v>
      </c>
      <c r="B1294" s="6">
        <v>20</v>
      </c>
      <c r="C1294" s="6">
        <v>19</v>
      </c>
      <c r="D1294" s="6">
        <f t="shared" si="260"/>
        <v>40</v>
      </c>
      <c r="E1294" s="5">
        <f t="shared" si="261"/>
        <v>99.000000000000014</v>
      </c>
      <c r="F1294" s="5">
        <f t="shared" si="262"/>
        <v>983.16986417423732</v>
      </c>
      <c r="G1294" s="5">
        <f t="shared" si="263"/>
        <v>1082.6092178872495</v>
      </c>
      <c r="H1294" s="5">
        <f t="shared" si="264"/>
        <v>2164.7790820614869</v>
      </c>
      <c r="I1294" s="5">
        <f t="shared" si="265"/>
        <v>720</v>
      </c>
      <c r="J1294" s="5">
        <f t="shared" si="266"/>
        <v>1444.7790820614869</v>
      </c>
      <c r="K1294" s="2">
        <f t="shared" si="267"/>
        <v>50082.970174678587</v>
      </c>
      <c r="L1294" s="2">
        <f t="shared" si="268"/>
        <v>101980</v>
      </c>
      <c r="M1294" s="2">
        <f t="shared" si="269"/>
        <v>26400</v>
      </c>
      <c r="N1294" s="6">
        <f t="shared" si="270"/>
        <v>1</v>
      </c>
      <c r="O1294" s="2">
        <f t="shared" si="271"/>
        <v>5497.0298253214132</v>
      </c>
      <c r="P1294" s="2">
        <f t="shared" si="272"/>
        <v>5497.0298253214132</v>
      </c>
    </row>
    <row r="1295" spans="1:16">
      <c r="A1295" s="6">
        <v>1</v>
      </c>
      <c r="B1295" s="6">
        <v>20</v>
      </c>
      <c r="C1295" s="6">
        <v>20</v>
      </c>
      <c r="D1295" s="6">
        <f t="shared" si="260"/>
        <v>41</v>
      </c>
      <c r="E1295" s="5">
        <f t="shared" si="261"/>
        <v>99.000000000000014</v>
      </c>
      <c r="F1295" s="5">
        <f t="shared" si="262"/>
        <v>983.16986417423732</v>
      </c>
      <c r="G1295" s="5">
        <f t="shared" si="263"/>
        <v>1153.8335085377266</v>
      </c>
      <c r="H1295" s="5">
        <f t="shared" si="264"/>
        <v>2236.0033727119639</v>
      </c>
      <c r="I1295" s="5">
        <f t="shared" si="265"/>
        <v>720</v>
      </c>
      <c r="J1295" s="5">
        <f t="shared" si="266"/>
        <v>1516.0033727119639</v>
      </c>
      <c r="K1295" s="2">
        <f t="shared" si="267"/>
        <v>51319.502998471595</v>
      </c>
      <c r="L1295" s="2">
        <f t="shared" si="268"/>
        <v>104680</v>
      </c>
      <c r="M1295" s="2">
        <f t="shared" si="269"/>
        <v>27280</v>
      </c>
      <c r="N1295" s="6">
        <f t="shared" si="270"/>
        <v>1</v>
      </c>
      <c r="O1295" s="2">
        <f t="shared" si="271"/>
        <v>6080.4970015284052</v>
      </c>
      <c r="P1295" s="2">
        <f t="shared" si="272"/>
        <v>6080.4970015284052</v>
      </c>
    </row>
    <row r="1296" spans="1:16">
      <c r="A1296" s="6">
        <v>1</v>
      </c>
      <c r="B1296" s="6">
        <v>20</v>
      </c>
      <c r="C1296" s="6">
        <v>21</v>
      </c>
      <c r="D1296" s="6">
        <f t="shared" si="260"/>
        <v>42</v>
      </c>
      <c r="E1296" s="5">
        <f t="shared" si="261"/>
        <v>99.000000000000014</v>
      </c>
      <c r="F1296" s="5">
        <f t="shared" si="262"/>
        <v>983.16986417423732</v>
      </c>
      <c r="G1296" s="5">
        <f t="shared" si="263"/>
        <v>1226.6692487641703</v>
      </c>
      <c r="H1296" s="5">
        <f t="shared" si="264"/>
        <v>2308.8391129384077</v>
      </c>
      <c r="I1296" s="5">
        <f t="shared" si="265"/>
        <v>720</v>
      </c>
      <c r="J1296" s="5">
        <f t="shared" si="266"/>
        <v>1588.8391129384077</v>
      </c>
      <c r="K1296" s="2">
        <f t="shared" si="267"/>
        <v>52584.012377402905</v>
      </c>
      <c r="L1296" s="2">
        <f t="shared" si="268"/>
        <v>107380</v>
      </c>
      <c r="M1296" s="2">
        <f t="shared" si="269"/>
        <v>28160</v>
      </c>
      <c r="N1296" s="6">
        <f t="shared" si="270"/>
        <v>1</v>
      </c>
      <c r="O1296" s="2">
        <f t="shared" si="271"/>
        <v>6635.9876225970947</v>
      </c>
      <c r="P1296" s="2">
        <f t="shared" si="272"/>
        <v>6635.9876225970947</v>
      </c>
    </row>
    <row r="1297" spans="1:16">
      <c r="A1297" s="6">
        <v>1</v>
      </c>
      <c r="B1297" s="6">
        <v>20</v>
      </c>
      <c r="C1297" s="6">
        <v>22</v>
      </c>
      <c r="D1297" s="6">
        <f t="shared" si="260"/>
        <v>43</v>
      </c>
      <c r="E1297" s="5">
        <f t="shared" si="261"/>
        <v>99.000000000000014</v>
      </c>
      <c r="F1297" s="5">
        <f t="shared" si="262"/>
        <v>983.16986417423732</v>
      </c>
      <c r="G1297" s="5">
        <f t="shared" si="263"/>
        <v>1301.1455960105666</v>
      </c>
      <c r="H1297" s="5">
        <f t="shared" si="264"/>
        <v>2383.3154601848037</v>
      </c>
      <c r="I1297" s="5">
        <f t="shared" si="265"/>
        <v>720</v>
      </c>
      <c r="J1297" s="5">
        <f t="shared" si="266"/>
        <v>1663.3154601848037</v>
      </c>
      <c r="K1297" s="2">
        <f t="shared" si="267"/>
        <v>53877.004517097288</v>
      </c>
      <c r="L1297" s="2">
        <f t="shared" si="268"/>
        <v>110080</v>
      </c>
      <c r="M1297" s="2">
        <f t="shared" si="269"/>
        <v>29040</v>
      </c>
      <c r="N1297" s="6">
        <f t="shared" si="270"/>
        <v>1</v>
      </c>
      <c r="O1297" s="2">
        <f t="shared" si="271"/>
        <v>7162.995482902712</v>
      </c>
      <c r="P1297" s="2">
        <f t="shared" si="272"/>
        <v>7162.995482902712</v>
      </c>
    </row>
    <row r="1298" spans="1:16">
      <c r="A1298" s="6">
        <v>1</v>
      </c>
      <c r="B1298" s="6">
        <v>20</v>
      </c>
      <c r="C1298" s="6">
        <v>23</v>
      </c>
      <c r="D1298" s="6">
        <f t="shared" si="260"/>
        <v>44</v>
      </c>
      <c r="E1298" s="5">
        <f t="shared" si="261"/>
        <v>99.000000000000014</v>
      </c>
      <c r="F1298" s="5">
        <f t="shared" si="262"/>
        <v>983.16986417423732</v>
      </c>
      <c r="G1298" s="5">
        <f t="shared" si="263"/>
        <v>1377.292184868003</v>
      </c>
      <c r="H1298" s="5">
        <f t="shared" si="264"/>
        <v>2459.4620490422403</v>
      </c>
      <c r="I1298" s="5">
        <f t="shared" si="265"/>
        <v>720</v>
      </c>
      <c r="J1298" s="5">
        <f t="shared" si="266"/>
        <v>1739.4620490422403</v>
      </c>
      <c r="K1298" s="2">
        <f t="shared" si="267"/>
        <v>55198.993906983334</v>
      </c>
      <c r="L1298" s="2">
        <f t="shared" si="268"/>
        <v>112780</v>
      </c>
      <c r="M1298" s="2">
        <f t="shared" si="269"/>
        <v>29920</v>
      </c>
      <c r="N1298" s="6">
        <f t="shared" si="270"/>
        <v>1</v>
      </c>
      <c r="O1298" s="2">
        <f t="shared" si="271"/>
        <v>7661.0060930166655</v>
      </c>
      <c r="P1298" s="2">
        <f t="shared" si="272"/>
        <v>7661.0060930166655</v>
      </c>
    </row>
    <row r="1299" spans="1:16">
      <c r="A1299" s="6">
        <v>1</v>
      </c>
      <c r="B1299" s="6">
        <v>20</v>
      </c>
      <c r="C1299" s="6">
        <v>24</v>
      </c>
      <c r="D1299" s="6">
        <f t="shared" si="260"/>
        <v>45</v>
      </c>
      <c r="E1299" s="5">
        <f t="shared" si="261"/>
        <v>99.000000000000014</v>
      </c>
      <c r="F1299" s="5">
        <f t="shared" si="262"/>
        <v>983.16986417423732</v>
      </c>
      <c r="G1299" s="5">
        <f t="shared" si="263"/>
        <v>1455.1391344474989</v>
      </c>
      <c r="H1299" s="5">
        <f t="shared" si="264"/>
        <v>2537.3089986217365</v>
      </c>
      <c r="I1299" s="5">
        <f t="shared" si="265"/>
        <v>720</v>
      </c>
      <c r="J1299" s="5">
        <f t="shared" si="266"/>
        <v>1817.3089986217365</v>
      </c>
      <c r="K1299" s="2">
        <f t="shared" si="267"/>
        <v>56550.503448294039</v>
      </c>
      <c r="L1299" s="2">
        <f t="shared" si="268"/>
        <v>115480</v>
      </c>
      <c r="M1299" s="2">
        <f t="shared" si="269"/>
        <v>30800</v>
      </c>
      <c r="N1299" s="6">
        <f t="shared" si="270"/>
        <v>1</v>
      </c>
      <c r="O1299" s="2">
        <f t="shared" si="271"/>
        <v>8129.4965517059609</v>
      </c>
      <c r="P1299" s="2">
        <f t="shared" si="272"/>
        <v>8129.4965517059609</v>
      </c>
    </row>
    <row r="1300" spans="1:16">
      <c r="A1300" s="6">
        <v>1</v>
      </c>
      <c r="B1300" s="6">
        <v>20</v>
      </c>
      <c r="C1300" s="6">
        <v>25</v>
      </c>
      <c r="D1300" s="6">
        <f t="shared" si="260"/>
        <v>46</v>
      </c>
      <c r="E1300" s="5">
        <f t="shared" si="261"/>
        <v>99.000000000000014</v>
      </c>
      <c r="F1300" s="5">
        <f t="shared" si="262"/>
        <v>983.16986417423732</v>
      </c>
      <c r="G1300" s="5">
        <f t="shared" si="263"/>
        <v>1534.7170558625965</v>
      </c>
      <c r="H1300" s="5">
        <f t="shared" si="264"/>
        <v>2616.8869200368335</v>
      </c>
      <c r="I1300" s="5">
        <f t="shared" si="265"/>
        <v>720</v>
      </c>
      <c r="J1300" s="5">
        <f t="shared" si="266"/>
        <v>1896.8869200368335</v>
      </c>
      <c r="K1300" s="2">
        <f t="shared" si="267"/>
        <v>57932.064583972802</v>
      </c>
      <c r="L1300" s="2">
        <f t="shared" si="268"/>
        <v>118180</v>
      </c>
      <c r="M1300" s="2">
        <f t="shared" si="269"/>
        <v>31680</v>
      </c>
      <c r="N1300" s="6">
        <f t="shared" si="270"/>
        <v>1</v>
      </c>
      <c r="O1300" s="2">
        <f t="shared" si="271"/>
        <v>8567.9354160271978</v>
      </c>
      <c r="P1300" s="2">
        <f t="shared" si="272"/>
        <v>8567.9354160271978</v>
      </c>
    </row>
    <row r="1301" spans="1:16">
      <c r="A1301" s="6">
        <v>1</v>
      </c>
      <c r="B1301" s="6">
        <v>20</v>
      </c>
      <c r="C1301" s="6">
        <v>26</v>
      </c>
      <c r="D1301" s="6">
        <f t="shared" si="260"/>
        <v>47</v>
      </c>
      <c r="E1301" s="5">
        <f t="shared" si="261"/>
        <v>99.000000000000014</v>
      </c>
      <c r="F1301" s="5">
        <f t="shared" si="262"/>
        <v>983.16986417423732</v>
      </c>
      <c r="G1301" s="5">
        <f t="shared" si="263"/>
        <v>1616.0570598233144</v>
      </c>
      <c r="H1301" s="5">
        <f t="shared" si="264"/>
        <v>2698.2269239975517</v>
      </c>
      <c r="I1301" s="5">
        <f t="shared" si="265"/>
        <v>720</v>
      </c>
      <c r="J1301" s="5">
        <f t="shared" si="266"/>
        <v>1978.2269239975517</v>
      </c>
      <c r="K1301" s="2">
        <f t="shared" si="267"/>
        <v>59344.217430513047</v>
      </c>
      <c r="L1301" s="2">
        <f t="shared" si="268"/>
        <v>120880</v>
      </c>
      <c r="M1301" s="2">
        <f t="shared" si="269"/>
        <v>32560</v>
      </c>
      <c r="N1301" s="6">
        <f t="shared" si="270"/>
        <v>1</v>
      </c>
      <c r="O1301" s="2">
        <f t="shared" si="271"/>
        <v>8975.7825694869534</v>
      </c>
      <c r="P1301" s="2">
        <f t="shared" si="272"/>
        <v>8975.7825694869534</v>
      </c>
    </row>
    <row r="1302" spans="1:16">
      <c r="A1302" s="6">
        <v>1</v>
      </c>
      <c r="B1302" s="6">
        <v>20</v>
      </c>
      <c r="C1302" s="6">
        <v>27</v>
      </c>
      <c r="D1302" s="6">
        <f t="shared" si="260"/>
        <v>48</v>
      </c>
      <c r="E1302" s="5">
        <f t="shared" si="261"/>
        <v>99.000000000000014</v>
      </c>
      <c r="F1302" s="5">
        <f t="shared" si="262"/>
        <v>983.16986417423732</v>
      </c>
      <c r="G1302" s="5">
        <f t="shared" si="263"/>
        <v>1699.1907643430709</v>
      </c>
      <c r="H1302" s="5">
        <f t="shared" si="264"/>
        <v>2781.3606285173082</v>
      </c>
      <c r="I1302" s="5">
        <f t="shared" si="265"/>
        <v>720</v>
      </c>
      <c r="J1302" s="5">
        <f t="shared" si="266"/>
        <v>2061.3606285173082</v>
      </c>
      <c r="K1302" s="2">
        <f t="shared" si="267"/>
        <v>60787.510911758822</v>
      </c>
      <c r="L1302" s="2">
        <f t="shared" si="268"/>
        <v>123580</v>
      </c>
      <c r="M1302" s="2">
        <f t="shared" si="269"/>
        <v>33440</v>
      </c>
      <c r="N1302" s="6">
        <f t="shared" si="270"/>
        <v>1</v>
      </c>
      <c r="O1302" s="2">
        <f t="shared" si="271"/>
        <v>9352.4890882411783</v>
      </c>
      <c r="P1302" s="2">
        <f t="shared" si="272"/>
        <v>9352.4890882411783</v>
      </c>
    </row>
    <row r="1303" spans="1:16">
      <c r="A1303" s="6">
        <v>1</v>
      </c>
      <c r="B1303" s="6">
        <v>20</v>
      </c>
      <c r="C1303" s="6">
        <v>28</v>
      </c>
      <c r="D1303" s="6">
        <f t="shared" si="260"/>
        <v>49</v>
      </c>
      <c r="E1303" s="5">
        <f t="shared" si="261"/>
        <v>99.000000000000014</v>
      </c>
      <c r="F1303" s="5">
        <f t="shared" si="262"/>
        <v>983.16986417423732</v>
      </c>
      <c r="G1303" s="5">
        <f t="shared" si="263"/>
        <v>1784.1503025602246</v>
      </c>
      <c r="H1303" s="5">
        <f t="shared" si="264"/>
        <v>2866.320166734462</v>
      </c>
      <c r="I1303" s="5">
        <f t="shared" si="265"/>
        <v>720</v>
      </c>
      <c r="J1303" s="5">
        <f t="shared" si="266"/>
        <v>2146.320166734462</v>
      </c>
      <c r="K1303" s="2">
        <f t="shared" si="267"/>
        <v>62262.502894695521</v>
      </c>
      <c r="L1303" s="2">
        <f t="shared" si="268"/>
        <v>126280</v>
      </c>
      <c r="M1303" s="2">
        <f t="shared" si="269"/>
        <v>34320</v>
      </c>
      <c r="N1303" s="6">
        <f t="shared" si="270"/>
        <v>1</v>
      </c>
      <c r="O1303" s="2">
        <f t="shared" si="271"/>
        <v>9697.4971053044792</v>
      </c>
      <c r="P1303" s="2">
        <f t="shared" si="272"/>
        <v>9697.4971053044792</v>
      </c>
    </row>
    <row r="1304" spans="1:16">
      <c r="A1304" s="6">
        <v>1</v>
      </c>
      <c r="B1304" s="6">
        <v>20</v>
      </c>
      <c r="C1304" s="6">
        <v>29</v>
      </c>
      <c r="D1304" s="6">
        <f t="shared" si="260"/>
        <v>50</v>
      </c>
      <c r="E1304" s="5">
        <f t="shared" si="261"/>
        <v>99.000000000000014</v>
      </c>
      <c r="F1304" s="5">
        <f t="shared" si="262"/>
        <v>983.16986417423732</v>
      </c>
      <c r="G1304" s="5">
        <f t="shared" si="263"/>
        <v>1870.9683306758782</v>
      </c>
      <c r="H1304" s="5">
        <f t="shared" si="264"/>
        <v>2953.1381948501157</v>
      </c>
      <c r="I1304" s="5">
        <f t="shared" si="265"/>
        <v>720</v>
      </c>
      <c r="J1304" s="5">
        <f t="shared" si="266"/>
        <v>2233.1381948501157</v>
      </c>
      <c r="K1304" s="2">
        <f t="shared" si="267"/>
        <v>63769.760327258955</v>
      </c>
      <c r="L1304" s="2">
        <f t="shared" si="268"/>
        <v>128980</v>
      </c>
      <c r="M1304" s="2">
        <f t="shared" si="269"/>
        <v>35200</v>
      </c>
      <c r="N1304" s="6">
        <f t="shared" si="270"/>
        <v>1</v>
      </c>
      <c r="O1304" s="2">
        <f t="shared" si="271"/>
        <v>10010.239672741045</v>
      </c>
      <c r="P1304" s="2">
        <f t="shared" si="272"/>
        <v>10010.239672741045</v>
      </c>
    </row>
    <row r="1305" spans="1:16">
      <c r="A1305" s="6">
        <v>1</v>
      </c>
      <c r="B1305" s="6">
        <v>20</v>
      </c>
      <c r="C1305" s="6">
        <v>30</v>
      </c>
      <c r="D1305" s="6">
        <f t="shared" si="260"/>
        <v>51</v>
      </c>
      <c r="E1305" s="5">
        <f t="shared" si="261"/>
        <v>99.000000000000014</v>
      </c>
      <c r="F1305" s="5">
        <f t="shared" si="262"/>
        <v>983.16986417423732</v>
      </c>
      <c r="G1305" s="5">
        <f t="shared" si="263"/>
        <v>1959.6780360096488</v>
      </c>
      <c r="H1305" s="5">
        <f t="shared" si="264"/>
        <v>3041.8479001838859</v>
      </c>
      <c r="I1305" s="5">
        <f t="shared" si="265"/>
        <v>720</v>
      </c>
      <c r="J1305" s="5">
        <f t="shared" si="266"/>
        <v>2321.8479001838859</v>
      </c>
      <c r="K1305" s="2">
        <f t="shared" si="267"/>
        <v>65309.859378192465</v>
      </c>
      <c r="L1305" s="2">
        <f t="shared" si="268"/>
        <v>131680</v>
      </c>
      <c r="M1305" s="2">
        <f t="shared" si="269"/>
        <v>36080</v>
      </c>
      <c r="N1305" s="6">
        <f t="shared" si="270"/>
        <v>1</v>
      </c>
      <c r="O1305" s="2">
        <f t="shared" si="271"/>
        <v>10290.140621807535</v>
      </c>
      <c r="P1305" s="2">
        <f t="shared" si="272"/>
        <v>10290.140621807535</v>
      </c>
    </row>
    <row r="1306" spans="1:16">
      <c r="A1306" s="6">
        <v>2</v>
      </c>
      <c r="B1306" s="6">
        <v>0</v>
      </c>
      <c r="C1306" s="6">
        <v>0</v>
      </c>
      <c r="D1306" s="6">
        <f t="shared" si="260"/>
        <v>2</v>
      </c>
      <c r="E1306" s="5">
        <f t="shared" si="261"/>
        <v>217.80000000000004</v>
      </c>
      <c r="F1306" s="5">
        <f t="shared" si="262"/>
        <v>0</v>
      </c>
      <c r="G1306" s="5">
        <f t="shared" si="263"/>
        <v>0</v>
      </c>
      <c r="H1306" s="5">
        <f t="shared" si="264"/>
        <v>217.80000000000004</v>
      </c>
      <c r="I1306" s="5">
        <f t="shared" si="265"/>
        <v>217.80000000000004</v>
      </c>
      <c r="J1306" s="5">
        <f t="shared" si="266"/>
        <v>0</v>
      </c>
      <c r="K1306" s="2">
        <f t="shared" si="267"/>
        <v>7562.5000000000009</v>
      </c>
      <c r="L1306" s="2">
        <f t="shared" si="268"/>
        <v>17600</v>
      </c>
      <c r="M1306" s="2">
        <f t="shared" si="269"/>
        <v>1760</v>
      </c>
      <c r="N1306" s="6">
        <f t="shared" si="270"/>
        <v>1</v>
      </c>
      <c r="O1306" s="2">
        <f t="shared" si="271"/>
        <v>-11722.5</v>
      </c>
      <c r="P1306" s="2">
        <f t="shared" si="272"/>
        <v>-11722.5</v>
      </c>
    </row>
    <row r="1307" spans="1:16">
      <c r="A1307" s="6">
        <v>2</v>
      </c>
      <c r="B1307" s="6">
        <v>0</v>
      </c>
      <c r="C1307" s="6">
        <v>1</v>
      </c>
      <c r="D1307" s="6">
        <f t="shared" si="260"/>
        <v>3</v>
      </c>
      <c r="E1307" s="5">
        <f t="shared" si="261"/>
        <v>217.80000000000004</v>
      </c>
      <c r="F1307" s="5">
        <f t="shared" si="262"/>
        <v>0</v>
      </c>
      <c r="G1307" s="5">
        <f t="shared" si="263"/>
        <v>45.5625</v>
      </c>
      <c r="H1307" s="5">
        <f t="shared" si="264"/>
        <v>263.36250000000007</v>
      </c>
      <c r="I1307" s="5">
        <f t="shared" si="265"/>
        <v>263.36250000000007</v>
      </c>
      <c r="J1307" s="5">
        <f t="shared" si="266"/>
        <v>0</v>
      </c>
      <c r="K1307" s="2">
        <f t="shared" si="267"/>
        <v>9144.5312500000018</v>
      </c>
      <c r="L1307" s="2">
        <f t="shared" si="268"/>
        <v>20300</v>
      </c>
      <c r="M1307" s="2">
        <f t="shared" si="269"/>
        <v>2640</v>
      </c>
      <c r="N1307" s="6">
        <f t="shared" si="270"/>
        <v>1</v>
      </c>
      <c r="O1307" s="2">
        <f t="shared" si="271"/>
        <v>-11484.531250000002</v>
      </c>
      <c r="P1307" s="2">
        <f t="shared" si="272"/>
        <v>-11484.531250000002</v>
      </c>
    </row>
    <row r="1308" spans="1:16">
      <c r="A1308" s="6">
        <v>2</v>
      </c>
      <c r="B1308" s="6">
        <v>0</v>
      </c>
      <c r="C1308" s="6">
        <v>2</v>
      </c>
      <c r="D1308" s="6">
        <f t="shared" si="260"/>
        <v>4</v>
      </c>
      <c r="E1308" s="5">
        <f t="shared" si="261"/>
        <v>217.80000000000004</v>
      </c>
      <c r="F1308" s="5">
        <f t="shared" si="262"/>
        <v>0</v>
      </c>
      <c r="G1308" s="5">
        <f t="shared" si="263"/>
        <v>92.264062499999994</v>
      </c>
      <c r="H1308" s="5">
        <f t="shared" si="264"/>
        <v>310.06406250000003</v>
      </c>
      <c r="I1308" s="5">
        <f t="shared" si="265"/>
        <v>310.06406250000003</v>
      </c>
      <c r="J1308" s="5">
        <f t="shared" si="266"/>
        <v>0</v>
      </c>
      <c r="K1308" s="2">
        <f t="shared" si="267"/>
        <v>10766.113281250002</v>
      </c>
      <c r="L1308" s="2">
        <f t="shared" si="268"/>
        <v>23000</v>
      </c>
      <c r="M1308" s="2">
        <f t="shared" si="269"/>
        <v>3520</v>
      </c>
      <c r="N1308" s="6">
        <f t="shared" si="270"/>
        <v>1</v>
      </c>
      <c r="O1308" s="2">
        <f t="shared" si="271"/>
        <v>-11286.113281250002</v>
      </c>
      <c r="P1308" s="2">
        <f t="shared" si="272"/>
        <v>-11286.113281250002</v>
      </c>
    </row>
    <row r="1309" spans="1:16">
      <c r="A1309" s="6">
        <v>2</v>
      </c>
      <c r="B1309" s="6">
        <v>0</v>
      </c>
      <c r="C1309" s="6">
        <v>3</v>
      </c>
      <c r="D1309" s="6">
        <f t="shared" si="260"/>
        <v>5</v>
      </c>
      <c r="E1309" s="5">
        <f t="shared" si="261"/>
        <v>217.80000000000004</v>
      </c>
      <c r="F1309" s="5">
        <f t="shared" si="262"/>
        <v>0</v>
      </c>
      <c r="G1309" s="5">
        <f t="shared" si="263"/>
        <v>140.12604492187498</v>
      </c>
      <c r="H1309" s="5">
        <f t="shared" si="264"/>
        <v>357.92604492187502</v>
      </c>
      <c r="I1309" s="5">
        <f t="shared" si="265"/>
        <v>357.92604492187502</v>
      </c>
      <c r="J1309" s="5">
        <f t="shared" si="266"/>
        <v>0</v>
      </c>
      <c r="K1309" s="2">
        <f t="shared" si="267"/>
        <v>12427.987670898438</v>
      </c>
      <c r="L1309" s="2">
        <f t="shared" si="268"/>
        <v>25700</v>
      </c>
      <c r="M1309" s="2">
        <f t="shared" si="269"/>
        <v>4400</v>
      </c>
      <c r="N1309" s="6">
        <f t="shared" si="270"/>
        <v>1</v>
      </c>
      <c r="O1309" s="2">
        <f t="shared" si="271"/>
        <v>-11127.987670898438</v>
      </c>
      <c r="P1309" s="2">
        <f t="shared" si="272"/>
        <v>-11127.987670898438</v>
      </c>
    </row>
    <row r="1310" spans="1:16">
      <c r="A1310" s="6">
        <v>2</v>
      </c>
      <c r="B1310" s="6">
        <v>0</v>
      </c>
      <c r="C1310" s="6">
        <v>4</v>
      </c>
      <c r="D1310" s="6">
        <f t="shared" si="260"/>
        <v>6</v>
      </c>
      <c r="E1310" s="5">
        <f t="shared" si="261"/>
        <v>217.80000000000004</v>
      </c>
      <c r="F1310" s="5">
        <f t="shared" si="262"/>
        <v>0</v>
      </c>
      <c r="G1310" s="5">
        <f t="shared" si="263"/>
        <v>189.17016064453125</v>
      </c>
      <c r="H1310" s="5">
        <f t="shared" si="264"/>
        <v>406.97016064453129</v>
      </c>
      <c r="I1310" s="5">
        <f t="shared" si="265"/>
        <v>406.97016064453129</v>
      </c>
      <c r="J1310" s="5">
        <f t="shared" si="266"/>
        <v>0</v>
      </c>
      <c r="K1310" s="2">
        <f t="shared" si="267"/>
        <v>14130.908355712892</v>
      </c>
      <c r="L1310" s="2">
        <f t="shared" si="268"/>
        <v>28400</v>
      </c>
      <c r="M1310" s="2">
        <f t="shared" si="269"/>
        <v>5280</v>
      </c>
      <c r="N1310" s="6">
        <f t="shared" si="270"/>
        <v>1</v>
      </c>
      <c r="O1310" s="2">
        <f t="shared" si="271"/>
        <v>-11010.908355712892</v>
      </c>
      <c r="P1310" s="2">
        <f t="shared" si="272"/>
        <v>-11010.908355712892</v>
      </c>
    </row>
    <row r="1311" spans="1:16">
      <c r="A1311" s="6">
        <v>2</v>
      </c>
      <c r="B1311" s="6">
        <v>0</v>
      </c>
      <c r="C1311" s="6">
        <v>5</v>
      </c>
      <c r="D1311" s="6">
        <f t="shared" si="260"/>
        <v>7</v>
      </c>
      <c r="E1311" s="5">
        <f t="shared" si="261"/>
        <v>217.80000000000004</v>
      </c>
      <c r="F1311" s="5">
        <f t="shared" si="262"/>
        <v>0</v>
      </c>
      <c r="G1311" s="5">
        <f t="shared" si="263"/>
        <v>239.41848456573481</v>
      </c>
      <c r="H1311" s="5">
        <f t="shared" si="264"/>
        <v>457.21848456573485</v>
      </c>
      <c r="I1311" s="5">
        <f t="shared" si="265"/>
        <v>457.21848456573485</v>
      </c>
      <c r="J1311" s="5">
        <f t="shared" si="266"/>
        <v>0</v>
      </c>
      <c r="K1311" s="2">
        <f t="shared" si="267"/>
        <v>15875.641825199127</v>
      </c>
      <c r="L1311" s="2">
        <f t="shared" si="268"/>
        <v>31100</v>
      </c>
      <c r="M1311" s="2">
        <f t="shared" si="269"/>
        <v>6160</v>
      </c>
      <c r="N1311" s="6">
        <f t="shared" si="270"/>
        <v>1</v>
      </c>
      <c r="O1311" s="2">
        <f t="shared" si="271"/>
        <v>-10935.641825199127</v>
      </c>
      <c r="P1311" s="2">
        <f t="shared" si="272"/>
        <v>-10935.641825199127</v>
      </c>
    </row>
    <row r="1312" spans="1:16">
      <c r="A1312" s="6">
        <v>2</v>
      </c>
      <c r="B1312" s="6">
        <v>0</v>
      </c>
      <c r="C1312" s="6">
        <v>6</v>
      </c>
      <c r="D1312" s="6">
        <f t="shared" si="260"/>
        <v>8</v>
      </c>
      <c r="E1312" s="5">
        <f t="shared" si="261"/>
        <v>217.80000000000004</v>
      </c>
      <c r="F1312" s="5">
        <f t="shared" si="262"/>
        <v>0</v>
      </c>
      <c r="G1312" s="5">
        <f t="shared" si="263"/>
        <v>290.89345874736784</v>
      </c>
      <c r="H1312" s="5">
        <f t="shared" si="264"/>
        <v>508.69345874736791</v>
      </c>
      <c r="I1312" s="5">
        <f t="shared" si="265"/>
        <v>508.69345874736791</v>
      </c>
      <c r="J1312" s="5">
        <f t="shared" si="266"/>
        <v>0</v>
      </c>
      <c r="K1312" s="2">
        <f t="shared" si="267"/>
        <v>17662.967317616942</v>
      </c>
      <c r="L1312" s="2">
        <f t="shared" si="268"/>
        <v>33800</v>
      </c>
      <c r="M1312" s="2">
        <f t="shared" si="269"/>
        <v>7040</v>
      </c>
      <c r="N1312" s="6">
        <f t="shared" si="270"/>
        <v>1</v>
      </c>
      <c r="O1312" s="2">
        <f t="shared" si="271"/>
        <v>-10902.967317616942</v>
      </c>
      <c r="P1312" s="2">
        <f t="shared" si="272"/>
        <v>-10902.967317616942</v>
      </c>
    </row>
    <row r="1313" spans="1:16">
      <c r="A1313" s="6">
        <v>2</v>
      </c>
      <c r="B1313" s="6">
        <v>0</v>
      </c>
      <c r="C1313" s="6">
        <v>7</v>
      </c>
      <c r="D1313" s="6">
        <f t="shared" si="260"/>
        <v>9</v>
      </c>
      <c r="E1313" s="5">
        <f t="shared" si="261"/>
        <v>217.80000000000004</v>
      </c>
      <c r="F1313" s="5">
        <f t="shared" si="262"/>
        <v>0</v>
      </c>
      <c r="G1313" s="5">
        <f t="shared" si="263"/>
        <v>343.61789814532818</v>
      </c>
      <c r="H1313" s="5">
        <f t="shared" si="264"/>
        <v>561.41789814532819</v>
      </c>
      <c r="I1313" s="5">
        <f t="shared" si="265"/>
        <v>561.41789814532819</v>
      </c>
      <c r="J1313" s="5">
        <f t="shared" si="266"/>
        <v>0</v>
      </c>
      <c r="K1313" s="2">
        <f t="shared" si="267"/>
        <v>19493.677018935006</v>
      </c>
      <c r="L1313" s="2">
        <f t="shared" si="268"/>
        <v>36500</v>
      </c>
      <c r="M1313" s="2">
        <f t="shared" si="269"/>
        <v>7920</v>
      </c>
      <c r="N1313" s="6">
        <f t="shared" si="270"/>
        <v>1</v>
      </c>
      <c r="O1313" s="2">
        <f t="shared" si="271"/>
        <v>-10913.677018935006</v>
      </c>
      <c r="P1313" s="2">
        <f t="shared" si="272"/>
        <v>-10913.677018935006</v>
      </c>
    </row>
    <row r="1314" spans="1:16">
      <c r="A1314" s="6">
        <v>2</v>
      </c>
      <c r="B1314" s="6">
        <v>0</v>
      </c>
      <c r="C1314" s="6">
        <v>8</v>
      </c>
      <c r="D1314" s="6">
        <f t="shared" si="260"/>
        <v>10</v>
      </c>
      <c r="E1314" s="5">
        <f t="shared" si="261"/>
        <v>217.80000000000004</v>
      </c>
      <c r="F1314" s="5">
        <f t="shared" si="262"/>
        <v>0</v>
      </c>
      <c r="G1314" s="5">
        <f t="shared" si="263"/>
        <v>397.61499642530839</v>
      </c>
      <c r="H1314" s="5">
        <f t="shared" si="264"/>
        <v>615.41499642530846</v>
      </c>
      <c r="I1314" s="5">
        <f t="shared" si="265"/>
        <v>615.41499642530846</v>
      </c>
      <c r="J1314" s="5">
        <f t="shared" si="266"/>
        <v>0</v>
      </c>
      <c r="K1314" s="2">
        <f t="shared" si="267"/>
        <v>21368.576264767653</v>
      </c>
      <c r="L1314" s="2">
        <f t="shared" si="268"/>
        <v>39200</v>
      </c>
      <c r="M1314" s="2">
        <f t="shared" si="269"/>
        <v>8800</v>
      </c>
      <c r="N1314" s="6">
        <f t="shared" si="270"/>
        <v>1</v>
      </c>
      <c r="O1314" s="2">
        <f t="shared" si="271"/>
        <v>-10968.576264767653</v>
      </c>
      <c r="P1314" s="2">
        <f t="shared" si="272"/>
        <v>-10968.576264767653</v>
      </c>
    </row>
    <row r="1315" spans="1:16">
      <c r="A1315" s="6">
        <v>2</v>
      </c>
      <c r="B1315" s="6">
        <v>0</v>
      </c>
      <c r="C1315" s="6">
        <v>9</v>
      </c>
      <c r="D1315" s="6">
        <f t="shared" si="260"/>
        <v>11</v>
      </c>
      <c r="E1315" s="5">
        <f t="shared" si="261"/>
        <v>217.80000000000004</v>
      </c>
      <c r="F1315" s="5">
        <f t="shared" si="262"/>
        <v>0</v>
      </c>
      <c r="G1315" s="5">
        <f t="shared" si="263"/>
        <v>452.90833186570285</v>
      </c>
      <c r="H1315" s="5">
        <f t="shared" si="264"/>
        <v>670.70833186570292</v>
      </c>
      <c r="I1315" s="5">
        <f t="shared" si="265"/>
        <v>670.70833186570292</v>
      </c>
      <c r="J1315" s="5">
        <f t="shared" si="266"/>
        <v>0</v>
      </c>
      <c r="K1315" s="2">
        <f t="shared" si="267"/>
        <v>23288.483745336907</v>
      </c>
      <c r="L1315" s="2">
        <f t="shared" si="268"/>
        <v>41900</v>
      </c>
      <c r="M1315" s="2">
        <f t="shared" si="269"/>
        <v>9680</v>
      </c>
      <c r="N1315" s="6">
        <f t="shared" si="270"/>
        <v>1</v>
      </c>
      <c r="O1315" s="2">
        <f t="shared" si="271"/>
        <v>-11068.483745336907</v>
      </c>
      <c r="P1315" s="2">
        <f t="shared" si="272"/>
        <v>-11068.483745336907</v>
      </c>
    </row>
    <row r="1316" spans="1:16">
      <c r="A1316" s="6">
        <v>2</v>
      </c>
      <c r="B1316" s="6">
        <v>0</v>
      </c>
      <c r="C1316" s="6">
        <v>10</v>
      </c>
      <c r="D1316" s="6">
        <f t="shared" si="260"/>
        <v>12</v>
      </c>
      <c r="E1316" s="5">
        <f t="shared" si="261"/>
        <v>217.80000000000004</v>
      </c>
      <c r="F1316" s="5">
        <f t="shared" si="262"/>
        <v>0</v>
      </c>
      <c r="G1316" s="5">
        <f t="shared" si="263"/>
        <v>509.52187334891573</v>
      </c>
      <c r="H1316" s="5">
        <f t="shared" si="264"/>
        <v>727.3218733489158</v>
      </c>
      <c r="I1316" s="5">
        <f t="shared" si="265"/>
        <v>720</v>
      </c>
      <c r="J1316" s="5">
        <f t="shared" si="266"/>
        <v>7.3218733489158012</v>
      </c>
      <c r="K1316" s="2">
        <f t="shared" si="267"/>
        <v>25127.115856752011</v>
      </c>
      <c r="L1316" s="2">
        <f t="shared" si="268"/>
        <v>44600</v>
      </c>
      <c r="M1316" s="2">
        <f t="shared" si="269"/>
        <v>10560</v>
      </c>
      <c r="N1316" s="6">
        <f t="shared" si="270"/>
        <v>1</v>
      </c>
      <c r="O1316" s="2">
        <f t="shared" si="271"/>
        <v>-11087.115856752011</v>
      </c>
      <c r="P1316" s="2">
        <f t="shared" si="272"/>
        <v>-11087.115856752011</v>
      </c>
    </row>
    <row r="1317" spans="1:16">
      <c r="A1317" s="6">
        <v>2</v>
      </c>
      <c r="B1317" s="6">
        <v>0</v>
      </c>
      <c r="C1317" s="6">
        <v>11</v>
      </c>
      <c r="D1317" s="6">
        <f t="shared" si="260"/>
        <v>13</v>
      </c>
      <c r="E1317" s="5">
        <f t="shared" si="261"/>
        <v>217.80000000000004</v>
      </c>
      <c r="F1317" s="5">
        <f t="shared" si="262"/>
        <v>0</v>
      </c>
      <c r="G1317" s="5">
        <f t="shared" si="263"/>
        <v>567.47998644235474</v>
      </c>
      <c r="H1317" s="5">
        <f t="shared" si="264"/>
        <v>785.27998644235481</v>
      </c>
      <c r="I1317" s="5">
        <f t="shared" si="265"/>
        <v>720</v>
      </c>
      <c r="J1317" s="5">
        <f t="shared" si="266"/>
        <v>65.279986442354812</v>
      </c>
      <c r="K1317" s="2">
        <f t="shared" si="267"/>
        <v>26133.333097957548</v>
      </c>
      <c r="L1317" s="2">
        <f t="shared" si="268"/>
        <v>47300</v>
      </c>
      <c r="M1317" s="2">
        <f t="shared" si="269"/>
        <v>11440</v>
      </c>
      <c r="N1317" s="6">
        <f t="shared" si="270"/>
        <v>1</v>
      </c>
      <c r="O1317" s="2">
        <f t="shared" si="271"/>
        <v>-10273.333097957548</v>
      </c>
      <c r="P1317" s="2">
        <f t="shared" si="272"/>
        <v>-10273.333097957548</v>
      </c>
    </row>
    <row r="1318" spans="1:16">
      <c r="A1318" s="6">
        <v>2</v>
      </c>
      <c r="B1318" s="6">
        <v>0</v>
      </c>
      <c r="C1318" s="6">
        <v>12</v>
      </c>
      <c r="D1318" s="6">
        <f t="shared" si="260"/>
        <v>14</v>
      </c>
      <c r="E1318" s="5">
        <f t="shared" si="261"/>
        <v>217.80000000000004</v>
      </c>
      <c r="F1318" s="5">
        <f t="shared" si="262"/>
        <v>0</v>
      </c>
      <c r="G1318" s="5">
        <f t="shared" si="263"/>
        <v>626.80743957041921</v>
      </c>
      <c r="H1318" s="5">
        <f t="shared" si="264"/>
        <v>844.60743957041927</v>
      </c>
      <c r="I1318" s="5">
        <f t="shared" si="265"/>
        <v>720</v>
      </c>
      <c r="J1318" s="5">
        <f t="shared" si="266"/>
        <v>124.60743957041927</v>
      </c>
      <c r="K1318" s="2">
        <f t="shared" si="267"/>
        <v>27163.323603653113</v>
      </c>
      <c r="L1318" s="2">
        <f t="shared" si="268"/>
        <v>50000</v>
      </c>
      <c r="M1318" s="2">
        <f t="shared" si="269"/>
        <v>12320</v>
      </c>
      <c r="N1318" s="6">
        <f t="shared" si="270"/>
        <v>1</v>
      </c>
      <c r="O1318" s="2">
        <f t="shared" si="271"/>
        <v>-9483.3236036531125</v>
      </c>
      <c r="P1318" s="2">
        <f t="shared" si="272"/>
        <v>-9483.3236036531125</v>
      </c>
    </row>
    <row r="1319" spans="1:16">
      <c r="A1319" s="6">
        <v>2</v>
      </c>
      <c r="B1319" s="6">
        <v>0</v>
      </c>
      <c r="C1319" s="6">
        <v>13</v>
      </c>
      <c r="D1319" s="6">
        <f t="shared" si="260"/>
        <v>15</v>
      </c>
      <c r="E1319" s="5">
        <f t="shared" si="261"/>
        <v>217.80000000000004</v>
      </c>
      <c r="F1319" s="5">
        <f t="shared" si="262"/>
        <v>0</v>
      </c>
      <c r="G1319" s="5">
        <f t="shared" si="263"/>
        <v>687.52941027880343</v>
      </c>
      <c r="H1319" s="5">
        <f t="shared" si="264"/>
        <v>905.32941027880349</v>
      </c>
      <c r="I1319" s="5">
        <f t="shared" si="265"/>
        <v>720</v>
      </c>
      <c r="J1319" s="5">
        <f t="shared" si="266"/>
        <v>185.32941027880349</v>
      </c>
      <c r="K1319" s="2">
        <f t="shared" si="267"/>
        <v>28217.524484007005</v>
      </c>
      <c r="L1319" s="2">
        <f t="shared" si="268"/>
        <v>52700</v>
      </c>
      <c r="M1319" s="2">
        <f t="shared" si="269"/>
        <v>13200</v>
      </c>
      <c r="N1319" s="6">
        <f t="shared" si="270"/>
        <v>1</v>
      </c>
      <c r="O1319" s="2">
        <f t="shared" si="271"/>
        <v>-8717.5244840070045</v>
      </c>
      <c r="P1319" s="2">
        <f t="shared" si="272"/>
        <v>-8717.5244840070045</v>
      </c>
    </row>
    <row r="1320" spans="1:16">
      <c r="A1320" s="6">
        <v>2</v>
      </c>
      <c r="B1320" s="6">
        <v>0</v>
      </c>
      <c r="C1320" s="6">
        <v>14</v>
      </c>
      <c r="D1320" s="6">
        <f t="shared" si="260"/>
        <v>16</v>
      </c>
      <c r="E1320" s="5">
        <f t="shared" si="261"/>
        <v>217.80000000000004</v>
      </c>
      <c r="F1320" s="5">
        <f t="shared" si="262"/>
        <v>0</v>
      </c>
      <c r="G1320" s="5">
        <f t="shared" si="263"/>
        <v>749.67149159246469</v>
      </c>
      <c r="H1320" s="5">
        <f t="shared" si="264"/>
        <v>967.47149159246476</v>
      </c>
      <c r="I1320" s="5">
        <f t="shared" si="265"/>
        <v>720</v>
      </c>
      <c r="J1320" s="5">
        <f t="shared" si="266"/>
        <v>247.47149159246476</v>
      </c>
      <c r="K1320" s="2">
        <f t="shared" si="267"/>
        <v>29296.380062369179</v>
      </c>
      <c r="L1320" s="2">
        <f t="shared" si="268"/>
        <v>55400</v>
      </c>
      <c r="M1320" s="2">
        <f t="shared" si="269"/>
        <v>14080</v>
      </c>
      <c r="N1320" s="6">
        <f t="shared" si="270"/>
        <v>1</v>
      </c>
      <c r="O1320" s="2">
        <f t="shared" si="271"/>
        <v>-7976.3800623691786</v>
      </c>
      <c r="P1320" s="2">
        <f t="shared" si="272"/>
        <v>-7976.3800623691786</v>
      </c>
    </row>
    <row r="1321" spans="1:16">
      <c r="A1321" s="6">
        <v>2</v>
      </c>
      <c r="B1321" s="6">
        <v>0</v>
      </c>
      <c r="C1321" s="6">
        <v>15</v>
      </c>
      <c r="D1321" s="6">
        <f t="shared" si="260"/>
        <v>17</v>
      </c>
      <c r="E1321" s="5">
        <f t="shared" si="261"/>
        <v>217.80000000000004</v>
      </c>
      <c r="F1321" s="5">
        <f t="shared" si="262"/>
        <v>0</v>
      </c>
      <c r="G1321" s="5">
        <f t="shared" si="263"/>
        <v>813.25969846861108</v>
      </c>
      <c r="H1321" s="5">
        <f t="shared" si="264"/>
        <v>1031.059698468611</v>
      </c>
      <c r="I1321" s="5">
        <f t="shared" si="265"/>
        <v>720</v>
      </c>
      <c r="J1321" s="5">
        <f t="shared" si="266"/>
        <v>311.05969846861103</v>
      </c>
      <c r="K1321" s="2">
        <f t="shared" si="267"/>
        <v>30400.341987302276</v>
      </c>
      <c r="L1321" s="2">
        <f t="shared" si="268"/>
        <v>58100</v>
      </c>
      <c r="M1321" s="2">
        <f t="shared" si="269"/>
        <v>14960</v>
      </c>
      <c r="N1321" s="6">
        <f t="shared" si="270"/>
        <v>1</v>
      </c>
      <c r="O1321" s="2">
        <f t="shared" si="271"/>
        <v>-7260.3419873022758</v>
      </c>
      <c r="P1321" s="2">
        <f t="shared" si="272"/>
        <v>-7260.3419873022758</v>
      </c>
    </row>
    <row r="1322" spans="1:16">
      <c r="A1322" s="6">
        <v>2</v>
      </c>
      <c r="B1322" s="6">
        <v>0</v>
      </c>
      <c r="C1322" s="6">
        <v>16</v>
      </c>
      <c r="D1322" s="6">
        <f t="shared" si="260"/>
        <v>18</v>
      </c>
      <c r="E1322" s="5">
        <f t="shared" si="261"/>
        <v>217.80000000000004</v>
      </c>
      <c r="F1322" s="5">
        <f t="shared" si="262"/>
        <v>0</v>
      </c>
      <c r="G1322" s="5">
        <f t="shared" si="263"/>
        <v>878.32047434610013</v>
      </c>
      <c r="H1322" s="5">
        <f t="shared" si="264"/>
        <v>1096.1204743461001</v>
      </c>
      <c r="I1322" s="5">
        <f t="shared" si="265"/>
        <v>720</v>
      </c>
      <c r="J1322" s="5">
        <f t="shared" si="266"/>
        <v>376.12047434610008</v>
      </c>
      <c r="K1322" s="2">
        <f t="shared" si="267"/>
        <v>31529.869346286461</v>
      </c>
      <c r="L1322" s="2">
        <f t="shared" si="268"/>
        <v>60800</v>
      </c>
      <c r="M1322" s="2">
        <f t="shared" si="269"/>
        <v>15840</v>
      </c>
      <c r="N1322" s="6">
        <f t="shared" si="270"/>
        <v>1</v>
      </c>
      <c r="O1322" s="2">
        <f t="shared" si="271"/>
        <v>-6569.8693462864612</v>
      </c>
      <c r="P1322" s="2">
        <f t="shared" si="272"/>
        <v>-6569.8693462864612</v>
      </c>
    </row>
    <row r="1323" spans="1:16">
      <c r="A1323" s="6">
        <v>2</v>
      </c>
      <c r="B1323" s="6">
        <v>0</v>
      </c>
      <c r="C1323" s="6">
        <v>17</v>
      </c>
      <c r="D1323" s="6">
        <f t="shared" si="260"/>
        <v>19</v>
      </c>
      <c r="E1323" s="5">
        <f t="shared" si="261"/>
        <v>217.80000000000004</v>
      </c>
      <c r="F1323" s="5">
        <f t="shared" si="262"/>
        <v>0</v>
      </c>
      <c r="G1323" s="5">
        <f t="shared" si="263"/>
        <v>944.88069779264049</v>
      </c>
      <c r="H1323" s="5">
        <f t="shared" si="264"/>
        <v>1162.6806977926406</v>
      </c>
      <c r="I1323" s="5">
        <f t="shared" si="265"/>
        <v>720</v>
      </c>
      <c r="J1323" s="5">
        <f t="shared" si="266"/>
        <v>442.68069779264056</v>
      </c>
      <c r="K1323" s="2">
        <f t="shared" si="267"/>
        <v>32685.428781122231</v>
      </c>
      <c r="L1323" s="2">
        <f t="shared" si="268"/>
        <v>63500</v>
      </c>
      <c r="M1323" s="2">
        <f t="shared" si="269"/>
        <v>16720</v>
      </c>
      <c r="N1323" s="6">
        <f t="shared" si="270"/>
        <v>1</v>
      </c>
      <c r="O1323" s="2">
        <f t="shared" si="271"/>
        <v>-5905.4287811222312</v>
      </c>
      <c r="P1323" s="2">
        <f t="shared" si="272"/>
        <v>-5905.4287811222312</v>
      </c>
    </row>
    <row r="1324" spans="1:16">
      <c r="A1324" s="6">
        <v>2</v>
      </c>
      <c r="B1324" s="6">
        <v>0</v>
      </c>
      <c r="C1324" s="6">
        <v>18</v>
      </c>
      <c r="D1324" s="6">
        <f t="shared" si="260"/>
        <v>20</v>
      </c>
      <c r="E1324" s="5">
        <f t="shared" si="261"/>
        <v>217.80000000000004</v>
      </c>
      <c r="F1324" s="5">
        <f t="shared" si="262"/>
        <v>0</v>
      </c>
      <c r="G1324" s="5">
        <f t="shared" si="263"/>
        <v>1012.9676892512279</v>
      </c>
      <c r="H1324" s="5">
        <f t="shared" si="264"/>
        <v>1230.7676892512279</v>
      </c>
      <c r="I1324" s="5">
        <f t="shared" si="265"/>
        <v>720</v>
      </c>
      <c r="J1324" s="5">
        <f t="shared" si="266"/>
        <v>510.76768925122792</v>
      </c>
      <c r="K1324" s="2">
        <f t="shared" si="267"/>
        <v>33867.494605056039</v>
      </c>
      <c r="L1324" s="2">
        <f t="shared" si="268"/>
        <v>66200</v>
      </c>
      <c r="M1324" s="2">
        <f t="shared" si="269"/>
        <v>17600</v>
      </c>
      <c r="N1324" s="6">
        <f t="shared" si="270"/>
        <v>1</v>
      </c>
      <c r="O1324" s="2">
        <f t="shared" si="271"/>
        <v>-5267.4946050560393</v>
      </c>
      <c r="P1324" s="2">
        <f t="shared" si="272"/>
        <v>-5267.4946050560393</v>
      </c>
    </row>
    <row r="1325" spans="1:16">
      <c r="A1325" s="6">
        <v>2</v>
      </c>
      <c r="B1325" s="6">
        <v>0</v>
      </c>
      <c r="C1325" s="6">
        <v>19</v>
      </c>
      <c r="D1325" s="6">
        <f t="shared" si="260"/>
        <v>21</v>
      </c>
      <c r="E1325" s="5">
        <f t="shared" si="261"/>
        <v>217.80000000000004</v>
      </c>
      <c r="F1325" s="5">
        <f t="shared" si="262"/>
        <v>0</v>
      </c>
      <c r="G1325" s="5">
        <f t="shared" si="263"/>
        <v>1082.6092178872495</v>
      </c>
      <c r="H1325" s="5">
        <f t="shared" si="264"/>
        <v>1300.4092178872495</v>
      </c>
      <c r="I1325" s="5">
        <f t="shared" si="265"/>
        <v>720</v>
      </c>
      <c r="J1325" s="5">
        <f t="shared" si="266"/>
        <v>580.4092178872495</v>
      </c>
      <c r="K1325" s="2">
        <f t="shared" si="267"/>
        <v>35076.548921653637</v>
      </c>
      <c r="L1325" s="2">
        <f t="shared" si="268"/>
        <v>68900</v>
      </c>
      <c r="M1325" s="2">
        <f t="shared" si="269"/>
        <v>18480</v>
      </c>
      <c r="N1325" s="6">
        <f t="shared" si="270"/>
        <v>1</v>
      </c>
      <c r="O1325" s="2">
        <f t="shared" si="271"/>
        <v>-4656.5489216536371</v>
      </c>
      <c r="P1325" s="2">
        <f t="shared" si="272"/>
        <v>-4656.5489216536371</v>
      </c>
    </row>
    <row r="1326" spans="1:16">
      <c r="A1326" s="6">
        <v>2</v>
      </c>
      <c r="B1326" s="6">
        <v>0</v>
      </c>
      <c r="C1326" s="6">
        <v>20</v>
      </c>
      <c r="D1326" s="6">
        <f t="shared" si="260"/>
        <v>22</v>
      </c>
      <c r="E1326" s="5">
        <f t="shared" si="261"/>
        <v>217.80000000000004</v>
      </c>
      <c r="F1326" s="5">
        <f t="shared" si="262"/>
        <v>0</v>
      </c>
      <c r="G1326" s="5">
        <f t="shared" si="263"/>
        <v>1153.8335085377266</v>
      </c>
      <c r="H1326" s="5">
        <f t="shared" si="264"/>
        <v>1371.6335085377266</v>
      </c>
      <c r="I1326" s="5">
        <f t="shared" si="265"/>
        <v>720</v>
      </c>
      <c r="J1326" s="5">
        <f t="shared" si="266"/>
        <v>651.63350853772658</v>
      </c>
      <c r="K1326" s="2">
        <f t="shared" si="267"/>
        <v>36313.081745446645</v>
      </c>
      <c r="L1326" s="2">
        <f t="shared" si="268"/>
        <v>71600</v>
      </c>
      <c r="M1326" s="2">
        <f t="shared" si="269"/>
        <v>19360</v>
      </c>
      <c r="N1326" s="6">
        <f t="shared" si="270"/>
        <v>1</v>
      </c>
      <c r="O1326" s="2">
        <f t="shared" si="271"/>
        <v>-4073.0817454466451</v>
      </c>
      <c r="P1326" s="2">
        <f t="shared" si="272"/>
        <v>-4073.0817454466451</v>
      </c>
    </row>
    <row r="1327" spans="1:16">
      <c r="A1327" s="6">
        <v>2</v>
      </c>
      <c r="B1327" s="6">
        <v>0</v>
      </c>
      <c r="C1327" s="6">
        <v>21</v>
      </c>
      <c r="D1327" s="6">
        <f t="shared" si="260"/>
        <v>23</v>
      </c>
      <c r="E1327" s="5">
        <f t="shared" si="261"/>
        <v>217.80000000000004</v>
      </c>
      <c r="F1327" s="5">
        <f t="shared" si="262"/>
        <v>0</v>
      </c>
      <c r="G1327" s="5">
        <f t="shared" si="263"/>
        <v>1226.6692487641703</v>
      </c>
      <c r="H1327" s="5">
        <f t="shared" si="264"/>
        <v>1444.4692487641703</v>
      </c>
      <c r="I1327" s="5">
        <f t="shared" si="265"/>
        <v>720</v>
      </c>
      <c r="J1327" s="5">
        <f t="shared" si="266"/>
        <v>724.46924876417029</v>
      </c>
      <c r="K1327" s="2">
        <f t="shared" si="267"/>
        <v>37577.591124377956</v>
      </c>
      <c r="L1327" s="2">
        <f t="shared" si="268"/>
        <v>74300</v>
      </c>
      <c r="M1327" s="2">
        <f t="shared" si="269"/>
        <v>20240</v>
      </c>
      <c r="N1327" s="6">
        <f t="shared" si="270"/>
        <v>1</v>
      </c>
      <c r="O1327" s="2">
        <f t="shared" si="271"/>
        <v>-3517.5911243779556</v>
      </c>
      <c r="P1327" s="2">
        <f t="shared" si="272"/>
        <v>-3517.5911243779556</v>
      </c>
    </row>
    <row r="1328" spans="1:16">
      <c r="A1328" s="6">
        <v>2</v>
      </c>
      <c r="B1328" s="6">
        <v>0</v>
      </c>
      <c r="C1328" s="6">
        <v>22</v>
      </c>
      <c r="D1328" s="6">
        <f t="shared" si="260"/>
        <v>24</v>
      </c>
      <c r="E1328" s="5">
        <f t="shared" si="261"/>
        <v>217.80000000000004</v>
      </c>
      <c r="F1328" s="5">
        <f t="shared" si="262"/>
        <v>0</v>
      </c>
      <c r="G1328" s="5">
        <f t="shared" si="263"/>
        <v>1301.1455960105666</v>
      </c>
      <c r="H1328" s="5">
        <f t="shared" si="264"/>
        <v>1518.9455960105665</v>
      </c>
      <c r="I1328" s="5">
        <f t="shared" si="265"/>
        <v>720</v>
      </c>
      <c r="J1328" s="5">
        <f t="shared" si="266"/>
        <v>798.94559601056653</v>
      </c>
      <c r="K1328" s="2">
        <f t="shared" si="267"/>
        <v>38870.583264072338</v>
      </c>
      <c r="L1328" s="2">
        <f t="shared" si="268"/>
        <v>77000</v>
      </c>
      <c r="M1328" s="2">
        <f t="shared" si="269"/>
        <v>21120</v>
      </c>
      <c r="N1328" s="6">
        <f t="shared" si="270"/>
        <v>1</v>
      </c>
      <c r="O1328" s="2">
        <f t="shared" si="271"/>
        <v>-2990.5832640723384</v>
      </c>
      <c r="P1328" s="2">
        <f t="shared" si="272"/>
        <v>-2990.5832640723384</v>
      </c>
    </row>
    <row r="1329" spans="1:16">
      <c r="A1329" s="6">
        <v>2</v>
      </c>
      <c r="B1329" s="6">
        <v>0</v>
      </c>
      <c r="C1329" s="6">
        <v>23</v>
      </c>
      <c r="D1329" s="6">
        <f t="shared" si="260"/>
        <v>25</v>
      </c>
      <c r="E1329" s="5">
        <f t="shared" si="261"/>
        <v>217.80000000000004</v>
      </c>
      <c r="F1329" s="5">
        <f t="shared" si="262"/>
        <v>0</v>
      </c>
      <c r="G1329" s="5">
        <f t="shared" si="263"/>
        <v>1377.292184868003</v>
      </c>
      <c r="H1329" s="5">
        <f t="shared" si="264"/>
        <v>1595.092184868003</v>
      </c>
      <c r="I1329" s="5">
        <f t="shared" si="265"/>
        <v>720</v>
      </c>
      <c r="J1329" s="5">
        <f t="shared" si="266"/>
        <v>875.09218486800296</v>
      </c>
      <c r="K1329" s="2">
        <f t="shared" si="267"/>
        <v>40192.572653958385</v>
      </c>
      <c r="L1329" s="2">
        <f t="shared" si="268"/>
        <v>79700</v>
      </c>
      <c r="M1329" s="2">
        <f t="shared" si="269"/>
        <v>22000</v>
      </c>
      <c r="N1329" s="6">
        <f t="shared" si="270"/>
        <v>1</v>
      </c>
      <c r="O1329" s="2">
        <f t="shared" si="271"/>
        <v>-2492.5726539583848</v>
      </c>
      <c r="P1329" s="2">
        <f t="shared" si="272"/>
        <v>-2492.5726539583848</v>
      </c>
    </row>
    <row r="1330" spans="1:16">
      <c r="A1330" s="6">
        <v>2</v>
      </c>
      <c r="B1330" s="6">
        <v>0</v>
      </c>
      <c r="C1330" s="6">
        <v>24</v>
      </c>
      <c r="D1330" s="6">
        <f t="shared" si="260"/>
        <v>26</v>
      </c>
      <c r="E1330" s="5">
        <f t="shared" si="261"/>
        <v>217.80000000000004</v>
      </c>
      <c r="F1330" s="5">
        <f t="shared" si="262"/>
        <v>0</v>
      </c>
      <c r="G1330" s="5">
        <f t="shared" si="263"/>
        <v>1455.1391344474989</v>
      </c>
      <c r="H1330" s="5">
        <f t="shared" si="264"/>
        <v>1672.9391344474989</v>
      </c>
      <c r="I1330" s="5">
        <f t="shared" si="265"/>
        <v>720</v>
      </c>
      <c r="J1330" s="5">
        <f t="shared" si="266"/>
        <v>952.93913444749887</v>
      </c>
      <c r="K1330" s="2">
        <f t="shared" si="267"/>
        <v>41544.082195269075</v>
      </c>
      <c r="L1330" s="2">
        <f t="shared" si="268"/>
        <v>82400</v>
      </c>
      <c r="M1330" s="2">
        <f t="shared" si="269"/>
        <v>22880</v>
      </c>
      <c r="N1330" s="6">
        <f t="shared" si="270"/>
        <v>1</v>
      </c>
      <c r="O1330" s="2">
        <f t="shared" si="271"/>
        <v>-2024.0821952690749</v>
      </c>
      <c r="P1330" s="2">
        <f t="shared" si="272"/>
        <v>-2024.0821952690749</v>
      </c>
    </row>
    <row r="1331" spans="1:16">
      <c r="A1331" s="6">
        <v>2</v>
      </c>
      <c r="B1331" s="6">
        <v>0</v>
      </c>
      <c r="C1331" s="6">
        <v>25</v>
      </c>
      <c r="D1331" s="6">
        <f t="shared" si="260"/>
        <v>27</v>
      </c>
      <c r="E1331" s="5">
        <f t="shared" si="261"/>
        <v>217.80000000000004</v>
      </c>
      <c r="F1331" s="5">
        <f t="shared" si="262"/>
        <v>0</v>
      </c>
      <c r="G1331" s="5">
        <f t="shared" si="263"/>
        <v>1534.7170558625965</v>
      </c>
      <c r="H1331" s="5">
        <f t="shared" si="264"/>
        <v>1752.5170558625964</v>
      </c>
      <c r="I1331" s="5">
        <f t="shared" si="265"/>
        <v>720</v>
      </c>
      <c r="J1331" s="5">
        <f t="shared" si="266"/>
        <v>1032.5170558625964</v>
      </c>
      <c r="K1331" s="2">
        <f t="shared" si="267"/>
        <v>42925.643330947853</v>
      </c>
      <c r="L1331" s="2">
        <f t="shared" si="268"/>
        <v>85100</v>
      </c>
      <c r="M1331" s="2">
        <f t="shared" si="269"/>
        <v>23760</v>
      </c>
      <c r="N1331" s="6">
        <f t="shared" si="270"/>
        <v>1</v>
      </c>
      <c r="O1331" s="2">
        <f t="shared" si="271"/>
        <v>-1585.6433309478525</v>
      </c>
      <c r="P1331" s="2">
        <f t="shared" si="272"/>
        <v>-1585.6433309478525</v>
      </c>
    </row>
    <row r="1332" spans="1:16">
      <c r="A1332" s="6">
        <v>2</v>
      </c>
      <c r="B1332" s="6">
        <v>0</v>
      </c>
      <c r="C1332" s="6">
        <v>26</v>
      </c>
      <c r="D1332" s="6">
        <f t="shared" si="260"/>
        <v>28</v>
      </c>
      <c r="E1332" s="5">
        <f t="shared" si="261"/>
        <v>217.80000000000004</v>
      </c>
      <c r="F1332" s="5">
        <f t="shared" si="262"/>
        <v>0</v>
      </c>
      <c r="G1332" s="5">
        <f t="shared" si="263"/>
        <v>1616.0570598233144</v>
      </c>
      <c r="H1332" s="5">
        <f t="shared" si="264"/>
        <v>1833.8570598233143</v>
      </c>
      <c r="I1332" s="5">
        <f t="shared" si="265"/>
        <v>720</v>
      </c>
      <c r="J1332" s="5">
        <f t="shared" si="266"/>
        <v>1113.8570598233143</v>
      </c>
      <c r="K1332" s="2">
        <f t="shared" si="267"/>
        <v>44337.796177488097</v>
      </c>
      <c r="L1332" s="2">
        <f t="shared" si="268"/>
        <v>87800</v>
      </c>
      <c r="M1332" s="2">
        <f t="shared" si="269"/>
        <v>24640</v>
      </c>
      <c r="N1332" s="6">
        <f t="shared" si="270"/>
        <v>1</v>
      </c>
      <c r="O1332" s="2">
        <f t="shared" si="271"/>
        <v>-1177.7961774880969</v>
      </c>
      <c r="P1332" s="2">
        <f t="shared" si="272"/>
        <v>-1177.7961774880969</v>
      </c>
    </row>
    <row r="1333" spans="1:16">
      <c r="A1333" s="6">
        <v>2</v>
      </c>
      <c r="B1333" s="6">
        <v>0</v>
      </c>
      <c r="C1333" s="6">
        <v>27</v>
      </c>
      <c r="D1333" s="6">
        <f t="shared" si="260"/>
        <v>29</v>
      </c>
      <c r="E1333" s="5">
        <f t="shared" si="261"/>
        <v>217.80000000000004</v>
      </c>
      <c r="F1333" s="5">
        <f t="shared" si="262"/>
        <v>0</v>
      </c>
      <c r="G1333" s="5">
        <f t="shared" si="263"/>
        <v>1699.1907643430709</v>
      </c>
      <c r="H1333" s="5">
        <f t="shared" si="264"/>
        <v>1916.9907643430709</v>
      </c>
      <c r="I1333" s="5">
        <f t="shared" si="265"/>
        <v>720</v>
      </c>
      <c r="J1333" s="5">
        <f t="shared" si="266"/>
        <v>1196.9907643430709</v>
      </c>
      <c r="K1333" s="2">
        <f t="shared" si="267"/>
        <v>45781.089658733865</v>
      </c>
      <c r="L1333" s="2">
        <f t="shared" si="268"/>
        <v>90500</v>
      </c>
      <c r="M1333" s="2">
        <f t="shared" si="269"/>
        <v>25520</v>
      </c>
      <c r="N1333" s="6">
        <f t="shared" si="270"/>
        <v>1</v>
      </c>
      <c r="O1333" s="2">
        <f t="shared" si="271"/>
        <v>-801.08965873386478</v>
      </c>
      <c r="P1333" s="2">
        <f t="shared" si="272"/>
        <v>-801.08965873386478</v>
      </c>
    </row>
    <row r="1334" spans="1:16">
      <c r="A1334" s="6">
        <v>2</v>
      </c>
      <c r="B1334" s="6">
        <v>0</v>
      </c>
      <c r="C1334" s="6">
        <v>28</v>
      </c>
      <c r="D1334" s="6">
        <f t="shared" si="260"/>
        <v>30</v>
      </c>
      <c r="E1334" s="5">
        <f t="shared" si="261"/>
        <v>217.80000000000004</v>
      </c>
      <c r="F1334" s="5">
        <f t="shared" si="262"/>
        <v>0</v>
      </c>
      <c r="G1334" s="5">
        <f t="shared" si="263"/>
        <v>1784.1503025602246</v>
      </c>
      <c r="H1334" s="5">
        <f t="shared" si="264"/>
        <v>2001.9503025602246</v>
      </c>
      <c r="I1334" s="5">
        <f t="shared" si="265"/>
        <v>720</v>
      </c>
      <c r="J1334" s="5">
        <f t="shared" si="266"/>
        <v>1281.9503025602246</v>
      </c>
      <c r="K1334" s="2">
        <f t="shared" si="267"/>
        <v>47256.081641670564</v>
      </c>
      <c r="L1334" s="2">
        <f t="shared" si="268"/>
        <v>93200</v>
      </c>
      <c r="M1334" s="2">
        <f t="shared" si="269"/>
        <v>26400</v>
      </c>
      <c r="N1334" s="6">
        <f t="shared" si="270"/>
        <v>1</v>
      </c>
      <c r="O1334" s="2">
        <f t="shared" si="271"/>
        <v>-456.08164167056384</v>
      </c>
      <c r="P1334" s="2">
        <f t="shared" si="272"/>
        <v>-456.08164167056384</v>
      </c>
    </row>
    <row r="1335" spans="1:16">
      <c r="A1335" s="6">
        <v>2</v>
      </c>
      <c r="B1335" s="6">
        <v>0</v>
      </c>
      <c r="C1335" s="6">
        <v>29</v>
      </c>
      <c r="D1335" s="6">
        <f t="shared" si="260"/>
        <v>31</v>
      </c>
      <c r="E1335" s="5">
        <f t="shared" si="261"/>
        <v>217.80000000000004</v>
      </c>
      <c r="F1335" s="5">
        <f t="shared" si="262"/>
        <v>0</v>
      </c>
      <c r="G1335" s="5">
        <f t="shared" si="263"/>
        <v>1870.9683306758782</v>
      </c>
      <c r="H1335" s="5">
        <f t="shared" si="264"/>
        <v>2088.7683306758781</v>
      </c>
      <c r="I1335" s="5">
        <f t="shared" si="265"/>
        <v>720</v>
      </c>
      <c r="J1335" s="5">
        <f t="shared" si="266"/>
        <v>1368.7683306758781</v>
      </c>
      <c r="K1335" s="2">
        <f t="shared" si="267"/>
        <v>48763.339074233998</v>
      </c>
      <c r="L1335" s="2">
        <f t="shared" si="268"/>
        <v>95900</v>
      </c>
      <c r="M1335" s="2">
        <f t="shared" si="269"/>
        <v>27280</v>
      </c>
      <c r="N1335" s="6">
        <f t="shared" si="270"/>
        <v>1</v>
      </c>
      <c r="O1335" s="2">
        <f t="shared" si="271"/>
        <v>-143.33907423399796</v>
      </c>
      <c r="P1335" s="2">
        <f t="shared" si="272"/>
        <v>-143.33907423399796</v>
      </c>
    </row>
    <row r="1336" spans="1:16">
      <c r="A1336" s="6">
        <v>2</v>
      </c>
      <c r="B1336" s="6">
        <v>0</v>
      </c>
      <c r="C1336" s="6">
        <v>30</v>
      </c>
      <c r="D1336" s="6">
        <f t="shared" si="260"/>
        <v>32</v>
      </c>
      <c r="E1336" s="5">
        <f t="shared" si="261"/>
        <v>217.80000000000004</v>
      </c>
      <c r="F1336" s="5">
        <f t="shared" si="262"/>
        <v>0</v>
      </c>
      <c r="G1336" s="5">
        <f t="shared" si="263"/>
        <v>1959.6780360096488</v>
      </c>
      <c r="H1336" s="5">
        <f t="shared" si="264"/>
        <v>2177.4780360096488</v>
      </c>
      <c r="I1336" s="5">
        <f t="shared" si="265"/>
        <v>720</v>
      </c>
      <c r="J1336" s="5">
        <f t="shared" si="266"/>
        <v>1457.4780360096488</v>
      </c>
      <c r="K1336" s="2">
        <f t="shared" si="267"/>
        <v>50303.438125167515</v>
      </c>
      <c r="L1336" s="2">
        <f t="shared" si="268"/>
        <v>98600</v>
      </c>
      <c r="M1336" s="2">
        <f t="shared" si="269"/>
        <v>28160</v>
      </c>
      <c r="N1336" s="6">
        <f t="shared" si="270"/>
        <v>1</v>
      </c>
      <c r="O1336" s="2">
        <f t="shared" si="271"/>
        <v>136.56187483248505</v>
      </c>
      <c r="P1336" s="2">
        <f t="shared" si="272"/>
        <v>136.56187483248505</v>
      </c>
    </row>
    <row r="1337" spans="1:16">
      <c r="A1337" s="6">
        <v>2</v>
      </c>
      <c r="B1337" s="6">
        <v>1</v>
      </c>
      <c r="C1337" s="6">
        <v>0</v>
      </c>
      <c r="D1337" s="6">
        <f t="shared" si="260"/>
        <v>3</v>
      </c>
      <c r="E1337" s="5">
        <f t="shared" si="261"/>
        <v>217.80000000000004</v>
      </c>
      <c r="F1337" s="5">
        <f t="shared" si="262"/>
        <v>30.749999999999996</v>
      </c>
      <c r="G1337" s="5">
        <f t="shared" si="263"/>
        <v>0</v>
      </c>
      <c r="H1337" s="5">
        <f t="shared" si="264"/>
        <v>248.55000000000004</v>
      </c>
      <c r="I1337" s="5">
        <f t="shared" si="265"/>
        <v>248.55000000000004</v>
      </c>
      <c r="J1337" s="5">
        <f t="shared" si="266"/>
        <v>0</v>
      </c>
      <c r="K1337" s="2">
        <f t="shared" si="267"/>
        <v>8630.2083333333339</v>
      </c>
      <c r="L1337" s="2">
        <f t="shared" si="268"/>
        <v>19694</v>
      </c>
      <c r="M1337" s="2">
        <f t="shared" si="269"/>
        <v>2200</v>
      </c>
      <c r="N1337" s="6">
        <f t="shared" si="270"/>
        <v>1</v>
      </c>
      <c r="O1337" s="2">
        <f t="shared" si="271"/>
        <v>-11136.208333333334</v>
      </c>
      <c r="P1337" s="2">
        <f t="shared" si="272"/>
        <v>-11136.208333333334</v>
      </c>
    </row>
    <row r="1338" spans="1:16">
      <c r="A1338" s="6">
        <v>2</v>
      </c>
      <c r="B1338" s="6">
        <v>1</v>
      </c>
      <c r="C1338" s="6">
        <v>1</v>
      </c>
      <c r="D1338" s="6">
        <f t="shared" si="260"/>
        <v>4</v>
      </c>
      <c r="E1338" s="5">
        <f t="shared" si="261"/>
        <v>217.80000000000004</v>
      </c>
      <c r="F1338" s="5">
        <f t="shared" si="262"/>
        <v>30.749999999999996</v>
      </c>
      <c r="G1338" s="5">
        <f t="shared" si="263"/>
        <v>45.5625</v>
      </c>
      <c r="H1338" s="5">
        <f t="shared" si="264"/>
        <v>294.11250000000007</v>
      </c>
      <c r="I1338" s="5">
        <f t="shared" si="265"/>
        <v>294.11250000000007</v>
      </c>
      <c r="J1338" s="5">
        <f t="shared" si="266"/>
        <v>0</v>
      </c>
      <c r="K1338" s="2">
        <f t="shared" si="267"/>
        <v>10212.239583333336</v>
      </c>
      <c r="L1338" s="2">
        <f t="shared" si="268"/>
        <v>22394</v>
      </c>
      <c r="M1338" s="2">
        <f t="shared" si="269"/>
        <v>3080</v>
      </c>
      <c r="N1338" s="6">
        <f t="shared" si="270"/>
        <v>1</v>
      </c>
      <c r="O1338" s="2">
        <f t="shared" si="271"/>
        <v>-10898.239583333336</v>
      </c>
      <c r="P1338" s="2">
        <f t="shared" si="272"/>
        <v>-10898.239583333336</v>
      </c>
    </row>
    <row r="1339" spans="1:16">
      <c r="A1339" s="6">
        <v>2</v>
      </c>
      <c r="B1339" s="6">
        <v>1</v>
      </c>
      <c r="C1339" s="6">
        <v>2</v>
      </c>
      <c r="D1339" s="6">
        <f t="shared" si="260"/>
        <v>5</v>
      </c>
      <c r="E1339" s="5">
        <f t="shared" si="261"/>
        <v>217.80000000000004</v>
      </c>
      <c r="F1339" s="5">
        <f t="shared" si="262"/>
        <v>30.749999999999996</v>
      </c>
      <c r="G1339" s="5">
        <f t="shared" si="263"/>
        <v>92.264062499999994</v>
      </c>
      <c r="H1339" s="5">
        <f t="shared" si="264"/>
        <v>340.81406250000003</v>
      </c>
      <c r="I1339" s="5">
        <f t="shared" si="265"/>
        <v>340.81406250000003</v>
      </c>
      <c r="J1339" s="5">
        <f t="shared" si="266"/>
        <v>0</v>
      </c>
      <c r="K1339" s="2">
        <f t="shared" si="267"/>
        <v>11833.821614583334</v>
      </c>
      <c r="L1339" s="2">
        <f t="shared" si="268"/>
        <v>25094</v>
      </c>
      <c r="M1339" s="2">
        <f t="shared" si="269"/>
        <v>3960</v>
      </c>
      <c r="N1339" s="6">
        <f t="shared" si="270"/>
        <v>1</v>
      </c>
      <c r="O1339" s="2">
        <f t="shared" si="271"/>
        <v>-10699.821614583334</v>
      </c>
      <c r="P1339" s="2">
        <f t="shared" si="272"/>
        <v>-10699.821614583334</v>
      </c>
    </row>
    <row r="1340" spans="1:16">
      <c r="A1340" s="6">
        <v>2</v>
      </c>
      <c r="B1340" s="6">
        <v>1</v>
      </c>
      <c r="C1340" s="6">
        <v>3</v>
      </c>
      <c r="D1340" s="6">
        <f t="shared" si="260"/>
        <v>6</v>
      </c>
      <c r="E1340" s="5">
        <f t="shared" si="261"/>
        <v>217.80000000000004</v>
      </c>
      <c r="F1340" s="5">
        <f t="shared" si="262"/>
        <v>30.749999999999996</v>
      </c>
      <c r="G1340" s="5">
        <f t="shared" si="263"/>
        <v>140.12604492187498</v>
      </c>
      <c r="H1340" s="5">
        <f t="shared" si="264"/>
        <v>388.67604492187502</v>
      </c>
      <c r="I1340" s="5">
        <f t="shared" si="265"/>
        <v>388.67604492187502</v>
      </c>
      <c r="J1340" s="5">
        <f t="shared" si="266"/>
        <v>0</v>
      </c>
      <c r="K1340" s="2">
        <f t="shared" si="267"/>
        <v>13495.696004231771</v>
      </c>
      <c r="L1340" s="2">
        <f t="shared" si="268"/>
        <v>27794</v>
      </c>
      <c r="M1340" s="2">
        <f t="shared" si="269"/>
        <v>4840</v>
      </c>
      <c r="N1340" s="6">
        <f t="shared" si="270"/>
        <v>1</v>
      </c>
      <c r="O1340" s="2">
        <f t="shared" si="271"/>
        <v>-10541.696004231771</v>
      </c>
      <c r="P1340" s="2">
        <f t="shared" si="272"/>
        <v>-10541.696004231771</v>
      </c>
    </row>
    <row r="1341" spans="1:16">
      <c r="A1341" s="6">
        <v>2</v>
      </c>
      <c r="B1341" s="6">
        <v>1</v>
      </c>
      <c r="C1341" s="6">
        <v>4</v>
      </c>
      <c r="D1341" s="6">
        <f t="shared" si="260"/>
        <v>7</v>
      </c>
      <c r="E1341" s="5">
        <f t="shared" si="261"/>
        <v>217.80000000000004</v>
      </c>
      <c r="F1341" s="5">
        <f t="shared" si="262"/>
        <v>30.749999999999996</v>
      </c>
      <c r="G1341" s="5">
        <f t="shared" si="263"/>
        <v>189.17016064453125</v>
      </c>
      <c r="H1341" s="5">
        <f t="shared" si="264"/>
        <v>437.72016064453129</v>
      </c>
      <c r="I1341" s="5">
        <f t="shared" si="265"/>
        <v>437.72016064453129</v>
      </c>
      <c r="J1341" s="5">
        <f t="shared" si="266"/>
        <v>0</v>
      </c>
      <c r="K1341" s="2">
        <f t="shared" si="267"/>
        <v>15198.616689046225</v>
      </c>
      <c r="L1341" s="2">
        <f t="shared" si="268"/>
        <v>30494</v>
      </c>
      <c r="M1341" s="2">
        <f t="shared" si="269"/>
        <v>5720</v>
      </c>
      <c r="N1341" s="6">
        <f t="shared" si="270"/>
        <v>1</v>
      </c>
      <c r="O1341" s="2">
        <f t="shared" si="271"/>
        <v>-10424.616689046225</v>
      </c>
      <c r="P1341" s="2">
        <f t="shared" si="272"/>
        <v>-10424.616689046225</v>
      </c>
    </row>
    <row r="1342" spans="1:16">
      <c r="A1342" s="6">
        <v>2</v>
      </c>
      <c r="B1342" s="6">
        <v>1</v>
      </c>
      <c r="C1342" s="6">
        <v>5</v>
      </c>
      <c r="D1342" s="6">
        <f t="shared" si="260"/>
        <v>8</v>
      </c>
      <c r="E1342" s="5">
        <f t="shared" si="261"/>
        <v>217.80000000000004</v>
      </c>
      <c r="F1342" s="5">
        <f t="shared" si="262"/>
        <v>30.749999999999996</v>
      </c>
      <c r="G1342" s="5">
        <f t="shared" si="263"/>
        <v>239.41848456573481</v>
      </c>
      <c r="H1342" s="5">
        <f t="shared" si="264"/>
        <v>487.96848456573485</v>
      </c>
      <c r="I1342" s="5">
        <f t="shared" si="265"/>
        <v>487.96848456573485</v>
      </c>
      <c r="J1342" s="5">
        <f t="shared" si="266"/>
        <v>0</v>
      </c>
      <c r="K1342" s="2">
        <f t="shared" si="267"/>
        <v>16943.350158532459</v>
      </c>
      <c r="L1342" s="2">
        <f t="shared" si="268"/>
        <v>33194</v>
      </c>
      <c r="M1342" s="2">
        <f t="shared" si="269"/>
        <v>6600</v>
      </c>
      <c r="N1342" s="6">
        <f t="shared" si="270"/>
        <v>1</v>
      </c>
      <c r="O1342" s="2">
        <f t="shared" si="271"/>
        <v>-10349.350158532459</v>
      </c>
      <c r="P1342" s="2">
        <f t="shared" si="272"/>
        <v>-10349.350158532459</v>
      </c>
    </row>
    <row r="1343" spans="1:16">
      <c r="A1343" s="6">
        <v>2</v>
      </c>
      <c r="B1343" s="6">
        <v>1</v>
      </c>
      <c r="C1343" s="6">
        <v>6</v>
      </c>
      <c r="D1343" s="6">
        <f t="shared" si="260"/>
        <v>9</v>
      </c>
      <c r="E1343" s="5">
        <f t="shared" si="261"/>
        <v>217.80000000000004</v>
      </c>
      <c r="F1343" s="5">
        <f t="shared" si="262"/>
        <v>30.749999999999996</v>
      </c>
      <c r="G1343" s="5">
        <f t="shared" si="263"/>
        <v>290.89345874736784</v>
      </c>
      <c r="H1343" s="5">
        <f t="shared" si="264"/>
        <v>539.44345874736791</v>
      </c>
      <c r="I1343" s="5">
        <f t="shared" si="265"/>
        <v>539.44345874736791</v>
      </c>
      <c r="J1343" s="5">
        <f t="shared" si="266"/>
        <v>0</v>
      </c>
      <c r="K1343" s="2">
        <f t="shared" si="267"/>
        <v>18730.675650950274</v>
      </c>
      <c r="L1343" s="2">
        <f t="shared" si="268"/>
        <v>35894</v>
      </c>
      <c r="M1343" s="2">
        <f t="shared" si="269"/>
        <v>7480</v>
      </c>
      <c r="N1343" s="6">
        <f t="shared" si="270"/>
        <v>1</v>
      </c>
      <c r="O1343" s="2">
        <f t="shared" si="271"/>
        <v>-10316.675650950274</v>
      </c>
      <c r="P1343" s="2">
        <f t="shared" si="272"/>
        <v>-10316.675650950274</v>
      </c>
    </row>
    <row r="1344" spans="1:16">
      <c r="A1344" s="6">
        <v>2</v>
      </c>
      <c r="B1344" s="6">
        <v>1</v>
      </c>
      <c r="C1344" s="6">
        <v>7</v>
      </c>
      <c r="D1344" s="6">
        <f t="shared" si="260"/>
        <v>10</v>
      </c>
      <c r="E1344" s="5">
        <f t="shared" si="261"/>
        <v>217.80000000000004</v>
      </c>
      <c r="F1344" s="5">
        <f t="shared" si="262"/>
        <v>30.749999999999996</v>
      </c>
      <c r="G1344" s="5">
        <f t="shared" si="263"/>
        <v>343.61789814532818</v>
      </c>
      <c r="H1344" s="5">
        <f t="shared" si="264"/>
        <v>592.16789814532819</v>
      </c>
      <c r="I1344" s="5">
        <f t="shared" si="265"/>
        <v>592.16789814532819</v>
      </c>
      <c r="J1344" s="5">
        <f t="shared" si="266"/>
        <v>0</v>
      </c>
      <c r="K1344" s="2">
        <f t="shared" si="267"/>
        <v>20561.385352268338</v>
      </c>
      <c r="L1344" s="2">
        <f t="shared" si="268"/>
        <v>38594</v>
      </c>
      <c r="M1344" s="2">
        <f t="shared" si="269"/>
        <v>8360</v>
      </c>
      <c r="N1344" s="6">
        <f t="shared" si="270"/>
        <v>1</v>
      </c>
      <c r="O1344" s="2">
        <f t="shared" si="271"/>
        <v>-10327.385352268338</v>
      </c>
      <c r="P1344" s="2">
        <f t="shared" si="272"/>
        <v>-10327.385352268338</v>
      </c>
    </row>
    <row r="1345" spans="1:16">
      <c r="A1345" s="6">
        <v>2</v>
      </c>
      <c r="B1345" s="6">
        <v>1</v>
      </c>
      <c r="C1345" s="6">
        <v>8</v>
      </c>
      <c r="D1345" s="6">
        <f t="shared" si="260"/>
        <v>11</v>
      </c>
      <c r="E1345" s="5">
        <f t="shared" si="261"/>
        <v>217.80000000000004</v>
      </c>
      <c r="F1345" s="5">
        <f t="shared" si="262"/>
        <v>30.749999999999996</v>
      </c>
      <c r="G1345" s="5">
        <f t="shared" si="263"/>
        <v>397.61499642530839</v>
      </c>
      <c r="H1345" s="5">
        <f t="shared" si="264"/>
        <v>646.16499642530846</v>
      </c>
      <c r="I1345" s="5">
        <f t="shared" si="265"/>
        <v>646.16499642530846</v>
      </c>
      <c r="J1345" s="5">
        <f t="shared" si="266"/>
        <v>0</v>
      </c>
      <c r="K1345" s="2">
        <f t="shared" si="267"/>
        <v>22436.284598100989</v>
      </c>
      <c r="L1345" s="2">
        <f t="shared" si="268"/>
        <v>41294</v>
      </c>
      <c r="M1345" s="2">
        <f t="shared" si="269"/>
        <v>9240</v>
      </c>
      <c r="N1345" s="6">
        <f t="shared" si="270"/>
        <v>1</v>
      </c>
      <c r="O1345" s="2">
        <f t="shared" si="271"/>
        <v>-10382.284598100989</v>
      </c>
      <c r="P1345" s="2">
        <f t="shared" si="272"/>
        <v>-10382.284598100989</v>
      </c>
    </row>
    <row r="1346" spans="1:16">
      <c r="A1346" s="6">
        <v>2</v>
      </c>
      <c r="B1346" s="6">
        <v>1</v>
      </c>
      <c r="C1346" s="6">
        <v>9</v>
      </c>
      <c r="D1346" s="6">
        <f t="shared" si="260"/>
        <v>12</v>
      </c>
      <c r="E1346" s="5">
        <f t="shared" si="261"/>
        <v>217.80000000000004</v>
      </c>
      <c r="F1346" s="5">
        <f t="shared" si="262"/>
        <v>30.749999999999996</v>
      </c>
      <c r="G1346" s="5">
        <f t="shared" si="263"/>
        <v>452.90833186570285</v>
      </c>
      <c r="H1346" s="5">
        <f t="shared" si="264"/>
        <v>701.45833186570292</v>
      </c>
      <c r="I1346" s="5">
        <f t="shared" si="265"/>
        <v>701.45833186570292</v>
      </c>
      <c r="J1346" s="5">
        <f t="shared" si="266"/>
        <v>0</v>
      </c>
      <c r="K1346" s="2">
        <f t="shared" si="267"/>
        <v>24356.192078670239</v>
      </c>
      <c r="L1346" s="2">
        <f t="shared" si="268"/>
        <v>43994</v>
      </c>
      <c r="M1346" s="2">
        <f t="shared" si="269"/>
        <v>10120</v>
      </c>
      <c r="N1346" s="6">
        <f t="shared" si="270"/>
        <v>1</v>
      </c>
      <c r="O1346" s="2">
        <f t="shared" si="271"/>
        <v>-10482.192078670239</v>
      </c>
      <c r="P1346" s="2">
        <f t="shared" si="272"/>
        <v>-10482.192078670239</v>
      </c>
    </row>
    <row r="1347" spans="1:16">
      <c r="A1347" s="6">
        <v>2</v>
      </c>
      <c r="B1347" s="6">
        <v>1</v>
      </c>
      <c r="C1347" s="6">
        <v>10</v>
      </c>
      <c r="D1347" s="6">
        <f t="shared" si="260"/>
        <v>13</v>
      </c>
      <c r="E1347" s="5">
        <f t="shared" si="261"/>
        <v>217.80000000000004</v>
      </c>
      <c r="F1347" s="5">
        <f t="shared" si="262"/>
        <v>30.749999999999996</v>
      </c>
      <c r="G1347" s="5">
        <f t="shared" si="263"/>
        <v>509.52187334891573</v>
      </c>
      <c r="H1347" s="5">
        <f t="shared" si="264"/>
        <v>758.0718733489158</v>
      </c>
      <c r="I1347" s="5">
        <f t="shared" si="265"/>
        <v>720</v>
      </c>
      <c r="J1347" s="5">
        <f t="shared" si="266"/>
        <v>38.071873348915801</v>
      </c>
      <c r="K1347" s="2">
        <f t="shared" si="267"/>
        <v>25660.970023418678</v>
      </c>
      <c r="L1347" s="2">
        <f t="shared" si="268"/>
        <v>46694</v>
      </c>
      <c r="M1347" s="2">
        <f t="shared" si="269"/>
        <v>11000</v>
      </c>
      <c r="N1347" s="6">
        <f t="shared" si="270"/>
        <v>1</v>
      </c>
      <c r="O1347" s="2">
        <f t="shared" si="271"/>
        <v>-9966.9700234186785</v>
      </c>
      <c r="P1347" s="2">
        <f t="shared" si="272"/>
        <v>-9966.9700234186785</v>
      </c>
    </row>
    <row r="1348" spans="1:16">
      <c r="A1348" s="6">
        <v>2</v>
      </c>
      <c r="B1348" s="6">
        <v>1</v>
      </c>
      <c r="C1348" s="6">
        <v>11</v>
      </c>
      <c r="D1348" s="6">
        <f t="shared" ref="D1348:D1411" si="273">A1348+B1348+C1348</f>
        <v>14</v>
      </c>
      <c r="E1348" s="5">
        <f t="shared" ref="E1348:E1411" si="274">IF(A1348=0,0,A1348*LABOR_HRS_WK_TOM*SEASON_WEEKS*(1+DIM_PCT_TOM)^A1348)</f>
        <v>217.80000000000004</v>
      </c>
      <c r="F1348" s="5">
        <f t="shared" ref="F1348:F1411" si="275">IF(B1348=0,0,B1348*LABOR_HRS_WK_CAR*SEASON_WEEKS*(1+DIM_PCT_CAR)^B1348)</f>
        <v>30.749999999999996</v>
      </c>
      <c r="G1348" s="5">
        <f t="shared" ref="G1348:G1411" si="276">IF(C1348=0,0,C1348*LABOR_HRS_WK_MES*SEASON_WEEKS*(1+DIM_PCT_MES)^C1348)</f>
        <v>567.47998644235474</v>
      </c>
      <c r="H1348" s="5">
        <f t="shared" ref="H1348:H1411" si="277">E1348+F1348+G1348</f>
        <v>816.02998644235481</v>
      </c>
      <c r="I1348" s="5">
        <f t="shared" ref="I1348:I1411" si="278">MIN(H1348,FARMER_HRS)</f>
        <v>720</v>
      </c>
      <c r="J1348" s="5">
        <f t="shared" ref="J1348:J1411" si="279">MAX(0,H1348-FARMER_HRS)</f>
        <v>96.029986442354812</v>
      </c>
      <c r="K1348" s="2">
        <f t="shared" ref="K1348:K1411" si="280">I1348*FARMER_RATE+J1348*TEMP_WORKER_RATE</f>
        <v>26667.187264624215</v>
      </c>
      <c r="L1348" s="2">
        <f t="shared" ref="L1348:L1411" si="281">A1348*PRICE_TOM+B1348*PRICE_CAR+C1348*PRICE_MES</f>
        <v>49394</v>
      </c>
      <c r="M1348" s="2">
        <f t="shared" ref="M1348:M1411" si="282">A1348*FERT_BED_TOM+B1348*FERT_BED_CAR+C1348*FERT_BED_MES</f>
        <v>11880</v>
      </c>
      <c r="N1348" s="6">
        <f t="shared" ref="N1348:N1411" si="283">IF(AND(D1348&lt;=TOTAL_BEDS,J1348&lt;=TEMP_WORKER_MAX*TEMP_WORKER_HRS),1,0)</f>
        <v>1</v>
      </c>
      <c r="O1348" s="2">
        <f t="shared" ref="O1348:O1411" si="284">L1348-M1348-K1348-FIXED_COSTS</f>
        <v>-9153.1872646242155</v>
      </c>
      <c r="P1348" s="2">
        <f t="shared" ref="P1348:P1411" si="285">IF(N1348=1,O1348,"")</f>
        <v>-9153.1872646242155</v>
      </c>
    </row>
    <row r="1349" spans="1:16">
      <c r="A1349" s="6">
        <v>2</v>
      </c>
      <c r="B1349" s="6">
        <v>1</v>
      </c>
      <c r="C1349" s="6">
        <v>12</v>
      </c>
      <c r="D1349" s="6">
        <f t="shared" si="273"/>
        <v>15</v>
      </c>
      <c r="E1349" s="5">
        <f t="shared" si="274"/>
        <v>217.80000000000004</v>
      </c>
      <c r="F1349" s="5">
        <f t="shared" si="275"/>
        <v>30.749999999999996</v>
      </c>
      <c r="G1349" s="5">
        <f t="shared" si="276"/>
        <v>626.80743957041921</v>
      </c>
      <c r="H1349" s="5">
        <f t="shared" si="277"/>
        <v>875.35743957041927</v>
      </c>
      <c r="I1349" s="5">
        <f t="shared" si="278"/>
        <v>720</v>
      </c>
      <c r="J1349" s="5">
        <f t="shared" si="279"/>
        <v>155.35743957041927</v>
      </c>
      <c r="K1349" s="2">
        <f t="shared" si="280"/>
        <v>27697.17777031978</v>
      </c>
      <c r="L1349" s="2">
        <f t="shared" si="281"/>
        <v>52094</v>
      </c>
      <c r="M1349" s="2">
        <f t="shared" si="282"/>
        <v>12760</v>
      </c>
      <c r="N1349" s="6">
        <f t="shared" si="283"/>
        <v>1</v>
      </c>
      <c r="O1349" s="2">
        <f t="shared" si="284"/>
        <v>-8363.1777703197804</v>
      </c>
      <c r="P1349" s="2">
        <f t="shared" si="285"/>
        <v>-8363.1777703197804</v>
      </c>
    </row>
    <row r="1350" spans="1:16">
      <c r="A1350" s="6">
        <v>2</v>
      </c>
      <c r="B1350" s="6">
        <v>1</v>
      </c>
      <c r="C1350" s="6">
        <v>13</v>
      </c>
      <c r="D1350" s="6">
        <f t="shared" si="273"/>
        <v>16</v>
      </c>
      <c r="E1350" s="5">
        <f t="shared" si="274"/>
        <v>217.80000000000004</v>
      </c>
      <c r="F1350" s="5">
        <f t="shared" si="275"/>
        <v>30.749999999999996</v>
      </c>
      <c r="G1350" s="5">
        <f t="shared" si="276"/>
        <v>687.52941027880343</v>
      </c>
      <c r="H1350" s="5">
        <f t="shared" si="277"/>
        <v>936.07941027880349</v>
      </c>
      <c r="I1350" s="5">
        <f t="shared" si="278"/>
        <v>720</v>
      </c>
      <c r="J1350" s="5">
        <f t="shared" si="279"/>
        <v>216.07941027880349</v>
      </c>
      <c r="K1350" s="2">
        <f t="shared" si="280"/>
        <v>28751.378650673672</v>
      </c>
      <c r="L1350" s="2">
        <f t="shared" si="281"/>
        <v>54794</v>
      </c>
      <c r="M1350" s="2">
        <f t="shared" si="282"/>
        <v>13640</v>
      </c>
      <c r="N1350" s="6">
        <f t="shared" si="283"/>
        <v>1</v>
      </c>
      <c r="O1350" s="2">
        <f t="shared" si="284"/>
        <v>-7597.3786506736724</v>
      </c>
      <c r="P1350" s="2">
        <f t="shared" si="285"/>
        <v>-7597.3786506736724</v>
      </c>
    </row>
    <row r="1351" spans="1:16">
      <c r="A1351" s="6">
        <v>2</v>
      </c>
      <c r="B1351" s="6">
        <v>1</v>
      </c>
      <c r="C1351" s="6">
        <v>14</v>
      </c>
      <c r="D1351" s="6">
        <f t="shared" si="273"/>
        <v>17</v>
      </c>
      <c r="E1351" s="5">
        <f t="shared" si="274"/>
        <v>217.80000000000004</v>
      </c>
      <c r="F1351" s="5">
        <f t="shared" si="275"/>
        <v>30.749999999999996</v>
      </c>
      <c r="G1351" s="5">
        <f t="shared" si="276"/>
        <v>749.67149159246469</v>
      </c>
      <c r="H1351" s="5">
        <f t="shared" si="277"/>
        <v>998.22149159246476</v>
      </c>
      <c r="I1351" s="5">
        <f t="shared" si="278"/>
        <v>720</v>
      </c>
      <c r="J1351" s="5">
        <f t="shared" si="279"/>
        <v>278.22149159246476</v>
      </c>
      <c r="K1351" s="2">
        <f t="shared" si="280"/>
        <v>29830.234229035847</v>
      </c>
      <c r="L1351" s="2">
        <f t="shared" si="281"/>
        <v>57494</v>
      </c>
      <c r="M1351" s="2">
        <f t="shared" si="282"/>
        <v>14520</v>
      </c>
      <c r="N1351" s="6">
        <f t="shared" si="283"/>
        <v>1</v>
      </c>
      <c r="O1351" s="2">
        <f t="shared" si="284"/>
        <v>-6856.2342290358465</v>
      </c>
      <c r="P1351" s="2">
        <f t="shared" si="285"/>
        <v>-6856.2342290358465</v>
      </c>
    </row>
    <row r="1352" spans="1:16">
      <c r="A1352" s="6">
        <v>2</v>
      </c>
      <c r="B1352" s="6">
        <v>1</v>
      </c>
      <c r="C1352" s="6">
        <v>15</v>
      </c>
      <c r="D1352" s="6">
        <f t="shared" si="273"/>
        <v>18</v>
      </c>
      <c r="E1352" s="5">
        <f t="shared" si="274"/>
        <v>217.80000000000004</v>
      </c>
      <c r="F1352" s="5">
        <f t="shared" si="275"/>
        <v>30.749999999999996</v>
      </c>
      <c r="G1352" s="5">
        <f t="shared" si="276"/>
        <v>813.25969846861108</v>
      </c>
      <c r="H1352" s="5">
        <f t="shared" si="277"/>
        <v>1061.809698468611</v>
      </c>
      <c r="I1352" s="5">
        <f t="shared" si="278"/>
        <v>720</v>
      </c>
      <c r="J1352" s="5">
        <f t="shared" si="279"/>
        <v>341.80969846861103</v>
      </c>
      <c r="K1352" s="2">
        <f t="shared" si="280"/>
        <v>30934.19615396894</v>
      </c>
      <c r="L1352" s="2">
        <f t="shared" si="281"/>
        <v>60194</v>
      </c>
      <c r="M1352" s="2">
        <f t="shared" si="282"/>
        <v>15400</v>
      </c>
      <c r="N1352" s="6">
        <f t="shared" si="283"/>
        <v>1</v>
      </c>
      <c r="O1352" s="2">
        <f t="shared" si="284"/>
        <v>-6140.1961539689401</v>
      </c>
      <c r="P1352" s="2">
        <f t="shared" si="285"/>
        <v>-6140.1961539689401</v>
      </c>
    </row>
    <row r="1353" spans="1:16">
      <c r="A1353" s="6">
        <v>2</v>
      </c>
      <c r="B1353" s="6">
        <v>1</v>
      </c>
      <c r="C1353" s="6">
        <v>16</v>
      </c>
      <c r="D1353" s="6">
        <f t="shared" si="273"/>
        <v>19</v>
      </c>
      <c r="E1353" s="5">
        <f t="shared" si="274"/>
        <v>217.80000000000004</v>
      </c>
      <c r="F1353" s="5">
        <f t="shared" si="275"/>
        <v>30.749999999999996</v>
      </c>
      <c r="G1353" s="5">
        <f t="shared" si="276"/>
        <v>878.32047434610013</v>
      </c>
      <c r="H1353" s="5">
        <f t="shared" si="277"/>
        <v>1126.8704743461001</v>
      </c>
      <c r="I1353" s="5">
        <f t="shared" si="278"/>
        <v>720</v>
      </c>
      <c r="J1353" s="5">
        <f t="shared" si="279"/>
        <v>406.87047434610008</v>
      </c>
      <c r="K1353" s="2">
        <f t="shared" si="280"/>
        <v>32063.723512953125</v>
      </c>
      <c r="L1353" s="2">
        <f t="shared" si="281"/>
        <v>62894</v>
      </c>
      <c r="M1353" s="2">
        <f t="shared" si="282"/>
        <v>16280</v>
      </c>
      <c r="N1353" s="6">
        <f t="shared" si="283"/>
        <v>1</v>
      </c>
      <c r="O1353" s="2">
        <f t="shared" si="284"/>
        <v>-5449.7235129531255</v>
      </c>
      <c r="P1353" s="2">
        <f t="shared" si="285"/>
        <v>-5449.7235129531255</v>
      </c>
    </row>
    <row r="1354" spans="1:16">
      <c r="A1354" s="6">
        <v>2</v>
      </c>
      <c r="B1354" s="6">
        <v>1</v>
      </c>
      <c r="C1354" s="6">
        <v>17</v>
      </c>
      <c r="D1354" s="6">
        <f t="shared" si="273"/>
        <v>20</v>
      </c>
      <c r="E1354" s="5">
        <f t="shared" si="274"/>
        <v>217.80000000000004</v>
      </c>
      <c r="F1354" s="5">
        <f t="shared" si="275"/>
        <v>30.749999999999996</v>
      </c>
      <c r="G1354" s="5">
        <f t="shared" si="276"/>
        <v>944.88069779264049</v>
      </c>
      <c r="H1354" s="5">
        <f t="shared" si="277"/>
        <v>1193.4306977926406</v>
      </c>
      <c r="I1354" s="5">
        <f t="shared" si="278"/>
        <v>720</v>
      </c>
      <c r="J1354" s="5">
        <f t="shared" si="279"/>
        <v>473.43069779264056</v>
      </c>
      <c r="K1354" s="2">
        <f t="shared" si="280"/>
        <v>33219.282947788903</v>
      </c>
      <c r="L1354" s="2">
        <f t="shared" si="281"/>
        <v>65594</v>
      </c>
      <c r="M1354" s="2">
        <f t="shared" si="282"/>
        <v>17160</v>
      </c>
      <c r="N1354" s="6">
        <f t="shared" si="283"/>
        <v>1</v>
      </c>
      <c r="O1354" s="2">
        <f t="shared" si="284"/>
        <v>-4785.2829477889027</v>
      </c>
      <c r="P1354" s="2">
        <f t="shared" si="285"/>
        <v>-4785.2829477889027</v>
      </c>
    </row>
    <row r="1355" spans="1:16">
      <c r="A1355" s="6">
        <v>2</v>
      </c>
      <c r="B1355" s="6">
        <v>1</v>
      </c>
      <c r="C1355" s="6">
        <v>18</v>
      </c>
      <c r="D1355" s="6">
        <f t="shared" si="273"/>
        <v>21</v>
      </c>
      <c r="E1355" s="5">
        <f t="shared" si="274"/>
        <v>217.80000000000004</v>
      </c>
      <c r="F1355" s="5">
        <f t="shared" si="275"/>
        <v>30.749999999999996</v>
      </c>
      <c r="G1355" s="5">
        <f t="shared" si="276"/>
        <v>1012.9676892512279</v>
      </c>
      <c r="H1355" s="5">
        <f t="shared" si="277"/>
        <v>1261.5176892512279</v>
      </c>
      <c r="I1355" s="5">
        <f t="shared" si="278"/>
        <v>720</v>
      </c>
      <c r="J1355" s="5">
        <f t="shared" si="279"/>
        <v>541.51768925122792</v>
      </c>
      <c r="K1355" s="2">
        <f t="shared" si="280"/>
        <v>34401.348771722711</v>
      </c>
      <c r="L1355" s="2">
        <f t="shared" si="281"/>
        <v>68294</v>
      </c>
      <c r="M1355" s="2">
        <f t="shared" si="282"/>
        <v>18040</v>
      </c>
      <c r="N1355" s="6">
        <f t="shared" si="283"/>
        <v>1</v>
      </c>
      <c r="O1355" s="2">
        <f t="shared" si="284"/>
        <v>-4147.3487717227108</v>
      </c>
      <c r="P1355" s="2">
        <f t="shared" si="285"/>
        <v>-4147.3487717227108</v>
      </c>
    </row>
    <row r="1356" spans="1:16">
      <c r="A1356" s="6">
        <v>2</v>
      </c>
      <c r="B1356" s="6">
        <v>1</v>
      </c>
      <c r="C1356" s="6">
        <v>19</v>
      </c>
      <c r="D1356" s="6">
        <f t="shared" si="273"/>
        <v>22</v>
      </c>
      <c r="E1356" s="5">
        <f t="shared" si="274"/>
        <v>217.80000000000004</v>
      </c>
      <c r="F1356" s="5">
        <f t="shared" si="275"/>
        <v>30.749999999999996</v>
      </c>
      <c r="G1356" s="5">
        <f t="shared" si="276"/>
        <v>1082.6092178872495</v>
      </c>
      <c r="H1356" s="5">
        <f t="shared" si="277"/>
        <v>1331.1592178872495</v>
      </c>
      <c r="I1356" s="5">
        <f t="shared" si="278"/>
        <v>720</v>
      </c>
      <c r="J1356" s="5">
        <f t="shared" si="279"/>
        <v>611.1592178872495</v>
      </c>
      <c r="K1356" s="2">
        <f t="shared" si="280"/>
        <v>35610.403088320301</v>
      </c>
      <c r="L1356" s="2">
        <f t="shared" si="281"/>
        <v>70994</v>
      </c>
      <c r="M1356" s="2">
        <f t="shared" si="282"/>
        <v>18920</v>
      </c>
      <c r="N1356" s="6">
        <f t="shared" si="283"/>
        <v>1</v>
      </c>
      <c r="O1356" s="2">
        <f t="shared" si="284"/>
        <v>-3536.4030883203013</v>
      </c>
      <c r="P1356" s="2">
        <f t="shared" si="285"/>
        <v>-3536.4030883203013</v>
      </c>
    </row>
    <row r="1357" spans="1:16">
      <c r="A1357" s="6">
        <v>2</v>
      </c>
      <c r="B1357" s="6">
        <v>1</v>
      </c>
      <c r="C1357" s="6">
        <v>20</v>
      </c>
      <c r="D1357" s="6">
        <f t="shared" si="273"/>
        <v>23</v>
      </c>
      <c r="E1357" s="5">
        <f t="shared" si="274"/>
        <v>217.80000000000004</v>
      </c>
      <c r="F1357" s="5">
        <f t="shared" si="275"/>
        <v>30.749999999999996</v>
      </c>
      <c r="G1357" s="5">
        <f t="shared" si="276"/>
        <v>1153.8335085377266</v>
      </c>
      <c r="H1357" s="5">
        <f t="shared" si="277"/>
        <v>1402.3835085377266</v>
      </c>
      <c r="I1357" s="5">
        <f t="shared" si="278"/>
        <v>720</v>
      </c>
      <c r="J1357" s="5">
        <f t="shared" si="279"/>
        <v>682.38350853772658</v>
      </c>
      <c r="K1357" s="2">
        <f t="shared" si="280"/>
        <v>36846.935912113309</v>
      </c>
      <c r="L1357" s="2">
        <f t="shared" si="281"/>
        <v>73694</v>
      </c>
      <c r="M1357" s="2">
        <f t="shared" si="282"/>
        <v>19800</v>
      </c>
      <c r="N1357" s="6">
        <f t="shared" si="283"/>
        <v>1</v>
      </c>
      <c r="O1357" s="2">
        <f t="shared" si="284"/>
        <v>-2952.9359121133093</v>
      </c>
      <c r="P1357" s="2">
        <f t="shared" si="285"/>
        <v>-2952.9359121133093</v>
      </c>
    </row>
    <row r="1358" spans="1:16">
      <c r="A1358" s="6">
        <v>2</v>
      </c>
      <c r="B1358" s="6">
        <v>1</v>
      </c>
      <c r="C1358" s="6">
        <v>21</v>
      </c>
      <c r="D1358" s="6">
        <f t="shared" si="273"/>
        <v>24</v>
      </c>
      <c r="E1358" s="5">
        <f t="shared" si="274"/>
        <v>217.80000000000004</v>
      </c>
      <c r="F1358" s="5">
        <f t="shared" si="275"/>
        <v>30.749999999999996</v>
      </c>
      <c r="G1358" s="5">
        <f t="shared" si="276"/>
        <v>1226.6692487641703</v>
      </c>
      <c r="H1358" s="5">
        <f t="shared" si="277"/>
        <v>1475.2192487641703</v>
      </c>
      <c r="I1358" s="5">
        <f t="shared" si="278"/>
        <v>720</v>
      </c>
      <c r="J1358" s="5">
        <f t="shared" si="279"/>
        <v>755.21924876417029</v>
      </c>
      <c r="K1358" s="2">
        <f t="shared" si="280"/>
        <v>38111.445291044627</v>
      </c>
      <c r="L1358" s="2">
        <f t="shared" si="281"/>
        <v>76394</v>
      </c>
      <c r="M1358" s="2">
        <f t="shared" si="282"/>
        <v>20680</v>
      </c>
      <c r="N1358" s="6">
        <f t="shared" si="283"/>
        <v>1</v>
      </c>
      <c r="O1358" s="2">
        <f t="shared" si="284"/>
        <v>-2397.4452910446271</v>
      </c>
      <c r="P1358" s="2">
        <f t="shared" si="285"/>
        <v>-2397.4452910446271</v>
      </c>
    </row>
    <row r="1359" spans="1:16">
      <c r="A1359" s="6">
        <v>2</v>
      </c>
      <c r="B1359" s="6">
        <v>1</v>
      </c>
      <c r="C1359" s="6">
        <v>22</v>
      </c>
      <c r="D1359" s="6">
        <f t="shared" si="273"/>
        <v>25</v>
      </c>
      <c r="E1359" s="5">
        <f t="shared" si="274"/>
        <v>217.80000000000004</v>
      </c>
      <c r="F1359" s="5">
        <f t="shared" si="275"/>
        <v>30.749999999999996</v>
      </c>
      <c r="G1359" s="5">
        <f t="shared" si="276"/>
        <v>1301.1455960105666</v>
      </c>
      <c r="H1359" s="5">
        <f t="shared" si="277"/>
        <v>1549.6955960105665</v>
      </c>
      <c r="I1359" s="5">
        <f t="shared" si="278"/>
        <v>720</v>
      </c>
      <c r="J1359" s="5">
        <f t="shared" si="279"/>
        <v>829.69559601056653</v>
      </c>
      <c r="K1359" s="2">
        <f t="shared" si="280"/>
        <v>39404.437430739003</v>
      </c>
      <c r="L1359" s="2">
        <f t="shared" si="281"/>
        <v>79094</v>
      </c>
      <c r="M1359" s="2">
        <f t="shared" si="282"/>
        <v>21560</v>
      </c>
      <c r="N1359" s="6">
        <f t="shared" si="283"/>
        <v>1</v>
      </c>
      <c r="O1359" s="2">
        <f t="shared" si="284"/>
        <v>-1870.4374307390026</v>
      </c>
      <c r="P1359" s="2">
        <f t="shared" si="285"/>
        <v>-1870.4374307390026</v>
      </c>
    </row>
    <row r="1360" spans="1:16">
      <c r="A1360" s="6">
        <v>2</v>
      </c>
      <c r="B1360" s="6">
        <v>1</v>
      </c>
      <c r="C1360" s="6">
        <v>23</v>
      </c>
      <c r="D1360" s="6">
        <f t="shared" si="273"/>
        <v>26</v>
      </c>
      <c r="E1360" s="5">
        <f t="shared" si="274"/>
        <v>217.80000000000004</v>
      </c>
      <c r="F1360" s="5">
        <f t="shared" si="275"/>
        <v>30.749999999999996</v>
      </c>
      <c r="G1360" s="5">
        <f t="shared" si="276"/>
        <v>1377.292184868003</v>
      </c>
      <c r="H1360" s="5">
        <f t="shared" si="277"/>
        <v>1625.842184868003</v>
      </c>
      <c r="I1360" s="5">
        <f t="shared" si="278"/>
        <v>720</v>
      </c>
      <c r="J1360" s="5">
        <f t="shared" si="279"/>
        <v>905.84218486800296</v>
      </c>
      <c r="K1360" s="2">
        <f t="shared" si="280"/>
        <v>40726.426820625049</v>
      </c>
      <c r="L1360" s="2">
        <f t="shared" si="281"/>
        <v>81794</v>
      </c>
      <c r="M1360" s="2">
        <f t="shared" si="282"/>
        <v>22440</v>
      </c>
      <c r="N1360" s="6">
        <f t="shared" si="283"/>
        <v>1</v>
      </c>
      <c r="O1360" s="2">
        <f t="shared" si="284"/>
        <v>-1372.426820625049</v>
      </c>
      <c r="P1360" s="2">
        <f t="shared" si="285"/>
        <v>-1372.426820625049</v>
      </c>
    </row>
    <row r="1361" spans="1:16">
      <c r="A1361" s="6">
        <v>2</v>
      </c>
      <c r="B1361" s="6">
        <v>1</v>
      </c>
      <c r="C1361" s="6">
        <v>24</v>
      </c>
      <c r="D1361" s="6">
        <f t="shared" si="273"/>
        <v>27</v>
      </c>
      <c r="E1361" s="5">
        <f t="shared" si="274"/>
        <v>217.80000000000004</v>
      </c>
      <c r="F1361" s="5">
        <f t="shared" si="275"/>
        <v>30.749999999999996</v>
      </c>
      <c r="G1361" s="5">
        <f t="shared" si="276"/>
        <v>1455.1391344474989</v>
      </c>
      <c r="H1361" s="5">
        <f t="shared" si="277"/>
        <v>1703.6891344474989</v>
      </c>
      <c r="I1361" s="5">
        <f t="shared" si="278"/>
        <v>720</v>
      </c>
      <c r="J1361" s="5">
        <f t="shared" si="279"/>
        <v>983.68913444749887</v>
      </c>
      <c r="K1361" s="2">
        <f t="shared" si="280"/>
        <v>42077.936361935746</v>
      </c>
      <c r="L1361" s="2">
        <f t="shared" si="281"/>
        <v>84494</v>
      </c>
      <c r="M1361" s="2">
        <f t="shared" si="282"/>
        <v>23320</v>
      </c>
      <c r="N1361" s="6">
        <f t="shared" si="283"/>
        <v>1</v>
      </c>
      <c r="O1361" s="2">
        <f t="shared" si="284"/>
        <v>-903.93636193574639</v>
      </c>
      <c r="P1361" s="2">
        <f t="shared" si="285"/>
        <v>-903.93636193574639</v>
      </c>
    </row>
    <row r="1362" spans="1:16">
      <c r="A1362" s="6">
        <v>2</v>
      </c>
      <c r="B1362" s="6">
        <v>1</v>
      </c>
      <c r="C1362" s="6">
        <v>25</v>
      </c>
      <c r="D1362" s="6">
        <f t="shared" si="273"/>
        <v>28</v>
      </c>
      <c r="E1362" s="5">
        <f t="shared" si="274"/>
        <v>217.80000000000004</v>
      </c>
      <c r="F1362" s="5">
        <f t="shared" si="275"/>
        <v>30.749999999999996</v>
      </c>
      <c r="G1362" s="5">
        <f t="shared" si="276"/>
        <v>1534.7170558625965</v>
      </c>
      <c r="H1362" s="5">
        <f t="shared" si="277"/>
        <v>1783.2670558625964</v>
      </c>
      <c r="I1362" s="5">
        <f t="shared" si="278"/>
        <v>720</v>
      </c>
      <c r="J1362" s="5">
        <f t="shared" si="279"/>
        <v>1063.2670558625964</v>
      </c>
      <c r="K1362" s="2">
        <f t="shared" si="280"/>
        <v>43459.497497614517</v>
      </c>
      <c r="L1362" s="2">
        <f t="shared" si="281"/>
        <v>87194</v>
      </c>
      <c r="M1362" s="2">
        <f t="shared" si="282"/>
        <v>24200</v>
      </c>
      <c r="N1362" s="6">
        <f t="shared" si="283"/>
        <v>1</v>
      </c>
      <c r="O1362" s="2">
        <f t="shared" si="284"/>
        <v>-465.49749761451676</v>
      </c>
      <c r="P1362" s="2">
        <f t="shared" si="285"/>
        <v>-465.49749761451676</v>
      </c>
    </row>
    <row r="1363" spans="1:16">
      <c r="A1363" s="6">
        <v>2</v>
      </c>
      <c r="B1363" s="6">
        <v>1</v>
      </c>
      <c r="C1363" s="6">
        <v>26</v>
      </c>
      <c r="D1363" s="6">
        <f t="shared" si="273"/>
        <v>29</v>
      </c>
      <c r="E1363" s="5">
        <f t="shared" si="274"/>
        <v>217.80000000000004</v>
      </c>
      <c r="F1363" s="5">
        <f t="shared" si="275"/>
        <v>30.749999999999996</v>
      </c>
      <c r="G1363" s="5">
        <f t="shared" si="276"/>
        <v>1616.0570598233144</v>
      </c>
      <c r="H1363" s="5">
        <f t="shared" si="277"/>
        <v>1864.6070598233143</v>
      </c>
      <c r="I1363" s="5">
        <f t="shared" si="278"/>
        <v>720</v>
      </c>
      <c r="J1363" s="5">
        <f t="shared" si="279"/>
        <v>1144.6070598233143</v>
      </c>
      <c r="K1363" s="2">
        <f t="shared" si="280"/>
        <v>44871.650344154761</v>
      </c>
      <c r="L1363" s="2">
        <f t="shared" si="281"/>
        <v>89894</v>
      </c>
      <c r="M1363" s="2">
        <f t="shared" si="282"/>
        <v>25080</v>
      </c>
      <c r="N1363" s="6">
        <f t="shared" si="283"/>
        <v>1</v>
      </c>
      <c r="O1363" s="2">
        <f t="shared" si="284"/>
        <v>-57.650344154761115</v>
      </c>
      <c r="P1363" s="2">
        <f t="shared" si="285"/>
        <v>-57.650344154761115</v>
      </c>
    </row>
    <row r="1364" spans="1:16">
      <c r="A1364" s="6">
        <v>2</v>
      </c>
      <c r="B1364" s="6">
        <v>1</v>
      </c>
      <c r="C1364" s="6">
        <v>27</v>
      </c>
      <c r="D1364" s="6">
        <f t="shared" si="273"/>
        <v>30</v>
      </c>
      <c r="E1364" s="5">
        <f t="shared" si="274"/>
        <v>217.80000000000004</v>
      </c>
      <c r="F1364" s="5">
        <f t="shared" si="275"/>
        <v>30.749999999999996</v>
      </c>
      <c r="G1364" s="5">
        <f t="shared" si="276"/>
        <v>1699.1907643430709</v>
      </c>
      <c r="H1364" s="5">
        <f t="shared" si="277"/>
        <v>1947.7407643430709</v>
      </c>
      <c r="I1364" s="5">
        <f t="shared" si="278"/>
        <v>720</v>
      </c>
      <c r="J1364" s="5">
        <f t="shared" si="279"/>
        <v>1227.7407643430709</v>
      </c>
      <c r="K1364" s="2">
        <f t="shared" si="280"/>
        <v>46314.943825400536</v>
      </c>
      <c r="L1364" s="2">
        <f t="shared" si="281"/>
        <v>92594</v>
      </c>
      <c r="M1364" s="2">
        <f t="shared" si="282"/>
        <v>25960</v>
      </c>
      <c r="N1364" s="6">
        <f t="shared" si="283"/>
        <v>1</v>
      </c>
      <c r="O1364" s="2">
        <f t="shared" si="284"/>
        <v>319.0561745994637</v>
      </c>
      <c r="P1364" s="2">
        <f t="shared" si="285"/>
        <v>319.0561745994637</v>
      </c>
    </row>
    <row r="1365" spans="1:16">
      <c r="A1365" s="6">
        <v>2</v>
      </c>
      <c r="B1365" s="6">
        <v>1</v>
      </c>
      <c r="C1365" s="6">
        <v>28</v>
      </c>
      <c r="D1365" s="6">
        <f t="shared" si="273"/>
        <v>31</v>
      </c>
      <c r="E1365" s="5">
        <f t="shared" si="274"/>
        <v>217.80000000000004</v>
      </c>
      <c r="F1365" s="5">
        <f t="shared" si="275"/>
        <v>30.749999999999996</v>
      </c>
      <c r="G1365" s="5">
        <f t="shared" si="276"/>
        <v>1784.1503025602246</v>
      </c>
      <c r="H1365" s="5">
        <f t="shared" si="277"/>
        <v>2032.7003025602246</v>
      </c>
      <c r="I1365" s="5">
        <f t="shared" si="278"/>
        <v>720</v>
      </c>
      <c r="J1365" s="5">
        <f t="shared" si="279"/>
        <v>1312.7003025602246</v>
      </c>
      <c r="K1365" s="2">
        <f t="shared" si="280"/>
        <v>47789.935808337235</v>
      </c>
      <c r="L1365" s="2">
        <f t="shared" si="281"/>
        <v>95294</v>
      </c>
      <c r="M1365" s="2">
        <f t="shared" si="282"/>
        <v>26840</v>
      </c>
      <c r="N1365" s="6">
        <f t="shared" si="283"/>
        <v>1</v>
      </c>
      <c r="O1365" s="2">
        <f t="shared" si="284"/>
        <v>664.06419166276464</v>
      </c>
      <c r="P1365" s="2">
        <f t="shared" si="285"/>
        <v>664.06419166276464</v>
      </c>
    </row>
    <row r="1366" spans="1:16">
      <c r="A1366" s="6">
        <v>2</v>
      </c>
      <c r="B1366" s="6">
        <v>1</v>
      </c>
      <c r="C1366" s="6">
        <v>29</v>
      </c>
      <c r="D1366" s="6">
        <f t="shared" si="273"/>
        <v>32</v>
      </c>
      <c r="E1366" s="5">
        <f t="shared" si="274"/>
        <v>217.80000000000004</v>
      </c>
      <c r="F1366" s="5">
        <f t="shared" si="275"/>
        <v>30.749999999999996</v>
      </c>
      <c r="G1366" s="5">
        <f t="shared" si="276"/>
        <v>1870.9683306758782</v>
      </c>
      <c r="H1366" s="5">
        <f t="shared" si="277"/>
        <v>2119.5183306758781</v>
      </c>
      <c r="I1366" s="5">
        <f t="shared" si="278"/>
        <v>720</v>
      </c>
      <c r="J1366" s="5">
        <f t="shared" si="279"/>
        <v>1399.5183306758781</v>
      </c>
      <c r="K1366" s="2">
        <f t="shared" si="280"/>
        <v>49297.193240900662</v>
      </c>
      <c r="L1366" s="2">
        <f t="shared" si="281"/>
        <v>97994</v>
      </c>
      <c r="M1366" s="2">
        <f t="shared" si="282"/>
        <v>27720</v>
      </c>
      <c r="N1366" s="6">
        <f t="shared" si="283"/>
        <v>1</v>
      </c>
      <c r="O1366" s="2">
        <f t="shared" si="284"/>
        <v>976.8067590993378</v>
      </c>
      <c r="P1366" s="2">
        <f t="shared" si="285"/>
        <v>976.8067590993378</v>
      </c>
    </row>
    <row r="1367" spans="1:16">
      <c r="A1367" s="6">
        <v>2</v>
      </c>
      <c r="B1367" s="6">
        <v>1</v>
      </c>
      <c r="C1367" s="6">
        <v>30</v>
      </c>
      <c r="D1367" s="6">
        <f t="shared" si="273"/>
        <v>33</v>
      </c>
      <c r="E1367" s="5">
        <f t="shared" si="274"/>
        <v>217.80000000000004</v>
      </c>
      <c r="F1367" s="5">
        <f t="shared" si="275"/>
        <v>30.749999999999996</v>
      </c>
      <c r="G1367" s="5">
        <f t="shared" si="276"/>
        <v>1959.6780360096488</v>
      </c>
      <c r="H1367" s="5">
        <f t="shared" si="277"/>
        <v>2208.2280360096488</v>
      </c>
      <c r="I1367" s="5">
        <f t="shared" si="278"/>
        <v>720</v>
      </c>
      <c r="J1367" s="5">
        <f t="shared" si="279"/>
        <v>1488.2280360096488</v>
      </c>
      <c r="K1367" s="2">
        <f t="shared" si="280"/>
        <v>50837.292291834179</v>
      </c>
      <c r="L1367" s="2">
        <f t="shared" si="281"/>
        <v>100694</v>
      </c>
      <c r="M1367" s="2">
        <f t="shared" si="282"/>
        <v>28600</v>
      </c>
      <c r="N1367" s="6">
        <f t="shared" si="283"/>
        <v>1</v>
      </c>
      <c r="O1367" s="2">
        <f t="shared" si="284"/>
        <v>1256.7077081658208</v>
      </c>
      <c r="P1367" s="2">
        <f t="shared" si="285"/>
        <v>1256.7077081658208</v>
      </c>
    </row>
    <row r="1368" spans="1:16">
      <c r="A1368" s="6">
        <v>2</v>
      </c>
      <c r="B1368" s="6">
        <v>2</v>
      </c>
      <c r="C1368" s="6">
        <v>0</v>
      </c>
      <c r="D1368" s="6">
        <f t="shared" si="273"/>
        <v>4</v>
      </c>
      <c r="E1368" s="5">
        <f t="shared" si="274"/>
        <v>217.80000000000004</v>
      </c>
      <c r="F1368" s="5">
        <f t="shared" si="275"/>
        <v>63.037499999999994</v>
      </c>
      <c r="G1368" s="5">
        <f t="shared" si="276"/>
        <v>0</v>
      </c>
      <c r="H1368" s="5">
        <f t="shared" si="277"/>
        <v>280.83750000000003</v>
      </c>
      <c r="I1368" s="5">
        <f t="shared" si="278"/>
        <v>280.83750000000003</v>
      </c>
      <c r="J1368" s="5">
        <f t="shared" si="279"/>
        <v>0</v>
      </c>
      <c r="K1368" s="2">
        <f t="shared" si="280"/>
        <v>9751.3020833333339</v>
      </c>
      <c r="L1368" s="2">
        <f t="shared" si="281"/>
        <v>21788</v>
      </c>
      <c r="M1368" s="2">
        <f t="shared" si="282"/>
        <v>2640</v>
      </c>
      <c r="N1368" s="6">
        <f t="shared" si="283"/>
        <v>1</v>
      </c>
      <c r="O1368" s="2">
        <f t="shared" si="284"/>
        <v>-10603.302083333334</v>
      </c>
      <c r="P1368" s="2">
        <f t="shared" si="285"/>
        <v>-10603.302083333334</v>
      </c>
    </row>
    <row r="1369" spans="1:16">
      <c r="A1369" s="6">
        <v>2</v>
      </c>
      <c r="B1369" s="6">
        <v>2</v>
      </c>
      <c r="C1369" s="6">
        <v>1</v>
      </c>
      <c r="D1369" s="6">
        <f t="shared" si="273"/>
        <v>5</v>
      </c>
      <c r="E1369" s="5">
        <f t="shared" si="274"/>
        <v>217.80000000000004</v>
      </c>
      <c r="F1369" s="5">
        <f t="shared" si="275"/>
        <v>63.037499999999994</v>
      </c>
      <c r="G1369" s="5">
        <f t="shared" si="276"/>
        <v>45.5625</v>
      </c>
      <c r="H1369" s="5">
        <f t="shared" si="277"/>
        <v>326.40000000000003</v>
      </c>
      <c r="I1369" s="5">
        <f t="shared" si="278"/>
        <v>326.40000000000003</v>
      </c>
      <c r="J1369" s="5">
        <f t="shared" si="279"/>
        <v>0</v>
      </c>
      <c r="K1369" s="2">
        <f t="shared" si="280"/>
        <v>11333.333333333334</v>
      </c>
      <c r="L1369" s="2">
        <f t="shared" si="281"/>
        <v>24488</v>
      </c>
      <c r="M1369" s="2">
        <f t="shared" si="282"/>
        <v>3520</v>
      </c>
      <c r="N1369" s="6">
        <f t="shared" si="283"/>
        <v>1</v>
      </c>
      <c r="O1369" s="2">
        <f t="shared" si="284"/>
        <v>-10365.333333333334</v>
      </c>
      <c r="P1369" s="2">
        <f t="shared" si="285"/>
        <v>-10365.333333333334</v>
      </c>
    </row>
    <row r="1370" spans="1:16">
      <c r="A1370" s="6">
        <v>2</v>
      </c>
      <c r="B1370" s="6">
        <v>2</v>
      </c>
      <c r="C1370" s="6">
        <v>2</v>
      </c>
      <c r="D1370" s="6">
        <f t="shared" si="273"/>
        <v>6</v>
      </c>
      <c r="E1370" s="5">
        <f t="shared" si="274"/>
        <v>217.80000000000004</v>
      </c>
      <c r="F1370" s="5">
        <f t="shared" si="275"/>
        <v>63.037499999999994</v>
      </c>
      <c r="G1370" s="5">
        <f t="shared" si="276"/>
        <v>92.264062499999994</v>
      </c>
      <c r="H1370" s="5">
        <f t="shared" si="277"/>
        <v>373.1015625</v>
      </c>
      <c r="I1370" s="5">
        <f t="shared" si="278"/>
        <v>373.1015625</v>
      </c>
      <c r="J1370" s="5">
        <f t="shared" si="279"/>
        <v>0</v>
      </c>
      <c r="K1370" s="2">
        <f t="shared" si="280"/>
        <v>12954.915364583334</v>
      </c>
      <c r="L1370" s="2">
        <f t="shared" si="281"/>
        <v>27188</v>
      </c>
      <c r="M1370" s="2">
        <f t="shared" si="282"/>
        <v>4400</v>
      </c>
      <c r="N1370" s="6">
        <f t="shared" si="283"/>
        <v>1</v>
      </c>
      <c r="O1370" s="2">
        <f t="shared" si="284"/>
        <v>-10166.915364583334</v>
      </c>
      <c r="P1370" s="2">
        <f t="shared" si="285"/>
        <v>-10166.915364583334</v>
      </c>
    </row>
    <row r="1371" spans="1:16">
      <c r="A1371" s="6">
        <v>2</v>
      </c>
      <c r="B1371" s="6">
        <v>2</v>
      </c>
      <c r="C1371" s="6">
        <v>3</v>
      </c>
      <c r="D1371" s="6">
        <f t="shared" si="273"/>
        <v>7</v>
      </c>
      <c r="E1371" s="5">
        <f t="shared" si="274"/>
        <v>217.80000000000004</v>
      </c>
      <c r="F1371" s="5">
        <f t="shared" si="275"/>
        <v>63.037499999999994</v>
      </c>
      <c r="G1371" s="5">
        <f t="shared" si="276"/>
        <v>140.12604492187498</v>
      </c>
      <c r="H1371" s="5">
        <f t="shared" si="277"/>
        <v>420.96354492187504</v>
      </c>
      <c r="I1371" s="5">
        <f t="shared" si="278"/>
        <v>420.96354492187504</v>
      </c>
      <c r="J1371" s="5">
        <f t="shared" si="279"/>
        <v>0</v>
      </c>
      <c r="K1371" s="2">
        <f t="shared" si="280"/>
        <v>14616.789754231771</v>
      </c>
      <c r="L1371" s="2">
        <f t="shared" si="281"/>
        <v>29888</v>
      </c>
      <c r="M1371" s="2">
        <f t="shared" si="282"/>
        <v>5280</v>
      </c>
      <c r="N1371" s="6">
        <f t="shared" si="283"/>
        <v>1</v>
      </c>
      <c r="O1371" s="2">
        <f t="shared" si="284"/>
        <v>-10008.789754231771</v>
      </c>
      <c r="P1371" s="2">
        <f t="shared" si="285"/>
        <v>-10008.789754231771</v>
      </c>
    </row>
    <row r="1372" spans="1:16">
      <c r="A1372" s="6">
        <v>2</v>
      </c>
      <c r="B1372" s="6">
        <v>2</v>
      </c>
      <c r="C1372" s="6">
        <v>4</v>
      </c>
      <c r="D1372" s="6">
        <f t="shared" si="273"/>
        <v>8</v>
      </c>
      <c r="E1372" s="5">
        <f t="shared" si="274"/>
        <v>217.80000000000004</v>
      </c>
      <c r="F1372" s="5">
        <f t="shared" si="275"/>
        <v>63.037499999999994</v>
      </c>
      <c r="G1372" s="5">
        <f t="shared" si="276"/>
        <v>189.17016064453125</v>
      </c>
      <c r="H1372" s="5">
        <f t="shared" si="277"/>
        <v>470.00766064453126</v>
      </c>
      <c r="I1372" s="5">
        <f t="shared" si="278"/>
        <v>470.00766064453126</v>
      </c>
      <c r="J1372" s="5">
        <f t="shared" si="279"/>
        <v>0</v>
      </c>
      <c r="K1372" s="2">
        <f t="shared" si="280"/>
        <v>16319.710439046225</v>
      </c>
      <c r="L1372" s="2">
        <f t="shared" si="281"/>
        <v>32588</v>
      </c>
      <c r="M1372" s="2">
        <f t="shared" si="282"/>
        <v>6160</v>
      </c>
      <c r="N1372" s="6">
        <f t="shared" si="283"/>
        <v>1</v>
      </c>
      <c r="O1372" s="2">
        <f t="shared" si="284"/>
        <v>-9891.7104390462246</v>
      </c>
      <c r="P1372" s="2">
        <f t="shared" si="285"/>
        <v>-9891.7104390462246</v>
      </c>
    </row>
    <row r="1373" spans="1:16">
      <c r="A1373" s="6">
        <v>2</v>
      </c>
      <c r="B1373" s="6">
        <v>2</v>
      </c>
      <c r="C1373" s="6">
        <v>5</v>
      </c>
      <c r="D1373" s="6">
        <f t="shared" si="273"/>
        <v>9</v>
      </c>
      <c r="E1373" s="5">
        <f t="shared" si="274"/>
        <v>217.80000000000004</v>
      </c>
      <c r="F1373" s="5">
        <f t="shared" si="275"/>
        <v>63.037499999999994</v>
      </c>
      <c r="G1373" s="5">
        <f t="shared" si="276"/>
        <v>239.41848456573481</v>
      </c>
      <c r="H1373" s="5">
        <f t="shared" si="277"/>
        <v>520.25598456573482</v>
      </c>
      <c r="I1373" s="5">
        <f t="shared" si="278"/>
        <v>520.25598456573482</v>
      </c>
      <c r="J1373" s="5">
        <f t="shared" si="279"/>
        <v>0</v>
      </c>
      <c r="K1373" s="2">
        <f t="shared" si="280"/>
        <v>18064.443908532459</v>
      </c>
      <c r="L1373" s="2">
        <f t="shared" si="281"/>
        <v>35288</v>
      </c>
      <c r="M1373" s="2">
        <f t="shared" si="282"/>
        <v>7040</v>
      </c>
      <c r="N1373" s="6">
        <f t="shared" si="283"/>
        <v>1</v>
      </c>
      <c r="O1373" s="2">
        <f t="shared" si="284"/>
        <v>-9816.4439085324593</v>
      </c>
      <c r="P1373" s="2">
        <f t="shared" si="285"/>
        <v>-9816.4439085324593</v>
      </c>
    </row>
    <row r="1374" spans="1:16">
      <c r="A1374" s="6">
        <v>2</v>
      </c>
      <c r="B1374" s="6">
        <v>2</v>
      </c>
      <c r="C1374" s="6">
        <v>6</v>
      </c>
      <c r="D1374" s="6">
        <f t="shared" si="273"/>
        <v>10</v>
      </c>
      <c r="E1374" s="5">
        <f t="shared" si="274"/>
        <v>217.80000000000004</v>
      </c>
      <c r="F1374" s="5">
        <f t="shared" si="275"/>
        <v>63.037499999999994</v>
      </c>
      <c r="G1374" s="5">
        <f t="shared" si="276"/>
        <v>290.89345874736784</v>
      </c>
      <c r="H1374" s="5">
        <f t="shared" si="277"/>
        <v>571.73095874736782</v>
      </c>
      <c r="I1374" s="5">
        <f t="shared" si="278"/>
        <v>571.73095874736782</v>
      </c>
      <c r="J1374" s="5">
        <f t="shared" si="279"/>
        <v>0</v>
      </c>
      <c r="K1374" s="2">
        <f t="shared" si="280"/>
        <v>19851.76940095027</v>
      </c>
      <c r="L1374" s="2">
        <f t="shared" si="281"/>
        <v>37988</v>
      </c>
      <c r="M1374" s="2">
        <f t="shared" si="282"/>
        <v>7920</v>
      </c>
      <c r="N1374" s="6">
        <f t="shared" si="283"/>
        <v>1</v>
      </c>
      <c r="O1374" s="2">
        <f t="shared" si="284"/>
        <v>-9783.7694009502702</v>
      </c>
      <c r="P1374" s="2">
        <f t="shared" si="285"/>
        <v>-9783.7694009502702</v>
      </c>
    </row>
    <row r="1375" spans="1:16">
      <c r="A1375" s="6">
        <v>2</v>
      </c>
      <c r="B1375" s="6">
        <v>2</v>
      </c>
      <c r="C1375" s="6">
        <v>7</v>
      </c>
      <c r="D1375" s="6">
        <f t="shared" si="273"/>
        <v>11</v>
      </c>
      <c r="E1375" s="5">
        <f t="shared" si="274"/>
        <v>217.80000000000004</v>
      </c>
      <c r="F1375" s="5">
        <f t="shared" si="275"/>
        <v>63.037499999999994</v>
      </c>
      <c r="G1375" s="5">
        <f t="shared" si="276"/>
        <v>343.61789814532818</v>
      </c>
      <c r="H1375" s="5">
        <f t="shared" si="277"/>
        <v>624.45539814532822</v>
      </c>
      <c r="I1375" s="5">
        <f t="shared" si="278"/>
        <v>624.45539814532822</v>
      </c>
      <c r="J1375" s="5">
        <f t="shared" si="279"/>
        <v>0</v>
      </c>
      <c r="K1375" s="2">
        <f t="shared" si="280"/>
        <v>21682.479102268342</v>
      </c>
      <c r="L1375" s="2">
        <f t="shared" si="281"/>
        <v>40688</v>
      </c>
      <c r="M1375" s="2">
        <f t="shared" si="282"/>
        <v>8800</v>
      </c>
      <c r="N1375" s="6">
        <f t="shared" si="283"/>
        <v>1</v>
      </c>
      <c r="O1375" s="2">
        <f t="shared" si="284"/>
        <v>-9794.4791022683421</v>
      </c>
      <c r="P1375" s="2">
        <f t="shared" si="285"/>
        <v>-9794.4791022683421</v>
      </c>
    </row>
    <row r="1376" spans="1:16">
      <c r="A1376" s="6">
        <v>2</v>
      </c>
      <c r="B1376" s="6">
        <v>2</v>
      </c>
      <c r="C1376" s="6">
        <v>8</v>
      </c>
      <c r="D1376" s="6">
        <f t="shared" si="273"/>
        <v>12</v>
      </c>
      <c r="E1376" s="5">
        <f t="shared" si="274"/>
        <v>217.80000000000004</v>
      </c>
      <c r="F1376" s="5">
        <f t="shared" si="275"/>
        <v>63.037499999999994</v>
      </c>
      <c r="G1376" s="5">
        <f t="shared" si="276"/>
        <v>397.61499642530839</v>
      </c>
      <c r="H1376" s="5">
        <f t="shared" si="277"/>
        <v>678.45249642530848</v>
      </c>
      <c r="I1376" s="5">
        <f t="shared" si="278"/>
        <v>678.45249642530848</v>
      </c>
      <c r="J1376" s="5">
        <f t="shared" si="279"/>
        <v>0</v>
      </c>
      <c r="K1376" s="2">
        <f t="shared" si="280"/>
        <v>23557.378348100989</v>
      </c>
      <c r="L1376" s="2">
        <f t="shared" si="281"/>
        <v>43388</v>
      </c>
      <c r="M1376" s="2">
        <f t="shared" si="282"/>
        <v>9680</v>
      </c>
      <c r="N1376" s="6">
        <f t="shared" si="283"/>
        <v>1</v>
      </c>
      <c r="O1376" s="2">
        <f t="shared" si="284"/>
        <v>-9849.3783481009887</v>
      </c>
      <c r="P1376" s="2">
        <f t="shared" si="285"/>
        <v>-9849.3783481009887</v>
      </c>
    </row>
    <row r="1377" spans="1:16">
      <c r="A1377" s="6">
        <v>2</v>
      </c>
      <c r="B1377" s="6">
        <v>2</v>
      </c>
      <c r="C1377" s="6">
        <v>9</v>
      </c>
      <c r="D1377" s="6">
        <f t="shared" si="273"/>
        <v>13</v>
      </c>
      <c r="E1377" s="5">
        <f t="shared" si="274"/>
        <v>217.80000000000004</v>
      </c>
      <c r="F1377" s="5">
        <f t="shared" si="275"/>
        <v>63.037499999999994</v>
      </c>
      <c r="G1377" s="5">
        <f t="shared" si="276"/>
        <v>452.90833186570285</v>
      </c>
      <c r="H1377" s="5">
        <f t="shared" si="277"/>
        <v>733.74583186570294</v>
      </c>
      <c r="I1377" s="5">
        <f t="shared" si="278"/>
        <v>720</v>
      </c>
      <c r="J1377" s="5">
        <f t="shared" si="279"/>
        <v>13.745831865702939</v>
      </c>
      <c r="K1377" s="2">
        <f t="shared" si="280"/>
        <v>25238.64291433512</v>
      </c>
      <c r="L1377" s="2">
        <f t="shared" si="281"/>
        <v>46088</v>
      </c>
      <c r="M1377" s="2">
        <f t="shared" si="282"/>
        <v>10560</v>
      </c>
      <c r="N1377" s="6">
        <f t="shared" si="283"/>
        <v>1</v>
      </c>
      <c r="O1377" s="2">
        <f t="shared" si="284"/>
        <v>-9710.6429143351197</v>
      </c>
      <c r="P1377" s="2">
        <f t="shared" si="285"/>
        <v>-9710.6429143351197</v>
      </c>
    </row>
    <row r="1378" spans="1:16">
      <c r="A1378" s="6">
        <v>2</v>
      </c>
      <c r="B1378" s="6">
        <v>2</v>
      </c>
      <c r="C1378" s="6">
        <v>10</v>
      </c>
      <c r="D1378" s="6">
        <f t="shared" si="273"/>
        <v>14</v>
      </c>
      <c r="E1378" s="5">
        <f t="shared" si="274"/>
        <v>217.80000000000004</v>
      </c>
      <c r="F1378" s="5">
        <f t="shared" si="275"/>
        <v>63.037499999999994</v>
      </c>
      <c r="G1378" s="5">
        <f t="shared" si="276"/>
        <v>509.52187334891573</v>
      </c>
      <c r="H1378" s="5">
        <f t="shared" si="277"/>
        <v>790.35937334891582</v>
      </c>
      <c r="I1378" s="5">
        <f t="shared" si="278"/>
        <v>720</v>
      </c>
      <c r="J1378" s="5">
        <f t="shared" si="279"/>
        <v>70.359373348915824</v>
      </c>
      <c r="K1378" s="2">
        <f t="shared" si="280"/>
        <v>26221.516898418678</v>
      </c>
      <c r="L1378" s="2">
        <f t="shared" si="281"/>
        <v>48788</v>
      </c>
      <c r="M1378" s="2">
        <f t="shared" si="282"/>
        <v>11440</v>
      </c>
      <c r="N1378" s="6">
        <f t="shared" si="283"/>
        <v>1</v>
      </c>
      <c r="O1378" s="2">
        <f t="shared" si="284"/>
        <v>-8873.5168984186785</v>
      </c>
      <c r="P1378" s="2">
        <f t="shared" si="285"/>
        <v>-8873.5168984186785</v>
      </c>
    </row>
    <row r="1379" spans="1:16">
      <c r="A1379" s="6">
        <v>2</v>
      </c>
      <c r="B1379" s="6">
        <v>2</v>
      </c>
      <c r="C1379" s="6">
        <v>11</v>
      </c>
      <c r="D1379" s="6">
        <f t="shared" si="273"/>
        <v>15</v>
      </c>
      <c r="E1379" s="5">
        <f t="shared" si="274"/>
        <v>217.80000000000004</v>
      </c>
      <c r="F1379" s="5">
        <f t="shared" si="275"/>
        <v>63.037499999999994</v>
      </c>
      <c r="G1379" s="5">
        <f t="shared" si="276"/>
        <v>567.47998644235474</v>
      </c>
      <c r="H1379" s="5">
        <f t="shared" si="277"/>
        <v>848.31748644235472</v>
      </c>
      <c r="I1379" s="5">
        <f t="shared" si="278"/>
        <v>720</v>
      </c>
      <c r="J1379" s="5">
        <f t="shared" si="279"/>
        <v>128.31748644235472</v>
      </c>
      <c r="K1379" s="2">
        <f t="shared" si="280"/>
        <v>27227.734139624212</v>
      </c>
      <c r="L1379" s="2">
        <f t="shared" si="281"/>
        <v>51488</v>
      </c>
      <c r="M1379" s="2">
        <f t="shared" si="282"/>
        <v>12320</v>
      </c>
      <c r="N1379" s="6">
        <f t="shared" si="283"/>
        <v>1</v>
      </c>
      <c r="O1379" s="2">
        <f t="shared" si="284"/>
        <v>-8059.7341396242118</v>
      </c>
      <c r="P1379" s="2">
        <f t="shared" si="285"/>
        <v>-8059.7341396242118</v>
      </c>
    </row>
    <row r="1380" spans="1:16">
      <c r="A1380" s="6">
        <v>2</v>
      </c>
      <c r="B1380" s="6">
        <v>2</v>
      </c>
      <c r="C1380" s="6">
        <v>12</v>
      </c>
      <c r="D1380" s="6">
        <f t="shared" si="273"/>
        <v>16</v>
      </c>
      <c r="E1380" s="5">
        <f t="shared" si="274"/>
        <v>217.80000000000004</v>
      </c>
      <c r="F1380" s="5">
        <f t="shared" si="275"/>
        <v>63.037499999999994</v>
      </c>
      <c r="G1380" s="5">
        <f t="shared" si="276"/>
        <v>626.80743957041921</v>
      </c>
      <c r="H1380" s="5">
        <f t="shared" si="277"/>
        <v>907.64493957041918</v>
      </c>
      <c r="I1380" s="5">
        <f t="shared" si="278"/>
        <v>720</v>
      </c>
      <c r="J1380" s="5">
        <f t="shared" si="279"/>
        <v>187.64493957041918</v>
      </c>
      <c r="K1380" s="2">
        <f t="shared" si="280"/>
        <v>28257.724645319777</v>
      </c>
      <c r="L1380" s="2">
        <f t="shared" si="281"/>
        <v>54188</v>
      </c>
      <c r="M1380" s="2">
        <f t="shared" si="282"/>
        <v>13200</v>
      </c>
      <c r="N1380" s="6">
        <f t="shared" si="283"/>
        <v>1</v>
      </c>
      <c r="O1380" s="2">
        <f t="shared" si="284"/>
        <v>-7269.7246453197768</v>
      </c>
      <c r="P1380" s="2">
        <f t="shared" si="285"/>
        <v>-7269.7246453197768</v>
      </c>
    </row>
    <row r="1381" spans="1:16">
      <c r="A1381" s="6">
        <v>2</v>
      </c>
      <c r="B1381" s="6">
        <v>2</v>
      </c>
      <c r="C1381" s="6">
        <v>13</v>
      </c>
      <c r="D1381" s="6">
        <f t="shared" si="273"/>
        <v>17</v>
      </c>
      <c r="E1381" s="5">
        <f t="shared" si="274"/>
        <v>217.80000000000004</v>
      </c>
      <c r="F1381" s="5">
        <f t="shared" si="275"/>
        <v>63.037499999999994</v>
      </c>
      <c r="G1381" s="5">
        <f t="shared" si="276"/>
        <v>687.52941027880343</v>
      </c>
      <c r="H1381" s="5">
        <f t="shared" si="277"/>
        <v>968.36691027880352</v>
      </c>
      <c r="I1381" s="5">
        <f t="shared" si="278"/>
        <v>720</v>
      </c>
      <c r="J1381" s="5">
        <f t="shared" si="279"/>
        <v>248.36691027880352</v>
      </c>
      <c r="K1381" s="2">
        <f t="shared" si="280"/>
        <v>29311.925525673672</v>
      </c>
      <c r="L1381" s="2">
        <f t="shared" si="281"/>
        <v>56888</v>
      </c>
      <c r="M1381" s="2">
        <f t="shared" si="282"/>
        <v>14080</v>
      </c>
      <c r="N1381" s="6">
        <f t="shared" si="283"/>
        <v>1</v>
      </c>
      <c r="O1381" s="2">
        <f t="shared" si="284"/>
        <v>-6503.9255256736724</v>
      </c>
      <c r="P1381" s="2">
        <f t="shared" si="285"/>
        <v>-6503.9255256736724</v>
      </c>
    </row>
    <row r="1382" spans="1:16">
      <c r="A1382" s="6">
        <v>2</v>
      </c>
      <c r="B1382" s="6">
        <v>2</v>
      </c>
      <c r="C1382" s="6">
        <v>14</v>
      </c>
      <c r="D1382" s="6">
        <f t="shared" si="273"/>
        <v>18</v>
      </c>
      <c r="E1382" s="5">
        <f t="shared" si="274"/>
        <v>217.80000000000004</v>
      </c>
      <c r="F1382" s="5">
        <f t="shared" si="275"/>
        <v>63.037499999999994</v>
      </c>
      <c r="G1382" s="5">
        <f t="shared" si="276"/>
        <v>749.67149159246469</v>
      </c>
      <c r="H1382" s="5">
        <f t="shared" si="277"/>
        <v>1030.5089915924648</v>
      </c>
      <c r="I1382" s="5">
        <f t="shared" si="278"/>
        <v>720</v>
      </c>
      <c r="J1382" s="5">
        <f t="shared" si="279"/>
        <v>310.50899159246478</v>
      </c>
      <c r="K1382" s="2">
        <f t="shared" si="280"/>
        <v>30390.781104035847</v>
      </c>
      <c r="L1382" s="2">
        <f t="shared" si="281"/>
        <v>59588</v>
      </c>
      <c r="M1382" s="2">
        <f t="shared" si="282"/>
        <v>14960</v>
      </c>
      <c r="N1382" s="6">
        <f t="shared" si="283"/>
        <v>1</v>
      </c>
      <c r="O1382" s="2">
        <f t="shared" si="284"/>
        <v>-5762.7811040358465</v>
      </c>
      <c r="P1382" s="2">
        <f t="shared" si="285"/>
        <v>-5762.7811040358465</v>
      </c>
    </row>
    <row r="1383" spans="1:16">
      <c r="A1383" s="6">
        <v>2</v>
      </c>
      <c r="B1383" s="6">
        <v>2</v>
      </c>
      <c r="C1383" s="6">
        <v>15</v>
      </c>
      <c r="D1383" s="6">
        <f t="shared" si="273"/>
        <v>19</v>
      </c>
      <c r="E1383" s="5">
        <f t="shared" si="274"/>
        <v>217.80000000000004</v>
      </c>
      <c r="F1383" s="5">
        <f t="shared" si="275"/>
        <v>63.037499999999994</v>
      </c>
      <c r="G1383" s="5">
        <f t="shared" si="276"/>
        <v>813.25969846861108</v>
      </c>
      <c r="H1383" s="5">
        <f t="shared" si="277"/>
        <v>1094.0971984686112</v>
      </c>
      <c r="I1383" s="5">
        <f t="shared" si="278"/>
        <v>720</v>
      </c>
      <c r="J1383" s="5">
        <f t="shared" si="279"/>
        <v>374.09719846861117</v>
      </c>
      <c r="K1383" s="2">
        <f t="shared" si="280"/>
        <v>31494.743028968944</v>
      </c>
      <c r="L1383" s="2">
        <f t="shared" si="281"/>
        <v>62288</v>
      </c>
      <c r="M1383" s="2">
        <f t="shared" si="282"/>
        <v>15840</v>
      </c>
      <c r="N1383" s="6">
        <f t="shared" si="283"/>
        <v>1</v>
      </c>
      <c r="O1383" s="2">
        <f t="shared" si="284"/>
        <v>-5046.7430289689437</v>
      </c>
      <c r="P1383" s="2">
        <f t="shared" si="285"/>
        <v>-5046.7430289689437</v>
      </c>
    </row>
    <row r="1384" spans="1:16">
      <c r="A1384" s="6">
        <v>2</v>
      </c>
      <c r="B1384" s="6">
        <v>2</v>
      </c>
      <c r="C1384" s="6">
        <v>16</v>
      </c>
      <c r="D1384" s="6">
        <f t="shared" si="273"/>
        <v>20</v>
      </c>
      <c r="E1384" s="5">
        <f t="shared" si="274"/>
        <v>217.80000000000004</v>
      </c>
      <c r="F1384" s="5">
        <f t="shared" si="275"/>
        <v>63.037499999999994</v>
      </c>
      <c r="G1384" s="5">
        <f t="shared" si="276"/>
        <v>878.32047434610013</v>
      </c>
      <c r="H1384" s="5">
        <f t="shared" si="277"/>
        <v>1159.1579743461002</v>
      </c>
      <c r="I1384" s="5">
        <f t="shared" si="278"/>
        <v>720</v>
      </c>
      <c r="J1384" s="5">
        <f t="shared" si="279"/>
        <v>439.15797434610022</v>
      </c>
      <c r="K1384" s="2">
        <f t="shared" si="280"/>
        <v>32624.270387953129</v>
      </c>
      <c r="L1384" s="2">
        <f t="shared" si="281"/>
        <v>64988</v>
      </c>
      <c r="M1384" s="2">
        <f t="shared" si="282"/>
        <v>16720</v>
      </c>
      <c r="N1384" s="6">
        <f t="shared" si="283"/>
        <v>1</v>
      </c>
      <c r="O1384" s="2">
        <f t="shared" si="284"/>
        <v>-4356.2703879531291</v>
      </c>
      <c r="P1384" s="2">
        <f t="shared" si="285"/>
        <v>-4356.2703879531291</v>
      </c>
    </row>
    <row r="1385" spans="1:16">
      <c r="A1385" s="6">
        <v>2</v>
      </c>
      <c r="B1385" s="6">
        <v>2</v>
      </c>
      <c r="C1385" s="6">
        <v>17</v>
      </c>
      <c r="D1385" s="6">
        <f t="shared" si="273"/>
        <v>21</v>
      </c>
      <c r="E1385" s="5">
        <f t="shared" si="274"/>
        <v>217.80000000000004</v>
      </c>
      <c r="F1385" s="5">
        <f t="shared" si="275"/>
        <v>63.037499999999994</v>
      </c>
      <c r="G1385" s="5">
        <f t="shared" si="276"/>
        <v>944.88069779264049</v>
      </c>
      <c r="H1385" s="5">
        <f t="shared" si="277"/>
        <v>1225.7181977926405</v>
      </c>
      <c r="I1385" s="5">
        <f t="shared" si="278"/>
        <v>720</v>
      </c>
      <c r="J1385" s="5">
        <f t="shared" si="279"/>
        <v>505.71819779264047</v>
      </c>
      <c r="K1385" s="2">
        <f t="shared" si="280"/>
        <v>33779.829822788895</v>
      </c>
      <c r="L1385" s="2">
        <f t="shared" si="281"/>
        <v>67688</v>
      </c>
      <c r="M1385" s="2">
        <f t="shared" si="282"/>
        <v>17600</v>
      </c>
      <c r="N1385" s="6">
        <f t="shared" si="283"/>
        <v>1</v>
      </c>
      <c r="O1385" s="2">
        <f t="shared" si="284"/>
        <v>-3691.8298227888954</v>
      </c>
      <c r="P1385" s="2">
        <f t="shared" si="285"/>
        <v>-3691.8298227888954</v>
      </c>
    </row>
    <row r="1386" spans="1:16">
      <c r="A1386" s="6">
        <v>2</v>
      </c>
      <c r="B1386" s="6">
        <v>2</v>
      </c>
      <c r="C1386" s="6">
        <v>18</v>
      </c>
      <c r="D1386" s="6">
        <f t="shared" si="273"/>
        <v>22</v>
      </c>
      <c r="E1386" s="5">
        <f t="shared" si="274"/>
        <v>217.80000000000004</v>
      </c>
      <c r="F1386" s="5">
        <f t="shared" si="275"/>
        <v>63.037499999999994</v>
      </c>
      <c r="G1386" s="5">
        <f t="shared" si="276"/>
        <v>1012.9676892512279</v>
      </c>
      <c r="H1386" s="5">
        <f t="shared" si="277"/>
        <v>1293.8051892512278</v>
      </c>
      <c r="I1386" s="5">
        <f t="shared" si="278"/>
        <v>720</v>
      </c>
      <c r="J1386" s="5">
        <f t="shared" si="279"/>
        <v>573.80518925122783</v>
      </c>
      <c r="K1386" s="2">
        <f t="shared" si="280"/>
        <v>34961.895646722704</v>
      </c>
      <c r="L1386" s="2">
        <f t="shared" si="281"/>
        <v>70388</v>
      </c>
      <c r="M1386" s="2">
        <f t="shared" si="282"/>
        <v>18480</v>
      </c>
      <c r="N1386" s="6">
        <f t="shared" si="283"/>
        <v>1</v>
      </c>
      <c r="O1386" s="2">
        <f t="shared" si="284"/>
        <v>-3053.8956467227035</v>
      </c>
      <c r="P1386" s="2">
        <f t="shared" si="285"/>
        <v>-3053.8956467227035</v>
      </c>
    </row>
    <row r="1387" spans="1:16">
      <c r="A1387" s="6">
        <v>2</v>
      </c>
      <c r="B1387" s="6">
        <v>2</v>
      </c>
      <c r="C1387" s="6">
        <v>19</v>
      </c>
      <c r="D1387" s="6">
        <f t="shared" si="273"/>
        <v>23</v>
      </c>
      <c r="E1387" s="5">
        <f t="shared" si="274"/>
        <v>217.80000000000004</v>
      </c>
      <c r="F1387" s="5">
        <f t="shared" si="275"/>
        <v>63.037499999999994</v>
      </c>
      <c r="G1387" s="5">
        <f t="shared" si="276"/>
        <v>1082.6092178872495</v>
      </c>
      <c r="H1387" s="5">
        <f t="shared" si="277"/>
        <v>1363.4467178872496</v>
      </c>
      <c r="I1387" s="5">
        <f t="shared" si="278"/>
        <v>720</v>
      </c>
      <c r="J1387" s="5">
        <f t="shared" si="279"/>
        <v>643.44671788724963</v>
      </c>
      <c r="K1387" s="2">
        <f t="shared" si="280"/>
        <v>36170.949963320309</v>
      </c>
      <c r="L1387" s="2">
        <f t="shared" si="281"/>
        <v>73088</v>
      </c>
      <c r="M1387" s="2">
        <f t="shared" si="282"/>
        <v>19360</v>
      </c>
      <c r="N1387" s="6">
        <f t="shared" si="283"/>
        <v>1</v>
      </c>
      <c r="O1387" s="2">
        <f t="shared" si="284"/>
        <v>-2442.9499633203086</v>
      </c>
      <c r="P1387" s="2">
        <f t="shared" si="285"/>
        <v>-2442.9499633203086</v>
      </c>
    </row>
    <row r="1388" spans="1:16">
      <c r="A1388" s="6">
        <v>2</v>
      </c>
      <c r="B1388" s="6">
        <v>2</v>
      </c>
      <c r="C1388" s="6">
        <v>20</v>
      </c>
      <c r="D1388" s="6">
        <f t="shared" si="273"/>
        <v>24</v>
      </c>
      <c r="E1388" s="5">
        <f t="shared" si="274"/>
        <v>217.80000000000004</v>
      </c>
      <c r="F1388" s="5">
        <f t="shared" si="275"/>
        <v>63.037499999999994</v>
      </c>
      <c r="G1388" s="5">
        <f t="shared" si="276"/>
        <v>1153.8335085377266</v>
      </c>
      <c r="H1388" s="5">
        <f t="shared" si="277"/>
        <v>1434.6710085377267</v>
      </c>
      <c r="I1388" s="5">
        <f t="shared" si="278"/>
        <v>720</v>
      </c>
      <c r="J1388" s="5">
        <f t="shared" si="279"/>
        <v>714.67100853772672</v>
      </c>
      <c r="K1388" s="2">
        <f t="shared" si="280"/>
        <v>37407.482787113309</v>
      </c>
      <c r="L1388" s="2">
        <f t="shared" si="281"/>
        <v>75788</v>
      </c>
      <c r="M1388" s="2">
        <f t="shared" si="282"/>
        <v>20240</v>
      </c>
      <c r="N1388" s="6">
        <f t="shared" si="283"/>
        <v>1</v>
      </c>
      <c r="O1388" s="2">
        <f t="shared" si="284"/>
        <v>-1859.4827871133093</v>
      </c>
      <c r="P1388" s="2">
        <f t="shared" si="285"/>
        <v>-1859.4827871133093</v>
      </c>
    </row>
    <row r="1389" spans="1:16">
      <c r="A1389" s="6">
        <v>2</v>
      </c>
      <c r="B1389" s="6">
        <v>2</v>
      </c>
      <c r="C1389" s="6">
        <v>21</v>
      </c>
      <c r="D1389" s="6">
        <f t="shared" si="273"/>
        <v>25</v>
      </c>
      <c r="E1389" s="5">
        <f t="shared" si="274"/>
        <v>217.80000000000004</v>
      </c>
      <c r="F1389" s="5">
        <f t="shared" si="275"/>
        <v>63.037499999999994</v>
      </c>
      <c r="G1389" s="5">
        <f t="shared" si="276"/>
        <v>1226.6692487641703</v>
      </c>
      <c r="H1389" s="5">
        <f t="shared" si="277"/>
        <v>1507.5067487641704</v>
      </c>
      <c r="I1389" s="5">
        <f t="shared" si="278"/>
        <v>720</v>
      </c>
      <c r="J1389" s="5">
        <f t="shared" si="279"/>
        <v>787.50674876417042</v>
      </c>
      <c r="K1389" s="2">
        <f t="shared" si="280"/>
        <v>38671.992166044627</v>
      </c>
      <c r="L1389" s="2">
        <f t="shared" si="281"/>
        <v>78488</v>
      </c>
      <c r="M1389" s="2">
        <f t="shared" si="282"/>
        <v>21120</v>
      </c>
      <c r="N1389" s="6">
        <f t="shared" si="283"/>
        <v>1</v>
      </c>
      <c r="O1389" s="2">
        <f t="shared" si="284"/>
        <v>-1303.9921660446271</v>
      </c>
      <c r="P1389" s="2">
        <f t="shared" si="285"/>
        <v>-1303.9921660446271</v>
      </c>
    </row>
    <row r="1390" spans="1:16">
      <c r="A1390" s="6">
        <v>2</v>
      </c>
      <c r="B1390" s="6">
        <v>2</v>
      </c>
      <c r="C1390" s="6">
        <v>22</v>
      </c>
      <c r="D1390" s="6">
        <f t="shared" si="273"/>
        <v>26</v>
      </c>
      <c r="E1390" s="5">
        <f t="shared" si="274"/>
        <v>217.80000000000004</v>
      </c>
      <c r="F1390" s="5">
        <f t="shared" si="275"/>
        <v>63.037499999999994</v>
      </c>
      <c r="G1390" s="5">
        <f t="shared" si="276"/>
        <v>1301.1455960105666</v>
      </c>
      <c r="H1390" s="5">
        <f t="shared" si="277"/>
        <v>1581.9830960105667</v>
      </c>
      <c r="I1390" s="5">
        <f t="shared" si="278"/>
        <v>720</v>
      </c>
      <c r="J1390" s="5">
        <f t="shared" si="279"/>
        <v>861.98309601056667</v>
      </c>
      <c r="K1390" s="2">
        <f t="shared" si="280"/>
        <v>39964.984305739003</v>
      </c>
      <c r="L1390" s="2">
        <f t="shared" si="281"/>
        <v>81188</v>
      </c>
      <c r="M1390" s="2">
        <f t="shared" si="282"/>
        <v>22000</v>
      </c>
      <c r="N1390" s="6">
        <f t="shared" si="283"/>
        <v>1</v>
      </c>
      <c r="O1390" s="2">
        <f t="shared" si="284"/>
        <v>-776.98430573900259</v>
      </c>
      <c r="P1390" s="2">
        <f t="shared" si="285"/>
        <v>-776.98430573900259</v>
      </c>
    </row>
    <row r="1391" spans="1:16">
      <c r="A1391" s="6">
        <v>2</v>
      </c>
      <c r="B1391" s="6">
        <v>2</v>
      </c>
      <c r="C1391" s="6">
        <v>23</v>
      </c>
      <c r="D1391" s="6">
        <f t="shared" si="273"/>
        <v>27</v>
      </c>
      <c r="E1391" s="5">
        <f t="shared" si="274"/>
        <v>217.80000000000004</v>
      </c>
      <c r="F1391" s="5">
        <f t="shared" si="275"/>
        <v>63.037499999999994</v>
      </c>
      <c r="G1391" s="5">
        <f t="shared" si="276"/>
        <v>1377.292184868003</v>
      </c>
      <c r="H1391" s="5">
        <f t="shared" si="277"/>
        <v>1658.1296848680031</v>
      </c>
      <c r="I1391" s="5">
        <f t="shared" si="278"/>
        <v>720</v>
      </c>
      <c r="J1391" s="5">
        <f t="shared" si="279"/>
        <v>938.1296848680031</v>
      </c>
      <c r="K1391" s="2">
        <f t="shared" si="280"/>
        <v>41286.973695625056</v>
      </c>
      <c r="L1391" s="2">
        <f t="shared" si="281"/>
        <v>83888</v>
      </c>
      <c r="M1391" s="2">
        <f t="shared" si="282"/>
        <v>22880</v>
      </c>
      <c r="N1391" s="6">
        <f t="shared" si="283"/>
        <v>1</v>
      </c>
      <c r="O1391" s="2">
        <f t="shared" si="284"/>
        <v>-278.97369562505628</v>
      </c>
      <c r="P1391" s="2">
        <f t="shared" si="285"/>
        <v>-278.97369562505628</v>
      </c>
    </row>
    <row r="1392" spans="1:16">
      <c r="A1392" s="6">
        <v>2</v>
      </c>
      <c r="B1392" s="6">
        <v>2</v>
      </c>
      <c r="C1392" s="6">
        <v>24</v>
      </c>
      <c r="D1392" s="6">
        <f t="shared" si="273"/>
        <v>28</v>
      </c>
      <c r="E1392" s="5">
        <f t="shared" si="274"/>
        <v>217.80000000000004</v>
      </c>
      <c r="F1392" s="5">
        <f t="shared" si="275"/>
        <v>63.037499999999994</v>
      </c>
      <c r="G1392" s="5">
        <f t="shared" si="276"/>
        <v>1455.1391344474989</v>
      </c>
      <c r="H1392" s="5">
        <f t="shared" si="277"/>
        <v>1735.976634447499</v>
      </c>
      <c r="I1392" s="5">
        <f t="shared" si="278"/>
        <v>720</v>
      </c>
      <c r="J1392" s="5">
        <f t="shared" si="279"/>
        <v>1015.976634447499</v>
      </c>
      <c r="K1392" s="2">
        <f t="shared" si="280"/>
        <v>42638.483236935746</v>
      </c>
      <c r="L1392" s="2">
        <f t="shared" si="281"/>
        <v>86588</v>
      </c>
      <c r="M1392" s="2">
        <f t="shared" si="282"/>
        <v>23760</v>
      </c>
      <c r="N1392" s="6">
        <f t="shared" si="283"/>
        <v>1</v>
      </c>
      <c r="O1392" s="2">
        <f t="shared" si="284"/>
        <v>189.51676306425361</v>
      </c>
      <c r="P1392" s="2">
        <f t="shared" si="285"/>
        <v>189.51676306425361</v>
      </c>
    </row>
    <row r="1393" spans="1:16">
      <c r="A1393" s="6">
        <v>2</v>
      </c>
      <c r="B1393" s="6">
        <v>2</v>
      </c>
      <c r="C1393" s="6">
        <v>25</v>
      </c>
      <c r="D1393" s="6">
        <f t="shared" si="273"/>
        <v>29</v>
      </c>
      <c r="E1393" s="5">
        <f t="shared" si="274"/>
        <v>217.80000000000004</v>
      </c>
      <c r="F1393" s="5">
        <f t="shared" si="275"/>
        <v>63.037499999999994</v>
      </c>
      <c r="G1393" s="5">
        <f t="shared" si="276"/>
        <v>1534.7170558625965</v>
      </c>
      <c r="H1393" s="5">
        <f t="shared" si="277"/>
        <v>1815.5545558625965</v>
      </c>
      <c r="I1393" s="5">
        <f t="shared" si="278"/>
        <v>720</v>
      </c>
      <c r="J1393" s="5">
        <f t="shared" si="279"/>
        <v>1095.5545558625965</v>
      </c>
      <c r="K1393" s="2">
        <f t="shared" si="280"/>
        <v>44020.044372614524</v>
      </c>
      <c r="L1393" s="2">
        <f t="shared" si="281"/>
        <v>89288</v>
      </c>
      <c r="M1393" s="2">
        <f t="shared" si="282"/>
        <v>24640</v>
      </c>
      <c r="N1393" s="6">
        <f t="shared" si="283"/>
        <v>1</v>
      </c>
      <c r="O1393" s="2">
        <f t="shared" si="284"/>
        <v>627.95562738547596</v>
      </c>
      <c r="P1393" s="2">
        <f t="shared" si="285"/>
        <v>627.95562738547596</v>
      </c>
    </row>
    <row r="1394" spans="1:16">
      <c r="A1394" s="6">
        <v>2</v>
      </c>
      <c r="B1394" s="6">
        <v>2</v>
      </c>
      <c r="C1394" s="6">
        <v>26</v>
      </c>
      <c r="D1394" s="6">
        <f t="shared" si="273"/>
        <v>30</v>
      </c>
      <c r="E1394" s="5">
        <f t="shared" si="274"/>
        <v>217.80000000000004</v>
      </c>
      <c r="F1394" s="5">
        <f t="shared" si="275"/>
        <v>63.037499999999994</v>
      </c>
      <c r="G1394" s="5">
        <f t="shared" si="276"/>
        <v>1616.0570598233144</v>
      </c>
      <c r="H1394" s="5">
        <f t="shared" si="277"/>
        <v>1896.8945598233145</v>
      </c>
      <c r="I1394" s="5">
        <f t="shared" si="278"/>
        <v>720</v>
      </c>
      <c r="J1394" s="5">
        <f t="shared" si="279"/>
        <v>1176.8945598233145</v>
      </c>
      <c r="K1394" s="2">
        <f t="shared" si="280"/>
        <v>45432.197219154768</v>
      </c>
      <c r="L1394" s="2">
        <f t="shared" si="281"/>
        <v>91988</v>
      </c>
      <c r="M1394" s="2">
        <f t="shared" si="282"/>
        <v>25520</v>
      </c>
      <c r="N1394" s="6">
        <f t="shared" si="283"/>
        <v>1</v>
      </c>
      <c r="O1394" s="2">
        <f t="shared" si="284"/>
        <v>1035.8027808452316</v>
      </c>
      <c r="P1394" s="2">
        <f t="shared" si="285"/>
        <v>1035.8027808452316</v>
      </c>
    </row>
    <row r="1395" spans="1:16">
      <c r="A1395" s="6">
        <v>2</v>
      </c>
      <c r="B1395" s="6">
        <v>2</v>
      </c>
      <c r="C1395" s="6">
        <v>27</v>
      </c>
      <c r="D1395" s="6">
        <f t="shared" si="273"/>
        <v>31</v>
      </c>
      <c r="E1395" s="5">
        <f t="shared" si="274"/>
        <v>217.80000000000004</v>
      </c>
      <c r="F1395" s="5">
        <f t="shared" si="275"/>
        <v>63.037499999999994</v>
      </c>
      <c r="G1395" s="5">
        <f t="shared" si="276"/>
        <v>1699.1907643430709</v>
      </c>
      <c r="H1395" s="5">
        <f t="shared" si="277"/>
        <v>1980.028264343071</v>
      </c>
      <c r="I1395" s="5">
        <f t="shared" si="278"/>
        <v>720</v>
      </c>
      <c r="J1395" s="5">
        <f t="shared" si="279"/>
        <v>1260.028264343071</v>
      </c>
      <c r="K1395" s="2">
        <f t="shared" si="280"/>
        <v>46875.490700400536</v>
      </c>
      <c r="L1395" s="2">
        <f t="shared" si="281"/>
        <v>94688</v>
      </c>
      <c r="M1395" s="2">
        <f t="shared" si="282"/>
        <v>26400</v>
      </c>
      <c r="N1395" s="6">
        <f t="shared" si="283"/>
        <v>1</v>
      </c>
      <c r="O1395" s="2">
        <f t="shared" si="284"/>
        <v>1412.5092995994637</v>
      </c>
      <c r="P1395" s="2">
        <f t="shared" si="285"/>
        <v>1412.5092995994637</v>
      </c>
    </row>
    <row r="1396" spans="1:16">
      <c r="A1396" s="6">
        <v>2</v>
      </c>
      <c r="B1396" s="6">
        <v>2</v>
      </c>
      <c r="C1396" s="6">
        <v>28</v>
      </c>
      <c r="D1396" s="6">
        <f t="shared" si="273"/>
        <v>32</v>
      </c>
      <c r="E1396" s="5">
        <f t="shared" si="274"/>
        <v>217.80000000000004</v>
      </c>
      <c r="F1396" s="5">
        <f t="shared" si="275"/>
        <v>63.037499999999994</v>
      </c>
      <c r="G1396" s="5">
        <f t="shared" si="276"/>
        <v>1784.1503025602246</v>
      </c>
      <c r="H1396" s="5">
        <f t="shared" si="277"/>
        <v>2064.9878025602247</v>
      </c>
      <c r="I1396" s="5">
        <f t="shared" si="278"/>
        <v>720</v>
      </c>
      <c r="J1396" s="5">
        <f t="shared" si="279"/>
        <v>1344.9878025602247</v>
      </c>
      <c r="K1396" s="2">
        <f t="shared" si="280"/>
        <v>48350.482683337235</v>
      </c>
      <c r="L1396" s="2">
        <f t="shared" si="281"/>
        <v>97388</v>
      </c>
      <c r="M1396" s="2">
        <f t="shared" si="282"/>
        <v>27280</v>
      </c>
      <c r="N1396" s="6">
        <f t="shared" si="283"/>
        <v>1</v>
      </c>
      <c r="O1396" s="2">
        <f t="shared" si="284"/>
        <v>1757.5173166627646</v>
      </c>
      <c r="P1396" s="2">
        <f t="shared" si="285"/>
        <v>1757.5173166627646</v>
      </c>
    </row>
    <row r="1397" spans="1:16">
      <c r="A1397" s="6">
        <v>2</v>
      </c>
      <c r="B1397" s="6">
        <v>2</v>
      </c>
      <c r="C1397" s="6">
        <v>29</v>
      </c>
      <c r="D1397" s="6">
        <f t="shared" si="273"/>
        <v>33</v>
      </c>
      <c r="E1397" s="5">
        <f t="shared" si="274"/>
        <v>217.80000000000004</v>
      </c>
      <c r="F1397" s="5">
        <f t="shared" si="275"/>
        <v>63.037499999999994</v>
      </c>
      <c r="G1397" s="5">
        <f t="shared" si="276"/>
        <v>1870.9683306758782</v>
      </c>
      <c r="H1397" s="5">
        <f t="shared" si="277"/>
        <v>2151.805830675878</v>
      </c>
      <c r="I1397" s="5">
        <f t="shared" si="278"/>
        <v>720</v>
      </c>
      <c r="J1397" s="5">
        <f t="shared" si="279"/>
        <v>1431.805830675878</v>
      </c>
      <c r="K1397" s="2">
        <f t="shared" si="280"/>
        <v>49857.740115900655</v>
      </c>
      <c r="L1397" s="2">
        <f t="shared" si="281"/>
        <v>100088</v>
      </c>
      <c r="M1397" s="2">
        <f t="shared" si="282"/>
        <v>28160</v>
      </c>
      <c r="N1397" s="6">
        <f t="shared" si="283"/>
        <v>1</v>
      </c>
      <c r="O1397" s="2">
        <f t="shared" si="284"/>
        <v>2070.2598840993451</v>
      </c>
      <c r="P1397" s="2">
        <f t="shared" si="285"/>
        <v>2070.2598840993451</v>
      </c>
    </row>
    <row r="1398" spans="1:16">
      <c r="A1398" s="6">
        <v>2</v>
      </c>
      <c r="B1398" s="6">
        <v>2</v>
      </c>
      <c r="C1398" s="6">
        <v>30</v>
      </c>
      <c r="D1398" s="6">
        <f t="shared" si="273"/>
        <v>34</v>
      </c>
      <c r="E1398" s="5">
        <f t="shared" si="274"/>
        <v>217.80000000000004</v>
      </c>
      <c r="F1398" s="5">
        <f t="shared" si="275"/>
        <v>63.037499999999994</v>
      </c>
      <c r="G1398" s="5">
        <f t="shared" si="276"/>
        <v>1959.6780360096488</v>
      </c>
      <c r="H1398" s="5">
        <f t="shared" si="277"/>
        <v>2240.5155360096487</v>
      </c>
      <c r="I1398" s="5">
        <f t="shared" si="278"/>
        <v>720</v>
      </c>
      <c r="J1398" s="5">
        <f t="shared" si="279"/>
        <v>1520.5155360096487</v>
      </c>
      <c r="K1398" s="2">
        <f t="shared" si="280"/>
        <v>51397.839166834179</v>
      </c>
      <c r="L1398" s="2">
        <f t="shared" si="281"/>
        <v>102788</v>
      </c>
      <c r="M1398" s="2">
        <f t="shared" si="282"/>
        <v>29040</v>
      </c>
      <c r="N1398" s="6">
        <f t="shared" si="283"/>
        <v>1</v>
      </c>
      <c r="O1398" s="2">
        <f t="shared" si="284"/>
        <v>2350.1608331658208</v>
      </c>
      <c r="P1398" s="2">
        <f t="shared" si="285"/>
        <v>2350.1608331658208</v>
      </c>
    </row>
    <row r="1399" spans="1:16">
      <c r="A1399" s="6">
        <v>2</v>
      </c>
      <c r="B1399" s="6">
        <v>3</v>
      </c>
      <c r="C1399" s="6">
        <v>0</v>
      </c>
      <c r="D1399" s="6">
        <f t="shared" si="273"/>
        <v>5</v>
      </c>
      <c r="E1399" s="5">
        <f t="shared" si="274"/>
        <v>217.80000000000004</v>
      </c>
      <c r="F1399" s="5">
        <f t="shared" si="275"/>
        <v>96.920156249999991</v>
      </c>
      <c r="G1399" s="5">
        <f t="shared" si="276"/>
        <v>0</v>
      </c>
      <c r="H1399" s="5">
        <f t="shared" si="277"/>
        <v>314.72015625000006</v>
      </c>
      <c r="I1399" s="5">
        <f t="shared" si="278"/>
        <v>314.72015625000006</v>
      </c>
      <c r="J1399" s="5">
        <f t="shared" si="279"/>
        <v>0</v>
      </c>
      <c r="K1399" s="2">
        <f t="shared" si="280"/>
        <v>10927.783203125002</v>
      </c>
      <c r="L1399" s="2">
        <f t="shared" si="281"/>
        <v>23882</v>
      </c>
      <c r="M1399" s="2">
        <f t="shared" si="282"/>
        <v>3080</v>
      </c>
      <c r="N1399" s="6">
        <f t="shared" si="283"/>
        <v>1</v>
      </c>
      <c r="O1399" s="2">
        <f t="shared" si="284"/>
        <v>-10125.783203125002</v>
      </c>
      <c r="P1399" s="2">
        <f t="shared" si="285"/>
        <v>-10125.783203125002</v>
      </c>
    </row>
    <row r="1400" spans="1:16">
      <c r="A1400" s="6">
        <v>2</v>
      </c>
      <c r="B1400" s="6">
        <v>3</v>
      </c>
      <c r="C1400" s="6">
        <v>1</v>
      </c>
      <c r="D1400" s="6">
        <f t="shared" si="273"/>
        <v>6</v>
      </c>
      <c r="E1400" s="5">
        <f t="shared" si="274"/>
        <v>217.80000000000004</v>
      </c>
      <c r="F1400" s="5">
        <f t="shared" si="275"/>
        <v>96.920156249999991</v>
      </c>
      <c r="G1400" s="5">
        <f t="shared" si="276"/>
        <v>45.5625</v>
      </c>
      <c r="H1400" s="5">
        <f t="shared" si="277"/>
        <v>360.28265625000006</v>
      </c>
      <c r="I1400" s="5">
        <f t="shared" si="278"/>
        <v>360.28265625000006</v>
      </c>
      <c r="J1400" s="5">
        <f t="shared" si="279"/>
        <v>0</v>
      </c>
      <c r="K1400" s="2">
        <f t="shared" si="280"/>
        <v>12509.814453125002</v>
      </c>
      <c r="L1400" s="2">
        <f t="shared" si="281"/>
        <v>26582</v>
      </c>
      <c r="M1400" s="2">
        <f t="shared" si="282"/>
        <v>3960</v>
      </c>
      <c r="N1400" s="6">
        <f t="shared" si="283"/>
        <v>1</v>
      </c>
      <c r="O1400" s="2">
        <f t="shared" si="284"/>
        <v>-9887.8144531250018</v>
      </c>
      <c r="P1400" s="2">
        <f t="shared" si="285"/>
        <v>-9887.8144531250018</v>
      </c>
    </row>
    <row r="1401" spans="1:16">
      <c r="A1401" s="6">
        <v>2</v>
      </c>
      <c r="B1401" s="6">
        <v>3</v>
      </c>
      <c r="C1401" s="6">
        <v>2</v>
      </c>
      <c r="D1401" s="6">
        <f t="shared" si="273"/>
        <v>7</v>
      </c>
      <c r="E1401" s="5">
        <f t="shared" si="274"/>
        <v>217.80000000000004</v>
      </c>
      <c r="F1401" s="5">
        <f t="shared" si="275"/>
        <v>96.920156249999991</v>
      </c>
      <c r="G1401" s="5">
        <f t="shared" si="276"/>
        <v>92.264062499999994</v>
      </c>
      <c r="H1401" s="5">
        <f t="shared" si="277"/>
        <v>406.98421875000008</v>
      </c>
      <c r="I1401" s="5">
        <f t="shared" si="278"/>
        <v>406.98421875000008</v>
      </c>
      <c r="J1401" s="5">
        <f t="shared" si="279"/>
        <v>0</v>
      </c>
      <c r="K1401" s="2">
        <f t="shared" si="280"/>
        <v>14131.396484375002</v>
      </c>
      <c r="L1401" s="2">
        <f t="shared" si="281"/>
        <v>29282</v>
      </c>
      <c r="M1401" s="2">
        <f t="shared" si="282"/>
        <v>4840</v>
      </c>
      <c r="N1401" s="6">
        <f t="shared" si="283"/>
        <v>1</v>
      </c>
      <c r="O1401" s="2">
        <f t="shared" si="284"/>
        <v>-9689.3964843750018</v>
      </c>
      <c r="P1401" s="2">
        <f t="shared" si="285"/>
        <v>-9689.3964843750018</v>
      </c>
    </row>
    <row r="1402" spans="1:16">
      <c r="A1402" s="6">
        <v>2</v>
      </c>
      <c r="B1402" s="6">
        <v>3</v>
      </c>
      <c r="C1402" s="6">
        <v>3</v>
      </c>
      <c r="D1402" s="6">
        <f t="shared" si="273"/>
        <v>8</v>
      </c>
      <c r="E1402" s="5">
        <f t="shared" si="274"/>
        <v>217.80000000000004</v>
      </c>
      <c r="F1402" s="5">
        <f t="shared" si="275"/>
        <v>96.920156249999991</v>
      </c>
      <c r="G1402" s="5">
        <f t="shared" si="276"/>
        <v>140.12604492187498</v>
      </c>
      <c r="H1402" s="5">
        <f t="shared" si="277"/>
        <v>454.84620117187501</v>
      </c>
      <c r="I1402" s="5">
        <f t="shared" si="278"/>
        <v>454.84620117187501</v>
      </c>
      <c r="J1402" s="5">
        <f t="shared" si="279"/>
        <v>0</v>
      </c>
      <c r="K1402" s="2">
        <f t="shared" si="280"/>
        <v>15793.270874023438</v>
      </c>
      <c r="L1402" s="2">
        <f t="shared" si="281"/>
        <v>31982</v>
      </c>
      <c r="M1402" s="2">
        <f t="shared" si="282"/>
        <v>5720</v>
      </c>
      <c r="N1402" s="6">
        <f t="shared" si="283"/>
        <v>1</v>
      </c>
      <c r="O1402" s="2">
        <f t="shared" si="284"/>
        <v>-9531.2708740234375</v>
      </c>
      <c r="P1402" s="2">
        <f t="shared" si="285"/>
        <v>-9531.2708740234375</v>
      </c>
    </row>
    <row r="1403" spans="1:16">
      <c r="A1403" s="6">
        <v>2</v>
      </c>
      <c r="B1403" s="6">
        <v>3</v>
      </c>
      <c r="C1403" s="6">
        <v>4</v>
      </c>
      <c r="D1403" s="6">
        <f t="shared" si="273"/>
        <v>9</v>
      </c>
      <c r="E1403" s="5">
        <f t="shared" si="274"/>
        <v>217.80000000000004</v>
      </c>
      <c r="F1403" s="5">
        <f t="shared" si="275"/>
        <v>96.920156249999991</v>
      </c>
      <c r="G1403" s="5">
        <f t="shared" si="276"/>
        <v>189.17016064453125</v>
      </c>
      <c r="H1403" s="5">
        <f t="shared" si="277"/>
        <v>503.89031689453134</v>
      </c>
      <c r="I1403" s="5">
        <f t="shared" si="278"/>
        <v>503.89031689453134</v>
      </c>
      <c r="J1403" s="5">
        <f t="shared" si="279"/>
        <v>0</v>
      </c>
      <c r="K1403" s="2">
        <f t="shared" si="280"/>
        <v>17496.191558837894</v>
      </c>
      <c r="L1403" s="2">
        <f t="shared" si="281"/>
        <v>34682</v>
      </c>
      <c r="M1403" s="2">
        <f t="shared" si="282"/>
        <v>6600</v>
      </c>
      <c r="N1403" s="6">
        <f t="shared" si="283"/>
        <v>1</v>
      </c>
      <c r="O1403" s="2">
        <f t="shared" si="284"/>
        <v>-9414.1915588378943</v>
      </c>
      <c r="P1403" s="2">
        <f t="shared" si="285"/>
        <v>-9414.1915588378943</v>
      </c>
    </row>
    <row r="1404" spans="1:16">
      <c r="A1404" s="6">
        <v>2</v>
      </c>
      <c r="B1404" s="6">
        <v>3</v>
      </c>
      <c r="C1404" s="6">
        <v>5</v>
      </c>
      <c r="D1404" s="6">
        <f t="shared" si="273"/>
        <v>10</v>
      </c>
      <c r="E1404" s="5">
        <f t="shared" si="274"/>
        <v>217.80000000000004</v>
      </c>
      <c r="F1404" s="5">
        <f t="shared" si="275"/>
        <v>96.920156249999991</v>
      </c>
      <c r="G1404" s="5">
        <f t="shared" si="276"/>
        <v>239.41848456573481</v>
      </c>
      <c r="H1404" s="5">
        <f t="shared" si="277"/>
        <v>554.1386408157349</v>
      </c>
      <c r="I1404" s="5">
        <f t="shared" si="278"/>
        <v>554.1386408157349</v>
      </c>
      <c r="J1404" s="5">
        <f t="shared" si="279"/>
        <v>0</v>
      </c>
      <c r="K1404" s="2">
        <f t="shared" si="280"/>
        <v>19240.925028324127</v>
      </c>
      <c r="L1404" s="2">
        <f t="shared" si="281"/>
        <v>37382</v>
      </c>
      <c r="M1404" s="2">
        <f t="shared" si="282"/>
        <v>7480</v>
      </c>
      <c r="N1404" s="6">
        <f t="shared" si="283"/>
        <v>1</v>
      </c>
      <c r="O1404" s="2">
        <f t="shared" si="284"/>
        <v>-9338.9250283241272</v>
      </c>
      <c r="P1404" s="2">
        <f t="shared" si="285"/>
        <v>-9338.9250283241272</v>
      </c>
    </row>
    <row r="1405" spans="1:16">
      <c r="A1405" s="6">
        <v>2</v>
      </c>
      <c r="B1405" s="6">
        <v>3</v>
      </c>
      <c r="C1405" s="6">
        <v>6</v>
      </c>
      <c r="D1405" s="6">
        <f t="shared" si="273"/>
        <v>11</v>
      </c>
      <c r="E1405" s="5">
        <f t="shared" si="274"/>
        <v>217.80000000000004</v>
      </c>
      <c r="F1405" s="5">
        <f t="shared" si="275"/>
        <v>96.920156249999991</v>
      </c>
      <c r="G1405" s="5">
        <f t="shared" si="276"/>
        <v>290.89345874736784</v>
      </c>
      <c r="H1405" s="5">
        <f t="shared" si="277"/>
        <v>605.6136149973679</v>
      </c>
      <c r="I1405" s="5">
        <f t="shared" si="278"/>
        <v>605.6136149973679</v>
      </c>
      <c r="J1405" s="5">
        <f t="shared" si="279"/>
        <v>0</v>
      </c>
      <c r="K1405" s="2">
        <f t="shared" si="280"/>
        <v>21028.250520741942</v>
      </c>
      <c r="L1405" s="2">
        <f t="shared" si="281"/>
        <v>40082</v>
      </c>
      <c r="M1405" s="2">
        <f t="shared" si="282"/>
        <v>8360</v>
      </c>
      <c r="N1405" s="6">
        <f t="shared" si="283"/>
        <v>1</v>
      </c>
      <c r="O1405" s="2">
        <f t="shared" si="284"/>
        <v>-9306.2505207419417</v>
      </c>
      <c r="P1405" s="2">
        <f t="shared" si="285"/>
        <v>-9306.2505207419417</v>
      </c>
    </row>
    <row r="1406" spans="1:16">
      <c r="A1406" s="6">
        <v>2</v>
      </c>
      <c r="B1406" s="6">
        <v>3</v>
      </c>
      <c r="C1406" s="6">
        <v>7</v>
      </c>
      <c r="D1406" s="6">
        <f t="shared" si="273"/>
        <v>12</v>
      </c>
      <c r="E1406" s="5">
        <f t="shared" si="274"/>
        <v>217.80000000000004</v>
      </c>
      <c r="F1406" s="5">
        <f t="shared" si="275"/>
        <v>96.920156249999991</v>
      </c>
      <c r="G1406" s="5">
        <f t="shared" si="276"/>
        <v>343.61789814532818</v>
      </c>
      <c r="H1406" s="5">
        <f t="shared" si="277"/>
        <v>658.3380543953283</v>
      </c>
      <c r="I1406" s="5">
        <f t="shared" si="278"/>
        <v>658.3380543953283</v>
      </c>
      <c r="J1406" s="5">
        <f t="shared" si="279"/>
        <v>0</v>
      </c>
      <c r="K1406" s="2">
        <f t="shared" si="280"/>
        <v>22858.96022206001</v>
      </c>
      <c r="L1406" s="2">
        <f t="shared" si="281"/>
        <v>42782</v>
      </c>
      <c r="M1406" s="2">
        <f t="shared" si="282"/>
        <v>9240</v>
      </c>
      <c r="N1406" s="6">
        <f t="shared" si="283"/>
        <v>1</v>
      </c>
      <c r="O1406" s="2">
        <f t="shared" si="284"/>
        <v>-9316.96022206001</v>
      </c>
      <c r="P1406" s="2">
        <f t="shared" si="285"/>
        <v>-9316.96022206001</v>
      </c>
    </row>
    <row r="1407" spans="1:16">
      <c r="A1407" s="6">
        <v>2</v>
      </c>
      <c r="B1407" s="6">
        <v>3</v>
      </c>
      <c r="C1407" s="6">
        <v>8</v>
      </c>
      <c r="D1407" s="6">
        <f t="shared" si="273"/>
        <v>13</v>
      </c>
      <c r="E1407" s="5">
        <f t="shared" si="274"/>
        <v>217.80000000000004</v>
      </c>
      <c r="F1407" s="5">
        <f t="shared" si="275"/>
        <v>96.920156249999991</v>
      </c>
      <c r="G1407" s="5">
        <f t="shared" si="276"/>
        <v>397.61499642530839</v>
      </c>
      <c r="H1407" s="5">
        <f t="shared" si="277"/>
        <v>712.33515267530845</v>
      </c>
      <c r="I1407" s="5">
        <f t="shared" si="278"/>
        <v>712.33515267530845</v>
      </c>
      <c r="J1407" s="5">
        <f t="shared" si="279"/>
        <v>0</v>
      </c>
      <c r="K1407" s="2">
        <f t="shared" si="280"/>
        <v>24733.859467892653</v>
      </c>
      <c r="L1407" s="2">
        <f t="shared" si="281"/>
        <v>45482</v>
      </c>
      <c r="M1407" s="2">
        <f t="shared" si="282"/>
        <v>10120</v>
      </c>
      <c r="N1407" s="6">
        <f t="shared" si="283"/>
        <v>1</v>
      </c>
      <c r="O1407" s="2">
        <f t="shared" si="284"/>
        <v>-9371.8594678926529</v>
      </c>
      <c r="P1407" s="2">
        <f t="shared" si="285"/>
        <v>-9371.8594678926529</v>
      </c>
    </row>
    <row r="1408" spans="1:16">
      <c r="A1408" s="6">
        <v>2</v>
      </c>
      <c r="B1408" s="6">
        <v>3</v>
      </c>
      <c r="C1408" s="6">
        <v>9</v>
      </c>
      <c r="D1408" s="6">
        <f t="shared" si="273"/>
        <v>14</v>
      </c>
      <c r="E1408" s="5">
        <f t="shared" si="274"/>
        <v>217.80000000000004</v>
      </c>
      <c r="F1408" s="5">
        <f t="shared" si="275"/>
        <v>96.920156249999991</v>
      </c>
      <c r="G1408" s="5">
        <f t="shared" si="276"/>
        <v>452.90833186570285</v>
      </c>
      <c r="H1408" s="5">
        <f t="shared" si="277"/>
        <v>767.62848811570291</v>
      </c>
      <c r="I1408" s="5">
        <f t="shared" si="278"/>
        <v>720</v>
      </c>
      <c r="J1408" s="5">
        <f t="shared" si="279"/>
        <v>47.628488115702908</v>
      </c>
      <c r="K1408" s="2">
        <f t="shared" si="280"/>
        <v>25826.883474230952</v>
      </c>
      <c r="L1408" s="2">
        <f t="shared" si="281"/>
        <v>48182</v>
      </c>
      <c r="M1408" s="2">
        <f t="shared" si="282"/>
        <v>11000</v>
      </c>
      <c r="N1408" s="6">
        <f t="shared" si="283"/>
        <v>1</v>
      </c>
      <c r="O1408" s="2">
        <f t="shared" si="284"/>
        <v>-8644.8834742309518</v>
      </c>
      <c r="P1408" s="2">
        <f t="shared" si="285"/>
        <v>-8644.8834742309518</v>
      </c>
    </row>
    <row r="1409" spans="1:16">
      <c r="A1409" s="6">
        <v>2</v>
      </c>
      <c r="B1409" s="6">
        <v>3</v>
      </c>
      <c r="C1409" s="6">
        <v>10</v>
      </c>
      <c r="D1409" s="6">
        <f t="shared" si="273"/>
        <v>15</v>
      </c>
      <c r="E1409" s="5">
        <f t="shared" si="274"/>
        <v>217.80000000000004</v>
      </c>
      <c r="F1409" s="5">
        <f t="shared" si="275"/>
        <v>96.920156249999991</v>
      </c>
      <c r="G1409" s="5">
        <f t="shared" si="276"/>
        <v>509.52187334891573</v>
      </c>
      <c r="H1409" s="5">
        <f t="shared" si="277"/>
        <v>824.24202959891579</v>
      </c>
      <c r="I1409" s="5">
        <f t="shared" si="278"/>
        <v>720</v>
      </c>
      <c r="J1409" s="5">
        <f t="shared" si="279"/>
        <v>104.24202959891579</v>
      </c>
      <c r="K1409" s="2">
        <f t="shared" si="280"/>
        <v>26809.757458314511</v>
      </c>
      <c r="L1409" s="2">
        <f t="shared" si="281"/>
        <v>50882</v>
      </c>
      <c r="M1409" s="2">
        <f t="shared" si="282"/>
        <v>11880</v>
      </c>
      <c r="N1409" s="6">
        <f t="shared" si="283"/>
        <v>1</v>
      </c>
      <c r="O1409" s="2">
        <f t="shared" si="284"/>
        <v>-7807.7574583145106</v>
      </c>
      <c r="P1409" s="2">
        <f t="shared" si="285"/>
        <v>-7807.7574583145106</v>
      </c>
    </row>
    <row r="1410" spans="1:16">
      <c r="A1410" s="6">
        <v>2</v>
      </c>
      <c r="B1410" s="6">
        <v>3</v>
      </c>
      <c r="C1410" s="6">
        <v>11</v>
      </c>
      <c r="D1410" s="6">
        <f t="shared" si="273"/>
        <v>16</v>
      </c>
      <c r="E1410" s="5">
        <f t="shared" si="274"/>
        <v>217.80000000000004</v>
      </c>
      <c r="F1410" s="5">
        <f t="shared" si="275"/>
        <v>96.920156249999991</v>
      </c>
      <c r="G1410" s="5">
        <f t="shared" si="276"/>
        <v>567.47998644235474</v>
      </c>
      <c r="H1410" s="5">
        <f t="shared" si="277"/>
        <v>882.2001426923548</v>
      </c>
      <c r="I1410" s="5">
        <f t="shared" si="278"/>
        <v>720</v>
      </c>
      <c r="J1410" s="5">
        <f t="shared" si="279"/>
        <v>162.2001426923548</v>
      </c>
      <c r="K1410" s="2">
        <f t="shared" si="280"/>
        <v>27815.974699520048</v>
      </c>
      <c r="L1410" s="2">
        <f t="shared" si="281"/>
        <v>53582</v>
      </c>
      <c r="M1410" s="2">
        <f t="shared" si="282"/>
        <v>12760</v>
      </c>
      <c r="N1410" s="6">
        <f t="shared" si="283"/>
        <v>1</v>
      </c>
      <c r="O1410" s="2">
        <f t="shared" si="284"/>
        <v>-6993.9746995200476</v>
      </c>
      <c r="P1410" s="2">
        <f t="shared" si="285"/>
        <v>-6993.9746995200476</v>
      </c>
    </row>
    <row r="1411" spans="1:16">
      <c r="A1411" s="6">
        <v>2</v>
      </c>
      <c r="B1411" s="6">
        <v>3</v>
      </c>
      <c r="C1411" s="6">
        <v>12</v>
      </c>
      <c r="D1411" s="6">
        <f t="shared" si="273"/>
        <v>17</v>
      </c>
      <c r="E1411" s="5">
        <f t="shared" si="274"/>
        <v>217.80000000000004</v>
      </c>
      <c r="F1411" s="5">
        <f t="shared" si="275"/>
        <v>96.920156249999991</v>
      </c>
      <c r="G1411" s="5">
        <f t="shared" si="276"/>
        <v>626.80743957041921</v>
      </c>
      <c r="H1411" s="5">
        <f t="shared" si="277"/>
        <v>941.52759582041926</v>
      </c>
      <c r="I1411" s="5">
        <f t="shared" si="278"/>
        <v>720</v>
      </c>
      <c r="J1411" s="5">
        <f t="shared" si="279"/>
        <v>221.52759582041926</v>
      </c>
      <c r="K1411" s="2">
        <f t="shared" si="280"/>
        <v>28845.965205215613</v>
      </c>
      <c r="L1411" s="2">
        <f t="shared" si="281"/>
        <v>56282</v>
      </c>
      <c r="M1411" s="2">
        <f t="shared" si="282"/>
        <v>13640</v>
      </c>
      <c r="N1411" s="6">
        <f t="shared" si="283"/>
        <v>1</v>
      </c>
      <c r="O1411" s="2">
        <f t="shared" si="284"/>
        <v>-6203.9652052156125</v>
      </c>
      <c r="P1411" s="2">
        <f t="shared" si="285"/>
        <v>-6203.9652052156125</v>
      </c>
    </row>
    <row r="1412" spans="1:16">
      <c r="A1412" s="6">
        <v>2</v>
      </c>
      <c r="B1412" s="6">
        <v>3</v>
      </c>
      <c r="C1412" s="6">
        <v>13</v>
      </c>
      <c r="D1412" s="6">
        <f t="shared" ref="D1412:D1475" si="286">A1412+B1412+C1412</f>
        <v>18</v>
      </c>
      <c r="E1412" s="5">
        <f t="shared" ref="E1412:E1475" si="287">IF(A1412=0,0,A1412*LABOR_HRS_WK_TOM*SEASON_WEEKS*(1+DIM_PCT_TOM)^A1412)</f>
        <v>217.80000000000004</v>
      </c>
      <c r="F1412" s="5">
        <f t="shared" ref="F1412:F1475" si="288">IF(B1412=0,0,B1412*LABOR_HRS_WK_CAR*SEASON_WEEKS*(1+DIM_PCT_CAR)^B1412)</f>
        <v>96.920156249999991</v>
      </c>
      <c r="G1412" s="5">
        <f t="shared" ref="G1412:G1475" si="289">IF(C1412=0,0,C1412*LABOR_HRS_WK_MES*SEASON_WEEKS*(1+DIM_PCT_MES)^C1412)</f>
        <v>687.52941027880343</v>
      </c>
      <c r="H1412" s="5">
        <f t="shared" ref="H1412:H1475" si="290">E1412+F1412+G1412</f>
        <v>1002.2495665288035</v>
      </c>
      <c r="I1412" s="5">
        <f t="shared" ref="I1412:I1475" si="291">MIN(H1412,FARMER_HRS)</f>
        <v>720</v>
      </c>
      <c r="J1412" s="5">
        <f t="shared" ref="J1412:J1475" si="292">MAX(0,H1412-FARMER_HRS)</f>
        <v>282.24956652880348</v>
      </c>
      <c r="K1412" s="2">
        <f t="shared" ref="K1412:K1475" si="293">I1412*FARMER_RATE+J1412*TEMP_WORKER_RATE</f>
        <v>29900.166085569505</v>
      </c>
      <c r="L1412" s="2">
        <f t="shared" ref="L1412:L1475" si="294">A1412*PRICE_TOM+B1412*PRICE_CAR+C1412*PRICE_MES</f>
        <v>58982</v>
      </c>
      <c r="M1412" s="2">
        <f t="shared" ref="M1412:M1475" si="295">A1412*FERT_BED_TOM+B1412*FERT_BED_CAR+C1412*FERT_BED_MES</f>
        <v>14520</v>
      </c>
      <c r="N1412" s="6">
        <f t="shared" ref="N1412:N1475" si="296">IF(AND(D1412&lt;=TOTAL_BEDS,J1412&lt;=TEMP_WORKER_MAX*TEMP_WORKER_HRS),1,0)</f>
        <v>1</v>
      </c>
      <c r="O1412" s="2">
        <f t="shared" ref="O1412:O1475" si="297">L1412-M1412-K1412-FIXED_COSTS</f>
        <v>-5438.1660855695045</v>
      </c>
      <c r="P1412" s="2">
        <f t="shared" ref="P1412:P1475" si="298">IF(N1412=1,O1412,"")</f>
        <v>-5438.1660855695045</v>
      </c>
    </row>
    <row r="1413" spans="1:16">
      <c r="A1413" s="6">
        <v>2</v>
      </c>
      <c r="B1413" s="6">
        <v>3</v>
      </c>
      <c r="C1413" s="6">
        <v>14</v>
      </c>
      <c r="D1413" s="6">
        <f t="shared" si="286"/>
        <v>19</v>
      </c>
      <c r="E1413" s="5">
        <f t="shared" si="287"/>
        <v>217.80000000000004</v>
      </c>
      <c r="F1413" s="5">
        <f t="shared" si="288"/>
        <v>96.920156249999991</v>
      </c>
      <c r="G1413" s="5">
        <f t="shared" si="289"/>
        <v>749.67149159246469</v>
      </c>
      <c r="H1413" s="5">
        <f t="shared" si="290"/>
        <v>1064.3916478424649</v>
      </c>
      <c r="I1413" s="5">
        <f t="shared" si="291"/>
        <v>720</v>
      </c>
      <c r="J1413" s="5">
        <f t="shared" si="292"/>
        <v>344.39164784246486</v>
      </c>
      <c r="K1413" s="2">
        <f t="shared" si="293"/>
        <v>30979.021663931682</v>
      </c>
      <c r="L1413" s="2">
        <f t="shared" si="294"/>
        <v>61682</v>
      </c>
      <c r="M1413" s="2">
        <f t="shared" si="295"/>
        <v>15400</v>
      </c>
      <c r="N1413" s="6">
        <f t="shared" si="296"/>
        <v>1</v>
      </c>
      <c r="O1413" s="2">
        <f t="shared" si="297"/>
        <v>-4697.0216639316823</v>
      </c>
      <c r="P1413" s="2">
        <f t="shared" si="298"/>
        <v>-4697.0216639316823</v>
      </c>
    </row>
    <row r="1414" spans="1:16">
      <c r="A1414" s="6">
        <v>2</v>
      </c>
      <c r="B1414" s="6">
        <v>3</v>
      </c>
      <c r="C1414" s="6">
        <v>15</v>
      </c>
      <c r="D1414" s="6">
        <f t="shared" si="286"/>
        <v>20</v>
      </c>
      <c r="E1414" s="5">
        <f t="shared" si="287"/>
        <v>217.80000000000004</v>
      </c>
      <c r="F1414" s="5">
        <f t="shared" si="288"/>
        <v>96.920156249999991</v>
      </c>
      <c r="G1414" s="5">
        <f t="shared" si="289"/>
        <v>813.25969846861108</v>
      </c>
      <c r="H1414" s="5">
        <f t="shared" si="290"/>
        <v>1127.979854718611</v>
      </c>
      <c r="I1414" s="5">
        <f t="shared" si="291"/>
        <v>720</v>
      </c>
      <c r="J1414" s="5">
        <f t="shared" si="292"/>
        <v>407.97985471861102</v>
      </c>
      <c r="K1414" s="2">
        <f t="shared" si="293"/>
        <v>32082.983588864776</v>
      </c>
      <c r="L1414" s="2">
        <f t="shared" si="294"/>
        <v>64382</v>
      </c>
      <c r="M1414" s="2">
        <f t="shared" si="295"/>
        <v>16280</v>
      </c>
      <c r="N1414" s="6">
        <f t="shared" si="296"/>
        <v>1</v>
      </c>
      <c r="O1414" s="2">
        <f t="shared" si="297"/>
        <v>-3980.9835888647758</v>
      </c>
      <c r="P1414" s="2">
        <f t="shared" si="298"/>
        <v>-3980.9835888647758</v>
      </c>
    </row>
    <row r="1415" spans="1:16">
      <c r="A1415" s="6">
        <v>2</v>
      </c>
      <c r="B1415" s="6">
        <v>3</v>
      </c>
      <c r="C1415" s="6">
        <v>16</v>
      </c>
      <c r="D1415" s="6">
        <f t="shared" si="286"/>
        <v>21</v>
      </c>
      <c r="E1415" s="5">
        <f t="shared" si="287"/>
        <v>217.80000000000004</v>
      </c>
      <c r="F1415" s="5">
        <f t="shared" si="288"/>
        <v>96.920156249999991</v>
      </c>
      <c r="G1415" s="5">
        <f t="shared" si="289"/>
        <v>878.32047434610013</v>
      </c>
      <c r="H1415" s="5">
        <f t="shared" si="290"/>
        <v>1193.0406305961001</v>
      </c>
      <c r="I1415" s="5">
        <f t="shared" si="291"/>
        <v>720</v>
      </c>
      <c r="J1415" s="5">
        <f t="shared" si="292"/>
        <v>473.04063059610007</v>
      </c>
      <c r="K1415" s="2">
        <f t="shared" si="293"/>
        <v>33212.510947848961</v>
      </c>
      <c r="L1415" s="2">
        <f t="shared" si="294"/>
        <v>67082</v>
      </c>
      <c r="M1415" s="2">
        <f t="shared" si="295"/>
        <v>17160</v>
      </c>
      <c r="N1415" s="6">
        <f t="shared" si="296"/>
        <v>1</v>
      </c>
      <c r="O1415" s="2">
        <f t="shared" si="297"/>
        <v>-3290.5109478489612</v>
      </c>
      <c r="P1415" s="2">
        <f t="shared" si="298"/>
        <v>-3290.5109478489612</v>
      </c>
    </row>
    <row r="1416" spans="1:16">
      <c r="A1416" s="6">
        <v>2</v>
      </c>
      <c r="B1416" s="6">
        <v>3</v>
      </c>
      <c r="C1416" s="6">
        <v>17</v>
      </c>
      <c r="D1416" s="6">
        <f t="shared" si="286"/>
        <v>22</v>
      </c>
      <c r="E1416" s="5">
        <f t="shared" si="287"/>
        <v>217.80000000000004</v>
      </c>
      <c r="F1416" s="5">
        <f t="shared" si="288"/>
        <v>96.920156249999991</v>
      </c>
      <c r="G1416" s="5">
        <f t="shared" si="289"/>
        <v>944.88069779264049</v>
      </c>
      <c r="H1416" s="5">
        <f t="shared" si="290"/>
        <v>1259.6008540426405</v>
      </c>
      <c r="I1416" s="5">
        <f t="shared" si="291"/>
        <v>720</v>
      </c>
      <c r="J1416" s="5">
        <f t="shared" si="292"/>
        <v>539.60085404264055</v>
      </c>
      <c r="K1416" s="2">
        <f t="shared" si="293"/>
        <v>34368.070382684731</v>
      </c>
      <c r="L1416" s="2">
        <f t="shared" si="294"/>
        <v>69782</v>
      </c>
      <c r="M1416" s="2">
        <f t="shared" si="295"/>
        <v>18040</v>
      </c>
      <c r="N1416" s="6">
        <f t="shared" si="296"/>
        <v>1</v>
      </c>
      <c r="O1416" s="2">
        <f t="shared" si="297"/>
        <v>-2626.0703826847312</v>
      </c>
      <c r="P1416" s="2">
        <f t="shared" si="298"/>
        <v>-2626.0703826847312</v>
      </c>
    </row>
    <row r="1417" spans="1:16">
      <c r="A1417" s="6">
        <v>2</v>
      </c>
      <c r="B1417" s="6">
        <v>3</v>
      </c>
      <c r="C1417" s="6">
        <v>18</v>
      </c>
      <c r="D1417" s="6">
        <f t="shared" si="286"/>
        <v>23</v>
      </c>
      <c r="E1417" s="5">
        <f t="shared" si="287"/>
        <v>217.80000000000004</v>
      </c>
      <c r="F1417" s="5">
        <f t="shared" si="288"/>
        <v>96.920156249999991</v>
      </c>
      <c r="G1417" s="5">
        <f t="shared" si="289"/>
        <v>1012.9676892512279</v>
      </c>
      <c r="H1417" s="5">
        <f t="shared" si="290"/>
        <v>1327.6878455012279</v>
      </c>
      <c r="I1417" s="5">
        <f t="shared" si="291"/>
        <v>720</v>
      </c>
      <c r="J1417" s="5">
        <f t="shared" si="292"/>
        <v>607.68784550122791</v>
      </c>
      <c r="K1417" s="2">
        <f t="shared" si="293"/>
        <v>35550.136206618539</v>
      </c>
      <c r="L1417" s="2">
        <f t="shared" si="294"/>
        <v>72482</v>
      </c>
      <c r="M1417" s="2">
        <f t="shared" si="295"/>
        <v>18920</v>
      </c>
      <c r="N1417" s="6">
        <f t="shared" si="296"/>
        <v>1</v>
      </c>
      <c r="O1417" s="2">
        <f t="shared" si="297"/>
        <v>-1988.1362066185393</v>
      </c>
      <c r="P1417" s="2">
        <f t="shared" si="298"/>
        <v>-1988.1362066185393</v>
      </c>
    </row>
    <row r="1418" spans="1:16">
      <c r="A1418" s="6">
        <v>2</v>
      </c>
      <c r="B1418" s="6">
        <v>3</v>
      </c>
      <c r="C1418" s="6">
        <v>19</v>
      </c>
      <c r="D1418" s="6">
        <f t="shared" si="286"/>
        <v>24</v>
      </c>
      <c r="E1418" s="5">
        <f t="shared" si="287"/>
        <v>217.80000000000004</v>
      </c>
      <c r="F1418" s="5">
        <f t="shared" si="288"/>
        <v>96.920156249999991</v>
      </c>
      <c r="G1418" s="5">
        <f t="shared" si="289"/>
        <v>1082.6092178872495</v>
      </c>
      <c r="H1418" s="5">
        <f t="shared" si="290"/>
        <v>1397.3293741372495</v>
      </c>
      <c r="I1418" s="5">
        <f t="shared" si="291"/>
        <v>720</v>
      </c>
      <c r="J1418" s="5">
        <f t="shared" si="292"/>
        <v>677.32937413724949</v>
      </c>
      <c r="K1418" s="2">
        <f t="shared" si="293"/>
        <v>36759.190523216137</v>
      </c>
      <c r="L1418" s="2">
        <f t="shared" si="294"/>
        <v>75182</v>
      </c>
      <c r="M1418" s="2">
        <f t="shared" si="295"/>
        <v>19800</v>
      </c>
      <c r="N1418" s="6">
        <f t="shared" si="296"/>
        <v>1</v>
      </c>
      <c r="O1418" s="2">
        <f t="shared" si="297"/>
        <v>-1377.1905232161371</v>
      </c>
      <c r="P1418" s="2">
        <f t="shared" si="298"/>
        <v>-1377.1905232161371</v>
      </c>
    </row>
    <row r="1419" spans="1:16">
      <c r="A1419" s="6">
        <v>2</v>
      </c>
      <c r="B1419" s="6">
        <v>3</v>
      </c>
      <c r="C1419" s="6">
        <v>20</v>
      </c>
      <c r="D1419" s="6">
        <f t="shared" si="286"/>
        <v>25</v>
      </c>
      <c r="E1419" s="5">
        <f t="shared" si="287"/>
        <v>217.80000000000004</v>
      </c>
      <c r="F1419" s="5">
        <f t="shared" si="288"/>
        <v>96.920156249999991</v>
      </c>
      <c r="G1419" s="5">
        <f t="shared" si="289"/>
        <v>1153.8335085377266</v>
      </c>
      <c r="H1419" s="5">
        <f t="shared" si="290"/>
        <v>1468.5536647877266</v>
      </c>
      <c r="I1419" s="5">
        <f t="shared" si="291"/>
        <v>720</v>
      </c>
      <c r="J1419" s="5">
        <f t="shared" si="292"/>
        <v>748.55366478772658</v>
      </c>
      <c r="K1419" s="2">
        <f t="shared" si="293"/>
        <v>37995.723347009145</v>
      </c>
      <c r="L1419" s="2">
        <f t="shared" si="294"/>
        <v>77882</v>
      </c>
      <c r="M1419" s="2">
        <f t="shared" si="295"/>
        <v>20680</v>
      </c>
      <c r="N1419" s="6">
        <f t="shared" si="296"/>
        <v>1</v>
      </c>
      <c r="O1419" s="2">
        <f t="shared" si="297"/>
        <v>-793.72334700914507</v>
      </c>
      <c r="P1419" s="2">
        <f t="shared" si="298"/>
        <v>-793.72334700914507</v>
      </c>
    </row>
    <row r="1420" spans="1:16">
      <c r="A1420" s="6">
        <v>2</v>
      </c>
      <c r="B1420" s="6">
        <v>3</v>
      </c>
      <c r="C1420" s="6">
        <v>21</v>
      </c>
      <c r="D1420" s="6">
        <f t="shared" si="286"/>
        <v>26</v>
      </c>
      <c r="E1420" s="5">
        <f t="shared" si="287"/>
        <v>217.80000000000004</v>
      </c>
      <c r="F1420" s="5">
        <f t="shared" si="288"/>
        <v>96.920156249999991</v>
      </c>
      <c r="G1420" s="5">
        <f t="shared" si="289"/>
        <v>1226.6692487641703</v>
      </c>
      <c r="H1420" s="5">
        <f t="shared" si="290"/>
        <v>1541.3894050141703</v>
      </c>
      <c r="I1420" s="5">
        <f t="shared" si="291"/>
        <v>720</v>
      </c>
      <c r="J1420" s="5">
        <f t="shared" si="292"/>
        <v>821.38940501417028</v>
      </c>
      <c r="K1420" s="2">
        <f t="shared" si="293"/>
        <v>39260.232725940456</v>
      </c>
      <c r="L1420" s="2">
        <f t="shared" si="294"/>
        <v>80582</v>
      </c>
      <c r="M1420" s="2">
        <f t="shared" si="295"/>
        <v>21560</v>
      </c>
      <c r="N1420" s="6">
        <f t="shared" si="296"/>
        <v>1</v>
      </c>
      <c r="O1420" s="2">
        <f t="shared" si="297"/>
        <v>-238.23272594045557</v>
      </c>
      <c r="P1420" s="2">
        <f t="shared" si="298"/>
        <v>-238.23272594045557</v>
      </c>
    </row>
    <row r="1421" spans="1:16">
      <c r="A1421" s="6">
        <v>2</v>
      </c>
      <c r="B1421" s="6">
        <v>3</v>
      </c>
      <c r="C1421" s="6">
        <v>22</v>
      </c>
      <c r="D1421" s="6">
        <f t="shared" si="286"/>
        <v>27</v>
      </c>
      <c r="E1421" s="5">
        <f t="shared" si="287"/>
        <v>217.80000000000004</v>
      </c>
      <c r="F1421" s="5">
        <f t="shared" si="288"/>
        <v>96.920156249999991</v>
      </c>
      <c r="G1421" s="5">
        <f t="shared" si="289"/>
        <v>1301.1455960105666</v>
      </c>
      <c r="H1421" s="5">
        <f t="shared" si="290"/>
        <v>1615.8657522605668</v>
      </c>
      <c r="I1421" s="5">
        <f t="shared" si="291"/>
        <v>720</v>
      </c>
      <c r="J1421" s="5">
        <f t="shared" si="292"/>
        <v>895.86575226056675</v>
      </c>
      <c r="K1421" s="2">
        <f t="shared" si="293"/>
        <v>40553.224865634838</v>
      </c>
      <c r="L1421" s="2">
        <f t="shared" si="294"/>
        <v>83282</v>
      </c>
      <c r="M1421" s="2">
        <f t="shared" si="295"/>
        <v>22440</v>
      </c>
      <c r="N1421" s="6">
        <f t="shared" si="296"/>
        <v>1</v>
      </c>
      <c r="O1421" s="2">
        <f t="shared" si="297"/>
        <v>288.77513436516165</v>
      </c>
      <c r="P1421" s="2">
        <f t="shared" si="298"/>
        <v>288.77513436516165</v>
      </c>
    </row>
    <row r="1422" spans="1:16">
      <c r="A1422" s="6">
        <v>2</v>
      </c>
      <c r="B1422" s="6">
        <v>3</v>
      </c>
      <c r="C1422" s="6">
        <v>23</v>
      </c>
      <c r="D1422" s="6">
        <f t="shared" si="286"/>
        <v>28</v>
      </c>
      <c r="E1422" s="5">
        <f t="shared" si="287"/>
        <v>217.80000000000004</v>
      </c>
      <c r="F1422" s="5">
        <f t="shared" si="288"/>
        <v>96.920156249999991</v>
      </c>
      <c r="G1422" s="5">
        <f t="shared" si="289"/>
        <v>1377.292184868003</v>
      </c>
      <c r="H1422" s="5">
        <f t="shared" si="290"/>
        <v>1692.012341118003</v>
      </c>
      <c r="I1422" s="5">
        <f t="shared" si="291"/>
        <v>720</v>
      </c>
      <c r="J1422" s="5">
        <f t="shared" si="292"/>
        <v>972.01234111800295</v>
      </c>
      <c r="K1422" s="2">
        <f t="shared" si="293"/>
        <v>41875.214255520885</v>
      </c>
      <c r="L1422" s="2">
        <f t="shared" si="294"/>
        <v>85982</v>
      </c>
      <c r="M1422" s="2">
        <f t="shared" si="295"/>
        <v>23320</v>
      </c>
      <c r="N1422" s="6">
        <f t="shared" si="296"/>
        <v>1</v>
      </c>
      <c r="O1422" s="2">
        <f t="shared" si="297"/>
        <v>786.78574447911524</v>
      </c>
      <c r="P1422" s="2">
        <f t="shared" si="298"/>
        <v>786.78574447911524</v>
      </c>
    </row>
    <row r="1423" spans="1:16">
      <c r="A1423" s="6">
        <v>2</v>
      </c>
      <c r="B1423" s="6">
        <v>3</v>
      </c>
      <c r="C1423" s="6">
        <v>24</v>
      </c>
      <c r="D1423" s="6">
        <f t="shared" si="286"/>
        <v>29</v>
      </c>
      <c r="E1423" s="5">
        <f t="shared" si="287"/>
        <v>217.80000000000004</v>
      </c>
      <c r="F1423" s="5">
        <f t="shared" si="288"/>
        <v>96.920156249999991</v>
      </c>
      <c r="G1423" s="5">
        <f t="shared" si="289"/>
        <v>1455.1391344474989</v>
      </c>
      <c r="H1423" s="5">
        <f t="shared" si="290"/>
        <v>1769.8592906974991</v>
      </c>
      <c r="I1423" s="5">
        <f t="shared" si="291"/>
        <v>720</v>
      </c>
      <c r="J1423" s="5">
        <f t="shared" si="292"/>
        <v>1049.8592906974991</v>
      </c>
      <c r="K1423" s="2">
        <f t="shared" si="293"/>
        <v>43226.723796831582</v>
      </c>
      <c r="L1423" s="2">
        <f t="shared" si="294"/>
        <v>88682</v>
      </c>
      <c r="M1423" s="2">
        <f t="shared" si="295"/>
        <v>24200</v>
      </c>
      <c r="N1423" s="6">
        <f t="shared" si="296"/>
        <v>1</v>
      </c>
      <c r="O1423" s="2">
        <f t="shared" si="297"/>
        <v>1255.2762031684179</v>
      </c>
      <c r="P1423" s="2">
        <f t="shared" si="298"/>
        <v>1255.2762031684179</v>
      </c>
    </row>
    <row r="1424" spans="1:16">
      <c r="A1424" s="6">
        <v>2</v>
      </c>
      <c r="B1424" s="6">
        <v>3</v>
      </c>
      <c r="C1424" s="6">
        <v>25</v>
      </c>
      <c r="D1424" s="6">
        <f t="shared" si="286"/>
        <v>30</v>
      </c>
      <c r="E1424" s="5">
        <f t="shared" si="287"/>
        <v>217.80000000000004</v>
      </c>
      <c r="F1424" s="5">
        <f t="shared" si="288"/>
        <v>96.920156249999991</v>
      </c>
      <c r="G1424" s="5">
        <f t="shared" si="289"/>
        <v>1534.7170558625965</v>
      </c>
      <c r="H1424" s="5">
        <f t="shared" si="290"/>
        <v>1849.4372121125966</v>
      </c>
      <c r="I1424" s="5">
        <f t="shared" si="291"/>
        <v>720</v>
      </c>
      <c r="J1424" s="5">
        <f t="shared" si="292"/>
        <v>1129.4372121125966</v>
      </c>
      <c r="K1424" s="2">
        <f t="shared" si="293"/>
        <v>44608.28493251036</v>
      </c>
      <c r="L1424" s="2">
        <f t="shared" si="294"/>
        <v>91382</v>
      </c>
      <c r="M1424" s="2">
        <f t="shared" si="295"/>
        <v>25080</v>
      </c>
      <c r="N1424" s="6">
        <f t="shared" si="296"/>
        <v>1</v>
      </c>
      <c r="O1424" s="2">
        <f t="shared" si="297"/>
        <v>1693.7150674896402</v>
      </c>
      <c r="P1424" s="2">
        <f t="shared" si="298"/>
        <v>1693.7150674896402</v>
      </c>
    </row>
    <row r="1425" spans="1:16">
      <c r="A1425" s="6">
        <v>2</v>
      </c>
      <c r="B1425" s="6">
        <v>3</v>
      </c>
      <c r="C1425" s="6">
        <v>26</v>
      </c>
      <c r="D1425" s="6">
        <f t="shared" si="286"/>
        <v>31</v>
      </c>
      <c r="E1425" s="5">
        <f t="shared" si="287"/>
        <v>217.80000000000004</v>
      </c>
      <c r="F1425" s="5">
        <f t="shared" si="288"/>
        <v>96.920156249999991</v>
      </c>
      <c r="G1425" s="5">
        <f t="shared" si="289"/>
        <v>1616.0570598233144</v>
      </c>
      <c r="H1425" s="5">
        <f t="shared" si="290"/>
        <v>1930.7772160733143</v>
      </c>
      <c r="I1425" s="5">
        <f t="shared" si="291"/>
        <v>720</v>
      </c>
      <c r="J1425" s="5">
        <f t="shared" si="292"/>
        <v>1210.7772160733143</v>
      </c>
      <c r="K1425" s="2">
        <f t="shared" si="293"/>
        <v>46020.437779050597</v>
      </c>
      <c r="L1425" s="2">
        <f t="shared" si="294"/>
        <v>94082</v>
      </c>
      <c r="M1425" s="2">
        <f t="shared" si="295"/>
        <v>25960</v>
      </c>
      <c r="N1425" s="6">
        <f t="shared" si="296"/>
        <v>1</v>
      </c>
      <c r="O1425" s="2">
        <f t="shared" si="297"/>
        <v>2101.5622209494031</v>
      </c>
      <c r="P1425" s="2">
        <f t="shared" si="298"/>
        <v>2101.5622209494031</v>
      </c>
    </row>
    <row r="1426" spans="1:16">
      <c r="A1426" s="6">
        <v>2</v>
      </c>
      <c r="B1426" s="6">
        <v>3</v>
      </c>
      <c r="C1426" s="6">
        <v>27</v>
      </c>
      <c r="D1426" s="6">
        <f t="shared" si="286"/>
        <v>32</v>
      </c>
      <c r="E1426" s="5">
        <f t="shared" si="287"/>
        <v>217.80000000000004</v>
      </c>
      <c r="F1426" s="5">
        <f t="shared" si="288"/>
        <v>96.920156249999991</v>
      </c>
      <c r="G1426" s="5">
        <f t="shared" si="289"/>
        <v>1699.1907643430709</v>
      </c>
      <c r="H1426" s="5">
        <f t="shared" si="290"/>
        <v>2013.9109205930708</v>
      </c>
      <c r="I1426" s="5">
        <f t="shared" si="291"/>
        <v>720</v>
      </c>
      <c r="J1426" s="5">
        <f t="shared" si="292"/>
        <v>1293.9109205930708</v>
      </c>
      <c r="K1426" s="2">
        <f t="shared" si="293"/>
        <v>47463.731260296365</v>
      </c>
      <c r="L1426" s="2">
        <f t="shared" si="294"/>
        <v>96782</v>
      </c>
      <c r="M1426" s="2">
        <f t="shared" si="295"/>
        <v>26840</v>
      </c>
      <c r="N1426" s="6">
        <f t="shared" si="296"/>
        <v>1</v>
      </c>
      <c r="O1426" s="2">
        <f t="shared" si="297"/>
        <v>2478.2687397036352</v>
      </c>
      <c r="P1426" s="2">
        <f t="shared" si="298"/>
        <v>2478.2687397036352</v>
      </c>
    </row>
    <row r="1427" spans="1:16">
      <c r="A1427" s="6">
        <v>2</v>
      </c>
      <c r="B1427" s="6">
        <v>3</v>
      </c>
      <c r="C1427" s="6">
        <v>28</v>
      </c>
      <c r="D1427" s="6">
        <f t="shared" si="286"/>
        <v>33</v>
      </c>
      <c r="E1427" s="5">
        <f t="shared" si="287"/>
        <v>217.80000000000004</v>
      </c>
      <c r="F1427" s="5">
        <f t="shared" si="288"/>
        <v>96.920156249999991</v>
      </c>
      <c r="G1427" s="5">
        <f t="shared" si="289"/>
        <v>1784.1503025602246</v>
      </c>
      <c r="H1427" s="5">
        <f t="shared" si="290"/>
        <v>2098.8704588102246</v>
      </c>
      <c r="I1427" s="5">
        <f t="shared" si="291"/>
        <v>720</v>
      </c>
      <c r="J1427" s="5">
        <f t="shared" si="292"/>
        <v>1378.8704588102246</v>
      </c>
      <c r="K1427" s="2">
        <f t="shared" si="293"/>
        <v>48938.723243233064</v>
      </c>
      <c r="L1427" s="2">
        <f t="shared" si="294"/>
        <v>99482</v>
      </c>
      <c r="M1427" s="2">
        <f t="shared" si="295"/>
        <v>27720</v>
      </c>
      <c r="N1427" s="6">
        <f t="shared" si="296"/>
        <v>1</v>
      </c>
      <c r="O1427" s="2">
        <f t="shared" si="297"/>
        <v>2823.2767567669362</v>
      </c>
      <c r="P1427" s="2">
        <f t="shared" si="298"/>
        <v>2823.2767567669362</v>
      </c>
    </row>
    <row r="1428" spans="1:16">
      <c r="A1428" s="6">
        <v>2</v>
      </c>
      <c r="B1428" s="6">
        <v>3</v>
      </c>
      <c r="C1428" s="6">
        <v>29</v>
      </c>
      <c r="D1428" s="6">
        <f t="shared" si="286"/>
        <v>34</v>
      </c>
      <c r="E1428" s="5">
        <f t="shared" si="287"/>
        <v>217.80000000000004</v>
      </c>
      <c r="F1428" s="5">
        <f t="shared" si="288"/>
        <v>96.920156249999991</v>
      </c>
      <c r="G1428" s="5">
        <f t="shared" si="289"/>
        <v>1870.9683306758782</v>
      </c>
      <c r="H1428" s="5">
        <f t="shared" si="290"/>
        <v>2185.6884869258784</v>
      </c>
      <c r="I1428" s="5">
        <f t="shared" si="291"/>
        <v>720</v>
      </c>
      <c r="J1428" s="5">
        <f t="shared" si="292"/>
        <v>1465.6884869258784</v>
      </c>
      <c r="K1428" s="2">
        <f t="shared" si="293"/>
        <v>50445.980675796498</v>
      </c>
      <c r="L1428" s="2">
        <f t="shared" si="294"/>
        <v>102182</v>
      </c>
      <c r="M1428" s="2">
        <f t="shared" si="295"/>
        <v>28600</v>
      </c>
      <c r="N1428" s="6">
        <f t="shared" si="296"/>
        <v>1</v>
      </c>
      <c r="O1428" s="2">
        <f t="shared" si="297"/>
        <v>3136.019324203502</v>
      </c>
      <c r="P1428" s="2">
        <f t="shared" si="298"/>
        <v>3136.019324203502</v>
      </c>
    </row>
    <row r="1429" spans="1:16">
      <c r="A1429" s="6">
        <v>2</v>
      </c>
      <c r="B1429" s="6">
        <v>3</v>
      </c>
      <c r="C1429" s="6">
        <v>30</v>
      </c>
      <c r="D1429" s="6">
        <f t="shared" si="286"/>
        <v>35</v>
      </c>
      <c r="E1429" s="5">
        <f t="shared" si="287"/>
        <v>217.80000000000004</v>
      </c>
      <c r="F1429" s="5">
        <f t="shared" si="288"/>
        <v>96.920156249999991</v>
      </c>
      <c r="G1429" s="5">
        <f t="shared" si="289"/>
        <v>1959.6780360096488</v>
      </c>
      <c r="H1429" s="5">
        <f t="shared" si="290"/>
        <v>2274.398192259649</v>
      </c>
      <c r="I1429" s="5">
        <f t="shared" si="291"/>
        <v>720</v>
      </c>
      <c r="J1429" s="5">
        <f t="shared" si="292"/>
        <v>1554.398192259649</v>
      </c>
      <c r="K1429" s="2">
        <f t="shared" si="293"/>
        <v>51986.079726730022</v>
      </c>
      <c r="L1429" s="2">
        <f t="shared" si="294"/>
        <v>104882</v>
      </c>
      <c r="M1429" s="2">
        <f t="shared" si="295"/>
        <v>29480</v>
      </c>
      <c r="N1429" s="6">
        <f t="shared" si="296"/>
        <v>1</v>
      </c>
      <c r="O1429" s="2">
        <f t="shared" si="297"/>
        <v>3415.9202732699778</v>
      </c>
      <c r="P1429" s="2">
        <f t="shared" si="298"/>
        <v>3415.9202732699778</v>
      </c>
    </row>
    <row r="1430" spans="1:16">
      <c r="A1430" s="6">
        <v>2</v>
      </c>
      <c r="B1430" s="6">
        <v>4</v>
      </c>
      <c r="C1430" s="6">
        <v>0</v>
      </c>
      <c r="D1430" s="6">
        <f t="shared" si="286"/>
        <v>6</v>
      </c>
      <c r="E1430" s="5">
        <f t="shared" si="287"/>
        <v>217.80000000000004</v>
      </c>
      <c r="F1430" s="5">
        <f t="shared" si="288"/>
        <v>132.45754687499996</v>
      </c>
      <c r="G1430" s="5">
        <f t="shared" si="289"/>
        <v>0</v>
      </c>
      <c r="H1430" s="5">
        <f t="shared" si="290"/>
        <v>350.257546875</v>
      </c>
      <c r="I1430" s="5">
        <f t="shared" si="291"/>
        <v>350.257546875</v>
      </c>
      <c r="J1430" s="5">
        <f t="shared" si="292"/>
        <v>0</v>
      </c>
      <c r="K1430" s="2">
        <f t="shared" si="293"/>
        <v>12161.720377604166</v>
      </c>
      <c r="L1430" s="2">
        <f t="shared" si="294"/>
        <v>25976</v>
      </c>
      <c r="M1430" s="2">
        <f t="shared" si="295"/>
        <v>3520</v>
      </c>
      <c r="N1430" s="6">
        <f t="shared" si="296"/>
        <v>1</v>
      </c>
      <c r="O1430" s="2">
        <f t="shared" si="297"/>
        <v>-9705.7203776041661</v>
      </c>
      <c r="P1430" s="2">
        <f t="shared" si="298"/>
        <v>-9705.7203776041661</v>
      </c>
    </row>
    <row r="1431" spans="1:16">
      <c r="A1431" s="6">
        <v>2</v>
      </c>
      <c r="B1431" s="6">
        <v>4</v>
      </c>
      <c r="C1431" s="6">
        <v>1</v>
      </c>
      <c r="D1431" s="6">
        <f t="shared" si="286"/>
        <v>7</v>
      </c>
      <c r="E1431" s="5">
        <f t="shared" si="287"/>
        <v>217.80000000000004</v>
      </c>
      <c r="F1431" s="5">
        <f t="shared" si="288"/>
        <v>132.45754687499996</v>
      </c>
      <c r="G1431" s="5">
        <f t="shared" si="289"/>
        <v>45.5625</v>
      </c>
      <c r="H1431" s="5">
        <f t="shared" si="290"/>
        <v>395.820046875</v>
      </c>
      <c r="I1431" s="5">
        <f t="shared" si="291"/>
        <v>395.820046875</v>
      </c>
      <c r="J1431" s="5">
        <f t="shared" si="292"/>
        <v>0</v>
      </c>
      <c r="K1431" s="2">
        <f t="shared" si="293"/>
        <v>13743.751627604166</v>
      </c>
      <c r="L1431" s="2">
        <f t="shared" si="294"/>
        <v>28676</v>
      </c>
      <c r="M1431" s="2">
        <f t="shared" si="295"/>
        <v>4400</v>
      </c>
      <c r="N1431" s="6">
        <f t="shared" si="296"/>
        <v>1</v>
      </c>
      <c r="O1431" s="2">
        <f t="shared" si="297"/>
        <v>-9467.7516276041661</v>
      </c>
      <c r="P1431" s="2">
        <f t="shared" si="298"/>
        <v>-9467.7516276041661</v>
      </c>
    </row>
    <row r="1432" spans="1:16">
      <c r="A1432" s="6">
        <v>2</v>
      </c>
      <c r="B1432" s="6">
        <v>4</v>
      </c>
      <c r="C1432" s="6">
        <v>2</v>
      </c>
      <c r="D1432" s="6">
        <f t="shared" si="286"/>
        <v>8</v>
      </c>
      <c r="E1432" s="5">
        <f t="shared" si="287"/>
        <v>217.80000000000004</v>
      </c>
      <c r="F1432" s="5">
        <f t="shared" si="288"/>
        <v>132.45754687499996</v>
      </c>
      <c r="G1432" s="5">
        <f t="shared" si="289"/>
        <v>92.264062499999994</v>
      </c>
      <c r="H1432" s="5">
        <f t="shared" si="290"/>
        <v>442.52160937500003</v>
      </c>
      <c r="I1432" s="5">
        <f t="shared" si="291"/>
        <v>442.52160937500003</v>
      </c>
      <c r="J1432" s="5">
        <f t="shared" si="292"/>
        <v>0</v>
      </c>
      <c r="K1432" s="2">
        <f t="shared" si="293"/>
        <v>15365.333658854168</v>
      </c>
      <c r="L1432" s="2">
        <f t="shared" si="294"/>
        <v>31376</v>
      </c>
      <c r="M1432" s="2">
        <f t="shared" si="295"/>
        <v>5280</v>
      </c>
      <c r="N1432" s="6">
        <f t="shared" si="296"/>
        <v>1</v>
      </c>
      <c r="O1432" s="2">
        <f t="shared" si="297"/>
        <v>-9269.3336588541679</v>
      </c>
      <c r="P1432" s="2">
        <f t="shared" si="298"/>
        <v>-9269.3336588541679</v>
      </c>
    </row>
    <row r="1433" spans="1:16">
      <c r="A1433" s="6">
        <v>2</v>
      </c>
      <c r="B1433" s="6">
        <v>4</v>
      </c>
      <c r="C1433" s="6">
        <v>3</v>
      </c>
      <c r="D1433" s="6">
        <f t="shared" si="286"/>
        <v>9</v>
      </c>
      <c r="E1433" s="5">
        <f t="shared" si="287"/>
        <v>217.80000000000004</v>
      </c>
      <c r="F1433" s="5">
        <f t="shared" si="288"/>
        <v>132.45754687499996</v>
      </c>
      <c r="G1433" s="5">
        <f t="shared" si="289"/>
        <v>140.12604492187498</v>
      </c>
      <c r="H1433" s="5">
        <f t="shared" si="290"/>
        <v>490.38359179687495</v>
      </c>
      <c r="I1433" s="5">
        <f t="shared" si="291"/>
        <v>490.38359179687495</v>
      </c>
      <c r="J1433" s="5">
        <f t="shared" si="292"/>
        <v>0</v>
      </c>
      <c r="K1433" s="2">
        <f t="shared" si="293"/>
        <v>17027.208048502602</v>
      </c>
      <c r="L1433" s="2">
        <f t="shared" si="294"/>
        <v>34076</v>
      </c>
      <c r="M1433" s="2">
        <f t="shared" si="295"/>
        <v>6160</v>
      </c>
      <c r="N1433" s="6">
        <f t="shared" si="296"/>
        <v>1</v>
      </c>
      <c r="O1433" s="2">
        <f t="shared" si="297"/>
        <v>-9111.2080485026017</v>
      </c>
      <c r="P1433" s="2">
        <f t="shared" si="298"/>
        <v>-9111.2080485026017</v>
      </c>
    </row>
    <row r="1434" spans="1:16">
      <c r="A1434" s="6">
        <v>2</v>
      </c>
      <c r="B1434" s="6">
        <v>4</v>
      </c>
      <c r="C1434" s="6">
        <v>4</v>
      </c>
      <c r="D1434" s="6">
        <f t="shared" si="286"/>
        <v>10</v>
      </c>
      <c r="E1434" s="5">
        <f t="shared" si="287"/>
        <v>217.80000000000004</v>
      </c>
      <c r="F1434" s="5">
        <f t="shared" si="288"/>
        <v>132.45754687499996</v>
      </c>
      <c r="G1434" s="5">
        <f t="shared" si="289"/>
        <v>189.17016064453125</v>
      </c>
      <c r="H1434" s="5">
        <f t="shared" si="290"/>
        <v>539.42770751953128</v>
      </c>
      <c r="I1434" s="5">
        <f t="shared" si="291"/>
        <v>539.42770751953128</v>
      </c>
      <c r="J1434" s="5">
        <f t="shared" si="292"/>
        <v>0</v>
      </c>
      <c r="K1434" s="2">
        <f t="shared" si="293"/>
        <v>18730.128733317059</v>
      </c>
      <c r="L1434" s="2">
        <f t="shared" si="294"/>
        <v>36776</v>
      </c>
      <c r="M1434" s="2">
        <f t="shared" si="295"/>
        <v>7040</v>
      </c>
      <c r="N1434" s="6">
        <f t="shared" si="296"/>
        <v>1</v>
      </c>
      <c r="O1434" s="2">
        <f t="shared" si="297"/>
        <v>-8994.1287333170585</v>
      </c>
      <c r="P1434" s="2">
        <f t="shared" si="298"/>
        <v>-8994.1287333170585</v>
      </c>
    </row>
    <row r="1435" spans="1:16">
      <c r="A1435" s="6">
        <v>2</v>
      </c>
      <c r="B1435" s="6">
        <v>4</v>
      </c>
      <c r="C1435" s="6">
        <v>5</v>
      </c>
      <c r="D1435" s="6">
        <f t="shared" si="286"/>
        <v>11</v>
      </c>
      <c r="E1435" s="5">
        <f t="shared" si="287"/>
        <v>217.80000000000004</v>
      </c>
      <c r="F1435" s="5">
        <f t="shared" si="288"/>
        <v>132.45754687499996</v>
      </c>
      <c r="G1435" s="5">
        <f t="shared" si="289"/>
        <v>239.41848456573481</v>
      </c>
      <c r="H1435" s="5">
        <f t="shared" si="290"/>
        <v>589.67603144073485</v>
      </c>
      <c r="I1435" s="5">
        <f t="shared" si="291"/>
        <v>589.67603144073485</v>
      </c>
      <c r="J1435" s="5">
        <f t="shared" si="292"/>
        <v>0</v>
      </c>
      <c r="K1435" s="2">
        <f t="shared" si="293"/>
        <v>20474.862202803291</v>
      </c>
      <c r="L1435" s="2">
        <f t="shared" si="294"/>
        <v>39476</v>
      </c>
      <c r="M1435" s="2">
        <f t="shared" si="295"/>
        <v>7920</v>
      </c>
      <c r="N1435" s="6">
        <f t="shared" si="296"/>
        <v>1</v>
      </c>
      <c r="O1435" s="2">
        <f t="shared" si="297"/>
        <v>-8918.8622028032914</v>
      </c>
      <c r="P1435" s="2">
        <f t="shared" si="298"/>
        <v>-8918.8622028032914</v>
      </c>
    </row>
    <row r="1436" spans="1:16">
      <c r="A1436" s="6">
        <v>2</v>
      </c>
      <c r="B1436" s="6">
        <v>4</v>
      </c>
      <c r="C1436" s="6">
        <v>6</v>
      </c>
      <c r="D1436" s="6">
        <f t="shared" si="286"/>
        <v>12</v>
      </c>
      <c r="E1436" s="5">
        <f t="shared" si="287"/>
        <v>217.80000000000004</v>
      </c>
      <c r="F1436" s="5">
        <f t="shared" si="288"/>
        <v>132.45754687499996</v>
      </c>
      <c r="G1436" s="5">
        <f t="shared" si="289"/>
        <v>290.89345874736784</v>
      </c>
      <c r="H1436" s="5">
        <f t="shared" si="290"/>
        <v>641.15100562236785</v>
      </c>
      <c r="I1436" s="5">
        <f t="shared" si="291"/>
        <v>641.15100562236785</v>
      </c>
      <c r="J1436" s="5">
        <f t="shared" si="292"/>
        <v>0</v>
      </c>
      <c r="K1436" s="2">
        <f t="shared" si="293"/>
        <v>22262.187695221106</v>
      </c>
      <c r="L1436" s="2">
        <f t="shared" si="294"/>
        <v>42176</v>
      </c>
      <c r="M1436" s="2">
        <f t="shared" si="295"/>
        <v>8800</v>
      </c>
      <c r="N1436" s="6">
        <f t="shared" si="296"/>
        <v>1</v>
      </c>
      <c r="O1436" s="2">
        <f t="shared" si="297"/>
        <v>-8886.187695221106</v>
      </c>
      <c r="P1436" s="2">
        <f t="shared" si="298"/>
        <v>-8886.187695221106</v>
      </c>
    </row>
    <row r="1437" spans="1:16">
      <c r="A1437" s="6">
        <v>2</v>
      </c>
      <c r="B1437" s="6">
        <v>4</v>
      </c>
      <c r="C1437" s="6">
        <v>7</v>
      </c>
      <c r="D1437" s="6">
        <f t="shared" si="286"/>
        <v>13</v>
      </c>
      <c r="E1437" s="5">
        <f t="shared" si="287"/>
        <v>217.80000000000004</v>
      </c>
      <c r="F1437" s="5">
        <f t="shared" si="288"/>
        <v>132.45754687499996</v>
      </c>
      <c r="G1437" s="5">
        <f t="shared" si="289"/>
        <v>343.61789814532818</v>
      </c>
      <c r="H1437" s="5">
        <f t="shared" si="290"/>
        <v>693.87544502032824</v>
      </c>
      <c r="I1437" s="5">
        <f t="shared" si="291"/>
        <v>693.87544502032824</v>
      </c>
      <c r="J1437" s="5">
        <f t="shared" si="292"/>
        <v>0</v>
      </c>
      <c r="K1437" s="2">
        <f t="shared" si="293"/>
        <v>24092.897396539174</v>
      </c>
      <c r="L1437" s="2">
        <f t="shared" si="294"/>
        <v>44876</v>
      </c>
      <c r="M1437" s="2">
        <f t="shared" si="295"/>
        <v>9680</v>
      </c>
      <c r="N1437" s="6">
        <f t="shared" si="296"/>
        <v>1</v>
      </c>
      <c r="O1437" s="2">
        <f t="shared" si="297"/>
        <v>-8896.8973965391742</v>
      </c>
      <c r="P1437" s="2">
        <f t="shared" si="298"/>
        <v>-8896.8973965391742</v>
      </c>
    </row>
    <row r="1438" spans="1:16">
      <c r="A1438" s="6">
        <v>2</v>
      </c>
      <c r="B1438" s="6">
        <v>4</v>
      </c>
      <c r="C1438" s="6">
        <v>8</v>
      </c>
      <c r="D1438" s="6">
        <f t="shared" si="286"/>
        <v>14</v>
      </c>
      <c r="E1438" s="5">
        <f t="shared" si="287"/>
        <v>217.80000000000004</v>
      </c>
      <c r="F1438" s="5">
        <f t="shared" si="288"/>
        <v>132.45754687499996</v>
      </c>
      <c r="G1438" s="5">
        <f t="shared" si="289"/>
        <v>397.61499642530839</v>
      </c>
      <c r="H1438" s="5">
        <f t="shared" si="290"/>
        <v>747.87254330030839</v>
      </c>
      <c r="I1438" s="5">
        <f t="shared" si="291"/>
        <v>720</v>
      </c>
      <c r="J1438" s="5">
        <f t="shared" si="292"/>
        <v>27.872543300308394</v>
      </c>
      <c r="K1438" s="2">
        <f t="shared" si="293"/>
        <v>25483.898321185909</v>
      </c>
      <c r="L1438" s="2">
        <f t="shared" si="294"/>
        <v>47576</v>
      </c>
      <c r="M1438" s="2">
        <f t="shared" si="295"/>
        <v>10560</v>
      </c>
      <c r="N1438" s="6">
        <f t="shared" si="296"/>
        <v>1</v>
      </c>
      <c r="O1438" s="2">
        <f t="shared" si="297"/>
        <v>-8467.8983211859086</v>
      </c>
      <c r="P1438" s="2">
        <f t="shared" si="298"/>
        <v>-8467.8983211859086</v>
      </c>
    </row>
    <row r="1439" spans="1:16">
      <c r="A1439" s="6">
        <v>2</v>
      </c>
      <c r="B1439" s="6">
        <v>4</v>
      </c>
      <c r="C1439" s="6">
        <v>9</v>
      </c>
      <c r="D1439" s="6">
        <f t="shared" si="286"/>
        <v>15</v>
      </c>
      <c r="E1439" s="5">
        <f t="shared" si="287"/>
        <v>217.80000000000004</v>
      </c>
      <c r="F1439" s="5">
        <f t="shared" si="288"/>
        <v>132.45754687499996</v>
      </c>
      <c r="G1439" s="5">
        <f t="shared" si="289"/>
        <v>452.90833186570285</v>
      </c>
      <c r="H1439" s="5">
        <f t="shared" si="290"/>
        <v>803.16587874070285</v>
      </c>
      <c r="I1439" s="5">
        <f t="shared" si="291"/>
        <v>720</v>
      </c>
      <c r="J1439" s="5">
        <f t="shared" si="292"/>
        <v>83.165878740702851</v>
      </c>
      <c r="K1439" s="2">
        <f t="shared" si="293"/>
        <v>26443.852061470534</v>
      </c>
      <c r="L1439" s="2">
        <f t="shared" si="294"/>
        <v>50276</v>
      </c>
      <c r="M1439" s="2">
        <f t="shared" si="295"/>
        <v>11440</v>
      </c>
      <c r="N1439" s="6">
        <f t="shared" si="296"/>
        <v>1</v>
      </c>
      <c r="O1439" s="2">
        <f t="shared" si="297"/>
        <v>-7607.852061470534</v>
      </c>
      <c r="P1439" s="2">
        <f t="shared" si="298"/>
        <v>-7607.852061470534</v>
      </c>
    </row>
    <row r="1440" spans="1:16">
      <c r="A1440" s="6">
        <v>2</v>
      </c>
      <c r="B1440" s="6">
        <v>4</v>
      </c>
      <c r="C1440" s="6">
        <v>10</v>
      </c>
      <c r="D1440" s="6">
        <f t="shared" si="286"/>
        <v>16</v>
      </c>
      <c r="E1440" s="5">
        <f t="shared" si="287"/>
        <v>217.80000000000004</v>
      </c>
      <c r="F1440" s="5">
        <f t="shared" si="288"/>
        <v>132.45754687499996</v>
      </c>
      <c r="G1440" s="5">
        <f t="shared" si="289"/>
        <v>509.52187334891573</v>
      </c>
      <c r="H1440" s="5">
        <f t="shared" si="290"/>
        <v>859.77942022391574</v>
      </c>
      <c r="I1440" s="5">
        <f t="shared" si="291"/>
        <v>720</v>
      </c>
      <c r="J1440" s="5">
        <f t="shared" si="292"/>
        <v>139.77942022391574</v>
      </c>
      <c r="K1440" s="2">
        <f t="shared" si="293"/>
        <v>27426.726045554093</v>
      </c>
      <c r="L1440" s="2">
        <f t="shared" si="294"/>
        <v>52976</v>
      </c>
      <c r="M1440" s="2">
        <f t="shared" si="295"/>
        <v>12320</v>
      </c>
      <c r="N1440" s="6">
        <f t="shared" si="296"/>
        <v>1</v>
      </c>
      <c r="O1440" s="2">
        <f t="shared" si="297"/>
        <v>-6770.7260455540927</v>
      </c>
      <c r="P1440" s="2">
        <f t="shared" si="298"/>
        <v>-6770.7260455540927</v>
      </c>
    </row>
    <row r="1441" spans="1:16">
      <c r="A1441" s="6">
        <v>2</v>
      </c>
      <c r="B1441" s="6">
        <v>4</v>
      </c>
      <c r="C1441" s="6">
        <v>11</v>
      </c>
      <c r="D1441" s="6">
        <f t="shared" si="286"/>
        <v>17</v>
      </c>
      <c r="E1441" s="5">
        <f t="shared" si="287"/>
        <v>217.80000000000004</v>
      </c>
      <c r="F1441" s="5">
        <f t="shared" si="288"/>
        <v>132.45754687499996</v>
      </c>
      <c r="G1441" s="5">
        <f t="shared" si="289"/>
        <v>567.47998644235474</v>
      </c>
      <c r="H1441" s="5">
        <f t="shared" si="290"/>
        <v>917.73753331735475</v>
      </c>
      <c r="I1441" s="5">
        <f t="shared" si="291"/>
        <v>720</v>
      </c>
      <c r="J1441" s="5">
        <f t="shared" si="292"/>
        <v>197.73753331735475</v>
      </c>
      <c r="K1441" s="2">
        <f t="shared" si="293"/>
        <v>28432.94328675963</v>
      </c>
      <c r="L1441" s="2">
        <f t="shared" si="294"/>
        <v>55676</v>
      </c>
      <c r="M1441" s="2">
        <f t="shared" si="295"/>
        <v>13200</v>
      </c>
      <c r="N1441" s="6">
        <f t="shared" si="296"/>
        <v>1</v>
      </c>
      <c r="O1441" s="2">
        <f t="shared" si="297"/>
        <v>-5956.9432867596297</v>
      </c>
      <c r="P1441" s="2">
        <f t="shared" si="298"/>
        <v>-5956.9432867596297</v>
      </c>
    </row>
    <row r="1442" spans="1:16">
      <c r="A1442" s="6">
        <v>2</v>
      </c>
      <c r="B1442" s="6">
        <v>4</v>
      </c>
      <c r="C1442" s="6">
        <v>12</v>
      </c>
      <c r="D1442" s="6">
        <f t="shared" si="286"/>
        <v>18</v>
      </c>
      <c r="E1442" s="5">
        <f t="shared" si="287"/>
        <v>217.80000000000004</v>
      </c>
      <c r="F1442" s="5">
        <f t="shared" si="288"/>
        <v>132.45754687499996</v>
      </c>
      <c r="G1442" s="5">
        <f t="shared" si="289"/>
        <v>626.80743957041921</v>
      </c>
      <c r="H1442" s="5">
        <f t="shared" si="290"/>
        <v>977.06498644541921</v>
      </c>
      <c r="I1442" s="5">
        <f t="shared" si="291"/>
        <v>720</v>
      </c>
      <c r="J1442" s="5">
        <f t="shared" si="292"/>
        <v>257.06498644541921</v>
      </c>
      <c r="K1442" s="2">
        <f t="shared" si="293"/>
        <v>29462.933792455195</v>
      </c>
      <c r="L1442" s="2">
        <f t="shared" si="294"/>
        <v>58376</v>
      </c>
      <c r="M1442" s="2">
        <f t="shared" si="295"/>
        <v>14080</v>
      </c>
      <c r="N1442" s="6">
        <f t="shared" si="296"/>
        <v>1</v>
      </c>
      <c r="O1442" s="2">
        <f t="shared" si="297"/>
        <v>-5166.9337924551946</v>
      </c>
      <c r="P1442" s="2">
        <f t="shared" si="298"/>
        <v>-5166.9337924551946</v>
      </c>
    </row>
    <row r="1443" spans="1:16">
      <c r="A1443" s="6">
        <v>2</v>
      </c>
      <c r="B1443" s="6">
        <v>4</v>
      </c>
      <c r="C1443" s="6">
        <v>13</v>
      </c>
      <c r="D1443" s="6">
        <f t="shared" si="286"/>
        <v>19</v>
      </c>
      <c r="E1443" s="5">
        <f t="shared" si="287"/>
        <v>217.80000000000004</v>
      </c>
      <c r="F1443" s="5">
        <f t="shared" si="288"/>
        <v>132.45754687499996</v>
      </c>
      <c r="G1443" s="5">
        <f t="shared" si="289"/>
        <v>687.52941027880343</v>
      </c>
      <c r="H1443" s="5">
        <f t="shared" si="290"/>
        <v>1037.7869571538035</v>
      </c>
      <c r="I1443" s="5">
        <f t="shared" si="291"/>
        <v>720</v>
      </c>
      <c r="J1443" s="5">
        <f t="shared" si="292"/>
        <v>317.78695715380354</v>
      </c>
      <c r="K1443" s="2">
        <f t="shared" si="293"/>
        <v>30517.13467280909</v>
      </c>
      <c r="L1443" s="2">
        <f t="shared" si="294"/>
        <v>61076</v>
      </c>
      <c r="M1443" s="2">
        <f t="shared" si="295"/>
        <v>14960</v>
      </c>
      <c r="N1443" s="6">
        <f t="shared" si="296"/>
        <v>1</v>
      </c>
      <c r="O1443" s="2">
        <f t="shared" si="297"/>
        <v>-4401.1346728090903</v>
      </c>
      <c r="P1443" s="2">
        <f t="shared" si="298"/>
        <v>-4401.1346728090903</v>
      </c>
    </row>
    <row r="1444" spans="1:16">
      <c r="A1444" s="6">
        <v>2</v>
      </c>
      <c r="B1444" s="6">
        <v>4</v>
      </c>
      <c r="C1444" s="6">
        <v>14</v>
      </c>
      <c r="D1444" s="6">
        <f t="shared" si="286"/>
        <v>20</v>
      </c>
      <c r="E1444" s="5">
        <f t="shared" si="287"/>
        <v>217.80000000000004</v>
      </c>
      <c r="F1444" s="5">
        <f t="shared" si="288"/>
        <v>132.45754687499996</v>
      </c>
      <c r="G1444" s="5">
        <f t="shared" si="289"/>
        <v>749.67149159246469</v>
      </c>
      <c r="H1444" s="5">
        <f t="shared" si="290"/>
        <v>1099.9290384674646</v>
      </c>
      <c r="I1444" s="5">
        <f t="shared" si="291"/>
        <v>720</v>
      </c>
      <c r="J1444" s="5">
        <f t="shared" si="292"/>
        <v>379.92903846746458</v>
      </c>
      <c r="K1444" s="2">
        <f t="shared" si="293"/>
        <v>31595.990251171261</v>
      </c>
      <c r="L1444" s="2">
        <f t="shared" si="294"/>
        <v>63776</v>
      </c>
      <c r="M1444" s="2">
        <f t="shared" si="295"/>
        <v>15840</v>
      </c>
      <c r="N1444" s="6">
        <f t="shared" si="296"/>
        <v>1</v>
      </c>
      <c r="O1444" s="2">
        <f t="shared" si="297"/>
        <v>-3659.9902511712608</v>
      </c>
      <c r="P1444" s="2">
        <f t="shared" si="298"/>
        <v>-3659.9902511712608</v>
      </c>
    </row>
    <row r="1445" spans="1:16">
      <c r="A1445" s="6">
        <v>2</v>
      </c>
      <c r="B1445" s="6">
        <v>4</v>
      </c>
      <c r="C1445" s="6">
        <v>15</v>
      </c>
      <c r="D1445" s="6">
        <f t="shared" si="286"/>
        <v>21</v>
      </c>
      <c r="E1445" s="5">
        <f t="shared" si="287"/>
        <v>217.80000000000004</v>
      </c>
      <c r="F1445" s="5">
        <f t="shared" si="288"/>
        <v>132.45754687499996</v>
      </c>
      <c r="G1445" s="5">
        <f t="shared" si="289"/>
        <v>813.25969846861108</v>
      </c>
      <c r="H1445" s="5">
        <f t="shared" si="290"/>
        <v>1163.5172453436112</v>
      </c>
      <c r="I1445" s="5">
        <f t="shared" si="291"/>
        <v>720</v>
      </c>
      <c r="J1445" s="5">
        <f t="shared" si="292"/>
        <v>443.51724534361119</v>
      </c>
      <c r="K1445" s="2">
        <f t="shared" si="293"/>
        <v>32699.952176104362</v>
      </c>
      <c r="L1445" s="2">
        <f t="shared" si="294"/>
        <v>66476</v>
      </c>
      <c r="M1445" s="2">
        <f t="shared" si="295"/>
        <v>16720</v>
      </c>
      <c r="N1445" s="6">
        <f t="shared" si="296"/>
        <v>1</v>
      </c>
      <c r="O1445" s="2">
        <f t="shared" si="297"/>
        <v>-2943.9521761043616</v>
      </c>
      <c r="P1445" s="2">
        <f t="shared" si="298"/>
        <v>-2943.9521761043616</v>
      </c>
    </row>
    <row r="1446" spans="1:16">
      <c r="A1446" s="6">
        <v>2</v>
      </c>
      <c r="B1446" s="6">
        <v>4</v>
      </c>
      <c r="C1446" s="6">
        <v>16</v>
      </c>
      <c r="D1446" s="6">
        <f t="shared" si="286"/>
        <v>22</v>
      </c>
      <c r="E1446" s="5">
        <f t="shared" si="287"/>
        <v>217.80000000000004</v>
      </c>
      <c r="F1446" s="5">
        <f t="shared" si="288"/>
        <v>132.45754687499996</v>
      </c>
      <c r="G1446" s="5">
        <f t="shared" si="289"/>
        <v>878.32047434610013</v>
      </c>
      <c r="H1446" s="5">
        <f t="shared" si="290"/>
        <v>1228.5780212211002</v>
      </c>
      <c r="I1446" s="5">
        <f t="shared" si="291"/>
        <v>720</v>
      </c>
      <c r="J1446" s="5">
        <f t="shared" si="292"/>
        <v>508.57802122110024</v>
      </c>
      <c r="K1446" s="2">
        <f t="shared" si="293"/>
        <v>33829.479535088547</v>
      </c>
      <c r="L1446" s="2">
        <f t="shared" si="294"/>
        <v>69176</v>
      </c>
      <c r="M1446" s="2">
        <f t="shared" si="295"/>
        <v>17600</v>
      </c>
      <c r="N1446" s="6">
        <f t="shared" si="296"/>
        <v>1</v>
      </c>
      <c r="O1446" s="2">
        <f t="shared" si="297"/>
        <v>-2253.479535088547</v>
      </c>
      <c r="P1446" s="2">
        <f t="shared" si="298"/>
        <v>-2253.479535088547</v>
      </c>
    </row>
    <row r="1447" spans="1:16">
      <c r="A1447" s="6">
        <v>2</v>
      </c>
      <c r="B1447" s="6">
        <v>4</v>
      </c>
      <c r="C1447" s="6">
        <v>17</v>
      </c>
      <c r="D1447" s="6">
        <f t="shared" si="286"/>
        <v>23</v>
      </c>
      <c r="E1447" s="5">
        <f t="shared" si="287"/>
        <v>217.80000000000004</v>
      </c>
      <c r="F1447" s="5">
        <f t="shared" si="288"/>
        <v>132.45754687499996</v>
      </c>
      <c r="G1447" s="5">
        <f t="shared" si="289"/>
        <v>944.88069779264049</v>
      </c>
      <c r="H1447" s="5">
        <f t="shared" si="290"/>
        <v>1295.1382446676405</v>
      </c>
      <c r="I1447" s="5">
        <f t="shared" si="291"/>
        <v>720</v>
      </c>
      <c r="J1447" s="5">
        <f t="shared" si="292"/>
        <v>575.13824466764049</v>
      </c>
      <c r="K1447" s="2">
        <f t="shared" si="293"/>
        <v>34985.03896992431</v>
      </c>
      <c r="L1447" s="2">
        <f t="shared" si="294"/>
        <v>71876</v>
      </c>
      <c r="M1447" s="2">
        <f t="shared" si="295"/>
        <v>18480</v>
      </c>
      <c r="N1447" s="6">
        <f t="shared" si="296"/>
        <v>1</v>
      </c>
      <c r="O1447" s="2">
        <f t="shared" si="297"/>
        <v>-1589.0389699243096</v>
      </c>
      <c r="P1447" s="2">
        <f t="shared" si="298"/>
        <v>-1589.0389699243096</v>
      </c>
    </row>
    <row r="1448" spans="1:16">
      <c r="A1448" s="6">
        <v>2</v>
      </c>
      <c r="B1448" s="6">
        <v>4</v>
      </c>
      <c r="C1448" s="6">
        <v>18</v>
      </c>
      <c r="D1448" s="6">
        <f t="shared" si="286"/>
        <v>24</v>
      </c>
      <c r="E1448" s="5">
        <f t="shared" si="287"/>
        <v>217.80000000000004</v>
      </c>
      <c r="F1448" s="5">
        <f t="shared" si="288"/>
        <v>132.45754687499996</v>
      </c>
      <c r="G1448" s="5">
        <f t="shared" si="289"/>
        <v>1012.9676892512279</v>
      </c>
      <c r="H1448" s="5">
        <f t="shared" si="290"/>
        <v>1363.2252361262279</v>
      </c>
      <c r="I1448" s="5">
        <f t="shared" si="291"/>
        <v>720</v>
      </c>
      <c r="J1448" s="5">
        <f t="shared" si="292"/>
        <v>643.22523612622786</v>
      </c>
      <c r="K1448" s="2">
        <f t="shared" si="293"/>
        <v>36167.104793858118</v>
      </c>
      <c r="L1448" s="2">
        <f t="shared" si="294"/>
        <v>74576</v>
      </c>
      <c r="M1448" s="2">
        <f t="shared" si="295"/>
        <v>19360</v>
      </c>
      <c r="N1448" s="6">
        <f t="shared" si="296"/>
        <v>1</v>
      </c>
      <c r="O1448" s="2">
        <f t="shared" si="297"/>
        <v>-951.10479385811777</v>
      </c>
      <c r="P1448" s="2">
        <f t="shared" si="298"/>
        <v>-951.10479385811777</v>
      </c>
    </row>
    <row r="1449" spans="1:16">
      <c r="A1449" s="6">
        <v>2</v>
      </c>
      <c r="B1449" s="6">
        <v>4</v>
      </c>
      <c r="C1449" s="6">
        <v>19</v>
      </c>
      <c r="D1449" s="6">
        <f t="shared" si="286"/>
        <v>25</v>
      </c>
      <c r="E1449" s="5">
        <f t="shared" si="287"/>
        <v>217.80000000000004</v>
      </c>
      <c r="F1449" s="5">
        <f t="shared" si="288"/>
        <v>132.45754687499996</v>
      </c>
      <c r="G1449" s="5">
        <f t="shared" si="289"/>
        <v>1082.6092178872495</v>
      </c>
      <c r="H1449" s="5">
        <f t="shared" si="290"/>
        <v>1432.8667647622497</v>
      </c>
      <c r="I1449" s="5">
        <f t="shared" si="291"/>
        <v>720</v>
      </c>
      <c r="J1449" s="5">
        <f t="shared" si="292"/>
        <v>712.86676476224966</v>
      </c>
      <c r="K1449" s="2">
        <f t="shared" si="293"/>
        <v>37376.159110455723</v>
      </c>
      <c r="L1449" s="2">
        <f t="shared" si="294"/>
        <v>77276</v>
      </c>
      <c r="M1449" s="2">
        <f t="shared" si="295"/>
        <v>20240</v>
      </c>
      <c r="N1449" s="6">
        <f t="shared" si="296"/>
        <v>1</v>
      </c>
      <c r="O1449" s="2">
        <f t="shared" si="297"/>
        <v>-340.15911045572284</v>
      </c>
      <c r="P1449" s="2">
        <f t="shared" si="298"/>
        <v>-340.15911045572284</v>
      </c>
    </row>
    <row r="1450" spans="1:16">
      <c r="A1450" s="6">
        <v>2</v>
      </c>
      <c r="B1450" s="6">
        <v>4</v>
      </c>
      <c r="C1450" s="6">
        <v>20</v>
      </c>
      <c r="D1450" s="6">
        <f t="shared" si="286"/>
        <v>26</v>
      </c>
      <c r="E1450" s="5">
        <f t="shared" si="287"/>
        <v>217.80000000000004</v>
      </c>
      <c r="F1450" s="5">
        <f t="shared" si="288"/>
        <v>132.45754687499996</v>
      </c>
      <c r="G1450" s="5">
        <f t="shared" si="289"/>
        <v>1153.8335085377266</v>
      </c>
      <c r="H1450" s="5">
        <f t="shared" si="290"/>
        <v>1504.0910554127267</v>
      </c>
      <c r="I1450" s="5">
        <f t="shared" si="291"/>
        <v>720</v>
      </c>
      <c r="J1450" s="5">
        <f t="shared" si="292"/>
        <v>784.09105541272675</v>
      </c>
      <c r="K1450" s="2">
        <f t="shared" si="293"/>
        <v>38612.691934248724</v>
      </c>
      <c r="L1450" s="2">
        <f t="shared" si="294"/>
        <v>79976</v>
      </c>
      <c r="M1450" s="2">
        <f t="shared" si="295"/>
        <v>21120</v>
      </c>
      <c r="N1450" s="6">
        <f t="shared" si="296"/>
        <v>1</v>
      </c>
      <c r="O1450" s="2">
        <f t="shared" si="297"/>
        <v>243.30806575127644</v>
      </c>
      <c r="P1450" s="2">
        <f t="shared" si="298"/>
        <v>243.30806575127644</v>
      </c>
    </row>
    <row r="1451" spans="1:16">
      <c r="A1451" s="6">
        <v>2</v>
      </c>
      <c r="B1451" s="6">
        <v>4</v>
      </c>
      <c r="C1451" s="6">
        <v>21</v>
      </c>
      <c r="D1451" s="6">
        <f t="shared" si="286"/>
        <v>27</v>
      </c>
      <c r="E1451" s="5">
        <f t="shared" si="287"/>
        <v>217.80000000000004</v>
      </c>
      <c r="F1451" s="5">
        <f t="shared" si="288"/>
        <v>132.45754687499996</v>
      </c>
      <c r="G1451" s="5">
        <f t="shared" si="289"/>
        <v>1226.6692487641703</v>
      </c>
      <c r="H1451" s="5">
        <f t="shared" si="290"/>
        <v>1576.9267956391705</v>
      </c>
      <c r="I1451" s="5">
        <f t="shared" si="291"/>
        <v>720</v>
      </c>
      <c r="J1451" s="5">
        <f t="shared" si="292"/>
        <v>856.92679563917045</v>
      </c>
      <c r="K1451" s="2">
        <f t="shared" si="293"/>
        <v>39877.201313180041</v>
      </c>
      <c r="L1451" s="2">
        <f t="shared" si="294"/>
        <v>82676</v>
      </c>
      <c r="M1451" s="2">
        <f t="shared" si="295"/>
        <v>22000</v>
      </c>
      <c r="N1451" s="6">
        <f t="shared" si="296"/>
        <v>1</v>
      </c>
      <c r="O1451" s="2">
        <f t="shared" si="297"/>
        <v>798.79868681995868</v>
      </c>
      <c r="P1451" s="2">
        <f t="shared" si="298"/>
        <v>798.79868681995868</v>
      </c>
    </row>
    <row r="1452" spans="1:16">
      <c r="A1452" s="6">
        <v>2</v>
      </c>
      <c r="B1452" s="6">
        <v>4</v>
      </c>
      <c r="C1452" s="6">
        <v>22</v>
      </c>
      <c r="D1452" s="6">
        <f t="shared" si="286"/>
        <v>28</v>
      </c>
      <c r="E1452" s="5">
        <f t="shared" si="287"/>
        <v>217.80000000000004</v>
      </c>
      <c r="F1452" s="5">
        <f t="shared" si="288"/>
        <v>132.45754687499996</v>
      </c>
      <c r="G1452" s="5">
        <f t="shared" si="289"/>
        <v>1301.1455960105666</v>
      </c>
      <c r="H1452" s="5">
        <f t="shared" si="290"/>
        <v>1651.4031428855665</v>
      </c>
      <c r="I1452" s="5">
        <f t="shared" si="291"/>
        <v>720</v>
      </c>
      <c r="J1452" s="5">
        <f t="shared" si="292"/>
        <v>931.40314288556647</v>
      </c>
      <c r="K1452" s="2">
        <f t="shared" si="293"/>
        <v>41170.193452874417</v>
      </c>
      <c r="L1452" s="2">
        <f t="shared" si="294"/>
        <v>85376</v>
      </c>
      <c r="M1452" s="2">
        <f t="shared" si="295"/>
        <v>22880</v>
      </c>
      <c r="N1452" s="6">
        <f t="shared" si="296"/>
        <v>1</v>
      </c>
      <c r="O1452" s="2">
        <f t="shared" si="297"/>
        <v>1325.8065471255832</v>
      </c>
      <c r="P1452" s="2">
        <f t="shared" si="298"/>
        <v>1325.8065471255832</v>
      </c>
    </row>
    <row r="1453" spans="1:16">
      <c r="A1453" s="6">
        <v>2</v>
      </c>
      <c r="B1453" s="6">
        <v>4</v>
      </c>
      <c r="C1453" s="6">
        <v>23</v>
      </c>
      <c r="D1453" s="6">
        <f t="shared" si="286"/>
        <v>29</v>
      </c>
      <c r="E1453" s="5">
        <f t="shared" si="287"/>
        <v>217.80000000000004</v>
      </c>
      <c r="F1453" s="5">
        <f t="shared" si="288"/>
        <v>132.45754687499996</v>
      </c>
      <c r="G1453" s="5">
        <f t="shared" si="289"/>
        <v>1377.292184868003</v>
      </c>
      <c r="H1453" s="5">
        <f t="shared" si="290"/>
        <v>1727.5497317430031</v>
      </c>
      <c r="I1453" s="5">
        <f t="shared" si="291"/>
        <v>720</v>
      </c>
      <c r="J1453" s="5">
        <f t="shared" si="292"/>
        <v>1007.5497317430031</v>
      </c>
      <c r="K1453" s="2">
        <f t="shared" si="293"/>
        <v>42492.182842760471</v>
      </c>
      <c r="L1453" s="2">
        <f t="shared" si="294"/>
        <v>88076</v>
      </c>
      <c r="M1453" s="2">
        <f t="shared" si="295"/>
        <v>23760</v>
      </c>
      <c r="N1453" s="6">
        <f t="shared" si="296"/>
        <v>1</v>
      </c>
      <c r="O1453" s="2">
        <f t="shared" si="297"/>
        <v>1823.8171572395295</v>
      </c>
      <c r="P1453" s="2">
        <f t="shared" si="298"/>
        <v>1823.8171572395295</v>
      </c>
    </row>
    <row r="1454" spans="1:16">
      <c r="A1454" s="6">
        <v>2</v>
      </c>
      <c r="B1454" s="6">
        <v>4</v>
      </c>
      <c r="C1454" s="6">
        <v>24</v>
      </c>
      <c r="D1454" s="6">
        <f t="shared" si="286"/>
        <v>30</v>
      </c>
      <c r="E1454" s="5">
        <f t="shared" si="287"/>
        <v>217.80000000000004</v>
      </c>
      <c r="F1454" s="5">
        <f t="shared" si="288"/>
        <v>132.45754687499996</v>
      </c>
      <c r="G1454" s="5">
        <f t="shared" si="289"/>
        <v>1455.1391344474989</v>
      </c>
      <c r="H1454" s="5">
        <f t="shared" si="290"/>
        <v>1805.3966813224988</v>
      </c>
      <c r="I1454" s="5">
        <f t="shared" si="291"/>
        <v>720</v>
      </c>
      <c r="J1454" s="5">
        <f t="shared" si="292"/>
        <v>1085.3966813224988</v>
      </c>
      <c r="K1454" s="2">
        <f t="shared" si="293"/>
        <v>43843.692384071161</v>
      </c>
      <c r="L1454" s="2">
        <f t="shared" si="294"/>
        <v>90776</v>
      </c>
      <c r="M1454" s="2">
        <f t="shared" si="295"/>
        <v>24640</v>
      </c>
      <c r="N1454" s="6">
        <f t="shared" si="296"/>
        <v>1</v>
      </c>
      <c r="O1454" s="2">
        <f t="shared" si="297"/>
        <v>2292.3076159288394</v>
      </c>
      <c r="P1454" s="2">
        <f t="shared" si="298"/>
        <v>2292.3076159288394</v>
      </c>
    </row>
    <row r="1455" spans="1:16">
      <c r="A1455" s="6">
        <v>2</v>
      </c>
      <c r="B1455" s="6">
        <v>4</v>
      </c>
      <c r="C1455" s="6">
        <v>25</v>
      </c>
      <c r="D1455" s="6">
        <f t="shared" si="286"/>
        <v>31</v>
      </c>
      <c r="E1455" s="5">
        <f t="shared" si="287"/>
        <v>217.80000000000004</v>
      </c>
      <c r="F1455" s="5">
        <f t="shared" si="288"/>
        <v>132.45754687499996</v>
      </c>
      <c r="G1455" s="5">
        <f t="shared" si="289"/>
        <v>1534.7170558625965</v>
      </c>
      <c r="H1455" s="5">
        <f t="shared" si="290"/>
        <v>1884.9746027375963</v>
      </c>
      <c r="I1455" s="5">
        <f t="shared" si="291"/>
        <v>720</v>
      </c>
      <c r="J1455" s="5">
        <f t="shared" si="292"/>
        <v>1164.9746027375963</v>
      </c>
      <c r="K1455" s="2">
        <f t="shared" si="293"/>
        <v>45225.253519749938</v>
      </c>
      <c r="L1455" s="2">
        <f t="shared" si="294"/>
        <v>93476</v>
      </c>
      <c r="M1455" s="2">
        <f t="shared" si="295"/>
        <v>25520</v>
      </c>
      <c r="N1455" s="6">
        <f t="shared" si="296"/>
        <v>1</v>
      </c>
      <c r="O1455" s="2">
        <f t="shared" si="297"/>
        <v>2730.7464802500617</v>
      </c>
      <c r="P1455" s="2">
        <f t="shared" si="298"/>
        <v>2730.7464802500617</v>
      </c>
    </row>
    <row r="1456" spans="1:16">
      <c r="A1456" s="6">
        <v>2</v>
      </c>
      <c r="B1456" s="6">
        <v>4</v>
      </c>
      <c r="C1456" s="6">
        <v>26</v>
      </c>
      <c r="D1456" s="6">
        <f t="shared" si="286"/>
        <v>32</v>
      </c>
      <c r="E1456" s="5">
        <f t="shared" si="287"/>
        <v>217.80000000000004</v>
      </c>
      <c r="F1456" s="5">
        <f t="shared" si="288"/>
        <v>132.45754687499996</v>
      </c>
      <c r="G1456" s="5">
        <f t="shared" si="289"/>
        <v>1616.0570598233144</v>
      </c>
      <c r="H1456" s="5">
        <f t="shared" si="290"/>
        <v>1966.3146066983145</v>
      </c>
      <c r="I1456" s="5">
        <f t="shared" si="291"/>
        <v>720</v>
      </c>
      <c r="J1456" s="5">
        <f t="shared" si="292"/>
        <v>1246.3146066983145</v>
      </c>
      <c r="K1456" s="2">
        <f t="shared" si="293"/>
        <v>46637.406366290183</v>
      </c>
      <c r="L1456" s="2">
        <f t="shared" si="294"/>
        <v>96176</v>
      </c>
      <c r="M1456" s="2">
        <f t="shared" si="295"/>
        <v>26400</v>
      </c>
      <c r="N1456" s="6">
        <f t="shared" si="296"/>
        <v>1</v>
      </c>
      <c r="O1456" s="2">
        <f t="shared" si="297"/>
        <v>3138.5936337098174</v>
      </c>
      <c r="P1456" s="2">
        <f t="shared" si="298"/>
        <v>3138.5936337098174</v>
      </c>
    </row>
    <row r="1457" spans="1:16">
      <c r="A1457" s="6">
        <v>2</v>
      </c>
      <c r="B1457" s="6">
        <v>4</v>
      </c>
      <c r="C1457" s="6">
        <v>27</v>
      </c>
      <c r="D1457" s="6">
        <f t="shared" si="286"/>
        <v>33</v>
      </c>
      <c r="E1457" s="5">
        <f t="shared" si="287"/>
        <v>217.80000000000004</v>
      </c>
      <c r="F1457" s="5">
        <f t="shared" si="288"/>
        <v>132.45754687499996</v>
      </c>
      <c r="G1457" s="5">
        <f t="shared" si="289"/>
        <v>1699.1907643430709</v>
      </c>
      <c r="H1457" s="5">
        <f t="shared" si="290"/>
        <v>2049.448311218071</v>
      </c>
      <c r="I1457" s="5">
        <f t="shared" si="291"/>
        <v>720</v>
      </c>
      <c r="J1457" s="5">
        <f t="shared" si="292"/>
        <v>1329.448311218071</v>
      </c>
      <c r="K1457" s="2">
        <f t="shared" si="293"/>
        <v>48080.699847535958</v>
      </c>
      <c r="L1457" s="2">
        <f t="shared" si="294"/>
        <v>98876</v>
      </c>
      <c r="M1457" s="2">
        <f t="shared" si="295"/>
        <v>27280</v>
      </c>
      <c r="N1457" s="6">
        <f t="shared" si="296"/>
        <v>1</v>
      </c>
      <c r="O1457" s="2">
        <f t="shared" si="297"/>
        <v>3515.3001524640422</v>
      </c>
      <c r="P1457" s="2">
        <f t="shared" si="298"/>
        <v>3515.3001524640422</v>
      </c>
    </row>
    <row r="1458" spans="1:16">
      <c r="A1458" s="6">
        <v>2</v>
      </c>
      <c r="B1458" s="6">
        <v>4</v>
      </c>
      <c r="C1458" s="6">
        <v>28</v>
      </c>
      <c r="D1458" s="6">
        <f t="shared" si="286"/>
        <v>34</v>
      </c>
      <c r="E1458" s="5">
        <f t="shared" si="287"/>
        <v>217.80000000000004</v>
      </c>
      <c r="F1458" s="5">
        <f t="shared" si="288"/>
        <v>132.45754687499996</v>
      </c>
      <c r="G1458" s="5">
        <f t="shared" si="289"/>
        <v>1784.1503025602246</v>
      </c>
      <c r="H1458" s="5">
        <f t="shared" si="290"/>
        <v>2134.4078494352248</v>
      </c>
      <c r="I1458" s="5">
        <f t="shared" si="291"/>
        <v>720</v>
      </c>
      <c r="J1458" s="5">
        <f t="shared" si="292"/>
        <v>1414.4078494352248</v>
      </c>
      <c r="K1458" s="2">
        <f t="shared" si="293"/>
        <v>49555.691830472657</v>
      </c>
      <c r="L1458" s="2">
        <f t="shared" si="294"/>
        <v>101576</v>
      </c>
      <c r="M1458" s="2">
        <f t="shared" si="295"/>
        <v>28160</v>
      </c>
      <c r="N1458" s="6">
        <f t="shared" si="296"/>
        <v>1</v>
      </c>
      <c r="O1458" s="2">
        <f t="shared" si="297"/>
        <v>3860.3081695273431</v>
      </c>
      <c r="P1458" s="2">
        <f t="shared" si="298"/>
        <v>3860.3081695273431</v>
      </c>
    </row>
    <row r="1459" spans="1:16">
      <c r="A1459" s="6">
        <v>2</v>
      </c>
      <c r="B1459" s="6">
        <v>4</v>
      </c>
      <c r="C1459" s="6">
        <v>29</v>
      </c>
      <c r="D1459" s="6">
        <f t="shared" si="286"/>
        <v>35</v>
      </c>
      <c r="E1459" s="5">
        <f t="shared" si="287"/>
        <v>217.80000000000004</v>
      </c>
      <c r="F1459" s="5">
        <f t="shared" si="288"/>
        <v>132.45754687499996</v>
      </c>
      <c r="G1459" s="5">
        <f t="shared" si="289"/>
        <v>1870.9683306758782</v>
      </c>
      <c r="H1459" s="5">
        <f t="shared" si="290"/>
        <v>2221.2258775508781</v>
      </c>
      <c r="I1459" s="5">
        <f t="shared" si="291"/>
        <v>720</v>
      </c>
      <c r="J1459" s="5">
        <f t="shared" si="292"/>
        <v>1501.2258775508781</v>
      </c>
      <c r="K1459" s="2">
        <f t="shared" si="293"/>
        <v>51062.949263036076</v>
      </c>
      <c r="L1459" s="2">
        <f t="shared" si="294"/>
        <v>104276</v>
      </c>
      <c r="M1459" s="2">
        <f t="shared" si="295"/>
        <v>29040</v>
      </c>
      <c r="N1459" s="6">
        <f t="shared" si="296"/>
        <v>1</v>
      </c>
      <c r="O1459" s="2">
        <f t="shared" si="297"/>
        <v>4173.0507369639236</v>
      </c>
      <c r="P1459" s="2">
        <f t="shared" si="298"/>
        <v>4173.0507369639236</v>
      </c>
    </row>
    <row r="1460" spans="1:16">
      <c r="A1460" s="6">
        <v>2</v>
      </c>
      <c r="B1460" s="6">
        <v>4</v>
      </c>
      <c r="C1460" s="6">
        <v>30</v>
      </c>
      <c r="D1460" s="6">
        <f t="shared" si="286"/>
        <v>36</v>
      </c>
      <c r="E1460" s="5">
        <f t="shared" si="287"/>
        <v>217.80000000000004</v>
      </c>
      <c r="F1460" s="5">
        <f t="shared" si="288"/>
        <v>132.45754687499996</v>
      </c>
      <c r="G1460" s="5">
        <f t="shared" si="289"/>
        <v>1959.6780360096488</v>
      </c>
      <c r="H1460" s="5">
        <f t="shared" si="290"/>
        <v>2309.9355828846487</v>
      </c>
      <c r="I1460" s="5">
        <f t="shared" si="291"/>
        <v>720</v>
      </c>
      <c r="J1460" s="5">
        <f t="shared" si="292"/>
        <v>1589.9355828846487</v>
      </c>
      <c r="K1460" s="2">
        <f t="shared" si="293"/>
        <v>52603.048313969601</v>
      </c>
      <c r="L1460" s="2">
        <f t="shared" si="294"/>
        <v>106976</v>
      </c>
      <c r="M1460" s="2">
        <f t="shared" si="295"/>
        <v>29920</v>
      </c>
      <c r="N1460" s="6">
        <f t="shared" si="296"/>
        <v>1</v>
      </c>
      <c r="O1460" s="2">
        <f t="shared" si="297"/>
        <v>4452.9516860303993</v>
      </c>
      <c r="P1460" s="2">
        <f t="shared" si="298"/>
        <v>4452.9516860303993</v>
      </c>
    </row>
    <row r="1461" spans="1:16">
      <c r="A1461" s="6">
        <v>2</v>
      </c>
      <c r="B1461" s="6">
        <v>5</v>
      </c>
      <c r="C1461" s="6">
        <v>0</v>
      </c>
      <c r="D1461" s="6">
        <f t="shared" si="286"/>
        <v>7</v>
      </c>
      <c r="E1461" s="5">
        <f t="shared" si="287"/>
        <v>217.80000000000004</v>
      </c>
      <c r="F1461" s="5">
        <f t="shared" si="288"/>
        <v>169.71123193359369</v>
      </c>
      <c r="G1461" s="5">
        <f t="shared" si="289"/>
        <v>0</v>
      </c>
      <c r="H1461" s="5">
        <f t="shared" si="290"/>
        <v>387.51123193359376</v>
      </c>
      <c r="I1461" s="5">
        <f t="shared" si="291"/>
        <v>387.51123193359376</v>
      </c>
      <c r="J1461" s="5">
        <f t="shared" si="292"/>
        <v>0</v>
      </c>
      <c r="K1461" s="2">
        <f t="shared" si="293"/>
        <v>13455.251108805338</v>
      </c>
      <c r="L1461" s="2">
        <f t="shared" si="294"/>
        <v>28070</v>
      </c>
      <c r="M1461" s="2">
        <f t="shared" si="295"/>
        <v>3960</v>
      </c>
      <c r="N1461" s="6">
        <f t="shared" si="296"/>
        <v>1</v>
      </c>
      <c r="O1461" s="2">
        <f t="shared" si="297"/>
        <v>-9345.2511088053379</v>
      </c>
      <c r="P1461" s="2">
        <f t="shared" si="298"/>
        <v>-9345.2511088053379</v>
      </c>
    </row>
    <row r="1462" spans="1:16">
      <c r="A1462" s="6">
        <v>2</v>
      </c>
      <c r="B1462" s="6">
        <v>5</v>
      </c>
      <c r="C1462" s="6">
        <v>1</v>
      </c>
      <c r="D1462" s="6">
        <f t="shared" si="286"/>
        <v>8</v>
      </c>
      <c r="E1462" s="5">
        <f t="shared" si="287"/>
        <v>217.80000000000004</v>
      </c>
      <c r="F1462" s="5">
        <f t="shared" si="288"/>
        <v>169.71123193359369</v>
      </c>
      <c r="G1462" s="5">
        <f t="shared" si="289"/>
        <v>45.5625</v>
      </c>
      <c r="H1462" s="5">
        <f t="shared" si="290"/>
        <v>433.07373193359376</v>
      </c>
      <c r="I1462" s="5">
        <f t="shared" si="291"/>
        <v>433.07373193359376</v>
      </c>
      <c r="J1462" s="5">
        <f t="shared" si="292"/>
        <v>0</v>
      </c>
      <c r="K1462" s="2">
        <f t="shared" si="293"/>
        <v>15037.282358805338</v>
      </c>
      <c r="L1462" s="2">
        <f t="shared" si="294"/>
        <v>30770</v>
      </c>
      <c r="M1462" s="2">
        <f t="shared" si="295"/>
        <v>4840</v>
      </c>
      <c r="N1462" s="6">
        <f t="shared" si="296"/>
        <v>1</v>
      </c>
      <c r="O1462" s="2">
        <f t="shared" si="297"/>
        <v>-9107.2823588053379</v>
      </c>
      <c r="P1462" s="2">
        <f t="shared" si="298"/>
        <v>-9107.2823588053379</v>
      </c>
    </row>
    <row r="1463" spans="1:16">
      <c r="A1463" s="6">
        <v>2</v>
      </c>
      <c r="B1463" s="6">
        <v>5</v>
      </c>
      <c r="C1463" s="6">
        <v>2</v>
      </c>
      <c r="D1463" s="6">
        <f t="shared" si="286"/>
        <v>9</v>
      </c>
      <c r="E1463" s="5">
        <f t="shared" si="287"/>
        <v>217.80000000000004</v>
      </c>
      <c r="F1463" s="5">
        <f t="shared" si="288"/>
        <v>169.71123193359369</v>
      </c>
      <c r="G1463" s="5">
        <f t="shared" si="289"/>
        <v>92.264062499999994</v>
      </c>
      <c r="H1463" s="5">
        <f t="shared" si="290"/>
        <v>479.77529443359379</v>
      </c>
      <c r="I1463" s="5">
        <f t="shared" si="291"/>
        <v>479.77529443359379</v>
      </c>
      <c r="J1463" s="5">
        <f t="shared" si="292"/>
        <v>0</v>
      </c>
      <c r="K1463" s="2">
        <f t="shared" si="293"/>
        <v>16658.86439005534</v>
      </c>
      <c r="L1463" s="2">
        <f t="shared" si="294"/>
        <v>33470</v>
      </c>
      <c r="M1463" s="2">
        <f t="shared" si="295"/>
        <v>5720</v>
      </c>
      <c r="N1463" s="6">
        <f t="shared" si="296"/>
        <v>1</v>
      </c>
      <c r="O1463" s="2">
        <f t="shared" si="297"/>
        <v>-8908.8643900553398</v>
      </c>
      <c r="P1463" s="2">
        <f t="shared" si="298"/>
        <v>-8908.8643900553398</v>
      </c>
    </row>
    <row r="1464" spans="1:16">
      <c r="A1464" s="6">
        <v>2</v>
      </c>
      <c r="B1464" s="6">
        <v>5</v>
      </c>
      <c r="C1464" s="6">
        <v>3</v>
      </c>
      <c r="D1464" s="6">
        <f t="shared" si="286"/>
        <v>10</v>
      </c>
      <c r="E1464" s="5">
        <f t="shared" si="287"/>
        <v>217.80000000000004</v>
      </c>
      <c r="F1464" s="5">
        <f t="shared" si="288"/>
        <v>169.71123193359369</v>
      </c>
      <c r="G1464" s="5">
        <f t="shared" si="289"/>
        <v>140.12604492187498</v>
      </c>
      <c r="H1464" s="5">
        <f t="shared" si="290"/>
        <v>527.63727685546871</v>
      </c>
      <c r="I1464" s="5">
        <f t="shared" si="291"/>
        <v>527.63727685546871</v>
      </c>
      <c r="J1464" s="5">
        <f t="shared" si="292"/>
        <v>0</v>
      </c>
      <c r="K1464" s="2">
        <f t="shared" si="293"/>
        <v>18320.738779703774</v>
      </c>
      <c r="L1464" s="2">
        <f t="shared" si="294"/>
        <v>36170</v>
      </c>
      <c r="M1464" s="2">
        <f t="shared" si="295"/>
        <v>6600</v>
      </c>
      <c r="N1464" s="6">
        <f t="shared" si="296"/>
        <v>1</v>
      </c>
      <c r="O1464" s="2">
        <f t="shared" si="297"/>
        <v>-8750.7387797037736</v>
      </c>
      <c r="P1464" s="2">
        <f t="shared" si="298"/>
        <v>-8750.7387797037736</v>
      </c>
    </row>
    <row r="1465" spans="1:16">
      <c r="A1465" s="6">
        <v>2</v>
      </c>
      <c r="B1465" s="6">
        <v>5</v>
      </c>
      <c r="C1465" s="6">
        <v>4</v>
      </c>
      <c r="D1465" s="6">
        <f t="shared" si="286"/>
        <v>11</v>
      </c>
      <c r="E1465" s="5">
        <f t="shared" si="287"/>
        <v>217.80000000000004</v>
      </c>
      <c r="F1465" s="5">
        <f t="shared" si="288"/>
        <v>169.71123193359369</v>
      </c>
      <c r="G1465" s="5">
        <f t="shared" si="289"/>
        <v>189.17016064453125</v>
      </c>
      <c r="H1465" s="5">
        <f t="shared" si="290"/>
        <v>576.68139257812504</v>
      </c>
      <c r="I1465" s="5">
        <f t="shared" si="291"/>
        <v>576.68139257812504</v>
      </c>
      <c r="J1465" s="5">
        <f t="shared" si="292"/>
        <v>0</v>
      </c>
      <c r="K1465" s="2">
        <f t="shared" si="293"/>
        <v>20023.65946451823</v>
      </c>
      <c r="L1465" s="2">
        <f t="shared" si="294"/>
        <v>38870</v>
      </c>
      <c r="M1465" s="2">
        <f t="shared" si="295"/>
        <v>7480</v>
      </c>
      <c r="N1465" s="6">
        <f t="shared" si="296"/>
        <v>1</v>
      </c>
      <c r="O1465" s="2">
        <f t="shared" si="297"/>
        <v>-8633.6594645182304</v>
      </c>
      <c r="P1465" s="2">
        <f t="shared" si="298"/>
        <v>-8633.6594645182304</v>
      </c>
    </row>
    <row r="1466" spans="1:16">
      <c r="A1466" s="6">
        <v>2</v>
      </c>
      <c r="B1466" s="6">
        <v>5</v>
      </c>
      <c r="C1466" s="6">
        <v>5</v>
      </c>
      <c r="D1466" s="6">
        <f t="shared" si="286"/>
        <v>12</v>
      </c>
      <c r="E1466" s="5">
        <f t="shared" si="287"/>
        <v>217.80000000000004</v>
      </c>
      <c r="F1466" s="5">
        <f t="shared" si="288"/>
        <v>169.71123193359369</v>
      </c>
      <c r="G1466" s="5">
        <f t="shared" si="289"/>
        <v>239.41848456573481</v>
      </c>
      <c r="H1466" s="5">
        <f t="shared" si="290"/>
        <v>626.92971649932861</v>
      </c>
      <c r="I1466" s="5">
        <f t="shared" si="291"/>
        <v>626.92971649932861</v>
      </c>
      <c r="J1466" s="5">
        <f t="shared" si="292"/>
        <v>0</v>
      </c>
      <c r="K1466" s="2">
        <f t="shared" si="293"/>
        <v>21768.392934004463</v>
      </c>
      <c r="L1466" s="2">
        <f t="shared" si="294"/>
        <v>41570</v>
      </c>
      <c r="M1466" s="2">
        <f t="shared" si="295"/>
        <v>8360</v>
      </c>
      <c r="N1466" s="6">
        <f t="shared" si="296"/>
        <v>1</v>
      </c>
      <c r="O1466" s="2">
        <f t="shared" si="297"/>
        <v>-8558.3929340044633</v>
      </c>
      <c r="P1466" s="2">
        <f t="shared" si="298"/>
        <v>-8558.3929340044633</v>
      </c>
    </row>
    <row r="1467" spans="1:16">
      <c r="A1467" s="6">
        <v>2</v>
      </c>
      <c r="B1467" s="6">
        <v>5</v>
      </c>
      <c r="C1467" s="6">
        <v>6</v>
      </c>
      <c r="D1467" s="6">
        <f t="shared" si="286"/>
        <v>13</v>
      </c>
      <c r="E1467" s="5">
        <f t="shared" si="287"/>
        <v>217.80000000000004</v>
      </c>
      <c r="F1467" s="5">
        <f t="shared" si="288"/>
        <v>169.71123193359369</v>
      </c>
      <c r="G1467" s="5">
        <f t="shared" si="289"/>
        <v>290.89345874736784</v>
      </c>
      <c r="H1467" s="5">
        <f t="shared" si="290"/>
        <v>678.40469068096161</v>
      </c>
      <c r="I1467" s="5">
        <f t="shared" si="291"/>
        <v>678.40469068096161</v>
      </c>
      <c r="J1467" s="5">
        <f t="shared" si="292"/>
        <v>0</v>
      </c>
      <c r="K1467" s="2">
        <f t="shared" si="293"/>
        <v>23555.718426422278</v>
      </c>
      <c r="L1467" s="2">
        <f t="shared" si="294"/>
        <v>44270</v>
      </c>
      <c r="M1467" s="2">
        <f t="shared" si="295"/>
        <v>9240</v>
      </c>
      <c r="N1467" s="6">
        <f t="shared" si="296"/>
        <v>1</v>
      </c>
      <c r="O1467" s="2">
        <f t="shared" si="297"/>
        <v>-8525.7184264222778</v>
      </c>
      <c r="P1467" s="2">
        <f t="shared" si="298"/>
        <v>-8525.7184264222778</v>
      </c>
    </row>
    <row r="1468" spans="1:16">
      <c r="A1468" s="6">
        <v>2</v>
      </c>
      <c r="B1468" s="6">
        <v>5</v>
      </c>
      <c r="C1468" s="6">
        <v>7</v>
      </c>
      <c r="D1468" s="6">
        <f t="shared" si="286"/>
        <v>14</v>
      </c>
      <c r="E1468" s="5">
        <f t="shared" si="287"/>
        <v>217.80000000000004</v>
      </c>
      <c r="F1468" s="5">
        <f t="shared" si="288"/>
        <v>169.71123193359369</v>
      </c>
      <c r="G1468" s="5">
        <f t="shared" si="289"/>
        <v>343.61789814532818</v>
      </c>
      <c r="H1468" s="5">
        <f t="shared" si="290"/>
        <v>731.12913007892189</v>
      </c>
      <c r="I1468" s="5">
        <f t="shared" si="291"/>
        <v>720</v>
      </c>
      <c r="J1468" s="5">
        <f t="shared" si="292"/>
        <v>11.129130078921889</v>
      </c>
      <c r="K1468" s="2">
        <f t="shared" si="293"/>
        <v>25193.214063870171</v>
      </c>
      <c r="L1468" s="2">
        <f t="shared" si="294"/>
        <v>46970</v>
      </c>
      <c r="M1468" s="2">
        <f t="shared" si="295"/>
        <v>10120</v>
      </c>
      <c r="N1468" s="6">
        <f t="shared" si="296"/>
        <v>1</v>
      </c>
      <c r="O1468" s="2">
        <f t="shared" si="297"/>
        <v>-8343.2140638701712</v>
      </c>
      <c r="P1468" s="2">
        <f t="shared" si="298"/>
        <v>-8343.2140638701712</v>
      </c>
    </row>
    <row r="1469" spans="1:16">
      <c r="A1469" s="6">
        <v>2</v>
      </c>
      <c r="B1469" s="6">
        <v>5</v>
      </c>
      <c r="C1469" s="6">
        <v>8</v>
      </c>
      <c r="D1469" s="6">
        <f t="shared" si="286"/>
        <v>15</v>
      </c>
      <c r="E1469" s="5">
        <f t="shared" si="287"/>
        <v>217.80000000000004</v>
      </c>
      <c r="F1469" s="5">
        <f t="shared" si="288"/>
        <v>169.71123193359369</v>
      </c>
      <c r="G1469" s="5">
        <f t="shared" si="289"/>
        <v>397.61499642530839</v>
      </c>
      <c r="H1469" s="5">
        <f t="shared" si="290"/>
        <v>785.12622835890215</v>
      </c>
      <c r="I1469" s="5">
        <f t="shared" si="291"/>
        <v>720</v>
      </c>
      <c r="J1469" s="5">
        <f t="shared" si="292"/>
        <v>65.126228358902154</v>
      </c>
      <c r="K1469" s="2">
        <f t="shared" si="293"/>
        <v>26130.663686786495</v>
      </c>
      <c r="L1469" s="2">
        <f t="shared" si="294"/>
        <v>49670</v>
      </c>
      <c r="M1469" s="2">
        <f t="shared" si="295"/>
        <v>11000</v>
      </c>
      <c r="N1469" s="6">
        <f t="shared" si="296"/>
        <v>1</v>
      </c>
      <c r="O1469" s="2">
        <f t="shared" si="297"/>
        <v>-7460.6636867864945</v>
      </c>
      <c r="P1469" s="2">
        <f t="shared" si="298"/>
        <v>-7460.6636867864945</v>
      </c>
    </row>
    <row r="1470" spans="1:16">
      <c r="A1470" s="6">
        <v>2</v>
      </c>
      <c r="B1470" s="6">
        <v>5</v>
      </c>
      <c r="C1470" s="6">
        <v>9</v>
      </c>
      <c r="D1470" s="6">
        <f t="shared" si="286"/>
        <v>16</v>
      </c>
      <c r="E1470" s="5">
        <f t="shared" si="287"/>
        <v>217.80000000000004</v>
      </c>
      <c r="F1470" s="5">
        <f t="shared" si="288"/>
        <v>169.71123193359369</v>
      </c>
      <c r="G1470" s="5">
        <f t="shared" si="289"/>
        <v>452.90833186570285</v>
      </c>
      <c r="H1470" s="5">
        <f t="shared" si="290"/>
        <v>840.41956379929661</v>
      </c>
      <c r="I1470" s="5">
        <f t="shared" si="291"/>
        <v>720</v>
      </c>
      <c r="J1470" s="5">
        <f t="shared" si="292"/>
        <v>120.41956379929661</v>
      </c>
      <c r="K1470" s="2">
        <f t="shared" si="293"/>
        <v>27090.61742707112</v>
      </c>
      <c r="L1470" s="2">
        <f t="shared" si="294"/>
        <v>52370</v>
      </c>
      <c r="M1470" s="2">
        <f t="shared" si="295"/>
        <v>11880</v>
      </c>
      <c r="N1470" s="6">
        <f t="shared" si="296"/>
        <v>1</v>
      </c>
      <c r="O1470" s="2">
        <f t="shared" si="297"/>
        <v>-6600.6174270711199</v>
      </c>
      <c r="P1470" s="2">
        <f t="shared" si="298"/>
        <v>-6600.6174270711199</v>
      </c>
    </row>
    <row r="1471" spans="1:16">
      <c r="A1471" s="6">
        <v>2</v>
      </c>
      <c r="B1471" s="6">
        <v>5</v>
      </c>
      <c r="C1471" s="6">
        <v>10</v>
      </c>
      <c r="D1471" s="6">
        <f t="shared" si="286"/>
        <v>17</v>
      </c>
      <c r="E1471" s="5">
        <f t="shared" si="287"/>
        <v>217.80000000000004</v>
      </c>
      <c r="F1471" s="5">
        <f t="shared" si="288"/>
        <v>169.71123193359369</v>
      </c>
      <c r="G1471" s="5">
        <f t="shared" si="289"/>
        <v>509.52187334891573</v>
      </c>
      <c r="H1471" s="5">
        <f t="shared" si="290"/>
        <v>897.0331052825095</v>
      </c>
      <c r="I1471" s="5">
        <f t="shared" si="291"/>
        <v>720</v>
      </c>
      <c r="J1471" s="5">
        <f t="shared" si="292"/>
        <v>177.0331052825095</v>
      </c>
      <c r="K1471" s="2">
        <f t="shared" si="293"/>
        <v>28073.491411154679</v>
      </c>
      <c r="L1471" s="2">
        <f t="shared" si="294"/>
        <v>55070</v>
      </c>
      <c r="M1471" s="2">
        <f t="shared" si="295"/>
        <v>12760</v>
      </c>
      <c r="N1471" s="6">
        <f t="shared" si="296"/>
        <v>1</v>
      </c>
      <c r="O1471" s="2">
        <f t="shared" si="297"/>
        <v>-5763.4914111546786</v>
      </c>
      <c r="P1471" s="2">
        <f t="shared" si="298"/>
        <v>-5763.4914111546786</v>
      </c>
    </row>
    <row r="1472" spans="1:16">
      <c r="A1472" s="6">
        <v>2</v>
      </c>
      <c r="B1472" s="6">
        <v>5</v>
      </c>
      <c r="C1472" s="6">
        <v>11</v>
      </c>
      <c r="D1472" s="6">
        <f t="shared" si="286"/>
        <v>18</v>
      </c>
      <c r="E1472" s="5">
        <f t="shared" si="287"/>
        <v>217.80000000000004</v>
      </c>
      <c r="F1472" s="5">
        <f t="shared" si="288"/>
        <v>169.71123193359369</v>
      </c>
      <c r="G1472" s="5">
        <f t="shared" si="289"/>
        <v>567.47998644235474</v>
      </c>
      <c r="H1472" s="5">
        <f t="shared" si="290"/>
        <v>954.99121837594851</v>
      </c>
      <c r="I1472" s="5">
        <f t="shared" si="291"/>
        <v>720</v>
      </c>
      <c r="J1472" s="5">
        <f t="shared" si="292"/>
        <v>234.99121837594851</v>
      </c>
      <c r="K1472" s="2">
        <f t="shared" si="293"/>
        <v>29079.708652360216</v>
      </c>
      <c r="L1472" s="2">
        <f t="shared" si="294"/>
        <v>57770</v>
      </c>
      <c r="M1472" s="2">
        <f t="shared" si="295"/>
        <v>13640</v>
      </c>
      <c r="N1472" s="6">
        <f t="shared" si="296"/>
        <v>1</v>
      </c>
      <c r="O1472" s="2">
        <f t="shared" si="297"/>
        <v>-4949.7086523602156</v>
      </c>
      <c r="P1472" s="2">
        <f t="shared" si="298"/>
        <v>-4949.7086523602156</v>
      </c>
    </row>
    <row r="1473" spans="1:16">
      <c r="A1473" s="6">
        <v>2</v>
      </c>
      <c r="B1473" s="6">
        <v>5</v>
      </c>
      <c r="C1473" s="6">
        <v>12</v>
      </c>
      <c r="D1473" s="6">
        <f t="shared" si="286"/>
        <v>19</v>
      </c>
      <c r="E1473" s="5">
        <f t="shared" si="287"/>
        <v>217.80000000000004</v>
      </c>
      <c r="F1473" s="5">
        <f t="shared" si="288"/>
        <v>169.71123193359369</v>
      </c>
      <c r="G1473" s="5">
        <f t="shared" si="289"/>
        <v>626.80743957041921</v>
      </c>
      <c r="H1473" s="5">
        <f t="shared" si="290"/>
        <v>1014.318671504013</v>
      </c>
      <c r="I1473" s="5">
        <f t="shared" si="291"/>
        <v>720</v>
      </c>
      <c r="J1473" s="5">
        <f t="shared" si="292"/>
        <v>294.31867150401297</v>
      </c>
      <c r="K1473" s="2">
        <f t="shared" si="293"/>
        <v>30109.699158055781</v>
      </c>
      <c r="L1473" s="2">
        <f t="shared" si="294"/>
        <v>60470</v>
      </c>
      <c r="M1473" s="2">
        <f t="shared" si="295"/>
        <v>14520</v>
      </c>
      <c r="N1473" s="6">
        <f t="shared" si="296"/>
        <v>1</v>
      </c>
      <c r="O1473" s="2">
        <f t="shared" si="297"/>
        <v>-4159.6991580557806</v>
      </c>
      <c r="P1473" s="2">
        <f t="shared" si="298"/>
        <v>-4159.6991580557806</v>
      </c>
    </row>
    <row r="1474" spans="1:16">
      <c r="A1474" s="6">
        <v>2</v>
      </c>
      <c r="B1474" s="6">
        <v>5</v>
      </c>
      <c r="C1474" s="6">
        <v>13</v>
      </c>
      <c r="D1474" s="6">
        <f t="shared" si="286"/>
        <v>20</v>
      </c>
      <c r="E1474" s="5">
        <f t="shared" si="287"/>
        <v>217.80000000000004</v>
      </c>
      <c r="F1474" s="5">
        <f t="shared" si="288"/>
        <v>169.71123193359369</v>
      </c>
      <c r="G1474" s="5">
        <f t="shared" si="289"/>
        <v>687.52941027880343</v>
      </c>
      <c r="H1474" s="5">
        <f t="shared" si="290"/>
        <v>1075.0406422123972</v>
      </c>
      <c r="I1474" s="5">
        <f t="shared" si="291"/>
        <v>720</v>
      </c>
      <c r="J1474" s="5">
        <f t="shared" si="292"/>
        <v>355.04064221239719</v>
      </c>
      <c r="K1474" s="2">
        <f t="shared" si="293"/>
        <v>31163.900038409673</v>
      </c>
      <c r="L1474" s="2">
        <f t="shared" si="294"/>
        <v>63170</v>
      </c>
      <c r="M1474" s="2">
        <f t="shared" si="295"/>
        <v>15400</v>
      </c>
      <c r="N1474" s="6">
        <f t="shared" si="296"/>
        <v>1</v>
      </c>
      <c r="O1474" s="2">
        <f t="shared" si="297"/>
        <v>-3393.9000384096726</v>
      </c>
      <c r="P1474" s="2">
        <f t="shared" si="298"/>
        <v>-3393.9000384096726</v>
      </c>
    </row>
    <row r="1475" spans="1:16">
      <c r="A1475" s="6">
        <v>2</v>
      </c>
      <c r="B1475" s="6">
        <v>5</v>
      </c>
      <c r="C1475" s="6">
        <v>14</v>
      </c>
      <c r="D1475" s="6">
        <f t="shared" si="286"/>
        <v>21</v>
      </c>
      <c r="E1475" s="5">
        <f t="shared" si="287"/>
        <v>217.80000000000004</v>
      </c>
      <c r="F1475" s="5">
        <f t="shared" si="288"/>
        <v>169.71123193359369</v>
      </c>
      <c r="G1475" s="5">
        <f t="shared" si="289"/>
        <v>749.67149159246469</v>
      </c>
      <c r="H1475" s="5">
        <f t="shared" si="290"/>
        <v>1137.1827235260585</v>
      </c>
      <c r="I1475" s="5">
        <f t="shared" si="291"/>
        <v>720</v>
      </c>
      <c r="J1475" s="5">
        <f t="shared" si="292"/>
        <v>417.18272352605845</v>
      </c>
      <c r="K1475" s="2">
        <f t="shared" si="293"/>
        <v>32242.755616771847</v>
      </c>
      <c r="L1475" s="2">
        <f t="shared" si="294"/>
        <v>65870</v>
      </c>
      <c r="M1475" s="2">
        <f t="shared" si="295"/>
        <v>16280</v>
      </c>
      <c r="N1475" s="6">
        <f t="shared" si="296"/>
        <v>1</v>
      </c>
      <c r="O1475" s="2">
        <f t="shared" si="297"/>
        <v>-2652.7556167718467</v>
      </c>
      <c r="P1475" s="2">
        <f t="shared" si="298"/>
        <v>-2652.7556167718467</v>
      </c>
    </row>
    <row r="1476" spans="1:16">
      <c r="A1476" s="6">
        <v>2</v>
      </c>
      <c r="B1476" s="6">
        <v>5</v>
      </c>
      <c r="C1476" s="6">
        <v>15</v>
      </c>
      <c r="D1476" s="6">
        <f t="shared" ref="D1476:D1539" si="299">A1476+B1476+C1476</f>
        <v>22</v>
      </c>
      <c r="E1476" s="5">
        <f t="shared" ref="E1476:E1539" si="300">IF(A1476=0,0,A1476*LABOR_HRS_WK_TOM*SEASON_WEEKS*(1+DIM_PCT_TOM)^A1476)</f>
        <v>217.80000000000004</v>
      </c>
      <c r="F1476" s="5">
        <f t="shared" ref="F1476:F1539" si="301">IF(B1476=0,0,B1476*LABOR_HRS_WK_CAR*SEASON_WEEKS*(1+DIM_PCT_CAR)^B1476)</f>
        <v>169.71123193359369</v>
      </c>
      <c r="G1476" s="5">
        <f t="shared" ref="G1476:G1539" si="302">IF(C1476=0,0,C1476*LABOR_HRS_WK_MES*SEASON_WEEKS*(1+DIM_PCT_MES)^C1476)</f>
        <v>813.25969846861108</v>
      </c>
      <c r="H1476" s="5">
        <f t="shared" ref="H1476:H1539" si="303">E1476+F1476+G1476</f>
        <v>1200.7709304022048</v>
      </c>
      <c r="I1476" s="5">
        <f t="shared" ref="I1476:I1539" si="304">MIN(H1476,FARMER_HRS)</f>
        <v>720</v>
      </c>
      <c r="J1476" s="5">
        <f t="shared" ref="J1476:J1539" si="305">MAX(0,H1476-FARMER_HRS)</f>
        <v>480.77093040220484</v>
      </c>
      <c r="K1476" s="2">
        <f t="shared" ref="K1476:K1539" si="306">I1476*FARMER_RATE+J1476*TEMP_WORKER_RATE</f>
        <v>33346.717541704944</v>
      </c>
      <c r="L1476" s="2">
        <f t="shared" ref="L1476:L1539" si="307">A1476*PRICE_TOM+B1476*PRICE_CAR+C1476*PRICE_MES</f>
        <v>68570</v>
      </c>
      <c r="M1476" s="2">
        <f t="shared" ref="M1476:M1539" si="308">A1476*FERT_BED_TOM+B1476*FERT_BED_CAR+C1476*FERT_BED_MES</f>
        <v>17160</v>
      </c>
      <c r="N1476" s="6">
        <f t="shared" ref="N1476:N1539" si="309">IF(AND(D1476&lt;=TOTAL_BEDS,J1476&lt;=TEMP_WORKER_MAX*TEMP_WORKER_HRS),1,0)</f>
        <v>1</v>
      </c>
      <c r="O1476" s="2">
        <f t="shared" ref="O1476:O1539" si="310">L1476-M1476-K1476-FIXED_COSTS</f>
        <v>-1936.7175417049439</v>
      </c>
      <c r="P1476" s="2">
        <f t="shared" ref="P1476:P1539" si="311">IF(N1476=1,O1476,"")</f>
        <v>-1936.7175417049439</v>
      </c>
    </row>
    <row r="1477" spans="1:16">
      <c r="A1477" s="6">
        <v>2</v>
      </c>
      <c r="B1477" s="6">
        <v>5</v>
      </c>
      <c r="C1477" s="6">
        <v>16</v>
      </c>
      <c r="D1477" s="6">
        <f t="shared" si="299"/>
        <v>23</v>
      </c>
      <c r="E1477" s="5">
        <f t="shared" si="300"/>
        <v>217.80000000000004</v>
      </c>
      <c r="F1477" s="5">
        <f t="shared" si="301"/>
        <v>169.71123193359369</v>
      </c>
      <c r="G1477" s="5">
        <f t="shared" si="302"/>
        <v>878.32047434610013</v>
      </c>
      <c r="H1477" s="5">
        <f t="shared" si="303"/>
        <v>1265.8317062796939</v>
      </c>
      <c r="I1477" s="5">
        <f t="shared" si="304"/>
        <v>720</v>
      </c>
      <c r="J1477" s="5">
        <f t="shared" si="305"/>
        <v>545.83170627969389</v>
      </c>
      <c r="K1477" s="2">
        <f t="shared" si="306"/>
        <v>34476.244900689126</v>
      </c>
      <c r="L1477" s="2">
        <f t="shared" si="307"/>
        <v>71270</v>
      </c>
      <c r="M1477" s="2">
        <f t="shared" si="308"/>
        <v>18040</v>
      </c>
      <c r="N1477" s="6">
        <f t="shared" si="309"/>
        <v>1</v>
      </c>
      <c r="O1477" s="2">
        <f t="shared" si="310"/>
        <v>-1246.2449006891256</v>
      </c>
      <c r="P1477" s="2">
        <f t="shared" si="311"/>
        <v>-1246.2449006891256</v>
      </c>
    </row>
    <row r="1478" spans="1:16">
      <c r="A1478" s="6">
        <v>2</v>
      </c>
      <c r="B1478" s="6">
        <v>5</v>
      </c>
      <c r="C1478" s="6">
        <v>17</v>
      </c>
      <c r="D1478" s="6">
        <f t="shared" si="299"/>
        <v>24</v>
      </c>
      <c r="E1478" s="5">
        <f t="shared" si="300"/>
        <v>217.80000000000004</v>
      </c>
      <c r="F1478" s="5">
        <f t="shared" si="301"/>
        <v>169.71123193359369</v>
      </c>
      <c r="G1478" s="5">
        <f t="shared" si="302"/>
        <v>944.88069779264049</v>
      </c>
      <c r="H1478" s="5">
        <f t="shared" si="303"/>
        <v>1332.3919297262341</v>
      </c>
      <c r="I1478" s="5">
        <f t="shared" si="304"/>
        <v>720</v>
      </c>
      <c r="J1478" s="5">
        <f t="shared" si="305"/>
        <v>612.39192972623414</v>
      </c>
      <c r="K1478" s="2">
        <f t="shared" si="306"/>
        <v>35631.804335524896</v>
      </c>
      <c r="L1478" s="2">
        <f t="shared" si="307"/>
        <v>73970</v>
      </c>
      <c r="M1478" s="2">
        <f t="shared" si="308"/>
        <v>18920</v>
      </c>
      <c r="N1478" s="6">
        <f t="shared" si="309"/>
        <v>1</v>
      </c>
      <c r="O1478" s="2">
        <f t="shared" si="310"/>
        <v>-581.80433552489558</v>
      </c>
      <c r="P1478" s="2">
        <f t="shared" si="311"/>
        <v>-581.80433552489558</v>
      </c>
    </row>
    <row r="1479" spans="1:16">
      <c r="A1479" s="6">
        <v>2</v>
      </c>
      <c r="B1479" s="6">
        <v>5</v>
      </c>
      <c r="C1479" s="6">
        <v>18</v>
      </c>
      <c r="D1479" s="6">
        <f t="shared" si="299"/>
        <v>25</v>
      </c>
      <c r="E1479" s="5">
        <f t="shared" si="300"/>
        <v>217.80000000000004</v>
      </c>
      <c r="F1479" s="5">
        <f t="shared" si="301"/>
        <v>169.71123193359369</v>
      </c>
      <c r="G1479" s="5">
        <f t="shared" si="302"/>
        <v>1012.9676892512279</v>
      </c>
      <c r="H1479" s="5">
        <f t="shared" si="303"/>
        <v>1400.4789211848215</v>
      </c>
      <c r="I1479" s="5">
        <f t="shared" si="304"/>
        <v>720</v>
      </c>
      <c r="J1479" s="5">
        <f t="shared" si="305"/>
        <v>680.4789211848215</v>
      </c>
      <c r="K1479" s="2">
        <f t="shared" si="306"/>
        <v>36813.870159458704</v>
      </c>
      <c r="L1479" s="2">
        <f t="shared" si="307"/>
        <v>76670</v>
      </c>
      <c r="M1479" s="2">
        <f t="shared" si="308"/>
        <v>19800</v>
      </c>
      <c r="N1479" s="6">
        <f t="shared" si="309"/>
        <v>1</v>
      </c>
      <c r="O1479" s="2">
        <f t="shared" si="310"/>
        <v>56.129840541296289</v>
      </c>
      <c r="P1479" s="2">
        <f t="shared" si="311"/>
        <v>56.129840541296289</v>
      </c>
    </row>
    <row r="1480" spans="1:16">
      <c r="A1480" s="6">
        <v>2</v>
      </c>
      <c r="B1480" s="6">
        <v>5</v>
      </c>
      <c r="C1480" s="6">
        <v>19</v>
      </c>
      <c r="D1480" s="6">
        <f t="shared" si="299"/>
        <v>26</v>
      </c>
      <c r="E1480" s="5">
        <f t="shared" si="300"/>
        <v>217.80000000000004</v>
      </c>
      <c r="F1480" s="5">
        <f t="shared" si="301"/>
        <v>169.71123193359369</v>
      </c>
      <c r="G1480" s="5">
        <f t="shared" si="302"/>
        <v>1082.6092178872495</v>
      </c>
      <c r="H1480" s="5">
        <f t="shared" si="303"/>
        <v>1470.1204498208433</v>
      </c>
      <c r="I1480" s="5">
        <f t="shared" si="304"/>
        <v>720</v>
      </c>
      <c r="J1480" s="5">
        <f t="shared" si="305"/>
        <v>750.12044982084331</v>
      </c>
      <c r="K1480" s="2">
        <f t="shared" si="306"/>
        <v>38022.924476056309</v>
      </c>
      <c r="L1480" s="2">
        <f t="shared" si="307"/>
        <v>79370</v>
      </c>
      <c r="M1480" s="2">
        <f t="shared" si="308"/>
        <v>20680</v>
      </c>
      <c r="N1480" s="6">
        <f t="shared" si="309"/>
        <v>1</v>
      </c>
      <c r="O1480" s="2">
        <f t="shared" si="310"/>
        <v>667.07552394369122</v>
      </c>
      <c r="P1480" s="2">
        <f t="shared" si="311"/>
        <v>667.07552394369122</v>
      </c>
    </row>
    <row r="1481" spans="1:16">
      <c r="A1481" s="6">
        <v>2</v>
      </c>
      <c r="B1481" s="6">
        <v>5</v>
      </c>
      <c r="C1481" s="6">
        <v>20</v>
      </c>
      <c r="D1481" s="6">
        <f t="shared" si="299"/>
        <v>27</v>
      </c>
      <c r="E1481" s="5">
        <f t="shared" si="300"/>
        <v>217.80000000000004</v>
      </c>
      <c r="F1481" s="5">
        <f t="shared" si="301"/>
        <v>169.71123193359369</v>
      </c>
      <c r="G1481" s="5">
        <f t="shared" si="302"/>
        <v>1153.8335085377266</v>
      </c>
      <c r="H1481" s="5">
        <f t="shared" si="303"/>
        <v>1541.3447404713204</v>
      </c>
      <c r="I1481" s="5">
        <f t="shared" si="304"/>
        <v>720</v>
      </c>
      <c r="J1481" s="5">
        <f t="shared" si="305"/>
        <v>821.34474047132039</v>
      </c>
      <c r="K1481" s="2">
        <f t="shared" si="306"/>
        <v>39259.457299849309</v>
      </c>
      <c r="L1481" s="2">
        <f t="shared" si="307"/>
        <v>82070</v>
      </c>
      <c r="M1481" s="2">
        <f t="shared" si="308"/>
        <v>21560</v>
      </c>
      <c r="N1481" s="6">
        <f t="shared" si="309"/>
        <v>1</v>
      </c>
      <c r="O1481" s="2">
        <f t="shared" si="310"/>
        <v>1250.5427001506905</v>
      </c>
      <c r="P1481" s="2">
        <f t="shared" si="311"/>
        <v>1250.5427001506905</v>
      </c>
    </row>
    <row r="1482" spans="1:16">
      <c r="A1482" s="6">
        <v>2</v>
      </c>
      <c r="B1482" s="6">
        <v>5</v>
      </c>
      <c r="C1482" s="6">
        <v>21</v>
      </c>
      <c r="D1482" s="6">
        <f t="shared" si="299"/>
        <v>28</v>
      </c>
      <c r="E1482" s="5">
        <f t="shared" si="300"/>
        <v>217.80000000000004</v>
      </c>
      <c r="F1482" s="5">
        <f t="shared" si="301"/>
        <v>169.71123193359369</v>
      </c>
      <c r="G1482" s="5">
        <f t="shared" si="302"/>
        <v>1226.6692487641703</v>
      </c>
      <c r="H1482" s="5">
        <f t="shared" si="303"/>
        <v>1614.1804806977641</v>
      </c>
      <c r="I1482" s="5">
        <f t="shared" si="304"/>
        <v>720</v>
      </c>
      <c r="J1482" s="5">
        <f t="shared" si="305"/>
        <v>894.1804806977641</v>
      </c>
      <c r="K1482" s="2">
        <f t="shared" si="306"/>
        <v>40523.966678780627</v>
      </c>
      <c r="L1482" s="2">
        <f t="shared" si="307"/>
        <v>84770</v>
      </c>
      <c r="M1482" s="2">
        <f t="shared" si="308"/>
        <v>22440</v>
      </c>
      <c r="N1482" s="6">
        <f t="shared" si="309"/>
        <v>1</v>
      </c>
      <c r="O1482" s="2">
        <f t="shared" si="310"/>
        <v>1806.0333212193727</v>
      </c>
      <c r="P1482" s="2">
        <f t="shared" si="311"/>
        <v>1806.0333212193727</v>
      </c>
    </row>
    <row r="1483" spans="1:16">
      <c r="A1483" s="6">
        <v>2</v>
      </c>
      <c r="B1483" s="6">
        <v>5</v>
      </c>
      <c r="C1483" s="6">
        <v>22</v>
      </c>
      <c r="D1483" s="6">
        <f t="shared" si="299"/>
        <v>29</v>
      </c>
      <c r="E1483" s="5">
        <f t="shared" si="300"/>
        <v>217.80000000000004</v>
      </c>
      <c r="F1483" s="5">
        <f t="shared" si="301"/>
        <v>169.71123193359369</v>
      </c>
      <c r="G1483" s="5">
        <f t="shared" si="302"/>
        <v>1301.1455960105666</v>
      </c>
      <c r="H1483" s="5">
        <f t="shared" si="303"/>
        <v>1688.6568279441603</v>
      </c>
      <c r="I1483" s="5">
        <f t="shared" si="304"/>
        <v>720</v>
      </c>
      <c r="J1483" s="5">
        <f t="shared" si="305"/>
        <v>968.65682794416034</v>
      </c>
      <c r="K1483" s="2">
        <f t="shared" si="306"/>
        <v>41816.958818475003</v>
      </c>
      <c r="L1483" s="2">
        <f t="shared" si="307"/>
        <v>87470</v>
      </c>
      <c r="M1483" s="2">
        <f t="shared" si="308"/>
        <v>23320</v>
      </c>
      <c r="N1483" s="6">
        <f t="shared" si="309"/>
        <v>1</v>
      </c>
      <c r="O1483" s="2">
        <f t="shared" si="310"/>
        <v>2333.0411815249972</v>
      </c>
      <c r="P1483" s="2">
        <f t="shared" si="311"/>
        <v>2333.0411815249972</v>
      </c>
    </row>
    <row r="1484" spans="1:16">
      <c r="A1484" s="6">
        <v>2</v>
      </c>
      <c r="B1484" s="6">
        <v>5</v>
      </c>
      <c r="C1484" s="6">
        <v>23</v>
      </c>
      <c r="D1484" s="6">
        <f t="shared" si="299"/>
        <v>30</v>
      </c>
      <c r="E1484" s="5">
        <f t="shared" si="300"/>
        <v>217.80000000000004</v>
      </c>
      <c r="F1484" s="5">
        <f t="shared" si="301"/>
        <v>169.71123193359369</v>
      </c>
      <c r="G1484" s="5">
        <f t="shared" si="302"/>
        <v>1377.292184868003</v>
      </c>
      <c r="H1484" s="5">
        <f t="shared" si="303"/>
        <v>1764.8034168015968</v>
      </c>
      <c r="I1484" s="5">
        <f t="shared" si="304"/>
        <v>720</v>
      </c>
      <c r="J1484" s="5">
        <f t="shared" si="305"/>
        <v>1044.8034168015968</v>
      </c>
      <c r="K1484" s="2">
        <f t="shared" si="306"/>
        <v>43138.948208361049</v>
      </c>
      <c r="L1484" s="2">
        <f t="shared" si="307"/>
        <v>90170</v>
      </c>
      <c r="M1484" s="2">
        <f t="shared" si="308"/>
        <v>24200</v>
      </c>
      <c r="N1484" s="6">
        <f t="shared" si="309"/>
        <v>1</v>
      </c>
      <c r="O1484" s="2">
        <f t="shared" si="310"/>
        <v>2831.0517916389508</v>
      </c>
      <c r="P1484" s="2">
        <f t="shared" si="311"/>
        <v>2831.0517916389508</v>
      </c>
    </row>
    <row r="1485" spans="1:16">
      <c r="A1485" s="6">
        <v>2</v>
      </c>
      <c r="B1485" s="6">
        <v>5</v>
      </c>
      <c r="C1485" s="6">
        <v>24</v>
      </c>
      <c r="D1485" s="6">
        <f t="shared" si="299"/>
        <v>31</v>
      </c>
      <c r="E1485" s="5">
        <f t="shared" si="300"/>
        <v>217.80000000000004</v>
      </c>
      <c r="F1485" s="5">
        <f t="shared" si="301"/>
        <v>169.71123193359369</v>
      </c>
      <c r="G1485" s="5">
        <f t="shared" si="302"/>
        <v>1455.1391344474989</v>
      </c>
      <c r="H1485" s="5">
        <f t="shared" si="303"/>
        <v>1842.6503663810927</v>
      </c>
      <c r="I1485" s="5">
        <f t="shared" si="304"/>
        <v>720</v>
      </c>
      <c r="J1485" s="5">
        <f t="shared" si="305"/>
        <v>1122.6503663810927</v>
      </c>
      <c r="K1485" s="2">
        <f t="shared" si="306"/>
        <v>44490.457749671747</v>
      </c>
      <c r="L1485" s="2">
        <f t="shared" si="307"/>
        <v>92870</v>
      </c>
      <c r="M1485" s="2">
        <f t="shared" si="308"/>
        <v>25080</v>
      </c>
      <c r="N1485" s="6">
        <f t="shared" si="309"/>
        <v>1</v>
      </c>
      <c r="O1485" s="2">
        <f t="shared" si="310"/>
        <v>3299.5422503282534</v>
      </c>
      <c r="P1485" s="2">
        <f t="shared" si="311"/>
        <v>3299.5422503282534</v>
      </c>
    </row>
    <row r="1486" spans="1:16">
      <c r="A1486" s="6">
        <v>2</v>
      </c>
      <c r="B1486" s="6">
        <v>5</v>
      </c>
      <c r="C1486" s="6">
        <v>25</v>
      </c>
      <c r="D1486" s="6">
        <f t="shared" si="299"/>
        <v>32</v>
      </c>
      <c r="E1486" s="5">
        <f t="shared" si="300"/>
        <v>217.80000000000004</v>
      </c>
      <c r="F1486" s="5">
        <f t="shared" si="301"/>
        <v>169.71123193359369</v>
      </c>
      <c r="G1486" s="5">
        <f t="shared" si="302"/>
        <v>1534.7170558625965</v>
      </c>
      <c r="H1486" s="5">
        <f t="shared" si="303"/>
        <v>1922.2282877961902</v>
      </c>
      <c r="I1486" s="5">
        <f t="shared" si="304"/>
        <v>720</v>
      </c>
      <c r="J1486" s="5">
        <f t="shared" si="305"/>
        <v>1202.2282877961902</v>
      </c>
      <c r="K1486" s="2">
        <f t="shared" si="306"/>
        <v>45872.018885350524</v>
      </c>
      <c r="L1486" s="2">
        <f t="shared" si="307"/>
        <v>95570</v>
      </c>
      <c r="M1486" s="2">
        <f t="shared" si="308"/>
        <v>25960</v>
      </c>
      <c r="N1486" s="6">
        <f t="shared" si="309"/>
        <v>1</v>
      </c>
      <c r="O1486" s="2">
        <f t="shared" si="310"/>
        <v>3737.9811146494758</v>
      </c>
      <c r="P1486" s="2">
        <f t="shared" si="311"/>
        <v>3737.9811146494758</v>
      </c>
    </row>
    <row r="1487" spans="1:16">
      <c r="A1487" s="6">
        <v>2</v>
      </c>
      <c r="B1487" s="6">
        <v>5</v>
      </c>
      <c r="C1487" s="6">
        <v>26</v>
      </c>
      <c r="D1487" s="6">
        <f t="shared" si="299"/>
        <v>33</v>
      </c>
      <c r="E1487" s="5">
        <f t="shared" si="300"/>
        <v>217.80000000000004</v>
      </c>
      <c r="F1487" s="5">
        <f t="shared" si="301"/>
        <v>169.71123193359369</v>
      </c>
      <c r="G1487" s="5">
        <f t="shared" si="302"/>
        <v>1616.0570598233144</v>
      </c>
      <c r="H1487" s="5">
        <f t="shared" si="303"/>
        <v>2003.5682917569081</v>
      </c>
      <c r="I1487" s="5">
        <f t="shared" si="304"/>
        <v>720</v>
      </c>
      <c r="J1487" s="5">
        <f t="shared" si="305"/>
        <v>1283.5682917569081</v>
      </c>
      <c r="K1487" s="2">
        <f t="shared" si="306"/>
        <v>47284.171731890761</v>
      </c>
      <c r="L1487" s="2">
        <f t="shared" si="307"/>
        <v>98270</v>
      </c>
      <c r="M1487" s="2">
        <f t="shared" si="308"/>
        <v>26840</v>
      </c>
      <c r="N1487" s="6">
        <f t="shared" si="309"/>
        <v>1</v>
      </c>
      <c r="O1487" s="2">
        <f t="shared" si="310"/>
        <v>4145.8282681092387</v>
      </c>
      <c r="P1487" s="2">
        <f t="shared" si="311"/>
        <v>4145.8282681092387</v>
      </c>
    </row>
    <row r="1488" spans="1:16">
      <c r="A1488" s="6">
        <v>2</v>
      </c>
      <c r="B1488" s="6">
        <v>5</v>
      </c>
      <c r="C1488" s="6">
        <v>27</v>
      </c>
      <c r="D1488" s="6">
        <f t="shared" si="299"/>
        <v>34</v>
      </c>
      <c r="E1488" s="5">
        <f t="shared" si="300"/>
        <v>217.80000000000004</v>
      </c>
      <c r="F1488" s="5">
        <f t="shared" si="301"/>
        <v>169.71123193359369</v>
      </c>
      <c r="G1488" s="5">
        <f t="shared" si="302"/>
        <v>1699.1907643430709</v>
      </c>
      <c r="H1488" s="5">
        <f t="shared" si="303"/>
        <v>2086.7019962766644</v>
      </c>
      <c r="I1488" s="5">
        <f t="shared" si="304"/>
        <v>720</v>
      </c>
      <c r="J1488" s="5">
        <f t="shared" si="305"/>
        <v>1366.7019962766644</v>
      </c>
      <c r="K1488" s="2">
        <f t="shared" si="306"/>
        <v>48727.465213136536</v>
      </c>
      <c r="L1488" s="2">
        <f t="shared" si="307"/>
        <v>100970</v>
      </c>
      <c r="M1488" s="2">
        <f t="shared" si="308"/>
        <v>27720</v>
      </c>
      <c r="N1488" s="6">
        <f t="shared" si="309"/>
        <v>1</v>
      </c>
      <c r="O1488" s="2">
        <f t="shared" si="310"/>
        <v>4522.5347868634635</v>
      </c>
      <c r="P1488" s="2">
        <f t="shared" si="311"/>
        <v>4522.5347868634635</v>
      </c>
    </row>
    <row r="1489" spans="1:16">
      <c r="A1489" s="6">
        <v>2</v>
      </c>
      <c r="B1489" s="6">
        <v>5</v>
      </c>
      <c r="C1489" s="6">
        <v>28</v>
      </c>
      <c r="D1489" s="6">
        <f t="shared" si="299"/>
        <v>35</v>
      </c>
      <c r="E1489" s="5">
        <f t="shared" si="300"/>
        <v>217.80000000000004</v>
      </c>
      <c r="F1489" s="5">
        <f t="shared" si="301"/>
        <v>169.71123193359369</v>
      </c>
      <c r="G1489" s="5">
        <f t="shared" si="302"/>
        <v>1784.1503025602246</v>
      </c>
      <c r="H1489" s="5">
        <f t="shared" si="303"/>
        <v>2171.6615344938182</v>
      </c>
      <c r="I1489" s="5">
        <f t="shared" si="304"/>
        <v>720</v>
      </c>
      <c r="J1489" s="5">
        <f t="shared" si="305"/>
        <v>1451.6615344938182</v>
      </c>
      <c r="K1489" s="2">
        <f t="shared" si="306"/>
        <v>50202.457196073228</v>
      </c>
      <c r="L1489" s="2">
        <f t="shared" si="307"/>
        <v>103670</v>
      </c>
      <c r="M1489" s="2">
        <f t="shared" si="308"/>
        <v>28600</v>
      </c>
      <c r="N1489" s="6">
        <f t="shared" si="309"/>
        <v>1</v>
      </c>
      <c r="O1489" s="2">
        <f t="shared" si="310"/>
        <v>4867.5428039267717</v>
      </c>
      <c r="P1489" s="2">
        <f t="shared" si="311"/>
        <v>4867.5428039267717</v>
      </c>
    </row>
    <row r="1490" spans="1:16">
      <c r="A1490" s="6">
        <v>2</v>
      </c>
      <c r="B1490" s="6">
        <v>5</v>
      </c>
      <c r="C1490" s="6">
        <v>29</v>
      </c>
      <c r="D1490" s="6">
        <f t="shared" si="299"/>
        <v>36</v>
      </c>
      <c r="E1490" s="5">
        <f t="shared" si="300"/>
        <v>217.80000000000004</v>
      </c>
      <c r="F1490" s="5">
        <f t="shared" si="301"/>
        <v>169.71123193359369</v>
      </c>
      <c r="G1490" s="5">
        <f t="shared" si="302"/>
        <v>1870.9683306758782</v>
      </c>
      <c r="H1490" s="5">
        <f t="shared" si="303"/>
        <v>2258.4795626094719</v>
      </c>
      <c r="I1490" s="5">
        <f t="shared" si="304"/>
        <v>720</v>
      </c>
      <c r="J1490" s="5">
        <f t="shared" si="305"/>
        <v>1538.4795626094719</v>
      </c>
      <c r="K1490" s="2">
        <f t="shared" si="306"/>
        <v>51709.714628636662</v>
      </c>
      <c r="L1490" s="2">
        <f t="shared" si="307"/>
        <v>106370</v>
      </c>
      <c r="M1490" s="2">
        <f t="shared" si="308"/>
        <v>29480</v>
      </c>
      <c r="N1490" s="6">
        <f t="shared" si="309"/>
        <v>1</v>
      </c>
      <c r="O1490" s="2">
        <f t="shared" si="310"/>
        <v>5180.2853713633376</v>
      </c>
      <c r="P1490" s="2">
        <f t="shared" si="311"/>
        <v>5180.2853713633376</v>
      </c>
    </row>
    <row r="1491" spans="1:16">
      <c r="A1491" s="6">
        <v>2</v>
      </c>
      <c r="B1491" s="6">
        <v>5</v>
      </c>
      <c r="C1491" s="6">
        <v>30</v>
      </c>
      <c r="D1491" s="6">
        <f t="shared" si="299"/>
        <v>37</v>
      </c>
      <c r="E1491" s="5">
        <f t="shared" si="300"/>
        <v>217.80000000000004</v>
      </c>
      <c r="F1491" s="5">
        <f t="shared" si="301"/>
        <v>169.71123193359369</v>
      </c>
      <c r="G1491" s="5">
        <f t="shared" si="302"/>
        <v>1959.6780360096488</v>
      </c>
      <c r="H1491" s="5">
        <f t="shared" si="303"/>
        <v>2347.1892679432426</v>
      </c>
      <c r="I1491" s="5">
        <f t="shared" si="304"/>
        <v>720</v>
      </c>
      <c r="J1491" s="5">
        <f t="shared" si="305"/>
        <v>1627.1892679432426</v>
      </c>
      <c r="K1491" s="2">
        <f t="shared" si="306"/>
        <v>53249.813679570187</v>
      </c>
      <c r="L1491" s="2">
        <f t="shared" si="307"/>
        <v>109070</v>
      </c>
      <c r="M1491" s="2">
        <f t="shared" si="308"/>
        <v>30360</v>
      </c>
      <c r="N1491" s="6">
        <f t="shared" si="309"/>
        <v>1</v>
      </c>
      <c r="O1491" s="2">
        <f t="shared" si="310"/>
        <v>5460.1863204298133</v>
      </c>
      <c r="P1491" s="2">
        <f t="shared" si="311"/>
        <v>5460.1863204298133</v>
      </c>
    </row>
    <row r="1492" spans="1:16">
      <c r="A1492" s="6">
        <v>2</v>
      </c>
      <c r="B1492" s="6">
        <v>6</v>
      </c>
      <c r="C1492" s="6">
        <v>0</v>
      </c>
      <c r="D1492" s="6">
        <f t="shared" si="299"/>
        <v>8</v>
      </c>
      <c r="E1492" s="5">
        <f t="shared" si="300"/>
        <v>217.80000000000004</v>
      </c>
      <c r="F1492" s="5">
        <f t="shared" si="301"/>
        <v>208.74481527832023</v>
      </c>
      <c r="G1492" s="5">
        <f t="shared" si="302"/>
        <v>0</v>
      </c>
      <c r="H1492" s="5">
        <f t="shared" si="303"/>
        <v>426.54481527832024</v>
      </c>
      <c r="I1492" s="5">
        <f t="shared" si="304"/>
        <v>426.54481527832024</v>
      </c>
      <c r="J1492" s="5">
        <f t="shared" si="305"/>
        <v>0</v>
      </c>
      <c r="K1492" s="2">
        <f t="shared" si="306"/>
        <v>14810.583863830563</v>
      </c>
      <c r="L1492" s="2">
        <f t="shared" si="307"/>
        <v>30164</v>
      </c>
      <c r="M1492" s="2">
        <f t="shared" si="308"/>
        <v>4400</v>
      </c>
      <c r="N1492" s="6">
        <f t="shared" si="309"/>
        <v>1</v>
      </c>
      <c r="O1492" s="2">
        <f t="shared" si="310"/>
        <v>-9046.5838638305631</v>
      </c>
      <c r="P1492" s="2">
        <f t="shared" si="311"/>
        <v>-9046.5838638305631</v>
      </c>
    </row>
    <row r="1493" spans="1:16">
      <c r="A1493" s="6">
        <v>2</v>
      </c>
      <c r="B1493" s="6">
        <v>6</v>
      </c>
      <c r="C1493" s="6">
        <v>1</v>
      </c>
      <c r="D1493" s="6">
        <f t="shared" si="299"/>
        <v>9</v>
      </c>
      <c r="E1493" s="5">
        <f t="shared" si="300"/>
        <v>217.80000000000004</v>
      </c>
      <c r="F1493" s="5">
        <f t="shared" si="301"/>
        <v>208.74481527832023</v>
      </c>
      <c r="G1493" s="5">
        <f t="shared" si="302"/>
        <v>45.5625</v>
      </c>
      <c r="H1493" s="5">
        <f t="shared" si="303"/>
        <v>472.10731527832024</v>
      </c>
      <c r="I1493" s="5">
        <f t="shared" si="304"/>
        <v>472.10731527832024</v>
      </c>
      <c r="J1493" s="5">
        <f t="shared" si="305"/>
        <v>0</v>
      </c>
      <c r="K1493" s="2">
        <f t="shared" si="306"/>
        <v>16392.615113830565</v>
      </c>
      <c r="L1493" s="2">
        <f t="shared" si="307"/>
        <v>32864</v>
      </c>
      <c r="M1493" s="2">
        <f t="shared" si="308"/>
        <v>5280</v>
      </c>
      <c r="N1493" s="6">
        <f t="shared" si="309"/>
        <v>1</v>
      </c>
      <c r="O1493" s="2">
        <f t="shared" si="310"/>
        <v>-8808.615113830565</v>
      </c>
      <c r="P1493" s="2">
        <f t="shared" si="311"/>
        <v>-8808.615113830565</v>
      </c>
    </row>
    <row r="1494" spans="1:16">
      <c r="A1494" s="6">
        <v>2</v>
      </c>
      <c r="B1494" s="6">
        <v>6</v>
      </c>
      <c r="C1494" s="6">
        <v>2</v>
      </c>
      <c r="D1494" s="6">
        <f t="shared" si="299"/>
        <v>10</v>
      </c>
      <c r="E1494" s="5">
        <f t="shared" si="300"/>
        <v>217.80000000000004</v>
      </c>
      <c r="F1494" s="5">
        <f t="shared" si="301"/>
        <v>208.74481527832023</v>
      </c>
      <c r="G1494" s="5">
        <f t="shared" si="302"/>
        <v>92.264062499999994</v>
      </c>
      <c r="H1494" s="5">
        <f t="shared" si="303"/>
        <v>518.80887777832027</v>
      </c>
      <c r="I1494" s="5">
        <f t="shared" si="304"/>
        <v>518.80887777832027</v>
      </c>
      <c r="J1494" s="5">
        <f t="shared" si="305"/>
        <v>0</v>
      </c>
      <c r="K1494" s="2">
        <f t="shared" si="306"/>
        <v>18014.197145080565</v>
      </c>
      <c r="L1494" s="2">
        <f t="shared" si="307"/>
        <v>35564</v>
      </c>
      <c r="M1494" s="2">
        <f t="shared" si="308"/>
        <v>6160</v>
      </c>
      <c r="N1494" s="6">
        <f t="shared" si="309"/>
        <v>1</v>
      </c>
      <c r="O1494" s="2">
        <f t="shared" si="310"/>
        <v>-8610.197145080565</v>
      </c>
      <c r="P1494" s="2">
        <f t="shared" si="311"/>
        <v>-8610.197145080565</v>
      </c>
    </row>
    <row r="1495" spans="1:16">
      <c r="A1495" s="6">
        <v>2</v>
      </c>
      <c r="B1495" s="6">
        <v>6</v>
      </c>
      <c r="C1495" s="6">
        <v>3</v>
      </c>
      <c r="D1495" s="6">
        <f t="shared" si="299"/>
        <v>11</v>
      </c>
      <c r="E1495" s="5">
        <f t="shared" si="300"/>
        <v>217.80000000000004</v>
      </c>
      <c r="F1495" s="5">
        <f t="shared" si="301"/>
        <v>208.74481527832023</v>
      </c>
      <c r="G1495" s="5">
        <f t="shared" si="302"/>
        <v>140.12604492187498</v>
      </c>
      <c r="H1495" s="5">
        <f t="shared" si="303"/>
        <v>566.67086020019519</v>
      </c>
      <c r="I1495" s="5">
        <f t="shared" si="304"/>
        <v>566.67086020019519</v>
      </c>
      <c r="J1495" s="5">
        <f t="shared" si="305"/>
        <v>0</v>
      </c>
      <c r="K1495" s="2">
        <f t="shared" si="306"/>
        <v>19676.071534728999</v>
      </c>
      <c r="L1495" s="2">
        <f t="shared" si="307"/>
        <v>38264</v>
      </c>
      <c r="M1495" s="2">
        <f t="shared" si="308"/>
        <v>7040</v>
      </c>
      <c r="N1495" s="6">
        <f t="shared" si="309"/>
        <v>1</v>
      </c>
      <c r="O1495" s="2">
        <f t="shared" si="310"/>
        <v>-8452.0715347289988</v>
      </c>
      <c r="P1495" s="2">
        <f t="shared" si="311"/>
        <v>-8452.0715347289988</v>
      </c>
    </row>
    <row r="1496" spans="1:16">
      <c r="A1496" s="6">
        <v>2</v>
      </c>
      <c r="B1496" s="6">
        <v>6</v>
      </c>
      <c r="C1496" s="6">
        <v>4</v>
      </c>
      <c r="D1496" s="6">
        <f t="shared" si="299"/>
        <v>12</v>
      </c>
      <c r="E1496" s="5">
        <f t="shared" si="300"/>
        <v>217.80000000000004</v>
      </c>
      <c r="F1496" s="5">
        <f t="shared" si="301"/>
        <v>208.74481527832023</v>
      </c>
      <c r="G1496" s="5">
        <f t="shared" si="302"/>
        <v>189.17016064453125</v>
      </c>
      <c r="H1496" s="5">
        <f t="shared" si="303"/>
        <v>615.71497592285152</v>
      </c>
      <c r="I1496" s="5">
        <f t="shared" si="304"/>
        <v>615.71497592285152</v>
      </c>
      <c r="J1496" s="5">
        <f t="shared" si="305"/>
        <v>0</v>
      </c>
      <c r="K1496" s="2">
        <f t="shared" si="306"/>
        <v>21378.992219543456</v>
      </c>
      <c r="L1496" s="2">
        <f t="shared" si="307"/>
        <v>40964</v>
      </c>
      <c r="M1496" s="2">
        <f t="shared" si="308"/>
        <v>7920</v>
      </c>
      <c r="N1496" s="6">
        <f t="shared" si="309"/>
        <v>1</v>
      </c>
      <c r="O1496" s="2">
        <f t="shared" si="310"/>
        <v>-8334.9922195434556</v>
      </c>
      <c r="P1496" s="2">
        <f t="shared" si="311"/>
        <v>-8334.9922195434556</v>
      </c>
    </row>
    <row r="1497" spans="1:16">
      <c r="A1497" s="6">
        <v>2</v>
      </c>
      <c r="B1497" s="6">
        <v>6</v>
      </c>
      <c r="C1497" s="6">
        <v>5</v>
      </c>
      <c r="D1497" s="6">
        <f t="shared" si="299"/>
        <v>13</v>
      </c>
      <c r="E1497" s="5">
        <f t="shared" si="300"/>
        <v>217.80000000000004</v>
      </c>
      <c r="F1497" s="5">
        <f t="shared" si="301"/>
        <v>208.74481527832023</v>
      </c>
      <c r="G1497" s="5">
        <f t="shared" si="302"/>
        <v>239.41848456573481</v>
      </c>
      <c r="H1497" s="5">
        <f t="shared" si="303"/>
        <v>665.96329984405509</v>
      </c>
      <c r="I1497" s="5">
        <f t="shared" si="304"/>
        <v>665.96329984405509</v>
      </c>
      <c r="J1497" s="5">
        <f t="shared" si="305"/>
        <v>0</v>
      </c>
      <c r="K1497" s="2">
        <f t="shared" si="306"/>
        <v>23123.725689029689</v>
      </c>
      <c r="L1497" s="2">
        <f t="shared" si="307"/>
        <v>43664</v>
      </c>
      <c r="M1497" s="2">
        <f t="shared" si="308"/>
        <v>8800</v>
      </c>
      <c r="N1497" s="6">
        <f t="shared" si="309"/>
        <v>1</v>
      </c>
      <c r="O1497" s="2">
        <f t="shared" si="310"/>
        <v>-8259.7256890296885</v>
      </c>
      <c r="P1497" s="2">
        <f t="shared" si="311"/>
        <v>-8259.7256890296885</v>
      </c>
    </row>
    <row r="1498" spans="1:16">
      <c r="A1498" s="6">
        <v>2</v>
      </c>
      <c r="B1498" s="6">
        <v>6</v>
      </c>
      <c r="C1498" s="6">
        <v>6</v>
      </c>
      <c r="D1498" s="6">
        <f t="shared" si="299"/>
        <v>14</v>
      </c>
      <c r="E1498" s="5">
        <f t="shared" si="300"/>
        <v>217.80000000000004</v>
      </c>
      <c r="F1498" s="5">
        <f t="shared" si="301"/>
        <v>208.74481527832023</v>
      </c>
      <c r="G1498" s="5">
        <f t="shared" si="302"/>
        <v>290.89345874736784</v>
      </c>
      <c r="H1498" s="5">
        <f t="shared" si="303"/>
        <v>717.43827402568809</v>
      </c>
      <c r="I1498" s="5">
        <f t="shared" si="304"/>
        <v>717.43827402568809</v>
      </c>
      <c r="J1498" s="5">
        <f t="shared" si="305"/>
        <v>0</v>
      </c>
      <c r="K1498" s="2">
        <f t="shared" si="306"/>
        <v>24911.051181447503</v>
      </c>
      <c r="L1498" s="2">
        <f t="shared" si="307"/>
        <v>46364</v>
      </c>
      <c r="M1498" s="2">
        <f t="shared" si="308"/>
        <v>9680</v>
      </c>
      <c r="N1498" s="6">
        <f t="shared" si="309"/>
        <v>1</v>
      </c>
      <c r="O1498" s="2">
        <f t="shared" si="310"/>
        <v>-8227.051181447503</v>
      </c>
      <c r="P1498" s="2">
        <f t="shared" si="311"/>
        <v>-8227.051181447503</v>
      </c>
    </row>
    <row r="1499" spans="1:16">
      <c r="A1499" s="6">
        <v>2</v>
      </c>
      <c r="B1499" s="6">
        <v>6</v>
      </c>
      <c r="C1499" s="6">
        <v>7</v>
      </c>
      <c r="D1499" s="6">
        <f t="shared" si="299"/>
        <v>15</v>
      </c>
      <c r="E1499" s="5">
        <f t="shared" si="300"/>
        <v>217.80000000000004</v>
      </c>
      <c r="F1499" s="5">
        <f t="shared" si="301"/>
        <v>208.74481527832023</v>
      </c>
      <c r="G1499" s="5">
        <f t="shared" si="302"/>
        <v>343.61789814532818</v>
      </c>
      <c r="H1499" s="5">
        <f t="shared" si="303"/>
        <v>770.16271342364848</v>
      </c>
      <c r="I1499" s="5">
        <f t="shared" si="304"/>
        <v>720</v>
      </c>
      <c r="J1499" s="5">
        <f t="shared" si="305"/>
        <v>50.162713423648484</v>
      </c>
      <c r="K1499" s="2">
        <f t="shared" si="306"/>
        <v>25870.880441382786</v>
      </c>
      <c r="L1499" s="2">
        <f t="shared" si="307"/>
        <v>49064</v>
      </c>
      <c r="M1499" s="2">
        <f t="shared" si="308"/>
        <v>10560</v>
      </c>
      <c r="N1499" s="6">
        <f t="shared" si="309"/>
        <v>1</v>
      </c>
      <c r="O1499" s="2">
        <f t="shared" si="310"/>
        <v>-7366.8804413827856</v>
      </c>
      <c r="P1499" s="2">
        <f t="shared" si="311"/>
        <v>-7366.8804413827856</v>
      </c>
    </row>
    <row r="1500" spans="1:16">
      <c r="A1500" s="6">
        <v>2</v>
      </c>
      <c r="B1500" s="6">
        <v>6</v>
      </c>
      <c r="C1500" s="6">
        <v>8</v>
      </c>
      <c r="D1500" s="6">
        <f t="shared" si="299"/>
        <v>16</v>
      </c>
      <c r="E1500" s="5">
        <f t="shared" si="300"/>
        <v>217.80000000000004</v>
      </c>
      <c r="F1500" s="5">
        <f t="shared" si="301"/>
        <v>208.74481527832023</v>
      </c>
      <c r="G1500" s="5">
        <f t="shared" si="302"/>
        <v>397.61499642530839</v>
      </c>
      <c r="H1500" s="5">
        <f t="shared" si="303"/>
        <v>824.15981170362863</v>
      </c>
      <c r="I1500" s="5">
        <f t="shared" si="304"/>
        <v>720</v>
      </c>
      <c r="J1500" s="5">
        <f t="shared" si="305"/>
        <v>104.15981170362863</v>
      </c>
      <c r="K1500" s="2">
        <f t="shared" si="306"/>
        <v>26808.330064299109</v>
      </c>
      <c r="L1500" s="2">
        <f t="shared" si="307"/>
        <v>51764</v>
      </c>
      <c r="M1500" s="2">
        <f t="shared" si="308"/>
        <v>11440</v>
      </c>
      <c r="N1500" s="6">
        <f t="shared" si="309"/>
        <v>1</v>
      </c>
      <c r="O1500" s="2">
        <f t="shared" si="310"/>
        <v>-6484.3300642991089</v>
      </c>
      <c r="P1500" s="2">
        <f t="shared" si="311"/>
        <v>-6484.3300642991089</v>
      </c>
    </row>
    <row r="1501" spans="1:16">
      <c r="A1501" s="6">
        <v>2</v>
      </c>
      <c r="B1501" s="6">
        <v>6</v>
      </c>
      <c r="C1501" s="6">
        <v>9</v>
      </c>
      <c r="D1501" s="6">
        <f t="shared" si="299"/>
        <v>17</v>
      </c>
      <c r="E1501" s="5">
        <f t="shared" si="300"/>
        <v>217.80000000000004</v>
      </c>
      <c r="F1501" s="5">
        <f t="shared" si="301"/>
        <v>208.74481527832023</v>
      </c>
      <c r="G1501" s="5">
        <f t="shared" si="302"/>
        <v>452.90833186570285</v>
      </c>
      <c r="H1501" s="5">
        <f t="shared" si="303"/>
        <v>879.45314714402309</v>
      </c>
      <c r="I1501" s="5">
        <f t="shared" si="304"/>
        <v>720</v>
      </c>
      <c r="J1501" s="5">
        <f t="shared" si="305"/>
        <v>159.45314714402309</v>
      </c>
      <c r="K1501" s="2">
        <f t="shared" si="306"/>
        <v>27768.283804583734</v>
      </c>
      <c r="L1501" s="2">
        <f t="shared" si="307"/>
        <v>54464</v>
      </c>
      <c r="M1501" s="2">
        <f t="shared" si="308"/>
        <v>12320</v>
      </c>
      <c r="N1501" s="6">
        <f t="shared" si="309"/>
        <v>1</v>
      </c>
      <c r="O1501" s="2">
        <f t="shared" si="310"/>
        <v>-5624.2838045837343</v>
      </c>
      <c r="P1501" s="2">
        <f t="shared" si="311"/>
        <v>-5624.2838045837343</v>
      </c>
    </row>
    <row r="1502" spans="1:16">
      <c r="A1502" s="6">
        <v>2</v>
      </c>
      <c r="B1502" s="6">
        <v>6</v>
      </c>
      <c r="C1502" s="6">
        <v>10</v>
      </c>
      <c r="D1502" s="6">
        <f t="shared" si="299"/>
        <v>18</v>
      </c>
      <c r="E1502" s="5">
        <f t="shared" si="300"/>
        <v>217.80000000000004</v>
      </c>
      <c r="F1502" s="5">
        <f t="shared" si="301"/>
        <v>208.74481527832023</v>
      </c>
      <c r="G1502" s="5">
        <f t="shared" si="302"/>
        <v>509.52187334891573</v>
      </c>
      <c r="H1502" s="5">
        <f t="shared" si="303"/>
        <v>936.06668862723598</v>
      </c>
      <c r="I1502" s="5">
        <f t="shared" si="304"/>
        <v>720</v>
      </c>
      <c r="J1502" s="5">
        <f t="shared" si="305"/>
        <v>216.06668862723598</v>
      </c>
      <c r="K1502" s="2">
        <f t="shared" si="306"/>
        <v>28751.157788667289</v>
      </c>
      <c r="L1502" s="2">
        <f t="shared" si="307"/>
        <v>57164</v>
      </c>
      <c r="M1502" s="2">
        <f t="shared" si="308"/>
        <v>13200</v>
      </c>
      <c r="N1502" s="6">
        <f t="shared" si="309"/>
        <v>1</v>
      </c>
      <c r="O1502" s="2">
        <f t="shared" si="310"/>
        <v>-4787.1577886672894</v>
      </c>
      <c r="P1502" s="2">
        <f t="shared" si="311"/>
        <v>-4787.1577886672894</v>
      </c>
    </row>
    <row r="1503" spans="1:16">
      <c r="A1503" s="6">
        <v>2</v>
      </c>
      <c r="B1503" s="6">
        <v>6</v>
      </c>
      <c r="C1503" s="6">
        <v>11</v>
      </c>
      <c r="D1503" s="6">
        <f t="shared" si="299"/>
        <v>19</v>
      </c>
      <c r="E1503" s="5">
        <f t="shared" si="300"/>
        <v>217.80000000000004</v>
      </c>
      <c r="F1503" s="5">
        <f t="shared" si="301"/>
        <v>208.74481527832023</v>
      </c>
      <c r="G1503" s="5">
        <f t="shared" si="302"/>
        <v>567.47998644235474</v>
      </c>
      <c r="H1503" s="5">
        <f t="shared" si="303"/>
        <v>994.02480172067499</v>
      </c>
      <c r="I1503" s="5">
        <f t="shared" si="304"/>
        <v>720</v>
      </c>
      <c r="J1503" s="5">
        <f t="shared" si="305"/>
        <v>274.02480172067499</v>
      </c>
      <c r="K1503" s="2">
        <f t="shared" si="306"/>
        <v>29757.37502987283</v>
      </c>
      <c r="L1503" s="2">
        <f t="shared" si="307"/>
        <v>59864</v>
      </c>
      <c r="M1503" s="2">
        <f t="shared" si="308"/>
        <v>14080</v>
      </c>
      <c r="N1503" s="6">
        <f t="shared" si="309"/>
        <v>1</v>
      </c>
      <c r="O1503" s="2">
        <f t="shared" si="310"/>
        <v>-3973.3750298728301</v>
      </c>
      <c r="P1503" s="2">
        <f t="shared" si="311"/>
        <v>-3973.3750298728301</v>
      </c>
    </row>
    <row r="1504" spans="1:16">
      <c r="A1504" s="6">
        <v>2</v>
      </c>
      <c r="B1504" s="6">
        <v>6</v>
      </c>
      <c r="C1504" s="6">
        <v>12</v>
      </c>
      <c r="D1504" s="6">
        <f t="shared" si="299"/>
        <v>20</v>
      </c>
      <c r="E1504" s="5">
        <f t="shared" si="300"/>
        <v>217.80000000000004</v>
      </c>
      <c r="F1504" s="5">
        <f t="shared" si="301"/>
        <v>208.74481527832023</v>
      </c>
      <c r="G1504" s="5">
        <f t="shared" si="302"/>
        <v>626.80743957041921</v>
      </c>
      <c r="H1504" s="5">
        <f t="shared" si="303"/>
        <v>1053.3522548487394</v>
      </c>
      <c r="I1504" s="5">
        <f t="shared" si="304"/>
        <v>720</v>
      </c>
      <c r="J1504" s="5">
        <f t="shared" si="305"/>
        <v>333.35225484873945</v>
      </c>
      <c r="K1504" s="2">
        <f t="shared" si="306"/>
        <v>30787.365535568395</v>
      </c>
      <c r="L1504" s="2">
        <f t="shared" si="307"/>
        <v>62564</v>
      </c>
      <c r="M1504" s="2">
        <f t="shared" si="308"/>
        <v>14960</v>
      </c>
      <c r="N1504" s="6">
        <f t="shared" si="309"/>
        <v>1</v>
      </c>
      <c r="O1504" s="2">
        <f t="shared" si="310"/>
        <v>-3183.365535568395</v>
      </c>
      <c r="P1504" s="2">
        <f t="shared" si="311"/>
        <v>-3183.365535568395</v>
      </c>
    </row>
    <row r="1505" spans="1:16">
      <c r="A1505" s="6">
        <v>2</v>
      </c>
      <c r="B1505" s="6">
        <v>6</v>
      </c>
      <c r="C1505" s="6">
        <v>13</v>
      </c>
      <c r="D1505" s="6">
        <f t="shared" si="299"/>
        <v>21</v>
      </c>
      <c r="E1505" s="5">
        <f t="shared" si="300"/>
        <v>217.80000000000004</v>
      </c>
      <c r="F1505" s="5">
        <f t="shared" si="301"/>
        <v>208.74481527832023</v>
      </c>
      <c r="G1505" s="5">
        <f t="shared" si="302"/>
        <v>687.52941027880343</v>
      </c>
      <c r="H1505" s="5">
        <f t="shared" si="303"/>
        <v>1114.0742255571236</v>
      </c>
      <c r="I1505" s="5">
        <f t="shared" si="304"/>
        <v>720</v>
      </c>
      <c r="J1505" s="5">
        <f t="shared" si="305"/>
        <v>394.07422555712355</v>
      </c>
      <c r="K1505" s="2">
        <f t="shared" si="306"/>
        <v>31841.566415922283</v>
      </c>
      <c r="L1505" s="2">
        <f t="shared" si="307"/>
        <v>65264</v>
      </c>
      <c r="M1505" s="2">
        <f t="shared" si="308"/>
        <v>15840</v>
      </c>
      <c r="N1505" s="6">
        <f t="shared" si="309"/>
        <v>1</v>
      </c>
      <c r="O1505" s="2">
        <f t="shared" si="310"/>
        <v>-2417.5664159222833</v>
      </c>
      <c r="P1505" s="2">
        <f t="shared" si="311"/>
        <v>-2417.5664159222833</v>
      </c>
    </row>
    <row r="1506" spans="1:16">
      <c r="A1506" s="6">
        <v>2</v>
      </c>
      <c r="B1506" s="6">
        <v>6</v>
      </c>
      <c r="C1506" s="6">
        <v>14</v>
      </c>
      <c r="D1506" s="6">
        <f t="shared" si="299"/>
        <v>22</v>
      </c>
      <c r="E1506" s="5">
        <f t="shared" si="300"/>
        <v>217.80000000000004</v>
      </c>
      <c r="F1506" s="5">
        <f t="shared" si="301"/>
        <v>208.74481527832023</v>
      </c>
      <c r="G1506" s="5">
        <f t="shared" si="302"/>
        <v>749.67149159246469</v>
      </c>
      <c r="H1506" s="5">
        <f t="shared" si="303"/>
        <v>1176.216306870785</v>
      </c>
      <c r="I1506" s="5">
        <f t="shared" si="304"/>
        <v>720</v>
      </c>
      <c r="J1506" s="5">
        <f t="shared" si="305"/>
        <v>456.21630687078505</v>
      </c>
      <c r="K1506" s="2">
        <f t="shared" si="306"/>
        <v>32920.421994284465</v>
      </c>
      <c r="L1506" s="2">
        <f t="shared" si="307"/>
        <v>67964</v>
      </c>
      <c r="M1506" s="2">
        <f t="shared" si="308"/>
        <v>16720</v>
      </c>
      <c r="N1506" s="6">
        <f t="shared" si="309"/>
        <v>1</v>
      </c>
      <c r="O1506" s="2">
        <f t="shared" si="310"/>
        <v>-1676.4219942844647</v>
      </c>
      <c r="P1506" s="2">
        <f t="shared" si="311"/>
        <v>-1676.4219942844647</v>
      </c>
    </row>
    <row r="1507" spans="1:16">
      <c r="A1507" s="6">
        <v>2</v>
      </c>
      <c r="B1507" s="6">
        <v>6</v>
      </c>
      <c r="C1507" s="6">
        <v>15</v>
      </c>
      <c r="D1507" s="6">
        <f t="shared" si="299"/>
        <v>23</v>
      </c>
      <c r="E1507" s="5">
        <f t="shared" si="300"/>
        <v>217.80000000000004</v>
      </c>
      <c r="F1507" s="5">
        <f t="shared" si="301"/>
        <v>208.74481527832023</v>
      </c>
      <c r="G1507" s="5">
        <f t="shared" si="302"/>
        <v>813.25969846861108</v>
      </c>
      <c r="H1507" s="5">
        <f t="shared" si="303"/>
        <v>1239.8045137469312</v>
      </c>
      <c r="I1507" s="5">
        <f t="shared" si="304"/>
        <v>720</v>
      </c>
      <c r="J1507" s="5">
        <f t="shared" si="305"/>
        <v>519.80451374693121</v>
      </c>
      <c r="K1507" s="2">
        <f t="shared" si="306"/>
        <v>34024.383919217551</v>
      </c>
      <c r="L1507" s="2">
        <f t="shared" si="307"/>
        <v>70664</v>
      </c>
      <c r="M1507" s="2">
        <f t="shared" si="308"/>
        <v>17600</v>
      </c>
      <c r="N1507" s="6">
        <f t="shared" si="309"/>
        <v>1</v>
      </c>
      <c r="O1507" s="2">
        <f t="shared" si="310"/>
        <v>-960.38391921755101</v>
      </c>
      <c r="P1507" s="2">
        <f t="shared" si="311"/>
        <v>-960.38391921755101</v>
      </c>
    </row>
    <row r="1508" spans="1:16">
      <c r="A1508" s="6">
        <v>2</v>
      </c>
      <c r="B1508" s="6">
        <v>6</v>
      </c>
      <c r="C1508" s="6">
        <v>16</v>
      </c>
      <c r="D1508" s="6">
        <f t="shared" si="299"/>
        <v>24</v>
      </c>
      <c r="E1508" s="5">
        <f t="shared" si="300"/>
        <v>217.80000000000004</v>
      </c>
      <c r="F1508" s="5">
        <f t="shared" si="301"/>
        <v>208.74481527832023</v>
      </c>
      <c r="G1508" s="5">
        <f t="shared" si="302"/>
        <v>878.32047434610013</v>
      </c>
      <c r="H1508" s="5">
        <f t="shared" si="303"/>
        <v>1304.8652896244203</v>
      </c>
      <c r="I1508" s="5">
        <f t="shared" si="304"/>
        <v>720</v>
      </c>
      <c r="J1508" s="5">
        <f t="shared" si="305"/>
        <v>584.86528962442026</v>
      </c>
      <c r="K1508" s="2">
        <f t="shared" si="306"/>
        <v>35153.91127820174</v>
      </c>
      <c r="L1508" s="2">
        <f t="shared" si="307"/>
        <v>73364</v>
      </c>
      <c r="M1508" s="2">
        <f t="shared" si="308"/>
        <v>18480</v>
      </c>
      <c r="N1508" s="6">
        <f t="shared" si="309"/>
        <v>1</v>
      </c>
      <c r="O1508" s="2">
        <f t="shared" si="310"/>
        <v>-269.91127820174006</v>
      </c>
      <c r="P1508" s="2">
        <f t="shared" si="311"/>
        <v>-269.91127820174006</v>
      </c>
    </row>
    <row r="1509" spans="1:16">
      <c r="A1509" s="6">
        <v>2</v>
      </c>
      <c r="B1509" s="6">
        <v>6</v>
      </c>
      <c r="C1509" s="6">
        <v>17</v>
      </c>
      <c r="D1509" s="6">
        <f t="shared" si="299"/>
        <v>25</v>
      </c>
      <c r="E1509" s="5">
        <f t="shared" si="300"/>
        <v>217.80000000000004</v>
      </c>
      <c r="F1509" s="5">
        <f t="shared" si="301"/>
        <v>208.74481527832023</v>
      </c>
      <c r="G1509" s="5">
        <f t="shared" si="302"/>
        <v>944.88069779264049</v>
      </c>
      <c r="H1509" s="5">
        <f t="shared" si="303"/>
        <v>1371.4255130709607</v>
      </c>
      <c r="I1509" s="5">
        <f t="shared" si="304"/>
        <v>720</v>
      </c>
      <c r="J1509" s="5">
        <f t="shared" si="305"/>
        <v>651.42551307096073</v>
      </c>
      <c r="K1509" s="2">
        <f t="shared" si="306"/>
        <v>36309.47071303751</v>
      </c>
      <c r="L1509" s="2">
        <f t="shared" si="307"/>
        <v>76064</v>
      </c>
      <c r="M1509" s="2">
        <f t="shared" si="308"/>
        <v>19360</v>
      </c>
      <c r="N1509" s="6">
        <f t="shared" si="309"/>
        <v>1</v>
      </c>
      <c r="O1509" s="2">
        <f t="shared" si="310"/>
        <v>394.52928696249</v>
      </c>
      <c r="P1509" s="2">
        <f t="shared" si="311"/>
        <v>394.52928696249</v>
      </c>
    </row>
    <row r="1510" spans="1:16">
      <c r="A1510" s="6">
        <v>2</v>
      </c>
      <c r="B1510" s="6">
        <v>6</v>
      </c>
      <c r="C1510" s="6">
        <v>18</v>
      </c>
      <c r="D1510" s="6">
        <f t="shared" si="299"/>
        <v>26</v>
      </c>
      <c r="E1510" s="5">
        <f t="shared" si="300"/>
        <v>217.80000000000004</v>
      </c>
      <c r="F1510" s="5">
        <f t="shared" si="301"/>
        <v>208.74481527832023</v>
      </c>
      <c r="G1510" s="5">
        <f t="shared" si="302"/>
        <v>1012.9676892512279</v>
      </c>
      <c r="H1510" s="5">
        <f t="shared" si="303"/>
        <v>1439.5125045295481</v>
      </c>
      <c r="I1510" s="5">
        <f t="shared" si="304"/>
        <v>720</v>
      </c>
      <c r="J1510" s="5">
        <f t="shared" si="305"/>
        <v>719.5125045295481</v>
      </c>
      <c r="K1510" s="2">
        <f t="shared" si="306"/>
        <v>37491.536536971318</v>
      </c>
      <c r="L1510" s="2">
        <f t="shared" si="307"/>
        <v>78764</v>
      </c>
      <c r="M1510" s="2">
        <f t="shared" si="308"/>
        <v>20240</v>
      </c>
      <c r="N1510" s="6">
        <f t="shared" si="309"/>
        <v>1</v>
      </c>
      <c r="O1510" s="2">
        <f t="shared" si="310"/>
        <v>1032.4634630286819</v>
      </c>
      <c r="P1510" s="2">
        <f t="shared" si="311"/>
        <v>1032.4634630286819</v>
      </c>
    </row>
    <row r="1511" spans="1:16">
      <c r="A1511" s="6">
        <v>2</v>
      </c>
      <c r="B1511" s="6">
        <v>6</v>
      </c>
      <c r="C1511" s="6">
        <v>19</v>
      </c>
      <c r="D1511" s="6">
        <f t="shared" si="299"/>
        <v>27</v>
      </c>
      <c r="E1511" s="5">
        <f t="shared" si="300"/>
        <v>217.80000000000004</v>
      </c>
      <c r="F1511" s="5">
        <f t="shared" si="301"/>
        <v>208.74481527832023</v>
      </c>
      <c r="G1511" s="5">
        <f t="shared" si="302"/>
        <v>1082.6092178872495</v>
      </c>
      <c r="H1511" s="5">
        <f t="shared" si="303"/>
        <v>1509.1540331655697</v>
      </c>
      <c r="I1511" s="5">
        <f t="shared" si="304"/>
        <v>720</v>
      </c>
      <c r="J1511" s="5">
        <f t="shared" si="305"/>
        <v>789.15403316556967</v>
      </c>
      <c r="K1511" s="2">
        <f t="shared" si="306"/>
        <v>38700.590853568916</v>
      </c>
      <c r="L1511" s="2">
        <f t="shared" si="307"/>
        <v>81464</v>
      </c>
      <c r="M1511" s="2">
        <f t="shared" si="308"/>
        <v>21120</v>
      </c>
      <c r="N1511" s="6">
        <f t="shared" si="309"/>
        <v>1</v>
      </c>
      <c r="O1511" s="2">
        <f t="shared" si="310"/>
        <v>1643.4091464310841</v>
      </c>
      <c r="P1511" s="2">
        <f t="shared" si="311"/>
        <v>1643.4091464310841</v>
      </c>
    </row>
    <row r="1512" spans="1:16">
      <c r="A1512" s="6">
        <v>2</v>
      </c>
      <c r="B1512" s="6">
        <v>6</v>
      </c>
      <c r="C1512" s="6">
        <v>20</v>
      </c>
      <c r="D1512" s="6">
        <f t="shared" si="299"/>
        <v>28</v>
      </c>
      <c r="E1512" s="5">
        <f t="shared" si="300"/>
        <v>217.80000000000004</v>
      </c>
      <c r="F1512" s="5">
        <f t="shared" si="301"/>
        <v>208.74481527832023</v>
      </c>
      <c r="G1512" s="5">
        <f t="shared" si="302"/>
        <v>1153.8335085377266</v>
      </c>
      <c r="H1512" s="5">
        <f t="shared" si="303"/>
        <v>1580.3783238160468</v>
      </c>
      <c r="I1512" s="5">
        <f t="shared" si="304"/>
        <v>720</v>
      </c>
      <c r="J1512" s="5">
        <f t="shared" si="305"/>
        <v>860.37832381604676</v>
      </c>
      <c r="K1512" s="2">
        <f t="shared" si="306"/>
        <v>39937.123677361924</v>
      </c>
      <c r="L1512" s="2">
        <f t="shared" si="307"/>
        <v>84164</v>
      </c>
      <c r="M1512" s="2">
        <f t="shared" si="308"/>
        <v>22000</v>
      </c>
      <c r="N1512" s="6">
        <f t="shared" si="309"/>
        <v>1</v>
      </c>
      <c r="O1512" s="2">
        <f t="shared" si="310"/>
        <v>2226.8763226380761</v>
      </c>
      <c r="P1512" s="2">
        <f t="shared" si="311"/>
        <v>2226.8763226380761</v>
      </c>
    </row>
    <row r="1513" spans="1:16">
      <c r="A1513" s="6">
        <v>2</v>
      </c>
      <c r="B1513" s="6">
        <v>6</v>
      </c>
      <c r="C1513" s="6">
        <v>21</v>
      </c>
      <c r="D1513" s="6">
        <f t="shared" si="299"/>
        <v>29</v>
      </c>
      <c r="E1513" s="5">
        <f t="shared" si="300"/>
        <v>217.80000000000004</v>
      </c>
      <c r="F1513" s="5">
        <f t="shared" si="301"/>
        <v>208.74481527832023</v>
      </c>
      <c r="G1513" s="5">
        <f t="shared" si="302"/>
        <v>1226.6692487641703</v>
      </c>
      <c r="H1513" s="5">
        <f t="shared" si="303"/>
        <v>1653.2140640424905</v>
      </c>
      <c r="I1513" s="5">
        <f t="shared" si="304"/>
        <v>720</v>
      </c>
      <c r="J1513" s="5">
        <f t="shared" si="305"/>
        <v>933.21406404249046</v>
      </c>
      <c r="K1513" s="2">
        <f t="shared" si="306"/>
        <v>41201.633056293234</v>
      </c>
      <c r="L1513" s="2">
        <f t="shared" si="307"/>
        <v>86864</v>
      </c>
      <c r="M1513" s="2">
        <f t="shared" si="308"/>
        <v>22880</v>
      </c>
      <c r="N1513" s="6">
        <f t="shared" si="309"/>
        <v>1</v>
      </c>
      <c r="O1513" s="2">
        <f t="shared" si="310"/>
        <v>2782.3669437067656</v>
      </c>
      <c r="P1513" s="2">
        <f t="shared" si="311"/>
        <v>2782.3669437067656</v>
      </c>
    </row>
    <row r="1514" spans="1:16">
      <c r="A1514" s="6">
        <v>2</v>
      </c>
      <c r="B1514" s="6">
        <v>6</v>
      </c>
      <c r="C1514" s="6">
        <v>22</v>
      </c>
      <c r="D1514" s="6">
        <f t="shared" si="299"/>
        <v>30</v>
      </c>
      <c r="E1514" s="5">
        <f t="shared" si="300"/>
        <v>217.80000000000004</v>
      </c>
      <c r="F1514" s="5">
        <f t="shared" si="301"/>
        <v>208.74481527832023</v>
      </c>
      <c r="G1514" s="5">
        <f t="shared" si="302"/>
        <v>1301.1455960105666</v>
      </c>
      <c r="H1514" s="5">
        <f t="shared" si="303"/>
        <v>1727.6904112888869</v>
      </c>
      <c r="I1514" s="5">
        <f t="shared" si="304"/>
        <v>720</v>
      </c>
      <c r="J1514" s="5">
        <f t="shared" si="305"/>
        <v>1007.6904112888869</v>
      </c>
      <c r="K1514" s="2">
        <f t="shared" si="306"/>
        <v>42494.625195987624</v>
      </c>
      <c r="L1514" s="2">
        <f t="shared" si="307"/>
        <v>89564</v>
      </c>
      <c r="M1514" s="2">
        <f t="shared" si="308"/>
        <v>23760</v>
      </c>
      <c r="N1514" s="6">
        <f t="shared" si="309"/>
        <v>1</v>
      </c>
      <c r="O1514" s="2">
        <f t="shared" si="310"/>
        <v>3309.3748040123755</v>
      </c>
      <c r="P1514" s="2">
        <f t="shared" si="311"/>
        <v>3309.3748040123755</v>
      </c>
    </row>
    <row r="1515" spans="1:16">
      <c r="A1515" s="6">
        <v>2</v>
      </c>
      <c r="B1515" s="6">
        <v>6</v>
      </c>
      <c r="C1515" s="6">
        <v>23</v>
      </c>
      <c r="D1515" s="6">
        <f t="shared" si="299"/>
        <v>31</v>
      </c>
      <c r="E1515" s="5">
        <f t="shared" si="300"/>
        <v>217.80000000000004</v>
      </c>
      <c r="F1515" s="5">
        <f t="shared" si="301"/>
        <v>208.74481527832023</v>
      </c>
      <c r="G1515" s="5">
        <f t="shared" si="302"/>
        <v>1377.292184868003</v>
      </c>
      <c r="H1515" s="5">
        <f t="shared" si="303"/>
        <v>1803.8370001463231</v>
      </c>
      <c r="I1515" s="5">
        <f t="shared" si="304"/>
        <v>720</v>
      </c>
      <c r="J1515" s="5">
        <f t="shared" si="305"/>
        <v>1083.8370001463231</v>
      </c>
      <c r="K1515" s="2">
        <f t="shared" si="306"/>
        <v>43816.614585873664</v>
      </c>
      <c r="L1515" s="2">
        <f t="shared" si="307"/>
        <v>92264</v>
      </c>
      <c r="M1515" s="2">
        <f t="shared" si="308"/>
        <v>24640</v>
      </c>
      <c r="N1515" s="6">
        <f t="shared" si="309"/>
        <v>1</v>
      </c>
      <c r="O1515" s="2">
        <f t="shared" si="310"/>
        <v>3807.3854141263364</v>
      </c>
      <c r="P1515" s="2">
        <f t="shared" si="311"/>
        <v>3807.3854141263364</v>
      </c>
    </row>
    <row r="1516" spans="1:16">
      <c r="A1516" s="6">
        <v>2</v>
      </c>
      <c r="B1516" s="6">
        <v>6</v>
      </c>
      <c r="C1516" s="6">
        <v>24</v>
      </c>
      <c r="D1516" s="6">
        <f t="shared" si="299"/>
        <v>32</v>
      </c>
      <c r="E1516" s="5">
        <f t="shared" si="300"/>
        <v>217.80000000000004</v>
      </c>
      <c r="F1516" s="5">
        <f t="shared" si="301"/>
        <v>208.74481527832023</v>
      </c>
      <c r="G1516" s="5">
        <f t="shared" si="302"/>
        <v>1455.1391344474989</v>
      </c>
      <c r="H1516" s="5">
        <f t="shared" si="303"/>
        <v>1881.6839497258193</v>
      </c>
      <c r="I1516" s="5">
        <f t="shared" si="304"/>
        <v>720</v>
      </c>
      <c r="J1516" s="5">
        <f t="shared" si="305"/>
        <v>1161.6839497258193</v>
      </c>
      <c r="K1516" s="2">
        <f t="shared" si="306"/>
        <v>45168.124127184361</v>
      </c>
      <c r="L1516" s="2">
        <f t="shared" si="307"/>
        <v>94964</v>
      </c>
      <c r="M1516" s="2">
        <f t="shared" si="308"/>
        <v>25520</v>
      </c>
      <c r="N1516" s="6">
        <f t="shared" si="309"/>
        <v>1</v>
      </c>
      <c r="O1516" s="2">
        <f t="shared" si="310"/>
        <v>4275.875872815639</v>
      </c>
      <c r="P1516" s="2">
        <f t="shared" si="311"/>
        <v>4275.875872815639</v>
      </c>
    </row>
    <row r="1517" spans="1:16">
      <c r="A1517" s="6">
        <v>2</v>
      </c>
      <c r="B1517" s="6">
        <v>6</v>
      </c>
      <c r="C1517" s="6">
        <v>25</v>
      </c>
      <c r="D1517" s="6">
        <f t="shared" si="299"/>
        <v>33</v>
      </c>
      <c r="E1517" s="5">
        <f t="shared" si="300"/>
        <v>217.80000000000004</v>
      </c>
      <c r="F1517" s="5">
        <f t="shared" si="301"/>
        <v>208.74481527832023</v>
      </c>
      <c r="G1517" s="5">
        <f t="shared" si="302"/>
        <v>1534.7170558625965</v>
      </c>
      <c r="H1517" s="5">
        <f t="shared" si="303"/>
        <v>1961.2618711409168</v>
      </c>
      <c r="I1517" s="5">
        <f t="shared" si="304"/>
        <v>720</v>
      </c>
      <c r="J1517" s="5">
        <f t="shared" si="305"/>
        <v>1241.2618711409168</v>
      </c>
      <c r="K1517" s="2">
        <f t="shared" si="306"/>
        <v>46549.685262863139</v>
      </c>
      <c r="L1517" s="2">
        <f t="shared" si="307"/>
        <v>97664</v>
      </c>
      <c r="M1517" s="2">
        <f t="shared" si="308"/>
        <v>26400</v>
      </c>
      <c r="N1517" s="6">
        <f t="shared" si="309"/>
        <v>1</v>
      </c>
      <c r="O1517" s="2">
        <f t="shared" si="310"/>
        <v>4714.3147371368614</v>
      </c>
      <c r="P1517" s="2">
        <f t="shared" si="311"/>
        <v>4714.3147371368614</v>
      </c>
    </row>
    <row r="1518" spans="1:16">
      <c r="A1518" s="6">
        <v>2</v>
      </c>
      <c r="B1518" s="6">
        <v>6</v>
      </c>
      <c r="C1518" s="6">
        <v>26</v>
      </c>
      <c r="D1518" s="6">
        <f t="shared" si="299"/>
        <v>34</v>
      </c>
      <c r="E1518" s="5">
        <f t="shared" si="300"/>
        <v>217.80000000000004</v>
      </c>
      <c r="F1518" s="5">
        <f t="shared" si="301"/>
        <v>208.74481527832023</v>
      </c>
      <c r="G1518" s="5">
        <f t="shared" si="302"/>
        <v>1616.0570598233144</v>
      </c>
      <c r="H1518" s="5">
        <f t="shared" si="303"/>
        <v>2042.6018751016345</v>
      </c>
      <c r="I1518" s="5">
        <f t="shared" si="304"/>
        <v>720</v>
      </c>
      <c r="J1518" s="5">
        <f t="shared" si="305"/>
        <v>1322.6018751016345</v>
      </c>
      <c r="K1518" s="2">
        <f t="shared" si="306"/>
        <v>47961.838109403376</v>
      </c>
      <c r="L1518" s="2">
        <f t="shared" si="307"/>
        <v>100364</v>
      </c>
      <c r="M1518" s="2">
        <f t="shared" si="308"/>
        <v>27280</v>
      </c>
      <c r="N1518" s="6">
        <f t="shared" si="309"/>
        <v>1</v>
      </c>
      <c r="O1518" s="2">
        <f t="shared" si="310"/>
        <v>5122.1618905966243</v>
      </c>
      <c r="P1518" s="2">
        <f t="shared" si="311"/>
        <v>5122.1618905966243</v>
      </c>
    </row>
    <row r="1519" spans="1:16">
      <c r="A1519" s="6">
        <v>2</v>
      </c>
      <c r="B1519" s="6">
        <v>6</v>
      </c>
      <c r="C1519" s="6">
        <v>27</v>
      </c>
      <c r="D1519" s="6">
        <f t="shared" si="299"/>
        <v>35</v>
      </c>
      <c r="E1519" s="5">
        <f t="shared" si="300"/>
        <v>217.80000000000004</v>
      </c>
      <c r="F1519" s="5">
        <f t="shared" si="301"/>
        <v>208.74481527832023</v>
      </c>
      <c r="G1519" s="5">
        <f t="shared" si="302"/>
        <v>1699.1907643430709</v>
      </c>
      <c r="H1519" s="5">
        <f t="shared" si="303"/>
        <v>2125.735579621391</v>
      </c>
      <c r="I1519" s="5">
        <f t="shared" si="304"/>
        <v>720</v>
      </c>
      <c r="J1519" s="5">
        <f t="shared" si="305"/>
        <v>1405.735579621391</v>
      </c>
      <c r="K1519" s="2">
        <f t="shared" si="306"/>
        <v>49405.131590649151</v>
      </c>
      <c r="L1519" s="2">
        <f t="shared" si="307"/>
        <v>103064</v>
      </c>
      <c r="M1519" s="2">
        <f t="shared" si="308"/>
        <v>28160</v>
      </c>
      <c r="N1519" s="6">
        <f t="shared" si="309"/>
        <v>1</v>
      </c>
      <c r="O1519" s="2">
        <f t="shared" si="310"/>
        <v>5498.8684093508491</v>
      </c>
      <c r="P1519" s="2">
        <f t="shared" si="311"/>
        <v>5498.8684093508491</v>
      </c>
    </row>
    <row r="1520" spans="1:16">
      <c r="A1520" s="6">
        <v>2</v>
      </c>
      <c r="B1520" s="6">
        <v>6</v>
      </c>
      <c r="C1520" s="6">
        <v>28</v>
      </c>
      <c r="D1520" s="6">
        <f t="shared" si="299"/>
        <v>36</v>
      </c>
      <c r="E1520" s="5">
        <f t="shared" si="300"/>
        <v>217.80000000000004</v>
      </c>
      <c r="F1520" s="5">
        <f t="shared" si="301"/>
        <v>208.74481527832023</v>
      </c>
      <c r="G1520" s="5">
        <f t="shared" si="302"/>
        <v>1784.1503025602246</v>
      </c>
      <c r="H1520" s="5">
        <f t="shared" si="303"/>
        <v>2210.6951178385448</v>
      </c>
      <c r="I1520" s="5">
        <f t="shared" si="304"/>
        <v>720</v>
      </c>
      <c r="J1520" s="5">
        <f t="shared" si="305"/>
        <v>1490.6951178385448</v>
      </c>
      <c r="K1520" s="2">
        <f t="shared" si="306"/>
        <v>50880.12357358585</v>
      </c>
      <c r="L1520" s="2">
        <f t="shared" si="307"/>
        <v>105764</v>
      </c>
      <c r="M1520" s="2">
        <f t="shared" si="308"/>
        <v>29040</v>
      </c>
      <c r="N1520" s="6">
        <f t="shared" si="309"/>
        <v>1</v>
      </c>
      <c r="O1520" s="2">
        <f t="shared" si="310"/>
        <v>5843.87642641415</v>
      </c>
      <c r="P1520" s="2">
        <f t="shared" si="311"/>
        <v>5843.87642641415</v>
      </c>
    </row>
    <row r="1521" spans="1:16">
      <c r="A1521" s="6">
        <v>2</v>
      </c>
      <c r="B1521" s="6">
        <v>6</v>
      </c>
      <c r="C1521" s="6">
        <v>29</v>
      </c>
      <c r="D1521" s="6">
        <f t="shared" si="299"/>
        <v>37</v>
      </c>
      <c r="E1521" s="5">
        <f t="shared" si="300"/>
        <v>217.80000000000004</v>
      </c>
      <c r="F1521" s="5">
        <f t="shared" si="301"/>
        <v>208.74481527832023</v>
      </c>
      <c r="G1521" s="5">
        <f t="shared" si="302"/>
        <v>1870.9683306758782</v>
      </c>
      <c r="H1521" s="5">
        <f t="shared" si="303"/>
        <v>2297.5131459541985</v>
      </c>
      <c r="I1521" s="5">
        <f t="shared" si="304"/>
        <v>720</v>
      </c>
      <c r="J1521" s="5">
        <f t="shared" si="305"/>
        <v>1577.5131459541985</v>
      </c>
      <c r="K1521" s="2">
        <f t="shared" si="306"/>
        <v>52387.381006149284</v>
      </c>
      <c r="L1521" s="2">
        <f t="shared" si="307"/>
        <v>108464</v>
      </c>
      <c r="M1521" s="2">
        <f t="shared" si="308"/>
        <v>29920</v>
      </c>
      <c r="N1521" s="6">
        <f t="shared" si="309"/>
        <v>1</v>
      </c>
      <c r="O1521" s="2">
        <f t="shared" si="310"/>
        <v>6156.6189938507159</v>
      </c>
      <c r="P1521" s="2">
        <f t="shared" si="311"/>
        <v>6156.6189938507159</v>
      </c>
    </row>
    <row r="1522" spans="1:16">
      <c r="A1522" s="6">
        <v>2</v>
      </c>
      <c r="B1522" s="6">
        <v>6</v>
      </c>
      <c r="C1522" s="6">
        <v>30</v>
      </c>
      <c r="D1522" s="6">
        <f t="shared" si="299"/>
        <v>38</v>
      </c>
      <c r="E1522" s="5">
        <f t="shared" si="300"/>
        <v>217.80000000000004</v>
      </c>
      <c r="F1522" s="5">
        <f t="shared" si="301"/>
        <v>208.74481527832023</v>
      </c>
      <c r="G1522" s="5">
        <f t="shared" si="302"/>
        <v>1959.6780360096488</v>
      </c>
      <c r="H1522" s="5">
        <f t="shared" si="303"/>
        <v>2386.2228512879692</v>
      </c>
      <c r="I1522" s="5">
        <f t="shared" si="304"/>
        <v>720</v>
      </c>
      <c r="J1522" s="5">
        <f t="shared" si="305"/>
        <v>1666.2228512879692</v>
      </c>
      <c r="K1522" s="2">
        <f t="shared" si="306"/>
        <v>53927.480057082794</v>
      </c>
      <c r="L1522" s="2">
        <f t="shared" si="307"/>
        <v>111164</v>
      </c>
      <c r="M1522" s="2">
        <f t="shared" si="308"/>
        <v>30800</v>
      </c>
      <c r="N1522" s="6">
        <f t="shared" si="309"/>
        <v>1</v>
      </c>
      <c r="O1522" s="2">
        <f t="shared" si="310"/>
        <v>6436.5199429172062</v>
      </c>
      <c r="P1522" s="2">
        <f t="shared" si="311"/>
        <v>6436.5199429172062</v>
      </c>
    </row>
    <row r="1523" spans="1:16">
      <c r="A1523" s="6">
        <v>2</v>
      </c>
      <c r="B1523" s="6">
        <v>7</v>
      </c>
      <c r="C1523" s="6">
        <v>0</v>
      </c>
      <c r="D1523" s="6">
        <f t="shared" si="299"/>
        <v>9</v>
      </c>
      <c r="E1523" s="5">
        <f t="shared" si="300"/>
        <v>217.80000000000004</v>
      </c>
      <c r="F1523" s="5">
        <f t="shared" si="301"/>
        <v>249.62400827032465</v>
      </c>
      <c r="G1523" s="5">
        <f t="shared" si="302"/>
        <v>0</v>
      </c>
      <c r="H1523" s="5">
        <f t="shared" si="303"/>
        <v>467.42400827032469</v>
      </c>
      <c r="I1523" s="5">
        <f t="shared" si="304"/>
        <v>467.42400827032469</v>
      </c>
      <c r="J1523" s="5">
        <f t="shared" si="305"/>
        <v>0</v>
      </c>
      <c r="K1523" s="2">
        <f t="shared" si="306"/>
        <v>16230.000287164052</v>
      </c>
      <c r="L1523" s="2">
        <f t="shared" si="307"/>
        <v>32258</v>
      </c>
      <c r="M1523" s="2">
        <f t="shared" si="308"/>
        <v>4840</v>
      </c>
      <c r="N1523" s="6">
        <f t="shared" si="309"/>
        <v>1</v>
      </c>
      <c r="O1523" s="2">
        <f t="shared" si="310"/>
        <v>-8812.0002871640518</v>
      </c>
      <c r="P1523" s="2">
        <f t="shared" si="311"/>
        <v>-8812.0002871640518</v>
      </c>
    </row>
    <row r="1524" spans="1:16">
      <c r="A1524" s="6">
        <v>2</v>
      </c>
      <c r="B1524" s="6">
        <v>7</v>
      </c>
      <c r="C1524" s="6">
        <v>1</v>
      </c>
      <c r="D1524" s="6">
        <f t="shared" si="299"/>
        <v>10</v>
      </c>
      <c r="E1524" s="5">
        <f t="shared" si="300"/>
        <v>217.80000000000004</v>
      </c>
      <c r="F1524" s="5">
        <f t="shared" si="301"/>
        <v>249.62400827032465</v>
      </c>
      <c r="G1524" s="5">
        <f t="shared" si="302"/>
        <v>45.5625</v>
      </c>
      <c r="H1524" s="5">
        <f t="shared" si="303"/>
        <v>512.98650827032475</v>
      </c>
      <c r="I1524" s="5">
        <f t="shared" si="304"/>
        <v>512.98650827032475</v>
      </c>
      <c r="J1524" s="5">
        <f t="shared" si="305"/>
        <v>0</v>
      </c>
      <c r="K1524" s="2">
        <f t="shared" si="306"/>
        <v>17812.031537164054</v>
      </c>
      <c r="L1524" s="2">
        <f t="shared" si="307"/>
        <v>34958</v>
      </c>
      <c r="M1524" s="2">
        <f t="shared" si="308"/>
        <v>5720</v>
      </c>
      <c r="N1524" s="6">
        <f t="shared" si="309"/>
        <v>1</v>
      </c>
      <c r="O1524" s="2">
        <f t="shared" si="310"/>
        <v>-8574.0315371640536</v>
      </c>
      <c r="P1524" s="2">
        <f t="shared" si="311"/>
        <v>-8574.0315371640536</v>
      </c>
    </row>
    <row r="1525" spans="1:16">
      <c r="A1525" s="6">
        <v>2</v>
      </c>
      <c r="B1525" s="6">
        <v>7</v>
      </c>
      <c r="C1525" s="6">
        <v>2</v>
      </c>
      <c r="D1525" s="6">
        <f t="shared" si="299"/>
        <v>11</v>
      </c>
      <c r="E1525" s="5">
        <f t="shared" si="300"/>
        <v>217.80000000000004</v>
      </c>
      <c r="F1525" s="5">
        <f t="shared" si="301"/>
        <v>249.62400827032465</v>
      </c>
      <c r="G1525" s="5">
        <f t="shared" si="302"/>
        <v>92.264062499999994</v>
      </c>
      <c r="H1525" s="5">
        <f t="shared" si="303"/>
        <v>559.68807077032466</v>
      </c>
      <c r="I1525" s="5">
        <f t="shared" si="304"/>
        <v>559.68807077032466</v>
      </c>
      <c r="J1525" s="5">
        <f t="shared" si="305"/>
        <v>0</v>
      </c>
      <c r="K1525" s="2">
        <f t="shared" si="306"/>
        <v>19433.61356841405</v>
      </c>
      <c r="L1525" s="2">
        <f t="shared" si="307"/>
        <v>37658</v>
      </c>
      <c r="M1525" s="2">
        <f t="shared" si="308"/>
        <v>6600</v>
      </c>
      <c r="N1525" s="6">
        <f t="shared" si="309"/>
        <v>1</v>
      </c>
      <c r="O1525" s="2">
        <f t="shared" si="310"/>
        <v>-8375.61356841405</v>
      </c>
      <c r="P1525" s="2">
        <f t="shared" si="311"/>
        <v>-8375.61356841405</v>
      </c>
    </row>
    <row r="1526" spans="1:16">
      <c r="A1526" s="6">
        <v>2</v>
      </c>
      <c r="B1526" s="6">
        <v>7</v>
      </c>
      <c r="C1526" s="6">
        <v>3</v>
      </c>
      <c r="D1526" s="6">
        <f t="shared" si="299"/>
        <v>12</v>
      </c>
      <c r="E1526" s="5">
        <f t="shared" si="300"/>
        <v>217.80000000000004</v>
      </c>
      <c r="F1526" s="5">
        <f t="shared" si="301"/>
        <v>249.62400827032465</v>
      </c>
      <c r="G1526" s="5">
        <f t="shared" si="302"/>
        <v>140.12604492187498</v>
      </c>
      <c r="H1526" s="5">
        <f t="shared" si="303"/>
        <v>607.5500531921997</v>
      </c>
      <c r="I1526" s="5">
        <f t="shared" si="304"/>
        <v>607.5500531921997</v>
      </c>
      <c r="J1526" s="5">
        <f t="shared" si="305"/>
        <v>0</v>
      </c>
      <c r="K1526" s="2">
        <f t="shared" si="306"/>
        <v>21095.487958062487</v>
      </c>
      <c r="L1526" s="2">
        <f t="shared" si="307"/>
        <v>40358</v>
      </c>
      <c r="M1526" s="2">
        <f t="shared" si="308"/>
        <v>7480</v>
      </c>
      <c r="N1526" s="6">
        <f t="shared" si="309"/>
        <v>1</v>
      </c>
      <c r="O1526" s="2">
        <f t="shared" si="310"/>
        <v>-8217.4879580624875</v>
      </c>
      <c r="P1526" s="2">
        <f t="shared" si="311"/>
        <v>-8217.4879580624875</v>
      </c>
    </row>
    <row r="1527" spans="1:16">
      <c r="A1527" s="6">
        <v>2</v>
      </c>
      <c r="B1527" s="6">
        <v>7</v>
      </c>
      <c r="C1527" s="6">
        <v>4</v>
      </c>
      <c r="D1527" s="6">
        <f t="shared" si="299"/>
        <v>13</v>
      </c>
      <c r="E1527" s="5">
        <f t="shared" si="300"/>
        <v>217.80000000000004</v>
      </c>
      <c r="F1527" s="5">
        <f t="shared" si="301"/>
        <v>249.62400827032465</v>
      </c>
      <c r="G1527" s="5">
        <f t="shared" si="302"/>
        <v>189.17016064453125</v>
      </c>
      <c r="H1527" s="5">
        <f t="shared" si="303"/>
        <v>656.59416891485591</v>
      </c>
      <c r="I1527" s="5">
        <f t="shared" si="304"/>
        <v>656.59416891485591</v>
      </c>
      <c r="J1527" s="5">
        <f t="shared" si="305"/>
        <v>0</v>
      </c>
      <c r="K1527" s="2">
        <f t="shared" si="306"/>
        <v>22798.408642876941</v>
      </c>
      <c r="L1527" s="2">
        <f t="shared" si="307"/>
        <v>43058</v>
      </c>
      <c r="M1527" s="2">
        <f t="shared" si="308"/>
        <v>8360</v>
      </c>
      <c r="N1527" s="6">
        <f t="shared" si="309"/>
        <v>1</v>
      </c>
      <c r="O1527" s="2">
        <f t="shared" si="310"/>
        <v>-8100.4086428769406</v>
      </c>
      <c r="P1527" s="2">
        <f t="shared" si="311"/>
        <v>-8100.4086428769406</v>
      </c>
    </row>
    <row r="1528" spans="1:16">
      <c r="A1528" s="6">
        <v>2</v>
      </c>
      <c r="B1528" s="6">
        <v>7</v>
      </c>
      <c r="C1528" s="6">
        <v>5</v>
      </c>
      <c r="D1528" s="6">
        <f t="shared" si="299"/>
        <v>14</v>
      </c>
      <c r="E1528" s="5">
        <f t="shared" si="300"/>
        <v>217.80000000000004</v>
      </c>
      <c r="F1528" s="5">
        <f t="shared" si="301"/>
        <v>249.62400827032465</v>
      </c>
      <c r="G1528" s="5">
        <f t="shared" si="302"/>
        <v>239.41848456573481</v>
      </c>
      <c r="H1528" s="5">
        <f t="shared" si="303"/>
        <v>706.84249283605948</v>
      </c>
      <c r="I1528" s="5">
        <f t="shared" si="304"/>
        <v>706.84249283605948</v>
      </c>
      <c r="J1528" s="5">
        <f t="shared" si="305"/>
        <v>0</v>
      </c>
      <c r="K1528" s="2">
        <f t="shared" si="306"/>
        <v>24543.142112363177</v>
      </c>
      <c r="L1528" s="2">
        <f t="shared" si="307"/>
        <v>45758</v>
      </c>
      <c r="M1528" s="2">
        <f t="shared" si="308"/>
        <v>9240</v>
      </c>
      <c r="N1528" s="6">
        <f t="shared" si="309"/>
        <v>1</v>
      </c>
      <c r="O1528" s="2">
        <f t="shared" si="310"/>
        <v>-8025.1421123631771</v>
      </c>
      <c r="P1528" s="2">
        <f t="shared" si="311"/>
        <v>-8025.1421123631771</v>
      </c>
    </row>
    <row r="1529" spans="1:16">
      <c r="A1529" s="6">
        <v>2</v>
      </c>
      <c r="B1529" s="6">
        <v>7</v>
      </c>
      <c r="C1529" s="6">
        <v>6</v>
      </c>
      <c r="D1529" s="6">
        <f t="shared" si="299"/>
        <v>15</v>
      </c>
      <c r="E1529" s="5">
        <f t="shared" si="300"/>
        <v>217.80000000000004</v>
      </c>
      <c r="F1529" s="5">
        <f t="shared" si="301"/>
        <v>249.62400827032465</v>
      </c>
      <c r="G1529" s="5">
        <f t="shared" si="302"/>
        <v>290.89345874736784</v>
      </c>
      <c r="H1529" s="5">
        <f t="shared" si="303"/>
        <v>758.31746701769248</v>
      </c>
      <c r="I1529" s="5">
        <f t="shared" si="304"/>
        <v>720</v>
      </c>
      <c r="J1529" s="5">
        <f t="shared" si="305"/>
        <v>38.317467017692479</v>
      </c>
      <c r="K1529" s="2">
        <f t="shared" si="306"/>
        <v>25665.233802390496</v>
      </c>
      <c r="L1529" s="2">
        <f t="shared" si="307"/>
        <v>48458</v>
      </c>
      <c r="M1529" s="2">
        <f t="shared" si="308"/>
        <v>10120</v>
      </c>
      <c r="N1529" s="6">
        <f t="shared" si="309"/>
        <v>1</v>
      </c>
      <c r="O1529" s="2">
        <f t="shared" si="310"/>
        <v>-7327.2338023904958</v>
      </c>
      <c r="P1529" s="2">
        <f t="shared" si="311"/>
        <v>-7327.2338023904958</v>
      </c>
    </row>
    <row r="1530" spans="1:16">
      <c r="A1530" s="6">
        <v>2</v>
      </c>
      <c r="B1530" s="6">
        <v>7</v>
      </c>
      <c r="C1530" s="6">
        <v>7</v>
      </c>
      <c r="D1530" s="6">
        <f t="shared" si="299"/>
        <v>16</v>
      </c>
      <c r="E1530" s="5">
        <f t="shared" si="300"/>
        <v>217.80000000000004</v>
      </c>
      <c r="F1530" s="5">
        <f t="shared" si="301"/>
        <v>249.62400827032465</v>
      </c>
      <c r="G1530" s="5">
        <f t="shared" si="302"/>
        <v>343.61789814532818</v>
      </c>
      <c r="H1530" s="5">
        <f t="shared" si="303"/>
        <v>811.04190641565287</v>
      </c>
      <c r="I1530" s="5">
        <f t="shared" si="304"/>
        <v>720</v>
      </c>
      <c r="J1530" s="5">
        <f t="shared" si="305"/>
        <v>91.041906415652875</v>
      </c>
      <c r="K1530" s="2">
        <f t="shared" si="306"/>
        <v>26580.58865304953</v>
      </c>
      <c r="L1530" s="2">
        <f t="shared" si="307"/>
        <v>51158</v>
      </c>
      <c r="M1530" s="2">
        <f t="shared" si="308"/>
        <v>11000</v>
      </c>
      <c r="N1530" s="6">
        <f t="shared" si="309"/>
        <v>1</v>
      </c>
      <c r="O1530" s="2">
        <f t="shared" si="310"/>
        <v>-6422.58865304953</v>
      </c>
      <c r="P1530" s="2">
        <f t="shared" si="311"/>
        <v>-6422.58865304953</v>
      </c>
    </row>
    <row r="1531" spans="1:16">
      <c r="A1531" s="6">
        <v>2</v>
      </c>
      <c r="B1531" s="6">
        <v>7</v>
      </c>
      <c r="C1531" s="6">
        <v>8</v>
      </c>
      <c r="D1531" s="6">
        <f t="shared" si="299"/>
        <v>17</v>
      </c>
      <c r="E1531" s="5">
        <f t="shared" si="300"/>
        <v>217.80000000000004</v>
      </c>
      <c r="F1531" s="5">
        <f t="shared" si="301"/>
        <v>249.62400827032465</v>
      </c>
      <c r="G1531" s="5">
        <f t="shared" si="302"/>
        <v>397.61499642530839</v>
      </c>
      <c r="H1531" s="5">
        <f t="shared" si="303"/>
        <v>865.03900469563314</v>
      </c>
      <c r="I1531" s="5">
        <f t="shared" si="304"/>
        <v>720</v>
      </c>
      <c r="J1531" s="5">
        <f t="shared" si="305"/>
        <v>145.03900469563314</v>
      </c>
      <c r="K1531" s="2">
        <f t="shared" si="306"/>
        <v>27518.038275965853</v>
      </c>
      <c r="L1531" s="2">
        <f t="shared" si="307"/>
        <v>53858</v>
      </c>
      <c r="M1531" s="2">
        <f t="shared" si="308"/>
        <v>11880</v>
      </c>
      <c r="N1531" s="6">
        <f t="shared" si="309"/>
        <v>1</v>
      </c>
      <c r="O1531" s="2">
        <f t="shared" si="310"/>
        <v>-5540.0382759658532</v>
      </c>
      <c r="P1531" s="2">
        <f t="shared" si="311"/>
        <v>-5540.0382759658532</v>
      </c>
    </row>
    <row r="1532" spans="1:16">
      <c r="A1532" s="6">
        <v>2</v>
      </c>
      <c r="B1532" s="6">
        <v>7</v>
      </c>
      <c r="C1532" s="6">
        <v>9</v>
      </c>
      <c r="D1532" s="6">
        <f t="shared" si="299"/>
        <v>18</v>
      </c>
      <c r="E1532" s="5">
        <f t="shared" si="300"/>
        <v>217.80000000000004</v>
      </c>
      <c r="F1532" s="5">
        <f t="shared" si="301"/>
        <v>249.62400827032465</v>
      </c>
      <c r="G1532" s="5">
        <f t="shared" si="302"/>
        <v>452.90833186570285</v>
      </c>
      <c r="H1532" s="5">
        <f t="shared" si="303"/>
        <v>920.3323401360276</v>
      </c>
      <c r="I1532" s="5">
        <f t="shared" si="304"/>
        <v>720</v>
      </c>
      <c r="J1532" s="5">
        <f t="shared" si="305"/>
        <v>200.3323401360276</v>
      </c>
      <c r="K1532" s="2">
        <f t="shared" si="306"/>
        <v>28477.992016250479</v>
      </c>
      <c r="L1532" s="2">
        <f t="shared" si="307"/>
        <v>56558</v>
      </c>
      <c r="M1532" s="2">
        <f t="shared" si="308"/>
        <v>12760</v>
      </c>
      <c r="N1532" s="6">
        <f t="shared" si="309"/>
        <v>1</v>
      </c>
      <c r="O1532" s="2">
        <f t="shared" si="310"/>
        <v>-4679.9920162504786</v>
      </c>
      <c r="P1532" s="2">
        <f t="shared" si="311"/>
        <v>-4679.9920162504786</v>
      </c>
    </row>
    <row r="1533" spans="1:16">
      <c r="A1533" s="6">
        <v>2</v>
      </c>
      <c r="B1533" s="6">
        <v>7</v>
      </c>
      <c r="C1533" s="6">
        <v>10</v>
      </c>
      <c r="D1533" s="6">
        <f t="shared" si="299"/>
        <v>19</v>
      </c>
      <c r="E1533" s="5">
        <f t="shared" si="300"/>
        <v>217.80000000000004</v>
      </c>
      <c r="F1533" s="5">
        <f t="shared" si="301"/>
        <v>249.62400827032465</v>
      </c>
      <c r="G1533" s="5">
        <f t="shared" si="302"/>
        <v>509.52187334891573</v>
      </c>
      <c r="H1533" s="5">
        <f t="shared" si="303"/>
        <v>976.94588161924048</v>
      </c>
      <c r="I1533" s="5">
        <f t="shared" si="304"/>
        <v>720</v>
      </c>
      <c r="J1533" s="5">
        <f t="shared" si="305"/>
        <v>256.94588161924048</v>
      </c>
      <c r="K1533" s="2">
        <f t="shared" si="306"/>
        <v>29460.866000334037</v>
      </c>
      <c r="L1533" s="2">
        <f t="shared" si="307"/>
        <v>59258</v>
      </c>
      <c r="M1533" s="2">
        <f t="shared" si="308"/>
        <v>13640</v>
      </c>
      <c r="N1533" s="6">
        <f t="shared" si="309"/>
        <v>1</v>
      </c>
      <c r="O1533" s="2">
        <f t="shared" si="310"/>
        <v>-3842.8660003340374</v>
      </c>
      <c r="P1533" s="2">
        <f t="shared" si="311"/>
        <v>-3842.8660003340374</v>
      </c>
    </row>
    <row r="1534" spans="1:16">
      <c r="A1534" s="6">
        <v>2</v>
      </c>
      <c r="B1534" s="6">
        <v>7</v>
      </c>
      <c r="C1534" s="6">
        <v>11</v>
      </c>
      <c r="D1534" s="6">
        <f t="shared" si="299"/>
        <v>20</v>
      </c>
      <c r="E1534" s="5">
        <f t="shared" si="300"/>
        <v>217.80000000000004</v>
      </c>
      <c r="F1534" s="5">
        <f t="shared" si="301"/>
        <v>249.62400827032465</v>
      </c>
      <c r="G1534" s="5">
        <f t="shared" si="302"/>
        <v>567.47998644235474</v>
      </c>
      <c r="H1534" s="5">
        <f t="shared" si="303"/>
        <v>1034.9039947126794</v>
      </c>
      <c r="I1534" s="5">
        <f t="shared" si="304"/>
        <v>720</v>
      </c>
      <c r="J1534" s="5">
        <f t="shared" si="305"/>
        <v>314.90399471267938</v>
      </c>
      <c r="K1534" s="2">
        <f t="shared" si="306"/>
        <v>30467.083241539571</v>
      </c>
      <c r="L1534" s="2">
        <f t="shared" si="307"/>
        <v>61958</v>
      </c>
      <c r="M1534" s="2">
        <f t="shared" si="308"/>
        <v>14520</v>
      </c>
      <c r="N1534" s="6">
        <f t="shared" si="309"/>
        <v>1</v>
      </c>
      <c r="O1534" s="2">
        <f t="shared" si="310"/>
        <v>-3029.0832415395707</v>
      </c>
      <c r="P1534" s="2">
        <f t="shared" si="311"/>
        <v>-3029.0832415395707</v>
      </c>
    </row>
    <row r="1535" spans="1:16">
      <c r="A1535" s="6">
        <v>2</v>
      </c>
      <c r="B1535" s="6">
        <v>7</v>
      </c>
      <c r="C1535" s="6">
        <v>12</v>
      </c>
      <c r="D1535" s="6">
        <f t="shared" si="299"/>
        <v>21</v>
      </c>
      <c r="E1535" s="5">
        <f t="shared" si="300"/>
        <v>217.80000000000004</v>
      </c>
      <c r="F1535" s="5">
        <f t="shared" si="301"/>
        <v>249.62400827032465</v>
      </c>
      <c r="G1535" s="5">
        <f t="shared" si="302"/>
        <v>626.80743957041921</v>
      </c>
      <c r="H1535" s="5">
        <f t="shared" si="303"/>
        <v>1094.2314478407438</v>
      </c>
      <c r="I1535" s="5">
        <f t="shared" si="304"/>
        <v>720</v>
      </c>
      <c r="J1535" s="5">
        <f t="shared" si="305"/>
        <v>374.23144784074384</v>
      </c>
      <c r="K1535" s="2">
        <f t="shared" si="306"/>
        <v>31497.073747235136</v>
      </c>
      <c r="L1535" s="2">
        <f t="shared" si="307"/>
        <v>64658</v>
      </c>
      <c r="M1535" s="2">
        <f t="shared" si="308"/>
        <v>15400</v>
      </c>
      <c r="N1535" s="6">
        <f t="shared" si="309"/>
        <v>1</v>
      </c>
      <c r="O1535" s="2">
        <f t="shared" si="310"/>
        <v>-2239.0737472351357</v>
      </c>
      <c r="P1535" s="2">
        <f t="shared" si="311"/>
        <v>-2239.0737472351357</v>
      </c>
    </row>
    <row r="1536" spans="1:16">
      <c r="A1536" s="6">
        <v>2</v>
      </c>
      <c r="B1536" s="6">
        <v>7</v>
      </c>
      <c r="C1536" s="6">
        <v>13</v>
      </c>
      <c r="D1536" s="6">
        <f t="shared" si="299"/>
        <v>22</v>
      </c>
      <c r="E1536" s="5">
        <f t="shared" si="300"/>
        <v>217.80000000000004</v>
      </c>
      <c r="F1536" s="5">
        <f t="shared" si="301"/>
        <v>249.62400827032465</v>
      </c>
      <c r="G1536" s="5">
        <f t="shared" si="302"/>
        <v>687.52941027880343</v>
      </c>
      <c r="H1536" s="5">
        <f t="shared" si="303"/>
        <v>1154.9534185491282</v>
      </c>
      <c r="I1536" s="5">
        <f t="shared" si="304"/>
        <v>720</v>
      </c>
      <c r="J1536" s="5">
        <f t="shared" si="305"/>
        <v>434.95341854912817</v>
      </c>
      <c r="K1536" s="2">
        <f t="shared" si="306"/>
        <v>32551.274627589031</v>
      </c>
      <c r="L1536" s="2">
        <f t="shared" si="307"/>
        <v>67358</v>
      </c>
      <c r="M1536" s="2">
        <f t="shared" si="308"/>
        <v>16280</v>
      </c>
      <c r="N1536" s="6">
        <f t="shared" si="309"/>
        <v>1</v>
      </c>
      <c r="O1536" s="2">
        <f t="shared" si="310"/>
        <v>-1473.2746275890313</v>
      </c>
      <c r="P1536" s="2">
        <f t="shared" si="311"/>
        <v>-1473.2746275890313</v>
      </c>
    </row>
    <row r="1537" spans="1:16">
      <c r="A1537" s="6">
        <v>2</v>
      </c>
      <c r="B1537" s="6">
        <v>7</v>
      </c>
      <c r="C1537" s="6">
        <v>14</v>
      </c>
      <c r="D1537" s="6">
        <f t="shared" si="299"/>
        <v>23</v>
      </c>
      <c r="E1537" s="5">
        <f t="shared" si="300"/>
        <v>217.80000000000004</v>
      </c>
      <c r="F1537" s="5">
        <f t="shared" si="301"/>
        <v>249.62400827032465</v>
      </c>
      <c r="G1537" s="5">
        <f t="shared" si="302"/>
        <v>749.67149159246469</v>
      </c>
      <c r="H1537" s="5">
        <f t="shared" si="303"/>
        <v>1217.0954998627894</v>
      </c>
      <c r="I1537" s="5">
        <f t="shared" si="304"/>
        <v>720</v>
      </c>
      <c r="J1537" s="5">
        <f t="shared" si="305"/>
        <v>497.09549986278944</v>
      </c>
      <c r="K1537" s="2">
        <f t="shared" si="306"/>
        <v>33630.130205951209</v>
      </c>
      <c r="L1537" s="2">
        <f t="shared" si="307"/>
        <v>70058</v>
      </c>
      <c r="M1537" s="2">
        <f t="shared" si="308"/>
        <v>17160</v>
      </c>
      <c r="N1537" s="6">
        <f t="shared" si="309"/>
        <v>1</v>
      </c>
      <c r="O1537" s="2">
        <f t="shared" si="310"/>
        <v>-732.13020595120906</v>
      </c>
      <c r="P1537" s="2">
        <f t="shared" si="311"/>
        <v>-732.13020595120906</v>
      </c>
    </row>
    <row r="1538" spans="1:16">
      <c r="A1538" s="6">
        <v>2</v>
      </c>
      <c r="B1538" s="6">
        <v>7</v>
      </c>
      <c r="C1538" s="6">
        <v>15</v>
      </c>
      <c r="D1538" s="6">
        <f t="shared" si="299"/>
        <v>24</v>
      </c>
      <c r="E1538" s="5">
        <f t="shared" si="300"/>
        <v>217.80000000000004</v>
      </c>
      <c r="F1538" s="5">
        <f t="shared" si="301"/>
        <v>249.62400827032465</v>
      </c>
      <c r="G1538" s="5">
        <f t="shared" si="302"/>
        <v>813.25969846861108</v>
      </c>
      <c r="H1538" s="5">
        <f t="shared" si="303"/>
        <v>1280.6837067389358</v>
      </c>
      <c r="I1538" s="5">
        <f t="shared" si="304"/>
        <v>720</v>
      </c>
      <c r="J1538" s="5">
        <f t="shared" si="305"/>
        <v>560.68370673893583</v>
      </c>
      <c r="K1538" s="2">
        <f t="shared" si="306"/>
        <v>34734.092130884303</v>
      </c>
      <c r="L1538" s="2">
        <f t="shared" si="307"/>
        <v>72758</v>
      </c>
      <c r="M1538" s="2">
        <f t="shared" si="308"/>
        <v>18040</v>
      </c>
      <c r="N1538" s="6">
        <f t="shared" si="309"/>
        <v>1</v>
      </c>
      <c r="O1538" s="2">
        <f t="shared" si="310"/>
        <v>-16.092130884302605</v>
      </c>
      <c r="P1538" s="2">
        <f t="shared" si="311"/>
        <v>-16.092130884302605</v>
      </c>
    </row>
    <row r="1539" spans="1:16">
      <c r="A1539" s="6">
        <v>2</v>
      </c>
      <c r="B1539" s="6">
        <v>7</v>
      </c>
      <c r="C1539" s="6">
        <v>16</v>
      </c>
      <c r="D1539" s="6">
        <f t="shared" si="299"/>
        <v>25</v>
      </c>
      <c r="E1539" s="5">
        <f t="shared" si="300"/>
        <v>217.80000000000004</v>
      </c>
      <c r="F1539" s="5">
        <f t="shared" si="301"/>
        <v>249.62400827032465</v>
      </c>
      <c r="G1539" s="5">
        <f t="shared" si="302"/>
        <v>878.32047434610013</v>
      </c>
      <c r="H1539" s="5">
        <f t="shared" si="303"/>
        <v>1345.7444826164249</v>
      </c>
      <c r="I1539" s="5">
        <f t="shared" si="304"/>
        <v>720</v>
      </c>
      <c r="J1539" s="5">
        <f t="shared" si="305"/>
        <v>625.74448261642488</v>
      </c>
      <c r="K1539" s="2">
        <f t="shared" si="306"/>
        <v>35863.619489868492</v>
      </c>
      <c r="L1539" s="2">
        <f t="shared" si="307"/>
        <v>75458</v>
      </c>
      <c r="M1539" s="2">
        <f t="shared" si="308"/>
        <v>18920</v>
      </c>
      <c r="N1539" s="6">
        <f t="shared" si="309"/>
        <v>1</v>
      </c>
      <c r="O1539" s="2">
        <f t="shared" si="310"/>
        <v>674.38051013150834</v>
      </c>
      <c r="P1539" s="2">
        <f t="shared" si="311"/>
        <v>674.38051013150834</v>
      </c>
    </row>
    <row r="1540" spans="1:16">
      <c r="A1540" s="6">
        <v>2</v>
      </c>
      <c r="B1540" s="6">
        <v>7</v>
      </c>
      <c r="C1540" s="6">
        <v>17</v>
      </c>
      <c r="D1540" s="6">
        <f t="shared" ref="D1540:D1603" si="312">A1540+B1540+C1540</f>
        <v>26</v>
      </c>
      <c r="E1540" s="5">
        <f t="shared" ref="E1540:E1603" si="313">IF(A1540=0,0,A1540*LABOR_HRS_WK_TOM*SEASON_WEEKS*(1+DIM_PCT_TOM)^A1540)</f>
        <v>217.80000000000004</v>
      </c>
      <c r="F1540" s="5">
        <f t="shared" ref="F1540:F1603" si="314">IF(B1540=0,0,B1540*LABOR_HRS_WK_CAR*SEASON_WEEKS*(1+DIM_PCT_CAR)^B1540)</f>
        <v>249.62400827032465</v>
      </c>
      <c r="G1540" s="5">
        <f t="shared" ref="G1540:G1603" si="315">IF(C1540=0,0,C1540*LABOR_HRS_WK_MES*SEASON_WEEKS*(1+DIM_PCT_MES)^C1540)</f>
        <v>944.88069779264049</v>
      </c>
      <c r="H1540" s="5">
        <f t="shared" ref="H1540:H1603" si="316">E1540+F1540+G1540</f>
        <v>1412.3047060629651</v>
      </c>
      <c r="I1540" s="5">
        <f t="shared" ref="I1540:I1603" si="317">MIN(H1540,FARMER_HRS)</f>
        <v>720</v>
      </c>
      <c r="J1540" s="5">
        <f t="shared" ref="J1540:J1603" si="318">MAX(0,H1540-FARMER_HRS)</f>
        <v>692.30470606296512</v>
      </c>
      <c r="K1540" s="2">
        <f t="shared" ref="K1540:K1603" si="319">I1540*FARMER_RATE+J1540*TEMP_WORKER_RATE</f>
        <v>37019.178924704254</v>
      </c>
      <c r="L1540" s="2">
        <f t="shared" ref="L1540:L1603" si="320">A1540*PRICE_TOM+B1540*PRICE_CAR+C1540*PRICE_MES</f>
        <v>78158</v>
      </c>
      <c r="M1540" s="2">
        <f t="shared" ref="M1540:M1603" si="321">A1540*FERT_BED_TOM+B1540*FERT_BED_CAR+C1540*FERT_BED_MES</f>
        <v>19800</v>
      </c>
      <c r="N1540" s="6">
        <f t="shared" ref="N1540:N1603" si="322">IF(AND(D1540&lt;=TOTAL_BEDS,J1540&lt;=TEMP_WORKER_MAX*TEMP_WORKER_HRS),1,0)</f>
        <v>1</v>
      </c>
      <c r="O1540" s="2">
        <f t="shared" ref="O1540:O1603" si="323">L1540-M1540-K1540-FIXED_COSTS</f>
        <v>1338.8210752957457</v>
      </c>
      <c r="P1540" s="2">
        <f t="shared" ref="P1540:P1603" si="324">IF(N1540=1,O1540,"")</f>
        <v>1338.8210752957457</v>
      </c>
    </row>
    <row r="1541" spans="1:16">
      <c r="A1541" s="6">
        <v>2</v>
      </c>
      <c r="B1541" s="6">
        <v>7</v>
      </c>
      <c r="C1541" s="6">
        <v>18</v>
      </c>
      <c r="D1541" s="6">
        <f t="shared" si="312"/>
        <v>27</v>
      </c>
      <c r="E1541" s="5">
        <f t="shared" si="313"/>
        <v>217.80000000000004</v>
      </c>
      <c r="F1541" s="5">
        <f t="shared" si="314"/>
        <v>249.62400827032465</v>
      </c>
      <c r="G1541" s="5">
        <f t="shared" si="315"/>
        <v>1012.9676892512279</v>
      </c>
      <c r="H1541" s="5">
        <f t="shared" si="316"/>
        <v>1480.3916975215525</v>
      </c>
      <c r="I1541" s="5">
        <f t="shared" si="317"/>
        <v>720</v>
      </c>
      <c r="J1541" s="5">
        <f t="shared" si="318"/>
        <v>760.39169752155249</v>
      </c>
      <c r="K1541" s="2">
        <f t="shared" si="319"/>
        <v>38201.244748638062</v>
      </c>
      <c r="L1541" s="2">
        <f t="shared" si="320"/>
        <v>80858</v>
      </c>
      <c r="M1541" s="2">
        <f t="shared" si="321"/>
        <v>20680</v>
      </c>
      <c r="N1541" s="6">
        <f t="shared" si="322"/>
        <v>1</v>
      </c>
      <c r="O1541" s="2">
        <f t="shared" si="323"/>
        <v>1976.7552513619376</v>
      </c>
      <c r="P1541" s="2">
        <f t="shared" si="324"/>
        <v>1976.7552513619376</v>
      </c>
    </row>
    <row r="1542" spans="1:16">
      <c r="A1542" s="6">
        <v>2</v>
      </c>
      <c r="B1542" s="6">
        <v>7</v>
      </c>
      <c r="C1542" s="6">
        <v>19</v>
      </c>
      <c r="D1542" s="6">
        <f t="shared" si="312"/>
        <v>28</v>
      </c>
      <c r="E1542" s="5">
        <f t="shared" si="313"/>
        <v>217.80000000000004</v>
      </c>
      <c r="F1542" s="5">
        <f t="shared" si="314"/>
        <v>249.62400827032465</v>
      </c>
      <c r="G1542" s="5">
        <f t="shared" si="315"/>
        <v>1082.6092178872495</v>
      </c>
      <c r="H1542" s="5">
        <f t="shared" si="316"/>
        <v>1550.0332261575743</v>
      </c>
      <c r="I1542" s="5">
        <f t="shared" si="317"/>
        <v>720</v>
      </c>
      <c r="J1542" s="5">
        <f t="shared" si="318"/>
        <v>830.03322615757429</v>
      </c>
      <c r="K1542" s="2">
        <f t="shared" si="319"/>
        <v>39410.299065235668</v>
      </c>
      <c r="L1542" s="2">
        <f t="shared" si="320"/>
        <v>83558</v>
      </c>
      <c r="M1542" s="2">
        <f t="shared" si="321"/>
        <v>21560</v>
      </c>
      <c r="N1542" s="6">
        <f t="shared" si="322"/>
        <v>1</v>
      </c>
      <c r="O1542" s="2">
        <f t="shared" si="323"/>
        <v>2587.7009347643325</v>
      </c>
      <c r="P1542" s="2">
        <f t="shared" si="324"/>
        <v>2587.7009347643325</v>
      </c>
    </row>
    <row r="1543" spans="1:16">
      <c r="A1543" s="6">
        <v>2</v>
      </c>
      <c r="B1543" s="6">
        <v>7</v>
      </c>
      <c r="C1543" s="6">
        <v>20</v>
      </c>
      <c r="D1543" s="6">
        <f t="shared" si="312"/>
        <v>29</v>
      </c>
      <c r="E1543" s="5">
        <f t="shared" si="313"/>
        <v>217.80000000000004</v>
      </c>
      <c r="F1543" s="5">
        <f t="shared" si="314"/>
        <v>249.62400827032465</v>
      </c>
      <c r="G1543" s="5">
        <f t="shared" si="315"/>
        <v>1153.8335085377266</v>
      </c>
      <c r="H1543" s="5">
        <f t="shared" si="316"/>
        <v>1621.2575168080514</v>
      </c>
      <c r="I1543" s="5">
        <f t="shared" si="317"/>
        <v>720</v>
      </c>
      <c r="J1543" s="5">
        <f t="shared" si="318"/>
        <v>901.25751680805138</v>
      </c>
      <c r="K1543" s="2">
        <f t="shared" si="319"/>
        <v>40646.831889028668</v>
      </c>
      <c r="L1543" s="2">
        <f t="shared" si="320"/>
        <v>86258</v>
      </c>
      <c r="M1543" s="2">
        <f t="shared" si="321"/>
        <v>22440</v>
      </c>
      <c r="N1543" s="6">
        <f t="shared" si="322"/>
        <v>1</v>
      </c>
      <c r="O1543" s="2">
        <f t="shared" si="323"/>
        <v>3171.1681109713318</v>
      </c>
      <c r="P1543" s="2">
        <f t="shared" si="324"/>
        <v>3171.1681109713318</v>
      </c>
    </row>
    <row r="1544" spans="1:16">
      <c r="A1544" s="6">
        <v>2</v>
      </c>
      <c r="B1544" s="6">
        <v>7</v>
      </c>
      <c r="C1544" s="6">
        <v>21</v>
      </c>
      <c r="D1544" s="6">
        <f t="shared" si="312"/>
        <v>30</v>
      </c>
      <c r="E1544" s="5">
        <f t="shared" si="313"/>
        <v>217.80000000000004</v>
      </c>
      <c r="F1544" s="5">
        <f t="shared" si="314"/>
        <v>249.62400827032465</v>
      </c>
      <c r="G1544" s="5">
        <f t="shared" si="315"/>
        <v>1226.6692487641703</v>
      </c>
      <c r="H1544" s="5">
        <f t="shared" si="316"/>
        <v>1694.0932570344951</v>
      </c>
      <c r="I1544" s="5">
        <f t="shared" si="317"/>
        <v>720</v>
      </c>
      <c r="J1544" s="5">
        <f t="shared" si="318"/>
        <v>974.09325703449508</v>
      </c>
      <c r="K1544" s="2">
        <f t="shared" si="319"/>
        <v>41911.341267959986</v>
      </c>
      <c r="L1544" s="2">
        <f t="shared" si="320"/>
        <v>88958</v>
      </c>
      <c r="M1544" s="2">
        <f t="shared" si="321"/>
        <v>23320</v>
      </c>
      <c r="N1544" s="6">
        <f t="shared" si="322"/>
        <v>1</v>
      </c>
      <c r="O1544" s="2">
        <f t="shared" si="323"/>
        <v>3726.658732040014</v>
      </c>
      <c r="P1544" s="2">
        <f t="shared" si="324"/>
        <v>3726.658732040014</v>
      </c>
    </row>
    <row r="1545" spans="1:16">
      <c r="A1545" s="6">
        <v>2</v>
      </c>
      <c r="B1545" s="6">
        <v>7</v>
      </c>
      <c r="C1545" s="6">
        <v>22</v>
      </c>
      <c r="D1545" s="6">
        <f t="shared" si="312"/>
        <v>31</v>
      </c>
      <c r="E1545" s="5">
        <f t="shared" si="313"/>
        <v>217.80000000000004</v>
      </c>
      <c r="F1545" s="5">
        <f t="shared" si="314"/>
        <v>249.62400827032465</v>
      </c>
      <c r="G1545" s="5">
        <f t="shared" si="315"/>
        <v>1301.1455960105666</v>
      </c>
      <c r="H1545" s="5">
        <f t="shared" si="316"/>
        <v>1768.5696042808913</v>
      </c>
      <c r="I1545" s="5">
        <f t="shared" si="317"/>
        <v>720</v>
      </c>
      <c r="J1545" s="5">
        <f t="shared" si="318"/>
        <v>1048.5696042808913</v>
      </c>
      <c r="K1545" s="2">
        <f t="shared" si="319"/>
        <v>43204.333407654362</v>
      </c>
      <c r="L1545" s="2">
        <f t="shared" si="320"/>
        <v>91658</v>
      </c>
      <c r="M1545" s="2">
        <f t="shared" si="321"/>
        <v>24200</v>
      </c>
      <c r="N1545" s="6">
        <f t="shared" si="322"/>
        <v>1</v>
      </c>
      <c r="O1545" s="2">
        <f t="shared" si="323"/>
        <v>4253.6665923456385</v>
      </c>
      <c r="P1545" s="2">
        <f t="shared" si="324"/>
        <v>4253.6665923456385</v>
      </c>
    </row>
    <row r="1546" spans="1:16">
      <c r="A1546" s="6">
        <v>2</v>
      </c>
      <c r="B1546" s="6">
        <v>7</v>
      </c>
      <c r="C1546" s="6">
        <v>23</v>
      </c>
      <c r="D1546" s="6">
        <f t="shared" si="312"/>
        <v>32</v>
      </c>
      <c r="E1546" s="5">
        <f t="shared" si="313"/>
        <v>217.80000000000004</v>
      </c>
      <c r="F1546" s="5">
        <f t="shared" si="314"/>
        <v>249.62400827032465</v>
      </c>
      <c r="G1546" s="5">
        <f t="shared" si="315"/>
        <v>1377.292184868003</v>
      </c>
      <c r="H1546" s="5">
        <f t="shared" si="316"/>
        <v>1844.7161931383278</v>
      </c>
      <c r="I1546" s="5">
        <f t="shared" si="317"/>
        <v>720</v>
      </c>
      <c r="J1546" s="5">
        <f t="shared" si="318"/>
        <v>1124.7161931383278</v>
      </c>
      <c r="K1546" s="2">
        <f t="shared" si="319"/>
        <v>44526.322797540415</v>
      </c>
      <c r="L1546" s="2">
        <f t="shared" si="320"/>
        <v>94358</v>
      </c>
      <c r="M1546" s="2">
        <f t="shared" si="321"/>
        <v>25080</v>
      </c>
      <c r="N1546" s="6">
        <f t="shared" si="322"/>
        <v>1</v>
      </c>
      <c r="O1546" s="2">
        <f t="shared" si="323"/>
        <v>4751.6772024595848</v>
      </c>
      <c r="P1546" s="2">
        <f t="shared" si="324"/>
        <v>4751.6772024595848</v>
      </c>
    </row>
    <row r="1547" spans="1:16">
      <c r="A1547" s="6">
        <v>2</v>
      </c>
      <c r="B1547" s="6">
        <v>7</v>
      </c>
      <c r="C1547" s="6">
        <v>24</v>
      </c>
      <c r="D1547" s="6">
        <f t="shared" si="312"/>
        <v>33</v>
      </c>
      <c r="E1547" s="5">
        <f t="shared" si="313"/>
        <v>217.80000000000004</v>
      </c>
      <c r="F1547" s="5">
        <f t="shared" si="314"/>
        <v>249.62400827032465</v>
      </c>
      <c r="G1547" s="5">
        <f t="shared" si="315"/>
        <v>1455.1391344474989</v>
      </c>
      <c r="H1547" s="5">
        <f t="shared" si="316"/>
        <v>1922.5631427178237</v>
      </c>
      <c r="I1547" s="5">
        <f t="shared" si="317"/>
        <v>720</v>
      </c>
      <c r="J1547" s="5">
        <f t="shared" si="318"/>
        <v>1202.5631427178237</v>
      </c>
      <c r="K1547" s="2">
        <f t="shared" si="319"/>
        <v>45877.832338851105</v>
      </c>
      <c r="L1547" s="2">
        <f t="shared" si="320"/>
        <v>97058</v>
      </c>
      <c r="M1547" s="2">
        <f t="shared" si="321"/>
        <v>25960</v>
      </c>
      <c r="N1547" s="6">
        <f t="shared" si="322"/>
        <v>1</v>
      </c>
      <c r="O1547" s="2">
        <f t="shared" si="323"/>
        <v>5220.1676611488947</v>
      </c>
      <c r="P1547" s="2">
        <f t="shared" si="324"/>
        <v>5220.1676611488947</v>
      </c>
    </row>
    <row r="1548" spans="1:16">
      <c r="A1548" s="6">
        <v>2</v>
      </c>
      <c r="B1548" s="6">
        <v>7</v>
      </c>
      <c r="C1548" s="6">
        <v>25</v>
      </c>
      <c r="D1548" s="6">
        <f t="shared" si="312"/>
        <v>34</v>
      </c>
      <c r="E1548" s="5">
        <f t="shared" si="313"/>
        <v>217.80000000000004</v>
      </c>
      <c r="F1548" s="5">
        <f t="shared" si="314"/>
        <v>249.62400827032465</v>
      </c>
      <c r="G1548" s="5">
        <f t="shared" si="315"/>
        <v>1534.7170558625965</v>
      </c>
      <c r="H1548" s="5">
        <f t="shared" si="316"/>
        <v>2002.1410641329212</v>
      </c>
      <c r="I1548" s="5">
        <f t="shared" si="317"/>
        <v>720</v>
      </c>
      <c r="J1548" s="5">
        <f t="shared" si="318"/>
        <v>1282.1410641329212</v>
      </c>
      <c r="K1548" s="2">
        <f t="shared" si="319"/>
        <v>47259.393474529883</v>
      </c>
      <c r="L1548" s="2">
        <f t="shared" si="320"/>
        <v>99758</v>
      </c>
      <c r="M1548" s="2">
        <f t="shared" si="321"/>
        <v>26840</v>
      </c>
      <c r="N1548" s="6">
        <f t="shared" si="322"/>
        <v>1</v>
      </c>
      <c r="O1548" s="2">
        <f t="shared" si="323"/>
        <v>5658.606525470117</v>
      </c>
      <c r="P1548" s="2">
        <f t="shared" si="324"/>
        <v>5658.606525470117</v>
      </c>
    </row>
    <row r="1549" spans="1:16">
      <c r="A1549" s="6">
        <v>2</v>
      </c>
      <c r="B1549" s="6">
        <v>7</v>
      </c>
      <c r="C1549" s="6">
        <v>26</v>
      </c>
      <c r="D1549" s="6">
        <f t="shared" si="312"/>
        <v>35</v>
      </c>
      <c r="E1549" s="5">
        <f t="shared" si="313"/>
        <v>217.80000000000004</v>
      </c>
      <c r="F1549" s="5">
        <f t="shared" si="314"/>
        <v>249.62400827032465</v>
      </c>
      <c r="G1549" s="5">
        <f t="shared" si="315"/>
        <v>1616.0570598233144</v>
      </c>
      <c r="H1549" s="5">
        <f t="shared" si="316"/>
        <v>2083.4810680936389</v>
      </c>
      <c r="I1549" s="5">
        <f t="shared" si="317"/>
        <v>720</v>
      </c>
      <c r="J1549" s="5">
        <f t="shared" si="318"/>
        <v>1363.4810680936389</v>
      </c>
      <c r="K1549" s="2">
        <f t="shared" si="319"/>
        <v>48671.54632107012</v>
      </c>
      <c r="L1549" s="2">
        <f t="shared" si="320"/>
        <v>102458</v>
      </c>
      <c r="M1549" s="2">
        <f t="shared" si="321"/>
        <v>27720</v>
      </c>
      <c r="N1549" s="6">
        <f t="shared" si="322"/>
        <v>1</v>
      </c>
      <c r="O1549" s="2">
        <f t="shared" si="323"/>
        <v>6066.45367892988</v>
      </c>
      <c r="P1549" s="2">
        <f t="shared" si="324"/>
        <v>6066.45367892988</v>
      </c>
    </row>
    <row r="1550" spans="1:16">
      <c r="A1550" s="6">
        <v>2</v>
      </c>
      <c r="B1550" s="6">
        <v>7</v>
      </c>
      <c r="C1550" s="6">
        <v>27</v>
      </c>
      <c r="D1550" s="6">
        <f t="shared" si="312"/>
        <v>36</v>
      </c>
      <c r="E1550" s="5">
        <f t="shared" si="313"/>
        <v>217.80000000000004</v>
      </c>
      <c r="F1550" s="5">
        <f t="shared" si="314"/>
        <v>249.62400827032465</v>
      </c>
      <c r="G1550" s="5">
        <f t="shared" si="315"/>
        <v>1699.1907643430709</v>
      </c>
      <c r="H1550" s="5">
        <f t="shared" si="316"/>
        <v>2166.6147726133954</v>
      </c>
      <c r="I1550" s="5">
        <f t="shared" si="317"/>
        <v>720</v>
      </c>
      <c r="J1550" s="5">
        <f t="shared" si="318"/>
        <v>1446.6147726133954</v>
      </c>
      <c r="K1550" s="2">
        <f t="shared" si="319"/>
        <v>50114.839802315895</v>
      </c>
      <c r="L1550" s="2">
        <f t="shared" si="320"/>
        <v>105158</v>
      </c>
      <c r="M1550" s="2">
        <f t="shared" si="321"/>
        <v>28600</v>
      </c>
      <c r="N1550" s="6">
        <f t="shared" si="322"/>
        <v>1</v>
      </c>
      <c r="O1550" s="2">
        <f t="shared" si="323"/>
        <v>6443.1601976841048</v>
      </c>
      <c r="P1550" s="2">
        <f t="shared" si="324"/>
        <v>6443.1601976841048</v>
      </c>
    </row>
    <row r="1551" spans="1:16">
      <c r="A1551" s="6">
        <v>2</v>
      </c>
      <c r="B1551" s="6">
        <v>7</v>
      </c>
      <c r="C1551" s="6">
        <v>28</v>
      </c>
      <c r="D1551" s="6">
        <f t="shared" si="312"/>
        <v>37</v>
      </c>
      <c r="E1551" s="5">
        <f t="shared" si="313"/>
        <v>217.80000000000004</v>
      </c>
      <c r="F1551" s="5">
        <f t="shared" si="314"/>
        <v>249.62400827032465</v>
      </c>
      <c r="G1551" s="5">
        <f t="shared" si="315"/>
        <v>1784.1503025602246</v>
      </c>
      <c r="H1551" s="5">
        <f t="shared" si="316"/>
        <v>2251.5743108305492</v>
      </c>
      <c r="I1551" s="5">
        <f t="shared" si="317"/>
        <v>720</v>
      </c>
      <c r="J1551" s="5">
        <f t="shared" si="318"/>
        <v>1531.5743108305492</v>
      </c>
      <c r="K1551" s="2">
        <f t="shared" si="319"/>
        <v>51589.831785252594</v>
      </c>
      <c r="L1551" s="2">
        <f t="shared" si="320"/>
        <v>107858</v>
      </c>
      <c r="M1551" s="2">
        <f t="shared" si="321"/>
        <v>29480</v>
      </c>
      <c r="N1551" s="6">
        <f t="shared" si="322"/>
        <v>1</v>
      </c>
      <c r="O1551" s="2">
        <f t="shared" si="323"/>
        <v>6788.1682147474057</v>
      </c>
      <c r="P1551" s="2">
        <f t="shared" si="324"/>
        <v>6788.1682147474057</v>
      </c>
    </row>
    <row r="1552" spans="1:16">
      <c r="A1552" s="6">
        <v>2</v>
      </c>
      <c r="B1552" s="6">
        <v>7</v>
      </c>
      <c r="C1552" s="6">
        <v>29</v>
      </c>
      <c r="D1552" s="6">
        <f t="shared" si="312"/>
        <v>38</v>
      </c>
      <c r="E1552" s="5">
        <f t="shared" si="313"/>
        <v>217.80000000000004</v>
      </c>
      <c r="F1552" s="5">
        <f t="shared" si="314"/>
        <v>249.62400827032465</v>
      </c>
      <c r="G1552" s="5">
        <f t="shared" si="315"/>
        <v>1870.9683306758782</v>
      </c>
      <c r="H1552" s="5">
        <f t="shared" si="316"/>
        <v>2338.3923389462029</v>
      </c>
      <c r="I1552" s="5">
        <f t="shared" si="317"/>
        <v>720</v>
      </c>
      <c r="J1552" s="5">
        <f t="shared" si="318"/>
        <v>1618.3923389462029</v>
      </c>
      <c r="K1552" s="2">
        <f t="shared" si="319"/>
        <v>53097.089217816021</v>
      </c>
      <c r="L1552" s="2">
        <f t="shared" si="320"/>
        <v>110558</v>
      </c>
      <c r="M1552" s="2">
        <f t="shared" si="321"/>
        <v>30360</v>
      </c>
      <c r="N1552" s="6">
        <f t="shared" si="322"/>
        <v>1</v>
      </c>
      <c r="O1552" s="2">
        <f t="shared" si="323"/>
        <v>7100.9107821839789</v>
      </c>
      <c r="P1552" s="2">
        <f t="shared" si="324"/>
        <v>7100.9107821839789</v>
      </c>
    </row>
    <row r="1553" spans="1:16">
      <c r="A1553" s="6">
        <v>2</v>
      </c>
      <c r="B1553" s="6">
        <v>7</v>
      </c>
      <c r="C1553" s="6">
        <v>30</v>
      </c>
      <c r="D1553" s="6">
        <f t="shared" si="312"/>
        <v>39</v>
      </c>
      <c r="E1553" s="5">
        <f t="shared" si="313"/>
        <v>217.80000000000004</v>
      </c>
      <c r="F1553" s="5">
        <f t="shared" si="314"/>
        <v>249.62400827032465</v>
      </c>
      <c r="G1553" s="5">
        <f t="shared" si="315"/>
        <v>1959.6780360096488</v>
      </c>
      <c r="H1553" s="5">
        <f t="shared" si="316"/>
        <v>2427.1020442799736</v>
      </c>
      <c r="I1553" s="5">
        <f t="shared" si="317"/>
        <v>720</v>
      </c>
      <c r="J1553" s="5">
        <f t="shared" si="318"/>
        <v>1707.1020442799736</v>
      </c>
      <c r="K1553" s="2">
        <f t="shared" si="319"/>
        <v>54637.188268749538</v>
      </c>
      <c r="L1553" s="2">
        <f t="shared" si="320"/>
        <v>113258</v>
      </c>
      <c r="M1553" s="2">
        <f t="shared" si="321"/>
        <v>31240</v>
      </c>
      <c r="N1553" s="6">
        <f t="shared" si="322"/>
        <v>1</v>
      </c>
      <c r="O1553" s="2">
        <f t="shared" si="323"/>
        <v>7380.8117312504619</v>
      </c>
      <c r="P1553" s="2">
        <f t="shared" si="324"/>
        <v>7380.8117312504619</v>
      </c>
    </row>
    <row r="1554" spans="1:16">
      <c r="A1554" s="6">
        <v>2</v>
      </c>
      <c r="B1554" s="6">
        <v>8</v>
      </c>
      <c r="C1554" s="6">
        <v>0</v>
      </c>
      <c r="D1554" s="6">
        <f t="shared" si="312"/>
        <v>10</v>
      </c>
      <c r="E1554" s="5">
        <f t="shared" si="313"/>
        <v>217.80000000000004</v>
      </c>
      <c r="F1554" s="5">
        <f t="shared" si="314"/>
        <v>292.41669540238024</v>
      </c>
      <c r="G1554" s="5">
        <f t="shared" si="315"/>
        <v>0</v>
      </c>
      <c r="H1554" s="5">
        <f t="shared" si="316"/>
        <v>510.21669540238031</v>
      </c>
      <c r="I1554" s="5">
        <f t="shared" si="317"/>
        <v>510.21669540238031</v>
      </c>
      <c r="J1554" s="5">
        <f t="shared" si="318"/>
        <v>0</v>
      </c>
      <c r="K1554" s="2">
        <f t="shared" si="319"/>
        <v>17715.857479249316</v>
      </c>
      <c r="L1554" s="2">
        <f t="shared" si="320"/>
        <v>34352</v>
      </c>
      <c r="M1554" s="2">
        <f t="shared" si="321"/>
        <v>5280</v>
      </c>
      <c r="N1554" s="6">
        <f t="shared" si="322"/>
        <v>1</v>
      </c>
      <c r="O1554" s="2">
        <f t="shared" si="323"/>
        <v>-8643.8574792493164</v>
      </c>
      <c r="P1554" s="2">
        <f t="shared" si="324"/>
        <v>-8643.8574792493164</v>
      </c>
    </row>
    <row r="1555" spans="1:16">
      <c r="A1555" s="6">
        <v>2</v>
      </c>
      <c r="B1555" s="6">
        <v>8</v>
      </c>
      <c r="C1555" s="6">
        <v>1</v>
      </c>
      <c r="D1555" s="6">
        <f t="shared" si="312"/>
        <v>11</v>
      </c>
      <c r="E1555" s="5">
        <f t="shared" si="313"/>
        <v>217.80000000000004</v>
      </c>
      <c r="F1555" s="5">
        <f t="shared" si="314"/>
        <v>292.41669540238024</v>
      </c>
      <c r="G1555" s="5">
        <f t="shared" si="315"/>
        <v>45.5625</v>
      </c>
      <c r="H1555" s="5">
        <f t="shared" si="316"/>
        <v>555.77919540238031</v>
      </c>
      <c r="I1555" s="5">
        <f t="shared" si="317"/>
        <v>555.77919540238031</v>
      </c>
      <c r="J1555" s="5">
        <f t="shared" si="318"/>
        <v>0</v>
      </c>
      <c r="K1555" s="2">
        <f t="shared" si="319"/>
        <v>19297.888729249316</v>
      </c>
      <c r="L1555" s="2">
        <f t="shared" si="320"/>
        <v>37052</v>
      </c>
      <c r="M1555" s="2">
        <f t="shared" si="321"/>
        <v>6160</v>
      </c>
      <c r="N1555" s="6">
        <f t="shared" si="322"/>
        <v>1</v>
      </c>
      <c r="O1555" s="2">
        <f t="shared" si="323"/>
        <v>-8405.8887292493164</v>
      </c>
      <c r="P1555" s="2">
        <f t="shared" si="324"/>
        <v>-8405.8887292493164</v>
      </c>
    </row>
    <row r="1556" spans="1:16">
      <c r="A1556" s="6">
        <v>2</v>
      </c>
      <c r="B1556" s="6">
        <v>8</v>
      </c>
      <c r="C1556" s="6">
        <v>2</v>
      </c>
      <c r="D1556" s="6">
        <f t="shared" si="312"/>
        <v>12</v>
      </c>
      <c r="E1556" s="5">
        <f t="shared" si="313"/>
        <v>217.80000000000004</v>
      </c>
      <c r="F1556" s="5">
        <f t="shared" si="314"/>
        <v>292.41669540238024</v>
      </c>
      <c r="G1556" s="5">
        <f t="shared" si="315"/>
        <v>92.264062499999994</v>
      </c>
      <c r="H1556" s="5">
        <f t="shared" si="316"/>
        <v>602.48075790238033</v>
      </c>
      <c r="I1556" s="5">
        <f t="shared" si="317"/>
        <v>602.48075790238033</v>
      </c>
      <c r="J1556" s="5">
        <f t="shared" si="318"/>
        <v>0</v>
      </c>
      <c r="K1556" s="2">
        <f t="shared" si="319"/>
        <v>20919.470760499316</v>
      </c>
      <c r="L1556" s="2">
        <f t="shared" si="320"/>
        <v>39752</v>
      </c>
      <c r="M1556" s="2">
        <f t="shared" si="321"/>
        <v>7040</v>
      </c>
      <c r="N1556" s="6">
        <f t="shared" si="322"/>
        <v>1</v>
      </c>
      <c r="O1556" s="2">
        <f t="shared" si="323"/>
        <v>-8207.4707604993164</v>
      </c>
      <c r="P1556" s="2">
        <f t="shared" si="324"/>
        <v>-8207.4707604993164</v>
      </c>
    </row>
    <row r="1557" spans="1:16">
      <c r="A1557" s="6">
        <v>2</v>
      </c>
      <c r="B1557" s="6">
        <v>8</v>
      </c>
      <c r="C1557" s="6">
        <v>3</v>
      </c>
      <c r="D1557" s="6">
        <f t="shared" si="312"/>
        <v>13</v>
      </c>
      <c r="E1557" s="5">
        <f t="shared" si="313"/>
        <v>217.80000000000004</v>
      </c>
      <c r="F1557" s="5">
        <f t="shared" si="314"/>
        <v>292.41669540238024</v>
      </c>
      <c r="G1557" s="5">
        <f t="shared" si="315"/>
        <v>140.12604492187498</v>
      </c>
      <c r="H1557" s="5">
        <f t="shared" si="316"/>
        <v>650.34274032425526</v>
      </c>
      <c r="I1557" s="5">
        <f t="shared" si="317"/>
        <v>650.34274032425526</v>
      </c>
      <c r="J1557" s="5">
        <f t="shared" si="318"/>
        <v>0</v>
      </c>
      <c r="K1557" s="2">
        <f t="shared" si="319"/>
        <v>22581.34515014775</v>
      </c>
      <c r="L1557" s="2">
        <f t="shared" si="320"/>
        <v>42452</v>
      </c>
      <c r="M1557" s="2">
        <f t="shared" si="321"/>
        <v>7920</v>
      </c>
      <c r="N1557" s="6">
        <f t="shared" si="322"/>
        <v>1</v>
      </c>
      <c r="O1557" s="2">
        <f t="shared" si="323"/>
        <v>-8049.3451501477502</v>
      </c>
      <c r="P1557" s="2">
        <f t="shared" si="324"/>
        <v>-8049.3451501477502</v>
      </c>
    </row>
    <row r="1558" spans="1:16">
      <c r="A1558" s="6">
        <v>2</v>
      </c>
      <c r="B1558" s="6">
        <v>8</v>
      </c>
      <c r="C1558" s="6">
        <v>4</v>
      </c>
      <c r="D1558" s="6">
        <f t="shared" si="312"/>
        <v>14</v>
      </c>
      <c r="E1558" s="5">
        <f t="shared" si="313"/>
        <v>217.80000000000004</v>
      </c>
      <c r="F1558" s="5">
        <f t="shared" si="314"/>
        <v>292.41669540238024</v>
      </c>
      <c r="G1558" s="5">
        <f t="shared" si="315"/>
        <v>189.17016064453125</v>
      </c>
      <c r="H1558" s="5">
        <f t="shared" si="316"/>
        <v>699.38685604691159</v>
      </c>
      <c r="I1558" s="5">
        <f t="shared" si="317"/>
        <v>699.38685604691159</v>
      </c>
      <c r="J1558" s="5">
        <f t="shared" si="318"/>
        <v>0</v>
      </c>
      <c r="K1558" s="2">
        <f t="shared" si="319"/>
        <v>24284.265834962207</v>
      </c>
      <c r="L1558" s="2">
        <f t="shared" si="320"/>
        <v>45152</v>
      </c>
      <c r="M1558" s="2">
        <f t="shared" si="321"/>
        <v>8800</v>
      </c>
      <c r="N1558" s="6">
        <f t="shared" si="322"/>
        <v>1</v>
      </c>
      <c r="O1558" s="2">
        <f t="shared" si="323"/>
        <v>-7932.265834962207</v>
      </c>
      <c r="P1558" s="2">
        <f t="shared" si="324"/>
        <v>-7932.265834962207</v>
      </c>
    </row>
    <row r="1559" spans="1:16">
      <c r="A1559" s="6">
        <v>2</v>
      </c>
      <c r="B1559" s="6">
        <v>8</v>
      </c>
      <c r="C1559" s="6">
        <v>5</v>
      </c>
      <c r="D1559" s="6">
        <f t="shared" si="312"/>
        <v>15</v>
      </c>
      <c r="E1559" s="5">
        <f t="shared" si="313"/>
        <v>217.80000000000004</v>
      </c>
      <c r="F1559" s="5">
        <f t="shared" si="314"/>
        <v>292.41669540238024</v>
      </c>
      <c r="G1559" s="5">
        <f t="shared" si="315"/>
        <v>239.41848456573481</v>
      </c>
      <c r="H1559" s="5">
        <f t="shared" si="316"/>
        <v>749.63517996811515</v>
      </c>
      <c r="I1559" s="5">
        <f t="shared" si="317"/>
        <v>720</v>
      </c>
      <c r="J1559" s="5">
        <f t="shared" si="318"/>
        <v>29.635179968115153</v>
      </c>
      <c r="K1559" s="2">
        <f t="shared" si="319"/>
        <v>25514.499652224222</v>
      </c>
      <c r="L1559" s="2">
        <f t="shared" si="320"/>
        <v>47852</v>
      </c>
      <c r="M1559" s="2">
        <f t="shared" si="321"/>
        <v>9680</v>
      </c>
      <c r="N1559" s="6">
        <f t="shared" si="322"/>
        <v>1</v>
      </c>
      <c r="O1559" s="2">
        <f t="shared" si="323"/>
        <v>-7342.4996522242218</v>
      </c>
      <c r="P1559" s="2">
        <f t="shared" si="324"/>
        <v>-7342.4996522242218</v>
      </c>
    </row>
    <row r="1560" spans="1:16">
      <c r="A1560" s="6">
        <v>2</v>
      </c>
      <c r="B1560" s="6">
        <v>8</v>
      </c>
      <c r="C1560" s="6">
        <v>6</v>
      </c>
      <c r="D1560" s="6">
        <f t="shared" si="312"/>
        <v>16</v>
      </c>
      <c r="E1560" s="5">
        <f t="shared" si="313"/>
        <v>217.80000000000004</v>
      </c>
      <c r="F1560" s="5">
        <f t="shared" si="314"/>
        <v>292.41669540238024</v>
      </c>
      <c r="G1560" s="5">
        <f t="shared" si="315"/>
        <v>290.89345874736784</v>
      </c>
      <c r="H1560" s="5">
        <f t="shared" si="316"/>
        <v>801.11015414974815</v>
      </c>
      <c r="I1560" s="5">
        <f t="shared" si="317"/>
        <v>720</v>
      </c>
      <c r="J1560" s="5">
        <f t="shared" si="318"/>
        <v>81.110154149748155</v>
      </c>
      <c r="K1560" s="2">
        <f t="shared" si="319"/>
        <v>26408.162398433127</v>
      </c>
      <c r="L1560" s="2">
        <f t="shared" si="320"/>
        <v>50552</v>
      </c>
      <c r="M1560" s="2">
        <f t="shared" si="321"/>
        <v>10560</v>
      </c>
      <c r="N1560" s="6">
        <f t="shared" si="322"/>
        <v>1</v>
      </c>
      <c r="O1560" s="2">
        <f t="shared" si="323"/>
        <v>-6416.1623984331272</v>
      </c>
      <c r="P1560" s="2">
        <f t="shared" si="324"/>
        <v>-6416.1623984331272</v>
      </c>
    </row>
    <row r="1561" spans="1:16">
      <c r="A1561" s="6">
        <v>2</v>
      </c>
      <c r="B1561" s="6">
        <v>8</v>
      </c>
      <c r="C1561" s="6">
        <v>7</v>
      </c>
      <c r="D1561" s="6">
        <f t="shared" si="312"/>
        <v>17</v>
      </c>
      <c r="E1561" s="5">
        <f t="shared" si="313"/>
        <v>217.80000000000004</v>
      </c>
      <c r="F1561" s="5">
        <f t="shared" si="314"/>
        <v>292.41669540238024</v>
      </c>
      <c r="G1561" s="5">
        <f t="shared" si="315"/>
        <v>343.61789814532818</v>
      </c>
      <c r="H1561" s="5">
        <f t="shared" si="316"/>
        <v>853.83459354770844</v>
      </c>
      <c r="I1561" s="5">
        <f t="shared" si="317"/>
        <v>720</v>
      </c>
      <c r="J1561" s="5">
        <f t="shared" si="318"/>
        <v>133.83459354770844</v>
      </c>
      <c r="K1561" s="2">
        <f t="shared" si="319"/>
        <v>27323.517249092161</v>
      </c>
      <c r="L1561" s="2">
        <f t="shared" si="320"/>
        <v>53252</v>
      </c>
      <c r="M1561" s="2">
        <f t="shared" si="321"/>
        <v>11440</v>
      </c>
      <c r="N1561" s="6">
        <f t="shared" si="322"/>
        <v>1</v>
      </c>
      <c r="O1561" s="2">
        <f t="shared" si="323"/>
        <v>-5511.5172490921614</v>
      </c>
      <c r="P1561" s="2">
        <f t="shared" si="324"/>
        <v>-5511.5172490921614</v>
      </c>
    </row>
    <row r="1562" spans="1:16">
      <c r="A1562" s="6">
        <v>2</v>
      </c>
      <c r="B1562" s="6">
        <v>8</v>
      </c>
      <c r="C1562" s="6">
        <v>8</v>
      </c>
      <c r="D1562" s="6">
        <f t="shared" si="312"/>
        <v>18</v>
      </c>
      <c r="E1562" s="5">
        <f t="shared" si="313"/>
        <v>217.80000000000004</v>
      </c>
      <c r="F1562" s="5">
        <f t="shared" si="314"/>
        <v>292.41669540238024</v>
      </c>
      <c r="G1562" s="5">
        <f t="shared" si="315"/>
        <v>397.61499642530839</v>
      </c>
      <c r="H1562" s="5">
        <f t="shared" si="316"/>
        <v>907.8316918276887</v>
      </c>
      <c r="I1562" s="5">
        <f t="shared" si="317"/>
        <v>720</v>
      </c>
      <c r="J1562" s="5">
        <f t="shared" si="318"/>
        <v>187.8316918276887</v>
      </c>
      <c r="K1562" s="2">
        <f t="shared" si="319"/>
        <v>28260.966872008485</v>
      </c>
      <c r="L1562" s="2">
        <f t="shared" si="320"/>
        <v>55952</v>
      </c>
      <c r="M1562" s="2">
        <f t="shared" si="321"/>
        <v>12320</v>
      </c>
      <c r="N1562" s="6">
        <f t="shared" si="322"/>
        <v>1</v>
      </c>
      <c r="O1562" s="2">
        <f t="shared" si="323"/>
        <v>-4628.9668720084846</v>
      </c>
      <c r="P1562" s="2">
        <f t="shared" si="324"/>
        <v>-4628.9668720084846</v>
      </c>
    </row>
    <row r="1563" spans="1:16">
      <c r="A1563" s="6">
        <v>2</v>
      </c>
      <c r="B1563" s="6">
        <v>8</v>
      </c>
      <c r="C1563" s="6">
        <v>9</v>
      </c>
      <c r="D1563" s="6">
        <f t="shared" si="312"/>
        <v>19</v>
      </c>
      <c r="E1563" s="5">
        <f t="shared" si="313"/>
        <v>217.80000000000004</v>
      </c>
      <c r="F1563" s="5">
        <f t="shared" si="314"/>
        <v>292.41669540238024</v>
      </c>
      <c r="G1563" s="5">
        <f t="shared" si="315"/>
        <v>452.90833186570285</v>
      </c>
      <c r="H1563" s="5">
        <f t="shared" si="316"/>
        <v>963.12502726808316</v>
      </c>
      <c r="I1563" s="5">
        <f t="shared" si="317"/>
        <v>720</v>
      </c>
      <c r="J1563" s="5">
        <f t="shared" si="318"/>
        <v>243.12502726808316</v>
      </c>
      <c r="K1563" s="2">
        <f t="shared" si="319"/>
        <v>29220.92061229311</v>
      </c>
      <c r="L1563" s="2">
        <f t="shared" si="320"/>
        <v>58652</v>
      </c>
      <c r="M1563" s="2">
        <f t="shared" si="321"/>
        <v>13200</v>
      </c>
      <c r="N1563" s="6">
        <f t="shared" si="322"/>
        <v>1</v>
      </c>
      <c r="O1563" s="2">
        <f t="shared" si="323"/>
        <v>-3768.92061229311</v>
      </c>
      <c r="P1563" s="2">
        <f t="shared" si="324"/>
        <v>-3768.92061229311</v>
      </c>
    </row>
    <row r="1564" spans="1:16">
      <c r="A1564" s="6">
        <v>2</v>
      </c>
      <c r="B1564" s="6">
        <v>8</v>
      </c>
      <c r="C1564" s="6">
        <v>10</v>
      </c>
      <c r="D1564" s="6">
        <f t="shared" si="312"/>
        <v>20</v>
      </c>
      <c r="E1564" s="5">
        <f t="shared" si="313"/>
        <v>217.80000000000004</v>
      </c>
      <c r="F1564" s="5">
        <f t="shared" si="314"/>
        <v>292.41669540238024</v>
      </c>
      <c r="G1564" s="5">
        <f t="shared" si="315"/>
        <v>509.52187334891573</v>
      </c>
      <c r="H1564" s="5">
        <f t="shared" si="316"/>
        <v>1019.738568751296</v>
      </c>
      <c r="I1564" s="5">
        <f t="shared" si="317"/>
        <v>720</v>
      </c>
      <c r="J1564" s="5">
        <f t="shared" si="318"/>
        <v>299.73856875129604</v>
      </c>
      <c r="K1564" s="2">
        <f t="shared" si="319"/>
        <v>30203.794596376669</v>
      </c>
      <c r="L1564" s="2">
        <f t="shared" si="320"/>
        <v>61352</v>
      </c>
      <c r="M1564" s="2">
        <f t="shared" si="321"/>
        <v>14080</v>
      </c>
      <c r="N1564" s="6">
        <f t="shared" si="322"/>
        <v>1</v>
      </c>
      <c r="O1564" s="2">
        <f t="shared" si="323"/>
        <v>-2931.7945963766688</v>
      </c>
      <c r="P1564" s="2">
        <f t="shared" si="324"/>
        <v>-2931.7945963766688</v>
      </c>
    </row>
    <row r="1565" spans="1:16">
      <c r="A1565" s="6">
        <v>2</v>
      </c>
      <c r="B1565" s="6">
        <v>8</v>
      </c>
      <c r="C1565" s="6">
        <v>11</v>
      </c>
      <c r="D1565" s="6">
        <f t="shared" si="312"/>
        <v>21</v>
      </c>
      <c r="E1565" s="5">
        <f t="shared" si="313"/>
        <v>217.80000000000004</v>
      </c>
      <c r="F1565" s="5">
        <f t="shared" si="314"/>
        <v>292.41669540238024</v>
      </c>
      <c r="G1565" s="5">
        <f t="shared" si="315"/>
        <v>567.47998644235474</v>
      </c>
      <c r="H1565" s="5">
        <f t="shared" si="316"/>
        <v>1077.6966818447349</v>
      </c>
      <c r="I1565" s="5">
        <f t="shared" si="317"/>
        <v>720</v>
      </c>
      <c r="J1565" s="5">
        <f t="shared" si="318"/>
        <v>357.69668184473494</v>
      </c>
      <c r="K1565" s="2">
        <f t="shared" si="319"/>
        <v>31210.011837582206</v>
      </c>
      <c r="L1565" s="2">
        <f t="shared" si="320"/>
        <v>64052</v>
      </c>
      <c r="M1565" s="2">
        <f t="shared" si="321"/>
        <v>14960</v>
      </c>
      <c r="N1565" s="6">
        <f t="shared" si="322"/>
        <v>1</v>
      </c>
      <c r="O1565" s="2">
        <f t="shared" si="323"/>
        <v>-2118.0118375822058</v>
      </c>
      <c r="P1565" s="2">
        <f t="shared" si="324"/>
        <v>-2118.0118375822058</v>
      </c>
    </row>
    <row r="1566" spans="1:16">
      <c r="A1566" s="6">
        <v>2</v>
      </c>
      <c r="B1566" s="6">
        <v>8</v>
      </c>
      <c r="C1566" s="6">
        <v>12</v>
      </c>
      <c r="D1566" s="6">
        <f t="shared" si="312"/>
        <v>22</v>
      </c>
      <c r="E1566" s="5">
        <f t="shared" si="313"/>
        <v>217.80000000000004</v>
      </c>
      <c r="F1566" s="5">
        <f t="shared" si="314"/>
        <v>292.41669540238024</v>
      </c>
      <c r="G1566" s="5">
        <f t="shared" si="315"/>
        <v>626.80743957041921</v>
      </c>
      <c r="H1566" s="5">
        <f t="shared" si="316"/>
        <v>1137.0241349727994</v>
      </c>
      <c r="I1566" s="5">
        <f t="shared" si="317"/>
        <v>720</v>
      </c>
      <c r="J1566" s="5">
        <f t="shared" si="318"/>
        <v>417.0241349727994</v>
      </c>
      <c r="K1566" s="2">
        <f t="shared" si="319"/>
        <v>32240.002343277767</v>
      </c>
      <c r="L1566" s="2">
        <f t="shared" si="320"/>
        <v>66752</v>
      </c>
      <c r="M1566" s="2">
        <f t="shared" si="321"/>
        <v>15840</v>
      </c>
      <c r="N1566" s="6">
        <f t="shared" si="322"/>
        <v>1</v>
      </c>
      <c r="O1566" s="2">
        <f t="shared" si="323"/>
        <v>-1328.0023432777671</v>
      </c>
      <c r="P1566" s="2">
        <f t="shared" si="324"/>
        <v>-1328.0023432777671</v>
      </c>
    </row>
    <row r="1567" spans="1:16">
      <c r="A1567" s="6">
        <v>2</v>
      </c>
      <c r="B1567" s="6">
        <v>8</v>
      </c>
      <c r="C1567" s="6">
        <v>13</v>
      </c>
      <c r="D1567" s="6">
        <f t="shared" si="312"/>
        <v>23</v>
      </c>
      <c r="E1567" s="5">
        <f t="shared" si="313"/>
        <v>217.80000000000004</v>
      </c>
      <c r="F1567" s="5">
        <f t="shared" si="314"/>
        <v>292.41669540238024</v>
      </c>
      <c r="G1567" s="5">
        <f t="shared" si="315"/>
        <v>687.52941027880343</v>
      </c>
      <c r="H1567" s="5">
        <f t="shared" si="316"/>
        <v>1197.7461056811837</v>
      </c>
      <c r="I1567" s="5">
        <f t="shared" si="317"/>
        <v>720</v>
      </c>
      <c r="J1567" s="5">
        <f t="shared" si="318"/>
        <v>477.74610568118374</v>
      </c>
      <c r="K1567" s="2">
        <f t="shared" si="319"/>
        <v>33294.203223631659</v>
      </c>
      <c r="L1567" s="2">
        <f t="shared" si="320"/>
        <v>69452</v>
      </c>
      <c r="M1567" s="2">
        <f t="shared" si="321"/>
        <v>16720</v>
      </c>
      <c r="N1567" s="6">
        <f t="shared" si="322"/>
        <v>1</v>
      </c>
      <c r="O1567" s="2">
        <f t="shared" si="323"/>
        <v>-562.20322363165906</v>
      </c>
      <c r="P1567" s="2">
        <f t="shared" si="324"/>
        <v>-562.20322363165906</v>
      </c>
    </row>
    <row r="1568" spans="1:16">
      <c r="A1568" s="6">
        <v>2</v>
      </c>
      <c r="B1568" s="6">
        <v>8</v>
      </c>
      <c r="C1568" s="6">
        <v>14</v>
      </c>
      <c r="D1568" s="6">
        <f t="shared" si="312"/>
        <v>24</v>
      </c>
      <c r="E1568" s="5">
        <f t="shared" si="313"/>
        <v>217.80000000000004</v>
      </c>
      <c r="F1568" s="5">
        <f t="shared" si="314"/>
        <v>292.41669540238024</v>
      </c>
      <c r="G1568" s="5">
        <f t="shared" si="315"/>
        <v>749.67149159246469</v>
      </c>
      <c r="H1568" s="5">
        <f t="shared" si="316"/>
        <v>1259.888186994845</v>
      </c>
      <c r="I1568" s="5">
        <f t="shared" si="317"/>
        <v>720</v>
      </c>
      <c r="J1568" s="5">
        <f t="shared" si="318"/>
        <v>539.888186994845</v>
      </c>
      <c r="K1568" s="2">
        <f t="shared" si="319"/>
        <v>34373.058801993837</v>
      </c>
      <c r="L1568" s="2">
        <f t="shared" si="320"/>
        <v>72152</v>
      </c>
      <c r="M1568" s="2">
        <f t="shared" si="321"/>
        <v>17600</v>
      </c>
      <c r="N1568" s="6">
        <f t="shared" si="322"/>
        <v>1</v>
      </c>
      <c r="O1568" s="2">
        <f t="shared" si="323"/>
        <v>178.94119800616318</v>
      </c>
      <c r="P1568" s="2">
        <f t="shared" si="324"/>
        <v>178.94119800616318</v>
      </c>
    </row>
    <row r="1569" spans="1:16">
      <c r="A1569" s="6">
        <v>2</v>
      </c>
      <c r="B1569" s="6">
        <v>8</v>
      </c>
      <c r="C1569" s="6">
        <v>15</v>
      </c>
      <c r="D1569" s="6">
        <f t="shared" si="312"/>
        <v>25</v>
      </c>
      <c r="E1569" s="5">
        <f t="shared" si="313"/>
        <v>217.80000000000004</v>
      </c>
      <c r="F1569" s="5">
        <f t="shared" si="314"/>
        <v>292.41669540238024</v>
      </c>
      <c r="G1569" s="5">
        <f t="shared" si="315"/>
        <v>813.25969846861108</v>
      </c>
      <c r="H1569" s="5">
        <f t="shared" si="316"/>
        <v>1323.4763938709914</v>
      </c>
      <c r="I1569" s="5">
        <f t="shared" si="317"/>
        <v>720</v>
      </c>
      <c r="J1569" s="5">
        <f t="shared" si="318"/>
        <v>603.47639387099139</v>
      </c>
      <c r="K1569" s="2">
        <f t="shared" si="319"/>
        <v>35477.02072692693</v>
      </c>
      <c r="L1569" s="2">
        <f t="shared" si="320"/>
        <v>74852</v>
      </c>
      <c r="M1569" s="2">
        <f t="shared" si="321"/>
        <v>18480</v>
      </c>
      <c r="N1569" s="6">
        <f t="shared" si="322"/>
        <v>1</v>
      </c>
      <c r="O1569" s="2">
        <f t="shared" si="323"/>
        <v>894.97927307306963</v>
      </c>
      <c r="P1569" s="2">
        <f t="shared" si="324"/>
        <v>894.97927307306963</v>
      </c>
    </row>
    <row r="1570" spans="1:16">
      <c r="A1570" s="6">
        <v>2</v>
      </c>
      <c r="B1570" s="6">
        <v>8</v>
      </c>
      <c r="C1570" s="6">
        <v>16</v>
      </c>
      <c r="D1570" s="6">
        <f t="shared" si="312"/>
        <v>26</v>
      </c>
      <c r="E1570" s="5">
        <f t="shared" si="313"/>
        <v>217.80000000000004</v>
      </c>
      <c r="F1570" s="5">
        <f t="shared" si="314"/>
        <v>292.41669540238024</v>
      </c>
      <c r="G1570" s="5">
        <f t="shared" si="315"/>
        <v>878.32047434610013</v>
      </c>
      <c r="H1570" s="5">
        <f t="shared" si="316"/>
        <v>1388.5371697484804</v>
      </c>
      <c r="I1570" s="5">
        <f t="shared" si="317"/>
        <v>720</v>
      </c>
      <c r="J1570" s="5">
        <f t="shared" si="318"/>
        <v>668.53716974848044</v>
      </c>
      <c r="K1570" s="2">
        <f t="shared" si="319"/>
        <v>36606.548085911119</v>
      </c>
      <c r="L1570" s="2">
        <f t="shared" si="320"/>
        <v>77552</v>
      </c>
      <c r="M1570" s="2">
        <f t="shared" si="321"/>
        <v>19360</v>
      </c>
      <c r="N1570" s="6">
        <f t="shared" si="322"/>
        <v>1</v>
      </c>
      <c r="O1570" s="2">
        <f t="shared" si="323"/>
        <v>1585.4519140888806</v>
      </c>
      <c r="P1570" s="2">
        <f t="shared" si="324"/>
        <v>1585.4519140888806</v>
      </c>
    </row>
    <row r="1571" spans="1:16">
      <c r="A1571" s="6">
        <v>2</v>
      </c>
      <c r="B1571" s="6">
        <v>8</v>
      </c>
      <c r="C1571" s="6">
        <v>17</v>
      </c>
      <c r="D1571" s="6">
        <f t="shared" si="312"/>
        <v>27</v>
      </c>
      <c r="E1571" s="5">
        <f t="shared" si="313"/>
        <v>217.80000000000004</v>
      </c>
      <c r="F1571" s="5">
        <f t="shared" si="314"/>
        <v>292.41669540238024</v>
      </c>
      <c r="G1571" s="5">
        <f t="shared" si="315"/>
        <v>944.88069779264049</v>
      </c>
      <c r="H1571" s="5">
        <f t="shared" si="316"/>
        <v>1455.0973931950207</v>
      </c>
      <c r="I1571" s="5">
        <f t="shared" si="317"/>
        <v>720</v>
      </c>
      <c r="J1571" s="5">
        <f t="shared" si="318"/>
        <v>735.09739319502069</v>
      </c>
      <c r="K1571" s="2">
        <f t="shared" si="319"/>
        <v>37762.107520746882</v>
      </c>
      <c r="L1571" s="2">
        <f t="shared" si="320"/>
        <v>80252</v>
      </c>
      <c r="M1571" s="2">
        <f t="shared" si="321"/>
        <v>20240</v>
      </c>
      <c r="N1571" s="6">
        <f t="shared" si="322"/>
        <v>1</v>
      </c>
      <c r="O1571" s="2">
        <f t="shared" si="323"/>
        <v>2249.8924792531179</v>
      </c>
      <c r="P1571" s="2">
        <f t="shared" si="324"/>
        <v>2249.8924792531179</v>
      </c>
    </row>
    <row r="1572" spans="1:16">
      <c r="A1572" s="6">
        <v>2</v>
      </c>
      <c r="B1572" s="6">
        <v>8</v>
      </c>
      <c r="C1572" s="6">
        <v>18</v>
      </c>
      <c r="D1572" s="6">
        <f t="shared" si="312"/>
        <v>28</v>
      </c>
      <c r="E1572" s="5">
        <f t="shared" si="313"/>
        <v>217.80000000000004</v>
      </c>
      <c r="F1572" s="5">
        <f t="shared" si="314"/>
        <v>292.41669540238024</v>
      </c>
      <c r="G1572" s="5">
        <f t="shared" si="315"/>
        <v>1012.9676892512279</v>
      </c>
      <c r="H1572" s="5">
        <f t="shared" si="316"/>
        <v>1523.184384653608</v>
      </c>
      <c r="I1572" s="5">
        <f t="shared" si="317"/>
        <v>720</v>
      </c>
      <c r="J1572" s="5">
        <f t="shared" si="318"/>
        <v>803.18438465360805</v>
      </c>
      <c r="K1572" s="2">
        <f t="shared" si="319"/>
        <v>38944.173344680697</v>
      </c>
      <c r="L1572" s="2">
        <f t="shared" si="320"/>
        <v>82952</v>
      </c>
      <c r="M1572" s="2">
        <f t="shared" si="321"/>
        <v>21120</v>
      </c>
      <c r="N1572" s="6">
        <f t="shared" si="322"/>
        <v>1</v>
      </c>
      <c r="O1572" s="2">
        <f t="shared" si="323"/>
        <v>2887.8266553193025</v>
      </c>
      <c r="P1572" s="2">
        <f t="shared" si="324"/>
        <v>2887.8266553193025</v>
      </c>
    </row>
    <row r="1573" spans="1:16">
      <c r="A1573" s="6">
        <v>2</v>
      </c>
      <c r="B1573" s="6">
        <v>8</v>
      </c>
      <c r="C1573" s="6">
        <v>19</v>
      </c>
      <c r="D1573" s="6">
        <f t="shared" si="312"/>
        <v>29</v>
      </c>
      <c r="E1573" s="5">
        <f t="shared" si="313"/>
        <v>217.80000000000004</v>
      </c>
      <c r="F1573" s="5">
        <f t="shared" si="314"/>
        <v>292.41669540238024</v>
      </c>
      <c r="G1573" s="5">
        <f t="shared" si="315"/>
        <v>1082.6092178872495</v>
      </c>
      <c r="H1573" s="5">
        <f t="shared" si="316"/>
        <v>1592.8259132896299</v>
      </c>
      <c r="I1573" s="5">
        <f t="shared" si="317"/>
        <v>720</v>
      </c>
      <c r="J1573" s="5">
        <f t="shared" si="318"/>
        <v>872.82591328962985</v>
      </c>
      <c r="K1573" s="2">
        <f t="shared" si="319"/>
        <v>40153.227661278295</v>
      </c>
      <c r="L1573" s="2">
        <f t="shared" si="320"/>
        <v>85652</v>
      </c>
      <c r="M1573" s="2">
        <f t="shared" si="321"/>
        <v>22000</v>
      </c>
      <c r="N1573" s="6">
        <f t="shared" si="322"/>
        <v>1</v>
      </c>
      <c r="O1573" s="2">
        <f t="shared" si="323"/>
        <v>3498.7723387217047</v>
      </c>
      <c r="P1573" s="2">
        <f t="shared" si="324"/>
        <v>3498.7723387217047</v>
      </c>
    </row>
    <row r="1574" spans="1:16">
      <c r="A1574" s="6">
        <v>2</v>
      </c>
      <c r="B1574" s="6">
        <v>8</v>
      </c>
      <c r="C1574" s="6">
        <v>20</v>
      </c>
      <c r="D1574" s="6">
        <f t="shared" si="312"/>
        <v>30</v>
      </c>
      <c r="E1574" s="5">
        <f t="shared" si="313"/>
        <v>217.80000000000004</v>
      </c>
      <c r="F1574" s="5">
        <f t="shared" si="314"/>
        <v>292.41669540238024</v>
      </c>
      <c r="G1574" s="5">
        <f t="shared" si="315"/>
        <v>1153.8335085377266</v>
      </c>
      <c r="H1574" s="5">
        <f t="shared" si="316"/>
        <v>1664.0502039401069</v>
      </c>
      <c r="I1574" s="5">
        <f t="shared" si="317"/>
        <v>720</v>
      </c>
      <c r="J1574" s="5">
        <f t="shared" si="318"/>
        <v>944.05020394010694</v>
      </c>
      <c r="K1574" s="2">
        <f t="shared" si="319"/>
        <v>41389.760485071296</v>
      </c>
      <c r="L1574" s="2">
        <f t="shared" si="320"/>
        <v>88352</v>
      </c>
      <c r="M1574" s="2">
        <f t="shared" si="321"/>
        <v>22880</v>
      </c>
      <c r="N1574" s="6">
        <f t="shared" si="322"/>
        <v>1</v>
      </c>
      <c r="O1574" s="2">
        <f t="shared" si="323"/>
        <v>4082.239514928704</v>
      </c>
      <c r="P1574" s="2">
        <f t="shared" si="324"/>
        <v>4082.239514928704</v>
      </c>
    </row>
    <row r="1575" spans="1:16">
      <c r="A1575" s="6">
        <v>2</v>
      </c>
      <c r="B1575" s="6">
        <v>8</v>
      </c>
      <c r="C1575" s="6">
        <v>21</v>
      </c>
      <c r="D1575" s="6">
        <f t="shared" si="312"/>
        <v>31</v>
      </c>
      <c r="E1575" s="5">
        <f t="shared" si="313"/>
        <v>217.80000000000004</v>
      </c>
      <c r="F1575" s="5">
        <f t="shared" si="314"/>
        <v>292.41669540238024</v>
      </c>
      <c r="G1575" s="5">
        <f t="shared" si="315"/>
        <v>1226.6692487641703</v>
      </c>
      <c r="H1575" s="5">
        <f t="shared" si="316"/>
        <v>1736.8859441665506</v>
      </c>
      <c r="I1575" s="5">
        <f t="shared" si="317"/>
        <v>720</v>
      </c>
      <c r="J1575" s="5">
        <f t="shared" si="318"/>
        <v>1016.8859441665506</v>
      </c>
      <c r="K1575" s="2">
        <f t="shared" si="319"/>
        <v>42654.269864002614</v>
      </c>
      <c r="L1575" s="2">
        <f t="shared" si="320"/>
        <v>91052</v>
      </c>
      <c r="M1575" s="2">
        <f t="shared" si="321"/>
        <v>23760</v>
      </c>
      <c r="N1575" s="6">
        <f t="shared" si="322"/>
        <v>1</v>
      </c>
      <c r="O1575" s="2">
        <f t="shared" si="323"/>
        <v>4637.7301359973862</v>
      </c>
      <c r="P1575" s="2">
        <f t="shared" si="324"/>
        <v>4637.7301359973862</v>
      </c>
    </row>
    <row r="1576" spans="1:16">
      <c r="A1576" s="6">
        <v>2</v>
      </c>
      <c r="B1576" s="6">
        <v>8</v>
      </c>
      <c r="C1576" s="6">
        <v>22</v>
      </c>
      <c r="D1576" s="6">
        <f t="shared" si="312"/>
        <v>32</v>
      </c>
      <c r="E1576" s="5">
        <f t="shared" si="313"/>
        <v>217.80000000000004</v>
      </c>
      <c r="F1576" s="5">
        <f t="shared" si="314"/>
        <v>292.41669540238024</v>
      </c>
      <c r="G1576" s="5">
        <f t="shared" si="315"/>
        <v>1301.1455960105666</v>
      </c>
      <c r="H1576" s="5">
        <f t="shared" si="316"/>
        <v>1811.3622914129469</v>
      </c>
      <c r="I1576" s="5">
        <f t="shared" si="317"/>
        <v>720</v>
      </c>
      <c r="J1576" s="5">
        <f t="shared" si="318"/>
        <v>1091.3622914129469</v>
      </c>
      <c r="K1576" s="2">
        <f t="shared" si="319"/>
        <v>43947.262003696989</v>
      </c>
      <c r="L1576" s="2">
        <f t="shared" si="320"/>
        <v>93752</v>
      </c>
      <c r="M1576" s="2">
        <f t="shared" si="321"/>
        <v>24640</v>
      </c>
      <c r="N1576" s="6">
        <f t="shared" si="322"/>
        <v>1</v>
      </c>
      <c r="O1576" s="2">
        <f t="shared" si="323"/>
        <v>5164.7379963030107</v>
      </c>
      <c r="P1576" s="2">
        <f t="shared" si="324"/>
        <v>5164.7379963030107</v>
      </c>
    </row>
    <row r="1577" spans="1:16">
      <c r="A1577" s="6">
        <v>2</v>
      </c>
      <c r="B1577" s="6">
        <v>8</v>
      </c>
      <c r="C1577" s="6">
        <v>23</v>
      </c>
      <c r="D1577" s="6">
        <f t="shared" si="312"/>
        <v>33</v>
      </c>
      <c r="E1577" s="5">
        <f t="shared" si="313"/>
        <v>217.80000000000004</v>
      </c>
      <c r="F1577" s="5">
        <f t="shared" si="314"/>
        <v>292.41669540238024</v>
      </c>
      <c r="G1577" s="5">
        <f t="shared" si="315"/>
        <v>1377.292184868003</v>
      </c>
      <c r="H1577" s="5">
        <f t="shared" si="316"/>
        <v>1887.5088802703833</v>
      </c>
      <c r="I1577" s="5">
        <f t="shared" si="317"/>
        <v>720</v>
      </c>
      <c r="J1577" s="5">
        <f t="shared" si="318"/>
        <v>1167.5088802703833</v>
      </c>
      <c r="K1577" s="2">
        <f t="shared" si="319"/>
        <v>45269.251393583043</v>
      </c>
      <c r="L1577" s="2">
        <f t="shared" si="320"/>
        <v>96452</v>
      </c>
      <c r="M1577" s="2">
        <f t="shared" si="321"/>
        <v>25520</v>
      </c>
      <c r="N1577" s="6">
        <f t="shared" si="322"/>
        <v>1</v>
      </c>
      <c r="O1577" s="2">
        <f t="shared" si="323"/>
        <v>5662.748606416957</v>
      </c>
      <c r="P1577" s="2">
        <f t="shared" si="324"/>
        <v>5662.748606416957</v>
      </c>
    </row>
    <row r="1578" spans="1:16">
      <c r="A1578" s="6">
        <v>2</v>
      </c>
      <c r="B1578" s="6">
        <v>8</v>
      </c>
      <c r="C1578" s="6">
        <v>24</v>
      </c>
      <c r="D1578" s="6">
        <f t="shared" si="312"/>
        <v>34</v>
      </c>
      <c r="E1578" s="5">
        <f t="shared" si="313"/>
        <v>217.80000000000004</v>
      </c>
      <c r="F1578" s="5">
        <f t="shared" si="314"/>
        <v>292.41669540238024</v>
      </c>
      <c r="G1578" s="5">
        <f t="shared" si="315"/>
        <v>1455.1391344474989</v>
      </c>
      <c r="H1578" s="5">
        <f t="shared" si="316"/>
        <v>1965.3558298498792</v>
      </c>
      <c r="I1578" s="5">
        <f t="shared" si="317"/>
        <v>720</v>
      </c>
      <c r="J1578" s="5">
        <f t="shared" si="318"/>
        <v>1245.3558298498792</v>
      </c>
      <c r="K1578" s="2">
        <f t="shared" si="319"/>
        <v>46620.76093489374</v>
      </c>
      <c r="L1578" s="2">
        <f t="shared" si="320"/>
        <v>99152</v>
      </c>
      <c r="M1578" s="2">
        <f t="shared" si="321"/>
        <v>26400</v>
      </c>
      <c r="N1578" s="6">
        <f t="shared" si="322"/>
        <v>1</v>
      </c>
      <c r="O1578" s="2">
        <f t="shared" si="323"/>
        <v>6131.2390651062597</v>
      </c>
      <c r="P1578" s="2">
        <f t="shared" si="324"/>
        <v>6131.2390651062597</v>
      </c>
    </row>
    <row r="1579" spans="1:16">
      <c r="A1579" s="6">
        <v>2</v>
      </c>
      <c r="B1579" s="6">
        <v>8</v>
      </c>
      <c r="C1579" s="6">
        <v>25</v>
      </c>
      <c r="D1579" s="6">
        <f t="shared" si="312"/>
        <v>35</v>
      </c>
      <c r="E1579" s="5">
        <f t="shared" si="313"/>
        <v>217.80000000000004</v>
      </c>
      <c r="F1579" s="5">
        <f t="shared" si="314"/>
        <v>292.41669540238024</v>
      </c>
      <c r="G1579" s="5">
        <f t="shared" si="315"/>
        <v>1534.7170558625965</v>
      </c>
      <c r="H1579" s="5">
        <f t="shared" si="316"/>
        <v>2044.9337512649768</v>
      </c>
      <c r="I1579" s="5">
        <f t="shared" si="317"/>
        <v>720</v>
      </c>
      <c r="J1579" s="5">
        <f t="shared" si="318"/>
        <v>1324.9337512649768</v>
      </c>
      <c r="K1579" s="2">
        <f t="shared" si="319"/>
        <v>48002.322070572511</v>
      </c>
      <c r="L1579" s="2">
        <f t="shared" si="320"/>
        <v>101852</v>
      </c>
      <c r="M1579" s="2">
        <f t="shared" si="321"/>
        <v>27280</v>
      </c>
      <c r="N1579" s="6">
        <f t="shared" si="322"/>
        <v>1</v>
      </c>
      <c r="O1579" s="2">
        <f t="shared" si="323"/>
        <v>6569.6779294274893</v>
      </c>
      <c r="P1579" s="2">
        <f t="shared" si="324"/>
        <v>6569.6779294274893</v>
      </c>
    </row>
    <row r="1580" spans="1:16">
      <c r="A1580" s="6">
        <v>2</v>
      </c>
      <c r="B1580" s="6">
        <v>8</v>
      </c>
      <c r="C1580" s="6">
        <v>26</v>
      </c>
      <c r="D1580" s="6">
        <f t="shared" si="312"/>
        <v>36</v>
      </c>
      <c r="E1580" s="5">
        <f t="shared" si="313"/>
        <v>217.80000000000004</v>
      </c>
      <c r="F1580" s="5">
        <f t="shared" si="314"/>
        <v>292.41669540238024</v>
      </c>
      <c r="G1580" s="5">
        <f t="shared" si="315"/>
        <v>1616.0570598233144</v>
      </c>
      <c r="H1580" s="5">
        <f t="shared" si="316"/>
        <v>2126.2737552256949</v>
      </c>
      <c r="I1580" s="5">
        <f t="shared" si="317"/>
        <v>720</v>
      </c>
      <c r="J1580" s="5">
        <f t="shared" si="318"/>
        <v>1406.2737552256949</v>
      </c>
      <c r="K1580" s="2">
        <f t="shared" si="319"/>
        <v>49414.474917112762</v>
      </c>
      <c r="L1580" s="2">
        <f t="shared" si="320"/>
        <v>104552</v>
      </c>
      <c r="M1580" s="2">
        <f t="shared" si="321"/>
        <v>28160</v>
      </c>
      <c r="N1580" s="6">
        <f t="shared" si="322"/>
        <v>1</v>
      </c>
      <c r="O1580" s="2">
        <f t="shared" si="323"/>
        <v>6977.5250828872377</v>
      </c>
      <c r="P1580" s="2">
        <f t="shared" si="324"/>
        <v>6977.5250828872377</v>
      </c>
    </row>
    <row r="1581" spans="1:16">
      <c r="A1581" s="6">
        <v>2</v>
      </c>
      <c r="B1581" s="6">
        <v>8</v>
      </c>
      <c r="C1581" s="6">
        <v>27</v>
      </c>
      <c r="D1581" s="6">
        <f t="shared" si="312"/>
        <v>37</v>
      </c>
      <c r="E1581" s="5">
        <f t="shared" si="313"/>
        <v>217.80000000000004</v>
      </c>
      <c r="F1581" s="5">
        <f t="shared" si="314"/>
        <v>292.41669540238024</v>
      </c>
      <c r="G1581" s="5">
        <f t="shared" si="315"/>
        <v>1699.1907643430709</v>
      </c>
      <c r="H1581" s="5">
        <f t="shared" si="316"/>
        <v>2209.407459745451</v>
      </c>
      <c r="I1581" s="5">
        <f t="shared" si="317"/>
        <v>720</v>
      </c>
      <c r="J1581" s="5">
        <f t="shared" si="318"/>
        <v>1489.407459745451</v>
      </c>
      <c r="K1581" s="2">
        <f t="shared" si="319"/>
        <v>50857.768398358523</v>
      </c>
      <c r="L1581" s="2">
        <f t="shared" si="320"/>
        <v>107252</v>
      </c>
      <c r="M1581" s="2">
        <f t="shared" si="321"/>
        <v>29040</v>
      </c>
      <c r="N1581" s="6">
        <f t="shared" si="322"/>
        <v>1</v>
      </c>
      <c r="O1581" s="2">
        <f t="shared" si="323"/>
        <v>7354.231601641477</v>
      </c>
      <c r="P1581" s="2">
        <f t="shared" si="324"/>
        <v>7354.231601641477</v>
      </c>
    </row>
    <row r="1582" spans="1:16">
      <c r="A1582" s="6">
        <v>2</v>
      </c>
      <c r="B1582" s="6">
        <v>8</v>
      </c>
      <c r="C1582" s="6">
        <v>28</v>
      </c>
      <c r="D1582" s="6">
        <f t="shared" si="312"/>
        <v>38</v>
      </c>
      <c r="E1582" s="5">
        <f t="shared" si="313"/>
        <v>217.80000000000004</v>
      </c>
      <c r="F1582" s="5">
        <f t="shared" si="314"/>
        <v>292.41669540238024</v>
      </c>
      <c r="G1582" s="5">
        <f t="shared" si="315"/>
        <v>1784.1503025602246</v>
      </c>
      <c r="H1582" s="5">
        <f t="shared" si="316"/>
        <v>2294.3669979626047</v>
      </c>
      <c r="I1582" s="5">
        <f t="shared" si="317"/>
        <v>720</v>
      </c>
      <c r="J1582" s="5">
        <f t="shared" si="318"/>
        <v>1574.3669979626047</v>
      </c>
      <c r="K1582" s="2">
        <f t="shared" si="319"/>
        <v>52332.760381295222</v>
      </c>
      <c r="L1582" s="2">
        <f t="shared" si="320"/>
        <v>109952</v>
      </c>
      <c r="M1582" s="2">
        <f t="shared" si="321"/>
        <v>29920</v>
      </c>
      <c r="N1582" s="6">
        <f t="shared" si="322"/>
        <v>1</v>
      </c>
      <c r="O1582" s="2">
        <f t="shared" si="323"/>
        <v>7699.239618704778</v>
      </c>
      <c r="P1582" s="2">
        <f t="shared" si="324"/>
        <v>7699.239618704778</v>
      </c>
    </row>
    <row r="1583" spans="1:16">
      <c r="A1583" s="6">
        <v>2</v>
      </c>
      <c r="B1583" s="6">
        <v>8</v>
      </c>
      <c r="C1583" s="6">
        <v>29</v>
      </c>
      <c r="D1583" s="6">
        <f t="shared" si="312"/>
        <v>39</v>
      </c>
      <c r="E1583" s="5">
        <f t="shared" si="313"/>
        <v>217.80000000000004</v>
      </c>
      <c r="F1583" s="5">
        <f t="shared" si="314"/>
        <v>292.41669540238024</v>
      </c>
      <c r="G1583" s="5">
        <f t="shared" si="315"/>
        <v>1870.9683306758782</v>
      </c>
      <c r="H1583" s="5">
        <f t="shared" si="316"/>
        <v>2381.1850260782585</v>
      </c>
      <c r="I1583" s="5">
        <f t="shared" si="317"/>
        <v>720</v>
      </c>
      <c r="J1583" s="5">
        <f t="shared" si="318"/>
        <v>1661.1850260782585</v>
      </c>
      <c r="K1583" s="2">
        <f t="shared" si="319"/>
        <v>53840.017813858649</v>
      </c>
      <c r="L1583" s="2">
        <f t="shared" si="320"/>
        <v>112652</v>
      </c>
      <c r="M1583" s="2">
        <f t="shared" si="321"/>
        <v>30800</v>
      </c>
      <c r="N1583" s="6">
        <f t="shared" si="322"/>
        <v>1</v>
      </c>
      <c r="O1583" s="2">
        <f t="shared" si="323"/>
        <v>8011.9821861413511</v>
      </c>
      <c r="P1583" s="2">
        <f t="shared" si="324"/>
        <v>8011.9821861413511</v>
      </c>
    </row>
    <row r="1584" spans="1:16">
      <c r="A1584" s="6">
        <v>2</v>
      </c>
      <c r="B1584" s="6">
        <v>8</v>
      </c>
      <c r="C1584" s="6">
        <v>30</v>
      </c>
      <c r="D1584" s="6">
        <f t="shared" si="312"/>
        <v>40</v>
      </c>
      <c r="E1584" s="5">
        <f t="shared" si="313"/>
        <v>217.80000000000004</v>
      </c>
      <c r="F1584" s="5">
        <f t="shared" si="314"/>
        <v>292.41669540238024</v>
      </c>
      <c r="G1584" s="5">
        <f t="shared" si="315"/>
        <v>1959.6780360096488</v>
      </c>
      <c r="H1584" s="5">
        <f t="shared" si="316"/>
        <v>2469.8947314120292</v>
      </c>
      <c r="I1584" s="5">
        <f t="shared" si="317"/>
        <v>720</v>
      </c>
      <c r="J1584" s="5">
        <f t="shared" si="318"/>
        <v>1749.8947314120292</v>
      </c>
      <c r="K1584" s="2">
        <f t="shared" si="319"/>
        <v>55380.116864792173</v>
      </c>
      <c r="L1584" s="2">
        <f t="shared" si="320"/>
        <v>115352</v>
      </c>
      <c r="M1584" s="2">
        <f t="shared" si="321"/>
        <v>31680</v>
      </c>
      <c r="N1584" s="6">
        <f t="shared" si="322"/>
        <v>1</v>
      </c>
      <c r="O1584" s="2">
        <f t="shared" si="323"/>
        <v>8291.8831352078269</v>
      </c>
      <c r="P1584" s="2">
        <f t="shared" si="324"/>
        <v>8291.8831352078269</v>
      </c>
    </row>
    <row r="1585" spans="1:16">
      <c r="A1585" s="6">
        <v>2</v>
      </c>
      <c r="B1585" s="6">
        <v>9</v>
      </c>
      <c r="C1585" s="6">
        <v>0</v>
      </c>
      <c r="D1585" s="6">
        <f t="shared" si="312"/>
        <v>11</v>
      </c>
      <c r="E1585" s="5">
        <f t="shared" si="313"/>
        <v>217.80000000000004</v>
      </c>
      <c r="F1585" s="5">
        <f t="shared" si="314"/>
        <v>337.19300188586965</v>
      </c>
      <c r="G1585" s="5">
        <f t="shared" si="315"/>
        <v>0</v>
      </c>
      <c r="H1585" s="5">
        <f t="shared" si="316"/>
        <v>554.99300188586972</v>
      </c>
      <c r="I1585" s="5">
        <f t="shared" si="317"/>
        <v>554.99300188586972</v>
      </c>
      <c r="J1585" s="5">
        <f t="shared" si="318"/>
        <v>0</v>
      </c>
      <c r="K1585" s="2">
        <f t="shared" si="319"/>
        <v>19270.590343259366</v>
      </c>
      <c r="L1585" s="2">
        <f t="shared" si="320"/>
        <v>36446</v>
      </c>
      <c r="M1585" s="2">
        <f t="shared" si="321"/>
        <v>5720</v>
      </c>
      <c r="N1585" s="6">
        <f t="shared" si="322"/>
        <v>1</v>
      </c>
      <c r="O1585" s="2">
        <f t="shared" si="323"/>
        <v>-8544.5903432593659</v>
      </c>
      <c r="P1585" s="2">
        <f t="shared" si="324"/>
        <v>-8544.5903432593659</v>
      </c>
    </row>
    <row r="1586" spans="1:16">
      <c r="A1586" s="6">
        <v>2</v>
      </c>
      <c r="B1586" s="6">
        <v>9</v>
      </c>
      <c r="C1586" s="6">
        <v>1</v>
      </c>
      <c r="D1586" s="6">
        <f t="shared" si="312"/>
        <v>12</v>
      </c>
      <c r="E1586" s="5">
        <f t="shared" si="313"/>
        <v>217.80000000000004</v>
      </c>
      <c r="F1586" s="5">
        <f t="shared" si="314"/>
        <v>337.19300188586965</v>
      </c>
      <c r="G1586" s="5">
        <f t="shared" si="315"/>
        <v>45.5625</v>
      </c>
      <c r="H1586" s="5">
        <f t="shared" si="316"/>
        <v>600.55550188586972</v>
      </c>
      <c r="I1586" s="5">
        <f t="shared" si="317"/>
        <v>600.55550188586972</v>
      </c>
      <c r="J1586" s="5">
        <f t="shared" si="318"/>
        <v>0</v>
      </c>
      <c r="K1586" s="2">
        <f t="shared" si="319"/>
        <v>20852.621593259366</v>
      </c>
      <c r="L1586" s="2">
        <f t="shared" si="320"/>
        <v>39146</v>
      </c>
      <c r="M1586" s="2">
        <f t="shared" si="321"/>
        <v>6600</v>
      </c>
      <c r="N1586" s="6">
        <f t="shared" si="322"/>
        <v>1</v>
      </c>
      <c r="O1586" s="2">
        <f t="shared" si="323"/>
        <v>-8306.6215932593659</v>
      </c>
      <c r="P1586" s="2">
        <f t="shared" si="324"/>
        <v>-8306.6215932593659</v>
      </c>
    </row>
    <row r="1587" spans="1:16">
      <c r="A1587" s="6">
        <v>2</v>
      </c>
      <c r="B1587" s="6">
        <v>9</v>
      </c>
      <c r="C1587" s="6">
        <v>2</v>
      </c>
      <c r="D1587" s="6">
        <f t="shared" si="312"/>
        <v>13</v>
      </c>
      <c r="E1587" s="5">
        <f t="shared" si="313"/>
        <v>217.80000000000004</v>
      </c>
      <c r="F1587" s="5">
        <f t="shared" si="314"/>
        <v>337.19300188586965</v>
      </c>
      <c r="G1587" s="5">
        <f t="shared" si="315"/>
        <v>92.264062499999994</v>
      </c>
      <c r="H1587" s="5">
        <f t="shared" si="316"/>
        <v>647.25706438586974</v>
      </c>
      <c r="I1587" s="5">
        <f t="shared" si="317"/>
        <v>647.25706438586974</v>
      </c>
      <c r="J1587" s="5">
        <f t="shared" si="318"/>
        <v>0</v>
      </c>
      <c r="K1587" s="2">
        <f t="shared" si="319"/>
        <v>22474.203624509366</v>
      </c>
      <c r="L1587" s="2">
        <f t="shared" si="320"/>
        <v>41846</v>
      </c>
      <c r="M1587" s="2">
        <f t="shared" si="321"/>
        <v>7480</v>
      </c>
      <c r="N1587" s="6">
        <f t="shared" si="322"/>
        <v>1</v>
      </c>
      <c r="O1587" s="2">
        <f t="shared" si="323"/>
        <v>-8108.2036245093659</v>
      </c>
      <c r="P1587" s="2">
        <f t="shared" si="324"/>
        <v>-8108.2036245093659</v>
      </c>
    </row>
    <row r="1588" spans="1:16">
      <c r="A1588" s="6">
        <v>2</v>
      </c>
      <c r="B1588" s="6">
        <v>9</v>
      </c>
      <c r="C1588" s="6">
        <v>3</v>
      </c>
      <c r="D1588" s="6">
        <f t="shared" si="312"/>
        <v>14</v>
      </c>
      <c r="E1588" s="5">
        <f t="shared" si="313"/>
        <v>217.80000000000004</v>
      </c>
      <c r="F1588" s="5">
        <f t="shared" si="314"/>
        <v>337.19300188586965</v>
      </c>
      <c r="G1588" s="5">
        <f t="shared" si="315"/>
        <v>140.12604492187498</v>
      </c>
      <c r="H1588" s="5">
        <f t="shared" si="316"/>
        <v>695.11904680774467</v>
      </c>
      <c r="I1588" s="5">
        <f t="shared" si="317"/>
        <v>695.11904680774467</v>
      </c>
      <c r="J1588" s="5">
        <f t="shared" si="318"/>
        <v>0</v>
      </c>
      <c r="K1588" s="2">
        <f t="shared" si="319"/>
        <v>24136.0780141578</v>
      </c>
      <c r="L1588" s="2">
        <f t="shared" si="320"/>
        <v>44546</v>
      </c>
      <c r="M1588" s="2">
        <f t="shared" si="321"/>
        <v>8360</v>
      </c>
      <c r="N1588" s="6">
        <f t="shared" si="322"/>
        <v>1</v>
      </c>
      <c r="O1588" s="2">
        <f t="shared" si="323"/>
        <v>-7950.0780141577998</v>
      </c>
      <c r="P1588" s="2">
        <f t="shared" si="324"/>
        <v>-7950.0780141577998</v>
      </c>
    </row>
    <row r="1589" spans="1:16">
      <c r="A1589" s="6">
        <v>2</v>
      </c>
      <c r="B1589" s="6">
        <v>9</v>
      </c>
      <c r="C1589" s="6">
        <v>4</v>
      </c>
      <c r="D1589" s="6">
        <f t="shared" si="312"/>
        <v>15</v>
      </c>
      <c r="E1589" s="5">
        <f t="shared" si="313"/>
        <v>217.80000000000004</v>
      </c>
      <c r="F1589" s="5">
        <f t="shared" si="314"/>
        <v>337.19300188586965</v>
      </c>
      <c r="G1589" s="5">
        <f t="shared" si="315"/>
        <v>189.17016064453125</v>
      </c>
      <c r="H1589" s="5">
        <f t="shared" si="316"/>
        <v>744.163162530401</v>
      </c>
      <c r="I1589" s="5">
        <f t="shared" si="317"/>
        <v>720</v>
      </c>
      <c r="J1589" s="5">
        <f t="shared" si="318"/>
        <v>24.163162530400996</v>
      </c>
      <c r="K1589" s="2">
        <f t="shared" si="319"/>
        <v>25419.49934948613</v>
      </c>
      <c r="L1589" s="2">
        <f t="shared" si="320"/>
        <v>47246</v>
      </c>
      <c r="M1589" s="2">
        <f t="shared" si="321"/>
        <v>9240</v>
      </c>
      <c r="N1589" s="6">
        <f t="shared" si="322"/>
        <v>1</v>
      </c>
      <c r="O1589" s="2">
        <f t="shared" si="323"/>
        <v>-7413.4993494861301</v>
      </c>
      <c r="P1589" s="2">
        <f t="shared" si="324"/>
        <v>-7413.4993494861301</v>
      </c>
    </row>
    <row r="1590" spans="1:16">
      <c r="A1590" s="6">
        <v>2</v>
      </c>
      <c r="B1590" s="6">
        <v>9</v>
      </c>
      <c r="C1590" s="6">
        <v>5</v>
      </c>
      <c r="D1590" s="6">
        <f t="shared" si="312"/>
        <v>16</v>
      </c>
      <c r="E1590" s="5">
        <f t="shared" si="313"/>
        <v>217.80000000000004</v>
      </c>
      <c r="F1590" s="5">
        <f t="shared" si="314"/>
        <v>337.19300188586965</v>
      </c>
      <c r="G1590" s="5">
        <f t="shared" si="315"/>
        <v>239.41848456573481</v>
      </c>
      <c r="H1590" s="5">
        <f t="shared" si="316"/>
        <v>794.41148645160456</v>
      </c>
      <c r="I1590" s="5">
        <f t="shared" si="317"/>
        <v>720</v>
      </c>
      <c r="J1590" s="5">
        <f t="shared" si="318"/>
        <v>74.41148645160456</v>
      </c>
      <c r="K1590" s="2">
        <f t="shared" si="319"/>
        <v>26291.866084229245</v>
      </c>
      <c r="L1590" s="2">
        <f t="shared" si="320"/>
        <v>49946</v>
      </c>
      <c r="M1590" s="2">
        <f t="shared" si="321"/>
        <v>10120</v>
      </c>
      <c r="N1590" s="6">
        <f t="shared" si="322"/>
        <v>1</v>
      </c>
      <c r="O1590" s="2">
        <f t="shared" si="323"/>
        <v>-6465.8660842292447</v>
      </c>
      <c r="P1590" s="2">
        <f t="shared" si="324"/>
        <v>-6465.8660842292447</v>
      </c>
    </row>
    <row r="1591" spans="1:16">
      <c r="A1591" s="6">
        <v>2</v>
      </c>
      <c r="B1591" s="6">
        <v>9</v>
      </c>
      <c r="C1591" s="6">
        <v>6</v>
      </c>
      <c r="D1591" s="6">
        <f t="shared" si="312"/>
        <v>17</v>
      </c>
      <c r="E1591" s="5">
        <f t="shared" si="313"/>
        <v>217.80000000000004</v>
      </c>
      <c r="F1591" s="5">
        <f t="shared" si="314"/>
        <v>337.19300188586965</v>
      </c>
      <c r="G1591" s="5">
        <f t="shared" si="315"/>
        <v>290.89345874736784</v>
      </c>
      <c r="H1591" s="5">
        <f t="shared" si="316"/>
        <v>845.88646063323756</v>
      </c>
      <c r="I1591" s="5">
        <f t="shared" si="317"/>
        <v>720</v>
      </c>
      <c r="J1591" s="5">
        <f t="shared" si="318"/>
        <v>125.88646063323756</v>
      </c>
      <c r="K1591" s="2">
        <f t="shared" si="319"/>
        <v>27185.528830438154</v>
      </c>
      <c r="L1591" s="2">
        <f t="shared" si="320"/>
        <v>52646</v>
      </c>
      <c r="M1591" s="2">
        <f t="shared" si="321"/>
        <v>11000</v>
      </c>
      <c r="N1591" s="6">
        <f t="shared" si="322"/>
        <v>1</v>
      </c>
      <c r="O1591" s="2">
        <f t="shared" si="323"/>
        <v>-5539.5288304381538</v>
      </c>
      <c r="P1591" s="2">
        <f t="shared" si="324"/>
        <v>-5539.5288304381538</v>
      </c>
    </row>
    <row r="1592" spans="1:16">
      <c r="A1592" s="6">
        <v>2</v>
      </c>
      <c r="B1592" s="6">
        <v>9</v>
      </c>
      <c r="C1592" s="6">
        <v>7</v>
      </c>
      <c r="D1592" s="6">
        <f t="shared" si="312"/>
        <v>18</v>
      </c>
      <c r="E1592" s="5">
        <f t="shared" si="313"/>
        <v>217.80000000000004</v>
      </c>
      <c r="F1592" s="5">
        <f t="shared" si="314"/>
        <v>337.19300188586965</v>
      </c>
      <c r="G1592" s="5">
        <f t="shared" si="315"/>
        <v>343.61789814532818</v>
      </c>
      <c r="H1592" s="5">
        <f t="shared" si="316"/>
        <v>898.61090003119784</v>
      </c>
      <c r="I1592" s="5">
        <f t="shared" si="317"/>
        <v>720</v>
      </c>
      <c r="J1592" s="5">
        <f t="shared" si="318"/>
        <v>178.61090003119784</v>
      </c>
      <c r="K1592" s="2">
        <f t="shared" si="319"/>
        <v>28100.883681097184</v>
      </c>
      <c r="L1592" s="2">
        <f t="shared" si="320"/>
        <v>55346</v>
      </c>
      <c r="M1592" s="2">
        <f t="shared" si="321"/>
        <v>11880</v>
      </c>
      <c r="N1592" s="6">
        <f t="shared" si="322"/>
        <v>1</v>
      </c>
      <c r="O1592" s="2">
        <f t="shared" si="323"/>
        <v>-4634.8836810971843</v>
      </c>
      <c r="P1592" s="2">
        <f t="shared" si="324"/>
        <v>-4634.8836810971843</v>
      </c>
    </row>
    <row r="1593" spans="1:16">
      <c r="A1593" s="6">
        <v>2</v>
      </c>
      <c r="B1593" s="6">
        <v>9</v>
      </c>
      <c r="C1593" s="6">
        <v>8</v>
      </c>
      <c r="D1593" s="6">
        <f t="shared" si="312"/>
        <v>19</v>
      </c>
      <c r="E1593" s="5">
        <f t="shared" si="313"/>
        <v>217.80000000000004</v>
      </c>
      <c r="F1593" s="5">
        <f t="shared" si="314"/>
        <v>337.19300188586965</v>
      </c>
      <c r="G1593" s="5">
        <f t="shared" si="315"/>
        <v>397.61499642530839</v>
      </c>
      <c r="H1593" s="5">
        <f t="shared" si="316"/>
        <v>952.60799831117811</v>
      </c>
      <c r="I1593" s="5">
        <f t="shared" si="317"/>
        <v>720</v>
      </c>
      <c r="J1593" s="5">
        <f t="shared" si="318"/>
        <v>232.60799831117811</v>
      </c>
      <c r="K1593" s="2">
        <f t="shared" si="319"/>
        <v>29038.333304013508</v>
      </c>
      <c r="L1593" s="2">
        <f t="shared" si="320"/>
        <v>58046</v>
      </c>
      <c r="M1593" s="2">
        <f t="shared" si="321"/>
        <v>12760</v>
      </c>
      <c r="N1593" s="6">
        <f t="shared" si="322"/>
        <v>1</v>
      </c>
      <c r="O1593" s="2">
        <f t="shared" si="323"/>
        <v>-3752.3333040135076</v>
      </c>
      <c r="P1593" s="2">
        <f t="shared" si="324"/>
        <v>-3752.3333040135076</v>
      </c>
    </row>
    <row r="1594" spans="1:16">
      <c r="A1594" s="6">
        <v>2</v>
      </c>
      <c r="B1594" s="6">
        <v>9</v>
      </c>
      <c r="C1594" s="6">
        <v>9</v>
      </c>
      <c r="D1594" s="6">
        <f t="shared" si="312"/>
        <v>20</v>
      </c>
      <c r="E1594" s="5">
        <f t="shared" si="313"/>
        <v>217.80000000000004</v>
      </c>
      <c r="F1594" s="5">
        <f t="shared" si="314"/>
        <v>337.19300188586965</v>
      </c>
      <c r="G1594" s="5">
        <f t="shared" si="315"/>
        <v>452.90833186570285</v>
      </c>
      <c r="H1594" s="5">
        <f t="shared" si="316"/>
        <v>1007.9013337515726</v>
      </c>
      <c r="I1594" s="5">
        <f t="shared" si="317"/>
        <v>720</v>
      </c>
      <c r="J1594" s="5">
        <f t="shared" si="318"/>
        <v>287.90133375157257</v>
      </c>
      <c r="K1594" s="2">
        <f t="shared" si="319"/>
        <v>29998.287044298137</v>
      </c>
      <c r="L1594" s="2">
        <f t="shared" si="320"/>
        <v>60746</v>
      </c>
      <c r="M1594" s="2">
        <f t="shared" si="321"/>
        <v>13640</v>
      </c>
      <c r="N1594" s="6">
        <f t="shared" si="322"/>
        <v>1</v>
      </c>
      <c r="O1594" s="2">
        <f t="shared" si="323"/>
        <v>-2892.2870442981366</v>
      </c>
      <c r="P1594" s="2">
        <f t="shared" si="324"/>
        <v>-2892.2870442981366</v>
      </c>
    </row>
    <row r="1595" spans="1:16">
      <c r="A1595" s="6">
        <v>2</v>
      </c>
      <c r="B1595" s="6">
        <v>9</v>
      </c>
      <c r="C1595" s="6">
        <v>10</v>
      </c>
      <c r="D1595" s="6">
        <f t="shared" si="312"/>
        <v>21</v>
      </c>
      <c r="E1595" s="5">
        <f t="shared" si="313"/>
        <v>217.80000000000004</v>
      </c>
      <c r="F1595" s="5">
        <f t="shared" si="314"/>
        <v>337.19300188586965</v>
      </c>
      <c r="G1595" s="5">
        <f t="shared" si="315"/>
        <v>509.52187334891573</v>
      </c>
      <c r="H1595" s="5">
        <f t="shared" si="316"/>
        <v>1064.5148752347854</v>
      </c>
      <c r="I1595" s="5">
        <f t="shared" si="317"/>
        <v>720</v>
      </c>
      <c r="J1595" s="5">
        <f t="shared" si="318"/>
        <v>344.51487523478545</v>
      </c>
      <c r="K1595" s="2">
        <f t="shared" si="319"/>
        <v>30981.161028381692</v>
      </c>
      <c r="L1595" s="2">
        <f t="shared" si="320"/>
        <v>63446</v>
      </c>
      <c r="M1595" s="2">
        <f t="shared" si="321"/>
        <v>14520</v>
      </c>
      <c r="N1595" s="6">
        <f t="shared" si="322"/>
        <v>1</v>
      </c>
      <c r="O1595" s="2">
        <f t="shared" si="323"/>
        <v>-2055.1610283816917</v>
      </c>
      <c r="P1595" s="2">
        <f t="shared" si="324"/>
        <v>-2055.1610283816917</v>
      </c>
    </row>
    <row r="1596" spans="1:16">
      <c r="A1596" s="6">
        <v>2</v>
      </c>
      <c r="B1596" s="6">
        <v>9</v>
      </c>
      <c r="C1596" s="6">
        <v>11</v>
      </c>
      <c r="D1596" s="6">
        <f t="shared" si="312"/>
        <v>22</v>
      </c>
      <c r="E1596" s="5">
        <f t="shared" si="313"/>
        <v>217.80000000000004</v>
      </c>
      <c r="F1596" s="5">
        <f t="shared" si="314"/>
        <v>337.19300188586965</v>
      </c>
      <c r="G1596" s="5">
        <f t="shared" si="315"/>
        <v>567.47998644235474</v>
      </c>
      <c r="H1596" s="5">
        <f t="shared" si="316"/>
        <v>1122.4729883282243</v>
      </c>
      <c r="I1596" s="5">
        <f t="shared" si="317"/>
        <v>720</v>
      </c>
      <c r="J1596" s="5">
        <f t="shared" si="318"/>
        <v>402.47298832822435</v>
      </c>
      <c r="K1596" s="2">
        <f t="shared" si="319"/>
        <v>31987.378269587229</v>
      </c>
      <c r="L1596" s="2">
        <f t="shared" si="320"/>
        <v>66146</v>
      </c>
      <c r="M1596" s="2">
        <f t="shared" si="321"/>
        <v>15400</v>
      </c>
      <c r="N1596" s="6">
        <f t="shared" si="322"/>
        <v>1</v>
      </c>
      <c r="O1596" s="2">
        <f t="shared" si="323"/>
        <v>-1241.3782695872287</v>
      </c>
      <c r="P1596" s="2">
        <f t="shared" si="324"/>
        <v>-1241.3782695872287</v>
      </c>
    </row>
    <row r="1597" spans="1:16">
      <c r="A1597" s="6">
        <v>2</v>
      </c>
      <c r="B1597" s="6">
        <v>9</v>
      </c>
      <c r="C1597" s="6">
        <v>12</v>
      </c>
      <c r="D1597" s="6">
        <f t="shared" si="312"/>
        <v>23</v>
      </c>
      <c r="E1597" s="5">
        <f t="shared" si="313"/>
        <v>217.80000000000004</v>
      </c>
      <c r="F1597" s="5">
        <f t="shared" si="314"/>
        <v>337.19300188586965</v>
      </c>
      <c r="G1597" s="5">
        <f t="shared" si="315"/>
        <v>626.80743957041921</v>
      </c>
      <c r="H1597" s="5">
        <f t="shared" si="316"/>
        <v>1181.8004414562888</v>
      </c>
      <c r="I1597" s="5">
        <f t="shared" si="317"/>
        <v>720</v>
      </c>
      <c r="J1597" s="5">
        <f t="shared" si="318"/>
        <v>461.80044145628881</v>
      </c>
      <c r="K1597" s="2">
        <f t="shared" si="319"/>
        <v>33017.36877528279</v>
      </c>
      <c r="L1597" s="2">
        <f t="shared" si="320"/>
        <v>68846</v>
      </c>
      <c r="M1597" s="2">
        <f t="shared" si="321"/>
        <v>16280</v>
      </c>
      <c r="N1597" s="6">
        <f t="shared" si="322"/>
        <v>1</v>
      </c>
      <c r="O1597" s="2">
        <f t="shared" si="323"/>
        <v>-451.36877528279001</v>
      </c>
      <c r="P1597" s="2">
        <f t="shared" si="324"/>
        <v>-451.36877528279001</v>
      </c>
    </row>
    <row r="1598" spans="1:16">
      <c r="A1598" s="6">
        <v>2</v>
      </c>
      <c r="B1598" s="6">
        <v>9</v>
      </c>
      <c r="C1598" s="6">
        <v>13</v>
      </c>
      <c r="D1598" s="6">
        <f t="shared" si="312"/>
        <v>24</v>
      </c>
      <c r="E1598" s="5">
        <f t="shared" si="313"/>
        <v>217.80000000000004</v>
      </c>
      <c r="F1598" s="5">
        <f t="shared" si="314"/>
        <v>337.19300188586965</v>
      </c>
      <c r="G1598" s="5">
        <f t="shared" si="315"/>
        <v>687.52941027880343</v>
      </c>
      <c r="H1598" s="5">
        <f t="shared" si="316"/>
        <v>1242.5224121646731</v>
      </c>
      <c r="I1598" s="5">
        <f t="shared" si="317"/>
        <v>720</v>
      </c>
      <c r="J1598" s="5">
        <f t="shared" si="318"/>
        <v>522.52241216467314</v>
      </c>
      <c r="K1598" s="2">
        <f t="shared" si="319"/>
        <v>34071.569655636689</v>
      </c>
      <c r="L1598" s="2">
        <f t="shared" si="320"/>
        <v>71546</v>
      </c>
      <c r="M1598" s="2">
        <f t="shared" si="321"/>
        <v>17160</v>
      </c>
      <c r="N1598" s="6">
        <f t="shared" si="322"/>
        <v>1</v>
      </c>
      <c r="O1598" s="2">
        <f t="shared" si="323"/>
        <v>314.43034436331072</v>
      </c>
      <c r="P1598" s="2">
        <f t="shared" si="324"/>
        <v>314.43034436331072</v>
      </c>
    </row>
    <row r="1599" spans="1:16">
      <c r="A1599" s="6">
        <v>2</v>
      </c>
      <c r="B1599" s="6">
        <v>9</v>
      </c>
      <c r="C1599" s="6">
        <v>14</v>
      </c>
      <c r="D1599" s="6">
        <f t="shared" si="312"/>
        <v>25</v>
      </c>
      <c r="E1599" s="5">
        <f t="shared" si="313"/>
        <v>217.80000000000004</v>
      </c>
      <c r="F1599" s="5">
        <f t="shared" si="314"/>
        <v>337.19300188586965</v>
      </c>
      <c r="G1599" s="5">
        <f t="shared" si="315"/>
        <v>749.67149159246469</v>
      </c>
      <c r="H1599" s="5">
        <f t="shared" si="316"/>
        <v>1304.6644934783344</v>
      </c>
      <c r="I1599" s="5">
        <f t="shared" si="317"/>
        <v>720</v>
      </c>
      <c r="J1599" s="5">
        <f t="shared" si="318"/>
        <v>584.66449347833441</v>
      </c>
      <c r="K1599" s="2">
        <f t="shared" si="319"/>
        <v>35150.42523399886</v>
      </c>
      <c r="L1599" s="2">
        <f t="shared" si="320"/>
        <v>74246</v>
      </c>
      <c r="M1599" s="2">
        <f t="shared" si="321"/>
        <v>18040</v>
      </c>
      <c r="N1599" s="6">
        <f t="shared" si="322"/>
        <v>1</v>
      </c>
      <c r="O1599" s="2">
        <f t="shared" si="323"/>
        <v>1055.5747660011402</v>
      </c>
      <c r="P1599" s="2">
        <f t="shared" si="324"/>
        <v>1055.5747660011402</v>
      </c>
    </row>
    <row r="1600" spans="1:16">
      <c r="A1600" s="6">
        <v>2</v>
      </c>
      <c r="B1600" s="6">
        <v>9</v>
      </c>
      <c r="C1600" s="6">
        <v>15</v>
      </c>
      <c r="D1600" s="6">
        <f t="shared" si="312"/>
        <v>26</v>
      </c>
      <c r="E1600" s="5">
        <f t="shared" si="313"/>
        <v>217.80000000000004</v>
      </c>
      <c r="F1600" s="5">
        <f t="shared" si="314"/>
        <v>337.19300188586965</v>
      </c>
      <c r="G1600" s="5">
        <f t="shared" si="315"/>
        <v>813.25969846861108</v>
      </c>
      <c r="H1600" s="5">
        <f t="shared" si="316"/>
        <v>1368.2527003544808</v>
      </c>
      <c r="I1600" s="5">
        <f t="shared" si="317"/>
        <v>720</v>
      </c>
      <c r="J1600" s="5">
        <f t="shared" si="318"/>
        <v>648.25270035448079</v>
      </c>
      <c r="K1600" s="2">
        <f t="shared" si="319"/>
        <v>36254.387158931961</v>
      </c>
      <c r="L1600" s="2">
        <f t="shared" si="320"/>
        <v>76946</v>
      </c>
      <c r="M1600" s="2">
        <f t="shared" si="321"/>
        <v>18920</v>
      </c>
      <c r="N1600" s="6">
        <f t="shared" si="322"/>
        <v>1</v>
      </c>
      <c r="O1600" s="2">
        <f t="shared" si="323"/>
        <v>1771.6128410680394</v>
      </c>
      <c r="P1600" s="2">
        <f t="shared" si="324"/>
        <v>1771.6128410680394</v>
      </c>
    </row>
    <row r="1601" spans="1:16">
      <c r="A1601" s="6">
        <v>2</v>
      </c>
      <c r="B1601" s="6">
        <v>9</v>
      </c>
      <c r="C1601" s="6">
        <v>16</v>
      </c>
      <c r="D1601" s="6">
        <f t="shared" si="312"/>
        <v>27</v>
      </c>
      <c r="E1601" s="5">
        <f t="shared" si="313"/>
        <v>217.80000000000004</v>
      </c>
      <c r="F1601" s="5">
        <f t="shared" si="314"/>
        <v>337.19300188586965</v>
      </c>
      <c r="G1601" s="5">
        <f t="shared" si="315"/>
        <v>878.32047434610013</v>
      </c>
      <c r="H1601" s="5">
        <f t="shared" si="316"/>
        <v>1433.3134762319698</v>
      </c>
      <c r="I1601" s="5">
        <f t="shared" si="317"/>
        <v>720</v>
      </c>
      <c r="J1601" s="5">
        <f t="shared" si="318"/>
        <v>713.31347623196984</v>
      </c>
      <c r="K1601" s="2">
        <f t="shared" si="319"/>
        <v>37383.914517916142</v>
      </c>
      <c r="L1601" s="2">
        <f t="shared" si="320"/>
        <v>79646</v>
      </c>
      <c r="M1601" s="2">
        <f t="shared" si="321"/>
        <v>19800</v>
      </c>
      <c r="N1601" s="6">
        <f t="shared" si="322"/>
        <v>1</v>
      </c>
      <c r="O1601" s="2">
        <f t="shared" si="323"/>
        <v>2462.0854820838576</v>
      </c>
      <c r="P1601" s="2">
        <f t="shared" si="324"/>
        <v>2462.0854820838576</v>
      </c>
    </row>
    <row r="1602" spans="1:16">
      <c r="A1602" s="6">
        <v>2</v>
      </c>
      <c r="B1602" s="6">
        <v>9</v>
      </c>
      <c r="C1602" s="6">
        <v>17</v>
      </c>
      <c r="D1602" s="6">
        <f t="shared" si="312"/>
        <v>28</v>
      </c>
      <c r="E1602" s="5">
        <f t="shared" si="313"/>
        <v>217.80000000000004</v>
      </c>
      <c r="F1602" s="5">
        <f t="shared" si="314"/>
        <v>337.19300188586965</v>
      </c>
      <c r="G1602" s="5">
        <f t="shared" si="315"/>
        <v>944.88069779264049</v>
      </c>
      <c r="H1602" s="5">
        <f t="shared" si="316"/>
        <v>1499.8736996785101</v>
      </c>
      <c r="I1602" s="5">
        <f t="shared" si="317"/>
        <v>720</v>
      </c>
      <c r="J1602" s="5">
        <f t="shared" si="318"/>
        <v>779.87369967851009</v>
      </c>
      <c r="K1602" s="2">
        <f t="shared" si="319"/>
        <v>38539.473952751912</v>
      </c>
      <c r="L1602" s="2">
        <f t="shared" si="320"/>
        <v>82346</v>
      </c>
      <c r="M1602" s="2">
        <f t="shared" si="321"/>
        <v>20680</v>
      </c>
      <c r="N1602" s="6">
        <f t="shared" si="322"/>
        <v>1</v>
      </c>
      <c r="O1602" s="2">
        <f t="shared" si="323"/>
        <v>3126.5260472480877</v>
      </c>
      <c r="P1602" s="2">
        <f t="shared" si="324"/>
        <v>3126.5260472480877</v>
      </c>
    </row>
    <row r="1603" spans="1:16">
      <c r="A1603" s="6">
        <v>2</v>
      </c>
      <c r="B1603" s="6">
        <v>9</v>
      </c>
      <c r="C1603" s="6">
        <v>18</v>
      </c>
      <c r="D1603" s="6">
        <f t="shared" si="312"/>
        <v>29</v>
      </c>
      <c r="E1603" s="5">
        <f t="shared" si="313"/>
        <v>217.80000000000004</v>
      </c>
      <c r="F1603" s="5">
        <f t="shared" si="314"/>
        <v>337.19300188586965</v>
      </c>
      <c r="G1603" s="5">
        <f t="shared" si="315"/>
        <v>1012.9676892512279</v>
      </c>
      <c r="H1603" s="5">
        <f t="shared" si="316"/>
        <v>1567.9606911370975</v>
      </c>
      <c r="I1603" s="5">
        <f t="shared" si="317"/>
        <v>720</v>
      </c>
      <c r="J1603" s="5">
        <f t="shared" si="318"/>
        <v>847.96069113709746</v>
      </c>
      <c r="K1603" s="2">
        <f t="shared" si="319"/>
        <v>39721.53977668572</v>
      </c>
      <c r="L1603" s="2">
        <f t="shared" si="320"/>
        <v>85046</v>
      </c>
      <c r="M1603" s="2">
        <f t="shared" si="321"/>
        <v>21560</v>
      </c>
      <c r="N1603" s="6">
        <f t="shared" si="322"/>
        <v>1</v>
      </c>
      <c r="O1603" s="2">
        <f t="shared" si="323"/>
        <v>3764.4602233142796</v>
      </c>
      <c r="P1603" s="2">
        <f t="shared" si="324"/>
        <v>3764.4602233142796</v>
      </c>
    </row>
    <row r="1604" spans="1:16">
      <c r="A1604" s="6">
        <v>2</v>
      </c>
      <c r="B1604" s="6">
        <v>9</v>
      </c>
      <c r="C1604" s="6">
        <v>19</v>
      </c>
      <c r="D1604" s="6">
        <f t="shared" ref="D1604:D1667" si="325">A1604+B1604+C1604</f>
        <v>30</v>
      </c>
      <c r="E1604" s="5">
        <f t="shared" ref="E1604:E1667" si="326">IF(A1604=0,0,A1604*LABOR_HRS_WK_TOM*SEASON_WEEKS*(1+DIM_PCT_TOM)^A1604)</f>
        <v>217.80000000000004</v>
      </c>
      <c r="F1604" s="5">
        <f t="shared" ref="F1604:F1667" si="327">IF(B1604=0,0,B1604*LABOR_HRS_WK_CAR*SEASON_WEEKS*(1+DIM_PCT_CAR)^B1604)</f>
        <v>337.19300188586965</v>
      </c>
      <c r="G1604" s="5">
        <f t="shared" ref="G1604:G1667" si="328">IF(C1604=0,0,C1604*LABOR_HRS_WK_MES*SEASON_WEEKS*(1+DIM_PCT_MES)^C1604)</f>
        <v>1082.6092178872495</v>
      </c>
      <c r="H1604" s="5">
        <f t="shared" ref="H1604:H1667" si="329">E1604+F1604+G1604</f>
        <v>1637.6022197731193</v>
      </c>
      <c r="I1604" s="5">
        <f t="shared" ref="I1604:I1667" si="330">MIN(H1604,FARMER_HRS)</f>
        <v>720</v>
      </c>
      <c r="J1604" s="5">
        <f t="shared" ref="J1604:J1667" si="331">MAX(0,H1604-FARMER_HRS)</f>
        <v>917.60221977311926</v>
      </c>
      <c r="K1604" s="2">
        <f t="shared" ref="K1604:K1667" si="332">I1604*FARMER_RATE+J1604*TEMP_WORKER_RATE</f>
        <v>40930.594093283318</v>
      </c>
      <c r="L1604" s="2">
        <f t="shared" ref="L1604:L1667" si="333">A1604*PRICE_TOM+B1604*PRICE_CAR+C1604*PRICE_MES</f>
        <v>87746</v>
      </c>
      <c r="M1604" s="2">
        <f t="shared" ref="M1604:M1667" si="334">A1604*FERT_BED_TOM+B1604*FERT_BED_CAR+C1604*FERT_BED_MES</f>
        <v>22440</v>
      </c>
      <c r="N1604" s="6">
        <f t="shared" ref="N1604:N1667" si="335">IF(AND(D1604&lt;=TOTAL_BEDS,J1604&lt;=TEMP_WORKER_MAX*TEMP_WORKER_HRS),1,0)</f>
        <v>1</v>
      </c>
      <c r="O1604" s="2">
        <f t="shared" ref="O1604:O1667" si="336">L1604-M1604-K1604-FIXED_COSTS</f>
        <v>4375.4059067166818</v>
      </c>
      <c r="P1604" s="2">
        <f t="shared" ref="P1604:P1667" si="337">IF(N1604=1,O1604,"")</f>
        <v>4375.4059067166818</v>
      </c>
    </row>
    <row r="1605" spans="1:16">
      <c r="A1605" s="6">
        <v>2</v>
      </c>
      <c r="B1605" s="6">
        <v>9</v>
      </c>
      <c r="C1605" s="6">
        <v>20</v>
      </c>
      <c r="D1605" s="6">
        <f t="shared" si="325"/>
        <v>31</v>
      </c>
      <c r="E1605" s="5">
        <f t="shared" si="326"/>
        <v>217.80000000000004</v>
      </c>
      <c r="F1605" s="5">
        <f t="shared" si="327"/>
        <v>337.19300188586965</v>
      </c>
      <c r="G1605" s="5">
        <f t="shared" si="328"/>
        <v>1153.8335085377266</v>
      </c>
      <c r="H1605" s="5">
        <f t="shared" si="329"/>
        <v>1708.8265104235963</v>
      </c>
      <c r="I1605" s="5">
        <f t="shared" si="330"/>
        <v>720</v>
      </c>
      <c r="J1605" s="5">
        <f t="shared" si="331"/>
        <v>988.82651042359635</v>
      </c>
      <c r="K1605" s="2">
        <f t="shared" si="332"/>
        <v>42167.126917076326</v>
      </c>
      <c r="L1605" s="2">
        <f t="shared" si="333"/>
        <v>90446</v>
      </c>
      <c r="M1605" s="2">
        <f t="shared" si="334"/>
        <v>23320</v>
      </c>
      <c r="N1605" s="6">
        <f t="shared" si="335"/>
        <v>1</v>
      </c>
      <c r="O1605" s="2">
        <f t="shared" si="336"/>
        <v>4958.8730829236738</v>
      </c>
      <c r="P1605" s="2">
        <f t="shared" si="337"/>
        <v>4958.8730829236738</v>
      </c>
    </row>
    <row r="1606" spans="1:16">
      <c r="A1606" s="6">
        <v>2</v>
      </c>
      <c r="B1606" s="6">
        <v>9</v>
      </c>
      <c r="C1606" s="6">
        <v>21</v>
      </c>
      <c r="D1606" s="6">
        <f t="shared" si="325"/>
        <v>32</v>
      </c>
      <c r="E1606" s="5">
        <f t="shared" si="326"/>
        <v>217.80000000000004</v>
      </c>
      <c r="F1606" s="5">
        <f t="shared" si="327"/>
        <v>337.19300188586965</v>
      </c>
      <c r="G1606" s="5">
        <f t="shared" si="328"/>
        <v>1226.6692487641703</v>
      </c>
      <c r="H1606" s="5">
        <f t="shared" si="329"/>
        <v>1781.6622506500401</v>
      </c>
      <c r="I1606" s="5">
        <f t="shared" si="330"/>
        <v>720</v>
      </c>
      <c r="J1606" s="5">
        <f t="shared" si="331"/>
        <v>1061.6622506500401</v>
      </c>
      <c r="K1606" s="2">
        <f t="shared" si="332"/>
        <v>43431.636296007637</v>
      </c>
      <c r="L1606" s="2">
        <f t="shared" si="333"/>
        <v>93146</v>
      </c>
      <c r="M1606" s="2">
        <f t="shared" si="334"/>
        <v>24200</v>
      </c>
      <c r="N1606" s="6">
        <f t="shared" si="335"/>
        <v>1</v>
      </c>
      <c r="O1606" s="2">
        <f t="shared" si="336"/>
        <v>5514.3637039923633</v>
      </c>
      <c r="P1606" s="2">
        <f t="shared" si="337"/>
        <v>5514.3637039923633</v>
      </c>
    </row>
    <row r="1607" spans="1:16">
      <c r="A1607" s="6">
        <v>2</v>
      </c>
      <c r="B1607" s="6">
        <v>9</v>
      </c>
      <c r="C1607" s="6">
        <v>22</v>
      </c>
      <c r="D1607" s="6">
        <f t="shared" si="325"/>
        <v>33</v>
      </c>
      <c r="E1607" s="5">
        <f t="shared" si="326"/>
        <v>217.80000000000004</v>
      </c>
      <c r="F1607" s="5">
        <f t="shared" si="327"/>
        <v>337.19300188586965</v>
      </c>
      <c r="G1607" s="5">
        <f t="shared" si="328"/>
        <v>1301.1455960105666</v>
      </c>
      <c r="H1607" s="5">
        <f t="shared" si="329"/>
        <v>1856.1385978964363</v>
      </c>
      <c r="I1607" s="5">
        <f t="shared" si="330"/>
        <v>720</v>
      </c>
      <c r="J1607" s="5">
        <f t="shared" si="331"/>
        <v>1136.1385978964363</v>
      </c>
      <c r="K1607" s="2">
        <f t="shared" si="332"/>
        <v>44724.628435702019</v>
      </c>
      <c r="L1607" s="2">
        <f t="shared" si="333"/>
        <v>95846</v>
      </c>
      <c r="M1607" s="2">
        <f t="shared" si="334"/>
        <v>25080</v>
      </c>
      <c r="N1607" s="6">
        <f t="shared" si="335"/>
        <v>1</v>
      </c>
      <c r="O1607" s="2">
        <f t="shared" si="336"/>
        <v>6041.3715642979805</v>
      </c>
      <c r="P1607" s="2">
        <f t="shared" si="337"/>
        <v>6041.3715642979805</v>
      </c>
    </row>
    <row r="1608" spans="1:16">
      <c r="A1608" s="6">
        <v>2</v>
      </c>
      <c r="B1608" s="6">
        <v>9</v>
      </c>
      <c r="C1608" s="6">
        <v>23</v>
      </c>
      <c r="D1608" s="6">
        <f t="shared" si="325"/>
        <v>34</v>
      </c>
      <c r="E1608" s="5">
        <f t="shared" si="326"/>
        <v>217.80000000000004</v>
      </c>
      <c r="F1608" s="5">
        <f t="shared" si="327"/>
        <v>337.19300188586965</v>
      </c>
      <c r="G1608" s="5">
        <f t="shared" si="328"/>
        <v>1377.292184868003</v>
      </c>
      <c r="H1608" s="5">
        <f t="shared" si="329"/>
        <v>1932.2851867538727</v>
      </c>
      <c r="I1608" s="5">
        <f t="shared" si="330"/>
        <v>720</v>
      </c>
      <c r="J1608" s="5">
        <f t="shared" si="331"/>
        <v>1212.2851867538727</v>
      </c>
      <c r="K1608" s="2">
        <f t="shared" si="332"/>
        <v>46046.617825588066</v>
      </c>
      <c r="L1608" s="2">
        <f t="shared" si="333"/>
        <v>98546</v>
      </c>
      <c r="M1608" s="2">
        <f t="shared" si="334"/>
        <v>25960</v>
      </c>
      <c r="N1608" s="6">
        <f t="shared" si="335"/>
        <v>1</v>
      </c>
      <c r="O1608" s="2">
        <f t="shared" si="336"/>
        <v>6539.3821744119341</v>
      </c>
      <c r="P1608" s="2">
        <f t="shared" si="337"/>
        <v>6539.3821744119341</v>
      </c>
    </row>
    <row r="1609" spans="1:16">
      <c r="A1609" s="6">
        <v>2</v>
      </c>
      <c r="B1609" s="6">
        <v>9</v>
      </c>
      <c r="C1609" s="6">
        <v>24</v>
      </c>
      <c r="D1609" s="6">
        <f t="shared" si="325"/>
        <v>35</v>
      </c>
      <c r="E1609" s="5">
        <f t="shared" si="326"/>
        <v>217.80000000000004</v>
      </c>
      <c r="F1609" s="5">
        <f t="shared" si="327"/>
        <v>337.19300188586965</v>
      </c>
      <c r="G1609" s="5">
        <f t="shared" si="328"/>
        <v>1455.1391344474989</v>
      </c>
      <c r="H1609" s="5">
        <f t="shared" si="329"/>
        <v>2010.1321363333686</v>
      </c>
      <c r="I1609" s="5">
        <f t="shared" si="330"/>
        <v>720</v>
      </c>
      <c r="J1609" s="5">
        <f t="shared" si="331"/>
        <v>1290.1321363333686</v>
      </c>
      <c r="K1609" s="2">
        <f t="shared" si="332"/>
        <v>47398.127366898756</v>
      </c>
      <c r="L1609" s="2">
        <f t="shared" si="333"/>
        <v>101246</v>
      </c>
      <c r="M1609" s="2">
        <f t="shared" si="334"/>
        <v>26840</v>
      </c>
      <c r="N1609" s="6">
        <f t="shared" si="335"/>
        <v>1</v>
      </c>
      <c r="O1609" s="2">
        <f t="shared" si="336"/>
        <v>7007.872633101244</v>
      </c>
      <c r="P1609" s="2">
        <f t="shared" si="337"/>
        <v>7007.872633101244</v>
      </c>
    </row>
    <row r="1610" spans="1:16">
      <c r="A1610" s="6">
        <v>2</v>
      </c>
      <c r="B1610" s="6">
        <v>9</v>
      </c>
      <c r="C1610" s="6">
        <v>25</v>
      </c>
      <c r="D1610" s="6">
        <f t="shared" si="325"/>
        <v>36</v>
      </c>
      <c r="E1610" s="5">
        <f t="shared" si="326"/>
        <v>217.80000000000004</v>
      </c>
      <c r="F1610" s="5">
        <f t="shared" si="327"/>
        <v>337.19300188586965</v>
      </c>
      <c r="G1610" s="5">
        <f t="shared" si="328"/>
        <v>1534.7170558625965</v>
      </c>
      <c r="H1610" s="5">
        <f t="shared" si="329"/>
        <v>2089.7100577484662</v>
      </c>
      <c r="I1610" s="5">
        <f t="shared" si="330"/>
        <v>720</v>
      </c>
      <c r="J1610" s="5">
        <f t="shared" si="331"/>
        <v>1369.7100577484662</v>
      </c>
      <c r="K1610" s="2">
        <f t="shared" si="332"/>
        <v>48779.688502577541</v>
      </c>
      <c r="L1610" s="2">
        <f t="shared" si="333"/>
        <v>103946</v>
      </c>
      <c r="M1610" s="2">
        <f t="shared" si="334"/>
        <v>27720</v>
      </c>
      <c r="N1610" s="6">
        <f t="shared" si="335"/>
        <v>1</v>
      </c>
      <c r="O1610" s="2">
        <f t="shared" si="336"/>
        <v>7446.3114974224591</v>
      </c>
      <c r="P1610" s="2">
        <f t="shared" si="337"/>
        <v>7446.3114974224591</v>
      </c>
    </row>
    <row r="1611" spans="1:16">
      <c r="A1611" s="6">
        <v>2</v>
      </c>
      <c r="B1611" s="6">
        <v>9</v>
      </c>
      <c r="C1611" s="6">
        <v>26</v>
      </c>
      <c r="D1611" s="6">
        <f t="shared" si="325"/>
        <v>37</v>
      </c>
      <c r="E1611" s="5">
        <f t="shared" si="326"/>
        <v>217.80000000000004</v>
      </c>
      <c r="F1611" s="5">
        <f t="shared" si="327"/>
        <v>337.19300188586965</v>
      </c>
      <c r="G1611" s="5">
        <f t="shared" si="328"/>
        <v>1616.0570598233144</v>
      </c>
      <c r="H1611" s="5">
        <f t="shared" si="329"/>
        <v>2171.0500617091839</v>
      </c>
      <c r="I1611" s="5">
        <f t="shared" si="330"/>
        <v>720</v>
      </c>
      <c r="J1611" s="5">
        <f t="shared" si="331"/>
        <v>1451.0500617091839</v>
      </c>
      <c r="K1611" s="2">
        <f t="shared" si="332"/>
        <v>50191.841349117778</v>
      </c>
      <c r="L1611" s="2">
        <f t="shared" si="333"/>
        <v>106646</v>
      </c>
      <c r="M1611" s="2">
        <f t="shared" si="334"/>
        <v>28600</v>
      </c>
      <c r="N1611" s="6">
        <f t="shared" si="335"/>
        <v>1</v>
      </c>
      <c r="O1611" s="2">
        <f t="shared" si="336"/>
        <v>7854.158650882222</v>
      </c>
      <c r="P1611" s="2">
        <f t="shared" si="337"/>
        <v>7854.158650882222</v>
      </c>
    </row>
    <row r="1612" spans="1:16">
      <c r="A1612" s="6">
        <v>2</v>
      </c>
      <c r="B1612" s="6">
        <v>9</v>
      </c>
      <c r="C1612" s="6">
        <v>27</v>
      </c>
      <c r="D1612" s="6">
        <f t="shared" si="325"/>
        <v>38</v>
      </c>
      <c r="E1612" s="5">
        <f t="shared" si="326"/>
        <v>217.80000000000004</v>
      </c>
      <c r="F1612" s="5">
        <f t="shared" si="327"/>
        <v>337.19300188586965</v>
      </c>
      <c r="G1612" s="5">
        <f t="shared" si="328"/>
        <v>1699.1907643430709</v>
      </c>
      <c r="H1612" s="5">
        <f t="shared" si="329"/>
        <v>2254.1837662289408</v>
      </c>
      <c r="I1612" s="5">
        <f t="shared" si="330"/>
        <v>720</v>
      </c>
      <c r="J1612" s="5">
        <f t="shared" si="331"/>
        <v>1534.1837662289408</v>
      </c>
      <c r="K1612" s="2">
        <f t="shared" si="332"/>
        <v>51635.13483036356</v>
      </c>
      <c r="L1612" s="2">
        <f t="shared" si="333"/>
        <v>109346</v>
      </c>
      <c r="M1612" s="2">
        <f t="shared" si="334"/>
        <v>29480</v>
      </c>
      <c r="N1612" s="6">
        <f t="shared" si="335"/>
        <v>1</v>
      </c>
      <c r="O1612" s="2">
        <f t="shared" si="336"/>
        <v>8230.8651696364395</v>
      </c>
      <c r="P1612" s="2">
        <f t="shared" si="337"/>
        <v>8230.8651696364395</v>
      </c>
    </row>
    <row r="1613" spans="1:16">
      <c r="A1613" s="6">
        <v>2</v>
      </c>
      <c r="B1613" s="6">
        <v>9</v>
      </c>
      <c r="C1613" s="6">
        <v>28</v>
      </c>
      <c r="D1613" s="6">
        <f t="shared" si="325"/>
        <v>39</v>
      </c>
      <c r="E1613" s="5">
        <f t="shared" si="326"/>
        <v>217.80000000000004</v>
      </c>
      <c r="F1613" s="5">
        <f t="shared" si="327"/>
        <v>337.19300188586965</v>
      </c>
      <c r="G1613" s="5">
        <f t="shared" si="328"/>
        <v>1784.1503025602246</v>
      </c>
      <c r="H1613" s="5">
        <f t="shared" si="329"/>
        <v>2339.1433044460946</v>
      </c>
      <c r="I1613" s="5">
        <f t="shared" si="330"/>
        <v>720</v>
      </c>
      <c r="J1613" s="5">
        <f t="shared" si="331"/>
        <v>1619.1433044460946</v>
      </c>
      <c r="K1613" s="2">
        <f t="shared" si="332"/>
        <v>53110.126813300252</v>
      </c>
      <c r="L1613" s="2">
        <f t="shared" si="333"/>
        <v>112046</v>
      </c>
      <c r="M1613" s="2">
        <f t="shared" si="334"/>
        <v>30360</v>
      </c>
      <c r="N1613" s="6">
        <f t="shared" si="335"/>
        <v>1</v>
      </c>
      <c r="O1613" s="2">
        <f t="shared" si="336"/>
        <v>8575.8731866997477</v>
      </c>
      <c r="P1613" s="2">
        <f t="shared" si="337"/>
        <v>8575.8731866997477</v>
      </c>
    </row>
    <row r="1614" spans="1:16">
      <c r="A1614" s="6">
        <v>2</v>
      </c>
      <c r="B1614" s="6">
        <v>9</v>
      </c>
      <c r="C1614" s="6">
        <v>29</v>
      </c>
      <c r="D1614" s="6">
        <f t="shared" si="325"/>
        <v>40</v>
      </c>
      <c r="E1614" s="5">
        <f t="shared" si="326"/>
        <v>217.80000000000004</v>
      </c>
      <c r="F1614" s="5">
        <f t="shared" si="327"/>
        <v>337.19300188586965</v>
      </c>
      <c r="G1614" s="5">
        <f t="shared" si="328"/>
        <v>1870.9683306758782</v>
      </c>
      <c r="H1614" s="5">
        <f t="shared" si="329"/>
        <v>2425.9613325617479</v>
      </c>
      <c r="I1614" s="5">
        <f t="shared" si="330"/>
        <v>720</v>
      </c>
      <c r="J1614" s="5">
        <f t="shared" si="331"/>
        <v>1705.9613325617479</v>
      </c>
      <c r="K1614" s="2">
        <f t="shared" si="332"/>
        <v>54617.384245863679</v>
      </c>
      <c r="L1614" s="2">
        <f t="shared" si="333"/>
        <v>114746</v>
      </c>
      <c r="M1614" s="2">
        <f t="shared" si="334"/>
        <v>31240</v>
      </c>
      <c r="N1614" s="6">
        <f t="shared" si="335"/>
        <v>1</v>
      </c>
      <c r="O1614" s="2">
        <f t="shared" si="336"/>
        <v>8888.6157541363209</v>
      </c>
      <c r="P1614" s="2">
        <f t="shared" si="337"/>
        <v>8888.6157541363209</v>
      </c>
    </row>
    <row r="1615" spans="1:16">
      <c r="A1615" s="6">
        <v>2</v>
      </c>
      <c r="B1615" s="6">
        <v>9</v>
      </c>
      <c r="C1615" s="6">
        <v>30</v>
      </c>
      <c r="D1615" s="6">
        <f t="shared" si="325"/>
        <v>41</v>
      </c>
      <c r="E1615" s="5">
        <f t="shared" si="326"/>
        <v>217.80000000000004</v>
      </c>
      <c r="F1615" s="5">
        <f t="shared" si="327"/>
        <v>337.19300188586965</v>
      </c>
      <c r="G1615" s="5">
        <f t="shared" si="328"/>
        <v>1959.6780360096488</v>
      </c>
      <c r="H1615" s="5">
        <f t="shared" si="329"/>
        <v>2514.6710378955186</v>
      </c>
      <c r="I1615" s="5">
        <f t="shared" si="330"/>
        <v>720</v>
      </c>
      <c r="J1615" s="5">
        <f t="shared" si="331"/>
        <v>1794.6710378955186</v>
      </c>
      <c r="K1615" s="2">
        <f t="shared" si="332"/>
        <v>56157.483296797196</v>
      </c>
      <c r="L1615" s="2">
        <f t="shared" si="333"/>
        <v>117446</v>
      </c>
      <c r="M1615" s="2">
        <f t="shared" si="334"/>
        <v>32120</v>
      </c>
      <c r="N1615" s="6">
        <f t="shared" si="335"/>
        <v>1</v>
      </c>
      <c r="O1615" s="2">
        <f t="shared" si="336"/>
        <v>9168.5167032028039</v>
      </c>
      <c r="P1615" s="2">
        <f t="shared" si="337"/>
        <v>9168.5167032028039</v>
      </c>
    </row>
    <row r="1616" spans="1:16">
      <c r="A1616" s="6">
        <v>2</v>
      </c>
      <c r="B1616" s="6">
        <v>10</v>
      </c>
      <c r="C1616" s="6">
        <v>0</v>
      </c>
      <c r="D1616" s="6">
        <f t="shared" si="325"/>
        <v>12</v>
      </c>
      <c r="E1616" s="5">
        <f t="shared" si="326"/>
        <v>217.80000000000004</v>
      </c>
      <c r="F1616" s="5">
        <f t="shared" si="327"/>
        <v>384.02536325890713</v>
      </c>
      <c r="G1616" s="5">
        <f t="shared" si="328"/>
        <v>0</v>
      </c>
      <c r="H1616" s="5">
        <f t="shared" si="329"/>
        <v>601.82536325890715</v>
      </c>
      <c r="I1616" s="5">
        <f t="shared" si="330"/>
        <v>601.82536325890715</v>
      </c>
      <c r="J1616" s="5">
        <f t="shared" si="331"/>
        <v>0</v>
      </c>
      <c r="K1616" s="2">
        <f t="shared" si="332"/>
        <v>20896.714002045388</v>
      </c>
      <c r="L1616" s="2">
        <f t="shared" si="333"/>
        <v>38540</v>
      </c>
      <c r="M1616" s="2">
        <f t="shared" si="334"/>
        <v>6160</v>
      </c>
      <c r="N1616" s="6">
        <f t="shared" si="335"/>
        <v>1</v>
      </c>
      <c r="O1616" s="2">
        <f t="shared" si="336"/>
        <v>-8516.714002045388</v>
      </c>
      <c r="P1616" s="2">
        <f t="shared" si="337"/>
        <v>-8516.714002045388</v>
      </c>
    </row>
    <row r="1617" spans="1:16">
      <c r="A1617" s="6">
        <v>2</v>
      </c>
      <c r="B1617" s="6">
        <v>10</v>
      </c>
      <c r="C1617" s="6">
        <v>1</v>
      </c>
      <c r="D1617" s="6">
        <f t="shared" si="325"/>
        <v>13</v>
      </c>
      <c r="E1617" s="5">
        <f t="shared" si="326"/>
        <v>217.80000000000004</v>
      </c>
      <c r="F1617" s="5">
        <f t="shared" si="327"/>
        <v>384.02536325890713</v>
      </c>
      <c r="G1617" s="5">
        <f t="shared" si="328"/>
        <v>45.5625</v>
      </c>
      <c r="H1617" s="5">
        <f t="shared" si="329"/>
        <v>647.38786325890715</v>
      </c>
      <c r="I1617" s="5">
        <f t="shared" si="330"/>
        <v>647.38786325890715</v>
      </c>
      <c r="J1617" s="5">
        <f t="shared" si="331"/>
        <v>0</v>
      </c>
      <c r="K1617" s="2">
        <f t="shared" si="332"/>
        <v>22478.745252045388</v>
      </c>
      <c r="L1617" s="2">
        <f t="shared" si="333"/>
        <v>41240</v>
      </c>
      <c r="M1617" s="2">
        <f t="shared" si="334"/>
        <v>7040</v>
      </c>
      <c r="N1617" s="6">
        <f t="shared" si="335"/>
        <v>1</v>
      </c>
      <c r="O1617" s="2">
        <f t="shared" si="336"/>
        <v>-8278.745252045388</v>
      </c>
      <c r="P1617" s="2">
        <f t="shared" si="337"/>
        <v>-8278.745252045388</v>
      </c>
    </row>
    <row r="1618" spans="1:16">
      <c r="A1618" s="6">
        <v>2</v>
      </c>
      <c r="B1618" s="6">
        <v>10</v>
      </c>
      <c r="C1618" s="6">
        <v>2</v>
      </c>
      <c r="D1618" s="6">
        <f t="shared" si="325"/>
        <v>14</v>
      </c>
      <c r="E1618" s="5">
        <f t="shared" si="326"/>
        <v>217.80000000000004</v>
      </c>
      <c r="F1618" s="5">
        <f t="shared" si="327"/>
        <v>384.02536325890713</v>
      </c>
      <c r="G1618" s="5">
        <f t="shared" si="328"/>
        <v>92.264062499999994</v>
      </c>
      <c r="H1618" s="5">
        <f t="shared" si="329"/>
        <v>694.08942575890717</v>
      </c>
      <c r="I1618" s="5">
        <f t="shared" si="330"/>
        <v>694.08942575890717</v>
      </c>
      <c r="J1618" s="5">
        <f t="shared" si="331"/>
        <v>0</v>
      </c>
      <c r="K1618" s="2">
        <f t="shared" si="332"/>
        <v>24100.327283295388</v>
      </c>
      <c r="L1618" s="2">
        <f t="shared" si="333"/>
        <v>43940</v>
      </c>
      <c r="M1618" s="2">
        <f t="shared" si="334"/>
        <v>7920</v>
      </c>
      <c r="N1618" s="6">
        <f t="shared" si="335"/>
        <v>1</v>
      </c>
      <c r="O1618" s="2">
        <f t="shared" si="336"/>
        <v>-8080.327283295388</v>
      </c>
      <c r="P1618" s="2">
        <f t="shared" si="337"/>
        <v>-8080.327283295388</v>
      </c>
    </row>
    <row r="1619" spans="1:16">
      <c r="A1619" s="6">
        <v>2</v>
      </c>
      <c r="B1619" s="6">
        <v>10</v>
      </c>
      <c r="C1619" s="6">
        <v>3</v>
      </c>
      <c r="D1619" s="6">
        <f t="shared" si="325"/>
        <v>15</v>
      </c>
      <c r="E1619" s="5">
        <f t="shared" si="326"/>
        <v>217.80000000000004</v>
      </c>
      <c r="F1619" s="5">
        <f t="shared" si="327"/>
        <v>384.02536325890713</v>
      </c>
      <c r="G1619" s="5">
        <f t="shared" si="328"/>
        <v>140.12604492187498</v>
      </c>
      <c r="H1619" s="5">
        <f t="shared" si="329"/>
        <v>741.9514081807821</v>
      </c>
      <c r="I1619" s="5">
        <f t="shared" si="330"/>
        <v>720</v>
      </c>
      <c r="J1619" s="5">
        <f t="shared" si="331"/>
        <v>21.951408180782096</v>
      </c>
      <c r="K1619" s="2">
        <f t="shared" si="332"/>
        <v>25381.100836471913</v>
      </c>
      <c r="L1619" s="2">
        <f t="shared" si="333"/>
        <v>46640</v>
      </c>
      <c r="M1619" s="2">
        <f t="shared" si="334"/>
        <v>8800</v>
      </c>
      <c r="N1619" s="6">
        <f t="shared" si="335"/>
        <v>1</v>
      </c>
      <c r="O1619" s="2">
        <f t="shared" si="336"/>
        <v>-7541.1008364719128</v>
      </c>
      <c r="P1619" s="2">
        <f t="shared" si="337"/>
        <v>-7541.1008364719128</v>
      </c>
    </row>
    <row r="1620" spans="1:16">
      <c r="A1620" s="6">
        <v>2</v>
      </c>
      <c r="B1620" s="6">
        <v>10</v>
      </c>
      <c r="C1620" s="6">
        <v>4</v>
      </c>
      <c r="D1620" s="6">
        <f t="shared" si="325"/>
        <v>16</v>
      </c>
      <c r="E1620" s="5">
        <f t="shared" si="326"/>
        <v>217.80000000000004</v>
      </c>
      <c r="F1620" s="5">
        <f t="shared" si="327"/>
        <v>384.02536325890713</v>
      </c>
      <c r="G1620" s="5">
        <f t="shared" si="328"/>
        <v>189.17016064453125</v>
      </c>
      <c r="H1620" s="5">
        <f t="shared" si="329"/>
        <v>790.99552390343842</v>
      </c>
      <c r="I1620" s="5">
        <f t="shared" si="330"/>
        <v>720</v>
      </c>
      <c r="J1620" s="5">
        <f t="shared" si="331"/>
        <v>70.995523903438425</v>
      </c>
      <c r="K1620" s="2">
        <f t="shared" si="332"/>
        <v>26232.561178879139</v>
      </c>
      <c r="L1620" s="2">
        <f t="shared" si="333"/>
        <v>49340</v>
      </c>
      <c r="M1620" s="2">
        <f t="shared" si="334"/>
        <v>9680</v>
      </c>
      <c r="N1620" s="6">
        <f t="shared" si="335"/>
        <v>1</v>
      </c>
      <c r="O1620" s="2">
        <f t="shared" si="336"/>
        <v>-6572.5611788791393</v>
      </c>
      <c r="P1620" s="2">
        <f t="shared" si="337"/>
        <v>-6572.5611788791393</v>
      </c>
    </row>
    <row r="1621" spans="1:16">
      <c r="A1621" s="6">
        <v>2</v>
      </c>
      <c r="B1621" s="6">
        <v>10</v>
      </c>
      <c r="C1621" s="6">
        <v>5</v>
      </c>
      <c r="D1621" s="6">
        <f t="shared" si="325"/>
        <v>17</v>
      </c>
      <c r="E1621" s="5">
        <f t="shared" si="326"/>
        <v>217.80000000000004</v>
      </c>
      <c r="F1621" s="5">
        <f t="shared" si="327"/>
        <v>384.02536325890713</v>
      </c>
      <c r="G1621" s="5">
        <f t="shared" si="328"/>
        <v>239.41848456573481</v>
      </c>
      <c r="H1621" s="5">
        <f t="shared" si="329"/>
        <v>841.24384782464199</v>
      </c>
      <c r="I1621" s="5">
        <f t="shared" si="330"/>
        <v>720</v>
      </c>
      <c r="J1621" s="5">
        <f t="shared" si="331"/>
        <v>121.24384782464199</v>
      </c>
      <c r="K1621" s="2">
        <f t="shared" si="332"/>
        <v>27104.927913622258</v>
      </c>
      <c r="L1621" s="2">
        <f t="shared" si="333"/>
        <v>52040</v>
      </c>
      <c r="M1621" s="2">
        <f t="shared" si="334"/>
        <v>10560</v>
      </c>
      <c r="N1621" s="6">
        <f t="shared" si="335"/>
        <v>1</v>
      </c>
      <c r="O1621" s="2">
        <f t="shared" si="336"/>
        <v>-5624.9279136222576</v>
      </c>
      <c r="P1621" s="2">
        <f t="shared" si="337"/>
        <v>-5624.9279136222576</v>
      </c>
    </row>
    <row r="1622" spans="1:16">
      <c r="A1622" s="6">
        <v>2</v>
      </c>
      <c r="B1622" s="6">
        <v>10</v>
      </c>
      <c r="C1622" s="6">
        <v>6</v>
      </c>
      <c r="D1622" s="6">
        <f t="shared" si="325"/>
        <v>18</v>
      </c>
      <c r="E1622" s="5">
        <f t="shared" si="326"/>
        <v>217.80000000000004</v>
      </c>
      <c r="F1622" s="5">
        <f t="shared" si="327"/>
        <v>384.02536325890713</v>
      </c>
      <c r="G1622" s="5">
        <f t="shared" si="328"/>
        <v>290.89345874736784</v>
      </c>
      <c r="H1622" s="5">
        <f t="shared" si="329"/>
        <v>892.71882200627499</v>
      </c>
      <c r="I1622" s="5">
        <f t="shared" si="330"/>
        <v>720</v>
      </c>
      <c r="J1622" s="5">
        <f t="shared" si="331"/>
        <v>172.71882200627499</v>
      </c>
      <c r="K1622" s="2">
        <f t="shared" si="332"/>
        <v>27998.590659831163</v>
      </c>
      <c r="L1622" s="2">
        <f t="shared" si="333"/>
        <v>54740</v>
      </c>
      <c r="M1622" s="2">
        <f t="shared" si="334"/>
        <v>11440</v>
      </c>
      <c r="N1622" s="6">
        <f t="shared" si="335"/>
        <v>1</v>
      </c>
      <c r="O1622" s="2">
        <f t="shared" si="336"/>
        <v>-4698.5906598311631</v>
      </c>
      <c r="P1622" s="2">
        <f t="shared" si="337"/>
        <v>-4698.5906598311631</v>
      </c>
    </row>
    <row r="1623" spans="1:16">
      <c r="A1623" s="6">
        <v>2</v>
      </c>
      <c r="B1623" s="6">
        <v>10</v>
      </c>
      <c r="C1623" s="6">
        <v>7</v>
      </c>
      <c r="D1623" s="6">
        <f t="shared" si="325"/>
        <v>19</v>
      </c>
      <c r="E1623" s="5">
        <f t="shared" si="326"/>
        <v>217.80000000000004</v>
      </c>
      <c r="F1623" s="5">
        <f t="shared" si="327"/>
        <v>384.02536325890713</v>
      </c>
      <c r="G1623" s="5">
        <f t="shared" si="328"/>
        <v>343.61789814532818</v>
      </c>
      <c r="H1623" s="5">
        <f t="shared" si="329"/>
        <v>945.44326140423527</v>
      </c>
      <c r="I1623" s="5">
        <f t="shared" si="330"/>
        <v>720</v>
      </c>
      <c r="J1623" s="5">
        <f t="shared" si="331"/>
        <v>225.44326140423527</v>
      </c>
      <c r="K1623" s="2">
        <f t="shared" si="332"/>
        <v>28913.945510490197</v>
      </c>
      <c r="L1623" s="2">
        <f t="shared" si="333"/>
        <v>57440</v>
      </c>
      <c r="M1623" s="2">
        <f t="shared" si="334"/>
        <v>12320</v>
      </c>
      <c r="N1623" s="6">
        <f t="shared" si="335"/>
        <v>1</v>
      </c>
      <c r="O1623" s="2">
        <f t="shared" si="336"/>
        <v>-3793.9455104901972</v>
      </c>
      <c r="P1623" s="2">
        <f t="shared" si="337"/>
        <v>-3793.9455104901972</v>
      </c>
    </row>
    <row r="1624" spans="1:16">
      <c r="A1624" s="6">
        <v>2</v>
      </c>
      <c r="B1624" s="6">
        <v>10</v>
      </c>
      <c r="C1624" s="6">
        <v>8</v>
      </c>
      <c r="D1624" s="6">
        <f t="shared" si="325"/>
        <v>20</v>
      </c>
      <c r="E1624" s="5">
        <f t="shared" si="326"/>
        <v>217.80000000000004</v>
      </c>
      <c r="F1624" s="5">
        <f t="shared" si="327"/>
        <v>384.02536325890713</v>
      </c>
      <c r="G1624" s="5">
        <f t="shared" si="328"/>
        <v>397.61499642530839</v>
      </c>
      <c r="H1624" s="5">
        <f t="shared" si="329"/>
        <v>999.44035968421554</v>
      </c>
      <c r="I1624" s="5">
        <f t="shared" si="330"/>
        <v>720</v>
      </c>
      <c r="J1624" s="5">
        <f t="shared" si="331"/>
        <v>279.44035968421554</v>
      </c>
      <c r="K1624" s="2">
        <f t="shared" si="332"/>
        <v>29851.39513340652</v>
      </c>
      <c r="L1624" s="2">
        <f t="shared" si="333"/>
        <v>60140</v>
      </c>
      <c r="M1624" s="2">
        <f t="shared" si="334"/>
        <v>13200</v>
      </c>
      <c r="N1624" s="6">
        <f t="shared" si="335"/>
        <v>1</v>
      </c>
      <c r="O1624" s="2">
        <f t="shared" si="336"/>
        <v>-2911.3951334065205</v>
      </c>
      <c r="P1624" s="2">
        <f t="shared" si="337"/>
        <v>-2911.3951334065205</v>
      </c>
    </row>
    <row r="1625" spans="1:16">
      <c r="A1625" s="6">
        <v>2</v>
      </c>
      <c r="B1625" s="6">
        <v>10</v>
      </c>
      <c r="C1625" s="6">
        <v>9</v>
      </c>
      <c r="D1625" s="6">
        <f t="shared" si="325"/>
        <v>21</v>
      </c>
      <c r="E1625" s="5">
        <f t="shared" si="326"/>
        <v>217.80000000000004</v>
      </c>
      <c r="F1625" s="5">
        <f t="shared" si="327"/>
        <v>384.02536325890713</v>
      </c>
      <c r="G1625" s="5">
        <f t="shared" si="328"/>
        <v>452.90833186570285</v>
      </c>
      <c r="H1625" s="5">
        <f t="shared" si="329"/>
        <v>1054.73369512461</v>
      </c>
      <c r="I1625" s="5">
        <f t="shared" si="330"/>
        <v>720</v>
      </c>
      <c r="J1625" s="5">
        <f t="shared" si="331"/>
        <v>334.73369512460999</v>
      </c>
      <c r="K1625" s="2">
        <f t="shared" si="332"/>
        <v>30811.348873691146</v>
      </c>
      <c r="L1625" s="2">
        <f t="shared" si="333"/>
        <v>62840</v>
      </c>
      <c r="M1625" s="2">
        <f t="shared" si="334"/>
        <v>14080</v>
      </c>
      <c r="N1625" s="6">
        <f t="shared" si="335"/>
        <v>1</v>
      </c>
      <c r="O1625" s="2">
        <f t="shared" si="336"/>
        <v>-2051.3488736911459</v>
      </c>
      <c r="P1625" s="2">
        <f t="shared" si="337"/>
        <v>-2051.3488736911459</v>
      </c>
    </row>
    <row r="1626" spans="1:16">
      <c r="A1626" s="6">
        <v>2</v>
      </c>
      <c r="B1626" s="6">
        <v>10</v>
      </c>
      <c r="C1626" s="6">
        <v>10</v>
      </c>
      <c r="D1626" s="6">
        <f t="shared" si="325"/>
        <v>22</v>
      </c>
      <c r="E1626" s="5">
        <f t="shared" si="326"/>
        <v>217.80000000000004</v>
      </c>
      <c r="F1626" s="5">
        <f t="shared" si="327"/>
        <v>384.02536325890713</v>
      </c>
      <c r="G1626" s="5">
        <f t="shared" si="328"/>
        <v>509.52187334891573</v>
      </c>
      <c r="H1626" s="5">
        <f t="shared" si="329"/>
        <v>1111.3472366078229</v>
      </c>
      <c r="I1626" s="5">
        <f t="shared" si="330"/>
        <v>720</v>
      </c>
      <c r="J1626" s="5">
        <f t="shared" si="331"/>
        <v>391.34723660782288</v>
      </c>
      <c r="K1626" s="2">
        <f t="shared" si="332"/>
        <v>31794.222857774701</v>
      </c>
      <c r="L1626" s="2">
        <f t="shared" si="333"/>
        <v>65540</v>
      </c>
      <c r="M1626" s="2">
        <f t="shared" si="334"/>
        <v>14960</v>
      </c>
      <c r="N1626" s="6">
        <f t="shared" si="335"/>
        <v>1</v>
      </c>
      <c r="O1626" s="2">
        <f t="shared" si="336"/>
        <v>-1214.222857774701</v>
      </c>
      <c r="P1626" s="2">
        <f t="shared" si="337"/>
        <v>-1214.222857774701</v>
      </c>
    </row>
    <row r="1627" spans="1:16">
      <c r="A1627" s="6">
        <v>2</v>
      </c>
      <c r="B1627" s="6">
        <v>10</v>
      </c>
      <c r="C1627" s="6">
        <v>11</v>
      </c>
      <c r="D1627" s="6">
        <f t="shared" si="325"/>
        <v>23</v>
      </c>
      <c r="E1627" s="5">
        <f t="shared" si="326"/>
        <v>217.80000000000004</v>
      </c>
      <c r="F1627" s="5">
        <f t="shared" si="327"/>
        <v>384.02536325890713</v>
      </c>
      <c r="G1627" s="5">
        <f t="shared" si="328"/>
        <v>567.47998644235474</v>
      </c>
      <c r="H1627" s="5">
        <f t="shared" si="329"/>
        <v>1169.305349701262</v>
      </c>
      <c r="I1627" s="5">
        <f t="shared" si="330"/>
        <v>720</v>
      </c>
      <c r="J1627" s="5">
        <f t="shared" si="331"/>
        <v>449.305349701262</v>
      </c>
      <c r="K1627" s="2">
        <f t="shared" si="332"/>
        <v>32800.440098980245</v>
      </c>
      <c r="L1627" s="2">
        <f t="shared" si="333"/>
        <v>68240</v>
      </c>
      <c r="M1627" s="2">
        <f t="shared" si="334"/>
        <v>15840</v>
      </c>
      <c r="N1627" s="6">
        <f t="shared" si="335"/>
        <v>1</v>
      </c>
      <c r="O1627" s="2">
        <f t="shared" si="336"/>
        <v>-400.44009898024524</v>
      </c>
      <c r="P1627" s="2">
        <f t="shared" si="337"/>
        <v>-400.44009898024524</v>
      </c>
    </row>
    <row r="1628" spans="1:16">
      <c r="A1628" s="6">
        <v>2</v>
      </c>
      <c r="B1628" s="6">
        <v>10</v>
      </c>
      <c r="C1628" s="6">
        <v>12</v>
      </c>
      <c r="D1628" s="6">
        <f t="shared" si="325"/>
        <v>24</v>
      </c>
      <c r="E1628" s="5">
        <f t="shared" si="326"/>
        <v>217.80000000000004</v>
      </c>
      <c r="F1628" s="5">
        <f t="shared" si="327"/>
        <v>384.02536325890713</v>
      </c>
      <c r="G1628" s="5">
        <f t="shared" si="328"/>
        <v>626.80743957041921</v>
      </c>
      <c r="H1628" s="5">
        <f t="shared" si="329"/>
        <v>1228.6328028293265</v>
      </c>
      <c r="I1628" s="5">
        <f t="shared" si="330"/>
        <v>720</v>
      </c>
      <c r="J1628" s="5">
        <f t="shared" si="331"/>
        <v>508.63280282932647</v>
      </c>
      <c r="K1628" s="2">
        <f t="shared" si="332"/>
        <v>33830.430604675807</v>
      </c>
      <c r="L1628" s="2">
        <f t="shared" si="333"/>
        <v>70940</v>
      </c>
      <c r="M1628" s="2">
        <f t="shared" si="334"/>
        <v>16720</v>
      </c>
      <c r="N1628" s="6">
        <f t="shared" si="335"/>
        <v>1</v>
      </c>
      <c r="O1628" s="2">
        <f t="shared" si="336"/>
        <v>389.56939532419347</v>
      </c>
      <c r="P1628" s="2">
        <f t="shared" si="337"/>
        <v>389.56939532419347</v>
      </c>
    </row>
    <row r="1629" spans="1:16">
      <c r="A1629" s="6">
        <v>2</v>
      </c>
      <c r="B1629" s="6">
        <v>10</v>
      </c>
      <c r="C1629" s="6">
        <v>13</v>
      </c>
      <c r="D1629" s="6">
        <f t="shared" si="325"/>
        <v>25</v>
      </c>
      <c r="E1629" s="5">
        <f t="shared" si="326"/>
        <v>217.80000000000004</v>
      </c>
      <c r="F1629" s="5">
        <f t="shared" si="327"/>
        <v>384.02536325890713</v>
      </c>
      <c r="G1629" s="5">
        <f t="shared" si="328"/>
        <v>687.52941027880343</v>
      </c>
      <c r="H1629" s="5">
        <f t="shared" si="329"/>
        <v>1289.3547735377106</v>
      </c>
      <c r="I1629" s="5">
        <f t="shared" si="330"/>
        <v>720</v>
      </c>
      <c r="J1629" s="5">
        <f t="shared" si="331"/>
        <v>569.35477353771057</v>
      </c>
      <c r="K1629" s="2">
        <f t="shared" si="332"/>
        <v>34884.631485029699</v>
      </c>
      <c r="L1629" s="2">
        <f t="shared" si="333"/>
        <v>73640</v>
      </c>
      <c r="M1629" s="2">
        <f t="shared" si="334"/>
        <v>17600</v>
      </c>
      <c r="N1629" s="6">
        <f t="shared" si="335"/>
        <v>1</v>
      </c>
      <c r="O1629" s="2">
        <f t="shared" si="336"/>
        <v>1155.3685149703015</v>
      </c>
      <c r="P1629" s="2">
        <f t="shared" si="337"/>
        <v>1155.3685149703015</v>
      </c>
    </row>
    <row r="1630" spans="1:16">
      <c r="A1630" s="6">
        <v>2</v>
      </c>
      <c r="B1630" s="6">
        <v>10</v>
      </c>
      <c r="C1630" s="6">
        <v>14</v>
      </c>
      <c r="D1630" s="6">
        <f t="shared" si="325"/>
        <v>26</v>
      </c>
      <c r="E1630" s="5">
        <f t="shared" si="326"/>
        <v>217.80000000000004</v>
      </c>
      <c r="F1630" s="5">
        <f t="shared" si="327"/>
        <v>384.02536325890713</v>
      </c>
      <c r="G1630" s="5">
        <f t="shared" si="328"/>
        <v>749.67149159246469</v>
      </c>
      <c r="H1630" s="5">
        <f t="shared" si="329"/>
        <v>1351.4968548513718</v>
      </c>
      <c r="I1630" s="5">
        <f t="shared" si="330"/>
        <v>720</v>
      </c>
      <c r="J1630" s="5">
        <f t="shared" si="331"/>
        <v>631.49685485137184</v>
      </c>
      <c r="K1630" s="2">
        <f t="shared" si="332"/>
        <v>35963.487063391876</v>
      </c>
      <c r="L1630" s="2">
        <f t="shared" si="333"/>
        <v>76340</v>
      </c>
      <c r="M1630" s="2">
        <f t="shared" si="334"/>
        <v>18480</v>
      </c>
      <c r="N1630" s="6">
        <f t="shared" si="335"/>
        <v>1</v>
      </c>
      <c r="O1630" s="2">
        <f t="shared" si="336"/>
        <v>1896.5129366081237</v>
      </c>
      <c r="P1630" s="2">
        <f t="shared" si="337"/>
        <v>1896.5129366081237</v>
      </c>
    </row>
    <row r="1631" spans="1:16">
      <c r="A1631" s="6">
        <v>2</v>
      </c>
      <c r="B1631" s="6">
        <v>10</v>
      </c>
      <c r="C1631" s="6">
        <v>15</v>
      </c>
      <c r="D1631" s="6">
        <f t="shared" si="325"/>
        <v>27</v>
      </c>
      <c r="E1631" s="5">
        <f t="shared" si="326"/>
        <v>217.80000000000004</v>
      </c>
      <c r="F1631" s="5">
        <f t="shared" si="327"/>
        <v>384.02536325890713</v>
      </c>
      <c r="G1631" s="5">
        <f t="shared" si="328"/>
        <v>813.25969846861108</v>
      </c>
      <c r="H1631" s="5">
        <f t="shared" si="329"/>
        <v>1415.0850617275182</v>
      </c>
      <c r="I1631" s="5">
        <f t="shared" si="330"/>
        <v>720</v>
      </c>
      <c r="J1631" s="5">
        <f t="shared" si="331"/>
        <v>695.08506172751822</v>
      </c>
      <c r="K1631" s="2">
        <f t="shared" si="332"/>
        <v>37067.44898832497</v>
      </c>
      <c r="L1631" s="2">
        <f t="shared" si="333"/>
        <v>79040</v>
      </c>
      <c r="M1631" s="2">
        <f t="shared" si="334"/>
        <v>19360</v>
      </c>
      <c r="N1631" s="6">
        <f t="shared" si="335"/>
        <v>1</v>
      </c>
      <c r="O1631" s="2">
        <f t="shared" si="336"/>
        <v>2612.5510116750302</v>
      </c>
      <c r="P1631" s="2">
        <f t="shared" si="337"/>
        <v>2612.5510116750302</v>
      </c>
    </row>
    <row r="1632" spans="1:16">
      <c r="A1632" s="6">
        <v>2</v>
      </c>
      <c r="B1632" s="6">
        <v>10</v>
      </c>
      <c r="C1632" s="6">
        <v>16</v>
      </c>
      <c r="D1632" s="6">
        <f t="shared" si="325"/>
        <v>28</v>
      </c>
      <c r="E1632" s="5">
        <f t="shared" si="326"/>
        <v>217.80000000000004</v>
      </c>
      <c r="F1632" s="5">
        <f t="shared" si="327"/>
        <v>384.02536325890713</v>
      </c>
      <c r="G1632" s="5">
        <f t="shared" si="328"/>
        <v>878.32047434610013</v>
      </c>
      <c r="H1632" s="5">
        <f t="shared" si="329"/>
        <v>1480.1458376050073</v>
      </c>
      <c r="I1632" s="5">
        <f t="shared" si="330"/>
        <v>720</v>
      </c>
      <c r="J1632" s="5">
        <f t="shared" si="331"/>
        <v>760.14583760500727</v>
      </c>
      <c r="K1632" s="2">
        <f t="shared" si="332"/>
        <v>38196.976347309152</v>
      </c>
      <c r="L1632" s="2">
        <f t="shared" si="333"/>
        <v>81740</v>
      </c>
      <c r="M1632" s="2">
        <f t="shared" si="334"/>
        <v>20240</v>
      </c>
      <c r="N1632" s="6">
        <f t="shared" si="335"/>
        <v>1</v>
      </c>
      <c r="O1632" s="2">
        <f t="shared" si="336"/>
        <v>3303.0236526908484</v>
      </c>
      <c r="P1632" s="2">
        <f t="shared" si="337"/>
        <v>3303.0236526908484</v>
      </c>
    </row>
    <row r="1633" spans="1:16">
      <c r="A1633" s="6">
        <v>2</v>
      </c>
      <c r="B1633" s="6">
        <v>10</v>
      </c>
      <c r="C1633" s="6">
        <v>17</v>
      </c>
      <c r="D1633" s="6">
        <f t="shared" si="325"/>
        <v>29</v>
      </c>
      <c r="E1633" s="5">
        <f t="shared" si="326"/>
        <v>217.80000000000004</v>
      </c>
      <c r="F1633" s="5">
        <f t="shared" si="327"/>
        <v>384.02536325890713</v>
      </c>
      <c r="G1633" s="5">
        <f t="shared" si="328"/>
        <v>944.88069779264049</v>
      </c>
      <c r="H1633" s="5">
        <f t="shared" si="329"/>
        <v>1546.7060610515477</v>
      </c>
      <c r="I1633" s="5">
        <f t="shared" si="330"/>
        <v>720</v>
      </c>
      <c r="J1633" s="5">
        <f t="shared" si="331"/>
        <v>826.70606105154775</v>
      </c>
      <c r="K1633" s="2">
        <f t="shared" si="332"/>
        <v>39352.535782144929</v>
      </c>
      <c r="L1633" s="2">
        <f t="shared" si="333"/>
        <v>84440</v>
      </c>
      <c r="M1633" s="2">
        <f t="shared" si="334"/>
        <v>21120</v>
      </c>
      <c r="N1633" s="6">
        <f t="shared" si="335"/>
        <v>1</v>
      </c>
      <c r="O1633" s="2">
        <f t="shared" si="336"/>
        <v>3967.4642178550712</v>
      </c>
      <c r="P1633" s="2">
        <f t="shared" si="337"/>
        <v>3967.4642178550712</v>
      </c>
    </row>
    <row r="1634" spans="1:16">
      <c r="A1634" s="6">
        <v>2</v>
      </c>
      <c r="B1634" s="6">
        <v>10</v>
      </c>
      <c r="C1634" s="6">
        <v>18</v>
      </c>
      <c r="D1634" s="6">
        <f t="shared" si="325"/>
        <v>30</v>
      </c>
      <c r="E1634" s="5">
        <f t="shared" si="326"/>
        <v>217.80000000000004</v>
      </c>
      <c r="F1634" s="5">
        <f t="shared" si="327"/>
        <v>384.02536325890713</v>
      </c>
      <c r="G1634" s="5">
        <f t="shared" si="328"/>
        <v>1012.9676892512279</v>
      </c>
      <c r="H1634" s="5">
        <f t="shared" si="329"/>
        <v>1614.7930525101351</v>
      </c>
      <c r="I1634" s="5">
        <f t="shared" si="330"/>
        <v>720</v>
      </c>
      <c r="J1634" s="5">
        <f t="shared" si="331"/>
        <v>894.79305251013511</v>
      </c>
      <c r="K1634" s="2">
        <f t="shared" si="332"/>
        <v>40534.601606078737</v>
      </c>
      <c r="L1634" s="2">
        <f t="shared" si="333"/>
        <v>87140</v>
      </c>
      <c r="M1634" s="2">
        <f t="shared" si="334"/>
        <v>22000</v>
      </c>
      <c r="N1634" s="6">
        <f t="shared" si="335"/>
        <v>1</v>
      </c>
      <c r="O1634" s="2">
        <f t="shared" si="336"/>
        <v>4605.3983939212631</v>
      </c>
      <c r="P1634" s="2">
        <f t="shared" si="337"/>
        <v>4605.3983939212631</v>
      </c>
    </row>
    <row r="1635" spans="1:16">
      <c r="A1635" s="6">
        <v>2</v>
      </c>
      <c r="B1635" s="6">
        <v>10</v>
      </c>
      <c r="C1635" s="6">
        <v>19</v>
      </c>
      <c r="D1635" s="6">
        <f t="shared" si="325"/>
        <v>31</v>
      </c>
      <c r="E1635" s="5">
        <f t="shared" si="326"/>
        <v>217.80000000000004</v>
      </c>
      <c r="F1635" s="5">
        <f t="shared" si="327"/>
        <v>384.02536325890713</v>
      </c>
      <c r="G1635" s="5">
        <f t="shared" si="328"/>
        <v>1082.6092178872495</v>
      </c>
      <c r="H1635" s="5">
        <f t="shared" si="329"/>
        <v>1684.4345811461567</v>
      </c>
      <c r="I1635" s="5">
        <f t="shared" si="330"/>
        <v>720</v>
      </c>
      <c r="J1635" s="5">
        <f t="shared" si="331"/>
        <v>964.43458114615669</v>
      </c>
      <c r="K1635" s="2">
        <f t="shared" si="332"/>
        <v>41743.655922676335</v>
      </c>
      <c r="L1635" s="2">
        <f t="shared" si="333"/>
        <v>89840</v>
      </c>
      <c r="M1635" s="2">
        <f t="shared" si="334"/>
        <v>22880</v>
      </c>
      <c r="N1635" s="6">
        <f t="shared" si="335"/>
        <v>1</v>
      </c>
      <c r="O1635" s="2">
        <f t="shared" si="336"/>
        <v>5216.3440773236653</v>
      </c>
      <c r="P1635" s="2">
        <f t="shared" si="337"/>
        <v>5216.3440773236653</v>
      </c>
    </row>
    <row r="1636" spans="1:16">
      <c r="A1636" s="6">
        <v>2</v>
      </c>
      <c r="B1636" s="6">
        <v>10</v>
      </c>
      <c r="C1636" s="6">
        <v>20</v>
      </c>
      <c r="D1636" s="6">
        <f t="shared" si="325"/>
        <v>32</v>
      </c>
      <c r="E1636" s="5">
        <f t="shared" si="326"/>
        <v>217.80000000000004</v>
      </c>
      <c r="F1636" s="5">
        <f t="shared" si="327"/>
        <v>384.02536325890713</v>
      </c>
      <c r="G1636" s="5">
        <f t="shared" si="328"/>
        <v>1153.8335085377266</v>
      </c>
      <c r="H1636" s="5">
        <f t="shared" si="329"/>
        <v>1755.6588717966338</v>
      </c>
      <c r="I1636" s="5">
        <f t="shared" si="330"/>
        <v>720</v>
      </c>
      <c r="J1636" s="5">
        <f t="shared" si="331"/>
        <v>1035.6588717966338</v>
      </c>
      <c r="K1636" s="2">
        <f t="shared" si="332"/>
        <v>42980.188746469335</v>
      </c>
      <c r="L1636" s="2">
        <f t="shared" si="333"/>
        <v>92540</v>
      </c>
      <c r="M1636" s="2">
        <f t="shared" si="334"/>
        <v>23760</v>
      </c>
      <c r="N1636" s="6">
        <f t="shared" si="335"/>
        <v>1</v>
      </c>
      <c r="O1636" s="2">
        <f t="shared" si="336"/>
        <v>5799.8112535306645</v>
      </c>
      <c r="P1636" s="2">
        <f t="shared" si="337"/>
        <v>5799.8112535306645</v>
      </c>
    </row>
    <row r="1637" spans="1:16">
      <c r="A1637" s="6">
        <v>2</v>
      </c>
      <c r="B1637" s="6">
        <v>10</v>
      </c>
      <c r="C1637" s="6">
        <v>21</v>
      </c>
      <c r="D1637" s="6">
        <f t="shared" si="325"/>
        <v>33</v>
      </c>
      <c r="E1637" s="5">
        <f t="shared" si="326"/>
        <v>217.80000000000004</v>
      </c>
      <c r="F1637" s="5">
        <f t="shared" si="327"/>
        <v>384.02536325890713</v>
      </c>
      <c r="G1637" s="5">
        <f t="shared" si="328"/>
        <v>1226.6692487641703</v>
      </c>
      <c r="H1637" s="5">
        <f t="shared" si="329"/>
        <v>1828.4946120230775</v>
      </c>
      <c r="I1637" s="5">
        <f t="shared" si="330"/>
        <v>720</v>
      </c>
      <c r="J1637" s="5">
        <f t="shared" si="331"/>
        <v>1108.4946120230775</v>
      </c>
      <c r="K1637" s="2">
        <f t="shared" si="332"/>
        <v>44244.698125400653</v>
      </c>
      <c r="L1637" s="2">
        <f t="shared" si="333"/>
        <v>95240</v>
      </c>
      <c r="M1637" s="2">
        <f t="shared" si="334"/>
        <v>24640</v>
      </c>
      <c r="N1637" s="6">
        <f t="shared" si="335"/>
        <v>1</v>
      </c>
      <c r="O1637" s="2">
        <f t="shared" si="336"/>
        <v>6355.3018745993468</v>
      </c>
      <c r="P1637" s="2">
        <f t="shared" si="337"/>
        <v>6355.3018745993468</v>
      </c>
    </row>
    <row r="1638" spans="1:16">
      <c r="A1638" s="6">
        <v>2</v>
      </c>
      <c r="B1638" s="6">
        <v>10</v>
      </c>
      <c r="C1638" s="6">
        <v>22</v>
      </c>
      <c r="D1638" s="6">
        <f t="shared" si="325"/>
        <v>34</v>
      </c>
      <c r="E1638" s="5">
        <f t="shared" si="326"/>
        <v>217.80000000000004</v>
      </c>
      <c r="F1638" s="5">
        <f t="shared" si="327"/>
        <v>384.02536325890713</v>
      </c>
      <c r="G1638" s="5">
        <f t="shared" si="328"/>
        <v>1301.1455960105666</v>
      </c>
      <c r="H1638" s="5">
        <f t="shared" si="329"/>
        <v>1902.9709592694737</v>
      </c>
      <c r="I1638" s="5">
        <f t="shared" si="330"/>
        <v>720</v>
      </c>
      <c r="J1638" s="5">
        <f t="shared" si="331"/>
        <v>1182.9709592694737</v>
      </c>
      <c r="K1638" s="2">
        <f t="shared" si="332"/>
        <v>45537.690265095029</v>
      </c>
      <c r="L1638" s="2">
        <f t="shared" si="333"/>
        <v>97940</v>
      </c>
      <c r="M1638" s="2">
        <f t="shared" si="334"/>
        <v>25520</v>
      </c>
      <c r="N1638" s="6">
        <f t="shared" si="335"/>
        <v>1</v>
      </c>
      <c r="O1638" s="2">
        <f t="shared" si="336"/>
        <v>6882.3097349049713</v>
      </c>
      <c r="P1638" s="2">
        <f t="shared" si="337"/>
        <v>6882.3097349049713</v>
      </c>
    </row>
    <row r="1639" spans="1:16">
      <c r="A1639" s="6">
        <v>2</v>
      </c>
      <c r="B1639" s="6">
        <v>10</v>
      </c>
      <c r="C1639" s="6">
        <v>23</v>
      </c>
      <c r="D1639" s="6">
        <f t="shared" si="325"/>
        <v>35</v>
      </c>
      <c r="E1639" s="5">
        <f t="shared" si="326"/>
        <v>217.80000000000004</v>
      </c>
      <c r="F1639" s="5">
        <f t="shared" si="327"/>
        <v>384.02536325890713</v>
      </c>
      <c r="G1639" s="5">
        <f t="shared" si="328"/>
        <v>1377.292184868003</v>
      </c>
      <c r="H1639" s="5">
        <f t="shared" si="329"/>
        <v>1979.1175481269102</v>
      </c>
      <c r="I1639" s="5">
        <f t="shared" si="330"/>
        <v>720</v>
      </c>
      <c r="J1639" s="5">
        <f t="shared" si="331"/>
        <v>1259.1175481269102</v>
      </c>
      <c r="K1639" s="2">
        <f t="shared" si="332"/>
        <v>46859.679654981082</v>
      </c>
      <c r="L1639" s="2">
        <f t="shared" si="333"/>
        <v>100640</v>
      </c>
      <c r="M1639" s="2">
        <f t="shared" si="334"/>
        <v>26400</v>
      </c>
      <c r="N1639" s="6">
        <f t="shared" si="335"/>
        <v>1</v>
      </c>
      <c r="O1639" s="2">
        <f t="shared" si="336"/>
        <v>7380.3203450189176</v>
      </c>
      <c r="P1639" s="2">
        <f t="shared" si="337"/>
        <v>7380.3203450189176</v>
      </c>
    </row>
    <row r="1640" spans="1:16">
      <c r="A1640" s="6">
        <v>2</v>
      </c>
      <c r="B1640" s="6">
        <v>10</v>
      </c>
      <c r="C1640" s="6">
        <v>24</v>
      </c>
      <c r="D1640" s="6">
        <f t="shared" si="325"/>
        <v>36</v>
      </c>
      <c r="E1640" s="5">
        <f t="shared" si="326"/>
        <v>217.80000000000004</v>
      </c>
      <c r="F1640" s="5">
        <f t="shared" si="327"/>
        <v>384.02536325890713</v>
      </c>
      <c r="G1640" s="5">
        <f t="shared" si="328"/>
        <v>1455.1391344474989</v>
      </c>
      <c r="H1640" s="5">
        <f t="shared" si="329"/>
        <v>2056.9644977064063</v>
      </c>
      <c r="I1640" s="5">
        <f t="shared" si="330"/>
        <v>720</v>
      </c>
      <c r="J1640" s="5">
        <f t="shared" si="331"/>
        <v>1336.9644977064063</v>
      </c>
      <c r="K1640" s="2">
        <f t="shared" si="332"/>
        <v>48211.189196291773</v>
      </c>
      <c r="L1640" s="2">
        <f t="shared" si="333"/>
        <v>103340</v>
      </c>
      <c r="M1640" s="2">
        <f t="shared" si="334"/>
        <v>27280</v>
      </c>
      <c r="N1640" s="6">
        <f t="shared" si="335"/>
        <v>1</v>
      </c>
      <c r="O1640" s="2">
        <f t="shared" si="336"/>
        <v>7848.8108037082275</v>
      </c>
      <c r="P1640" s="2">
        <f t="shared" si="337"/>
        <v>7848.8108037082275</v>
      </c>
    </row>
    <row r="1641" spans="1:16">
      <c r="A1641" s="6">
        <v>2</v>
      </c>
      <c r="B1641" s="6">
        <v>10</v>
      </c>
      <c r="C1641" s="6">
        <v>25</v>
      </c>
      <c r="D1641" s="6">
        <f t="shared" si="325"/>
        <v>37</v>
      </c>
      <c r="E1641" s="5">
        <f t="shared" si="326"/>
        <v>217.80000000000004</v>
      </c>
      <c r="F1641" s="5">
        <f t="shared" si="327"/>
        <v>384.02536325890713</v>
      </c>
      <c r="G1641" s="5">
        <f t="shared" si="328"/>
        <v>1534.7170558625965</v>
      </c>
      <c r="H1641" s="5">
        <f t="shared" si="329"/>
        <v>2136.5424191215034</v>
      </c>
      <c r="I1641" s="5">
        <f t="shared" si="330"/>
        <v>720</v>
      </c>
      <c r="J1641" s="5">
        <f t="shared" si="331"/>
        <v>1416.5424191215034</v>
      </c>
      <c r="K1641" s="2">
        <f t="shared" si="332"/>
        <v>49592.750331970543</v>
      </c>
      <c r="L1641" s="2">
        <f t="shared" si="333"/>
        <v>106040</v>
      </c>
      <c r="M1641" s="2">
        <f t="shared" si="334"/>
        <v>28160</v>
      </c>
      <c r="N1641" s="6">
        <f t="shared" si="335"/>
        <v>1</v>
      </c>
      <c r="O1641" s="2">
        <f t="shared" si="336"/>
        <v>8287.2496680294571</v>
      </c>
      <c r="P1641" s="2">
        <f t="shared" si="337"/>
        <v>8287.2496680294571</v>
      </c>
    </row>
    <row r="1642" spans="1:16">
      <c r="A1642" s="6">
        <v>2</v>
      </c>
      <c r="B1642" s="6">
        <v>10</v>
      </c>
      <c r="C1642" s="6">
        <v>26</v>
      </c>
      <c r="D1642" s="6">
        <f t="shared" si="325"/>
        <v>38</v>
      </c>
      <c r="E1642" s="5">
        <f t="shared" si="326"/>
        <v>217.80000000000004</v>
      </c>
      <c r="F1642" s="5">
        <f t="shared" si="327"/>
        <v>384.02536325890713</v>
      </c>
      <c r="G1642" s="5">
        <f t="shared" si="328"/>
        <v>1616.0570598233144</v>
      </c>
      <c r="H1642" s="5">
        <f t="shared" si="329"/>
        <v>2217.8824230822215</v>
      </c>
      <c r="I1642" s="5">
        <f t="shared" si="330"/>
        <v>720</v>
      </c>
      <c r="J1642" s="5">
        <f t="shared" si="331"/>
        <v>1497.8824230822215</v>
      </c>
      <c r="K1642" s="2">
        <f t="shared" si="332"/>
        <v>51004.903178510795</v>
      </c>
      <c r="L1642" s="2">
        <f t="shared" si="333"/>
        <v>108740</v>
      </c>
      <c r="M1642" s="2">
        <f t="shared" si="334"/>
        <v>29040</v>
      </c>
      <c r="N1642" s="6">
        <f t="shared" si="335"/>
        <v>1</v>
      </c>
      <c r="O1642" s="2">
        <f t="shared" si="336"/>
        <v>8695.0968214892055</v>
      </c>
      <c r="P1642" s="2">
        <f t="shared" si="337"/>
        <v>8695.0968214892055</v>
      </c>
    </row>
    <row r="1643" spans="1:16">
      <c r="A1643" s="6">
        <v>2</v>
      </c>
      <c r="B1643" s="6">
        <v>10</v>
      </c>
      <c r="C1643" s="6">
        <v>27</v>
      </c>
      <c r="D1643" s="6">
        <f t="shared" si="325"/>
        <v>39</v>
      </c>
      <c r="E1643" s="5">
        <f t="shared" si="326"/>
        <v>217.80000000000004</v>
      </c>
      <c r="F1643" s="5">
        <f t="shared" si="327"/>
        <v>384.02536325890713</v>
      </c>
      <c r="G1643" s="5">
        <f t="shared" si="328"/>
        <v>1699.1907643430709</v>
      </c>
      <c r="H1643" s="5">
        <f t="shared" si="329"/>
        <v>2301.016127601978</v>
      </c>
      <c r="I1643" s="5">
        <f t="shared" si="330"/>
        <v>720</v>
      </c>
      <c r="J1643" s="5">
        <f t="shared" si="331"/>
        <v>1581.016127601978</v>
      </c>
      <c r="K1643" s="2">
        <f t="shared" si="332"/>
        <v>52448.196659756562</v>
      </c>
      <c r="L1643" s="2">
        <f t="shared" si="333"/>
        <v>111440</v>
      </c>
      <c r="M1643" s="2">
        <f t="shared" si="334"/>
        <v>29920</v>
      </c>
      <c r="N1643" s="6">
        <f t="shared" si="335"/>
        <v>1</v>
      </c>
      <c r="O1643" s="2">
        <f t="shared" si="336"/>
        <v>9071.8033402434376</v>
      </c>
      <c r="P1643" s="2">
        <f t="shared" si="337"/>
        <v>9071.8033402434376</v>
      </c>
    </row>
    <row r="1644" spans="1:16">
      <c r="A1644" s="6">
        <v>2</v>
      </c>
      <c r="B1644" s="6">
        <v>10</v>
      </c>
      <c r="C1644" s="6">
        <v>28</v>
      </c>
      <c r="D1644" s="6">
        <f t="shared" si="325"/>
        <v>40</v>
      </c>
      <c r="E1644" s="5">
        <f t="shared" si="326"/>
        <v>217.80000000000004</v>
      </c>
      <c r="F1644" s="5">
        <f t="shared" si="327"/>
        <v>384.02536325890713</v>
      </c>
      <c r="G1644" s="5">
        <f t="shared" si="328"/>
        <v>1784.1503025602246</v>
      </c>
      <c r="H1644" s="5">
        <f t="shared" si="329"/>
        <v>2385.9756658191318</v>
      </c>
      <c r="I1644" s="5">
        <f t="shared" si="330"/>
        <v>720</v>
      </c>
      <c r="J1644" s="5">
        <f t="shared" si="331"/>
        <v>1665.9756658191318</v>
      </c>
      <c r="K1644" s="2">
        <f t="shared" si="332"/>
        <v>53923.188642693261</v>
      </c>
      <c r="L1644" s="2">
        <f t="shared" si="333"/>
        <v>114140</v>
      </c>
      <c r="M1644" s="2">
        <f t="shared" si="334"/>
        <v>30800</v>
      </c>
      <c r="N1644" s="6">
        <f t="shared" si="335"/>
        <v>1</v>
      </c>
      <c r="O1644" s="2">
        <f t="shared" si="336"/>
        <v>9416.8113573067385</v>
      </c>
      <c r="P1644" s="2">
        <f t="shared" si="337"/>
        <v>9416.8113573067385</v>
      </c>
    </row>
    <row r="1645" spans="1:16">
      <c r="A1645" s="6">
        <v>2</v>
      </c>
      <c r="B1645" s="6">
        <v>10</v>
      </c>
      <c r="C1645" s="6">
        <v>29</v>
      </c>
      <c r="D1645" s="6">
        <f t="shared" si="325"/>
        <v>41</v>
      </c>
      <c r="E1645" s="5">
        <f t="shared" si="326"/>
        <v>217.80000000000004</v>
      </c>
      <c r="F1645" s="5">
        <f t="shared" si="327"/>
        <v>384.02536325890713</v>
      </c>
      <c r="G1645" s="5">
        <f t="shared" si="328"/>
        <v>1870.9683306758782</v>
      </c>
      <c r="H1645" s="5">
        <f t="shared" si="329"/>
        <v>2472.7936939347856</v>
      </c>
      <c r="I1645" s="5">
        <f t="shared" si="330"/>
        <v>720</v>
      </c>
      <c r="J1645" s="5">
        <f t="shared" si="331"/>
        <v>1752.7936939347856</v>
      </c>
      <c r="K1645" s="2">
        <f t="shared" si="332"/>
        <v>55430.446075256696</v>
      </c>
      <c r="L1645" s="2">
        <f t="shared" si="333"/>
        <v>116840</v>
      </c>
      <c r="M1645" s="2">
        <f t="shared" si="334"/>
        <v>31680</v>
      </c>
      <c r="N1645" s="6">
        <f t="shared" si="335"/>
        <v>1</v>
      </c>
      <c r="O1645" s="2">
        <f t="shared" si="336"/>
        <v>9729.5539247433044</v>
      </c>
      <c r="P1645" s="2">
        <f t="shared" si="337"/>
        <v>9729.5539247433044</v>
      </c>
    </row>
    <row r="1646" spans="1:16">
      <c r="A1646" s="6">
        <v>2</v>
      </c>
      <c r="B1646" s="6">
        <v>10</v>
      </c>
      <c r="C1646" s="6">
        <v>30</v>
      </c>
      <c r="D1646" s="6">
        <f t="shared" si="325"/>
        <v>42</v>
      </c>
      <c r="E1646" s="5">
        <f t="shared" si="326"/>
        <v>217.80000000000004</v>
      </c>
      <c r="F1646" s="5">
        <f t="shared" si="327"/>
        <v>384.02536325890713</v>
      </c>
      <c r="G1646" s="5">
        <f t="shared" si="328"/>
        <v>1959.6780360096488</v>
      </c>
      <c r="H1646" s="5">
        <f t="shared" si="329"/>
        <v>2561.5033992685558</v>
      </c>
      <c r="I1646" s="5">
        <f t="shared" si="330"/>
        <v>720</v>
      </c>
      <c r="J1646" s="5">
        <f t="shared" si="331"/>
        <v>1841.5033992685558</v>
      </c>
      <c r="K1646" s="2">
        <f t="shared" si="332"/>
        <v>56970.545126190205</v>
      </c>
      <c r="L1646" s="2">
        <f t="shared" si="333"/>
        <v>119540</v>
      </c>
      <c r="M1646" s="2">
        <f t="shared" si="334"/>
        <v>32560</v>
      </c>
      <c r="N1646" s="6">
        <f t="shared" si="335"/>
        <v>1</v>
      </c>
      <c r="O1646" s="2">
        <f t="shared" si="336"/>
        <v>10009.454873809795</v>
      </c>
      <c r="P1646" s="2">
        <f t="shared" si="337"/>
        <v>10009.454873809795</v>
      </c>
    </row>
    <row r="1647" spans="1:16">
      <c r="A1647" s="6">
        <v>2</v>
      </c>
      <c r="B1647" s="6">
        <v>11</v>
      </c>
      <c r="C1647" s="6">
        <v>0</v>
      </c>
      <c r="D1647" s="6">
        <f t="shared" si="325"/>
        <v>13</v>
      </c>
      <c r="E1647" s="5">
        <f t="shared" si="326"/>
        <v>217.80000000000004</v>
      </c>
      <c r="F1647" s="5">
        <f t="shared" si="327"/>
        <v>432.98859707441784</v>
      </c>
      <c r="G1647" s="5">
        <f t="shared" si="328"/>
        <v>0</v>
      </c>
      <c r="H1647" s="5">
        <f t="shared" si="329"/>
        <v>650.78859707441791</v>
      </c>
      <c r="I1647" s="5">
        <f t="shared" si="330"/>
        <v>650.78859707441791</v>
      </c>
      <c r="J1647" s="5">
        <f t="shared" si="331"/>
        <v>0</v>
      </c>
      <c r="K1647" s="2">
        <f t="shared" si="332"/>
        <v>22596.826287306176</v>
      </c>
      <c r="L1647" s="2">
        <f t="shared" si="333"/>
        <v>40634</v>
      </c>
      <c r="M1647" s="2">
        <f t="shared" si="334"/>
        <v>6600</v>
      </c>
      <c r="N1647" s="6">
        <f t="shared" si="335"/>
        <v>1</v>
      </c>
      <c r="O1647" s="2">
        <f t="shared" si="336"/>
        <v>-8562.8262873061758</v>
      </c>
      <c r="P1647" s="2">
        <f t="shared" si="337"/>
        <v>-8562.8262873061758</v>
      </c>
    </row>
    <row r="1648" spans="1:16">
      <c r="A1648" s="6">
        <v>2</v>
      </c>
      <c r="B1648" s="6">
        <v>11</v>
      </c>
      <c r="C1648" s="6">
        <v>1</v>
      </c>
      <c r="D1648" s="6">
        <f t="shared" si="325"/>
        <v>14</v>
      </c>
      <c r="E1648" s="5">
        <f t="shared" si="326"/>
        <v>217.80000000000004</v>
      </c>
      <c r="F1648" s="5">
        <f t="shared" si="327"/>
        <v>432.98859707441784</v>
      </c>
      <c r="G1648" s="5">
        <f t="shared" si="328"/>
        <v>45.5625</v>
      </c>
      <c r="H1648" s="5">
        <f t="shared" si="329"/>
        <v>696.35109707441791</v>
      </c>
      <c r="I1648" s="5">
        <f t="shared" si="330"/>
        <v>696.35109707441791</v>
      </c>
      <c r="J1648" s="5">
        <f t="shared" si="331"/>
        <v>0</v>
      </c>
      <c r="K1648" s="2">
        <f t="shared" si="332"/>
        <v>24178.857537306176</v>
      </c>
      <c r="L1648" s="2">
        <f t="shared" si="333"/>
        <v>43334</v>
      </c>
      <c r="M1648" s="2">
        <f t="shared" si="334"/>
        <v>7480</v>
      </c>
      <c r="N1648" s="6">
        <f t="shared" si="335"/>
        <v>1</v>
      </c>
      <c r="O1648" s="2">
        <f t="shared" si="336"/>
        <v>-8324.8575373061758</v>
      </c>
      <c r="P1648" s="2">
        <f t="shared" si="337"/>
        <v>-8324.8575373061758</v>
      </c>
    </row>
    <row r="1649" spans="1:16">
      <c r="A1649" s="6">
        <v>2</v>
      </c>
      <c r="B1649" s="6">
        <v>11</v>
      </c>
      <c r="C1649" s="6">
        <v>2</v>
      </c>
      <c r="D1649" s="6">
        <f t="shared" si="325"/>
        <v>15</v>
      </c>
      <c r="E1649" s="5">
        <f t="shared" si="326"/>
        <v>217.80000000000004</v>
      </c>
      <c r="F1649" s="5">
        <f t="shared" si="327"/>
        <v>432.98859707441784</v>
      </c>
      <c r="G1649" s="5">
        <f t="shared" si="328"/>
        <v>92.264062499999994</v>
      </c>
      <c r="H1649" s="5">
        <f t="shared" si="329"/>
        <v>743.05265957441793</v>
      </c>
      <c r="I1649" s="5">
        <f t="shared" si="330"/>
        <v>720</v>
      </c>
      <c r="J1649" s="5">
        <f t="shared" si="331"/>
        <v>23.05265957441793</v>
      </c>
      <c r="K1649" s="2">
        <f t="shared" si="332"/>
        <v>25400.219784278088</v>
      </c>
      <c r="L1649" s="2">
        <f t="shared" si="333"/>
        <v>46034</v>
      </c>
      <c r="M1649" s="2">
        <f t="shared" si="334"/>
        <v>8360</v>
      </c>
      <c r="N1649" s="6">
        <f t="shared" si="335"/>
        <v>1</v>
      </c>
      <c r="O1649" s="2">
        <f t="shared" si="336"/>
        <v>-7726.2197842780879</v>
      </c>
      <c r="P1649" s="2">
        <f t="shared" si="337"/>
        <v>-7726.2197842780879</v>
      </c>
    </row>
    <row r="1650" spans="1:16">
      <c r="A1650" s="6">
        <v>2</v>
      </c>
      <c r="B1650" s="6">
        <v>11</v>
      </c>
      <c r="C1650" s="6">
        <v>3</v>
      </c>
      <c r="D1650" s="6">
        <f t="shared" si="325"/>
        <v>16</v>
      </c>
      <c r="E1650" s="5">
        <f t="shared" si="326"/>
        <v>217.80000000000004</v>
      </c>
      <c r="F1650" s="5">
        <f t="shared" si="327"/>
        <v>432.98859707441784</v>
      </c>
      <c r="G1650" s="5">
        <f t="shared" si="328"/>
        <v>140.12604492187498</v>
      </c>
      <c r="H1650" s="5">
        <f t="shared" si="329"/>
        <v>790.91464199629286</v>
      </c>
      <c r="I1650" s="5">
        <f t="shared" si="330"/>
        <v>720</v>
      </c>
      <c r="J1650" s="5">
        <f t="shared" si="331"/>
        <v>70.914641996292858</v>
      </c>
      <c r="K1650" s="2">
        <f t="shared" si="332"/>
        <v>26231.156979102307</v>
      </c>
      <c r="L1650" s="2">
        <f t="shared" si="333"/>
        <v>48734</v>
      </c>
      <c r="M1650" s="2">
        <f t="shared" si="334"/>
        <v>9240</v>
      </c>
      <c r="N1650" s="6">
        <f t="shared" si="335"/>
        <v>1</v>
      </c>
      <c r="O1650" s="2">
        <f t="shared" si="336"/>
        <v>-6737.1569791023067</v>
      </c>
      <c r="P1650" s="2">
        <f t="shared" si="337"/>
        <v>-6737.1569791023067</v>
      </c>
    </row>
    <row r="1651" spans="1:16">
      <c r="A1651" s="6">
        <v>2</v>
      </c>
      <c r="B1651" s="6">
        <v>11</v>
      </c>
      <c r="C1651" s="6">
        <v>4</v>
      </c>
      <c r="D1651" s="6">
        <f t="shared" si="325"/>
        <v>17</v>
      </c>
      <c r="E1651" s="5">
        <f t="shared" si="326"/>
        <v>217.80000000000004</v>
      </c>
      <c r="F1651" s="5">
        <f t="shared" si="327"/>
        <v>432.98859707441784</v>
      </c>
      <c r="G1651" s="5">
        <f t="shared" si="328"/>
        <v>189.17016064453125</v>
      </c>
      <c r="H1651" s="5">
        <f t="shared" si="329"/>
        <v>839.95875771894919</v>
      </c>
      <c r="I1651" s="5">
        <f t="shared" si="330"/>
        <v>720</v>
      </c>
      <c r="J1651" s="5">
        <f t="shared" si="331"/>
        <v>119.95875771894919</v>
      </c>
      <c r="K1651" s="2">
        <f t="shared" si="332"/>
        <v>27082.617321509533</v>
      </c>
      <c r="L1651" s="2">
        <f t="shared" si="333"/>
        <v>51434</v>
      </c>
      <c r="M1651" s="2">
        <f t="shared" si="334"/>
        <v>10120</v>
      </c>
      <c r="N1651" s="6">
        <f t="shared" si="335"/>
        <v>1</v>
      </c>
      <c r="O1651" s="2">
        <f t="shared" si="336"/>
        <v>-5768.6173215095332</v>
      </c>
      <c r="P1651" s="2">
        <f t="shared" si="337"/>
        <v>-5768.6173215095332</v>
      </c>
    </row>
    <row r="1652" spans="1:16">
      <c r="A1652" s="6">
        <v>2</v>
      </c>
      <c r="B1652" s="6">
        <v>11</v>
      </c>
      <c r="C1652" s="6">
        <v>5</v>
      </c>
      <c r="D1652" s="6">
        <f t="shared" si="325"/>
        <v>18</v>
      </c>
      <c r="E1652" s="5">
        <f t="shared" si="326"/>
        <v>217.80000000000004</v>
      </c>
      <c r="F1652" s="5">
        <f t="shared" si="327"/>
        <v>432.98859707441784</v>
      </c>
      <c r="G1652" s="5">
        <f t="shared" si="328"/>
        <v>239.41848456573481</v>
      </c>
      <c r="H1652" s="5">
        <f t="shared" si="329"/>
        <v>890.20708164015275</v>
      </c>
      <c r="I1652" s="5">
        <f t="shared" si="330"/>
        <v>720</v>
      </c>
      <c r="J1652" s="5">
        <f t="shared" si="331"/>
        <v>170.20708164015275</v>
      </c>
      <c r="K1652" s="2">
        <f t="shared" si="332"/>
        <v>27954.984056252651</v>
      </c>
      <c r="L1652" s="2">
        <f t="shared" si="333"/>
        <v>54134</v>
      </c>
      <c r="M1652" s="2">
        <f t="shared" si="334"/>
        <v>11000</v>
      </c>
      <c r="N1652" s="6">
        <f t="shared" si="335"/>
        <v>1</v>
      </c>
      <c r="O1652" s="2">
        <f t="shared" si="336"/>
        <v>-4820.9840562526515</v>
      </c>
      <c r="P1652" s="2">
        <f t="shared" si="337"/>
        <v>-4820.9840562526515</v>
      </c>
    </row>
    <row r="1653" spans="1:16">
      <c r="A1653" s="6">
        <v>2</v>
      </c>
      <c r="B1653" s="6">
        <v>11</v>
      </c>
      <c r="C1653" s="6">
        <v>6</v>
      </c>
      <c r="D1653" s="6">
        <f t="shared" si="325"/>
        <v>19</v>
      </c>
      <c r="E1653" s="5">
        <f t="shared" si="326"/>
        <v>217.80000000000004</v>
      </c>
      <c r="F1653" s="5">
        <f t="shared" si="327"/>
        <v>432.98859707441784</v>
      </c>
      <c r="G1653" s="5">
        <f t="shared" si="328"/>
        <v>290.89345874736784</v>
      </c>
      <c r="H1653" s="5">
        <f t="shared" si="329"/>
        <v>941.68205582178575</v>
      </c>
      <c r="I1653" s="5">
        <f t="shared" si="330"/>
        <v>720</v>
      </c>
      <c r="J1653" s="5">
        <f t="shared" si="331"/>
        <v>221.68205582178575</v>
      </c>
      <c r="K1653" s="2">
        <f t="shared" si="332"/>
        <v>28848.646802461557</v>
      </c>
      <c r="L1653" s="2">
        <f t="shared" si="333"/>
        <v>56834</v>
      </c>
      <c r="M1653" s="2">
        <f t="shared" si="334"/>
        <v>11880</v>
      </c>
      <c r="N1653" s="6">
        <f t="shared" si="335"/>
        <v>1</v>
      </c>
      <c r="O1653" s="2">
        <f t="shared" si="336"/>
        <v>-3894.6468024615569</v>
      </c>
      <c r="P1653" s="2">
        <f t="shared" si="337"/>
        <v>-3894.6468024615569</v>
      </c>
    </row>
    <row r="1654" spans="1:16">
      <c r="A1654" s="6">
        <v>2</v>
      </c>
      <c r="B1654" s="6">
        <v>11</v>
      </c>
      <c r="C1654" s="6">
        <v>7</v>
      </c>
      <c r="D1654" s="6">
        <f t="shared" si="325"/>
        <v>20</v>
      </c>
      <c r="E1654" s="5">
        <f t="shared" si="326"/>
        <v>217.80000000000004</v>
      </c>
      <c r="F1654" s="5">
        <f t="shared" si="327"/>
        <v>432.98859707441784</v>
      </c>
      <c r="G1654" s="5">
        <f t="shared" si="328"/>
        <v>343.61789814532818</v>
      </c>
      <c r="H1654" s="5">
        <f t="shared" si="329"/>
        <v>994.40649521974615</v>
      </c>
      <c r="I1654" s="5">
        <f t="shared" si="330"/>
        <v>720</v>
      </c>
      <c r="J1654" s="5">
        <f t="shared" si="331"/>
        <v>274.40649521974615</v>
      </c>
      <c r="K1654" s="2">
        <f t="shared" si="332"/>
        <v>29764.001653120591</v>
      </c>
      <c r="L1654" s="2">
        <f t="shared" si="333"/>
        <v>59534</v>
      </c>
      <c r="M1654" s="2">
        <f t="shared" si="334"/>
        <v>12760</v>
      </c>
      <c r="N1654" s="6">
        <f t="shared" si="335"/>
        <v>1</v>
      </c>
      <c r="O1654" s="2">
        <f t="shared" si="336"/>
        <v>-2990.0016531205911</v>
      </c>
      <c r="P1654" s="2">
        <f t="shared" si="337"/>
        <v>-2990.0016531205911</v>
      </c>
    </row>
    <row r="1655" spans="1:16">
      <c r="A1655" s="6">
        <v>2</v>
      </c>
      <c r="B1655" s="6">
        <v>11</v>
      </c>
      <c r="C1655" s="6">
        <v>8</v>
      </c>
      <c r="D1655" s="6">
        <f t="shared" si="325"/>
        <v>21</v>
      </c>
      <c r="E1655" s="5">
        <f t="shared" si="326"/>
        <v>217.80000000000004</v>
      </c>
      <c r="F1655" s="5">
        <f t="shared" si="327"/>
        <v>432.98859707441784</v>
      </c>
      <c r="G1655" s="5">
        <f t="shared" si="328"/>
        <v>397.61499642530839</v>
      </c>
      <c r="H1655" s="5">
        <f t="shared" si="329"/>
        <v>1048.4035934997264</v>
      </c>
      <c r="I1655" s="5">
        <f t="shared" si="330"/>
        <v>720</v>
      </c>
      <c r="J1655" s="5">
        <f t="shared" si="331"/>
        <v>328.40359349972641</v>
      </c>
      <c r="K1655" s="2">
        <f t="shared" si="332"/>
        <v>30701.451276036918</v>
      </c>
      <c r="L1655" s="2">
        <f t="shared" si="333"/>
        <v>62234</v>
      </c>
      <c r="M1655" s="2">
        <f t="shared" si="334"/>
        <v>13640</v>
      </c>
      <c r="N1655" s="6">
        <f t="shared" si="335"/>
        <v>1</v>
      </c>
      <c r="O1655" s="2">
        <f t="shared" si="336"/>
        <v>-2107.451276036918</v>
      </c>
      <c r="P1655" s="2">
        <f t="shared" si="337"/>
        <v>-2107.451276036918</v>
      </c>
    </row>
    <row r="1656" spans="1:16">
      <c r="A1656" s="6">
        <v>2</v>
      </c>
      <c r="B1656" s="6">
        <v>11</v>
      </c>
      <c r="C1656" s="6">
        <v>9</v>
      </c>
      <c r="D1656" s="6">
        <f t="shared" si="325"/>
        <v>22</v>
      </c>
      <c r="E1656" s="5">
        <f t="shared" si="326"/>
        <v>217.80000000000004</v>
      </c>
      <c r="F1656" s="5">
        <f t="shared" si="327"/>
        <v>432.98859707441784</v>
      </c>
      <c r="G1656" s="5">
        <f t="shared" si="328"/>
        <v>452.90833186570285</v>
      </c>
      <c r="H1656" s="5">
        <f t="shared" si="329"/>
        <v>1103.6969289401209</v>
      </c>
      <c r="I1656" s="5">
        <f t="shared" si="330"/>
        <v>720</v>
      </c>
      <c r="J1656" s="5">
        <f t="shared" si="331"/>
        <v>383.69692894012087</v>
      </c>
      <c r="K1656" s="2">
        <f t="shared" si="332"/>
        <v>31661.405016321543</v>
      </c>
      <c r="L1656" s="2">
        <f t="shared" si="333"/>
        <v>64934</v>
      </c>
      <c r="M1656" s="2">
        <f t="shared" si="334"/>
        <v>14520</v>
      </c>
      <c r="N1656" s="6">
        <f t="shared" si="335"/>
        <v>1</v>
      </c>
      <c r="O1656" s="2">
        <f t="shared" si="336"/>
        <v>-1247.4050163215434</v>
      </c>
      <c r="P1656" s="2">
        <f t="shared" si="337"/>
        <v>-1247.4050163215434</v>
      </c>
    </row>
    <row r="1657" spans="1:16">
      <c r="A1657" s="6">
        <v>2</v>
      </c>
      <c r="B1657" s="6">
        <v>11</v>
      </c>
      <c r="C1657" s="6">
        <v>10</v>
      </c>
      <c r="D1657" s="6">
        <f t="shared" si="325"/>
        <v>23</v>
      </c>
      <c r="E1657" s="5">
        <f t="shared" si="326"/>
        <v>217.80000000000004</v>
      </c>
      <c r="F1657" s="5">
        <f t="shared" si="327"/>
        <v>432.98859707441784</v>
      </c>
      <c r="G1657" s="5">
        <f t="shared" si="328"/>
        <v>509.52187334891573</v>
      </c>
      <c r="H1657" s="5">
        <f t="shared" si="329"/>
        <v>1160.3104704233338</v>
      </c>
      <c r="I1657" s="5">
        <f t="shared" si="330"/>
        <v>720</v>
      </c>
      <c r="J1657" s="5">
        <f t="shared" si="331"/>
        <v>440.31047042333375</v>
      </c>
      <c r="K1657" s="2">
        <f t="shared" si="332"/>
        <v>32644.279000405098</v>
      </c>
      <c r="L1657" s="2">
        <f t="shared" si="333"/>
        <v>67634</v>
      </c>
      <c r="M1657" s="2">
        <f t="shared" si="334"/>
        <v>15400</v>
      </c>
      <c r="N1657" s="6">
        <f t="shared" si="335"/>
        <v>1</v>
      </c>
      <c r="O1657" s="2">
        <f t="shared" si="336"/>
        <v>-410.27900040509849</v>
      </c>
      <c r="P1657" s="2">
        <f t="shared" si="337"/>
        <v>-410.27900040509849</v>
      </c>
    </row>
    <row r="1658" spans="1:16">
      <c r="A1658" s="6">
        <v>2</v>
      </c>
      <c r="B1658" s="6">
        <v>11</v>
      </c>
      <c r="C1658" s="6">
        <v>11</v>
      </c>
      <c r="D1658" s="6">
        <f t="shared" si="325"/>
        <v>24</v>
      </c>
      <c r="E1658" s="5">
        <f t="shared" si="326"/>
        <v>217.80000000000004</v>
      </c>
      <c r="F1658" s="5">
        <f t="shared" si="327"/>
        <v>432.98859707441784</v>
      </c>
      <c r="G1658" s="5">
        <f t="shared" si="328"/>
        <v>567.47998644235474</v>
      </c>
      <c r="H1658" s="5">
        <f t="shared" si="329"/>
        <v>1218.2685835167727</v>
      </c>
      <c r="I1658" s="5">
        <f t="shared" si="330"/>
        <v>720</v>
      </c>
      <c r="J1658" s="5">
        <f t="shared" si="331"/>
        <v>498.26858351677265</v>
      </c>
      <c r="K1658" s="2">
        <f t="shared" si="332"/>
        <v>33650.496241610635</v>
      </c>
      <c r="L1658" s="2">
        <f t="shared" si="333"/>
        <v>70334</v>
      </c>
      <c r="M1658" s="2">
        <f t="shared" si="334"/>
        <v>16280</v>
      </c>
      <c r="N1658" s="6">
        <f t="shared" si="335"/>
        <v>1</v>
      </c>
      <c r="O1658" s="2">
        <f t="shared" si="336"/>
        <v>403.50375838936452</v>
      </c>
      <c r="P1658" s="2">
        <f t="shared" si="337"/>
        <v>403.50375838936452</v>
      </c>
    </row>
    <row r="1659" spans="1:16">
      <c r="A1659" s="6">
        <v>2</v>
      </c>
      <c r="B1659" s="6">
        <v>11</v>
      </c>
      <c r="C1659" s="6">
        <v>12</v>
      </c>
      <c r="D1659" s="6">
        <f t="shared" si="325"/>
        <v>25</v>
      </c>
      <c r="E1659" s="5">
        <f t="shared" si="326"/>
        <v>217.80000000000004</v>
      </c>
      <c r="F1659" s="5">
        <f t="shared" si="327"/>
        <v>432.98859707441784</v>
      </c>
      <c r="G1659" s="5">
        <f t="shared" si="328"/>
        <v>626.80743957041921</v>
      </c>
      <c r="H1659" s="5">
        <f t="shared" si="329"/>
        <v>1277.5960366448371</v>
      </c>
      <c r="I1659" s="5">
        <f t="shared" si="330"/>
        <v>720</v>
      </c>
      <c r="J1659" s="5">
        <f t="shared" si="331"/>
        <v>557.59603664483711</v>
      </c>
      <c r="K1659" s="2">
        <f t="shared" si="332"/>
        <v>34680.486747306204</v>
      </c>
      <c r="L1659" s="2">
        <f t="shared" si="333"/>
        <v>73034</v>
      </c>
      <c r="M1659" s="2">
        <f t="shared" si="334"/>
        <v>17160</v>
      </c>
      <c r="N1659" s="6">
        <f t="shared" si="335"/>
        <v>1</v>
      </c>
      <c r="O1659" s="2">
        <f t="shared" si="336"/>
        <v>1193.5132526937959</v>
      </c>
      <c r="P1659" s="2">
        <f t="shared" si="337"/>
        <v>1193.5132526937959</v>
      </c>
    </row>
    <row r="1660" spans="1:16">
      <c r="A1660" s="6">
        <v>2</v>
      </c>
      <c r="B1660" s="6">
        <v>11</v>
      </c>
      <c r="C1660" s="6">
        <v>13</v>
      </c>
      <c r="D1660" s="6">
        <f t="shared" si="325"/>
        <v>26</v>
      </c>
      <c r="E1660" s="5">
        <f t="shared" si="326"/>
        <v>217.80000000000004</v>
      </c>
      <c r="F1660" s="5">
        <f t="shared" si="327"/>
        <v>432.98859707441784</v>
      </c>
      <c r="G1660" s="5">
        <f t="shared" si="328"/>
        <v>687.52941027880343</v>
      </c>
      <c r="H1660" s="5">
        <f t="shared" si="329"/>
        <v>1338.3180073532212</v>
      </c>
      <c r="I1660" s="5">
        <f t="shared" si="330"/>
        <v>720</v>
      </c>
      <c r="J1660" s="5">
        <f t="shared" si="331"/>
        <v>618.31800735322122</v>
      </c>
      <c r="K1660" s="2">
        <f t="shared" si="332"/>
        <v>35734.687627660089</v>
      </c>
      <c r="L1660" s="2">
        <f t="shared" si="333"/>
        <v>75734</v>
      </c>
      <c r="M1660" s="2">
        <f t="shared" si="334"/>
        <v>18040</v>
      </c>
      <c r="N1660" s="6">
        <f t="shared" si="335"/>
        <v>1</v>
      </c>
      <c r="O1660" s="2">
        <f t="shared" si="336"/>
        <v>1959.3123723399112</v>
      </c>
      <c r="P1660" s="2">
        <f t="shared" si="337"/>
        <v>1959.3123723399112</v>
      </c>
    </row>
    <row r="1661" spans="1:16">
      <c r="A1661" s="6">
        <v>2</v>
      </c>
      <c r="B1661" s="6">
        <v>11</v>
      </c>
      <c r="C1661" s="6">
        <v>14</v>
      </c>
      <c r="D1661" s="6">
        <f t="shared" si="325"/>
        <v>27</v>
      </c>
      <c r="E1661" s="5">
        <f t="shared" si="326"/>
        <v>217.80000000000004</v>
      </c>
      <c r="F1661" s="5">
        <f t="shared" si="327"/>
        <v>432.98859707441784</v>
      </c>
      <c r="G1661" s="5">
        <f t="shared" si="328"/>
        <v>749.67149159246469</v>
      </c>
      <c r="H1661" s="5">
        <f t="shared" si="329"/>
        <v>1400.4600886668827</v>
      </c>
      <c r="I1661" s="5">
        <f t="shared" si="330"/>
        <v>720</v>
      </c>
      <c r="J1661" s="5">
        <f t="shared" si="331"/>
        <v>680.46008866688271</v>
      </c>
      <c r="K1661" s="2">
        <f t="shared" si="332"/>
        <v>36813.543206022267</v>
      </c>
      <c r="L1661" s="2">
        <f t="shared" si="333"/>
        <v>78434</v>
      </c>
      <c r="M1661" s="2">
        <f t="shared" si="334"/>
        <v>18920</v>
      </c>
      <c r="N1661" s="6">
        <f t="shared" si="335"/>
        <v>1</v>
      </c>
      <c r="O1661" s="2">
        <f t="shared" si="336"/>
        <v>2700.4567939777335</v>
      </c>
      <c r="P1661" s="2">
        <f t="shared" si="337"/>
        <v>2700.4567939777335</v>
      </c>
    </row>
    <row r="1662" spans="1:16">
      <c r="A1662" s="6">
        <v>2</v>
      </c>
      <c r="B1662" s="6">
        <v>11</v>
      </c>
      <c r="C1662" s="6">
        <v>15</v>
      </c>
      <c r="D1662" s="6">
        <f t="shared" si="325"/>
        <v>28</v>
      </c>
      <c r="E1662" s="5">
        <f t="shared" si="326"/>
        <v>217.80000000000004</v>
      </c>
      <c r="F1662" s="5">
        <f t="shared" si="327"/>
        <v>432.98859707441784</v>
      </c>
      <c r="G1662" s="5">
        <f t="shared" si="328"/>
        <v>813.25969846861108</v>
      </c>
      <c r="H1662" s="5">
        <f t="shared" si="329"/>
        <v>1464.0482955430289</v>
      </c>
      <c r="I1662" s="5">
        <f t="shared" si="330"/>
        <v>720</v>
      </c>
      <c r="J1662" s="5">
        <f t="shared" si="331"/>
        <v>744.04829554302887</v>
      </c>
      <c r="K1662" s="2">
        <f t="shared" si="332"/>
        <v>37917.50513095536</v>
      </c>
      <c r="L1662" s="2">
        <f t="shared" si="333"/>
        <v>81134</v>
      </c>
      <c r="M1662" s="2">
        <f t="shared" si="334"/>
        <v>19800</v>
      </c>
      <c r="N1662" s="6">
        <f t="shared" si="335"/>
        <v>1</v>
      </c>
      <c r="O1662" s="2">
        <f t="shared" si="336"/>
        <v>3416.4948690446399</v>
      </c>
      <c r="P1662" s="2">
        <f t="shared" si="337"/>
        <v>3416.4948690446399</v>
      </c>
    </row>
    <row r="1663" spans="1:16">
      <c r="A1663" s="6">
        <v>2</v>
      </c>
      <c r="B1663" s="6">
        <v>11</v>
      </c>
      <c r="C1663" s="6">
        <v>16</v>
      </c>
      <c r="D1663" s="6">
        <f t="shared" si="325"/>
        <v>29</v>
      </c>
      <c r="E1663" s="5">
        <f t="shared" si="326"/>
        <v>217.80000000000004</v>
      </c>
      <c r="F1663" s="5">
        <f t="shared" si="327"/>
        <v>432.98859707441784</v>
      </c>
      <c r="G1663" s="5">
        <f t="shared" si="328"/>
        <v>878.32047434610013</v>
      </c>
      <c r="H1663" s="5">
        <f t="shared" si="329"/>
        <v>1529.1090714205179</v>
      </c>
      <c r="I1663" s="5">
        <f t="shared" si="330"/>
        <v>720</v>
      </c>
      <c r="J1663" s="5">
        <f t="shared" si="331"/>
        <v>809.10907142051792</v>
      </c>
      <c r="K1663" s="2">
        <f t="shared" si="332"/>
        <v>39047.032489939549</v>
      </c>
      <c r="L1663" s="2">
        <f t="shared" si="333"/>
        <v>83834</v>
      </c>
      <c r="M1663" s="2">
        <f t="shared" si="334"/>
        <v>20680</v>
      </c>
      <c r="N1663" s="6">
        <f t="shared" si="335"/>
        <v>1</v>
      </c>
      <c r="O1663" s="2">
        <f t="shared" si="336"/>
        <v>4106.9675100604509</v>
      </c>
      <c r="P1663" s="2">
        <f t="shared" si="337"/>
        <v>4106.9675100604509</v>
      </c>
    </row>
    <row r="1664" spans="1:16">
      <c r="A1664" s="6">
        <v>2</v>
      </c>
      <c r="B1664" s="6">
        <v>11</v>
      </c>
      <c r="C1664" s="6">
        <v>17</v>
      </c>
      <c r="D1664" s="6">
        <f t="shared" si="325"/>
        <v>30</v>
      </c>
      <c r="E1664" s="5">
        <f t="shared" si="326"/>
        <v>217.80000000000004</v>
      </c>
      <c r="F1664" s="5">
        <f t="shared" si="327"/>
        <v>432.98859707441784</v>
      </c>
      <c r="G1664" s="5">
        <f t="shared" si="328"/>
        <v>944.88069779264049</v>
      </c>
      <c r="H1664" s="5">
        <f t="shared" si="329"/>
        <v>1595.6692948670584</v>
      </c>
      <c r="I1664" s="5">
        <f t="shared" si="330"/>
        <v>720</v>
      </c>
      <c r="J1664" s="5">
        <f t="shared" si="331"/>
        <v>875.6692948670584</v>
      </c>
      <c r="K1664" s="2">
        <f t="shared" si="332"/>
        <v>40202.591924775319</v>
      </c>
      <c r="L1664" s="2">
        <f t="shared" si="333"/>
        <v>86534</v>
      </c>
      <c r="M1664" s="2">
        <f t="shared" si="334"/>
        <v>21560</v>
      </c>
      <c r="N1664" s="6">
        <f t="shared" si="335"/>
        <v>1</v>
      </c>
      <c r="O1664" s="2">
        <f t="shared" si="336"/>
        <v>4771.4080752246809</v>
      </c>
      <c r="P1664" s="2">
        <f t="shared" si="337"/>
        <v>4771.4080752246809</v>
      </c>
    </row>
    <row r="1665" spans="1:16">
      <c r="A1665" s="6">
        <v>2</v>
      </c>
      <c r="B1665" s="6">
        <v>11</v>
      </c>
      <c r="C1665" s="6">
        <v>18</v>
      </c>
      <c r="D1665" s="6">
        <f t="shared" si="325"/>
        <v>31</v>
      </c>
      <c r="E1665" s="5">
        <f t="shared" si="326"/>
        <v>217.80000000000004</v>
      </c>
      <c r="F1665" s="5">
        <f t="shared" si="327"/>
        <v>432.98859707441784</v>
      </c>
      <c r="G1665" s="5">
        <f t="shared" si="328"/>
        <v>1012.9676892512279</v>
      </c>
      <c r="H1665" s="5">
        <f t="shared" si="329"/>
        <v>1663.7562863256458</v>
      </c>
      <c r="I1665" s="5">
        <f t="shared" si="330"/>
        <v>720</v>
      </c>
      <c r="J1665" s="5">
        <f t="shared" si="331"/>
        <v>943.75628632564576</v>
      </c>
      <c r="K1665" s="2">
        <f t="shared" si="332"/>
        <v>41384.657748709127</v>
      </c>
      <c r="L1665" s="2">
        <f t="shared" si="333"/>
        <v>89234</v>
      </c>
      <c r="M1665" s="2">
        <f t="shared" si="334"/>
        <v>22440</v>
      </c>
      <c r="N1665" s="6">
        <f t="shared" si="335"/>
        <v>1</v>
      </c>
      <c r="O1665" s="2">
        <f t="shared" si="336"/>
        <v>5409.3422512908728</v>
      </c>
      <c r="P1665" s="2">
        <f t="shared" si="337"/>
        <v>5409.3422512908728</v>
      </c>
    </row>
    <row r="1666" spans="1:16">
      <c r="A1666" s="6">
        <v>2</v>
      </c>
      <c r="B1666" s="6">
        <v>11</v>
      </c>
      <c r="C1666" s="6">
        <v>19</v>
      </c>
      <c r="D1666" s="6">
        <f t="shared" si="325"/>
        <v>32</v>
      </c>
      <c r="E1666" s="5">
        <f t="shared" si="326"/>
        <v>217.80000000000004</v>
      </c>
      <c r="F1666" s="5">
        <f t="shared" si="327"/>
        <v>432.98859707441784</v>
      </c>
      <c r="G1666" s="5">
        <f t="shared" si="328"/>
        <v>1082.6092178872495</v>
      </c>
      <c r="H1666" s="5">
        <f t="shared" si="329"/>
        <v>1733.3978149616673</v>
      </c>
      <c r="I1666" s="5">
        <f t="shared" si="330"/>
        <v>720</v>
      </c>
      <c r="J1666" s="5">
        <f t="shared" si="331"/>
        <v>1013.3978149616673</v>
      </c>
      <c r="K1666" s="2">
        <f t="shared" si="332"/>
        <v>42593.712065306725</v>
      </c>
      <c r="L1666" s="2">
        <f t="shared" si="333"/>
        <v>91934</v>
      </c>
      <c r="M1666" s="2">
        <f t="shared" si="334"/>
        <v>23320</v>
      </c>
      <c r="N1666" s="6">
        <f t="shared" si="335"/>
        <v>1</v>
      </c>
      <c r="O1666" s="2">
        <f t="shared" si="336"/>
        <v>6020.287934693275</v>
      </c>
      <c r="P1666" s="2">
        <f t="shared" si="337"/>
        <v>6020.287934693275</v>
      </c>
    </row>
    <row r="1667" spans="1:16">
      <c r="A1667" s="6">
        <v>2</v>
      </c>
      <c r="B1667" s="6">
        <v>11</v>
      </c>
      <c r="C1667" s="6">
        <v>20</v>
      </c>
      <c r="D1667" s="6">
        <f t="shared" si="325"/>
        <v>33</v>
      </c>
      <c r="E1667" s="5">
        <f t="shared" si="326"/>
        <v>217.80000000000004</v>
      </c>
      <c r="F1667" s="5">
        <f t="shared" si="327"/>
        <v>432.98859707441784</v>
      </c>
      <c r="G1667" s="5">
        <f t="shared" si="328"/>
        <v>1153.8335085377266</v>
      </c>
      <c r="H1667" s="5">
        <f t="shared" si="329"/>
        <v>1804.6221056121444</v>
      </c>
      <c r="I1667" s="5">
        <f t="shared" si="330"/>
        <v>720</v>
      </c>
      <c r="J1667" s="5">
        <f t="shared" si="331"/>
        <v>1084.6221056121444</v>
      </c>
      <c r="K1667" s="2">
        <f t="shared" si="332"/>
        <v>43830.244889099733</v>
      </c>
      <c r="L1667" s="2">
        <f t="shared" si="333"/>
        <v>94634</v>
      </c>
      <c r="M1667" s="2">
        <f t="shared" si="334"/>
        <v>24200</v>
      </c>
      <c r="N1667" s="6">
        <f t="shared" si="335"/>
        <v>1</v>
      </c>
      <c r="O1667" s="2">
        <f t="shared" si="336"/>
        <v>6603.755110900267</v>
      </c>
      <c r="P1667" s="2">
        <f t="shared" si="337"/>
        <v>6603.755110900267</v>
      </c>
    </row>
    <row r="1668" spans="1:16">
      <c r="A1668" s="6">
        <v>2</v>
      </c>
      <c r="B1668" s="6">
        <v>11</v>
      </c>
      <c r="C1668" s="6">
        <v>21</v>
      </c>
      <c r="D1668" s="6">
        <f t="shared" ref="D1668:D1731" si="338">A1668+B1668+C1668</f>
        <v>34</v>
      </c>
      <c r="E1668" s="5">
        <f t="shared" ref="E1668:E1731" si="339">IF(A1668=0,0,A1668*LABOR_HRS_WK_TOM*SEASON_WEEKS*(1+DIM_PCT_TOM)^A1668)</f>
        <v>217.80000000000004</v>
      </c>
      <c r="F1668" s="5">
        <f t="shared" ref="F1668:F1731" si="340">IF(B1668=0,0,B1668*LABOR_HRS_WK_CAR*SEASON_WEEKS*(1+DIM_PCT_CAR)^B1668)</f>
        <v>432.98859707441784</v>
      </c>
      <c r="G1668" s="5">
        <f t="shared" ref="G1668:G1731" si="341">IF(C1668=0,0,C1668*LABOR_HRS_WK_MES*SEASON_WEEKS*(1+DIM_PCT_MES)^C1668)</f>
        <v>1226.6692487641703</v>
      </c>
      <c r="H1668" s="5">
        <f t="shared" ref="H1668:H1731" si="342">E1668+F1668+G1668</f>
        <v>1877.4578458385881</v>
      </c>
      <c r="I1668" s="5">
        <f t="shared" ref="I1668:I1731" si="343">MIN(H1668,FARMER_HRS)</f>
        <v>720</v>
      </c>
      <c r="J1668" s="5">
        <f t="shared" ref="J1668:J1731" si="344">MAX(0,H1668-FARMER_HRS)</f>
        <v>1157.4578458385881</v>
      </c>
      <c r="K1668" s="2">
        <f t="shared" ref="K1668:K1731" si="345">I1668*FARMER_RATE+J1668*TEMP_WORKER_RATE</f>
        <v>45094.754268031043</v>
      </c>
      <c r="L1668" s="2">
        <f t="shared" ref="L1668:L1731" si="346">A1668*PRICE_TOM+B1668*PRICE_CAR+C1668*PRICE_MES</f>
        <v>97334</v>
      </c>
      <c r="M1668" s="2">
        <f t="shared" ref="M1668:M1731" si="347">A1668*FERT_BED_TOM+B1668*FERT_BED_CAR+C1668*FERT_BED_MES</f>
        <v>25080</v>
      </c>
      <c r="N1668" s="6">
        <f t="shared" ref="N1668:N1731" si="348">IF(AND(D1668&lt;=TOTAL_BEDS,J1668&lt;=TEMP_WORKER_MAX*TEMP_WORKER_HRS),1,0)</f>
        <v>1</v>
      </c>
      <c r="O1668" s="2">
        <f t="shared" ref="O1668:O1731" si="349">L1668-M1668-K1668-FIXED_COSTS</f>
        <v>7159.2457319689565</v>
      </c>
      <c r="P1668" s="2">
        <f t="shared" ref="P1668:P1731" si="350">IF(N1668=1,O1668,"")</f>
        <v>7159.2457319689565</v>
      </c>
    </row>
    <row r="1669" spans="1:16">
      <c r="A1669" s="6">
        <v>2</v>
      </c>
      <c r="B1669" s="6">
        <v>11</v>
      </c>
      <c r="C1669" s="6">
        <v>22</v>
      </c>
      <c r="D1669" s="6">
        <f t="shared" si="338"/>
        <v>35</v>
      </c>
      <c r="E1669" s="5">
        <f t="shared" si="339"/>
        <v>217.80000000000004</v>
      </c>
      <c r="F1669" s="5">
        <f t="shared" si="340"/>
        <v>432.98859707441784</v>
      </c>
      <c r="G1669" s="5">
        <f t="shared" si="341"/>
        <v>1301.1455960105666</v>
      </c>
      <c r="H1669" s="5">
        <f t="shared" si="342"/>
        <v>1951.9341930849846</v>
      </c>
      <c r="I1669" s="5">
        <f t="shared" si="343"/>
        <v>720</v>
      </c>
      <c r="J1669" s="5">
        <f t="shared" si="344"/>
        <v>1231.9341930849846</v>
      </c>
      <c r="K1669" s="2">
        <f t="shared" si="345"/>
        <v>46387.746407725426</v>
      </c>
      <c r="L1669" s="2">
        <f t="shared" si="346"/>
        <v>100034</v>
      </c>
      <c r="M1669" s="2">
        <f t="shared" si="347"/>
        <v>25960</v>
      </c>
      <c r="N1669" s="6">
        <f t="shared" si="348"/>
        <v>1</v>
      </c>
      <c r="O1669" s="2">
        <f t="shared" si="349"/>
        <v>7686.2535922745737</v>
      </c>
      <c r="P1669" s="2">
        <f t="shared" si="350"/>
        <v>7686.2535922745737</v>
      </c>
    </row>
    <row r="1670" spans="1:16">
      <c r="A1670" s="6">
        <v>2</v>
      </c>
      <c r="B1670" s="6">
        <v>11</v>
      </c>
      <c r="C1670" s="6">
        <v>23</v>
      </c>
      <c r="D1670" s="6">
        <f t="shared" si="338"/>
        <v>36</v>
      </c>
      <c r="E1670" s="5">
        <f t="shared" si="339"/>
        <v>217.80000000000004</v>
      </c>
      <c r="F1670" s="5">
        <f t="shared" si="340"/>
        <v>432.98859707441784</v>
      </c>
      <c r="G1670" s="5">
        <f t="shared" si="341"/>
        <v>1377.292184868003</v>
      </c>
      <c r="H1670" s="5">
        <f t="shared" si="342"/>
        <v>2028.0807819424208</v>
      </c>
      <c r="I1670" s="5">
        <f t="shared" si="343"/>
        <v>720</v>
      </c>
      <c r="J1670" s="5">
        <f t="shared" si="344"/>
        <v>1308.0807819424208</v>
      </c>
      <c r="K1670" s="2">
        <f t="shared" si="345"/>
        <v>47709.735797611473</v>
      </c>
      <c r="L1670" s="2">
        <f t="shared" si="346"/>
        <v>102734</v>
      </c>
      <c r="M1670" s="2">
        <f t="shared" si="347"/>
        <v>26840</v>
      </c>
      <c r="N1670" s="6">
        <f t="shared" si="348"/>
        <v>1</v>
      </c>
      <c r="O1670" s="2">
        <f t="shared" si="349"/>
        <v>8184.2642023885273</v>
      </c>
      <c r="P1670" s="2">
        <f t="shared" si="350"/>
        <v>8184.2642023885273</v>
      </c>
    </row>
    <row r="1671" spans="1:16">
      <c r="A1671" s="6">
        <v>2</v>
      </c>
      <c r="B1671" s="6">
        <v>11</v>
      </c>
      <c r="C1671" s="6">
        <v>24</v>
      </c>
      <c r="D1671" s="6">
        <f t="shared" si="338"/>
        <v>37</v>
      </c>
      <c r="E1671" s="5">
        <f t="shared" si="339"/>
        <v>217.80000000000004</v>
      </c>
      <c r="F1671" s="5">
        <f t="shared" si="340"/>
        <v>432.98859707441784</v>
      </c>
      <c r="G1671" s="5">
        <f t="shared" si="341"/>
        <v>1455.1391344474989</v>
      </c>
      <c r="H1671" s="5">
        <f t="shared" si="342"/>
        <v>2105.9277315219169</v>
      </c>
      <c r="I1671" s="5">
        <f t="shared" si="343"/>
        <v>720</v>
      </c>
      <c r="J1671" s="5">
        <f t="shared" si="344"/>
        <v>1385.9277315219169</v>
      </c>
      <c r="K1671" s="2">
        <f t="shared" si="345"/>
        <v>49061.24533892217</v>
      </c>
      <c r="L1671" s="2">
        <f t="shared" si="346"/>
        <v>105434</v>
      </c>
      <c r="M1671" s="2">
        <f t="shared" si="347"/>
        <v>27720</v>
      </c>
      <c r="N1671" s="6">
        <f t="shared" si="348"/>
        <v>1</v>
      </c>
      <c r="O1671" s="2">
        <f t="shared" si="349"/>
        <v>8652.75466107783</v>
      </c>
      <c r="P1671" s="2">
        <f t="shared" si="350"/>
        <v>8652.75466107783</v>
      </c>
    </row>
    <row r="1672" spans="1:16">
      <c r="A1672" s="6">
        <v>2</v>
      </c>
      <c r="B1672" s="6">
        <v>11</v>
      </c>
      <c r="C1672" s="6">
        <v>25</v>
      </c>
      <c r="D1672" s="6">
        <f t="shared" si="338"/>
        <v>38</v>
      </c>
      <c r="E1672" s="5">
        <f t="shared" si="339"/>
        <v>217.80000000000004</v>
      </c>
      <c r="F1672" s="5">
        <f t="shared" si="340"/>
        <v>432.98859707441784</v>
      </c>
      <c r="G1672" s="5">
        <f t="shared" si="341"/>
        <v>1534.7170558625965</v>
      </c>
      <c r="H1672" s="5">
        <f t="shared" si="342"/>
        <v>2185.5056529370145</v>
      </c>
      <c r="I1672" s="5">
        <f t="shared" si="343"/>
        <v>720</v>
      </c>
      <c r="J1672" s="5">
        <f t="shared" si="344"/>
        <v>1465.5056529370145</v>
      </c>
      <c r="K1672" s="2">
        <f t="shared" si="345"/>
        <v>50442.806474600948</v>
      </c>
      <c r="L1672" s="2">
        <f t="shared" si="346"/>
        <v>108134</v>
      </c>
      <c r="M1672" s="2">
        <f t="shared" si="347"/>
        <v>28600</v>
      </c>
      <c r="N1672" s="6">
        <f t="shared" si="348"/>
        <v>1</v>
      </c>
      <c r="O1672" s="2">
        <f t="shared" si="349"/>
        <v>9091.1935253990523</v>
      </c>
      <c r="P1672" s="2">
        <f t="shared" si="350"/>
        <v>9091.1935253990523</v>
      </c>
    </row>
    <row r="1673" spans="1:16">
      <c r="A1673" s="6">
        <v>2</v>
      </c>
      <c r="B1673" s="6">
        <v>11</v>
      </c>
      <c r="C1673" s="6">
        <v>26</v>
      </c>
      <c r="D1673" s="6">
        <f t="shared" si="338"/>
        <v>39</v>
      </c>
      <c r="E1673" s="5">
        <f t="shared" si="339"/>
        <v>217.80000000000004</v>
      </c>
      <c r="F1673" s="5">
        <f t="shared" si="340"/>
        <v>432.98859707441784</v>
      </c>
      <c r="G1673" s="5">
        <f t="shared" si="341"/>
        <v>1616.0570598233144</v>
      </c>
      <c r="H1673" s="5">
        <f t="shared" si="342"/>
        <v>2266.8456568977322</v>
      </c>
      <c r="I1673" s="5">
        <f t="shared" si="343"/>
        <v>720</v>
      </c>
      <c r="J1673" s="5">
        <f t="shared" si="344"/>
        <v>1546.8456568977322</v>
      </c>
      <c r="K1673" s="2">
        <f t="shared" si="345"/>
        <v>51854.959321141185</v>
      </c>
      <c r="L1673" s="2">
        <f t="shared" si="346"/>
        <v>110834</v>
      </c>
      <c r="M1673" s="2">
        <f t="shared" si="347"/>
        <v>29480</v>
      </c>
      <c r="N1673" s="6">
        <f t="shared" si="348"/>
        <v>1</v>
      </c>
      <c r="O1673" s="2">
        <f t="shared" si="349"/>
        <v>9499.0406788588152</v>
      </c>
      <c r="P1673" s="2">
        <f t="shared" si="350"/>
        <v>9499.0406788588152</v>
      </c>
    </row>
    <row r="1674" spans="1:16">
      <c r="A1674" s="6">
        <v>2</v>
      </c>
      <c r="B1674" s="6">
        <v>11</v>
      </c>
      <c r="C1674" s="6">
        <v>27</v>
      </c>
      <c r="D1674" s="6">
        <f t="shared" si="338"/>
        <v>40</v>
      </c>
      <c r="E1674" s="5">
        <f t="shared" si="339"/>
        <v>217.80000000000004</v>
      </c>
      <c r="F1674" s="5">
        <f t="shared" si="340"/>
        <v>432.98859707441784</v>
      </c>
      <c r="G1674" s="5">
        <f t="shared" si="341"/>
        <v>1699.1907643430709</v>
      </c>
      <c r="H1674" s="5">
        <f t="shared" si="342"/>
        <v>2349.9793614174887</v>
      </c>
      <c r="I1674" s="5">
        <f t="shared" si="343"/>
        <v>720</v>
      </c>
      <c r="J1674" s="5">
        <f t="shared" si="344"/>
        <v>1629.9793614174887</v>
      </c>
      <c r="K1674" s="2">
        <f t="shared" si="345"/>
        <v>53298.252802386953</v>
      </c>
      <c r="L1674" s="2">
        <f t="shared" si="346"/>
        <v>113534</v>
      </c>
      <c r="M1674" s="2">
        <f t="shared" si="347"/>
        <v>30360</v>
      </c>
      <c r="N1674" s="6">
        <f t="shared" si="348"/>
        <v>1</v>
      </c>
      <c r="O1674" s="2">
        <f t="shared" si="349"/>
        <v>9875.7471976130473</v>
      </c>
      <c r="P1674" s="2">
        <f t="shared" si="350"/>
        <v>9875.7471976130473</v>
      </c>
    </row>
    <row r="1675" spans="1:16">
      <c r="A1675" s="6">
        <v>2</v>
      </c>
      <c r="B1675" s="6">
        <v>11</v>
      </c>
      <c r="C1675" s="6">
        <v>28</v>
      </c>
      <c r="D1675" s="6">
        <f t="shared" si="338"/>
        <v>41</v>
      </c>
      <c r="E1675" s="5">
        <f t="shared" si="339"/>
        <v>217.80000000000004</v>
      </c>
      <c r="F1675" s="5">
        <f t="shared" si="340"/>
        <v>432.98859707441784</v>
      </c>
      <c r="G1675" s="5">
        <f t="shared" si="341"/>
        <v>1784.1503025602246</v>
      </c>
      <c r="H1675" s="5">
        <f t="shared" si="342"/>
        <v>2434.9388996346424</v>
      </c>
      <c r="I1675" s="5">
        <f t="shared" si="343"/>
        <v>720</v>
      </c>
      <c r="J1675" s="5">
        <f t="shared" si="344"/>
        <v>1714.9388996346424</v>
      </c>
      <c r="K1675" s="2">
        <f t="shared" si="345"/>
        <v>54773.244785323652</v>
      </c>
      <c r="L1675" s="2">
        <f t="shared" si="346"/>
        <v>116234</v>
      </c>
      <c r="M1675" s="2">
        <f t="shared" si="347"/>
        <v>31240</v>
      </c>
      <c r="N1675" s="6">
        <f t="shared" si="348"/>
        <v>1</v>
      </c>
      <c r="O1675" s="2">
        <f t="shared" si="349"/>
        <v>10220.755214676348</v>
      </c>
      <c r="P1675" s="2">
        <f t="shared" si="350"/>
        <v>10220.755214676348</v>
      </c>
    </row>
    <row r="1676" spans="1:16">
      <c r="A1676" s="6">
        <v>2</v>
      </c>
      <c r="B1676" s="6">
        <v>11</v>
      </c>
      <c r="C1676" s="6">
        <v>29</v>
      </c>
      <c r="D1676" s="6">
        <f t="shared" si="338"/>
        <v>42</v>
      </c>
      <c r="E1676" s="5">
        <f t="shared" si="339"/>
        <v>217.80000000000004</v>
      </c>
      <c r="F1676" s="5">
        <f t="shared" si="340"/>
        <v>432.98859707441784</v>
      </c>
      <c r="G1676" s="5">
        <f t="shared" si="341"/>
        <v>1870.9683306758782</v>
      </c>
      <c r="H1676" s="5">
        <f t="shared" si="342"/>
        <v>2521.7569277502962</v>
      </c>
      <c r="I1676" s="5">
        <f t="shared" si="343"/>
        <v>720</v>
      </c>
      <c r="J1676" s="5">
        <f t="shared" si="344"/>
        <v>1801.7569277502962</v>
      </c>
      <c r="K1676" s="2">
        <f t="shared" si="345"/>
        <v>56280.502217887086</v>
      </c>
      <c r="L1676" s="2">
        <f t="shared" si="346"/>
        <v>118934</v>
      </c>
      <c r="M1676" s="2">
        <f t="shared" si="347"/>
        <v>32120</v>
      </c>
      <c r="N1676" s="6">
        <f t="shared" si="348"/>
        <v>1</v>
      </c>
      <c r="O1676" s="2">
        <f t="shared" si="349"/>
        <v>10533.497782112914</v>
      </c>
      <c r="P1676" s="2">
        <f t="shared" si="350"/>
        <v>10533.497782112914</v>
      </c>
    </row>
    <row r="1677" spans="1:16">
      <c r="A1677" s="6">
        <v>2</v>
      </c>
      <c r="B1677" s="6">
        <v>11</v>
      </c>
      <c r="C1677" s="6">
        <v>30</v>
      </c>
      <c r="D1677" s="6">
        <f t="shared" si="338"/>
        <v>43</v>
      </c>
      <c r="E1677" s="5">
        <f t="shared" si="339"/>
        <v>217.80000000000004</v>
      </c>
      <c r="F1677" s="5">
        <f t="shared" si="340"/>
        <v>432.98859707441784</v>
      </c>
      <c r="G1677" s="5">
        <f t="shared" si="341"/>
        <v>1959.6780360096488</v>
      </c>
      <c r="H1677" s="5">
        <f t="shared" si="342"/>
        <v>2610.4666330840669</v>
      </c>
      <c r="I1677" s="5">
        <f t="shared" si="343"/>
        <v>720</v>
      </c>
      <c r="J1677" s="5">
        <f t="shared" si="344"/>
        <v>1890.4666330840669</v>
      </c>
      <c r="K1677" s="2">
        <f t="shared" si="345"/>
        <v>57820.601268820603</v>
      </c>
      <c r="L1677" s="2">
        <f t="shared" si="346"/>
        <v>121634</v>
      </c>
      <c r="M1677" s="2">
        <f t="shared" si="347"/>
        <v>33000</v>
      </c>
      <c r="N1677" s="6">
        <f t="shared" si="348"/>
        <v>1</v>
      </c>
      <c r="O1677" s="2">
        <f t="shared" si="349"/>
        <v>10813.398731179397</v>
      </c>
      <c r="P1677" s="2">
        <f t="shared" si="350"/>
        <v>10813.398731179397</v>
      </c>
    </row>
    <row r="1678" spans="1:16">
      <c r="A1678" s="6">
        <v>2</v>
      </c>
      <c r="B1678" s="6">
        <v>12</v>
      </c>
      <c r="C1678" s="6">
        <v>0</v>
      </c>
      <c r="D1678" s="6">
        <f t="shared" si="338"/>
        <v>14</v>
      </c>
      <c r="E1678" s="5">
        <f t="shared" si="339"/>
        <v>217.80000000000004</v>
      </c>
      <c r="F1678" s="5">
        <f t="shared" si="340"/>
        <v>484.15997672866712</v>
      </c>
      <c r="G1678" s="5">
        <f t="shared" si="341"/>
        <v>0</v>
      </c>
      <c r="H1678" s="5">
        <f t="shared" si="342"/>
        <v>701.95997672866713</v>
      </c>
      <c r="I1678" s="5">
        <f t="shared" si="343"/>
        <v>701.95997672866713</v>
      </c>
      <c r="J1678" s="5">
        <f t="shared" si="344"/>
        <v>0</v>
      </c>
      <c r="K1678" s="2">
        <f t="shared" si="345"/>
        <v>24373.61030307872</v>
      </c>
      <c r="L1678" s="2">
        <f t="shared" si="346"/>
        <v>42728</v>
      </c>
      <c r="M1678" s="2">
        <f t="shared" si="347"/>
        <v>7040</v>
      </c>
      <c r="N1678" s="6">
        <f t="shared" si="348"/>
        <v>1</v>
      </c>
      <c r="O1678" s="2">
        <f t="shared" si="349"/>
        <v>-8685.6103030787199</v>
      </c>
      <c r="P1678" s="2">
        <f t="shared" si="350"/>
        <v>-8685.6103030787199</v>
      </c>
    </row>
    <row r="1679" spans="1:16">
      <c r="A1679" s="6">
        <v>2</v>
      </c>
      <c r="B1679" s="6">
        <v>12</v>
      </c>
      <c r="C1679" s="6">
        <v>1</v>
      </c>
      <c r="D1679" s="6">
        <f t="shared" si="338"/>
        <v>15</v>
      </c>
      <c r="E1679" s="5">
        <f t="shared" si="339"/>
        <v>217.80000000000004</v>
      </c>
      <c r="F1679" s="5">
        <f t="shared" si="340"/>
        <v>484.15997672866712</v>
      </c>
      <c r="G1679" s="5">
        <f t="shared" si="341"/>
        <v>45.5625</v>
      </c>
      <c r="H1679" s="5">
        <f t="shared" si="342"/>
        <v>747.52247672866713</v>
      </c>
      <c r="I1679" s="5">
        <f t="shared" si="343"/>
        <v>720</v>
      </c>
      <c r="J1679" s="5">
        <f t="shared" si="344"/>
        <v>27.522476728667129</v>
      </c>
      <c r="K1679" s="2">
        <f t="shared" si="345"/>
        <v>25477.82077653936</v>
      </c>
      <c r="L1679" s="2">
        <f t="shared" si="346"/>
        <v>45428</v>
      </c>
      <c r="M1679" s="2">
        <f t="shared" si="347"/>
        <v>7920</v>
      </c>
      <c r="N1679" s="6">
        <f t="shared" si="348"/>
        <v>1</v>
      </c>
      <c r="O1679" s="2">
        <f t="shared" si="349"/>
        <v>-7969.8207765393599</v>
      </c>
      <c r="P1679" s="2">
        <f t="shared" si="350"/>
        <v>-7969.8207765393599</v>
      </c>
    </row>
    <row r="1680" spans="1:16">
      <c r="A1680" s="6">
        <v>2</v>
      </c>
      <c r="B1680" s="6">
        <v>12</v>
      </c>
      <c r="C1680" s="6">
        <v>2</v>
      </c>
      <c r="D1680" s="6">
        <f t="shared" si="338"/>
        <v>16</v>
      </c>
      <c r="E1680" s="5">
        <f t="shared" si="339"/>
        <v>217.80000000000004</v>
      </c>
      <c r="F1680" s="5">
        <f t="shared" si="340"/>
        <v>484.15997672866712</v>
      </c>
      <c r="G1680" s="5">
        <f t="shared" si="341"/>
        <v>92.264062499999994</v>
      </c>
      <c r="H1680" s="5">
        <f t="shared" si="342"/>
        <v>794.22403922866715</v>
      </c>
      <c r="I1680" s="5">
        <f t="shared" si="343"/>
        <v>720</v>
      </c>
      <c r="J1680" s="5">
        <f t="shared" si="344"/>
        <v>74.224039228667152</v>
      </c>
      <c r="K1680" s="2">
        <f t="shared" si="345"/>
        <v>26288.61179216436</v>
      </c>
      <c r="L1680" s="2">
        <f t="shared" si="346"/>
        <v>48128</v>
      </c>
      <c r="M1680" s="2">
        <f t="shared" si="347"/>
        <v>8800</v>
      </c>
      <c r="N1680" s="6">
        <f t="shared" si="348"/>
        <v>1</v>
      </c>
      <c r="O1680" s="2">
        <f t="shared" si="349"/>
        <v>-6960.6117921643599</v>
      </c>
      <c r="P1680" s="2">
        <f t="shared" si="350"/>
        <v>-6960.6117921643599</v>
      </c>
    </row>
    <row r="1681" spans="1:16">
      <c r="A1681" s="6">
        <v>2</v>
      </c>
      <c r="B1681" s="6">
        <v>12</v>
      </c>
      <c r="C1681" s="6">
        <v>3</v>
      </c>
      <c r="D1681" s="6">
        <f t="shared" si="338"/>
        <v>17</v>
      </c>
      <c r="E1681" s="5">
        <f t="shared" si="339"/>
        <v>217.80000000000004</v>
      </c>
      <c r="F1681" s="5">
        <f t="shared" si="340"/>
        <v>484.15997672866712</v>
      </c>
      <c r="G1681" s="5">
        <f t="shared" si="341"/>
        <v>140.12604492187498</v>
      </c>
      <c r="H1681" s="5">
        <f t="shared" si="342"/>
        <v>842.08602165054208</v>
      </c>
      <c r="I1681" s="5">
        <f t="shared" si="343"/>
        <v>720</v>
      </c>
      <c r="J1681" s="5">
        <f t="shared" si="344"/>
        <v>122.08602165054208</v>
      </c>
      <c r="K1681" s="2">
        <f t="shared" si="345"/>
        <v>27119.548986988579</v>
      </c>
      <c r="L1681" s="2">
        <f t="shared" si="346"/>
        <v>50828</v>
      </c>
      <c r="M1681" s="2">
        <f t="shared" si="347"/>
        <v>9680</v>
      </c>
      <c r="N1681" s="6">
        <f t="shared" si="348"/>
        <v>1</v>
      </c>
      <c r="O1681" s="2">
        <f t="shared" si="349"/>
        <v>-5971.5489869885787</v>
      </c>
      <c r="P1681" s="2">
        <f t="shared" si="350"/>
        <v>-5971.5489869885787</v>
      </c>
    </row>
    <row r="1682" spans="1:16">
      <c r="A1682" s="6">
        <v>2</v>
      </c>
      <c r="B1682" s="6">
        <v>12</v>
      </c>
      <c r="C1682" s="6">
        <v>4</v>
      </c>
      <c r="D1682" s="6">
        <f t="shared" si="338"/>
        <v>18</v>
      </c>
      <c r="E1682" s="5">
        <f t="shared" si="339"/>
        <v>217.80000000000004</v>
      </c>
      <c r="F1682" s="5">
        <f t="shared" si="340"/>
        <v>484.15997672866712</v>
      </c>
      <c r="G1682" s="5">
        <f t="shared" si="341"/>
        <v>189.17016064453125</v>
      </c>
      <c r="H1682" s="5">
        <f t="shared" si="342"/>
        <v>891.13013737319841</v>
      </c>
      <c r="I1682" s="5">
        <f t="shared" si="343"/>
        <v>720</v>
      </c>
      <c r="J1682" s="5">
        <f t="shared" si="344"/>
        <v>171.13013737319841</v>
      </c>
      <c r="K1682" s="2">
        <f t="shared" si="345"/>
        <v>27971.009329395805</v>
      </c>
      <c r="L1682" s="2">
        <f t="shared" si="346"/>
        <v>53528</v>
      </c>
      <c r="M1682" s="2">
        <f t="shared" si="347"/>
        <v>10560</v>
      </c>
      <c r="N1682" s="6">
        <f t="shared" si="348"/>
        <v>1</v>
      </c>
      <c r="O1682" s="2">
        <f t="shared" si="349"/>
        <v>-5003.0093293958053</v>
      </c>
      <c r="P1682" s="2">
        <f t="shared" si="350"/>
        <v>-5003.0093293958053</v>
      </c>
    </row>
    <row r="1683" spans="1:16">
      <c r="A1683" s="6">
        <v>2</v>
      </c>
      <c r="B1683" s="6">
        <v>12</v>
      </c>
      <c r="C1683" s="6">
        <v>5</v>
      </c>
      <c r="D1683" s="6">
        <f t="shared" si="338"/>
        <v>19</v>
      </c>
      <c r="E1683" s="5">
        <f t="shared" si="339"/>
        <v>217.80000000000004</v>
      </c>
      <c r="F1683" s="5">
        <f t="shared" si="340"/>
        <v>484.15997672866712</v>
      </c>
      <c r="G1683" s="5">
        <f t="shared" si="341"/>
        <v>239.41848456573481</v>
      </c>
      <c r="H1683" s="5">
        <f t="shared" si="342"/>
        <v>941.37846129440197</v>
      </c>
      <c r="I1683" s="5">
        <f t="shared" si="343"/>
        <v>720</v>
      </c>
      <c r="J1683" s="5">
        <f t="shared" si="344"/>
        <v>221.37846129440197</v>
      </c>
      <c r="K1683" s="2">
        <f t="shared" si="345"/>
        <v>28843.376064138924</v>
      </c>
      <c r="L1683" s="2">
        <f t="shared" si="346"/>
        <v>56228</v>
      </c>
      <c r="M1683" s="2">
        <f t="shared" si="347"/>
        <v>11440</v>
      </c>
      <c r="N1683" s="6">
        <f t="shared" si="348"/>
        <v>1</v>
      </c>
      <c r="O1683" s="2">
        <f t="shared" si="349"/>
        <v>-4055.3760641389235</v>
      </c>
      <c r="P1683" s="2">
        <f t="shared" si="350"/>
        <v>-4055.3760641389235</v>
      </c>
    </row>
    <row r="1684" spans="1:16">
      <c r="A1684" s="6">
        <v>2</v>
      </c>
      <c r="B1684" s="6">
        <v>12</v>
      </c>
      <c r="C1684" s="6">
        <v>6</v>
      </c>
      <c r="D1684" s="6">
        <f t="shared" si="338"/>
        <v>20</v>
      </c>
      <c r="E1684" s="5">
        <f t="shared" si="339"/>
        <v>217.80000000000004</v>
      </c>
      <c r="F1684" s="5">
        <f t="shared" si="340"/>
        <v>484.15997672866712</v>
      </c>
      <c r="G1684" s="5">
        <f t="shared" si="341"/>
        <v>290.89345874736784</v>
      </c>
      <c r="H1684" s="5">
        <f t="shared" si="342"/>
        <v>992.85343547603497</v>
      </c>
      <c r="I1684" s="5">
        <f t="shared" si="343"/>
        <v>720</v>
      </c>
      <c r="J1684" s="5">
        <f t="shared" si="344"/>
        <v>272.85343547603497</v>
      </c>
      <c r="K1684" s="2">
        <f t="shared" si="345"/>
        <v>29737.038810347829</v>
      </c>
      <c r="L1684" s="2">
        <f t="shared" si="346"/>
        <v>58928</v>
      </c>
      <c r="M1684" s="2">
        <f t="shared" si="347"/>
        <v>12320</v>
      </c>
      <c r="N1684" s="6">
        <f t="shared" si="348"/>
        <v>1</v>
      </c>
      <c r="O1684" s="2">
        <f t="shared" si="349"/>
        <v>-3129.038810347829</v>
      </c>
      <c r="P1684" s="2">
        <f t="shared" si="350"/>
        <v>-3129.038810347829</v>
      </c>
    </row>
    <row r="1685" spans="1:16">
      <c r="A1685" s="6">
        <v>2</v>
      </c>
      <c r="B1685" s="6">
        <v>12</v>
      </c>
      <c r="C1685" s="6">
        <v>7</v>
      </c>
      <c r="D1685" s="6">
        <f t="shared" si="338"/>
        <v>21</v>
      </c>
      <c r="E1685" s="5">
        <f t="shared" si="339"/>
        <v>217.80000000000004</v>
      </c>
      <c r="F1685" s="5">
        <f t="shared" si="340"/>
        <v>484.15997672866712</v>
      </c>
      <c r="G1685" s="5">
        <f t="shared" si="341"/>
        <v>343.61789814532818</v>
      </c>
      <c r="H1685" s="5">
        <f t="shared" si="342"/>
        <v>1045.5778748739954</v>
      </c>
      <c r="I1685" s="5">
        <f t="shared" si="343"/>
        <v>720</v>
      </c>
      <c r="J1685" s="5">
        <f t="shared" si="344"/>
        <v>325.57787487399537</v>
      </c>
      <c r="K1685" s="2">
        <f t="shared" si="345"/>
        <v>30652.393661006863</v>
      </c>
      <c r="L1685" s="2">
        <f t="shared" si="346"/>
        <v>61628</v>
      </c>
      <c r="M1685" s="2">
        <f t="shared" si="347"/>
        <v>13200</v>
      </c>
      <c r="N1685" s="6">
        <f t="shared" si="348"/>
        <v>1</v>
      </c>
      <c r="O1685" s="2">
        <f t="shared" si="349"/>
        <v>-2224.3936610068631</v>
      </c>
      <c r="P1685" s="2">
        <f t="shared" si="350"/>
        <v>-2224.3936610068631</v>
      </c>
    </row>
    <row r="1686" spans="1:16">
      <c r="A1686" s="6">
        <v>2</v>
      </c>
      <c r="B1686" s="6">
        <v>12</v>
      </c>
      <c r="C1686" s="6">
        <v>8</v>
      </c>
      <c r="D1686" s="6">
        <f t="shared" si="338"/>
        <v>22</v>
      </c>
      <c r="E1686" s="5">
        <f t="shared" si="339"/>
        <v>217.80000000000004</v>
      </c>
      <c r="F1686" s="5">
        <f t="shared" si="340"/>
        <v>484.15997672866712</v>
      </c>
      <c r="G1686" s="5">
        <f t="shared" si="341"/>
        <v>397.61499642530839</v>
      </c>
      <c r="H1686" s="5">
        <f t="shared" si="342"/>
        <v>1099.5749731539754</v>
      </c>
      <c r="I1686" s="5">
        <f t="shared" si="343"/>
        <v>720</v>
      </c>
      <c r="J1686" s="5">
        <f t="shared" si="344"/>
        <v>379.57497315397541</v>
      </c>
      <c r="K1686" s="2">
        <f t="shared" si="345"/>
        <v>31589.843283923183</v>
      </c>
      <c r="L1686" s="2">
        <f t="shared" si="346"/>
        <v>64328</v>
      </c>
      <c r="M1686" s="2">
        <f t="shared" si="347"/>
        <v>14080</v>
      </c>
      <c r="N1686" s="6">
        <f t="shared" si="348"/>
        <v>1</v>
      </c>
      <c r="O1686" s="2">
        <f t="shared" si="349"/>
        <v>-1341.8432839231828</v>
      </c>
      <c r="P1686" s="2">
        <f t="shared" si="350"/>
        <v>-1341.8432839231828</v>
      </c>
    </row>
    <row r="1687" spans="1:16">
      <c r="A1687" s="6">
        <v>2</v>
      </c>
      <c r="B1687" s="6">
        <v>12</v>
      </c>
      <c r="C1687" s="6">
        <v>9</v>
      </c>
      <c r="D1687" s="6">
        <f t="shared" si="338"/>
        <v>23</v>
      </c>
      <c r="E1687" s="5">
        <f t="shared" si="339"/>
        <v>217.80000000000004</v>
      </c>
      <c r="F1687" s="5">
        <f t="shared" si="340"/>
        <v>484.15997672866712</v>
      </c>
      <c r="G1687" s="5">
        <f t="shared" si="341"/>
        <v>452.90833186570285</v>
      </c>
      <c r="H1687" s="5">
        <f t="shared" si="342"/>
        <v>1154.8683085943699</v>
      </c>
      <c r="I1687" s="5">
        <f t="shared" si="343"/>
        <v>720</v>
      </c>
      <c r="J1687" s="5">
        <f t="shared" si="344"/>
        <v>434.86830859436986</v>
      </c>
      <c r="K1687" s="2">
        <f t="shared" si="345"/>
        <v>32549.797024207808</v>
      </c>
      <c r="L1687" s="2">
        <f t="shared" si="346"/>
        <v>67028</v>
      </c>
      <c r="M1687" s="2">
        <f t="shared" si="347"/>
        <v>14960</v>
      </c>
      <c r="N1687" s="6">
        <f t="shared" si="348"/>
        <v>1</v>
      </c>
      <c r="O1687" s="2">
        <f t="shared" si="349"/>
        <v>-481.79702420780814</v>
      </c>
      <c r="P1687" s="2">
        <f t="shared" si="350"/>
        <v>-481.79702420780814</v>
      </c>
    </row>
    <row r="1688" spans="1:16">
      <c r="A1688" s="6">
        <v>2</v>
      </c>
      <c r="B1688" s="6">
        <v>12</v>
      </c>
      <c r="C1688" s="6">
        <v>10</v>
      </c>
      <c r="D1688" s="6">
        <f t="shared" si="338"/>
        <v>24</v>
      </c>
      <c r="E1688" s="5">
        <f t="shared" si="339"/>
        <v>217.80000000000004</v>
      </c>
      <c r="F1688" s="5">
        <f t="shared" si="340"/>
        <v>484.15997672866712</v>
      </c>
      <c r="G1688" s="5">
        <f t="shared" si="341"/>
        <v>509.52187334891573</v>
      </c>
      <c r="H1688" s="5">
        <f t="shared" si="342"/>
        <v>1211.4818500775827</v>
      </c>
      <c r="I1688" s="5">
        <f t="shared" si="343"/>
        <v>720</v>
      </c>
      <c r="J1688" s="5">
        <f t="shared" si="344"/>
        <v>491.48185007758275</v>
      </c>
      <c r="K1688" s="2">
        <f t="shared" si="345"/>
        <v>33532.671008291363</v>
      </c>
      <c r="L1688" s="2">
        <f t="shared" si="346"/>
        <v>69728</v>
      </c>
      <c r="M1688" s="2">
        <f t="shared" si="347"/>
        <v>15840</v>
      </c>
      <c r="N1688" s="6">
        <f t="shared" si="348"/>
        <v>1</v>
      </c>
      <c r="O1688" s="2">
        <f t="shared" si="349"/>
        <v>355.32899170863675</v>
      </c>
      <c r="P1688" s="2">
        <f t="shared" si="350"/>
        <v>355.32899170863675</v>
      </c>
    </row>
    <row r="1689" spans="1:16">
      <c r="A1689" s="6">
        <v>2</v>
      </c>
      <c r="B1689" s="6">
        <v>12</v>
      </c>
      <c r="C1689" s="6">
        <v>11</v>
      </c>
      <c r="D1689" s="6">
        <f t="shared" si="338"/>
        <v>25</v>
      </c>
      <c r="E1689" s="5">
        <f t="shared" si="339"/>
        <v>217.80000000000004</v>
      </c>
      <c r="F1689" s="5">
        <f t="shared" si="340"/>
        <v>484.15997672866712</v>
      </c>
      <c r="G1689" s="5">
        <f t="shared" si="341"/>
        <v>567.47998644235474</v>
      </c>
      <c r="H1689" s="5">
        <f t="shared" si="342"/>
        <v>1269.4399631710219</v>
      </c>
      <c r="I1689" s="5">
        <f t="shared" si="343"/>
        <v>720</v>
      </c>
      <c r="J1689" s="5">
        <f t="shared" si="344"/>
        <v>549.43996317102187</v>
      </c>
      <c r="K1689" s="2">
        <f t="shared" si="345"/>
        <v>34538.888249496908</v>
      </c>
      <c r="L1689" s="2">
        <f t="shared" si="346"/>
        <v>72428</v>
      </c>
      <c r="M1689" s="2">
        <f t="shared" si="347"/>
        <v>16720</v>
      </c>
      <c r="N1689" s="6">
        <f t="shared" si="348"/>
        <v>1</v>
      </c>
      <c r="O1689" s="2">
        <f t="shared" si="349"/>
        <v>1169.1117505030925</v>
      </c>
      <c r="P1689" s="2">
        <f t="shared" si="350"/>
        <v>1169.1117505030925</v>
      </c>
    </row>
    <row r="1690" spans="1:16">
      <c r="A1690" s="6">
        <v>2</v>
      </c>
      <c r="B1690" s="6">
        <v>12</v>
      </c>
      <c r="C1690" s="6">
        <v>12</v>
      </c>
      <c r="D1690" s="6">
        <f t="shared" si="338"/>
        <v>26</v>
      </c>
      <c r="E1690" s="5">
        <f t="shared" si="339"/>
        <v>217.80000000000004</v>
      </c>
      <c r="F1690" s="5">
        <f t="shared" si="340"/>
        <v>484.15997672866712</v>
      </c>
      <c r="G1690" s="5">
        <f t="shared" si="341"/>
        <v>626.80743957041921</v>
      </c>
      <c r="H1690" s="5">
        <f t="shared" si="342"/>
        <v>1328.7674162990863</v>
      </c>
      <c r="I1690" s="5">
        <f t="shared" si="343"/>
        <v>720</v>
      </c>
      <c r="J1690" s="5">
        <f t="shared" si="344"/>
        <v>608.76741629908634</v>
      </c>
      <c r="K1690" s="2">
        <f t="shared" si="345"/>
        <v>35568.878755192469</v>
      </c>
      <c r="L1690" s="2">
        <f t="shared" si="346"/>
        <v>75128</v>
      </c>
      <c r="M1690" s="2">
        <f t="shared" si="347"/>
        <v>17600</v>
      </c>
      <c r="N1690" s="6">
        <f t="shared" si="348"/>
        <v>1</v>
      </c>
      <c r="O1690" s="2">
        <f t="shared" si="349"/>
        <v>1959.1212448075312</v>
      </c>
      <c r="P1690" s="2">
        <f t="shared" si="350"/>
        <v>1959.1212448075312</v>
      </c>
    </row>
    <row r="1691" spans="1:16">
      <c r="A1691" s="6">
        <v>2</v>
      </c>
      <c r="B1691" s="6">
        <v>12</v>
      </c>
      <c r="C1691" s="6">
        <v>13</v>
      </c>
      <c r="D1691" s="6">
        <f t="shared" si="338"/>
        <v>27</v>
      </c>
      <c r="E1691" s="5">
        <f t="shared" si="339"/>
        <v>217.80000000000004</v>
      </c>
      <c r="F1691" s="5">
        <f t="shared" si="340"/>
        <v>484.15997672866712</v>
      </c>
      <c r="G1691" s="5">
        <f t="shared" si="341"/>
        <v>687.52941027880343</v>
      </c>
      <c r="H1691" s="5">
        <f t="shared" si="342"/>
        <v>1389.4893870074707</v>
      </c>
      <c r="I1691" s="5">
        <f t="shared" si="343"/>
        <v>720</v>
      </c>
      <c r="J1691" s="5">
        <f t="shared" si="344"/>
        <v>669.48938700747067</v>
      </c>
      <c r="K1691" s="2">
        <f t="shared" si="345"/>
        <v>36623.079635546368</v>
      </c>
      <c r="L1691" s="2">
        <f t="shared" si="346"/>
        <v>77828</v>
      </c>
      <c r="M1691" s="2">
        <f t="shared" si="347"/>
        <v>18480</v>
      </c>
      <c r="N1691" s="6">
        <f t="shared" si="348"/>
        <v>1</v>
      </c>
      <c r="O1691" s="2">
        <f t="shared" si="349"/>
        <v>2724.9203644536319</v>
      </c>
      <c r="P1691" s="2">
        <f t="shared" si="350"/>
        <v>2724.9203644536319</v>
      </c>
    </row>
    <row r="1692" spans="1:16">
      <c r="A1692" s="6">
        <v>2</v>
      </c>
      <c r="B1692" s="6">
        <v>12</v>
      </c>
      <c r="C1692" s="6">
        <v>14</v>
      </c>
      <c r="D1692" s="6">
        <f t="shared" si="338"/>
        <v>28</v>
      </c>
      <c r="E1692" s="5">
        <f t="shared" si="339"/>
        <v>217.80000000000004</v>
      </c>
      <c r="F1692" s="5">
        <f t="shared" si="340"/>
        <v>484.15997672866712</v>
      </c>
      <c r="G1692" s="5">
        <f t="shared" si="341"/>
        <v>749.67149159246469</v>
      </c>
      <c r="H1692" s="5">
        <f t="shared" si="342"/>
        <v>1451.6314683211317</v>
      </c>
      <c r="I1692" s="5">
        <f t="shared" si="343"/>
        <v>720</v>
      </c>
      <c r="J1692" s="5">
        <f t="shared" si="344"/>
        <v>731.63146832113171</v>
      </c>
      <c r="K1692" s="2">
        <f t="shared" si="345"/>
        <v>37701.935213908539</v>
      </c>
      <c r="L1692" s="2">
        <f t="shared" si="346"/>
        <v>80528</v>
      </c>
      <c r="M1692" s="2">
        <f t="shared" si="347"/>
        <v>19360</v>
      </c>
      <c r="N1692" s="6">
        <f t="shared" si="348"/>
        <v>1</v>
      </c>
      <c r="O1692" s="2">
        <f t="shared" si="349"/>
        <v>3466.0647860914614</v>
      </c>
      <c r="P1692" s="2">
        <f t="shared" si="350"/>
        <v>3466.0647860914614</v>
      </c>
    </row>
    <row r="1693" spans="1:16">
      <c r="A1693" s="6">
        <v>2</v>
      </c>
      <c r="B1693" s="6">
        <v>12</v>
      </c>
      <c r="C1693" s="6">
        <v>15</v>
      </c>
      <c r="D1693" s="6">
        <f t="shared" si="338"/>
        <v>29</v>
      </c>
      <c r="E1693" s="5">
        <f t="shared" si="339"/>
        <v>217.80000000000004</v>
      </c>
      <c r="F1693" s="5">
        <f t="shared" si="340"/>
        <v>484.15997672866712</v>
      </c>
      <c r="G1693" s="5">
        <f t="shared" si="341"/>
        <v>813.25969846861108</v>
      </c>
      <c r="H1693" s="5">
        <f t="shared" si="342"/>
        <v>1515.2196751972783</v>
      </c>
      <c r="I1693" s="5">
        <f t="shared" si="343"/>
        <v>720</v>
      </c>
      <c r="J1693" s="5">
        <f t="shared" si="344"/>
        <v>795.21967519727832</v>
      </c>
      <c r="K1693" s="2">
        <f t="shared" si="345"/>
        <v>38805.897138841639</v>
      </c>
      <c r="L1693" s="2">
        <f t="shared" si="346"/>
        <v>83228</v>
      </c>
      <c r="M1693" s="2">
        <f t="shared" si="347"/>
        <v>20240</v>
      </c>
      <c r="N1693" s="6">
        <f t="shared" si="348"/>
        <v>1</v>
      </c>
      <c r="O1693" s="2">
        <f t="shared" si="349"/>
        <v>4182.1028611583606</v>
      </c>
      <c r="P1693" s="2">
        <f t="shared" si="350"/>
        <v>4182.1028611583606</v>
      </c>
    </row>
    <row r="1694" spans="1:16">
      <c r="A1694" s="6">
        <v>2</v>
      </c>
      <c r="B1694" s="6">
        <v>12</v>
      </c>
      <c r="C1694" s="6">
        <v>16</v>
      </c>
      <c r="D1694" s="6">
        <f t="shared" si="338"/>
        <v>30</v>
      </c>
      <c r="E1694" s="5">
        <f t="shared" si="339"/>
        <v>217.80000000000004</v>
      </c>
      <c r="F1694" s="5">
        <f t="shared" si="340"/>
        <v>484.15997672866712</v>
      </c>
      <c r="G1694" s="5">
        <f t="shared" si="341"/>
        <v>878.32047434610013</v>
      </c>
      <c r="H1694" s="5">
        <f t="shared" si="342"/>
        <v>1580.2804510747674</v>
      </c>
      <c r="I1694" s="5">
        <f t="shared" si="343"/>
        <v>720</v>
      </c>
      <c r="J1694" s="5">
        <f t="shared" si="344"/>
        <v>860.28045107476737</v>
      </c>
      <c r="K1694" s="2">
        <f t="shared" si="345"/>
        <v>39935.424497825821</v>
      </c>
      <c r="L1694" s="2">
        <f t="shared" si="346"/>
        <v>85928</v>
      </c>
      <c r="M1694" s="2">
        <f t="shared" si="347"/>
        <v>21120</v>
      </c>
      <c r="N1694" s="6">
        <f t="shared" si="348"/>
        <v>1</v>
      </c>
      <c r="O1694" s="2">
        <f t="shared" si="349"/>
        <v>4872.5755021741788</v>
      </c>
      <c r="P1694" s="2">
        <f t="shared" si="350"/>
        <v>4872.5755021741788</v>
      </c>
    </row>
    <row r="1695" spans="1:16">
      <c r="A1695" s="6">
        <v>2</v>
      </c>
      <c r="B1695" s="6">
        <v>12</v>
      </c>
      <c r="C1695" s="6">
        <v>17</v>
      </c>
      <c r="D1695" s="6">
        <f t="shared" si="338"/>
        <v>31</v>
      </c>
      <c r="E1695" s="5">
        <f t="shared" si="339"/>
        <v>217.80000000000004</v>
      </c>
      <c r="F1695" s="5">
        <f t="shared" si="340"/>
        <v>484.15997672866712</v>
      </c>
      <c r="G1695" s="5">
        <f t="shared" si="341"/>
        <v>944.88069779264049</v>
      </c>
      <c r="H1695" s="5">
        <f t="shared" si="342"/>
        <v>1646.8406745213076</v>
      </c>
      <c r="I1695" s="5">
        <f t="shared" si="343"/>
        <v>720</v>
      </c>
      <c r="J1695" s="5">
        <f t="shared" si="344"/>
        <v>926.84067452130762</v>
      </c>
      <c r="K1695" s="2">
        <f t="shared" si="345"/>
        <v>41090.983932661591</v>
      </c>
      <c r="L1695" s="2">
        <f t="shared" si="346"/>
        <v>88628</v>
      </c>
      <c r="M1695" s="2">
        <f t="shared" si="347"/>
        <v>22000</v>
      </c>
      <c r="N1695" s="6">
        <f t="shared" si="348"/>
        <v>1</v>
      </c>
      <c r="O1695" s="2">
        <f t="shared" si="349"/>
        <v>5537.0160673384089</v>
      </c>
      <c r="P1695" s="2">
        <f t="shared" si="350"/>
        <v>5537.0160673384089</v>
      </c>
    </row>
    <row r="1696" spans="1:16">
      <c r="A1696" s="6">
        <v>2</v>
      </c>
      <c r="B1696" s="6">
        <v>12</v>
      </c>
      <c r="C1696" s="6">
        <v>18</v>
      </c>
      <c r="D1696" s="6">
        <f t="shared" si="338"/>
        <v>32</v>
      </c>
      <c r="E1696" s="5">
        <f t="shared" si="339"/>
        <v>217.80000000000004</v>
      </c>
      <c r="F1696" s="5">
        <f t="shared" si="340"/>
        <v>484.15997672866712</v>
      </c>
      <c r="G1696" s="5">
        <f t="shared" si="341"/>
        <v>1012.9676892512279</v>
      </c>
      <c r="H1696" s="5">
        <f t="shared" si="342"/>
        <v>1714.927665979895</v>
      </c>
      <c r="I1696" s="5">
        <f t="shared" si="343"/>
        <v>720</v>
      </c>
      <c r="J1696" s="5">
        <f t="shared" si="344"/>
        <v>994.92766597989498</v>
      </c>
      <c r="K1696" s="2">
        <f t="shared" si="345"/>
        <v>42273.049756595399</v>
      </c>
      <c r="L1696" s="2">
        <f t="shared" si="346"/>
        <v>91328</v>
      </c>
      <c r="M1696" s="2">
        <f t="shared" si="347"/>
        <v>22880</v>
      </c>
      <c r="N1696" s="6">
        <f t="shared" si="348"/>
        <v>1</v>
      </c>
      <c r="O1696" s="2">
        <f t="shared" si="349"/>
        <v>6174.9502434046008</v>
      </c>
      <c r="P1696" s="2">
        <f t="shared" si="350"/>
        <v>6174.9502434046008</v>
      </c>
    </row>
    <row r="1697" spans="1:16">
      <c r="A1697" s="6">
        <v>2</v>
      </c>
      <c r="B1697" s="6">
        <v>12</v>
      </c>
      <c r="C1697" s="6">
        <v>19</v>
      </c>
      <c r="D1697" s="6">
        <f t="shared" si="338"/>
        <v>33</v>
      </c>
      <c r="E1697" s="5">
        <f t="shared" si="339"/>
        <v>217.80000000000004</v>
      </c>
      <c r="F1697" s="5">
        <f t="shared" si="340"/>
        <v>484.15997672866712</v>
      </c>
      <c r="G1697" s="5">
        <f t="shared" si="341"/>
        <v>1082.6092178872495</v>
      </c>
      <c r="H1697" s="5">
        <f t="shared" si="342"/>
        <v>1784.5691946159168</v>
      </c>
      <c r="I1697" s="5">
        <f t="shared" si="343"/>
        <v>720</v>
      </c>
      <c r="J1697" s="5">
        <f t="shared" si="344"/>
        <v>1064.5691946159168</v>
      </c>
      <c r="K1697" s="2">
        <f t="shared" si="345"/>
        <v>43482.104073192997</v>
      </c>
      <c r="L1697" s="2">
        <f t="shared" si="346"/>
        <v>94028</v>
      </c>
      <c r="M1697" s="2">
        <f t="shared" si="347"/>
        <v>23760</v>
      </c>
      <c r="N1697" s="6">
        <f t="shared" si="348"/>
        <v>1</v>
      </c>
      <c r="O1697" s="2">
        <f t="shared" si="349"/>
        <v>6785.895926807003</v>
      </c>
      <c r="P1697" s="2">
        <f t="shared" si="350"/>
        <v>6785.895926807003</v>
      </c>
    </row>
    <row r="1698" spans="1:16">
      <c r="A1698" s="6">
        <v>2</v>
      </c>
      <c r="B1698" s="6">
        <v>12</v>
      </c>
      <c r="C1698" s="6">
        <v>20</v>
      </c>
      <c r="D1698" s="6">
        <f t="shared" si="338"/>
        <v>34</v>
      </c>
      <c r="E1698" s="5">
        <f t="shared" si="339"/>
        <v>217.80000000000004</v>
      </c>
      <c r="F1698" s="5">
        <f t="shared" si="340"/>
        <v>484.15997672866712</v>
      </c>
      <c r="G1698" s="5">
        <f t="shared" si="341"/>
        <v>1153.8335085377266</v>
      </c>
      <c r="H1698" s="5">
        <f t="shared" si="342"/>
        <v>1855.7934852663939</v>
      </c>
      <c r="I1698" s="5">
        <f t="shared" si="343"/>
        <v>720</v>
      </c>
      <c r="J1698" s="5">
        <f t="shared" si="344"/>
        <v>1135.7934852663939</v>
      </c>
      <c r="K1698" s="2">
        <f t="shared" si="345"/>
        <v>44718.636896986005</v>
      </c>
      <c r="L1698" s="2">
        <f t="shared" si="346"/>
        <v>96728</v>
      </c>
      <c r="M1698" s="2">
        <f t="shared" si="347"/>
        <v>24640</v>
      </c>
      <c r="N1698" s="6">
        <f t="shared" si="348"/>
        <v>1</v>
      </c>
      <c r="O1698" s="2">
        <f t="shared" si="349"/>
        <v>7369.363103013995</v>
      </c>
      <c r="P1698" s="2">
        <f t="shared" si="350"/>
        <v>7369.363103013995</v>
      </c>
    </row>
    <row r="1699" spans="1:16">
      <c r="A1699" s="6">
        <v>2</v>
      </c>
      <c r="B1699" s="6">
        <v>12</v>
      </c>
      <c r="C1699" s="6">
        <v>21</v>
      </c>
      <c r="D1699" s="6">
        <f t="shared" si="338"/>
        <v>35</v>
      </c>
      <c r="E1699" s="5">
        <f t="shared" si="339"/>
        <v>217.80000000000004</v>
      </c>
      <c r="F1699" s="5">
        <f t="shared" si="340"/>
        <v>484.15997672866712</v>
      </c>
      <c r="G1699" s="5">
        <f t="shared" si="341"/>
        <v>1226.6692487641703</v>
      </c>
      <c r="H1699" s="5">
        <f t="shared" si="342"/>
        <v>1928.6292254928376</v>
      </c>
      <c r="I1699" s="5">
        <f t="shared" si="343"/>
        <v>720</v>
      </c>
      <c r="J1699" s="5">
        <f t="shared" si="344"/>
        <v>1208.6292254928376</v>
      </c>
      <c r="K1699" s="2">
        <f t="shared" si="345"/>
        <v>45983.146275917316</v>
      </c>
      <c r="L1699" s="2">
        <f t="shared" si="346"/>
        <v>99428</v>
      </c>
      <c r="M1699" s="2">
        <f t="shared" si="347"/>
        <v>25520</v>
      </c>
      <c r="N1699" s="6">
        <f t="shared" si="348"/>
        <v>1</v>
      </c>
      <c r="O1699" s="2">
        <f t="shared" si="349"/>
        <v>7924.8537240826845</v>
      </c>
      <c r="P1699" s="2">
        <f t="shared" si="350"/>
        <v>7924.8537240826845</v>
      </c>
    </row>
    <row r="1700" spans="1:16">
      <c r="A1700" s="6">
        <v>2</v>
      </c>
      <c r="B1700" s="6">
        <v>12</v>
      </c>
      <c r="C1700" s="6">
        <v>22</v>
      </c>
      <c r="D1700" s="6">
        <f t="shared" si="338"/>
        <v>36</v>
      </c>
      <c r="E1700" s="5">
        <f t="shared" si="339"/>
        <v>217.80000000000004</v>
      </c>
      <c r="F1700" s="5">
        <f t="shared" si="340"/>
        <v>484.15997672866712</v>
      </c>
      <c r="G1700" s="5">
        <f t="shared" si="341"/>
        <v>1301.1455960105666</v>
      </c>
      <c r="H1700" s="5">
        <f t="shared" si="342"/>
        <v>2003.1055727392336</v>
      </c>
      <c r="I1700" s="5">
        <f t="shared" si="343"/>
        <v>720</v>
      </c>
      <c r="J1700" s="5">
        <f t="shared" si="344"/>
        <v>1283.1055727392336</v>
      </c>
      <c r="K1700" s="2">
        <f t="shared" si="345"/>
        <v>47276.138415611698</v>
      </c>
      <c r="L1700" s="2">
        <f t="shared" si="346"/>
        <v>102128</v>
      </c>
      <c r="M1700" s="2">
        <f t="shared" si="347"/>
        <v>26400</v>
      </c>
      <c r="N1700" s="6">
        <f t="shared" si="348"/>
        <v>1</v>
      </c>
      <c r="O1700" s="2">
        <f t="shared" si="349"/>
        <v>8451.8615843883017</v>
      </c>
      <c r="P1700" s="2">
        <f t="shared" si="350"/>
        <v>8451.8615843883017</v>
      </c>
    </row>
    <row r="1701" spans="1:16">
      <c r="A1701" s="6">
        <v>2</v>
      </c>
      <c r="B1701" s="6">
        <v>12</v>
      </c>
      <c r="C1701" s="6">
        <v>23</v>
      </c>
      <c r="D1701" s="6">
        <f t="shared" si="338"/>
        <v>37</v>
      </c>
      <c r="E1701" s="5">
        <f t="shared" si="339"/>
        <v>217.80000000000004</v>
      </c>
      <c r="F1701" s="5">
        <f t="shared" si="340"/>
        <v>484.15997672866712</v>
      </c>
      <c r="G1701" s="5">
        <f t="shared" si="341"/>
        <v>1377.292184868003</v>
      </c>
      <c r="H1701" s="5">
        <f t="shared" si="342"/>
        <v>2079.2521615966702</v>
      </c>
      <c r="I1701" s="5">
        <f t="shared" si="343"/>
        <v>720</v>
      </c>
      <c r="J1701" s="5">
        <f t="shared" si="344"/>
        <v>1359.2521615966702</v>
      </c>
      <c r="K1701" s="2">
        <f t="shared" si="345"/>
        <v>48598.127805497745</v>
      </c>
      <c r="L1701" s="2">
        <f t="shared" si="346"/>
        <v>104828</v>
      </c>
      <c r="M1701" s="2">
        <f t="shared" si="347"/>
        <v>27280</v>
      </c>
      <c r="N1701" s="6">
        <f t="shared" si="348"/>
        <v>1</v>
      </c>
      <c r="O1701" s="2">
        <f t="shared" si="349"/>
        <v>8949.8721945022553</v>
      </c>
      <c r="P1701" s="2">
        <f t="shared" si="350"/>
        <v>8949.8721945022553</v>
      </c>
    </row>
    <row r="1702" spans="1:16">
      <c r="A1702" s="6">
        <v>2</v>
      </c>
      <c r="B1702" s="6">
        <v>12</v>
      </c>
      <c r="C1702" s="6">
        <v>24</v>
      </c>
      <c r="D1702" s="6">
        <f t="shared" si="338"/>
        <v>38</v>
      </c>
      <c r="E1702" s="5">
        <f t="shared" si="339"/>
        <v>217.80000000000004</v>
      </c>
      <c r="F1702" s="5">
        <f t="shared" si="340"/>
        <v>484.15997672866712</v>
      </c>
      <c r="G1702" s="5">
        <f t="shared" si="341"/>
        <v>1455.1391344474989</v>
      </c>
      <c r="H1702" s="5">
        <f t="shared" si="342"/>
        <v>2157.0991111761659</v>
      </c>
      <c r="I1702" s="5">
        <f t="shared" si="343"/>
        <v>720</v>
      </c>
      <c r="J1702" s="5">
        <f t="shared" si="344"/>
        <v>1437.0991111761659</v>
      </c>
      <c r="K1702" s="2">
        <f t="shared" si="345"/>
        <v>49949.637346808435</v>
      </c>
      <c r="L1702" s="2">
        <f t="shared" si="346"/>
        <v>107528</v>
      </c>
      <c r="M1702" s="2">
        <f t="shared" si="347"/>
        <v>28160</v>
      </c>
      <c r="N1702" s="6">
        <f t="shared" si="348"/>
        <v>1</v>
      </c>
      <c r="O1702" s="2">
        <f t="shared" si="349"/>
        <v>9418.3626531915652</v>
      </c>
      <c r="P1702" s="2">
        <f t="shared" si="350"/>
        <v>9418.3626531915652</v>
      </c>
    </row>
    <row r="1703" spans="1:16">
      <c r="A1703" s="6">
        <v>2</v>
      </c>
      <c r="B1703" s="6">
        <v>12</v>
      </c>
      <c r="C1703" s="6">
        <v>25</v>
      </c>
      <c r="D1703" s="6">
        <f t="shared" si="338"/>
        <v>39</v>
      </c>
      <c r="E1703" s="5">
        <f t="shared" si="339"/>
        <v>217.80000000000004</v>
      </c>
      <c r="F1703" s="5">
        <f t="shared" si="340"/>
        <v>484.15997672866712</v>
      </c>
      <c r="G1703" s="5">
        <f t="shared" si="341"/>
        <v>1534.7170558625965</v>
      </c>
      <c r="H1703" s="5">
        <f t="shared" si="342"/>
        <v>2236.6770325912635</v>
      </c>
      <c r="I1703" s="5">
        <f t="shared" si="343"/>
        <v>720</v>
      </c>
      <c r="J1703" s="5">
        <f t="shared" si="344"/>
        <v>1516.6770325912635</v>
      </c>
      <c r="K1703" s="2">
        <f t="shared" si="345"/>
        <v>51331.198482487212</v>
      </c>
      <c r="L1703" s="2">
        <f t="shared" si="346"/>
        <v>110228</v>
      </c>
      <c r="M1703" s="2">
        <f t="shared" si="347"/>
        <v>29040</v>
      </c>
      <c r="N1703" s="6">
        <f t="shared" si="348"/>
        <v>1</v>
      </c>
      <c r="O1703" s="2">
        <f t="shared" si="349"/>
        <v>9856.8015175127875</v>
      </c>
      <c r="P1703" s="2">
        <f t="shared" si="350"/>
        <v>9856.8015175127875</v>
      </c>
    </row>
    <row r="1704" spans="1:16">
      <c r="A1704" s="6">
        <v>2</v>
      </c>
      <c r="B1704" s="6">
        <v>12</v>
      </c>
      <c r="C1704" s="6">
        <v>26</v>
      </c>
      <c r="D1704" s="6">
        <f t="shared" si="338"/>
        <v>40</v>
      </c>
      <c r="E1704" s="5">
        <f t="shared" si="339"/>
        <v>217.80000000000004</v>
      </c>
      <c r="F1704" s="5">
        <f t="shared" si="340"/>
        <v>484.15997672866712</v>
      </c>
      <c r="G1704" s="5">
        <f t="shared" si="341"/>
        <v>1616.0570598233144</v>
      </c>
      <c r="H1704" s="5">
        <f t="shared" si="342"/>
        <v>2318.0170365519816</v>
      </c>
      <c r="I1704" s="5">
        <f t="shared" si="343"/>
        <v>720</v>
      </c>
      <c r="J1704" s="5">
        <f t="shared" si="344"/>
        <v>1598.0170365519816</v>
      </c>
      <c r="K1704" s="2">
        <f t="shared" si="345"/>
        <v>52743.351329027457</v>
      </c>
      <c r="L1704" s="2">
        <f t="shared" si="346"/>
        <v>112928</v>
      </c>
      <c r="M1704" s="2">
        <f t="shared" si="347"/>
        <v>29920</v>
      </c>
      <c r="N1704" s="6">
        <f t="shared" si="348"/>
        <v>1</v>
      </c>
      <c r="O1704" s="2">
        <f t="shared" si="349"/>
        <v>10264.648670972543</v>
      </c>
      <c r="P1704" s="2">
        <f t="shared" si="350"/>
        <v>10264.648670972543</v>
      </c>
    </row>
    <row r="1705" spans="1:16">
      <c r="A1705" s="6">
        <v>2</v>
      </c>
      <c r="B1705" s="6">
        <v>12</v>
      </c>
      <c r="C1705" s="6">
        <v>27</v>
      </c>
      <c r="D1705" s="6">
        <f t="shared" si="338"/>
        <v>41</v>
      </c>
      <c r="E1705" s="5">
        <f t="shared" si="339"/>
        <v>217.80000000000004</v>
      </c>
      <c r="F1705" s="5">
        <f t="shared" si="340"/>
        <v>484.15997672866712</v>
      </c>
      <c r="G1705" s="5">
        <f t="shared" si="341"/>
        <v>1699.1907643430709</v>
      </c>
      <c r="H1705" s="5">
        <f t="shared" si="342"/>
        <v>2401.1507410717381</v>
      </c>
      <c r="I1705" s="5">
        <f t="shared" si="343"/>
        <v>720</v>
      </c>
      <c r="J1705" s="5">
        <f t="shared" si="344"/>
        <v>1681.1507410717381</v>
      </c>
      <c r="K1705" s="2">
        <f t="shared" si="345"/>
        <v>54186.644810273232</v>
      </c>
      <c r="L1705" s="2">
        <f t="shared" si="346"/>
        <v>115628</v>
      </c>
      <c r="M1705" s="2">
        <f t="shared" si="347"/>
        <v>30800</v>
      </c>
      <c r="N1705" s="6">
        <f t="shared" si="348"/>
        <v>1</v>
      </c>
      <c r="O1705" s="2">
        <f t="shared" si="349"/>
        <v>10641.355189726768</v>
      </c>
      <c r="P1705" s="2">
        <f t="shared" si="350"/>
        <v>10641.355189726768</v>
      </c>
    </row>
    <row r="1706" spans="1:16">
      <c r="A1706" s="6">
        <v>2</v>
      </c>
      <c r="B1706" s="6">
        <v>12</v>
      </c>
      <c r="C1706" s="6">
        <v>28</v>
      </c>
      <c r="D1706" s="6">
        <f t="shared" si="338"/>
        <v>42</v>
      </c>
      <c r="E1706" s="5">
        <f t="shared" si="339"/>
        <v>217.80000000000004</v>
      </c>
      <c r="F1706" s="5">
        <f t="shared" si="340"/>
        <v>484.15997672866712</v>
      </c>
      <c r="G1706" s="5">
        <f t="shared" si="341"/>
        <v>1784.1503025602246</v>
      </c>
      <c r="H1706" s="5">
        <f t="shared" si="342"/>
        <v>2486.1102792888919</v>
      </c>
      <c r="I1706" s="5">
        <f t="shared" si="343"/>
        <v>720</v>
      </c>
      <c r="J1706" s="5">
        <f t="shared" si="344"/>
        <v>1766.1102792888919</v>
      </c>
      <c r="K1706" s="2">
        <f t="shared" si="345"/>
        <v>55661.636793209924</v>
      </c>
      <c r="L1706" s="2">
        <f t="shared" si="346"/>
        <v>118328</v>
      </c>
      <c r="M1706" s="2">
        <f t="shared" si="347"/>
        <v>31680</v>
      </c>
      <c r="N1706" s="6">
        <f t="shared" si="348"/>
        <v>1</v>
      </c>
      <c r="O1706" s="2">
        <f t="shared" si="349"/>
        <v>10986.363206790076</v>
      </c>
      <c r="P1706" s="2">
        <f t="shared" si="350"/>
        <v>10986.363206790076</v>
      </c>
    </row>
    <row r="1707" spans="1:16">
      <c r="A1707" s="6">
        <v>2</v>
      </c>
      <c r="B1707" s="6">
        <v>12</v>
      </c>
      <c r="C1707" s="6">
        <v>29</v>
      </c>
      <c r="D1707" s="6">
        <f t="shared" si="338"/>
        <v>43</v>
      </c>
      <c r="E1707" s="5">
        <f t="shared" si="339"/>
        <v>217.80000000000004</v>
      </c>
      <c r="F1707" s="5">
        <f t="shared" si="340"/>
        <v>484.15997672866712</v>
      </c>
      <c r="G1707" s="5">
        <f t="shared" si="341"/>
        <v>1870.9683306758782</v>
      </c>
      <c r="H1707" s="5">
        <f t="shared" si="342"/>
        <v>2572.9283074045452</v>
      </c>
      <c r="I1707" s="5">
        <f t="shared" si="343"/>
        <v>720</v>
      </c>
      <c r="J1707" s="5">
        <f t="shared" si="344"/>
        <v>1852.9283074045452</v>
      </c>
      <c r="K1707" s="2">
        <f t="shared" si="345"/>
        <v>57168.894225773358</v>
      </c>
      <c r="L1707" s="2">
        <f t="shared" si="346"/>
        <v>121028</v>
      </c>
      <c r="M1707" s="2">
        <f t="shared" si="347"/>
        <v>32560</v>
      </c>
      <c r="N1707" s="6">
        <f t="shared" si="348"/>
        <v>1</v>
      </c>
      <c r="O1707" s="2">
        <f t="shared" si="349"/>
        <v>11299.105774226642</v>
      </c>
      <c r="P1707" s="2">
        <f t="shared" si="350"/>
        <v>11299.105774226642</v>
      </c>
    </row>
    <row r="1708" spans="1:16">
      <c r="A1708" s="6">
        <v>2</v>
      </c>
      <c r="B1708" s="6">
        <v>12</v>
      </c>
      <c r="C1708" s="6">
        <v>30</v>
      </c>
      <c r="D1708" s="6">
        <f t="shared" si="338"/>
        <v>44</v>
      </c>
      <c r="E1708" s="5">
        <f t="shared" si="339"/>
        <v>217.80000000000004</v>
      </c>
      <c r="F1708" s="5">
        <f t="shared" si="340"/>
        <v>484.15997672866712</v>
      </c>
      <c r="G1708" s="5">
        <f t="shared" si="341"/>
        <v>1959.6780360096488</v>
      </c>
      <c r="H1708" s="5">
        <f t="shared" si="342"/>
        <v>2661.6380127383159</v>
      </c>
      <c r="I1708" s="5">
        <f t="shared" si="343"/>
        <v>720</v>
      </c>
      <c r="J1708" s="5">
        <f t="shared" si="344"/>
        <v>1941.6380127383159</v>
      </c>
      <c r="K1708" s="2">
        <f t="shared" si="345"/>
        <v>58708.993276706875</v>
      </c>
      <c r="L1708" s="2">
        <f t="shared" si="346"/>
        <v>123728</v>
      </c>
      <c r="M1708" s="2">
        <f t="shared" si="347"/>
        <v>33440</v>
      </c>
      <c r="N1708" s="6">
        <f t="shared" si="348"/>
        <v>1</v>
      </c>
      <c r="O1708" s="2">
        <f t="shared" si="349"/>
        <v>11579.006723293125</v>
      </c>
      <c r="P1708" s="2">
        <f t="shared" si="350"/>
        <v>11579.006723293125</v>
      </c>
    </row>
    <row r="1709" spans="1:16">
      <c r="A1709" s="6">
        <v>2</v>
      </c>
      <c r="B1709" s="6">
        <v>13</v>
      </c>
      <c r="C1709" s="6">
        <v>0</v>
      </c>
      <c r="D1709" s="6">
        <f t="shared" si="338"/>
        <v>15</v>
      </c>
      <c r="E1709" s="5">
        <f t="shared" si="339"/>
        <v>217.80000000000004</v>
      </c>
      <c r="F1709" s="5">
        <f t="shared" si="340"/>
        <v>537.61930749245744</v>
      </c>
      <c r="G1709" s="5">
        <f t="shared" si="341"/>
        <v>0</v>
      </c>
      <c r="H1709" s="5">
        <f t="shared" si="342"/>
        <v>755.41930749245751</v>
      </c>
      <c r="I1709" s="5">
        <f t="shared" si="343"/>
        <v>720</v>
      </c>
      <c r="J1709" s="5">
        <f t="shared" si="344"/>
        <v>35.419307492457506</v>
      </c>
      <c r="K1709" s="2">
        <f t="shared" si="345"/>
        <v>25614.918532855165</v>
      </c>
      <c r="L1709" s="2">
        <f t="shared" si="346"/>
        <v>44822</v>
      </c>
      <c r="M1709" s="2">
        <f t="shared" si="347"/>
        <v>7480</v>
      </c>
      <c r="N1709" s="6">
        <f t="shared" si="348"/>
        <v>1</v>
      </c>
      <c r="O1709" s="2">
        <f t="shared" si="349"/>
        <v>-8272.9185328551648</v>
      </c>
      <c r="P1709" s="2">
        <f t="shared" si="350"/>
        <v>-8272.9185328551648</v>
      </c>
    </row>
    <row r="1710" spans="1:16">
      <c r="A1710" s="6">
        <v>2</v>
      </c>
      <c r="B1710" s="6">
        <v>13</v>
      </c>
      <c r="C1710" s="6">
        <v>1</v>
      </c>
      <c r="D1710" s="6">
        <f t="shared" si="338"/>
        <v>16</v>
      </c>
      <c r="E1710" s="5">
        <f t="shared" si="339"/>
        <v>217.80000000000004</v>
      </c>
      <c r="F1710" s="5">
        <f t="shared" si="340"/>
        <v>537.61930749245744</v>
      </c>
      <c r="G1710" s="5">
        <f t="shared" si="341"/>
        <v>45.5625</v>
      </c>
      <c r="H1710" s="5">
        <f t="shared" si="342"/>
        <v>800.98180749245751</v>
      </c>
      <c r="I1710" s="5">
        <f t="shared" si="343"/>
        <v>720</v>
      </c>
      <c r="J1710" s="5">
        <f t="shared" si="344"/>
        <v>80.981807492457506</v>
      </c>
      <c r="K1710" s="2">
        <f t="shared" si="345"/>
        <v>26405.934157855165</v>
      </c>
      <c r="L1710" s="2">
        <f t="shared" si="346"/>
        <v>47522</v>
      </c>
      <c r="M1710" s="2">
        <f t="shared" si="347"/>
        <v>8360</v>
      </c>
      <c r="N1710" s="6">
        <f t="shared" si="348"/>
        <v>1</v>
      </c>
      <c r="O1710" s="2">
        <f t="shared" si="349"/>
        <v>-7243.9341578551648</v>
      </c>
      <c r="P1710" s="2">
        <f t="shared" si="350"/>
        <v>-7243.9341578551648</v>
      </c>
    </row>
    <row r="1711" spans="1:16">
      <c r="A1711" s="6">
        <v>2</v>
      </c>
      <c r="B1711" s="6">
        <v>13</v>
      </c>
      <c r="C1711" s="6">
        <v>2</v>
      </c>
      <c r="D1711" s="6">
        <f t="shared" si="338"/>
        <v>17</v>
      </c>
      <c r="E1711" s="5">
        <f t="shared" si="339"/>
        <v>217.80000000000004</v>
      </c>
      <c r="F1711" s="5">
        <f t="shared" si="340"/>
        <v>537.61930749245744</v>
      </c>
      <c r="G1711" s="5">
        <f t="shared" si="341"/>
        <v>92.264062499999994</v>
      </c>
      <c r="H1711" s="5">
        <f t="shared" si="342"/>
        <v>847.68336999245753</v>
      </c>
      <c r="I1711" s="5">
        <f t="shared" si="343"/>
        <v>720</v>
      </c>
      <c r="J1711" s="5">
        <f t="shared" si="344"/>
        <v>127.68336999245753</v>
      </c>
      <c r="K1711" s="2">
        <f t="shared" si="345"/>
        <v>27216.725173480165</v>
      </c>
      <c r="L1711" s="2">
        <f t="shared" si="346"/>
        <v>50222</v>
      </c>
      <c r="M1711" s="2">
        <f t="shared" si="347"/>
        <v>9240</v>
      </c>
      <c r="N1711" s="6">
        <f t="shared" si="348"/>
        <v>1</v>
      </c>
      <c r="O1711" s="2">
        <f t="shared" si="349"/>
        <v>-6234.7251734801648</v>
      </c>
      <c r="P1711" s="2">
        <f t="shared" si="350"/>
        <v>-6234.7251734801648</v>
      </c>
    </row>
    <row r="1712" spans="1:16">
      <c r="A1712" s="6">
        <v>2</v>
      </c>
      <c r="B1712" s="6">
        <v>13</v>
      </c>
      <c r="C1712" s="6">
        <v>3</v>
      </c>
      <c r="D1712" s="6">
        <f t="shared" si="338"/>
        <v>18</v>
      </c>
      <c r="E1712" s="5">
        <f t="shared" si="339"/>
        <v>217.80000000000004</v>
      </c>
      <c r="F1712" s="5">
        <f t="shared" si="340"/>
        <v>537.61930749245744</v>
      </c>
      <c r="G1712" s="5">
        <f t="shared" si="341"/>
        <v>140.12604492187498</v>
      </c>
      <c r="H1712" s="5">
        <f t="shared" si="342"/>
        <v>895.54535241433246</v>
      </c>
      <c r="I1712" s="5">
        <f t="shared" si="343"/>
        <v>720</v>
      </c>
      <c r="J1712" s="5">
        <f t="shared" si="344"/>
        <v>175.54535241433246</v>
      </c>
      <c r="K1712" s="2">
        <f t="shared" si="345"/>
        <v>28047.662368304384</v>
      </c>
      <c r="L1712" s="2">
        <f t="shared" si="346"/>
        <v>52922</v>
      </c>
      <c r="M1712" s="2">
        <f t="shared" si="347"/>
        <v>10120</v>
      </c>
      <c r="N1712" s="6">
        <f t="shared" si="348"/>
        <v>1</v>
      </c>
      <c r="O1712" s="2">
        <f t="shared" si="349"/>
        <v>-5245.6623683043836</v>
      </c>
      <c r="P1712" s="2">
        <f t="shared" si="350"/>
        <v>-5245.6623683043836</v>
      </c>
    </row>
    <row r="1713" spans="1:16">
      <c r="A1713" s="6">
        <v>2</v>
      </c>
      <c r="B1713" s="6">
        <v>13</v>
      </c>
      <c r="C1713" s="6">
        <v>4</v>
      </c>
      <c r="D1713" s="6">
        <f t="shared" si="338"/>
        <v>19</v>
      </c>
      <c r="E1713" s="5">
        <f t="shared" si="339"/>
        <v>217.80000000000004</v>
      </c>
      <c r="F1713" s="5">
        <f t="shared" si="340"/>
        <v>537.61930749245744</v>
      </c>
      <c r="G1713" s="5">
        <f t="shared" si="341"/>
        <v>189.17016064453125</v>
      </c>
      <c r="H1713" s="5">
        <f t="shared" si="342"/>
        <v>944.58946813698878</v>
      </c>
      <c r="I1713" s="5">
        <f t="shared" si="343"/>
        <v>720</v>
      </c>
      <c r="J1713" s="5">
        <f t="shared" si="344"/>
        <v>224.58946813698878</v>
      </c>
      <c r="K1713" s="2">
        <f t="shared" si="345"/>
        <v>28899.12271071161</v>
      </c>
      <c r="L1713" s="2">
        <f t="shared" si="346"/>
        <v>55622</v>
      </c>
      <c r="M1713" s="2">
        <f t="shared" si="347"/>
        <v>11000</v>
      </c>
      <c r="N1713" s="6">
        <f t="shared" si="348"/>
        <v>1</v>
      </c>
      <c r="O1713" s="2">
        <f t="shared" si="349"/>
        <v>-4277.1227107116101</v>
      </c>
      <c r="P1713" s="2">
        <f t="shared" si="350"/>
        <v>-4277.1227107116101</v>
      </c>
    </row>
    <row r="1714" spans="1:16">
      <c r="A1714" s="6">
        <v>2</v>
      </c>
      <c r="B1714" s="6">
        <v>13</v>
      </c>
      <c r="C1714" s="6">
        <v>5</v>
      </c>
      <c r="D1714" s="6">
        <f t="shared" si="338"/>
        <v>20</v>
      </c>
      <c r="E1714" s="5">
        <f t="shared" si="339"/>
        <v>217.80000000000004</v>
      </c>
      <c r="F1714" s="5">
        <f t="shared" si="340"/>
        <v>537.61930749245744</v>
      </c>
      <c r="G1714" s="5">
        <f t="shared" si="341"/>
        <v>239.41848456573481</v>
      </c>
      <c r="H1714" s="5">
        <f t="shared" si="342"/>
        <v>994.83779205819235</v>
      </c>
      <c r="I1714" s="5">
        <f t="shared" si="343"/>
        <v>720</v>
      </c>
      <c r="J1714" s="5">
        <f t="shared" si="344"/>
        <v>274.83779205819235</v>
      </c>
      <c r="K1714" s="2">
        <f t="shared" si="345"/>
        <v>29771.489445454728</v>
      </c>
      <c r="L1714" s="2">
        <f t="shared" si="346"/>
        <v>58322</v>
      </c>
      <c r="M1714" s="2">
        <f t="shared" si="347"/>
        <v>11880</v>
      </c>
      <c r="N1714" s="6">
        <f t="shared" si="348"/>
        <v>1</v>
      </c>
      <c r="O1714" s="2">
        <f t="shared" si="349"/>
        <v>-3329.4894454547284</v>
      </c>
      <c r="P1714" s="2">
        <f t="shared" si="350"/>
        <v>-3329.4894454547284</v>
      </c>
    </row>
    <row r="1715" spans="1:16">
      <c r="A1715" s="6">
        <v>2</v>
      </c>
      <c r="B1715" s="6">
        <v>13</v>
      </c>
      <c r="C1715" s="6">
        <v>6</v>
      </c>
      <c r="D1715" s="6">
        <f t="shared" si="338"/>
        <v>21</v>
      </c>
      <c r="E1715" s="5">
        <f t="shared" si="339"/>
        <v>217.80000000000004</v>
      </c>
      <c r="F1715" s="5">
        <f t="shared" si="340"/>
        <v>537.61930749245744</v>
      </c>
      <c r="G1715" s="5">
        <f t="shared" si="341"/>
        <v>290.89345874736784</v>
      </c>
      <c r="H1715" s="5">
        <f t="shared" si="342"/>
        <v>1046.3127662398254</v>
      </c>
      <c r="I1715" s="5">
        <f t="shared" si="343"/>
        <v>720</v>
      </c>
      <c r="J1715" s="5">
        <f t="shared" si="344"/>
        <v>326.31276623982535</v>
      </c>
      <c r="K1715" s="2">
        <f t="shared" si="345"/>
        <v>30665.152191663634</v>
      </c>
      <c r="L1715" s="2">
        <f t="shared" si="346"/>
        <v>61022</v>
      </c>
      <c r="M1715" s="2">
        <f t="shared" si="347"/>
        <v>12760</v>
      </c>
      <c r="N1715" s="6">
        <f t="shared" si="348"/>
        <v>1</v>
      </c>
      <c r="O1715" s="2">
        <f t="shared" si="349"/>
        <v>-2403.1521916636339</v>
      </c>
      <c r="P1715" s="2">
        <f t="shared" si="350"/>
        <v>-2403.1521916636339</v>
      </c>
    </row>
    <row r="1716" spans="1:16">
      <c r="A1716" s="6">
        <v>2</v>
      </c>
      <c r="B1716" s="6">
        <v>13</v>
      </c>
      <c r="C1716" s="6">
        <v>7</v>
      </c>
      <c r="D1716" s="6">
        <f t="shared" si="338"/>
        <v>22</v>
      </c>
      <c r="E1716" s="5">
        <f t="shared" si="339"/>
        <v>217.80000000000004</v>
      </c>
      <c r="F1716" s="5">
        <f t="shared" si="340"/>
        <v>537.61930749245744</v>
      </c>
      <c r="G1716" s="5">
        <f t="shared" si="341"/>
        <v>343.61789814532818</v>
      </c>
      <c r="H1716" s="5">
        <f t="shared" si="342"/>
        <v>1099.0372056377857</v>
      </c>
      <c r="I1716" s="5">
        <f t="shared" si="343"/>
        <v>720</v>
      </c>
      <c r="J1716" s="5">
        <f t="shared" si="344"/>
        <v>379.03720563778575</v>
      </c>
      <c r="K1716" s="2">
        <f t="shared" si="345"/>
        <v>31580.507042322668</v>
      </c>
      <c r="L1716" s="2">
        <f t="shared" si="346"/>
        <v>63722</v>
      </c>
      <c r="M1716" s="2">
        <f t="shared" si="347"/>
        <v>13640</v>
      </c>
      <c r="N1716" s="6">
        <f t="shared" si="348"/>
        <v>1</v>
      </c>
      <c r="O1716" s="2">
        <f t="shared" si="349"/>
        <v>-1498.507042322668</v>
      </c>
      <c r="P1716" s="2">
        <f t="shared" si="350"/>
        <v>-1498.507042322668</v>
      </c>
    </row>
    <row r="1717" spans="1:16">
      <c r="A1717" s="6">
        <v>2</v>
      </c>
      <c r="B1717" s="6">
        <v>13</v>
      </c>
      <c r="C1717" s="6">
        <v>8</v>
      </c>
      <c r="D1717" s="6">
        <f t="shared" si="338"/>
        <v>23</v>
      </c>
      <c r="E1717" s="5">
        <f t="shared" si="339"/>
        <v>217.80000000000004</v>
      </c>
      <c r="F1717" s="5">
        <f t="shared" si="340"/>
        <v>537.61930749245744</v>
      </c>
      <c r="G1717" s="5">
        <f t="shared" si="341"/>
        <v>397.61499642530839</v>
      </c>
      <c r="H1717" s="5">
        <f t="shared" si="342"/>
        <v>1153.034303917766</v>
      </c>
      <c r="I1717" s="5">
        <f t="shared" si="343"/>
        <v>720</v>
      </c>
      <c r="J1717" s="5">
        <f t="shared" si="344"/>
        <v>433.03430391776601</v>
      </c>
      <c r="K1717" s="2">
        <f t="shared" si="345"/>
        <v>32517.956665238991</v>
      </c>
      <c r="L1717" s="2">
        <f t="shared" si="346"/>
        <v>66422</v>
      </c>
      <c r="M1717" s="2">
        <f t="shared" si="347"/>
        <v>14520</v>
      </c>
      <c r="N1717" s="6">
        <f t="shared" si="348"/>
        <v>1</v>
      </c>
      <c r="O1717" s="2">
        <f t="shared" si="349"/>
        <v>-615.95666523899126</v>
      </c>
      <c r="P1717" s="2">
        <f t="shared" si="350"/>
        <v>-615.95666523899126</v>
      </c>
    </row>
    <row r="1718" spans="1:16">
      <c r="A1718" s="6">
        <v>2</v>
      </c>
      <c r="B1718" s="6">
        <v>13</v>
      </c>
      <c r="C1718" s="6">
        <v>9</v>
      </c>
      <c r="D1718" s="6">
        <f t="shared" si="338"/>
        <v>24</v>
      </c>
      <c r="E1718" s="5">
        <f t="shared" si="339"/>
        <v>217.80000000000004</v>
      </c>
      <c r="F1718" s="5">
        <f t="shared" si="340"/>
        <v>537.61930749245744</v>
      </c>
      <c r="G1718" s="5">
        <f t="shared" si="341"/>
        <v>452.90833186570285</v>
      </c>
      <c r="H1718" s="5">
        <f t="shared" si="342"/>
        <v>1208.3276393581605</v>
      </c>
      <c r="I1718" s="5">
        <f t="shared" si="343"/>
        <v>720</v>
      </c>
      <c r="J1718" s="5">
        <f t="shared" si="344"/>
        <v>488.32763935816047</v>
      </c>
      <c r="K1718" s="2">
        <f t="shared" si="345"/>
        <v>33477.910405523617</v>
      </c>
      <c r="L1718" s="2">
        <f t="shared" si="346"/>
        <v>69122</v>
      </c>
      <c r="M1718" s="2">
        <f t="shared" si="347"/>
        <v>15400</v>
      </c>
      <c r="N1718" s="6">
        <f t="shared" si="348"/>
        <v>1</v>
      </c>
      <c r="O1718" s="2">
        <f t="shared" si="349"/>
        <v>244.08959447638335</v>
      </c>
      <c r="P1718" s="2">
        <f t="shared" si="350"/>
        <v>244.08959447638335</v>
      </c>
    </row>
    <row r="1719" spans="1:16">
      <c r="A1719" s="6">
        <v>2</v>
      </c>
      <c r="B1719" s="6">
        <v>13</v>
      </c>
      <c r="C1719" s="6">
        <v>10</v>
      </c>
      <c r="D1719" s="6">
        <f t="shared" si="338"/>
        <v>25</v>
      </c>
      <c r="E1719" s="5">
        <f t="shared" si="339"/>
        <v>217.80000000000004</v>
      </c>
      <c r="F1719" s="5">
        <f t="shared" si="340"/>
        <v>537.61930749245744</v>
      </c>
      <c r="G1719" s="5">
        <f t="shared" si="341"/>
        <v>509.52187334891573</v>
      </c>
      <c r="H1719" s="5">
        <f t="shared" si="342"/>
        <v>1264.9411808413734</v>
      </c>
      <c r="I1719" s="5">
        <f t="shared" si="343"/>
        <v>720</v>
      </c>
      <c r="J1719" s="5">
        <f t="shared" si="344"/>
        <v>544.94118084137335</v>
      </c>
      <c r="K1719" s="2">
        <f t="shared" si="345"/>
        <v>34460.784389607172</v>
      </c>
      <c r="L1719" s="2">
        <f t="shared" si="346"/>
        <v>71822</v>
      </c>
      <c r="M1719" s="2">
        <f t="shared" si="347"/>
        <v>16280</v>
      </c>
      <c r="N1719" s="6">
        <f t="shared" si="348"/>
        <v>1</v>
      </c>
      <c r="O1719" s="2">
        <f t="shared" si="349"/>
        <v>1081.2156103928282</v>
      </c>
      <c r="P1719" s="2">
        <f t="shared" si="350"/>
        <v>1081.2156103928282</v>
      </c>
    </row>
    <row r="1720" spans="1:16">
      <c r="A1720" s="6">
        <v>2</v>
      </c>
      <c r="B1720" s="6">
        <v>13</v>
      </c>
      <c r="C1720" s="6">
        <v>11</v>
      </c>
      <c r="D1720" s="6">
        <f t="shared" si="338"/>
        <v>26</v>
      </c>
      <c r="E1720" s="5">
        <f t="shared" si="339"/>
        <v>217.80000000000004</v>
      </c>
      <c r="F1720" s="5">
        <f t="shared" si="340"/>
        <v>537.61930749245744</v>
      </c>
      <c r="G1720" s="5">
        <f t="shared" si="341"/>
        <v>567.47998644235474</v>
      </c>
      <c r="H1720" s="5">
        <f t="shared" si="342"/>
        <v>1322.8992939348122</v>
      </c>
      <c r="I1720" s="5">
        <f t="shared" si="343"/>
        <v>720</v>
      </c>
      <c r="J1720" s="5">
        <f t="shared" si="344"/>
        <v>602.89929393481225</v>
      </c>
      <c r="K1720" s="2">
        <f t="shared" si="345"/>
        <v>35467.001630812709</v>
      </c>
      <c r="L1720" s="2">
        <f t="shared" si="346"/>
        <v>74522</v>
      </c>
      <c r="M1720" s="2">
        <f t="shared" si="347"/>
        <v>17160</v>
      </c>
      <c r="N1720" s="6">
        <f t="shared" si="348"/>
        <v>1</v>
      </c>
      <c r="O1720" s="2">
        <f t="shared" si="349"/>
        <v>1894.9983691872912</v>
      </c>
      <c r="P1720" s="2">
        <f t="shared" si="350"/>
        <v>1894.9983691872912</v>
      </c>
    </row>
    <row r="1721" spans="1:16">
      <c r="A1721" s="6">
        <v>2</v>
      </c>
      <c r="B1721" s="6">
        <v>13</v>
      </c>
      <c r="C1721" s="6">
        <v>12</v>
      </c>
      <c r="D1721" s="6">
        <f t="shared" si="338"/>
        <v>27</v>
      </c>
      <c r="E1721" s="5">
        <f t="shared" si="339"/>
        <v>217.80000000000004</v>
      </c>
      <c r="F1721" s="5">
        <f t="shared" si="340"/>
        <v>537.61930749245744</v>
      </c>
      <c r="G1721" s="5">
        <f t="shared" si="341"/>
        <v>626.80743957041921</v>
      </c>
      <c r="H1721" s="5">
        <f t="shared" si="342"/>
        <v>1382.2267470628767</v>
      </c>
      <c r="I1721" s="5">
        <f t="shared" si="343"/>
        <v>720</v>
      </c>
      <c r="J1721" s="5">
        <f t="shared" si="344"/>
        <v>662.22674706287671</v>
      </c>
      <c r="K1721" s="2">
        <f t="shared" si="345"/>
        <v>36496.992136508277</v>
      </c>
      <c r="L1721" s="2">
        <f t="shared" si="346"/>
        <v>77222</v>
      </c>
      <c r="M1721" s="2">
        <f t="shared" si="347"/>
        <v>18040</v>
      </c>
      <c r="N1721" s="6">
        <f t="shared" si="348"/>
        <v>1</v>
      </c>
      <c r="O1721" s="2">
        <f t="shared" si="349"/>
        <v>2685.0078634917227</v>
      </c>
      <c r="P1721" s="2">
        <f t="shared" si="350"/>
        <v>2685.0078634917227</v>
      </c>
    </row>
    <row r="1722" spans="1:16">
      <c r="A1722" s="6">
        <v>2</v>
      </c>
      <c r="B1722" s="6">
        <v>13</v>
      </c>
      <c r="C1722" s="6">
        <v>13</v>
      </c>
      <c r="D1722" s="6">
        <f t="shared" si="338"/>
        <v>28</v>
      </c>
      <c r="E1722" s="5">
        <f t="shared" si="339"/>
        <v>217.80000000000004</v>
      </c>
      <c r="F1722" s="5">
        <f t="shared" si="340"/>
        <v>537.61930749245744</v>
      </c>
      <c r="G1722" s="5">
        <f t="shared" si="341"/>
        <v>687.52941027880343</v>
      </c>
      <c r="H1722" s="5">
        <f t="shared" si="342"/>
        <v>1442.9487177712608</v>
      </c>
      <c r="I1722" s="5">
        <f t="shared" si="343"/>
        <v>720</v>
      </c>
      <c r="J1722" s="5">
        <f t="shared" si="344"/>
        <v>722.94871777126082</v>
      </c>
      <c r="K1722" s="2">
        <f t="shared" si="345"/>
        <v>37551.193016862169</v>
      </c>
      <c r="L1722" s="2">
        <f t="shared" si="346"/>
        <v>79922</v>
      </c>
      <c r="M1722" s="2">
        <f t="shared" si="347"/>
        <v>18920</v>
      </c>
      <c r="N1722" s="6">
        <f t="shared" si="348"/>
        <v>1</v>
      </c>
      <c r="O1722" s="2">
        <f t="shared" si="349"/>
        <v>3450.8069831378307</v>
      </c>
      <c r="P1722" s="2">
        <f t="shared" si="350"/>
        <v>3450.8069831378307</v>
      </c>
    </row>
    <row r="1723" spans="1:16">
      <c r="A1723" s="6">
        <v>2</v>
      </c>
      <c r="B1723" s="6">
        <v>13</v>
      </c>
      <c r="C1723" s="6">
        <v>14</v>
      </c>
      <c r="D1723" s="6">
        <f t="shared" si="338"/>
        <v>29</v>
      </c>
      <c r="E1723" s="5">
        <f t="shared" si="339"/>
        <v>217.80000000000004</v>
      </c>
      <c r="F1723" s="5">
        <f t="shared" si="340"/>
        <v>537.61930749245744</v>
      </c>
      <c r="G1723" s="5">
        <f t="shared" si="341"/>
        <v>749.67149159246469</v>
      </c>
      <c r="H1723" s="5">
        <f t="shared" si="342"/>
        <v>1505.0907990849223</v>
      </c>
      <c r="I1723" s="5">
        <f t="shared" si="343"/>
        <v>720</v>
      </c>
      <c r="J1723" s="5">
        <f t="shared" si="344"/>
        <v>785.09079908492231</v>
      </c>
      <c r="K1723" s="2">
        <f t="shared" si="345"/>
        <v>38630.048595224347</v>
      </c>
      <c r="L1723" s="2">
        <f t="shared" si="346"/>
        <v>82622</v>
      </c>
      <c r="M1723" s="2">
        <f t="shared" si="347"/>
        <v>19800</v>
      </c>
      <c r="N1723" s="6">
        <f t="shared" si="348"/>
        <v>1</v>
      </c>
      <c r="O1723" s="2">
        <f t="shared" si="349"/>
        <v>4191.9514047756529</v>
      </c>
      <c r="P1723" s="2">
        <f t="shared" si="350"/>
        <v>4191.9514047756529</v>
      </c>
    </row>
    <row r="1724" spans="1:16">
      <c r="A1724" s="6">
        <v>2</v>
      </c>
      <c r="B1724" s="6">
        <v>13</v>
      </c>
      <c r="C1724" s="6">
        <v>15</v>
      </c>
      <c r="D1724" s="6">
        <f t="shared" si="338"/>
        <v>30</v>
      </c>
      <c r="E1724" s="5">
        <f t="shared" si="339"/>
        <v>217.80000000000004</v>
      </c>
      <c r="F1724" s="5">
        <f t="shared" si="340"/>
        <v>537.61930749245744</v>
      </c>
      <c r="G1724" s="5">
        <f t="shared" si="341"/>
        <v>813.25969846861108</v>
      </c>
      <c r="H1724" s="5">
        <f t="shared" si="342"/>
        <v>1568.6790059610685</v>
      </c>
      <c r="I1724" s="5">
        <f t="shared" si="343"/>
        <v>720</v>
      </c>
      <c r="J1724" s="5">
        <f t="shared" si="344"/>
        <v>848.67900596106847</v>
      </c>
      <c r="K1724" s="2">
        <f t="shared" si="345"/>
        <v>39734.010520157441</v>
      </c>
      <c r="L1724" s="2">
        <f t="shared" si="346"/>
        <v>85322</v>
      </c>
      <c r="M1724" s="2">
        <f t="shared" si="347"/>
        <v>20680</v>
      </c>
      <c r="N1724" s="6">
        <f t="shared" si="348"/>
        <v>1</v>
      </c>
      <c r="O1724" s="2">
        <f t="shared" si="349"/>
        <v>4907.9894798425594</v>
      </c>
      <c r="P1724" s="2">
        <f t="shared" si="350"/>
        <v>4907.9894798425594</v>
      </c>
    </row>
    <row r="1725" spans="1:16">
      <c r="A1725" s="6">
        <v>2</v>
      </c>
      <c r="B1725" s="6">
        <v>13</v>
      </c>
      <c r="C1725" s="6">
        <v>16</v>
      </c>
      <c r="D1725" s="6">
        <f t="shared" si="338"/>
        <v>31</v>
      </c>
      <c r="E1725" s="5">
        <f t="shared" si="339"/>
        <v>217.80000000000004</v>
      </c>
      <c r="F1725" s="5">
        <f t="shared" si="340"/>
        <v>537.61930749245744</v>
      </c>
      <c r="G1725" s="5">
        <f t="shared" si="341"/>
        <v>878.32047434610013</v>
      </c>
      <c r="H1725" s="5">
        <f t="shared" si="342"/>
        <v>1633.7397818385575</v>
      </c>
      <c r="I1725" s="5">
        <f t="shared" si="343"/>
        <v>720</v>
      </c>
      <c r="J1725" s="5">
        <f t="shared" si="344"/>
        <v>913.73978183855752</v>
      </c>
      <c r="K1725" s="2">
        <f t="shared" si="345"/>
        <v>40863.537879141622</v>
      </c>
      <c r="L1725" s="2">
        <f t="shared" si="346"/>
        <v>88022</v>
      </c>
      <c r="M1725" s="2">
        <f t="shared" si="347"/>
        <v>21560</v>
      </c>
      <c r="N1725" s="6">
        <f t="shared" si="348"/>
        <v>1</v>
      </c>
      <c r="O1725" s="2">
        <f t="shared" si="349"/>
        <v>5598.4621208583776</v>
      </c>
      <c r="P1725" s="2">
        <f t="shared" si="350"/>
        <v>5598.4621208583776</v>
      </c>
    </row>
    <row r="1726" spans="1:16">
      <c r="A1726" s="6">
        <v>2</v>
      </c>
      <c r="B1726" s="6">
        <v>13</v>
      </c>
      <c r="C1726" s="6">
        <v>17</v>
      </c>
      <c r="D1726" s="6">
        <f t="shared" si="338"/>
        <v>32</v>
      </c>
      <c r="E1726" s="5">
        <f t="shared" si="339"/>
        <v>217.80000000000004</v>
      </c>
      <c r="F1726" s="5">
        <f t="shared" si="340"/>
        <v>537.61930749245744</v>
      </c>
      <c r="G1726" s="5">
        <f t="shared" si="341"/>
        <v>944.88069779264049</v>
      </c>
      <c r="H1726" s="5">
        <f t="shared" si="342"/>
        <v>1700.300005285098</v>
      </c>
      <c r="I1726" s="5">
        <f t="shared" si="343"/>
        <v>720</v>
      </c>
      <c r="J1726" s="5">
        <f t="shared" si="344"/>
        <v>980.300005285098</v>
      </c>
      <c r="K1726" s="2">
        <f t="shared" si="345"/>
        <v>42019.0973139774</v>
      </c>
      <c r="L1726" s="2">
        <f t="shared" si="346"/>
        <v>90722</v>
      </c>
      <c r="M1726" s="2">
        <f t="shared" si="347"/>
        <v>22440</v>
      </c>
      <c r="N1726" s="6">
        <f t="shared" si="348"/>
        <v>1</v>
      </c>
      <c r="O1726" s="2">
        <f t="shared" si="349"/>
        <v>6262.9026860226004</v>
      </c>
      <c r="P1726" s="2">
        <f t="shared" si="350"/>
        <v>6262.9026860226004</v>
      </c>
    </row>
    <row r="1727" spans="1:16">
      <c r="A1727" s="6">
        <v>2</v>
      </c>
      <c r="B1727" s="6">
        <v>13</v>
      </c>
      <c r="C1727" s="6">
        <v>18</v>
      </c>
      <c r="D1727" s="6">
        <f t="shared" si="338"/>
        <v>33</v>
      </c>
      <c r="E1727" s="5">
        <f t="shared" si="339"/>
        <v>217.80000000000004</v>
      </c>
      <c r="F1727" s="5">
        <f t="shared" si="340"/>
        <v>537.61930749245744</v>
      </c>
      <c r="G1727" s="5">
        <f t="shared" si="341"/>
        <v>1012.9676892512279</v>
      </c>
      <c r="H1727" s="5">
        <f t="shared" si="342"/>
        <v>1768.3869967436854</v>
      </c>
      <c r="I1727" s="5">
        <f t="shared" si="343"/>
        <v>720</v>
      </c>
      <c r="J1727" s="5">
        <f t="shared" si="344"/>
        <v>1048.3869967436854</v>
      </c>
      <c r="K1727" s="2">
        <f t="shared" si="345"/>
        <v>43201.163137911208</v>
      </c>
      <c r="L1727" s="2">
        <f t="shared" si="346"/>
        <v>93422</v>
      </c>
      <c r="M1727" s="2">
        <f t="shared" si="347"/>
        <v>23320</v>
      </c>
      <c r="N1727" s="6">
        <f t="shared" si="348"/>
        <v>1</v>
      </c>
      <c r="O1727" s="2">
        <f t="shared" si="349"/>
        <v>6900.8368620887923</v>
      </c>
      <c r="P1727" s="2">
        <f t="shared" si="350"/>
        <v>6900.8368620887923</v>
      </c>
    </row>
    <row r="1728" spans="1:16">
      <c r="A1728" s="6">
        <v>2</v>
      </c>
      <c r="B1728" s="6">
        <v>13</v>
      </c>
      <c r="C1728" s="6">
        <v>19</v>
      </c>
      <c r="D1728" s="6">
        <f t="shared" si="338"/>
        <v>34</v>
      </c>
      <c r="E1728" s="5">
        <f t="shared" si="339"/>
        <v>217.80000000000004</v>
      </c>
      <c r="F1728" s="5">
        <f t="shared" si="340"/>
        <v>537.61930749245744</v>
      </c>
      <c r="G1728" s="5">
        <f t="shared" si="341"/>
        <v>1082.6092178872495</v>
      </c>
      <c r="H1728" s="5">
        <f t="shared" si="342"/>
        <v>1838.0285253797069</v>
      </c>
      <c r="I1728" s="5">
        <f t="shared" si="343"/>
        <v>720</v>
      </c>
      <c r="J1728" s="5">
        <f t="shared" si="344"/>
        <v>1118.0285253797069</v>
      </c>
      <c r="K1728" s="2">
        <f t="shared" si="345"/>
        <v>44410.217454508806</v>
      </c>
      <c r="L1728" s="2">
        <f t="shared" si="346"/>
        <v>96122</v>
      </c>
      <c r="M1728" s="2">
        <f t="shared" si="347"/>
        <v>24200</v>
      </c>
      <c r="N1728" s="6">
        <f t="shared" si="348"/>
        <v>1</v>
      </c>
      <c r="O1728" s="2">
        <f t="shared" si="349"/>
        <v>7511.7825454911945</v>
      </c>
      <c r="P1728" s="2">
        <f t="shared" si="350"/>
        <v>7511.7825454911945</v>
      </c>
    </row>
    <row r="1729" spans="1:16">
      <c r="A1729" s="6">
        <v>2</v>
      </c>
      <c r="B1729" s="6">
        <v>13</v>
      </c>
      <c r="C1729" s="6">
        <v>20</v>
      </c>
      <c r="D1729" s="6">
        <f t="shared" si="338"/>
        <v>35</v>
      </c>
      <c r="E1729" s="5">
        <f t="shared" si="339"/>
        <v>217.80000000000004</v>
      </c>
      <c r="F1729" s="5">
        <f t="shared" si="340"/>
        <v>537.61930749245744</v>
      </c>
      <c r="G1729" s="5">
        <f t="shared" si="341"/>
        <v>1153.8335085377266</v>
      </c>
      <c r="H1729" s="5">
        <f t="shared" si="342"/>
        <v>1909.252816030184</v>
      </c>
      <c r="I1729" s="5">
        <f t="shared" si="343"/>
        <v>720</v>
      </c>
      <c r="J1729" s="5">
        <f t="shared" si="344"/>
        <v>1189.252816030184</v>
      </c>
      <c r="K1729" s="2">
        <f t="shared" si="345"/>
        <v>45646.750278301806</v>
      </c>
      <c r="L1729" s="2">
        <f t="shared" si="346"/>
        <v>98822</v>
      </c>
      <c r="M1729" s="2">
        <f t="shared" si="347"/>
        <v>25080</v>
      </c>
      <c r="N1729" s="6">
        <f t="shared" si="348"/>
        <v>1</v>
      </c>
      <c r="O1729" s="2">
        <f t="shared" si="349"/>
        <v>8095.2497216981938</v>
      </c>
      <c r="P1729" s="2">
        <f t="shared" si="350"/>
        <v>8095.2497216981938</v>
      </c>
    </row>
    <row r="1730" spans="1:16">
      <c r="A1730" s="6">
        <v>2</v>
      </c>
      <c r="B1730" s="6">
        <v>13</v>
      </c>
      <c r="C1730" s="6">
        <v>21</v>
      </c>
      <c r="D1730" s="6">
        <f t="shared" si="338"/>
        <v>36</v>
      </c>
      <c r="E1730" s="5">
        <f t="shared" si="339"/>
        <v>217.80000000000004</v>
      </c>
      <c r="F1730" s="5">
        <f t="shared" si="340"/>
        <v>537.61930749245744</v>
      </c>
      <c r="G1730" s="5">
        <f t="shared" si="341"/>
        <v>1226.6692487641703</v>
      </c>
      <c r="H1730" s="5">
        <f t="shared" si="342"/>
        <v>1982.0885562566277</v>
      </c>
      <c r="I1730" s="5">
        <f t="shared" si="343"/>
        <v>720</v>
      </c>
      <c r="J1730" s="5">
        <f t="shared" si="344"/>
        <v>1262.0885562566277</v>
      </c>
      <c r="K1730" s="2">
        <f t="shared" si="345"/>
        <v>46911.259657233124</v>
      </c>
      <c r="L1730" s="2">
        <f t="shared" si="346"/>
        <v>101522</v>
      </c>
      <c r="M1730" s="2">
        <f t="shared" si="347"/>
        <v>25960</v>
      </c>
      <c r="N1730" s="6">
        <f t="shared" si="348"/>
        <v>1</v>
      </c>
      <c r="O1730" s="2">
        <f t="shared" si="349"/>
        <v>8650.740342766876</v>
      </c>
      <c r="P1730" s="2">
        <f t="shared" si="350"/>
        <v>8650.740342766876</v>
      </c>
    </row>
    <row r="1731" spans="1:16">
      <c r="A1731" s="6">
        <v>2</v>
      </c>
      <c r="B1731" s="6">
        <v>13</v>
      </c>
      <c r="C1731" s="6">
        <v>22</v>
      </c>
      <c r="D1731" s="6">
        <f t="shared" si="338"/>
        <v>37</v>
      </c>
      <c r="E1731" s="5">
        <f t="shared" si="339"/>
        <v>217.80000000000004</v>
      </c>
      <c r="F1731" s="5">
        <f t="shared" si="340"/>
        <v>537.61930749245744</v>
      </c>
      <c r="G1731" s="5">
        <f t="shared" si="341"/>
        <v>1301.1455960105666</v>
      </c>
      <c r="H1731" s="5">
        <f t="shared" si="342"/>
        <v>2056.5649035030242</v>
      </c>
      <c r="I1731" s="5">
        <f t="shared" si="343"/>
        <v>720</v>
      </c>
      <c r="J1731" s="5">
        <f t="shared" si="344"/>
        <v>1336.5649035030242</v>
      </c>
      <c r="K1731" s="2">
        <f t="shared" si="345"/>
        <v>48204.251796927507</v>
      </c>
      <c r="L1731" s="2">
        <f t="shared" si="346"/>
        <v>104222</v>
      </c>
      <c r="M1731" s="2">
        <f t="shared" si="347"/>
        <v>26840</v>
      </c>
      <c r="N1731" s="6">
        <f t="shared" si="348"/>
        <v>1</v>
      </c>
      <c r="O1731" s="2">
        <f t="shared" si="349"/>
        <v>9177.7482030724932</v>
      </c>
      <c r="P1731" s="2">
        <f t="shared" si="350"/>
        <v>9177.7482030724932</v>
      </c>
    </row>
    <row r="1732" spans="1:16">
      <c r="A1732" s="6">
        <v>2</v>
      </c>
      <c r="B1732" s="6">
        <v>13</v>
      </c>
      <c r="C1732" s="6">
        <v>23</v>
      </c>
      <c r="D1732" s="6">
        <f t="shared" ref="D1732:D1795" si="351">A1732+B1732+C1732</f>
        <v>38</v>
      </c>
      <c r="E1732" s="5">
        <f t="shared" ref="E1732:E1795" si="352">IF(A1732=0,0,A1732*LABOR_HRS_WK_TOM*SEASON_WEEKS*(1+DIM_PCT_TOM)^A1732)</f>
        <v>217.80000000000004</v>
      </c>
      <c r="F1732" s="5">
        <f t="shared" ref="F1732:F1795" si="353">IF(B1732=0,0,B1732*LABOR_HRS_WK_CAR*SEASON_WEEKS*(1+DIM_PCT_CAR)^B1732)</f>
        <v>537.61930749245744</v>
      </c>
      <c r="G1732" s="5">
        <f t="shared" ref="G1732:G1795" si="354">IF(C1732=0,0,C1732*LABOR_HRS_WK_MES*SEASON_WEEKS*(1+DIM_PCT_MES)^C1732)</f>
        <v>1377.292184868003</v>
      </c>
      <c r="H1732" s="5">
        <f t="shared" ref="H1732:H1795" si="355">E1732+F1732+G1732</f>
        <v>2132.7114923604604</v>
      </c>
      <c r="I1732" s="5">
        <f t="shared" ref="I1732:I1795" si="356">MIN(H1732,FARMER_HRS)</f>
        <v>720</v>
      </c>
      <c r="J1732" s="5">
        <f t="shared" ref="J1732:J1795" si="357">MAX(0,H1732-FARMER_HRS)</f>
        <v>1412.7114923604604</v>
      </c>
      <c r="K1732" s="2">
        <f t="shared" ref="K1732:K1795" si="358">I1732*FARMER_RATE+J1732*TEMP_WORKER_RATE</f>
        <v>49526.241186813553</v>
      </c>
      <c r="L1732" s="2">
        <f t="shared" ref="L1732:L1795" si="359">A1732*PRICE_TOM+B1732*PRICE_CAR+C1732*PRICE_MES</f>
        <v>106922</v>
      </c>
      <c r="M1732" s="2">
        <f t="shared" ref="M1732:M1795" si="360">A1732*FERT_BED_TOM+B1732*FERT_BED_CAR+C1732*FERT_BED_MES</f>
        <v>27720</v>
      </c>
      <c r="N1732" s="6">
        <f t="shared" ref="N1732:N1795" si="361">IF(AND(D1732&lt;=TOTAL_BEDS,J1732&lt;=TEMP_WORKER_MAX*TEMP_WORKER_HRS),1,0)</f>
        <v>1</v>
      </c>
      <c r="O1732" s="2">
        <f t="shared" ref="O1732:O1795" si="362">L1732-M1732-K1732-FIXED_COSTS</f>
        <v>9675.7588131864468</v>
      </c>
      <c r="P1732" s="2">
        <f t="shared" ref="P1732:P1795" si="363">IF(N1732=1,O1732,"")</f>
        <v>9675.7588131864468</v>
      </c>
    </row>
    <row r="1733" spans="1:16">
      <c r="A1733" s="6">
        <v>2</v>
      </c>
      <c r="B1733" s="6">
        <v>13</v>
      </c>
      <c r="C1733" s="6">
        <v>24</v>
      </c>
      <c r="D1733" s="6">
        <f t="shared" si="351"/>
        <v>39</v>
      </c>
      <c r="E1733" s="5">
        <f t="shared" si="352"/>
        <v>217.80000000000004</v>
      </c>
      <c r="F1733" s="5">
        <f t="shared" si="353"/>
        <v>537.61930749245744</v>
      </c>
      <c r="G1733" s="5">
        <f t="shared" si="354"/>
        <v>1455.1391344474989</v>
      </c>
      <c r="H1733" s="5">
        <f t="shared" si="355"/>
        <v>2210.5584419399565</v>
      </c>
      <c r="I1733" s="5">
        <f t="shared" si="356"/>
        <v>720</v>
      </c>
      <c r="J1733" s="5">
        <f t="shared" si="357"/>
        <v>1490.5584419399565</v>
      </c>
      <c r="K1733" s="2">
        <f t="shared" si="358"/>
        <v>50877.750728124243</v>
      </c>
      <c r="L1733" s="2">
        <f t="shared" si="359"/>
        <v>109622</v>
      </c>
      <c r="M1733" s="2">
        <f t="shared" si="360"/>
        <v>28600</v>
      </c>
      <c r="N1733" s="6">
        <f t="shared" si="361"/>
        <v>1</v>
      </c>
      <c r="O1733" s="2">
        <f t="shared" si="362"/>
        <v>10144.249271875757</v>
      </c>
      <c r="P1733" s="2">
        <f t="shared" si="363"/>
        <v>10144.249271875757</v>
      </c>
    </row>
    <row r="1734" spans="1:16">
      <c r="A1734" s="6">
        <v>2</v>
      </c>
      <c r="B1734" s="6">
        <v>13</v>
      </c>
      <c r="C1734" s="6">
        <v>25</v>
      </c>
      <c r="D1734" s="6">
        <f t="shared" si="351"/>
        <v>40</v>
      </c>
      <c r="E1734" s="5">
        <f t="shared" si="352"/>
        <v>217.80000000000004</v>
      </c>
      <c r="F1734" s="5">
        <f t="shared" si="353"/>
        <v>537.61930749245744</v>
      </c>
      <c r="G1734" s="5">
        <f t="shared" si="354"/>
        <v>1534.7170558625965</v>
      </c>
      <c r="H1734" s="5">
        <f t="shared" si="355"/>
        <v>2290.1363633550541</v>
      </c>
      <c r="I1734" s="5">
        <f t="shared" si="356"/>
        <v>720</v>
      </c>
      <c r="J1734" s="5">
        <f t="shared" si="357"/>
        <v>1570.1363633550541</v>
      </c>
      <c r="K1734" s="2">
        <f t="shared" si="358"/>
        <v>52259.311863803021</v>
      </c>
      <c r="L1734" s="2">
        <f t="shared" si="359"/>
        <v>112322</v>
      </c>
      <c r="M1734" s="2">
        <f t="shared" si="360"/>
        <v>29480</v>
      </c>
      <c r="N1734" s="6">
        <f t="shared" si="361"/>
        <v>1</v>
      </c>
      <c r="O1734" s="2">
        <f t="shared" si="362"/>
        <v>10582.688136196979</v>
      </c>
      <c r="P1734" s="2">
        <f t="shared" si="363"/>
        <v>10582.688136196979</v>
      </c>
    </row>
    <row r="1735" spans="1:16">
      <c r="A1735" s="6">
        <v>2</v>
      </c>
      <c r="B1735" s="6">
        <v>13</v>
      </c>
      <c r="C1735" s="6">
        <v>26</v>
      </c>
      <c r="D1735" s="6">
        <f t="shared" si="351"/>
        <v>41</v>
      </c>
      <c r="E1735" s="5">
        <f t="shared" si="352"/>
        <v>217.80000000000004</v>
      </c>
      <c r="F1735" s="5">
        <f t="shared" si="353"/>
        <v>537.61930749245744</v>
      </c>
      <c r="G1735" s="5">
        <f t="shared" si="354"/>
        <v>1616.0570598233144</v>
      </c>
      <c r="H1735" s="5">
        <f t="shared" si="355"/>
        <v>2371.4763673157718</v>
      </c>
      <c r="I1735" s="5">
        <f t="shared" si="356"/>
        <v>720</v>
      </c>
      <c r="J1735" s="5">
        <f t="shared" si="357"/>
        <v>1651.4763673157718</v>
      </c>
      <c r="K1735" s="2">
        <f t="shared" si="358"/>
        <v>53671.464710343258</v>
      </c>
      <c r="L1735" s="2">
        <f t="shared" si="359"/>
        <v>115022</v>
      </c>
      <c r="M1735" s="2">
        <f t="shared" si="360"/>
        <v>30360</v>
      </c>
      <c r="N1735" s="6">
        <f t="shared" si="361"/>
        <v>1</v>
      </c>
      <c r="O1735" s="2">
        <f t="shared" si="362"/>
        <v>10990.535289656742</v>
      </c>
      <c r="P1735" s="2">
        <f t="shared" si="363"/>
        <v>10990.535289656742</v>
      </c>
    </row>
    <row r="1736" spans="1:16">
      <c r="A1736" s="6">
        <v>2</v>
      </c>
      <c r="B1736" s="6">
        <v>13</v>
      </c>
      <c r="C1736" s="6">
        <v>27</v>
      </c>
      <c r="D1736" s="6">
        <f t="shared" si="351"/>
        <v>42</v>
      </c>
      <c r="E1736" s="5">
        <f t="shared" si="352"/>
        <v>217.80000000000004</v>
      </c>
      <c r="F1736" s="5">
        <f t="shared" si="353"/>
        <v>537.61930749245744</v>
      </c>
      <c r="G1736" s="5">
        <f t="shared" si="354"/>
        <v>1699.1907643430709</v>
      </c>
      <c r="H1736" s="5">
        <f t="shared" si="355"/>
        <v>2454.6100718355283</v>
      </c>
      <c r="I1736" s="5">
        <f t="shared" si="356"/>
        <v>720</v>
      </c>
      <c r="J1736" s="5">
        <f t="shared" si="357"/>
        <v>1734.6100718355283</v>
      </c>
      <c r="K1736" s="2">
        <f t="shared" si="358"/>
        <v>55114.758191589033</v>
      </c>
      <c r="L1736" s="2">
        <f t="shared" si="359"/>
        <v>117722</v>
      </c>
      <c r="M1736" s="2">
        <f t="shared" si="360"/>
        <v>31240</v>
      </c>
      <c r="N1736" s="6">
        <f t="shared" si="361"/>
        <v>1</v>
      </c>
      <c r="O1736" s="2">
        <f t="shared" si="362"/>
        <v>11367.241808410967</v>
      </c>
      <c r="P1736" s="2">
        <f t="shared" si="363"/>
        <v>11367.241808410967</v>
      </c>
    </row>
    <row r="1737" spans="1:16">
      <c r="A1737" s="6">
        <v>2</v>
      </c>
      <c r="B1737" s="6">
        <v>13</v>
      </c>
      <c r="C1737" s="6">
        <v>28</v>
      </c>
      <c r="D1737" s="6">
        <f t="shared" si="351"/>
        <v>43</v>
      </c>
      <c r="E1737" s="5">
        <f t="shared" si="352"/>
        <v>217.80000000000004</v>
      </c>
      <c r="F1737" s="5">
        <f t="shared" si="353"/>
        <v>537.61930749245744</v>
      </c>
      <c r="G1737" s="5">
        <f t="shared" si="354"/>
        <v>1784.1503025602246</v>
      </c>
      <c r="H1737" s="5">
        <f t="shared" si="355"/>
        <v>2539.569610052682</v>
      </c>
      <c r="I1737" s="5">
        <f t="shared" si="356"/>
        <v>720</v>
      </c>
      <c r="J1737" s="5">
        <f t="shared" si="357"/>
        <v>1819.569610052682</v>
      </c>
      <c r="K1737" s="2">
        <f t="shared" si="358"/>
        <v>56589.750174525732</v>
      </c>
      <c r="L1737" s="2">
        <f t="shared" si="359"/>
        <v>120422</v>
      </c>
      <c r="M1737" s="2">
        <f t="shared" si="360"/>
        <v>32120</v>
      </c>
      <c r="N1737" s="6">
        <f t="shared" si="361"/>
        <v>1</v>
      </c>
      <c r="O1737" s="2">
        <f t="shared" si="362"/>
        <v>11712.249825474268</v>
      </c>
      <c r="P1737" s="2">
        <f t="shared" si="363"/>
        <v>11712.249825474268</v>
      </c>
    </row>
    <row r="1738" spans="1:16">
      <c r="A1738" s="6">
        <v>2</v>
      </c>
      <c r="B1738" s="6">
        <v>13</v>
      </c>
      <c r="C1738" s="6">
        <v>29</v>
      </c>
      <c r="D1738" s="6">
        <f t="shared" si="351"/>
        <v>44</v>
      </c>
      <c r="E1738" s="5">
        <f t="shared" si="352"/>
        <v>217.80000000000004</v>
      </c>
      <c r="F1738" s="5">
        <f t="shared" si="353"/>
        <v>537.61930749245744</v>
      </c>
      <c r="G1738" s="5">
        <f t="shared" si="354"/>
        <v>1870.9683306758782</v>
      </c>
      <c r="H1738" s="5">
        <f t="shared" si="355"/>
        <v>2626.3876381683358</v>
      </c>
      <c r="I1738" s="5">
        <f t="shared" si="356"/>
        <v>720</v>
      </c>
      <c r="J1738" s="5">
        <f t="shared" si="357"/>
        <v>1906.3876381683358</v>
      </c>
      <c r="K1738" s="2">
        <f t="shared" si="358"/>
        <v>58097.007607089159</v>
      </c>
      <c r="L1738" s="2">
        <f t="shared" si="359"/>
        <v>123122</v>
      </c>
      <c r="M1738" s="2">
        <f t="shared" si="360"/>
        <v>33000</v>
      </c>
      <c r="N1738" s="6">
        <f t="shared" si="361"/>
        <v>1</v>
      </c>
      <c r="O1738" s="2">
        <f t="shared" si="362"/>
        <v>12024.992392910841</v>
      </c>
      <c r="P1738" s="2">
        <f t="shared" si="363"/>
        <v>12024.992392910841</v>
      </c>
    </row>
    <row r="1739" spans="1:16">
      <c r="A1739" s="6">
        <v>2</v>
      </c>
      <c r="B1739" s="6">
        <v>13</v>
      </c>
      <c r="C1739" s="6">
        <v>30</v>
      </c>
      <c r="D1739" s="6">
        <f t="shared" si="351"/>
        <v>45</v>
      </c>
      <c r="E1739" s="5">
        <f t="shared" si="352"/>
        <v>217.80000000000004</v>
      </c>
      <c r="F1739" s="5">
        <f t="shared" si="353"/>
        <v>537.61930749245744</v>
      </c>
      <c r="G1739" s="5">
        <f t="shared" si="354"/>
        <v>1959.6780360096488</v>
      </c>
      <c r="H1739" s="5">
        <f t="shared" si="355"/>
        <v>2715.0973435021065</v>
      </c>
      <c r="I1739" s="5">
        <f t="shared" si="356"/>
        <v>720</v>
      </c>
      <c r="J1739" s="5">
        <f t="shared" si="357"/>
        <v>1995.0973435021065</v>
      </c>
      <c r="K1739" s="2">
        <f t="shared" si="358"/>
        <v>59637.106658022683</v>
      </c>
      <c r="L1739" s="2">
        <f t="shared" si="359"/>
        <v>125822</v>
      </c>
      <c r="M1739" s="2">
        <f t="shared" si="360"/>
        <v>33880</v>
      </c>
      <c r="N1739" s="6">
        <f t="shared" si="361"/>
        <v>1</v>
      </c>
      <c r="O1739" s="2">
        <f t="shared" si="362"/>
        <v>12304.893341977317</v>
      </c>
      <c r="P1739" s="2">
        <f t="shared" si="363"/>
        <v>12304.893341977317</v>
      </c>
    </row>
    <row r="1740" spans="1:16">
      <c r="A1740" s="6">
        <v>2</v>
      </c>
      <c r="B1740" s="6">
        <v>14</v>
      </c>
      <c r="C1740" s="6">
        <v>0</v>
      </c>
      <c r="D1740" s="6">
        <f t="shared" si="351"/>
        <v>16</v>
      </c>
      <c r="E1740" s="5">
        <f t="shared" si="352"/>
        <v>217.80000000000004</v>
      </c>
      <c r="F1740" s="5">
        <f t="shared" si="353"/>
        <v>593.44900480898184</v>
      </c>
      <c r="G1740" s="5">
        <f t="shared" si="354"/>
        <v>0</v>
      </c>
      <c r="H1740" s="5">
        <f t="shared" si="355"/>
        <v>811.24900480898191</v>
      </c>
      <c r="I1740" s="5">
        <f t="shared" si="356"/>
        <v>720</v>
      </c>
      <c r="J1740" s="5">
        <f t="shared" si="357"/>
        <v>91.249004808981908</v>
      </c>
      <c r="K1740" s="2">
        <f t="shared" si="358"/>
        <v>26584.184111267048</v>
      </c>
      <c r="L1740" s="2">
        <f t="shared" si="359"/>
        <v>46916</v>
      </c>
      <c r="M1740" s="2">
        <f t="shared" si="360"/>
        <v>7920</v>
      </c>
      <c r="N1740" s="6">
        <f t="shared" si="361"/>
        <v>1</v>
      </c>
      <c r="O1740" s="2">
        <f t="shared" si="362"/>
        <v>-7588.1841112670481</v>
      </c>
      <c r="P1740" s="2">
        <f t="shared" si="363"/>
        <v>-7588.1841112670481</v>
      </c>
    </row>
    <row r="1741" spans="1:16">
      <c r="A1741" s="6">
        <v>2</v>
      </c>
      <c r="B1741" s="6">
        <v>14</v>
      </c>
      <c r="C1741" s="6">
        <v>1</v>
      </c>
      <c r="D1741" s="6">
        <f t="shared" si="351"/>
        <v>17</v>
      </c>
      <c r="E1741" s="5">
        <f t="shared" si="352"/>
        <v>217.80000000000004</v>
      </c>
      <c r="F1741" s="5">
        <f t="shared" si="353"/>
        <v>593.44900480898184</v>
      </c>
      <c r="G1741" s="5">
        <f t="shared" si="354"/>
        <v>45.5625</v>
      </c>
      <c r="H1741" s="5">
        <f t="shared" si="355"/>
        <v>856.81150480898191</v>
      </c>
      <c r="I1741" s="5">
        <f t="shared" si="356"/>
        <v>720</v>
      </c>
      <c r="J1741" s="5">
        <f t="shared" si="357"/>
        <v>136.81150480898191</v>
      </c>
      <c r="K1741" s="2">
        <f t="shared" si="358"/>
        <v>27375.199736267048</v>
      </c>
      <c r="L1741" s="2">
        <f t="shared" si="359"/>
        <v>49616</v>
      </c>
      <c r="M1741" s="2">
        <f t="shared" si="360"/>
        <v>8800</v>
      </c>
      <c r="N1741" s="6">
        <f t="shared" si="361"/>
        <v>1</v>
      </c>
      <c r="O1741" s="2">
        <f t="shared" si="362"/>
        <v>-6559.1997362670481</v>
      </c>
      <c r="P1741" s="2">
        <f t="shared" si="363"/>
        <v>-6559.1997362670481</v>
      </c>
    </row>
    <row r="1742" spans="1:16">
      <c r="A1742" s="6">
        <v>2</v>
      </c>
      <c r="B1742" s="6">
        <v>14</v>
      </c>
      <c r="C1742" s="6">
        <v>2</v>
      </c>
      <c r="D1742" s="6">
        <f t="shared" si="351"/>
        <v>18</v>
      </c>
      <c r="E1742" s="5">
        <f t="shared" si="352"/>
        <v>217.80000000000004</v>
      </c>
      <c r="F1742" s="5">
        <f t="shared" si="353"/>
        <v>593.44900480898184</v>
      </c>
      <c r="G1742" s="5">
        <f t="shared" si="354"/>
        <v>92.264062499999994</v>
      </c>
      <c r="H1742" s="5">
        <f t="shared" si="355"/>
        <v>903.51306730898193</v>
      </c>
      <c r="I1742" s="5">
        <f t="shared" si="356"/>
        <v>720</v>
      </c>
      <c r="J1742" s="5">
        <f t="shared" si="357"/>
        <v>183.51306730898193</v>
      </c>
      <c r="K1742" s="2">
        <f t="shared" si="358"/>
        <v>28185.990751892048</v>
      </c>
      <c r="L1742" s="2">
        <f t="shared" si="359"/>
        <v>52316</v>
      </c>
      <c r="M1742" s="2">
        <f t="shared" si="360"/>
        <v>9680</v>
      </c>
      <c r="N1742" s="6">
        <f t="shared" si="361"/>
        <v>1</v>
      </c>
      <c r="O1742" s="2">
        <f t="shared" si="362"/>
        <v>-5549.9907518920481</v>
      </c>
      <c r="P1742" s="2">
        <f t="shared" si="363"/>
        <v>-5549.9907518920481</v>
      </c>
    </row>
    <row r="1743" spans="1:16">
      <c r="A1743" s="6">
        <v>2</v>
      </c>
      <c r="B1743" s="6">
        <v>14</v>
      </c>
      <c r="C1743" s="6">
        <v>3</v>
      </c>
      <c r="D1743" s="6">
        <f t="shared" si="351"/>
        <v>19</v>
      </c>
      <c r="E1743" s="5">
        <f t="shared" si="352"/>
        <v>217.80000000000004</v>
      </c>
      <c r="F1743" s="5">
        <f t="shared" si="353"/>
        <v>593.44900480898184</v>
      </c>
      <c r="G1743" s="5">
        <f t="shared" si="354"/>
        <v>140.12604492187498</v>
      </c>
      <c r="H1743" s="5">
        <f t="shared" si="355"/>
        <v>951.37504973085686</v>
      </c>
      <c r="I1743" s="5">
        <f t="shared" si="356"/>
        <v>720</v>
      </c>
      <c r="J1743" s="5">
        <f t="shared" si="357"/>
        <v>231.37504973085686</v>
      </c>
      <c r="K1743" s="2">
        <f t="shared" si="358"/>
        <v>29016.927946716263</v>
      </c>
      <c r="L1743" s="2">
        <f t="shared" si="359"/>
        <v>55016</v>
      </c>
      <c r="M1743" s="2">
        <f t="shared" si="360"/>
        <v>10560</v>
      </c>
      <c r="N1743" s="6">
        <f t="shared" si="361"/>
        <v>1</v>
      </c>
      <c r="O1743" s="2">
        <f t="shared" si="362"/>
        <v>-4560.9279467162632</v>
      </c>
      <c r="P1743" s="2">
        <f t="shared" si="363"/>
        <v>-4560.9279467162632</v>
      </c>
    </row>
    <row r="1744" spans="1:16">
      <c r="A1744" s="6">
        <v>2</v>
      </c>
      <c r="B1744" s="6">
        <v>14</v>
      </c>
      <c r="C1744" s="6">
        <v>4</v>
      </c>
      <c r="D1744" s="6">
        <f t="shared" si="351"/>
        <v>20</v>
      </c>
      <c r="E1744" s="5">
        <f t="shared" si="352"/>
        <v>217.80000000000004</v>
      </c>
      <c r="F1744" s="5">
        <f t="shared" si="353"/>
        <v>593.44900480898184</v>
      </c>
      <c r="G1744" s="5">
        <f t="shared" si="354"/>
        <v>189.17016064453125</v>
      </c>
      <c r="H1744" s="5">
        <f t="shared" si="355"/>
        <v>1000.4191654535132</v>
      </c>
      <c r="I1744" s="5">
        <f t="shared" si="356"/>
        <v>720</v>
      </c>
      <c r="J1744" s="5">
        <f t="shared" si="357"/>
        <v>280.41916545351319</v>
      </c>
      <c r="K1744" s="2">
        <f t="shared" si="358"/>
        <v>29868.388289123493</v>
      </c>
      <c r="L1744" s="2">
        <f t="shared" si="359"/>
        <v>57716</v>
      </c>
      <c r="M1744" s="2">
        <f t="shared" si="360"/>
        <v>11440</v>
      </c>
      <c r="N1744" s="6">
        <f t="shared" si="361"/>
        <v>1</v>
      </c>
      <c r="O1744" s="2">
        <f t="shared" si="362"/>
        <v>-3592.3882891234935</v>
      </c>
      <c r="P1744" s="2">
        <f t="shared" si="363"/>
        <v>-3592.3882891234935</v>
      </c>
    </row>
    <row r="1745" spans="1:16">
      <c r="A1745" s="6">
        <v>2</v>
      </c>
      <c r="B1745" s="6">
        <v>14</v>
      </c>
      <c r="C1745" s="6">
        <v>5</v>
      </c>
      <c r="D1745" s="6">
        <f t="shared" si="351"/>
        <v>21</v>
      </c>
      <c r="E1745" s="5">
        <f t="shared" si="352"/>
        <v>217.80000000000004</v>
      </c>
      <c r="F1745" s="5">
        <f t="shared" si="353"/>
        <v>593.44900480898184</v>
      </c>
      <c r="G1745" s="5">
        <f t="shared" si="354"/>
        <v>239.41848456573481</v>
      </c>
      <c r="H1745" s="5">
        <f t="shared" si="355"/>
        <v>1050.6674893747168</v>
      </c>
      <c r="I1745" s="5">
        <f t="shared" si="356"/>
        <v>720</v>
      </c>
      <c r="J1745" s="5">
        <f t="shared" si="357"/>
        <v>330.66748937471675</v>
      </c>
      <c r="K1745" s="2">
        <f t="shared" si="358"/>
        <v>30740.755023866608</v>
      </c>
      <c r="L1745" s="2">
        <f t="shared" si="359"/>
        <v>60416</v>
      </c>
      <c r="M1745" s="2">
        <f t="shared" si="360"/>
        <v>12320</v>
      </c>
      <c r="N1745" s="6">
        <f t="shared" si="361"/>
        <v>1</v>
      </c>
      <c r="O1745" s="2">
        <f t="shared" si="362"/>
        <v>-2644.7550238666081</v>
      </c>
      <c r="P1745" s="2">
        <f t="shared" si="363"/>
        <v>-2644.7550238666081</v>
      </c>
    </row>
    <row r="1746" spans="1:16">
      <c r="A1746" s="6">
        <v>2</v>
      </c>
      <c r="B1746" s="6">
        <v>14</v>
      </c>
      <c r="C1746" s="6">
        <v>6</v>
      </c>
      <c r="D1746" s="6">
        <f t="shared" si="351"/>
        <v>22</v>
      </c>
      <c r="E1746" s="5">
        <f t="shared" si="352"/>
        <v>217.80000000000004</v>
      </c>
      <c r="F1746" s="5">
        <f t="shared" si="353"/>
        <v>593.44900480898184</v>
      </c>
      <c r="G1746" s="5">
        <f t="shared" si="354"/>
        <v>290.89345874736784</v>
      </c>
      <c r="H1746" s="5">
        <f t="shared" si="355"/>
        <v>1102.1424635563499</v>
      </c>
      <c r="I1746" s="5">
        <f t="shared" si="356"/>
        <v>720</v>
      </c>
      <c r="J1746" s="5">
        <f t="shared" si="357"/>
        <v>382.14246355634987</v>
      </c>
      <c r="K1746" s="2">
        <f t="shared" si="358"/>
        <v>31634.417770075517</v>
      </c>
      <c r="L1746" s="2">
        <f t="shared" si="359"/>
        <v>63116</v>
      </c>
      <c r="M1746" s="2">
        <f t="shared" si="360"/>
        <v>13200</v>
      </c>
      <c r="N1746" s="6">
        <f t="shared" si="361"/>
        <v>1</v>
      </c>
      <c r="O1746" s="2">
        <f t="shared" si="362"/>
        <v>-1718.4177700755172</v>
      </c>
      <c r="P1746" s="2">
        <f t="shared" si="363"/>
        <v>-1718.4177700755172</v>
      </c>
    </row>
    <row r="1747" spans="1:16">
      <c r="A1747" s="6">
        <v>2</v>
      </c>
      <c r="B1747" s="6">
        <v>14</v>
      </c>
      <c r="C1747" s="6">
        <v>7</v>
      </c>
      <c r="D1747" s="6">
        <f t="shared" si="351"/>
        <v>23</v>
      </c>
      <c r="E1747" s="5">
        <f t="shared" si="352"/>
        <v>217.80000000000004</v>
      </c>
      <c r="F1747" s="5">
        <f t="shared" si="353"/>
        <v>593.44900480898184</v>
      </c>
      <c r="G1747" s="5">
        <f t="shared" si="354"/>
        <v>343.61789814532818</v>
      </c>
      <c r="H1747" s="5">
        <f t="shared" si="355"/>
        <v>1154.86690295431</v>
      </c>
      <c r="I1747" s="5">
        <f t="shared" si="356"/>
        <v>720</v>
      </c>
      <c r="J1747" s="5">
        <f t="shared" si="357"/>
        <v>434.86690295431004</v>
      </c>
      <c r="K1747" s="2">
        <f t="shared" si="358"/>
        <v>32549.772620734548</v>
      </c>
      <c r="L1747" s="2">
        <f t="shared" si="359"/>
        <v>65816</v>
      </c>
      <c r="M1747" s="2">
        <f t="shared" si="360"/>
        <v>14080</v>
      </c>
      <c r="N1747" s="6">
        <f t="shared" si="361"/>
        <v>1</v>
      </c>
      <c r="O1747" s="2">
        <f t="shared" si="362"/>
        <v>-813.77262073454767</v>
      </c>
      <c r="P1747" s="2">
        <f t="shared" si="363"/>
        <v>-813.77262073454767</v>
      </c>
    </row>
    <row r="1748" spans="1:16">
      <c r="A1748" s="6">
        <v>2</v>
      </c>
      <c r="B1748" s="6">
        <v>14</v>
      </c>
      <c r="C1748" s="6">
        <v>8</v>
      </c>
      <c r="D1748" s="6">
        <f t="shared" si="351"/>
        <v>24</v>
      </c>
      <c r="E1748" s="5">
        <f t="shared" si="352"/>
        <v>217.80000000000004</v>
      </c>
      <c r="F1748" s="5">
        <f t="shared" si="353"/>
        <v>593.44900480898184</v>
      </c>
      <c r="G1748" s="5">
        <f t="shared" si="354"/>
        <v>397.61499642530839</v>
      </c>
      <c r="H1748" s="5">
        <f t="shared" si="355"/>
        <v>1208.8640012342903</v>
      </c>
      <c r="I1748" s="5">
        <f t="shared" si="356"/>
        <v>720</v>
      </c>
      <c r="J1748" s="5">
        <f t="shared" si="357"/>
        <v>488.8640012342903</v>
      </c>
      <c r="K1748" s="2">
        <f t="shared" si="358"/>
        <v>33487.222243650875</v>
      </c>
      <c r="L1748" s="2">
        <f t="shared" si="359"/>
        <v>68516</v>
      </c>
      <c r="M1748" s="2">
        <f t="shared" si="360"/>
        <v>14960</v>
      </c>
      <c r="N1748" s="6">
        <f t="shared" si="361"/>
        <v>1</v>
      </c>
      <c r="O1748" s="2">
        <f t="shared" si="362"/>
        <v>68.777756349125411</v>
      </c>
      <c r="P1748" s="2">
        <f t="shared" si="363"/>
        <v>68.777756349125411</v>
      </c>
    </row>
    <row r="1749" spans="1:16">
      <c r="A1749" s="6">
        <v>2</v>
      </c>
      <c r="B1749" s="6">
        <v>14</v>
      </c>
      <c r="C1749" s="6">
        <v>9</v>
      </c>
      <c r="D1749" s="6">
        <f t="shared" si="351"/>
        <v>25</v>
      </c>
      <c r="E1749" s="5">
        <f t="shared" si="352"/>
        <v>217.80000000000004</v>
      </c>
      <c r="F1749" s="5">
        <f t="shared" si="353"/>
        <v>593.44900480898184</v>
      </c>
      <c r="G1749" s="5">
        <f t="shared" si="354"/>
        <v>452.90833186570285</v>
      </c>
      <c r="H1749" s="5">
        <f t="shared" si="355"/>
        <v>1264.1573366746848</v>
      </c>
      <c r="I1749" s="5">
        <f t="shared" si="356"/>
        <v>720</v>
      </c>
      <c r="J1749" s="5">
        <f t="shared" si="357"/>
        <v>544.15733667468476</v>
      </c>
      <c r="K1749" s="2">
        <f t="shared" si="358"/>
        <v>34447.1759839355</v>
      </c>
      <c r="L1749" s="2">
        <f t="shared" si="359"/>
        <v>71216</v>
      </c>
      <c r="M1749" s="2">
        <f t="shared" si="360"/>
        <v>15840</v>
      </c>
      <c r="N1749" s="6">
        <f t="shared" si="361"/>
        <v>1</v>
      </c>
      <c r="O1749" s="2">
        <f t="shared" si="362"/>
        <v>928.82401606450003</v>
      </c>
      <c r="P1749" s="2">
        <f t="shared" si="363"/>
        <v>928.82401606450003</v>
      </c>
    </row>
    <row r="1750" spans="1:16">
      <c r="A1750" s="6">
        <v>2</v>
      </c>
      <c r="B1750" s="6">
        <v>14</v>
      </c>
      <c r="C1750" s="6">
        <v>10</v>
      </c>
      <c r="D1750" s="6">
        <f t="shared" si="351"/>
        <v>26</v>
      </c>
      <c r="E1750" s="5">
        <f t="shared" si="352"/>
        <v>217.80000000000004</v>
      </c>
      <c r="F1750" s="5">
        <f t="shared" si="353"/>
        <v>593.44900480898184</v>
      </c>
      <c r="G1750" s="5">
        <f t="shared" si="354"/>
        <v>509.52187334891573</v>
      </c>
      <c r="H1750" s="5">
        <f t="shared" si="355"/>
        <v>1320.7708781578976</v>
      </c>
      <c r="I1750" s="5">
        <f t="shared" si="356"/>
        <v>720</v>
      </c>
      <c r="J1750" s="5">
        <f t="shared" si="357"/>
        <v>600.77087815789764</v>
      </c>
      <c r="K1750" s="2">
        <f t="shared" si="358"/>
        <v>35430.049968019055</v>
      </c>
      <c r="L1750" s="2">
        <f t="shared" si="359"/>
        <v>73916</v>
      </c>
      <c r="M1750" s="2">
        <f t="shared" si="360"/>
        <v>16720</v>
      </c>
      <c r="N1750" s="6">
        <f t="shared" si="361"/>
        <v>1</v>
      </c>
      <c r="O1750" s="2">
        <f t="shared" si="362"/>
        <v>1765.9500319809449</v>
      </c>
      <c r="P1750" s="2">
        <f t="shared" si="363"/>
        <v>1765.9500319809449</v>
      </c>
    </row>
    <row r="1751" spans="1:16">
      <c r="A1751" s="6">
        <v>2</v>
      </c>
      <c r="B1751" s="6">
        <v>14</v>
      </c>
      <c r="C1751" s="6">
        <v>11</v>
      </c>
      <c r="D1751" s="6">
        <f t="shared" si="351"/>
        <v>27</v>
      </c>
      <c r="E1751" s="5">
        <f t="shared" si="352"/>
        <v>217.80000000000004</v>
      </c>
      <c r="F1751" s="5">
        <f t="shared" si="353"/>
        <v>593.44900480898184</v>
      </c>
      <c r="G1751" s="5">
        <f t="shared" si="354"/>
        <v>567.47998644235474</v>
      </c>
      <c r="H1751" s="5">
        <f t="shared" si="355"/>
        <v>1378.7289912513365</v>
      </c>
      <c r="I1751" s="5">
        <f t="shared" si="356"/>
        <v>720</v>
      </c>
      <c r="J1751" s="5">
        <f t="shared" si="357"/>
        <v>658.72899125133654</v>
      </c>
      <c r="K1751" s="2">
        <f t="shared" si="358"/>
        <v>36436.267209224592</v>
      </c>
      <c r="L1751" s="2">
        <f t="shared" si="359"/>
        <v>76616</v>
      </c>
      <c r="M1751" s="2">
        <f t="shared" si="360"/>
        <v>17600</v>
      </c>
      <c r="N1751" s="6">
        <f t="shared" si="361"/>
        <v>1</v>
      </c>
      <c r="O1751" s="2">
        <f t="shared" si="362"/>
        <v>2579.7327907754079</v>
      </c>
      <c r="P1751" s="2">
        <f t="shared" si="363"/>
        <v>2579.7327907754079</v>
      </c>
    </row>
    <row r="1752" spans="1:16">
      <c r="A1752" s="6">
        <v>2</v>
      </c>
      <c r="B1752" s="6">
        <v>14</v>
      </c>
      <c r="C1752" s="6">
        <v>12</v>
      </c>
      <c r="D1752" s="6">
        <f t="shared" si="351"/>
        <v>28</v>
      </c>
      <c r="E1752" s="5">
        <f t="shared" si="352"/>
        <v>217.80000000000004</v>
      </c>
      <c r="F1752" s="5">
        <f t="shared" si="353"/>
        <v>593.44900480898184</v>
      </c>
      <c r="G1752" s="5">
        <f t="shared" si="354"/>
        <v>626.80743957041921</v>
      </c>
      <c r="H1752" s="5">
        <f t="shared" si="355"/>
        <v>1438.056444379401</v>
      </c>
      <c r="I1752" s="5">
        <f t="shared" si="356"/>
        <v>720</v>
      </c>
      <c r="J1752" s="5">
        <f t="shared" si="357"/>
        <v>718.056444379401</v>
      </c>
      <c r="K1752" s="2">
        <f t="shared" si="358"/>
        <v>37466.257714920153</v>
      </c>
      <c r="L1752" s="2">
        <f t="shared" si="359"/>
        <v>79316</v>
      </c>
      <c r="M1752" s="2">
        <f t="shared" si="360"/>
        <v>18480</v>
      </c>
      <c r="N1752" s="6">
        <f t="shared" si="361"/>
        <v>1</v>
      </c>
      <c r="O1752" s="2">
        <f t="shared" si="362"/>
        <v>3369.7422850798466</v>
      </c>
      <c r="P1752" s="2">
        <f t="shared" si="363"/>
        <v>3369.7422850798466</v>
      </c>
    </row>
    <row r="1753" spans="1:16">
      <c r="A1753" s="6">
        <v>2</v>
      </c>
      <c r="B1753" s="6">
        <v>14</v>
      </c>
      <c r="C1753" s="6">
        <v>13</v>
      </c>
      <c r="D1753" s="6">
        <f t="shared" si="351"/>
        <v>29</v>
      </c>
      <c r="E1753" s="5">
        <f t="shared" si="352"/>
        <v>217.80000000000004</v>
      </c>
      <c r="F1753" s="5">
        <f t="shared" si="353"/>
        <v>593.44900480898184</v>
      </c>
      <c r="G1753" s="5">
        <f t="shared" si="354"/>
        <v>687.52941027880343</v>
      </c>
      <c r="H1753" s="5">
        <f t="shared" si="355"/>
        <v>1498.7784150877853</v>
      </c>
      <c r="I1753" s="5">
        <f t="shared" si="356"/>
        <v>720</v>
      </c>
      <c r="J1753" s="5">
        <f t="shared" si="357"/>
        <v>778.77841508778533</v>
      </c>
      <c r="K1753" s="2">
        <f t="shared" si="358"/>
        <v>38520.458595274053</v>
      </c>
      <c r="L1753" s="2">
        <f t="shared" si="359"/>
        <v>82016</v>
      </c>
      <c r="M1753" s="2">
        <f t="shared" si="360"/>
        <v>19360</v>
      </c>
      <c r="N1753" s="6">
        <f t="shared" si="361"/>
        <v>1</v>
      </c>
      <c r="O1753" s="2">
        <f t="shared" si="362"/>
        <v>4135.5414047259474</v>
      </c>
      <c r="P1753" s="2">
        <f t="shared" si="363"/>
        <v>4135.5414047259474</v>
      </c>
    </row>
    <row r="1754" spans="1:16">
      <c r="A1754" s="6">
        <v>2</v>
      </c>
      <c r="B1754" s="6">
        <v>14</v>
      </c>
      <c r="C1754" s="6">
        <v>14</v>
      </c>
      <c r="D1754" s="6">
        <f t="shared" si="351"/>
        <v>30</v>
      </c>
      <c r="E1754" s="5">
        <f t="shared" si="352"/>
        <v>217.80000000000004</v>
      </c>
      <c r="F1754" s="5">
        <f t="shared" si="353"/>
        <v>593.44900480898184</v>
      </c>
      <c r="G1754" s="5">
        <f t="shared" si="354"/>
        <v>749.67149159246469</v>
      </c>
      <c r="H1754" s="5">
        <f t="shared" si="355"/>
        <v>1560.9204964014466</v>
      </c>
      <c r="I1754" s="5">
        <f t="shared" si="356"/>
        <v>720</v>
      </c>
      <c r="J1754" s="5">
        <f t="shared" si="357"/>
        <v>840.9204964014466</v>
      </c>
      <c r="K1754" s="2">
        <f t="shared" si="358"/>
        <v>39599.314173636223</v>
      </c>
      <c r="L1754" s="2">
        <f t="shared" si="359"/>
        <v>84716</v>
      </c>
      <c r="M1754" s="2">
        <f t="shared" si="360"/>
        <v>20240</v>
      </c>
      <c r="N1754" s="6">
        <f t="shared" si="361"/>
        <v>1</v>
      </c>
      <c r="O1754" s="2">
        <f t="shared" si="362"/>
        <v>4876.6858263637769</v>
      </c>
      <c r="P1754" s="2">
        <f t="shared" si="363"/>
        <v>4876.6858263637769</v>
      </c>
    </row>
    <row r="1755" spans="1:16">
      <c r="A1755" s="6">
        <v>2</v>
      </c>
      <c r="B1755" s="6">
        <v>14</v>
      </c>
      <c r="C1755" s="6">
        <v>15</v>
      </c>
      <c r="D1755" s="6">
        <f t="shared" si="351"/>
        <v>31</v>
      </c>
      <c r="E1755" s="5">
        <f t="shared" si="352"/>
        <v>217.80000000000004</v>
      </c>
      <c r="F1755" s="5">
        <f t="shared" si="353"/>
        <v>593.44900480898184</v>
      </c>
      <c r="G1755" s="5">
        <f t="shared" si="354"/>
        <v>813.25969846861108</v>
      </c>
      <c r="H1755" s="5">
        <f t="shared" si="355"/>
        <v>1624.508703277593</v>
      </c>
      <c r="I1755" s="5">
        <f t="shared" si="356"/>
        <v>720</v>
      </c>
      <c r="J1755" s="5">
        <f t="shared" si="357"/>
        <v>904.50870327759299</v>
      </c>
      <c r="K1755" s="2">
        <f t="shared" si="358"/>
        <v>40703.276098569324</v>
      </c>
      <c r="L1755" s="2">
        <f t="shared" si="359"/>
        <v>87416</v>
      </c>
      <c r="M1755" s="2">
        <f t="shared" si="360"/>
        <v>21120</v>
      </c>
      <c r="N1755" s="6">
        <f t="shared" si="361"/>
        <v>1</v>
      </c>
      <c r="O1755" s="2">
        <f t="shared" si="362"/>
        <v>5592.7239014306761</v>
      </c>
      <c r="P1755" s="2">
        <f t="shared" si="363"/>
        <v>5592.7239014306761</v>
      </c>
    </row>
    <row r="1756" spans="1:16">
      <c r="A1756" s="6">
        <v>2</v>
      </c>
      <c r="B1756" s="6">
        <v>14</v>
      </c>
      <c r="C1756" s="6">
        <v>16</v>
      </c>
      <c r="D1756" s="6">
        <f t="shared" si="351"/>
        <v>32</v>
      </c>
      <c r="E1756" s="5">
        <f t="shared" si="352"/>
        <v>217.80000000000004</v>
      </c>
      <c r="F1756" s="5">
        <f t="shared" si="353"/>
        <v>593.44900480898184</v>
      </c>
      <c r="G1756" s="5">
        <f t="shared" si="354"/>
        <v>878.32047434610013</v>
      </c>
      <c r="H1756" s="5">
        <f t="shared" si="355"/>
        <v>1689.569479155082</v>
      </c>
      <c r="I1756" s="5">
        <f t="shared" si="356"/>
        <v>720</v>
      </c>
      <c r="J1756" s="5">
        <f t="shared" si="357"/>
        <v>969.56947915508204</v>
      </c>
      <c r="K1756" s="2">
        <f t="shared" si="358"/>
        <v>41832.803457553506</v>
      </c>
      <c r="L1756" s="2">
        <f t="shared" si="359"/>
        <v>90116</v>
      </c>
      <c r="M1756" s="2">
        <f t="shared" si="360"/>
        <v>22000</v>
      </c>
      <c r="N1756" s="6">
        <f t="shared" si="361"/>
        <v>1</v>
      </c>
      <c r="O1756" s="2">
        <f t="shared" si="362"/>
        <v>6283.1965424464943</v>
      </c>
      <c r="P1756" s="2">
        <f t="shared" si="363"/>
        <v>6283.1965424464943</v>
      </c>
    </row>
    <row r="1757" spans="1:16">
      <c r="A1757" s="6">
        <v>2</v>
      </c>
      <c r="B1757" s="6">
        <v>14</v>
      </c>
      <c r="C1757" s="6">
        <v>17</v>
      </c>
      <c r="D1757" s="6">
        <f t="shared" si="351"/>
        <v>33</v>
      </c>
      <c r="E1757" s="5">
        <f t="shared" si="352"/>
        <v>217.80000000000004</v>
      </c>
      <c r="F1757" s="5">
        <f t="shared" si="353"/>
        <v>593.44900480898184</v>
      </c>
      <c r="G1757" s="5">
        <f t="shared" si="354"/>
        <v>944.88069779264049</v>
      </c>
      <c r="H1757" s="5">
        <f t="shared" si="355"/>
        <v>1756.1297026016223</v>
      </c>
      <c r="I1757" s="5">
        <f t="shared" si="356"/>
        <v>720</v>
      </c>
      <c r="J1757" s="5">
        <f t="shared" si="357"/>
        <v>1036.1297026016223</v>
      </c>
      <c r="K1757" s="2">
        <f t="shared" si="358"/>
        <v>42988.362892389276</v>
      </c>
      <c r="L1757" s="2">
        <f t="shared" si="359"/>
        <v>92816</v>
      </c>
      <c r="M1757" s="2">
        <f t="shared" si="360"/>
        <v>22880</v>
      </c>
      <c r="N1757" s="6">
        <f t="shared" si="361"/>
        <v>1</v>
      </c>
      <c r="O1757" s="2">
        <f t="shared" si="362"/>
        <v>6947.6371076107243</v>
      </c>
      <c r="P1757" s="2">
        <f t="shared" si="363"/>
        <v>6947.6371076107243</v>
      </c>
    </row>
    <row r="1758" spans="1:16">
      <c r="A1758" s="6">
        <v>2</v>
      </c>
      <c r="B1758" s="6">
        <v>14</v>
      </c>
      <c r="C1758" s="6">
        <v>18</v>
      </c>
      <c r="D1758" s="6">
        <f t="shared" si="351"/>
        <v>34</v>
      </c>
      <c r="E1758" s="5">
        <f t="shared" si="352"/>
        <v>217.80000000000004</v>
      </c>
      <c r="F1758" s="5">
        <f t="shared" si="353"/>
        <v>593.44900480898184</v>
      </c>
      <c r="G1758" s="5">
        <f t="shared" si="354"/>
        <v>1012.9676892512279</v>
      </c>
      <c r="H1758" s="5">
        <f t="shared" si="355"/>
        <v>1824.2166940602096</v>
      </c>
      <c r="I1758" s="5">
        <f t="shared" si="356"/>
        <v>720</v>
      </c>
      <c r="J1758" s="5">
        <f t="shared" si="357"/>
        <v>1104.2166940602096</v>
      </c>
      <c r="K1758" s="2">
        <f t="shared" si="358"/>
        <v>44170.428716323084</v>
      </c>
      <c r="L1758" s="2">
        <f t="shared" si="359"/>
        <v>95516</v>
      </c>
      <c r="M1758" s="2">
        <f t="shared" si="360"/>
        <v>23760</v>
      </c>
      <c r="N1758" s="6">
        <f t="shared" si="361"/>
        <v>1</v>
      </c>
      <c r="O1758" s="2">
        <f t="shared" si="362"/>
        <v>7585.5712836769162</v>
      </c>
      <c r="P1758" s="2">
        <f t="shared" si="363"/>
        <v>7585.5712836769162</v>
      </c>
    </row>
    <row r="1759" spans="1:16">
      <c r="A1759" s="6">
        <v>2</v>
      </c>
      <c r="B1759" s="6">
        <v>14</v>
      </c>
      <c r="C1759" s="6">
        <v>19</v>
      </c>
      <c r="D1759" s="6">
        <f t="shared" si="351"/>
        <v>35</v>
      </c>
      <c r="E1759" s="5">
        <f t="shared" si="352"/>
        <v>217.80000000000004</v>
      </c>
      <c r="F1759" s="5">
        <f t="shared" si="353"/>
        <v>593.44900480898184</v>
      </c>
      <c r="G1759" s="5">
        <f t="shared" si="354"/>
        <v>1082.6092178872495</v>
      </c>
      <c r="H1759" s="5">
        <f t="shared" si="355"/>
        <v>1893.8582226962315</v>
      </c>
      <c r="I1759" s="5">
        <f t="shared" si="356"/>
        <v>720</v>
      </c>
      <c r="J1759" s="5">
        <f t="shared" si="357"/>
        <v>1173.8582226962315</v>
      </c>
      <c r="K1759" s="2">
        <f t="shared" si="358"/>
        <v>45379.483032920689</v>
      </c>
      <c r="L1759" s="2">
        <f t="shared" si="359"/>
        <v>98216</v>
      </c>
      <c r="M1759" s="2">
        <f t="shared" si="360"/>
        <v>24640</v>
      </c>
      <c r="N1759" s="6">
        <f t="shared" si="361"/>
        <v>1</v>
      </c>
      <c r="O1759" s="2">
        <f t="shared" si="362"/>
        <v>8196.5169670793111</v>
      </c>
      <c r="P1759" s="2">
        <f t="shared" si="363"/>
        <v>8196.5169670793111</v>
      </c>
    </row>
    <row r="1760" spans="1:16">
      <c r="A1760" s="6">
        <v>2</v>
      </c>
      <c r="B1760" s="6">
        <v>14</v>
      </c>
      <c r="C1760" s="6">
        <v>20</v>
      </c>
      <c r="D1760" s="6">
        <f t="shared" si="351"/>
        <v>36</v>
      </c>
      <c r="E1760" s="5">
        <f t="shared" si="352"/>
        <v>217.80000000000004</v>
      </c>
      <c r="F1760" s="5">
        <f t="shared" si="353"/>
        <v>593.44900480898184</v>
      </c>
      <c r="G1760" s="5">
        <f t="shared" si="354"/>
        <v>1153.8335085377266</v>
      </c>
      <c r="H1760" s="5">
        <f t="shared" si="355"/>
        <v>1965.0825133467085</v>
      </c>
      <c r="I1760" s="5">
        <f t="shared" si="356"/>
        <v>720</v>
      </c>
      <c r="J1760" s="5">
        <f t="shared" si="357"/>
        <v>1245.0825133467085</v>
      </c>
      <c r="K1760" s="2">
        <f t="shared" si="358"/>
        <v>46616.01585671369</v>
      </c>
      <c r="L1760" s="2">
        <f t="shared" si="359"/>
        <v>100916</v>
      </c>
      <c r="M1760" s="2">
        <f t="shared" si="360"/>
        <v>25520</v>
      </c>
      <c r="N1760" s="6">
        <f t="shared" si="361"/>
        <v>1</v>
      </c>
      <c r="O1760" s="2">
        <f t="shared" si="362"/>
        <v>8779.9841432863104</v>
      </c>
      <c r="P1760" s="2">
        <f t="shared" si="363"/>
        <v>8779.9841432863104</v>
      </c>
    </row>
    <row r="1761" spans="1:16">
      <c r="A1761" s="6">
        <v>2</v>
      </c>
      <c r="B1761" s="6">
        <v>14</v>
      </c>
      <c r="C1761" s="6">
        <v>21</v>
      </c>
      <c r="D1761" s="6">
        <f t="shared" si="351"/>
        <v>37</v>
      </c>
      <c r="E1761" s="5">
        <f t="shared" si="352"/>
        <v>217.80000000000004</v>
      </c>
      <c r="F1761" s="5">
        <f t="shared" si="353"/>
        <v>593.44900480898184</v>
      </c>
      <c r="G1761" s="5">
        <f t="shared" si="354"/>
        <v>1226.6692487641703</v>
      </c>
      <c r="H1761" s="5">
        <f t="shared" si="355"/>
        <v>2037.9182535731522</v>
      </c>
      <c r="I1761" s="5">
        <f t="shared" si="356"/>
        <v>720</v>
      </c>
      <c r="J1761" s="5">
        <f t="shared" si="357"/>
        <v>1317.9182535731522</v>
      </c>
      <c r="K1761" s="2">
        <f t="shared" si="358"/>
        <v>47880.525235645007</v>
      </c>
      <c r="L1761" s="2">
        <f t="shared" si="359"/>
        <v>103616</v>
      </c>
      <c r="M1761" s="2">
        <f t="shared" si="360"/>
        <v>26400</v>
      </c>
      <c r="N1761" s="6">
        <f t="shared" si="361"/>
        <v>1</v>
      </c>
      <c r="O1761" s="2">
        <f t="shared" si="362"/>
        <v>9335.4747643549927</v>
      </c>
      <c r="P1761" s="2">
        <f t="shared" si="363"/>
        <v>9335.4747643549927</v>
      </c>
    </row>
    <row r="1762" spans="1:16">
      <c r="A1762" s="6">
        <v>2</v>
      </c>
      <c r="B1762" s="6">
        <v>14</v>
      </c>
      <c r="C1762" s="6">
        <v>22</v>
      </c>
      <c r="D1762" s="6">
        <f t="shared" si="351"/>
        <v>38</v>
      </c>
      <c r="E1762" s="5">
        <f t="shared" si="352"/>
        <v>217.80000000000004</v>
      </c>
      <c r="F1762" s="5">
        <f t="shared" si="353"/>
        <v>593.44900480898184</v>
      </c>
      <c r="G1762" s="5">
        <f t="shared" si="354"/>
        <v>1301.1455960105666</v>
      </c>
      <c r="H1762" s="5">
        <f t="shared" si="355"/>
        <v>2112.3946008195485</v>
      </c>
      <c r="I1762" s="5">
        <f t="shared" si="356"/>
        <v>720</v>
      </c>
      <c r="J1762" s="5">
        <f t="shared" si="357"/>
        <v>1392.3946008195485</v>
      </c>
      <c r="K1762" s="2">
        <f t="shared" si="358"/>
        <v>49173.517375339383</v>
      </c>
      <c r="L1762" s="2">
        <f t="shared" si="359"/>
        <v>106316</v>
      </c>
      <c r="M1762" s="2">
        <f t="shared" si="360"/>
        <v>27280</v>
      </c>
      <c r="N1762" s="6">
        <f t="shared" si="361"/>
        <v>1</v>
      </c>
      <c r="O1762" s="2">
        <f t="shared" si="362"/>
        <v>9862.4826246606171</v>
      </c>
      <c r="P1762" s="2">
        <f t="shared" si="363"/>
        <v>9862.4826246606171</v>
      </c>
    </row>
    <row r="1763" spans="1:16">
      <c r="A1763" s="6">
        <v>2</v>
      </c>
      <c r="B1763" s="6">
        <v>14</v>
      </c>
      <c r="C1763" s="6">
        <v>23</v>
      </c>
      <c r="D1763" s="6">
        <f t="shared" si="351"/>
        <v>39</v>
      </c>
      <c r="E1763" s="5">
        <f t="shared" si="352"/>
        <v>217.80000000000004</v>
      </c>
      <c r="F1763" s="5">
        <f t="shared" si="353"/>
        <v>593.44900480898184</v>
      </c>
      <c r="G1763" s="5">
        <f t="shared" si="354"/>
        <v>1377.292184868003</v>
      </c>
      <c r="H1763" s="5">
        <f t="shared" si="355"/>
        <v>2188.5411896769847</v>
      </c>
      <c r="I1763" s="5">
        <f t="shared" si="356"/>
        <v>720</v>
      </c>
      <c r="J1763" s="5">
        <f t="shared" si="357"/>
        <v>1468.5411896769847</v>
      </c>
      <c r="K1763" s="2">
        <f t="shared" si="358"/>
        <v>50495.506765225429</v>
      </c>
      <c r="L1763" s="2">
        <f t="shared" si="359"/>
        <v>109016</v>
      </c>
      <c r="M1763" s="2">
        <f t="shared" si="360"/>
        <v>28160</v>
      </c>
      <c r="N1763" s="6">
        <f t="shared" si="361"/>
        <v>1</v>
      </c>
      <c r="O1763" s="2">
        <f t="shared" si="362"/>
        <v>10360.493234774571</v>
      </c>
      <c r="P1763" s="2">
        <f t="shared" si="363"/>
        <v>10360.493234774571</v>
      </c>
    </row>
    <row r="1764" spans="1:16">
      <c r="A1764" s="6">
        <v>2</v>
      </c>
      <c r="B1764" s="6">
        <v>14</v>
      </c>
      <c r="C1764" s="6">
        <v>24</v>
      </c>
      <c r="D1764" s="6">
        <f t="shared" si="351"/>
        <v>40</v>
      </c>
      <c r="E1764" s="5">
        <f t="shared" si="352"/>
        <v>217.80000000000004</v>
      </c>
      <c r="F1764" s="5">
        <f t="shared" si="353"/>
        <v>593.44900480898184</v>
      </c>
      <c r="G1764" s="5">
        <f t="shared" si="354"/>
        <v>1455.1391344474989</v>
      </c>
      <c r="H1764" s="5">
        <f t="shared" si="355"/>
        <v>2266.3881392564808</v>
      </c>
      <c r="I1764" s="5">
        <f t="shared" si="356"/>
        <v>720</v>
      </c>
      <c r="J1764" s="5">
        <f t="shared" si="357"/>
        <v>1546.3881392564808</v>
      </c>
      <c r="K1764" s="2">
        <f t="shared" si="358"/>
        <v>51847.016306536127</v>
      </c>
      <c r="L1764" s="2">
        <f t="shared" si="359"/>
        <v>111716</v>
      </c>
      <c r="M1764" s="2">
        <f t="shared" si="360"/>
        <v>29040</v>
      </c>
      <c r="N1764" s="6">
        <f t="shared" si="361"/>
        <v>1</v>
      </c>
      <c r="O1764" s="2">
        <f t="shared" si="362"/>
        <v>10828.983693463873</v>
      </c>
      <c r="P1764" s="2">
        <f t="shared" si="363"/>
        <v>10828.983693463873</v>
      </c>
    </row>
    <row r="1765" spans="1:16">
      <c r="A1765" s="6">
        <v>2</v>
      </c>
      <c r="B1765" s="6">
        <v>14</v>
      </c>
      <c r="C1765" s="6">
        <v>25</v>
      </c>
      <c r="D1765" s="6">
        <f t="shared" si="351"/>
        <v>41</v>
      </c>
      <c r="E1765" s="5">
        <f t="shared" si="352"/>
        <v>217.80000000000004</v>
      </c>
      <c r="F1765" s="5">
        <f t="shared" si="353"/>
        <v>593.44900480898184</v>
      </c>
      <c r="G1765" s="5">
        <f t="shared" si="354"/>
        <v>1534.7170558625965</v>
      </c>
      <c r="H1765" s="5">
        <f t="shared" si="355"/>
        <v>2345.9660606715784</v>
      </c>
      <c r="I1765" s="5">
        <f t="shared" si="356"/>
        <v>720</v>
      </c>
      <c r="J1765" s="5">
        <f t="shared" si="357"/>
        <v>1625.9660606715784</v>
      </c>
      <c r="K1765" s="2">
        <f t="shared" si="358"/>
        <v>53228.577442214897</v>
      </c>
      <c r="L1765" s="2">
        <f t="shared" si="359"/>
        <v>114416</v>
      </c>
      <c r="M1765" s="2">
        <f t="shared" si="360"/>
        <v>29920</v>
      </c>
      <c r="N1765" s="6">
        <f t="shared" si="361"/>
        <v>1</v>
      </c>
      <c r="O1765" s="2">
        <f t="shared" si="362"/>
        <v>11267.422557785103</v>
      </c>
      <c r="P1765" s="2">
        <f t="shared" si="363"/>
        <v>11267.422557785103</v>
      </c>
    </row>
    <row r="1766" spans="1:16">
      <c r="A1766" s="6">
        <v>2</v>
      </c>
      <c r="B1766" s="6">
        <v>14</v>
      </c>
      <c r="C1766" s="6">
        <v>26</v>
      </c>
      <c r="D1766" s="6">
        <f t="shared" si="351"/>
        <v>42</v>
      </c>
      <c r="E1766" s="5">
        <f t="shared" si="352"/>
        <v>217.80000000000004</v>
      </c>
      <c r="F1766" s="5">
        <f t="shared" si="353"/>
        <v>593.44900480898184</v>
      </c>
      <c r="G1766" s="5">
        <f t="shared" si="354"/>
        <v>1616.0570598233144</v>
      </c>
      <c r="H1766" s="5">
        <f t="shared" si="355"/>
        <v>2427.3060646322965</v>
      </c>
      <c r="I1766" s="5">
        <f t="shared" si="356"/>
        <v>720</v>
      </c>
      <c r="J1766" s="5">
        <f t="shared" si="357"/>
        <v>1707.3060646322965</v>
      </c>
      <c r="K1766" s="2">
        <f t="shared" si="358"/>
        <v>54640.730288755149</v>
      </c>
      <c r="L1766" s="2">
        <f t="shared" si="359"/>
        <v>117116</v>
      </c>
      <c r="M1766" s="2">
        <f t="shared" si="360"/>
        <v>30800</v>
      </c>
      <c r="N1766" s="6">
        <f t="shared" si="361"/>
        <v>1</v>
      </c>
      <c r="O1766" s="2">
        <f t="shared" si="362"/>
        <v>11675.269711244851</v>
      </c>
      <c r="P1766" s="2">
        <f t="shared" si="363"/>
        <v>11675.269711244851</v>
      </c>
    </row>
    <row r="1767" spans="1:16">
      <c r="A1767" s="6">
        <v>2</v>
      </c>
      <c r="B1767" s="6">
        <v>14</v>
      </c>
      <c r="C1767" s="6">
        <v>27</v>
      </c>
      <c r="D1767" s="6">
        <f t="shared" si="351"/>
        <v>43</v>
      </c>
      <c r="E1767" s="5">
        <f t="shared" si="352"/>
        <v>217.80000000000004</v>
      </c>
      <c r="F1767" s="5">
        <f t="shared" si="353"/>
        <v>593.44900480898184</v>
      </c>
      <c r="G1767" s="5">
        <f t="shared" si="354"/>
        <v>1699.1907643430709</v>
      </c>
      <c r="H1767" s="5">
        <f t="shared" si="355"/>
        <v>2510.4397691520526</v>
      </c>
      <c r="I1767" s="5">
        <f t="shared" si="356"/>
        <v>720</v>
      </c>
      <c r="J1767" s="5">
        <f t="shared" si="357"/>
        <v>1790.4397691520526</v>
      </c>
      <c r="K1767" s="2">
        <f t="shared" si="358"/>
        <v>56084.023770000917</v>
      </c>
      <c r="L1767" s="2">
        <f t="shared" si="359"/>
        <v>119816</v>
      </c>
      <c r="M1767" s="2">
        <f t="shared" si="360"/>
        <v>31680</v>
      </c>
      <c r="N1767" s="6">
        <f t="shared" si="361"/>
        <v>1</v>
      </c>
      <c r="O1767" s="2">
        <f t="shared" si="362"/>
        <v>12051.976229999083</v>
      </c>
      <c r="P1767" s="2">
        <f t="shared" si="363"/>
        <v>12051.976229999083</v>
      </c>
    </row>
    <row r="1768" spans="1:16">
      <c r="A1768" s="6">
        <v>2</v>
      </c>
      <c r="B1768" s="6">
        <v>14</v>
      </c>
      <c r="C1768" s="6">
        <v>28</v>
      </c>
      <c r="D1768" s="6">
        <f t="shared" si="351"/>
        <v>44</v>
      </c>
      <c r="E1768" s="5">
        <f t="shared" si="352"/>
        <v>217.80000000000004</v>
      </c>
      <c r="F1768" s="5">
        <f t="shared" si="353"/>
        <v>593.44900480898184</v>
      </c>
      <c r="G1768" s="5">
        <f t="shared" si="354"/>
        <v>1784.1503025602246</v>
      </c>
      <c r="H1768" s="5">
        <f t="shared" si="355"/>
        <v>2595.3993073692063</v>
      </c>
      <c r="I1768" s="5">
        <f t="shared" si="356"/>
        <v>720</v>
      </c>
      <c r="J1768" s="5">
        <f t="shared" si="357"/>
        <v>1875.3993073692063</v>
      </c>
      <c r="K1768" s="2">
        <f t="shared" si="358"/>
        <v>57559.015752937608</v>
      </c>
      <c r="L1768" s="2">
        <f t="shared" si="359"/>
        <v>122516</v>
      </c>
      <c r="M1768" s="2">
        <f t="shared" si="360"/>
        <v>32560</v>
      </c>
      <c r="N1768" s="6">
        <f t="shared" si="361"/>
        <v>1</v>
      </c>
      <c r="O1768" s="2">
        <f t="shared" si="362"/>
        <v>12396.984247062392</v>
      </c>
      <c r="P1768" s="2">
        <f t="shared" si="363"/>
        <v>12396.984247062392</v>
      </c>
    </row>
    <row r="1769" spans="1:16">
      <c r="A1769" s="6">
        <v>2</v>
      </c>
      <c r="B1769" s="6">
        <v>14</v>
      </c>
      <c r="C1769" s="6">
        <v>29</v>
      </c>
      <c r="D1769" s="6">
        <f t="shared" si="351"/>
        <v>45</v>
      </c>
      <c r="E1769" s="5">
        <f t="shared" si="352"/>
        <v>217.80000000000004</v>
      </c>
      <c r="F1769" s="5">
        <f t="shared" si="353"/>
        <v>593.44900480898184</v>
      </c>
      <c r="G1769" s="5">
        <f t="shared" si="354"/>
        <v>1870.9683306758782</v>
      </c>
      <c r="H1769" s="5">
        <f t="shared" si="355"/>
        <v>2682.2173354848601</v>
      </c>
      <c r="I1769" s="5">
        <f t="shared" si="356"/>
        <v>720</v>
      </c>
      <c r="J1769" s="5">
        <f t="shared" si="357"/>
        <v>1962.2173354848601</v>
      </c>
      <c r="K1769" s="2">
        <f t="shared" si="358"/>
        <v>59066.273185501042</v>
      </c>
      <c r="L1769" s="2">
        <f t="shared" si="359"/>
        <v>125216</v>
      </c>
      <c r="M1769" s="2">
        <f t="shared" si="360"/>
        <v>33440</v>
      </c>
      <c r="N1769" s="6">
        <f t="shared" si="361"/>
        <v>1</v>
      </c>
      <c r="O1769" s="2">
        <f t="shared" si="362"/>
        <v>12709.726814498958</v>
      </c>
      <c r="P1769" s="2">
        <f t="shared" si="363"/>
        <v>12709.726814498958</v>
      </c>
    </row>
    <row r="1770" spans="1:16">
      <c r="A1770" s="6">
        <v>2</v>
      </c>
      <c r="B1770" s="6">
        <v>14</v>
      </c>
      <c r="C1770" s="6">
        <v>30</v>
      </c>
      <c r="D1770" s="6">
        <f t="shared" si="351"/>
        <v>46</v>
      </c>
      <c r="E1770" s="5">
        <f t="shared" si="352"/>
        <v>217.80000000000004</v>
      </c>
      <c r="F1770" s="5">
        <f t="shared" si="353"/>
        <v>593.44900480898184</v>
      </c>
      <c r="G1770" s="5">
        <f t="shared" si="354"/>
        <v>1959.6780360096488</v>
      </c>
      <c r="H1770" s="5">
        <f t="shared" si="355"/>
        <v>2770.9270408186308</v>
      </c>
      <c r="I1770" s="5">
        <f t="shared" si="356"/>
        <v>720</v>
      </c>
      <c r="J1770" s="5">
        <f t="shared" si="357"/>
        <v>2050.9270408186308</v>
      </c>
      <c r="K1770" s="2">
        <f t="shared" si="358"/>
        <v>60606.372236434559</v>
      </c>
      <c r="L1770" s="2">
        <f t="shared" si="359"/>
        <v>127916</v>
      </c>
      <c r="M1770" s="2">
        <f t="shared" si="360"/>
        <v>34320</v>
      </c>
      <c r="N1770" s="6">
        <f t="shared" si="361"/>
        <v>1</v>
      </c>
      <c r="O1770" s="2">
        <f t="shared" si="362"/>
        <v>12989.627763565441</v>
      </c>
      <c r="P1770" s="2">
        <f t="shared" si="363"/>
        <v>12989.627763565441</v>
      </c>
    </row>
    <row r="1771" spans="1:16">
      <c r="A1771" s="6">
        <v>2</v>
      </c>
      <c r="B1771" s="6">
        <v>15</v>
      </c>
      <c r="C1771" s="6">
        <v>0</v>
      </c>
      <c r="D1771" s="6">
        <f t="shared" si="351"/>
        <v>17</v>
      </c>
      <c r="E1771" s="5">
        <f t="shared" si="352"/>
        <v>217.80000000000004</v>
      </c>
      <c r="F1771" s="5">
        <f t="shared" si="353"/>
        <v>651.73417492414967</v>
      </c>
      <c r="G1771" s="5">
        <f t="shared" si="354"/>
        <v>0</v>
      </c>
      <c r="H1771" s="5">
        <f t="shared" si="355"/>
        <v>869.53417492414974</v>
      </c>
      <c r="I1771" s="5">
        <f t="shared" si="356"/>
        <v>720</v>
      </c>
      <c r="J1771" s="5">
        <f t="shared" si="357"/>
        <v>149.53417492414974</v>
      </c>
      <c r="K1771" s="2">
        <f t="shared" si="358"/>
        <v>27596.079425766489</v>
      </c>
      <c r="L1771" s="2">
        <f t="shared" si="359"/>
        <v>49010</v>
      </c>
      <c r="M1771" s="2">
        <f t="shared" si="360"/>
        <v>8360</v>
      </c>
      <c r="N1771" s="6">
        <f t="shared" si="361"/>
        <v>1</v>
      </c>
      <c r="O1771" s="2">
        <f t="shared" si="362"/>
        <v>-6946.0794257664893</v>
      </c>
      <c r="P1771" s="2">
        <f t="shared" si="363"/>
        <v>-6946.0794257664893</v>
      </c>
    </row>
    <row r="1772" spans="1:16">
      <c r="A1772" s="6">
        <v>2</v>
      </c>
      <c r="B1772" s="6">
        <v>15</v>
      </c>
      <c r="C1772" s="6">
        <v>1</v>
      </c>
      <c r="D1772" s="6">
        <f t="shared" si="351"/>
        <v>18</v>
      </c>
      <c r="E1772" s="5">
        <f t="shared" si="352"/>
        <v>217.80000000000004</v>
      </c>
      <c r="F1772" s="5">
        <f t="shared" si="353"/>
        <v>651.73417492414967</v>
      </c>
      <c r="G1772" s="5">
        <f t="shared" si="354"/>
        <v>45.5625</v>
      </c>
      <c r="H1772" s="5">
        <f t="shared" si="355"/>
        <v>915.09667492414974</v>
      </c>
      <c r="I1772" s="5">
        <f t="shared" si="356"/>
        <v>720</v>
      </c>
      <c r="J1772" s="5">
        <f t="shared" si="357"/>
        <v>195.09667492414974</v>
      </c>
      <c r="K1772" s="2">
        <f t="shared" si="358"/>
        <v>28387.095050766489</v>
      </c>
      <c r="L1772" s="2">
        <f t="shared" si="359"/>
        <v>51710</v>
      </c>
      <c r="M1772" s="2">
        <f t="shared" si="360"/>
        <v>9240</v>
      </c>
      <c r="N1772" s="6">
        <f t="shared" si="361"/>
        <v>1</v>
      </c>
      <c r="O1772" s="2">
        <f t="shared" si="362"/>
        <v>-5917.0950507664893</v>
      </c>
      <c r="P1772" s="2">
        <f t="shared" si="363"/>
        <v>-5917.0950507664893</v>
      </c>
    </row>
    <row r="1773" spans="1:16">
      <c r="A1773" s="6">
        <v>2</v>
      </c>
      <c r="B1773" s="6">
        <v>15</v>
      </c>
      <c r="C1773" s="6">
        <v>2</v>
      </c>
      <c r="D1773" s="6">
        <f t="shared" si="351"/>
        <v>19</v>
      </c>
      <c r="E1773" s="5">
        <f t="shared" si="352"/>
        <v>217.80000000000004</v>
      </c>
      <c r="F1773" s="5">
        <f t="shared" si="353"/>
        <v>651.73417492414967</v>
      </c>
      <c r="G1773" s="5">
        <f t="shared" si="354"/>
        <v>92.264062499999994</v>
      </c>
      <c r="H1773" s="5">
        <f t="shared" si="355"/>
        <v>961.79823742414976</v>
      </c>
      <c r="I1773" s="5">
        <f t="shared" si="356"/>
        <v>720</v>
      </c>
      <c r="J1773" s="5">
        <f t="shared" si="357"/>
        <v>241.79823742414976</v>
      </c>
      <c r="K1773" s="2">
        <f t="shared" si="358"/>
        <v>29197.886066391489</v>
      </c>
      <c r="L1773" s="2">
        <f t="shared" si="359"/>
        <v>54410</v>
      </c>
      <c r="M1773" s="2">
        <f t="shared" si="360"/>
        <v>10120</v>
      </c>
      <c r="N1773" s="6">
        <f t="shared" si="361"/>
        <v>1</v>
      </c>
      <c r="O1773" s="2">
        <f t="shared" si="362"/>
        <v>-4907.8860663914893</v>
      </c>
      <c r="P1773" s="2">
        <f t="shared" si="363"/>
        <v>-4907.8860663914893</v>
      </c>
    </row>
    <row r="1774" spans="1:16">
      <c r="A1774" s="6">
        <v>2</v>
      </c>
      <c r="B1774" s="6">
        <v>15</v>
      </c>
      <c r="C1774" s="6">
        <v>3</v>
      </c>
      <c r="D1774" s="6">
        <f t="shared" si="351"/>
        <v>20</v>
      </c>
      <c r="E1774" s="5">
        <f t="shared" si="352"/>
        <v>217.80000000000004</v>
      </c>
      <c r="F1774" s="5">
        <f t="shared" si="353"/>
        <v>651.73417492414967</v>
      </c>
      <c r="G1774" s="5">
        <f t="shared" si="354"/>
        <v>140.12604492187498</v>
      </c>
      <c r="H1774" s="5">
        <f t="shared" si="355"/>
        <v>1009.6602198460247</v>
      </c>
      <c r="I1774" s="5">
        <f t="shared" si="356"/>
        <v>720</v>
      </c>
      <c r="J1774" s="5">
        <f t="shared" si="357"/>
        <v>289.66021984602469</v>
      </c>
      <c r="K1774" s="2">
        <f t="shared" si="358"/>
        <v>30028.823261215708</v>
      </c>
      <c r="L1774" s="2">
        <f t="shared" si="359"/>
        <v>57110</v>
      </c>
      <c r="M1774" s="2">
        <f t="shared" si="360"/>
        <v>11000</v>
      </c>
      <c r="N1774" s="6">
        <f t="shared" si="361"/>
        <v>1</v>
      </c>
      <c r="O1774" s="2">
        <f t="shared" si="362"/>
        <v>-3918.823261215708</v>
      </c>
      <c r="P1774" s="2">
        <f t="shared" si="363"/>
        <v>-3918.823261215708</v>
      </c>
    </row>
    <row r="1775" spans="1:16">
      <c r="A1775" s="6">
        <v>2</v>
      </c>
      <c r="B1775" s="6">
        <v>15</v>
      </c>
      <c r="C1775" s="6">
        <v>4</v>
      </c>
      <c r="D1775" s="6">
        <f t="shared" si="351"/>
        <v>21</v>
      </c>
      <c r="E1775" s="5">
        <f t="shared" si="352"/>
        <v>217.80000000000004</v>
      </c>
      <c r="F1775" s="5">
        <f t="shared" si="353"/>
        <v>651.73417492414967</v>
      </c>
      <c r="G1775" s="5">
        <f t="shared" si="354"/>
        <v>189.17016064453125</v>
      </c>
      <c r="H1775" s="5">
        <f t="shared" si="355"/>
        <v>1058.704335568681</v>
      </c>
      <c r="I1775" s="5">
        <f t="shared" si="356"/>
        <v>720</v>
      </c>
      <c r="J1775" s="5">
        <f t="shared" si="357"/>
        <v>338.70433556868102</v>
      </c>
      <c r="K1775" s="2">
        <f t="shared" si="358"/>
        <v>30880.283603622935</v>
      </c>
      <c r="L1775" s="2">
        <f t="shared" si="359"/>
        <v>59810</v>
      </c>
      <c r="M1775" s="2">
        <f t="shared" si="360"/>
        <v>11880</v>
      </c>
      <c r="N1775" s="6">
        <f t="shared" si="361"/>
        <v>1</v>
      </c>
      <c r="O1775" s="2">
        <f t="shared" si="362"/>
        <v>-2950.2836036229346</v>
      </c>
      <c r="P1775" s="2">
        <f t="shared" si="363"/>
        <v>-2950.2836036229346</v>
      </c>
    </row>
    <row r="1776" spans="1:16">
      <c r="A1776" s="6">
        <v>2</v>
      </c>
      <c r="B1776" s="6">
        <v>15</v>
      </c>
      <c r="C1776" s="6">
        <v>5</v>
      </c>
      <c r="D1776" s="6">
        <f t="shared" si="351"/>
        <v>22</v>
      </c>
      <c r="E1776" s="5">
        <f t="shared" si="352"/>
        <v>217.80000000000004</v>
      </c>
      <c r="F1776" s="5">
        <f t="shared" si="353"/>
        <v>651.73417492414967</v>
      </c>
      <c r="G1776" s="5">
        <f t="shared" si="354"/>
        <v>239.41848456573481</v>
      </c>
      <c r="H1776" s="5">
        <f t="shared" si="355"/>
        <v>1108.9526594898846</v>
      </c>
      <c r="I1776" s="5">
        <f t="shared" si="356"/>
        <v>720</v>
      </c>
      <c r="J1776" s="5">
        <f t="shared" si="357"/>
        <v>388.95265948988458</v>
      </c>
      <c r="K1776" s="2">
        <f t="shared" si="358"/>
        <v>31752.650338366053</v>
      </c>
      <c r="L1776" s="2">
        <f t="shared" si="359"/>
        <v>62510</v>
      </c>
      <c r="M1776" s="2">
        <f t="shared" si="360"/>
        <v>12760</v>
      </c>
      <c r="N1776" s="6">
        <f t="shared" si="361"/>
        <v>1</v>
      </c>
      <c r="O1776" s="2">
        <f t="shared" si="362"/>
        <v>-2002.6503383660529</v>
      </c>
      <c r="P1776" s="2">
        <f t="shared" si="363"/>
        <v>-2002.6503383660529</v>
      </c>
    </row>
    <row r="1777" spans="1:16">
      <c r="A1777" s="6">
        <v>2</v>
      </c>
      <c r="B1777" s="6">
        <v>15</v>
      </c>
      <c r="C1777" s="6">
        <v>6</v>
      </c>
      <c r="D1777" s="6">
        <f t="shared" si="351"/>
        <v>23</v>
      </c>
      <c r="E1777" s="5">
        <f t="shared" si="352"/>
        <v>217.80000000000004</v>
      </c>
      <c r="F1777" s="5">
        <f t="shared" si="353"/>
        <v>651.73417492414967</v>
      </c>
      <c r="G1777" s="5">
        <f t="shared" si="354"/>
        <v>290.89345874736784</v>
      </c>
      <c r="H1777" s="5">
        <f t="shared" si="355"/>
        <v>1160.4276336715175</v>
      </c>
      <c r="I1777" s="5">
        <f t="shared" si="356"/>
        <v>720</v>
      </c>
      <c r="J1777" s="5">
        <f t="shared" si="357"/>
        <v>440.42763367151747</v>
      </c>
      <c r="K1777" s="2">
        <f t="shared" si="358"/>
        <v>32646.313084574955</v>
      </c>
      <c r="L1777" s="2">
        <f t="shared" si="359"/>
        <v>65210</v>
      </c>
      <c r="M1777" s="2">
        <f t="shared" si="360"/>
        <v>13640</v>
      </c>
      <c r="N1777" s="6">
        <f t="shared" si="361"/>
        <v>1</v>
      </c>
      <c r="O1777" s="2">
        <f t="shared" si="362"/>
        <v>-1076.3130845749547</v>
      </c>
      <c r="P1777" s="2">
        <f t="shared" si="363"/>
        <v>-1076.3130845749547</v>
      </c>
    </row>
    <row r="1778" spans="1:16">
      <c r="A1778" s="6">
        <v>2</v>
      </c>
      <c r="B1778" s="6">
        <v>15</v>
      </c>
      <c r="C1778" s="6">
        <v>7</v>
      </c>
      <c r="D1778" s="6">
        <f t="shared" si="351"/>
        <v>24</v>
      </c>
      <c r="E1778" s="5">
        <f t="shared" si="352"/>
        <v>217.80000000000004</v>
      </c>
      <c r="F1778" s="5">
        <f t="shared" si="353"/>
        <v>651.73417492414967</v>
      </c>
      <c r="G1778" s="5">
        <f t="shared" si="354"/>
        <v>343.61789814532818</v>
      </c>
      <c r="H1778" s="5">
        <f t="shared" si="355"/>
        <v>1213.1520730694779</v>
      </c>
      <c r="I1778" s="5">
        <f t="shared" si="356"/>
        <v>720</v>
      </c>
      <c r="J1778" s="5">
        <f t="shared" si="357"/>
        <v>493.15207306947786</v>
      </c>
      <c r="K1778" s="2">
        <f t="shared" si="358"/>
        <v>33561.667935233992</v>
      </c>
      <c r="L1778" s="2">
        <f t="shared" si="359"/>
        <v>67910</v>
      </c>
      <c r="M1778" s="2">
        <f t="shared" si="360"/>
        <v>14520</v>
      </c>
      <c r="N1778" s="6">
        <f t="shared" si="361"/>
        <v>1</v>
      </c>
      <c r="O1778" s="2">
        <f t="shared" si="362"/>
        <v>-171.66793523399247</v>
      </c>
      <c r="P1778" s="2">
        <f t="shared" si="363"/>
        <v>-171.66793523399247</v>
      </c>
    </row>
    <row r="1779" spans="1:16">
      <c r="A1779" s="6">
        <v>2</v>
      </c>
      <c r="B1779" s="6">
        <v>15</v>
      </c>
      <c r="C1779" s="6">
        <v>8</v>
      </c>
      <c r="D1779" s="6">
        <f t="shared" si="351"/>
        <v>25</v>
      </c>
      <c r="E1779" s="5">
        <f t="shared" si="352"/>
        <v>217.80000000000004</v>
      </c>
      <c r="F1779" s="5">
        <f t="shared" si="353"/>
        <v>651.73417492414967</v>
      </c>
      <c r="G1779" s="5">
        <f t="shared" si="354"/>
        <v>397.61499642530839</v>
      </c>
      <c r="H1779" s="5">
        <f t="shared" si="355"/>
        <v>1267.1491713494581</v>
      </c>
      <c r="I1779" s="5">
        <f t="shared" si="356"/>
        <v>720</v>
      </c>
      <c r="J1779" s="5">
        <f t="shared" si="357"/>
        <v>547.14917134945813</v>
      </c>
      <c r="K1779" s="2">
        <f t="shared" si="358"/>
        <v>34499.117558150312</v>
      </c>
      <c r="L1779" s="2">
        <f t="shared" si="359"/>
        <v>70610</v>
      </c>
      <c r="M1779" s="2">
        <f t="shared" si="360"/>
        <v>15400</v>
      </c>
      <c r="N1779" s="6">
        <f t="shared" si="361"/>
        <v>1</v>
      </c>
      <c r="O1779" s="2">
        <f t="shared" si="362"/>
        <v>710.88244184968789</v>
      </c>
      <c r="P1779" s="2">
        <f t="shared" si="363"/>
        <v>710.88244184968789</v>
      </c>
    </row>
    <row r="1780" spans="1:16">
      <c r="A1780" s="6">
        <v>2</v>
      </c>
      <c r="B1780" s="6">
        <v>15</v>
      </c>
      <c r="C1780" s="6">
        <v>9</v>
      </c>
      <c r="D1780" s="6">
        <f t="shared" si="351"/>
        <v>26</v>
      </c>
      <c r="E1780" s="5">
        <f t="shared" si="352"/>
        <v>217.80000000000004</v>
      </c>
      <c r="F1780" s="5">
        <f t="shared" si="353"/>
        <v>651.73417492414967</v>
      </c>
      <c r="G1780" s="5">
        <f t="shared" si="354"/>
        <v>452.90833186570285</v>
      </c>
      <c r="H1780" s="5">
        <f t="shared" si="355"/>
        <v>1322.4425067898526</v>
      </c>
      <c r="I1780" s="5">
        <f t="shared" si="356"/>
        <v>720</v>
      </c>
      <c r="J1780" s="5">
        <f t="shared" si="357"/>
        <v>602.44250678985259</v>
      </c>
      <c r="K1780" s="2">
        <f t="shared" si="358"/>
        <v>35459.071298434937</v>
      </c>
      <c r="L1780" s="2">
        <f t="shared" si="359"/>
        <v>73310</v>
      </c>
      <c r="M1780" s="2">
        <f t="shared" si="360"/>
        <v>16280</v>
      </c>
      <c r="N1780" s="6">
        <f t="shared" si="361"/>
        <v>1</v>
      </c>
      <c r="O1780" s="2">
        <f t="shared" si="362"/>
        <v>1570.9287015650625</v>
      </c>
      <c r="P1780" s="2">
        <f t="shared" si="363"/>
        <v>1570.9287015650625</v>
      </c>
    </row>
    <row r="1781" spans="1:16">
      <c r="A1781" s="6">
        <v>2</v>
      </c>
      <c r="B1781" s="6">
        <v>15</v>
      </c>
      <c r="C1781" s="6">
        <v>10</v>
      </c>
      <c r="D1781" s="6">
        <f t="shared" si="351"/>
        <v>27</v>
      </c>
      <c r="E1781" s="5">
        <f t="shared" si="352"/>
        <v>217.80000000000004</v>
      </c>
      <c r="F1781" s="5">
        <f t="shared" si="353"/>
        <v>651.73417492414967</v>
      </c>
      <c r="G1781" s="5">
        <f t="shared" si="354"/>
        <v>509.52187334891573</v>
      </c>
      <c r="H1781" s="5">
        <f t="shared" si="355"/>
        <v>1379.0560482730655</v>
      </c>
      <c r="I1781" s="5">
        <f t="shared" si="356"/>
        <v>720</v>
      </c>
      <c r="J1781" s="5">
        <f t="shared" si="357"/>
        <v>659.05604827306547</v>
      </c>
      <c r="K1781" s="2">
        <f t="shared" si="358"/>
        <v>36441.9452825185</v>
      </c>
      <c r="L1781" s="2">
        <f t="shared" si="359"/>
        <v>76010</v>
      </c>
      <c r="M1781" s="2">
        <f t="shared" si="360"/>
        <v>17160</v>
      </c>
      <c r="N1781" s="6">
        <f t="shared" si="361"/>
        <v>1</v>
      </c>
      <c r="O1781" s="2">
        <f t="shared" si="362"/>
        <v>2408.0547174815001</v>
      </c>
      <c r="P1781" s="2">
        <f t="shared" si="363"/>
        <v>2408.0547174815001</v>
      </c>
    </row>
    <row r="1782" spans="1:16">
      <c r="A1782" s="6">
        <v>2</v>
      </c>
      <c r="B1782" s="6">
        <v>15</v>
      </c>
      <c r="C1782" s="6">
        <v>11</v>
      </c>
      <c r="D1782" s="6">
        <f t="shared" si="351"/>
        <v>28</v>
      </c>
      <c r="E1782" s="5">
        <f t="shared" si="352"/>
        <v>217.80000000000004</v>
      </c>
      <c r="F1782" s="5">
        <f t="shared" si="353"/>
        <v>651.73417492414967</v>
      </c>
      <c r="G1782" s="5">
        <f t="shared" si="354"/>
        <v>567.47998644235474</v>
      </c>
      <c r="H1782" s="5">
        <f t="shared" si="355"/>
        <v>1437.0141613665046</v>
      </c>
      <c r="I1782" s="5">
        <f t="shared" si="356"/>
        <v>720</v>
      </c>
      <c r="J1782" s="5">
        <f t="shared" si="357"/>
        <v>717.0141613665046</v>
      </c>
      <c r="K1782" s="2">
        <f t="shared" si="358"/>
        <v>37448.162523724037</v>
      </c>
      <c r="L1782" s="2">
        <f t="shared" si="359"/>
        <v>78710</v>
      </c>
      <c r="M1782" s="2">
        <f t="shared" si="360"/>
        <v>18040</v>
      </c>
      <c r="N1782" s="6">
        <f t="shared" si="361"/>
        <v>1</v>
      </c>
      <c r="O1782" s="2">
        <f t="shared" si="362"/>
        <v>3221.8374762759631</v>
      </c>
      <c r="P1782" s="2">
        <f t="shared" si="363"/>
        <v>3221.8374762759631</v>
      </c>
    </row>
    <row r="1783" spans="1:16">
      <c r="A1783" s="6">
        <v>2</v>
      </c>
      <c r="B1783" s="6">
        <v>15</v>
      </c>
      <c r="C1783" s="6">
        <v>12</v>
      </c>
      <c r="D1783" s="6">
        <f t="shared" si="351"/>
        <v>29</v>
      </c>
      <c r="E1783" s="5">
        <f t="shared" si="352"/>
        <v>217.80000000000004</v>
      </c>
      <c r="F1783" s="5">
        <f t="shared" si="353"/>
        <v>651.73417492414967</v>
      </c>
      <c r="G1783" s="5">
        <f t="shared" si="354"/>
        <v>626.80743957041921</v>
      </c>
      <c r="H1783" s="5">
        <f t="shared" si="355"/>
        <v>1496.3416144945691</v>
      </c>
      <c r="I1783" s="5">
        <f t="shared" si="356"/>
        <v>720</v>
      </c>
      <c r="J1783" s="5">
        <f t="shared" si="357"/>
        <v>776.34161449456906</v>
      </c>
      <c r="K1783" s="2">
        <f t="shared" si="358"/>
        <v>38478.153029419598</v>
      </c>
      <c r="L1783" s="2">
        <f t="shared" si="359"/>
        <v>81410</v>
      </c>
      <c r="M1783" s="2">
        <f t="shared" si="360"/>
        <v>18920</v>
      </c>
      <c r="N1783" s="6">
        <f t="shared" si="361"/>
        <v>1</v>
      </c>
      <c r="O1783" s="2">
        <f t="shared" si="362"/>
        <v>4011.8469705804018</v>
      </c>
      <c r="P1783" s="2">
        <f t="shared" si="363"/>
        <v>4011.8469705804018</v>
      </c>
    </row>
    <row r="1784" spans="1:16">
      <c r="A1784" s="6">
        <v>2</v>
      </c>
      <c r="B1784" s="6">
        <v>15</v>
      </c>
      <c r="C1784" s="6">
        <v>13</v>
      </c>
      <c r="D1784" s="6">
        <f t="shared" si="351"/>
        <v>30</v>
      </c>
      <c r="E1784" s="5">
        <f t="shared" si="352"/>
        <v>217.80000000000004</v>
      </c>
      <c r="F1784" s="5">
        <f t="shared" si="353"/>
        <v>651.73417492414967</v>
      </c>
      <c r="G1784" s="5">
        <f t="shared" si="354"/>
        <v>687.52941027880343</v>
      </c>
      <c r="H1784" s="5">
        <f t="shared" si="355"/>
        <v>1557.0635852029532</v>
      </c>
      <c r="I1784" s="5">
        <f t="shared" si="356"/>
        <v>720</v>
      </c>
      <c r="J1784" s="5">
        <f t="shared" si="357"/>
        <v>837.06358520295316</v>
      </c>
      <c r="K1784" s="2">
        <f t="shared" si="358"/>
        <v>39532.35390977349</v>
      </c>
      <c r="L1784" s="2">
        <f t="shared" si="359"/>
        <v>84110</v>
      </c>
      <c r="M1784" s="2">
        <f t="shared" si="360"/>
        <v>19800</v>
      </c>
      <c r="N1784" s="6">
        <f t="shared" si="361"/>
        <v>1</v>
      </c>
      <c r="O1784" s="2">
        <f t="shared" si="362"/>
        <v>4777.6460902265098</v>
      </c>
      <c r="P1784" s="2">
        <f t="shared" si="363"/>
        <v>4777.6460902265098</v>
      </c>
    </row>
    <row r="1785" spans="1:16">
      <c r="A1785" s="6">
        <v>2</v>
      </c>
      <c r="B1785" s="6">
        <v>15</v>
      </c>
      <c r="C1785" s="6">
        <v>14</v>
      </c>
      <c r="D1785" s="6">
        <f t="shared" si="351"/>
        <v>31</v>
      </c>
      <c r="E1785" s="5">
        <f t="shared" si="352"/>
        <v>217.80000000000004</v>
      </c>
      <c r="F1785" s="5">
        <f t="shared" si="353"/>
        <v>651.73417492414967</v>
      </c>
      <c r="G1785" s="5">
        <f t="shared" si="354"/>
        <v>749.67149159246469</v>
      </c>
      <c r="H1785" s="5">
        <f t="shared" si="355"/>
        <v>1619.2056665166144</v>
      </c>
      <c r="I1785" s="5">
        <f t="shared" si="356"/>
        <v>720</v>
      </c>
      <c r="J1785" s="5">
        <f t="shared" si="357"/>
        <v>899.20566651661443</v>
      </c>
      <c r="K1785" s="2">
        <f t="shared" si="358"/>
        <v>40611.209488135668</v>
      </c>
      <c r="L1785" s="2">
        <f t="shared" si="359"/>
        <v>86810</v>
      </c>
      <c r="M1785" s="2">
        <f t="shared" si="360"/>
        <v>20680</v>
      </c>
      <c r="N1785" s="6">
        <f t="shared" si="361"/>
        <v>1</v>
      </c>
      <c r="O1785" s="2">
        <f t="shared" si="362"/>
        <v>5518.7905118643321</v>
      </c>
      <c r="P1785" s="2">
        <f t="shared" si="363"/>
        <v>5518.7905118643321</v>
      </c>
    </row>
    <row r="1786" spans="1:16">
      <c r="A1786" s="6">
        <v>2</v>
      </c>
      <c r="B1786" s="6">
        <v>15</v>
      </c>
      <c r="C1786" s="6">
        <v>15</v>
      </c>
      <c r="D1786" s="6">
        <f t="shared" si="351"/>
        <v>32</v>
      </c>
      <c r="E1786" s="5">
        <f t="shared" si="352"/>
        <v>217.80000000000004</v>
      </c>
      <c r="F1786" s="5">
        <f t="shared" si="353"/>
        <v>651.73417492414967</v>
      </c>
      <c r="G1786" s="5">
        <f t="shared" si="354"/>
        <v>813.25969846861108</v>
      </c>
      <c r="H1786" s="5">
        <f t="shared" si="355"/>
        <v>1682.7938733927608</v>
      </c>
      <c r="I1786" s="5">
        <f t="shared" si="356"/>
        <v>720</v>
      </c>
      <c r="J1786" s="5">
        <f t="shared" si="357"/>
        <v>962.79387339276082</v>
      </c>
      <c r="K1786" s="2">
        <f t="shared" si="358"/>
        <v>41715.171413068761</v>
      </c>
      <c r="L1786" s="2">
        <f t="shared" si="359"/>
        <v>89510</v>
      </c>
      <c r="M1786" s="2">
        <f t="shared" si="360"/>
        <v>21560</v>
      </c>
      <c r="N1786" s="6">
        <f t="shared" si="361"/>
        <v>1</v>
      </c>
      <c r="O1786" s="2">
        <f t="shared" si="362"/>
        <v>6234.8285869312385</v>
      </c>
      <c r="P1786" s="2">
        <f t="shared" si="363"/>
        <v>6234.8285869312385</v>
      </c>
    </row>
    <row r="1787" spans="1:16">
      <c r="A1787" s="6">
        <v>2</v>
      </c>
      <c r="B1787" s="6">
        <v>15</v>
      </c>
      <c r="C1787" s="6">
        <v>16</v>
      </c>
      <c r="D1787" s="6">
        <f t="shared" si="351"/>
        <v>33</v>
      </c>
      <c r="E1787" s="5">
        <f t="shared" si="352"/>
        <v>217.80000000000004</v>
      </c>
      <c r="F1787" s="5">
        <f t="shared" si="353"/>
        <v>651.73417492414967</v>
      </c>
      <c r="G1787" s="5">
        <f t="shared" si="354"/>
        <v>878.32047434610013</v>
      </c>
      <c r="H1787" s="5">
        <f t="shared" si="355"/>
        <v>1747.8546492702499</v>
      </c>
      <c r="I1787" s="5">
        <f t="shared" si="356"/>
        <v>720</v>
      </c>
      <c r="J1787" s="5">
        <f t="shared" si="357"/>
        <v>1027.8546492702499</v>
      </c>
      <c r="K1787" s="2">
        <f t="shared" si="358"/>
        <v>42844.698772052943</v>
      </c>
      <c r="L1787" s="2">
        <f t="shared" si="359"/>
        <v>92210</v>
      </c>
      <c r="M1787" s="2">
        <f t="shared" si="360"/>
        <v>22440</v>
      </c>
      <c r="N1787" s="6">
        <f t="shared" si="361"/>
        <v>1</v>
      </c>
      <c r="O1787" s="2">
        <f t="shared" si="362"/>
        <v>6925.3012279470568</v>
      </c>
      <c r="P1787" s="2">
        <f t="shared" si="363"/>
        <v>6925.3012279470568</v>
      </c>
    </row>
    <row r="1788" spans="1:16">
      <c r="A1788" s="6">
        <v>2</v>
      </c>
      <c r="B1788" s="6">
        <v>15</v>
      </c>
      <c r="C1788" s="6">
        <v>17</v>
      </c>
      <c r="D1788" s="6">
        <f t="shared" si="351"/>
        <v>34</v>
      </c>
      <c r="E1788" s="5">
        <f t="shared" si="352"/>
        <v>217.80000000000004</v>
      </c>
      <c r="F1788" s="5">
        <f t="shared" si="353"/>
        <v>651.73417492414967</v>
      </c>
      <c r="G1788" s="5">
        <f t="shared" si="354"/>
        <v>944.88069779264049</v>
      </c>
      <c r="H1788" s="5">
        <f t="shared" si="355"/>
        <v>1814.4148727167903</v>
      </c>
      <c r="I1788" s="5">
        <f t="shared" si="356"/>
        <v>720</v>
      </c>
      <c r="J1788" s="5">
        <f t="shared" si="357"/>
        <v>1094.4148727167903</v>
      </c>
      <c r="K1788" s="2">
        <f t="shared" si="358"/>
        <v>44000.25820688872</v>
      </c>
      <c r="L1788" s="2">
        <f t="shared" si="359"/>
        <v>94910</v>
      </c>
      <c r="M1788" s="2">
        <f t="shared" si="360"/>
        <v>23320</v>
      </c>
      <c r="N1788" s="6">
        <f t="shared" si="361"/>
        <v>1</v>
      </c>
      <c r="O1788" s="2">
        <f t="shared" si="362"/>
        <v>7589.7417931112795</v>
      </c>
      <c r="P1788" s="2">
        <f t="shared" si="363"/>
        <v>7589.7417931112795</v>
      </c>
    </row>
    <row r="1789" spans="1:16">
      <c r="A1789" s="6">
        <v>2</v>
      </c>
      <c r="B1789" s="6">
        <v>15</v>
      </c>
      <c r="C1789" s="6">
        <v>18</v>
      </c>
      <c r="D1789" s="6">
        <f t="shared" si="351"/>
        <v>35</v>
      </c>
      <c r="E1789" s="5">
        <f t="shared" si="352"/>
        <v>217.80000000000004</v>
      </c>
      <c r="F1789" s="5">
        <f t="shared" si="353"/>
        <v>651.73417492414967</v>
      </c>
      <c r="G1789" s="5">
        <f t="shared" si="354"/>
        <v>1012.9676892512279</v>
      </c>
      <c r="H1789" s="5">
        <f t="shared" si="355"/>
        <v>1882.5018641753777</v>
      </c>
      <c r="I1789" s="5">
        <f t="shared" si="356"/>
        <v>720</v>
      </c>
      <c r="J1789" s="5">
        <f t="shared" si="357"/>
        <v>1162.5018641753777</v>
      </c>
      <c r="K1789" s="2">
        <f t="shared" si="358"/>
        <v>45182.324030822529</v>
      </c>
      <c r="L1789" s="2">
        <f t="shared" si="359"/>
        <v>97610</v>
      </c>
      <c r="M1789" s="2">
        <f t="shared" si="360"/>
        <v>24200</v>
      </c>
      <c r="N1789" s="6">
        <f t="shared" si="361"/>
        <v>1</v>
      </c>
      <c r="O1789" s="2">
        <f t="shared" si="362"/>
        <v>8227.6759691774714</v>
      </c>
      <c r="P1789" s="2">
        <f t="shared" si="363"/>
        <v>8227.6759691774714</v>
      </c>
    </row>
    <row r="1790" spans="1:16">
      <c r="A1790" s="6">
        <v>2</v>
      </c>
      <c r="B1790" s="6">
        <v>15</v>
      </c>
      <c r="C1790" s="6">
        <v>19</v>
      </c>
      <c r="D1790" s="6">
        <f t="shared" si="351"/>
        <v>36</v>
      </c>
      <c r="E1790" s="5">
        <f t="shared" si="352"/>
        <v>217.80000000000004</v>
      </c>
      <c r="F1790" s="5">
        <f t="shared" si="353"/>
        <v>651.73417492414967</v>
      </c>
      <c r="G1790" s="5">
        <f t="shared" si="354"/>
        <v>1082.6092178872495</v>
      </c>
      <c r="H1790" s="5">
        <f t="shared" si="355"/>
        <v>1952.1433928113993</v>
      </c>
      <c r="I1790" s="5">
        <f t="shared" si="356"/>
        <v>720</v>
      </c>
      <c r="J1790" s="5">
        <f t="shared" si="357"/>
        <v>1232.1433928113993</v>
      </c>
      <c r="K1790" s="2">
        <f t="shared" si="358"/>
        <v>46391.378347420126</v>
      </c>
      <c r="L1790" s="2">
        <f t="shared" si="359"/>
        <v>100310</v>
      </c>
      <c r="M1790" s="2">
        <f t="shared" si="360"/>
        <v>25080</v>
      </c>
      <c r="N1790" s="6">
        <f t="shared" si="361"/>
        <v>1</v>
      </c>
      <c r="O1790" s="2">
        <f t="shared" si="362"/>
        <v>8838.6216525798736</v>
      </c>
      <c r="P1790" s="2">
        <f t="shared" si="363"/>
        <v>8838.6216525798736</v>
      </c>
    </row>
    <row r="1791" spans="1:16">
      <c r="A1791" s="6">
        <v>2</v>
      </c>
      <c r="B1791" s="6">
        <v>15</v>
      </c>
      <c r="C1791" s="6">
        <v>20</v>
      </c>
      <c r="D1791" s="6">
        <f t="shared" si="351"/>
        <v>37</v>
      </c>
      <c r="E1791" s="5">
        <f t="shared" si="352"/>
        <v>217.80000000000004</v>
      </c>
      <c r="F1791" s="5">
        <f t="shared" si="353"/>
        <v>651.73417492414967</v>
      </c>
      <c r="G1791" s="5">
        <f t="shared" si="354"/>
        <v>1153.8335085377266</v>
      </c>
      <c r="H1791" s="5">
        <f t="shared" si="355"/>
        <v>2023.3676834618764</v>
      </c>
      <c r="I1791" s="5">
        <f t="shared" si="356"/>
        <v>720</v>
      </c>
      <c r="J1791" s="5">
        <f t="shared" si="357"/>
        <v>1303.3676834618764</v>
      </c>
      <c r="K1791" s="2">
        <f t="shared" si="358"/>
        <v>47627.911171213127</v>
      </c>
      <c r="L1791" s="2">
        <f t="shared" si="359"/>
        <v>103010</v>
      </c>
      <c r="M1791" s="2">
        <f t="shared" si="360"/>
        <v>25960</v>
      </c>
      <c r="N1791" s="6">
        <f t="shared" si="361"/>
        <v>1</v>
      </c>
      <c r="O1791" s="2">
        <f t="shared" si="362"/>
        <v>9422.0888287868729</v>
      </c>
      <c r="P1791" s="2">
        <f t="shared" si="363"/>
        <v>9422.0888287868729</v>
      </c>
    </row>
    <row r="1792" spans="1:16">
      <c r="A1792" s="6">
        <v>2</v>
      </c>
      <c r="B1792" s="6">
        <v>15</v>
      </c>
      <c r="C1792" s="6">
        <v>21</v>
      </c>
      <c r="D1792" s="6">
        <f t="shared" si="351"/>
        <v>38</v>
      </c>
      <c r="E1792" s="5">
        <f t="shared" si="352"/>
        <v>217.80000000000004</v>
      </c>
      <c r="F1792" s="5">
        <f t="shared" si="353"/>
        <v>651.73417492414967</v>
      </c>
      <c r="G1792" s="5">
        <f t="shared" si="354"/>
        <v>1226.6692487641703</v>
      </c>
      <c r="H1792" s="5">
        <f t="shared" si="355"/>
        <v>2096.2034236883201</v>
      </c>
      <c r="I1792" s="5">
        <f t="shared" si="356"/>
        <v>720</v>
      </c>
      <c r="J1792" s="5">
        <f t="shared" si="357"/>
        <v>1376.2034236883201</v>
      </c>
      <c r="K1792" s="2">
        <f t="shared" si="358"/>
        <v>48892.420550144445</v>
      </c>
      <c r="L1792" s="2">
        <f t="shared" si="359"/>
        <v>105710</v>
      </c>
      <c r="M1792" s="2">
        <f t="shared" si="360"/>
        <v>26840</v>
      </c>
      <c r="N1792" s="6">
        <f t="shared" si="361"/>
        <v>1</v>
      </c>
      <c r="O1792" s="2">
        <f t="shared" si="362"/>
        <v>9977.5794498555551</v>
      </c>
      <c r="P1792" s="2">
        <f t="shared" si="363"/>
        <v>9977.5794498555551</v>
      </c>
    </row>
    <row r="1793" spans="1:16">
      <c r="A1793" s="6">
        <v>2</v>
      </c>
      <c r="B1793" s="6">
        <v>15</v>
      </c>
      <c r="C1793" s="6">
        <v>22</v>
      </c>
      <c r="D1793" s="6">
        <f t="shared" si="351"/>
        <v>39</v>
      </c>
      <c r="E1793" s="5">
        <f t="shared" si="352"/>
        <v>217.80000000000004</v>
      </c>
      <c r="F1793" s="5">
        <f t="shared" si="353"/>
        <v>651.73417492414967</v>
      </c>
      <c r="G1793" s="5">
        <f t="shared" si="354"/>
        <v>1301.1455960105666</v>
      </c>
      <c r="H1793" s="5">
        <f t="shared" si="355"/>
        <v>2170.6797709347165</v>
      </c>
      <c r="I1793" s="5">
        <f t="shared" si="356"/>
        <v>720</v>
      </c>
      <c r="J1793" s="5">
        <f t="shared" si="357"/>
        <v>1450.6797709347165</v>
      </c>
      <c r="K1793" s="2">
        <f t="shared" si="358"/>
        <v>50185.412689838828</v>
      </c>
      <c r="L1793" s="2">
        <f t="shared" si="359"/>
        <v>108410</v>
      </c>
      <c r="M1793" s="2">
        <f t="shared" si="360"/>
        <v>27720</v>
      </c>
      <c r="N1793" s="6">
        <f t="shared" si="361"/>
        <v>1</v>
      </c>
      <c r="O1793" s="2">
        <f t="shared" si="362"/>
        <v>10504.587310161172</v>
      </c>
      <c r="P1793" s="2">
        <f t="shared" si="363"/>
        <v>10504.587310161172</v>
      </c>
    </row>
    <row r="1794" spans="1:16">
      <c r="A1794" s="6">
        <v>2</v>
      </c>
      <c r="B1794" s="6">
        <v>15</v>
      </c>
      <c r="C1794" s="6">
        <v>23</v>
      </c>
      <c r="D1794" s="6">
        <f t="shared" si="351"/>
        <v>40</v>
      </c>
      <c r="E1794" s="5">
        <f t="shared" si="352"/>
        <v>217.80000000000004</v>
      </c>
      <c r="F1794" s="5">
        <f t="shared" si="353"/>
        <v>651.73417492414967</v>
      </c>
      <c r="G1794" s="5">
        <f t="shared" si="354"/>
        <v>1377.292184868003</v>
      </c>
      <c r="H1794" s="5">
        <f t="shared" si="355"/>
        <v>2246.8263597921527</v>
      </c>
      <c r="I1794" s="5">
        <f t="shared" si="356"/>
        <v>720</v>
      </c>
      <c r="J1794" s="5">
        <f t="shared" si="357"/>
        <v>1526.8263597921527</v>
      </c>
      <c r="K1794" s="2">
        <f t="shared" si="358"/>
        <v>51507.402079724874</v>
      </c>
      <c r="L1794" s="2">
        <f t="shared" si="359"/>
        <v>111110</v>
      </c>
      <c r="M1794" s="2">
        <f t="shared" si="360"/>
        <v>28600</v>
      </c>
      <c r="N1794" s="6">
        <f t="shared" si="361"/>
        <v>1</v>
      </c>
      <c r="O1794" s="2">
        <f t="shared" si="362"/>
        <v>11002.597920275126</v>
      </c>
      <c r="P1794" s="2">
        <f t="shared" si="363"/>
        <v>11002.597920275126</v>
      </c>
    </row>
    <row r="1795" spans="1:16">
      <c r="A1795" s="6">
        <v>2</v>
      </c>
      <c r="B1795" s="6">
        <v>15</v>
      </c>
      <c r="C1795" s="6">
        <v>24</v>
      </c>
      <c r="D1795" s="6">
        <f t="shared" si="351"/>
        <v>41</v>
      </c>
      <c r="E1795" s="5">
        <f t="shared" si="352"/>
        <v>217.80000000000004</v>
      </c>
      <c r="F1795" s="5">
        <f t="shared" si="353"/>
        <v>651.73417492414967</v>
      </c>
      <c r="G1795" s="5">
        <f t="shared" si="354"/>
        <v>1455.1391344474989</v>
      </c>
      <c r="H1795" s="5">
        <f t="shared" si="355"/>
        <v>2324.6733093716484</v>
      </c>
      <c r="I1795" s="5">
        <f t="shared" si="356"/>
        <v>720</v>
      </c>
      <c r="J1795" s="5">
        <f t="shared" si="357"/>
        <v>1604.6733093716484</v>
      </c>
      <c r="K1795" s="2">
        <f t="shared" si="358"/>
        <v>52858.911621035564</v>
      </c>
      <c r="L1795" s="2">
        <f t="shared" si="359"/>
        <v>113810</v>
      </c>
      <c r="M1795" s="2">
        <f t="shared" si="360"/>
        <v>29480</v>
      </c>
      <c r="N1795" s="6">
        <f t="shared" si="361"/>
        <v>1</v>
      </c>
      <c r="O1795" s="2">
        <f t="shared" si="362"/>
        <v>11471.088378964436</v>
      </c>
      <c r="P1795" s="2">
        <f t="shared" si="363"/>
        <v>11471.088378964436</v>
      </c>
    </row>
    <row r="1796" spans="1:16">
      <c r="A1796" s="6">
        <v>2</v>
      </c>
      <c r="B1796" s="6">
        <v>15</v>
      </c>
      <c r="C1796" s="6">
        <v>25</v>
      </c>
      <c r="D1796" s="6">
        <f t="shared" ref="D1796:D1859" si="364">A1796+B1796+C1796</f>
        <v>42</v>
      </c>
      <c r="E1796" s="5">
        <f t="shared" ref="E1796:E1859" si="365">IF(A1796=0,0,A1796*LABOR_HRS_WK_TOM*SEASON_WEEKS*(1+DIM_PCT_TOM)^A1796)</f>
        <v>217.80000000000004</v>
      </c>
      <c r="F1796" s="5">
        <f t="shared" ref="F1796:F1859" si="366">IF(B1796=0,0,B1796*LABOR_HRS_WK_CAR*SEASON_WEEKS*(1+DIM_PCT_CAR)^B1796)</f>
        <v>651.73417492414967</v>
      </c>
      <c r="G1796" s="5">
        <f t="shared" ref="G1796:G1859" si="367">IF(C1796=0,0,C1796*LABOR_HRS_WK_MES*SEASON_WEEKS*(1+DIM_PCT_MES)^C1796)</f>
        <v>1534.7170558625965</v>
      </c>
      <c r="H1796" s="5">
        <f t="shared" ref="H1796:H1859" si="368">E1796+F1796+G1796</f>
        <v>2404.2512307867464</v>
      </c>
      <c r="I1796" s="5">
        <f t="shared" ref="I1796:I1859" si="369">MIN(H1796,FARMER_HRS)</f>
        <v>720</v>
      </c>
      <c r="J1796" s="5">
        <f t="shared" ref="J1796:J1859" si="370">MAX(0,H1796-FARMER_HRS)</f>
        <v>1684.2512307867464</v>
      </c>
      <c r="K1796" s="2">
        <f t="shared" ref="K1796:K1859" si="371">I1796*FARMER_RATE+J1796*TEMP_WORKER_RATE</f>
        <v>54240.472756714342</v>
      </c>
      <c r="L1796" s="2">
        <f t="shared" ref="L1796:L1859" si="372">A1796*PRICE_TOM+B1796*PRICE_CAR+C1796*PRICE_MES</f>
        <v>116510</v>
      </c>
      <c r="M1796" s="2">
        <f t="shared" ref="M1796:M1859" si="373">A1796*FERT_BED_TOM+B1796*FERT_BED_CAR+C1796*FERT_BED_MES</f>
        <v>30360</v>
      </c>
      <c r="N1796" s="6">
        <f t="shared" ref="N1796:N1859" si="374">IF(AND(D1796&lt;=TOTAL_BEDS,J1796&lt;=TEMP_WORKER_MAX*TEMP_WORKER_HRS),1,0)</f>
        <v>1</v>
      </c>
      <c r="O1796" s="2">
        <f t="shared" ref="O1796:O1859" si="375">L1796-M1796-K1796-FIXED_COSTS</f>
        <v>11909.527243285658</v>
      </c>
      <c r="P1796" s="2">
        <f t="shared" ref="P1796:P1859" si="376">IF(N1796=1,O1796,"")</f>
        <v>11909.527243285658</v>
      </c>
    </row>
    <row r="1797" spans="1:16">
      <c r="A1797" s="6">
        <v>2</v>
      </c>
      <c r="B1797" s="6">
        <v>15</v>
      </c>
      <c r="C1797" s="6">
        <v>26</v>
      </c>
      <c r="D1797" s="6">
        <f t="shared" si="364"/>
        <v>43</v>
      </c>
      <c r="E1797" s="5">
        <f t="shared" si="365"/>
        <v>217.80000000000004</v>
      </c>
      <c r="F1797" s="5">
        <f t="shared" si="366"/>
        <v>651.73417492414967</v>
      </c>
      <c r="G1797" s="5">
        <f t="shared" si="367"/>
        <v>1616.0570598233144</v>
      </c>
      <c r="H1797" s="5">
        <f t="shared" si="368"/>
        <v>2485.5912347474641</v>
      </c>
      <c r="I1797" s="5">
        <f t="shared" si="369"/>
        <v>720</v>
      </c>
      <c r="J1797" s="5">
        <f t="shared" si="370"/>
        <v>1765.5912347474641</v>
      </c>
      <c r="K1797" s="2">
        <f t="shared" si="371"/>
        <v>55652.625603254586</v>
      </c>
      <c r="L1797" s="2">
        <f t="shared" si="372"/>
        <v>119210</v>
      </c>
      <c r="M1797" s="2">
        <f t="shared" si="373"/>
        <v>31240</v>
      </c>
      <c r="N1797" s="6">
        <f t="shared" si="374"/>
        <v>1</v>
      </c>
      <c r="O1797" s="2">
        <f t="shared" si="375"/>
        <v>12317.374396745414</v>
      </c>
      <c r="P1797" s="2">
        <f t="shared" si="376"/>
        <v>12317.374396745414</v>
      </c>
    </row>
    <row r="1798" spans="1:16">
      <c r="A1798" s="6">
        <v>2</v>
      </c>
      <c r="B1798" s="6">
        <v>15</v>
      </c>
      <c r="C1798" s="6">
        <v>27</v>
      </c>
      <c r="D1798" s="6">
        <f t="shared" si="364"/>
        <v>44</v>
      </c>
      <c r="E1798" s="5">
        <f t="shared" si="365"/>
        <v>217.80000000000004</v>
      </c>
      <c r="F1798" s="5">
        <f t="shared" si="366"/>
        <v>651.73417492414967</v>
      </c>
      <c r="G1798" s="5">
        <f t="shared" si="367"/>
        <v>1699.1907643430709</v>
      </c>
      <c r="H1798" s="5">
        <f t="shared" si="368"/>
        <v>2568.7249392672206</v>
      </c>
      <c r="I1798" s="5">
        <f t="shared" si="369"/>
        <v>720</v>
      </c>
      <c r="J1798" s="5">
        <f t="shared" si="370"/>
        <v>1848.7249392672206</v>
      </c>
      <c r="K1798" s="2">
        <f t="shared" si="371"/>
        <v>57095.919084500361</v>
      </c>
      <c r="L1798" s="2">
        <f t="shared" si="372"/>
        <v>121910</v>
      </c>
      <c r="M1798" s="2">
        <f t="shared" si="373"/>
        <v>32120</v>
      </c>
      <c r="N1798" s="6">
        <f t="shared" si="374"/>
        <v>1</v>
      </c>
      <c r="O1798" s="2">
        <f t="shared" si="375"/>
        <v>12694.080915499639</v>
      </c>
      <c r="P1798" s="2">
        <f t="shared" si="376"/>
        <v>12694.080915499639</v>
      </c>
    </row>
    <row r="1799" spans="1:16">
      <c r="A1799" s="6">
        <v>2</v>
      </c>
      <c r="B1799" s="6">
        <v>15</v>
      </c>
      <c r="C1799" s="6">
        <v>28</v>
      </c>
      <c r="D1799" s="6">
        <f t="shared" si="364"/>
        <v>45</v>
      </c>
      <c r="E1799" s="5">
        <f t="shared" si="365"/>
        <v>217.80000000000004</v>
      </c>
      <c r="F1799" s="5">
        <f t="shared" si="366"/>
        <v>651.73417492414967</v>
      </c>
      <c r="G1799" s="5">
        <f t="shared" si="367"/>
        <v>1784.1503025602246</v>
      </c>
      <c r="H1799" s="5">
        <f t="shared" si="368"/>
        <v>2653.6844774843744</v>
      </c>
      <c r="I1799" s="5">
        <f t="shared" si="369"/>
        <v>720</v>
      </c>
      <c r="J1799" s="5">
        <f t="shared" si="370"/>
        <v>1933.6844774843744</v>
      </c>
      <c r="K1799" s="2">
        <f t="shared" si="371"/>
        <v>58570.911067437053</v>
      </c>
      <c r="L1799" s="2">
        <f t="shared" si="372"/>
        <v>124610</v>
      </c>
      <c r="M1799" s="2">
        <f t="shared" si="373"/>
        <v>33000</v>
      </c>
      <c r="N1799" s="6">
        <f t="shared" si="374"/>
        <v>1</v>
      </c>
      <c r="O1799" s="2">
        <f t="shared" si="375"/>
        <v>13039.088932562947</v>
      </c>
      <c r="P1799" s="2">
        <f t="shared" si="376"/>
        <v>13039.088932562947</v>
      </c>
    </row>
    <row r="1800" spans="1:16">
      <c r="A1800" s="6">
        <v>2</v>
      </c>
      <c r="B1800" s="6">
        <v>15</v>
      </c>
      <c r="C1800" s="6">
        <v>29</v>
      </c>
      <c r="D1800" s="6">
        <f t="shared" si="364"/>
        <v>46</v>
      </c>
      <c r="E1800" s="5">
        <f t="shared" si="365"/>
        <v>217.80000000000004</v>
      </c>
      <c r="F1800" s="5">
        <f t="shared" si="366"/>
        <v>651.73417492414967</v>
      </c>
      <c r="G1800" s="5">
        <f t="shared" si="367"/>
        <v>1870.9683306758782</v>
      </c>
      <c r="H1800" s="5">
        <f t="shared" si="368"/>
        <v>2740.5025056000277</v>
      </c>
      <c r="I1800" s="5">
        <f t="shared" si="369"/>
        <v>720</v>
      </c>
      <c r="J1800" s="5">
        <f t="shared" si="370"/>
        <v>2020.5025056000277</v>
      </c>
      <c r="K1800" s="2">
        <f t="shared" si="371"/>
        <v>60078.16850000048</v>
      </c>
      <c r="L1800" s="2">
        <f t="shared" si="372"/>
        <v>127310</v>
      </c>
      <c r="M1800" s="2">
        <f t="shared" si="373"/>
        <v>33880</v>
      </c>
      <c r="N1800" s="6">
        <f t="shared" si="374"/>
        <v>1</v>
      </c>
      <c r="O1800" s="2">
        <f t="shared" si="375"/>
        <v>13351.83149999952</v>
      </c>
      <c r="P1800" s="2">
        <f t="shared" si="376"/>
        <v>13351.83149999952</v>
      </c>
    </row>
    <row r="1801" spans="1:16">
      <c r="A1801" s="6">
        <v>2</v>
      </c>
      <c r="B1801" s="6">
        <v>15</v>
      </c>
      <c r="C1801" s="6">
        <v>30</v>
      </c>
      <c r="D1801" s="6">
        <f t="shared" si="364"/>
        <v>47</v>
      </c>
      <c r="E1801" s="5">
        <f t="shared" si="365"/>
        <v>217.80000000000004</v>
      </c>
      <c r="F1801" s="5">
        <f t="shared" si="366"/>
        <v>651.73417492414967</v>
      </c>
      <c r="G1801" s="5">
        <f t="shared" si="367"/>
        <v>1959.6780360096488</v>
      </c>
      <c r="H1801" s="5">
        <f t="shared" si="368"/>
        <v>2829.2122109337988</v>
      </c>
      <c r="I1801" s="5">
        <f t="shared" si="369"/>
        <v>720</v>
      </c>
      <c r="J1801" s="5">
        <f t="shared" si="370"/>
        <v>2109.2122109337988</v>
      </c>
      <c r="K1801" s="2">
        <f t="shared" si="371"/>
        <v>61618.267550934004</v>
      </c>
      <c r="L1801" s="2">
        <f t="shared" si="372"/>
        <v>130010</v>
      </c>
      <c r="M1801" s="2">
        <f t="shared" si="373"/>
        <v>34760</v>
      </c>
      <c r="N1801" s="6">
        <f t="shared" si="374"/>
        <v>1</v>
      </c>
      <c r="O1801" s="2">
        <f t="shared" si="375"/>
        <v>13631.732449065996</v>
      </c>
      <c r="P1801" s="2">
        <f t="shared" si="376"/>
        <v>13631.732449065996</v>
      </c>
    </row>
    <row r="1802" spans="1:16">
      <c r="A1802" s="6">
        <v>2</v>
      </c>
      <c r="B1802" s="6">
        <v>16</v>
      </c>
      <c r="C1802" s="6">
        <v>0</v>
      </c>
      <c r="D1802" s="6">
        <f t="shared" si="364"/>
        <v>18</v>
      </c>
      <c r="E1802" s="5">
        <f t="shared" si="365"/>
        <v>217.80000000000004</v>
      </c>
      <c r="F1802" s="5">
        <f t="shared" si="366"/>
        <v>712.5626979170703</v>
      </c>
      <c r="G1802" s="5">
        <f t="shared" si="367"/>
        <v>0</v>
      </c>
      <c r="H1802" s="5">
        <f t="shared" si="368"/>
        <v>930.36269791707036</v>
      </c>
      <c r="I1802" s="5">
        <f t="shared" si="369"/>
        <v>720</v>
      </c>
      <c r="J1802" s="5">
        <f t="shared" si="370"/>
        <v>210.36269791707036</v>
      </c>
      <c r="K1802" s="2">
        <f t="shared" si="371"/>
        <v>28652.130172171361</v>
      </c>
      <c r="L1802" s="2">
        <f t="shared" si="372"/>
        <v>51104</v>
      </c>
      <c r="M1802" s="2">
        <f t="shared" si="373"/>
        <v>8800</v>
      </c>
      <c r="N1802" s="6">
        <f t="shared" si="374"/>
        <v>1</v>
      </c>
      <c r="O1802" s="2">
        <f t="shared" si="375"/>
        <v>-6348.1301721713608</v>
      </c>
      <c r="P1802" s="2">
        <f t="shared" si="376"/>
        <v>-6348.1301721713608</v>
      </c>
    </row>
    <row r="1803" spans="1:16">
      <c r="A1803" s="6">
        <v>2</v>
      </c>
      <c r="B1803" s="6">
        <v>16</v>
      </c>
      <c r="C1803" s="6">
        <v>1</v>
      </c>
      <c r="D1803" s="6">
        <f t="shared" si="364"/>
        <v>19</v>
      </c>
      <c r="E1803" s="5">
        <f t="shared" si="365"/>
        <v>217.80000000000004</v>
      </c>
      <c r="F1803" s="5">
        <f t="shared" si="366"/>
        <v>712.5626979170703</v>
      </c>
      <c r="G1803" s="5">
        <f t="shared" si="367"/>
        <v>45.5625</v>
      </c>
      <c r="H1803" s="5">
        <f t="shared" si="368"/>
        <v>975.92519791707036</v>
      </c>
      <c r="I1803" s="5">
        <f t="shared" si="369"/>
        <v>720</v>
      </c>
      <c r="J1803" s="5">
        <f t="shared" si="370"/>
        <v>255.92519791707036</v>
      </c>
      <c r="K1803" s="2">
        <f t="shared" si="371"/>
        <v>29443.145797171361</v>
      </c>
      <c r="L1803" s="2">
        <f t="shared" si="372"/>
        <v>53804</v>
      </c>
      <c r="M1803" s="2">
        <f t="shared" si="373"/>
        <v>9680</v>
      </c>
      <c r="N1803" s="6">
        <f t="shared" si="374"/>
        <v>1</v>
      </c>
      <c r="O1803" s="2">
        <f t="shared" si="375"/>
        <v>-5319.1457971713608</v>
      </c>
      <c r="P1803" s="2">
        <f t="shared" si="376"/>
        <v>-5319.1457971713608</v>
      </c>
    </row>
    <row r="1804" spans="1:16">
      <c r="A1804" s="6">
        <v>2</v>
      </c>
      <c r="B1804" s="6">
        <v>16</v>
      </c>
      <c r="C1804" s="6">
        <v>2</v>
      </c>
      <c r="D1804" s="6">
        <f t="shared" si="364"/>
        <v>20</v>
      </c>
      <c r="E1804" s="5">
        <f t="shared" si="365"/>
        <v>217.80000000000004</v>
      </c>
      <c r="F1804" s="5">
        <f t="shared" si="366"/>
        <v>712.5626979170703</v>
      </c>
      <c r="G1804" s="5">
        <f t="shared" si="367"/>
        <v>92.264062499999994</v>
      </c>
      <c r="H1804" s="5">
        <f t="shared" si="368"/>
        <v>1022.6267604170704</v>
      </c>
      <c r="I1804" s="5">
        <f t="shared" si="369"/>
        <v>720</v>
      </c>
      <c r="J1804" s="5">
        <f t="shared" si="370"/>
        <v>302.62676041707039</v>
      </c>
      <c r="K1804" s="2">
        <f t="shared" si="371"/>
        <v>30253.936812796361</v>
      </c>
      <c r="L1804" s="2">
        <f t="shared" si="372"/>
        <v>56504</v>
      </c>
      <c r="M1804" s="2">
        <f t="shared" si="373"/>
        <v>10560</v>
      </c>
      <c r="N1804" s="6">
        <f t="shared" si="374"/>
        <v>1</v>
      </c>
      <c r="O1804" s="2">
        <f t="shared" si="375"/>
        <v>-4309.9368127963608</v>
      </c>
      <c r="P1804" s="2">
        <f t="shared" si="376"/>
        <v>-4309.9368127963608</v>
      </c>
    </row>
    <row r="1805" spans="1:16">
      <c r="A1805" s="6">
        <v>2</v>
      </c>
      <c r="B1805" s="6">
        <v>16</v>
      </c>
      <c r="C1805" s="6">
        <v>3</v>
      </c>
      <c r="D1805" s="6">
        <f t="shared" si="364"/>
        <v>21</v>
      </c>
      <c r="E1805" s="5">
        <f t="shared" si="365"/>
        <v>217.80000000000004</v>
      </c>
      <c r="F1805" s="5">
        <f t="shared" si="366"/>
        <v>712.5626979170703</v>
      </c>
      <c r="G1805" s="5">
        <f t="shared" si="367"/>
        <v>140.12604492187498</v>
      </c>
      <c r="H1805" s="5">
        <f t="shared" si="368"/>
        <v>1070.4887428389454</v>
      </c>
      <c r="I1805" s="5">
        <f t="shared" si="369"/>
        <v>720</v>
      </c>
      <c r="J1805" s="5">
        <f t="shared" si="370"/>
        <v>350.48874283894543</v>
      </c>
      <c r="K1805" s="2">
        <f t="shared" si="371"/>
        <v>31084.87400762058</v>
      </c>
      <c r="L1805" s="2">
        <f t="shared" si="372"/>
        <v>59204</v>
      </c>
      <c r="M1805" s="2">
        <f t="shared" si="373"/>
        <v>11440</v>
      </c>
      <c r="N1805" s="6">
        <f t="shared" si="374"/>
        <v>1</v>
      </c>
      <c r="O1805" s="2">
        <f t="shared" si="375"/>
        <v>-3320.8740076205795</v>
      </c>
      <c r="P1805" s="2">
        <f t="shared" si="376"/>
        <v>-3320.8740076205795</v>
      </c>
    </row>
    <row r="1806" spans="1:16">
      <c r="A1806" s="6">
        <v>2</v>
      </c>
      <c r="B1806" s="6">
        <v>16</v>
      </c>
      <c r="C1806" s="6">
        <v>4</v>
      </c>
      <c r="D1806" s="6">
        <f t="shared" si="364"/>
        <v>22</v>
      </c>
      <c r="E1806" s="5">
        <f t="shared" si="365"/>
        <v>217.80000000000004</v>
      </c>
      <c r="F1806" s="5">
        <f t="shared" si="366"/>
        <v>712.5626979170703</v>
      </c>
      <c r="G1806" s="5">
        <f t="shared" si="367"/>
        <v>189.17016064453125</v>
      </c>
      <c r="H1806" s="5">
        <f t="shared" si="368"/>
        <v>1119.5328585616016</v>
      </c>
      <c r="I1806" s="5">
        <f t="shared" si="369"/>
        <v>720</v>
      </c>
      <c r="J1806" s="5">
        <f t="shared" si="370"/>
        <v>399.53285856160164</v>
      </c>
      <c r="K1806" s="2">
        <f t="shared" si="371"/>
        <v>31936.334350027806</v>
      </c>
      <c r="L1806" s="2">
        <f t="shared" si="372"/>
        <v>61904</v>
      </c>
      <c r="M1806" s="2">
        <f t="shared" si="373"/>
        <v>12320</v>
      </c>
      <c r="N1806" s="6">
        <f t="shared" si="374"/>
        <v>1</v>
      </c>
      <c r="O1806" s="2">
        <f t="shared" si="375"/>
        <v>-2352.3343500278061</v>
      </c>
      <c r="P1806" s="2">
        <f t="shared" si="376"/>
        <v>-2352.3343500278061</v>
      </c>
    </row>
    <row r="1807" spans="1:16">
      <c r="A1807" s="6">
        <v>2</v>
      </c>
      <c r="B1807" s="6">
        <v>16</v>
      </c>
      <c r="C1807" s="6">
        <v>5</v>
      </c>
      <c r="D1807" s="6">
        <f t="shared" si="364"/>
        <v>23</v>
      </c>
      <c r="E1807" s="5">
        <f t="shared" si="365"/>
        <v>217.80000000000004</v>
      </c>
      <c r="F1807" s="5">
        <f t="shared" si="366"/>
        <v>712.5626979170703</v>
      </c>
      <c r="G1807" s="5">
        <f t="shared" si="367"/>
        <v>239.41848456573481</v>
      </c>
      <c r="H1807" s="5">
        <f t="shared" si="368"/>
        <v>1169.7811824828052</v>
      </c>
      <c r="I1807" s="5">
        <f t="shared" si="369"/>
        <v>720</v>
      </c>
      <c r="J1807" s="5">
        <f t="shared" si="370"/>
        <v>449.78118248280521</v>
      </c>
      <c r="K1807" s="2">
        <f t="shared" si="371"/>
        <v>32808.701084770924</v>
      </c>
      <c r="L1807" s="2">
        <f t="shared" si="372"/>
        <v>64604</v>
      </c>
      <c r="M1807" s="2">
        <f t="shared" si="373"/>
        <v>13200</v>
      </c>
      <c r="N1807" s="6">
        <f t="shared" si="374"/>
        <v>1</v>
      </c>
      <c r="O1807" s="2">
        <f t="shared" si="375"/>
        <v>-1404.7010847709244</v>
      </c>
      <c r="P1807" s="2">
        <f t="shared" si="376"/>
        <v>-1404.7010847709244</v>
      </c>
    </row>
    <row r="1808" spans="1:16">
      <c r="A1808" s="6">
        <v>2</v>
      </c>
      <c r="B1808" s="6">
        <v>16</v>
      </c>
      <c r="C1808" s="6">
        <v>6</v>
      </c>
      <c r="D1808" s="6">
        <f t="shared" si="364"/>
        <v>24</v>
      </c>
      <c r="E1808" s="5">
        <f t="shared" si="365"/>
        <v>217.80000000000004</v>
      </c>
      <c r="F1808" s="5">
        <f t="shared" si="366"/>
        <v>712.5626979170703</v>
      </c>
      <c r="G1808" s="5">
        <f t="shared" si="367"/>
        <v>290.89345874736784</v>
      </c>
      <c r="H1808" s="5">
        <f t="shared" si="368"/>
        <v>1221.2561566644381</v>
      </c>
      <c r="I1808" s="5">
        <f t="shared" si="369"/>
        <v>720</v>
      </c>
      <c r="J1808" s="5">
        <f t="shared" si="370"/>
        <v>501.25615666443809</v>
      </c>
      <c r="K1808" s="2">
        <f t="shared" si="371"/>
        <v>33702.363830979826</v>
      </c>
      <c r="L1808" s="2">
        <f t="shared" si="372"/>
        <v>67304</v>
      </c>
      <c r="M1808" s="2">
        <f t="shared" si="373"/>
        <v>14080</v>
      </c>
      <c r="N1808" s="6">
        <f t="shared" si="374"/>
        <v>1</v>
      </c>
      <c r="O1808" s="2">
        <f t="shared" si="375"/>
        <v>-478.36383097982616</v>
      </c>
      <c r="P1808" s="2">
        <f t="shared" si="376"/>
        <v>-478.36383097982616</v>
      </c>
    </row>
    <row r="1809" spans="1:16">
      <c r="A1809" s="6">
        <v>2</v>
      </c>
      <c r="B1809" s="6">
        <v>16</v>
      </c>
      <c r="C1809" s="6">
        <v>7</v>
      </c>
      <c r="D1809" s="6">
        <f t="shared" si="364"/>
        <v>25</v>
      </c>
      <c r="E1809" s="5">
        <f t="shared" si="365"/>
        <v>217.80000000000004</v>
      </c>
      <c r="F1809" s="5">
        <f t="shared" si="366"/>
        <v>712.5626979170703</v>
      </c>
      <c r="G1809" s="5">
        <f t="shared" si="367"/>
        <v>343.61789814532818</v>
      </c>
      <c r="H1809" s="5">
        <f t="shared" si="368"/>
        <v>1273.9805960623985</v>
      </c>
      <c r="I1809" s="5">
        <f t="shared" si="369"/>
        <v>720</v>
      </c>
      <c r="J1809" s="5">
        <f t="shared" si="370"/>
        <v>553.98059606239849</v>
      </c>
      <c r="K1809" s="2">
        <f t="shared" si="371"/>
        <v>34617.718681638864</v>
      </c>
      <c r="L1809" s="2">
        <f t="shared" si="372"/>
        <v>70004</v>
      </c>
      <c r="M1809" s="2">
        <f t="shared" si="373"/>
        <v>14960</v>
      </c>
      <c r="N1809" s="6">
        <f t="shared" si="374"/>
        <v>1</v>
      </c>
      <c r="O1809" s="2">
        <f t="shared" si="375"/>
        <v>426.28131836113607</v>
      </c>
      <c r="P1809" s="2">
        <f t="shared" si="376"/>
        <v>426.28131836113607</v>
      </c>
    </row>
    <row r="1810" spans="1:16">
      <c r="A1810" s="6">
        <v>2</v>
      </c>
      <c r="B1810" s="6">
        <v>16</v>
      </c>
      <c r="C1810" s="6">
        <v>8</v>
      </c>
      <c r="D1810" s="6">
        <f t="shared" si="364"/>
        <v>26</v>
      </c>
      <c r="E1810" s="5">
        <f t="shared" si="365"/>
        <v>217.80000000000004</v>
      </c>
      <c r="F1810" s="5">
        <f t="shared" si="366"/>
        <v>712.5626979170703</v>
      </c>
      <c r="G1810" s="5">
        <f t="shared" si="367"/>
        <v>397.61499642530839</v>
      </c>
      <c r="H1810" s="5">
        <f t="shared" si="368"/>
        <v>1327.9776943423788</v>
      </c>
      <c r="I1810" s="5">
        <f t="shared" si="369"/>
        <v>720</v>
      </c>
      <c r="J1810" s="5">
        <f t="shared" si="370"/>
        <v>607.97769434237875</v>
      </c>
      <c r="K1810" s="2">
        <f t="shared" si="371"/>
        <v>35555.168304555191</v>
      </c>
      <c r="L1810" s="2">
        <f t="shared" si="372"/>
        <v>72704</v>
      </c>
      <c r="M1810" s="2">
        <f t="shared" si="373"/>
        <v>15840</v>
      </c>
      <c r="N1810" s="6">
        <f t="shared" si="374"/>
        <v>1</v>
      </c>
      <c r="O1810" s="2">
        <f t="shared" si="375"/>
        <v>1308.8316954448092</v>
      </c>
      <c r="P1810" s="2">
        <f t="shared" si="376"/>
        <v>1308.8316954448092</v>
      </c>
    </row>
    <row r="1811" spans="1:16">
      <c r="A1811" s="6">
        <v>2</v>
      </c>
      <c r="B1811" s="6">
        <v>16</v>
      </c>
      <c r="C1811" s="6">
        <v>9</v>
      </c>
      <c r="D1811" s="6">
        <f t="shared" si="364"/>
        <v>27</v>
      </c>
      <c r="E1811" s="5">
        <f t="shared" si="365"/>
        <v>217.80000000000004</v>
      </c>
      <c r="F1811" s="5">
        <f t="shared" si="366"/>
        <v>712.5626979170703</v>
      </c>
      <c r="G1811" s="5">
        <f t="shared" si="367"/>
        <v>452.90833186570285</v>
      </c>
      <c r="H1811" s="5">
        <f t="shared" si="368"/>
        <v>1383.2710297827732</v>
      </c>
      <c r="I1811" s="5">
        <f t="shared" si="369"/>
        <v>720</v>
      </c>
      <c r="J1811" s="5">
        <f t="shared" si="370"/>
        <v>663.27102978277321</v>
      </c>
      <c r="K1811" s="2">
        <f t="shared" si="371"/>
        <v>36515.122044839809</v>
      </c>
      <c r="L1811" s="2">
        <f t="shared" si="372"/>
        <v>75404</v>
      </c>
      <c r="M1811" s="2">
        <f t="shared" si="373"/>
        <v>16720</v>
      </c>
      <c r="N1811" s="6">
        <f t="shared" si="374"/>
        <v>1</v>
      </c>
      <c r="O1811" s="2">
        <f t="shared" si="375"/>
        <v>2168.877955160191</v>
      </c>
      <c r="P1811" s="2">
        <f t="shared" si="376"/>
        <v>2168.877955160191</v>
      </c>
    </row>
    <row r="1812" spans="1:16">
      <c r="A1812" s="6">
        <v>2</v>
      </c>
      <c r="B1812" s="6">
        <v>16</v>
      </c>
      <c r="C1812" s="6">
        <v>10</v>
      </c>
      <c r="D1812" s="6">
        <f t="shared" si="364"/>
        <v>28</v>
      </c>
      <c r="E1812" s="5">
        <f t="shared" si="365"/>
        <v>217.80000000000004</v>
      </c>
      <c r="F1812" s="5">
        <f t="shared" si="366"/>
        <v>712.5626979170703</v>
      </c>
      <c r="G1812" s="5">
        <f t="shared" si="367"/>
        <v>509.52187334891573</v>
      </c>
      <c r="H1812" s="5">
        <f t="shared" si="368"/>
        <v>1439.8845712659861</v>
      </c>
      <c r="I1812" s="5">
        <f t="shared" si="369"/>
        <v>720</v>
      </c>
      <c r="J1812" s="5">
        <f t="shared" si="370"/>
        <v>719.8845712659861</v>
      </c>
      <c r="K1812" s="2">
        <f t="shared" si="371"/>
        <v>37497.996028923371</v>
      </c>
      <c r="L1812" s="2">
        <f t="shared" si="372"/>
        <v>78104</v>
      </c>
      <c r="M1812" s="2">
        <f t="shared" si="373"/>
        <v>17600</v>
      </c>
      <c r="N1812" s="6">
        <f t="shared" si="374"/>
        <v>1</v>
      </c>
      <c r="O1812" s="2">
        <f t="shared" si="375"/>
        <v>3006.0039710766287</v>
      </c>
      <c r="P1812" s="2">
        <f t="shared" si="376"/>
        <v>3006.0039710766287</v>
      </c>
    </row>
    <row r="1813" spans="1:16">
      <c r="A1813" s="6">
        <v>2</v>
      </c>
      <c r="B1813" s="6">
        <v>16</v>
      </c>
      <c r="C1813" s="6">
        <v>11</v>
      </c>
      <c r="D1813" s="6">
        <f t="shared" si="364"/>
        <v>29</v>
      </c>
      <c r="E1813" s="5">
        <f t="shared" si="365"/>
        <v>217.80000000000004</v>
      </c>
      <c r="F1813" s="5">
        <f t="shared" si="366"/>
        <v>712.5626979170703</v>
      </c>
      <c r="G1813" s="5">
        <f t="shared" si="367"/>
        <v>567.47998644235474</v>
      </c>
      <c r="H1813" s="5">
        <f t="shared" si="368"/>
        <v>1497.8426843594252</v>
      </c>
      <c r="I1813" s="5">
        <f t="shared" si="369"/>
        <v>720</v>
      </c>
      <c r="J1813" s="5">
        <f t="shared" si="370"/>
        <v>777.84268435942522</v>
      </c>
      <c r="K1813" s="2">
        <f t="shared" si="371"/>
        <v>38504.213270128908</v>
      </c>
      <c r="L1813" s="2">
        <f t="shared" si="372"/>
        <v>80804</v>
      </c>
      <c r="M1813" s="2">
        <f t="shared" si="373"/>
        <v>18480</v>
      </c>
      <c r="N1813" s="6">
        <f t="shared" si="374"/>
        <v>1</v>
      </c>
      <c r="O1813" s="2">
        <f t="shared" si="375"/>
        <v>3819.7867298710917</v>
      </c>
      <c r="P1813" s="2">
        <f t="shared" si="376"/>
        <v>3819.7867298710917</v>
      </c>
    </row>
    <row r="1814" spans="1:16">
      <c r="A1814" s="6">
        <v>2</v>
      </c>
      <c r="B1814" s="6">
        <v>16</v>
      </c>
      <c r="C1814" s="6">
        <v>12</v>
      </c>
      <c r="D1814" s="6">
        <f t="shared" si="364"/>
        <v>30</v>
      </c>
      <c r="E1814" s="5">
        <f t="shared" si="365"/>
        <v>217.80000000000004</v>
      </c>
      <c r="F1814" s="5">
        <f t="shared" si="366"/>
        <v>712.5626979170703</v>
      </c>
      <c r="G1814" s="5">
        <f t="shared" si="367"/>
        <v>626.80743957041921</v>
      </c>
      <c r="H1814" s="5">
        <f t="shared" si="368"/>
        <v>1557.1701374874897</v>
      </c>
      <c r="I1814" s="5">
        <f t="shared" si="369"/>
        <v>720</v>
      </c>
      <c r="J1814" s="5">
        <f t="shared" si="370"/>
        <v>837.17013748748968</v>
      </c>
      <c r="K1814" s="2">
        <f t="shared" si="371"/>
        <v>39534.20377582447</v>
      </c>
      <c r="L1814" s="2">
        <f t="shared" si="372"/>
        <v>83504</v>
      </c>
      <c r="M1814" s="2">
        <f t="shared" si="373"/>
        <v>19360</v>
      </c>
      <c r="N1814" s="6">
        <f t="shared" si="374"/>
        <v>1</v>
      </c>
      <c r="O1814" s="2">
        <f t="shared" si="375"/>
        <v>4609.7962241755304</v>
      </c>
      <c r="P1814" s="2">
        <f t="shared" si="376"/>
        <v>4609.7962241755304</v>
      </c>
    </row>
    <row r="1815" spans="1:16">
      <c r="A1815" s="6">
        <v>2</v>
      </c>
      <c r="B1815" s="6">
        <v>16</v>
      </c>
      <c r="C1815" s="6">
        <v>13</v>
      </c>
      <c r="D1815" s="6">
        <f t="shared" si="364"/>
        <v>31</v>
      </c>
      <c r="E1815" s="5">
        <f t="shared" si="365"/>
        <v>217.80000000000004</v>
      </c>
      <c r="F1815" s="5">
        <f t="shared" si="366"/>
        <v>712.5626979170703</v>
      </c>
      <c r="G1815" s="5">
        <f t="shared" si="367"/>
        <v>687.52941027880343</v>
      </c>
      <c r="H1815" s="5">
        <f t="shared" si="368"/>
        <v>1617.8921081958738</v>
      </c>
      <c r="I1815" s="5">
        <f t="shared" si="369"/>
        <v>720</v>
      </c>
      <c r="J1815" s="5">
        <f t="shared" si="370"/>
        <v>897.89210819587379</v>
      </c>
      <c r="K1815" s="2">
        <f t="shared" si="371"/>
        <v>40588.404656178362</v>
      </c>
      <c r="L1815" s="2">
        <f t="shared" si="372"/>
        <v>86204</v>
      </c>
      <c r="M1815" s="2">
        <f t="shared" si="373"/>
        <v>20240</v>
      </c>
      <c r="N1815" s="6">
        <f t="shared" si="374"/>
        <v>1</v>
      </c>
      <c r="O1815" s="2">
        <f t="shared" si="375"/>
        <v>5375.5953438216384</v>
      </c>
      <c r="P1815" s="2">
        <f t="shared" si="376"/>
        <v>5375.5953438216384</v>
      </c>
    </row>
    <row r="1816" spans="1:16">
      <c r="A1816" s="6">
        <v>2</v>
      </c>
      <c r="B1816" s="6">
        <v>16</v>
      </c>
      <c r="C1816" s="6">
        <v>14</v>
      </c>
      <c r="D1816" s="6">
        <f t="shared" si="364"/>
        <v>32</v>
      </c>
      <c r="E1816" s="5">
        <f t="shared" si="365"/>
        <v>217.80000000000004</v>
      </c>
      <c r="F1816" s="5">
        <f t="shared" si="366"/>
        <v>712.5626979170703</v>
      </c>
      <c r="G1816" s="5">
        <f t="shared" si="367"/>
        <v>749.67149159246469</v>
      </c>
      <c r="H1816" s="5">
        <f t="shared" si="368"/>
        <v>1680.0341895095351</v>
      </c>
      <c r="I1816" s="5">
        <f t="shared" si="369"/>
        <v>720</v>
      </c>
      <c r="J1816" s="5">
        <f t="shared" si="370"/>
        <v>960.03418950953505</v>
      </c>
      <c r="K1816" s="2">
        <f t="shared" si="371"/>
        <v>41667.260234540539</v>
      </c>
      <c r="L1816" s="2">
        <f t="shared" si="372"/>
        <v>88904</v>
      </c>
      <c r="M1816" s="2">
        <f t="shared" si="373"/>
        <v>21120</v>
      </c>
      <c r="N1816" s="6">
        <f t="shared" si="374"/>
        <v>1</v>
      </c>
      <c r="O1816" s="2">
        <f t="shared" si="375"/>
        <v>6116.7397654594606</v>
      </c>
      <c r="P1816" s="2">
        <f t="shared" si="376"/>
        <v>6116.7397654594606</v>
      </c>
    </row>
    <row r="1817" spans="1:16">
      <c r="A1817" s="6">
        <v>2</v>
      </c>
      <c r="B1817" s="6">
        <v>16</v>
      </c>
      <c r="C1817" s="6">
        <v>15</v>
      </c>
      <c r="D1817" s="6">
        <f t="shared" si="364"/>
        <v>33</v>
      </c>
      <c r="E1817" s="5">
        <f t="shared" si="365"/>
        <v>217.80000000000004</v>
      </c>
      <c r="F1817" s="5">
        <f t="shared" si="366"/>
        <v>712.5626979170703</v>
      </c>
      <c r="G1817" s="5">
        <f t="shared" si="367"/>
        <v>813.25969846861108</v>
      </c>
      <c r="H1817" s="5">
        <f t="shared" si="368"/>
        <v>1743.6223963856814</v>
      </c>
      <c r="I1817" s="5">
        <f t="shared" si="369"/>
        <v>720</v>
      </c>
      <c r="J1817" s="5">
        <f t="shared" si="370"/>
        <v>1023.6223963856814</v>
      </c>
      <c r="K1817" s="2">
        <f t="shared" si="371"/>
        <v>42771.222159473633</v>
      </c>
      <c r="L1817" s="2">
        <f t="shared" si="372"/>
        <v>91604</v>
      </c>
      <c r="M1817" s="2">
        <f t="shared" si="373"/>
        <v>22000</v>
      </c>
      <c r="N1817" s="6">
        <f t="shared" si="374"/>
        <v>1</v>
      </c>
      <c r="O1817" s="2">
        <f t="shared" si="375"/>
        <v>6832.7778405263671</v>
      </c>
      <c r="P1817" s="2">
        <f t="shared" si="376"/>
        <v>6832.7778405263671</v>
      </c>
    </row>
    <row r="1818" spans="1:16">
      <c r="A1818" s="6">
        <v>2</v>
      </c>
      <c r="B1818" s="6">
        <v>16</v>
      </c>
      <c r="C1818" s="6">
        <v>16</v>
      </c>
      <c r="D1818" s="6">
        <f t="shared" si="364"/>
        <v>34</v>
      </c>
      <c r="E1818" s="5">
        <f t="shared" si="365"/>
        <v>217.80000000000004</v>
      </c>
      <c r="F1818" s="5">
        <f t="shared" si="366"/>
        <v>712.5626979170703</v>
      </c>
      <c r="G1818" s="5">
        <f t="shared" si="367"/>
        <v>878.32047434610013</v>
      </c>
      <c r="H1818" s="5">
        <f t="shared" si="368"/>
        <v>1808.6831722631705</v>
      </c>
      <c r="I1818" s="5">
        <f t="shared" si="369"/>
        <v>720</v>
      </c>
      <c r="J1818" s="5">
        <f t="shared" si="370"/>
        <v>1088.6831722631705</v>
      </c>
      <c r="K1818" s="2">
        <f t="shared" si="371"/>
        <v>43900.749518457822</v>
      </c>
      <c r="L1818" s="2">
        <f t="shared" si="372"/>
        <v>94304</v>
      </c>
      <c r="M1818" s="2">
        <f t="shared" si="373"/>
        <v>22880</v>
      </c>
      <c r="N1818" s="6">
        <f t="shared" si="374"/>
        <v>1</v>
      </c>
      <c r="O1818" s="2">
        <f t="shared" si="375"/>
        <v>7523.250481542178</v>
      </c>
      <c r="P1818" s="2">
        <f t="shared" si="376"/>
        <v>7523.250481542178</v>
      </c>
    </row>
    <row r="1819" spans="1:16">
      <c r="A1819" s="6">
        <v>2</v>
      </c>
      <c r="B1819" s="6">
        <v>16</v>
      </c>
      <c r="C1819" s="6">
        <v>17</v>
      </c>
      <c r="D1819" s="6">
        <f t="shared" si="364"/>
        <v>35</v>
      </c>
      <c r="E1819" s="5">
        <f t="shared" si="365"/>
        <v>217.80000000000004</v>
      </c>
      <c r="F1819" s="5">
        <f t="shared" si="366"/>
        <v>712.5626979170703</v>
      </c>
      <c r="G1819" s="5">
        <f t="shared" si="367"/>
        <v>944.88069779264049</v>
      </c>
      <c r="H1819" s="5">
        <f t="shared" si="368"/>
        <v>1875.243395709711</v>
      </c>
      <c r="I1819" s="5">
        <f t="shared" si="369"/>
        <v>720</v>
      </c>
      <c r="J1819" s="5">
        <f t="shared" si="370"/>
        <v>1155.243395709711</v>
      </c>
      <c r="K1819" s="2">
        <f t="shared" si="371"/>
        <v>45056.308953293592</v>
      </c>
      <c r="L1819" s="2">
        <f t="shared" si="372"/>
        <v>97004</v>
      </c>
      <c r="M1819" s="2">
        <f t="shared" si="373"/>
        <v>23760</v>
      </c>
      <c r="N1819" s="6">
        <f t="shared" si="374"/>
        <v>1</v>
      </c>
      <c r="O1819" s="2">
        <f t="shared" si="375"/>
        <v>8187.6910467064081</v>
      </c>
      <c r="P1819" s="2">
        <f t="shared" si="376"/>
        <v>8187.6910467064081</v>
      </c>
    </row>
    <row r="1820" spans="1:16">
      <c r="A1820" s="6">
        <v>2</v>
      </c>
      <c r="B1820" s="6">
        <v>16</v>
      </c>
      <c r="C1820" s="6">
        <v>18</v>
      </c>
      <c r="D1820" s="6">
        <f t="shared" si="364"/>
        <v>36</v>
      </c>
      <c r="E1820" s="5">
        <f t="shared" si="365"/>
        <v>217.80000000000004</v>
      </c>
      <c r="F1820" s="5">
        <f t="shared" si="366"/>
        <v>712.5626979170703</v>
      </c>
      <c r="G1820" s="5">
        <f t="shared" si="367"/>
        <v>1012.9676892512279</v>
      </c>
      <c r="H1820" s="5">
        <f t="shared" si="368"/>
        <v>1943.3303871682983</v>
      </c>
      <c r="I1820" s="5">
        <f t="shared" si="369"/>
        <v>720</v>
      </c>
      <c r="J1820" s="5">
        <f t="shared" si="370"/>
        <v>1223.3303871682983</v>
      </c>
      <c r="K1820" s="2">
        <f t="shared" si="371"/>
        <v>46238.3747772274</v>
      </c>
      <c r="L1820" s="2">
        <f t="shared" si="372"/>
        <v>99704</v>
      </c>
      <c r="M1820" s="2">
        <f t="shared" si="373"/>
        <v>24640</v>
      </c>
      <c r="N1820" s="6">
        <f t="shared" si="374"/>
        <v>1</v>
      </c>
      <c r="O1820" s="2">
        <f t="shared" si="375"/>
        <v>8825.6252227726</v>
      </c>
      <c r="P1820" s="2">
        <f t="shared" si="376"/>
        <v>8825.6252227726</v>
      </c>
    </row>
    <row r="1821" spans="1:16">
      <c r="A1821" s="6">
        <v>2</v>
      </c>
      <c r="B1821" s="6">
        <v>16</v>
      </c>
      <c r="C1821" s="6">
        <v>19</v>
      </c>
      <c r="D1821" s="6">
        <f t="shared" si="364"/>
        <v>37</v>
      </c>
      <c r="E1821" s="5">
        <f t="shared" si="365"/>
        <v>217.80000000000004</v>
      </c>
      <c r="F1821" s="5">
        <f t="shared" si="366"/>
        <v>712.5626979170703</v>
      </c>
      <c r="G1821" s="5">
        <f t="shared" si="367"/>
        <v>1082.6092178872495</v>
      </c>
      <c r="H1821" s="5">
        <f t="shared" si="368"/>
        <v>2012.9719158043199</v>
      </c>
      <c r="I1821" s="5">
        <f t="shared" si="369"/>
        <v>720</v>
      </c>
      <c r="J1821" s="5">
        <f t="shared" si="370"/>
        <v>1292.9719158043199</v>
      </c>
      <c r="K1821" s="2">
        <f t="shared" si="371"/>
        <v>47447.429093824998</v>
      </c>
      <c r="L1821" s="2">
        <f t="shared" si="372"/>
        <v>102404</v>
      </c>
      <c r="M1821" s="2">
        <f t="shared" si="373"/>
        <v>25520</v>
      </c>
      <c r="N1821" s="6">
        <f t="shared" si="374"/>
        <v>1</v>
      </c>
      <c r="O1821" s="2">
        <f t="shared" si="375"/>
        <v>9436.5709061750022</v>
      </c>
      <c r="P1821" s="2">
        <f t="shared" si="376"/>
        <v>9436.5709061750022</v>
      </c>
    </row>
    <row r="1822" spans="1:16">
      <c r="A1822" s="6">
        <v>2</v>
      </c>
      <c r="B1822" s="6">
        <v>16</v>
      </c>
      <c r="C1822" s="6">
        <v>20</v>
      </c>
      <c r="D1822" s="6">
        <f t="shared" si="364"/>
        <v>38</v>
      </c>
      <c r="E1822" s="5">
        <f t="shared" si="365"/>
        <v>217.80000000000004</v>
      </c>
      <c r="F1822" s="5">
        <f t="shared" si="366"/>
        <v>712.5626979170703</v>
      </c>
      <c r="G1822" s="5">
        <f t="shared" si="367"/>
        <v>1153.8335085377266</v>
      </c>
      <c r="H1822" s="5">
        <f t="shared" si="368"/>
        <v>2084.196206454797</v>
      </c>
      <c r="I1822" s="5">
        <f t="shared" si="369"/>
        <v>720</v>
      </c>
      <c r="J1822" s="5">
        <f t="shared" si="370"/>
        <v>1364.196206454797</v>
      </c>
      <c r="K1822" s="2">
        <f t="shared" si="371"/>
        <v>48683.961917617999</v>
      </c>
      <c r="L1822" s="2">
        <f t="shared" si="372"/>
        <v>105104</v>
      </c>
      <c r="M1822" s="2">
        <f t="shared" si="373"/>
        <v>26400</v>
      </c>
      <c r="N1822" s="6">
        <f t="shared" si="374"/>
        <v>1</v>
      </c>
      <c r="O1822" s="2">
        <f t="shared" si="375"/>
        <v>10020.038082382001</v>
      </c>
      <c r="P1822" s="2">
        <f t="shared" si="376"/>
        <v>10020.038082382001</v>
      </c>
    </row>
    <row r="1823" spans="1:16">
      <c r="A1823" s="6">
        <v>2</v>
      </c>
      <c r="B1823" s="6">
        <v>16</v>
      </c>
      <c r="C1823" s="6">
        <v>21</v>
      </c>
      <c r="D1823" s="6">
        <f t="shared" si="364"/>
        <v>39</v>
      </c>
      <c r="E1823" s="5">
        <f t="shared" si="365"/>
        <v>217.80000000000004</v>
      </c>
      <c r="F1823" s="5">
        <f t="shared" si="366"/>
        <v>712.5626979170703</v>
      </c>
      <c r="G1823" s="5">
        <f t="shared" si="367"/>
        <v>1226.6692487641703</v>
      </c>
      <c r="H1823" s="5">
        <f t="shared" si="368"/>
        <v>2157.0319466812407</v>
      </c>
      <c r="I1823" s="5">
        <f t="shared" si="369"/>
        <v>720</v>
      </c>
      <c r="J1823" s="5">
        <f t="shared" si="370"/>
        <v>1437.0319466812407</v>
      </c>
      <c r="K1823" s="2">
        <f t="shared" si="371"/>
        <v>49948.471296549316</v>
      </c>
      <c r="L1823" s="2">
        <f t="shared" si="372"/>
        <v>107804</v>
      </c>
      <c r="M1823" s="2">
        <f t="shared" si="373"/>
        <v>27280</v>
      </c>
      <c r="N1823" s="6">
        <f t="shared" si="374"/>
        <v>1</v>
      </c>
      <c r="O1823" s="2">
        <f t="shared" si="375"/>
        <v>10575.528703450684</v>
      </c>
      <c r="P1823" s="2">
        <f t="shared" si="376"/>
        <v>10575.528703450684</v>
      </c>
    </row>
    <row r="1824" spans="1:16">
      <c r="A1824" s="6">
        <v>2</v>
      </c>
      <c r="B1824" s="6">
        <v>16</v>
      </c>
      <c r="C1824" s="6">
        <v>22</v>
      </c>
      <c r="D1824" s="6">
        <f t="shared" si="364"/>
        <v>40</v>
      </c>
      <c r="E1824" s="5">
        <f t="shared" si="365"/>
        <v>217.80000000000004</v>
      </c>
      <c r="F1824" s="5">
        <f t="shared" si="366"/>
        <v>712.5626979170703</v>
      </c>
      <c r="G1824" s="5">
        <f t="shared" si="367"/>
        <v>1301.1455960105666</v>
      </c>
      <c r="H1824" s="5">
        <f t="shared" si="368"/>
        <v>2231.5082939276372</v>
      </c>
      <c r="I1824" s="5">
        <f t="shared" si="369"/>
        <v>720</v>
      </c>
      <c r="J1824" s="5">
        <f t="shared" si="370"/>
        <v>1511.5082939276372</v>
      </c>
      <c r="K1824" s="2">
        <f t="shared" si="371"/>
        <v>51241.463436243699</v>
      </c>
      <c r="L1824" s="2">
        <f t="shared" si="372"/>
        <v>110504</v>
      </c>
      <c r="M1824" s="2">
        <f t="shared" si="373"/>
        <v>28160</v>
      </c>
      <c r="N1824" s="6">
        <f t="shared" si="374"/>
        <v>1</v>
      </c>
      <c r="O1824" s="2">
        <f t="shared" si="375"/>
        <v>11102.536563756301</v>
      </c>
      <c r="P1824" s="2">
        <f t="shared" si="376"/>
        <v>11102.536563756301</v>
      </c>
    </row>
    <row r="1825" spans="1:16">
      <c r="A1825" s="6">
        <v>2</v>
      </c>
      <c r="B1825" s="6">
        <v>16</v>
      </c>
      <c r="C1825" s="6">
        <v>23</v>
      </c>
      <c r="D1825" s="6">
        <f t="shared" si="364"/>
        <v>41</v>
      </c>
      <c r="E1825" s="5">
        <f t="shared" si="365"/>
        <v>217.80000000000004</v>
      </c>
      <c r="F1825" s="5">
        <f t="shared" si="366"/>
        <v>712.5626979170703</v>
      </c>
      <c r="G1825" s="5">
        <f t="shared" si="367"/>
        <v>1377.292184868003</v>
      </c>
      <c r="H1825" s="5">
        <f t="shared" si="368"/>
        <v>2307.6548827850734</v>
      </c>
      <c r="I1825" s="5">
        <f t="shared" si="369"/>
        <v>720</v>
      </c>
      <c r="J1825" s="5">
        <f t="shared" si="370"/>
        <v>1587.6548827850734</v>
      </c>
      <c r="K1825" s="2">
        <f t="shared" si="371"/>
        <v>52563.452826129746</v>
      </c>
      <c r="L1825" s="2">
        <f t="shared" si="372"/>
        <v>113204</v>
      </c>
      <c r="M1825" s="2">
        <f t="shared" si="373"/>
        <v>29040</v>
      </c>
      <c r="N1825" s="6">
        <f t="shared" si="374"/>
        <v>1</v>
      </c>
      <c r="O1825" s="2">
        <f t="shared" si="375"/>
        <v>11600.547173870254</v>
      </c>
      <c r="P1825" s="2">
        <f t="shared" si="376"/>
        <v>11600.547173870254</v>
      </c>
    </row>
    <row r="1826" spans="1:16">
      <c r="A1826" s="6">
        <v>2</v>
      </c>
      <c r="B1826" s="6">
        <v>16</v>
      </c>
      <c r="C1826" s="6">
        <v>24</v>
      </c>
      <c r="D1826" s="6">
        <f t="shared" si="364"/>
        <v>42</v>
      </c>
      <c r="E1826" s="5">
        <f t="shared" si="365"/>
        <v>217.80000000000004</v>
      </c>
      <c r="F1826" s="5">
        <f t="shared" si="366"/>
        <v>712.5626979170703</v>
      </c>
      <c r="G1826" s="5">
        <f t="shared" si="367"/>
        <v>1455.1391344474989</v>
      </c>
      <c r="H1826" s="5">
        <f t="shared" si="368"/>
        <v>2385.5018323645691</v>
      </c>
      <c r="I1826" s="5">
        <f t="shared" si="369"/>
        <v>720</v>
      </c>
      <c r="J1826" s="5">
        <f t="shared" si="370"/>
        <v>1665.5018323645691</v>
      </c>
      <c r="K1826" s="2">
        <f t="shared" si="371"/>
        <v>53914.962367440436</v>
      </c>
      <c r="L1826" s="2">
        <f t="shared" si="372"/>
        <v>115904</v>
      </c>
      <c r="M1826" s="2">
        <f t="shared" si="373"/>
        <v>29920</v>
      </c>
      <c r="N1826" s="6">
        <f t="shared" si="374"/>
        <v>1</v>
      </c>
      <c r="O1826" s="2">
        <f t="shared" si="375"/>
        <v>12069.037632559564</v>
      </c>
      <c r="P1826" s="2">
        <f t="shared" si="376"/>
        <v>12069.037632559564</v>
      </c>
    </row>
    <row r="1827" spans="1:16">
      <c r="A1827" s="6">
        <v>2</v>
      </c>
      <c r="B1827" s="6">
        <v>16</v>
      </c>
      <c r="C1827" s="6">
        <v>25</v>
      </c>
      <c r="D1827" s="6">
        <f t="shared" si="364"/>
        <v>43</v>
      </c>
      <c r="E1827" s="5">
        <f t="shared" si="365"/>
        <v>217.80000000000004</v>
      </c>
      <c r="F1827" s="5">
        <f t="shared" si="366"/>
        <v>712.5626979170703</v>
      </c>
      <c r="G1827" s="5">
        <f t="shared" si="367"/>
        <v>1534.7170558625965</v>
      </c>
      <c r="H1827" s="5">
        <f t="shared" si="368"/>
        <v>2465.079753779667</v>
      </c>
      <c r="I1827" s="5">
        <f t="shared" si="369"/>
        <v>720</v>
      </c>
      <c r="J1827" s="5">
        <f t="shared" si="370"/>
        <v>1745.079753779667</v>
      </c>
      <c r="K1827" s="2">
        <f t="shared" si="371"/>
        <v>55296.523503119221</v>
      </c>
      <c r="L1827" s="2">
        <f t="shared" si="372"/>
        <v>118604</v>
      </c>
      <c r="M1827" s="2">
        <f t="shared" si="373"/>
        <v>30800</v>
      </c>
      <c r="N1827" s="6">
        <f t="shared" si="374"/>
        <v>1</v>
      </c>
      <c r="O1827" s="2">
        <f t="shared" si="375"/>
        <v>12507.476496880779</v>
      </c>
      <c r="P1827" s="2">
        <f t="shared" si="376"/>
        <v>12507.476496880779</v>
      </c>
    </row>
    <row r="1828" spans="1:16">
      <c r="A1828" s="6">
        <v>2</v>
      </c>
      <c r="B1828" s="6">
        <v>16</v>
      </c>
      <c r="C1828" s="6">
        <v>26</v>
      </c>
      <c r="D1828" s="6">
        <f t="shared" si="364"/>
        <v>44</v>
      </c>
      <c r="E1828" s="5">
        <f t="shared" si="365"/>
        <v>217.80000000000004</v>
      </c>
      <c r="F1828" s="5">
        <f t="shared" si="366"/>
        <v>712.5626979170703</v>
      </c>
      <c r="G1828" s="5">
        <f t="shared" si="367"/>
        <v>1616.0570598233144</v>
      </c>
      <c r="H1828" s="5">
        <f t="shared" si="368"/>
        <v>2546.4197577403847</v>
      </c>
      <c r="I1828" s="5">
        <f t="shared" si="369"/>
        <v>720</v>
      </c>
      <c r="J1828" s="5">
        <f t="shared" si="370"/>
        <v>1826.4197577403847</v>
      </c>
      <c r="K1828" s="2">
        <f t="shared" si="371"/>
        <v>56708.676349659458</v>
      </c>
      <c r="L1828" s="2">
        <f t="shared" si="372"/>
        <v>121304</v>
      </c>
      <c r="M1828" s="2">
        <f t="shared" si="373"/>
        <v>31680</v>
      </c>
      <c r="N1828" s="6">
        <f t="shared" si="374"/>
        <v>1</v>
      </c>
      <c r="O1828" s="2">
        <f t="shared" si="375"/>
        <v>12915.323650340542</v>
      </c>
      <c r="P1828" s="2">
        <f t="shared" si="376"/>
        <v>12915.323650340542</v>
      </c>
    </row>
    <row r="1829" spans="1:16">
      <c r="A1829" s="6">
        <v>2</v>
      </c>
      <c r="B1829" s="6">
        <v>16</v>
      </c>
      <c r="C1829" s="6">
        <v>27</v>
      </c>
      <c r="D1829" s="6">
        <f t="shared" si="364"/>
        <v>45</v>
      </c>
      <c r="E1829" s="5">
        <f t="shared" si="365"/>
        <v>217.80000000000004</v>
      </c>
      <c r="F1829" s="5">
        <f t="shared" si="366"/>
        <v>712.5626979170703</v>
      </c>
      <c r="G1829" s="5">
        <f t="shared" si="367"/>
        <v>1699.1907643430709</v>
      </c>
      <c r="H1829" s="5">
        <f t="shared" si="368"/>
        <v>2629.5534622601413</v>
      </c>
      <c r="I1829" s="5">
        <f t="shared" si="369"/>
        <v>720</v>
      </c>
      <c r="J1829" s="5">
        <f t="shared" si="370"/>
        <v>1909.5534622601413</v>
      </c>
      <c r="K1829" s="2">
        <f t="shared" si="371"/>
        <v>58151.969830905233</v>
      </c>
      <c r="L1829" s="2">
        <f t="shared" si="372"/>
        <v>124004</v>
      </c>
      <c r="M1829" s="2">
        <f t="shared" si="373"/>
        <v>32560</v>
      </c>
      <c r="N1829" s="6">
        <f t="shared" si="374"/>
        <v>1</v>
      </c>
      <c r="O1829" s="2">
        <f t="shared" si="375"/>
        <v>13292.030169094767</v>
      </c>
      <c r="P1829" s="2">
        <f t="shared" si="376"/>
        <v>13292.030169094767</v>
      </c>
    </row>
    <row r="1830" spans="1:16">
      <c r="A1830" s="6">
        <v>2</v>
      </c>
      <c r="B1830" s="6">
        <v>16</v>
      </c>
      <c r="C1830" s="6">
        <v>28</v>
      </c>
      <c r="D1830" s="6">
        <f t="shared" si="364"/>
        <v>46</v>
      </c>
      <c r="E1830" s="5">
        <f t="shared" si="365"/>
        <v>217.80000000000004</v>
      </c>
      <c r="F1830" s="5">
        <f t="shared" si="366"/>
        <v>712.5626979170703</v>
      </c>
      <c r="G1830" s="5">
        <f t="shared" si="367"/>
        <v>1784.1503025602246</v>
      </c>
      <c r="H1830" s="5">
        <f t="shared" si="368"/>
        <v>2714.513000477295</v>
      </c>
      <c r="I1830" s="5">
        <f t="shared" si="369"/>
        <v>720</v>
      </c>
      <c r="J1830" s="5">
        <f t="shared" si="370"/>
        <v>1994.513000477295</v>
      </c>
      <c r="K1830" s="2">
        <f t="shared" si="371"/>
        <v>59626.961813841925</v>
      </c>
      <c r="L1830" s="2">
        <f t="shared" si="372"/>
        <v>126704</v>
      </c>
      <c r="M1830" s="2">
        <f t="shared" si="373"/>
        <v>33440</v>
      </c>
      <c r="N1830" s="6">
        <f t="shared" si="374"/>
        <v>1</v>
      </c>
      <c r="O1830" s="2">
        <f t="shared" si="375"/>
        <v>13637.038186158075</v>
      </c>
      <c r="P1830" s="2">
        <f t="shared" si="376"/>
        <v>13637.038186158075</v>
      </c>
    </row>
    <row r="1831" spans="1:16">
      <c r="A1831" s="6">
        <v>2</v>
      </c>
      <c r="B1831" s="6">
        <v>16</v>
      </c>
      <c r="C1831" s="6">
        <v>29</v>
      </c>
      <c r="D1831" s="6">
        <f t="shared" si="364"/>
        <v>47</v>
      </c>
      <c r="E1831" s="5">
        <f t="shared" si="365"/>
        <v>217.80000000000004</v>
      </c>
      <c r="F1831" s="5">
        <f t="shared" si="366"/>
        <v>712.5626979170703</v>
      </c>
      <c r="G1831" s="5">
        <f t="shared" si="367"/>
        <v>1870.9683306758782</v>
      </c>
      <c r="H1831" s="5">
        <f t="shared" si="368"/>
        <v>2801.3310285929483</v>
      </c>
      <c r="I1831" s="5">
        <f t="shared" si="369"/>
        <v>720</v>
      </c>
      <c r="J1831" s="5">
        <f t="shared" si="370"/>
        <v>2081.3310285929483</v>
      </c>
      <c r="K1831" s="2">
        <f t="shared" si="371"/>
        <v>61134.219246405351</v>
      </c>
      <c r="L1831" s="2">
        <f t="shared" si="372"/>
        <v>129404</v>
      </c>
      <c r="M1831" s="2">
        <f t="shared" si="373"/>
        <v>34320</v>
      </c>
      <c r="N1831" s="6">
        <f t="shared" si="374"/>
        <v>1</v>
      </c>
      <c r="O1831" s="2">
        <f t="shared" si="375"/>
        <v>13949.780753594649</v>
      </c>
      <c r="P1831" s="2">
        <f t="shared" si="376"/>
        <v>13949.780753594649</v>
      </c>
    </row>
    <row r="1832" spans="1:16">
      <c r="A1832" s="6">
        <v>2</v>
      </c>
      <c r="B1832" s="6">
        <v>16</v>
      </c>
      <c r="C1832" s="6">
        <v>30</v>
      </c>
      <c r="D1832" s="6">
        <f t="shared" si="364"/>
        <v>48</v>
      </c>
      <c r="E1832" s="5">
        <f t="shared" si="365"/>
        <v>217.80000000000004</v>
      </c>
      <c r="F1832" s="5">
        <f t="shared" si="366"/>
        <v>712.5626979170703</v>
      </c>
      <c r="G1832" s="5">
        <f t="shared" si="367"/>
        <v>1959.6780360096488</v>
      </c>
      <c r="H1832" s="5">
        <f t="shared" si="368"/>
        <v>2890.0407339267194</v>
      </c>
      <c r="I1832" s="5">
        <f t="shared" si="369"/>
        <v>720</v>
      </c>
      <c r="J1832" s="5">
        <f t="shared" si="370"/>
        <v>2170.0407339267194</v>
      </c>
      <c r="K1832" s="2">
        <f t="shared" si="371"/>
        <v>62674.318297338876</v>
      </c>
      <c r="L1832" s="2">
        <f t="shared" si="372"/>
        <v>132104</v>
      </c>
      <c r="M1832" s="2">
        <f t="shared" si="373"/>
        <v>35200</v>
      </c>
      <c r="N1832" s="6">
        <f t="shared" si="374"/>
        <v>1</v>
      </c>
      <c r="O1832" s="2">
        <f t="shared" si="375"/>
        <v>14229.681702661124</v>
      </c>
      <c r="P1832" s="2">
        <f t="shared" si="376"/>
        <v>14229.681702661124</v>
      </c>
    </row>
    <row r="1833" spans="1:16">
      <c r="A1833" s="6">
        <v>2</v>
      </c>
      <c r="B1833" s="6">
        <v>17</v>
      </c>
      <c r="C1833" s="6">
        <v>0</v>
      </c>
      <c r="D1833" s="6">
        <f t="shared" si="364"/>
        <v>19</v>
      </c>
      <c r="E1833" s="5">
        <f t="shared" si="365"/>
        <v>217.80000000000004</v>
      </c>
      <c r="F1833" s="5">
        <f t="shared" si="366"/>
        <v>776.02531320030937</v>
      </c>
      <c r="G1833" s="5">
        <f t="shared" si="367"/>
        <v>0</v>
      </c>
      <c r="H1833" s="5">
        <f t="shared" si="368"/>
        <v>993.82531320030944</v>
      </c>
      <c r="I1833" s="5">
        <f t="shared" si="369"/>
        <v>720</v>
      </c>
      <c r="J1833" s="5">
        <f t="shared" si="370"/>
        <v>273.82531320030944</v>
      </c>
      <c r="K1833" s="2">
        <f t="shared" si="371"/>
        <v>29753.911687505373</v>
      </c>
      <c r="L1833" s="2">
        <f t="shared" si="372"/>
        <v>53198</v>
      </c>
      <c r="M1833" s="2">
        <f t="shared" si="373"/>
        <v>9240</v>
      </c>
      <c r="N1833" s="6">
        <f t="shared" si="374"/>
        <v>1</v>
      </c>
      <c r="O1833" s="2">
        <f t="shared" si="375"/>
        <v>-5795.9116875053733</v>
      </c>
      <c r="P1833" s="2">
        <f t="shared" si="376"/>
        <v>-5795.9116875053733</v>
      </c>
    </row>
    <row r="1834" spans="1:16">
      <c r="A1834" s="6">
        <v>2</v>
      </c>
      <c r="B1834" s="6">
        <v>17</v>
      </c>
      <c r="C1834" s="6">
        <v>1</v>
      </c>
      <c r="D1834" s="6">
        <f t="shared" si="364"/>
        <v>20</v>
      </c>
      <c r="E1834" s="5">
        <f t="shared" si="365"/>
        <v>217.80000000000004</v>
      </c>
      <c r="F1834" s="5">
        <f t="shared" si="366"/>
        <v>776.02531320030937</v>
      </c>
      <c r="G1834" s="5">
        <f t="shared" si="367"/>
        <v>45.5625</v>
      </c>
      <c r="H1834" s="5">
        <f t="shared" si="368"/>
        <v>1039.3878132003094</v>
      </c>
      <c r="I1834" s="5">
        <f t="shared" si="369"/>
        <v>720</v>
      </c>
      <c r="J1834" s="5">
        <f t="shared" si="370"/>
        <v>319.38781320030944</v>
      </c>
      <c r="K1834" s="2">
        <f t="shared" si="371"/>
        <v>30544.927312505373</v>
      </c>
      <c r="L1834" s="2">
        <f t="shared" si="372"/>
        <v>55898</v>
      </c>
      <c r="M1834" s="2">
        <f t="shared" si="373"/>
        <v>10120</v>
      </c>
      <c r="N1834" s="6">
        <f t="shared" si="374"/>
        <v>1</v>
      </c>
      <c r="O1834" s="2">
        <f t="shared" si="375"/>
        <v>-4766.9273125053733</v>
      </c>
      <c r="P1834" s="2">
        <f t="shared" si="376"/>
        <v>-4766.9273125053733</v>
      </c>
    </row>
    <row r="1835" spans="1:16">
      <c r="A1835" s="6">
        <v>2</v>
      </c>
      <c r="B1835" s="6">
        <v>17</v>
      </c>
      <c r="C1835" s="6">
        <v>2</v>
      </c>
      <c r="D1835" s="6">
        <f t="shared" si="364"/>
        <v>21</v>
      </c>
      <c r="E1835" s="5">
        <f t="shared" si="365"/>
        <v>217.80000000000004</v>
      </c>
      <c r="F1835" s="5">
        <f t="shared" si="366"/>
        <v>776.02531320030937</v>
      </c>
      <c r="G1835" s="5">
        <f t="shared" si="367"/>
        <v>92.264062499999994</v>
      </c>
      <c r="H1835" s="5">
        <f t="shared" si="368"/>
        <v>1086.0893757003093</v>
      </c>
      <c r="I1835" s="5">
        <f t="shared" si="369"/>
        <v>720</v>
      </c>
      <c r="J1835" s="5">
        <f t="shared" si="370"/>
        <v>366.08937570030935</v>
      </c>
      <c r="K1835" s="2">
        <f t="shared" si="371"/>
        <v>31355.71832813037</v>
      </c>
      <c r="L1835" s="2">
        <f t="shared" si="372"/>
        <v>58598</v>
      </c>
      <c r="M1835" s="2">
        <f t="shared" si="373"/>
        <v>11000</v>
      </c>
      <c r="N1835" s="6">
        <f t="shared" si="374"/>
        <v>1</v>
      </c>
      <c r="O1835" s="2">
        <f t="shared" si="375"/>
        <v>-3757.7183281303696</v>
      </c>
      <c r="P1835" s="2">
        <f t="shared" si="376"/>
        <v>-3757.7183281303696</v>
      </c>
    </row>
    <row r="1836" spans="1:16">
      <c r="A1836" s="6">
        <v>2</v>
      </c>
      <c r="B1836" s="6">
        <v>17</v>
      </c>
      <c r="C1836" s="6">
        <v>3</v>
      </c>
      <c r="D1836" s="6">
        <f t="shared" si="364"/>
        <v>22</v>
      </c>
      <c r="E1836" s="5">
        <f t="shared" si="365"/>
        <v>217.80000000000004</v>
      </c>
      <c r="F1836" s="5">
        <f t="shared" si="366"/>
        <v>776.02531320030937</v>
      </c>
      <c r="G1836" s="5">
        <f t="shared" si="367"/>
        <v>140.12604492187498</v>
      </c>
      <c r="H1836" s="5">
        <f t="shared" si="368"/>
        <v>1133.9513581221845</v>
      </c>
      <c r="I1836" s="5">
        <f t="shared" si="369"/>
        <v>720</v>
      </c>
      <c r="J1836" s="5">
        <f t="shared" si="370"/>
        <v>413.9513581221845</v>
      </c>
      <c r="K1836" s="2">
        <f t="shared" si="371"/>
        <v>32186.655522954592</v>
      </c>
      <c r="L1836" s="2">
        <f t="shared" si="372"/>
        <v>61298</v>
      </c>
      <c r="M1836" s="2">
        <f t="shared" si="373"/>
        <v>11880</v>
      </c>
      <c r="N1836" s="6">
        <f t="shared" si="374"/>
        <v>1</v>
      </c>
      <c r="O1836" s="2">
        <f t="shared" si="375"/>
        <v>-2768.655522954592</v>
      </c>
      <c r="P1836" s="2">
        <f t="shared" si="376"/>
        <v>-2768.655522954592</v>
      </c>
    </row>
    <row r="1837" spans="1:16">
      <c r="A1837" s="6">
        <v>2</v>
      </c>
      <c r="B1837" s="6">
        <v>17</v>
      </c>
      <c r="C1837" s="6">
        <v>4</v>
      </c>
      <c r="D1837" s="6">
        <f t="shared" si="364"/>
        <v>23</v>
      </c>
      <c r="E1837" s="5">
        <f t="shared" si="365"/>
        <v>217.80000000000004</v>
      </c>
      <c r="F1837" s="5">
        <f t="shared" si="366"/>
        <v>776.02531320030937</v>
      </c>
      <c r="G1837" s="5">
        <f t="shared" si="367"/>
        <v>189.17016064453125</v>
      </c>
      <c r="H1837" s="5">
        <f t="shared" si="368"/>
        <v>1182.9954738448407</v>
      </c>
      <c r="I1837" s="5">
        <f t="shared" si="369"/>
        <v>720</v>
      </c>
      <c r="J1837" s="5">
        <f t="shared" si="370"/>
        <v>462.99547384484072</v>
      </c>
      <c r="K1837" s="2">
        <f t="shared" si="371"/>
        <v>33038.115865361819</v>
      </c>
      <c r="L1837" s="2">
        <f t="shared" si="372"/>
        <v>63998</v>
      </c>
      <c r="M1837" s="2">
        <f t="shared" si="373"/>
        <v>12760</v>
      </c>
      <c r="N1837" s="6">
        <f t="shared" si="374"/>
        <v>1</v>
      </c>
      <c r="O1837" s="2">
        <f t="shared" si="375"/>
        <v>-1800.1158653618186</v>
      </c>
      <c r="P1837" s="2">
        <f t="shared" si="376"/>
        <v>-1800.1158653618186</v>
      </c>
    </row>
    <row r="1838" spans="1:16">
      <c r="A1838" s="6">
        <v>2</v>
      </c>
      <c r="B1838" s="6">
        <v>17</v>
      </c>
      <c r="C1838" s="6">
        <v>5</v>
      </c>
      <c r="D1838" s="6">
        <f t="shared" si="364"/>
        <v>24</v>
      </c>
      <c r="E1838" s="5">
        <f t="shared" si="365"/>
        <v>217.80000000000004</v>
      </c>
      <c r="F1838" s="5">
        <f t="shared" si="366"/>
        <v>776.02531320030937</v>
      </c>
      <c r="G1838" s="5">
        <f t="shared" si="367"/>
        <v>239.41848456573481</v>
      </c>
      <c r="H1838" s="5">
        <f t="shared" si="368"/>
        <v>1233.2437977660443</v>
      </c>
      <c r="I1838" s="5">
        <f t="shared" si="369"/>
        <v>720</v>
      </c>
      <c r="J1838" s="5">
        <f t="shared" si="370"/>
        <v>513.24379776604428</v>
      </c>
      <c r="K1838" s="2">
        <f t="shared" si="371"/>
        <v>33910.482600104937</v>
      </c>
      <c r="L1838" s="2">
        <f t="shared" si="372"/>
        <v>66698</v>
      </c>
      <c r="M1838" s="2">
        <f t="shared" si="373"/>
        <v>13640</v>
      </c>
      <c r="N1838" s="6">
        <f t="shared" si="374"/>
        <v>1</v>
      </c>
      <c r="O1838" s="2">
        <f t="shared" si="375"/>
        <v>-852.48260010493686</v>
      </c>
      <c r="P1838" s="2">
        <f t="shared" si="376"/>
        <v>-852.48260010493686</v>
      </c>
    </row>
    <row r="1839" spans="1:16">
      <c r="A1839" s="6">
        <v>2</v>
      </c>
      <c r="B1839" s="6">
        <v>17</v>
      </c>
      <c r="C1839" s="6">
        <v>6</v>
      </c>
      <c r="D1839" s="6">
        <f t="shared" si="364"/>
        <v>25</v>
      </c>
      <c r="E1839" s="5">
        <f t="shared" si="365"/>
        <v>217.80000000000004</v>
      </c>
      <c r="F1839" s="5">
        <f t="shared" si="366"/>
        <v>776.02531320030937</v>
      </c>
      <c r="G1839" s="5">
        <f t="shared" si="367"/>
        <v>290.89345874736784</v>
      </c>
      <c r="H1839" s="5">
        <f t="shared" si="368"/>
        <v>1284.7187719476774</v>
      </c>
      <c r="I1839" s="5">
        <f t="shared" si="369"/>
        <v>720</v>
      </c>
      <c r="J1839" s="5">
        <f t="shared" si="370"/>
        <v>564.7187719476774</v>
      </c>
      <c r="K1839" s="2">
        <f t="shared" si="371"/>
        <v>34804.145346313846</v>
      </c>
      <c r="L1839" s="2">
        <f t="shared" si="372"/>
        <v>69398</v>
      </c>
      <c r="M1839" s="2">
        <f t="shared" si="373"/>
        <v>14520</v>
      </c>
      <c r="N1839" s="6">
        <f t="shared" si="374"/>
        <v>1</v>
      </c>
      <c r="O1839" s="2">
        <f t="shared" si="375"/>
        <v>73.854653686154052</v>
      </c>
      <c r="P1839" s="2">
        <f t="shared" si="376"/>
        <v>73.854653686154052</v>
      </c>
    </row>
    <row r="1840" spans="1:16">
      <c r="A1840" s="6">
        <v>2</v>
      </c>
      <c r="B1840" s="6">
        <v>17</v>
      </c>
      <c r="C1840" s="6">
        <v>7</v>
      </c>
      <c r="D1840" s="6">
        <f t="shared" si="364"/>
        <v>26</v>
      </c>
      <c r="E1840" s="5">
        <f t="shared" si="365"/>
        <v>217.80000000000004</v>
      </c>
      <c r="F1840" s="5">
        <f t="shared" si="366"/>
        <v>776.02531320030937</v>
      </c>
      <c r="G1840" s="5">
        <f t="shared" si="367"/>
        <v>343.61789814532818</v>
      </c>
      <c r="H1840" s="5">
        <f t="shared" si="368"/>
        <v>1337.4432113456376</v>
      </c>
      <c r="I1840" s="5">
        <f t="shared" si="369"/>
        <v>720</v>
      </c>
      <c r="J1840" s="5">
        <f t="shared" si="370"/>
        <v>617.44321134563756</v>
      </c>
      <c r="K1840" s="2">
        <f t="shared" si="371"/>
        <v>35719.500196972876</v>
      </c>
      <c r="L1840" s="2">
        <f t="shared" si="372"/>
        <v>72098</v>
      </c>
      <c r="M1840" s="2">
        <f t="shared" si="373"/>
        <v>15400</v>
      </c>
      <c r="N1840" s="6">
        <f t="shared" si="374"/>
        <v>1</v>
      </c>
      <c r="O1840" s="2">
        <f t="shared" si="375"/>
        <v>978.49980302712356</v>
      </c>
      <c r="P1840" s="2">
        <f t="shared" si="376"/>
        <v>978.49980302712356</v>
      </c>
    </row>
    <row r="1841" spans="1:16">
      <c r="A1841" s="6">
        <v>2</v>
      </c>
      <c r="B1841" s="6">
        <v>17</v>
      </c>
      <c r="C1841" s="6">
        <v>8</v>
      </c>
      <c r="D1841" s="6">
        <f t="shared" si="364"/>
        <v>27</v>
      </c>
      <c r="E1841" s="5">
        <f t="shared" si="365"/>
        <v>217.80000000000004</v>
      </c>
      <c r="F1841" s="5">
        <f t="shared" si="366"/>
        <v>776.02531320030937</v>
      </c>
      <c r="G1841" s="5">
        <f t="shared" si="367"/>
        <v>397.61499642530839</v>
      </c>
      <c r="H1841" s="5">
        <f t="shared" si="368"/>
        <v>1391.4403096256178</v>
      </c>
      <c r="I1841" s="5">
        <f t="shared" si="369"/>
        <v>720</v>
      </c>
      <c r="J1841" s="5">
        <f t="shared" si="370"/>
        <v>671.44030962561783</v>
      </c>
      <c r="K1841" s="2">
        <f t="shared" si="371"/>
        <v>36656.949819889196</v>
      </c>
      <c r="L1841" s="2">
        <f t="shared" si="372"/>
        <v>74798</v>
      </c>
      <c r="M1841" s="2">
        <f t="shared" si="373"/>
        <v>16280</v>
      </c>
      <c r="N1841" s="6">
        <f t="shared" si="374"/>
        <v>1</v>
      </c>
      <c r="O1841" s="2">
        <f t="shared" si="375"/>
        <v>1861.0501801108039</v>
      </c>
      <c r="P1841" s="2">
        <f t="shared" si="376"/>
        <v>1861.0501801108039</v>
      </c>
    </row>
    <row r="1842" spans="1:16">
      <c r="A1842" s="6">
        <v>2</v>
      </c>
      <c r="B1842" s="6">
        <v>17</v>
      </c>
      <c r="C1842" s="6">
        <v>9</v>
      </c>
      <c r="D1842" s="6">
        <f t="shared" si="364"/>
        <v>28</v>
      </c>
      <c r="E1842" s="5">
        <f t="shared" si="365"/>
        <v>217.80000000000004</v>
      </c>
      <c r="F1842" s="5">
        <f t="shared" si="366"/>
        <v>776.02531320030937</v>
      </c>
      <c r="G1842" s="5">
        <f t="shared" si="367"/>
        <v>452.90833186570285</v>
      </c>
      <c r="H1842" s="5">
        <f t="shared" si="368"/>
        <v>1446.7336450660123</v>
      </c>
      <c r="I1842" s="5">
        <f t="shared" si="369"/>
        <v>720</v>
      </c>
      <c r="J1842" s="5">
        <f t="shared" si="370"/>
        <v>726.73364506601229</v>
      </c>
      <c r="K1842" s="2">
        <f t="shared" si="371"/>
        <v>37616.903560173821</v>
      </c>
      <c r="L1842" s="2">
        <f t="shared" si="372"/>
        <v>77498</v>
      </c>
      <c r="M1842" s="2">
        <f t="shared" si="373"/>
        <v>17160</v>
      </c>
      <c r="N1842" s="6">
        <f t="shared" si="374"/>
        <v>1</v>
      </c>
      <c r="O1842" s="2">
        <f t="shared" si="375"/>
        <v>2721.0964398261785</v>
      </c>
      <c r="P1842" s="2">
        <f t="shared" si="376"/>
        <v>2721.0964398261785</v>
      </c>
    </row>
    <row r="1843" spans="1:16">
      <c r="A1843" s="6">
        <v>2</v>
      </c>
      <c r="B1843" s="6">
        <v>17</v>
      </c>
      <c r="C1843" s="6">
        <v>10</v>
      </c>
      <c r="D1843" s="6">
        <f t="shared" si="364"/>
        <v>29</v>
      </c>
      <c r="E1843" s="5">
        <f t="shared" si="365"/>
        <v>217.80000000000004</v>
      </c>
      <c r="F1843" s="5">
        <f t="shared" si="366"/>
        <v>776.02531320030937</v>
      </c>
      <c r="G1843" s="5">
        <f t="shared" si="367"/>
        <v>509.52187334891573</v>
      </c>
      <c r="H1843" s="5">
        <f t="shared" si="368"/>
        <v>1503.3471865492252</v>
      </c>
      <c r="I1843" s="5">
        <f t="shared" si="369"/>
        <v>720</v>
      </c>
      <c r="J1843" s="5">
        <f t="shared" si="370"/>
        <v>783.34718654922517</v>
      </c>
      <c r="K1843" s="2">
        <f t="shared" si="371"/>
        <v>38599.777544257384</v>
      </c>
      <c r="L1843" s="2">
        <f t="shared" si="372"/>
        <v>80198</v>
      </c>
      <c r="M1843" s="2">
        <f t="shared" si="373"/>
        <v>18040</v>
      </c>
      <c r="N1843" s="6">
        <f t="shared" si="374"/>
        <v>1</v>
      </c>
      <c r="O1843" s="2">
        <f t="shared" si="375"/>
        <v>3558.2224557426161</v>
      </c>
      <c r="P1843" s="2">
        <f t="shared" si="376"/>
        <v>3558.2224557426161</v>
      </c>
    </row>
    <row r="1844" spans="1:16">
      <c r="A1844" s="6">
        <v>2</v>
      </c>
      <c r="B1844" s="6">
        <v>17</v>
      </c>
      <c r="C1844" s="6">
        <v>11</v>
      </c>
      <c r="D1844" s="6">
        <f t="shared" si="364"/>
        <v>30</v>
      </c>
      <c r="E1844" s="5">
        <f t="shared" si="365"/>
        <v>217.80000000000004</v>
      </c>
      <c r="F1844" s="5">
        <f t="shared" si="366"/>
        <v>776.02531320030937</v>
      </c>
      <c r="G1844" s="5">
        <f t="shared" si="367"/>
        <v>567.47998644235474</v>
      </c>
      <c r="H1844" s="5">
        <f t="shared" si="368"/>
        <v>1561.3052996426641</v>
      </c>
      <c r="I1844" s="5">
        <f t="shared" si="369"/>
        <v>720</v>
      </c>
      <c r="J1844" s="5">
        <f t="shared" si="370"/>
        <v>841.30529964266407</v>
      </c>
      <c r="K1844" s="2">
        <f t="shared" si="371"/>
        <v>39605.994785462914</v>
      </c>
      <c r="L1844" s="2">
        <f t="shared" si="372"/>
        <v>82898</v>
      </c>
      <c r="M1844" s="2">
        <f t="shared" si="373"/>
        <v>18920</v>
      </c>
      <c r="N1844" s="6">
        <f t="shared" si="374"/>
        <v>1</v>
      </c>
      <c r="O1844" s="2">
        <f t="shared" si="375"/>
        <v>4372.0052145370864</v>
      </c>
      <c r="P1844" s="2">
        <f t="shared" si="376"/>
        <v>4372.0052145370864</v>
      </c>
    </row>
    <row r="1845" spans="1:16">
      <c r="A1845" s="6">
        <v>2</v>
      </c>
      <c r="B1845" s="6">
        <v>17</v>
      </c>
      <c r="C1845" s="6">
        <v>12</v>
      </c>
      <c r="D1845" s="6">
        <f t="shared" si="364"/>
        <v>31</v>
      </c>
      <c r="E1845" s="5">
        <f t="shared" si="365"/>
        <v>217.80000000000004</v>
      </c>
      <c r="F1845" s="5">
        <f t="shared" si="366"/>
        <v>776.02531320030937</v>
      </c>
      <c r="G1845" s="5">
        <f t="shared" si="367"/>
        <v>626.80743957041921</v>
      </c>
      <c r="H1845" s="5">
        <f t="shared" si="368"/>
        <v>1620.6327527707285</v>
      </c>
      <c r="I1845" s="5">
        <f t="shared" si="369"/>
        <v>720</v>
      </c>
      <c r="J1845" s="5">
        <f t="shared" si="370"/>
        <v>900.63275277072853</v>
      </c>
      <c r="K1845" s="2">
        <f t="shared" si="371"/>
        <v>40635.985291158482</v>
      </c>
      <c r="L1845" s="2">
        <f t="shared" si="372"/>
        <v>85598</v>
      </c>
      <c r="M1845" s="2">
        <f t="shared" si="373"/>
        <v>19800</v>
      </c>
      <c r="N1845" s="6">
        <f t="shared" si="374"/>
        <v>1</v>
      </c>
      <c r="O1845" s="2">
        <f t="shared" si="375"/>
        <v>5162.0147088415179</v>
      </c>
      <c r="P1845" s="2">
        <f t="shared" si="376"/>
        <v>5162.0147088415179</v>
      </c>
    </row>
    <row r="1846" spans="1:16">
      <c r="A1846" s="6">
        <v>2</v>
      </c>
      <c r="B1846" s="6">
        <v>17</v>
      </c>
      <c r="C1846" s="6">
        <v>13</v>
      </c>
      <c r="D1846" s="6">
        <f t="shared" si="364"/>
        <v>32</v>
      </c>
      <c r="E1846" s="5">
        <f t="shared" si="365"/>
        <v>217.80000000000004</v>
      </c>
      <c r="F1846" s="5">
        <f t="shared" si="366"/>
        <v>776.02531320030937</v>
      </c>
      <c r="G1846" s="5">
        <f t="shared" si="367"/>
        <v>687.52941027880343</v>
      </c>
      <c r="H1846" s="5">
        <f t="shared" si="368"/>
        <v>1681.3547234791129</v>
      </c>
      <c r="I1846" s="5">
        <f t="shared" si="369"/>
        <v>720</v>
      </c>
      <c r="J1846" s="5">
        <f t="shared" si="370"/>
        <v>961.35472347911286</v>
      </c>
      <c r="K1846" s="2">
        <f t="shared" si="371"/>
        <v>41690.186171512374</v>
      </c>
      <c r="L1846" s="2">
        <f t="shared" si="372"/>
        <v>88298</v>
      </c>
      <c r="M1846" s="2">
        <f t="shared" si="373"/>
        <v>20680</v>
      </c>
      <c r="N1846" s="6">
        <f t="shared" si="374"/>
        <v>1</v>
      </c>
      <c r="O1846" s="2">
        <f t="shared" si="375"/>
        <v>5927.8138284876259</v>
      </c>
      <c r="P1846" s="2">
        <f t="shared" si="376"/>
        <v>5927.8138284876259</v>
      </c>
    </row>
    <row r="1847" spans="1:16">
      <c r="A1847" s="6">
        <v>2</v>
      </c>
      <c r="B1847" s="6">
        <v>17</v>
      </c>
      <c r="C1847" s="6">
        <v>14</v>
      </c>
      <c r="D1847" s="6">
        <f t="shared" si="364"/>
        <v>33</v>
      </c>
      <c r="E1847" s="5">
        <f t="shared" si="365"/>
        <v>217.80000000000004</v>
      </c>
      <c r="F1847" s="5">
        <f t="shared" si="366"/>
        <v>776.02531320030937</v>
      </c>
      <c r="G1847" s="5">
        <f t="shared" si="367"/>
        <v>749.67149159246469</v>
      </c>
      <c r="H1847" s="5">
        <f t="shared" si="368"/>
        <v>1743.4968047927741</v>
      </c>
      <c r="I1847" s="5">
        <f t="shared" si="369"/>
        <v>720</v>
      </c>
      <c r="J1847" s="5">
        <f t="shared" si="370"/>
        <v>1023.4968047927741</v>
      </c>
      <c r="K1847" s="2">
        <f t="shared" si="371"/>
        <v>42769.041749874552</v>
      </c>
      <c r="L1847" s="2">
        <f t="shared" si="372"/>
        <v>90998</v>
      </c>
      <c r="M1847" s="2">
        <f t="shared" si="373"/>
        <v>21560</v>
      </c>
      <c r="N1847" s="6">
        <f t="shared" si="374"/>
        <v>1</v>
      </c>
      <c r="O1847" s="2">
        <f t="shared" si="375"/>
        <v>6668.9582501254481</v>
      </c>
      <c r="P1847" s="2">
        <f t="shared" si="376"/>
        <v>6668.9582501254481</v>
      </c>
    </row>
    <row r="1848" spans="1:16">
      <c r="A1848" s="6">
        <v>2</v>
      </c>
      <c r="B1848" s="6">
        <v>17</v>
      </c>
      <c r="C1848" s="6">
        <v>15</v>
      </c>
      <c r="D1848" s="6">
        <f t="shared" si="364"/>
        <v>34</v>
      </c>
      <c r="E1848" s="5">
        <f t="shared" si="365"/>
        <v>217.80000000000004</v>
      </c>
      <c r="F1848" s="5">
        <f t="shared" si="366"/>
        <v>776.02531320030937</v>
      </c>
      <c r="G1848" s="5">
        <f t="shared" si="367"/>
        <v>813.25969846861108</v>
      </c>
      <c r="H1848" s="5">
        <f t="shared" si="368"/>
        <v>1807.0850116689205</v>
      </c>
      <c r="I1848" s="5">
        <f t="shared" si="369"/>
        <v>720</v>
      </c>
      <c r="J1848" s="5">
        <f t="shared" si="370"/>
        <v>1087.0850116689205</v>
      </c>
      <c r="K1848" s="2">
        <f t="shared" si="371"/>
        <v>43873.003674807653</v>
      </c>
      <c r="L1848" s="2">
        <f t="shared" si="372"/>
        <v>93698</v>
      </c>
      <c r="M1848" s="2">
        <f t="shared" si="373"/>
        <v>22440</v>
      </c>
      <c r="N1848" s="6">
        <f t="shared" si="374"/>
        <v>1</v>
      </c>
      <c r="O1848" s="2">
        <f t="shared" si="375"/>
        <v>7384.9963251923473</v>
      </c>
      <c r="P1848" s="2">
        <f t="shared" si="376"/>
        <v>7384.9963251923473</v>
      </c>
    </row>
    <row r="1849" spans="1:16">
      <c r="A1849" s="6">
        <v>2</v>
      </c>
      <c r="B1849" s="6">
        <v>17</v>
      </c>
      <c r="C1849" s="6">
        <v>16</v>
      </c>
      <c r="D1849" s="6">
        <f t="shared" si="364"/>
        <v>35</v>
      </c>
      <c r="E1849" s="5">
        <f t="shared" si="365"/>
        <v>217.80000000000004</v>
      </c>
      <c r="F1849" s="5">
        <f t="shared" si="366"/>
        <v>776.02531320030937</v>
      </c>
      <c r="G1849" s="5">
        <f t="shared" si="367"/>
        <v>878.32047434610013</v>
      </c>
      <c r="H1849" s="5">
        <f t="shared" si="368"/>
        <v>1872.1457875464096</v>
      </c>
      <c r="I1849" s="5">
        <f t="shared" si="369"/>
        <v>720</v>
      </c>
      <c r="J1849" s="5">
        <f t="shared" si="370"/>
        <v>1152.1457875464096</v>
      </c>
      <c r="K1849" s="2">
        <f t="shared" si="371"/>
        <v>45002.531033791834</v>
      </c>
      <c r="L1849" s="2">
        <f t="shared" si="372"/>
        <v>96398</v>
      </c>
      <c r="M1849" s="2">
        <f t="shared" si="373"/>
        <v>23320</v>
      </c>
      <c r="N1849" s="6">
        <f t="shared" si="374"/>
        <v>1</v>
      </c>
      <c r="O1849" s="2">
        <f t="shared" si="375"/>
        <v>8075.4689662081655</v>
      </c>
      <c r="P1849" s="2">
        <f t="shared" si="376"/>
        <v>8075.4689662081655</v>
      </c>
    </row>
    <row r="1850" spans="1:16">
      <c r="A1850" s="6">
        <v>2</v>
      </c>
      <c r="B1850" s="6">
        <v>17</v>
      </c>
      <c r="C1850" s="6">
        <v>17</v>
      </c>
      <c r="D1850" s="6">
        <f t="shared" si="364"/>
        <v>36</v>
      </c>
      <c r="E1850" s="5">
        <f t="shared" si="365"/>
        <v>217.80000000000004</v>
      </c>
      <c r="F1850" s="5">
        <f t="shared" si="366"/>
        <v>776.02531320030937</v>
      </c>
      <c r="G1850" s="5">
        <f t="shared" si="367"/>
        <v>944.88069779264049</v>
      </c>
      <c r="H1850" s="5">
        <f t="shared" si="368"/>
        <v>1938.7060109929498</v>
      </c>
      <c r="I1850" s="5">
        <f t="shared" si="369"/>
        <v>720</v>
      </c>
      <c r="J1850" s="5">
        <f t="shared" si="370"/>
        <v>1218.7060109929498</v>
      </c>
      <c r="K1850" s="2">
        <f t="shared" si="371"/>
        <v>46158.090468627604</v>
      </c>
      <c r="L1850" s="2">
        <f t="shared" si="372"/>
        <v>99098</v>
      </c>
      <c r="M1850" s="2">
        <f t="shared" si="373"/>
        <v>24200</v>
      </c>
      <c r="N1850" s="6">
        <f t="shared" si="374"/>
        <v>1</v>
      </c>
      <c r="O1850" s="2">
        <f t="shared" si="375"/>
        <v>8739.9095313723956</v>
      </c>
      <c r="P1850" s="2">
        <f t="shared" si="376"/>
        <v>8739.9095313723956</v>
      </c>
    </row>
    <row r="1851" spans="1:16">
      <c r="A1851" s="6">
        <v>2</v>
      </c>
      <c r="B1851" s="6">
        <v>17</v>
      </c>
      <c r="C1851" s="6">
        <v>18</v>
      </c>
      <c r="D1851" s="6">
        <f t="shared" si="364"/>
        <v>37</v>
      </c>
      <c r="E1851" s="5">
        <f t="shared" si="365"/>
        <v>217.80000000000004</v>
      </c>
      <c r="F1851" s="5">
        <f t="shared" si="366"/>
        <v>776.02531320030937</v>
      </c>
      <c r="G1851" s="5">
        <f t="shared" si="367"/>
        <v>1012.9676892512279</v>
      </c>
      <c r="H1851" s="5">
        <f t="shared" si="368"/>
        <v>2006.7930024515372</v>
      </c>
      <c r="I1851" s="5">
        <f t="shared" si="369"/>
        <v>720</v>
      </c>
      <c r="J1851" s="5">
        <f t="shared" si="370"/>
        <v>1286.7930024515372</v>
      </c>
      <c r="K1851" s="2">
        <f t="shared" si="371"/>
        <v>47340.156292561413</v>
      </c>
      <c r="L1851" s="2">
        <f t="shared" si="372"/>
        <v>101798</v>
      </c>
      <c r="M1851" s="2">
        <f t="shared" si="373"/>
        <v>25080</v>
      </c>
      <c r="N1851" s="6">
        <f t="shared" si="374"/>
        <v>1</v>
      </c>
      <c r="O1851" s="2">
        <f t="shared" si="375"/>
        <v>9377.8437074385874</v>
      </c>
      <c r="P1851" s="2">
        <f t="shared" si="376"/>
        <v>9377.8437074385874</v>
      </c>
    </row>
    <row r="1852" spans="1:16">
      <c r="A1852" s="6">
        <v>2</v>
      </c>
      <c r="B1852" s="6">
        <v>17</v>
      </c>
      <c r="C1852" s="6">
        <v>19</v>
      </c>
      <c r="D1852" s="6">
        <f t="shared" si="364"/>
        <v>38</v>
      </c>
      <c r="E1852" s="5">
        <f t="shared" si="365"/>
        <v>217.80000000000004</v>
      </c>
      <c r="F1852" s="5">
        <f t="shared" si="366"/>
        <v>776.02531320030937</v>
      </c>
      <c r="G1852" s="5">
        <f t="shared" si="367"/>
        <v>1082.6092178872495</v>
      </c>
      <c r="H1852" s="5">
        <f t="shared" si="368"/>
        <v>2076.4345310875588</v>
      </c>
      <c r="I1852" s="5">
        <f t="shared" si="369"/>
        <v>720</v>
      </c>
      <c r="J1852" s="5">
        <f t="shared" si="370"/>
        <v>1356.4345310875588</v>
      </c>
      <c r="K1852" s="2">
        <f t="shared" si="371"/>
        <v>48549.21060915901</v>
      </c>
      <c r="L1852" s="2">
        <f t="shared" si="372"/>
        <v>104498</v>
      </c>
      <c r="M1852" s="2">
        <f t="shared" si="373"/>
        <v>25960</v>
      </c>
      <c r="N1852" s="6">
        <f t="shared" si="374"/>
        <v>1</v>
      </c>
      <c r="O1852" s="2">
        <f t="shared" si="375"/>
        <v>9988.7893908409897</v>
      </c>
      <c r="P1852" s="2">
        <f t="shared" si="376"/>
        <v>9988.7893908409897</v>
      </c>
    </row>
    <row r="1853" spans="1:16">
      <c r="A1853" s="6">
        <v>2</v>
      </c>
      <c r="B1853" s="6">
        <v>17</v>
      </c>
      <c r="C1853" s="6">
        <v>20</v>
      </c>
      <c r="D1853" s="6">
        <f t="shared" si="364"/>
        <v>39</v>
      </c>
      <c r="E1853" s="5">
        <f t="shared" si="365"/>
        <v>217.80000000000004</v>
      </c>
      <c r="F1853" s="5">
        <f t="shared" si="366"/>
        <v>776.02531320030937</v>
      </c>
      <c r="G1853" s="5">
        <f t="shared" si="367"/>
        <v>1153.8335085377266</v>
      </c>
      <c r="H1853" s="5">
        <f t="shared" si="368"/>
        <v>2147.6588217380358</v>
      </c>
      <c r="I1853" s="5">
        <f t="shared" si="369"/>
        <v>720</v>
      </c>
      <c r="J1853" s="5">
        <f t="shared" si="370"/>
        <v>1427.6588217380358</v>
      </c>
      <c r="K1853" s="2">
        <f t="shared" si="371"/>
        <v>49785.743432952011</v>
      </c>
      <c r="L1853" s="2">
        <f t="shared" si="372"/>
        <v>107198</v>
      </c>
      <c r="M1853" s="2">
        <f t="shared" si="373"/>
        <v>26840</v>
      </c>
      <c r="N1853" s="6">
        <f t="shared" si="374"/>
        <v>1</v>
      </c>
      <c r="O1853" s="2">
        <f t="shared" si="375"/>
        <v>10572.256567047989</v>
      </c>
      <c r="P1853" s="2">
        <f t="shared" si="376"/>
        <v>10572.256567047989</v>
      </c>
    </row>
    <row r="1854" spans="1:16">
      <c r="A1854" s="6">
        <v>2</v>
      </c>
      <c r="B1854" s="6">
        <v>17</v>
      </c>
      <c r="C1854" s="6">
        <v>21</v>
      </c>
      <c r="D1854" s="6">
        <f t="shared" si="364"/>
        <v>40</v>
      </c>
      <c r="E1854" s="5">
        <f t="shared" si="365"/>
        <v>217.80000000000004</v>
      </c>
      <c r="F1854" s="5">
        <f t="shared" si="366"/>
        <v>776.02531320030937</v>
      </c>
      <c r="G1854" s="5">
        <f t="shared" si="367"/>
        <v>1226.6692487641703</v>
      </c>
      <c r="H1854" s="5">
        <f t="shared" si="368"/>
        <v>2220.4945619644795</v>
      </c>
      <c r="I1854" s="5">
        <f t="shared" si="369"/>
        <v>720</v>
      </c>
      <c r="J1854" s="5">
        <f t="shared" si="370"/>
        <v>1500.4945619644795</v>
      </c>
      <c r="K1854" s="2">
        <f t="shared" si="371"/>
        <v>51050.252811883329</v>
      </c>
      <c r="L1854" s="2">
        <f t="shared" si="372"/>
        <v>109898</v>
      </c>
      <c r="M1854" s="2">
        <f t="shared" si="373"/>
        <v>27720</v>
      </c>
      <c r="N1854" s="6">
        <f t="shared" si="374"/>
        <v>1</v>
      </c>
      <c r="O1854" s="2">
        <f t="shared" si="375"/>
        <v>11127.747188116671</v>
      </c>
      <c r="P1854" s="2">
        <f t="shared" si="376"/>
        <v>11127.747188116671</v>
      </c>
    </row>
    <row r="1855" spans="1:16">
      <c r="A1855" s="6">
        <v>2</v>
      </c>
      <c r="B1855" s="6">
        <v>17</v>
      </c>
      <c r="C1855" s="6">
        <v>22</v>
      </c>
      <c r="D1855" s="6">
        <f t="shared" si="364"/>
        <v>41</v>
      </c>
      <c r="E1855" s="5">
        <f t="shared" si="365"/>
        <v>217.80000000000004</v>
      </c>
      <c r="F1855" s="5">
        <f t="shared" si="366"/>
        <v>776.02531320030937</v>
      </c>
      <c r="G1855" s="5">
        <f t="shared" si="367"/>
        <v>1301.1455960105666</v>
      </c>
      <c r="H1855" s="5">
        <f t="shared" si="368"/>
        <v>2294.970909210876</v>
      </c>
      <c r="I1855" s="5">
        <f t="shared" si="369"/>
        <v>720</v>
      </c>
      <c r="J1855" s="5">
        <f t="shared" si="370"/>
        <v>1574.970909210876</v>
      </c>
      <c r="K1855" s="2">
        <f t="shared" si="371"/>
        <v>52343.244951577712</v>
      </c>
      <c r="L1855" s="2">
        <f t="shared" si="372"/>
        <v>112598</v>
      </c>
      <c r="M1855" s="2">
        <f t="shared" si="373"/>
        <v>28600</v>
      </c>
      <c r="N1855" s="6">
        <f t="shared" si="374"/>
        <v>1</v>
      </c>
      <c r="O1855" s="2">
        <f t="shared" si="375"/>
        <v>11654.755048422288</v>
      </c>
      <c r="P1855" s="2">
        <f t="shared" si="376"/>
        <v>11654.755048422288</v>
      </c>
    </row>
    <row r="1856" spans="1:16">
      <c r="A1856" s="6">
        <v>2</v>
      </c>
      <c r="B1856" s="6">
        <v>17</v>
      </c>
      <c r="C1856" s="6">
        <v>23</v>
      </c>
      <c r="D1856" s="6">
        <f t="shared" si="364"/>
        <v>42</v>
      </c>
      <c r="E1856" s="5">
        <f t="shared" si="365"/>
        <v>217.80000000000004</v>
      </c>
      <c r="F1856" s="5">
        <f t="shared" si="366"/>
        <v>776.02531320030937</v>
      </c>
      <c r="G1856" s="5">
        <f t="shared" si="367"/>
        <v>1377.292184868003</v>
      </c>
      <c r="H1856" s="5">
        <f t="shared" si="368"/>
        <v>2371.1174980683127</v>
      </c>
      <c r="I1856" s="5">
        <f t="shared" si="369"/>
        <v>720</v>
      </c>
      <c r="J1856" s="5">
        <f t="shared" si="370"/>
        <v>1651.1174980683127</v>
      </c>
      <c r="K1856" s="2">
        <f t="shared" si="371"/>
        <v>53665.234341463758</v>
      </c>
      <c r="L1856" s="2">
        <f t="shared" si="372"/>
        <v>115298</v>
      </c>
      <c r="M1856" s="2">
        <f t="shared" si="373"/>
        <v>29480</v>
      </c>
      <c r="N1856" s="6">
        <f t="shared" si="374"/>
        <v>1</v>
      </c>
      <c r="O1856" s="2">
        <f t="shared" si="375"/>
        <v>12152.765658536242</v>
      </c>
      <c r="P1856" s="2">
        <f t="shared" si="376"/>
        <v>12152.765658536242</v>
      </c>
    </row>
    <row r="1857" spans="1:16">
      <c r="A1857" s="6">
        <v>2</v>
      </c>
      <c r="B1857" s="6">
        <v>17</v>
      </c>
      <c r="C1857" s="6">
        <v>24</v>
      </c>
      <c r="D1857" s="6">
        <f t="shared" si="364"/>
        <v>43</v>
      </c>
      <c r="E1857" s="5">
        <f t="shared" si="365"/>
        <v>217.80000000000004</v>
      </c>
      <c r="F1857" s="5">
        <f t="shared" si="366"/>
        <v>776.02531320030937</v>
      </c>
      <c r="G1857" s="5">
        <f t="shared" si="367"/>
        <v>1455.1391344474989</v>
      </c>
      <c r="H1857" s="5">
        <f t="shared" si="368"/>
        <v>2448.9644476478084</v>
      </c>
      <c r="I1857" s="5">
        <f t="shared" si="369"/>
        <v>720</v>
      </c>
      <c r="J1857" s="5">
        <f t="shared" si="370"/>
        <v>1728.9644476478084</v>
      </c>
      <c r="K1857" s="2">
        <f t="shared" si="371"/>
        <v>55016.743882774448</v>
      </c>
      <c r="L1857" s="2">
        <f t="shared" si="372"/>
        <v>117998</v>
      </c>
      <c r="M1857" s="2">
        <f t="shared" si="373"/>
        <v>30360</v>
      </c>
      <c r="N1857" s="6">
        <f t="shared" si="374"/>
        <v>1</v>
      </c>
      <c r="O1857" s="2">
        <f t="shared" si="375"/>
        <v>12621.256117225552</v>
      </c>
      <c r="P1857" s="2">
        <f t="shared" si="376"/>
        <v>12621.256117225552</v>
      </c>
    </row>
    <row r="1858" spans="1:16">
      <c r="A1858" s="6">
        <v>2</v>
      </c>
      <c r="B1858" s="6">
        <v>17</v>
      </c>
      <c r="C1858" s="6">
        <v>25</v>
      </c>
      <c r="D1858" s="6">
        <f t="shared" si="364"/>
        <v>44</v>
      </c>
      <c r="E1858" s="5">
        <f t="shared" si="365"/>
        <v>217.80000000000004</v>
      </c>
      <c r="F1858" s="5">
        <f t="shared" si="366"/>
        <v>776.02531320030937</v>
      </c>
      <c r="G1858" s="5">
        <f t="shared" si="367"/>
        <v>1534.7170558625965</v>
      </c>
      <c r="H1858" s="5">
        <f t="shared" si="368"/>
        <v>2528.5423690629059</v>
      </c>
      <c r="I1858" s="5">
        <f t="shared" si="369"/>
        <v>720</v>
      </c>
      <c r="J1858" s="5">
        <f t="shared" si="370"/>
        <v>1808.5423690629059</v>
      </c>
      <c r="K1858" s="2">
        <f t="shared" si="371"/>
        <v>56398.305018453226</v>
      </c>
      <c r="L1858" s="2">
        <f t="shared" si="372"/>
        <v>120698</v>
      </c>
      <c r="M1858" s="2">
        <f t="shared" si="373"/>
        <v>31240</v>
      </c>
      <c r="N1858" s="6">
        <f t="shared" si="374"/>
        <v>1</v>
      </c>
      <c r="O1858" s="2">
        <f t="shared" si="375"/>
        <v>13059.694981546774</v>
      </c>
      <c r="P1858" s="2">
        <f t="shared" si="376"/>
        <v>13059.694981546774</v>
      </c>
    </row>
    <row r="1859" spans="1:16">
      <c r="A1859" s="6">
        <v>2</v>
      </c>
      <c r="B1859" s="6">
        <v>17</v>
      </c>
      <c r="C1859" s="6">
        <v>26</v>
      </c>
      <c r="D1859" s="6">
        <f t="shared" si="364"/>
        <v>45</v>
      </c>
      <c r="E1859" s="5">
        <f t="shared" si="365"/>
        <v>217.80000000000004</v>
      </c>
      <c r="F1859" s="5">
        <f t="shared" si="366"/>
        <v>776.02531320030937</v>
      </c>
      <c r="G1859" s="5">
        <f t="shared" si="367"/>
        <v>1616.0570598233144</v>
      </c>
      <c r="H1859" s="5">
        <f t="shared" si="368"/>
        <v>2609.8823730236236</v>
      </c>
      <c r="I1859" s="5">
        <f t="shared" si="369"/>
        <v>720</v>
      </c>
      <c r="J1859" s="5">
        <f t="shared" si="370"/>
        <v>1889.8823730236236</v>
      </c>
      <c r="K1859" s="2">
        <f t="shared" si="371"/>
        <v>57810.457864993463</v>
      </c>
      <c r="L1859" s="2">
        <f t="shared" si="372"/>
        <v>123398</v>
      </c>
      <c r="M1859" s="2">
        <f t="shared" si="373"/>
        <v>32120</v>
      </c>
      <c r="N1859" s="6">
        <f t="shared" si="374"/>
        <v>1</v>
      </c>
      <c r="O1859" s="2">
        <f t="shared" si="375"/>
        <v>13467.542135006537</v>
      </c>
      <c r="P1859" s="2">
        <f t="shared" si="376"/>
        <v>13467.542135006537</v>
      </c>
    </row>
    <row r="1860" spans="1:16">
      <c r="A1860" s="6">
        <v>2</v>
      </c>
      <c r="B1860" s="6">
        <v>17</v>
      </c>
      <c r="C1860" s="6">
        <v>27</v>
      </c>
      <c r="D1860" s="6">
        <f t="shared" ref="D1860:D1923" si="377">A1860+B1860+C1860</f>
        <v>46</v>
      </c>
      <c r="E1860" s="5">
        <f t="shared" ref="E1860:E1923" si="378">IF(A1860=0,0,A1860*LABOR_HRS_WK_TOM*SEASON_WEEKS*(1+DIM_PCT_TOM)^A1860)</f>
        <v>217.80000000000004</v>
      </c>
      <c r="F1860" s="5">
        <f t="shared" ref="F1860:F1923" si="379">IF(B1860=0,0,B1860*LABOR_HRS_WK_CAR*SEASON_WEEKS*(1+DIM_PCT_CAR)^B1860)</f>
        <v>776.02531320030937</v>
      </c>
      <c r="G1860" s="5">
        <f t="shared" ref="G1860:G1923" si="380">IF(C1860=0,0,C1860*LABOR_HRS_WK_MES*SEASON_WEEKS*(1+DIM_PCT_MES)^C1860)</f>
        <v>1699.1907643430709</v>
      </c>
      <c r="H1860" s="5">
        <f t="shared" ref="H1860:H1923" si="381">E1860+F1860+G1860</f>
        <v>2693.0160775433806</v>
      </c>
      <c r="I1860" s="5">
        <f t="shared" ref="I1860:I1923" si="382">MIN(H1860,FARMER_HRS)</f>
        <v>720</v>
      </c>
      <c r="J1860" s="5">
        <f t="shared" ref="J1860:J1923" si="383">MAX(0,H1860-FARMER_HRS)</f>
        <v>1973.0160775433806</v>
      </c>
      <c r="K1860" s="2">
        <f t="shared" ref="K1860:K1923" si="384">I1860*FARMER_RATE+J1860*TEMP_WORKER_RATE</f>
        <v>59253.751346239245</v>
      </c>
      <c r="L1860" s="2">
        <f t="shared" ref="L1860:L1923" si="385">A1860*PRICE_TOM+B1860*PRICE_CAR+C1860*PRICE_MES</f>
        <v>126098</v>
      </c>
      <c r="M1860" s="2">
        <f t="shared" ref="M1860:M1923" si="386">A1860*FERT_BED_TOM+B1860*FERT_BED_CAR+C1860*FERT_BED_MES</f>
        <v>33000</v>
      </c>
      <c r="N1860" s="6">
        <f t="shared" ref="N1860:N1923" si="387">IF(AND(D1860&lt;=TOTAL_BEDS,J1860&lt;=TEMP_WORKER_MAX*TEMP_WORKER_HRS),1,0)</f>
        <v>1</v>
      </c>
      <c r="O1860" s="2">
        <f t="shared" ref="O1860:O1923" si="388">L1860-M1860-K1860-FIXED_COSTS</f>
        <v>13844.248653760755</v>
      </c>
      <c r="P1860" s="2">
        <f t="shared" ref="P1860:P1923" si="389">IF(N1860=1,O1860,"")</f>
        <v>13844.248653760755</v>
      </c>
    </row>
    <row r="1861" spans="1:16">
      <c r="A1861" s="6">
        <v>2</v>
      </c>
      <c r="B1861" s="6">
        <v>17</v>
      </c>
      <c r="C1861" s="6">
        <v>28</v>
      </c>
      <c r="D1861" s="6">
        <f t="shared" si="377"/>
        <v>47</v>
      </c>
      <c r="E1861" s="5">
        <f t="shared" si="378"/>
        <v>217.80000000000004</v>
      </c>
      <c r="F1861" s="5">
        <f t="shared" si="379"/>
        <v>776.02531320030937</v>
      </c>
      <c r="G1861" s="5">
        <f t="shared" si="380"/>
        <v>1784.1503025602246</v>
      </c>
      <c r="H1861" s="5">
        <f t="shared" si="381"/>
        <v>2777.9756157605343</v>
      </c>
      <c r="I1861" s="5">
        <f t="shared" si="382"/>
        <v>720</v>
      </c>
      <c r="J1861" s="5">
        <f t="shared" si="383"/>
        <v>2057.9756157605343</v>
      </c>
      <c r="K1861" s="2">
        <f t="shared" si="384"/>
        <v>60728.743329175944</v>
      </c>
      <c r="L1861" s="2">
        <f t="shared" si="385"/>
        <v>128798</v>
      </c>
      <c r="M1861" s="2">
        <f t="shared" si="386"/>
        <v>33880</v>
      </c>
      <c r="N1861" s="6">
        <f t="shared" si="387"/>
        <v>1</v>
      </c>
      <c r="O1861" s="2">
        <f t="shared" si="388"/>
        <v>14189.256670824056</v>
      </c>
      <c r="P1861" s="2">
        <f t="shared" si="389"/>
        <v>14189.256670824056</v>
      </c>
    </row>
    <row r="1862" spans="1:16">
      <c r="A1862" s="6">
        <v>2</v>
      </c>
      <c r="B1862" s="6">
        <v>17</v>
      </c>
      <c r="C1862" s="6">
        <v>29</v>
      </c>
      <c r="D1862" s="6">
        <f t="shared" si="377"/>
        <v>48</v>
      </c>
      <c r="E1862" s="5">
        <f t="shared" si="378"/>
        <v>217.80000000000004</v>
      </c>
      <c r="F1862" s="5">
        <f t="shared" si="379"/>
        <v>776.02531320030937</v>
      </c>
      <c r="G1862" s="5">
        <f t="shared" si="380"/>
        <v>1870.9683306758782</v>
      </c>
      <c r="H1862" s="5">
        <f t="shared" si="381"/>
        <v>2864.7936438761876</v>
      </c>
      <c r="I1862" s="5">
        <f t="shared" si="382"/>
        <v>720</v>
      </c>
      <c r="J1862" s="5">
        <f t="shared" si="383"/>
        <v>2144.7936438761876</v>
      </c>
      <c r="K1862" s="2">
        <f t="shared" si="384"/>
        <v>62236.000761739364</v>
      </c>
      <c r="L1862" s="2">
        <f t="shared" si="385"/>
        <v>131498</v>
      </c>
      <c r="M1862" s="2">
        <f t="shared" si="386"/>
        <v>34760</v>
      </c>
      <c r="N1862" s="6">
        <f t="shared" si="387"/>
        <v>1</v>
      </c>
      <c r="O1862" s="2">
        <f t="shared" si="388"/>
        <v>14501.999238260636</v>
      </c>
      <c r="P1862" s="2">
        <f t="shared" si="389"/>
        <v>14501.999238260636</v>
      </c>
    </row>
    <row r="1863" spans="1:16">
      <c r="A1863" s="6">
        <v>2</v>
      </c>
      <c r="B1863" s="6">
        <v>17</v>
      </c>
      <c r="C1863" s="6">
        <v>30</v>
      </c>
      <c r="D1863" s="6">
        <f t="shared" si="377"/>
        <v>49</v>
      </c>
      <c r="E1863" s="5">
        <f t="shared" si="378"/>
        <v>217.80000000000004</v>
      </c>
      <c r="F1863" s="5">
        <f t="shared" si="379"/>
        <v>776.02531320030937</v>
      </c>
      <c r="G1863" s="5">
        <f t="shared" si="380"/>
        <v>1959.6780360096488</v>
      </c>
      <c r="H1863" s="5">
        <f t="shared" si="381"/>
        <v>2953.5033492099583</v>
      </c>
      <c r="I1863" s="5">
        <f t="shared" si="382"/>
        <v>720</v>
      </c>
      <c r="J1863" s="5">
        <f t="shared" si="383"/>
        <v>2233.5033492099583</v>
      </c>
      <c r="K1863" s="2">
        <f t="shared" si="384"/>
        <v>63776.099812672888</v>
      </c>
      <c r="L1863" s="2">
        <f t="shared" si="385"/>
        <v>134198</v>
      </c>
      <c r="M1863" s="2">
        <f t="shared" si="386"/>
        <v>35640</v>
      </c>
      <c r="N1863" s="6">
        <f t="shared" si="387"/>
        <v>1</v>
      </c>
      <c r="O1863" s="2">
        <f t="shared" si="388"/>
        <v>14781.900187327112</v>
      </c>
      <c r="P1863" s="2">
        <f t="shared" si="389"/>
        <v>14781.900187327112</v>
      </c>
    </row>
    <row r="1864" spans="1:16">
      <c r="A1864" s="6">
        <v>2</v>
      </c>
      <c r="B1864" s="6">
        <v>18</v>
      </c>
      <c r="C1864" s="6">
        <v>0</v>
      </c>
      <c r="D1864" s="6">
        <f t="shared" si="377"/>
        <v>20</v>
      </c>
      <c r="E1864" s="5">
        <f t="shared" si="378"/>
        <v>217.80000000000004</v>
      </c>
      <c r="F1864" s="5">
        <f t="shared" si="379"/>
        <v>842.2157075615122</v>
      </c>
      <c r="G1864" s="5">
        <f t="shared" si="380"/>
        <v>0</v>
      </c>
      <c r="H1864" s="5">
        <f t="shared" si="381"/>
        <v>1060.0157075615123</v>
      </c>
      <c r="I1864" s="5">
        <f t="shared" si="382"/>
        <v>720</v>
      </c>
      <c r="J1864" s="5">
        <f t="shared" si="383"/>
        <v>340.01570756151227</v>
      </c>
      <c r="K1864" s="2">
        <f t="shared" si="384"/>
        <v>30903.050478498477</v>
      </c>
      <c r="L1864" s="2">
        <f t="shared" si="385"/>
        <v>55292</v>
      </c>
      <c r="M1864" s="2">
        <f t="shared" si="386"/>
        <v>9680</v>
      </c>
      <c r="N1864" s="6">
        <f t="shared" si="387"/>
        <v>1</v>
      </c>
      <c r="O1864" s="2">
        <f t="shared" si="388"/>
        <v>-5291.0504784984769</v>
      </c>
      <c r="P1864" s="2">
        <f t="shared" si="389"/>
        <v>-5291.0504784984769</v>
      </c>
    </row>
    <row r="1865" spans="1:16">
      <c r="A1865" s="6">
        <v>2</v>
      </c>
      <c r="B1865" s="6">
        <v>18</v>
      </c>
      <c r="C1865" s="6">
        <v>1</v>
      </c>
      <c r="D1865" s="6">
        <f t="shared" si="377"/>
        <v>21</v>
      </c>
      <c r="E1865" s="5">
        <f t="shared" si="378"/>
        <v>217.80000000000004</v>
      </c>
      <c r="F1865" s="5">
        <f t="shared" si="379"/>
        <v>842.2157075615122</v>
      </c>
      <c r="G1865" s="5">
        <f t="shared" si="380"/>
        <v>45.5625</v>
      </c>
      <c r="H1865" s="5">
        <f t="shared" si="381"/>
        <v>1105.5782075615123</v>
      </c>
      <c r="I1865" s="5">
        <f t="shared" si="382"/>
        <v>720</v>
      </c>
      <c r="J1865" s="5">
        <f t="shared" si="383"/>
        <v>385.57820756151227</v>
      </c>
      <c r="K1865" s="2">
        <f t="shared" si="384"/>
        <v>31694.066103498477</v>
      </c>
      <c r="L1865" s="2">
        <f t="shared" si="385"/>
        <v>57992</v>
      </c>
      <c r="M1865" s="2">
        <f t="shared" si="386"/>
        <v>10560</v>
      </c>
      <c r="N1865" s="6">
        <f t="shared" si="387"/>
        <v>1</v>
      </c>
      <c r="O1865" s="2">
        <f t="shared" si="388"/>
        <v>-4262.0661034984769</v>
      </c>
      <c r="P1865" s="2">
        <f t="shared" si="389"/>
        <v>-4262.0661034984769</v>
      </c>
    </row>
    <row r="1866" spans="1:16">
      <c r="A1866" s="6">
        <v>2</v>
      </c>
      <c r="B1866" s="6">
        <v>18</v>
      </c>
      <c r="C1866" s="6">
        <v>2</v>
      </c>
      <c r="D1866" s="6">
        <f t="shared" si="377"/>
        <v>22</v>
      </c>
      <c r="E1866" s="5">
        <f t="shared" si="378"/>
        <v>217.80000000000004</v>
      </c>
      <c r="F1866" s="5">
        <f t="shared" si="379"/>
        <v>842.2157075615122</v>
      </c>
      <c r="G1866" s="5">
        <f t="shared" si="380"/>
        <v>92.264062499999994</v>
      </c>
      <c r="H1866" s="5">
        <f t="shared" si="381"/>
        <v>1152.2797700615122</v>
      </c>
      <c r="I1866" s="5">
        <f t="shared" si="382"/>
        <v>720</v>
      </c>
      <c r="J1866" s="5">
        <f t="shared" si="383"/>
        <v>432.27977006151218</v>
      </c>
      <c r="K1866" s="2">
        <f t="shared" si="384"/>
        <v>32504.857119123473</v>
      </c>
      <c r="L1866" s="2">
        <f t="shared" si="385"/>
        <v>60692</v>
      </c>
      <c r="M1866" s="2">
        <f t="shared" si="386"/>
        <v>11440</v>
      </c>
      <c r="N1866" s="6">
        <f t="shared" si="387"/>
        <v>1</v>
      </c>
      <c r="O1866" s="2">
        <f t="shared" si="388"/>
        <v>-3252.8571191234732</v>
      </c>
      <c r="P1866" s="2">
        <f t="shared" si="389"/>
        <v>-3252.8571191234732</v>
      </c>
    </row>
    <row r="1867" spans="1:16">
      <c r="A1867" s="6">
        <v>2</v>
      </c>
      <c r="B1867" s="6">
        <v>18</v>
      </c>
      <c r="C1867" s="6">
        <v>3</v>
      </c>
      <c r="D1867" s="6">
        <f t="shared" si="377"/>
        <v>23</v>
      </c>
      <c r="E1867" s="5">
        <f t="shared" si="378"/>
        <v>217.80000000000004</v>
      </c>
      <c r="F1867" s="5">
        <f t="shared" si="379"/>
        <v>842.2157075615122</v>
      </c>
      <c r="G1867" s="5">
        <f t="shared" si="380"/>
        <v>140.12604492187498</v>
      </c>
      <c r="H1867" s="5">
        <f t="shared" si="381"/>
        <v>1200.1417524833873</v>
      </c>
      <c r="I1867" s="5">
        <f t="shared" si="382"/>
        <v>720</v>
      </c>
      <c r="J1867" s="5">
        <f t="shared" si="383"/>
        <v>480.14175248338734</v>
      </c>
      <c r="K1867" s="2">
        <f t="shared" si="384"/>
        <v>33335.794313947699</v>
      </c>
      <c r="L1867" s="2">
        <f t="shared" si="385"/>
        <v>63392</v>
      </c>
      <c r="M1867" s="2">
        <f t="shared" si="386"/>
        <v>12320</v>
      </c>
      <c r="N1867" s="6">
        <f t="shared" si="387"/>
        <v>1</v>
      </c>
      <c r="O1867" s="2">
        <f t="shared" si="388"/>
        <v>-2263.7943139476993</v>
      </c>
      <c r="P1867" s="2">
        <f t="shared" si="389"/>
        <v>-2263.7943139476993</v>
      </c>
    </row>
    <row r="1868" spans="1:16">
      <c r="A1868" s="6">
        <v>2</v>
      </c>
      <c r="B1868" s="6">
        <v>18</v>
      </c>
      <c r="C1868" s="6">
        <v>4</v>
      </c>
      <c r="D1868" s="6">
        <f t="shared" si="377"/>
        <v>24</v>
      </c>
      <c r="E1868" s="5">
        <f t="shared" si="378"/>
        <v>217.80000000000004</v>
      </c>
      <c r="F1868" s="5">
        <f t="shared" si="379"/>
        <v>842.2157075615122</v>
      </c>
      <c r="G1868" s="5">
        <f t="shared" si="380"/>
        <v>189.17016064453125</v>
      </c>
      <c r="H1868" s="5">
        <f t="shared" si="381"/>
        <v>1249.1858682060436</v>
      </c>
      <c r="I1868" s="5">
        <f t="shared" si="382"/>
        <v>720</v>
      </c>
      <c r="J1868" s="5">
        <f t="shared" si="383"/>
        <v>529.18586820604355</v>
      </c>
      <c r="K1868" s="2">
        <f t="shared" si="384"/>
        <v>34187.254656354926</v>
      </c>
      <c r="L1868" s="2">
        <f t="shared" si="385"/>
        <v>66092</v>
      </c>
      <c r="M1868" s="2">
        <f t="shared" si="386"/>
        <v>13200</v>
      </c>
      <c r="N1868" s="6">
        <f t="shared" si="387"/>
        <v>1</v>
      </c>
      <c r="O1868" s="2">
        <f t="shared" si="388"/>
        <v>-1295.2546563549258</v>
      </c>
      <c r="P1868" s="2">
        <f t="shared" si="389"/>
        <v>-1295.2546563549258</v>
      </c>
    </row>
    <row r="1869" spans="1:16">
      <c r="A1869" s="6">
        <v>2</v>
      </c>
      <c r="B1869" s="6">
        <v>18</v>
      </c>
      <c r="C1869" s="6">
        <v>5</v>
      </c>
      <c r="D1869" s="6">
        <f t="shared" si="377"/>
        <v>25</v>
      </c>
      <c r="E1869" s="5">
        <f t="shared" si="378"/>
        <v>217.80000000000004</v>
      </c>
      <c r="F1869" s="5">
        <f t="shared" si="379"/>
        <v>842.2157075615122</v>
      </c>
      <c r="G1869" s="5">
        <f t="shared" si="380"/>
        <v>239.41848456573481</v>
      </c>
      <c r="H1869" s="5">
        <f t="shared" si="381"/>
        <v>1299.4341921272471</v>
      </c>
      <c r="I1869" s="5">
        <f t="shared" si="382"/>
        <v>720</v>
      </c>
      <c r="J1869" s="5">
        <f t="shared" si="383"/>
        <v>579.43419212724712</v>
      </c>
      <c r="K1869" s="2">
        <f t="shared" si="384"/>
        <v>35059.621391098044</v>
      </c>
      <c r="L1869" s="2">
        <f t="shared" si="385"/>
        <v>68792</v>
      </c>
      <c r="M1869" s="2">
        <f t="shared" si="386"/>
        <v>14080</v>
      </c>
      <c r="N1869" s="6">
        <f t="shared" si="387"/>
        <v>1</v>
      </c>
      <c r="O1869" s="2">
        <f t="shared" si="388"/>
        <v>-347.62139109804411</v>
      </c>
      <c r="P1869" s="2">
        <f t="shared" si="389"/>
        <v>-347.62139109804411</v>
      </c>
    </row>
    <row r="1870" spans="1:16">
      <c r="A1870" s="6">
        <v>2</v>
      </c>
      <c r="B1870" s="6">
        <v>18</v>
      </c>
      <c r="C1870" s="6">
        <v>6</v>
      </c>
      <c r="D1870" s="6">
        <f t="shared" si="377"/>
        <v>26</v>
      </c>
      <c r="E1870" s="5">
        <f t="shared" si="378"/>
        <v>217.80000000000004</v>
      </c>
      <c r="F1870" s="5">
        <f t="shared" si="379"/>
        <v>842.2157075615122</v>
      </c>
      <c r="G1870" s="5">
        <f t="shared" si="380"/>
        <v>290.89345874736784</v>
      </c>
      <c r="H1870" s="5">
        <f t="shared" si="381"/>
        <v>1350.9091663088802</v>
      </c>
      <c r="I1870" s="5">
        <f t="shared" si="382"/>
        <v>720</v>
      </c>
      <c r="J1870" s="5">
        <f t="shared" si="383"/>
        <v>630.90916630888023</v>
      </c>
      <c r="K1870" s="2">
        <f t="shared" si="384"/>
        <v>35953.284137306946</v>
      </c>
      <c r="L1870" s="2">
        <f t="shared" si="385"/>
        <v>71492</v>
      </c>
      <c r="M1870" s="2">
        <f t="shared" si="386"/>
        <v>14960</v>
      </c>
      <c r="N1870" s="6">
        <f t="shared" si="387"/>
        <v>1</v>
      </c>
      <c r="O1870" s="2">
        <f t="shared" si="388"/>
        <v>578.71586269305408</v>
      </c>
      <c r="P1870" s="2">
        <f t="shared" si="389"/>
        <v>578.71586269305408</v>
      </c>
    </row>
    <row r="1871" spans="1:16">
      <c r="A1871" s="6">
        <v>2</v>
      </c>
      <c r="B1871" s="6">
        <v>18</v>
      </c>
      <c r="C1871" s="6">
        <v>7</v>
      </c>
      <c r="D1871" s="6">
        <f t="shared" si="377"/>
        <v>27</v>
      </c>
      <c r="E1871" s="5">
        <f t="shared" si="378"/>
        <v>217.80000000000004</v>
      </c>
      <c r="F1871" s="5">
        <f t="shared" si="379"/>
        <v>842.2157075615122</v>
      </c>
      <c r="G1871" s="5">
        <f t="shared" si="380"/>
        <v>343.61789814532818</v>
      </c>
      <c r="H1871" s="5">
        <f t="shared" si="381"/>
        <v>1403.6336057068404</v>
      </c>
      <c r="I1871" s="5">
        <f t="shared" si="382"/>
        <v>720</v>
      </c>
      <c r="J1871" s="5">
        <f t="shared" si="383"/>
        <v>683.6336057068404</v>
      </c>
      <c r="K1871" s="2">
        <f t="shared" si="384"/>
        <v>36868.638987965976</v>
      </c>
      <c r="L1871" s="2">
        <f t="shared" si="385"/>
        <v>74192</v>
      </c>
      <c r="M1871" s="2">
        <f t="shared" si="386"/>
        <v>15840</v>
      </c>
      <c r="N1871" s="6">
        <f t="shared" si="387"/>
        <v>1</v>
      </c>
      <c r="O1871" s="2">
        <f t="shared" si="388"/>
        <v>1483.3610120340236</v>
      </c>
      <c r="P1871" s="2">
        <f t="shared" si="389"/>
        <v>1483.3610120340236</v>
      </c>
    </row>
    <row r="1872" spans="1:16">
      <c r="A1872" s="6">
        <v>2</v>
      </c>
      <c r="B1872" s="6">
        <v>18</v>
      </c>
      <c r="C1872" s="6">
        <v>8</v>
      </c>
      <c r="D1872" s="6">
        <f t="shared" si="377"/>
        <v>28</v>
      </c>
      <c r="E1872" s="5">
        <f t="shared" si="378"/>
        <v>217.80000000000004</v>
      </c>
      <c r="F1872" s="5">
        <f t="shared" si="379"/>
        <v>842.2157075615122</v>
      </c>
      <c r="G1872" s="5">
        <f t="shared" si="380"/>
        <v>397.61499642530839</v>
      </c>
      <c r="H1872" s="5">
        <f t="shared" si="381"/>
        <v>1457.6307039868207</v>
      </c>
      <c r="I1872" s="5">
        <f t="shared" si="382"/>
        <v>720</v>
      </c>
      <c r="J1872" s="5">
        <f t="shared" si="383"/>
        <v>737.63070398682066</v>
      </c>
      <c r="K1872" s="2">
        <f t="shared" si="384"/>
        <v>37806.088610882303</v>
      </c>
      <c r="L1872" s="2">
        <f t="shared" si="385"/>
        <v>76892</v>
      </c>
      <c r="M1872" s="2">
        <f t="shared" si="386"/>
        <v>16720</v>
      </c>
      <c r="N1872" s="6">
        <f t="shared" si="387"/>
        <v>1</v>
      </c>
      <c r="O1872" s="2">
        <f t="shared" si="388"/>
        <v>2365.9113891176967</v>
      </c>
      <c r="P1872" s="2">
        <f t="shared" si="389"/>
        <v>2365.9113891176967</v>
      </c>
    </row>
    <row r="1873" spans="1:16">
      <c r="A1873" s="6">
        <v>2</v>
      </c>
      <c r="B1873" s="6">
        <v>18</v>
      </c>
      <c r="C1873" s="6">
        <v>9</v>
      </c>
      <c r="D1873" s="6">
        <f t="shared" si="377"/>
        <v>29</v>
      </c>
      <c r="E1873" s="5">
        <f t="shared" si="378"/>
        <v>217.80000000000004</v>
      </c>
      <c r="F1873" s="5">
        <f t="shared" si="379"/>
        <v>842.2157075615122</v>
      </c>
      <c r="G1873" s="5">
        <f t="shared" si="380"/>
        <v>452.90833186570285</v>
      </c>
      <c r="H1873" s="5">
        <f t="shared" si="381"/>
        <v>1512.9240394272151</v>
      </c>
      <c r="I1873" s="5">
        <f t="shared" si="382"/>
        <v>720</v>
      </c>
      <c r="J1873" s="5">
        <f t="shared" si="383"/>
        <v>792.92403942721512</v>
      </c>
      <c r="K1873" s="2">
        <f t="shared" si="384"/>
        <v>38766.042351166929</v>
      </c>
      <c r="L1873" s="2">
        <f t="shared" si="385"/>
        <v>79592</v>
      </c>
      <c r="M1873" s="2">
        <f t="shared" si="386"/>
        <v>17600</v>
      </c>
      <c r="N1873" s="6">
        <f t="shared" si="387"/>
        <v>1</v>
      </c>
      <c r="O1873" s="2">
        <f t="shared" si="388"/>
        <v>3225.9576488330713</v>
      </c>
      <c r="P1873" s="2">
        <f t="shared" si="389"/>
        <v>3225.9576488330713</v>
      </c>
    </row>
    <row r="1874" spans="1:16">
      <c r="A1874" s="6">
        <v>2</v>
      </c>
      <c r="B1874" s="6">
        <v>18</v>
      </c>
      <c r="C1874" s="6">
        <v>10</v>
      </c>
      <c r="D1874" s="6">
        <f t="shared" si="377"/>
        <v>30</v>
      </c>
      <c r="E1874" s="5">
        <f t="shared" si="378"/>
        <v>217.80000000000004</v>
      </c>
      <c r="F1874" s="5">
        <f t="shared" si="379"/>
        <v>842.2157075615122</v>
      </c>
      <c r="G1874" s="5">
        <f t="shared" si="380"/>
        <v>509.52187334891573</v>
      </c>
      <c r="H1874" s="5">
        <f t="shared" si="381"/>
        <v>1569.537580910428</v>
      </c>
      <c r="I1874" s="5">
        <f t="shared" si="382"/>
        <v>720</v>
      </c>
      <c r="J1874" s="5">
        <f t="shared" si="383"/>
        <v>849.53758091042801</v>
      </c>
      <c r="K1874" s="2">
        <f t="shared" si="384"/>
        <v>39748.916335250484</v>
      </c>
      <c r="L1874" s="2">
        <f t="shared" si="385"/>
        <v>82292</v>
      </c>
      <c r="M1874" s="2">
        <f t="shared" si="386"/>
        <v>18480</v>
      </c>
      <c r="N1874" s="6">
        <f t="shared" si="387"/>
        <v>1</v>
      </c>
      <c r="O1874" s="2">
        <f t="shared" si="388"/>
        <v>4063.0836647495162</v>
      </c>
      <c r="P1874" s="2">
        <f t="shared" si="389"/>
        <v>4063.0836647495162</v>
      </c>
    </row>
    <row r="1875" spans="1:16">
      <c r="A1875" s="6">
        <v>2</v>
      </c>
      <c r="B1875" s="6">
        <v>18</v>
      </c>
      <c r="C1875" s="6">
        <v>11</v>
      </c>
      <c r="D1875" s="6">
        <f t="shared" si="377"/>
        <v>31</v>
      </c>
      <c r="E1875" s="5">
        <f t="shared" si="378"/>
        <v>217.80000000000004</v>
      </c>
      <c r="F1875" s="5">
        <f t="shared" si="379"/>
        <v>842.2157075615122</v>
      </c>
      <c r="G1875" s="5">
        <f t="shared" si="380"/>
        <v>567.47998644235474</v>
      </c>
      <c r="H1875" s="5">
        <f t="shared" si="381"/>
        <v>1627.4956940038669</v>
      </c>
      <c r="I1875" s="5">
        <f t="shared" si="382"/>
        <v>720</v>
      </c>
      <c r="J1875" s="5">
        <f t="shared" si="383"/>
        <v>907.4956940038669</v>
      </c>
      <c r="K1875" s="2">
        <f t="shared" si="384"/>
        <v>40755.133576456021</v>
      </c>
      <c r="L1875" s="2">
        <f t="shared" si="385"/>
        <v>84992</v>
      </c>
      <c r="M1875" s="2">
        <f t="shared" si="386"/>
        <v>19360</v>
      </c>
      <c r="N1875" s="6">
        <f t="shared" si="387"/>
        <v>1</v>
      </c>
      <c r="O1875" s="2">
        <f t="shared" si="388"/>
        <v>4876.8664235439792</v>
      </c>
      <c r="P1875" s="2">
        <f t="shared" si="389"/>
        <v>4876.8664235439792</v>
      </c>
    </row>
    <row r="1876" spans="1:16">
      <c r="A1876" s="6">
        <v>2</v>
      </c>
      <c r="B1876" s="6">
        <v>18</v>
      </c>
      <c r="C1876" s="6">
        <v>12</v>
      </c>
      <c r="D1876" s="6">
        <f t="shared" si="377"/>
        <v>32</v>
      </c>
      <c r="E1876" s="5">
        <f t="shared" si="378"/>
        <v>217.80000000000004</v>
      </c>
      <c r="F1876" s="5">
        <f t="shared" si="379"/>
        <v>842.2157075615122</v>
      </c>
      <c r="G1876" s="5">
        <f t="shared" si="380"/>
        <v>626.80743957041921</v>
      </c>
      <c r="H1876" s="5">
        <f t="shared" si="381"/>
        <v>1686.8231471319314</v>
      </c>
      <c r="I1876" s="5">
        <f t="shared" si="382"/>
        <v>720</v>
      </c>
      <c r="J1876" s="5">
        <f t="shared" si="383"/>
        <v>966.82314713193136</v>
      </c>
      <c r="K1876" s="2">
        <f t="shared" si="384"/>
        <v>41785.124082151582</v>
      </c>
      <c r="L1876" s="2">
        <f t="shared" si="385"/>
        <v>87692</v>
      </c>
      <c r="M1876" s="2">
        <f t="shared" si="386"/>
        <v>20240</v>
      </c>
      <c r="N1876" s="6">
        <f t="shared" si="387"/>
        <v>1</v>
      </c>
      <c r="O1876" s="2">
        <f t="shared" si="388"/>
        <v>5666.8759178484179</v>
      </c>
      <c r="P1876" s="2">
        <f t="shared" si="389"/>
        <v>5666.8759178484179</v>
      </c>
    </row>
    <row r="1877" spans="1:16">
      <c r="A1877" s="6">
        <v>2</v>
      </c>
      <c r="B1877" s="6">
        <v>18</v>
      </c>
      <c r="C1877" s="6">
        <v>13</v>
      </c>
      <c r="D1877" s="6">
        <f t="shared" si="377"/>
        <v>33</v>
      </c>
      <c r="E1877" s="5">
        <f t="shared" si="378"/>
        <v>217.80000000000004</v>
      </c>
      <c r="F1877" s="5">
        <f t="shared" si="379"/>
        <v>842.2157075615122</v>
      </c>
      <c r="G1877" s="5">
        <f t="shared" si="380"/>
        <v>687.52941027880343</v>
      </c>
      <c r="H1877" s="5">
        <f t="shared" si="381"/>
        <v>1747.5451178403157</v>
      </c>
      <c r="I1877" s="5">
        <f t="shared" si="382"/>
        <v>720</v>
      </c>
      <c r="J1877" s="5">
        <f t="shared" si="383"/>
        <v>1027.5451178403157</v>
      </c>
      <c r="K1877" s="2">
        <f t="shared" si="384"/>
        <v>42839.324962505481</v>
      </c>
      <c r="L1877" s="2">
        <f t="shared" si="385"/>
        <v>90392</v>
      </c>
      <c r="M1877" s="2">
        <f t="shared" si="386"/>
        <v>21120</v>
      </c>
      <c r="N1877" s="6">
        <f t="shared" si="387"/>
        <v>1</v>
      </c>
      <c r="O1877" s="2">
        <f t="shared" si="388"/>
        <v>6432.6750374945186</v>
      </c>
      <c r="P1877" s="2">
        <f t="shared" si="389"/>
        <v>6432.6750374945186</v>
      </c>
    </row>
    <row r="1878" spans="1:16">
      <c r="A1878" s="6">
        <v>2</v>
      </c>
      <c r="B1878" s="6">
        <v>18</v>
      </c>
      <c r="C1878" s="6">
        <v>14</v>
      </c>
      <c r="D1878" s="6">
        <f t="shared" si="377"/>
        <v>34</v>
      </c>
      <c r="E1878" s="5">
        <f t="shared" si="378"/>
        <v>217.80000000000004</v>
      </c>
      <c r="F1878" s="5">
        <f t="shared" si="379"/>
        <v>842.2157075615122</v>
      </c>
      <c r="G1878" s="5">
        <f t="shared" si="380"/>
        <v>749.67149159246469</v>
      </c>
      <c r="H1878" s="5">
        <f t="shared" si="381"/>
        <v>1809.687199153977</v>
      </c>
      <c r="I1878" s="5">
        <f t="shared" si="382"/>
        <v>720</v>
      </c>
      <c r="J1878" s="5">
        <f t="shared" si="383"/>
        <v>1089.687199153977</v>
      </c>
      <c r="K1878" s="2">
        <f t="shared" si="384"/>
        <v>43918.180540867659</v>
      </c>
      <c r="L1878" s="2">
        <f t="shared" si="385"/>
        <v>93092</v>
      </c>
      <c r="M1878" s="2">
        <f t="shared" si="386"/>
        <v>22000</v>
      </c>
      <c r="N1878" s="6">
        <f t="shared" si="387"/>
        <v>1</v>
      </c>
      <c r="O1878" s="2">
        <f t="shared" si="388"/>
        <v>7173.8194591323409</v>
      </c>
      <c r="P1878" s="2">
        <f t="shared" si="389"/>
        <v>7173.8194591323409</v>
      </c>
    </row>
    <row r="1879" spans="1:16">
      <c r="A1879" s="6">
        <v>2</v>
      </c>
      <c r="B1879" s="6">
        <v>18</v>
      </c>
      <c r="C1879" s="6">
        <v>15</v>
      </c>
      <c r="D1879" s="6">
        <f t="shared" si="377"/>
        <v>35</v>
      </c>
      <c r="E1879" s="5">
        <f t="shared" si="378"/>
        <v>217.80000000000004</v>
      </c>
      <c r="F1879" s="5">
        <f t="shared" si="379"/>
        <v>842.2157075615122</v>
      </c>
      <c r="G1879" s="5">
        <f t="shared" si="380"/>
        <v>813.25969846861108</v>
      </c>
      <c r="H1879" s="5">
        <f t="shared" si="381"/>
        <v>1873.2754060301233</v>
      </c>
      <c r="I1879" s="5">
        <f t="shared" si="382"/>
        <v>720</v>
      </c>
      <c r="J1879" s="5">
        <f t="shared" si="383"/>
        <v>1153.2754060301233</v>
      </c>
      <c r="K1879" s="2">
        <f t="shared" si="384"/>
        <v>45022.142465800753</v>
      </c>
      <c r="L1879" s="2">
        <f t="shared" si="385"/>
        <v>95792</v>
      </c>
      <c r="M1879" s="2">
        <f t="shared" si="386"/>
        <v>22880</v>
      </c>
      <c r="N1879" s="6">
        <f t="shared" si="387"/>
        <v>1</v>
      </c>
      <c r="O1879" s="2">
        <f t="shared" si="388"/>
        <v>7889.8575341992473</v>
      </c>
      <c r="P1879" s="2">
        <f t="shared" si="389"/>
        <v>7889.8575341992473</v>
      </c>
    </row>
    <row r="1880" spans="1:16">
      <c r="A1880" s="6">
        <v>2</v>
      </c>
      <c r="B1880" s="6">
        <v>18</v>
      </c>
      <c r="C1880" s="6">
        <v>16</v>
      </c>
      <c r="D1880" s="6">
        <f t="shared" si="377"/>
        <v>36</v>
      </c>
      <c r="E1880" s="5">
        <f t="shared" si="378"/>
        <v>217.80000000000004</v>
      </c>
      <c r="F1880" s="5">
        <f t="shared" si="379"/>
        <v>842.2157075615122</v>
      </c>
      <c r="G1880" s="5">
        <f t="shared" si="380"/>
        <v>878.32047434610013</v>
      </c>
      <c r="H1880" s="5">
        <f t="shared" si="381"/>
        <v>1938.3361819076124</v>
      </c>
      <c r="I1880" s="5">
        <f t="shared" si="382"/>
        <v>720</v>
      </c>
      <c r="J1880" s="5">
        <f t="shared" si="383"/>
        <v>1218.3361819076124</v>
      </c>
      <c r="K1880" s="2">
        <f t="shared" si="384"/>
        <v>46151.669824784942</v>
      </c>
      <c r="L1880" s="2">
        <f t="shared" si="385"/>
        <v>98492</v>
      </c>
      <c r="M1880" s="2">
        <f t="shared" si="386"/>
        <v>23760</v>
      </c>
      <c r="N1880" s="6">
        <f t="shared" si="387"/>
        <v>1</v>
      </c>
      <c r="O1880" s="2">
        <f t="shared" si="388"/>
        <v>8580.3301752150583</v>
      </c>
      <c r="P1880" s="2">
        <f t="shared" si="389"/>
        <v>8580.3301752150583</v>
      </c>
    </row>
    <row r="1881" spans="1:16">
      <c r="A1881" s="6">
        <v>2</v>
      </c>
      <c r="B1881" s="6">
        <v>18</v>
      </c>
      <c r="C1881" s="6">
        <v>17</v>
      </c>
      <c r="D1881" s="6">
        <f t="shared" si="377"/>
        <v>37</v>
      </c>
      <c r="E1881" s="5">
        <f t="shared" si="378"/>
        <v>217.80000000000004</v>
      </c>
      <c r="F1881" s="5">
        <f t="shared" si="379"/>
        <v>842.2157075615122</v>
      </c>
      <c r="G1881" s="5">
        <f t="shared" si="380"/>
        <v>944.88069779264049</v>
      </c>
      <c r="H1881" s="5">
        <f t="shared" si="381"/>
        <v>2004.8964053541526</v>
      </c>
      <c r="I1881" s="5">
        <f t="shared" si="382"/>
        <v>720</v>
      </c>
      <c r="J1881" s="5">
        <f t="shared" si="383"/>
        <v>1284.8964053541526</v>
      </c>
      <c r="K1881" s="2">
        <f t="shared" si="384"/>
        <v>47307.229259620704</v>
      </c>
      <c r="L1881" s="2">
        <f t="shared" si="385"/>
        <v>101192</v>
      </c>
      <c r="M1881" s="2">
        <f t="shared" si="386"/>
        <v>24640</v>
      </c>
      <c r="N1881" s="6">
        <f t="shared" si="387"/>
        <v>1</v>
      </c>
      <c r="O1881" s="2">
        <f t="shared" si="388"/>
        <v>9244.7707403792956</v>
      </c>
      <c r="P1881" s="2">
        <f t="shared" si="389"/>
        <v>9244.7707403792956</v>
      </c>
    </row>
    <row r="1882" spans="1:16">
      <c r="A1882" s="6">
        <v>2</v>
      </c>
      <c r="B1882" s="6">
        <v>18</v>
      </c>
      <c r="C1882" s="6">
        <v>18</v>
      </c>
      <c r="D1882" s="6">
        <f t="shared" si="377"/>
        <v>38</v>
      </c>
      <c r="E1882" s="5">
        <f t="shared" si="378"/>
        <v>217.80000000000004</v>
      </c>
      <c r="F1882" s="5">
        <f t="shared" si="379"/>
        <v>842.2157075615122</v>
      </c>
      <c r="G1882" s="5">
        <f t="shared" si="380"/>
        <v>1012.9676892512279</v>
      </c>
      <c r="H1882" s="5">
        <f t="shared" si="381"/>
        <v>2072.98339681274</v>
      </c>
      <c r="I1882" s="5">
        <f t="shared" si="382"/>
        <v>720</v>
      </c>
      <c r="J1882" s="5">
        <f t="shared" si="383"/>
        <v>1352.98339681274</v>
      </c>
      <c r="K1882" s="2">
        <f t="shared" si="384"/>
        <v>48489.295083554513</v>
      </c>
      <c r="L1882" s="2">
        <f t="shared" si="385"/>
        <v>103892</v>
      </c>
      <c r="M1882" s="2">
        <f t="shared" si="386"/>
        <v>25520</v>
      </c>
      <c r="N1882" s="6">
        <f t="shared" si="387"/>
        <v>1</v>
      </c>
      <c r="O1882" s="2">
        <f t="shared" si="388"/>
        <v>9882.7049164454875</v>
      </c>
      <c r="P1882" s="2">
        <f t="shared" si="389"/>
        <v>9882.7049164454875</v>
      </c>
    </row>
    <row r="1883" spans="1:16">
      <c r="A1883" s="6">
        <v>2</v>
      </c>
      <c r="B1883" s="6">
        <v>18</v>
      </c>
      <c r="C1883" s="6">
        <v>19</v>
      </c>
      <c r="D1883" s="6">
        <f t="shared" si="377"/>
        <v>39</v>
      </c>
      <c r="E1883" s="5">
        <f t="shared" si="378"/>
        <v>217.80000000000004</v>
      </c>
      <c r="F1883" s="5">
        <f t="shared" si="379"/>
        <v>842.2157075615122</v>
      </c>
      <c r="G1883" s="5">
        <f t="shared" si="380"/>
        <v>1082.6092178872495</v>
      </c>
      <c r="H1883" s="5">
        <f t="shared" si="381"/>
        <v>2142.624925448762</v>
      </c>
      <c r="I1883" s="5">
        <f t="shared" si="382"/>
        <v>720</v>
      </c>
      <c r="J1883" s="5">
        <f t="shared" si="383"/>
        <v>1422.624925448762</v>
      </c>
      <c r="K1883" s="2">
        <f t="shared" si="384"/>
        <v>49698.349400152118</v>
      </c>
      <c r="L1883" s="2">
        <f t="shared" si="385"/>
        <v>106592</v>
      </c>
      <c r="M1883" s="2">
        <f t="shared" si="386"/>
        <v>26400</v>
      </c>
      <c r="N1883" s="6">
        <f t="shared" si="387"/>
        <v>1</v>
      </c>
      <c r="O1883" s="2">
        <f t="shared" si="388"/>
        <v>10493.650599847882</v>
      </c>
      <c r="P1883" s="2">
        <f t="shared" si="389"/>
        <v>10493.650599847882</v>
      </c>
    </row>
    <row r="1884" spans="1:16">
      <c r="A1884" s="6">
        <v>2</v>
      </c>
      <c r="B1884" s="6">
        <v>18</v>
      </c>
      <c r="C1884" s="6">
        <v>20</v>
      </c>
      <c r="D1884" s="6">
        <f t="shared" si="377"/>
        <v>40</v>
      </c>
      <c r="E1884" s="5">
        <f t="shared" si="378"/>
        <v>217.80000000000004</v>
      </c>
      <c r="F1884" s="5">
        <f t="shared" si="379"/>
        <v>842.2157075615122</v>
      </c>
      <c r="G1884" s="5">
        <f t="shared" si="380"/>
        <v>1153.8335085377266</v>
      </c>
      <c r="H1884" s="5">
        <f t="shared" si="381"/>
        <v>2213.8492160992391</v>
      </c>
      <c r="I1884" s="5">
        <f t="shared" si="382"/>
        <v>720</v>
      </c>
      <c r="J1884" s="5">
        <f t="shared" si="383"/>
        <v>1493.8492160992391</v>
      </c>
      <c r="K1884" s="2">
        <f t="shared" si="384"/>
        <v>50934.882223945126</v>
      </c>
      <c r="L1884" s="2">
        <f t="shared" si="385"/>
        <v>109292</v>
      </c>
      <c r="M1884" s="2">
        <f t="shared" si="386"/>
        <v>27280</v>
      </c>
      <c r="N1884" s="6">
        <f t="shared" si="387"/>
        <v>1</v>
      </c>
      <c r="O1884" s="2">
        <f t="shared" si="388"/>
        <v>11077.117776054874</v>
      </c>
      <c r="P1884" s="2">
        <f t="shared" si="389"/>
        <v>11077.117776054874</v>
      </c>
    </row>
    <row r="1885" spans="1:16">
      <c r="A1885" s="6">
        <v>2</v>
      </c>
      <c r="B1885" s="6">
        <v>18</v>
      </c>
      <c r="C1885" s="6">
        <v>21</v>
      </c>
      <c r="D1885" s="6">
        <f t="shared" si="377"/>
        <v>41</v>
      </c>
      <c r="E1885" s="5">
        <f t="shared" si="378"/>
        <v>217.80000000000004</v>
      </c>
      <c r="F1885" s="5">
        <f t="shared" si="379"/>
        <v>842.2157075615122</v>
      </c>
      <c r="G1885" s="5">
        <f t="shared" si="380"/>
        <v>1226.6692487641703</v>
      </c>
      <c r="H1885" s="5">
        <f t="shared" si="381"/>
        <v>2286.6849563256828</v>
      </c>
      <c r="I1885" s="5">
        <f t="shared" si="382"/>
        <v>720</v>
      </c>
      <c r="J1885" s="5">
        <f t="shared" si="383"/>
        <v>1566.6849563256828</v>
      </c>
      <c r="K1885" s="2">
        <f t="shared" si="384"/>
        <v>52199.391602876436</v>
      </c>
      <c r="L1885" s="2">
        <f t="shared" si="385"/>
        <v>111992</v>
      </c>
      <c r="M1885" s="2">
        <f t="shared" si="386"/>
        <v>28160</v>
      </c>
      <c r="N1885" s="6">
        <f t="shared" si="387"/>
        <v>1</v>
      </c>
      <c r="O1885" s="2">
        <f t="shared" si="388"/>
        <v>11632.608397123564</v>
      </c>
      <c r="P1885" s="2">
        <f t="shared" si="389"/>
        <v>11632.608397123564</v>
      </c>
    </row>
    <row r="1886" spans="1:16">
      <c r="A1886" s="6">
        <v>2</v>
      </c>
      <c r="B1886" s="6">
        <v>18</v>
      </c>
      <c r="C1886" s="6">
        <v>22</v>
      </c>
      <c r="D1886" s="6">
        <f t="shared" si="377"/>
        <v>42</v>
      </c>
      <c r="E1886" s="5">
        <f t="shared" si="378"/>
        <v>217.80000000000004</v>
      </c>
      <c r="F1886" s="5">
        <f t="shared" si="379"/>
        <v>842.2157075615122</v>
      </c>
      <c r="G1886" s="5">
        <f t="shared" si="380"/>
        <v>1301.1455960105666</v>
      </c>
      <c r="H1886" s="5">
        <f t="shared" si="381"/>
        <v>2361.1613035720789</v>
      </c>
      <c r="I1886" s="5">
        <f t="shared" si="382"/>
        <v>720</v>
      </c>
      <c r="J1886" s="5">
        <f t="shared" si="383"/>
        <v>1641.1613035720789</v>
      </c>
      <c r="K1886" s="2">
        <f t="shared" si="384"/>
        <v>53492.383742570812</v>
      </c>
      <c r="L1886" s="2">
        <f t="shared" si="385"/>
        <v>114692</v>
      </c>
      <c r="M1886" s="2">
        <f t="shared" si="386"/>
        <v>29040</v>
      </c>
      <c r="N1886" s="6">
        <f t="shared" si="387"/>
        <v>1</v>
      </c>
      <c r="O1886" s="2">
        <f t="shared" si="388"/>
        <v>12159.616257429188</v>
      </c>
      <c r="P1886" s="2">
        <f t="shared" si="389"/>
        <v>12159.616257429188</v>
      </c>
    </row>
    <row r="1887" spans="1:16">
      <c r="A1887" s="6">
        <v>2</v>
      </c>
      <c r="B1887" s="6">
        <v>18</v>
      </c>
      <c r="C1887" s="6">
        <v>23</v>
      </c>
      <c r="D1887" s="6">
        <f t="shared" si="377"/>
        <v>43</v>
      </c>
      <c r="E1887" s="5">
        <f t="shared" si="378"/>
        <v>217.80000000000004</v>
      </c>
      <c r="F1887" s="5">
        <f t="shared" si="379"/>
        <v>842.2157075615122</v>
      </c>
      <c r="G1887" s="5">
        <f t="shared" si="380"/>
        <v>1377.292184868003</v>
      </c>
      <c r="H1887" s="5">
        <f t="shared" si="381"/>
        <v>2437.3078924295151</v>
      </c>
      <c r="I1887" s="5">
        <f t="shared" si="382"/>
        <v>720</v>
      </c>
      <c r="J1887" s="5">
        <f t="shared" si="383"/>
        <v>1717.3078924295151</v>
      </c>
      <c r="K1887" s="2">
        <f t="shared" si="384"/>
        <v>54814.373132456858</v>
      </c>
      <c r="L1887" s="2">
        <f t="shared" si="385"/>
        <v>117392</v>
      </c>
      <c r="M1887" s="2">
        <f t="shared" si="386"/>
        <v>29920</v>
      </c>
      <c r="N1887" s="6">
        <f t="shared" si="387"/>
        <v>1</v>
      </c>
      <c r="O1887" s="2">
        <f t="shared" si="388"/>
        <v>12657.626867543142</v>
      </c>
      <c r="P1887" s="2">
        <f t="shared" si="389"/>
        <v>12657.626867543142</v>
      </c>
    </row>
    <row r="1888" spans="1:16">
      <c r="A1888" s="6">
        <v>2</v>
      </c>
      <c r="B1888" s="6">
        <v>18</v>
      </c>
      <c r="C1888" s="6">
        <v>24</v>
      </c>
      <c r="D1888" s="6">
        <f t="shared" si="377"/>
        <v>44</v>
      </c>
      <c r="E1888" s="5">
        <f t="shared" si="378"/>
        <v>217.80000000000004</v>
      </c>
      <c r="F1888" s="5">
        <f t="shared" si="379"/>
        <v>842.2157075615122</v>
      </c>
      <c r="G1888" s="5">
        <f t="shared" si="380"/>
        <v>1455.1391344474989</v>
      </c>
      <c r="H1888" s="5">
        <f t="shared" si="381"/>
        <v>2515.1548420090112</v>
      </c>
      <c r="I1888" s="5">
        <f t="shared" si="382"/>
        <v>720</v>
      </c>
      <c r="J1888" s="5">
        <f t="shared" si="383"/>
        <v>1795.1548420090112</v>
      </c>
      <c r="K1888" s="2">
        <f t="shared" si="384"/>
        <v>56165.882673767555</v>
      </c>
      <c r="L1888" s="2">
        <f t="shared" si="385"/>
        <v>120092</v>
      </c>
      <c r="M1888" s="2">
        <f t="shared" si="386"/>
        <v>30800</v>
      </c>
      <c r="N1888" s="6">
        <f t="shared" si="387"/>
        <v>1</v>
      </c>
      <c r="O1888" s="2">
        <f t="shared" si="388"/>
        <v>13126.117326232445</v>
      </c>
      <c r="P1888" s="2">
        <f t="shared" si="389"/>
        <v>13126.117326232445</v>
      </c>
    </row>
    <row r="1889" spans="1:16">
      <c r="A1889" s="6">
        <v>2</v>
      </c>
      <c r="B1889" s="6">
        <v>18</v>
      </c>
      <c r="C1889" s="6">
        <v>25</v>
      </c>
      <c r="D1889" s="6">
        <f t="shared" si="377"/>
        <v>45</v>
      </c>
      <c r="E1889" s="5">
        <f t="shared" si="378"/>
        <v>217.80000000000004</v>
      </c>
      <c r="F1889" s="5">
        <f t="shared" si="379"/>
        <v>842.2157075615122</v>
      </c>
      <c r="G1889" s="5">
        <f t="shared" si="380"/>
        <v>1534.7170558625965</v>
      </c>
      <c r="H1889" s="5">
        <f t="shared" si="381"/>
        <v>2594.7327634241087</v>
      </c>
      <c r="I1889" s="5">
        <f t="shared" si="382"/>
        <v>720</v>
      </c>
      <c r="J1889" s="5">
        <f t="shared" si="383"/>
        <v>1874.7327634241087</v>
      </c>
      <c r="K1889" s="2">
        <f t="shared" si="384"/>
        <v>57547.443809446333</v>
      </c>
      <c r="L1889" s="2">
        <f t="shared" si="385"/>
        <v>122792</v>
      </c>
      <c r="M1889" s="2">
        <f t="shared" si="386"/>
        <v>31680</v>
      </c>
      <c r="N1889" s="6">
        <f t="shared" si="387"/>
        <v>1</v>
      </c>
      <c r="O1889" s="2">
        <f t="shared" si="388"/>
        <v>13564.556190553667</v>
      </c>
      <c r="P1889" s="2">
        <f t="shared" si="389"/>
        <v>13564.556190553667</v>
      </c>
    </row>
    <row r="1890" spans="1:16">
      <c r="A1890" s="6">
        <v>2</v>
      </c>
      <c r="B1890" s="6">
        <v>18</v>
      </c>
      <c r="C1890" s="6">
        <v>26</v>
      </c>
      <c r="D1890" s="6">
        <f t="shared" si="377"/>
        <v>46</v>
      </c>
      <c r="E1890" s="5">
        <f t="shared" si="378"/>
        <v>217.80000000000004</v>
      </c>
      <c r="F1890" s="5">
        <f t="shared" si="379"/>
        <v>842.2157075615122</v>
      </c>
      <c r="G1890" s="5">
        <f t="shared" si="380"/>
        <v>1616.0570598233144</v>
      </c>
      <c r="H1890" s="5">
        <f t="shared" si="381"/>
        <v>2676.0727673848269</v>
      </c>
      <c r="I1890" s="5">
        <f t="shared" si="382"/>
        <v>720</v>
      </c>
      <c r="J1890" s="5">
        <f t="shared" si="383"/>
        <v>1956.0727673848269</v>
      </c>
      <c r="K1890" s="2">
        <f t="shared" si="384"/>
        <v>58959.596655986577</v>
      </c>
      <c r="L1890" s="2">
        <f t="shared" si="385"/>
        <v>125492</v>
      </c>
      <c r="M1890" s="2">
        <f t="shared" si="386"/>
        <v>32560</v>
      </c>
      <c r="N1890" s="6">
        <f t="shared" si="387"/>
        <v>1</v>
      </c>
      <c r="O1890" s="2">
        <f t="shared" si="388"/>
        <v>13972.403344013423</v>
      </c>
      <c r="P1890" s="2">
        <f t="shared" si="389"/>
        <v>13972.403344013423</v>
      </c>
    </row>
    <row r="1891" spans="1:16">
      <c r="A1891" s="6">
        <v>2</v>
      </c>
      <c r="B1891" s="6">
        <v>18</v>
      </c>
      <c r="C1891" s="6">
        <v>27</v>
      </c>
      <c r="D1891" s="6">
        <f t="shared" si="377"/>
        <v>47</v>
      </c>
      <c r="E1891" s="5">
        <f t="shared" si="378"/>
        <v>217.80000000000004</v>
      </c>
      <c r="F1891" s="5">
        <f t="shared" si="379"/>
        <v>842.2157075615122</v>
      </c>
      <c r="G1891" s="5">
        <f t="shared" si="380"/>
        <v>1699.1907643430709</v>
      </c>
      <c r="H1891" s="5">
        <f t="shared" si="381"/>
        <v>2759.2064719045829</v>
      </c>
      <c r="I1891" s="5">
        <f t="shared" si="382"/>
        <v>720</v>
      </c>
      <c r="J1891" s="5">
        <f t="shared" si="383"/>
        <v>2039.2064719045829</v>
      </c>
      <c r="K1891" s="2">
        <f t="shared" si="384"/>
        <v>60402.890137232345</v>
      </c>
      <c r="L1891" s="2">
        <f t="shared" si="385"/>
        <v>128192</v>
      </c>
      <c r="M1891" s="2">
        <f t="shared" si="386"/>
        <v>33440</v>
      </c>
      <c r="N1891" s="6">
        <f t="shared" si="387"/>
        <v>1</v>
      </c>
      <c r="O1891" s="2">
        <f t="shared" si="388"/>
        <v>14349.109862767655</v>
      </c>
      <c r="P1891" s="2">
        <f t="shared" si="389"/>
        <v>14349.109862767655</v>
      </c>
    </row>
    <row r="1892" spans="1:16">
      <c r="A1892" s="6">
        <v>2</v>
      </c>
      <c r="B1892" s="6">
        <v>18</v>
      </c>
      <c r="C1892" s="6">
        <v>28</v>
      </c>
      <c r="D1892" s="6">
        <f t="shared" si="377"/>
        <v>48</v>
      </c>
      <c r="E1892" s="5">
        <f t="shared" si="378"/>
        <v>217.80000000000004</v>
      </c>
      <c r="F1892" s="5">
        <f t="shared" si="379"/>
        <v>842.2157075615122</v>
      </c>
      <c r="G1892" s="5">
        <f t="shared" si="380"/>
        <v>1784.1503025602246</v>
      </c>
      <c r="H1892" s="5">
        <f t="shared" si="381"/>
        <v>2844.1660101217367</v>
      </c>
      <c r="I1892" s="5">
        <f t="shared" si="382"/>
        <v>720</v>
      </c>
      <c r="J1892" s="5">
        <f t="shared" si="383"/>
        <v>2124.1660101217367</v>
      </c>
      <c r="K1892" s="2">
        <f t="shared" si="384"/>
        <v>61877.882120169037</v>
      </c>
      <c r="L1892" s="2">
        <f t="shared" si="385"/>
        <v>130892</v>
      </c>
      <c r="M1892" s="2">
        <f t="shared" si="386"/>
        <v>34320</v>
      </c>
      <c r="N1892" s="6">
        <f t="shared" si="387"/>
        <v>1</v>
      </c>
      <c r="O1892" s="2">
        <f t="shared" si="388"/>
        <v>14694.117879830963</v>
      </c>
      <c r="P1892" s="2">
        <f t="shared" si="389"/>
        <v>14694.117879830963</v>
      </c>
    </row>
    <row r="1893" spans="1:16">
      <c r="A1893" s="6">
        <v>2</v>
      </c>
      <c r="B1893" s="6">
        <v>18</v>
      </c>
      <c r="C1893" s="6">
        <v>29</v>
      </c>
      <c r="D1893" s="6">
        <f t="shared" si="377"/>
        <v>49</v>
      </c>
      <c r="E1893" s="5">
        <f t="shared" si="378"/>
        <v>217.80000000000004</v>
      </c>
      <c r="F1893" s="5">
        <f t="shared" si="379"/>
        <v>842.2157075615122</v>
      </c>
      <c r="G1893" s="5">
        <f t="shared" si="380"/>
        <v>1870.9683306758782</v>
      </c>
      <c r="H1893" s="5">
        <f t="shared" si="381"/>
        <v>2930.9840382373905</v>
      </c>
      <c r="I1893" s="5">
        <f t="shared" si="382"/>
        <v>720</v>
      </c>
      <c r="J1893" s="5">
        <f t="shared" si="383"/>
        <v>2210.9840382373905</v>
      </c>
      <c r="K1893" s="2">
        <f t="shared" si="384"/>
        <v>63385.139552732471</v>
      </c>
      <c r="L1893" s="2">
        <f t="shared" si="385"/>
        <v>133592</v>
      </c>
      <c r="M1893" s="2">
        <f t="shared" si="386"/>
        <v>35200</v>
      </c>
      <c r="N1893" s="6">
        <f t="shared" si="387"/>
        <v>1</v>
      </c>
      <c r="O1893" s="2">
        <f t="shared" si="388"/>
        <v>15006.860447267529</v>
      </c>
      <c r="P1893" s="2">
        <f t="shared" si="389"/>
        <v>15006.860447267529</v>
      </c>
    </row>
    <row r="1894" spans="1:16">
      <c r="A1894" s="6">
        <v>2</v>
      </c>
      <c r="B1894" s="6">
        <v>18</v>
      </c>
      <c r="C1894" s="6">
        <v>30</v>
      </c>
      <c r="D1894" s="6">
        <f t="shared" si="377"/>
        <v>50</v>
      </c>
      <c r="E1894" s="5">
        <f t="shared" si="378"/>
        <v>217.80000000000004</v>
      </c>
      <c r="F1894" s="5">
        <f t="shared" si="379"/>
        <v>842.2157075615122</v>
      </c>
      <c r="G1894" s="5">
        <f t="shared" si="380"/>
        <v>1959.6780360096488</v>
      </c>
      <c r="H1894" s="5">
        <f t="shared" si="381"/>
        <v>3019.6937435711611</v>
      </c>
      <c r="I1894" s="5">
        <f t="shared" si="382"/>
        <v>720</v>
      </c>
      <c r="J1894" s="5">
        <f t="shared" si="383"/>
        <v>2299.6937435711611</v>
      </c>
      <c r="K1894" s="2">
        <f t="shared" si="384"/>
        <v>64925.238603665988</v>
      </c>
      <c r="L1894" s="2">
        <f t="shared" si="385"/>
        <v>136292</v>
      </c>
      <c r="M1894" s="2">
        <f t="shared" si="386"/>
        <v>36080</v>
      </c>
      <c r="N1894" s="6">
        <f t="shared" si="387"/>
        <v>1</v>
      </c>
      <c r="O1894" s="2">
        <f t="shared" si="388"/>
        <v>15286.761396334012</v>
      </c>
      <c r="P1894" s="2">
        <f t="shared" si="389"/>
        <v>15286.761396334012</v>
      </c>
    </row>
    <row r="1895" spans="1:16">
      <c r="A1895" s="6">
        <v>2</v>
      </c>
      <c r="B1895" s="6">
        <v>19</v>
      </c>
      <c r="C1895" s="6">
        <v>0</v>
      </c>
      <c r="D1895" s="6">
        <f t="shared" si="377"/>
        <v>21</v>
      </c>
      <c r="E1895" s="5">
        <f t="shared" si="378"/>
        <v>217.80000000000004</v>
      </c>
      <c r="F1895" s="5">
        <f t="shared" si="379"/>
        <v>911.23060582002495</v>
      </c>
      <c r="G1895" s="5">
        <f t="shared" si="380"/>
        <v>0</v>
      </c>
      <c r="H1895" s="5">
        <f t="shared" si="381"/>
        <v>1129.0306058200249</v>
      </c>
      <c r="I1895" s="5">
        <f t="shared" si="382"/>
        <v>720</v>
      </c>
      <c r="J1895" s="5">
        <f t="shared" si="383"/>
        <v>409.0306058200249</v>
      </c>
      <c r="K1895" s="2">
        <f t="shared" si="384"/>
        <v>32101.225795486542</v>
      </c>
      <c r="L1895" s="2">
        <f t="shared" si="385"/>
        <v>57386</v>
      </c>
      <c r="M1895" s="2">
        <f t="shared" si="386"/>
        <v>10120</v>
      </c>
      <c r="N1895" s="6">
        <f t="shared" si="387"/>
        <v>1</v>
      </c>
      <c r="O1895" s="2">
        <f t="shared" si="388"/>
        <v>-4835.2257954865418</v>
      </c>
      <c r="P1895" s="2">
        <f t="shared" si="389"/>
        <v>-4835.2257954865418</v>
      </c>
    </row>
    <row r="1896" spans="1:16">
      <c r="A1896" s="6">
        <v>2</v>
      </c>
      <c r="B1896" s="6">
        <v>19</v>
      </c>
      <c r="C1896" s="6">
        <v>1</v>
      </c>
      <c r="D1896" s="6">
        <f t="shared" si="377"/>
        <v>22</v>
      </c>
      <c r="E1896" s="5">
        <f t="shared" si="378"/>
        <v>217.80000000000004</v>
      </c>
      <c r="F1896" s="5">
        <f t="shared" si="379"/>
        <v>911.23060582002495</v>
      </c>
      <c r="G1896" s="5">
        <f t="shared" si="380"/>
        <v>45.5625</v>
      </c>
      <c r="H1896" s="5">
        <f t="shared" si="381"/>
        <v>1174.5931058200249</v>
      </c>
      <c r="I1896" s="5">
        <f t="shared" si="382"/>
        <v>720</v>
      </c>
      <c r="J1896" s="5">
        <f t="shared" si="383"/>
        <v>454.5931058200249</v>
      </c>
      <c r="K1896" s="2">
        <f t="shared" si="384"/>
        <v>32892.241420486542</v>
      </c>
      <c r="L1896" s="2">
        <f t="shared" si="385"/>
        <v>60086</v>
      </c>
      <c r="M1896" s="2">
        <f t="shared" si="386"/>
        <v>11000</v>
      </c>
      <c r="N1896" s="6">
        <f t="shared" si="387"/>
        <v>1</v>
      </c>
      <c r="O1896" s="2">
        <f t="shared" si="388"/>
        <v>-3806.2414204865418</v>
      </c>
      <c r="P1896" s="2">
        <f t="shared" si="389"/>
        <v>-3806.2414204865418</v>
      </c>
    </row>
    <row r="1897" spans="1:16">
      <c r="A1897" s="6">
        <v>2</v>
      </c>
      <c r="B1897" s="6">
        <v>19</v>
      </c>
      <c r="C1897" s="6">
        <v>2</v>
      </c>
      <c r="D1897" s="6">
        <f t="shared" si="377"/>
        <v>23</v>
      </c>
      <c r="E1897" s="5">
        <f t="shared" si="378"/>
        <v>217.80000000000004</v>
      </c>
      <c r="F1897" s="5">
        <f t="shared" si="379"/>
        <v>911.23060582002495</v>
      </c>
      <c r="G1897" s="5">
        <f t="shared" si="380"/>
        <v>92.264062499999994</v>
      </c>
      <c r="H1897" s="5">
        <f t="shared" si="381"/>
        <v>1221.2946683200248</v>
      </c>
      <c r="I1897" s="5">
        <f t="shared" si="382"/>
        <v>720</v>
      </c>
      <c r="J1897" s="5">
        <f t="shared" si="383"/>
        <v>501.29466832002481</v>
      </c>
      <c r="K1897" s="2">
        <f t="shared" si="384"/>
        <v>33703.032436111542</v>
      </c>
      <c r="L1897" s="2">
        <f t="shared" si="385"/>
        <v>62786</v>
      </c>
      <c r="M1897" s="2">
        <f t="shared" si="386"/>
        <v>11880</v>
      </c>
      <c r="N1897" s="6">
        <f t="shared" si="387"/>
        <v>1</v>
      </c>
      <c r="O1897" s="2">
        <f t="shared" si="388"/>
        <v>-2797.0324361115418</v>
      </c>
      <c r="P1897" s="2">
        <f t="shared" si="389"/>
        <v>-2797.0324361115418</v>
      </c>
    </row>
    <row r="1898" spans="1:16">
      <c r="A1898" s="6">
        <v>2</v>
      </c>
      <c r="B1898" s="6">
        <v>19</v>
      </c>
      <c r="C1898" s="6">
        <v>3</v>
      </c>
      <c r="D1898" s="6">
        <f t="shared" si="377"/>
        <v>24</v>
      </c>
      <c r="E1898" s="5">
        <f t="shared" si="378"/>
        <v>217.80000000000004</v>
      </c>
      <c r="F1898" s="5">
        <f t="shared" si="379"/>
        <v>911.23060582002495</v>
      </c>
      <c r="G1898" s="5">
        <f t="shared" si="380"/>
        <v>140.12604492187498</v>
      </c>
      <c r="H1898" s="5">
        <f t="shared" si="381"/>
        <v>1269.1566507419</v>
      </c>
      <c r="I1898" s="5">
        <f t="shared" si="382"/>
        <v>720</v>
      </c>
      <c r="J1898" s="5">
        <f t="shared" si="383"/>
        <v>549.15665074189997</v>
      </c>
      <c r="K1898" s="2">
        <f t="shared" si="384"/>
        <v>34533.969630935761</v>
      </c>
      <c r="L1898" s="2">
        <f t="shared" si="385"/>
        <v>65486</v>
      </c>
      <c r="M1898" s="2">
        <f t="shared" si="386"/>
        <v>12760</v>
      </c>
      <c r="N1898" s="6">
        <f t="shared" si="387"/>
        <v>1</v>
      </c>
      <c r="O1898" s="2">
        <f t="shared" si="388"/>
        <v>-1807.9696309357605</v>
      </c>
      <c r="P1898" s="2">
        <f t="shared" si="389"/>
        <v>-1807.9696309357605</v>
      </c>
    </row>
    <row r="1899" spans="1:16">
      <c r="A1899" s="6">
        <v>2</v>
      </c>
      <c r="B1899" s="6">
        <v>19</v>
      </c>
      <c r="C1899" s="6">
        <v>4</v>
      </c>
      <c r="D1899" s="6">
        <f t="shared" si="377"/>
        <v>25</v>
      </c>
      <c r="E1899" s="5">
        <f t="shared" si="378"/>
        <v>217.80000000000004</v>
      </c>
      <c r="F1899" s="5">
        <f t="shared" si="379"/>
        <v>911.23060582002495</v>
      </c>
      <c r="G1899" s="5">
        <f t="shared" si="380"/>
        <v>189.17016064453125</v>
      </c>
      <c r="H1899" s="5">
        <f t="shared" si="381"/>
        <v>1318.2007664645562</v>
      </c>
      <c r="I1899" s="5">
        <f t="shared" si="382"/>
        <v>720</v>
      </c>
      <c r="J1899" s="5">
        <f t="shared" si="383"/>
        <v>598.20076646455618</v>
      </c>
      <c r="K1899" s="2">
        <f t="shared" si="384"/>
        <v>35385.429973342987</v>
      </c>
      <c r="L1899" s="2">
        <f t="shared" si="385"/>
        <v>68186</v>
      </c>
      <c r="M1899" s="2">
        <f t="shared" si="386"/>
        <v>13640</v>
      </c>
      <c r="N1899" s="6">
        <f t="shared" si="387"/>
        <v>1</v>
      </c>
      <c r="O1899" s="2">
        <f t="shared" si="388"/>
        <v>-839.42997334298707</v>
      </c>
      <c r="P1899" s="2">
        <f t="shared" si="389"/>
        <v>-839.42997334298707</v>
      </c>
    </row>
    <row r="1900" spans="1:16">
      <c r="A1900" s="6">
        <v>2</v>
      </c>
      <c r="B1900" s="6">
        <v>19</v>
      </c>
      <c r="C1900" s="6">
        <v>5</v>
      </c>
      <c r="D1900" s="6">
        <f t="shared" si="377"/>
        <v>26</v>
      </c>
      <c r="E1900" s="5">
        <f t="shared" si="378"/>
        <v>217.80000000000004</v>
      </c>
      <c r="F1900" s="5">
        <f t="shared" si="379"/>
        <v>911.23060582002495</v>
      </c>
      <c r="G1900" s="5">
        <f t="shared" si="380"/>
        <v>239.41848456573481</v>
      </c>
      <c r="H1900" s="5">
        <f t="shared" si="381"/>
        <v>1368.4490903857597</v>
      </c>
      <c r="I1900" s="5">
        <f t="shared" si="382"/>
        <v>720</v>
      </c>
      <c r="J1900" s="5">
        <f t="shared" si="383"/>
        <v>648.44909038575975</v>
      </c>
      <c r="K1900" s="2">
        <f t="shared" si="384"/>
        <v>36257.796708086105</v>
      </c>
      <c r="L1900" s="2">
        <f t="shared" si="385"/>
        <v>70886</v>
      </c>
      <c r="M1900" s="2">
        <f t="shared" si="386"/>
        <v>14520</v>
      </c>
      <c r="N1900" s="6">
        <f t="shared" si="387"/>
        <v>1</v>
      </c>
      <c r="O1900" s="2">
        <f t="shared" si="388"/>
        <v>108.20329191389465</v>
      </c>
      <c r="P1900" s="2">
        <f t="shared" si="389"/>
        <v>108.20329191389465</v>
      </c>
    </row>
    <row r="1901" spans="1:16">
      <c r="A1901" s="6">
        <v>2</v>
      </c>
      <c r="B1901" s="6">
        <v>19</v>
      </c>
      <c r="C1901" s="6">
        <v>6</v>
      </c>
      <c r="D1901" s="6">
        <f t="shared" si="377"/>
        <v>27</v>
      </c>
      <c r="E1901" s="5">
        <f t="shared" si="378"/>
        <v>217.80000000000004</v>
      </c>
      <c r="F1901" s="5">
        <f t="shared" si="379"/>
        <v>911.23060582002495</v>
      </c>
      <c r="G1901" s="5">
        <f t="shared" si="380"/>
        <v>290.89345874736784</v>
      </c>
      <c r="H1901" s="5">
        <f t="shared" si="381"/>
        <v>1419.9240645673926</v>
      </c>
      <c r="I1901" s="5">
        <f t="shared" si="382"/>
        <v>720</v>
      </c>
      <c r="J1901" s="5">
        <f t="shared" si="383"/>
        <v>699.92406456739263</v>
      </c>
      <c r="K1901" s="2">
        <f t="shared" si="384"/>
        <v>37151.459454295007</v>
      </c>
      <c r="L1901" s="2">
        <f t="shared" si="385"/>
        <v>73586</v>
      </c>
      <c r="M1901" s="2">
        <f t="shared" si="386"/>
        <v>15400</v>
      </c>
      <c r="N1901" s="6">
        <f t="shared" si="387"/>
        <v>1</v>
      </c>
      <c r="O1901" s="2">
        <f t="shared" si="388"/>
        <v>1034.5405457049928</v>
      </c>
      <c r="P1901" s="2">
        <f t="shared" si="389"/>
        <v>1034.5405457049928</v>
      </c>
    </row>
    <row r="1902" spans="1:16">
      <c r="A1902" s="6">
        <v>2</v>
      </c>
      <c r="B1902" s="6">
        <v>19</v>
      </c>
      <c r="C1902" s="6">
        <v>7</v>
      </c>
      <c r="D1902" s="6">
        <f t="shared" si="377"/>
        <v>28</v>
      </c>
      <c r="E1902" s="5">
        <f t="shared" si="378"/>
        <v>217.80000000000004</v>
      </c>
      <c r="F1902" s="5">
        <f t="shared" si="379"/>
        <v>911.23060582002495</v>
      </c>
      <c r="G1902" s="5">
        <f t="shared" si="380"/>
        <v>343.61789814532818</v>
      </c>
      <c r="H1902" s="5">
        <f t="shared" si="381"/>
        <v>1472.648503965353</v>
      </c>
      <c r="I1902" s="5">
        <f t="shared" si="382"/>
        <v>720</v>
      </c>
      <c r="J1902" s="5">
        <f t="shared" si="383"/>
        <v>752.64850396535303</v>
      </c>
      <c r="K1902" s="2">
        <f t="shared" si="384"/>
        <v>38066.814304954045</v>
      </c>
      <c r="L1902" s="2">
        <f t="shared" si="385"/>
        <v>76286</v>
      </c>
      <c r="M1902" s="2">
        <f t="shared" si="386"/>
        <v>16280</v>
      </c>
      <c r="N1902" s="6">
        <f t="shared" si="387"/>
        <v>1</v>
      </c>
      <c r="O1902" s="2">
        <f t="shared" si="388"/>
        <v>1939.1856950459551</v>
      </c>
      <c r="P1902" s="2">
        <f t="shared" si="389"/>
        <v>1939.1856950459551</v>
      </c>
    </row>
    <row r="1903" spans="1:16">
      <c r="A1903" s="6">
        <v>2</v>
      </c>
      <c r="B1903" s="6">
        <v>19</v>
      </c>
      <c r="C1903" s="6">
        <v>8</v>
      </c>
      <c r="D1903" s="6">
        <f t="shared" si="377"/>
        <v>29</v>
      </c>
      <c r="E1903" s="5">
        <f t="shared" si="378"/>
        <v>217.80000000000004</v>
      </c>
      <c r="F1903" s="5">
        <f t="shared" si="379"/>
        <v>911.23060582002495</v>
      </c>
      <c r="G1903" s="5">
        <f t="shared" si="380"/>
        <v>397.61499642530839</v>
      </c>
      <c r="H1903" s="5">
        <f t="shared" si="381"/>
        <v>1526.6456022453333</v>
      </c>
      <c r="I1903" s="5">
        <f t="shared" si="382"/>
        <v>720</v>
      </c>
      <c r="J1903" s="5">
        <f t="shared" si="383"/>
        <v>806.64560224533329</v>
      </c>
      <c r="K1903" s="2">
        <f t="shared" si="384"/>
        <v>39004.263927870372</v>
      </c>
      <c r="L1903" s="2">
        <f t="shared" si="385"/>
        <v>78986</v>
      </c>
      <c r="M1903" s="2">
        <f t="shared" si="386"/>
        <v>17160</v>
      </c>
      <c r="N1903" s="6">
        <f t="shared" si="387"/>
        <v>1</v>
      </c>
      <c r="O1903" s="2">
        <f t="shared" si="388"/>
        <v>2821.7360721296282</v>
      </c>
      <c r="P1903" s="2">
        <f t="shared" si="389"/>
        <v>2821.7360721296282</v>
      </c>
    </row>
    <row r="1904" spans="1:16">
      <c r="A1904" s="6">
        <v>2</v>
      </c>
      <c r="B1904" s="6">
        <v>19</v>
      </c>
      <c r="C1904" s="6">
        <v>9</v>
      </c>
      <c r="D1904" s="6">
        <f t="shared" si="377"/>
        <v>30</v>
      </c>
      <c r="E1904" s="5">
        <f t="shared" si="378"/>
        <v>217.80000000000004</v>
      </c>
      <c r="F1904" s="5">
        <f t="shared" si="379"/>
        <v>911.23060582002495</v>
      </c>
      <c r="G1904" s="5">
        <f t="shared" si="380"/>
        <v>452.90833186570285</v>
      </c>
      <c r="H1904" s="5">
        <f t="shared" si="381"/>
        <v>1581.9389376857278</v>
      </c>
      <c r="I1904" s="5">
        <f t="shared" si="382"/>
        <v>720</v>
      </c>
      <c r="J1904" s="5">
        <f t="shared" si="383"/>
        <v>861.93893768572775</v>
      </c>
      <c r="K1904" s="2">
        <f t="shared" si="384"/>
        <v>39964.217668154997</v>
      </c>
      <c r="L1904" s="2">
        <f t="shared" si="385"/>
        <v>81686</v>
      </c>
      <c r="M1904" s="2">
        <f t="shared" si="386"/>
        <v>18040</v>
      </c>
      <c r="N1904" s="6">
        <f t="shared" si="387"/>
        <v>1</v>
      </c>
      <c r="O1904" s="2">
        <f t="shared" si="388"/>
        <v>3681.7823318450028</v>
      </c>
      <c r="P1904" s="2">
        <f t="shared" si="389"/>
        <v>3681.7823318450028</v>
      </c>
    </row>
    <row r="1905" spans="1:16">
      <c r="A1905" s="6">
        <v>2</v>
      </c>
      <c r="B1905" s="6">
        <v>19</v>
      </c>
      <c r="C1905" s="6">
        <v>10</v>
      </c>
      <c r="D1905" s="6">
        <f t="shared" si="377"/>
        <v>31</v>
      </c>
      <c r="E1905" s="5">
        <f t="shared" si="378"/>
        <v>217.80000000000004</v>
      </c>
      <c r="F1905" s="5">
        <f t="shared" si="379"/>
        <v>911.23060582002495</v>
      </c>
      <c r="G1905" s="5">
        <f t="shared" si="380"/>
        <v>509.52187334891573</v>
      </c>
      <c r="H1905" s="5">
        <f t="shared" si="381"/>
        <v>1638.5524791689406</v>
      </c>
      <c r="I1905" s="5">
        <f t="shared" si="382"/>
        <v>720</v>
      </c>
      <c r="J1905" s="5">
        <f t="shared" si="383"/>
        <v>918.55247916894064</v>
      </c>
      <c r="K1905" s="2">
        <f t="shared" si="384"/>
        <v>40947.091652238552</v>
      </c>
      <c r="L1905" s="2">
        <f t="shared" si="385"/>
        <v>84386</v>
      </c>
      <c r="M1905" s="2">
        <f t="shared" si="386"/>
        <v>18920</v>
      </c>
      <c r="N1905" s="6">
        <f t="shared" si="387"/>
        <v>1</v>
      </c>
      <c r="O1905" s="2">
        <f t="shared" si="388"/>
        <v>4518.9083477614477</v>
      </c>
      <c r="P1905" s="2">
        <f t="shared" si="389"/>
        <v>4518.9083477614477</v>
      </c>
    </row>
    <row r="1906" spans="1:16">
      <c r="A1906" s="6">
        <v>2</v>
      </c>
      <c r="B1906" s="6">
        <v>19</v>
      </c>
      <c r="C1906" s="6">
        <v>11</v>
      </c>
      <c r="D1906" s="6">
        <f t="shared" si="377"/>
        <v>32</v>
      </c>
      <c r="E1906" s="5">
        <f t="shared" si="378"/>
        <v>217.80000000000004</v>
      </c>
      <c r="F1906" s="5">
        <f t="shared" si="379"/>
        <v>911.23060582002495</v>
      </c>
      <c r="G1906" s="5">
        <f t="shared" si="380"/>
        <v>567.47998644235474</v>
      </c>
      <c r="H1906" s="5">
        <f t="shared" si="381"/>
        <v>1696.5105922623798</v>
      </c>
      <c r="I1906" s="5">
        <f t="shared" si="382"/>
        <v>720</v>
      </c>
      <c r="J1906" s="5">
        <f t="shared" si="383"/>
        <v>976.51059226237976</v>
      </c>
      <c r="K1906" s="2">
        <f t="shared" si="384"/>
        <v>41953.308893444089</v>
      </c>
      <c r="L1906" s="2">
        <f t="shared" si="385"/>
        <v>87086</v>
      </c>
      <c r="M1906" s="2">
        <f t="shared" si="386"/>
        <v>19800</v>
      </c>
      <c r="N1906" s="6">
        <f t="shared" si="387"/>
        <v>1</v>
      </c>
      <c r="O1906" s="2">
        <f t="shared" si="388"/>
        <v>5332.6911065559107</v>
      </c>
      <c r="P1906" s="2">
        <f t="shared" si="389"/>
        <v>5332.6911065559107</v>
      </c>
    </row>
    <row r="1907" spans="1:16">
      <c r="A1907" s="6">
        <v>2</v>
      </c>
      <c r="B1907" s="6">
        <v>19</v>
      </c>
      <c r="C1907" s="6">
        <v>12</v>
      </c>
      <c r="D1907" s="6">
        <f t="shared" si="377"/>
        <v>33</v>
      </c>
      <c r="E1907" s="5">
        <f t="shared" si="378"/>
        <v>217.80000000000004</v>
      </c>
      <c r="F1907" s="5">
        <f t="shared" si="379"/>
        <v>911.23060582002495</v>
      </c>
      <c r="G1907" s="5">
        <f t="shared" si="380"/>
        <v>626.80743957041921</v>
      </c>
      <c r="H1907" s="5">
        <f t="shared" si="381"/>
        <v>1755.8380453904442</v>
      </c>
      <c r="I1907" s="5">
        <f t="shared" si="382"/>
        <v>720</v>
      </c>
      <c r="J1907" s="5">
        <f t="shared" si="383"/>
        <v>1035.8380453904442</v>
      </c>
      <c r="K1907" s="2">
        <f t="shared" si="384"/>
        <v>42983.299399139658</v>
      </c>
      <c r="L1907" s="2">
        <f t="shared" si="385"/>
        <v>89786</v>
      </c>
      <c r="M1907" s="2">
        <f t="shared" si="386"/>
        <v>20680</v>
      </c>
      <c r="N1907" s="6">
        <f t="shared" si="387"/>
        <v>1</v>
      </c>
      <c r="O1907" s="2">
        <f t="shared" si="388"/>
        <v>6122.7006008603421</v>
      </c>
      <c r="P1907" s="2">
        <f t="shared" si="389"/>
        <v>6122.7006008603421</v>
      </c>
    </row>
    <row r="1908" spans="1:16">
      <c r="A1908" s="6">
        <v>2</v>
      </c>
      <c r="B1908" s="6">
        <v>19</v>
      </c>
      <c r="C1908" s="6">
        <v>13</v>
      </c>
      <c r="D1908" s="6">
        <f t="shared" si="377"/>
        <v>34</v>
      </c>
      <c r="E1908" s="5">
        <f t="shared" si="378"/>
        <v>217.80000000000004</v>
      </c>
      <c r="F1908" s="5">
        <f t="shared" si="379"/>
        <v>911.23060582002495</v>
      </c>
      <c r="G1908" s="5">
        <f t="shared" si="380"/>
        <v>687.52941027880343</v>
      </c>
      <c r="H1908" s="5">
        <f t="shared" si="381"/>
        <v>1816.5600160988283</v>
      </c>
      <c r="I1908" s="5">
        <f t="shared" si="382"/>
        <v>720</v>
      </c>
      <c r="J1908" s="5">
        <f t="shared" si="383"/>
        <v>1096.5600160988283</v>
      </c>
      <c r="K1908" s="2">
        <f t="shared" si="384"/>
        <v>44037.500279493543</v>
      </c>
      <c r="L1908" s="2">
        <f t="shared" si="385"/>
        <v>92486</v>
      </c>
      <c r="M1908" s="2">
        <f t="shared" si="386"/>
        <v>21560</v>
      </c>
      <c r="N1908" s="6">
        <f t="shared" si="387"/>
        <v>1</v>
      </c>
      <c r="O1908" s="2">
        <f t="shared" si="388"/>
        <v>6888.4997205064574</v>
      </c>
      <c r="P1908" s="2">
        <f t="shared" si="389"/>
        <v>6888.4997205064574</v>
      </c>
    </row>
    <row r="1909" spans="1:16">
      <c r="A1909" s="6">
        <v>2</v>
      </c>
      <c r="B1909" s="6">
        <v>19</v>
      </c>
      <c r="C1909" s="6">
        <v>14</v>
      </c>
      <c r="D1909" s="6">
        <f t="shared" si="377"/>
        <v>35</v>
      </c>
      <c r="E1909" s="5">
        <f t="shared" si="378"/>
        <v>217.80000000000004</v>
      </c>
      <c r="F1909" s="5">
        <f t="shared" si="379"/>
        <v>911.23060582002495</v>
      </c>
      <c r="G1909" s="5">
        <f t="shared" si="380"/>
        <v>749.67149159246469</v>
      </c>
      <c r="H1909" s="5">
        <f t="shared" si="381"/>
        <v>1878.7020974124896</v>
      </c>
      <c r="I1909" s="5">
        <f t="shared" si="382"/>
        <v>720</v>
      </c>
      <c r="J1909" s="5">
        <f t="shared" si="383"/>
        <v>1158.7020974124896</v>
      </c>
      <c r="K1909" s="2">
        <f t="shared" si="384"/>
        <v>45116.35585785572</v>
      </c>
      <c r="L1909" s="2">
        <f t="shared" si="385"/>
        <v>95186</v>
      </c>
      <c r="M1909" s="2">
        <f t="shared" si="386"/>
        <v>22440</v>
      </c>
      <c r="N1909" s="6">
        <f t="shared" si="387"/>
        <v>1</v>
      </c>
      <c r="O1909" s="2">
        <f t="shared" si="388"/>
        <v>7629.6441421442796</v>
      </c>
      <c r="P1909" s="2">
        <f t="shared" si="389"/>
        <v>7629.6441421442796</v>
      </c>
    </row>
    <row r="1910" spans="1:16">
      <c r="A1910" s="6">
        <v>2</v>
      </c>
      <c r="B1910" s="6">
        <v>19</v>
      </c>
      <c r="C1910" s="6">
        <v>15</v>
      </c>
      <c r="D1910" s="6">
        <f t="shared" si="377"/>
        <v>36</v>
      </c>
      <c r="E1910" s="5">
        <f t="shared" si="378"/>
        <v>217.80000000000004</v>
      </c>
      <c r="F1910" s="5">
        <f t="shared" si="379"/>
        <v>911.23060582002495</v>
      </c>
      <c r="G1910" s="5">
        <f t="shared" si="380"/>
        <v>813.25969846861108</v>
      </c>
      <c r="H1910" s="5">
        <f t="shared" si="381"/>
        <v>1942.290304288636</v>
      </c>
      <c r="I1910" s="5">
        <f t="shared" si="382"/>
        <v>720</v>
      </c>
      <c r="J1910" s="5">
        <f t="shared" si="383"/>
        <v>1222.290304288636</v>
      </c>
      <c r="K1910" s="2">
        <f t="shared" si="384"/>
        <v>46220.317782788814</v>
      </c>
      <c r="L1910" s="2">
        <f t="shared" si="385"/>
        <v>97886</v>
      </c>
      <c r="M1910" s="2">
        <f t="shared" si="386"/>
        <v>23320</v>
      </c>
      <c r="N1910" s="6">
        <f t="shared" si="387"/>
        <v>1</v>
      </c>
      <c r="O1910" s="2">
        <f t="shared" si="388"/>
        <v>8345.6822172111861</v>
      </c>
      <c r="P1910" s="2">
        <f t="shared" si="389"/>
        <v>8345.6822172111861</v>
      </c>
    </row>
    <row r="1911" spans="1:16">
      <c r="A1911" s="6">
        <v>2</v>
      </c>
      <c r="B1911" s="6">
        <v>19</v>
      </c>
      <c r="C1911" s="6">
        <v>16</v>
      </c>
      <c r="D1911" s="6">
        <f t="shared" si="377"/>
        <v>37</v>
      </c>
      <c r="E1911" s="5">
        <f t="shared" si="378"/>
        <v>217.80000000000004</v>
      </c>
      <c r="F1911" s="5">
        <f t="shared" si="379"/>
        <v>911.23060582002495</v>
      </c>
      <c r="G1911" s="5">
        <f t="shared" si="380"/>
        <v>878.32047434610013</v>
      </c>
      <c r="H1911" s="5">
        <f t="shared" si="381"/>
        <v>2007.351080166125</v>
      </c>
      <c r="I1911" s="5">
        <f t="shared" si="382"/>
        <v>720</v>
      </c>
      <c r="J1911" s="5">
        <f t="shared" si="383"/>
        <v>1287.351080166125</v>
      </c>
      <c r="K1911" s="2">
        <f t="shared" si="384"/>
        <v>47349.845141773003</v>
      </c>
      <c r="L1911" s="2">
        <f t="shared" si="385"/>
        <v>100586</v>
      </c>
      <c r="M1911" s="2">
        <f t="shared" si="386"/>
        <v>24200</v>
      </c>
      <c r="N1911" s="6">
        <f t="shared" si="387"/>
        <v>1</v>
      </c>
      <c r="O1911" s="2">
        <f t="shared" si="388"/>
        <v>9036.154858226997</v>
      </c>
      <c r="P1911" s="2">
        <f t="shared" si="389"/>
        <v>9036.154858226997</v>
      </c>
    </row>
    <row r="1912" spans="1:16">
      <c r="A1912" s="6">
        <v>2</v>
      </c>
      <c r="B1912" s="6">
        <v>19</v>
      </c>
      <c r="C1912" s="6">
        <v>17</v>
      </c>
      <c r="D1912" s="6">
        <f t="shared" si="377"/>
        <v>38</v>
      </c>
      <c r="E1912" s="5">
        <f t="shared" si="378"/>
        <v>217.80000000000004</v>
      </c>
      <c r="F1912" s="5">
        <f t="shared" si="379"/>
        <v>911.23060582002495</v>
      </c>
      <c r="G1912" s="5">
        <f t="shared" si="380"/>
        <v>944.88069779264049</v>
      </c>
      <c r="H1912" s="5">
        <f t="shared" si="381"/>
        <v>2073.9113036126655</v>
      </c>
      <c r="I1912" s="5">
        <f t="shared" si="382"/>
        <v>720</v>
      </c>
      <c r="J1912" s="5">
        <f t="shared" si="383"/>
        <v>1353.9113036126655</v>
      </c>
      <c r="K1912" s="2">
        <f t="shared" si="384"/>
        <v>48505.40457660878</v>
      </c>
      <c r="L1912" s="2">
        <f t="shared" si="385"/>
        <v>103286</v>
      </c>
      <c r="M1912" s="2">
        <f t="shared" si="386"/>
        <v>25080</v>
      </c>
      <c r="N1912" s="6">
        <f t="shared" si="387"/>
        <v>1</v>
      </c>
      <c r="O1912" s="2">
        <f t="shared" si="388"/>
        <v>9700.5954233912198</v>
      </c>
      <c r="P1912" s="2">
        <f t="shared" si="389"/>
        <v>9700.5954233912198</v>
      </c>
    </row>
    <row r="1913" spans="1:16">
      <c r="A1913" s="6">
        <v>2</v>
      </c>
      <c r="B1913" s="6">
        <v>19</v>
      </c>
      <c r="C1913" s="6">
        <v>18</v>
      </c>
      <c r="D1913" s="6">
        <f t="shared" si="377"/>
        <v>39</v>
      </c>
      <c r="E1913" s="5">
        <f t="shared" si="378"/>
        <v>217.80000000000004</v>
      </c>
      <c r="F1913" s="5">
        <f t="shared" si="379"/>
        <v>911.23060582002495</v>
      </c>
      <c r="G1913" s="5">
        <f t="shared" si="380"/>
        <v>1012.9676892512279</v>
      </c>
      <c r="H1913" s="5">
        <f t="shared" si="381"/>
        <v>2141.9982950712529</v>
      </c>
      <c r="I1913" s="5">
        <f t="shared" si="382"/>
        <v>720</v>
      </c>
      <c r="J1913" s="5">
        <f t="shared" si="383"/>
        <v>1421.9982950712529</v>
      </c>
      <c r="K1913" s="2">
        <f t="shared" si="384"/>
        <v>49687.470400542588</v>
      </c>
      <c r="L1913" s="2">
        <f t="shared" si="385"/>
        <v>105986</v>
      </c>
      <c r="M1913" s="2">
        <f t="shared" si="386"/>
        <v>25960</v>
      </c>
      <c r="N1913" s="6">
        <f t="shared" si="387"/>
        <v>1</v>
      </c>
      <c r="O1913" s="2">
        <f t="shared" si="388"/>
        <v>10338.529599457412</v>
      </c>
      <c r="P1913" s="2">
        <f t="shared" si="389"/>
        <v>10338.529599457412</v>
      </c>
    </row>
    <row r="1914" spans="1:16">
      <c r="A1914" s="6">
        <v>2</v>
      </c>
      <c r="B1914" s="6">
        <v>19</v>
      </c>
      <c r="C1914" s="6">
        <v>19</v>
      </c>
      <c r="D1914" s="6">
        <f t="shared" si="377"/>
        <v>40</v>
      </c>
      <c r="E1914" s="5">
        <f t="shared" si="378"/>
        <v>217.80000000000004</v>
      </c>
      <c r="F1914" s="5">
        <f t="shared" si="379"/>
        <v>911.23060582002495</v>
      </c>
      <c r="G1914" s="5">
        <f t="shared" si="380"/>
        <v>1082.6092178872495</v>
      </c>
      <c r="H1914" s="5">
        <f t="shared" si="381"/>
        <v>2211.6398237072744</v>
      </c>
      <c r="I1914" s="5">
        <f t="shared" si="382"/>
        <v>720</v>
      </c>
      <c r="J1914" s="5">
        <f t="shared" si="383"/>
        <v>1491.6398237072744</v>
      </c>
      <c r="K1914" s="2">
        <f t="shared" si="384"/>
        <v>50896.524717140186</v>
      </c>
      <c r="L1914" s="2">
        <f t="shared" si="385"/>
        <v>108686</v>
      </c>
      <c r="M1914" s="2">
        <f t="shared" si="386"/>
        <v>26840</v>
      </c>
      <c r="N1914" s="6">
        <f t="shared" si="387"/>
        <v>1</v>
      </c>
      <c r="O1914" s="2">
        <f t="shared" si="388"/>
        <v>10949.475282859814</v>
      </c>
      <c r="P1914" s="2">
        <f t="shared" si="389"/>
        <v>10949.475282859814</v>
      </c>
    </row>
    <row r="1915" spans="1:16">
      <c r="A1915" s="6">
        <v>2</v>
      </c>
      <c r="B1915" s="6">
        <v>19</v>
      </c>
      <c r="C1915" s="6">
        <v>20</v>
      </c>
      <c r="D1915" s="6">
        <f t="shared" si="377"/>
        <v>41</v>
      </c>
      <c r="E1915" s="5">
        <f t="shared" si="378"/>
        <v>217.80000000000004</v>
      </c>
      <c r="F1915" s="5">
        <f t="shared" si="379"/>
        <v>911.23060582002495</v>
      </c>
      <c r="G1915" s="5">
        <f t="shared" si="380"/>
        <v>1153.8335085377266</v>
      </c>
      <c r="H1915" s="5">
        <f t="shared" si="381"/>
        <v>2282.8641143577515</v>
      </c>
      <c r="I1915" s="5">
        <f t="shared" si="382"/>
        <v>720</v>
      </c>
      <c r="J1915" s="5">
        <f t="shared" si="383"/>
        <v>1562.8641143577515</v>
      </c>
      <c r="K1915" s="2">
        <f t="shared" si="384"/>
        <v>52133.057540933187</v>
      </c>
      <c r="L1915" s="2">
        <f t="shared" si="385"/>
        <v>111386</v>
      </c>
      <c r="M1915" s="2">
        <f t="shared" si="386"/>
        <v>27720</v>
      </c>
      <c r="N1915" s="6">
        <f t="shared" si="387"/>
        <v>1</v>
      </c>
      <c r="O1915" s="2">
        <f t="shared" si="388"/>
        <v>11532.942459066813</v>
      </c>
      <c r="P1915" s="2">
        <f t="shared" si="389"/>
        <v>11532.942459066813</v>
      </c>
    </row>
    <row r="1916" spans="1:16">
      <c r="A1916" s="6">
        <v>2</v>
      </c>
      <c r="B1916" s="6">
        <v>19</v>
      </c>
      <c r="C1916" s="6">
        <v>21</v>
      </c>
      <c r="D1916" s="6">
        <f t="shared" si="377"/>
        <v>42</v>
      </c>
      <c r="E1916" s="5">
        <f t="shared" si="378"/>
        <v>217.80000000000004</v>
      </c>
      <c r="F1916" s="5">
        <f t="shared" si="379"/>
        <v>911.23060582002495</v>
      </c>
      <c r="G1916" s="5">
        <f t="shared" si="380"/>
        <v>1226.6692487641703</v>
      </c>
      <c r="H1916" s="5">
        <f t="shared" si="381"/>
        <v>2355.6998545841952</v>
      </c>
      <c r="I1916" s="5">
        <f t="shared" si="382"/>
        <v>720</v>
      </c>
      <c r="J1916" s="5">
        <f t="shared" si="383"/>
        <v>1635.6998545841952</v>
      </c>
      <c r="K1916" s="2">
        <f t="shared" si="384"/>
        <v>53397.566919864505</v>
      </c>
      <c r="L1916" s="2">
        <f t="shared" si="385"/>
        <v>114086</v>
      </c>
      <c r="M1916" s="2">
        <f t="shared" si="386"/>
        <v>28600</v>
      </c>
      <c r="N1916" s="6">
        <f t="shared" si="387"/>
        <v>1</v>
      </c>
      <c r="O1916" s="2">
        <f t="shared" si="388"/>
        <v>12088.433080135495</v>
      </c>
      <c r="P1916" s="2">
        <f t="shared" si="389"/>
        <v>12088.433080135495</v>
      </c>
    </row>
    <row r="1917" spans="1:16">
      <c r="A1917" s="6">
        <v>2</v>
      </c>
      <c r="B1917" s="6">
        <v>19</v>
      </c>
      <c r="C1917" s="6">
        <v>22</v>
      </c>
      <c r="D1917" s="6">
        <f t="shared" si="377"/>
        <v>43</v>
      </c>
      <c r="E1917" s="5">
        <f t="shared" si="378"/>
        <v>217.80000000000004</v>
      </c>
      <c r="F1917" s="5">
        <f t="shared" si="379"/>
        <v>911.23060582002495</v>
      </c>
      <c r="G1917" s="5">
        <f t="shared" si="380"/>
        <v>1301.1455960105666</v>
      </c>
      <c r="H1917" s="5">
        <f t="shared" si="381"/>
        <v>2430.1762018305917</v>
      </c>
      <c r="I1917" s="5">
        <f t="shared" si="382"/>
        <v>720</v>
      </c>
      <c r="J1917" s="5">
        <f t="shared" si="383"/>
        <v>1710.1762018305917</v>
      </c>
      <c r="K1917" s="2">
        <f t="shared" si="384"/>
        <v>54690.559059558887</v>
      </c>
      <c r="L1917" s="2">
        <f t="shared" si="385"/>
        <v>116786</v>
      </c>
      <c r="M1917" s="2">
        <f t="shared" si="386"/>
        <v>29480</v>
      </c>
      <c r="N1917" s="6">
        <f t="shared" si="387"/>
        <v>1</v>
      </c>
      <c r="O1917" s="2">
        <f t="shared" si="388"/>
        <v>12615.440940441113</v>
      </c>
      <c r="P1917" s="2">
        <f t="shared" si="389"/>
        <v>12615.440940441113</v>
      </c>
    </row>
    <row r="1918" spans="1:16">
      <c r="A1918" s="6">
        <v>2</v>
      </c>
      <c r="B1918" s="6">
        <v>19</v>
      </c>
      <c r="C1918" s="6">
        <v>23</v>
      </c>
      <c r="D1918" s="6">
        <f t="shared" si="377"/>
        <v>44</v>
      </c>
      <c r="E1918" s="5">
        <f t="shared" si="378"/>
        <v>217.80000000000004</v>
      </c>
      <c r="F1918" s="5">
        <f t="shared" si="379"/>
        <v>911.23060582002495</v>
      </c>
      <c r="G1918" s="5">
        <f t="shared" si="380"/>
        <v>1377.292184868003</v>
      </c>
      <c r="H1918" s="5">
        <f t="shared" si="381"/>
        <v>2506.3227906880279</v>
      </c>
      <c r="I1918" s="5">
        <f t="shared" si="382"/>
        <v>720</v>
      </c>
      <c r="J1918" s="5">
        <f t="shared" si="383"/>
        <v>1786.3227906880279</v>
      </c>
      <c r="K1918" s="2">
        <f t="shared" si="384"/>
        <v>56012.548449444927</v>
      </c>
      <c r="L1918" s="2">
        <f t="shared" si="385"/>
        <v>119486</v>
      </c>
      <c r="M1918" s="2">
        <f t="shared" si="386"/>
        <v>30360</v>
      </c>
      <c r="N1918" s="6">
        <f t="shared" si="387"/>
        <v>1</v>
      </c>
      <c r="O1918" s="2">
        <f t="shared" si="388"/>
        <v>13113.451550555073</v>
      </c>
      <c r="P1918" s="2">
        <f t="shared" si="389"/>
        <v>13113.451550555073</v>
      </c>
    </row>
    <row r="1919" spans="1:16">
      <c r="A1919" s="6">
        <v>2</v>
      </c>
      <c r="B1919" s="6">
        <v>19</v>
      </c>
      <c r="C1919" s="6">
        <v>24</v>
      </c>
      <c r="D1919" s="6">
        <f t="shared" si="377"/>
        <v>45</v>
      </c>
      <c r="E1919" s="5">
        <f t="shared" si="378"/>
        <v>217.80000000000004</v>
      </c>
      <c r="F1919" s="5">
        <f t="shared" si="379"/>
        <v>911.23060582002495</v>
      </c>
      <c r="G1919" s="5">
        <f t="shared" si="380"/>
        <v>1455.1391344474989</v>
      </c>
      <c r="H1919" s="5">
        <f t="shared" si="381"/>
        <v>2584.1697402675236</v>
      </c>
      <c r="I1919" s="5">
        <f t="shared" si="382"/>
        <v>720</v>
      </c>
      <c r="J1919" s="5">
        <f t="shared" si="383"/>
        <v>1864.1697402675236</v>
      </c>
      <c r="K1919" s="2">
        <f t="shared" si="384"/>
        <v>57364.057990755617</v>
      </c>
      <c r="L1919" s="2">
        <f t="shared" si="385"/>
        <v>122186</v>
      </c>
      <c r="M1919" s="2">
        <f t="shared" si="386"/>
        <v>31240</v>
      </c>
      <c r="N1919" s="6">
        <f t="shared" si="387"/>
        <v>1</v>
      </c>
      <c r="O1919" s="2">
        <f t="shared" si="388"/>
        <v>13581.942009244383</v>
      </c>
      <c r="P1919" s="2">
        <f t="shared" si="389"/>
        <v>13581.942009244383</v>
      </c>
    </row>
    <row r="1920" spans="1:16">
      <c r="A1920" s="6">
        <v>2</v>
      </c>
      <c r="B1920" s="6">
        <v>19</v>
      </c>
      <c r="C1920" s="6">
        <v>25</v>
      </c>
      <c r="D1920" s="6">
        <f t="shared" si="377"/>
        <v>46</v>
      </c>
      <c r="E1920" s="5">
        <f t="shared" si="378"/>
        <v>217.80000000000004</v>
      </c>
      <c r="F1920" s="5">
        <f t="shared" si="379"/>
        <v>911.23060582002495</v>
      </c>
      <c r="G1920" s="5">
        <f t="shared" si="380"/>
        <v>1534.7170558625965</v>
      </c>
      <c r="H1920" s="5">
        <f t="shared" si="381"/>
        <v>2663.7476616826216</v>
      </c>
      <c r="I1920" s="5">
        <f t="shared" si="382"/>
        <v>720</v>
      </c>
      <c r="J1920" s="5">
        <f t="shared" si="383"/>
        <v>1943.7476616826216</v>
      </c>
      <c r="K1920" s="2">
        <f t="shared" si="384"/>
        <v>58745.619126434402</v>
      </c>
      <c r="L1920" s="2">
        <f t="shared" si="385"/>
        <v>124886</v>
      </c>
      <c r="M1920" s="2">
        <f t="shared" si="386"/>
        <v>32120</v>
      </c>
      <c r="N1920" s="6">
        <f t="shared" si="387"/>
        <v>1</v>
      </c>
      <c r="O1920" s="2">
        <f t="shared" si="388"/>
        <v>14020.380873565598</v>
      </c>
      <c r="P1920" s="2">
        <f t="shared" si="389"/>
        <v>14020.380873565598</v>
      </c>
    </row>
    <row r="1921" spans="1:16">
      <c r="A1921" s="6">
        <v>2</v>
      </c>
      <c r="B1921" s="6">
        <v>19</v>
      </c>
      <c r="C1921" s="6">
        <v>26</v>
      </c>
      <c r="D1921" s="6">
        <f t="shared" si="377"/>
        <v>47</v>
      </c>
      <c r="E1921" s="5">
        <f t="shared" si="378"/>
        <v>217.80000000000004</v>
      </c>
      <c r="F1921" s="5">
        <f t="shared" si="379"/>
        <v>911.23060582002495</v>
      </c>
      <c r="G1921" s="5">
        <f t="shared" si="380"/>
        <v>1616.0570598233144</v>
      </c>
      <c r="H1921" s="5">
        <f t="shared" si="381"/>
        <v>2745.0876656433393</v>
      </c>
      <c r="I1921" s="5">
        <f t="shared" si="382"/>
        <v>720</v>
      </c>
      <c r="J1921" s="5">
        <f t="shared" si="383"/>
        <v>2025.0876656433393</v>
      </c>
      <c r="K1921" s="2">
        <f t="shared" si="384"/>
        <v>60157.771972974639</v>
      </c>
      <c r="L1921" s="2">
        <f t="shared" si="385"/>
        <v>127586</v>
      </c>
      <c r="M1921" s="2">
        <f t="shared" si="386"/>
        <v>33000</v>
      </c>
      <c r="N1921" s="6">
        <f t="shared" si="387"/>
        <v>1</v>
      </c>
      <c r="O1921" s="2">
        <f t="shared" si="388"/>
        <v>14428.228027025361</v>
      </c>
      <c r="P1921" s="2">
        <f t="shared" si="389"/>
        <v>14428.228027025361</v>
      </c>
    </row>
    <row r="1922" spans="1:16">
      <c r="A1922" s="6">
        <v>2</v>
      </c>
      <c r="B1922" s="6">
        <v>19</v>
      </c>
      <c r="C1922" s="6">
        <v>27</v>
      </c>
      <c r="D1922" s="6">
        <f t="shared" si="377"/>
        <v>48</v>
      </c>
      <c r="E1922" s="5">
        <f t="shared" si="378"/>
        <v>217.80000000000004</v>
      </c>
      <c r="F1922" s="5">
        <f t="shared" si="379"/>
        <v>911.23060582002495</v>
      </c>
      <c r="G1922" s="5">
        <f t="shared" si="380"/>
        <v>1699.1907643430709</v>
      </c>
      <c r="H1922" s="5">
        <f t="shared" si="381"/>
        <v>2828.2213701630958</v>
      </c>
      <c r="I1922" s="5">
        <f t="shared" si="382"/>
        <v>720</v>
      </c>
      <c r="J1922" s="5">
        <f t="shared" si="383"/>
        <v>2108.2213701630958</v>
      </c>
      <c r="K1922" s="2">
        <f t="shared" si="384"/>
        <v>61601.065454220414</v>
      </c>
      <c r="L1922" s="2">
        <f t="shared" si="385"/>
        <v>130286</v>
      </c>
      <c r="M1922" s="2">
        <f t="shared" si="386"/>
        <v>33880</v>
      </c>
      <c r="N1922" s="6">
        <f t="shared" si="387"/>
        <v>1</v>
      </c>
      <c r="O1922" s="2">
        <f t="shared" si="388"/>
        <v>14804.934545779586</v>
      </c>
      <c r="P1922" s="2">
        <f t="shared" si="389"/>
        <v>14804.934545779586</v>
      </c>
    </row>
    <row r="1923" spans="1:16">
      <c r="A1923" s="6">
        <v>2</v>
      </c>
      <c r="B1923" s="6">
        <v>19</v>
      </c>
      <c r="C1923" s="6">
        <v>28</v>
      </c>
      <c r="D1923" s="6">
        <f t="shared" si="377"/>
        <v>49</v>
      </c>
      <c r="E1923" s="5">
        <f t="shared" si="378"/>
        <v>217.80000000000004</v>
      </c>
      <c r="F1923" s="5">
        <f t="shared" si="379"/>
        <v>911.23060582002495</v>
      </c>
      <c r="G1923" s="5">
        <f t="shared" si="380"/>
        <v>1784.1503025602246</v>
      </c>
      <c r="H1923" s="5">
        <f t="shared" si="381"/>
        <v>2913.1809083802495</v>
      </c>
      <c r="I1923" s="5">
        <f t="shared" si="382"/>
        <v>720</v>
      </c>
      <c r="J1923" s="5">
        <f t="shared" si="383"/>
        <v>2193.1809083802495</v>
      </c>
      <c r="K1923" s="2">
        <f t="shared" si="384"/>
        <v>63076.057437157113</v>
      </c>
      <c r="L1923" s="2">
        <f t="shared" si="385"/>
        <v>132986</v>
      </c>
      <c r="M1923" s="2">
        <f t="shared" si="386"/>
        <v>34760</v>
      </c>
      <c r="N1923" s="6">
        <f t="shared" si="387"/>
        <v>1</v>
      </c>
      <c r="O1923" s="2">
        <f t="shared" si="388"/>
        <v>15149.942562842887</v>
      </c>
      <c r="P1923" s="2">
        <f t="shared" si="389"/>
        <v>15149.942562842887</v>
      </c>
    </row>
    <row r="1924" spans="1:16">
      <c r="A1924" s="6">
        <v>2</v>
      </c>
      <c r="B1924" s="6">
        <v>19</v>
      </c>
      <c r="C1924" s="6">
        <v>29</v>
      </c>
      <c r="D1924" s="6">
        <f t="shared" ref="D1924:D1987" si="390">A1924+B1924+C1924</f>
        <v>50</v>
      </c>
      <c r="E1924" s="5">
        <f t="shared" ref="E1924:E1987" si="391">IF(A1924=0,0,A1924*LABOR_HRS_WK_TOM*SEASON_WEEKS*(1+DIM_PCT_TOM)^A1924)</f>
        <v>217.80000000000004</v>
      </c>
      <c r="F1924" s="5">
        <f t="shared" ref="F1924:F1987" si="392">IF(B1924=0,0,B1924*LABOR_HRS_WK_CAR*SEASON_WEEKS*(1+DIM_PCT_CAR)^B1924)</f>
        <v>911.23060582002495</v>
      </c>
      <c r="G1924" s="5">
        <f t="shared" ref="G1924:G1987" si="393">IF(C1924=0,0,C1924*LABOR_HRS_WK_MES*SEASON_WEEKS*(1+DIM_PCT_MES)^C1924)</f>
        <v>1870.9683306758782</v>
      </c>
      <c r="H1924" s="5">
        <f t="shared" ref="H1924:H1987" si="394">E1924+F1924+G1924</f>
        <v>2999.9989364959029</v>
      </c>
      <c r="I1924" s="5">
        <f t="shared" ref="I1924:I1987" si="395">MIN(H1924,FARMER_HRS)</f>
        <v>720</v>
      </c>
      <c r="J1924" s="5">
        <f t="shared" ref="J1924:J1987" si="396">MAX(0,H1924-FARMER_HRS)</f>
        <v>2279.9989364959029</v>
      </c>
      <c r="K1924" s="2">
        <f t="shared" ref="K1924:K1987" si="397">I1924*FARMER_RATE+J1924*TEMP_WORKER_RATE</f>
        <v>64583.314869720532</v>
      </c>
      <c r="L1924" s="2">
        <f t="shared" ref="L1924:L1987" si="398">A1924*PRICE_TOM+B1924*PRICE_CAR+C1924*PRICE_MES</f>
        <v>135686</v>
      </c>
      <c r="M1924" s="2">
        <f t="shared" ref="M1924:M1987" si="399">A1924*FERT_BED_TOM+B1924*FERT_BED_CAR+C1924*FERT_BED_MES</f>
        <v>35640</v>
      </c>
      <c r="N1924" s="6">
        <f t="shared" ref="N1924:N1987" si="400">IF(AND(D1924&lt;=TOTAL_BEDS,J1924&lt;=TEMP_WORKER_MAX*TEMP_WORKER_HRS),1,0)</f>
        <v>1</v>
      </c>
      <c r="O1924" s="2">
        <f t="shared" ref="O1924:O1987" si="401">L1924-M1924-K1924-FIXED_COSTS</f>
        <v>15462.685130279468</v>
      </c>
      <c r="P1924" s="2">
        <f t="shared" ref="P1924:P1987" si="402">IF(N1924=1,O1924,"")</f>
        <v>15462.685130279468</v>
      </c>
    </row>
    <row r="1925" spans="1:16">
      <c r="A1925" s="6">
        <v>2</v>
      </c>
      <c r="B1925" s="6">
        <v>19</v>
      </c>
      <c r="C1925" s="6">
        <v>30</v>
      </c>
      <c r="D1925" s="6">
        <f t="shared" si="390"/>
        <v>51</v>
      </c>
      <c r="E1925" s="5">
        <f t="shared" si="391"/>
        <v>217.80000000000004</v>
      </c>
      <c r="F1925" s="5">
        <f t="shared" si="392"/>
        <v>911.23060582002495</v>
      </c>
      <c r="G1925" s="5">
        <f t="shared" si="393"/>
        <v>1959.6780360096488</v>
      </c>
      <c r="H1925" s="5">
        <f t="shared" si="394"/>
        <v>3088.708641829674</v>
      </c>
      <c r="I1925" s="5">
        <f t="shared" si="395"/>
        <v>720</v>
      </c>
      <c r="J1925" s="5">
        <f t="shared" si="396"/>
        <v>2368.708641829674</v>
      </c>
      <c r="K1925" s="2">
        <f t="shared" si="397"/>
        <v>66123.413920654071</v>
      </c>
      <c r="L1925" s="2">
        <f t="shared" si="398"/>
        <v>138386</v>
      </c>
      <c r="M1925" s="2">
        <f t="shared" si="399"/>
        <v>36520</v>
      </c>
      <c r="N1925" s="6">
        <f t="shared" si="400"/>
        <v>1</v>
      </c>
      <c r="O1925" s="2">
        <f t="shared" si="401"/>
        <v>15742.586079345929</v>
      </c>
      <c r="P1925" s="2">
        <f t="shared" si="402"/>
        <v>15742.586079345929</v>
      </c>
    </row>
    <row r="1926" spans="1:16">
      <c r="A1926" s="6">
        <v>2</v>
      </c>
      <c r="B1926" s="6">
        <v>20</v>
      </c>
      <c r="C1926" s="6">
        <v>0</v>
      </c>
      <c r="D1926" s="6">
        <f t="shared" si="390"/>
        <v>22</v>
      </c>
      <c r="E1926" s="5">
        <f t="shared" si="391"/>
        <v>217.80000000000004</v>
      </c>
      <c r="F1926" s="5">
        <f t="shared" si="392"/>
        <v>983.16986417423732</v>
      </c>
      <c r="G1926" s="5">
        <f t="shared" si="393"/>
        <v>0</v>
      </c>
      <c r="H1926" s="5">
        <f t="shared" si="394"/>
        <v>1200.9698641742373</v>
      </c>
      <c r="I1926" s="5">
        <f t="shared" si="395"/>
        <v>720</v>
      </c>
      <c r="J1926" s="5">
        <f t="shared" si="396"/>
        <v>480.96986417423727</v>
      </c>
      <c r="K1926" s="2">
        <f t="shared" si="397"/>
        <v>33350.17125302495</v>
      </c>
      <c r="L1926" s="2">
        <f t="shared" si="398"/>
        <v>59480</v>
      </c>
      <c r="M1926" s="2">
        <f t="shared" si="399"/>
        <v>10560</v>
      </c>
      <c r="N1926" s="6">
        <f t="shared" si="400"/>
        <v>1</v>
      </c>
      <c r="O1926" s="2">
        <f t="shared" si="401"/>
        <v>-4430.1712530249497</v>
      </c>
      <c r="P1926" s="2">
        <f t="shared" si="402"/>
        <v>-4430.1712530249497</v>
      </c>
    </row>
    <row r="1927" spans="1:16">
      <c r="A1927" s="6">
        <v>2</v>
      </c>
      <c r="B1927" s="6">
        <v>20</v>
      </c>
      <c r="C1927" s="6">
        <v>1</v>
      </c>
      <c r="D1927" s="6">
        <f t="shared" si="390"/>
        <v>23</v>
      </c>
      <c r="E1927" s="5">
        <f t="shared" si="391"/>
        <v>217.80000000000004</v>
      </c>
      <c r="F1927" s="5">
        <f t="shared" si="392"/>
        <v>983.16986417423732</v>
      </c>
      <c r="G1927" s="5">
        <f t="shared" si="393"/>
        <v>45.5625</v>
      </c>
      <c r="H1927" s="5">
        <f t="shared" si="394"/>
        <v>1246.5323641742373</v>
      </c>
      <c r="I1927" s="5">
        <f t="shared" si="395"/>
        <v>720</v>
      </c>
      <c r="J1927" s="5">
        <f t="shared" si="396"/>
        <v>526.53236417423727</v>
      </c>
      <c r="K1927" s="2">
        <f t="shared" si="397"/>
        <v>34141.18687802495</v>
      </c>
      <c r="L1927" s="2">
        <f t="shared" si="398"/>
        <v>62180</v>
      </c>
      <c r="M1927" s="2">
        <f t="shared" si="399"/>
        <v>11440</v>
      </c>
      <c r="N1927" s="6">
        <f t="shared" si="400"/>
        <v>1</v>
      </c>
      <c r="O1927" s="2">
        <f t="shared" si="401"/>
        <v>-3401.1868780249497</v>
      </c>
      <c r="P1927" s="2">
        <f t="shared" si="402"/>
        <v>-3401.1868780249497</v>
      </c>
    </row>
    <row r="1928" spans="1:16">
      <c r="A1928" s="6">
        <v>2</v>
      </c>
      <c r="B1928" s="6">
        <v>20</v>
      </c>
      <c r="C1928" s="6">
        <v>2</v>
      </c>
      <c r="D1928" s="6">
        <f t="shared" si="390"/>
        <v>24</v>
      </c>
      <c r="E1928" s="5">
        <f t="shared" si="391"/>
        <v>217.80000000000004</v>
      </c>
      <c r="F1928" s="5">
        <f t="shared" si="392"/>
        <v>983.16986417423732</v>
      </c>
      <c r="G1928" s="5">
        <f t="shared" si="393"/>
        <v>92.264062499999994</v>
      </c>
      <c r="H1928" s="5">
        <f t="shared" si="394"/>
        <v>1293.2339266742372</v>
      </c>
      <c r="I1928" s="5">
        <f t="shared" si="395"/>
        <v>720</v>
      </c>
      <c r="J1928" s="5">
        <f t="shared" si="396"/>
        <v>573.23392667423718</v>
      </c>
      <c r="K1928" s="2">
        <f t="shared" si="397"/>
        <v>34951.97789364995</v>
      </c>
      <c r="L1928" s="2">
        <f t="shared" si="398"/>
        <v>64880</v>
      </c>
      <c r="M1928" s="2">
        <f t="shared" si="399"/>
        <v>12320</v>
      </c>
      <c r="N1928" s="6">
        <f t="shared" si="400"/>
        <v>1</v>
      </c>
      <c r="O1928" s="2">
        <f t="shared" si="401"/>
        <v>-2391.9778936499497</v>
      </c>
      <c r="P1928" s="2">
        <f t="shared" si="402"/>
        <v>-2391.9778936499497</v>
      </c>
    </row>
    <row r="1929" spans="1:16">
      <c r="A1929" s="6">
        <v>2</v>
      </c>
      <c r="B1929" s="6">
        <v>20</v>
      </c>
      <c r="C1929" s="6">
        <v>3</v>
      </c>
      <c r="D1929" s="6">
        <f t="shared" si="390"/>
        <v>25</v>
      </c>
      <c r="E1929" s="5">
        <f t="shared" si="391"/>
        <v>217.80000000000004</v>
      </c>
      <c r="F1929" s="5">
        <f t="shared" si="392"/>
        <v>983.16986417423732</v>
      </c>
      <c r="G1929" s="5">
        <f t="shared" si="393"/>
        <v>140.12604492187498</v>
      </c>
      <c r="H1929" s="5">
        <f t="shared" si="394"/>
        <v>1341.0959090961123</v>
      </c>
      <c r="I1929" s="5">
        <f t="shared" si="395"/>
        <v>720</v>
      </c>
      <c r="J1929" s="5">
        <f t="shared" si="396"/>
        <v>621.09590909611234</v>
      </c>
      <c r="K1929" s="2">
        <f t="shared" si="397"/>
        <v>35782.915088474168</v>
      </c>
      <c r="L1929" s="2">
        <f t="shared" si="398"/>
        <v>67580</v>
      </c>
      <c r="M1929" s="2">
        <f t="shared" si="399"/>
        <v>13200</v>
      </c>
      <c r="N1929" s="6">
        <f t="shared" si="400"/>
        <v>1</v>
      </c>
      <c r="O1929" s="2">
        <f t="shared" si="401"/>
        <v>-1402.9150884741684</v>
      </c>
      <c r="P1929" s="2">
        <f t="shared" si="402"/>
        <v>-1402.9150884741684</v>
      </c>
    </row>
    <row r="1930" spans="1:16">
      <c r="A1930" s="6">
        <v>2</v>
      </c>
      <c r="B1930" s="6">
        <v>20</v>
      </c>
      <c r="C1930" s="6">
        <v>4</v>
      </c>
      <c r="D1930" s="6">
        <f t="shared" si="390"/>
        <v>26</v>
      </c>
      <c r="E1930" s="5">
        <f t="shared" si="391"/>
        <v>217.80000000000004</v>
      </c>
      <c r="F1930" s="5">
        <f t="shared" si="392"/>
        <v>983.16986417423732</v>
      </c>
      <c r="G1930" s="5">
        <f t="shared" si="393"/>
        <v>189.17016064453125</v>
      </c>
      <c r="H1930" s="5">
        <f t="shared" si="394"/>
        <v>1390.1400248187686</v>
      </c>
      <c r="I1930" s="5">
        <f t="shared" si="395"/>
        <v>720</v>
      </c>
      <c r="J1930" s="5">
        <f t="shared" si="396"/>
        <v>670.14002481876855</v>
      </c>
      <c r="K1930" s="2">
        <f t="shared" si="397"/>
        <v>36634.375430881395</v>
      </c>
      <c r="L1930" s="2">
        <f t="shared" si="398"/>
        <v>70280</v>
      </c>
      <c r="M1930" s="2">
        <f t="shared" si="399"/>
        <v>14080</v>
      </c>
      <c r="N1930" s="6">
        <f t="shared" si="400"/>
        <v>1</v>
      </c>
      <c r="O1930" s="2">
        <f t="shared" si="401"/>
        <v>-434.375430881395</v>
      </c>
      <c r="P1930" s="2">
        <f t="shared" si="402"/>
        <v>-434.375430881395</v>
      </c>
    </row>
    <row r="1931" spans="1:16">
      <c r="A1931" s="6">
        <v>2</v>
      </c>
      <c r="B1931" s="6">
        <v>20</v>
      </c>
      <c r="C1931" s="6">
        <v>5</v>
      </c>
      <c r="D1931" s="6">
        <f t="shared" si="390"/>
        <v>27</v>
      </c>
      <c r="E1931" s="5">
        <f t="shared" si="391"/>
        <v>217.80000000000004</v>
      </c>
      <c r="F1931" s="5">
        <f t="shared" si="392"/>
        <v>983.16986417423732</v>
      </c>
      <c r="G1931" s="5">
        <f t="shared" si="393"/>
        <v>239.41848456573481</v>
      </c>
      <c r="H1931" s="5">
        <f t="shared" si="394"/>
        <v>1440.3883487399721</v>
      </c>
      <c r="I1931" s="5">
        <f t="shared" si="395"/>
        <v>720</v>
      </c>
      <c r="J1931" s="5">
        <f t="shared" si="396"/>
        <v>720.38834873997212</v>
      </c>
      <c r="K1931" s="2">
        <f t="shared" si="397"/>
        <v>37506.742165624513</v>
      </c>
      <c r="L1931" s="2">
        <f t="shared" si="398"/>
        <v>72980</v>
      </c>
      <c r="M1931" s="2">
        <f t="shared" si="399"/>
        <v>14960</v>
      </c>
      <c r="N1931" s="6">
        <f t="shared" si="400"/>
        <v>1</v>
      </c>
      <c r="O1931" s="2">
        <f t="shared" si="401"/>
        <v>513.25783437548671</v>
      </c>
      <c r="P1931" s="2">
        <f t="shared" si="402"/>
        <v>513.25783437548671</v>
      </c>
    </row>
    <row r="1932" spans="1:16">
      <c r="A1932" s="6">
        <v>2</v>
      </c>
      <c r="B1932" s="6">
        <v>20</v>
      </c>
      <c r="C1932" s="6">
        <v>6</v>
      </c>
      <c r="D1932" s="6">
        <f t="shared" si="390"/>
        <v>28</v>
      </c>
      <c r="E1932" s="5">
        <f t="shared" si="391"/>
        <v>217.80000000000004</v>
      </c>
      <c r="F1932" s="5">
        <f t="shared" si="392"/>
        <v>983.16986417423732</v>
      </c>
      <c r="G1932" s="5">
        <f t="shared" si="393"/>
        <v>290.89345874736784</v>
      </c>
      <c r="H1932" s="5">
        <f t="shared" si="394"/>
        <v>1491.8633229216052</v>
      </c>
      <c r="I1932" s="5">
        <f t="shared" si="395"/>
        <v>720</v>
      </c>
      <c r="J1932" s="5">
        <f t="shared" si="396"/>
        <v>771.86332292160523</v>
      </c>
      <c r="K1932" s="2">
        <f t="shared" si="397"/>
        <v>38400.404911833422</v>
      </c>
      <c r="L1932" s="2">
        <f t="shared" si="398"/>
        <v>75680</v>
      </c>
      <c r="M1932" s="2">
        <f t="shared" si="399"/>
        <v>15840</v>
      </c>
      <c r="N1932" s="6">
        <f t="shared" si="400"/>
        <v>1</v>
      </c>
      <c r="O1932" s="2">
        <f t="shared" si="401"/>
        <v>1439.5950881665776</v>
      </c>
      <c r="P1932" s="2">
        <f t="shared" si="402"/>
        <v>1439.5950881665776</v>
      </c>
    </row>
    <row r="1933" spans="1:16">
      <c r="A1933" s="6">
        <v>2</v>
      </c>
      <c r="B1933" s="6">
        <v>20</v>
      </c>
      <c r="C1933" s="6">
        <v>7</v>
      </c>
      <c r="D1933" s="6">
        <f t="shared" si="390"/>
        <v>29</v>
      </c>
      <c r="E1933" s="5">
        <f t="shared" si="391"/>
        <v>217.80000000000004</v>
      </c>
      <c r="F1933" s="5">
        <f t="shared" si="392"/>
        <v>983.16986417423732</v>
      </c>
      <c r="G1933" s="5">
        <f t="shared" si="393"/>
        <v>343.61789814532818</v>
      </c>
      <c r="H1933" s="5">
        <f t="shared" si="394"/>
        <v>1544.5877623195654</v>
      </c>
      <c r="I1933" s="5">
        <f t="shared" si="395"/>
        <v>720</v>
      </c>
      <c r="J1933" s="5">
        <f t="shared" si="396"/>
        <v>824.5877623195654</v>
      </c>
      <c r="K1933" s="2">
        <f t="shared" si="397"/>
        <v>39315.759762492453</v>
      </c>
      <c r="L1933" s="2">
        <f t="shared" si="398"/>
        <v>78380</v>
      </c>
      <c r="M1933" s="2">
        <f t="shared" si="399"/>
        <v>16720</v>
      </c>
      <c r="N1933" s="6">
        <f t="shared" si="400"/>
        <v>1</v>
      </c>
      <c r="O1933" s="2">
        <f t="shared" si="401"/>
        <v>2344.2402375075471</v>
      </c>
      <c r="P1933" s="2">
        <f t="shared" si="402"/>
        <v>2344.2402375075471</v>
      </c>
    </row>
    <row r="1934" spans="1:16">
      <c r="A1934" s="6">
        <v>2</v>
      </c>
      <c r="B1934" s="6">
        <v>20</v>
      </c>
      <c r="C1934" s="6">
        <v>8</v>
      </c>
      <c r="D1934" s="6">
        <f t="shared" si="390"/>
        <v>30</v>
      </c>
      <c r="E1934" s="5">
        <f t="shared" si="391"/>
        <v>217.80000000000004</v>
      </c>
      <c r="F1934" s="5">
        <f t="shared" si="392"/>
        <v>983.16986417423732</v>
      </c>
      <c r="G1934" s="5">
        <f t="shared" si="393"/>
        <v>397.61499642530839</v>
      </c>
      <c r="H1934" s="5">
        <f t="shared" si="394"/>
        <v>1598.5848605995457</v>
      </c>
      <c r="I1934" s="5">
        <f t="shared" si="395"/>
        <v>720</v>
      </c>
      <c r="J1934" s="5">
        <f t="shared" si="396"/>
        <v>878.58486059954566</v>
      </c>
      <c r="K1934" s="2">
        <f t="shared" si="397"/>
        <v>40253.20938540878</v>
      </c>
      <c r="L1934" s="2">
        <f t="shared" si="398"/>
        <v>81080</v>
      </c>
      <c r="M1934" s="2">
        <f t="shared" si="399"/>
        <v>17600</v>
      </c>
      <c r="N1934" s="6">
        <f t="shared" si="400"/>
        <v>1</v>
      </c>
      <c r="O1934" s="2">
        <f t="shared" si="401"/>
        <v>3226.7906145912202</v>
      </c>
      <c r="P1934" s="2">
        <f t="shared" si="402"/>
        <v>3226.7906145912202</v>
      </c>
    </row>
    <row r="1935" spans="1:16">
      <c r="A1935" s="6">
        <v>2</v>
      </c>
      <c r="B1935" s="6">
        <v>20</v>
      </c>
      <c r="C1935" s="6">
        <v>9</v>
      </c>
      <c r="D1935" s="6">
        <f t="shared" si="390"/>
        <v>31</v>
      </c>
      <c r="E1935" s="5">
        <f t="shared" si="391"/>
        <v>217.80000000000004</v>
      </c>
      <c r="F1935" s="5">
        <f t="shared" si="392"/>
        <v>983.16986417423732</v>
      </c>
      <c r="G1935" s="5">
        <f t="shared" si="393"/>
        <v>452.90833186570285</v>
      </c>
      <c r="H1935" s="5">
        <f t="shared" si="394"/>
        <v>1653.8781960399401</v>
      </c>
      <c r="I1935" s="5">
        <f t="shared" si="395"/>
        <v>720</v>
      </c>
      <c r="J1935" s="5">
        <f t="shared" si="396"/>
        <v>933.87819603994012</v>
      </c>
      <c r="K1935" s="2">
        <f t="shared" si="397"/>
        <v>41213.163125693405</v>
      </c>
      <c r="L1935" s="2">
        <f t="shared" si="398"/>
        <v>83780</v>
      </c>
      <c r="M1935" s="2">
        <f t="shared" si="399"/>
        <v>18480</v>
      </c>
      <c r="N1935" s="6">
        <f t="shared" si="400"/>
        <v>1</v>
      </c>
      <c r="O1935" s="2">
        <f t="shared" si="401"/>
        <v>4086.8368743065948</v>
      </c>
      <c r="P1935" s="2">
        <f t="shared" si="402"/>
        <v>4086.8368743065948</v>
      </c>
    </row>
    <row r="1936" spans="1:16">
      <c r="A1936" s="6">
        <v>2</v>
      </c>
      <c r="B1936" s="6">
        <v>20</v>
      </c>
      <c r="C1936" s="6">
        <v>10</v>
      </c>
      <c r="D1936" s="6">
        <f t="shared" si="390"/>
        <v>32</v>
      </c>
      <c r="E1936" s="5">
        <f t="shared" si="391"/>
        <v>217.80000000000004</v>
      </c>
      <c r="F1936" s="5">
        <f t="shared" si="392"/>
        <v>983.16986417423732</v>
      </c>
      <c r="G1936" s="5">
        <f t="shared" si="393"/>
        <v>509.52187334891573</v>
      </c>
      <c r="H1936" s="5">
        <f t="shared" si="394"/>
        <v>1710.491737523153</v>
      </c>
      <c r="I1936" s="5">
        <f t="shared" si="395"/>
        <v>720</v>
      </c>
      <c r="J1936" s="5">
        <f t="shared" si="396"/>
        <v>990.49173752315301</v>
      </c>
      <c r="K1936" s="2">
        <f t="shared" si="397"/>
        <v>42196.03710977696</v>
      </c>
      <c r="L1936" s="2">
        <f t="shared" si="398"/>
        <v>86480</v>
      </c>
      <c r="M1936" s="2">
        <f t="shared" si="399"/>
        <v>19360</v>
      </c>
      <c r="N1936" s="6">
        <f t="shared" si="400"/>
        <v>1</v>
      </c>
      <c r="O1936" s="2">
        <f t="shared" si="401"/>
        <v>4923.9628902230397</v>
      </c>
      <c r="P1936" s="2">
        <f t="shared" si="402"/>
        <v>4923.9628902230397</v>
      </c>
    </row>
    <row r="1937" spans="1:16">
      <c r="A1937" s="6">
        <v>2</v>
      </c>
      <c r="B1937" s="6">
        <v>20</v>
      </c>
      <c r="C1937" s="6">
        <v>11</v>
      </c>
      <c r="D1937" s="6">
        <f t="shared" si="390"/>
        <v>33</v>
      </c>
      <c r="E1937" s="5">
        <f t="shared" si="391"/>
        <v>217.80000000000004</v>
      </c>
      <c r="F1937" s="5">
        <f t="shared" si="392"/>
        <v>983.16986417423732</v>
      </c>
      <c r="G1937" s="5">
        <f t="shared" si="393"/>
        <v>567.47998644235474</v>
      </c>
      <c r="H1937" s="5">
        <f t="shared" si="394"/>
        <v>1768.4498506165919</v>
      </c>
      <c r="I1937" s="5">
        <f t="shared" si="395"/>
        <v>720</v>
      </c>
      <c r="J1937" s="5">
        <f t="shared" si="396"/>
        <v>1048.4498506165919</v>
      </c>
      <c r="K1937" s="2">
        <f t="shared" si="397"/>
        <v>43202.254350982497</v>
      </c>
      <c r="L1937" s="2">
        <f t="shared" si="398"/>
        <v>89180</v>
      </c>
      <c r="M1937" s="2">
        <f t="shared" si="399"/>
        <v>20240</v>
      </c>
      <c r="N1937" s="6">
        <f t="shared" si="400"/>
        <v>1</v>
      </c>
      <c r="O1937" s="2">
        <f t="shared" si="401"/>
        <v>5737.7456490175027</v>
      </c>
      <c r="P1937" s="2">
        <f t="shared" si="402"/>
        <v>5737.7456490175027</v>
      </c>
    </row>
    <row r="1938" spans="1:16">
      <c r="A1938" s="6">
        <v>2</v>
      </c>
      <c r="B1938" s="6">
        <v>20</v>
      </c>
      <c r="C1938" s="6">
        <v>12</v>
      </c>
      <c r="D1938" s="6">
        <f t="shared" si="390"/>
        <v>34</v>
      </c>
      <c r="E1938" s="5">
        <f t="shared" si="391"/>
        <v>217.80000000000004</v>
      </c>
      <c r="F1938" s="5">
        <f t="shared" si="392"/>
        <v>983.16986417423732</v>
      </c>
      <c r="G1938" s="5">
        <f t="shared" si="393"/>
        <v>626.80743957041921</v>
      </c>
      <c r="H1938" s="5">
        <f t="shared" si="394"/>
        <v>1827.7773037446564</v>
      </c>
      <c r="I1938" s="5">
        <f t="shared" si="395"/>
        <v>720</v>
      </c>
      <c r="J1938" s="5">
        <f t="shared" si="396"/>
        <v>1107.7773037446564</v>
      </c>
      <c r="K1938" s="2">
        <f t="shared" si="397"/>
        <v>44232.244856678066</v>
      </c>
      <c r="L1938" s="2">
        <f t="shared" si="398"/>
        <v>91880</v>
      </c>
      <c r="M1938" s="2">
        <f t="shared" si="399"/>
        <v>21120</v>
      </c>
      <c r="N1938" s="6">
        <f t="shared" si="400"/>
        <v>1</v>
      </c>
      <c r="O1938" s="2">
        <f t="shared" si="401"/>
        <v>6527.7551433219342</v>
      </c>
      <c r="P1938" s="2">
        <f t="shared" si="402"/>
        <v>6527.7551433219342</v>
      </c>
    </row>
    <row r="1939" spans="1:16">
      <c r="A1939" s="6">
        <v>2</v>
      </c>
      <c r="B1939" s="6">
        <v>20</v>
      </c>
      <c r="C1939" s="6">
        <v>13</v>
      </c>
      <c r="D1939" s="6">
        <f t="shared" si="390"/>
        <v>35</v>
      </c>
      <c r="E1939" s="5">
        <f t="shared" si="391"/>
        <v>217.80000000000004</v>
      </c>
      <c r="F1939" s="5">
        <f t="shared" si="392"/>
        <v>983.16986417423732</v>
      </c>
      <c r="G1939" s="5">
        <f t="shared" si="393"/>
        <v>687.52941027880343</v>
      </c>
      <c r="H1939" s="5">
        <f t="shared" si="394"/>
        <v>1888.4992744530407</v>
      </c>
      <c r="I1939" s="5">
        <f t="shared" si="395"/>
        <v>720</v>
      </c>
      <c r="J1939" s="5">
        <f t="shared" si="396"/>
        <v>1168.4992744530407</v>
      </c>
      <c r="K1939" s="2">
        <f t="shared" si="397"/>
        <v>45286.445737031958</v>
      </c>
      <c r="L1939" s="2">
        <f t="shared" si="398"/>
        <v>94580</v>
      </c>
      <c r="M1939" s="2">
        <f t="shared" si="399"/>
        <v>22000</v>
      </c>
      <c r="N1939" s="6">
        <f t="shared" si="400"/>
        <v>1</v>
      </c>
      <c r="O1939" s="2">
        <f t="shared" si="401"/>
        <v>7293.5542629680422</v>
      </c>
      <c r="P1939" s="2">
        <f t="shared" si="402"/>
        <v>7293.5542629680422</v>
      </c>
    </row>
    <row r="1940" spans="1:16">
      <c r="A1940" s="6">
        <v>2</v>
      </c>
      <c r="B1940" s="6">
        <v>20</v>
      </c>
      <c r="C1940" s="6">
        <v>14</v>
      </c>
      <c r="D1940" s="6">
        <f t="shared" si="390"/>
        <v>36</v>
      </c>
      <c r="E1940" s="5">
        <f t="shared" si="391"/>
        <v>217.80000000000004</v>
      </c>
      <c r="F1940" s="5">
        <f t="shared" si="392"/>
        <v>983.16986417423732</v>
      </c>
      <c r="G1940" s="5">
        <f t="shared" si="393"/>
        <v>749.67149159246469</v>
      </c>
      <c r="H1940" s="5">
        <f t="shared" si="394"/>
        <v>1950.641355766702</v>
      </c>
      <c r="I1940" s="5">
        <f t="shared" si="395"/>
        <v>720</v>
      </c>
      <c r="J1940" s="5">
        <f t="shared" si="396"/>
        <v>1230.641355766702</v>
      </c>
      <c r="K1940" s="2">
        <f t="shared" si="397"/>
        <v>46365.301315394128</v>
      </c>
      <c r="L1940" s="2">
        <f t="shared" si="398"/>
        <v>97280</v>
      </c>
      <c r="M1940" s="2">
        <f t="shared" si="399"/>
        <v>22880</v>
      </c>
      <c r="N1940" s="6">
        <f t="shared" si="400"/>
        <v>1</v>
      </c>
      <c r="O1940" s="2">
        <f t="shared" si="401"/>
        <v>8034.6986846058717</v>
      </c>
      <c r="P1940" s="2">
        <f t="shared" si="402"/>
        <v>8034.6986846058717</v>
      </c>
    </row>
    <row r="1941" spans="1:16">
      <c r="A1941" s="6">
        <v>2</v>
      </c>
      <c r="B1941" s="6">
        <v>20</v>
      </c>
      <c r="C1941" s="6">
        <v>15</v>
      </c>
      <c r="D1941" s="6">
        <f t="shared" si="390"/>
        <v>37</v>
      </c>
      <c r="E1941" s="5">
        <f t="shared" si="391"/>
        <v>217.80000000000004</v>
      </c>
      <c r="F1941" s="5">
        <f t="shared" si="392"/>
        <v>983.16986417423732</v>
      </c>
      <c r="G1941" s="5">
        <f t="shared" si="393"/>
        <v>813.25969846861108</v>
      </c>
      <c r="H1941" s="5">
        <f t="shared" si="394"/>
        <v>2014.2295626428484</v>
      </c>
      <c r="I1941" s="5">
        <f t="shared" si="395"/>
        <v>720</v>
      </c>
      <c r="J1941" s="5">
        <f t="shared" si="396"/>
        <v>1294.2295626428484</v>
      </c>
      <c r="K1941" s="2">
        <f t="shared" si="397"/>
        <v>47469.263240327229</v>
      </c>
      <c r="L1941" s="2">
        <f t="shared" si="398"/>
        <v>99980</v>
      </c>
      <c r="M1941" s="2">
        <f t="shared" si="399"/>
        <v>23760</v>
      </c>
      <c r="N1941" s="6">
        <f t="shared" si="400"/>
        <v>1</v>
      </c>
      <c r="O1941" s="2">
        <f t="shared" si="401"/>
        <v>8750.7367596727709</v>
      </c>
      <c r="P1941" s="2">
        <f t="shared" si="402"/>
        <v>8750.7367596727709</v>
      </c>
    </row>
    <row r="1942" spans="1:16">
      <c r="A1942" s="6">
        <v>2</v>
      </c>
      <c r="B1942" s="6">
        <v>20</v>
      </c>
      <c r="C1942" s="6">
        <v>16</v>
      </c>
      <c r="D1942" s="6">
        <f t="shared" si="390"/>
        <v>38</v>
      </c>
      <c r="E1942" s="5">
        <f t="shared" si="391"/>
        <v>217.80000000000004</v>
      </c>
      <c r="F1942" s="5">
        <f t="shared" si="392"/>
        <v>983.16986417423732</v>
      </c>
      <c r="G1942" s="5">
        <f t="shared" si="393"/>
        <v>878.32047434610013</v>
      </c>
      <c r="H1942" s="5">
        <f t="shared" si="394"/>
        <v>2079.2903385203372</v>
      </c>
      <c r="I1942" s="5">
        <f t="shared" si="395"/>
        <v>720</v>
      </c>
      <c r="J1942" s="5">
        <f t="shared" si="396"/>
        <v>1359.2903385203372</v>
      </c>
      <c r="K1942" s="2">
        <f t="shared" si="397"/>
        <v>48598.790599311411</v>
      </c>
      <c r="L1942" s="2">
        <f t="shared" si="398"/>
        <v>102680</v>
      </c>
      <c r="M1942" s="2">
        <f t="shared" si="399"/>
        <v>24640</v>
      </c>
      <c r="N1942" s="6">
        <f t="shared" si="400"/>
        <v>1</v>
      </c>
      <c r="O1942" s="2">
        <f t="shared" si="401"/>
        <v>9441.2094006885891</v>
      </c>
      <c r="P1942" s="2">
        <f t="shared" si="402"/>
        <v>9441.2094006885891</v>
      </c>
    </row>
    <row r="1943" spans="1:16">
      <c r="A1943" s="6">
        <v>2</v>
      </c>
      <c r="B1943" s="6">
        <v>20</v>
      </c>
      <c r="C1943" s="6">
        <v>17</v>
      </c>
      <c r="D1943" s="6">
        <f t="shared" si="390"/>
        <v>39</v>
      </c>
      <c r="E1943" s="5">
        <f t="shared" si="391"/>
        <v>217.80000000000004</v>
      </c>
      <c r="F1943" s="5">
        <f t="shared" si="392"/>
        <v>983.16986417423732</v>
      </c>
      <c r="G1943" s="5">
        <f t="shared" si="393"/>
        <v>944.88069779264049</v>
      </c>
      <c r="H1943" s="5">
        <f t="shared" si="394"/>
        <v>2145.8505619668776</v>
      </c>
      <c r="I1943" s="5">
        <f t="shared" si="395"/>
        <v>720</v>
      </c>
      <c r="J1943" s="5">
        <f t="shared" si="396"/>
        <v>1425.8505619668776</v>
      </c>
      <c r="K1943" s="2">
        <f t="shared" si="397"/>
        <v>49754.350034147181</v>
      </c>
      <c r="L1943" s="2">
        <f t="shared" si="398"/>
        <v>105380</v>
      </c>
      <c r="M1943" s="2">
        <f t="shared" si="399"/>
        <v>25520</v>
      </c>
      <c r="N1943" s="6">
        <f t="shared" si="400"/>
        <v>1</v>
      </c>
      <c r="O1943" s="2">
        <f t="shared" si="401"/>
        <v>10105.649965852819</v>
      </c>
      <c r="P1943" s="2">
        <f t="shared" si="402"/>
        <v>10105.649965852819</v>
      </c>
    </row>
    <row r="1944" spans="1:16">
      <c r="A1944" s="6">
        <v>2</v>
      </c>
      <c r="B1944" s="6">
        <v>20</v>
      </c>
      <c r="C1944" s="6">
        <v>18</v>
      </c>
      <c r="D1944" s="6">
        <f t="shared" si="390"/>
        <v>40</v>
      </c>
      <c r="E1944" s="5">
        <f t="shared" si="391"/>
        <v>217.80000000000004</v>
      </c>
      <c r="F1944" s="5">
        <f t="shared" si="392"/>
        <v>983.16986417423732</v>
      </c>
      <c r="G1944" s="5">
        <f t="shared" si="393"/>
        <v>1012.9676892512279</v>
      </c>
      <c r="H1944" s="5">
        <f t="shared" si="394"/>
        <v>2213.937553425465</v>
      </c>
      <c r="I1944" s="5">
        <f t="shared" si="395"/>
        <v>720</v>
      </c>
      <c r="J1944" s="5">
        <f t="shared" si="396"/>
        <v>1493.937553425465</v>
      </c>
      <c r="K1944" s="2">
        <f t="shared" si="397"/>
        <v>50936.415858080989</v>
      </c>
      <c r="L1944" s="2">
        <f t="shared" si="398"/>
        <v>108080</v>
      </c>
      <c r="M1944" s="2">
        <f t="shared" si="399"/>
        <v>26400</v>
      </c>
      <c r="N1944" s="6">
        <f t="shared" si="400"/>
        <v>1</v>
      </c>
      <c r="O1944" s="2">
        <f t="shared" si="401"/>
        <v>10743.584141919011</v>
      </c>
      <c r="P1944" s="2">
        <f t="shared" si="402"/>
        <v>10743.584141919011</v>
      </c>
    </row>
    <row r="1945" spans="1:16">
      <c r="A1945" s="6">
        <v>2</v>
      </c>
      <c r="B1945" s="6">
        <v>20</v>
      </c>
      <c r="C1945" s="6">
        <v>19</v>
      </c>
      <c r="D1945" s="6">
        <f t="shared" si="390"/>
        <v>41</v>
      </c>
      <c r="E1945" s="5">
        <f t="shared" si="391"/>
        <v>217.80000000000004</v>
      </c>
      <c r="F1945" s="5">
        <f t="shared" si="392"/>
        <v>983.16986417423732</v>
      </c>
      <c r="G1945" s="5">
        <f t="shared" si="393"/>
        <v>1082.6092178872495</v>
      </c>
      <c r="H1945" s="5">
        <f t="shared" si="394"/>
        <v>2283.5790820614866</v>
      </c>
      <c r="I1945" s="5">
        <f t="shared" si="395"/>
        <v>720</v>
      </c>
      <c r="J1945" s="5">
        <f t="shared" si="396"/>
        <v>1563.5790820614866</v>
      </c>
      <c r="K1945" s="2">
        <f t="shared" si="397"/>
        <v>52145.470174678587</v>
      </c>
      <c r="L1945" s="2">
        <f t="shared" si="398"/>
        <v>110780</v>
      </c>
      <c r="M1945" s="2">
        <f t="shared" si="399"/>
        <v>27280</v>
      </c>
      <c r="N1945" s="6">
        <f t="shared" si="400"/>
        <v>1</v>
      </c>
      <c r="O1945" s="2">
        <f t="shared" si="401"/>
        <v>11354.529825321413</v>
      </c>
      <c r="P1945" s="2">
        <f t="shared" si="402"/>
        <v>11354.529825321413</v>
      </c>
    </row>
    <row r="1946" spans="1:16">
      <c r="A1946" s="6">
        <v>2</v>
      </c>
      <c r="B1946" s="6">
        <v>20</v>
      </c>
      <c r="C1946" s="6">
        <v>20</v>
      </c>
      <c r="D1946" s="6">
        <f t="shared" si="390"/>
        <v>42</v>
      </c>
      <c r="E1946" s="5">
        <f t="shared" si="391"/>
        <v>217.80000000000004</v>
      </c>
      <c r="F1946" s="5">
        <f t="shared" si="392"/>
        <v>983.16986417423732</v>
      </c>
      <c r="G1946" s="5">
        <f t="shared" si="393"/>
        <v>1153.8335085377266</v>
      </c>
      <c r="H1946" s="5">
        <f t="shared" si="394"/>
        <v>2354.8033727119637</v>
      </c>
      <c r="I1946" s="5">
        <f t="shared" si="395"/>
        <v>720</v>
      </c>
      <c r="J1946" s="5">
        <f t="shared" si="396"/>
        <v>1634.8033727119637</v>
      </c>
      <c r="K1946" s="2">
        <f t="shared" si="397"/>
        <v>53382.002998471595</v>
      </c>
      <c r="L1946" s="2">
        <f t="shared" si="398"/>
        <v>113480</v>
      </c>
      <c r="M1946" s="2">
        <f t="shared" si="399"/>
        <v>28160</v>
      </c>
      <c r="N1946" s="6">
        <f t="shared" si="400"/>
        <v>1</v>
      </c>
      <c r="O1946" s="2">
        <f t="shared" si="401"/>
        <v>11937.997001528405</v>
      </c>
      <c r="P1946" s="2">
        <f t="shared" si="402"/>
        <v>11937.997001528405</v>
      </c>
    </row>
    <row r="1947" spans="1:16">
      <c r="A1947" s="6">
        <v>2</v>
      </c>
      <c r="B1947" s="6">
        <v>20</v>
      </c>
      <c r="C1947" s="6">
        <v>21</v>
      </c>
      <c r="D1947" s="6">
        <f t="shared" si="390"/>
        <v>43</v>
      </c>
      <c r="E1947" s="5">
        <f t="shared" si="391"/>
        <v>217.80000000000004</v>
      </c>
      <c r="F1947" s="5">
        <f t="shared" si="392"/>
        <v>983.16986417423732</v>
      </c>
      <c r="G1947" s="5">
        <f t="shared" si="393"/>
        <v>1226.6692487641703</v>
      </c>
      <c r="H1947" s="5">
        <f t="shared" si="394"/>
        <v>2427.6391129384074</v>
      </c>
      <c r="I1947" s="5">
        <f t="shared" si="395"/>
        <v>720</v>
      </c>
      <c r="J1947" s="5">
        <f t="shared" si="396"/>
        <v>1707.6391129384074</v>
      </c>
      <c r="K1947" s="2">
        <f t="shared" si="397"/>
        <v>54646.512377402905</v>
      </c>
      <c r="L1947" s="2">
        <f t="shared" si="398"/>
        <v>116180</v>
      </c>
      <c r="M1947" s="2">
        <f t="shared" si="399"/>
        <v>29040</v>
      </c>
      <c r="N1947" s="6">
        <f t="shared" si="400"/>
        <v>1</v>
      </c>
      <c r="O1947" s="2">
        <f t="shared" si="401"/>
        <v>12493.487622597095</v>
      </c>
      <c r="P1947" s="2">
        <f t="shared" si="402"/>
        <v>12493.487622597095</v>
      </c>
    </row>
    <row r="1948" spans="1:16">
      <c r="A1948" s="6">
        <v>2</v>
      </c>
      <c r="B1948" s="6">
        <v>20</v>
      </c>
      <c r="C1948" s="6">
        <v>22</v>
      </c>
      <c r="D1948" s="6">
        <f t="shared" si="390"/>
        <v>44</v>
      </c>
      <c r="E1948" s="5">
        <f t="shared" si="391"/>
        <v>217.80000000000004</v>
      </c>
      <c r="F1948" s="5">
        <f t="shared" si="392"/>
        <v>983.16986417423732</v>
      </c>
      <c r="G1948" s="5">
        <f t="shared" si="393"/>
        <v>1301.1455960105666</v>
      </c>
      <c r="H1948" s="5">
        <f t="shared" si="394"/>
        <v>2502.1154601848039</v>
      </c>
      <c r="I1948" s="5">
        <f t="shared" si="395"/>
        <v>720</v>
      </c>
      <c r="J1948" s="5">
        <f t="shared" si="396"/>
        <v>1782.1154601848039</v>
      </c>
      <c r="K1948" s="2">
        <f t="shared" si="397"/>
        <v>55939.504517097288</v>
      </c>
      <c r="L1948" s="2">
        <f t="shared" si="398"/>
        <v>118880</v>
      </c>
      <c r="M1948" s="2">
        <f t="shared" si="399"/>
        <v>29920</v>
      </c>
      <c r="N1948" s="6">
        <f t="shared" si="400"/>
        <v>1</v>
      </c>
      <c r="O1948" s="2">
        <f t="shared" si="401"/>
        <v>13020.495482902712</v>
      </c>
      <c r="P1948" s="2">
        <f t="shared" si="402"/>
        <v>13020.495482902712</v>
      </c>
    </row>
    <row r="1949" spans="1:16">
      <c r="A1949" s="6">
        <v>2</v>
      </c>
      <c r="B1949" s="6">
        <v>20</v>
      </c>
      <c r="C1949" s="6">
        <v>23</v>
      </c>
      <c r="D1949" s="6">
        <f t="shared" si="390"/>
        <v>45</v>
      </c>
      <c r="E1949" s="5">
        <f t="shared" si="391"/>
        <v>217.80000000000004</v>
      </c>
      <c r="F1949" s="5">
        <f t="shared" si="392"/>
        <v>983.16986417423732</v>
      </c>
      <c r="G1949" s="5">
        <f t="shared" si="393"/>
        <v>1377.292184868003</v>
      </c>
      <c r="H1949" s="5">
        <f t="shared" si="394"/>
        <v>2578.2620490422405</v>
      </c>
      <c r="I1949" s="5">
        <f t="shared" si="395"/>
        <v>720</v>
      </c>
      <c r="J1949" s="5">
        <f t="shared" si="396"/>
        <v>1858.2620490422405</v>
      </c>
      <c r="K1949" s="2">
        <f t="shared" si="397"/>
        <v>57261.493906983342</v>
      </c>
      <c r="L1949" s="2">
        <f t="shared" si="398"/>
        <v>121580</v>
      </c>
      <c r="M1949" s="2">
        <f t="shared" si="399"/>
        <v>30800</v>
      </c>
      <c r="N1949" s="6">
        <f t="shared" si="400"/>
        <v>1</v>
      </c>
      <c r="O1949" s="2">
        <f t="shared" si="401"/>
        <v>13518.506093016658</v>
      </c>
      <c r="P1949" s="2">
        <f t="shared" si="402"/>
        <v>13518.506093016658</v>
      </c>
    </row>
    <row r="1950" spans="1:16">
      <c r="A1950" s="6">
        <v>2</v>
      </c>
      <c r="B1950" s="6">
        <v>20</v>
      </c>
      <c r="C1950" s="6">
        <v>24</v>
      </c>
      <c r="D1950" s="6">
        <f t="shared" si="390"/>
        <v>46</v>
      </c>
      <c r="E1950" s="5">
        <f t="shared" si="391"/>
        <v>217.80000000000004</v>
      </c>
      <c r="F1950" s="5">
        <f t="shared" si="392"/>
        <v>983.16986417423732</v>
      </c>
      <c r="G1950" s="5">
        <f t="shared" si="393"/>
        <v>1455.1391344474989</v>
      </c>
      <c r="H1950" s="5">
        <f t="shared" si="394"/>
        <v>2656.1089986217362</v>
      </c>
      <c r="I1950" s="5">
        <f t="shared" si="395"/>
        <v>720</v>
      </c>
      <c r="J1950" s="5">
        <f t="shared" si="396"/>
        <v>1936.1089986217362</v>
      </c>
      <c r="K1950" s="2">
        <f t="shared" si="397"/>
        <v>58613.003448294032</v>
      </c>
      <c r="L1950" s="2">
        <f t="shared" si="398"/>
        <v>124280</v>
      </c>
      <c r="M1950" s="2">
        <f t="shared" si="399"/>
        <v>31680</v>
      </c>
      <c r="N1950" s="6">
        <f t="shared" si="400"/>
        <v>1</v>
      </c>
      <c r="O1950" s="2">
        <f t="shared" si="401"/>
        <v>13986.996551705968</v>
      </c>
      <c r="P1950" s="2">
        <f t="shared" si="402"/>
        <v>13986.996551705968</v>
      </c>
    </row>
    <row r="1951" spans="1:16">
      <c r="A1951" s="6">
        <v>2</v>
      </c>
      <c r="B1951" s="6">
        <v>20</v>
      </c>
      <c r="C1951" s="6">
        <v>25</v>
      </c>
      <c r="D1951" s="6">
        <f t="shared" si="390"/>
        <v>47</v>
      </c>
      <c r="E1951" s="5">
        <f t="shared" si="391"/>
        <v>217.80000000000004</v>
      </c>
      <c r="F1951" s="5">
        <f t="shared" si="392"/>
        <v>983.16986417423732</v>
      </c>
      <c r="G1951" s="5">
        <f t="shared" si="393"/>
        <v>1534.7170558625965</v>
      </c>
      <c r="H1951" s="5">
        <f t="shared" si="394"/>
        <v>2735.6869200368337</v>
      </c>
      <c r="I1951" s="5">
        <f t="shared" si="395"/>
        <v>720</v>
      </c>
      <c r="J1951" s="5">
        <f t="shared" si="396"/>
        <v>2015.6869200368337</v>
      </c>
      <c r="K1951" s="2">
        <f t="shared" si="397"/>
        <v>59994.564583972809</v>
      </c>
      <c r="L1951" s="2">
        <f t="shared" si="398"/>
        <v>126980</v>
      </c>
      <c r="M1951" s="2">
        <f t="shared" si="399"/>
        <v>32560</v>
      </c>
      <c r="N1951" s="6">
        <f t="shared" si="400"/>
        <v>1</v>
      </c>
      <c r="O1951" s="2">
        <f t="shared" si="401"/>
        <v>14425.435416027191</v>
      </c>
      <c r="P1951" s="2">
        <f t="shared" si="402"/>
        <v>14425.435416027191</v>
      </c>
    </row>
    <row r="1952" spans="1:16">
      <c r="A1952" s="6">
        <v>2</v>
      </c>
      <c r="B1952" s="6">
        <v>20</v>
      </c>
      <c r="C1952" s="6">
        <v>26</v>
      </c>
      <c r="D1952" s="6">
        <f t="shared" si="390"/>
        <v>48</v>
      </c>
      <c r="E1952" s="5">
        <f t="shared" si="391"/>
        <v>217.80000000000004</v>
      </c>
      <c r="F1952" s="5">
        <f t="shared" si="392"/>
        <v>983.16986417423732</v>
      </c>
      <c r="G1952" s="5">
        <f t="shared" si="393"/>
        <v>1616.0570598233144</v>
      </c>
      <c r="H1952" s="5">
        <f t="shared" si="394"/>
        <v>2817.0269239975514</v>
      </c>
      <c r="I1952" s="5">
        <f t="shared" si="395"/>
        <v>720</v>
      </c>
      <c r="J1952" s="5">
        <f t="shared" si="396"/>
        <v>2097.0269239975514</v>
      </c>
      <c r="K1952" s="2">
        <f t="shared" si="397"/>
        <v>61406.717430513047</v>
      </c>
      <c r="L1952" s="2">
        <f t="shared" si="398"/>
        <v>129680</v>
      </c>
      <c r="M1952" s="2">
        <f t="shared" si="399"/>
        <v>33440</v>
      </c>
      <c r="N1952" s="6">
        <f t="shared" si="400"/>
        <v>1</v>
      </c>
      <c r="O1952" s="2">
        <f t="shared" si="401"/>
        <v>14833.282569486953</v>
      </c>
      <c r="P1952" s="2">
        <f t="shared" si="402"/>
        <v>14833.282569486953</v>
      </c>
    </row>
    <row r="1953" spans="1:16">
      <c r="A1953" s="6">
        <v>2</v>
      </c>
      <c r="B1953" s="6">
        <v>20</v>
      </c>
      <c r="C1953" s="6">
        <v>27</v>
      </c>
      <c r="D1953" s="6">
        <f t="shared" si="390"/>
        <v>49</v>
      </c>
      <c r="E1953" s="5">
        <f t="shared" si="391"/>
        <v>217.80000000000004</v>
      </c>
      <c r="F1953" s="5">
        <f t="shared" si="392"/>
        <v>983.16986417423732</v>
      </c>
      <c r="G1953" s="5">
        <f t="shared" si="393"/>
        <v>1699.1907643430709</v>
      </c>
      <c r="H1953" s="5">
        <f t="shared" si="394"/>
        <v>2900.1606285173084</v>
      </c>
      <c r="I1953" s="5">
        <f t="shared" si="395"/>
        <v>720</v>
      </c>
      <c r="J1953" s="5">
        <f t="shared" si="396"/>
        <v>2180.1606285173084</v>
      </c>
      <c r="K1953" s="2">
        <f t="shared" si="397"/>
        <v>62850.010911758829</v>
      </c>
      <c r="L1953" s="2">
        <f t="shared" si="398"/>
        <v>132380</v>
      </c>
      <c r="M1953" s="2">
        <f t="shared" si="399"/>
        <v>34320</v>
      </c>
      <c r="N1953" s="6">
        <f t="shared" si="400"/>
        <v>1</v>
      </c>
      <c r="O1953" s="2">
        <f t="shared" si="401"/>
        <v>15209.989088241171</v>
      </c>
      <c r="P1953" s="2">
        <f t="shared" si="402"/>
        <v>15209.989088241171</v>
      </c>
    </row>
    <row r="1954" spans="1:16">
      <c r="A1954" s="6">
        <v>2</v>
      </c>
      <c r="B1954" s="6">
        <v>20</v>
      </c>
      <c r="C1954" s="6">
        <v>28</v>
      </c>
      <c r="D1954" s="6">
        <f t="shared" si="390"/>
        <v>50</v>
      </c>
      <c r="E1954" s="5">
        <f t="shared" si="391"/>
        <v>217.80000000000004</v>
      </c>
      <c r="F1954" s="5">
        <f t="shared" si="392"/>
        <v>983.16986417423732</v>
      </c>
      <c r="G1954" s="5">
        <f t="shared" si="393"/>
        <v>1784.1503025602246</v>
      </c>
      <c r="H1954" s="5">
        <f t="shared" si="394"/>
        <v>2985.1201667344621</v>
      </c>
      <c r="I1954" s="5">
        <f t="shared" si="395"/>
        <v>720</v>
      </c>
      <c r="J1954" s="5">
        <f t="shared" si="396"/>
        <v>2265.1201667344621</v>
      </c>
      <c r="K1954" s="2">
        <f t="shared" si="397"/>
        <v>64325.002894695521</v>
      </c>
      <c r="L1954" s="2">
        <f t="shared" si="398"/>
        <v>135080</v>
      </c>
      <c r="M1954" s="2">
        <f t="shared" si="399"/>
        <v>35200</v>
      </c>
      <c r="N1954" s="6">
        <f t="shared" si="400"/>
        <v>1</v>
      </c>
      <c r="O1954" s="2">
        <f t="shared" si="401"/>
        <v>15554.997105304479</v>
      </c>
      <c r="P1954" s="2">
        <f t="shared" si="402"/>
        <v>15554.997105304479</v>
      </c>
    </row>
    <row r="1955" spans="1:16">
      <c r="A1955" s="6">
        <v>2</v>
      </c>
      <c r="B1955" s="6">
        <v>20</v>
      </c>
      <c r="C1955" s="6">
        <v>29</v>
      </c>
      <c r="D1955" s="6">
        <f t="shared" si="390"/>
        <v>51</v>
      </c>
      <c r="E1955" s="5">
        <f t="shared" si="391"/>
        <v>217.80000000000004</v>
      </c>
      <c r="F1955" s="5">
        <f t="shared" si="392"/>
        <v>983.16986417423732</v>
      </c>
      <c r="G1955" s="5">
        <f t="shared" si="393"/>
        <v>1870.9683306758782</v>
      </c>
      <c r="H1955" s="5">
        <f t="shared" si="394"/>
        <v>3071.9381948501155</v>
      </c>
      <c r="I1955" s="5">
        <f t="shared" si="395"/>
        <v>720</v>
      </c>
      <c r="J1955" s="5">
        <f t="shared" si="396"/>
        <v>2351.9381948501155</v>
      </c>
      <c r="K1955" s="2">
        <f t="shared" si="397"/>
        <v>65832.260327258948</v>
      </c>
      <c r="L1955" s="2">
        <f t="shared" si="398"/>
        <v>137780</v>
      </c>
      <c r="M1955" s="2">
        <f t="shared" si="399"/>
        <v>36080</v>
      </c>
      <c r="N1955" s="6">
        <f t="shared" si="400"/>
        <v>1</v>
      </c>
      <c r="O1955" s="2">
        <f t="shared" si="401"/>
        <v>15867.739672741052</v>
      </c>
      <c r="P1955" s="2">
        <f t="shared" si="402"/>
        <v>15867.739672741052</v>
      </c>
    </row>
    <row r="1956" spans="1:16">
      <c r="A1956" s="6">
        <v>2</v>
      </c>
      <c r="B1956" s="6">
        <v>20</v>
      </c>
      <c r="C1956" s="6">
        <v>30</v>
      </c>
      <c r="D1956" s="6">
        <f t="shared" si="390"/>
        <v>52</v>
      </c>
      <c r="E1956" s="5">
        <f t="shared" si="391"/>
        <v>217.80000000000004</v>
      </c>
      <c r="F1956" s="5">
        <f t="shared" si="392"/>
        <v>983.16986417423732</v>
      </c>
      <c r="G1956" s="5">
        <f t="shared" si="393"/>
        <v>1959.6780360096488</v>
      </c>
      <c r="H1956" s="5">
        <f t="shared" si="394"/>
        <v>3160.6479001838861</v>
      </c>
      <c r="I1956" s="5">
        <f t="shared" si="395"/>
        <v>720</v>
      </c>
      <c r="J1956" s="5">
        <f t="shared" si="396"/>
        <v>2440.6479001838861</v>
      </c>
      <c r="K1956" s="2">
        <f t="shared" si="397"/>
        <v>67372.359378192457</v>
      </c>
      <c r="L1956" s="2">
        <f t="shared" si="398"/>
        <v>140480</v>
      </c>
      <c r="M1956" s="2">
        <f t="shared" si="399"/>
        <v>36960</v>
      </c>
      <c r="N1956" s="6">
        <f t="shared" si="400"/>
        <v>1</v>
      </c>
      <c r="O1956" s="2">
        <f t="shared" si="401"/>
        <v>16147.640621807543</v>
      </c>
      <c r="P1956" s="2">
        <f t="shared" si="402"/>
        <v>16147.640621807543</v>
      </c>
    </row>
    <row r="1957" spans="1:16">
      <c r="A1957" s="6">
        <v>3</v>
      </c>
      <c r="B1957" s="6">
        <v>0</v>
      </c>
      <c r="C1957" s="6">
        <v>0</v>
      </c>
      <c r="D1957" s="6">
        <f t="shared" si="390"/>
        <v>3</v>
      </c>
      <c r="E1957" s="5">
        <f t="shared" si="391"/>
        <v>359.37000000000012</v>
      </c>
      <c r="F1957" s="5">
        <f t="shared" si="392"/>
        <v>0</v>
      </c>
      <c r="G1957" s="5">
        <f t="shared" si="393"/>
        <v>0</v>
      </c>
      <c r="H1957" s="5">
        <f t="shared" si="394"/>
        <v>359.37000000000012</v>
      </c>
      <c r="I1957" s="5">
        <f t="shared" si="395"/>
        <v>359.37000000000012</v>
      </c>
      <c r="J1957" s="5">
        <f t="shared" si="396"/>
        <v>0</v>
      </c>
      <c r="K1957" s="2">
        <f t="shared" si="397"/>
        <v>12478.125000000004</v>
      </c>
      <c r="L1957" s="2">
        <f t="shared" si="398"/>
        <v>26400</v>
      </c>
      <c r="M1957" s="2">
        <f t="shared" si="399"/>
        <v>2640</v>
      </c>
      <c r="N1957" s="6">
        <f t="shared" si="400"/>
        <v>1</v>
      </c>
      <c r="O1957" s="2">
        <f t="shared" si="401"/>
        <v>-8718.1250000000036</v>
      </c>
      <c r="P1957" s="2">
        <f t="shared" si="402"/>
        <v>-8718.1250000000036</v>
      </c>
    </row>
    <row r="1958" spans="1:16">
      <c r="A1958" s="6">
        <v>3</v>
      </c>
      <c r="B1958" s="6">
        <v>0</v>
      </c>
      <c r="C1958" s="6">
        <v>1</v>
      </c>
      <c r="D1958" s="6">
        <f t="shared" si="390"/>
        <v>4</v>
      </c>
      <c r="E1958" s="5">
        <f t="shared" si="391"/>
        <v>359.37000000000012</v>
      </c>
      <c r="F1958" s="5">
        <f t="shared" si="392"/>
        <v>0</v>
      </c>
      <c r="G1958" s="5">
        <f t="shared" si="393"/>
        <v>45.5625</v>
      </c>
      <c r="H1958" s="5">
        <f t="shared" si="394"/>
        <v>404.93250000000012</v>
      </c>
      <c r="I1958" s="5">
        <f t="shared" si="395"/>
        <v>404.93250000000012</v>
      </c>
      <c r="J1958" s="5">
        <f t="shared" si="396"/>
        <v>0</v>
      </c>
      <c r="K1958" s="2">
        <f t="shared" si="397"/>
        <v>14060.156250000004</v>
      </c>
      <c r="L1958" s="2">
        <f t="shared" si="398"/>
        <v>29100</v>
      </c>
      <c r="M1958" s="2">
        <f t="shared" si="399"/>
        <v>3520</v>
      </c>
      <c r="N1958" s="6">
        <f t="shared" si="400"/>
        <v>1</v>
      </c>
      <c r="O1958" s="2">
        <f t="shared" si="401"/>
        <v>-8480.1562500000036</v>
      </c>
      <c r="P1958" s="2">
        <f t="shared" si="402"/>
        <v>-8480.1562500000036</v>
      </c>
    </row>
    <row r="1959" spans="1:16">
      <c r="A1959" s="6">
        <v>3</v>
      </c>
      <c r="B1959" s="6">
        <v>0</v>
      </c>
      <c r="C1959" s="6">
        <v>2</v>
      </c>
      <c r="D1959" s="6">
        <f t="shared" si="390"/>
        <v>5</v>
      </c>
      <c r="E1959" s="5">
        <f t="shared" si="391"/>
        <v>359.37000000000012</v>
      </c>
      <c r="F1959" s="5">
        <f t="shared" si="392"/>
        <v>0</v>
      </c>
      <c r="G1959" s="5">
        <f t="shared" si="393"/>
        <v>92.264062499999994</v>
      </c>
      <c r="H1959" s="5">
        <f t="shared" si="394"/>
        <v>451.63406250000014</v>
      </c>
      <c r="I1959" s="5">
        <f t="shared" si="395"/>
        <v>451.63406250000014</v>
      </c>
      <c r="J1959" s="5">
        <f t="shared" si="396"/>
        <v>0</v>
      </c>
      <c r="K1959" s="2">
        <f t="shared" si="397"/>
        <v>15681.738281250004</v>
      </c>
      <c r="L1959" s="2">
        <f t="shared" si="398"/>
        <v>31800</v>
      </c>
      <c r="M1959" s="2">
        <f t="shared" si="399"/>
        <v>4400</v>
      </c>
      <c r="N1959" s="6">
        <f t="shared" si="400"/>
        <v>1</v>
      </c>
      <c r="O1959" s="2">
        <f t="shared" si="401"/>
        <v>-8281.7382812500036</v>
      </c>
      <c r="P1959" s="2">
        <f t="shared" si="402"/>
        <v>-8281.7382812500036</v>
      </c>
    </row>
    <row r="1960" spans="1:16">
      <c r="A1960" s="6">
        <v>3</v>
      </c>
      <c r="B1960" s="6">
        <v>0</v>
      </c>
      <c r="C1960" s="6">
        <v>3</v>
      </c>
      <c r="D1960" s="6">
        <f t="shared" si="390"/>
        <v>6</v>
      </c>
      <c r="E1960" s="5">
        <f t="shared" si="391"/>
        <v>359.37000000000012</v>
      </c>
      <c r="F1960" s="5">
        <f t="shared" si="392"/>
        <v>0</v>
      </c>
      <c r="G1960" s="5">
        <f t="shared" si="393"/>
        <v>140.12604492187498</v>
      </c>
      <c r="H1960" s="5">
        <f t="shared" si="394"/>
        <v>499.49604492187507</v>
      </c>
      <c r="I1960" s="5">
        <f t="shared" si="395"/>
        <v>499.49604492187507</v>
      </c>
      <c r="J1960" s="5">
        <f t="shared" si="396"/>
        <v>0</v>
      </c>
      <c r="K1960" s="2">
        <f t="shared" si="397"/>
        <v>17343.612670898441</v>
      </c>
      <c r="L1960" s="2">
        <f t="shared" si="398"/>
        <v>34500</v>
      </c>
      <c r="M1960" s="2">
        <f t="shared" si="399"/>
        <v>5280</v>
      </c>
      <c r="N1960" s="6">
        <f t="shared" si="400"/>
        <v>1</v>
      </c>
      <c r="O1960" s="2">
        <f t="shared" si="401"/>
        <v>-8123.6126708984411</v>
      </c>
      <c r="P1960" s="2">
        <f t="shared" si="402"/>
        <v>-8123.6126708984411</v>
      </c>
    </row>
    <row r="1961" spans="1:16">
      <c r="A1961" s="6">
        <v>3</v>
      </c>
      <c r="B1961" s="6">
        <v>0</v>
      </c>
      <c r="C1961" s="6">
        <v>4</v>
      </c>
      <c r="D1961" s="6">
        <f t="shared" si="390"/>
        <v>7</v>
      </c>
      <c r="E1961" s="5">
        <f t="shared" si="391"/>
        <v>359.37000000000012</v>
      </c>
      <c r="F1961" s="5">
        <f t="shared" si="392"/>
        <v>0</v>
      </c>
      <c r="G1961" s="5">
        <f t="shared" si="393"/>
        <v>189.17016064453125</v>
      </c>
      <c r="H1961" s="5">
        <f t="shared" si="394"/>
        <v>548.5401606445314</v>
      </c>
      <c r="I1961" s="5">
        <f t="shared" si="395"/>
        <v>548.5401606445314</v>
      </c>
      <c r="J1961" s="5">
        <f t="shared" si="396"/>
        <v>0</v>
      </c>
      <c r="K1961" s="2">
        <f t="shared" si="397"/>
        <v>19046.533355712894</v>
      </c>
      <c r="L1961" s="2">
        <f t="shared" si="398"/>
        <v>37200</v>
      </c>
      <c r="M1961" s="2">
        <f t="shared" si="399"/>
        <v>6160</v>
      </c>
      <c r="N1961" s="6">
        <f t="shared" si="400"/>
        <v>1</v>
      </c>
      <c r="O1961" s="2">
        <f t="shared" si="401"/>
        <v>-8006.5333557128943</v>
      </c>
      <c r="P1961" s="2">
        <f t="shared" si="402"/>
        <v>-8006.5333557128943</v>
      </c>
    </row>
    <row r="1962" spans="1:16">
      <c r="A1962" s="6">
        <v>3</v>
      </c>
      <c r="B1962" s="6">
        <v>0</v>
      </c>
      <c r="C1962" s="6">
        <v>5</v>
      </c>
      <c r="D1962" s="6">
        <f t="shared" si="390"/>
        <v>8</v>
      </c>
      <c r="E1962" s="5">
        <f t="shared" si="391"/>
        <v>359.37000000000012</v>
      </c>
      <c r="F1962" s="5">
        <f t="shared" si="392"/>
        <v>0</v>
      </c>
      <c r="G1962" s="5">
        <f t="shared" si="393"/>
        <v>239.41848456573481</v>
      </c>
      <c r="H1962" s="5">
        <f t="shared" si="394"/>
        <v>598.78848456573496</v>
      </c>
      <c r="I1962" s="5">
        <f t="shared" si="395"/>
        <v>598.78848456573496</v>
      </c>
      <c r="J1962" s="5">
        <f t="shared" si="396"/>
        <v>0</v>
      </c>
      <c r="K1962" s="2">
        <f t="shared" si="397"/>
        <v>20791.266825199131</v>
      </c>
      <c r="L1962" s="2">
        <f t="shared" si="398"/>
        <v>39900</v>
      </c>
      <c r="M1962" s="2">
        <f t="shared" si="399"/>
        <v>7040</v>
      </c>
      <c r="N1962" s="6">
        <f t="shared" si="400"/>
        <v>1</v>
      </c>
      <c r="O1962" s="2">
        <f t="shared" si="401"/>
        <v>-7931.2668251991308</v>
      </c>
      <c r="P1962" s="2">
        <f t="shared" si="402"/>
        <v>-7931.2668251991308</v>
      </c>
    </row>
    <row r="1963" spans="1:16">
      <c r="A1963" s="6">
        <v>3</v>
      </c>
      <c r="B1963" s="6">
        <v>0</v>
      </c>
      <c r="C1963" s="6">
        <v>6</v>
      </c>
      <c r="D1963" s="6">
        <f t="shared" si="390"/>
        <v>9</v>
      </c>
      <c r="E1963" s="5">
        <f t="shared" si="391"/>
        <v>359.37000000000012</v>
      </c>
      <c r="F1963" s="5">
        <f t="shared" si="392"/>
        <v>0</v>
      </c>
      <c r="G1963" s="5">
        <f t="shared" si="393"/>
        <v>290.89345874736784</v>
      </c>
      <c r="H1963" s="5">
        <f t="shared" si="394"/>
        <v>650.26345874736796</v>
      </c>
      <c r="I1963" s="5">
        <f t="shared" si="395"/>
        <v>650.26345874736796</v>
      </c>
      <c r="J1963" s="5">
        <f t="shared" si="396"/>
        <v>0</v>
      </c>
      <c r="K1963" s="2">
        <f t="shared" si="397"/>
        <v>22578.592317616942</v>
      </c>
      <c r="L1963" s="2">
        <f t="shared" si="398"/>
        <v>42600</v>
      </c>
      <c r="M1963" s="2">
        <f t="shared" si="399"/>
        <v>7920</v>
      </c>
      <c r="N1963" s="6">
        <f t="shared" si="400"/>
        <v>1</v>
      </c>
      <c r="O1963" s="2">
        <f t="shared" si="401"/>
        <v>-7898.5923176169417</v>
      </c>
      <c r="P1963" s="2">
        <f t="shared" si="402"/>
        <v>-7898.5923176169417</v>
      </c>
    </row>
    <row r="1964" spans="1:16">
      <c r="A1964" s="6">
        <v>3</v>
      </c>
      <c r="B1964" s="6">
        <v>0</v>
      </c>
      <c r="C1964" s="6">
        <v>7</v>
      </c>
      <c r="D1964" s="6">
        <f t="shared" si="390"/>
        <v>10</v>
      </c>
      <c r="E1964" s="5">
        <f t="shared" si="391"/>
        <v>359.37000000000012</v>
      </c>
      <c r="F1964" s="5">
        <f t="shared" si="392"/>
        <v>0</v>
      </c>
      <c r="G1964" s="5">
        <f t="shared" si="393"/>
        <v>343.61789814532818</v>
      </c>
      <c r="H1964" s="5">
        <f t="shared" si="394"/>
        <v>702.98789814532824</v>
      </c>
      <c r="I1964" s="5">
        <f t="shared" si="395"/>
        <v>702.98789814532824</v>
      </c>
      <c r="J1964" s="5">
        <f t="shared" si="396"/>
        <v>0</v>
      </c>
      <c r="K1964" s="2">
        <f t="shared" si="397"/>
        <v>24409.302018935006</v>
      </c>
      <c r="L1964" s="2">
        <f t="shared" si="398"/>
        <v>45300</v>
      </c>
      <c r="M1964" s="2">
        <f t="shared" si="399"/>
        <v>8800</v>
      </c>
      <c r="N1964" s="6">
        <f t="shared" si="400"/>
        <v>1</v>
      </c>
      <c r="O1964" s="2">
        <f t="shared" si="401"/>
        <v>-7909.3020189350063</v>
      </c>
      <c r="P1964" s="2">
        <f t="shared" si="402"/>
        <v>-7909.3020189350063</v>
      </c>
    </row>
    <row r="1965" spans="1:16">
      <c r="A1965" s="6">
        <v>3</v>
      </c>
      <c r="B1965" s="6">
        <v>0</v>
      </c>
      <c r="C1965" s="6">
        <v>8</v>
      </c>
      <c r="D1965" s="6">
        <f t="shared" si="390"/>
        <v>11</v>
      </c>
      <c r="E1965" s="5">
        <f t="shared" si="391"/>
        <v>359.37000000000012</v>
      </c>
      <c r="F1965" s="5">
        <f t="shared" si="392"/>
        <v>0</v>
      </c>
      <c r="G1965" s="5">
        <f t="shared" si="393"/>
        <v>397.61499642530839</v>
      </c>
      <c r="H1965" s="5">
        <f t="shared" si="394"/>
        <v>756.98499642530851</v>
      </c>
      <c r="I1965" s="5">
        <f t="shared" si="395"/>
        <v>720</v>
      </c>
      <c r="J1965" s="5">
        <f t="shared" si="396"/>
        <v>36.984996425308509</v>
      </c>
      <c r="K1965" s="2">
        <f t="shared" si="397"/>
        <v>25642.10063238383</v>
      </c>
      <c r="L1965" s="2">
        <f t="shared" si="398"/>
        <v>48000</v>
      </c>
      <c r="M1965" s="2">
        <f t="shared" si="399"/>
        <v>9680</v>
      </c>
      <c r="N1965" s="6">
        <f t="shared" si="400"/>
        <v>1</v>
      </c>
      <c r="O1965" s="2">
        <f t="shared" si="401"/>
        <v>-7322.1006323838301</v>
      </c>
      <c r="P1965" s="2">
        <f t="shared" si="402"/>
        <v>-7322.1006323838301</v>
      </c>
    </row>
    <row r="1966" spans="1:16">
      <c r="A1966" s="6">
        <v>3</v>
      </c>
      <c r="B1966" s="6">
        <v>0</v>
      </c>
      <c r="C1966" s="6">
        <v>9</v>
      </c>
      <c r="D1966" s="6">
        <f t="shared" si="390"/>
        <v>12</v>
      </c>
      <c r="E1966" s="5">
        <f t="shared" si="391"/>
        <v>359.37000000000012</v>
      </c>
      <c r="F1966" s="5">
        <f t="shared" si="392"/>
        <v>0</v>
      </c>
      <c r="G1966" s="5">
        <f t="shared" si="393"/>
        <v>452.90833186570285</v>
      </c>
      <c r="H1966" s="5">
        <f t="shared" si="394"/>
        <v>812.27833186570297</v>
      </c>
      <c r="I1966" s="5">
        <f t="shared" si="395"/>
        <v>720</v>
      </c>
      <c r="J1966" s="5">
        <f t="shared" si="396"/>
        <v>92.278331865702967</v>
      </c>
      <c r="K1966" s="2">
        <f t="shared" si="397"/>
        <v>26602.054372668455</v>
      </c>
      <c r="L1966" s="2">
        <f t="shared" si="398"/>
        <v>50700</v>
      </c>
      <c r="M1966" s="2">
        <f t="shared" si="399"/>
        <v>10560</v>
      </c>
      <c r="N1966" s="6">
        <f t="shared" si="400"/>
        <v>1</v>
      </c>
      <c r="O1966" s="2">
        <f t="shared" si="401"/>
        <v>-6462.0543726684555</v>
      </c>
      <c r="P1966" s="2">
        <f t="shared" si="402"/>
        <v>-6462.0543726684555</v>
      </c>
    </row>
    <row r="1967" spans="1:16">
      <c r="A1967" s="6">
        <v>3</v>
      </c>
      <c r="B1967" s="6">
        <v>0</v>
      </c>
      <c r="C1967" s="6">
        <v>10</v>
      </c>
      <c r="D1967" s="6">
        <f t="shared" si="390"/>
        <v>13</v>
      </c>
      <c r="E1967" s="5">
        <f t="shared" si="391"/>
        <v>359.37000000000012</v>
      </c>
      <c r="F1967" s="5">
        <f t="shared" si="392"/>
        <v>0</v>
      </c>
      <c r="G1967" s="5">
        <f t="shared" si="393"/>
        <v>509.52187334891573</v>
      </c>
      <c r="H1967" s="5">
        <f t="shared" si="394"/>
        <v>868.89187334891585</v>
      </c>
      <c r="I1967" s="5">
        <f t="shared" si="395"/>
        <v>720</v>
      </c>
      <c r="J1967" s="5">
        <f t="shared" si="396"/>
        <v>148.89187334891585</v>
      </c>
      <c r="K1967" s="2">
        <f t="shared" si="397"/>
        <v>27584.928356752011</v>
      </c>
      <c r="L1967" s="2">
        <f t="shared" si="398"/>
        <v>53400</v>
      </c>
      <c r="M1967" s="2">
        <f t="shared" si="399"/>
        <v>11440</v>
      </c>
      <c r="N1967" s="6">
        <f t="shared" si="400"/>
        <v>1</v>
      </c>
      <c r="O1967" s="2">
        <f t="shared" si="401"/>
        <v>-5624.9283567520106</v>
      </c>
      <c r="P1967" s="2">
        <f t="shared" si="402"/>
        <v>-5624.9283567520106</v>
      </c>
    </row>
    <row r="1968" spans="1:16">
      <c r="A1968" s="6">
        <v>3</v>
      </c>
      <c r="B1968" s="6">
        <v>0</v>
      </c>
      <c r="C1968" s="6">
        <v>11</v>
      </c>
      <c r="D1968" s="6">
        <f t="shared" si="390"/>
        <v>14</v>
      </c>
      <c r="E1968" s="5">
        <f t="shared" si="391"/>
        <v>359.37000000000012</v>
      </c>
      <c r="F1968" s="5">
        <f t="shared" si="392"/>
        <v>0</v>
      </c>
      <c r="G1968" s="5">
        <f t="shared" si="393"/>
        <v>567.47998644235474</v>
      </c>
      <c r="H1968" s="5">
        <f t="shared" si="394"/>
        <v>926.84998644235486</v>
      </c>
      <c r="I1968" s="5">
        <f t="shared" si="395"/>
        <v>720</v>
      </c>
      <c r="J1968" s="5">
        <f t="shared" si="396"/>
        <v>206.84998644235486</v>
      </c>
      <c r="K1968" s="2">
        <f t="shared" si="397"/>
        <v>28591.145597957548</v>
      </c>
      <c r="L1968" s="2">
        <f t="shared" si="398"/>
        <v>56100</v>
      </c>
      <c r="M1968" s="2">
        <f t="shared" si="399"/>
        <v>12320</v>
      </c>
      <c r="N1968" s="6">
        <f t="shared" si="400"/>
        <v>1</v>
      </c>
      <c r="O1968" s="2">
        <f t="shared" si="401"/>
        <v>-4811.1455979575476</v>
      </c>
      <c r="P1968" s="2">
        <f t="shared" si="402"/>
        <v>-4811.1455979575476</v>
      </c>
    </row>
    <row r="1969" spans="1:16">
      <c r="A1969" s="6">
        <v>3</v>
      </c>
      <c r="B1969" s="6">
        <v>0</v>
      </c>
      <c r="C1969" s="6">
        <v>12</v>
      </c>
      <c r="D1969" s="6">
        <f t="shared" si="390"/>
        <v>15</v>
      </c>
      <c r="E1969" s="5">
        <f t="shared" si="391"/>
        <v>359.37000000000012</v>
      </c>
      <c r="F1969" s="5">
        <f t="shared" si="392"/>
        <v>0</v>
      </c>
      <c r="G1969" s="5">
        <f t="shared" si="393"/>
        <v>626.80743957041921</v>
      </c>
      <c r="H1969" s="5">
        <f t="shared" si="394"/>
        <v>986.17743957041932</v>
      </c>
      <c r="I1969" s="5">
        <f t="shared" si="395"/>
        <v>720</v>
      </c>
      <c r="J1969" s="5">
        <f t="shared" si="396"/>
        <v>266.17743957041932</v>
      </c>
      <c r="K1969" s="2">
        <f t="shared" si="397"/>
        <v>29621.136103653113</v>
      </c>
      <c r="L1969" s="2">
        <f t="shared" si="398"/>
        <v>58800</v>
      </c>
      <c r="M1969" s="2">
        <f t="shared" si="399"/>
        <v>13200</v>
      </c>
      <c r="N1969" s="6">
        <f t="shared" si="400"/>
        <v>1</v>
      </c>
      <c r="O1969" s="2">
        <f t="shared" si="401"/>
        <v>-4021.1361036531125</v>
      </c>
      <c r="P1969" s="2">
        <f t="shared" si="402"/>
        <v>-4021.1361036531125</v>
      </c>
    </row>
    <row r="1970" spans="1:16">
      <c r="A1970" s="6">
        <v>3</v>
      </c>
      <c r="B1970" s="6">
        <v>0</v>
      </c>
      <c r="C1970" s="6">
        <v>13</v>
      </c>
      <c r="D1970" s="6">
        <f t="shared" si="390"/>
        <v>16</v>
      </c>
      <c r="E1970" s="5">
        <f t="shared" si="391"/>
        <v>359.37000000000012</v>
      </c>
      <c r="F1970" s="5">
        <f t="shared" si="392"/>
        <v>0</v>
      </c>
      <c r="G1970" s="5">
        <f t="shared" si="393"/>
        <v>687.52941027880343</v>
      </c>
      <c r="H1970" s="5">
        <f t="shared" si="394"/>
        <v>1046.8994102788035</v>
      </c>
      <c r="I1970" s="5">
        <f t="shared" si="395"/>
        <v>720</v>
      </c>
      <c r="J1970" s="5">
        <f t="shared" si="396"/>
        <v>326.89941027880354</v>
      </c>
      <c r="K1970" s="2">
        <f t="shared" si="397"/>
        <v>30675.336984007005</v>
      </c>
      <c r="L1970" s="2">
        <f t="shared" si="398"/>
        <v>61500</v>
      </c>
      <c r="M1970" s="2">
        <f t="shared" si="399"/>
        <v>14080</v>
      </c>
      <c r="N1970" s="6">
        <f t="shared" si="400"/>
        <v>1</v>
      </c>
      <c r="O1970" s="2">
        <f t="shared" si="401"/>
        <v>-3255.3369840070045</v>
      </c>
      <c r="P1970" s="2">
        <f t="shared" si="402"/>
        <v>-3255.3369840070045</v>
      </c>
    </row>
    <row r="1971" spans="1:16">
      <c r="A1971" s="6">
        <v>3</v>
      </c>
      <c r="B1971" s="6">
        <v>0</v>
      </c>
      <c r="C1971" s="6">
        <v>14</v>
      </c>
      <c r="D1971" s="6">
        <f t="shared" si="390"/>
        <v>17</v>
      </c>
      <c r="E1971" s="5">
        <f t="shared" si="391"/>
        <v>359.37000000000012</v>
      </c>
      <c r="F1971" s="5">
        <f t="shared" si="392"/>
        <v>0</v>
      </c>
      <c r="G1971" s="5">
        <f t="shared" si="393"/>
        <v>749.67149159246469</v>
      </c>
      <c r="H1971" s="5">
        <f t="shared" si="394"/>
        <v>1109.0414915924648</v>
      </c>
      <c r="I1971" s="5">
        <f t="shared" si="395"/>
        <v>720</v>
      </c>
      <c r="J1971" s="5">
        <f t="shared" si="396"/>
        <v>389.04149159246481</v>
      </c>
      <c r="K1971" s="2">
        <f t="shared" si="397"/>
        <v>31754.192562369179</v>
      </c>
      <c r="L1971" s="2">
        <f t="shared" si="398"/>
        <v>64200</v>
      </c>
      <c r="M1971" s="2">
        <f t="shared" si="399"/>
        <v>14960</v>
      </c>
      <c r="N1971" s="6">
        <f t="shared" si="400"/>
        <v>1</v>
      </c>
      <c r="O1971" s="2">
        <f t="shared" si="401"/>
        <v>-2514.1925623691786</v>
      </c>
      <c r="P1971" s="2">
        <f t="shared" si="402"/>
        <v>-2514.1925623691786</v>
      </c>
    </row>
    <row r="1972" spans="1:16">
      <c r="A1972" s="6">
        <v>3</v>
      </c>
      <c r="B1972" s="6">
        <v>0</v>
      </c>
      <c r="C1972" s="6">
        <v>15</v>
      </c>
      <c r="D1972" s="6">
        <f t="shared" si="390"/>
        <v>18</v>
      </c>
      <c r="E1972" s="5">
        <f t="shared" si="391"/>
        <v>359.37000000000012</v>
      </c>
      <c r="F1972" s="5">
        <f t="shared" si="392"/>
        <v>0</v>
      </c>
      <c r="G1972" s="5">
        <f t="shared" si="393"/>
        <v>813.25969846861108</v>
      </c>
      <c r="H1972" s="5">
        <f t="shared" si="394"/>
        <v>1172.6296984686112</v>
      </c>
      <c r="I1972" s="5">
        <f t="shared" si="395"/>
        <v>720</v>
      </c>
      <c r="J1972" s="5">
        <f t="shared" si="396"/>
        <v>452.6296984686112</v>
      </c>
      <c r="K1972" s="2">
        <f t="shared" si="397"/>
        <v>32858.154487302279</v>
      </c>
      <c r="L1972" s="2">
        <f t="shared" si="398"/>
        <v>66900</v>
      </c>
      <c r="M1972" s="2">
        <f t="shared" si="399"/>
        <v>15840</v>
      </c>
      <c r="N1972" s="6">
        <f t="shared" si="400"/>
        <v>1</v>
      </c>
      <c r="O1972" s="2">
        <f t="shared" si="401"/>
        <v>-1798.1544873022794</v>
      </c>
      <c r="P1972" s="2">
        <f t="shared" si="402"/>
        <v>-1798.1544873022794</v>
      </c>
    </row>
    <row r="1973" spans="1:16">
      <c r="A1973" s="6">
        <v>3</v>
      </c>
      <c r="B1973" s="6">
        <v>0</v>
      </c>
      <c r="C1973" s="6">
        <v>16</v>
      </c>
      <c r="D1973" s="6">
        <f t="shared" si="390"/>
        <v>19</v>
      </c>
      <c r="E1973" s="5">
        <f t="shared" si="391"/>
        <v>359.37000000000012</v>
      </c>
      <c r="F1973" s="5">
        <f t="shared" si="392"/>
        <v>0</v>
      </c>
      <c r="G1973" s="5">
        <f t="shared" si="393"/>
        <v>878.32047434610013</v>
      </c>
      <c r="H1973" s="5">
        <f t="shared" si="394"/>
        <v>1237.6904743461002</v>
      </c>
      <c r="I1973" s="5">
        <f t="shared" si="395"/>
        <v>720</v>
      </c>
      <c r="J1973" s="5">
        <f t="shared" si="396"/>
        <v>517.69047434610025</v>
      </c>
      <c r="K1973" s="2">
        <f t="shared" si="397"/>
        <v>33987.681846286461</v>
      </c>
      <c r="L1973" s="2">
        <f t="shared" si="398"/>
        <v>69600</v>
      </c>
      <c r="M1973" s="2">
        <f t="shared" si="399"/>
        <v>16720</v>
      </c>
      <c r="N1973" s="6">
        <f t="shared" si="400"/>
        <v>1</v>
      </c>
      <c r="O1973" s="2">
        <f t="shared" si="401"/>
        <v>-1107.6818462864612</v>
      </c>
      <c r="P1973" s="2">
        <f t="shared" si="402"/>
        <v>-1107.6818462864612</v>
      </c>
    </row>
    <row r="1974" spans="1:16">
      <c r="A1974" s="6">
        <v>3</v>
      </c>
      <c r="B1974" s="6">
        <v>0</v>
      </c>
      <c r="C1974" s="6">
        <v>17</v>
      </c>
      <c r="D1974" s="6">
        <f t="shared" si="390"/>
        <v>20</v>
      </c>
      <c r="E1974" s="5">
        <f t="shared" si="391"/>
        <v>359.37000000000012</v>
      </c>
      <c r="F1974" s="5">
        <f t="shared" si="392"/>
        <v>0</v>
      </c>
      <c r="G1974" s="5">
        <f t="shared" si="393"/>
        <v>944.88069779264049</v>
      </c>
      <c r="H1974" s="5">
        <f t="shared" si="394"/>
        <v>1304.2506977926405</v>
      </c>
      <c r="I1974" s="5">
        <f t="shared" si="395"/>
        <v>720</v>
      </c>
      <c r="J1974" s="5">
        <f t="shared" si="396"/>
        <v>584.25069779264049</v>
      </c>
      <c r="K1974" s="2">
        <f t="shared" si="397"/>
        <v>35143.241281122231</v>
      </c>
      <c r="L1974" s="2">
        <f t="shared" si="398"/>
        <v>72300</v>
      </c>
      <c r="M1974" s="2">
        <f t="shared" si="399"/>
        <v>17600</v>
      </c>
      <c r="N1974" s="6">
        <f t="shared" si="400"/>
        <v>1</v>
      </c>
      <c r="O1974" s="2">
        <f t="shared" si="401"/>
        <v>-443.24128112223116</v>
      </c>
      <c r="P1974" s="2">
        <f t="shared" si="402"/>
        <v>-443.24128112223116</v>
      </c>
    </row>
    <row r="1975" spans="1:16">
      <c r="A1975" s="6">
        <v>3</v>
      </c>
      <c r="B1975" s="6">
        <v>0</v>
      </c>
      <c r="C1975" s="6">
        <v>18</v>
      </c>
      <c r="D1975" s="6">
        <f t="shared" si="390"/>
        <v>21</v>
      </c>
      <c r="E1975" s="5">
        <f t="shared" si="391"/>
        <v>359.37000000000012</v>
      </c>
      <c r="F1975" s="5">
        <f t="shared" si="392"/>
        <v>0</v>
      </c>
      <c r="G1975" s="5">
        <f t="shared" si="393"/>
        <v>1012.9676892512279</v>
      </c>
      <c r="H1975" s="5">
        <f t="shared" si="394"/>
        <v>1372.3376892512279</v>
      </c>
      <c r="I1975" s="5">
        <f t="shared" si="395"/>
        <v>720</v>
      </c>
      <c r="J1975" s="5">
        <f t="shared" si="396"/>
        <v>652.33768925122786</v>
      </c>
      <c r="K1975" s="2">
        <f t="shared" si="397"/>
        <v>36325.307105056039</v>
      </c>
      <c r="L1975" s="2">
        <f t="shared" si="398"/>
        <v>75000</v>
      </c>
      <c r="M1975" s="2">
        <f t="shared" si="399"/>
        <v>18480</v>
      </c>
      <c r="N1975" s="6">
        <f t="shared" si="400"/>
        <v>1</v>
      </c>
      <c r="O1975" s="2">
        <f t="shared" si="401"/>
        <v>194.69289494396071</v>
      </c>
      <c r="P1975" s="2">
        <f t="shared" si="402"/>
        <v>194.69289494396071</v>
      </c>
    </row>
    <row r="1976" spans="1:16">
      <c r="A1976" s="6">
        <v>3</v>
      </c>
      <c r="B1976" s="6">
        <v>0</v>
      </c>
      <c r="C1976" s="6">
        <v>19</v>
      </c>
      <c r="D1976" s="6">
        <f t="shared" si="390"/>
        <v>22</v>
      </c>
      <c r="E1976" s="5">
        <f t="shared" si="391"/>
        <v>359.37000000000012</v>
      </c>
      <c r="F1976" s="5">
        <f t="shared" si="392"/>
        <v>0</v>
      </c>
      <c r="G1976" s="5">
        <f t="shared" si="393"/>
        <v>1082.6092178872495</v>
      </c>
      <c r="H1976" s="5">
        <f t="shared" si="394"/>
        <v>1441.9792178872497</v>
      </c>
      <c r="I1976" s="5">
        <f t="shared" si="395"/>
        <v>720</v>
      </c>
      <c r="J1976" s="5">
        <f t="shared" si="396"/>
        <v>721.97921788724966</v>
      </c>
      <c r="K1976" s="2">
        <f t="shared" si="397"/>
        <v>37534.361421653637</v>
      </c>
      <c r="L1976" s="2">
        <f t="shared" si="398"/>
        <v>77700</v>
      </c>
      <c r="M1976" s="2">
        <f t="shared" si="399"/>
        <v>19360</v>
      </c>
      <c r="N1976" s="6">
        <f t="shared" si="400"/>
        <v>1</v>
      </c>
      <c r="O1976" s="2">
        <f t="shared" si="401"/>
        <v>805.63857834636292</v>
      </c>
      <c r="P1976" s="2">
        <f t="shared" si="402"/>
        <v>805.63857834636292</v>
      </c>
    </row>
    <row r="1977" spans="1:16">
      <c r="A1977" s="6">
        <v>3</v>
      </c>
      <c r="B1977" s="6">
        <v>0</v>
      </c>
      <c r="C1977" s="6">
        <v>20</v>
      </c>
      <c r="D1977" s="6">
        <f t="shared" si="390"/>
        <v>23</v>
      </c>
      <c r="E1977" s="5">
        <f t="shared" si="391"/>
        <v>359.37000000000012</v>
      </c>
      <c r="F1977" s="5">
        <f t="shared" si="392"/>
        <v>0</v>
      </c>
      <c r="G1977" s="5">
        <f t="shared" si="393"/>
        <v>1153.8335085377266</v>
      </c>
      <c r="H1977" s="5">
        <f t="shared" si="394"/>
        <v>1513.2035085377267</v>
      </c>
      <c r="I1977" s="5">
        <f t="shared" si="395"/>
        <v>720</v>
      </c>
      <c r="J1977" s="5">
        <f t="shared" si="396"/>
        <v>793.20350853772675</v>
      </c>
      <c r="K1977" s="2">
        <f t="shared" si="397"/>
        <v>38770.894245446645</v>
      </c>
      <c r="L1977" s="2">
        <f t="shared" si="398"/>
        <v>80400</v>
      </c>
      <c r="M1977" s="2">
        <f t="shared" si="399"/>
        <v>20240</v>
      </c>
      <c r="N1977" s="6">
        <f t="shared" si="400"/>
        <v>1</v>
      </c>
      <c r="O1977" s="2">
        <f t="shared" si="401"/>
        <v>1389.1057545533549</v>
      </c>
      <c r="P1977" s="2">
        <f t="shared" si="402"/>
        <v>1389.1057545533549</v>
      </c>
    </row>
    <row r="1978" spans="1:16">
      <c r="A1978" s="6">
        <v>3</v>
      </c>
      <c r="B1978" s="6">
        <v>0</v>
      </c>
      <c r="C1978" s="6">
        <v>21</v>
      </c>
      <c r="D1978" s="6">
        <f t="shared" si="390"/>
        <v>24</v>
      </c>
      <c r="E1978" s="5">
        <f t="shared" si="391"/>
        <v>359.37000000000012</v>
      </c>
      <c r="F1978" s="5">
        <f t="shared" si="392"/>
        <v>0</v>
      </c>
      <c r="G1978" s="5">
        <f t="shared" si="393"/>
        <v>1226.6692487641703</v>
      </c>
      <c r="H1978" s="5">
        <f t="shared" si="394"/>
        <v>1586.0392487641705</v>
      </c>
      <c r="I1978" s="5">
        <f t="shared" si="395"/>
        <v>720</v>
      </c>
      <c r="J1978" s="5">
        <f t="shared" si="396"/>
        <v>866.03924876417045</v>
      </c>
      <c r="K1978" s="2">
        <f t="shared" si="397"/>
        <v>40035.403624377956</v>
      </c>
      <c r="L1978" s="2">
        <f t="shared" si="398"/>
        <v>83100</v>
      </c>
      <c r="M1978" s="2">
        <f t="shared" si="399"/>
        <v>21120</v>
      </c>
      <c r="N1978" s="6">
        <f t="shared" si="400"/>
        <v>1</v>
      </c>
      <c r="O1978" s="2">
        <f t="shared" si="401"/>
        <v>1944.5963756220444</v>
      </c>
      <c r="P1978" s="2">
        <f t="shared" si="402"/>
        <v>1944.5963756220444</v>
      </c>
    </row>
    <row r="1979" spans="1:16">
      <c r="A1979" s="6">
        <v>3</v>
      </c>
      <c r="B1979" s="6">
        <v>0</v>
      </c>
      <c r="C1979" s="6">
        <v>22</v>
      </c>
      <c r="D1979" s="6">
        <f t="shared" si="390"/>
        <v>25</v>
      </c>
      <c r="E1979" s="5">
        <f t="shared" si="391"/>
        <v>359.37000000000012</v>
      </c>
      <c r="F1979" s="5">
        <f t="shared" si="392"/>
        <v>0</v>
      </c>
      <c r="G1979" s="5">
        <f t="shared" si="393"/>
        <v>1301.1455960105666</v>
      </c>
      <c r="H1979" s="5">
        <f t="shared" si="394"/>
        <v>1660.5155960105667</v>
      </c>
      <c r="I1979" s="5">
        <f t="shared" si="395"/>
        <v>720</v>
      </c>
      <c r="J1979" s="5">
        <f t="shared" si="396"/>
        <v>940.5155960105667</v>
      </c>
      <c r="K1979" s="2">
        <f t="shared" si="397"/>
        <v>41328.395764072338</v>
      </c>
      <c r="L1979" s="2">
        <f t="shared" si="398"/>
        <v>85800</v>
      </c>
      <c r="M1979" s="2">
        <f t="shared" si="399"/>
        <v>22000</v>
      </c>
      <c r="N1979" s="6">
        <f t="shared" si="400"/>
        <v>1</v>
      </c>
      <c r="O1979" s="2">
        <f t="shared" si="401"/>
        <v>2471.6042359276616</v>
      </c>
      <c r="P1979" s="2">
        <f t="shared" si="402"/>
        <v>2471.6042359276616</v>
      </c>
    </row>
    <row r="1980" spans="1:16">
      <c r="A1980" s="6">
        <v>3</v>
      </c>
      <c r="B1980" s="6">
        <v>0</v>
      </c>
      <c r="C1980" s="6">
        <v>23</v>
      </c>
      <c r="D1980" s="6">
        <f t="shared" si="390"/>
        <v>26</v>
      </c>
      <c r="E1980" s="5">
        <f t="shared" si="391"/>
        <v>359.37000000000012</v>
      </c>
      <c r="F1980" s="5">
        <f t="shared" si="392"/>
        <v>0</v>
      </c>
      <c r="G1980" s="5">
        <f t="shared" si="393"/>
        <v>1377.292184868003</v>
      </c>
      <c r="H1980" s="5">
        <f t="shared" si="394"/>
        <v>1736.6621848680031</v>
      </c>
      <c r="I1980" s="5">
        <f t="shared" si="395"/>
        <v>720</v>
      </c>
      <c r="J1980" s="5">
        <f t="shared" si="396"/>
        <v>1016.6621848680031</v>
      </c>
      <c r="K1980" s="2">
        <f t="shared" si="397"/>
        <v>42650.385153958385</v>
      </c>
      <c r="L1980" s="2">
        <f t="shared" si="398"/>
        <v>88500</v>
      </c>
      <c r="M1980" s="2">
        <f t="shared" si="399"/>
        <v>22880</v>
      </c>
      <c r="N1980" s="6">
        <f t="shared" si="400"/>
        <v>1</v>
      </c>
      <c r="O1980" s="2">
        <f t="shared" si="401"/>
        <v>2969.6148460416152</v>
      </c>
      <c r="P1980" s="2">
        <f t="shared" si="402"/>
        <v>2969.6148460416152</v>
      </c>
    </row>
    <row r="1981" spans="1:16">
      <c r="A1981" s="6">
        <v>3</v>
      </c>
      <c r="B1981" s="6">
        <v>0</v>
      </c>
      <c r="C1981" s="6">
        <v>24</v>
      </c>
      <c r="D1981" s="6">
        <f t="shared" si="390"/>
        <v>27</v>
      </c>
      <c r="E1981" s="5">
        <f t="shared" si="391"/>
        <v>359.37000000000012</v>
      </c>
      <c r="F1981" s="5">
        <f t="shared" si="392"/>
        <v>0</v>
      </c>
      <c r="G1981" s="5">
        <f t="shared" si="393"/>
        <v>1455.1391344474989</v>
      </c>
      <c r="H1981" s="5">
        <f t="shared" si="394"/>
        <v>1814.509134447499</v>
      </c>
      <c r="I1981" s="5">
        <f t="shared" si="395"/>
        <v>720</v>
      </c>
      <c r="J1981" s="5">
        <f t="shared" si="396"/>
        <v>1094.509134447499</v>
      </c>
      <c r="K1981" s="2">
        <f t="shared" si="397"/>
        <v>44001.894695269075</v>
      </c>
      <c r="L1981" s="2">
        <f t="shared" si="398"/>
        <v>91200</v>
      </c>
      <c r="M1981" s="2">
        <f t="shared" si="399"/>
        <v>23760</v>
      </c>
      <c r="N1981" s="6">
        <f t="shared" si="400"/>
        <v>1</v>
      </c>
      <c r="O1981" s="2">
        <f t="shared" si="401"/>
        <v>3438.1053047309251</v>
      </c>
      <c r="P1981" s="2">
        <f t="shared" si="402"/>
        <v>3438.1053047309251</v>
      </c>
    </row>
    <row r="1982" spans="1:16">
      <c r="A1982" s="6">
        <v>3</v>
      </c>
      <c r="B1982" s="6">
        <v>0</v>
      </c>
      <c r="C1982" s="6">
        <v>25</v>
      </c>
      <c r="D1982" s="6">
        <f t="shared" si="390"/>
        <v>28</v>
      </c>
      <c r="E1982" s="5">
        <f t="shared" si="391"/>
        <v>359.37000000000012</v>
      </c>
      <c r="F1982" s="5">
        <f t="shared" si="392"/>
        <v>0</v>
      </c>
      <c r="G1982" s="5">
        <f t="shared" si="393"/>
        <v>1534.7170558625965</v>
      </c>
      <c r="H1982" s="5">
        <f t="shared" si="394"/>
        <v>1894.0870558625966</v>
      </c>
      <c r="I1982" s="5">
        <f t="shared" si="395"/>
        <v>720</v>
      </c>
      <c r="J1982" s="5">
        <f t="shared" si="396"/>
        <v>1174.0870558625966</v>
      </c>
      <c r="K1982" s="2">
        <f t="shared" si="397"/>
        <v>45383.45583094786</v>
      </c>
      <c r="L1982" s="2">
        <f t="shared" si="398"/>
        <v>93900</v>
      </c>
      <c r="M1982" s="2">
        <f t="shared" si="399"/>
        <v>24640</v>
      </c>
      <c r="N1982" s="6">
        <f t="shared" si="400"/>
        <v>1</v>
      </c>
      <c r="O1982" s="2">
        <f t="shared" si="401"/>
        <v>3876.5441690521402</v>
      </c>
      <c r="P1982" s="2">
        <f t="shared" si="402"/>
        <v>3876.5441690521402</v>
      </c>
    </row>
    <row r="1983" spans="1:16">
      <c r="A1983" s="6">
        <v>3</v>
      </c>
      <c r="B1983" s="6">
        <v>0</v>
      </c>
      <c r="C1983" s="6">
        <v>26</v>
      </c>
      <c r="D1983" s="6">
        <f t="shared" si="390"/>
        <v>29</v>
      </c>
      <c r="E1983" s="5">
        <f t="shared" si="391"/>
        <v>359.37000000000012</v>
      </c>
      <c r="F1983" s="5">
        <f t="shared" si="392"/>
        <v>0</v>
      </c>
      <c r="G1983" s="5">
        <f t="shared" si="393"/>
        <v>1616.0570598233144</v>
      </c>
      <c r="H1983" s="5">
        <f t="shared" si="394"/>
        <v>1975.4270598233145</v>
      </c>
      <c r="I1983" s="5">
        <f t="shared" si="395"/>
        <v>720</v>
      </c>
      <c r="J1983" s="5">
        <f t="shared" si="396"/>
        <v>1255.4270598233145</v>
      </c>
      <c r="K1983" s="2">
        <f t="shared" si="397"/>
        <v>46795.608677488097</v>
      </c>
      <c r="L1983" s="2">
        <f t="shared" si="398"/>
        <v>96600</v>
      </c>
      <c r="M1983" s="2">
        <f t="shared" si="399"/>
        <v>25520</v>
      </c>
      <c r="N1983" s="6">
        <f t="shared" si="400"/>
        <v>1</v>
      </c>
      <c r="O1983" s="2">
        <f t="shared" si="401"/>
        <v>4284.3913225119031</v>
      </c>
      <c r="P1983" s="2">
        <f t="shared" si="402"/>
        <v>4284.3913225119031</v>
      </c>
    </row>
    <row r="1984" spans="1:16">
      <c r="A1984" s="6">
        <v>3</v>
      </c>
      <c r="B1984" s="6">
        <v>0</v>
      </c>
      <c r="C1984" s="6">
        <v>27</v>
      </c>
      <c r="D1984" s="6">
        <f t="shared" si="390"/>
        <v>30</v>
      </c>
      <c r="E1984" s="5">
        <f t="shared" si="391"/>
        <v>359.37000000000012</v>
      </c>
      <c r="F1984" s="5">
        <f t="shared" si="392"/>
        <v>0</v>
      </c>
      <c r="G1984" s="5">
        <f t="shared" si="393"/>
        <v>1699.1907643430709</v>
      </c>
      <c r="H1984" s="5">
        <f t="shared" si="394"/>
        <v>2058.5607643430712</v>
      </c>
      <c r="I1984" s="5">
        <f t="shared" si="395"/>
        <v>720</v>
      </c>
      <c r="J1984" s="5">
        <f t="shared" si="396"/>
        <v>1338.5607643430712</v>
      </c>
      <c r="K1984" s="2">
        <f t="shared" si="397"/>
        <v>48238.902158733879</v>
      </c>
      <c r="L1984" s="2">
        <f t="shared" si="398"/>
        <v>99300</v>
      </c>
      <c r="M1984" s="2">
        <f t="shared" si="399"/>
        <v>26400</v>
      </c>
      <c r="N1984" s="6">
        <f t="shared" si="400"/>
        <v>1</v>
      </c>
      <c r="O1984" s="2">
        <f t="shared" si="401"/>
        <v>4661.0978412661207</v>
      </c>
      <c r="P1984" s="2">
        <f t="shared" si="402"/>
        <v>4661.0978412661207</v>
      </c>
    </row>
    <row r="1985" spans="1:16">
      <c r="A1985" s="6">
        <v>3</v>
      </c>
      <c r="B1985" s="6">
        <v>0</v>
      </c>
      <c r="C1985" s="6">
        <v>28</v>
      </c>
      <c r="D1985" s="6">
        <f t="shared" si="390"/>
        <v>31</v>
      </c>
      <c r="E1985" s="5">
        <f t="shared" si="391"/>
        <v>359.37000000000012</v>
      </c>
      <c r="F1985" s="5">
        <f t="shared" si="392"/>
        <v>0</v>
      </c>
      <c r="G1985" s="5">
        <f t="shared" si="393"/>
        <v>1784.1503025602246</v>
      </c>
      <c r="H1985" s="5">
        <f t="shared" si="394"/>
        <v>2143.520302560225</v>
      </c>
      <c r="I1985" s="5">
        <f t="shared" si="395"/>
        <v>720</v>
      </c>
      <c r="J1985" s="5">
        <f t="shared" si="396"/>
        <v>1423.520302560225</v>
      </c>
      <c r="K1985" s="2">
        <f t="shared" si="397"/>
        <v>49713.894141670571</v>
      </c>
      <c r="L1985" s="2">
        <f t="shared" si="398"/>
        <v>102000</v>
      </c>
      <c r="M1985" s="2">
        <f t="shared" si="399"/>
        <v>27280</v>
      </c>
      <c r="N1985" s="6">
        <f t="shared" si="400"/>
        <v>1</v>
      </c>
      <c r="O1985" s="2">
        <f t="shared" si="401"/>
        <v>5006.1058583294289</v>
      </c>
      <c r="P1985" s="2">
        <f t="shared" si="402"/>
        <v>5006.1058583294289</v>
      </c>
    </row>
    <row r="1986" spans="1:16">
      <c r="A1986" s="6">
        <v>3</v>
      </c>
      <c r="B1986" s="6">
        <v>0</v>
      </c>
      <c r="C1986" s="6">
        <v>29</v>
      </c>
      <c r="D1986" s="6">
        <f t="shared" si="390"/>
        <v>32</v>
      </c>
      <c r="E1986" s="5">
        <f t="shared" si="391"/>
        <v>359.37000000000012</v>
      </c>
      <c r="F1986" s="5">
        <f t="shared" si="392"/>
        <v>0</v>
      </c>
      <c r="G1986" s="5">
        <f t="shared" si="393"/>
        <v>1870.9683306758782</v>
      </c>
      <c r="H1986" s="5">
        <f t="shared" si="394"/>
        <v>2230.3383306758783</v>
      </c>
      <c r="I1986" s="5">
        <f t="shared" si="395"/>
        <v>720</v>
      </c>
      <c r="J1986" s="5">
        <f t="shared" si="396"/>
        <v>1510.3383306758783</v>
      </c>
      <c r="K1986" s="2">
        <f t="shared" si="397"/>
        <v>51221.151574233998</v>
      </c>
      <c r="L1986" s="2">
        <f t="shared" si="398"/>
        <v>104700</v>
      </c>
      <c r="M1986" s="2">
        <f t="shared" si="399"/>
        <v>28160</v>
      </c>
      <c r="N1986" s="6">
        <f t="shared" si="400"/>
        <v>1</v>
      </c>
      <c r="O1986" s="2">
        <f t="shared" si="401"/>
        <v>5318.848425766002</v>
      </c>
      <c r="P1986" s="2">
        <f t="shared" si="402"/>
        <v>5318.848425766002</v>
      </c>
    </row>
    <row r="1987" spans="1:16">
      <c r="A1987" s="6">
        <v>3</v>
      </c>
      <c r="B1987" s="6">
        <v>0</v>
      </c>
      <c r="C1987" s="6">
        <v>30</v>
      </c>
      <c r="D1987" s="6">
        <f t="shared" si="390"/>
        <v>33</v>
      </c>
      <c r="E1987" s="5">
        <f t="shared" si="391"/>
        <v>359.37000000000012</v>
      </c>
      <c r="F1987" s="5">
        <f t="shared" si="392"/>
        <v>0</v>
      </c>
      <c r="G1987" s="5">
        <f t="shared" si="393"/>
        <v>1959.6780360096488</v>
      </c>
      <c r="H1987" s="5">
        <f t="shared" si="394"/>
        <v>2319.048036009649</v>
      </c>
      <c r="I1987" s="5">
        <f t="shared" si="395"/>
        <v>720</v>
      </c>
      <c r="J1987" s="5">
        <f t="shared" si="396"/>
        <v>1599.048036009649</v>
      </c>
      <c r="K1987" s="2">
        <f t="shared" si="397"/>
        <v>52761.250625167515</v>
      </c>
      <c r="L1987" s="2">
        <f t="shared" si="398"/>
        <v>107400</v>
      </c>
      <c r="M1987" s="2">
        <f t="shared" si="399"/>
        <v>29040</v>
      </c>
      <c r="N1987" s="6">
        <f t="shared" si="400"/>
        <v>1</v>
      </c>
      <c r="O1987" s="2">
        <f t="shared" si="401"/>
        <v>5598.749374832485</v>
      </c>
      <c r="P1987" s="2">
        <f t="shared" si="402"/>
        <v>5598.749374832485</v>
      </c>
    </row>
    <row r="1988" spans="1:16">
      <c r="A1988" s="6">
        <v>3</v>
      </c>
      <c r="B1988" s="6">
        <v>1</v>
      </c>
      <c r="C1988" s="6">
        <v>0</v>
      </c>
      <c r="D1988" s="6">
        <f t="shared" ref="D1988:D2051" si="403">A1988+B1988+C1988</f>
        <v>4</v>
      </c>
      <c r="E1988" s="5">
        <f t="shared" ref="E1988:E2051" si="404">IF(A1988=0,0,A1988*LABOR_HRS_WK_TOM*SEASON_WEEKS*(1+DIM_PCT_TOM)^A1988)</f>
        <v>359.37000000000012</v>
      </c>
      <c r="F1988" s="5">
        <f t="shared" ref="F1988:F2051" si="405">IF(B1988=0,0,B1988*LABOR_HRS_WK_CAR*SEASON_WEEKS*(1+DIM_PCT_CAR)^B1988)</f>
        <v>30.749999999999996</v>
      </c>
      <c r="G1988" s="5">
        <f t="shared" ref="G1988:G2051" si="406">IF(C1988=0,0,C1988*LABOR_HRS_WK_MES*SEASON_WEEKS*(1+DIM_PCT_MES)^C1988)</f>
        <v>0</v>
      </c>
      <c r="H1988" s="5">
        <f t="shared" ref="H1988:H2051" si="407">E1988+F1988+G1988</f>
        <v>390.12000000000012</v>
      </c>
      <c r="I1988" s="5">
        <f t="shared" ref="I1988:I2051" si="408">MIN(H1988,FARMER_HRS)</f>
        <v>390.12000000000012</v>
      </c>
      <c r="J1988" s="5">
        <f t="shared" ref="J1988:J2051" si="409">MAX(0,H1988-FARMER_HRS)</f>
        <v>0</v>
      </c>
      <c r="K1988" s="2">
        <f t="shared" ref="K1988:K2051" si="410">I1988*FARMER_RATE+J1988*TEMP_WORKER_RATE</f>
        <v>13545.833333333338</v>
      </c>
      <c r="L1988" s="2">
        <f t="shared" ref="L1988:L2051" si="411">A1988*PRICE_TOM+B1988*PRICE_CAR+C1988*PRICE_MES</f>
        <v>28494</v>
      </c>
      <c r="M1988" s="2">
        <f t="shared" ref="M1988:M2051" si="412">A1988*FERT_BED_TOM+B1988*FERT_BED_CAR+C1988*FERT_BED_MES</f>
        <v>3080</v>
      </c>
      <c r="N1988" s="6">
        <f t="shared" ref="N1988:N2051" si="413">IF(AND(D1988&lt;=TOTAL_BEDS,J1988&lt;=TEMP_WORKER_MAX*TEMP_WORKER_HRS),1,0)</f>
        <v>1</v>
      </c>
      <c r="O1988" s="2">
        <f t="shared" ref="O1988:O2051" si="414">L1988-M1988-K1988-FIXED_COSTS</f>
        <v>-8131.8333333333376</v>
      </c>
      <c r="P1988" s="2">
        <f t="shared" ref="P1988:P2051" si="415">IF(N1988=1,O1988,"")</f>
        <v>-8131.8333333333376</v>
      </c>
    </row>
    <row r="1989" spans="1:16">
      <c r="A1989" s="6">
        <v>3</v>
      </c>
      <c r="B1989" s="6">
        <v>1</v>
      </c>
      <c r="C1989" s="6">
        <v>1</v>
      </c>
      <c r="D1989" s="6">
        <f t="shared" si="403"/>
        <v>5</v>
      </c>
      <c r="E1989" s="5">
        <f t="shared" si="404"/>
        <v>359.37000000000012</v>
      </c>
      <c r="F1989" s="5">
        <f t="shared" si="405"/>
        <v>30.749999999999996</v>
      </c>
      <c r="G1989" s="5">
        <f t="shared" si="406"/>
        <v>45.5625</v>
      </c>
      <c r="H1989" s="5">
        <f t="shared" si="407"/>
        <v>435.68250000000012</v>
      </c>
      <c r="I1989" s="5">
        <f t="shared" si="408"/>
        <v>435.68250000000012</v>
      </c>
      <c r="J1989" s="5">
        <f t="shared" si="409"/>
        <v>0</v>
      </c>
      <c r="K1989" s="2">
        <f t="shared" si="410"/>
        <v>15127.864583333338</v>
      </c>
      <c r="L1989" s="2">
        <f t="shared" si="411"/>
        <v>31194</v>
      </c>
      <c r="M1989" s="2">
        <f t="shared" si="412"/>
        <v>3960</v>
      </c>
      <c r="N1989" s="6">
        <f t="shared" si="413"/>
        <v>1</v>
      </c>
      <c r="O1989" s="2">
        <f t="shared" si="414"/>
        <v>-7893.8645833333376</v>
      </c>
      <c r="P1989" s="2">
        <f t="shared" si="415"/>
        <v>-7893.8645833333376</v>
      </c>
    </row>
    <row r="1990" spans="1:16">
      <c r="A1990" s="6">
        <v>3</v>
      </c>
      <c r="B1990" s="6">
        <v>1</v>
      </c>
      <c r="C1990" s="6">
        <v>2</v>
      </c>
      <c r="D1990" s="6">
        <f t="shared" si="403"/>
        <v>6</v>
      </c>
      <c r="E1990" s="5">
        <f t="shared" si="404"/>
        <v>359.37000000000012</v>
      </c>
      <c r="F1990" s="5">
        <f t="shared" si="405"/>
        <v>30.749999999999996</v>
      </c>
      <c r="G1990" s="5">
        <f t="shared" si="406"/>
        <v>92.264062499999994</v>
      </c>
      <c r="H1990" s="5">
        <f t="shared" si="407"/>
        <v>482.38406250000014</v>
      </c>
      <c r="I1990" s="5">
        <f t="shared" si="408"/>
        <v>482.38406250000014</v>
      </c>
      <c r="J1990" s="5">
        <f t="shared" si="409"/>
        <v>0</v>
      </c>
      <c r="K1990" s="2">
        <f t="shared" si="410"/>
        <v>16749.446614583339</v>
      </c>
      <c r="L1990" s="2">
        <f t="shared" si="411"/>
        <v>33894</v>
      </c>
      <c r="M1990" s="2">
        <f t="shared" si="412"/>
        <v>4840</v>
      </c>
      <c r="N1990" s="6">
        <f t="shared" si="413"/>
        <v>1</v>
      </c>
      <c r="O1990" s="2">
        <f t="shared" si="414"/>
        <v>-7695.4466145833394</v>
      </c>
      <c r="P1990" s="2">
        <f t="shared" si="415"/>
        <v>-7695.4466145833394</v>
      </c>
    </row>
    <row r="1991" spans="1:16">
      <c r="A1991" s="6">
        <v>3</v>
      </c>
      <c r="B1991" s="6">
        <v>1</v>
      </c>
      <c r="C1991" s="6">
        <v>3</v>
      </c>
      <c r="D1991" s="6">
        <f t="shared" si="403"/>
        <v>7</v>
      </c>
      <c r="E1991" s="5">
        <f t="shared" si="404"/>
        <v>359.37000000000012</v>
      </c>
      <c r="F1991" s="5">
        <f t="shared" si="405"/>
        <v>30.749999999999996</v>
      </c>
      <c r="G1991" s="5">
        <f t="shared" si="406"/>
        <v>140.12604492187498</v>
      </c>
      <c r="H1991" s="5">
        <f t="shared" si="407"/>
        <v>530.24604492187507</v>
      </c>
      <c r="I1991" s="5">
        <f t="shared" si="408"/>
        <v>530.24604492187507</v>
      </c>
      <c r="J1991" s="5">
        <f t="shared" si="409"/>
        <v>0</v>
      </c>
      <c r="K1991" s="2">
        <f t="shared" si="410"/>
        <v>18411.321004231773</v>
      </c>
      <c r="L1991" s="2">
        <f t="shared" si="411"/>
        <v>36594</v>
      </c>
      <c r="M1991" s="2">
        <f t="shared" si="412"/>
        <v>5720</v>
      </c>
      <c r="N1991" s="6">
        <f t="shared" si="413"/>
        <v>1</v>
      </c>
      <c r="O1991" s="2">
        <f t="shared" si="414"/>
        <v>-7537.3210042317733</v>
      </c>
      <c r="P1991" s="2">
        <f t="shared" si="415"/>
        <v>-7537.3210042317733</v>
      </c>
    </row>
    <row r="1992" spans="1:16">
      <c r="A1992" s="6">
        <v>3</v>
      </c>
      <c r="B1992" s="6">
        <v>1</v>
      </c>
      <c r="C1992" s="6">
        <v>4</v>
      </c>
      <c r="D1992" s="6">
        <f t="shared" si="403"/>
        <v>8</v>
      </c>
      <c r="E1992" s="5">
        <f t="shared" si="404"/>
        <v>359.37000000000012</v>
      </c>
      <c r="F1992" s="5">
        <f t="shared" si="405"/>
        <v>30.749999999999996</v>
      </c>
      <c r="G1992" s="5">
        <f t="shared" si="406"/>
        <v>189.17016064453125</v>
      </c>
      <c r="H1992" s="5">
        <f t="shared" si="407"/>
        <v>579.2901606445314</v>
      </c>
      <c r="I1992" s="5">
        <f t="shared" si="408"/>
        <v>579.2901606445314</v>
      </c>
      <c r="J1992" s="5">
        <f t="shared" si="409"/>
        <v>0</v>
      </c>
      <c r="K1992" s="2">
        <f t="shared" si="410"/>
        <v>20114.24168904623</v>
      </c>
      <c r="L1992" s="2">
        <f t="shared" si="411"/>
        <v>39294</v>
      </c>
      <c r="M1992" s="2">
        <f t="shared" si="412"/>
        <v>6600</v>
      </c>
      <c r="N1992" s="6">
        <f t="shared" si="413"/>
        <v>1</v>
      </c>
      <c r="O1992" s="2">
        <f t="shared" si="414"/>
        <v>-7420.24168904623</v>
      </c>
      <c r="P1992" s="2">
        <f t="shared" si="415"/>
        <v>-7420.24168904623</v>
      </c>
    </row>
    <row r="1993" spans="1:16">
      <c r="A1993" s="6">
        <v>3</v>
      </c>
      <c r="B1993" s="6">
        <v>1</v>
      </c>
      <c r="C1993" s="6">
        <v>5</v>
      </c>
      <c r="D1993" s="6">
        <f t="shared" si="403"/>
        <v>9</v>
      </c>
      <c r="E1993" s="5">
        <f t="shared" si="404"/>
        <v>359.37000000000012</v>
      </c>
      <c r="F1993" s="5">
        <f t="shared" si="405"/>
        <v>30.749999999999996</v>
      </c>
      <c r="G1993" s="5">
        <f t="shared" si="406"/>
        <v>239.41848456573481</v>
      </c>
      <c r="H1993" s="5">
        <f t="shared" si="407"/>
        <v>629.53848456573496</v>
      </c>
      <c r="I1993" s="5">
        <f t="shared" si="408"/>
        <v>629.53848456573496</v>
      </c>
      <c r="J1993" s="5">
        <f t="shared" si="409"/>
        <v>0</v>
      </c>
      <c r="K1993" s="2">
        <f t="shared" si="410"/>
        <v>21858.975158532463</v>
      </c>
      <c r="L1993" s="2">
        <f t="shared" si="411"/>
        <v>41994</v>
      </c>
      <c r="M1993" s="2">
        <f t="shared" si="412"/>
        <v>7480</v>
      </c>
      <c r="N1993" s="6">
        <f t="shared" si="413"/>
        <v>1</v>
      </c>
      <c r="O1993" s="2">
        <f t="shared" si="414"/>
        <v>-7344.975158532463</v>
      </c>
      <c r="P1993" s="2">
        <f t="shared" si="415"/>
        <v>-7344.975158532463</v>
      </c>
    </row>
    <row r="1994" spans="1:16">
      <c r="A1994" s="6">
        <v>3</v>
      </c>
      <c r="B1994" s="6">
        <v>1</v>
      </c>
      <c r="C1994" s="6">
        <v>6</v>
      </c>
      <c r="D1994" s="6">
        <f t="shared" si="403"/>
        <v>10</v>
      </c>
      <c r="E1994" s="5">
        <f t="shared" si="404"/>
        <v>359.37000000000012</v>
      </c>
      <c r="F1994" s="5">
        <f t="shared" si="405"/>
        <v>30.749999999999996</v>
      </c>
      <c r="G1994" s="5">
        <f t="shared" si="406"/>
        <v>290.89345874736784</v>
      </c>
      <c r="H1994" s="5">
        <f t="shared" si="407"/>
        <v>681.01345874736796</v>
      </c>
      <c r="I1994" s="5">
        <f t="shared" si="408"/>
        <v>681.01345874736796</v>
      </c>
      <c r="J1994" s="5">
        <f t="shared" si="409"/>
        <v>0</v>
      </c>
      <c r="K1994" s="2">
        <f t="shared" si="410"/>
        <v>23646.300650950277</v>
      </c>
      <c r="L1994" s="2">
        <f t="shared" si="411"/>
        <v>44694</v>
      </c>
      <c r="M1994" s="2">
        <f t="shared" si="412"/>
        <v>8360</v>
      </c>
      <c r="N1994" s="6">
        <f t="shared" si="413"/>
        <v>1</v>
      </c>
      <c r="O1994" s="2">
        <f t="shared" si="414"/>
        <v>-7312.3006509502775</v>
      </c>
      <c r="P1994" s="2">
        <f t="shared" si="415"/>
        <v>-7312.3006509502775</v>
      </c>
    </row>
    <row r="1995" spans="1:16">
      <c r="A1995" s="6">
        <v>3</v>
      </c>
      <c r="B1995" s="6">
        <v>1</v>
      </c>
      <c r="C1995" s="6">
        <v>7</v>
      </c>
      <c r="D1995" s="6">
        <f t="shared" si="403"/>
        <v>11</v>
      </c>
      <c r="E1995" s="5">
        <f t="shared" si="404"/>
        <v>359.37000000000012</v>
      </c>
      <c r="F1995" s="5">
        <f t="shared" si="405"/>
        <v>30.749999999999996</v>
      </c>
      <c r="G1995" s="5">
        <f t="shared" si="406"/>
        <v>343.61789814532818</v>
      </c>
      <c r="H1995" s="5">
        <f t="shared" si="407"/>
        <v>733.73789814532824</v>
      </c>
      <c r="I1995" s="5">
        <f t="shared" si="408"/>
        <v>720</v>
      </c>
      <c r="J1995" s="5">
        <f t="shared" si="409"/>
        <v>13.737898145328245</v>
      </c>
      <c r="K1995" s="2">
        <f t="shared" si="410"/>
        <v>25238.505176134171</v>
      </c>
      <c r="L1995" s="2">
        <f t="shared" si="411"/>
        <v>47394</v>
      </c>
      <c r="M1995" s="2">
        <f t="shared" si="412"/>
        <v>9240</v>
      </c>
      <c r="N1995" s="6">
        <f t="shared" si="413"/>
        <v>1</v>
      </c>
      <c r="O1995" s="2">
        <f t="shared" si="414"/>
        <v>-7084.5051761341711</v>
      </c>
      <c r="P1995" s="2">
        <f t="shared" si="415"/>
        <v>-7084.5051761341711</v>
      </c>
    </row>
    <row r="1996" spans="1:16">
      <c r="A1996" s="6">
        <v>3</v>
      </c>
      <c r="B1996" s="6">
        <v>1</v>
      </c>
      <c r="C1996" s="6">
        <v>8</v>
      </c>
      <c r="D1996" s="6">
        <f t="shared" si="403"/>
        <v>12</v>
      </c>
      <c r="E1996" s="5">
        <f t="shared" si="404"/>
        <v>359.37000000000012</v>
      </c>
      <c r="F1996" s="5">
        <f t="shared" si="405"/>
        <v>30.749999999999996</v>
      </c>
      <c r="G1996" s="5">
        <f t="shared" si="406"/>
        <v>397.61499642530839</v>
      </c>
      <c r="H1996" s="5">
        <f t="shared" si="407"/>
        <v>787.73499642530851</v>
      </c>
      <c r="I1996" s="5">
        <f t="shared" si="408"/>
        <v>720</v>
      </c>
      <c r="J1996" s="5">
        <f t="shared" si="409"/>
        <v>67.734996425308509</v>
      </c>
      <c r="K1996" s="2">
        <f t="shared" si="410"/>
        <v>26175.954799050494</v>
      </c>
      <c r="L1996" s="2">
        <f t="shared" si="411"/>
        <v>50094</v>
      </c>
      <c r="M1996" s="2">
        <f t="shared" si="412"/>
        <v>10120</v>
      </c>
      <c r="N1996" s="6">
        <f t="shared" si="413"/>
        <v>1</v>
      </c>
      <c r="O1996" s="2">
        <f t="shared" si="414"/>
        <v>-6201.9547990504943</v>
      </c>
      <c r="P1996" s="2">
        <f t="shared" si="415"/>
        <v>-6201.9547990504943</v>
      </c>
    </row>
    <row r="1997" spans="1:16">
      <c r="A1997" s="6">
        <v>3</v>
      </c>
      <c r="B1997" s="6">
        <v>1</v>
      </c>
      <c r="C1997" s="6">
        <v>9</v>
      </c>
      <c r="D1997" s="6">
        <f t="shared" si="403"/>
        <v>13</v>
      </c>
      <c r="E1997" s="5">
        <f t="shared" si="404"/>
        <v>359.37000000000012</v>
      </c>
      <c r="F1997" s="5">
        <f t="shared" si="405"/>
        <v>30.749999999999996</v>
      </c>
      <c r="G1997" s="5">
        <f t="shared" si="406"/>
        <v>452.90833186570285</v>
      </c>
      <c r="H1997" s="5">
        <f t="shared" si="407"/>
        <v>843.02833186570297</v>
      </c>
      <c r="I1997" s="5">
        <f t="shared" si="408"/>
        <v>720</v>
      </c>
      <c r="J1997" s="5">
        <f t="shared" si="409"/>
        <v>123.02833186570297</v>
      </c>
      <c r="K1997" s="2">
        <f t="shared" si="410"/>
        <v>27135.90853933512</v>
      </c>
      <c r="L1997" s="2">
        <f t="shared" si="411"/>
        <v>52794</v>
      </c>
      <c r="M1997" s="2">
        <f t="shared" si="412"/>
        <v>11000</v>
      </c>
      <c r="N1997" s="6">
        <f t="shared" si="413"/>
        <v>1</v>
      </c>
      <c r="O1997" s="2">
        <f t="shared" si="414"/>
        <v>-5341.9085393351197</v>
      </c>
      <c r="P1997" s="2">
        <f t="shared" si="415"/>
        <v>-5341.9085393351197</v>
      </c>
    </row>
    <row r="1998" spans="1:16">
      <c r="A1998" s="6">
        <v>3</v>
      </c>
      <c r="B1998" s="6">
        <v>1</v>
      </c>
      <c r="C1998" s="6">
        <v>10</v>
      </c>
      <c r="D1998" s="6">
        <f t="shared" si="403"/>
        <v>14</v>
      </c>
      <c r="E1998" s="5">
        <f t="shared" si="404"/>
        <v>359.37000000000012</v>
      </c>
      <c r="F1998" s="5">
        <f t="shared" si="405"/>
        <v>30.749999999999996</v>
      </c>
      <c r="G1998" s="5">
        <f t="shared" si="406"/>
        <v>509.52187334891573</v>
      </c>
      <c r="H1998" s="5">
        <f t="shared" si="407"/>
        <v>899.64187334891585</v>
      </c>
      <c r="I1998" s="5">
        <f t="shared" si="408"/>
        <v>720</v>
      </c>
      <c r="J1998" s="5">
        <f t="shared" si="409"/>
        <v>179.64187334891585</v>
      </c>
      <c r="K1998" s="2">
        <f t="shared" si="410"/>
        <v>28118.782523418678</v>
      </c>
      <c r="L1998" s="2">
        <f t="shared" si="411"/>
        <v>55494</v>
      </c>
      <c r="M1998" s="2">
        <f t="shared" si="412"/>
        <v>11880</v>
      </c>
      <c r="N1998" s="6">
        <f t="shared" si="413"/>
        <v>1</v>
      </c>
      <c r="O1998" s="2">
        <f t="shared" si="414"/>
        <v>-4504.7825234186785</v>
      </c>
      <c r="P1998" s="2">
        <f t="shared" si="415"/>
        <v>-4504.7825234186785</v>
      </c>
    </row>
    <row r="1999" spans="1:16">
      <c r="A1999" s="6">
        <v>3</v>
      </c>
      <c r="B1999" s="6">
        <v>1</v>
      </c>
      <c r="C1999" s="6">
        <v>11</v>
      </c>
      <c r="D1999" s="6">
        <f t="shared" si="403"/>
        <v>15</v>
      </c>
      <c r="E1999" s="5">
        <f t="shared" si="404"/>
        <v>359.37000000000012</v>
      </c>
      <c r="F1999" s="5">
        <f t="shared" si="405"/>
        <v>30.749999999999996</v>
      </c>
      <c r="G1999" s="5">
        <f t="shared" si="406"/>
        <v>567.47998644235474</v>
      </c>
      <c r="H1999" s="5">
        <f t="shared" si="407"/>
        <v>957.59998644235486</v>
      </c>
      <c r="I1999" s="5">
        <f t="shared" si="408"/>
        <v>720</v>
      </c>
      <c r="J1999" s="5">
        <f t="shared" si="409"/>
        <v>237.59998644235486</v>
      </c>
      <c r="K1999" s="2">
        <f t="shared" si="410"/>
        <v>29124.999764624215</v>
      </c>
      <c r="L1999" s="2">
        <f t="shared" si="411"/>
        <v>58194</v>
      </c>
      <c r="M1999" s="2">
        <f t="shared" si="412"/>
        <v>12760</v>
      </c>
      <c r="N1999" s="6">
        <f t="shared" si="413"/>
        <v>1</v>
      </c>
      <c r="O1999" s="2">
        <f t="shared" si="414"/>
        <v>-3690.9997646242155</v>
      </c>
      <c r="P1999" s="2">
        <f t="shared" si="415"/>
        <v>-3690.9997646242155</v>
      </c>
    </row>
    <row r="2000" spans="1:16">
      <c r="A2000" s="6">
        <v>3</v>
      </c>
      <c r="B2000" s="6">
        <v>1</v>
      </c>
      <c r="C2000" s="6">
        <v>12</v>
      </c>
      <c r="D2000" s="6">
        <f t="shared" si="403"/>
        <v>16</v>
      </c>
      <c r="E2000" s="5">
        <f t="shared" si="404"/>
        <v>359.37000000000012</v>
      </c>
      <c r="F2000" s="5">
        <f t="shared" si="405"/>
        <v>30.749999999999996</v>
      </c>
      <c r="G2000" s="5">
        <f t="shared" si="406"/>
        <v>626.80743957041921</v>
      </c>
      <c r="H2000" s="5">
        <f t="shared" si="407"/>
        <v>1016.9274395704193</v>
      </c>
      <c r="I2000" s="5">
        <f t="shared" si="408"/>
        <v>720</v>
      </c>
      <c r="J2000" s="5">
        <f t="shared" si="409"/>
        <v>296.92743957041932</v>
      </c>
      <c r="K2000" s="2">
        <f t="shared" si="410"/>
        <v>30154.99027031978</v>
      </c>
      <c r="L2000" s="2">
        <f t="shared" si="411"/>
        <v>60894</v>
      </c>
      <c r="M2000" s="2">
        <f t="shared" si="412"/>
        <v>13640</v>
      </c>
      <c r="N2000" s="6">
        <f t="shared" si="413"/>
        <v>1</v>
      </c>
      <c r="O2000" s="2">
        <f t="shared" si="414"/>
        <v>-2900.9902703197804</v>
      </c>
      <c r="P2000" s="2">
        <f t="shared" si="415"/>
        <v>-2900.9902703197804</v>
      </c>
    </row>
    <row r="2001" spans="1:16">
      <c r="A2001" s="6">
        <v>3</v>
      </c>
      <c r="B2001" s="6">
        <v>1</v>
      </c>
      <c r="C2001" s="6">
        <v>13</v>
      </c>
      <c r="D2001" s="6">
        <f t="shared" si="403"/>
        <v>17</v>
      </c>
      <c r="E2001" s="5">
        <f t="shared" si="404"/>
        <v>359.37000000000012</v>
      </c>
      <c r="F2001" s="5">
        <f t="shared" si="405"/>
        <v>30.749999999999996</v>
      </c>
      <c r="G2001" s="5">
        <f t="shared" si="406"/>
        <v>687.52941027880343</v>
      </c>
      <c r="H2001" s="5">
        <f t="shared" si="407"/>
        <v>1077.6494102788035</v>
      </c>
      <c r="I2001" s="5">
        <f t="shared" si="408"/>
        <v>720</v>
      </c>
      <c r="J2001" s="5">
        <f t="shared" si="409"/>
        <v>357.64941027880354</v>
      </c>
      <c r="K2001" s="2">
        <f t="shared" si="410"/>
        <v>31209.191150673672</v>
      </c>
      <c r="L2001" s="2">
        <f t="shared" si="411"/>
        <v>63594</v>
      </c>
      <c r="M2001" s="2">
        <f t="shared" si="412"/>
        <v>14520</v>
      </c>
      <c r="N2001" s="6">
        <f t="shared" si="413"/>
        <v>1</v>
      </c>
      <c r="O2001" s="2">
        <f t="shared" si="414"/>
        <v>-2135.1911506736724</v>
      </c>
      <c r="P2001" s="2">
        <f t="shared" si="415"/>
        <v>-2135.1911506736724</v>
      </c>
    </row>
    <row r="2002" spans="1:16">
      <c r="A2002" s="6">
        <v>3</v>
      </c>
      <c r="B2002" s="6">
        <v>1</v>
      </c>
      <c r="C2002" s="6">
        <v>14</v>
      </c>
      <c r="D2002" s="6">
        <f t="shared" si="403"/>
        <v>18</v>
      </c>
      <c r="E2002" s="5">
        <f t="shared" si="404"/>
        <v>359.37000000000012</v>
      </c>
      <c r="F2002" s="5">
        <f t="shared" si="405"/>
        <v>30.749999999999996</v>
      </c>
      <c r="G2002" s="5">
        <f t="shared" si="406"/>
        <v>749.67149159246469</v>
      </c>
      <c r="H2002" s="5">
        <f t="shared" si="407"/>
        <v>1139.7914915924648</v>
      </c>
      <c r="I2002" s="5">
        <f t="shared" si="408"/>
        <v>720</v>
      </c>
      <c r="J2002" s="5">
        <f t="shared" si="409"/>
        <v>419.79149159246481</v>
      </c>
      <c r="K2002" s="2">
        <f t="shared" si="410"/>
        <v>32288.046729035847</v>
      </c>
      <c r="L2002" s="2">
        <f t="shared" si="411"/>
        <v>66294</v>
      </c>
      <c r="M2002" s="2">
        <f t="shared" si="412"/>
        <v>15400</v>
      </c>
      <c r="N2002" s="6">
        <f t="shared" si="413"/>
        <v>1</v>
      </c>
      <c r="O2002" s="2">
        <f t="shared" si="414"/>
        <v>-1394.0467290358465</v>
      </c>
      <c r="P2002" s="2">
        <f t="shared" si="415"/>
        <v>-1394.0467290358465</v>
      </c>
    </row>
    <row r="2003" spans="1:16">
      <c r="A2003" s="6">
        <v>3</v>
      </c>
      <c r="B2003" s="6">
        <v>1</v>
      </c>
      <c r="C2003" s="6">
        <v>15</v>
      </c>
      <c r="D2003" s="6">
        <f t="shared" si="403"/>
        <v>19</v>
      </c>
      <c r="E2003" s="5">
        <f t="shared" si="404"/>
        <v>359.37000000000012</v>
      </c>
      <c r="F2003" s="5">
        <f t="shared" si="405"/>
        <v>30.749999999999996</v>
      </c>
      <c r="G2003" s="5">
        <f t="shared" si="406"/>
        <v>813.25969846861108</v>
      </c>
      <c r="H2003" s="5">
        <f t="shared" si="407"/>
        <v>1203.3796984686112</v>
      </c>
      <c r="I2003" s="5">
        <f t="shared" si="408"/>
        <v>720</v>
      </c>
      <c r="J2003" s="5">
        <f t="shared" si="409"/>
        <v>483.3796984686112</v>
      </c>
      <c r="K2003" s="2">
        <f t="shared" si="410"/>
        <v>33392.008653968944</v>
      </c>
      <c r="L2003" s="2">
        <f t="shared" si="411"/>
        <v>68994</v>
      </c>
      <c r="M2003" s="2">
        <f t="shared" si="412"/>
        <v>16280</v>
      </c>
      <c r="N2003" s="6">
        <f t="shared" si="413"/>
        <v>1</v>
      </c>
      <c r="O2003" s="2">
        <f t="shared" si="414"/>
        <v>-678.00865396894369</v>
      </c>
      <c r="P2003" s="2">
        <f t="shared" si="415"/>
        <v>-678.00865396894369</v>
      </c>
    </row>
    <row r="2004" spans="1:16">
      <c r="A2004" s="6">
        <v>3</v>
      </c>
      <c r="B2004" s="6">
        <v>1</v>
      </c>
      <c r="C2004" s="6">
        <v>16</v>
      </c>
      <c r="D2004" s="6">
        <f t="shared" si="403"/>
        <v>20</v>
      </c>
      <c r="E2004" s="5">
        <f t="shared" si="404"/>
        <v>359.37000000000012</v>
      </c>
      <c r="F2004" s="5">
        <f t="shared" si="405"/>
        <v>30.749999999999996</v>
      </c>
      <c r="G2004" s="5">
        <f t="shared" si="406"/>
        <v>878.32047434610013</v>
      </c>
      <c r="H2004" s="5">
        <f t="shared" si="407"/>
        <v>1268.4404743461002</v>
      </c>
      <c r="I2004" s="5">
        <f t="shared" si="408"/>
        <v>720</v>
      </c>
      <c r="J2004" s="5">
        <f t="shared" si="409"/>
        <v>548.44047434610025</v>
      </c>
      <c r="K2004" s="2">
        <f t="shared" si="410"/>
        <v>34521.536012953133</v>
      </c>
      <c r="L2004" s="2">
        <f t="shared" si="411"/>
        <v>71694</v>
      </c>
      <c r="M2004" s="2">
        <f t="shared" si="412"/>
        <v>17160</v>
      </c>
      <c r="N2004" s="6">
        <f t="shared" si="413"/>
        <v>1</v>
      </c>
      <c r="O2004" s="2">
        <f t="shared" si="414"/>
        <v>12.46398704686726</v>
      </c>
      <c r="P2004" s="2">
        <f t="shared" si="415"/>
        <v>12.46398704686726</v>
      </c>
    </row>
    <row r="2005" spans="1:16">
      <c r="A2005" s="6">
        <v>3</v>
      </c>
      <c r="B2005" s="6">
        <v>1</v>
      </c>
      <c r="C2005" s="6">
        <v>17</v>
      </c>
      <c r="D2005" s="6">
        <f t="shared" si="403"/>
        <v>21</v>
      </c>
      <c r="E2005" s="5">
        <f t="shared" si="404"/>
        <v>359.37000000000012</v>
      </c>
      <c r="F2005" s="5">
        <f t="shared" si="405"/>
        <v>30.749999999999996</v>
      </c>
      <c r="G2005" s="5">
        <f t="shared" si="406"/>
        <v>944.88069779264049</v>
      </c>
      <c r="H2005" s="5">
        <f t="shared" si="407"/>
        <v>1335.0006977926405</v>
      </c>
      <c r="I2005" s="5">
        <f t="shared" si="408"/>
        <v>720</v>
      </c>
      <c r="J2005" s="5">
        <f t="shared" si="409"/>
        <v>615.00069779264049</v>
      </c>
      <c r="K2005" s="2">
        <f t="shared" si="410"/>
        <v>35677.095447788895</v>
      </c>
      <c r="L2005" s="2">
        <f t="shared" si="411"/>
        <v>74394</v>
      </c>
      <c r="M2005" s="2">
        <f t="shared" si="412"/>
        <v>18040</v>
      </c>
      <c r="N2005" s="6">
        <f t="shared" si="413"/>
        <v>1</v>
      </c>
      <c r="O2005" s="2">
        <f t="shared" si="414"/>
        <v>676.9045522111046</v>
      </c>
      <c r="P2005" s="2">
        <f t="shared" si="415"/>
        <v>676.9045522111046</v>
      </c>
    </row>
    <row r="2006" spans="1:16">
      <c r="A2006" s="6">
        <v>3</v>
      </c>
      <c r="B2006" s="6">
        <v>1</v>
      </c>
      <c r="C2006" s="6">
        <v>18</v>
      </c>
      <c r="D2006" s="6">
        <f t="shared" si="403"/>
        <v>22</v>
      </c>
      <c r="E2006" s="5">
        <f t="shared" si="404"/>
        <v>359.37000000000012</v>
      </c>
      <c r="F2006" s="5">
        <f t="shared" si="405"/>
        <v>30.749999999999996</v>
      </c>
      <c r="G2006" s="5">
        <f t="shared" si="406"/>
        <v>1012.9676892512279</v>
      </c>
      <c r="H2006" s="5">
        <f t="shared" si="407"/>
        <v>1403.0876892512279</v>
      </c>
      <c r="I2006" s="5">
        <f t="shared" si="408"/>
        <v>720</v>
      </c>
      <c r="J2006" s="5">
        <f t="shared" si="409"/>
        <v>683.08768925122786</v>
      </c>
      <c r="K2006" s="2">
        <f t="shared" si="410"/>
        <v>36859.161271722704</v>
      </c>
      <c r="L2006" s="2">
        <f t="shared" si="411"/>
        <v>77094</v>
      </c>
      <c r="M2006" s="2">
        <f t="shared" si="412"/>
        <v>18920</v>
      </c>
      <c r="N2006" s="6">
        <f t="shared" si="413"/>
        <v>1</v>
      </c>
      <c r="O2006" s="2">
        <f t="shared" si="414"/>
        <v>1314.8387282772965</v>
      </c>
      <c r="P2006" s="2">
        <f t="shared" si="415"/>
        <v>1314.8387282772965</v>
      </c>
    </row>
    <row r="2007" spans="1:16">
      <c r="A2007" s="6">
        <v>3</v>
      </c>
      <c r="B2007" s="6">
        <v>1</v>
      </c>
      <c r="C2007" s="6">
        <v>19</v>
      </c>
      <c r="D2007" s="6">
        <f t="shared" si="403"/>
        <v>23</v>
      </c>
      <c r="E2007" s="5">
        <f t="shared" si="404"/>
        <v>359.37000000000012</v>
      </c>
      <c r="F2007" s="5">
        <f t="shared" si="405"/>
        <v>30.749999999999996</v>
      </c>
      <c r="G2007" s="5">
        <f t="shared" si="406"/>
        <v>1082.6092178872495</v>
      </c>
      <c r="H2007" s="5">
        <f t="shared" si="407"/>
        <v>1472.7292178872497</v>
      </c>
      <c r="I2007" s="5">
        <f t="shared" si="408"/>
        <v>720</v>
      </c>
      <c r="J2007" s="5">
        <f t="shared" si="409"/>
        <v>752.72921788724966</v>
      </c>
      <c r="K2007" s="2">
        <f t="shared" si="410"/>
        <v>38068.215588320309</v>
      </c>
      <c r="L2007" s="2">
        <f t="shared" si="411"/>
        <v>79794</v>
      </c>
      <c r="M2007" s="2">
        <f t="shared" si="412"/>
        <v>19800</v>
      </c>
      <c r="N2007" s="6">
        <f t="shared" si="413"/>
        <v>1</v>
      </c>
      <c r="O2007" s="2">
        <f t="shared" si="414"/>
        <v>1925.7844116796914</v>
      </c>
      <c r="P2007" s="2">
        <f t="shared" si="415"/>
        <v>1925.7844116796914</v>
      </c>
    </row>
    <row r="2008" spans="1:16">
      <c r="A2008" s="6">
        <v>3</v>
      </c>
      <c r="B2008" s="6">
        <v>1</v>
      </c>
      <c r="C2008" s="6">
        <v>20</v>
      </c>
      <c r="D2008" s="6">
        <f t="shared" si="403"/>
        <v>24</v>
      </c>
      <c r="E2008" s="5">
        <f t="shared" si="404"/>
        <v>359.37000000000012</v>
      </c>
      <c r="F2008" s="5">
        <f t="shared" si="405"/>
        <v>30.749999999999996</v>
      </c>
      <c r="G2008" s="5">
        <f t="shared" si="406"/>
        <v>1153.8335085377266</v>
      </c>
      <c r="H2008" s="5">
        <f t="shared" si="407"/>
        <v>1543.9535085377267</v>
      </c>
      <c r="I2008" s="5">
        <f t="shared" si="408"/>
        <v>720</v>
      </c>
      <c r="J2008" s="5">
        <f t="shared" si="409"/>
        <v>823.95350853772675</v>
      </c>
      <c r="K2008" s="2">
        <f t="shared" si="410"/>
        <v>39304.748412113309</v>
      </c>
      <c r="L2008" s="2">
        <f t="shared" si="411"/>
        <v>82494</v>
      </c>
      <c r="M2008" s="2">
        <f t="shared" si="412"/>
        <v>20680</v>
      </c>
      <c r="N2008" s="6">
        <f t="shared" si="413"/>
        <v>1</v>
      </c>
      <c r="O2008" s="2">
        <f t="shared" si="414"/>
        <v>2509.2515878866907</v>
      </c>
      <c r="P2008" s="2">
        <f t="shared" si="415"/>
        <v>2509.2515878866907</v>
      </c>
    </row>
    <row r="2009" spans="1:16">
      <c r="A2009" s="6">
        <v>3</v>
      </c>
      <c r="B2009" s="6">
        <v>1</v>
      </c>
      <c r="C2009" s="6">
        <v>21</v>
      </c>
      <c r="D2009" s="6">
        <f t="shared" si="403"/>
        <v>25</v>
      </c>
      <c r="E2009" s="5">
        <f t="shared" si="404"/>
        <v>359.37000000000012</v>
      </c>
      <c r="F2009" s="5">
        <f t="shared" si="405"/>
        <v>30.749999999999996</v>
      </c>
      <c r="G2009" s="5">
        <f t="shared" si="406"/>
        <v>1226.6692487641703</v>
      </c>
      <c r="H2009" s="5">
        <f t="shared" si="407"/>
        <v>1616.7892487641705</v>
      </c>
      <c r="I2009" s="5">
        <f t="shared" si="408"/>
        <v>720</v>
      </c>
      <c r="J2009" s="5">
        <f t="shared" si="409"/>
        <v>896.78924876417045</v>
      </c>
      <c r="K2009" s="2">
        <f t="shared" si="410"/>
        <v>40569.257791044627</v>
      </c>
      <c r="L2009" s="2">
        <f t="shared" si="411"/>
        <v>85194</v>
      </c>
      <c r="M2009" s="2">
        <f t="shared" si="412"/>
        <v>21560</v>
      </c>
      <c r="N2009" s="6">
        <f t="shared" si="413"/>
        <v>1</v>
      </c>
      <c r="O2009" s="2">
        <f t="shared" si="414"/>
        <v>3064.7422089553729</v>
      </c>
      <c r="P2009" s="2">
        <f t="shared" si="415"/>
        <v>3064.7422089553729</v>
      </c>
    </row>
    <row r="2010" spans="1:16">
      <c r="A2010" s="6">
        <v>3</v>
      </c>
      <c r="B2010" s="6">
        <v>1</v>
      </c>
      <c r="C2010" s="6">
        <v>22</v>
      </c>
      <c r="D2010" s="6">
        <f t="shared" si="403"/>
        <v>26</v>
      </c>
      <c r="E2010" s="5">
        <f t="shared" si="404"/>
        <v>359.37000000000012</v>
      </c>
      <c r="F2010" s="5">
        <f t="shared" si="405"/>
        <v>30.749999999999996</v>
      </c>
      <c r="G2010" s="5">
        <f t="shared" si="406"/>
        <v>1301.1455960105666</v>
      </c>
      <c r="H2010" s="5">
        <f t="shared" si="407"/>
        <v>1691.2655960105667</v>
      </c>
      <c r="I2010" s="5">
        <f t="shared" si="408"/>
        <v>720</v>
      </c>
      <c r="J2010" s="5">
        <f t="shared" si="409"/>
        <v>971.2655960105667</v>
      </c>
      <c r="K2010" s="2">
        <f t="shared" si="410"/>
        <v>41862.24993073901</v>
      </c>
      <c r="L2010" s="2">
        <f t="shared" si="411"/>
        <v>87894</v>
      </c>
      <c r="M2010" s="2">
        <f t="shared" si="412"/>
        <v>22440</v>
      </c>
      <c r="N2010" s="6">
        <f t="shared" si="413"/>
        <v>1</v>
      </c>
      <c r="O2010" s="2">
        <f t="shared" si="414"/>
        <v>3591.7500692609901</v>
      </c>
      <c r="P2010" s="2">
        <f t="shared" si="415"/>
        <v>3591.7500692609901</v>
      </c>
    </row>
    <row r="2011" spans="1:16">
      <c r="A2011" s="6">
        <v>3</v>
      </c>
      <c r="B2011" s="6">
        <v>1</v>
      </c>
      <c r="C2011" s="6">
        <v>23</v>
      </c>
      <c r="D2011" s="6">
        <f t="shared" si="403"/>
        <v>27</v>
      </c>
      <c r="E2011" s="5">
        <f t="shared" si="404"/>
        <v>359.37000000000012</v>
      </c>
      <c r="F2011" s="5">
        <f t="shared" si="405"/>
        <v>30.749999999999996</v>
      </c>
      <c r="G2011" s="5">
        <f t="shared" si="406"/>
        <v>1377.292184868003</v>
      </c>
      <c r="H2011" s="5">
        <f t="shared" si="407"/>
        <v>1767.4121848680031</v>
      </c>
      <c r="I2011" s="5">
        <f t="shared" si="408"/>
        <v>720</v>
      </c>
      <c r="J2011" s="5">
        <f t="shared" si="409"/>
        <v>1047.4121848680031</v>
      </c>
      <c r="K2011" s="2">
        <f t="shared" si="410"/>
        <v>43184.239320625056</v>
      </c>
      <c r="L2011" s="2">
        <f t="shared" si="411"/>
        <v>90594</v>
      </c>
      <c r="M2011" s="2">
        <f t="shared" si="412"/>
        <v>23320</v>
      </c>
      <c r="N2011" s="6">
        <f t="shared" si="413"/>
        <v>1</v>
      </c>
      <c r="O2011" s="2">
        <f t="shared" si="414"/>
        <v>4089.7606793749437</v>
      </c>
      <c r="P2011" s="2">
        <f t="shared" si="415"/>
        <v>4089.7606793749437</v>
      </c>
    </row>
    <row r="2012" spans="1:16">
      <c r="A2012" s="6">
        <v>3</v>
      </c>
      <c r="B2012" s="6">
        <v>1</v>
      </c>
      <c r="C2012" s="6">
        <v>24</v>
      </c>
      <c r="D2012" s="6">
        <f t="shared" si="403"/>
        <v>28</v>
      </c>
      <c r="E2012" s="5">
        <f t="shared" si="404"/>
        <v>359.37000000000012</v>
      </c>
      <c r="F2012" s="5">
        <f t="shared" si="405"/>
        <v>30.749999999999996</v>
      </c>
      <c r="G2012" s="5">
        <f t="shared" si="406"/>
        <v>1455.1391344474989</v>
      </c>
      <c r="H2012" s="5">
        <f t="shared" si="407"/>
        <v>1845.259134447499</v>
      </c>
      <c r="I2012" s="5">
        <f t="shared" si="408"/>
        <v>720</v>
      </c>
      <c r="J2012" s="5">
        <f t="shared" si="409"/>
        <v>1125.259134447499</v>
      </c>
      <c r="K2012" s="2">
        <f t="shared" si="410"/>
        <v>44535.748861935746</v>
      </c>
      <c r="L2012" s="2">
        <f t="shared" si="411"/>
        <v>93294</v>
      </c>
      <c r="M2012" s="2">
        <f t="shared" si="412"/>
        <v>24200</v>
      </c>
      <c r="N2012" s="6">
        <f t="shared" si="413"/>
        <v>1</v>
      </c>
      <c r="O2012" s="2">
        <f t="shared" si="414"/>
        <v>4558.2511380642536</v>
      </c>
      <c r="P2012" s="2">
        <f t="shared" si="415"/>
        <v>4558.2511380642536</v>
      </c>
    </row>
    <row r="2013" spans="1:16">
      <c r="A2013" s="6">
        <v>3</v>
      </c>
      <c r="B2013" s="6">
        <v>1</v>
      </c>
      <c r="C2013" s="6">
        <v>25</v>
      </c>
      <c r="D2013" s="6">
        <f t="shared" si="403"/>
        <v>29</v>
      </c>
      <c r="E2013" s="5">
        <f t="shared" si="404"/>
        <v>359.37000000000012</v>
      </c>
      <c r="F2013" s="5">
        <f t="shared" si="405"/>
        <v>30.749999999999996</v>
      </c>
      <c r="G2013" s="5">
        <f t="shared" si="406"/>
        <v>1534.7170558625965</v>
      </c>
      <c r="H2013" s="5">
        <f t="shared" si="407"/>
        <v>1924.8370558625966</v>
      </c>
      <c r="I2013" s="5">
        <f t="shared" si="408"/>
        <v>720</v>
      </c>
      <c r="J2013" s="5">
        <f t="shared" si="409"/>
        <v>1204.8370558625966</v>
      </c>
      <c r="K2013" s="2">
        <f t="shared" si="410"/>
        <v>45917.309997614524</v>
      </c>
      <c r="L2013" s="2">
        <f t="shared" si="411"/>
        <v>95994</v>
      </c>
      <c r="M2013" s="2">
        <f t="shared" si="412"/>
        <v>25080</v>
      </c>
      <c r="N2013" s="6">
        <f t="shared" si="413"/>
        <v>1</v>
      </c>
      <c r="O2013" s="2">
        <f t="shared" si="414"/>
        <v>4996.690002385476</v>
      </c>
      <c r="P2013" s="2">
        <f t="shared" si="415"/>
        <v>4996.690002385476</v>
      </c>
    </row>
    <row r="2014" spans="1:16">
      <c r="A2014" s="6">
        <v>3</v>
      </c>
      <c r="B2014" s="6">
        <v>1</v>
      </c>
      <c r="C2014" s="6">
        <v>26</v>
      </c>
      <c r="D2014" s="6">
        <f t="shared" si="403"/>
        <v>30</v>
      </c>
      <c r="E2014" s="5">
        <f t="shared" si="404"/>
        <v>359.37000000000012</v>
      </c>
      <c r="F2014" s="5">
        <f t="shared" si="405"/>
        <v>30.749999999999996</v>
      </c>
      <c r="G2014" s="5">
        <f t="shared" si="406"/>
        <v>1616.0570598233144</v>
      </c>
      <c r="H2014" s="5">
        <f t="shared" si="407"/>
        <v>2006.1770598233145</v>
      </c>
      <c r="I2014" s="5">
        <f t="shared" si="408"/>
        <v>720</v>
      </c>
      <c r="J2014" s="5">
        <f t="shared" si="409"/>
        <v>1286.1770598233145</v>
      </c>
      <c r="K2014" s="2">
        <f t="shared" si="410"/>
        <v>47329.462844154768</v>
      </c>
      <c r="L2014" s="2">
        <f t="shared" si="411"/>
        <v>98694</v>
      </c>
      <c r="M2014" s="2">
        <f t="shared" si="412"/>
        <v>25960</v>
      </c>
      <c r="N2014" s="6">
        <f t="shared" si="413"/>
        <v>1</v>
      </c>
      <c r="O2014" s="2">
        <f t="shared" si="414"/>
        <v>5404.5371558452316</v>
      </c>
      <c r="P2014" s="2">
        <f t="shared" si="415"/>
        <v>5404.5371558452316</v>
      </c>
    </row>
    <row r="2015" spans="1:16">
      <c r="A2015" s="6">
        <v>3</v>
      </c>
      <c r="B2015" s="6">
        <v>1</v>
      </c>
      <c r="C2015" s="6">
        <v>27</v>
      </c>
      <c r="D2015" s="6">
        <f t="shared" si="403"/>
        <v>31</v>
      </c>
      <c r="E2015" s="5">
        <f t="shared" si="404"/>
        <v>359.37000000000012</v>
      </c>
      <c r="F2015" s="5">
        <f t="shared" si="405"/>
        <v>30.749999999999996</v>
      </c>
      <c r="G2015" s="5">
        <f t="shared" si="406"/>
        <v>1699.1907643430709</v>
      </c>
      <c r="H2015" s="5">
        <f t="shared" si="407"/>
        <v>2089.3107643430712</v>
      </c>
      <c r="I2015" s="5">
        <f t="shared" si="408"/>
        <v>720</v>
      </c>
      <c r="J2015" s="5">
        <f t="shared" si="409"/>
        <v>1369.3107643430712</v>
      </c>
      <c r="K2015" s="2">
        <f t="shared" si="410"/>
        <v>48772.756325400544</v>
      </c>
      <c r="L2015" s="2">
        <f t="shared" si="411"/>
        <v>101394</v>
      </c>
      <c r="M2015" s="2">
        <f t="shared" si="412"/>
        <v>26840</v>
      </c>
      <c r="N2015" s="6">
        <f t="shared" si="413"/>
        <v>1</v>
      </c>
      <c r="O2015" s="2">
        <f t="shared" si="414"/>
        <v>5781.2436745994564</v>
      </c>
      <c r="P2015" s="2">
        <f t="shared" si="415"/>
        <v>5781.2436745994564</v>
      </c>
    </row>
    <row r="2016" spans="1:16">
      <c r="A2016" s="6">
        <v>3</v>
      </c>
      <c r="B2016" s="6">
        <v>1</v>
      </c>
      <c r="C2016" s="6">
        <v>28</v>
      </c>
      <c r="D2016" s="6">
        <f t="shared" si="403"/>
        <v>32</v>
      </c>
      <c r="E2016" s="5">
        <f t="shared" si="404"/>
        <v>359.37000000000012</v>
      </c>
      <c r="F2016" s="5">
        <f t="shared" si="405"/>
        <v>30.749999999999996</v>
      </c>
      <c r="G2016" s="5">
        <f t="shared" si="406"/>
        <v>1784.1503025602246</v>
      </c>
      <c r="H2016" s="5">
        <f t="shared" si="407"/>
        <v>2174.270302560225</v>
      </c>
      <c r="I2016" s="5">
        <f t="shared" si="408"/>
        <v>720</v>
      </c>
      <c r="J2016" s="5">
        <f t="shared" si="409"/>
        <v>1454.270302560225</v>
      </c>
      <c r="K2016" s="2">
        <f t="shared" si="410"/>
        <v>50247.748308337235</v>
      </c>
      <c r="L2016" s="2">
        <f t="shared" si="411"/>
        <v>104094</v>
      </c>
      <c r="M2016" s="2">
        <f t="shared" si="412"/>
        <v>27720</v>
      </c>
      <c r="N2016" s="6">
        <f t="shared" si="413"/>
        <v>1</v>
      </c>
      <c r="O2016" s="2">
        <f t="shared" si="414"/>
        <v>6126.2516916627646</v>
      </c>
      <c r="P2016" s="2">
        <f t="shared" si="415"/>
        <v>6126.2516916627646</v>
      </c>
    </row>
    <row r="2017" spans="1:16">
      <c r="A2017" s="6">
        <v>3</v>
      </c>
      <c r="B2017" s="6">
        <v>1</v>
      </c>
      <c r="C2017" s="6">
        <v>29</v>
      </c>
      <c r="D2017" s="6">
        <f t="shared" si="403"/>
        <v>33</v>
      </c>
      <c r="E2017" s="5">
        <f t="shared" si="404"/>
        <v>359.37000000000012</v>
      </c>
      <c r="F2017" s="5">
        <f t="shared" si="405"/>
        <v>30.749999999999996</v>
      </c>
      <c r="G2017" s="5">
        <f t="shared" si="406"/>
        <v>1870.9683306758782</v>
      </c>
      <c r="H2017" s="5">
        <f t="shared" si="407"/>
        <v>2261.0883306758783</v>
      </c>
      <c r="I2017" s="5">
        <f t="shared" si="408"/>
        <v>720</v>
      </c>
      <c r="J2017" s="5">
        <f t="shared" si="409"/>
        <v>1541.0883306758783</v>
      </c>
      <c r="K2017" s="2">
        <f t="shared" si="410"/>
        <v>51755.005740900669</v>
      </c>
      <c r="L2017" s="2">
        <f t="shared" si="411"/>
        <v>106794</v>
      </c>
      <c r="M2017" s="2">
        <f t="shared" si="412"/>
        <v>28600</v>
      </c>
      <c r="N2017" s="6">
        <f t="shared" si="413"/>
        <v>1</v>
      </c>
      <c r="O2017" s="2">
        <f t="shared" si="414"/>
        <v>6438.9942590993305</v>
      </c>
      <c r="P2017" s="2">
        <f t="shared" si="415"/>
        <v>6438.9942590993305</v>
      </c>
    </row>
    <row r="2018" spans="1:16">
      <c r="A2018" s="6">
        <v>3</v>
      </c>
      <c r="B2018" s="6">
        <v>1</v>
      </c>
      <c r="C2018" s="6">
        <v>30</v>
      </c>
      <c r="D2018" s="6">
        <f t="shared" si="403"/>
        <v>34</v>
      </c>
      <c r="E2018" s="5">
        <f t="shared" si="404"/>
        <v>359.37000000000012</v>
      </c>
      <c r="F2018" s="5">
        <f t="shared" si="405"/>
        <v>30.749999999999996</v>
      </c>
      <c r="G2018" s="5">
        <f t="shared" si="406"/>
        <v>1959.6780360096488</v>
      </c>
      <c r="H2018" s="5">
        <f t="shared" si="407"/>
        <v>2349.798036009649</v>
      </c>
      <c r="I2018" s="5">
        <f t="shared" si="408"/>
        <v>720</v>
      </c>
      <c r="J2018" s="5">
        <f t="shared" si="409"/>
        <v>1629.798036009649</v>
      </c>
      <c r="K2018" s="2">
        <f t="shared" si="410"/>
        <v>53295.104791834179</v>
      </c>
      <c r="L2018" s="2">
        <f t="shared" si="411"/>
        <v>109494</v>
      </c>
      <c r="M2018" s="2">
        <f t="shared" si="412"/>
        <v>29480</v>
      </c>
      <c r="N2018" s="6">
        <f t="shared" si="413"/>
        <v>1</v>
      </c>
      <c r="O2018" s="2">
        <f t="shared" si="414"/>
        <v>6718.8952081658208</v>
      </c>
      <c r="P2018" s="2">
        <f t="shared" si="415"/>
        <v>6718.8952081658208</v>
      </c>
    </row>
    <row r="2019" spans="1:16">
      <c r="A2019" s="6">
        <v>3</v>
      </c>
      <c r="B2019" s="6">
        <v>2</v>
      </c>
      <c r="C2019" s="6">
        <v>0</v>
      </c>
      <c r="D2019" s="6">
        <f t="shared" si="403"/>
        <v>5</v>
      </c>
      <c r="E2019" s="5">
        <f t="shared" si="404"/>
        <v>359.37000000000012</v>
      </c>
      <c r="F2019" s="5">
        <f t="shared" si="405"/>
        <v>63.037499999999994</v>
      </c>
      <c r="G2019" s="5">
        <f t="shared" si="406"/>
        <v>0</v>
      </c>
      <c r="H2019" s="5">
        <f t="shared" si="407"/>
        <v>422.40750000000014</v>
      </c>
      <c r="I2019" s="5">
        <f t="shared" si="408"/>
        <v>422.40750000000014</v>
      </c>
      <c r="J2019" s="5">
        <f t="shared" si="409"/>
        <v>0</v>
      </c>
      <c r="K2019" s="2">
        <f t="shared" si="410"/>
        <v>14666.927083333338</v>
      </c>
      <c r="L2019" s="2">
        <f t="shared" si="411"/>
        <v>30588</v>
      </c>
      <c r="M2019" s="2">
        <f t="shared" si="412"/>
        <v>3520</v>
      </c>
      <c r="N2019" s="6">
        <f t="shared" si="413"/>
        <v>1</v>
      </c>
      <c r="O2019" s="2">
        <f t="shared" si="414"/>
        <v>-7598.9270833333376</v>
      </c>
      <c r="P2019" s="2">
        <f t="shared" si="415"/>
        <v>-7598.9270833333376</v>
      </c>
    </row>
    <row r="2020" spans="1:16">
      <c r="A2020" s="6">
        <v>3</v>
      </c>
      <c r="B2020" s="6">
        <v>2</v>
      </c>
      <c r="C2020" s="6">
        <v>1</v>
      </c>
      <c r="D2020" s="6">
        <f t="shared" si="403"/>
        <v>6</v>
      </c>
      <c r="E2020" s="5">
        <f t="shared" si="404"/>
        <v>359.37000000000012</v>
      </c>
      <c r="F2020" s="5">
        <f t="shared" si="405"/>
        <v>63.037499999999994</v>
      </c>
      <c r="G2020" s="5">
        <f t="shared" si="406"/>
        <v>45.5625</v>
      </c>
      <c r="H2020" s="5">
        <f t="shared" si="407"/>
        <v>467.97000000000014</v>
      </c>
      <c r="I2020" s="5">
        <f t="shared" si="408"/>
        <v>467.97000000000014</v>
      </c>
      <c r="J2020" s="5">
        <f t="shared" si="409"/>
        <v>0</v>
      </c>
      <c r="K2020" s="2">
        <f t="shared" si="410"/>
        <v>16248.958333333338</v>
      </c>
      <c r="L2020" s="2">
        <f t="shared" si="411"/>
        <v>33288</v>
      </c>
      <c r="M2020" s="2">
        <f t="shared" si="412"/>
        <v>4400</v>
      </c>
      <c r="N2020" s="6">
        <f t="shared" si="413"/>
        <v>1</v>
      </c>
      <c r="O2020" s="2">
        <f t="shared" si="414"/>
        <v>-7360.9583333333376</v>
      </c>
      <c r="P2020" s="2">
        <f t="shared" si="415"/>
        <v>-7360.9583333333376</v>
      </c>
    </row>
    <row r="2021" spans="1:16">
      <c r="A2021" s="6">
        <v>3</v>
      </c>
      <c r="B2021" s="6">
        <v>2</v>
      </c>
      <c r="C2021" s="6">
        <v>2</v>
      </c>
      <c r="D2021" s="6">
        <f t="shared" si="403"/>
        <v>7</v>
      </c>
      <c r="E2021" s="5">
        <f t="shared" si="404"/>
        <v>359.37000000000012</v>
      </c>
      <c r="F2021" s="5">
        <f t="shared" si="405"/>
        <v>63.037499999999994</v>
      </c>
      <c r="G2021" s="5">
        <f t="shared" si="406"/>
        <v>92.264062499999994</v>
      </c>
      <c r="H2021" s="5">
        <f t="shared" si="407"/>
        <v>514.67156250000016</v>
      </c>
      <c r="I2021" s="5">
        <f t="shared" si="408"/>
        <v>514.67156250000016</v>
      </c>
      <c r="J2021" s="5">
        <f t="shared" si="409"/>
        <v>0</v>
      </c>
      <c r="K2021" s="2">
        <f t="shared" si="410"/>
        <v>17870.540364583339</v>
      </c>
      <c r="L2021" s="2">
        <f t="shared" si="411"/>
        <v>35988</v>
      </c>
      <c r="M2021" s="2">
        <f t="shared" si="412"/>
        <v>5280</v>
      </c>
      <c r="N2021" s="6">
        <f t="shared" si="413"/>
        <v>1</v>
      </c>
      <c r="O2021" s="2">
        <f t="shared" si="414"/>
        <v>-7162.5403645833394</v>
      </c>
      <c r="P2021" s="2">
        <f t="shared" si="415"/>
        <v>-7162.5403645833394</v>
      </c>
    </row>
    <row r="2022" spans="1:16">
      <c r="A2022" s="6">
        <v>3</v>
      </c>
      <c r="B2022" s="6">
        <v>2</v>
      </c>
      <c r="C2022" s="6">
        <v>3</v>
      </c>
      <c r="D2022" s="6">
        <f t="shared" si="403"/>
        <v>8</v>
      </c>
      <c r="E2022" s="5">
        <f t="shared" si="404"/>
        <v>359.37000000000012</v>
      </c>
      <c r="F2022" s="5">
        <f t="shared" si="405"/>
        <v>63.037499999999994</v>
      </c>
      <c r="G2022" s="5">
        <f t="shared" si="406"/>
        <v>140.12604492187498</v>
      </c>
      <c r="H2022" s="5">
        <f t="shared" si="407"/>
        <v>562.53354492187509</v>
      </c>
      <c r="I2022" s="5">
        <f t="shared" si="408"/>
        <v>562.53354492187509</v>
      </c>
      <c r="J2022" s="5">
        <f t="shared" si="409"/>
        <v>0</v>
      </c>
      <c r="K2022" s="2">
        <f t="shared" si="410"/>
        <v>19532.414754231773</v>
      </c>
      <c r="L2022" s="2">
        <f t="shared" si="411"/>
        <v>38688</v>
      </c>
      <c r="M2022" s="2">
        <f t="shared" si="412"/>
        <v>6160</v>
      </c>
      <c r="N2022" s="6">
        <f t="shared" si="413"/>
        <v>1</v>
      </c>
      <c r="O2022" s="2">
        <f t="shared" si="414"/>
        <v>-7004.4147542317733</v>
      </c>
      <c r="P2022" s="2">
        <f t="shared" si="415"/>
        <v>-7004.4147542317733</v>
      </c>
    </row>
    <row r="2023" spans="1:16">
      <c r="A2023" s="6">
        <v>3</v>
      </c>
      <c r="B2023" s="6">
        <v>2</v>
      </c>
      <c r="C2023" s="6">
        <v>4</v>
      </c>
      <c r="D2023" s="6">
        <f t="shared" si="403"/>
        <v>9</v>
      </c>
      <c r="E2023" s="5">
        <f t="shared" si="404"/>
        <v>359.37000000000012</v>
      </c>
      <c r="F2023" s="5">
        <f t="shared" si="405"/>
        <v>63.037499999999994</v>
      </c>
      <c r="G2023" s="5">
        <f t="shared" si="406"/>
        <v>189.17016064453125</v>
      </c>
      <c r="H2023" s="5">
        <f t="shared" si="407"/>
        <v>611.57766064453142</v>
      </c>
      <c r="I2023" s="5">
        <f t="shared" si="408"/>
        <v>611.57766064453142</v>
      </c>
      <c r="J2023" s="5">
        <f t="shared" si="409"/>
        <v>0</v>
      </c>
      <c r="K2023" s="2">
        <f t="shared" si="410"/>
        <v>21235.33543904623</v>
      </c>
      <c r="L2023" s="2">
        <f t="shared" si="411"/>
        <v>41388</v>
      </c>
      <c r="M2023" s="2">
        <f t="shared" si="412"/>
        <v>7040</v>
      </c>
      <c r="N2023" s="6">
        <f t="shared" si="413"/>
        <v>1</v>
      </c>
      <c r="O2023" s="2">
        <f t="shared" si="414"/>
        <v>-6887.33543904623</v>
      </c>
      <c r="P2023" s="2">
        <f t="shared" si="415"/>
        <v>-6887.33543904623</v>
      </c>
    </row>
    <row r="2024" spans="1:16">
      <c r="A2024" s="6">
        <v>3</v>
      </c>
      <c r="B2024" s="6">
        <v>2</v>
      </c>
      <c r="C2024" s="6">
        <v>5</v>
      </c>
      <c r="D2024" s="6">
        <f t="shared" si="403"/>
        <v>10</v>
      </c>
      <c r="E2024" s="5">
        <f t="shared" si="404"/>
        <v>359.37000000000012</v>
      </c>
      <c r="F2024" s="5">
        <f t="shared" si="405"/>
        <v>63.037499999999994</v>
      </c>
      <c r="G2024" s="5">
        <f t="shared" si="406"/>
        <v>239.41848456573481</v>
      </c>
      <c r="H2024" s="5">
        <f t="shared" si="407"/>
        <v>661.82598456573498</v>
      </c>
      <c r="I2024" s="5">
        <f t="shared" si="408"/>
        <v>661.82598456573498</v>
      </c>
      <c r="J2024" s="5">
        <f t="shared" si="409"/>
        <v>0</v>
      </c>
      <c r="K2024" s="2">
        <f t="shared" si="410"/>
        <v>22980.068908532463</v>
      </c>
      <c r="L2024" s="2">
        <f t="shared" si="411"/>
        <v>44088</v>
      </c>
      <c r="M2024" s="2">
        <f t="shared" si="412"/>
        <v>7920</v>
      </c>
      <c r="N2024" s="6">
        <f t="shared" si="413"/>
        <v>1</v>
      </c>
      <c r="O2024" s="2">
        <f t="shared" si="414"/>
        <v>-6812.068908532463</v>
      </c>
      <c r="P2024" s="2">
        <f t="shared" si="415"/>
        <v>-6812.068908532463</v>
      </c>
    </row>
    <row r="2025" spans="1:16">
      <c r="A2025" s="6">
        <v>3</v>
      </c>
      <c r="B2025" s="6">
        <v>2</v>
      </c>
      <c r="C2025" s="6">
        <v>6</v>
      </c>
      <c r="D2025" s="6">
        <f t="shared" si="403"/>
        <v>11</v>
      </c>
      <c r="E2025" s="5">
        <f t="shared" si="404"/>
        <v>359.37000000000012</v>
      </c>
      <c r="F2025" s="5">
        <f t="shared" si="405"/>
        <v>63.037499999999994</v>
      </c>
      <c r="G2025" s="5">
        <f t="shared" si="406"/>
        <v>290.89345874736784</v>
      </c>
      <c r="H2025" s="5">
        <f t="shared" si="407"/>
        <v>713.30095874736799</v>
      </c>
      <c r="I2025" s="5">
        <f t="shared" si="408"/>
        <v>713.30095874736799</v>
      </c>
      <c r="J2025" s="5">
        <f t="shared" si="409"/>
        <v>0</v>
      </c>
      <c r="K2025" s="2">
        <f t="shared" si="410"/>
        <v>24767.394400950277</v>
      </c>
      <c r="L2025" s="2">
        <f t="shared" si="411"/>
        <v>46788</v>
      </c>
      <c r="M2025" s="2">
        <f t="shared" si="412"/>
        <v>8800</v>
      </c>
      <c r="N2025" s="6">
        <f t="shared" si="413"/>
        <v>1</v>
      </c>
      <c r="O2025" s="2">
        <f t="shared" si="414"/>
        <v>-6779.3944009502775</v>
      </c>
      <c r="P2025" s="2">
        <f t="shared" si="415"/>
        <v>-6779.3944009502775</v>
      </c>
    </row>
    <row r="2026" spans="1:16">
      <c r="A2026" s="6">
        <v>3</v>
      </c>
      <c r="B2026" s="6">
        <v>2</v>
      </c>
      <c r="C2026" s="6">
        <v>7</v>
      </c>
      <c r="D2026" s="6">
        <f t="shared" si="403"/>
        <v>12</v>
      </c>
      <c r="E2026" s="5">
        <f t="shared" si="404"/>
        <v>359.37000000000012</v>
      </c>
      <c r="F2026" s="5">
        <f t="shared" si="405"/>
        <v>63.037499999999994</v>
      </c>
      <c r="G2026" s="5">
        <f t="shared" si="406"/>
        <v>343.61789814532818</v>
      </c>
      <c r="H2026" s="5">
        <f t="shared" si="407"/>
        <v>766.02539814532838</v>
      </c>
      <c r="I2026" s="5">
        <f t="shared" si="408"/>
        <v>720</v>
      </c>
      <c r="J2026" s="5">
        <f t="shared" si="409"/>
        <v>46.025398145328381</v>
      </c>
      <c r="K2026" s="2">
        <f t="shared" si="410"/>
        <v>25799.052051134175</v>
      </c>
      <c r="L2026" s="2">
        <f t="shared" si="411"/>
        <v>49488</v>
      </c>
      <c r="M2026" s="2">
        <f t="shared" si="412"/>
        <v>9680</v>
      </c>
      <c r="N2026" s="6">
        <f t="shared" si="413"/>
        <v>1</v>
      </c>
      <c r="O2026" s="2">
        <f t="shared" si="414"/>
        <v>-5991.0520511341747</v>
      </c>
      <c r="P2026" s="2">
        <f t="shared" si="415"/>
        <v>-5991.0520511341747</v>
      </c>
    </row>
    <row r="2027" spans="1:16">
      <c r="A2027" s="6">
        <v>3</v>
      </c>
      <c r="B2027" s="6">
        <v>2</v>
      </c>
      <c r="C2027" s="6">
        <v>8</v>
      </c>
      <c r="D2027" s="6">
        <f t="shared" si="403"/>
        <v>13</v>
      </c>
      <c r="E2027" s="5">
        <f t="shared" si="404"/>
        <v>359.37000000000012</v>
      </c>
      <c r="F2027" s="5">
        <f t="shared" si="405"/>
        <v>63.037499999999994</v>
      </c>
      <c r="G2027" s="5">
        <f t="shared" si="406"/>
        <v>397.61499642530839</v>
      </c>
      <c r="H2027" s="5">
        <f t="shared" si="407"/>
        <v>820.02249642530853</v>
      </c>
      <c r="I2027" s="5">
        <f t="shared" si="408"/>
        <v>720</v>
      </c>
      <c r="J2027" s="5">
        <f t="shared" si="409"/>
        <v>100.02249642530853</v>
      </c>
      <c r="K2027" s="2">
        <f t="shared" si="410"/>
        <v>26736.501674050494</v>
      </c>
      <c r="L2027" s="2">
        <f t="shared" si="411"/>
        <v>52188</v>
      </c>
      <c r="M2027" s="2">
        <f t="shared" si="412"/>
        <v>10560</v>
      </c>
      <c r="N2027" s="6">
        <f t="shared" si="413"/>
        <v>1</v>
      </c>
      <c r="O2027" s="2">
        <f t="shared" si="414"/>
        <v>-5108.5016740504943</v>
      </c>
      <c r="P2027" s="2">
        <f t="shared" si="415"/>
        <v>-5108.5016740504943</v>
      </c>
    </row>
    <row r="2028" spans="1:16">
      <c r="A2028" s="6">
        <v>3</v>
      </c>
      <c r="B2028" s="6">
        <v>2</v>
      </c>
      <c r="C2028" s="6">
        <v>9</v>
      </c>
      <c r="D2028" s="6">
        <f t="shared" si="403"/>
        <v>14</v>
      </c>
      <c r="E2028" s="5">
        <f t="shared" si="404"/>
        <v>359.37000000000012</v>
      </c>
      <c r="F2028" s="5">
        <f t="shared" si="405"/>
        <v>63.037499999999994</v>
      </c>
      <c r="G2028" s="5">
        <f t="shared" si="406"/>
        <v>452.90833186570285</v>
      </c>
      <c r="H2028" s="5">
        <f t="shared" si="407"/>
        <v>875.31583186570299</v>
      </c>
      <c r="I2028" s="5">
        <f t="shared" si="408"/>
        <v>720</v>
      </c>
      <c r="J2028" s="5">
        <f t="shared" si="409"/>
        <v>155.31583186570299</v>
      </c>
      <c r="K2028" s="2">
        <f t="shared" si="410"/>
        <v>27696.45541433512</v>
      </c>
      <c r="L2028" s="2">
        <f t="shared" si="411"/>
        <v>54888</v>
      </c>
      <c r="M2028" s="2">
        <f t="shared" si="412"/>
        <v>11440</v>
      </c>
      <c r="N2028" s="6">
        <f t="shared" si="413"/>
        <v>1</v>
      </c>
      <c r="O2028" s="2">
        <f t="shared" si="414"/>
        <v>-4248.4554143351197</v>
      </c>
      <c r="P2028" s="2">
        <f t="shared" si="415"/>
        <v>-4248.4554143351197</v>
      </c>
    </row>
    <row r="2029" spans="1:16">
      <c r="A2029" s="6">
        <v>3</v>
      </c>
      <c r="B2029" s="6">
        <v>2</v>
      </c>
      <c r="C2029" s="6">
        <v>10</v>
      </c>
      <c r="D2029" s="6">
        <f t="shared" si="403"/>
        <v>15</v>
      </c>
      <c r="E2029" s="5">
        <f t="shared" si="404"/>
        <v>359.37000000000012</v>
      </c>
      <c r="F2029" s="5">
        <f t="shared" si="405"/>
        <v>63.037499999999994</v>
      </c>
      <c r="G2029" s="5">
        <f t="shared" si="406"/>
        <v>509.52187334891573</v>
      </c>
      <c r="H2029" s="5">
        <f t="shared" si="407"/>
        <v>931.92937334891587</v>
      </c>
      <c r="I2029" s="5">
        <f t="shared" si="408"/>
        <v>720</v>
      </c>
      <c r="J2029" s="5">
        <f t="shared" si="409"/>
        <v>211.92937334891587</v>
      </c>
      <c r="K2029" s="2">
        <f t="shared" si="410"/>
        <v>28679.329398418678</v>
      </c>
      <c r="L2029" s="2">
        <f t="shared" si="411"/>
        <v>57588</v>
      </c>
      <c r="M2029" s="2">
        <f t="shared" si="412"/>
        <v>12320</v>
      </c>
      <c r="N2029" s="6">
        <f t="shared" si="413"/>
        <v>1</v>
      </c>
      <c r="O2029" s="2">
        <f t="shared" si="414"/>
        <v>-3411.3293984186785</v>
      </c>
      <c r="P2029" s="2">
        <f t="shared" si="415"/>
        <v>-3411.3293984186785</v>
      </c>
    </row>
    <row r="2030" spans="1:16">
      <c r="A2030" s="6">
        <v>3</v>
      </c>
      <c r="B2030" s="6">
        <v>2</v>
      </c>
      <c r="C2030" s="6">
        <v>11</v>
      </c>
      <c r="D2030" s="6">
        <f t="shared" si="403"/>
        <v>16</v>
      </c>
      <c r="E2030" s="5">
        <f t="shared" si="404"/>
        <v>359.37000000000012</v>
      </c>
      <c r="F2030" s="5">
        <f t="shared" si="405"/>
        <v>63.037499999999994</v>
      </c>
      <c r="G2030" s="5">
        <f t="shared" si="406"/>
        <v>567.47998644235474</v>
      </c>
      <c r="H2030" s="5">
        <f t="shared" si="407"/>
        <v>989.88748644235488</v>
      </c>
      <c r="I2030" s="5">
        <f t="shared" si="408"/>
        <v>720</v>
      </c>
      <c r="J2030" s="5">
        <f t="shared" si="409"/>
        <v>269.88748644235488</v>
      </c>
      <c r="K2030" s="2">
        <f t="shared" si="410"/>
        <v>29685.546639624215</v>
      </c>
      <c r="L2030" s="2">
        <f t="shared" si="411"/>
        <v>60288</v>
      </c>
      <c r="M2030" s="2">
        <f t="shared" si="412"/>
        <v>13200</v>
      </c>
      <c r="N2030" s="6">
        <f t="shared" si="413"/>
        <v>1</v>
      </c>
      <c r="O2030" s="2">
        <f t="shared" si="414"/>
        <v>-2597.5466396242155</v>
      </c>
      <c r="P2030" s="2">
        <f t="shared" si="415"/>
        <v>-2597.5466396242155</v>
      </c>
    </row>
    <row r="2031" spans="1:16">
      <c r="A2031" s="6">
        <v>3</v>
      </c>
      <c r="B2031" s="6">
        <v>2</v>
      </c>
      <c r="C2031" s="6">
        <v>12</v>
      </c>
      <c r="D2031" s="6">
        <f t="shared" si="403"/>
        <v>17</v>
      </c>
      <c r="E2031" s="5">
        <f t="shared" si="404"/>
        <v>359.37000000000012</v>
      </c>
      <c r="F2031" s="5">
        <f t="shared" si="405"/>
        <v>63.037499999999994</v>
      </c>
      <c r="G2031" s="5">
        <f t="shared" si="406"/>
        <v>626.80743957041921</v>
      </c>
      <c r="H2031" s="5">
        <f t="shared" si="407"/>
        <v>1049.2149395704193</v>
      </c>
      <c r="I2031" s="5">
        <f t="shared" si="408"/>
        <v>720</v>
      </c>
      <c r="J2031" s="5">
        <f t="shared" si="409"/>
        <v>329.21493957041935</v>
      </c>
      <c r="K2031" s="2">
        <f t="shared" si="410"/>
        <v>30715.53714531978</v>
      </c>
      <c r="L2031" s="2">
        <f t="shared" si="411"/>
        <v>62988</v>
      </c>
      <c r="M2031" s="2">
        <f t="shared" si="412"/>
        <v>14080</v>
      </c>
      <c r="N2031" s="6">
        <f t="shared" si="413"/>
        <v>1</v>
      </c>
      <c r="O2031" s="2">
        <f t="shared" si="414"/>
        <v>-1807.5371453197804</v>
      </c>
      <c r="P2031" s="2">
        <f t="shared" si="415"/>
        <v>-1807.5371453197804</v>
      </c>
    </row>
    <row r="2032" spans="1:16">
      <c r="A2032" s="6">
        <v>3</v>
      </c>
      <c r="B2032" s="6">
        <v>2</v>
      </c>
      <c r="C2032" s="6">
        <v>13</v>
      </c>
      <c r="D2032" s="6">
        <f t="shared" si="403"/>
        <v>18</v>
      </c>
      <c r="E2032" s="5">
        <f t="shared" si="404"/>
        <v>359.37000000000012</v>
      </c>
      <c r="F2032" s="5">
        <f t="shared" si="405"/>
        <v>63.037499999999994</v>
      </c>
      <c r="G2032" s="5">
        <f t="shared" si="406"/>
        <v>687.52941027880343</v>
      </c>
      <c r="H2032" s="5">
        <f t="shared" si="407"/>
        <v>1109.9369102788037</v>
      </c>
      <c r="I2032" s="5">
        <f t="shared" si="408"/>
        <v>720</v>
      </c>
      <c r="J2032" s="5">
        <f t="shared" si="409"/>
        <v>389.93691027880368</v>
      </c>
      <c r="K2032" s="2">
        <f t="shared" si="410"/>
        <v>31769.738025673676</v>
      </c>
      <c r="L2032" s="2">
        <f t="shared" si="411"/>
        <v>65688</v>
      </c>
      <c r="M2032" s="2">
        <f t="shared" si="412"/>
        <v>14960</v>
      </c>
      <c r="N2032" s="6">
        <f t="shared" si="413"/>
        <v>1</v>
      </c>
      <c r="O2032" s="2">
        <f t="shared" si="414"/>
        <v>-1041.738025673676</v>
      </c>
      <c r="P2032" s="2">
        <f t="shared" si="415"/>
        <v>-1041.738025673676</v>
      </c>
    </row>
    <row r="2033" spans="1:16">
      <c r="A2033" s="6">
        <v>3</v>
      </c>
      <c r="B2033" s="6">
        <v>2</v>
      </c>
      <c r="C2033" s="6">
        <v>14</v>
      </c>
      <c r="D2033" s="6">
        <f t="shared" si="403"/>
        <v>19</v>
      </c>
      <c r="E2033" s="5">
        <f t="shared" si="404"/>
        <v>359.37000000000012</v>
      </c>
      <c r="F2033" s="5">
        <f t="shared" si="405"/>
        <v>63.037499999999994</v>
      </c>
      <c r="G2033" s="5">
        <f t="shared" si="406"/>
        <v>749.67149159246469</v>
      </c>
      <c r="H2033" s="5">
        <f t="shared" si="407"/>
        <v>1172.0789915924647</v>
      </c>
      <c r="I2033" s="5">
        <f t="shared" si="408"/>
        <v>720</v>
      </c>
      <c r="J2033" s="5">
        <f t="shared" si="409"/>
        <v>452.07899159246472</v>
      </c>
      <c r="K2033" s="2">
        <f t="shared" si="410"/>
        <v>32848.593604035843</v>
      </c>
      <c r="L2033" s="2">
        <f t="shared" si="411"/>
        <v>68388</v>
      </c>
      <c r="M2033" s="2">
        <f t="shared" si="412"/>
        <v>15840</v>
      </c>
      <c r="N2033" s="6">
        <f t="shared" si="413"/>
        <v>1</v>
      </c>
      <c r="O2033" s="2">
        <f t="shared" si="414"/>
        <v>-300.59360403584287</v>
      </c>
      <c r="P2033" s="2">
        <f t="shared" si="415"/>
        <v>-300.59360403584287</v>
      </c>
    </row>
    <row r="2034" spans="1:16">
      <c r="A2034" s="6">
        <v>3</v>
      </c>
      <c r="B2034" s="6">
        <v>2</v>
      </c>
      <c r="C2034" s="6">
        <v>15</v>
      </c>
      <c r="D2034" s="6">
        <f t="shared" si="403"/>
        <v>20</v>
      </c>
      <c r="E2034" s="5">
        <f t="shared" si="404"/>
        <v>359.37000000000012</v>
      </c>
      <c r="F2034" s="5">
        <f t="shared" si="405"/>
        <v>63.037499999999994</v>
      </c>
      <c r="G2034" s="5">
        <f t="shared" si="406"/>
        <v>813.25969846861108</v>
      </c>
      <c r="H2034" s="5">
        <f t="shared" si="407"/>
        <v>1235.6671984686113</v>
      </c>
      <c r="I2034" s="5">
        <f t="shared" si="408"/>
        <v>720</v>
      </c>
      <c r="J2034" s="5">
        <f t="shared" si="409"/>
        <v>515.66719846861133</v>
      </c>
      <c r="K2034" s="2">
        <f t="shared" si="410"/>
        <v>33952.555528968951</v>
      </c>
      <c r="L2034" s="2">
        <f t="shared" si="411"/>
        <v>71088</v>
      </c>
      <c r="M2034" s="2">
        <f t="shared" si="412"/>
        <v>16720</v>
      </c>
      <c r="N2034" s="6">
        <f t="shared" si="413"/>
        <v>1</v>
      </c>
      <c r="O2034" s="2">
        <f t="shared" si="414"/>
        <v>415.44447103104903</v>
      </c>
      <c r="P2034" s="2">
        <f t="shared" si="415"/>
        <v>415.44447103104903</v>
      </c>
    </row>
    <row r="2035" spans="1:16">
      <c r="A2035" s="6">
        <v>3</v>
      </c>
      <c r="B2035" s="6">
        <v>2</v>
      </c>
      <c r="C2035" s="6">
        <v>16</v>
      </c>
      <c r="D2035" s="6">
        <f t="shared" si="403"/>
        <v>21</v>
      </c>
      <c r="E2035" s="5">
        <f t="shared" si="404"/>
        <v>359.37000000000012</v>
      </c>
      <c r="F2035" s="5">
        <f t="shared" si="405"/>
        <v>63.037499999999994</v>
      </c>
      <c r="G2035" s="5">
        <f t="shared" si="406"/>
        <v>878.32047434610013</v>
      </c>
      <c r="H2035" s="5">
        <f t="shared" si="407"/>
        <v>1300.7279743461004</v>
      </c>
      <c r="I2035" s="5">
        <f t="shared" si="408"/>
        <v>720</v>
      </c>
      <c r="J2035" s="5">
        <f t="shared" si="409"/>
        <v>580.72797434610038</v>
      </c>
      <c r="K2035" s="2">
        <f t="shared" si="410"/>
        <v>35082.082887953133</v>
      </c>
      <c r="L2035" s="2">
        <f t="shared" si="411"/>
        <v>73788</v>
      </c>
      <c r="M2035" s="2">
        <f t="shared" si="412"/>
        <v>17600</v>
      </c>
      <c r="N2035" s="6">
        <f t="shared" si="413"/>
        <v>1</v>
      </c>
      <c r="O2035" s="2">
        <f t="shared" si="414"/>
        <v>1105.9171120468673</v>
      </c>
      <c r="P2035" s="2">
        <f t="shared" si="415"/>
        <v>1105.9171120468673</v>
      </c>
    </row>
    <row r="2036" spans="1:16">
      <c r="A2036" s="6">
        <v>3</v>
      </c>
      <c r="B2036" s="6">
        <v>2</v>
      </c>
      <c r="C2036" s="6">
        <v>17</v>
      </c>
      <c r="D2036" s="6">
        <f t="shared" si="403"/>
        <v>22</v>
      </c>
      <c r="E2036" s="5">
        <f t="shared" si="404"/>
        <v>359.37000000000012</v>
      </c>
      <c r="F2036" s="5">
        <f t="shared" si="405"/>
        <v>63.037499999999994</v>
      </c>
      <c r="G2036" s="5">
        <f t="shared" si="406"/>
        <v>944.88069779264049</v>
      </c>
      <c r="H2036" s="5">
        <f t="shared" si="407"/>
        <v>1367.2881977926406</v>
      </c>
      <c r="I2036" s="5">
        <f t="shared" si="408"/>
        <v>720</v>
      </c>
      <c r="J2036" s="5">
        <f t="shared" si="409"/>
        <v>647.28819779264063</v>
      </c>
      <c r="K2036" s="2">
        <f t="shared" si="410"/>
        <v>36237.642322788903</v>
      </c>
      <c r="L2036" s="2">
        <f t="shared" si="411"/>
        <v>76488</v>
      </c>
      <c r="M2036" s="2">
        <f t="shared" si="412"/>
        <v>18480</v>
      </c>
      <c r="N2036" s="6">
        <f t="shared" si="413"/>
        <v>1</v>
      </c>
      <c r="O2036" s="2">
        <f t="shared" si="414"/>
        <v>1770.3576772110973</v>
      </c>
      <c r="P2036" s="2">
        <f t="shared" si="415"/>
        <v>1770.3576772110973</v>
      </c>
    </row>
    <row r="2037" spans="1:16">
      <c r="A2037" s="6">
        <v>3</v>
      </c>
      <c r="B2037" s="6">
        <v>2</v>
      </c>
      <c r="C2037" s="6">
        <v>18</v>
      </c>
      <c r="D2037" s="6">
        <f t="shared" si="403"/>
        <v>23</v>
      </c>
      <c r="E2037" s="5">
        <f t="shared" si="404"/>
        <v>359.37000000000012</v>
      </c>
      <c r="F2037" s="5">
        <f t="shared" si="405"/>
        <v>63.037499999999994</v>
      </c>
      <c r="G2037" s="5">
        <f t="shared" si="406"/>
        <v>1012.9676892512279</v>
      </c>
      <c r="H2037" s="5">
        <f t="shared" si="407"/>
        <v>1435.375189251228</v>
      </c>
      <c r="I2037" s="5">
        <f t="shared" si="408"/>
        <v>720</v>
      </c>
      <c r="J2037" s="5">
        <f t="shared" si="409"/>
        <v>715.37518925122799</v>
      </c>
      <c r="K2037" s="2">
        <f t="shared" si="410"/>
        <v>37419.708146722711</v>
      </c>
      <c r="L2037" s="2">
        <f t="shared" si="411"/>
        <v>79188</v>
      </c>
      <c r="M2037" s="2">
        <f t="shared" si="412"/>
        <v>19360</v>
      </c>
      <c r="N2037" s="6">
        <f t="shared" si="413"/>
        <v>1</v>
      </c>
      <c r="O2037" s="2">
        <f t="shared" si="414"/>
        <v>2408.2918532772892</v>
      </c>
      <c r="P2037" s="2">
        <f t="shared" si="415"/>
        <v>2408.2918532772892</v>
      </c>
    </row>
    <row r="2038" spans="1:16">
      <c r="A2038" s="6">
        <v>3</v>
      </c>
      <c r="B2038" s="6">
        <v>2</v>
      </c>
      <c r="C2038" s="6">
        <v>19</v>
      </c>
      <c r="D2038" s="6">
        <f t="shared" si="403"/>
        <v>24</v>
      </c>
      <c r="E2038" s="5">
        <f t="shared" si="404"/>
        <v>359.37000000000012</v>
      </c>
      <c r="F2038" s="5">
        <f t="shared" si="405"/>
        <v>63.037499999999994</v>
      </c>
      <c r="G2038" s="5">
        <f t="shared" si="406"/>
        <v>1082.6092178872495</v>
      </c>
      <c r="H2038" s="5">
        <f t="shared" si="407"/>
        <v>1505.0167178872498</v>
      </c>
      <c r="I2038" s="5">
        <f t="shared" si="408"/>
        <v>720</v>
      </c>
      <c r="J2038" s="5">
        <f t="shared" si="409"/>
        <v>785.0167178872498</v>
      </c>
      <c r="K2038" s="2">
        <f t="shared" si="410"/>
        <v>38628.762463320309</v>
      </c>
      <c r="L2038" s="2">
        <f t="shared" si="411"/>
        <v>81888</v>
      </c>
      <c r="M2038" s="2">
        <f t="shared" si="412"/>
        <v>20240</v>
      </c>
      <c r="N2038" s="6">
        <f t="shared" si="413"/>
        <v>1</v>
      </c>
      <c r="O2038" s="2">
        <f t="shared" si="414"/>
        <v>3019.2375366796914</v>
      </c>
      <c r="P2038" s="2">
        <f t="shared" si="415"/>
        <v>3019.2375366796914</v>
      </c>
    </row>
    <row r="2039" spans="1:16">
      <c r="A2039" s="6">
        <v>3</v>
      </c>
      <c r="B2039" s="6">
        <v>2</v>
      </c>
      <c r="C2039" s="6">
        <v>20</v>
      </c>
      <c r="D2039" s="6">
        <f t="shared" si="403"/>
        <v>25</v>
      </c>
      <c r="E2039" s="5">
        <f t="shared" si="404"/>
        <v>359.37000000000012</v>
      </c>
      <c r="F2039" s="5">
        <f t="shared" si="405"/>
        <v>63.037499999999994</v>
      </c>
      <c r="G2039" s="5">
        <f t="shared" si="406"/>
        <v>1153.8335085377266</v>
      </c>
      <c r="H2039" s="5">
        <f t="shared" si="407"/>
        <v>1576.2410085377269</v>
      </c>
      <c r="I2039" s="5">
        <f t="shared" si="408"/>
        <v>720</v>
      </c>
      <c r="J2039" s="5">
        <f t="shared" si="409"/>
        <v>856.24100853772688</v>
      </c>
      <c r="K2039" s="2">
        <f t="shared" si="410"/>
        <v>39865.295287113317</v>
      </c>
      <c r="L2039" s="2">
        <f t="shared" si="411"/>
        <v>84588</v>
      </c>
      <c r="M2039" s="2">
        <f t="shared" si="412"/>
        <v>21120</v>
      </c>
      <c r="N2039" s="6">
        <f t="shared" si="413"/>
        <v>1</v>
      </c>
      <c r="O2039" s="2">
        <f t="shared" si="414"/>
        <v>3602.7047128866834</v>
      </c>
      <c r="P2039" s="2">
        <f t="shared" si="415"/>
        <v>3602.7047128866834</v>
      </c>
    </row>
    <row r="2040" spans="1:16">
      <c r="A2040" s="6">
        <v>3</v>
      </c>
      <c r="B2040" s="6">
        <v>2</v>
      </c>
      <c r="C2040" s="6">
        <v>21</v>
      </c>
      <c r="D2040" s="6">
        <f t="shared" si="403"/>
        <v>26</v>
      </c>
      <c r="E2040" s="5">
        <f t="shared" si="404"/>
        <v>359.37000000000012</v>
      </c>
      <c r="F2040" s="5">
        <f t="shared" si="405"/>
        <v>63.037499999999994</v>
      </c>
      <c r="G2040" s="5">
        <f t="shared" si="406"/>
        <v>1226.6692487641703</v>
      </c>
      <c r="H2040" s="5">
        <f t="shared" si="407"/>
        <v>1649.0767487641706</v>
      </c>
      <c r="I2040" s="5">
        <f t="shared" si="408"/>
        <v>720</v>
      </c>
      <c r="J2040" s="5">
        <f t="shared" si="409"/>
        <v>929.07674876417059</v>
      </c>
      <c r="K2040" s="2">
        <f t="shared" si="410"/>
        <v>41129.804666044627</v>
      </c>
      <c r="L2040" s="2">
        <f t="shared" si="411"/>
        <v>87288</v>
      </c>
      <c r="M2040" s="2">
        <f t="shared" si="412"/>
        <v>22000</v>
      </c>
      <c r="N2040" s="6">
        <f t="shared" si="413"/>
        <v>1</v>
      </c>
      <c r="O2040" s="2">
        <f t="shared" si="414"/>
        <v>4158.1953339553729</v>
      </c>
      <c r="P2040" s="2">
        <f t="shared" si="415"/>
        <v>4158.1953339553729</v>
      </c>
    </row>
    <row r="2041" spans="1:16">
      <c r="A2041" s="6">
        <v>3</v>
      </c>
      <c r="B2041" s="6">
        <v>2</v>
      </c>
      <c r="C2041" s="6">
        <v>22</v>
      </c>
      <c r="D2041" s="6">
        <f t="shared" si="403"/>
        <v>27</v>
      </c>
      <c r="E2041" s="5">
        <f t="shared" si="404"/>
        <v>359.37000000000012</v>
      </c>
      <c r="F2041" s="5">
        <f t="shared" si="405"/>
        <v>63.037499999999994</v>
      </c>
      <c r="G2041" s="5">
        <f t="shared" si="406"/>
        <v>1301.1455960105666</v>
      </c>
      <c r="H2041" s="5">
        <f t="shared" si="407"/>
        <v>1723.5530960105666</v>
      </c>
      <c r="I2041" s="5">
        <f t="shared" si="408"/>
        <v>720</v>
      </c>
      <c r="J2041" s="5">
        <f t="shared" si="409"/>
        <v>1003.5530960105666</v>
      </c>
      <c r="K2041" s="2">
        <f t="shared" si="410"/>
        <v>42422.796805739003</v>
      </c>
      <c r="L2041" s="2">
        <f t="shared" si="411"/>
        <v>89988</v>
      </c>
      <c r="M2041" s="2">
        <f t="shared" si="412"/>
        <v>22880</v>
      </c>
      <c r="N2041" s="6">
        <f t="shared" si="413"/>
        <v>1</v>
      </c>
      <c r="O2041" s="2">
        <f t="shared" si="414"/>
        <v>4685.2031942609974</v>
      </c>
      <c r="P2041" s="2">
        <f t="shared" si="415"/>
        <v>4685.2031942609974</v>
      </c>
    </row>
    <row r="2042" spans="1:16">
      <c r="A2042" s="6">
        <v>3</v>
      </c>
      <c r="B2042" s="6">
        <v>2</v>
      </c>
      <c r="C2042" s="6">
        <v>23</v>
      </c>
      <c r="D2042" s="6">
        <f t="shared" si="403"/>
        <v>28</v>
      </c>
      <c r="E2042" s="5">
        <f t="shared" si="404"/>
        <v>359.37000000000012</v>
      </c>
      <c r="F2042" s="5">
        <f t="shared" si="405"/>
        <v>63.037499999999994</v>
      </c>
      <c r="G2042" s="5">
        <f t="shared" si="406"/>
        <v>1377.292184868003</v>
      </c>
      <c r="H2042" s="5">
        <f t="shared" si="407"/>
        <v>1799.6996848680033</v>
      </c>
      <c r="I2042" s="5">
        <f t="shared" si="408"/>
        <v>720</v>
      </c>
      <c r="J2042" s="5">
        <f t="shared" si="409"/>
        <v>1079.6996848680033</v>
      </c>
      <c r="K2042" s="2">
        <f t="shared" si="410"/>
        <v>43744.786195625056</v>
      </c>
      <c r="L2042" s="2">
        <f t="shared" si="411"/>
        <v>92688</v>
      </c>
      <c r="M2042" s="2">
        <f t="shared" si="412"/>
        <v>23760</v>
      </c>
      <c r="N2042" s="6">
        <f t="shared" si="413"/>
        <v>1</v>
      </c>
      <c r="O2042" s="2">
        <f t="shared" si="414"/>
        <v>5183.2138043749437</v>
      </c>
      <c r="P2042" s="2">
        <f t="shared" si="415"/>
        <v>5183.2138043749437</v>
      </c>
    </row>
    <row r="2043" spans="1:16">
      <c r="A2043" s="6">
        <v>3</v>
      </c>
      <c r="B2043" s="6">
        <v>2</v>
      </c>
      <c r="C2043" s="6">
        <v>24</v>
      </c>
      <c r="D2043" s="6">
        <f t="shared" si="403"/>
        <v>29</v>
      </c>
      <c r="E2043" s="5">
        <f t="shared" si="404"/>
        <v>359.37000000000012</v>
      </c>
      <c r="F2043" s="5">
        <f t="shared" si="405"/>
        <v>63.037499999999994</v>
      </c>
      <c r="G2043" s="5">
        <f t="shared" si="406"/>
        <v>1455.1391344474989</v>
      </c>
      <c r="H2043" s="5">
        <f t="shared" si="407"/>
        <v>1877.5466344474989</v>
      </c>
      <c r="I2043" s="5">
        <f t="shared" si="408"/>
        <v>720</v>
      </c>
      <c r="J2043" s="5">
        <f t="shared" si="409"/>
        <v>1157.5466344474989</v>
      </c>
      <c r="K2043" s="2">
        <f t="shared" si="410"/>
        <v>45096.295736935746</v>
      </c>
      <c r="L2043" s="2">
        <f t="shared" si="411"/>
        <v>95388</v>
      </c>
      <c r="M2043" s="2">
        <f t="shared" si="412"/>
        <v>24640</v>
      </c>
      <c r="N2043" s="6">
        <f t="shared" si="413"/>
        <v>1</v>
      </c>
      <c r="O2043" s="2">
        <f t="shared" si="414"/>
        <v>5651.7042630642536</v>
      </c>
      <c r="P2043" s="2">
        <f t="shared" si="415"/>
        <v>5651.7042630642536</v>
      </c>
    </row>
    <row r="2044" spans="1:16">
      <c r="A2044" s="6">
        <v>3</v>
      </c>
      <c r="B2044" s="6">
        <v>2</v>
      </c>
      <c r="C2044" s="6">
        <v>25</v>
      </c>
      <c r="D2044" s="6">
        <f t="shared" si="403"/>
        <v>30</v>
      </c>
      <c r="E2044" s="5">
        <f t="shared" si="404"/>
        <v>359.37000000000012</v>
      </c>
      <c r="F2044" s="5">
        <f t="shared" si="405"/>
        <v>63.037499999999994</v>
      </c>
      <c r="G2044" s="5">
        <f t="shared" si="406"/>
        <v>1534.7170558625965</v>
      </c>
      <c r="H2044" s="5">
        <f t="shared" si="407"/>
        <v>1957.1245558625965</v>
      </c>
      <c r="I2044" s="5">
        <f t="shared" si="408"/>
        <v>720</v>
      </c>
      <c r="J2044" s="5">
        <f t="shared" si="409"/>
        <v>1237.1245558625965</v>
      </c>
      <c r="K2044" s="2">
        <f t="shared" si="410"/>
        <v>46477.856872614517</v>
      </c>
      <c r="L2044" s="2">
        <f t="shared" si="411"/>
        <v>98088</v>
      </c>
      <c r="M2044" s="2">
        <f t="shared" si="412"/>
        <v>25520</v>
      </c>
      <c r="N2044" s="6">
        <f t="shared" si="413"/>
        <v>1</v>
      </c>
      <c r="O2044" s="2">
        <f t="shared" si="414"/>
        <v>6090.1431273854832</v>
      </c>
      <c r="P2044" s="2">
        <f t="shared" si="415"/>
        <v>6090.1431273854832</v>
      </c>
    </row>
    <row r="2045" spans="1:16">
      <c r="A2045" s="6">
        <v>3</v>
      </c>
      <c r="B2045" s="6">
        <v>2</v>
      </c>
      <c r="C2045" s="6">
        <v>26</v>
      </c>
      <c r="D2045" s="6">
        <f t="shared" si="403"/>
        <v>31</v>
      </c>
      <c r="E2045" s="5">
        <f t="shared" si="404"/>
        <v>359.37000000000012</v>
      </c>
      <c r="F2045" s="5">
        <f t="shared" si="405"/>
        <v>63.037499999999994</v>
      </c>
      <c r="G2045" s="5">
        <f t="shared" si="406"/>
        <v>1616.0570598233144</v>
      </c>
      <c r="H2045" s="5">
        <f t="shared" si="407"/>
        <v>2038.4645598233146</v>
      </c>
      <c r="I2045" s="5">
        <f t="shared" si="408"/>
        <v>720</v>
      </c>
      <c r="J2045" s="5">
        <f t="shared" si="409"/>
        <v>1318.4645598233146</v>
      </c>
      <c r="K2045" s="2">
        <f t="shared" si="410"/>
        <v>47890.009719154768</v>
      </c>
      <c r="L2045" s="2">
        <f t="shared" si="411"/>
        <v>100788</v>
      </c>
      <c r="M2045" s="2">
        <f t="shared" si="412"/>
        <v>26400</v>
      </c>
      <c r="N2045" s="6">
        <f t="shared" si="413"/>
        <v>1</v>
      </c>
      <c r="O2045" s="2">
        <f t="shared" si="414"/>
        <v>6497.9902808452316</v>
      </c>
      <c r="P2045" s="2">
        <f t="shared" si="415"/>
        <v>6497.9902808452316</v>
      </c>
    </row>
    <row r="2046" spans="1:16">
      <c r="A2046" s="6">
        <v>3</v>
      </c>
      <c r="B2046" s="6">
        <v>2</v>
      </c>
      <c r="C2046" s="6">
        <v>27</v>
      </c>
      <c r="D2046" s="6">
        <f t="shared" si="403"/>
        <v>32</v>
      </c>
      <c r="E2046" s="5">
        <f t="shared" si="404"/>
        <v>359.37000000000012</v>
      </c>
      <c r="F2046" s="5">
        <f t="shared" si="405"/>
        <v>63.037499999999994</v>
      </c>
      <c r="G2046" s="5">
        <f t="shared" si="406"/>
        <v>1699.1907643430709</v>
      </c>
      <c r="H2046" s="5">
        <f t="shared" si="407"/>
        <v>2121.5982643430712</v>
      </c>
      <c r="I2046" s="5">
        <f t="shared" si="408"/>
        <v>720</v>
      </c>
      <c r="J2046" s="5">
        <f t="shared" si="409"/>
        <v>1401.5982643430712</v>
      </c>
      <c r="K2046" s="2">
        <f t="shared" si="410"/>
        <v>49333.303200400536</v>
      </c>
      <c r="L2046" s="2">
        <f t="shared" si="411"/>
        <v>103488</v>
      </c>
      <c r="M2046" s="2">
        <f t="shared" si="412"/>
        <v>27280</v>
      </c>
      <c r="N2046" s="6">
        <f t="shared" si="413"/>
        <v>1</v>
      </c>
      <c r="O2046" s="2">
        <f t="shared" si="414"/>
        <v>6874.6967995994637</v>
      </c>
      <c r="P2046" s="2">
        <f t="shared" si="415"/>
        <v>6874.6967995994637</v>
      </c>
    </row>
    <row r="2047" spans="1:16">
      <c r="A2047" s="6">
        <v>3</v>
      </c>
      <c r="B2047" s="6">
        <v>2</v>
      </c>
      <c r="C2047" s="6">
        <v>28</v>
      </c>
      <c r="D2047" s="6">
        <f t="shared" si="403"/>
        <v>33</v>
      </c>
      <c r="E2047" s="5">
        <f t="shared" si="404"/>
        <v>359.37000000000012</v>
      </c>
      <c r="F2047" s="5">
        <f t="shared" si="405"/>
        <v>63.037499999999994</v>
      </c>
      <c r="G2047" s="5">
        <f t="shared" si="406"/>
        <v>1784.1503025602246</v>
      </c>
      <c r="H2047" s="5">
        <f t="shared" si="407"/>
        <v>2206.5578025602249</v>
      </c>
      <c r="I2047" s="5">
        <f t="shared" si="408"/>
        <v>720</v>
      </c>
      <c r="J2047" s="5">
        <f t="shared" si="409"/>
        <v>1486.5578025602249</v>
      </c>
      <c r="K2047" s="2">
        <f t="shared" si="410"/>
        <v>50808.295183337235</v>
      </c>
      <c r="L2047" s="2">
        <f t="shared" si="411"/>
        <v>106188</v>
      </c>
      <c r="M2047" s="2">
        <f t="shared" si="412"/>
        <v>28160</v>
      </c>
      <c r="N2047" s="6">
        <f t="shared" si="413"/>
        <v>1</v>
      </c>
      <c r="O2047" s="2">
        <f t="shared" si="414"/>
        <v>7219.7048166627646</v>
      </c>
      <c r="P2047" s="2">
        <f t="shared" si="415"/>
        <v>7219.7048166627646</v>
      </c>
    </row>
    <row r="2048" spans="1:16">
      <c r="A2048" s="6">
        <v>3</v>
      </c>
      <c r="B2048" s="6">
        <v>2</v>
      </c>
      <c r="C2048" s="6">
        <v>29</v>
      </c>
      <c r="D2048" s="6">
        <f t="shared" si="403"/>
        <v>34</v>
      </c>
      <c r="E2048" s="5">
        <f t="shared" si="404"/>
        <v>359.37000000000012</v>
      </c>
      <c r="F2048" s="5">
        <f t="shared" si="405"/>
        <v>63.037499999999994</v>
      </c>
      <c r="G2048" s="5">
        <f t="shared" si="406"/>
        <v>1870.9683306758782</v>
      </c>
      <c r="H2048" s="5">
        <f t="shared" si="407"/>
        <v>2293.3758306758782</v>
      </c>
      <c r="I2048" s="5">
        <f t="shared" si="408"/>
        <v>720</v>
      </c>
      <c r="J2048" s="5">
        <f t="shared" si="409"/>
        <v>1573.3758306758782</v>
      </c>
      <c r="K2048" s="2">
        <f t="shared" si="410"/>
        <v>52315.552615900662</v>
      </c>
      <c r="L2048" s="2">
        <f t="shared" si="411"/>
        <v>108888</v>
      </c>
      <c r="M2048" s="2">
        <f t="shared" si="412"/>
        <v>29040</v>
      </c>
      <c r="N2048" s="6">
        <f t="shared" si="413"/>
        <v>1</v>
      </c>
      <c r="O2048" s="2">
        <f t="shared" si="414"/>
        <v>7532.4473840993378</v>
      </c>
      <c r="P2048" s="2">
        <f t="shared" si="415"/>
        <v>7532.4473840993378</v>
      </c>
    </row>
    <row r="2049" spans="1:16">
      <c r="A2049" s="6">
        <v>3</v>
      </c>
      <c r="B2049" s="6">
        <v>2</v>
      </c>
      <c r="C2049" s="6">
        <v>30</v>
      </c>
      <c r="D2049" s="6">
        <f t="shared" si="403"/>
        <v>35</v>
      </c>
      <c r="E2049" s="5">
        <f t="shared" si="404"/>
        <v>359.37000000000012</v>
      </c>
      <c r="F2049" s="5">
        <f t="shared" si="405"/>
        <v>63.037499999999994</v>
      </c>
      <c r="G2049" s="5">
        <f t="shared" si="406"/>
        <v>1959.6780360096488</v>
      </c>
      <c r="H2049" s="5">
        <f t="shared" si="407"/>
        <v>2382.0855360096489</v>
      </c>
      <c r="I2049" s="5">
        <f t="shared" si="408"/>
        <v>720</v>
      </c>
      <c r="J2049" s="5">
        <f t="shared" si="409"/>
        <v>1662.0855360096489</v>
      </c>
      <c r="K2049" s="2">
        <f t="shared" si="410"/>
        <v>53855.651666834179</v>
      </c>
      <c r="L2049" s="2">
        <f t="shared" si="411"/>
        <v>111588</v>
      </c>
      <c r="M2049" s="2">
        <f t="shared" si="412"/>
        <v>29920</v>
      </c>
      <c r="N2049" s="6">
        <f t="shared" si="413"/>
        <v>1</v>
      </c>
      <c r="O2049" s="2">
        <f t="shared" si="414"/>
        <v>7812.3483331658208</v>
      </c>
      <c r="P2049" s="2">
        <f t="shared" si="415"/>
        <v>7812.3483331658208</v>
      </c>
    </row>
    <row r="2050" spans="1:16">
      <c r="A2050" s="6">
        <v>3</v>
      </c>
      <c r="B2050" s="6">
        <v>3</v>
      </c>
      <c r="C2050" s="6">
        <v>0</v>
      </c>
      <c r="D2050" s="6">
        <f t="shared" si="403"/>
        <v>6</v>
      </c>
      <c r="E2050" s="5">
        <f t="shared" si="404"/>
        <v>359.37000000000012</v>
      </c>
      <c r="F2050" s="5">
        <f t="shared" si="405"/>
        <v>96.920156249999991</v>
      </c>
      <c r="G2050" s="5">
        <f t="shared" si="406"/>
        <v>0</v>
      </c>
      <c r="H2050" s="5">
        <f t="shared" si="407"/>
        <v>456.29015625000011</v>
      </c>
      <c r="I2050" s="5">
        <f t="shared" si="408"/>
        <v>456.29015625000011</v>
      </c>
      <c r="J2050" s="5">
        <f t="shared" si="409"/>
        <v>0</v>
      </c>
      <c r="K2050" s="2">
        <f t="shared" si="410"/>
        <v>15843.408203125004</v>
      </c>
      <c r="L2050" s="2">
        <f t="shared" si="411"/>
        <v>32682</v>
      </c>
      <c r="M2050" s="2">
        <f t="shared" si="412"/>
        <v>3960</v>
      </c>
      <c r="N2050" s="6">
        <f t="shared" si="413"/>
        <v>1</v>
      </c>
      <c r="O2050" s="2">
        <f t="shared" si="414"/>
        <v>-7121.4082031250036</v>
      </c>
      <c r="P2050" s="2">
        <f t="shared" si="415"/>
        <v>-7121.4082031250036</v>
      </c>
    </row>
    <row r="2051" spans="1:16">
      <c r="A2051" s="6">
        <v>3</v>
      </c>
      <c r="B2051" s="6">
        <v>3</v>
      </c>
      <c r="C2051" s="6">
        <v>1</v>
      </c>
      <c r="D2051" s="6">
        <f t="shared" si="403"/>
        <v>7</v>
      </c>
      <c r="E2051" s="5">
        <f t="shared" si="404"/>
        <v>359.37000000000012</v>
      </c>
      <c r="F2051" s="5">
        <f t="shared" si="405"/>
        <v>96.920156249999991</v>
      </c>
      <c r="G2051" s="5">
        <f t="shared" si="406"/>
        <v>45.5625</v>
      </c>
      <c r="H2051" s="5">
        <f t="shared" si="407"/>
        <v>501.85265625000011</v>
      </c>
      <c r="I2051" s="5">
        <f t="shared" si="408"/>
        <v>501.85265625000011</v>
      </c>
      <c r="J2051" s="5">
        <f t="shared" si="409"/>
        <v>0</v>
      </c>
      <c r="K2051" s="2">
        <f t="shared" si="410"/>
        <v>17425.439453125004</v>
      </c>
      <c r="L2051" s="2">
        <f t="shared" si="411"/>
        <v>35382</v>
      </c>
      <c r="M2051" s="2">
        <f t="shared" si="412"/>
        <v>4840</v>
      </c>
      <c r="N2051" s="6">
        <f t="shared" si="413"/>
        <v>1</v>
      </c>
      <c r="O2051" s="2">
        <f t="shared" si="414"/>
        <v>-6883.4394531250036</v>
      </c>
      <c r="P2051" s="2">
        <f t="shared" si="415"/>
        <v>-6883.4394531250036</v>
      </c>
    </row>
    <row r="2052" spans="1:16">
      <c r="A2052" s="6">
        <v>3</v>
      </c>
      <c r="B2052" s="6">
        <v>3</v>
      </c>
      <c r="C2052" s="6">
        <v>2</v>
      </c>
      <c r="D2052" s="6">
        <f t="shared" ref="D2052:D2115" si="416">A2052+B2052+C2052</f>
        <v>8</v>
      </c>
      <c r="E2052" s="5">
        <f t="shared" ref="E2052:E2115" si="417">IF(A2052=0,0,A2052*LABOR_HRS_WK_TOM*SEASON_WEEKS*(1+DIM_PCT_TOM)^A2052)</f>
        <v>359.37000000000012</v>
      </c>
      <c r="F2052" s="5">
        <f t="shared" ref="F2052:F2115" si="418">IF(B2052=0,0,B2052*LABOR_HRS_WK_CAR*SEASON_WEEKS*(1+DIM_PCT_CAR)^B2052)</f>
        <v>96.920156249999991</v>
      </c>
      <c r="G2052" s="5">
        <f t="shared" ref="G2052:G2115" si="419">IF(C2052=0,0,C2052*LABOR_HRS_WK_MES*SEASON_WEEKS*(1+DIM_PCT_MES)^C2052)</f>
        <v>92.264062499999994</v>
      </c>
      <c r="H2052" s="5">
        <f t="shared" ref="H2052:H2115" si="420">E2052+F2052+G2052</f>
        <v>548.55421875000013</v>
      </c>
      <c r="I2052" s="5">
        <f t="shared" ref="I2052:I2115" si="421">MIN(H2052,FARMER_HRS)</f>
        <v>548.55421875000013</v>
      </c>
      <c r="J2052" s="5">
        <f t="shared" ref="J2052:J2115" si="422">MAX(0,H2052-FARMER_HRS)</f>
        <v>0</v>
      </c>
      <c r="K2052" s="2">
        <f t="shared" ref="K2052:K2115" si="423">I2052*FARMER_RATE+J2052*TEMP_WORKER_RATE</f>
        <v>19047.021484375004</v>
      </c>
      <c r="L2052" s="2">
        <f t="shared" ref="L2052:L2115" si="424">A2052*PRICE_TOM+B2052*PRICE_CAR+C2052*PRICE_MES</f>
        <v>38082</v>
      </c>
      <c r="M2052" s="2">
        <f t="shared" ref="M2052:M2115" si="425">A2052*FERT_BED_TOM+B2052*FERT_BED_CAR+C2052*FERT_BED_MES</f>
        <v>5720</v>
      </c>
      <c r="N2052" s="6">
        <f t="shared" ref="N2052:N2115" si="426">IF(AND(D2052&lt;=TOTAL_BEDS,J2052&lt;=TEMP_WORKER_MAX*TEMP_WORKER_HRS),1,0)</f>
        <v>1</v>
      </c>
      <c r="O2052" s="2">
        <f t="shared" ref="O2052:O2115" si="427">L2052-M2052-K2052-FIXED_COSTS</f>
        <v>-6685.0214843750036</v>
      </c>
      <c r="P2052" s="2">
        <f t="shared" ref="P2052:P2115" si="428">IF(N2052=1,O2052,"")</f>
        <v>-6685.0214843750036</v>
      </c>
    </row>
    <row r="2053" spans="1:16">
      <c r="A2053" s="6">
        <v>3</v>
      </c>
      <c r="B2053" s="6">
        <v>3</v>
      </c>
      <c r="C2053" s="6">
        <v>3</v>
      </c>
      <c r="D2053" s="6">
        <f t="shared" si="416"/>
        <v>9</v>
      </c>
      <c r="E2053" s="5">
        <f t="shared" si="417"/>
        <v>359.37000000000012</v>
      </c>
      <c r="F2053" s="5">
        <f t="shared" si="418"/>
        <v>96.920156249999991</v>
      </c>
      <c r="G2053" s="5">
        <f t="shared" si="419"/>
        <v>140.12604492187498</v>
      </c>
      <c r="H2053" s="5">
        <f t="shared" si="420"/>
        <v>596.41620117187506</v>
      </c>
      <c r="I2053" s="5">
        <f t="shared" si="421"/>
        <v>596.41620117187506</v>
      </c>
      <c r="J2053" s="5">
        <f t="shared" si="422"/>
        <v>0</v>
      </c>
      <c r="K2053" s="2">
        <f t="shared" si="423"/>
        <v>20708.895874023438</v>
      </c>
      <c r="L2053" s="2">
        <f t="shared" si="424"/>
        <v>40782</v>
      </c>
      <c r="M2053" s="2">
        <f t="shared" si="425"/>
        <v>6600</v>
      </c>
      <c r="N2053" s="6">
        <f t="shared" si="426"/>
        <v>1</v>
      </c>
      <c r="O2053" s="2">
        <f t="shared" si="427"/>
        <v>-6526.8958740234375</v>
      </c>
      <c r="P2053" s="2">
        <f t="shared" si="428"/>
        <v>-6526.8958740234375</v>
      </c>
    </row>
    <row r="2054" spans="1:16">
      <c r="A2054" s="6">
        <v>3</v>
      </c>
      <c r="B2054" s="6">
        <v>3</v>
      </c>
      <c r="C2054" s="6">
        <v>4</v>
      </c>
      <c r="D2054" s="6">
        <f t="shared" si="416"/>
        <v>10</v>
      </c>
      <c r="E2054" s="5">
        <f t="shared" si="417"/>
        <v>359.37000000000012</v>
      </c>
      <c r="F2054" s="5">
        <f t="shared" si="418"/>
        <v>96.920156249999991</v>
      </c>
      <c r="G2054" s="5">
        <f t="shared" si="419"/>
        <v>189.17016064453125</v>
      </c>
      <c r="H2054" s="5">
        <f t="shared" si="420"/>
        <v>645.46031689453139</v>
      </c>
      <c r="I2054" s="5">
        <f t="shared" si="421"/>
        <v>645.46031689453139</v>
      </c>
      <c r="J2054" s="5">
        <f t="shared" si="422"/>
        <v>0</v>
      </c>
      <c r="K2054" s="2">
        <f t="shared" si="423"/>
        <v>22411.816558837894</v>
      </c>
      <c r="L2054" s="2">
        <f t="shared" si="424"/>
        <v>43482</v>
      </c>
      <c r="M2054" s="2">
        <f t="shared" si="425"/>
        <v>7480</v>
      </c>
      <c r="N2054" s="6">
        <f t="shared" si="426"/>
        <v>1</v>
      </c>
      <c r="O2054" s="2">
        <f t="shared" si="427"/>
        <v>-6409.8165588378943</v>
      </c>
      <c r="P2054" s="2">
        <f t="shared" si="428"/>
        <v>-6409.8165588378943</v>
      </c>
    </row>
    <row r="2055" spans="1:16">
      <c r="A2055" s="6">
        <v>3</v>
      </c>
      <c r="B2055" s="6">
        <v>3</v>
      </c>
      <c r="C2055" s="6">
        <v>5</v>
      </c>
      <c r="D2055" s="6">
        <f t="shared" si="416"/>
        <v>11</v>
      </c>
      <c r="E2055" s="5">
        <f t="shared" si="417"/>
        <v>359.37000000000012</v>
      </c>
      <c r="F2055" s="5">
        <f t="shared" si="418"/>
        <v>96.920156249999991</v>
      </c>
      <c r="G2055" s="5">
        <f t="shared" si="419"/>
        <v>239.41848456573481</v>
      </c>
      <c r="H2055" s="5">
        <f t="shared" si="420"/>
        <v>695.70864081573495</v>
      </c>
      <c r="I2055" s="5">
        <f t="shared" si="421"/>
        <v>695.70864081573495</v>
      </c>
      <c r="J2055" s="5">
        <f t="shared" si="422"/>
        <v>0</v>
      </c>
      <c r="K2055" s="2">
        <f t="shared" si="423"/>
        <v>24156.550028324131</v>
      </c>
      <c r="L2055" s="2">
        <f t="shared" si="424"/>
        <v>46182</v>
      </c>
      <c r="M2055" s="2">
        <f t="shared" si="425"/>
        <v>8360</v>
      </c>
      <c r="N2055" s="6">
        <f t="shared" si="426"/>
        <v>1</v>
      </c>
      <c r="O2055" s="2">
        <f t="shared" si="427"/>
        <v>-6334.5500283241308</v>
      </c>
      <c r="P2055" s="2">
        <f t="shared" si="428"/>
        <v>-6334.5500283241308</v>
      </c>
    </row>
    <row r="2056" spans="1:16">
      <c r="A2056" s="6">
        <v>3</v>
      </c>
      <c r="B2056" s="6">
        <v>3</v>
      </c>
      <c r="C2056" s="6">
        <v>6</v>
      </c>
      <c r="D2056" s="6">
        <f t="shared" si="416"/>
        <v>12</v>
      </c>
      <c r="E2056" s="5">
        <f t="shared" si="417"/>
        <v>359.37000000000012</v>
      </c>
      <c r="F2056" s="5">
        <f t="shared" si="418"/>
        <v>96.920156249999991</v>
      </c>
      <c r="G2056" s="5">
        <f t="shared" si="419"/>
        <v>290.89345874736784</v>
      </c>
      <c r="H2056" s="5">
        <f t="shared" si="420"/>
        <v>747.18361499736795</v>
      </c>
      <c r="I2056" s="5">
        <f t="shared" si="421"/>
        <v>720</v>
      </c>
      <c r="J2056" s="5">
        <f t="shared" si="422"/>
        <v>27.183614997367954</v>
      </c>
      <c r="K2056" s="2">
        <f t="shared" si="423"/>
        <v>25471.937760370973</v>
      </c>
      <c r="L2056" s="2">
        <f t="shared" si="424"/>
        <v>48882</v>
      </c>
      <c r="M2056" s="2">
        <f t="shared" si="425"/>
        <v>9240</v>
      </c>
      <c r="N2056" s="6">
        <f t="shared" si="426"/>
        <v>1</v>
      </c>
      <c r="O2056" s="2">
        <f t="shared" si="427"/>
        <v>-5829.9377603709727</v>
      </c>
      <c r="P2056" s="2">
        <f t="shared" si="428"/>
        <v>-5829.9377603709727</v>
      </c>
    </row>
    <row r="2057" spans="1:16">
      <c r="A2057" s="6">
        <v>3</v>
      </c>
      <c r="B2057" s="6">
        <v>3</v>
      </c>
      <c r="C2057" s="6">
        <v>7</v>
      </c>
      <c r="D2057" s="6">
        <f t="shared" si="416"/>
        <v>13</v>
      </c>
      <c r="E2057" s="5">
        <f t="shared" si="417"/>
        <v>359.37000000000012</v>
      </c>
      <c r="F2057" s="5">
        <f t="shared" si="418"/>
        <v>96.920156249999991</v>
      </c>
      <c r="G2057" s="5">
        <f t="shared" si="419"/>
        <v>343.61789814532818</v>
      </c>
      <c r="H2057" s="5">
        <f t="shared" si="420"/>
        <v>799.90805439532824</v>
      </c>
      <c r="I2057" s="5">
        <f t="shared" si="421"/>
        <v>720</v>
      </c>
      <c r="J2057" s="5">
        <f t="shared" si="422"/>
        <v>79.908054395328236</v>
      </c>
      <c r="K2057" s="2">
        <f t="shared" si="423"/>
        <v>26387.292611030003</v>
      </c>
      <c r="L2057" s="2">
        <f t="shared" si="424"/>
        <v>51582</v>
      </c>
      <c r="M2057" s="2">
        <f t="shared" si="425"/>
        <v>10120</v>
      </c>
      <c r="N2057" s="6">
        <f t="shared" si="426"/>
        <v>1</v>
      </c>
      <c r="O2057" s="2">
        <f t="shared" si="427"/>
        <v>-4925.2926110300032</v>
      </c>
      <c r="P2057" s="2">
        <f t="shared" si="428"/>
        <v>-4925.2926110300032</v>
      </c>
    </row>
    <row r="2058" spans="1:16">
      <c r="A2058" s="6">
        <v>3</v>
      </c>
      <c r="B2058" s="6">
        <v>3</v>
      </c>
      <c r="C2058" s="6">
        <v>8</v>
      </c>
      <c r="D2058" s="6">
        <f t="shared" si="416"/>
        <v>14</v>
      </c>
      <c r="E2058" s="5">
        <f t="shared" si="417"/>
        <v>359.37000000000012</v>
      </c>
      <c r="F2058" s="5">
        <f t="shared" si="418"/>
        <v>96.920156249999991</v>
      </c>
      <c r="G2058" s="5">
        <f t="shared" si="419"/>
        <v>397.61499642530839</v>
      </c>
      <c r="H2058" s="5">
        <f t="shared" si="420"/>
        <v>853.9051526753085</v>
      </c>
      <c r="I2058" s="5">
        <f t="shared" si="421"/>
        <v>720</v>
      </c>
      <c r="J2058" s="5">
        <f t="shared" si="422"/>
        <v>133.9051526753085</v>
      </c>
      <c r="K2058" s="2">
        <f t="shared" si="423"/>
        <v>27324.74223394633</v>
      </c>
      <c r="L2058" s="2">
        <f t="shared" si="424"/>
        <v>54282</v>
      </c>
      <c r="M2058" s="2">
        <f t="shared" si="425"/>
        <v>11000</v>
      </c>
      <c r="N2058" s="6">
        <f t="shared" si="426"/>
        <v>1</v>
      </c>
      <c r="O2058" s="2">
        <f t="shared" si="427"/>
        <v>-4042.7422339463301</v>
      </c>
      <c r="P2058" s="2">
        <f t="shared" si="428"/>
        <v>-4042.7422339463301</v>
      </c>
    </row>
    <row r="2059" spans="1:16">
      <c r="A2059" s="6">
        <v>3</v>
      </c>
      <c r="B2059" s="6">
        <v>3</v>
      </c>
      <c r="C2059" s="6">
        <v>9</v>
      </c>
      <c r="D2059" s="6">
        <f t="shared" si="416"/>
        <v>15</v>
      </c>
      <c r="E2059" s="5">
        <f t="shared" si="417"/>
        <v>359.37000000000012</v>
      </c>
      <c r="F2059" s="5">
        <f t="shared" si="418"/>
        <v>96.920156249999991</v>
      </c>
      <c r="G2059" s="5">
        <f t="shared" si="419"/>
        <v>452.90833186570285</v>
      </c>
      <c r="H2059" s="5">
        <f t="shared" si="420"/>
        <v>909.19848811570296</v>
      </c>
      <c r="I2059" s="5">
        <f t="shared" si="421"/>
        <v>720</v>
      </c>
      <c r="J2059" s="5">
        <f t="shared" si="422"/>
        <v>189.19848811570296</v>
      </c>
      <c r="K2059" s="2">
        <f t="shared" si="423"/>
        <v>28284.695974230955</v>
      </c>
      <c r="L2059" s="2">
        <f t="shared" si="424"/>
        <v>56982</v>
      </c>
      <c r="M2059" s="2">
        <f t="shared" si="425"/>
        <v>11880</v>
      </c>
      <c r="N2059" s="6">
        <f t="shared" si="426"/>
        <v>1</v>
      </c>
      <c r="O2059" s="2">
        <f t="shared" si="427"/>
        <v>-3182.6959742309555</v>
      </c>
      <c r="P2059" s="2">
        <f t="shared" si="428"/>
        <v>-3182.6959742309555</v>
      </c>
    </row>
    <row r="2060" spans="1:16">
      <c r="A2060" s="6">
        <v>3</v>
      </c>
      <c r="B2060" s="6">
        <v>3</v>
      </c>
      <c r="C2060" s="6">
        <v>10</v>
      </c>
      <c r="D2060" s="6">
        <f t="shared" si="416"/>
        <v>16</v>
      </c>
      <c r="E2060" s="5">
        <f t="shared" si="417"/>
        <v>359.37000000000012</v>
      </c>
      <c r="F2060" s="5">
        <f t="shared" si="418"/>
        <v>96.920156249999991</v>
      </c>
      <c r="G2060" s="5">
        <f t="shared" si="419"/>
        <v>509.52187334891573</v>
      </c>
      <c r="H2060" s="5">
        <f t="shared" si="420"/>
        <v>965.81202959891584</v>
      </c>
      <c r="I2060" s="5">
        <f t="shared" si="421"/>
        <v>720</v>
      </c>
      <c r="J2060" s="5">
        <f t="shared" si="422"/>
        <v>245.81202959891584</v>
      </c>
      <c r="K2060" s="2">
        <f t="shared" si="423"/>
        <v>29267.569958314511</v>
      </c>
      <c r="L2060" s="2">
        <f t="shared" si="424"/>
        <v>59682</v>
      </c>
      <c r="M2060" s="2">
        <f t="shared" si="425"/>
        <v>12760</v>
      </c>
      <c r="N2060" s="6">
        <f t="shared" si="426"/>
        <v>1</v>
      </c>
      <c r="O2060" s="2">
        <f t="shared" si="427"/>
        <v>-2345.5699583145106</v>
      </c>
      <c r="P2060" s="2">
        <f t="shared" si="428"/>
        <v>-2345.5699583145106</v>
      </c>
    </row>
    <row r="2061" spans="1:16">
      <c r="A2061" s="6">
        <v>3</v>
      </c>
      <c r="B2061" s="6">
        <v>3</v>
      </c>
      <c r="C2061" s="6">
        <v>11</v>
      </c>
      <c r="D2061" s="6">
        <f t="shared" si="416"/>
        <v>17</v>
      </c>
      <c r="E2061" s="5">
        <f t="shared" si="417"/>
        <v>359.37000000000012</v>
      </c>
      <c r="F2061" s="5">
        <f t="shared" si="418"/>
        <v>96.920156249999991</v>
      </c>
      <c r="G2061" s="5">
        <f t="shared" si="419"/>
        <v>567.47998644235474</v>
      </c>
      <c r="H2061" s="5">
        <f t="shared" si="420"/>
        <v>1023.7701426923549</v>
      </c>
      <c r="I2061" s="5">
        <f t="shared" si="421"/>
        <v>720</v>
      </c>
      <c r="J2061" s="5">
        <f t="shared" si="422"/>
        <v>303.77014269235485</v>
      </c>
      <c r="K2061" s="2">
        <f t="shared" si="423"/>
        <v>30273.787199520048</v>
      </c>
      <c r="L2061" s="2">
        <f t="shared" si="424"/>
        <v>62382</v>
      </c>
      <c r="M2061" s="2">
        <f t="shared" si="425"/>
        <v>13640</v>
      </c>
      <c r="N2061" s="6">
        <f t="shared" si="426"/>
        <v>1</v>
      </c>
      <c r="O2061" s="2">
        <f t="shared" si="427"/>
        <v>-1531.7871995200476</v>
      </c>
      <c r="P2061" s="2">
        <f t="shared" si="428"/>
        <v>-1531.7871995200476</v>
      </c>
    </row>
    <row r="2062" spans="1:16">
      <c r="A2062" s="6">
        <v>3</v>
      </c>
      <c r="B2062" s="6">
        <v>3</v>
      </c>
      <c r="C2062" s="6">
        <v>12</v>
      </c>
      <c r="D2062" s="6">
        <f t="shared" si="416"/>
        <v>18</v>
      </c>
      <c r="E2062" s="5">
        <f t="shared" si="417"/>
        <v>359.37000000000012</v>
      </c>
      <c r="F2062" s="5">
        <f t="shared" si="418"/>
        <v>96.920156249999991</v>
      </c>
      <c r="G2062" s="5">
        <f t="shared" si="419"/>
        <v>626.80743957041921</v>
      </c>
      <c r="H2062" s="5">
        <f t="shared" si="420"/>
        <v>1083.0975958204194</v>
      </c>
      <c r="I2062" s="5">
        <f t="shared" si="421"/>
        <v>720</v>
      </c>
      <c r="J2062" s="5">
        <f t="shared" si="422"/>
        <v>363.09759582041943</v>
      </c>
      <c r="K2062" s="2">
        <f t="shared" si="423"/>
        <v>31303.777705215616</v>
      </c>
      <c r="L2062" s="2">
        <f t="shared" si="424"/>
        <v>65082</v>
      </c>
      <c r="M2062" s="2">
        <f t="shared" si="425"/>
        <v>14520</v>
      </c>
      <c r="N2062" s="6">
        <f t="shared" si="426"/>
        <v>1</v>
      </c>
      <c r="O2062" s="2">
        <f t="shared" si="427"/>
        <v>-741.77770521561615</v>
      </c>
      <c r="P2062" s="2">
        <f t="shared" si="428"/>
        <v>-741.77770521561615</v>
      </c>
    </row>
    <row r="2063" spans="1:16">
      <c r="A2063" s="6">
        <v>3</v>
      </c>
      <c r="B2063" s="6">
        <v>3</v>
      </c>
      <c r="C2063" s="6">
        <v>13</v>
      </c>
      <c r="D2063" s="6">
        <f t="shared" si="416"/>
        <v>19</v>
      </c>
      <c r="E2063" s="5">
        <f t="shared" si="417"/>
        <v>359.37000000000012</v>
      </c>
      <c r="F2063" s="5">
        <f t="shared" si="418"/>
        <v>96.920156249999991</v>
      </c>
      <c r="G2063" s="5">
        <f t="shared" si="419"/>
        <v>687.52941027880343</v>
      </c>
      <c r="H2063" s="5">
        <f t="shared" si="420"/>
        <v>1143.8195665288035</v>
      </c>
      <c r="I2063" s="5">
        <f t="shared" si="421"/>
        <v>720</v>
      </c>
      <c r="J2063" s="5">
        <f t="shared" si="422"/>
        <v>423.81956652880353</v>
      </c>
      <c r="K2063" s="2">
        <f t="shared" si="423"/>
        <v>32357.978585569505</v>
      </c>
      <c r="L2063" s="2">
        <f t="shared" si="424"/>
        <v>67782</v>
      </c>
      <c r="M2063" s="2">
        <f t="shared" si="425"/>
        <v>15400</v>
      </c>
      <c r="N2063" s="6">
        <f t="shared" si="426"/>
        <v>1</v>
      </c>
      <c r="O2063" s="2">
        <f t="shared" si="427"/>
        <v>24.021414430495497</v>
      </c>
      <c r="P2063" s="2">
        <f t="shared" si="428"/>
        <v>24.021414430495497</v>
      </c>
    </row>
    <row r="2064" spans="1:16">
      <c r="A2064" s="6">
        <v>3</v>
      </c>
      <c r="B2064" s="6">
        <v>3</v>
      </c>
      <c r="C2064" s="6">
        <v>14</v>
      </c>
      <c r="D2064" s="6">
        <f t="shared" si="416"/>
        <v>20</v>
      </c>
      <c r="E2064" s="5">
        <f t="shared" si="417"/>
        <v>359.37000000000012</v>
      </c>
      <c r="F2064" s="5">
        <f t="shared" si="418"/>
        <v>96.920156249999991</v>
      </c>
      <c r="G2064" s="5">
        <f t="shared" si="419"/>
        <v>749.67149159246469</v>
      </c>
      <c r="H2064" s="5">
        <f t="shared" si="420"/>
        <v>1205.9616478424648</v>
      </c>
      <c r="I2064" s="5">
        <f t="shared" si="421"/>
        <v>720</v>
      </c>
      <c r="J2064" s="5">
        <f t="shared" si="422"/>
        <v>485.9616478424648</v>
      </c>
      <c r="K2064" s="2">
        <f t="shared" si="423"/>
        <v>33436.834163931679</v>
      </c>
      <c r="L2064" s="2">
        <f t="shared" si="424"/>
        <v>70482</v>
      </c>
      <c r="M2064" s="2">
        <f t="shared" si="425"/>
        <v>16280</v>
      </c>
      <c r="N2064" s="6">
        <f t="shared" si="426"/>
        <v>1</v>
      </c>
      <c r="O2064" s="2">
        <f t="shared" si="427"/>
        <v>765.16583606832137</v>
      </c>
      <c r="P2064" s="2">
        <f t="shared" si="428"/>
        <v>765.16583606832137</v>
      </c>
    </row>
    <row r="2065" spans="1:16">
      <c r="A2065" s="6">
        <v>3</v>
      </c>
      <c r="B2065" s="6">
        <v>3</v>
      </c>
      <c r="C2065" s="6">
        <v>15</v>
      </c>
      <c r="D2065" s="6">
        <f t="shared" si="416"/>
        <v>21</v>
      </c>
      <c r="E2065" s="5">
        <f t="shared" si="417"/>
        <v>359.37000000000012</v>
      </c>
      <c r="F2065" s="5">
        <f t="shared" si="418"/>
        <v>96.920156249999991</v>
      </c>
      <c r="G2065" s="5">
        <f t="shared" si="419"/>
        <v>813.25969846861108</v>
      </c>
      <c r="H2065" s="5">
        <f t="shared" si="420"/>
        <v>1269.5498547186112</v>
      </c>
      <c r="I2065" s="5">
        <f t="shared" si="421"/>
        <v>720</v>
      </c>
      <c r="J2065" s="5">
        <f t="shared" si="422"/>
        <v>549.54985471861119</v>
      </c>
      <c r="K2065" s="2">
        <f t="shared" si="423"/>
        <v>34540.796088864779</v>
      </c>
      <c r="L2065" s="2">
        <f t="shared" si="424"/>
        <v>73182</v>
      </c>
      <c r="M2065" s="2">
        <f t="shared" si="425"/>
        <v>17160</v>
      </c>
      <c r="N2065" s="6">
        <f t="shared" si="426"/>
        <v>1</v>
      </c>
      <c r="O2065" s="2">
        <f t="shared" si="427"/>
        <v>1481.2039111352206</v>
      </c>
      <c r="P2065" s="2">
        <f t="shared" si="428"/>
        <v>1481.2039111352206</v>
      </c>
    </row>
    <row r="2066" spans="1:16">
      <c r="A2066" s="6">
        <v>3</v>
      </c>
      <c r="B2066" s="6">
        <v>3</v>
      </c>
      <c r="C2066" s="6">
        <v>16</v>
      </c>
      <c r="D2066" s="6">
        <f t="shared" si="416"/>
        <v>22</v>
      </c>
      <c r="E2066" s="5">
        <f t="shared" si="417"/>
        <v>359.37000000000012</v>
      </c>
      <c r="F2066" s="5">
        <f t="shared" si="418"/>
        <v>96.920156249999991</v>
      </c>
      <c r="G2066" s="5">
        <f t="shared" si="419"/>
        <v>878.32047434610013</v>
      </c>
      <c r="H2066" s="5">
        <f t="shared" si="420"/>
        <v>1334.6106305961002</v>
      </c>
      <c r="I2066" s="5">
        <f t="shared" si="421"/>
        <v>720</v>
      </c>
      <c r="J2066" s="5">
        <f t="shared" si="422"/>
        <v>614.61063059610024</v>
      </c>
      <c r="K2066" s="2">
        <f t="shared" si="423"/>
        <v>35670.323447848961</v>
      </c>
      <c r="L2066" s="2">
        <f t="shared" si="424"/>
        <v>75882</v>
      </c>
      <c r="M2066" s="2">
        <f t="shared" si="425"/>
        <v>18040</v>
      </c>
      <c r="N2066" s="6">
        <f t="shared" si="426"/>
        <v>1</v>
      </c>
      <c r="O2066" s="2">
        <f t="shared" si="427"/>
        <v>2171.6765521510388</v>
      </c>
      <c r="P2066" s="2">
        <f t="shared" si="428"/>
        <v>2171.6765521510388</v>
      </c>
    </row>
    <row r="2067" spans="1:16">
      <c r="A2067" s="6">
        <v>3</v>
      </c>
      <c r="B2067" s="6">
        <v>3</v>
      </c>
      <c r="C2067" s="6">
        <v>17</v>
      </c>
      <c r="D2067" s="6">
        <f t="shared" si="416"/>
        <v>23</v>
      </c>
      <c r="E2067" s="5">
        <f t="shared" si="417"/>
        <v>359.37000000000012</v>
      </c>
      <c r="F2067" s="5">
        <f t="shared" si="418"/>
        <v>96.920156249999991</v>
      </c>
      <c r="G2067" s="5">
        <f t="shared" si="419"/>
        <v>944.88069779264049</v>
      </c>
      <c r="H2067" s="5">
        <f t="shared" si="420"/>
        <v>1401.1708540426407</v>
      </c>
      <c r="I2067" s="5">
        <f t="shared" si="421"/>
        <v>720</v>
      </c>
      <c r="J2067" s="5">
        <f t="shared" si="422"/>
        <v>681.17085404264071</v>
      </c>
      <c r="K2067" s="2">
        <f t="shared" si="423"/>
        <v>36825.882882684731</v>
      </c>
      <c r="L2067" s="2">
        <f t="shared" si="424"/>
        <v>78582</v>
      </c>
      <c r="M2067" s="2">
        <f t="shared" si="425"/>
        <v>18920</v>
      </c>
      <c r="N2067" s="6">
        <f t="shared" si="426"/>
        <v>1</v>
      </c>
      <c r="O2067" s="2">
        <f t="shared" si="427"/>
        <v>2836.1171173152688</v>
      </c>
      <c r="P2067" s="2">
        <f t="shared" si="428"/>
        <v>2836.1171173152688</v>
      </c>
    </row>
    <row r="2068" spans="1:16">
      <c r="A2068" s="6">
        <v>3</v>
      </c>
      <c r="B2068" s="6">
        <v>3</v>
      </c>
      <c r="C2068" s="6">
        <v>18</v>
      </c>
      <c r="D2068" s="6">
        <f t="shared" si="416"/>
        <v>24</v>
      </c>
      <c r="E2068" s="5">
        <f t="shared" si="417"/>
        <v>359.37000000000012</v>
      </c>
      <c r="F2068" s="5">
        <f t="shared" si="418"/>
        <v>96.920156249999991</v>
      </c>
      <c r="G2068" s="5">
        <f t="shared" si="419"/>
        <v>1012.9676892512279</v>
      </c>
      <c r="H2068" s="5">
        <f t="shared" si="420"/>
        <v>1469.2578455012281</v>
      </c>
      <c r="I2068" s="5">
        <f t="shared" si="421"/>
        <v>720</v>
      </c>
      <c r="J2068" s="5">
        <f t="shared" si="422"/>
        <v>749.25784550122808</v>
      </c>
      <c r="K2068" s="2">
        <f t="shared" si="423"/>
        <v>38007.948706618539</v>
      </c>
      <c r="L2068" s="2">
        <f t="shared" si="424"/>
        <v>81282</v>
      </c>
      <c r="M2068" s="2">
        <f t="shared" si="425"/>
        <v>19800</v>
      </c>
      <c r="N2068" s="6">
        <f t="shared" si="426"/>
        <v>1</v>
      </c>
      <c r="O2068" s="2">
        <f t="shared" si="427"/>
        <v>3474.0512933814607</v>
      </c>
      <c r="P2068" s="2">
        <f t="shared" si="428"/>
        <v>3474.0512933814607</v>
      </c>
    </row>
    <row r="2069" spans="1:16">
      <c r="A2069" s="6">
        <v>3</v>
      </c>
      <c r="B2069" s="6">
        <v>3</v>
      </c>
      <c r="C2069" s="6">
        <v>19</v>
      </c>
      <c r="D2069" s="6">
        <f t="shared" si="416"/>
        <v>25</v>
      </c>
      <c r="E2069" s="5">
        <f t="shared" si="417"/>
        <v>359.37000000000012</v>
      </c>
      <c r="F2069" s="5">
        <f t="shared" si="418"/>
        <v>96.920156249999991</v>
      </c>
      <c r="G2069" s="5">
        <f t="shared" si="419"/>
        <v>1082.6092178872495</v>
      </c>
      <c r="H2069" s="5">
        <f t="shared" si="420"/>
        <v>1538.8993741372497</v>
      </c>
      <c r="I2069" s="5">
        <f t="shared" si="421"/>
        <v>720</v>
      </c>
      <c r="J2069" s="5">
        <f t="shared" si="422"/>
        <v>818.89937413724965</v>
      </c>
      <c r="K2069" s="2">
        <f t="shared" si="423"/>
        <v>39217.003023216137</v>
      </c>
      <c r="L2069" s="2">
        <f t="shared" si="424"/>
        <v>83982</v>
      </c>
      <c r="M2069" s="2">
        <f t="shared" si="425"/>
        <v>20680</v>
      </c>
      <c r="N2069" s="6">
        <f t="shared" si="426"/>
        <v>1</v>
      </c>
      <c r="O2069" s="2">
        <f t="shared" si="427"/>
        <v>4084.9969767838629</v>
      </c>
      <c r="P2069" s="2">
        <f t="shared" si="428"/>
        <v>4084.9969767838629</v>
      </c>
    </row>
    <row r="2070" spans="1:16">
      <c r="A2070" s="6">
        <v>3</v>
      </c>
      <c r="B2070" s="6">
        <v>3</v>
      </c>
      <c r="C2070" s="6">
        <v>20</v>
      </c>
      <c r="D2070" s="6">
        <f t="shared" si="416"/>
        <v>26</v>
      </c>
      <c r="E2070" s="5">
        <f t="shared" si="417"/>
        <v>359.37000000000012</v>
      </c>
      <c r="F2070" s="5">
        <f t="shared" si="418"/>
        <v>96.920156249999991</v>
      </c>
      <c r="G2070" s="5">
        <f t="shared" si="419"/>
        <v>1153.8335085377266</v>
      </c>
      <c r="H2070" s="5">
        <f t="shared" si="420"/>
        <v>1610.1236647877267</v>
      </c>
      <c r="I2070" s="5">
        <f t="shared" si="421"/>
        <v>720</v>
      </c>
      <c r="J2070" s="5">
        <f t="shared" si="422"/>
        <v>890.12366478772674</v>
      </c>
      <c r="K2070" s="2">
        <f t="shared" si="423"/>
        <v>40453.535847009145</v>
      </c>
      <c r="L2070" s="2">
        <f t="shared" si="424"/>
        <v>86682</v>
      </c>
      <c r="M2070" s="2">
        <f t="shared" si="425"/>
        <v>21560</v>
      </c>
      <c r="N2070" s="6">
        <f t="shared" si="426"/>
        <v>1</v>
      </c>
      <c r="O2070" s="2">
        <f t="shared" si="427"/>
        <v>4668.4641529908549</v>
      </c>
      <c r="P2070" s="2">
        <f t="shared" si="428"/>
        <v>4668.4641529908549</v>
      </c>
    </row>
    <row r="2071" spans="1:16">
      <c r="A2071" s="6">
        <v>3</v>
      </c>
      <c r="B2071" s="6">
        <v>3</v>
      </c>
      <c r="C2071" s="6">
        <v>21</v>
      </c>
      <c r="D2071" s="6">
        <f t="shared" si="416"/>
        <v>27</v>
      </c>
      <c r="E2071" s="5">
        <f t="shared" si="417"/>
        <v>359.37000000000012</v>
      </c>
      <c r="F2071" s="5">
        <f t="shared" si="418"/>
        <v>96.920156249999991</v>
      </c>
      <c r="G2071" s="5">
        <f t="shared" si="419"/>
        <v>1226.6692487641703</v>
      </c>
      <c r="H2071" s="5">
        <f t="shared" si="420"/>
        <v>1682.9594050141704</v>
      </c>
      <c r="I2071" s="5">
        <f t="shared" si="421"/>
        <v>720</v>
      </c>
      <c r="J2071" s="5">
        <f t="shared" si="422"/>
        <v>962.95940501417044</v>
      </c>
      <c r="K2071" s="2">
        <f t="shared" si="423"/>
        <v>41718.045225940456</v>
      </c>
      <c r="L2071" s="2">
        <f t="shared" si="424"/>
        <v>89382</v>
      </c>
      <c r="M2071" s="2">
        <f t="shared" si="425"/>
        <v>22440</v>
      </c>
      <c r="N2071" s="6">
        <f t="shared" si="426"/>
        <v>1</v>
      </c>
      <c r="O2071" s="2">
        <f t="shared" si="427"/>
        <v>5223.9547740595444</v>
      </c>
      <c r="P2071" s="2">
        <f t="shared" si="428"/>
        <v>5223.9547740595444</v>
      </c>
    </row>
    <row r="2072" spans="1:16">
      <c r="A2072" s="6">
        <v>3</v>
      </c>
      <c r="B2072" s="6">
        <v>3</v>
      </c>
      <c r="C2072" s="6">
        <v>22</v>
      </c>
      <c r="D2072" s="6">
        <f t="shared" si="416"/>
        <v>28</v>
      </c>
      <c r="E2072" s="5">
        <f t="shared" si="417"/>
        <v>359.37000000000012</v>
      </c>
      <c r="F2072" s="5">
        <f t="shared" si="418"/>
        <v>96.920156249999991</v>
      </c>
      <c r="G2072" s="5">
        <f t="shared" si="419"/>
        <v>1301.1455960105666</v>
      </c>
      <c r="H2072" s="5">
        <f t="shared" si="420"/>
        <v>1757.4357522605667</v>
      </c>
      <c r="I2072" s="5">
        <f t="shared" si="421"/>
        <v>720</v>
      </c>
      <c r="J2072" s="5">
        <f t="shared" si="422"/>
        <v>1037.4357522605667</v>
      </c>
      <c r="K2072" s="2">
        <f t="shared" si="423"/>
        <v>43011.037365634838</v>
      </c>
      <c r="L2072" s="2">
        <f t="shared" si="424"/>
        <v>92082</v>
      </c>
      <c r="M2072" s="2">
        <f t="shared" si="425"/>
        <v>23320</v>
      </c>
      <c r="N2072" s="6">
        <f t="shared" si="426"/>
        <v>1</v>
      </c>
      <c r="O2072" s="2">
        <f t="shared" si="427"/>
        <v>5750.9626343651616</v>
      </c>
      <c r="P2072" s="2">
        <f t="shared" si="428"/>
        <v>5750.9626343651616</v>
      </c>
    </row>
    <row r="2073" spans="1:16">
      <c r="A2073" s="6">
        <v>3</v>
      </c>
      <c r="B2073" s="6">
        <v>3</v>
      </c>
      <c r="C2073" s="6">
        <v>23</v>
      </c>
      <c r="D2073" s="6">
        <f t="shared" si="416"/>
        <v>29</v>
      </c>
      <c r="E2073" s="5">
        <f t="shared" si="417"/>
        <v>359.37000000000012</v>
      </c>
      <c r="F2073" s="5">
        <f t="shared" si="418"/>
        <v>96.920156249999991</v>
      </c>
      <c r="G2073" s="5">
        <f t="shared" si="419"/>
        <v>1377.292184868003</v>
      </c>
      <c r="H2073" s="5">
        <f t="shared" si="420"/>
        <v>1833.5823411180031</v>
      </c>
      <c r="I2073" s="5">
        <f t="shared" si="421"/>
        <v>720</v>
      </c>
      <c r="J2073" s="5">
        <f t="shared" si="422"/>
        <v>1113.5823411180031</v>
      </c>
      <c r="K2073" s="2">
        <f t="shared" si="423"/>
        <v>44333.026755520885</v>
      </c>
      <c r="L2073" s="2">
        <f t="shared" si="424"/>
        <v>94782</v>
      </c>
      <c r="M2073" s="2">
        <f t="shared" si="425"/>
        <v>24200</v>
      </c>
      <c r="N2073" s="6">
        <f t="shared" si="426"/>
        <v>1</v>
      </c>
      <c r="O2073" s="2">
        <f t="shared" si="427"/>
        <v>6248.9732444791152</v>
      </c>
      <c r="P2073" s="2">
        <f t="shared" si="428"/>
        <v>6248.9732444791152</v>
      </c>
    </row>
    <row r="2074" spans="1:16">
      <c r="A2074" s="6">
        <v>3</v>
      </c>
      <c r="B2074" s="6">
        <v>3</v>
      </c>
      <c r="C2074" s="6">
        <v>24</v>
      </c>
      <c r="D2074" s="6">
        <f t="shared" si="416"/>
        <v>30</v>
      </c>
      <c r="E2074" s="5">
        <f t="shared" si="417"/>
        <v>359.37000000000012</v>
      </c>
      <c r="F2074" s="5">
        <f t="shared" si="418"/>
        <v>96.920156249999991</v>
      </c>
      <c r="G2074" s="5">
        <f t="shared" si="419"/>
        <v>1455.1391344474989</v>
      </c>
      <c r="H2074" s="5">
        <f t="shared" si="420"/>
        <v>1911.429290697499</v>
      </c>
      <c r="I2074" s="5">
        <f t="shared" si="421"/>
        <v>720</v>
      </c>
      <c r="J2074" s="5">
        <f t="shared" si="422"/>
        <v>1191.429290697499</v>
      </c>
      <c r="K2074" s="2">
        <f t="shared" si="423"/>
        <v>45684.536296831575</v>
      </c>
      <c r="L2074" s="2">
        <f t="shared" si="424"/>
        <v>97482</v>
      </c>
      <c r="M2074" s="2">
        <f t="shared" si="425"/>
        <v>25080</v>
      </c>
      <c r="N2074" s="6">
        <f t="shared" si="426"/>
        <v>1</v>
      </c>
      <c r="O2074" s="2">
        <f t="shared" si="427"/>
        <v>6717.4637031684251</v>
      </c>
      <c r="P2074" s="2">
        <f t="shared" si="428"/>
        <v>6717.4637031684251</v>
      </c>
    </row>
    <row r="2075" spans="1:16">
      <c r="A2075" s="6">
        <v>3</v>
      </c>
      <c r="B2075" s="6">
        <v>3</v>
      </c>
      <c r="C2075" s="6">
        <v>25</v>
      </c>
      <c r="D2075" s="6">
        <f t="shared" si="416"/>
        <v>31</v>
      </c>
      <c r="E2075" s="5">
        <f t="shared" si="417"/>
        <v>359.37000000000012</v>
      </c>
      <c r="F2075" s="5">
        <f t="shared" si="418"/>
        <v>96.920156249999991</v>
      </c>
      <c r="G2075" s="5">
        <f t="shared" si="419"/>
        <v>1534.7170558625965</v>
      </c>
      <c r="H2075" s="5">
        <f t="shared" si="420"/>
        <v>1991.0072121125966</v>
      </c>
      <c r="I2075" s="5">
        <f t="shared" si="421"/>
        <v>720</v>
      </c>
      <c r="J2075" s="5">
        <f t="shared" si="422"/>
        <v>1271.0072121125966</v>
      </c>
      <c r="K2075" s="2">
        <f t="shared" si="423"/>
        <v>47066.09743251036</v>
      </c>
      <c r="L2075" s="2">
        <f t="shared" si="424"/>
        <v>100182</v>
      </c>
      <c r="M2075" s="2">
        <f t="shared" si="425"/>
        <v>25960</v>
      </c>
      <c r="N2075" s="6">
        <f t="shared" si="426"/>
        <v>1</v>
      </c>
      <c r="O2075" s="2">
        <f t="shared" si="427"/>
        <v>7155.9025674896402</v>
      </c>
      <c r="P2075" s="2">
        <f t="shared" si="428"/>
        <v>7155.9025674896402</v>
      </c>
    </row>
    <row r="2076" spans="1:16">
      <c r="A2076" s="6">
        <v>3</v>
      </c>
      <c r="B2076" s="6">
        <v>3</v>
      </c>
      <c r="C2076" s="6">
        <v>26</v>
      </c>
      <c r="D2076" s="6">
        <f t="shared" si="416"/>
        <v>32</v>
      </c>
      <c r="E2076" s="5">
        <f t="shared" si="417"/>
        <v>359.37000000000012</v>
      </c>
      <c r="F2076" s="5">
        <f t="shared" si="418"/>
        <v>96.920156249999991</v>
      </c>
      <c r="G2076" s="5">
        <f t="shared" si="419"/>
        <v>1616.0570598233144</v>
      </c>
      <c r="H2076" s="5">
        <f t="shared" si="420"/>
        <v>2072.3472160733145</v>
      </c>
      <c r="I2076" s="5">
        <f t="shared" si="421"/>
        <v>720</v>
      </c>
      <c r="J2076" s="5">
        <f t="shared" si="422"/>
        <v>1352.3472160733145</v>
      </c>
      <c r="K2076" s="2">
        <f t="shared" si="423"/>
        <v>48478.250279050597</v>
      </c>
      <c r="L2076" s="2">
        <f t="shared" si="424"/>
        <v>102882</v>
      </c>
      <c r="M2076" s="2">
        <f t="shared" si="425"/>
        <v>26840</v>
      </c>
      <c r="N2076" s="6">
        <f t="shared" si="426"/>
        <v>1</v>
      </c>
      <c r="O2076" s="2">
        <f t="shared" si="427"/>
        <v>7563.7497209494031</v>
      </c>
      <c r="P2076" s="2">
        <f t="shared" si="428"/>
        <v>7563.7497209494031</v>
      </c>
    </row>
    <row r="2077" spans="1:16">
      <c r="A2077" s="6">
        <v>3</v>
      </c>
      <c r="B2077" s="6">
        <v>3</v>
      </c>
      <c r="C2077" s="6">
        <v>27</v>
      </c>
      <c r="D2077" s="6">
        <f t="shared" si="416"/>
        <v>33</v>
      </c>
      <c r="E2077" s="5">
        <f t="shared" si="417"/>
        <v>359.37000000000012</v>
      </c>
      <c r="F2077" s="5">
        <f t="shared" si="418"/>
        <v>96.920156249999991</v>
      </c>
      <c r="G2077" s="5">
        <f t="shared" si="419"/>
        <v>1699.1907643430709</v>
      </c>
      <c r="H2077" s="5">
        <f t="shared" si="420"/>
        <v>2155.480920593071</v>
      </c>
      <c r="I2077" s="5">
        <f t="shared" si="421"/>
        <v>720</v>
      </c>
      <c r="J2077" s="5">
        <f t="shared" si="422"/>
        <v>1435.480920593071</v>
      </c>
      <c r="K2077" s="2">
        <f t="shared" si="423"/>
        <v>49921.543760296372</v>
      </c>
      <c r="L2077" s="2">
        <f t="shared" si="424"/>
        <v>105582</v>
      </c>
      <c r="M2077" s="2">
        <f t="shared" si="425"/>
        <v>27720</v>
      </c>
      <c r="N2077" s="6">
        <f t="shared" si="426"/>
        <v>1</v>
      </c>
      <c r="O2077" s="2">
        <f t="shared" si="427"/>
        <v>7940.4562397036279</v>
      </c>
      <c r="P2077" s="2">
        <f t="shared" si="428"/>
        <v>7940.4562397036279</v>
      </c>
    </row>
    <row r="2078" spans="1:16">
      <c r="A2078" s="6">
        <v>3</v>
      </c>
      <c r="B2078" s="6">
        <v>3</v>
      </c>
      <c r="C2078" s="6">
        <v>28</v>
      </c>
      <c r="D2078" s="6">
        <f t="shared" si="416"/>
        <v>34</v>
      </c>
      <c r="E2078" s="5">
        <f t="shared" si="417"/>
        <v>359.37000000000012</v>
      </c>
      <c r="F2078" s="5">
        <f t="shared" si="418"/>
        <v>96.920156249999991</v>
      </c>
      <c r="G2078" s="5">
        <f t="shared" si="419"/>
        <v>1784.1503025602246</v>
      </c>
      <c r="H2078" s="5">
        <f t="shared" si="420"/>
        <v>2240.4404588102248</v>
      </c>
      <c r="I2078" s="5">
        <f t="shared" si="421"/>
        <v>720</v>
      </c>
      <c r="J2078" s="5">
        <f t="shared" si="422"/>
        <v>1520.4404588102248</v>
      </c>
      <c r="K2078" s="2">
        <f t="shared" si="423"/>
        <v>51396.535743233064</v>
      </c>
      <c r="L2078" s="2">
        <f t="shared" si="424"/>
        <v>108282</v>
      </c>
      <c r="M2078" s="2">
        <f t="shared" si="425"/>
        <v>28600</v>
      </c>
      <c r="N2078" s="6">
        <f t="shared" si="426"/>
        <v>1</v>
      </c>
      <c r="O2078" s="2">
        <f t="shared" si="427"/>
        <v>8285.4642567669362</v>
      </c>
      <c r="P2078" s="2">
        <f t="shared" si="428"/>
        <v>8285.4642567669362</v>
      </c>
    </row>
    <row r="2079" spans="1:16">
      <c r="A2079" s="6">
        <v>3</v>
      </c>
      <c r="B2079" s="6">
        <v>3</v>
      </c>
      <c r="C2079" s="6">
        <v>29</v>
      </c>
      <c r="D2079" s="6">
        <f t="shared" si="416"/>
        <v>35</v>
      </c>
      <c r="E2079" s="5">
        <f t="shared" si="417"/>
        <v>359.37000000000012</v>
      </c>
      <c r="F2079" s="5">
        <f t="shared" si="418"/>
        <v>96.920156249999991</v>
      </c>
      <c r="G2079" s="5">
        <f t="shared" si="419"/>
        <v>1870.9683306758782</v>
      </c>
      <c r="H2079" s="5">
        <f t="shared" si="420"/>
        <v>2327.2584869258781</v>
      </c>
      <c r="I2079" s="5">
        <f t="shared" si="421"/>
        <v>720</v>
      </c>
      <c r="J2079" s="5">
        <f t="shared" si="422"/>
        <v>1607.2584869258781</v>
      </c>
      <c r="K2079" s="2">
        <f t="shared" si="423"/>
        <v>52903.793175796498</v>
      </c>
      <c r="L2079" s="2">
        <f t="shared" si="424"/>
        <v>110982</v>
      </c>
      <c r="M2079" s="2">
        <f t="shared" si="425"/>
        <v>29480</v>
      </c>
      <c r="N2079" s="6">
        <f t="shared" si="426"/>
        <v>1</v>
      </c>
      <c r="O2079" s="2">
        <f t="shared" si="427"/>
        <v>8598.206824203502</v>
      </c>
      <c r="P2079" s="2">
        <f t="shared" si="428"/>
        <v>8598.206824203502</v>
      </c>
    </row>
    <row r="2080" spans="1:16">
      <c r="A2080" s="6">
        <v>3</v>
      </c>
      <c r="B2080" s="6">
        <v>3</v>
      </c>
      <c r="C2080" s="6">
        <v>30</v>
      </c>
      <c r="D2080" s="6">
        <f t="shared" si="416"/>
        <v>36</v>
      </c>
      <c r="E2080" s="5">
        <f t="shared" si="417"/>
        <v>359.37000000000012</v>
      </c>
      <c r="F2080" s="5">
        <f t="shared" si="418"/>
        <v>96.920156249999991</v>
      </c>
      <c r="G2080" s="5">
        <f t="shared" si="419"/>
        <v>1959.6780360096488</v>
      </c>
      <c r="H2080" s="5">
        <f t="shared" si="420"/>
        <v>2415.9681922596492</v>
      </c>
      <c r="I2080" s="5">
        <f t="shared" si="421"/>
        <v>720</v>
      </c>
      <c r="J2080" s="5">
        <f t="shared" si="422"/>
        <v>1695.9681922596492</v>
      </c>
      <c r="K2080" s="2">
        <f t="shared" si="423"/>
        <v>54443.892226730022</v>
      </c>
      <c r="L2080" s="2">
        <f t="shared" si="424"/>
        <v>113682</v>
      </c>
      <c r="M2080" s="2">
        <f t="shared" si="425"/>
        <v>30360</v>
      </c>
      <c r="N2080" s="6">
        <f t="shared" si="426"/>
        <v>1</v>
      </c>
      <c r="O2080" s="2">
        <f t="shared" si="427"/>
        <v>8878.1077732699778</v>
      </c>
      <c r="P2080" s="2">
        <f t="shared" si="428"/>
        <v>8878.1077732699778</v>
      </c>
    </row>
    <row r="2081" spans="1:16">
      <c r="A2081" s="6">
        <v>3</v>
      </c>
      <c r="B2081" s="6">
        <v>4</v>
      </c>
      <c r="C2081" s="6">
        <v>0</v>
      </c>
      <c r="D2081" s="6">
        <f t="shared" si="416"/>
        <v>7</v>
      </c>
      <c r="E2081" s="5">
        <f t="shared" si="417"/>
        <v>359.37000000000012</v>
      </c>
      <c r="F2081" s="5">
        <f t="shared" si="418"/>
        <v>132.45754687499996</v>
      </c>
      <c r="G2081" s="5">
        <f t="shared" si="419"/>
        <v>0</v>
      </c>
      <c r="H2081" s="5">
        <f t="shared" si="420"/>
        <v>491.82754687500005</v>
      </c>
      <c r="I2081" s="5">
        <f t="shared" si="421"/>
        <v>491.82754687500005</v>
      </c>
      <c r="J2081" s="5">
        <f t="shared" si="422"/>
        <v>0</v>
      </c>
      <c r="K2081" s="2">
        <f t="shared" si="423"/>
        <v>17077.345377604168</v>
      </c>
      <c r="L2081" s="2">
        <f t="shared" si="424"/>
        <v>34776</v>
      </c>
      <c r="M2081" s="2">
        <f t="shared" si="425"/>
        <v>4400</v>
      </c>
      <c r="N2081" s="6">
        <f t="shared" si="426"/>
        <v>1</v>
      </c>
      <c r="O2081" s="2">
        <f t="shared" si="427"/>
        <v>-6701.3453776041679</v>
      </c>
      <c r="P2081" s="2">
        <f t="shared" si="428"/>
        <v>-6701.3453776041679</v>
      </c>
    </row>
    <row r="2082" spans="1:16">
      <c r="A2082" s="6">
        <v>3</v>
      </c>
      <c r="B2082" s="6">
        <v>4</v>
      </c>
      <c r="C2082" s="6">
        <v>1</v>
      </c>
      <c r="D2082" s="6">
        <f t="shared" si="416"/>
        <v>8</v>
      </c>
      <c r="E2082" s="5">
        <f t="shared" si="417"/>
        <v>359.37000000000012</v>
      </c>
      <c r="F2082" s="5">
        <f t="shared" si="418"/>
        <v>132.45754687499996</v>
      </c>
      <c r="G2082" s="5">
        <f t="shared" si="419"/>
        <v>45.5625</v>
      </c>
      <c r="H2082" s="5">
        <f t="shared" si="420"/>
        <v>537.39004687500005</v>
      </c>
      <c r="I2082" s="5">
        <f t="shared" si="421"/>
        <v>537.39004687500005</v>
      </c>
      <c r="J2082" s="5">
        <f t="shared" si="422"/>
        <v>0</v>
      </c>
      <c r="K2082" s="2">
        <f t="shared" si="423"/>
        <v>18659.376627604168</v>
      </c>
      <c r="L2082" s="2">
        <f t="shared" si="424"/>
        <v>37476</v>
      </c>
      <c r="M2082" s="2">
        <f t="shared" si="425"/>
        <v>5280</v>
      </c>
      <c r="N2082" s="6">
        <f t="shared" si="426"/>
        <v>1</v>
      </c>
      <c r="O2082" s="2">
        <f t="shared" si="427"/>
        <v>-6463.3766276041679</v>
      </c>
      <c r="P2082" s="2">
        <f t="shared" si="428"/>
        <v>-6463.3766276041679</v>
      </c>
    </row>
    <row r="2083" spans="1:16">
      <c r="A2083" s="6">
        <v>3</v>
      </c>
      <c r="B2083" s="6">
        <v>4</v>
      </c>
      <c r="C2083" s="6">
        <v>2</v>
      </c>
      <c r="D2083" s="6">
        <f t="shared" si="416"/>
        <v>9</v>
      </c>
      <c r="E2083" s="5">
        <f t="shared" si="417"/>
        <v>359.37000000000012</v>
      </c>
      <c r="F2083" s="5">
        <f t="shared" si="418"/>
        <v>132.45754687499996</v>
      </c>
      <c r="G2083" s="5">
        <f t="shared" si="419"/>
        <v>92.264062499999994</v>
      </c>
      <c r="H2083" s="5">
        <f t="shared" si="420"/>
        <v>584.09160937500008</v>
      </c>
      <c r="I2083" s="5">
        <f t="shared" si="421"/>
        <v>584.09160937500008</v>
      </c>
      <c r="J2083" s="5">
        <f t="shared" si="422"/>
        <v>0</v>
      </c>
      <c r="K2083" s="2">
        <f t="shared" si="423"/>
        <v>20280.958658854168</v>
      </c>
      <c r="L2083" s="2">
        <f t="shared" si="424"/>
        <v>40176</v>
      </c>
      <c r="M2083" s="2">
        <f t="shared" si="425"/>
        <v>6160</v>
      </c>
      <c r="N2083" s="6">
        <f t="shared" si="426"/>
        <v>1</v>
      </c>
      <c r="O2083" s="2">
        <f t="shared" si="427"/>
        <v>-6264.9586588541679</v>
      </c>
      <c r="P2083" s="2">
        <f t="shared" si="428"/>
        <v>-6264.9586588541679</v>
      </c>
    </row>
    <row r="2084" spans="1:16">
      <c r="A2084" s="6">
        <v>3</v>
      </c>
      <c r="B2084" s="6">
        <v>4</v>
      </c>
      <c r="C2084" s="6">
        <v>3</v>
      </c>
      <c r="D2084" s="6">
        <f t="shared" si="416"/>
        <v>10</v>
      </c>
      <c r="E2084" s="5">
        <f t="shared" si="417"/>
        <v>359.37000000000012</v>
      </c>
      <c r="F2084" s="5">
        <f t="shared" si="418"/>
        <v>132.45754687499996</v>
      </c>
      <c r="G2084" s="5">
        <f t="shared" si="419"/>
        <v>140.12604492187498</v>
      </c>
      <c r="H2084" s="5">
        <f t="shared" si="420"/>
        <v>631.953591796875</v>
      </c>
      <c r="I2084" s="5">
        <f t="shared" si="421"/>
        <v>631.953591796875</v>
      </c>
      <c r="J2084" s="5">
        <f t="shared" si="422"/>
        <v>0</v>
      </c>
      <c r="K2084" s="2">
        <f t="shared" si="423"/>
        <v>21942.833048502605</v>
      </c>
      <c r="L2084" s="2">
        <f t="shared" si="424"/>
        <v>42876</v>
      </c>
      <c r="M2084" s="2">
        <f t="shared" si="425"/>
        <v>7040</v>
      </c>
      <c r="N2084" s="6">
        <f t="shared" si="426"/>
        <v>1</v>
      </c>
      <c r="O2084" s="2">
        <f t="shared" si="427"/>
        <v>-6106.8330485026054</v>
      </c>
      <c r="P2084" s="2">
        <f t="shared" si="428"/>
        <v>-6106.8330485026054</v>
      </c>
    </row>
    <row r="2085" spans="1:16">
      <c r="A2085" s="6">
        <v>3</v>
      </c>
      <c r="B2085" s="6">
        <v>4</v>
      </c>
      <c r="C2085" s="6">
        <v>4</v>
      </c>
      <c r="D2085" s="6">
        <f t="shared" si="416"/>
        <v>11</v>
      </c>
      <c r="E2085" s="5">
        <f t="shared" si="417"/>
        <v>359.37000000000012</v>
      </c>
      <c r="F2085" s="5">
        <f t="shared" si="418"/>
        <v>132.45754687499996</v>
      </c>
      <c r="G2085" s="5">
        <f t="shared" si="419"/>
        <v>189.17016064453125</v>
      </c>
      <c r="H2085" s="5">
        <f t="shared" si="420"/>
        <v>680.99770751953133</v>
      </c>
      <c r="I2085" s="5">
        <f t="shared" si="421"/>
        <v>680.99770751953133</v>
      </c>
      <c r="J2085" s="5">
        <f t="shared" si="422"/>
        <v>0</v>
      </c>
      <c r="K2085" s="2">
        <f t="shared" si="423"/>
        <v>23645.753733317059</v>
      </c>
      <c r="L2085" s="2">
        <f t="shared" si="424"/>
        <v>45576</v>
      </c>
      <c r="M2085" s="2">
        <f t="shared" si="425"/>
        <v>7920</v>
      </c>
      <c r="N2085" s="6">
        <f t="shared" si="426"/>
        <v>1</v>
      </c>
      <c r="O2085" s="2">
        <f t="shared" si="427"/>
        <v>-5989.7537333170585</v>
      </c>
      <c r="P2085" s="2">
        <f t="shared" si="428"/>
        <v>-5989.7537333170585</v>
      </c>
    </row>
    <row r="2086" spans="1:16">
      <c r="A2086" s="6">
        <v>3</v>
      </c>
      <c r="B2086" s="6">
        <v>4</v>
      </c>
      <c r="C2086" s="6">
        <v>5</v>
      </c>
      <c r="D2086" s="6">
        <f t="shared" si="416"/>
        <v>12</v>
      </c>
      <c r="E2086" s="5">
        <f t="shared" si="417"/>
        <v>359.37000000000012</v>
      </c>
      <c r="F2086" s="5">
        <f t="shared" si="418"/>
        <v>132.45754687499996</v>
      </c>
      <c r="G2086" s="5">
        <f t="shared" si="419"/>
        <v>239.41848456573481</v>
      </c>
      <c r="H2086" s="5">
        <f t="shared" si="420"/>
        <v>731.2460314407349</v>
      </c>
      <c r="I2086" s="5">
        <f t="shared" si="421"/>
        <v>720</v>
      </c>
      <c r="J2086" s="5">
        <f t="shared" si="422"/>
        <v>11.246031440734896</v>
      </c>
      <c r="K2086" s="2">
        <f t="shared" si="423"/>
        <v>25195.243601401646</v>
      </c>
      <c r="L2086" s="2">
        <f t="shared" si="424"/>
        <v>48276</v>
      </c>
      <c r="M2086" s="2">
        <f t="shared" si="425"/>
        <v>8800</v>
      </c>
      <c r="N2086" s="6">
        <f t="shared" si="426"/>
        <v>1</v>
      </c>
      <c r="O2086" s="2">
        <f t="shared" si="427"/>
        <v>-5719.2436014016457</v>
      </c>
      <c r="P2086" s="2">
        <f t="shared" si="428"/>
        <v>-5719.2436014016457</v>
      </c>
    </row>
    <row r="2087" spans="1:16">
      <c r="A2087" s="6">
        <v>3</v>
      </c>
      <c r="B2087" s="6">
        <v>4</v>
      </c>
      <c r="C2087" s="6">
        <v>6</v>
      </c>
      <c r="D2087" s="6">
        <f t="shared" si="416"/>
        <v>13</v>
      </c>
      <c r="E2087" s="5">
        <f t="shared" si="417"/>
        <v>359.37000000000012</v>
      </c>
      <c r="F2087" s="5">
        <f t="shared" si="418"/>
        <v>132.45754687499996</v>
      </c>
      <c r="G2087" s="5">
        <f t="shared" si="419"/>
        <v>290.89345874736784</v>
      </c>
      <c r="H2087" s="5">
        <f t="shared" si="420"/>
        <v>782.7210056223679</v>
      </c>
      <c r="I2087" s="5">
        <f t="shared" si="421"/>
        <v>720</v>
      </c>
      <c r="J2087" s="5">
        <f t="shared" si="422"/>
        <v>62.721005622367898</v>
      </c>
      <c r="K2087" s="2">
        <f t="shared" si="423"/>
        <v>26088.906347610555</v>
      </c>
      <c r="L2087" s="2">
        <f t="shared" si="424"/>
        <v>50976</v>
      </c>
      <c r="M2087" s="2">
        <f t="shared" si="425"/>
        <v>9680</v>
      </c>
      <c r="N2087" s="6">
        <f t="shared" si="426"/>
        <v>1</v>
      </c>
      <c r="O2087" s="2">
        <f t="shared" si="427"/>
        <v>-4792.9063476105548</v>
      </c>
      <c r="P2087" s="2">
        <f t="shared" si="428"/>
        <v>-4792.9063476105548</v>
      </c>
    </row>
    <row r="2088" spans="1:16">
      <c r="A2088" s="6">
        <v>3</v>
      </c>
      <c r="B2088" s="6">
        <v>4</v>
      </c>
      <c r="C2088" s="6">
        <v>7</v>
      </c>
      <c r="D2088" s="6">
        <f t="shared" si="416"/>
        <v>14</v>
      </c>
      <c r="E2088" s="5">
        <f t="shared" si="417"/>
        <v>359.37000000000012</v>
      </c>
      <c r="F2088" s="5">
        <f t="shared" si="418"/>
        <v>132.45754687499996</v>
      </c>
      <c r="G2088" s="5">
        <f t="shared" si="419"/>
        <v>343.61789814532818</v>
      </c>
      <c r="H2088" s="5">
        <f t="shared" si="420"/>
        <v>835.44544502032818</v>
      </c>
      <c r="I2088" s="5">
        <f t="shared" si="421"/>
        <v>720</v>
      </c>
      <c r="J2088" s="5">
        <f t="shared" si="422"/>
        <v>115.44544502032818</v>
      </c>
      <c r="K2088" s="2">
        <f t="shared" si="423"/>
        <v>27004.261198269585</v>
      </c>
      <c r="L2088" s="2">
        <f t="shared" si="424"/>
        <v>53676</v>
      </c>
      <c r="M2088" s="2">
        <f t="shared" si="425"/>
        <v>10560</v>
      </c>
      <c r="N2088" s="6">
        <f t="shared" si="426"/>
        <v>1</v>
      </c>
      <c r="O2088" s="2">
        <f t="shared" si="427"/>
        <v>-3888.2611982695853</v>
      </c>
      <c r="P2088" s="2">
        <f t="shared" si="428"/>
        <v>-3888.2611982695853</v>
      </c>
    </row>
    <row r="2089" spans="1:16">
      <c r="A2089" s="6">
        <v>3</v>
      </c>
      <c r="B2089" s="6">
        <v>4</v>
      </c>
      <c r="C2089" s="6">
        <v>8</v>
      </c>
      <c r="D2089" s="6">
        <f t="shared" si="416"/>
        <v>15</v>
      </c>
      <c r="E2089" s="5">
        <f t="shared" si="417"/>
        <v>359.37000000000012</v>
      </c>
      <c r="F2089" s="5">
        <f t="shared" si="418"/>
        <v>132.45754687499996</v>
      </c>
      <c r="G2089" s="5">
        <f t="shared" si="419"/>
        <v>397.61499642530839</v>
      </c>
      <c r="H2089" s="5">
        <f t="shared" si="420"/>
        <v>889.44254330030844</v>
      </c>
      <c r="I2089" s="5">
        <f t="shared" si="421"/>
        <v>720</v>
      </c>
      <c r="J2089" s="5">
        <f t="shared" si="422"/>
        <v>169.44254330030844</v>
      </c>
      <c r="K2089" s="2">
        <f t="shared" si="423"/>
        <v>27941.710821185909</v>
      </c>
      <c r="L2089" s="2">
        <f t="shared" si="424"/>
        <v>56376</v>
      </c>
      <c r="M2089" s="2">
        <f t="shared" si="425"/>
        <v>11440</v>
      </c>
      <c r="N2089" s="6">
        <f t="shared" si="426"/>
        <v>1</v>
      </c>
      <c r="O2089" s="2">
        <f t="shared" si="427"/>
        <v>-3005.7108211859086</v>
      </c>
      <c r="P2089" s="2">
        <f t="shared" si="428"/>
        <v>-3005.7108211859086</v>
      </c>
    </row>
    <row r="2090" spans="1:16">
      <c r="A2090" s="6">
        <v>3</v>
      </c>
      <c r="B2090" s="6">
        <v>4</v>
      </c>
      <c r="C2090" s="6">
        <v>9</v>
      </c>
      <c r="D2090" s="6">
        <f t="shared" si="416"/>
        <v>16</v>
      </c>
      <c r="E2090" s="5">
        <f t="shared" si="417"/>
        <v>359.37000000000012</v>
      </c>
      <c r="F2090" s="5">
        <f t="shared" si="418"/>
        <v>132.45754687499996</v>
      </c>
      <c r="G2090" s="5">
        <f t="shared" si="419"/>
        <v>452.90833186570285</v>
      </c>
      <c r="H2090" s="5">
        <f t="shared" si="420"/>
        <v>944.7358787407029</v>
      </c>
      <c r="I2090" s="5">
        <f t="shared" si="421"/>
        <v>720</v>
      </c>
      <c r="J2090" s="5">
        <f t="shared" si="422"/>
        <v>224.7358787407029</v>
      </c>
      <c r="K2090" s="2">
        <f t="shared" si="423"/>
        <v>28901.664561470538</v>
      </c>
      <c r="L2090" s="2">
        <f t="shared" si="424"/>
        <v>59076</v>
      </c>
      <c r="M2090" s="2">
        <f t="shared" si="425"/>
        <v>12320</v>
      </c>
      <c r="N2090" s="6">
        <f t="shared" si="426"/>
        <v>1</v>
      </c>
      <c r="O2090" s="2">
        <f t="shared" si="427"/>
        <v>-2145.6645614705376</v>
      </c>
      <c r="P2090" s="2">
        <f t="shared" si="428"/>
        <v>-2145.6645614705376</v>
      </c>
    </row>
    <row r="2091" spans="1:16">
      <c r="A2091" s="6">
        <v>3</v>
      </c>
      <c r="B2091" s="6">
        <v>4</v>
      </c>
      <c r="C2091" s="6">
        <v>10</v>
      </c>
      <c r="D2091" s="6">
        <f t="shared" si="416"/>
        <v>17</v>
      </c>
      <c r="E2091" s="5">
        <f t="shared" si="417"/>
        <v>359.37000000000012</v>
      </c>
      <c r="F2091" s="5">
        <f t="shared" si="418"/>
        <v>132.45754687499996</v>
      </c>
      <c r="G2091" s="5">
        <f t="shared" si="419"/>
        <v>509.52187334891573</v>
      </c>
      <c r="H2091" s="5">
        <f t="shared" si="420"/>
        <v>1001.3494202239158</v>
      </c>
      <c r="I2091" s="5">
        <f t="shared" si="421"/>
        <v>720</v>
      </c>
      <c r="J2091" s="5">
        <f t="shared" si="422"/>
        <v>281.34942022391579</v>
      </c>
      <c r="K2091" s="2">
        <f t="shared" si="423"/>
        <v>29884.538545554093</v>
      </c>
      <c r="L2091" s="2">
        <f t="shared" si="424"/>
        <v>61776</v>
      </c>
      <c r="M2091" s="2">
        <f t="shared" si="425"/>
        <v>13200</v>
      </c>
      <c r="N2091" s="6">
        <f t="shared" si="426"/>
        <v>1</v>
      </c>
      <c r="O2091" s="2">
        <f t="shared" si="427"/>
        <v>-1308.5385455540927</v>
      </c>
      <c r="P2091" s="2">
        <f t="shared" si="428"/>
        <v>-1308.5385455540927</v>
      </c>
    </row>
    <row r="2092" spans="1:16">
      <c r="A2092" s="6">
        <v>3</v>
      </c>
      <c r="B2092" s="6">
        <v>4</v>
      </c>
      <c r="C2092" s="6">
        <v>11</v>
      </c>
      <c r="D2092" s="6">
        <f t="shared" si="416"/>
        <v>18</v>
      </c>
      <c r="E2092" s="5">
        <f t="shared" si="417"/>
        <v>359.37000000000012</v>
      </c>
      <c r="F2092" s="5">
        <f t="shared" si="418"/>
        <v>132.45754687499996</v>
      </c>
      <c r="G2092" s="5">
        <f t="shared" si="419"/>
        <v>567.47998644235474</v>
      </c>
      <c r="H2092" s="5">
        <f t="shared" si="420"/>
        <v>1059.3075333173547</v>
      </c>
      <c r="I2092" s="5">
        <f t="shared" si="421"/>
        <v>720</v>
      </c>
      <c r="J2092" s="5">
        <f t="shared" si="422"/>
        <v>339.30753331735468</v>
      </c>
      <c r="K2092" s="2">
        <f t="shared" si="423"/>
        <v>30890.75578675963</v>
      </c>
      <c r="L2092" s="2">
        <f t="shared" si="424"/>
        <v>64476</v>
      </c>
      <c r="M2092" s="2">
        <f t="shared" si="425"/>
        <v>14080</v>
      </c>
      <c r="N2092" s="6">
        <f t="shared" si="426"/>
        <v>1</v>
      </c>
      <c r="O2092" s="2">
        <f t="shared" si="427"/>
        <v>-494.7557867596297</v>
      </c>
      <c r="P2092" s="2">
        <f t="shared" si="428"/>
        <v>-494.7557867596297</v>
      </c>
    </row>
    <row r="2093" spans="1:16">
      <c r="A2093" s="6">
        <v>3</v>
      </c>
      <c r="B2093" s="6">
        <v>4</v>
      </c>
      <c r="C2093" s="6">
        <v>12</v>
      </c>
      <c r="D2093" s="6">
        <f t="shared" si="416"/>
        <v>19</v>
      </c>
      <c r="E2093" s="5">
        <f t="shared" si="417"/>
        <v>359.37000000000012</v>
      </c>
      <c r="F2093" s="5">
        <f t="shared" si="418"/>
        <v>132.45754687499996</v>
      </c>
      <c r="G2093" s="5">
        <f t="shared" si="419"/>
        <v>626.80743957041921</v>
      </c>
      <c r="H2093" s="5">
        <f t="shared" si="420"/>
        <v>1118.6349864454191</v>
      </c>
      <c r="I2093" s="5">
        <f t="shared" si="421"/>
        <v>720</v>
      </c>
      <c r="J2093" s="5">
        <f t="shared" si="422"/>
        <v>398.63498644541914</v>
      </c>
      <c r="K2093" s="2">
        <f t="shared" si="423"/>
        <v>31920.746292455195</v>
      </c>
      <c r="L2093" s="2">
        <f t="shared" si="424"/>
        <v>67176</v>
      </c>
      <c r="M2093" s="2">
        <f t="shared" si="425"/>
        <v>14960</v>
      </c>
      <c r="N2093" s="6">
        <f t="shared" si="426"/>
        <v>1</v>
      </c>
      <c r="O2093" s="2">
        <f t="shared" si="427"/>
        <v>295.25370754480537</v>
      </c>
      <c r="P2093" s="2">
        <f t="shared" si="428"/>
        <v>295.25370754480537</v>
      </c>
    </row>
    <row r="2094" spans="1:16">
      <c r="A2094" s="6">
        <v>3</v>
      </c>
      <c r="B2094" s="6">
        <v>4</v>
      </c>
      <c r="C2094" s="6">
        <v>13</v>
      </c>
      <c r="D2094" s="6">
        <f t="shared" si="416"/>
        <v>20</v>
      </c>
      <c r="E2094" s="5">
        <f t="shared" si="417"/>
        <v>359.37000000000012</v>
      </c>
      <c r="F2094" s="5">
        <f t="shared" si="418"/>
        <v>132.45754687499996</v>
      </c>
      <c r="G2094" s="5">
        <f t="shared" si="419"/>
        <v>687.52941027880343</v>
      </c>
      <c r="H2094" s="5">
        <f t="shared" si="420"/>
        <v>1179.3569571538035</v>
      </c>
      <c r="I2094" s="5">
        <f t="shared" si="421"/>
        <v>720</v>
      </c>
      <c r="J2094" s="5">
        <f t="shared" si="422"/>
        <v>459.35695715380348</v>
      </c>
      <c r="K2094" s="2">
        <f t="shared" si="423"/>
        <v>32974.947172809087</v>
      </c>
      <c r="L2094" s="2">
        <f t="shared" si="424"/>
        <v>69876</v>
      </c>
      <c r="M2094" s="2">
        <f t="shared" si="425"/>
        <v>15840</v>
      </c>
      <c r="N2094" s="6">
        <f t="shared" si="426"/>
        <v>1</v>
      </c>
      <c r="O2094" s="2">
        <f t="shared" si="427"/>
        <v>1061.0528271909134</v>
      </c>
      <c r="P2094" s="2">
        <f t="shared" si="428"/>
        <v>1061.0528271909134</v>
      </c>
    </row>
    <row r="2095" spans="1:16">
      <c r="A2095" s="6">
        <v>3</v>
      </c>
      <c r="B2095" s="6">
        <v>4</v>
      </c>
      <c r="C2095" s="6">
        <v>14</v>
      </c>
      <c r="D2095" s="6">
        <f t="shared" si="416"/>
        <v>21</v>
      </c>
      <c r="E2095" s="5">
        <f t="shared" si="417"/>
        <v>359.37000000000012</v>
      </c>
      <c r="F2095" s="5">
        <f t="shared" si="418"/>
        <v>132.45754687499996</v>
      </c>
      <c r="G2095" s="5">
        <f t="shared" si="419"/>
        <v>749.67149159246469</v>
      </c>
      <c r="H2095" s="5">
        <f t="shared" si="420"/>
        <v>1241.4990384674647</v>
      </c>
      <c r="I2095" s="5">
        <f t="shared" si="421"/>
        <v>720</v>
      </c>
      <c r="J2095" s="5">
        <f t="shared" si="422"/>
        <v>521.49903846746474</v>
      </c>
      <c r="K2095" s="2">
        <f t="shared" si="423"/>
        <v>34053.802751171264</v>
      </c>
      <c r="L2095" s="2">
        <f t="shared" si="424"/>
        <v>72576</v>
      </c>
      <c r="M2095" s="2">
        <f t="shared" si="425"/>
        <v>16720</v>
      </c>
      <c r="N2095" s="6">
        <f t="shared" si="426"/>
        <v>1</v>
      </c>
      <c r="O2095" s="2">
        <f t="shared" si="427"/>
        <v>1802.1972488287356</v>
      </c>
      <c r="P2095" s="2">
        <f t="shared" si="428"/>
        <v>1802.1972488287356</v>
      </c>
    </row>
    <row r="2096" spans="1:16">
      <c r="A2096" s="6">
        <v>3</v>
      </c>
      <c r="B2096" s="6">
        <v>4</v>
      </c>
      <c r="C2096" s="6">
        <v>15</v>
      </c>
      <c r="D2096" s="6">
        <f t="shared" si="416"/>
        <v>22</v>
      </c>
      <c r="E2096" s="5">
        <f t="shared" si="417"/>
        <v>359.37000000000012</v>
      </c>
      <c r="F2096" s="5">
        <f t="shared" si="418"/>
        <v>132.45754687499996</v>
      </c>
      <c r="G2096" s="5">
        <f t="shared" si="419"/>
        <v>813.25969846861108</v>
      </c>
      <c r="H2096" s="5">
        <f t="shared" si="420"/>
        <v>1305.0872453436111</v>
      </c>
      <c r="I2096" s="5">
        <f t="shared" si="421"/>
        <v>720</v>
      </c>
      <c r="J2096" s="5">
        <f t="shared" si="422"/>
        <v>585.08724534361113</v>
      </c>
      <c r="K2096" s="2">
        <f t="shared" si="423"/>
        <v>35157.764676104358</v>
      </c>
      <c r="L2096" s="2">
        <f t="shared" si="424"/>
        <v>75276</v>
      </c>
      <c r="M2096" s="2">
        <f t="shared" si="425"/>
        <v>17600</v>
      </c>
      <c r="N2096" s="6">
        <f t="shared" si="426"/>
        <v>1</v>
      </c>
      <c r="O2096" s="2">
        <f t="shared" si="427"/>
        <v>2518.2353238956421</v>
      </c>
      <c r="P2096" s="2">
        <f t="shared" si="428"/>
        <v>2518.2353238956421</v>
      </c>
    </row>
    <row r="2097" spans="1:16">
      <c r="A2097" s="6">
        <v>3</v>
      </c>
      <c r="B2097" s="6">
        <v>4</v>
      </c>
      <c r="C2097" s="6">
        <v>16</v>
      </c>
      <c r="D2097" s="6">
        <f t="shared" si="416"/>
        <v>23</v>
      </c>
      <c r="E2097" s="5">
        <f t="shared" si="417"/>
        <v>359.37000000000012</v>
      </c>
      <c r="F2097" s="5">
        <f t="shared" si="418"/>
        <v>132.45754687499996</v>
      </c>
      <c r="G2097" s="5">
        <f t="shared" si="419"/>
        <v>878.32047434610013</v>
      </c>
      <c r="H2097" s="5">
        <f t="shared" si="420"/>
        <v>1370.1480212211002</v>
      </c>
      <c r="I2097" s="5">
        <f t="shared" si="421"/>
        <v>720</v>
      </c>
      <c r="J2097" s="5">
        <f t="shared" si="422"/>
        <v>650.14802122110018</v>
      </c>
      <c r="K2097" s="2">
        <f t="shared" si="423"/>
        <v>36287.292035088547</v>
      </c>
      <c r="L2097" s="2">
        <f t="shared" si="424"/>
        <v>77976</v>
      </c>
      <c r="M2097" s="2">
        <f t="shared" si="425"/>
        <v>18480</v>
      </c>
      <c r="N2097" s="6">
        <f t="shared" si="426"/>
        <v>1</v>
      </c>
      <c r="O2097" s="2">
        <f t="shared" si="427"/>
        <v>3208.707964911453</v>
      </c>
      <c r="P2097" s="2">
        <f t="shared" si="428"/>
        <v>3208.707964911453</v>
      </c>
    </row>
    <row r="2098" spans="1:16">
      <c r="A2098" s="6">
        <v>3</v>
      </c>
      <c r="B2098" s="6">
        <v>4</v>
      </c>
      <c r="C2098" s="6">
        <v>17</v>
      </c>
      <c r="D2098" s="6">
        <f t="shared" si="416"/>
        <v>24</v>
      </c>
      <c r="E2098" s="5">
        <f t="shared" si="417"/>
        <v>359.37000000000012</v>
      </c>
      <c r="F2098" s="5">
        <f t="shared" si="418"/>
        <v>132.45754687499996</v>
      </c>
      <c r="G2098" s="5">
        <f t="shared" si="419"/>
        <v>944.88069779264049</v>
      </c>
      <c r="H2098" s="5">
        <f t="shared" si="420"/>
        <v>1436.7082446676404</v>
      </c>
      <c r="I2098" s="5">
        <f t="shared" si="421"/>
        <v>720</v>
      </c>
      <c r="J2098" s="5">
        <f t="shared" si="422"/>
        <v>716.70824466764043</v>
      </c>
      <c r="K2098" s="2">
        <f t="shared" si="423"/>
        <v>37442.85146992431</v>
      </c>
      <c r="L2098" s="2">
        <f t="shared" si="424"/>
        <v>80676</v>
      </c>
      <c r="M2098" s="2">
        <f t="shared" si="425"/>
        <v>19360</v>
      </c>
      <c r="N2098" s="6">
        <f t="shared" si="426"/>
        <v>1</v>
      </c>
      <c r="O2098" s="2">
        <f t="shared" si="427"/>
        <v>3873.1485300756904</v>
      </c>
      <c r="P2098" s="2">
        <f t="shared" si="428"/>
        <v>3873.1485300756904</v>
      </c>
    </row>
    <row r="2099" spans="1:16">
      <c r="A2099" s="6">
        <v>3</v>
      </c>
      <c r="B2099" s="6">
        <v>4</v>
      </c>
      <c r="C2099" s="6">
        <v>18</v>
      </c>
      <c r="D2099" s="6">
        <f t="shared" si="416"/>
        <v>25</v>
      </c>
      <c r="E2099" s="5">
        <f t="shared" si="417"/>
        <v>359.37000000000012</v>
      </c>
      <c r="F2099" s="5">
        <f t="shared" si="418"/>
        <v>132.45754687499996</v>
      </c>
      <c r="G2099" s="5">
        <f t="shared" si="419"/>
        <v>1012.9676892512279</v>
      </c>
      <c r="H2099" s="5">
        <f t="shared" si="420"/>
        <v>1504.7952361262278</v>
      </c>
      <c r="I2099" s="5">
        <f t="shared" si="421"/>
        <v>720</v>
      </c>
      <c r="J2099" s="5">
        <f t="shared" si="422"/>
        <v>784.79523612622779</v>
      </c>
      <c r="K2099" s="2">
        <f t="shared" si="423"/>
        <v>38624.917293858118</v>
      </c>
      <c r="L2099" s="2">
        <f t="shared" si="424"/>
        <v>83376</v>
      </c>
      <c r="M2099" s="2">
        <f t="shared" si="425"/>
        <v>20240</v>
      </c>
      <c r="N2099" s="6">
        <f t="shared" si="426"/>
        <v>1</v>
      </c>
      <c r="O2099" s="2">
        <f t="shared" si="427"/>
        <v>4511.0827061418822</v>
      </c>
      <c r="P2099" s="2">
        <f t="shared" si="428"/>
        <v>4511.0827061418822</v>
      </c>
    </row>
    <row r="2100" spans="1:16">
      <c r="A2100" s="6">
        <v>3</v>
      </c>
      <c r="B2100" s="6">
        <v>4</v>
      </c>
      <c r="C2100" s="6">
        <v>19</v>
      </c>
      <c r="D2100" s="6">
        <f t="shared" si="416"/>
        <v>26</v>
      </c>
      <c r="E2100" s="5">
        <f t="shared" si="417"/>
        <v>359.37000000000012</v>
      </c>
      <c r="F2100" s="5">
        <f t="shared" si="418"/>
        <v>132.45754687499996</v>
      </c>
      <c r="G2100" s="5">
        <f t="shared" si="419"/>
        <v>1082.6092178872495</v>
      </c>
      <c r="H2100" s="5">
        <f t="shared" si="420"/>
        <v>1574.4367647622496</v>
      </c>
      <c r="I2100" s="5">
        <f t="shared" si="421"/>
        <v>720</v>
      </c>
      <c r="J2100" s="5">
        <f t="shared" si="422"/>
        <v>854.4367647622496</v>
      </c>
      <c r="K2100" s="2">
        <f t="shared" si="423"/>
        <v>39833.971610455723</v>
      </c>
      <c r="L2100" s="2">
        <f t="shared" si="424"/>
        <v>86076</v>
      </c>
      <c r="M2100" s="2">
        <f t="shared" si="425"/>
        <v>21120</v>
      </c>
      <c r="N2100" s="6">
        <f t="shared" si="426"/>
        <v>1</v>
      </c>
      <c r="O2100" s="2">
        <f t="shared" si="427"/>
        <v>5122.0283895442772</v>
      </c>
      <c r="P2100" s="2">
        <f t="shared" si="428"/>
        <v>5122.0283895442772</v>
      </c>
    </row>
    <row r="2101" spans="1:16">
      <c r="A2101" s="6">
        <v>3</v>
      </c>
      <c r="B2101" s="6">
        <v>4</v>
      </c>
      <c r="C2101" s="6">
        <v>20</v>
      </c>
      <c r="D2101" s="6">
        <f t="shared" si="416"/>
        <v>27</v>
      </c>
      <c r="E2101" s="5">
        <f t="shared" si="417"/>
        <v>359.37000000000012</v>
      </c>
      <c r="F2101" s="5">
        <f t="shared" si="418"/>
        <v>132.45754687499996</v>
      </c>
      <c r="G2101" s="5">
        <f t="shared" si="419"/>
        <v>1153.8335085377266</v>
      </c>
      <c r="H2101" s="5">
        <f t="shared" si="420"/>
        <v>1645.6610554127267</v>
      </c>
      <c r="I2101" s="5">
        <f t="shared" si="421"/>
        <v>720</v>
      </c>
      <c r="J2101" s="5">
        <f t="shared" si="422"/>
        <v>925.66105541272668</v>
      </c>
      <c r="K2101" s="2">
        <f t="shared" si="423"/>
        <v>41070.504434248724</v>
      </c>
      <c r="L2101" s="2">
        <f t="shared" si="424"/>
        <v>88776</v>
      </c>
      <c r="M2101" s="2">
        <f t="shared" si="425"/>
        <v>22000</v>
      </c>
      <c r="N2101" s="6">
        <f t="shared" si="426"/>
        <v>1</v>
      </c>
      <c r="O2101" s="2">
        <f t="shared" si="427"/>
        <v>5705.4955657512764</v>
      </c>
      <c r="P2101" s="2">
        <f t="shared" si="428"/>
        <v>5705.4955657512764</v>
      </c>
    </row>
    <row r="2102" spans="1:16">
      <c r="A2102" s="6">
        <v>3</v>
      </c>
      <c r="B2102" s="6">
        <v>4</v>
      </c>
      <c r="C2102" s="6">
        <v>21</v>
      </c>
      <c r="D2102" s="6">
        <f t="shared" si="416"/>
        <v>28</v>
      </c>
      <c r="E2102" s="5">
        <f t="shared" si="417"/>
        <v>359.37000000000012</v>
      </c>
      <c r="F2102" s="5">
        <f t="shared" si="418"/>
        <v>132.45754687499996</v>
      </c>
      <c r="G2102" s="5">
        <f t="shared" si="419"/>
        <v>1226.6692487641703</v>
      </c>
      <c r="H2102" s="5">
        <f t="shared" si="420"/>
        <v>1718.4967956391704</v>
      </c>
      <c r="I2102" s="5">
        <f t="shared" si="421"/>
        <v>720</v>
      </c>
      <c r="J2102" s="5">
        <f t="shared" si="422"/>
        <v>998.49679563917039</v>
      </c>
      <c r="K2102" s="2">
        <f t="shared" si="423"/>
        <v>42335.013813180041</v>
      </c>
      <c r="L2102" s="2">
        <f t="shared" si="424"/>
        <v>91476</v>
      </c>
      <c r="M2102" s="2">
        <f t="shared" si="425"/>
        <v>22880</v>
      </c>
      <c r="N2102" s="6">
        <f t="shared" si="426"/>
        <v>1</v>
      </c>
      <c r="O2102" s="2">
        <f t="shared" si="427"/>
        <v>6260.9861868199587</v>
      </c>
      <c r="P2102" s="2">
        <f t="shared" si="428"/>
        <v>6260.9861868199587</v>
      </c>
    </row>
    <row r="2103" spans="1:16">
      <c r="A2103" s="6">
        <v>3</v>
      </c>
      <c r="B2103" s="6">
        <v>4</v>
      </c>
      <c r="C2103" s="6">
        <v>22</v>
      </c>
      <c r="D2103" s="6">
        <f t="shared" si="416"/>
        <v>29</v>
      </c>
      <c r="E2103" s="5">
        <f t="shared" si="417"/>
        <v>359.37000000000012</v>
      </c>
      <c r="F2103" s="5">
        <f t="shared" si="418"/>
        <v>132.45754687499996</v>
      </c>
      <c r="G2103" s="5">
        <f t="shared" si="419"/>
        <v>1301.1455960105666</v>
      </c>
      <c r="H2103" s="5">
        <f t="shared" si="420"/>
        <v>1792.9731428855666</v>
      </c>
      <c r="I2103" s="5">
        <f t="shared" si="421"/>
        <v>720</v>
      </c>
      <c r="J2103" s="5">
        <f t="shared" si="422"/>
        <v>1072.9731428855666</v>
      </c>
      <c r="K2103" s="2">
        <f t="shared" si="423"/>
        <v>43628.005952874417</v>
      </c>
      <c r="L2103" s="2">
        <f t="shared" si="424"/>
        <v>94176</v>
      </c>
      <c r="M2103" s="2">
        <f t="shared" si="425"/>
        <v>23760</v>
      </c>
      <c r="N2103" s="6">
        <f t="shared" si="426"/>
        <v>1</v>
      </c>
      <c r="O2103" s="2">
        <f t="shared" si="427"/>
        <v>6787.9940471255832</v>
      </c>
      <c r="P2103" s="2">
        <f t="shared" si="428"/>
        <v>6787.9940471255832</v>
      </c>
    </row>
    <row r="2104" spans="1:16">
      <c r="A2104" s="6">
        <v>3</v>
      </c>
      <c r="B2104" s="6">
        <v>4</v>
      </c>
      <c r="C2104" s="6">
        <v>23</v>
      </c>
      <c r="D2104" s="6">
        <f t="shared" si="416"/>
        <v>30</v>
      </c>
      <c r="E2104" s="5">
        <f t="shared" si="417"/>
        <v>359.37000000000012</v>
      </c>
      <c r="F2104" s="5">
        <f t="shared" si="418"/>
        <v>132.45754687499996</v>
      </c>
      <c r="G2104" s="5">
        <f t="shared" si="419"/>
        <v>1377.292184868003</v>
      </c>
      <c r="H2104" s="5">
        <f t="shared" si="420"/>
        <v>1869.1197317430031</v>
      </c>
      <c r="I2104" s="5">
        <f t="shared" si="421"/>
        <v>720</v>
      </c>
      <c r="J2104" s="5">
        <f t="shared" si="422"/>
        <v>1149.1197317430031</v>
      </c>
      <c r="K2104" s="2">
        <f t="shared" si="423"/>
        <v>44949.995342760471</v>
      </c>
      <c r="L2104" s="2">
        <f t="shared" si="424"/>
        <v>96876</v>
      </c>
      <c r="M2104" s="2">
        <f t="shared" si="425"/>
        <v>24640</v>
      </c>
      <c r="N2104" s="6">
        <f t="shared" si="426"/>
        <v>1</v>
      </c>
      <c r="O2104" s="2">
        <f t="shared" si="427"/>
        <v>7286.0046572395295</v>
      </c>
      <c r="P2104" s="2">
        <f t="shared" si="428"/>
        <v>7286.0046572395295</v>
      </c>
    </row>
    <row r="2105" spans="1:16">
      <c r="A2105" s="6">
        <v>3</v>
      </c>
      <c r="B2105" s="6">
        <v>4</v>
      </c>
      <c r="C2105" s="6">
        <v>24</v>
      </c>
      <c r="D2105" s="6">
        <f t="shared" si="416"/>
        <v>31</v>
      </c>
      <c r="E2105" s="5">
        <f t="shared" si="417"/>
        <v>359.37000000000012</v>
      </c>
      <c r="F2105" s="5">
        <f t="shared" si="418"/>
        <v>132.45754687499996</v>
      </c>
      <c r="G2105" s="5">
        <f t="shared" si="419"/>
        <v>1455.1391344474989</v>
      </c>
      <c r="H2105" s="5">
        <f t="shared" si="420"/>
        <v>1946.966681322499</v>
      </c>
      <c r="I2105" s="5">
        <f t="shared" si="421"/>
        <v>720</v>
      </c>
      <c r="J2105" s="5">
        <f t="shared" si="422"/>
        <v>1226.966681322499</v>
      </c>
      <c r="K2105" s="2">
        <f t="shared" si="423"/>
        <v>46301.504884071161</v>
      </c>
      <c r="L2105" s="2">
        <f t="shared" si="424"/>
        <v>99576</v>
      </c>
      <c r="M2105" s="2">
        <f t="shared" si="425"/>
        <v>25520</v>
      </c>
      <c r="N2105" s="6">
        <f t="shared" si="426"/>
        <v>1</v>
      </c>
      <c r="O2105" s="2">
        <f t="shared" si="427"/>
        <v>7754.4951159288394</v>
      </c>
      <c r="P2105" s="2">
        <f t="shared" si="428"/>
        <v>7754.4951159288394</v>
      </c>
    </row>
    <row r="2106" spans="1:16">
      <c r="A2106" s="6">
        <v>3</v>
      </c>
      <c r="B2106" s="6">
        <v>4</v>
      </c>
      <c r="C2106" s="6">
        <v>25</v>
      </c>
      <c r="D2106" s="6">
        <f t="shared" si="416"/>
        <v>32</v>
      </c>
      <c r="E2106" s="5">
        <f t="shared" si="417"/>
        <v>359.37000000000012</v>
      </c>
      <c r="F2106" s="5">
        <f t="shared" si="418"/>
        <v>132.45754687499996</v>
      </c>
      <c r="G2106" s="5">
        <f t="shared" si="419"/>
        <v>1534.7170558625965</v>
      </c>
      <c r="H2106" s="5">
        <f t="shared" si="420"/>
        <v>2026.5446027375965</v>
      </c>
      <c r="I2106" s="5">
        <f t="shared" si="421"/>
        <v>720</v>
      </c>
      <c r="J2106" s="5">
        <f t="shared" si="422"/>
        <v>1306.5446027375965</v>
      </c>
      <c r="K2106" s="2">
        <f t="shared" si="423"/>
        <v>47683.066019749938</v>
      </c>
      <c r="L2106" s="2">
        <f t="shared" si="424"/>
        <v>102276</v>
      </c>
      <c r="M2106" s="2">
        <f t="shared" si="425"/>
        <v>26400</v>
      </c>
      <c r="N2106" s="6">
        <f t="shared" si="426"/>
        <v>1</v>
      </c>
      <c r="O2106" s="2">
        <f t="shared" si="427"/>
        <v>8192.9339802500617</v>
      </c>
      <c r="P2106" s="2">
        <f t="shared" si="428"/>
        <v>8192.9339802500617</v>
      </c>
    </row>
    <row r="2107" spans="1:16">
      <c r="A2107" s="6">
        <v>3</v>
      </c>
      <c r="B2107" s="6">
        <v>4</v>
      </c>
      <c r="C2107" s="6">
        <v>26</v>
      </c>
      <c r="D2107" s="6">
        <f t="shared" si="416"/>
        <v>33</v>
      </c>
      <c r="E2107" s="5">
        <f t="shared" si="417"/>
        <v>359.37000000000012</v>
      </c>
      <c r="F2107" s="5">
        <f t="shared" si="418"/>
        <v>132.45754687499996</v>
      </c>
      <c r="G2107" s="5">
        <f t="shared" si="419"/>
        <v>1616.0570598233144</v>
      </c>
      <c r="H2107" s="5">
        <f t="shared" si="420"/>
        <v>2107.8846066983142</v>
      </c>
      <c r="I2107" s="5">
        <f t="shared" si="421"/>
        <v>720</v>
      </c>
      <c r="J2107" s="5">
        <f t="shared" si="422"/>
        <v>1387.8846066983142</v>
      </c>
      <c r="K2107" s="2">
        <f t="shared" si="423"/>
        <v>49095.218866290175</v>
      </c>
      <c r="L2107" s="2">
        <f t="shared" si="424"/>
        <v>104976</v>
      </c>
      <c r="M2107" s="2">
        <f t="shared" si="425"/>
        <v>27280</v>
      </c>
      <c r="N2107" s="6">
        <f t="shared" si="426"/>
        <v>1</v>
      </c>
      <c r="O2107" s="2">
        <f t="shared" si="427"/>
        <v>8600.7811337098246</v>
      </c>
      <c r="P2107" s="2">
        <f t="shared" si="428"/>
        <v>8600.7811337098246</v>
      </c>
    </row>
    <row r="2108" spans="1:16">
      <c r="A2108" s="6">
        <v>3</v>
      </c>
      <c r="B2108" s="6">
        <v>4</v>
      </c>
      <c r="C2108" s="6">
        <v>27</v>
      </c>
      <c r="D2108" s="6">
        <f t="shared" si="416"/>
        <v>34</v>
      </c>
      <c r="E2108" s="5">
        <f t="shared" si="417"/>
        <v>359.37000000000012</v>
      </c>
      <c r="F2108" s="5">
        <f t="shared" si="418"/>
        <v>132.45754687499996</v>
      </c>
      <c r="G2108" s="5">
        <f t="shared" si="419"/>
        <v>1699.1907643430709</v>
      </c>
      <c r="H2108" s="5">
        <f t="shared" si="420"/>
        <v>2191.0183112180712</v>
      </c>
      <c r="I2108" s="5">
        <f t="shared" si="421"/>
        <v>720</v>
      </c>
      <c r="J2108" s="5">
        <f t="shared" si="422"/>
        <v>1471.0183112180712</v>
      </c>
      <c r="K2108" s="2">
        <f t="shared" si="423"/>
        <v>50538.512347535958</v>
      </c>
      <c r="L2108" s="2">
        <f t="shared" si="424"/>
        <v>107676</v>
      </c>
      <c r="M2108" s="2">
        <f t="shared" si="425"/>
        <v>28160</v>
      </c>
      <c r="N2108" s="6">
        <f t="shared" si="426"/>
        <v>1</v>
      </c>
      <c r="O2108" s="2">
        <f t="shared" si="427"/>
        <v>8977.4876524640422</v>
      </c>
      <c r="P2108" s="2">
        <f t="shared" si="428"/>
        <v>8977.4876524640422</v>
      </c>
    </row>
    <row r="2109" spans="1:16">
      <c r="A2109" s="6">
        <v>3</v>
      </c>
      <c r="B2109" s="6">
        <v>4</v>
      </c>
      <c r="C2109" s="6">
        <v>28</v>
      </c>
      <c r="D2109" s="6">
        <f t="shared" si="416"/>
        <v>35</v>
      </c>
      <c r="E2109" s="5">
        <f t="shared" si="417"/>
        <v>359.37000000000012</v>
      </c>
      <c r="F2109" s="5">
        <f t="shared" si="418"/>
        <v>132.45754687499996</v>
      </c>
      <c r="G2109" s="5">
        <f t="shared" si="419"/>
        <v>1784.1503025602246</v>
      </c>
      <c r="H2109" s="5">
        <f t="shared" si="420"/>
        <v>2275.9778494352249</v>
      </c>
      <c r="I2109" s="5">
        <f t="shared" si="421"/>
        <v>720</v>
      </c>
      <c r="J2109" s="5">
        <f t="shared" si="422"/>
        <v>1555.9778494352249</v>
      </c>
      <c r="K2109" s="2">
        <f t="shared" si="423"/>
        <v>52013.504330472657</v>
      </c>
      <c r="L2109" s="2">
        <f t="shared" si="424"/>
        <v>110376</v>
      </c>
      <c r="M2109" s="2">
        <f t="shared" si="425"/>
        <v>29040</v>
      </c>
      <c r="N2109" s="6">
        <f t="shared" si="426"/>
        <v>1</v>
      </c>
      <c r="O2109" s="2">
        <f t="shared" si="427"/>
        <v>9322.4956695273431</v>
      </c>
      <c r="P2109" s="2">
        <f t="shared" si="428"/>
        <v>9322.4956695273431</v>
      </c>
    </row>
    <row r="2110" spans="1:16">
      <c r="A2110" s="6">
        <v>3</v>
      </c>
      <c r="B2110" s="6">
        <v>4</v>
      </c>
      <c r="C2110" s="6">
        <v>29</v>
      </c>
      <c r="D2110" s="6">
        <f t="shared" si="416"/>
        <v>36</v>
      </c>
      <c r="E2110" s="5">
        <f t="shared" si="417"/>
        <v>359.37000000000012</v>
      </c>
      <c r="F2110" s="5">
        <f t="shared" si="418"/>
        <v>132.45754687499996</v>
      </c>
      <c r="G2110" s="5">
        <f t="shared" si="419"/>
        <v>1870.9683306758782</v>
      </c>
      <c r="H2110" s="5">
        <f t="shared" si="420"/>
        <v>2362.7958775508782</v>
      </c>
      <c r="I2110" s="5">
        <f t="shared" si="421"/>
        <v>720</v>
      </c>
      <c r="J2110" s="5">
        <f t="shared" si="422"/>
        <v>1642.7958775508782</v>
      </c>
      <c r="K2110" s="2">
        <f t="shared" si="423"/>
        <v>53520.761763036076</v>
      </c>
      <c r="L2110" s="2">
        <f t="shared" si="424"/>
        <v>113076</v>
      </c>
      <c r="M2110" s="2">
        <f t="shared" si="425"/>
        <v>29920</v>
      </c>
      <c r="N2110" s="6">
        <f t="shared" si="426"/>
        <v>1</v>
      </c>
      <c r="O2110" s="2">
        <f t="shared" si="427"/>
        <v>9635.2382369639236</v>
      </c>
      <c r="P2110" s="2">
        <f t="shared" si="428"/>
        <v>9635.2382369639236</v>
      </c>
    </row>
    <row r="2111" spans="1:16">
      <c r="A2111" s="6">
        <v>3</v>
      </c>
      <c r="B2111" s="6">
        <v>4</v>
      </c>
      <c r="C2111" s="6">
        <v>30</v>
      </c>
      <c r="D2111" s="6">
        <f t="shared" si="416"/>
        <v>37</v>
      </c>
      <c r="E2111" s="5">
        <f t="shared" si="417"/>
        <v>359.37000000000012</v>
      </c>
      <c r="F2111" s="5">
        <f t="shared" si="418"/>
        <v>132.45754687499996</v>
      </c>
      <c r="G2111" s="5">
        <f t="shared" si="419"/>
        <v>1959.6780360096488</v>
      </c>
      <c r="H2111" s="5">
        <f t="shared" si="420"/>
        <v>2451.5055828846489</v>
      </c>
      <c r="I2111" s="5">
        <f t="shared" si="421"/>
        <v>720</v>
      </c>
      <c r="J2111" s="5">
        <f t="shared" si="422"/>
        <v>1731.5055828846489</v>
      </c>
      <c r="K2111" s="2">
        <f t="shared" si="423"/>
        <v>55060.860813969601</v>
      </c>
      <c r="L2111" s="2">
        <f t="shared" si="424"/>
        <v>115776</v>
      </c>
      <c r="M2111" s="2">
        <f t="shared" si="425"/>
        <v>30800</v>
      </c>
      <c r="N2111" s="6">
        <f t="shared" si="426"/>
        <v>1</v>
      </c>
      <c r="O2111" s="2">
        <f t="shared" si="427"/>
        <v>9915.1391860303993</v>
      </c>
      <c r="P2111" s="2">
        <f t="shared" si="428"/>
        <v>9915.1391860303993</v>
      </c>
    </row>
    <row r="2112" spans="1:16">
      <c r="A2112" s="6">
        <v>3</v>
      </c>
      <c r="B2112" s="6">
        <v>5</v>
      </c>
      <c r="C2112" s="6">
        <v>0</v>
      </c>
      <c r="D2112" s="6">
        <f t="shared" si="416"/>
        <v>8</v>
      </c>
      <c r="E2112" s="5">
        <f t="shared" si="417"/>
        <v>359.37000000000012</v>
      </c>
      <c r="F2112" s="5">
        <f t="shared" si="418"/>
        <v>169.71123193359369</v>
      </c>
      <c r="G2112" s="5">
        <f t="shared" si="419"/>
        <v>0</v>
      </c>
      <c r="H2112" s="5">
        <f t="shared" si="420"/>
        <v>529.08123193359381</v>
      </c>
      <c r="I2112" s="5">
        <f t="shared" si="421"/>
        <v>529.08123193359381</v>
      </c>
      <c r="J2112" s="5">
        <f t="shared" si="422"/>
        <v>0</v>
      </c>
      <c r="K2112" s="2">
        <f t="shared" si="423"/>
        <v>18370.87610880534</v>
      </c>
      <c r="L2112" s="2">
        <f t="shared" si="424"/>
        <v>36870</v>
      </c>
      <c r="M2112" s="2">
        <f t="shared" si="425"/>
        <v>4840</v>
      </c>
      <c r="N2112" s="6">
        <f t="shared" si="426"/>
        <v>1</v>
      </c>
      <c r="O2112" s="2">
        <f t="shared" si="427"/>
        <v>-6340.8761088053398</v>
      </c>
      <c r="P2112" s="2">
        <f t="shared" si="428"/>
        <v>-6340.8761088053398</v>
      </c>
    </row>
    <row r="2113" spans="1:16">
      <c r="A2113" s="6">
        <v>3</v>
      </c>
      <c r="B2113" s="6">
        <v>5</v>
      </c>
      <c r="C2113" s="6">
        <v>1</v>
      </c>
      <c r="D2113" s="6">
        <f t="shared" si="416"/>
        <v>9</v>
      </c>
      <c r="E2113" s="5">
        <f t="shared" si="417"/>
        <v>359.37000000000012</v>
      </c>
      <c r="F2113" s="5">
        <f t="shared" si="418"/>
        <v>169.71123193359369</v>
      </c>
      <c r="G2113" s="5">
        <f t="shared" si="419"/>
        <v>45.5625</v>
      </c>
      <c r="H2113" s="5">
        <f t="shared" si="420"/>
        <v>574.64373193359381</v>
      </c>
      <c r="I2113" s="5">
        <f t="shared" si="421"/>
        <v>574.64373193359381</v>
      </c>
      <c r="J2113" s="5">
        <f t="shared" si="422"/>
        <v>0</v>
      </c>
      <c r="K2113" s="2">
        <f t="shared" si="423"/>
        <v>19952.90735880534</v>
      </c>
      <c r="L2113" s="2">
        <f t="shared" si="424"/>
        <v>39570</v>
      </c>
      <c r="M2113" s="2">
        <f t="shared" si="425"/>
        <v>5720</v>
      </c>
      <c r="N2113" s="6">
        <f t="shared" si="426"/>
        <v>1</v>
      </c>
      <c r="O2113" s="2">
        <f t="shared" si="427"/>
        <v>-6102.9073588053398</v>
      </c>
      <c r="P2113" s="2">
        <f t="shared" si="428"/>
        <v>-6102.9073588053398</v>
      </c>
    </row>
    <row r="2114" spans="1:16">
      <c r="A2114" s="6">
        <v>3</v>
      </c>
      <c r="B2114" s="6">
        <v>5</v>
      </c>
      <c r="C2114" s="6">
        <v>2</v>
      </c>
      <c r="D2114" s="6">
        <f t="shared" si="416"/>
        <v>10</v>
      </c>
      <c r="E2114" s="5">
        <f t="shared" si="417"/>
        <v>359.37000000000012</v>
      </c>
      <c r="F2114" s="5">
        <f t="shared" si="418"/>
        <v>169.71123193359369</v>
      </c>
      <c r="G2114" s="5">
        <f t="shared" si="419"/>
        <v>92.264062499999994</v>
      </c>
      <c r="H2114" s="5">
        <f t="shared" si="420"/>
        <v>621.34529443359384</v>
      </c>
      <c r="I2114" s="5">
        <f t="shared" si="421"/>
        <v>621.34529443359384</v>
      </c>
      <c r="J2114" s="5">
        <f t="shared" si="422"/>
        <v>0</v>
      </c>
      <c r="K2114" s="2">
        <f t="shared" si="423"/>
        <v>21574.48939005534</v>
      </c>
      <c r="L2114" s="2">
        <f t="shared" si="424"/>
        <v>42270</v>
      </c>
      <c r="M2114" s="2">
        <f t="shared" si="425"/>
        <v>6600</v>
      </c>
      <c r="N2114" s="6">
        <f t="shared" si="426"/>
        <v>1</v>
      </c>
      <c r="O2114" s="2">
        <f t="shared" si="427"/>
        <v>-5904.4893900553398</v>
      </c>
      <c r="P2114" s="2">
        <f t="shared" si="428"/>
        <v>-5904.4893900553398</v>
      </c>
    </row>
    <row r="2115" spans="1:16">
      <c r="A2115" s="6">
        <v>3</v>
      </c>
      <c r="B2115" s="6">
        <v>5</v>
      </c>
      <c r="C2115" s="6">
        <v>3</v>
      </c>
      <c r="D2115" s="6">
        <f t="shared" si="416"/>
        <v>11</v>
      </c>
      <c r="E2115" s="5">
        <f t="shared" si="417"/>
        <v>359.37000000000012</v>
      </c>
      <c r="F2115" s="5">
        <f t="shared" si="418"/>
        <v>169.71123193359369</v>
      </c>
      <c r="G2115" s="5">
        <f t="shared" si="419"/>
        <v>140.12604492187498</v>
      </c>
      <c r="H2115" s="5">
        <f t="shared" si="420"/>
        <v>669.20727685546876</v>
      </c>
      <c r="I2115" s="5">
        <f t="shared" si="421"/>
        <v>669.20727685546876</v>
      </c>
      <c r="J2115" s="5">
        <f t="shared" si="422"/>
        <v>0</v>
      </c>
      <c r="K2115" s="2">
        <f t="shared" si="423"/>
        <v>23236.363779703777</v>
      </c>
      <c r="L2115" s="2">
        <f t="shared" si="424"/>
        <v>44970</v>
      </c>
      <c r="M2115" s="2">
        <f t="shared" si="425"/>
        <v>7480</v>
      </c>
      <c r="N2115" s="6">
        <f t="shared" si="426"/>
        <v>1</v>
      </c>
      <c r="O2115" s="2">
        <f t="shared" si="427"/>
        <v>-5746.3637797037773</v>
      </c>
      <c r="P2115" s="2">
        <f t="shared" si="428"/>
        <v>-5746.3637797037773</v>
      </c>
    </row>
    <row r="2116" spans="1:16">
      <c r="A2116" s="6">
        <v>3</v>
      </c>
      <c r="B2116" s="6">
        <v>5</v>
      </c>
      <c r="C2116" s="6">
        <v>4</v>
      </c>
      <c r="D2116" s="6">
        <f t="shared" ref="D2116:D2179" si="429">A2116+B2116+C2116</f>
        <v>12</v>
      </c>
      <c r="E2116" s="5">
        <f t="shared" ref="E2116:E2179" si="430">IF(A2116=0,0,A2116*LABOR_HRS_WK_TOM*SEASON_WEEKS*(1+DIM_PCT_TOM)^A2116)</f>
        <v>359.37000000000012</v>
      </c>
      <c r="F2116" s="5">
        <f t="shared" ref="F2116:F2179" si="431">IF(B2116=0,0,B2116*LABOR_HRS_WK_CAR*SEASON_WEEKS*(1+DIM_PCT_CAR)^B2116)</f>
        <v>169.71123193359369</v>
      </c>
      <c r="G2116" s="5">
        <f t="shared" ref="G2116:G2179" si="432">IF(C2116=0,0,C2116*LABOR_HRS_WK_MES*SEASON_WEEKS*(1+DIM_PCT_MES)^C2116)</f>
        <v>189.17016064453125</v>
      </c>
      <c r="H2116" s="5">
        <f t="shared" ref="H2116:H2179" si="433">E2116+F2116+G2116</f>
        <v>718.25139257812509</v>
      </c>
      <c r="I2116" s="5">
        <f t="shared" ref="I2116:I2179" si="434">MIN(H2116,FARMER_HRS)</f>
        <v>718.25139257812509</v>
      </c>
      <c r="J2116" s="5">
        <f t="shared" ref="J2116:J2179" si="435">MAX(0,H2116-FARMER_HRS)</f>
        <v>0</v>
      </c>
      <c r="K2116" s="2">
        <f t="shared" ref="K2116:K2179" si="436">I2116*FARMER_RATE+J2116*TEMP_WORKER_RATE</f>
        <v>24939.28446451823</v>
      </c>
      <c r="L2116" s="2">
        <f t="shared" ref="L2116:L2179" si="437">A2116*PRICE_TOM+B2116*PRICE_CAR+C2116*PRICE_MES</f>
        <v>47670</v>
      </c>
      <c r="M2116" s="2">
        <f t="shared" ref="M2116:M2179" si="438">A2116*FERT_BED_TOM+B2116*FERT_BED_CAR+C2116*FERT_BED_MES</f>
        <v>8360</v>
      </c>
      <c r="N2116" s="6">
        <f t="shared" ref="N2116:N2179" si="439">IF(AND(D2116&lt;=TOTAL_BEDS,J2116&lt;=TEMP_WORKER_MAX*TEMP_WORKER_HRS),1,0)</f>
        <v>1</v>
      </c>
      <c r="O2116" s="2">
        <f t="shared" ref="O2116:O2179" si="440">L2116-M2116-K2116-FIXED_COSTS</f>
        <v>-5629.2844645182304</v>
      </c>
      <c r="P2116" s="2">
        <f t="shared" ref="P2116:P2179" si="441">IF(N2116=1,O2116,"")</f>
        <v>-5629.2844645182304</v>
      </c>
    </row>
    <row r="2117" spans="1:16">
      <c r="A2117" s="6">
        <v>3</v>
      </c>
      <c r="B2117" s="6">
        <v>5</v>
      </c>
      <c r="C2117" s="6">
        <v>5</v>
      </c>
      <c r="D2117" s="6">
        <f t="shared" si="429"/>
        <v>13</v>
      </c>
      <c r="E2117" s="5">
        <f t="shared" si="430"/>
        <v>359.37000000000012</v>
      </c>
      <c r="F2117" s="5">
        <f t="shared" si="431"/>
        <v>169.71123193359369</v>
      </c>
      <c r="G2117" s="5">
        <f t="shared" si="432"/>
        <v>239.41848456573481</v>
      </c>
      <c r="H2117" s="5">
        <f t="shared" si="433"/>
        <v>768.49971649932866</v>
      </c>
      <c r="I2117" s="5">
        <f t="shared" si="434"/>
        <v>720</v>
      </c>
      <c r="J2117" s="5">
        <f t="shared" si="435"/>
        <v>48.499716499328656</v>
      </c>
      <c r="K2117" s="2">
        <f t="shared" si="436"/>
        <v>25842.008967002235</v>
      </c>
      <c r="L2117" s="2">
        <f t="shared" si="437"/>
        <v>50370</v>
      </c>
      <c r="M2117" s="2">
        <f t="shared" si="438"/>
        <v>9240</v>
      </c>
      <c r="N2117" s="6">
        <f t="shared" si="439"/>
        <v>1</v>
      </c>
      <c r="O2117" s="2">
        <f t="shared" si="440"/>
        <v>-4712.0089670022353</v>
      </c>
      <c r="P2117" s="2">
        <f t="shared" si="441"/>
        <v>-4712.0089670022353</v>
      </c>
    </row>
    <row r="2118" spans="1:16">
      <c r="A2118" s="6">
        <v>3</v>
      </c>
      <c r="B2118" s="6">
        <v>5</v>
      </c>
      <c r="C2118" s="6">
        <v>6</v>
      </c>
      <c r="D2118" s="6">
        <f t="shared" si="429"/>
        <v>14</v>
      </c>
      <c r="E2118" s="5">
        <f t="shared" si="430"/>
        <v>359.37000000000012</v>
      </c>
      <c r="F2118" s="5">
        <f t="shared" si="431"/>
        <v>169.71123193359369</v>
      </c>
      <c r="G2118" s="5">
        <f t="shared" si="432"/>
        <v>290.89345874736784</v>
      </c>
      <c r="H2118" s="5">
        <f t="shared" si="433"/>
        <v>819.97469068096166</v>
      </c>
      <c r="I2118" s="5">
        <f t="shared" si="434"/>
        <v>720</v>
      </c>
      <c r="J2118" s="5">
        <f t="shared" si="435"/>
        <v>99.974690680961658</v>
      </c>
      <c r="K2118" s="2">
        <f t="shared" si="436"/>
        <v>26735.671713211141</v>
      </c>
      <c r="L2118" s="2">
        <f t="shared" si="437"/>
        <v>53070</v>
      </c>
      <c r="M2118" s="2">
        <f t="shared" si="438"/>
        <v>10120</v>
      </c>
      <c r="N2118" s="6">
        <f t="shared" si="439"/>
        <v>1</v>
      </c>
      <c r="O2118" s="2">
        <f t="shared" si="440"/>
        <v>-3785.6717132111407</v>
      </c>
      <c r="P2118" s="2">
        <f t="shared" si="441"/>
        <v>-3785.6717132111407</v>
      </c>
    </row>
    <row r="2119" spans="1:16">
      <c r="A2119" s="6">
        <v>3</v>
      </c>
      <c r="B2119" s="6">
        <v>5</v>
      </c>
      <c r="C2119" s="6">
        <v>7</v>
      </c>
      <c r="D2119" s="6">
        <f t="shared" si="429"/>
        <v>15</v>
      </c>
      <c r="E2119" s="5">
        <f t="shared" si="430"/>
        <v>359.37000000000012</v>
      </c>
      <c r="F2119" s="5">
        <f t="shared" si="431"/>
        <v>169.71123193359369</v>
      </c>
      <c r="G2119" s="5">
        <f t="shared" si="432"/>
        <v>343.61789814532818</v>
      </c>
      <c r="H2119" s="5">
        <f t="shared" si="433"/>
        <v>872.69913007892205</v>
      </c>
      <c r="I2119" s="5">
        <f t="shared" si="434"/>
        <v>720</v>
      </c>
      <c r="J2119" s="5">
        <f t="shared" si="435"/>
        <v>152.69913007892205</v>
      </c>
      <c r="K2119" s="2">
        <f t="shared" si="436"/>
        <v>27651.026563870175</v>
      </c>
      <c r="L2119" s="2">
        <f t="shared" si="437"/>
        <v>55770</v>
      </c>
      <c r="M2119" s="2">
        <f t="shared" si="438"/>
        <v>11000</v>
      </c>
      <c r="N2119" s="6">
        <f t="shared" si="439"/>
        <v>1</v>
      </c>
      <c r="O2119" s="2">
        <f t="shared" si="440"/>
        <v>-2881.0265638701749</v>
      </c>
      <c r="P2119" s="2">
        <f t="shared" si="441"/>
        <v>-2881.0265638701749</v>
      </c>
    </row>
    <row r="2120" spans="1:16">
      <c r="A2120" s="6">
        <v>3</v>
      </c>
      <c r="B2120" s="6">
        <v>5</v>
      </c>
      <c r="C2120" s="6">
        <v>8</v>
      </c>
      <c r="D2120" s="6">
        <f t="shared" si="429"/>
        <v>16</v>
      </c>
      <c r="E2120" s="5">
        <f t="shared" si="430"/>
        <v>359.37000000000012</v>
      </c>
      <c r="F2120" s="5">
        <f t="shared" si="431"/>
        <v>169.71123193359369</v>
      </c>
      <c r="G2120" s="5">
        <f t="shared" si="432"/>
        <v>397.61499642530839</v>
      </c>
      <c r="H2120" s="5">
        <f t="shared" si="433"/>
        <v>926.6962283589022</v>
      </c>
      <c r="I2120" s="5">
        <f t="shared" si="434"/>
        <v>720</v>
      </c>
      <c r="J2120" s="5">
        <f t="shared" si="435"/>
        <v>206.6962283589022</v>
      </c>
      <c r="K2120" s="2">
        <f t="shared" si="436"/>
        <v>28588.476186786495</v>
      </c>
      <c r="L2120" s="2">
        <f t="shared" si="437"/>
        <v>58470</v>
      </c>
      <c r="M2120" s="2">
        <f t="shared" si="438"/>
        <v>11880</v>
      </c>
      <c r="N2120" s="6">
        <f t="shared" si="439"/>
        <v>1</v>
      </c>
      <c r="O2120" s="2">
        <f t="shared" si="440"/>
        <v>-1998.4761867864945</v>
      </c>
      <c r="P2120" s="2">
        <f t="shared" si="441"/>
        <v>-1998.4761867864945</v>
      </c>
    </row>
    <row r="2121" spans="1:16">
      <c r="A2121" s="6">
        <v>3</v>
      </c>
      <c r="B2121" s="6">
        <v>5</v>
      </c>
      <c r="C2121" s="6">
        <v>9</v>
      </c>
      <c r="D2121" s="6">
        <f t="shared" si="429"/>
        <v>17</v>
      </c>
      <c r="E2121" s="5">
        <f t="shared" si="430"/>
        <v>359.37000000000012</v>
      </c>
      <c r="F2121" s="5">
        <f t="shared" si="431"/>
        <v>169.71123193359369</v>
      </c>
      <c r="G2121" s="5">
        <f t="shared" si="432"/>
        <v>452.90833186570285</v>
      </c>
      <c r="H2121" s="5">
        <f t="shared" si="433"/>
        <v>981.98956379929666</v>
      </c>
      <c r="I2121" s="5">
        <f t="shared" si="434"/>
        <v>720</v>
      </c>
      <c r="J2121" s="5">
        <f t="shared" si="435"/>
        <v>261.98956379929666</v>
      </c>
      <c r="K2121" s="2">
        <f t="shared" si="436"/>
        <v>29548.429927071124</v>
      </c>
      <c r="L2121" s="2">
        <f t="shared" si="437"/>
        <v>61170</v>
      </c>
      <c r="M2121" s="2">
        <f t="shared" si="438"/>
        <v>12760</v>
      </c>
      <c r="N2121" s="6">
        <f t="shared" si="439"/>
        <v>1</v>
      </c>
      <c r="O2121" s="2">
        <f t="shared" si="440"/>
        <v>-1138.4299270711235</v>
      </c>
      <c r="P2121" s="2">
        <f t="shared" si="441"/>
        <v>-1138.4299270711235</v>
      </c>
    </row>
    <row r="2122" spans="1:16">
      <c r="A2122" s="6">
        <v>3</v>
      </c>
      <c r="B2122" s="6">
        <v>5</v>
      </c>
      <c r="C2122" s="6">
        <v>10</v>
      </c>
      <c r="D2122" s="6">
        <f t="shared" si="429"/>
        <v>18</v>
      </c>
      <c r="E2122" s="5">
        <f t="shared" si="430"/>
        <v>359.37000000000012</v>
      </c>
      <c r="F2122" s="5">
        <f t="shared" si="431"/>
        <v>169.71123193359369</v>
      </c>
      <c r="G2122" s="5">
        <f t="shared" si="432"/>
        <v>509.52187334891573</v>
      </c>
      <c r="H2122" s="5">
        <f t="shared" si="433"/>
        <v>1038.6031052825097</v>
      </c>
      <c r="I2122" s="5">
        <f t="shared" si="434"/>
        <v>720</v>
      </c>
      <c r="J2122" s="5">
        <f t="shared" si="435"/>
        <v>318.60310528250966</v>
      </c>
      <c r="K2122" s="2">
        <f t="shared" si="436"/>
        <v>30531.303911154682</v>
      </c>
      <c r="L2122" s="2">
        <f t="shared" si="437"/>
        <v>63870</v>
      </c>
      <c r="M2122" s="2">
        <f t="shared" si="438"/>
        <v>13640</v>
      </c>
      <c r="N2122" s="6">
        <f t="shared" si="439"/>
        <v>1</v>
      </c>
      <c r="O2122" s="2">
        <f t="shared" si="440"/>
        <v>-301.30391115468228</v>
      </c>
      <c r="P2122" s="2">
        <f t="shared" si="441"/>
        <v>-301.30391115468228</v>
      </c>
    </row>
    <row r="2123" spans="1:16">
      <c r="A2123" s="6">
        <v>3</v>
      </c>
      <c r="B2123" s="6">
        <v>5</v>
      </c>
      <c r="C2123" s="6">
        <v>11</v>
      </c>
      <c r="D2123" s="6">
        <f t="shared" si="429"/>
        <v>19</v>
      </c>
      <c r="E2123" s="5">
        <f t="shared" si="430"/>
        <v>359.37000000000012</v>
      </c>
      <c r="F2123" s="5">
        <f t="shared" si="431"/>
        <v>169.71123193359369</v>
      </c>
      <c r="G2123" s="5">
        <f t="shared" si="432"/>
        <v>567.47998644235474</v>
      </c>
      <c r="H2123" s="5">
        <f t="shared" si="433"/>
        <v>1096.5612183759486</v>
      </c>
      <c r="I2123" s="5">
        <f t="shared" si="434"/>
        <v>720</v>
      </c>
      <c r="J2123" s="5">
        <f t="shared" si="435"/>
        <v>376.56121837594856</v>
      </c>
      <c r="K2123" s="2">
        <f t="shared" si="436"/>
        <v>31537.521152360219</v>
      </c>
      <c r="L2123" s="2">
        <f t="shared" si="437"/>
        <v>66570</v>
      </c>
      <c r="M2123" s="2">
        <f t="shared" si="438"/>
        <v>14520</v>
      </c>
      <c r="N2123" s="6">
        <f t="shared" si="439"/>
        <v>1</v>
      </c>
      <c r="O2123" s="2">
        <f t="shared" si="440"/>
        <v>512.47884763978072</v>
      </c>
      <c r="P2123" s="2">
        <f t="shared" si="441"/>
        <v>512.47884763978072</v>
      </c>
    </row>
    <row r="2124" spans="1:16">
      <c r="A2124" s="6">
        <v>3</v>
      </c>
      <c r="B2124" s="6">
        <v>5</v>
      </c>
      <c r="C2124" s="6">
        <v>12</v>
      </c>
      <c r="D2124" s="6">
        <f t="shared" si="429"/>
        <v>20</v>
      </c>
      <c r="E2124" s="5">
        <f t="shared" si="430"/>
        <v>359.37000000000012</v>
      </c>
      <c r="F2124" s="5">
        <f t="shared" si="431"/>
        <v>169.71123193359369</v>
      </c>
      <c r="G2124" s="5">
        <f t="shared" si="432"/>
        <v>626.80743957041921</v>
      </c>
      <c r="H2124" s="5">
        <f t="shared" si="433"/>
        <v>1155.888671504013</v>
      </c>
      <c r="I2124" s="5">
        <f t="shared" si="434"/>
        <v>720</v>
      </c>
      <c r="J2124" s="5">
        <f t="shared" si="435"/>
        <v>435.88867150401302</v>
      </c>
      <c r="K2124" s="2">
        <f t="shared" si="436"/>
        <v>32567.511658055781</v>
      </c>
      <c r="L2124" s="2">
        <f t="shared" si="437"/>
        <v>69270</v>
      </c>
      <c r="M2124" s="2">
        <f t="shared" si="438"/>
        <v>15400</v>
      </c>
      <c r="N2124" s="6">
        <f t="shared" si="439"/>
        <v>1</v>
      </c>
      <c r="O2124" s="2">
        <f t="shared" si="440"/>
        <v>1302.4883419442194</v>
      </c>
      <c r="P2124" s="2">
        <f t="shared" si="441"/>
        <v>1302.4883419442194</v>
      </c>
    </row>
    <row r="2125" spans="1:16">
      <c r="A2125" s="6">
        <v>3</v>
      </c>
      <c r="B2125" s="6">
        <v>5</v>
      </c>
      <c r="C2125" s="6">
        <v>13</v>
      </c>
      <c r="D2125" s="6">
        <f t="shared" si="429"/>
        <v>21</v>
      </c>
      <c r="E2125" s="5">
        <f t="shared" si="430"/>
        <v>359.37000000000012</v>
      </c>
      <c r="F2125" s="5">
        <f t="shared" si="431"/>
        <v>169.71123193359369</v>
      </c>
      <c r="G2125" s="5">
        <f t="shared" si="432"/>
        <v>687.52941027880343</v>
      </c>
      <c r="H2125" s="5">
        <f t="shared" si="433"/>
        <v>1216.6106422123971</v>
      </c>
      <c r="I2125" s="5">
        <f t="shared" si="434"/>
        <v>720</v>
      </c>
      <c r="J2125" s="5">
        <f t="shared" si="435"/>
        <v>496.61064221239712</v>
      </c>
      <c r="K2125" s="2">
        <f t="shared" si="436"/>
        <v>33621.712538409673</v>
      </c>
      <c r="L2125" s="2">
        <f t="shared" si="437"/>
        <v>71970</v>
      </c>
      <c r="M2125" s="2">
        <f t="shared" si="438"/>
        <v>16280</v>
      </c>
      <c r="N2125" s="6">
        <f t="shared" si="439"/>
        <v>1</v>
      </c>
      <c r="O2125" s="2">
        <f t="shared" si="440"/>
        <v>2068.2874615903274</v>
      </c>
      <c r="P2125" s="2">
        <f t="shared" si="441"/>
        <v>2068.2874615903274</v>
      </c>
    </row>
    <row r="2126" spans="1:16">
      <c r="A2126" s="6">
        <v>3</v>
      </c>
      <c r="B2126" s="6">
        <v>5</v>
      </c>
      <c r="C2126" s="6">
        <v>14</v>
      </c>
      <c r="D2126" s="6">
        <f t="shared" si="429"/>
        <v>22</v>
      </c>
      <c r="E2126" s="5">
        <f t="shared" si="430"/>
        <v>359.37000000000012</v>
      </c>
      <c r="F2126" s="5">
        <f t="shared" si="431"/>
        <v>169.71123193359369</v>
      </c>
      <c r="G2126" s="5">
        <f t="shared" si="432"/>
        <v>749.67149159246469</v>
      </c>
      <c r="H2126" s="5">
        <f t="shared" si="433"/>
        <v>1278.7527235260586</v>
      </c>
      <c r="I2126" s="5">
        <f t="shared" si="434"/>
        <v>720</v>
      </c>
      <c r="J2126" s="5">
        <f t="shared" si="435"/>
        <v>558.75272352605862</v>
      </c>
      <c r="K2126" s="2">
        <f t="shared" si="436"/>
        <v>34700.56811677185</v>
      </c>
      <c r="L2126" s="2">
        <f t="shared" si="437"/>
        <v>74670</v>
      </c>
      <c r="M2126" s="2">
        <f t="shared" si="438"/>
        <v>17160</v>
      </c>
      <c r="N2126" s="6">
        <f t="shared" si="439"/>
        <v>1</v>
      </c>
      <c r="O2126" s="2">
        <f t="shared" si="440"/>
        <v>2809.4318832281497</v>
      </c>
      <c r="P2126" s="2">
        <f t="shared" si="441"/>
        <v>2809.4318832281497</v>
      </c>
    </row>
    <row r="2127" spans="1:16">
      <c r="A2127" s="6">
        <v>3</v>
      </c>
      <c r="B2127" s="6">
        <v>5</v>
      </c>
      <c r="C2127" s="6">
        <v>15</v>
      </c>
      <c r="D2127" s="6">
        <f t="shared" si="429"/>
        <v>23</v>
      </c>
      <c r="E2127" s="5">
        <f t="shared" si="430"/>
        <v>359.37000000000012</v>
      </c>
      <c r="F2127" s="5">
        <f t="shared" si="431"/>
        <v>169.71123193359369</v>
      </c>
      <c r="G2127" s="5">
        <f t="shared" si="432"/>
        <v>813.25969846861108</v>
      </c>
      <c r="H2127" s="5">
        <f t="shared" si="433"/>
        <v>1342.3409304022048</v>
      </c>
      <c r="I2127" s="5">
        <f t="shared" si="434"/>
        <v>720</v>
      </c>
      <c r="J2127" s="5">
        <f t="shared" si="435"/>
        <v>622.34093040220478</v>
      </c>
      <c r="K2127" s="2">
        <f t="shared" si="436"/>
        <v>35804.530041704944</v>
      </c>
      <c r="L2127" s="2">
        <f t="shared" si="437"/>
        <v>77370</v>
      </c>
      <c r="M2127" s="2">
        <f t="shared" si="438"/>
        <v>18040</v>
      </c>
      <c r="N2127" s="6">
        <f t="shared" si="439"/>
        <v>1</v>
      </c>
      <c r="O2127" s="2">
        <f t="shared" si="440"/>
        <v>3525.4699582950561</v>
      </c>
      <c r="P2127" s="2">
        <f t="shared" si="441"/>
        <v>3525.4699582950561</v>
      </c>
    </row>
    <row r="2128" spans="1:16">
      <c r="A2128" s="6">
        <v>3</v>
      </c>
      <c r="B2128" s="6">
        <v>5</v>
      </c>
      <c r="C2128" s="6">
        <v>16</v>
      </c>
      <c r="D2128" s="6">
        <f t="shared" si="429"/>
        <v>24</v>
      </c>
      <c r="E2128" s="5">
        <f t="shared" si="430"/>
        <v>359.37000000000012</v>
      </c>
      <c r="F2128" s="5">
        <f t="shared" si="431"/>
        <v>169.71123193359369</v>
      </c>
      <c r="G2128" s="5">
        <f t="shared" si="432"/>
        <v>878.32047434610013</v>
      </c>
      <c r="H2128" s="5">
        <f t="shared" si="433"/>
        <v>1407.4017062796938</v>
      </c>
      <c r="I2128" s="5">
        <f t="shared" si="434"/>
        <v>720</v>
      </c>
      <c r="J2128" s="5">
        <f t="shared" si="435"/>
        <v>687.40170627969383</v>
      </c>
      <c r="K2128" s="2">
        <f t="shared" si="436"/>
        <v>36934.057400689126</v>
      </c>
      <c r="L2128" s="2">
        <f t="shared" si="437"/>
        <v>80070</v>
      </c>
      <c r="M2128" s="2">
        <f t="shared" si="438"/>
        <v>18920</v>
      </c>
      <c r="N2128" s="6">
        <f t="shared" si="439"/>
        <v>1</v>
      </c>
      <c r="O2128" s="2">
        <f t="shared" si="440"/>
        <v>4215.9425993108744</v>
      </c>
      <c r="P2128" s="2">
        <f t="shared" si="441"/>
        <v>4215.9425993108744</v>
      </c>
    </row>
    <row r="2129" spans="1:16">
      <c r="A2129" s="6">
        <v>3</v>
      </c>
      <c r="B2129" s="6">
        <v>5</v>
      </c>
      <c r="C2129" s="6">
        <v>17</v>
      </c>
      <c r="D2129" s="6">
        <f t="shared" si="429"/>
        <v>25</v>
      </c>
      <c r="E2129" s="5">
        <f t="shared" si="430"/>
        <v>359.37000000000012</v>
      </c>
      <c r="F2129" s="5">
        <f t="shared" si="431"/>
        <v>169.71123193359369</v>
      </c>
      <c r="G2129" s="5">
        <f t="shared" si="432"/>
        <v>944.88069779264049</v>
      </c>
      <c r="H2129" s="5">
        <f t="shared" si="433"/>
        <v>1473.9619297262343</v>
      </c>
      <c r="I2129" s="5">
        <f t="shared" si="434"/>
        <v>720</v>
      </c>
      <c r="J2129" s="5">
        <f t="shared" si="435"/>
        <v>753.9619297262343</v>
      </c>
      <c r="K2129" s="2">
        <f t="shared" si="436"/>
        <v>38089.616835524903</v>
      </c>
      <c r="L2129" s="2">
        <f t="shared" si="437"/>
        <v>82770</v>
      </c>
      <c r="M2129" s="2">
        <f t="shared" si="438"/>
        <v>19800</v>
      </c>
      <c r="N2129" s="6">
        <f t="shared" si="439"/>
        <v>1</v>
      </c>
      <c r="O2129" s="2">
        <f t="shared" si="440"/>
        <v>4880.3831644750971</v>
      </c>
      <c r="P2129" s="2">
        <f t="shared" si="441"/>
        <v>4880.3831644750971</v>
      </c>
    </row>
    <row r="2130" spans="1:16">
      <c r="A2130" s="6">
        <v>3</v>
      </c>
      <c r="B2130" s="6">
        <v>5</v>
      </c>
      <c r="C2130" s="6">
        <v>18</v>
      </c>
      <c r="D2130" s="6">
        <f t="shared" si="429"/>
        <v>26</v>
      </c>
      <c r="E2130" s="5">
        <f t="shared" si="430"/>
        <v>359.37000000000012</v>
      </c>
      <c r="F2130" s="5">
        <f t="shared" si="431"/>
        <v>169.71123193359369</v>
      </c>
      <c r="G2130" s="5">
        <f t="shared" si="432"/>
        <v>1012.9676892512279</v>
      </c>
      <c r="H2130" s="5">
        <f t="shared" si="433"/>
        <v>1542.0489211848217</v>
      </c>
      <c r="I2130" s="5">
        <f t="shared" si="434"/>
        <v>720</v>
      </c>
      <c r="J2130" s="5">
        <f t="shared" si="435"/>
        <v>822.04892118482167</v>
      </c>
      <c r="K2130" s="2">
        <f t="shared" si="436"/>
        <v>39271.682659458711</v>
      </c>
      <c r="L2130" s="2">
        <f t="shared" si="437"/>
        <v>85470</v>
      </c>
      <c r="M2130" s="2">
        <f t="shared" si="438"/>
        <v>20680</v>
      </c>
      <c r="N2130" s="6">
        <f t="shared" si="439"/>
        <v>1</v>
      </c>
      <c r="O2130" s="2">
        <f t="shared" si="440"/>
        <v>5518.317340541289</v>
      </c>
      <c r="P2130" s="2">
        <f t="shared" si="441"/>
        <v>5518.317340541289</v>
      </c>
    </row>
    <row r="2131" spans="1:16">
      <c r="A2131" s="6">
        <v>3</v>
      </c>
      <c r="B2131" s="6">
        <v>5</v>
      </c>
      <c r="C2131" s="6">
        <v>19</v>
      </c>
      <c r="D2131" s="6">
        <f t="shared" si="429"/>
        <v>27</v>
      </c>
      <c r="E2131" s="5">
        <f t="shared" si="430"/>
        <v>359.37000000000012</v>
      </c>
      <c r="F2131" s="5">
        <f t="shared" si="431"/>
        <v>169.71123193359369</v>
      </c>
      <c r="G2131" s="5">
        <f t="shared" si="432"/>
        <v>1082.6092178872495</v>
      </c>
      <c r="H2131" s="5">
        <f t="shared" si="433"/>
        <v>1611.6904498208432</v>
      </c>
      <c r="I2131" s="5">
        <f t="shared" si="434"/>
        <v>720</v>
      </c>
      <c r="J2131" s="5">
        <f t="shared" si="435"/>
        <v>891.69044982084324</v>
      </c>
      <c r="K2131" s="2">
        <f t="shared" si="436"/>
        <v>40480.736976056302</v>
      </c>
      <c r="L2131" s="2">
        <f t="shared" si="437"/>
        <v>88170</v>
      </c>
      <c r="M2131" s="2">
        <f t="shared" si="438"/>
        <v>21560</v>
      </c>
      <c r="N2131" s="6">
        <f t="shared" si="439"/>
        <v>1</v>
      </c>
      <c r="O2131" s="2">
        <f t="shared" si="440"/>
        <v>6129.2630239436985</v>
      </c>
      <c r="P2131" s="2">
        <f t="shared" si="441"/>
        <v>6129.2630239436985</v>
      </c>
    </row>
    <row r="2132" spans="1:16">
      <c r="A2132" s="6">
        <v>3</v>
      </c>
      <c r="B2132" s="6">
        <v>5</v>
      </c>
      <c r="C2132" s="6">
        <v>20</v>
      </c>
      <c r="D2132" s="6">
        <f t="shared" si="429"/>
        <v>28</v>
      </c>
      <c r="E2132" s="5">
        <f t="shared" si="430"/>
        <v>359.37000000000012</v>
      </c>
      <c r="F2132" s="5">
        <f t="shared" si="431"/>
        <v>169.71123193359369</v>
      </c>
      <c r="G2132" s="5">
        <f t="shared" si="432"/>
        <v>1153.8335085377266</v>
      </c>
      <c r="H2132" s="5">
        <f t="shared" si="433"/>
        <v>1682.9147404713203</v>
      </c>
      <c r="I2132" s="5">
        <f t="shared" si="434"/>
        <v>720</v>
      </c>
      <c r="J2132" s="5">
        <f t="shared" si="435"/>
        <v>962.91474047132033</v>
      </c>
      <c r="K2132" s="2">
        <f t="shared" si="436"/>
        <v>41717.269799849309</v>
      </c>
      <c r="L2132" s="2">
        <f t="shared" si="437"/>
        <v>90870</v>
      </c>
      <c r="M2132" s="2">
        <f t="shared" si="438"/>
        <v>22440</v>
      </c>
      <c r="N2132" s="6">
        <f t="shared" si="439"/>
        <v>1</v>
      </c>
      <c r="O2132" s="2">
        <f t="shared" si="440"/>
        <v>6712.7302001506905</v>
      </c>
      <c r="P2132" s="2">
        <f t="shared" si="441"/>
        <v>6712.7302001506905</v>
      </c>
    </row>
    <row r="2133" spans="1:16">
      <c r="A2133" s="6">
        <v>3</v>
      </c>
      <c r="B2133" s="6">
        <v>5</v>
      </c>
      <c r="C2133" s="6">
        <v>21</v>
      </c>
      <c r="D2133" s="6">
        <f t="shared" si="429"/>
        <v>29</v>
      </c>
      <c r="E2133" s="5">
        <f t="shared" si="430"/>
        <v>359.37000000000012</v>
      </c>
      <c r="F2133" s="5">
        <f t="shared" si="431"/>
        <v>169.71123193359369</v>
      </c>
      <c r="G2133" s="5">
        <f t="shared" si="432"/>
        <v>1226.6692487641703</v>
      </c>
      <c r="H2133" s="5">
        <f t="shared" si="433"/>
        <v>1755.750480697764</v>
      </c>
      <c r="I2133" s="5">
        <f t="shared" si="434"/>
        <v>720</v>
      </c>
      <c r="J2133" s="5">
        <f t="shared" si="435"/>
        <v>1035.750480697764</v>
      </c>
      <c r="K2133" s="2">
        <f t="shared" si="436"/>
        <v>42981.77917878062</v>
      </c>
      <c r="L2133" s="2">
        <f t="shared" si="437"/>
        <v>93570</v>
      </c>
      <c r="M2133" s="2">
        <f t="shared" si="438"/>
        <v>23320</v>
      </c>
      <c r="N2133" s="6">
        <f t="shared" si="439"/>
        <v>1</v>
      </c>
      <c r="O2133" s="2">
        <f t="shared" si="440"/>
        <v>7268.22082121938</v>
      </c>
      <c r="P2133" s="2">
        <f t="shared" si="441"/>
        <v>7268.22082121938</v>
      </c>
    </row>
    <row r="2134" spans="1:16">
      <c r="A2134" s="6">
        <v>3</v>
      </c>
      <c r="B2134" s="6">
        <v>5</v>
      </c>
      <c r="C2134" s="6">
        <v>22</v>
      </c>
      <c r="D2134" s="6">
        <f t="shared" si="429"/>
        <v>30</v>
      </c>
      <c r="E2134" s="5">
        <f t="shared" si="430"/>
        <v>359.37000000000012</v>
      </c>
      <c r="F2134" s="5">
        <f t="shared" si="431"/>
        <v>169.71123193359369</v>
      </c>
      <c r="G2134" s="5">
        <f t="shared" si="432"/>
        <v>1301.1455960105666</v>
      </c>
      <c r="H2134" s="5">
        <f t="shared" si="433"/>
        <v>1830.2268279441605</v>
      </c>
      <c r="I2134" s="5">
        <f t="shared" si="434"/>
        <v>720</v>
      </c>
      <c r="J2134" s="5">
        <f t="shared" si="435"/>
        <v>1110.2268279441605</v>
      </c>
      <c r="K2134" s="2">
        <f t="shared" si="436"/>
        <v>44274.77131847501</v>
      </c>
      <c r="L2134" s="2">
        <f t="shared" si="437"/>
        <v>96270</v>
      </c>
      <c r="M2134" s="2">
        <f t="shared" si="438"/>
        <v>24200</v>
      </c>
      <c r="N2134" s="6">
        <f t="shared" si="439"/>
        <v>1</v>
      </c>
      <c r="O2134" s="2">
        <f t="shared" si="440"/>
        <v>7795.22868152499</v>
      </c>
      <c r="P2134" s="2">
        <f t="shared" si="441"/>
        <v>7795.22868152499</v>
      </c>
    </row>
    <row r="2135" spans="1:16">
      <c r="A2135" s="6">
        <v>3</v>
      </c>
      <c r="B2135" s="6">
        <v>5</v>
      </c>
      <c r="C2135" s="6">
        <v>23</v>
      </c>
      <c r="D2135" s="6">
        <f t="shared" si="429"/>
        <v>31</v>
      </c>
      <c r="E2135" s="5">
        <f t="shared" si="430"/>
        <v>359.37000000000012</v>
      </c>
      <c r="F2135" s="5">
        <f t="shared" si="431"/>
        <v>169.71123193359369</v>
      </c>
      <c r="G2135" s="5">
        <f t="shared" si="432"/>
        <v>1377.292184868003</v>
      </c>
      <c r="H2135" s="5">
        <f t="shared" si="433"/>
        <v>1906.3734168015967</v>
      </c>
      <c r="I2135" s="5">
        <f t="shared" si="434"/>
        <v>720</v>
      </c>
      <c r="J2135" s="5">
        <f t="shared" si="435"/>
        <v>1186.3734168015967</v>
      </c>
      <c r="K2135" s="2">
        <f t="shared" si="436"/>
        <v>45596.760708361049</v>
      </c>
      <c r="L2135" s="2">
        <f t="shared" si="437"/>
        <v>98970</v>
      </c>
      <c r="M2135" s="2">
        <f t="shared" si="438"/>
        <v>25080</v>
      </c>
      <c r="N2135" s="6">
        <f t="shared" si="439"/>
        <v>1</v>
      </c>
      <c r="O2135" s="2">
        <f t="shared" si="440"/>
        <v>8293.2392916389508</v>
      </c>
      <c r="P2135" s="2">
        <f t="shared" si="441"/>
        <v>8293.2392916389508</v>
      </c>
    </row>
    <row r="2136" spans="1:16">
      <c r="A2136" s="6">
        <v>3</v>
      </c>
      <c r="B2136" s="6">
        <v>5</v>
      </c>
      <c r="C2136" s="6">
        <v>24</v>
      </c>
      <c r="D2136" s="6">
        <f t="shared" si="429"/>
        <v>32</v>
      </c>
      <c r="E2136" s="5">
        <f t="shared" si="430"/>
        <v>359.37000000000012</v>
      </c>
      <c r="F2136" s="5">
        <f t="shared" si="431"/>
        <v>169.71123193359369</v>
      </c>
      <c r="G2136" s="5">
        <f t="shared" si="432"/>
        <v>1455.1391344474989</v>
      </c>
      <c r="H2136" s="5">
        <f t="shared" si="433"/>
        <v>1984.2203663810928</v>
      </c>
      <c r="I2136" s="5">
        <f t="shared" si="434"/>
        <v>720</v>
      </c>
      <c r="J2136" s="5">
        <f t="shared" si="435"/>
        <v>1264.2203663810928</v>
      </c>
      <c r="K2136" s="2">
        <f t="shared" si="436"/>
        <v>46948.270249671754</v>
      </c>
      <c r="L2136" s="2">
        <f t="shared" si="437"/>
        <v>101670</v>
      </c>
      <c r="M2136" s="2">
        <f t="shared" si="438"/>
        <v>25960</v>
      </c>
      <c r="N2136" s="6">
        <f t="shared" si="439"/>
        <v>1</v>
      </c>
      <c r="O2136" s="2">
        <f t="shared" si="440"/>
        <v>8761.7297503282462</v>
      </c>
      <c r="P2136" s="2">
        <f t="shared" si="441"/>
        <v>8761.7297503282462</v>
      </c>
    </row>
    <row r="2137" spans="1:16">
      <c r="A2137" s="6">
        <v>3</v>
      </c>
      <c r="B2137" s="6">
        <v>5</v>
      </c>
      <c r="C2137" s="6">
        <v>25</v>
      </c>
      <c r="D2137" s="6">
        <f t="shared" si="429"/>
        <v>33</v>
      </c>
      <c r="E2137" s="5">
        <f t="shared" si="430"/>
        <v>359.37000000000012</v>
      </c>
      <c r="F2137" s="5">
        <f t="shared" si="431"/>
        <v>169.71123193359369</v>
      </c>
      <c r="G2137" s="5">
        <f t="shared" si="432"/>
        <v>1534.7170558625965</v>
      </c>
      <c r="H2137" s="5">
        <f t="shared" si="433"/>
        <v>2063.7982877961904</v>
      </c>
      <c r="I2137" s="5">
        <f t="shared" si="434"/>
        <v>720</v>
      </c>
      <c r="J2137" s="5">
        <f t="shared" si="435"/>
        <v>1343.7982877961904</v>
      </c>
      <c r="K2137" s="2">
        <f t="shared" si="436"/>
        <v>48329.831385350524</v>
      </c>
      <c r="L2137" s="2">
        <f t="shared" si="437"/>
        <v>104370</v>
      </c>
      <c r="M2137" s="2">
        <f t="shared" si="438"/>
        <v>26840</v>
      </c>
      <c r="N2137" s="6">
        <f t="shared" si="439"/>
        <v>1</v>
      </c>
      <c r="O2137" s="2">
        <f t="shared" si="440"/>
        <v>9200.1686146494758</v>
      </c>
      <c r="P2137" s="2">
        <f t="shared" si="441"/>
        <v>9200.1686146494758</v>
      </c>
    </row>
    <row r="2138" spans="1:16">
      <c r="A2138" s="6">
        <v>3</v>
      </c>
      <c r="B2138" s="6">
        <v>5</v>
      </c>
      <c r="C2138" s="6">
        <v>26</v>
      </c>
      <c r="D2138" s="6">
        <f t="shared" si="429"/>
        <v>34</v>
      </c>
      <c r="E2138" s="5">
        <f t="shared" si="430"/>
        <v>359.37000000000012</v>
      </c>
      <c r="F2138" s="5">
        <f t="shared" si="431"/>
        <v>169.71123193359369</v>
      </c>
      <c r="G2138" s="5">
        <f t="shared" si="432"/>
        <v>1616.0570598233144</v>
      </c>
      <c r="H2138" s="5">
        <f t="shared" si="433"/>
        <v>2145.1382917569081</v>
      </c>
      <c r="I2138" s="5">
        <f t="shared" si="434"/>
        <v>720</v>
      </c>
      <c r="J2138" s="5">
        <f t="shared" si="435"/>
        <v>1425.1382917569081</v>
      </c>
      <c r="K2138" s="2">
        <f t="shared" si="436"/>
        <v>49741.984231890761</v>
      </c>
      <c r="L2138" s="2">
        <f t="shared" si="437"/>
        <v>107070</v>
      </c>
      <c r="M2138" s="2">
        <f t="shared" si="438"/>
        <v>27720</v>
      </c>
      <c r="N2138" s="6">
        <f t="shared" si="439"/>
        <v>1</v>
      </c>
      <c r="O2138" s="2">
        <f t="shared" si="440"/>
        <v>9608.0157681092387</v>
      </c>
      <c r="P2138" s="2">
        <f t="shared" si="441"/>
        <v>9608.0157681092387</v>
      </c>
    </row>
    <row r="2139" spans="1:16">
      <c r="A2139" s="6">
        <v>3</v>
      </c>
      <c r="B2139" s="6">
        <v>5</v>
      </c>
      <c r="C2139" s="6">
        <v>27</v>
      </c>
      <c r="D2139" s="6">
        <f t="shared" si="429"/>
        <v>35</v>
      </c>
      <c r="E2139" s="5">
        <f t="shared" si="430"/>
        <v>359.37000000000012</v>
      </c>
      <c r="F2139" s="5">
        <f t="shared" si="431"/>
        <v>169.71123193359369</v>
      </c>
      <c r="G2139" s="5">
        <f t="shared" si="432"/>
        <v>1699.1907643430709</v>
      </c>
      <c r="H2139" s="5">
        <f t="shared" si="433"/>
        <v>2228.2719962766646</v>
      </c>
      <c r="I2139" s="5">
        <f t="shared" si="434"/>
        <v>720</v>
      </c>
      <c r="J2139" s="5">
        <f t="shared" si="435"/>
        <v>1508.2719962766646</v>
      </c>
      <c r="K2139" s="2">
        <f t="shared" si="436"/>
        <v>51185.277713136536</v>
      </c>
      <c r="L2139" s="2">
        <f t="shared" si="437"/>
        <v>109770</v>
      </c>
      <c r="M2139" s="2">
        <f t="shared" si="438"/>
        <v>28600</v>
      </c>
      <c r="N2139" s="6">
        <f t="shared" si="439"/>
        <v>1</v>
      </c>
      <c r="O2139" s="2">
        <f t="shared" si="440"/>
        <v>9984.7222868634635</v>
      </c>
      <c r="P2139" s="2">
        <f t="shared" si="441"/>
        <v>9984.7222868634635</v>
      </c>
    </row>
    <row r="2140" spans="1:16">
      <c r="A2140" s="6">
        <v>3</v>
      </c>
      <c r="B2140" s="6">
        <v>5</v>
      </c>
      <c r="C2140" s="6">
        <v>28</v>
      </c>
      <c r="D2140" s="6">
        <f t="shared" si="429"/>
        <v>36</v>
      </c>
      <c r="E2140" s="5">
        <f t="shared" si="430"/>
        <v>359.37000000000012</v>
      </c>
      <c r="F2140" s="5">
        <f t="shared" si="431"/>
        <v>169.71123193359369</v>
      </c>
      <c r="G2140" s="5">
        <f t="shared" si="432"/>
        <v>1784.1503025602246</v>
      </c>
      <c r="H2140" s="5">
        <f t="shared" si="433"/>
        <v>2313.2315344938183</v>
      </c>
      <c r="I2140" s="5">
        <f t="shared" si="434"/>
        <v>720</v>
      </c>
      <c r="J2140" s="5">
        <f t="shared" si="435"/>
        <v>1593.2315344938183</v>
      </c>
      <c r="K2140" s="2">
        <f t="shared" si="436"/>
        <v>52660.269696073236</v>
      </c>
      <c r="L2140" s="2">
        <f t="shared" si="437"/>
        <v>112470</v>
      </c>
      <c r="M2140" s="2">
        <f t="shared" si="438"/>
        <v>29480</v>
      </c>
      <c r="N2140" s="6">
        <f t="shared" si="439"/>
        <v>1</v>
      </c>
      <c r="O2140" s="2">
        <f t="shared" si="440"/>
        <v>10329.730303926764</v>
      </c>
      <c r="P2140" s="2">
        <f t="shared" si="441"/>
        <v>10329.730303926764</v>
      </c>
    </row>
    <row r="2141" spans="1:16">
      <c r="A2141" s="6">
        <v>3</v>
      </c>
      <c r="B2141" s="6">
        <v>5</v>
      </c>
      <c r="C2141" s="6">
        <v>29</v>
      </c>
      <c r="D2141" s="6">
        <f t="shared" si="429"/>
        <v>37</v>
      </c>
      <c r="E2141" s="5">
        <f t="shared" si="430"/>
        <v>359.37000000000012</v>
      </c>
      <c r="F2141" s="5">
        <f t="shared" si="431"/>
        <v>169.71123193359369</v>
      </c>
      <c r="G2141" s="5">
        <f t="shared" si="432"/>
        <v>1870.9683306758782</v>
      </c>
      <c r="H2141" s="5">
        <f t="shared" si="433"/>
        <v>2400.0495626094721</v>
      </c>
      <c r="I2141" s="5">
        <f t="shared" si="434"/>
        <v>720</v>
      </c>
      <c r="J2141" s="5">
        <f t="shared" si="435"/>
        <v>1680.0495626094721</v>
      </c>
      <c r="K2141" s="2">
        <f t="shared" si="436"/>
        <v>54167.527128636662</v>
      </c>
      <c r="L2141" s="2">
        <f t="shared" si="437"/>
        <v>115170</v>
      </c>
      <c r="M2141" s="2">
        <f t="shared" si="438"/>
        <v>30360</v>
      </c>
      <c r="N2141" s="6">
        <f t="shared" si="439"/>
        <v>1</v>
      </c>
      <c r="O2141" s="2">
        <f t="shared" si="440"/>
        <v>10642.472871363338</v>
      </c>
      <c r="P2141" s="2">
        <f t="shared" si="441"/>
        <v>10642.472871363338</v>
      </c>
    </row>
    <row r="2142" spans="1:16">
      <c r="A2142" s="6">
        <v>3</v>
      </c>
      <c r="B2142" s="6">
        <v>5</v>
      </c>
      <c r="C2142" s="6">
        <v>30</v>
      </c>
      <c r="D2142" s="6">
        <f t="shared" si="429"/>
        <v>38</v>
      </c>
      <c r="E2142" s="5">
        <f t="shared" si="430"/>
        <v>359.37000000000012</v>
      </c>
      <c r="F2142" s="5">
        <f t="shared" si="431"/>
        <v>169.71123193359369</v>
      </c>
      <c r="G2142" s="5">
        <f t="shared" si="432"/>
        <v>1959.6780360096488</v>
      </c>
      <c r="H2142" s="5">
        <f t="shared" si="433"/>
        <v>2488.7592679432428</v>
      </c>
      <c r="I2142" s="5">
        <f t="shared" si="434"/>
        <v>720</v>
      </c>
      <c r="J2142" s="5">
        <f t="shared" si="435"/>
        <v>1768.7592679432428</v>
      </c>
      <c r="K2142" s="2">
        <f t="shared" si="436"/>
        <v>55707.626179570187</v>
      </c>
      <c r="L2142" s="2">
        <f t="shared" si="437"/>
        <v>117870</v>
      </c>
      <c r="M2142" s="2">
        <f t="shared" si="438"/>
        <v>31240</v>
      </c>
      <c r="N2142" s="6">
        <f t="shared" si="439"/>
        <v>1</v>
      </c>
      <c r="O2142" s="2">
        <f t="shared" si="440"/>
        <v>10922.373820429813</v>
      </c>
      <c r="P2142" s="2">
        <f t="shared" si="441"/>
        <v>10922.373820429813</v>
      </c>
    </row>
    <row r="2143" spans="1:16">
      <c r="A2143" s="6">
        <v>3</v>
      </c>
      <c r="B2143" s="6">
        <v>6</v>
      </c>
      <c r="C2143" s="6">
        <v>0</v>
      </c>
      <c r="D2143" s="6">
        <f t="shared" si="429"/>
        <v>9</v>
      </c>
      <c r="E2143" s="5">
        <f t="shared" si="430"/>
        <v>359.37000000000012</v>
      </c>
      <c r="F2143" s="5">
        <f t="shared" si="431"/>
        <v>208.74481527832023</v>
      </c>
      <c r="G2143" s="5">
        <f t="shared" si="432"/>
        <v>0</v>
      </c>
      <c r="H2143" s="5">
        <f t="shared" si="433"/>
        <v>568.11481527832029</v>
      </c>
      <c r="I2143" s="5">
        <f t="shared" si="434"/>
        <v>568.11481527832029</v>
      </c>
      <c r="J2143" s="5">
        <f t="shared" si="435"/>
        <v>0</v>
      </c>
      <c r="K2143" s="2">
        <f t="shared" si="436"/>
        <v>19726.208863830565</v>
      </c>
      <c r="L2143" s="2">
        <f t="shared" si="437"/>
        <v>38964</v>
      </c>
      <c r="M2143" s="2">
        <f t="shared" si="438"/>
        <v>5280</v>
      </c>
      <c r="N2143" s="6">
        <f t="shared" si="439"/>
        <v>1</v>
      </c>
      <c r="O2143" s="2">
        <f t="shared" si="440"/>
        <v>-6042.208863830565</v>
      </c>
      <c r="P2143" s="2">
        <f t="shared" si="441"/>
        <v>-6042.208863830565</v>
      </c>
    </row>
    <row r="2144" spans="1:16">
      <c r="A2144" s="6">
        <v>3</v>
      </c>
      <c r="B2144" s="6">
        <v>6</v>
      </c>
      <c r="C2144" s="6">
        <v>1</v>
      </c>
      <c r="D2144" s="6">
        <f t="shared" si="429"/>
        <v>10</v>
      </c>
      <c r="E2144" s="5">
        <f t="shared" si="430"/>
        <v>359.37000000000012</v>
      </c>
      <c r="F2144" s="5">
        <f t="shared" si="431"/>
        <v>208.74481527832023</v>
      </c>
      <c r="G2144" s="5">
        <f t="shared" si="432"/>
        <v>45.5625</v>
      </c>
      <c r="H2144" s="5">
        <f t="shared" si="433"/>
        <v>613.67731527832029</v>
      </c>
      <c r="I2144" s="5">
        <f t="shared" si="434"/>
        <v>613.67731527832029</v>
      </c>
      <c r="J2144" s="5">
        <f t="shared" si="435"/>
        <v>0</v>
      </c>
      <c r="K2144" s="2">
        <f t="shared" si="436"/>
        <v>21308.240113830565</v>
      </c>
      <c r="L2144" s="2">
        <f t="shared" si="437"/>
        <v>41664</v>
      </c>
      <c r="M2144" s="2">
        <f t="shared" si="438"/>
        <v>6160</v>
      </c>
      <c r="N2144" s="6">
        <f t="shared" si="439"/>
        <v>1</v>
      </c>
      <c r="O2144" s="2">
        <f t="shared" si="440"/>
        <v>-5804.240113830565</v>
      </c>
      <c r="P2144" s="2">
        <f t="shared" si="441"/>
        <v>-5804.240113830565</v>
      </c>
    </row>
    <row r="2145" spans="1:16">
      <c r="A2145" s="6">
        <v>3</v>
      </c>
      <c r="B2145" s="6">
        <v>6</v>
      </c>
      <c r="C2145" s="6">
        <v>2</v>
      </c>
      <c r="D2145" s="6">
        <f t="shared" si="429"/>
        <v>11</v>
      </c>
      <c r="E2145" s="5">
        <f t="shared" si="430"/>
        <v>359.37000000000012</v>
      </c>
      <c r="F2145" s="5">
        <f t="shared" si="431"/>
        <v>208.74481527832023</v>
      </c>
      <c r="G2145" s="5">
        <f t="shared" si="432"/>
        <v>92.264062499999994</v>
      </c>
      <c r="H2145" s="5">
        <f t="shared" si="433"/>
        <v>660.37887777832032</v>
      </c>
      <c r="I2145" s="5">
        <f t="shared" si="434"/>
        <v>660.37887777832032</v>
      </c>
      <c r="J2145" s="5">
        <f t="shared" si="435"/>
        <v>0</v>
      </c>
      <c r="K2145" s="2">
        <f t="shared" si="436"/>
        <v>22929.822145080565</v>
      </c>
      <c r="L2145" s="2">
        <f t="shared" si="437"/>
        <v>44364</v>
      </c>
      <c r="M2145" s="2">
        <f t="shared" si="438"/>
        <v>7040</v>
      </c>
      <c r="N2145" s="6">
        <f t="shared" si="439"/>
        <v>1</v>
      </c>
      <c r="O2145" s="2">
        <f t="shared" si="440"/>
        <v>-5605.822145080565</v>
      </c>
      <c r="P2145" s="2">
        <f t="shared" si="441"/>
        <v>-5605.822145080565</v>
      </c>
    </row>
    <row r="2146" spans="1:16">
      <c r="A2146" s="6">
        <v>3</v>
      </c>
      <c r="B2146" s="6">
        <v>6</v>
      </c>
      <c r="C2146" s="6">
        <v>3</v>
      </c>
      <c r="D2146" s="6">
        <f t="shared" si="429"/>
        <v>12</v>
      </c>
      <c r="E2146" s="5">
        <f t="shared" si="430"/>
        <v>359.37000000000012</v>
      </c>
      <c r="F2146" s="5">
        <f t="shared" si="431"/>
        <v>208.74481527832023</v>
      </c>
      <c r="G2146" s="5">
        <f t="shared" si="432"/>
        <v>140.12604492187498</v>
      </c>
      <c r="H2146" s="5">
        <f t="shared" si="433"/>
        <v>708.24086020019524</v>
      </c>
      <c r="I2146" s="5">
        <f t="shared" si="434"/>
        <v>708.24086020019524</v>
      </c>
      <c r="J2146" s="5">
        <f t="shared" si="435"/>
        <v>0</v>
      </c>
      <c r="K2146" s="2">
        <f t="shared" si="436"/>
        <v>24591.696534729002</v>
      </c>
      <c r="L2146" s="2">
        <f t="shared" si="437"/>
        <v>47064</v>
      </c>
      <c r="M2146" s="2">
        <f t="shared" si="438"/>
        <v>7920</v>
      </c>
      <c r="N2146" s="6">
        <f t="shared" si="439"/>
        <v>1</v>
      </c>
      <c r="O2146" s="2">
        <f t="shared" si="440"/>
        <v>-5447.6965347290025</v>
      </c>
      <c r="P2146" s="2">
        <f t="shared" si="441"/>
        <v>-5447.6965347290025</v>
      </c>
    </row>
    <row r="2147" spans="1:16">
      <c r="A2147" s="6">
        <v>3</v>
      </c>
      <c r="B2147" s="6">
        <v>6</v>
      </c>
      <c r="C2147" s="6">
        <v>4</v>
      </c>
      <c r="D2147" s="6">
        <f t="shared" si="429"/>
        <v>13</v>
      </c>
      <c r="E2147" s="5">
        <f t="shared" si="430"/>
        <v>359.37000000000012</v>
      </c>
      <c r="F2147" s="5">
        <f t="shared" si="431"/>
        <v>208.74481527832023</v>
      </c>
      <c r="G2147" s="5">
        <f t="shared" si="432"/>
        <v>189.17016064453125</v>
      </c>
      <c r="H2147" s="5">
        <f t="shared" si="433"/>
        <v>757.28497592285157</v>
      </c>
      <c r="I2147" s="5">
        <f t="shared" si="434"/>
        <v>720</v>
      </c>
      <c r="J2147" s="5">
        <f t="shared" si="435"/>
        <v>37.284975922851572</v>
      </c>
      <c r="K2147" s="2">
        <f t="shared" si="436"/>
        <v>25647.308609771728</v>
      </c>
      <c r="L2147" s="2">
        <f t="shared" si="437"/>
        <v>49764</v>
      </c>
      <c r="M2147" s="2">
        <f t="shared" si="438"/>
        <v>8800</v>
      </c>
      <c r="N2147" s="6">
        <f t="shared" si="439"/>
        <v>1</v>
      </c>
      <c r="O2147" s="2">
        <f t="shared" si="440"/>
        <v>-4683.3086097717278</v>
      </c>
      <c r="P2147" s="2">
        <f t="shared" si="441"/>
        <v>-4683.3086097717278</v>
      </c>
    </row>
    <row r="2148" spans="1:16">
      <c r="A2148" s="6">
        <v>3</v>
      </c>
      <c r="B2148" s="6">
        <v>6</v>
      </c>
      <c r="C2148" s="6">
        <v>5</v>
      </c>
      <c r="D2148" s="6">
        <f t="shared" si="429"/>
        <v>14</v>
      </c>
      <c r="E2148" s="5">
        <f t="shared" si="430"/>
        <v>359.37000000000012</v>
      </c>
      <c r="F2148" s="5">
        <f t="shared" si="431"/>
        <v>208.74481527832023</v>
      </c>
      <c r="G2148" s="5">
        <f t="shared" si="432"/>
        <v>239.41848456573481</v>
      </c>
      <c r="H2148" s="5">
        <f t="shared" si="433"/>
        <v>807.53329984405514</v>
      </c>
      <c r="I2148" s="5">
        <f t="shared" si="434"/>
        <v>720</v>
      </c>
      <c r="J2148" s="5">
        <f t="shared" si="435"/>
        <v>87.533299844055136</v>
      </c>
      <c r="K2148" s="2">
        <f t="shared" si="436"/>
        <v>26519.675344514846</v>
      </c>
      <c r="L2148" s="2">
        <f t="shared" si="437"/>
        <v>52464</v>
      </c>
      <c r="M2148" s="2">
        <f t="shared" si="438"/>
        <v>9680</v>
      </c>
      <c r="N2148" s="6">
        <f t="shared" si="439"/>
        <v>1</v>
      </c>
      <c r="O2148" s="2">
        <f t="shared" si="440"/>
        <v>-3735.6753445148461</v>
      </c>
      <c r="P2148" s="2">
        <f t="shared" si="441"/>
        <v>-3735.6753445148461</v>
      </c>
    </row>
    <row r="2149" spans="1:16">
      <c r="A2149" s="6">
        <v>3</v>
      </c>
      <c r="B2149" s="6">
        <v>6</v>
      </c>
      <c r="C2149" s="6">
        <v>6</v>
      </c>
      <c r="D2149" s="6">
        <f t="shared" si="429"/>
        <v>15</v>
      </c>
      <c r="E2149" s="5">
        <f t="shared" si="430"/>
        <v>359.37000000000012</v>
      </c>
      <c r="F2149" s="5">
        <f t="shared" si="431"/>
        <v>208.74481527832023</v>
      </c>
      <c r="G2149" s="5">
        <f t="shared" si="432"/>
        <v>290.89345874736784</v>
      </c>
      <c r="H2149" s="5">
        <f t="shared" si="433"/>
        <v>859.00827402568814</v>
      </c>
      <c r="I2149" s="5">
        <f t="shared" si="434"/>
        <v>720</v>
      </c>
      <c r="J2149" s="5">
        <f t="shared" si="435"/>
        <v>139.00827402568814</v>
      </c>
      <c r="K2149" s="2">
        <f t="shared" si="436"/>
        <v>27413.338090723752</v>
      </c>
      <c r="L2149" s="2">
        <f t="shared" si="437"/>
        <v>55164</v>
      </c>
      <c r="M2149" s="2">
        <f t="shared" si="438"/>
        <v>10560</v>
      </c>
      <c r="N2149" s="6">
        <f t="shared" si="439"/>
        <v>1</v>
      </c>
      <c r="O2149" s="2">
        <f t="shared" si="440"/>
        <v>-2809.3380907237515</v>
      </c>
      <c r="P2149" s="2">
        <f t="shared" si="441"/>
        <v>-2809.3380907237515</v>
      </c>
    </row>
    <row r="2150" spans="1:16">
      <c r="A2150" s="6">
        <v>3</v>
      </c>
      <c r="B2150" s="6">
        <v>6</v>
      </c>
      <c r="C2150" s="6">
        <v>7</v>
      </c>
      <c r="D2150" s="6">
        <f t="shared" si="429"/>
        <v>16</v>
      </c>
      <c r="E2150" s="5">
        <f t="shared" si="430"/>
        <v>359.37000000000012</v>
      </c>
      <c r="F2150" s="5">
        <f t="shared" si="431"/>
        <v>208.74481527832023</v>
      </c>
      <c r="G2150" s="5">
        <f t="shared" si="432"/>
        <v>343.61789814532818</v>
      </c>
      <c r="H2150" s="5">
        <f t="shared" si="433"/>
        <v>911.73271342364842</v>
      </c>
      <c r="I2150" s="5">
        <f t="shared" si="434"/>
        <v>720</v>
      </c>
      <c r="J2150" s="5">
        <f t="shared" si="435"/>
        <v>191.73271342364842</v>
      </c>
      <c r="K2150" s="2">
        <f t="shared" si="436"/>
        <v>28328.692941382786</v>
      </c>
      <c r="L2150" s="2">
        <f t="shared" si="437"/>
        <v>57864</v>
      </c>
      <c r="M2150" s="2">
        <f t="shared" si="438"/>
        <v>11440</v>
      </c>
      <c r="N2150" s="6">
        <f t="shared" si="439"/>
        <v>1</v>
      </c>
      <c r="O2150" s="2">
        <f t="shared" si="440"/>
        <v>-1904.6929413827856</v>
      </c>
      <c r="P2150" s="2">
        <f t="shared" si="441"/>
        <v>-1904.6929413827856</v>
      </c>
    </row>
    <row r="2151" spans="1:16">
      <c r="A2151" s="6">
        <v>3</v>
      </c>
      <c r="B2151" s="6">
        <v>6</v>
      </c>
      <c r="C2151" s="6">
        <v>8</v>
      </c>
      <c r="D2151" s="6">
        <f t="shared" si="429"/>
        <v>17</v>
      </c>
      <c r="E2151" s="5">
        <f t="shared" si="430"/>
        <v>359.37000000000012</v>
      </c>
      <c r="F2151" s="5">
        <f t="shared" si="431"/>
        <v>208.74481527832023</v>
      </c>
      <c r="G2151" s="5">
        <f t="shared" si="432"/>
        <v>397.61499642530839</v>
      </c>
      <c r="H2151" s="5">
        <f t="shared" si="433"/>
        <v>965.72981170362868</v>
      </c>
      <c r="I2151" s="5">
        <f t="shared" si="434"/>
        <v>720</v>
      </c>
      <c r="J2151" s="5">
        <f t="shared" si="435"/>
        <v>245.72981170362868</v>
      </c>
      <c r="K2151" s="2">
        <f t="shared" si="436"/>
        <v>29266.142564299109</v>
      </c>
      <c r="L2151" s="2">
        <f t="shared" si="437"/>
        <v>60564</v>
      </c>
      <c r="M2151" s="2">
        <f t="shared" si="438"/>
        <v>12320</v>
      </c>
      <c r="N2151" s="6">
        <f t="shared" si="439"/>
        <v>1</v>
      </c>
      <c r="O2151" s="2">
        <f t="shared" si="440"/>
        <v>-1022.1425642991089</v>
      </c>
      <c r="P2151" s="2">
        <f t="shared" si="441"/>
        <v>-1022.1425642991089</v>
      </c>
    </row>
    <row r="2152" spans="1:16">
      <c r="A2152" s="6">
        <v>3</v>
      </c>
      <c r="B2152" s="6">
        <v>6</v>
      </c>
      <c r="C2152" s="6">
        <v>9</v>
      </c>
      <c r="D2152" s="6">
        <f t="shared" si="429"/>
        <v>18</v>
      </c>
      <c r="E2152" s="5">
        <f t="shared" si="430"/>
        <v>359.37000000000012</v>
      </c>
      <c r="F2152" s="5">
        <f t="shared" si="431"/>
        <v>208.74481527832023</v>
      </c>
      <c r="G2152" s="5">
        <f t="shared" si="432"/>
        <v>452.90833186570285</v>
      </c>
      <c r="H2152" s="5">
        <f t="shared" si="433"/>
        <v>1021.0231471440231</v>
      </c>
      <c r="I2152" s="5">
        <f t="shared" si="434"/>
        <v>720</v>
      </c>
      <c r="J2152" s="5">
        <f t="shared" si="435"/>
        <v>301.02314714402314</v>
      </c>
      <c r="K2152" s="2">
        <f t="shared" si="436"/>
        <v>30226.096304583734</v>
      </c>
      <c r="L2152" s="2">
        <f t="shared" si="437"/>
        <v>63264</v>
      </c>
      <c r="M2152" s="2">
        <f t="shared" si="438"/>
        <v>13200</v>
      </c>
      <c r="N2152" s="6">
        <f t="shared" si="439"/>
        <v>1</v>
      </c>
      <c r="O2152" s="2">
        <f t="shared" si="440"/>
        <v>-162.09630458373431</v>
      </c>
      <c r="P2152" s="2">
        <f t="shared" si="441"/>
        <v>-162.09630458373431</v>
      </c>
    </row>
    <row r="2153" spans="1:16">
      <c r="A2153" s="6">
        <v>3</v>
      </c>
      <c r="B2153" s="6">
        <v>6</v>
      </c>
      <c r="C2153" s="6">
        <v>10</v>
      </c>
      <c r="D2153" s="6">
        <f t="shared" si="429"/>
        <v>19</v>
      </c>
      <c r="E2153" s="5">
        <f t="shared" si="430"/>
        <v>359.37000000000012</v>
      </c>
      <c r="F2153" s="5">
        <f t="shared" si="431"/>
        <v>208.74481527832023</v>
      </c>
      <c r="G2153" s="5">
        <f t="shared" si="432"/>
        <v>509.52187334891573</v>
      </c>
      <c r="H2153" s="5">
        <f t="shared" si="433"/>
        <v>1077.636688627236</v>
      </c>
      <c r="I2153" s="5">
        <f t="shared" si="434"/>
        <v>720</v>
      </c>
      <c r="J2153" s="5">
        <f t="shared" si="435"/>
        <v>357.63668862723603</v>
      </c>
      <c r="K2153" s="2">
        <f t="shared" si="436"/>
        <v>31208.970288667293</v>
      </c>
      <c r="L2153" s="2">
        <f t="shared" si="437"/>
        <v>65964</v>
      </c>
      <c r="M2153" s="2">
        <f t="shared" si="438"/>
        <v>14080</v>
      </c>
      <c r="N2153" s="6">
        <f t="shared" si="439"/>
        <v>1</v>
      </c>
      <c r="O2153" s="2">
        <f t="shared" si="440"/>
        <v>675.02971133270694</v>
      </c>
      <c r="P2153" s="2">
        <f t="shared" si="441"/>
        <v>675.02971133270694</v>
      </c>
    </row>
    <row r="2154" spans="1:16">
      <c r="A2154" s="6">
        <v>3</v>
      </c>
      <c r="B2154" s="6">
        <v>6</v>
      </c>
      <c r="C2154" s="6">
        <v>11</v>
      </c>
      <c r="D2154" s="6">
        <f t="shared" si="429"/>
        <v>20</v>
      </c>
      <c r="E2154" s="5">
        <f t="shared" si="430"/>
        <v>359.37000000000012</v>
      </c>
      <c r="F2154" s="5">
        <f t="shared" si="431"/>
        <v>208.74481527832023</v>
      </c>
      <c r="G2154" s="5">
        <f t="shared" si="432"/>
        <v>567.47998644235474</v>
      </c>
      <c r="H2154" s="5">
        <f t="shared" si="433"/>
        <v>1135.5948017206752</v>
      </c>
      <c r="I2154" s="5">
        <f t="shared" si="434"/>
        <v>720</v>
      </c>
      <c r="J2154" s="5">
        <f t="shared" si="435"/>
        <v>415.59480172067515</v>
      </c>
      <c r="K2154" s="2">
        <f t="shared" si="436"/>
        <v>32215.187529872834</v>
      </c>
      <c r="L2154" s="2">
        <f t="shared" si="437"/>
        <v>68664</v>
      </c>
      <c r="M2154" s="2">
        <f t="shared" si="438"/>
        <v>14960</v>
      </c>
      <c r="N2154" s="6">
        <f t="shared" si="439"/>
        <v>1</v>
      </c>
      <c r="O2154" s="2">
        <f t="shared" si="440"/>
        <v>1488.8124701271663</v>
      </c>
      <c r="P2154" s="2">
        <f t="shared" si="441"/>
        <v>1488.8124701271663</v>
      </c>
    </row>
    <row r="2155" spans="1:16">
      <c r="A2155" s="6">
        <v>3</v>
      </c>
      <c r="B2155" s="6">
        <v>6</v>
      </c>
      <c r="C2155" s="6">
        <v>12</v>
      </c>
      <c r="D2155" s="6">
        <f t="shared" si="429"/>
        <v>21</v>
      </c>
      <c r="E2155" s="5">
        <f t="shared" si="430"/>
        <v>359.37000000000012</v>
      </c>
      <c r="F2155" s="5">
        <f t="shared" si="431"/>
        <v>208.74481527832023</v>
      </c>
      <c r="G2155" s="5">
        <f t="shared" si="432"/>
        <v>626.80743957041921</v>
      </c>
      <c r="H2155" s="5">
        <f t="shared" si="433"/>
        <v>1194.9222548487396</v>
      </c>
      <c r="I2155" s="5">
        <f t="shared" si="434"/>
        <v>720</v>
      </c>
      <c r="J2155" s="5">
        <f t="shared" si="435"/>
        <v>474.92225484873961</v>
      </c>
      <c r="K2155" s="2">
        <f t="shared" si="436"/>
        <v>33245.178035568395</v>
      </c>
      <c r="L2155" s="2">
        <f t="shared" si="437"/>
        <v>71364</v>
      </c>
      <c r="M2155" s="2">
        <f t="shared" si="438"/>
        <v>15840</v>
      </c>
      <c r="N2155" s="6">
        <f t="shared" si="439"/>
        <v>1</v>
      </c>
      <c r="O2155" s="2">
        <f t="shared" si="440"/>
        <v>2278.821964431605</v>
      </c>
      <c r="P2155" s="2">
        <f t="shared" si="441"/>
        <v>2278.821964431605</v>
      </c>
    </row>
    <row r="2156" spans="1:16">
      <c r="A2156" s="6">
        <v>3</v>
      </c>
      <c r="B2156" s="6">
        <v>6</v>
      </c>
      <c r="C2156" s="6">
        <v>13</v>
      </c>
      <c r="D2156" s="6">
        <f t="shared" si="429"/>
        <v>22</v>
      </c>
      <c r="E2156" s="5">
        <f t="shared" si="430"/>
        <v>359.37000000000012</v>
      </c>
      <c r="F2156" s="5">
        <f t="shared" si="431"/>
        <v>208.74481527832023</v>
      </c>
      <c r="G2156" s="5">
        <f t="shared" si="432"/>
        <v>687.52941027880343</v>
      </c>
      <c r="H2156" s="5">
        <f t="shared" si="433"/>
        <v>1255.6442255571237</v>
      </c>
      <c r="I2156" s="5">
        <f t="shared" si="434"/>
        <v>720</v>
      </c>
      <c r="J2156" s="5">
        <f t="shared" si="435"/>
        <v>535.64422555712372</v>
      </c>
      <c r="K2156" s="2">
        <f t="shared" si="436"/>
        <v>34299.378915922287</v>
      </c>
      <c r="L2156" s="2">
        <f t="shared" si="437"/>
        <v>74064</v>
      </c>
      <c r="M2156" s="2">
        <f t="shared" si="438"/>
        <v>16720</v>
      </c>
      <c r="N2156" s="6">
        <f t="shared" si="439"/>
        <v>1</v>
      </c>
      <c r="O2156" s="2">
        <f t="shared" si="440"/>
        <v>3044.621084077713</v>
      </c>
      <c r="P2156" s="2">
        <f t="shared" si="441"/>
        <v>3044.621084077713</v>
      </c>
    </row>
    <row r="2157" spans="1:16">
      <c r="A2157" s="6">
        <v>3</v>
      </c>
      <c r="B2157" s="6">
        <v>6</v>
      </c>
      <c r="C2157" s="6">
        <v>14</v>
      </c>
      <c r="D2157" s="6">
        <f t="shared" si="429"/>
        <v>23</v>
      </c>
      <c r="E2157" s="5">
        <f t="shared" si="430"/>
        <v>359.37000000000012</v>
      </c>
      <c r="F2157" s="5">
        <f t="shared" si="431"/>
        <v>208.74481527832023</v>
      </c>
      <c r="G2157" s="5">
        <f t="shared" si="432"/>
        <v>749.67149159246469</v>
      </c>
      <c r="H2157" s="5">
        <f t="shared" si="433"/>
        <v>1317.786306870785</v>
      </c>
      <c r="I2157" s="5">
        <f t="shared" si="434"/>
        <v>720</v>
      </c>
      <c r="J2157" s="5">
        <f t="shared" si="435"/>
        <v>597.78630687078498</v>
      </c>
      <c r="K2157" s="2">
        <f t="shared" si="436"/>
        <v>35378.234494284465</v>
      </c>
      <c r="L2157" s="2">
        <f t="shared" si="437"/>
        <v>76764</v>
      </c>
      <c r="M2157" s="2">
        <f t="shared" si="438"/>
        <v>17600</v>
      </c>
      <c r="N2157" s="6">
        <f t="shared" si="439"/>
        <v>1</v>
      </c>
      <c r="O2157" s="2">
        <f t="shared" si="440"/>
        <v>3785.7655057155353</v>
      </c>
      <c r="P2157" s="2">
        <f t="shared" si="441"/>
        <v>3785.7655057155353</v>
      </c>
    </row>
    <row r="2158" spans="1:16">
      <c r="A2158" s="6">
        <v>3</v>
      </c>
      <c r="B2158" s="6">
        <v>6</v>
      </c>
      <c r="C2158" s="6">
        <v>15</v>
      </c>
      <c r="D2158" s="6">
        <f t="shared" si="429"/>
        <v>24</v>
      </c>
      <c r="E2158" s="5">
        <f t="shared" si="430"/>
        <v>359.37000000000012</v>
      </c>
      <c r="F2158" s="5">
        <f t="shared" si="431"/>
        <v>208.74481527832023</v>
      </c>
      <c r="G2158" s="5">
        <f t="shared" si="432"/>
        <v>813.25969846861108</v>
      </c>
      <c r="H2158" s="5">
        <f t="shared" si="433"/>
        <v>1381.3745137469314</v>
      </c>
      <c r="I2158" s="5">
        <f t="shared" si="434"/>
        <v>720</v>
      </c>
      <c r="J2158" s="5">
        <f t="shared" si="435"/>
        <v>661.37451374693137</v>
      </c>
      <c r="K2158" s="2">
        <f t="shared" si="436"/>
        <v>36482.196419217558</v>
      </c>
      <c r="L2158" s="2">
        <f t="shared" si="437"/>
        <v>79464</v>
      </c>
      <c r="M2158" s="2">
        <f t="shared" si="438"/>
        <v>18480</v>
      </c>
      <c r="N2158" s="6">
        <f t="shared" si="439"/>
        <v>1</v>
      </c>
      <c r="O2158" s="2">
        <f t="shared" si="440"/>
        <v>4501.8035807824417</v>
      </c>
      <c r="P2158" s="2">
        <f t="shared" si="441"/>
        <v>4501.8035807824417</v>
      </c>
    </row>
    <row r="2159" spans="1:16">
      <c r="A2159" s="6">
        <v>3</v>
      </c>
      <c r="B2159" s="6">
        <v>6</v>
      </c>
      <c r="C2159" s="6">
        <v>16</v>
      </c>
      <c r="D2159" s="6">
        <f t="shared" si="429"/>
        <v>25</v>
      </c>
      <c r="E2159" s="5">
        <f t="shared" si="430"/>
        <v>359.37000000000012</v>
      </c>
      <c r="F2159" s="5">
        <f t="shared" si="431"/>
        <v>208.74481527832023</v>
      </c>
      <c r="G2159" s="5">
        <f t="shared" si="432"/>
        <v>878.32047434610013</v>
      </c>
      <c r="H2159" s="5">
        <f t="shared" si="433"/>
        <v>1446.4352896244204</v>
      </c>
      <c r="I2159" s="5">
        <f t="shared" si="434"/>
        <v>720</v>
      </c>
      <c r="J2159" s="5">
        <f t="shared" si="435"/>
        <v>726.43528962442042</v>
      </c>
      <c r="K2159" s="2">
        <f t="shared" si="436"/>
        <v>37611.723778201747</v>
      </c>
      <c r="L2159" s="2">
        <f t="shared" si="437"/>
        <v>82164</v>
      </c>
      <c r="M2159" s="2">
        <f t="shared" si="438"/>
        <v>19360</v>
      </c>
      <c r="N2159" s="6">
        <f t="shared" si="439"/>
        <v>1</v>
      </c>
      <c r="O2159" s="2">
        <f t="shared" si="440"/>
        <v>5192.2762217982527</v>
      </c>
      <c r="P2159" s="2">
        <f t="shared" si="441"/>
        <v>5192.2762217982527</v>
      </c>
    </row>
    <row r="2160" spans="1:16">
      <c r="A2160" s="6">
        <v>3</v>
      </c>
      <c r="B2160" s="6">
        <v>6</v>
      </c>
      <c r="C2160" s="6">
        <v>17</v>
      </c>
      <c r="D2160" s="6">
        <f t="shared" si="429"/>
        <v>26</v>
      </c>
      <c r="E2160" s="5">
        <f t="shared" si="430"/>
        <v>359.37000000000012</v>
      </c>
      <c r="F2160" s="5">
        <f t="shared" si="431"/>
        <v>208.74481527832023</v>
      </c>
      <c r="G2160" s="5">
        <f t="shared" si="432"/>
        <v>944.88069779264049</v>
      </c>
      <c r="H2160" s="5">
        <f t="shared" si="433"/>
        <v>1512.9955130709609</v>
      </c>
      <c r="I2160" s="5">
        <f t="shared" si="434"/>
        <v>720</v>
      </c>
      <c r="J2160" s="5">
        <f t="shared" si="435"/>
        <v>792.9955130709609</v>
      </c>
      <c r="K2160" s="2">
        <f t="shared" si="436"/>
        <v>38767.283213037517</v>
      </c>
      <c r="L2160" s="2">
        <f t="shared" si="437"/>
        <v>84864</v>
      </c>
      <c r="M2160" s="2">
        <f t="shared" si="438"/>
        <v>20240</v>
      </c>
      <c r="N2160" s="6">
        <f t="shared" si="439"/>
        <v>1</v>
      </c>
      <c r="O2160" s="2">
        <f t="shared" si="440"/>
        <v>5856.7167869624827</v>
      </c>
      <c r="P2160" s="2">
        <f t="shared" si="441"/>
        <v>5856.7167869624827</v>
      </c>
    </row>
    <row r="2161" spans="1:16">
      <c r="A2161" s="6">
        <v>3</v>
      </c>
      <c r="B2161" s="6">
        <v>6</v>
      </c>
      <c r="C2161" s="6">
        <v>18</v>
      </c>
      <c r="D2161" s="6">
        <f t="shared" si="429"/>
        <v>27</v>
      </c>
      <c r="E2161" s="5">
        <f t="shared" si="430"/>
        <v>359.37000000000012</v>
      </c>
      <c r="F2161" s="5">
        <f t="shared" si="431"/>
        <v>208.74481527832023</v>
      </c>
      <c r="G2161" s="5">
        <f t="shared" si="432"/>
        <v>1012.9676892512279</v>
      </c>
      <c r="H2161" s="5">
        <f t="shared" si="433"/>
        <v>1581.0825045295483</v>
      </c>
      <c r="I2161" s="5">
        <f t="shared" si="434"/>
        <v>720</v>
      </c>
      <c r="J2161" s="5">
        <f t="shared" si="435"/>
        <v>861.08250452954826</v>
      </c>
      <c r="K2161" s="2">
        <f t="shared" si="436"/>
        <v>39949.349036971325</v>
      </c>
      <c r="L2161" s="2">
        <f t="shared" si="437"/>
        <v>87564</v>
      </c>
      <c r="M2161" s="2">
        <f t="shared" si="438"/>
        <v>21120</v>
      </c>
      <c r="N2161" s="6">
        <f t="shared" si="439"/>
        <v>1</v>
      </c>
      <c r="O2161" s="2">
        <f t="shared" si="440"/>
        <v>6494.6509630286746</v>
      </c>
      <c r="P2161" s="2">
        <f t="shared" si="441"/>
        <v>6494.6509630286746</v>
      </c>
    </row>
    <row r="2162" spans="1:16">
      <c r="A2162" s="6">
        <v>3</v>
      </c>
      <c r="B2162" s="6">
        <v>6</v>
      </c>
      <c r="C2162" s="6">
        <v>19</v>
      </c>
      <c r="D2162" s="6">
        <f t="shared" si="429"/>
        <v>28</v>
      </c>
      <c r="E2162" s="5">
        <f t="shared" si="430"/>
        <v>359.37000000000012</v>
      </c>
      <c r="F2162" s="5">
        <f t="shared" si="431"/>
        <v>208.74481527832023</v>
      </c>
      <c r="G2162" s="5">
        <f t="shared" si="432"/>
        <v>1082.6092178872495</v>
      </c>
      <c r="H2162" s="5">
        <f t="shared" si="433"/>
        <v>1650.7240331655698</v>
      </c>
      <c r="I2162" s="5">
        <f t="shared" si="434"/>
        <v>720</v>
      </c>
      <c r="J2162" s="5">
        <f t="shared" si="435"/>
        <v>930.72403316556984</v>
      </c>
      <c r="K2162" s="2">
        <f t="shared" si="436"/>
        <v>41158.403353568923</v>
      </c>
      <c r="L2162" s="2">
        <f t="shared" si="437"/>
        <v>90264</v>
      </c>
      <c r="M2162" s="2">
        <f t="shared" si="438"/>
        <v>22000</v>
      </c>
      <c r="N2162" s="6">
        <f t="shared" si="439"/>
        <v>1</v>
      </c>
      <c r="O2162" s="2">
        <f t="shared" si="440"/>
        <v>7105.5966464310768</v>
      </c>
      <c r="P2162" s="2">
        <f t="shared" si="441"/>
        <v>7105.5966464310768</v>
      </c>
    </row>
    <row r="2163" spans="1:16">
      <c r="A2163" s="6">
        <v>3</v>
      </c>
      <c r="B2163" s="6">
        <v>6</v>
      </c>
      <c r="C2163" s="6">
        <v>20</v>
      </c>
      <c r="D2163" s="6">
        <f t="shared" si="429"/>
        <v>29</v>
      </c>
      <c r="E2163" s="5">
        <f t="shared" si="430"/>
        <v>359.37000000000012</v>
      </c>
      <c r="F2163" s="5">
        <f t="shared" si="431"/>
        <v>208.74481527832023</v>
      </c>
      <c r="G2163" s="5">
        <f t="shared" si="432"/>
        <v>1153.8335085377266</v>
      </c>
      <c r="H2163" s="5">
        <f t="shared" si="433"/>
        <v>1721.9483238160469</v>
      </c>
      <c r="I2163" s="5">
        <f t="shared" si="434"/>
        <v>720</v>
      </c>
      <c r="J2163" s="5">
        <f t="shared" si="435"/>
        <v>1001.9483238160469</v>
      </c>
      <c r="K2163" s="2">
        <f t="shared" si="436"/>
        <v>42394.936177361924</v>
      </c>
      <c r="L2163" s="2">
        <f t="shared" si="437"/>
        <v>92964</v>
      </c>
      <c r="M2163" s="2">
        <f t="shared" si="438"/>
        <v>22880</v>
      </c>
      <c r="N2163" s="6">
        <f t="shared" si="439"/>
        <v>1</v>
      </c>
      <c r="O2163" s="2">
        <f t="shared" si="440"/>
        <v>7689.0638226380761</v>
      </c>
      <c r="P2163" s="2">
        <f t="shared" si="441"/>
        <v>7689.0638226380761</v>
      </c>
    </row>
    <row r="2164" spans="1:16">
      <c r="A2164" s="6">
        <v>3</v>
      </c>
      <c r="B2164" s="6">
        <v>6</v>
      </c>
      <c r="C2164" s="6">
        <v>21</v>
      </c>
      <c r="D2164" s="6">
        <f t="shared" si="429"/>
        <v>30</v>
      </c>
      <c r="E2164" s="5">
        <f t="shared" si="430"/>
        <v>359.37000000000012</v>
      </c>
      <c r="F2164" s="5">
        <f t="shared" si="431"/>
        <v>208.74481527832023</v>
      </c>
      <c r="G2164" s="5">
        <f t="shared" si="432"/>
        <v>1226.6692487641703</v>
      </c>
      <c r="H2164" s="5">
        <f t="shared" si="433"/>
        <v>1794.7840640424906</v>
      </c>
      <c r="I2164" s="5">
        <f t="shared" si="434"/>
        <v>720</v>
      </c>
      <c r="J2164" s="5">
        <f t="shared" si="435"/>
        <v>1074.7840640424906</v>
      </c>
      <c r="K2164" s="2">
        <f t="shared" si="436"/>
        <v>43659.445556293242</v>
      </c>
      <c r="L2164" s="2">
        <f t="shared" si="437"/>
        <v>95664</v>
      </c>
      <c r="M2164" s="2">
        <f t="shared" si="438"/>
        <v>23760</v>
      </c>
      <c r="N2164" s="6">
        <f t="shared" si="439"/>
        <v>1</v>
      </c>
      <c r="O2164" s="2">
        <f t="shared" si="440"/>
        <v>8244.5544437067583</v>
      </c>
      <c r="P2164" s="2">
        <f t="shared" si="441"/>
        <v>8244.5544437067583</v>
      </c>
    </row>
    <row r="2165" spans="1:16">
      <c r="A2165" s="6">
        <v>3</v>
      </c>
      <c r="B2165" s="6">
        <v>6</v>
      </c>
      <c r="C2165" s="6">
        <v>22</v>
      </c>
      <c r="D2165" s="6">
        <f t="shared" si="429"/>
        <v>31</v>
      </c>
      <c r="E2165" s="5">
        <f t="shared" si="430"/>
        <v>359.37000000000012</v>
      </c>
      <c r="F2165" s="5">
        <f t="shared" si="431"/>
        <v>208.74481527832023</v>
      </c>
      <c r="G2165" s="5">
        <f t="shared" si="432"/>
        <v>1301.1455960105666</v>
      </c>
      <c r="H2165" s="5">
        <f t="shared" si="433"/>
        <v>1869.2604112888869</v>
      </c>
      <c r="I2165" s="5">
        <f t="shared" si="434"/>
        <v>720</v>
      </c>
      <c r="J2165" s="5">
        <f t="shared" si="435"/>
        <v>1149.2604112888869</v>
      </c>
      <c r="K2165" s="2">
        <f t="shared" si="436"/>
        <v>44952.437695987617</v>
      </c>
      <c r="L2165" s="2">
        <f t="shared" si="437"/>
        <v>98364</v>
      </c>
      <c r="M2165" s="2">
        <f t="shared" si="438"/>
        <v>24640</v>
      </c>
      <c r="N2165" s="6">
        <f t="shared" si="439"/>
        <v>1</v>
      </c>
      <c r="O2165" s="2">
        <f t="shared" si="440"/>
        <v>8771.5623040123828</v>
      </c>
      <c r="P2165" s="2">
        <f t="shared" si="441"/>
        <v>8771.5623040123828</v>
      </c>
    </row>
    <row r="2166" spans="1:16">
      <c r="A2166" s="6">
        <v>3</v>
      </c>
      <c r="B2166" s="6">
        <v>6</v>
      </c>
      <c r="C2166" s="6">
        <v>23</v>
      </c>
      <c r="D2166" s="6">
        <f t="shared" si="429"/>
        <v>32</v>
      </c>
      <c r="E2166" s="5">
        <f t="shared" si="430"/>
        <v>359.37000000000012</v>
      </c>
      <c r="F2166" s="5">
        <f t="shared" si="431"/>
        <v>208.74481527832023</v>
      </c>
      <c r="G2166" s="5">
        <f t="shared" si="432"/>
        <v>1377.292184868003</v>
      </c>
      <c r="H2166" s="5">
        <f t="shared" si="433"/>
        <v>1945.4070001463233</v>
      </c>
      <c r="I2166" s="5">
        <f t="shared" si="434"/>
        <v>720</v>
      </c>
      <c r="J2166" s="5">
        <f t="shared" si="435"/>
        <v>1225.4070001463233</v>
      </c>
      <c r="K2166" s="2">
        <f t="shared" si="436"/>
        <v>46274.427085873671</v>
      </c>
      <c r="L2166" s="2">
        <f t="shared" si="437"/>
        <v>101064</v>
      </c>
      <c r="M2166" s="2">
        <f t="shared" si="438"/>
        <v>25520</v>
      </c>
      <c r="N2166" s="6">
        <f t="shared" si="439"/>
        <v>1</v>
      </c>
      <c r="O2166" s="2">
        <f t="shared" si="440"/>
        <v>9269.5729141263291</v>
      </c>
      <c r="P2166" s="2">
        <f t="shared" si="441"/>
        <v>9269.5729141263291</v>
      </c>
    </row>
    <row r="2167" spans="1:16">
      <c r="A2167" s="6">
        <v>3</v>
      </c>
      <c r="B2167" s="6">
        <v>6</v>
      </c>
      <c r="C2167" s="6">
        <v>24</v>
      </c>
      <c r="D2167" s="6">
        <f t="shared" si="429"/>
        <v>33</v>
      </c>
      <c r="E2167" s="5">
        <f t="shared" si="430"/>
        <v>359.37000000000012</v>
      </c>
      <c r="F2167" s="5">
        <f t="shared" si="431"/>
        <v>208.74481527832023</v>
      </c>
      <c r="G2167" s="5">
        <f t="shared" si="432"/>
        <v>1455.1391344474989</v>
      </c>
      <c r="H2167" s="5">
        <f t="shared" si="433"/>
        <v>2023.2539497258192</v>
      </c>
      <c r="I2167" s="5">
        <f t="shared" si="434"/>
        <v>720</v>
      </c>
      <c r="J2167" s="5">
        <f t="shared" si="435"/>
        <v>1303.2539497258192</v>
      </c>
      <c r="K2167" s="2">
        <f t="shared" si="436"/>
        <v>47625.936627184361</v>
      </c>
      <c r="L2167" s="2">
        <f t="shared" si="437"/>
        <v>103764</v>
      </c>
      <c r="M2167" s="2">
        <f t="shared" si="438"/>
        <v>26400</v>
      </c>
      <c r="N2167" s="6">
        <f t="shared" si="439"/>
        <v>1</v>
      </c>
      <c r="O2167" s="2">
        <f t="shared" si="440"/>
        <v>9738.063372815639</v>
      </c>
      <c r="P2167" s="2">
        <f t="shared" si="441"/>
        <v>9738.063372815639</v>
      </c>
    </row>
    <row r="2168" spans="1:16">
      <c r="A2168" s="6">
        <v>3</v>
      </c>
      <c r="B2168" s="6">
        <v>6</v>
      </c>
      <c r="C2168" s="6">
        <v>25</v>
      </c>
      <c r="D2168" s="6">
        <f t="shared" si="429"/>
        <v>34</v>
      </c>
      <c r="E2168" s="5">
        <f t="shared" si="430"/>
        <v>359.37000000000012</v>
      </c>
      <c r="F2168" s="5">
        <f t="shared" si="431"/>
        <v>208.74481527832023</v>
      </c>
      <c r="G2168" s="5">
        <f t="shared" si="432"/>
        <v>1534.7170558625965</v>
      </c>
      <c r="H2168" s="5">
        <f t="shared" si="433"/>
        <v>2102.8318711409165</v>
      </c>
      <c r="I2168" s="5">
        <f t="shared" si="434"/>
        <v>720</v>
      </c>
      <c r="J2168" s="5">
        <f t="shared" si="435"/>
        <v>1382.8318711409165</v>
      </c>
      <c r="K2168" s="2">
        <f t="shared" si="436"/>
        <v>49007.497762863131</v>
      </c>
      <c r="L2168" s="2">
        <f t="shared" si="437"/>
        <v>106464</v>
      </c>
      <c r="M2168" s="2">
        <f t="shared" si="438"/>
        <v>27280</v>
      </c>
      <c r="N2168" s="6">
        <f t="shared" si="439"/>
        <v>1</v>
      </c>
      <c r="O2168" s="2">
        <f t="shared" si="440"/>
        <v>10176.502237136869</v>
      </c>
      <c r="P2168" s="2">
        <f t="shared" si="441"/>
        <v>10176.502237136869</v>
      </c>
    </row>
    <row r="2169" spans="1:16">
      <c r="A2169" s="6">
        <v>3</v>
      </c>
      <c r="B2169" s="6">
        <v>6</v>
      </c>
      <c r="C2169" s="6">
        <v>26</v>
      </c>
      <c r="D2169" s="6">
        <f t="shared" si="429"/>
        <v>35</v>
      </c>
      <c r="E2169" s="5">
        <f t="shared" si="430"/>
        <v>359.37000000000012</v>
      </c>
      <c r="F2169" s="5">
        <f t="shared" si="431"/>
        <v>208.74481527832023</v>
      </c>
      <c r="G2169" s="5">
        <f t="shared" si="432"/>
        <v>1616.0570598233144</v>
      </c>
      <c r="H2169" s="5">
        <f t="shared" si="433"/>
        <v>2184.1718751016347</v>
      </c>
      <c r="I2169" s="5">
        <f t="shared" si="434"/>
        <v>720</v>
      </c>
      <c r="J2169" s="5">
        <f t="shared" si="435"/>
        <v>1464.1718751016347</v>
      </c>
      <c r="K2169" s="2">
        <f t="shared" si="436"/>
        <v>50419.650609403383</v>
      </c>
      <c r="L2169" s="2">
        <f t="shared" si="437"/>
        <v>109164</v>
      </c>
      <c r="M2169" s="2">
        <f t="shared" si="438"/>
        <v>28160</v>
      </c>
      <c r="N2169" s="6">
        <f t="shared" si="439"/>
        <v>1</v>
      </c>
      <c r="O2169" s="2">
        <f t="shared" si="440"/>
        <v>10584.349390596617</v>
      </c>
      <c r="P2169" s="2">
        <f t="shared" si="441"/>
        <v>10584.349390596617</v>
      </c>
    </row>
    <row r="2170" spans="1:16">
      <c r="A2170" s="6">
        <v>3</v>
      </c>
      <c r="B2170" s="6">
        <v>6</v>
      </c>
      <c r="C2170" s="6">
        <v>27</v>
      </c>
      <c r="D2170" s="6">
        <f t="shared" si="429"/>
        <v>36</v>
      </c>
      <c r="E2170" s="5">
        <f t="shared" si="430"/>
        <v>359.37000000000012</v>
      </c>
      <c r="F2170" s="5">
        <f t="shared" si="431"/>
        <v>208.74481527832023</v>
      </c>
      <c r="G2170" s="5">
        <f t="shared" si="432"/>
        <v>1699.1907643430709</v>
      </c>
      <c r="H2170" s="5">
        <f t="shared" si="433"/>
        <v>2267.3055796213912</v>
      </c>
      <c r="I2170" s="5">
        <f t="shared" si="434"/>
        <v>720</v>
      </c>
      <c r="J2170" s="5">
        <f t="shared" si="435"/>
        <v>1547.3055796213912</v>
      </c>
      <c r="K2170" s="2">
        <f t="shared" si="436"/>
        <v>51862.944090649151</v>
      </c>
      <c r="L2170" s="2">
        <f t="shared" si="437"/>
        <v>111864</v>
      </c>
      <c r="M2170" s="2">
        <f t="shared" si="438"/>
        <v>29040</v>
      </c>
      <c r="N2170" s="6">
        <f t="shared" si="439"/>
        <v>1</v>
      </c>
      <c r="O2170" s="2">
        <f t="shared" si="440"/>
        <v>10961.055909350849</v>
      </c>
      <c r="P2170" s="2">
        <f t="shared" si="441"/>
        <v>10961.055909350849</v>
      </c>
    </row>
    <row r="2171" spans="1:16">
      <c r="A2171" s="6">
        <v>3</v>
      </c>
      <c r="B2171" s="6">
        <v>6</v>
      </c>
      <c r="C2171" s="6">
        <v>28</v>
      </c>
      <c r="D2171" s="6">
        <f t="shared" si="429"/>
        <v>37</v>
      </c>
      <c r="E2171" s="5">
        <f t="shared" si="430"/>
        <v>359.37000000000012</v>
      </c>
      <c r="F2171" s="5">
        <f t="shared" si="431"/>
        <v>208.74481527832023</v>
      </c>
      <c r="G2171" s="5">
        <f t="shared" si="432"/>
        <v>1784.1503025602246</v>
      </c>
      <c r="H2171" s="5">
        <f t="shared" si="433"/>
        <v>2352.2651178385449</v>
      </c>
      <c r="I2171" s="5">
        <f t="shared" si="434"/>
        <v>720</v>
      </c>
      <c r="J2171" s="5">
        <f t="shared" si="435"/>
        <v>1632.2651178385449</v>
      </c>
      <c r="K2171" s="2">
        <f t="shared" si="436"/>
        <v>53337.93607358585</v>
      </c>
      <c r="L2171" s="2">
        <f t="shared" si="437"/>
        <v>114564</v>
      </c>
      <c r="M2171" s="2">
        <f t="shared" si="438"/>
        <v>29920</v>
      </c>
      <c r="N2171" s="6">
        <f t="shared" si="439"/>
        <v>1</v>
      </c>
      <c r="O2171" s="2">
        <f t="shared" si="440"/>
        <v>11306.06392641415</v>
      </c>
      <c r="P2171" s="2">
        <f t="shared" si="441"/>
        <v>11306.06392641415</v>
      </c>
    </row>
    <row r="2172" spans="1:16">
      <c r="A2172" s="6">
        <v>3</v>
      </c>
      <c r="B2172" s="6">
        <v>6</v>
      </c>
      <c r="C2172" s="6">
        <v>29</v>
      </c>
      <c r="D2172" s="6">
        <f t="shared" si="429"/>
        <v>38</v>
      </c>
      <c r="E2172" s="5">
        <f t="shared" si="430"/>
        <v>359.37000000000012</v>
      </c>
      <c r="F2172" s="5">
        <f t="shared" si="431"/>
        <v>208.74481527832023</v>
      </c>
      <c r="G2172" s="5">
        <f t="shared" si="432"/>
        <v>1870.9683306758782</v>
      </c>
      <c r="H2172" s="5">
        <f t="shared" si="433"/>
        <v>2439.0831459541987</v>
      </c>
      <c r="I2172" s="5">
        <f t="shared" si="434"/>
        <v>720</v>
      </c>
      <c r="J2172" s="5">
        <f t="shared" si="435"/>
        <v>1719.0831459541987</v>
      </c>
      <c r="K2172" s="2">
        <f t="shared" si="436"/>
        <v>54845.193506149284</v>
      </c>
      <c r="L2172" s="2">
        <f t="shared" si="437"/>
        <v>117264</v>
      </c>
      <c r="M2172" s="2">
        <f t="shared" si="438"/>
        <v>30800</v>
      </c>
      <c r="N2172" s="6">
        <f t="shared" si="439"/>
        <v>1</v>
      </c>
      <c r="O2172" s="2">
        <f t="shared" si="440"/>
        <v>11618.806493850716</v>
      </c>
      <c r="P2172" s="2">
        <f t="shared" si="441"/>
        <v>11618.806493850716</v>
      </c>
    </row>
    <row r="2173" spans="1:16">
      <c r="A2173" s="6">
        <v>3</v>
      </c>
      <c r="B2173" s="6">
        <v>6</v>
      </c>
      <c r="C2173" s="6">
        <v>30</v>
      </c>
      <c r="D2173" s="6">
        <f t="shared" si="429"/>
        <v>39</v>
      </c>
      <c r="E2173" s="5">
        <f t="shared" si="430"/>
        <v>359.37000000000012</v>
      </c>
      <c r="F2173" s="5">
        <f t="shared" si="431"/>
        <v>208.74481527832023</v>
      </c>
      <c r="G2173" s="5">
        <f t="shared" si="432"/>
        <v>1959.6780360096488</v>
      </c>
      <c r="H2173" s="5">
        <f t="shared" si="433"/>
        <v>2527.7928512879689</v>
      </c>
      <c r="I2173" s="5">
        <f t="shared" si="434"/>
        <v>720</v>
      </c>
      <c r="J2173" s="5">
        <f t="shared" si="435"/>
        <v>1807.7928512879689</v>
      </c>
      <c r="K2173" s="2">
        <f t="shared" si="436"/>
        <v>56385.292557082794</v>
      </c>
      <c r="L2173" s="2">
        <f t="shared" si="437"/>
        <v>119964</v>
      </c>
      <c r="M2173" s="2">
        <f t="shared" si="438"/>
        <v>31680</v>
      </c>
      <c r="N2173" s="6">
        <f t="shared" si="439"/>
        <v>1</v>
      </c>
      <c r="O2173" s="2">
        <f t="shared" si="440"/>
        <v>11898.707442917206</v>
      </c>
      <c r="P2173" s="2">
        <f t="shared" si="441"/>
        <v>11898.707442917206</v>
      </c>
    </row>
    <row r="2174" spans="1:16">
      <c r="A2174" s="6">
        <v>3</v>
      </c>
      <c r="B2174" s="6">
        <v>7</v>
      </c>
      <c r="C2174" s="6">
        <v>0</v>
      </c>
      <c r="D2174" s="6">
        <f t="shared" si="429"/>
        <v>10</v>
      </c>
      <c r="E2174" s="5">
        <f t="shared" si="430"/>
        <v>359.37000000000012</v>
      </c>
      <c r="F2174" s="5">
        <f t="shared" si="431"/>
        <v>249.62400827032465</v>
      </c>
      <c r="G2174" s="5">
        <f t="shared" si="432"/>
        <v>0</v>
      </c>
      <c r="H2174" s="5">
        <f t="shared" si="433"/>
        <v>608.9940082703248</v>
      </c>
      <c r="I2174" s="5">
        <f t="shared" si="434"/>
        <v>608.9940082703248</v>
      </c>
      <c r="J2174" s="5">
        <f t="shared" si="435"/>
        <v>0</v>
      </c>
      <c r="K2174" s="2">
        <f t="shared" si="436"/>
        <v>21145.625287164054</v>
      </c>
      <c r="L2174" s="2">
        <f t="shared" si="437"/>
        <v>41058</v>
      </c>
      <c r="M2174" s="2">
        <f t="shared" si="438"/>
        <v>5720</v>
      </c>
      <c r="N2174" s="6">
        <f t="shared" si="439"/>
        <v>1</v>
      </c>
      <c r="O2174" s="2">
        <f t="shared" si="440"/>
        <v>-5807.6252871640536</v>
      </c>
      <c r="P2174" s="2">
        <f t="shared" si="441"/>
        <v>-5807.6252871640536</v>
      </c>
    </row>
    <row r="2175" spans="1:16">
      <c r="A2175" s="6">
        <v>3</v>
      </c>
      <c r="B2175" s="6">
        <v>7</v>
      </c>
      <c r="C2175" s="6">
        <v>1</v>
      </c>
      <c r="D2175" s="6">
        <f t="shared" si="429"/>
        <v>11</v>
      </c>
      <c r="E2175" s="5">
        <f t="shared" si="430"/>
        <v>359.37000000000012</v>
      </c>
      <c r="F2175" s="5">
        <f t="shared" si="431"/>
        <v>249.62400827032465</v>
      </c>
      <c r="G2175" s="5">
        <f t="shared" si="432"/>
        <v>45.5625</v>
      </c>
      <c r="H2175" s="5">
        <f t="shared" si="433"/>
        <v>654.5565082703248</v>
      </c>
      <c r="I2175" s="5">
        <f t="shared" si="434"/>
        <v>654.5565082703248</v>
      </c>
      <c r="J2175" s="5">
        <f t="shared" si="435"/>
        <v>0</v>
      </c>
      <c r="K2175" s="2">
        <f t="shared" si="436"/>
        <v>22727.656537164054</v>
      </c>
      <c r="L2175" s="2">
        <f t="shared" si="437"/>
        <v>43758</v>
      </c>
      <c r="M2175" s="2">
        <f t="shared" si="438"/>
        <v>6600</v>
      </c>
      <c r="N2175" s="6">
        <f t="shared" si="439"/>
        <v>1</v>
      </c>
      <c r="O2175" s="2">
        <f t="shared" si="440"/>
        <v>-5569.6565371640536</v>
      </c>
      <c r="P2175" s="2">
        <f t="shared" si="441"/>
        <v>-5569.6565371640536</v>
      </c>
    </row>
    <row r="2176" spans="1:16">
      <c r="A2176" s="6">
        <v>3</v>
      </c>
      <c r="B2176" s="6">
        <v>7</v>
      </c>
      <c r="C2176" s="6">
        <v>2</v>
      </c>
      <c r="D2176" s="6">
        <f t="shared" si="429"/>
        <v>12</v>
      </c>
      <c r="E2176" s="5">
        <f t="shared" si="430"/>
        <v>359.37000000000012</v>
      </c>
      <c r="F2176" s="5">
        <f t="shared" si="431"/>
        <v>249.62400827032465</v>
      </c>
      <c r="G2176" s="5">
        <f t="shared" si="432"/>
        <v>92.264062499999994</v>
      </c>
      <c r="H2176" s="5">
        <f t="shared" si="433"/>
        <v>701.25807077032482</v>
      </c>
      <c r="I2176" s="5">
        <f t="shared" si="434"/>
        <v>701.25807077032482</v>
      </c>
      <c r="J2176" s="5">
        <f t="shared" si="435"/>
        <v>0</v>
      </c>
      <c r="K2176" s="2">
        <f t="shared" si="436"/>
        <v>24349.238568414057</v>
      </c>
      <c r="L2176" s="2">
        <f t="shared" si="437"/>
        <v>46458</v>
      </c>
      <c r="M2176" s="2">
        <f t="shared" si="438"/>
        <v>7480</v>
      </c>
      <c r="N2176" s="6">
        <f t="shared" si="439"/>
        <v>1</v>
      </c>
      <c r="O2176" s="2">
        <f t="shared" si="440"/>
        <v>-5371.2385684140572</v>
      </c>
      <c r="P2176" s="2">
        <f t="shared" si="441"/>
        <v>-5371.2385684140572</v>
      </c>
    </row>
    <row r="2177" spans="1:16">
      <c r="A2177" s="6">
        <v>3</v>
      </c>
      <c r="B2177" s="6">
        <v>7</v>
      </c>
      <c r="C2177" s="6">
        <v>3</v>
      </c>
      <c r="D2177" s="6">
        <f t="shared" si="429"/>
        <v>13</v>
      </c>
      <c r="E2177" s="5">
        <f t="shared" si="430"/>
        <v>359.37000000000012</v>
      </c>
      <c r="F2177" s="5">
        <f t="shared" si="431"/>
        <v>249.62400827032465</v>
      </c>
      <c r="G2177" s="5">
        <f t="shared" si="432"/>
        <v>140.12604492187498</v>
      </c>
      <c r="H2177" s="5">
        <f t="shared" si="433"/>
        <v>749.12005319219975</v>
      </c>
      <c r="I2177" s="5">
        <f t="shared" si="434"/>
        <v>720</v>
      </c>
      <c r="J2177" s="5">
        <f t="shared" si="435"/>
        <v>29.120053192199748</v>
      </c>
      <c r="K2177" s="2">
        <f t="shared" si="436"/>
        <v>25505.556479031246</v>
      </c>
      <c r="L2177" s="2">
        <f t="shared" si="437"/>
        <v>49158</v>
      </c>
      <c r="M2177" s="2">
        <f t="shared" si="438"/>
        <v>8360</v>
      </c>
      <c r="N2177" s="6">
        <f t="shared" si="439"/>
        <v>1</v>
      </c>
      <c r="O2177" s="2">
        <f t="shared" si="440"/>
        <v>-4707.5564790312455</v>
      </c>
      <c r="P2177" s="2">
        <f t="shared" si="441"/>
        <v>-4707.5564790312455</v>
      </c>
    </row>
    <row r="2178" spans="1:16">
      <c r="A2178" s="6">
        <v>3</v>
      </c>
      <c r="B2178" s="6">
        <v>7</v>
      </c>
      <c r="C2178" s="6">
        <v>4</v>
      </c>
      <c r="D2178" s="6">
        <f t="shared" si="429"/>
        <v>14</v>
      </c>
      <c r="E2178" s="5">
        <f t="shared" si="430"/>
        <v>359.37000000000012</v>
      </c>
      <c r="F2178" s="5">
        <f t="shared" si="431"/>
        <v>249.62400827032465</v>
      </c>
      <c r="G2178" s="5">
        <f t="shared" si="432"/>
        <v>189.17016064453125</v>
      </c>
      <c r="H2178" s="5">
        <f t="shared" si="433"/>
        <v>798.16416891485608</v>
      </c>
      <c r="I2178" s="5">
        <f t="shared" si="434"/>
        <v>720</v>
      </c>
      <c r="J2178" s="5">
        <f t="shared" si="435"/>
        <v>78.164168914856077</v>
      </c>
      <c r="K2178" s="2">
        <f t="shared" si="436"/>
        <v>26357.016821438472</v>
      </c>
      <c r="L2178" s="2">
        <f t="shared" si="437"/>
        <v>51858</v>
      </c>
      <c r="M2178" s="2">
        <f t="shared" si="438"/>
        <v>9240</v>
      </c>
      <c r="N2178" s="6">
        <f t="shared" si="439"/>
        <v>1</v>
      </c>
      <c r="O2178" s="2">
        <f t="shared" si="440"/>
        <v>-3739.0168214384721</v>
      </c>
      <c r="P2178" s="2">
        <f t="shared" si="441"/>
        <v>-3739.0168214384721</v>
      </c>
    </row>
    <row r="2179" spans="1:16">
      <c r="A2179" s="6">
        <v>3</v>
      </c>
      <c r="B2179" s="6">
        <v>7</v>
      </c>
      <c r="C2179" s="6">
        <v>5</v>
      </c>
      <c r="D2179" s="6">
        <f t="shared" si="429"/>
        <v>15</v>
      </c>
      <c r="E2179" s="5">
        <f t="shared" si="430"/>
        <v>359.37000000000012</v>
      </c>
      <c r="F2179" s="5">
        <f t="shared" si="431"/>
        <v>249.62400827032465</v>
      </c>
      <c r="G2179" s="5">
        <f t="shared" si="432"/>
        <v>239.41848456573481</v>
      </c>
      <c r="H2179" s="5">
        <f t="shared" si="433"/>
        <v>848.41249283605964</v>
      </c>
      <c r="I2179" s="5">
        <f t="shared" si="434"/>
        <v>720</v>
      </c>
      <c r="J2179" s="5">
        <f t="shared" si="435"/>
        <v>128.41249283605964</v>
      </c>
      <c r="K2179" s="2">
        <f t="shared" si="436"/>
        <v>27229.38355618159</v>
      </c>
      <c r="L2179" s="2">
        <f t="shared" si="437"/>
        <v>54558</v>
      </c>
      <c r="M2179" s="2">
        <f t="shared" si="438"/>
        <v>10120</v>
      </c>
      <c r="N2179" s="6">
        <f t="shared" si="439"/>
        <v>1</v>
      </c>
      <c r="O2179" s="2">
        <f t="shared" si="440"/>
        <v>-2791.3835561815904</v>
      </c>
      <c r="P2179" s="2">
        <f t="shared" si="441"/>
        <v>-2791.3835561815904</v>
      </c>
    </row>
    <row r="2180" spans="1:16">
      <c r="A2180" s="6">
        <v>3</v>
      </c>
      <c r="B2180" s="6">
        <v>7</v>
      </c>
      <c r="C2180" s="6">
        <v>6</v>
      </c>
      <c r="D2180" s="6">
        <f t="shared" ref="D2180:D2243" si="442">A2180+B2180+C2180</f>
        <v>16</v>
      </c>
      <c r="E2180" s="5">
        <f t="shared" ref="E2180:E2243" si="443">IF(A2180=0,0,A2180*LABOR_HRS_WK_TOM*SEASON_WEEKS*(1+DIM_PCT_TOM)^A2180)</f>
        <v>359.37000000000012</v>
      </c>
      <c r="F2180" s="5">
        <f t="shared" ref="F2180:F2243" si="444">IF(B2180=0,0,B2180*LABOR_HRS_WK_CAR*SEASON_WEEKS*(1+DIM_PCT_CAR)^B2180)</f>
        <v>249.62400827032465</v>
      </c>
      <c r="G2180" s="5">
        <f t="shared" ref="G2180:G2243" si="445">IF(C2180=0,0,C2180*LABOR_HRS_WK_MES*SEASON_WEEKS*(1+DIM_PCT_MES)^C2180)</f>
        <v>290.89345874736784</v>
      </c>
      <c r="H2180" s="5">
        <f t="shared" ref="H2180:H2243" si="446">E2180+F2180+G2180</f>
        <v>899.88746701769264</v>
      </c>
      <c r="I2180" s="5">
        <f t="shared" ref="I2180:I2243" si="447">MIN(H2180,FARMER_HRS)</f>
        <v>720</v>
      </c>
      <c r="J2180" s="5">
        <f t="shared" ref="J2180:J2243" si="448">MAX(0,H2180-FARMER_HRS)</f>
        <v>179.88746701769264</v>
      </c>
      <c r="K2180" s="2">
        <f t="shared" ref="K2180:K2243" si="449">I2180*FARMER_RATE+J2180*TEMP_WORKER_RATE</f>
        <v>28123.046302390496</v>
      </c>
      <c r="L2180" s="2">
        <f t="shared" ref="L2180:L2243" si="450">A2180*PRICE_TOM+B2180*PRICE_CAR+C2180*PRICE_MES</f>
        <v>57258</v>
      </c>
      <c r="M2180" s="2">
        <f t="shared" ref="M2180:M2243" si="451">A2180*FERT_BED_TOM+B2180*FERT_BED_CAR+C2180*FERT_BED_MES</f>
        <v>11000</v>
      </c>
      <c r="N2180" s="6">
        <f t="shared" ref="N2180:N2243" si="452">IF(AND(D2180&lt;=TOTAL_BEDS,J2180&lt;=TEMP_WORKER_MAX*TEMP_WORKER_HRS),1,0)</f>
        <v>1</v>
      </c>
      <c r="O2180" s="2">
        <f t="shared" ref="O2180:O2243" si="453">L2180-M2180-K2180-FIXED_COSTS</f>
        <v>-1865.0463023904958</v>
      </c>
      <c r="P2180" s="2">
        <f t="shared" ref="P2180:P2243" si="454">IF(N2180=1,O2180,"")</f>
        <v>-1865.0463023904958</v>
      </c>
    </row>
    <row r="2181" spans="1:16">
      <c r="A2181" s="6">
        <v>3</v>
      </c>
      <c r="B2181" s="6">
        <v>7</v>
      </c>
      <c r="C2181" s="6">
        <v>7</v>
      </c>
      <c r="D2181" s="6">
        <f t="shared" si="442"/>
        <v>17</v>
      </c>
      <c r="E2181" s="5">
        <f t="shared" si="443"/>
        <v>359.37000000000012</v>
      </c>
      <c r="F2181" s="5">
        <f t="shared" si="444"/>
        <v>249.62400827032465</v>
      </c>
      <c r="G2181" s="5">
        <f t="shared" si="445"/>
        <v>343.61789814532818</v>
      </c>
      <c r="H2181" s="5">
        <f t="shared" si="446"/>
        <v>952.61190641565304</v>
      </c>
      <c r="I2181" s="5">
        <f t="shared" si="447"/>
        <v>720</v>
      </c>
      <c r="J2181" s="5">
        <f t="shared" si="448"/>
        <v>232.61190641565304</v>
      </c>
      <c r="K2181" s="2">
        <f t="shared" si="449"/>
        <v>29038.401153049534</v>
      </c>
      <c r="L2181" s="2">
        <f t="shared" si="450"/>
        <v>59958</v>
      </c>
      <c r="M2181" s="2">
        <f t="shared" si="451"/>
        <v>11880</v>
      </c>
      <c r="N2181" s="6">
        <f t="shared" si="452"/>
        <v>1</v>
      </c>
      <c r="O2181" s="2">
        <f t="shared" si="453"/>
        <v>-960.4011530495336</v>
      </c>
      <c r="P2181" s="2">
        <f t="shared" si="454"/>
        <v>-960.4011530495336</v>
      </c>
    </row>
    <row r="2182" spans="1:16">
      <c r="A2182" s="6">
        <v>3</v>
      </c>
      <c r="B2182" s="6">
        <v>7</v>
      </c>
      <c r="C2182" s="6">
        <v>8</v>
      </c>
      <c r="D2182" s="6">
        <f t="shared" si="442"/>
        <v>18</v>
      </c>
      <c r="E2182" s="5">
        <f t="shared" si="443"/>
        <v>359.37000000000012</v>
      </c>
      <c r="F2182" s="5">
        <f t="shared" si="444"/>
        <v>249.62400827032465</v>
      </c>
      <c r="G2182" s="5">
        <f t="shared" si="445"/>
        <v>397.61499642530839</v>
      </c>
      <c r="H2182" s="5">
        <f t="shared" si="446"/>
        <v>1006.6090046956332</v>
      </c>
      <c r="I2182" s="5">
        <f t="shared" si="447"/>
        <v>720</v>
      </c>
      <c r="J2182" s="5">
        <f t="shared" si="448"/>
        <v>286.60900469563319</v>
      </c>
      <c r="K2182" s="2">
        <f t="shared" si="449"/>
        <v>29975.850775965853</v>
      </c>
      <c r="L2182" s="2">
        <f t="shared" si="450"/>
        <v>62658</v>
      </c>
      <c r="M2182" s="2">
        <f t="shared" si="451"/>
        <v>12760</v>
      </c>
      <c r="N2182" s="6">
        <f t="shared" si="452"/>
        <v>1</v>
      </c>
      <c r="O2182" s="2">
        <f t="shared" si="453"/>
        <v>-77.850775965853245</v>
      </c>
      <c r="P2182" s="2">
        <f t="shared" si="454"/>
        <v>-77.850775965853245</v>
      </c>
    </row>
    <row r="2183" spans="1:16">
      <c r="A2183" s="6">
        <v>3</v>
      </c>
      <c r="B2183" s="6">
        <v>7</v>
      </c>
      <c r="C2183" s="6">
        <v>9</v>
      </c>
      <c r="D2183" s="6">
        <f t="shared" si="442"/>
        <v>19</v>
      </c>
      <c r="E2183" s="5">
        <f t="shared" si="443"/>
        <v>359.37000000000012</v>
      </c>
      <c r="F2183" s="5">
        <f t="shared" si="444"/>
        <v>249.62400827032465</v>
      </c>
      <c r="G2183" s="5">
        <f t="shared" si="445"/>
        <v>452.90833186570285</v>
      </c>
      <c r="H2183" s="5">
        <f t="shared" si="446"/>
        <v>1061.9023401360278</v>
      </c>
      <c r="I2183" s="5">
        <f t="shared" si="447"/>
        <v>720</v>
      </c>
      <c r="J2183" s="5">
        <f t="shared" si="448"/>
        <v>341.90234013602776</v>
      </c>
      <c r="K2183" s="2">
        <f t="shared" si="449"/>
        <v>30935.804516250482</v>
      </c>
      <c r="L2183" s="2">
        <f t="shared" si="450"/>
        <v>65358</v>
      </c>
      <c r="M2183" s="2">
        <f t="shared" si="451"/>
        <v>13640</v>
      </c>
      <c r="N2183" s="6">
        <f t="shared" si="452"/>
        <v>1</v>
      </c>
      <c r="O2183" s="2">
        <f t="shared" si="453"/>
        <v>782.19548374951773</v>
      </c>
      <c r="P2183" s="2">
        <f t="shared" si="454"/>
        <v>782.19548374951773</v>
      </c>
    </row>
    <row r="2184" spans="1:16">
      <c r="A2184" s="6">
        <v>3</v>
      </c>
      <c r="B2184" s="6">
        <v>7</v>
      </c>
      <c r="C2184" s="6">
        <v>10</v>
      </c>
      <c r="D2184" s="6">
        <f t="shared" si="442"/>
        <v>20</v>
      </c>
      <c r="E2184" s="5">
        <f t="shared" si="443"/>
        <v>359.37000000000012</v>
      </c>
      <c r="F2184" s="5">
        <f t="shared" si="444"/>
        <v>249.62400827032465</v>
      </c>
      <c r="G2184" s="5">
        <f t="shared" si="445"/>
        <v>509.52187334891573</v>
      </c>
      <c r="H2184" s="5">
        <f t="shared" si="446"/>
        <v>1118.5158816192406</v>
      </c>
      <c r="I2184" s="5">
        <f t="shared" si="447"/>
        <v>720</v>
      </c>
      <c r="J2184" s="5">
        <f t="shared" si="448"/>
        <v>398.51588161924064</v>
      </c>
      <c r="K2184" s="2">
        <f t="shared" si="449"/>
        <v>31918.678500334041</v>
      </c>
      <c r="L2184" s="2">
        <f t="shared" si="450"/>
        <v>68058</v>
      </c>
      <c r="M2184" s="2">
        <f t="shared" si="451"/>
        <v>14520</v>
      </c>
      <c r="N2184" s="6">
        <f t="shared" si="452"/>
        <v>1</v>
      </c>
      <c r="O2184" s="2">
        <f t="shared" si="453"/>
        <v>1619.321499665959</v>
      </c>
      <c r="P2184" s="2">
        <f t="shared" si="454"/>
        <v>1619.321499665959</v>
      </c>
    </row>
    <row r="2185" spans="1:16">
      <c r="A2185" s="6">
        <v>3</v>
      </c>
      <c r="B2185" s="6">
        <v>7</v>
      </c>
      <c r="C2185" s="6">
        <v>11</v>
      </c>
      <c r="D2185" s="6">
        <f t="shared" si="442"/>
        <v>21</v>
      </c>
      <c r="E2185" s="5">
        <f t="shared" si="443"/>
        <v>359.37000000000012</v>
      </c>
      <c r="F2185" s="5">
        <f t="shared" si="444"/>
        <v>249.62400827032465</v>
      </c>
      <c r="G2185" s="5">
        <f t="shared" si="445"/>
        <v>567.47998644235474</v>
      </c>
      <c r="H2185" s="5">
        <f t="shared" si="446"/>
        <v>1176.4739947126795</v>
      </c>
      <c r="I2185" s="5">
        <f t="shared" si="447"/>
        <v>720</v>
      </c>
      <c r="J2185" s="5">
        <f t="shared" si="448"/>
        <v>456.47399471267954</v>
      </c>
      <c r="K2185" s="2">
        <f t="shared" si="449"/>
        <v>32924.895741539578</v>
      </c>
      <c r="L2185" s="2">
        <f t="shared" si="450"/>
        <v>70758</v>
      </c>
      <c r="M2185" s="2">
        <f t="shared" si="451"/>
        <v>15400</v>
      </c>
      <c r="N2185" s="6">
        <f t="shared" si="452"/>
        <v>1</v>
      </c>
      <c r="O2185" s="2">
        <f t="shared" si="453"/>
        <v>2433.104258460422</v>
      </c>
      <c r="P2185" s="2">
        <f t="shared" si="454"/>
        <v>2433.104258460422</v>
      </c>
    </row>
    <row r="2186" spans="1:16">
      <c r="A2186" s="6">
        <v>3</v>
      </c>
      <c r="B2186" s="6">
        <v>7</v>
      </c>
      <c r="C2186" s="6">
        <v>12</v>
      </c>
      <c r="D2186" s="6">
        <f t="shared" si="442"/>
        <v>22</v>
      </c>
      <c r="E2186" s="5">
        <f t="shared" si="443"/>
        <v>359.37000000000012</v>
      </c>
      <c r="F2186" s="5">
        <f t="shared" si="444"/>
        <v>249.62400827032465</v>
      </c>
      <c r="G2186" s="5">
        <f t="shared" si="445"/>
        <v>626.80743957041921</v>
      </c>
      <c r="H2186" s="5">
        <f t="shared" si="446"/>
        <v>1235.801447840744</v>
      </c>
      <c r="I2186" s="5">
        <f t="shared" si="447"/>
        <v>720</v>
      </c>
      <c r="J2186" s="5">
        <f t="shared" si="448"/>
        <v>515.801447840744</v>
      </c>
      <c r="K2186" s="2">
        <f t="shared" si="449"/>
        <v>33954.886247235139</v>
      </c>
      <c r="L2186" s="2">
        <f t="shared" si="450"/>
        <v>73458</v>
      </c>
      <c r="M2186" s="2">
        <f t="shared" si="451"/>
        <v>16280</v>
      </c>
      <c r="N2186" s="6">
        <f t="shared" si="452"/>
        <v>1</v>
      </c>
      <c r="O2186" s="2">
        <f t="shared" si="453"/>
        <v>3223.1137527648607</v>
      </c>
      <c r="P2186" s="2">
        <f t="shared" si="454"/>
        <v>3223.1137527648607</v>
      </c>
    </row>
    <row r="2187" spans="1:16">
      <c r="A2187" s="6">
        <v>3</v>
      </c>
      <c r="B2187" s="6">
        <v>7</v>
      </c>
      <c r="C2187" s="6">
        <v>13</v>
      </c>
      <c r="D2187" s="6">
        <f t="shared" si="442"/>
        <v>23</v>
      </c>
      <c r="E2187" s="5">
        <f t="shared" si="443"/>
        <v>359.37000000000012</v>
      </c>
      <c r="F2187" s="5">
        <f t="shared" si="444"/>
        <v>249.62400827032465</v>
      </c>
      <c r="G2187" s="5">
        <f t="shared" si="445"/>
        <v>687.52941027880343</v>
      </c>
      <c r="H2187" s="5">
        <f t="shared" si="446"/>
        <v>1296.5234185491281</v>
      </c>
      <c r="I2187" s="5">
        <f t="shared" si="447"/>
        <v>720</v>
      </c>
      <c r="J2187" s="5">
        <f t="shared" si="448"/>
        <v>576.52341854912811</v>
      </c>
      <c r="K2187" s="2">
        <f t="shared" si="449"/>
        <v>35009.087127589031</v>
      </c>
      <c r="L2187" s="2">
        <f t="shared" si="450"/>
        <v>76158</v>
      </c>
      <c r="M2187" s="2">
        <f t="shared" si="451"/>
        <v>17160</v>
      </c>
      <c r="N2187" s="6">
        <f t="shared" si="452"/>
        <v>1</v>
      </c>
      <c r="O2187" s="2">
        <f t="shared" si="453"/>
        <v>3988.9128724109687</v>
      </c>
      <c r="P2187" s="2">
        <f t="shared" si="454"/>
        <v>3988.9128724109687</v>
      </c>
    </row>
    <row r="2188" spans="1:16">
      <c r="A2188" s="6">
        <v>3</v>
      </c>
      <c r="B2188" s="6">
        <v>7</v>
      </c>
      <c r="C2188" s="6">
        <v>14</v>
      </c>
      <c r="D2188" s="6">
        <f t="shared" si="442"/>
        <v>24</v>
      </c>
      <c r="E2188" s="5">
        <f t="shared" si="443"/>
        <v>359.37000000000012</v>
      </c>
      <c r="F2188" s="5">
        <f t="shared" si="444"/>
        <v>249.62400827032465</v>
      </c>
      <c r="G2188" s="5">
        <f t="shared" si="445"/>
        <v>749.67149159246469</v>
      </c>
      <c r="H2188" s="5">
        <f t="shared" si="446"/>
        <v>1358.6654998627896</v>
      </c>
      <c r="I2188" s="5">
        <f t="shared" si="447"/>
        <v>720</v>
      </c>
      <c r="J2188" s="5">
        <f t="shared" si="448"/>
        <v>638.6654998627896</v>
      </c>
      <c r="K2188" s="2">
        <f t="shared" si="449"/>
        <v>36087.942705951209</v>
      </c>
      <c r="L2188" s="2">
        <f t="shared" si="450"/>
        <v>78858</v>
      </c>
      <c r="M2188" s="2">
        <f t="shared" si="451"/>
        <v>18040</v>
      </c>
      <c r="N2188" s="6">
        <f t="shared" si="452"/>
        <v>1</v>
      </c>
      <c r="O2188" s="2">
        <f t="shared" si="453"/>
        <v>4730.0572940487909</v>
      </c>
      <c r="P2188" s="2">
        <f t="shared" si="454"/>
        <v>4730.0572940487909</v>
      </c>
    </row>
    <row r="2189" spans="1:16">
      <c r="A2189" s="6">
        <v>3</v>
      </c>
      <c r="B2189" s="6">
        <v>7</v>
      </c>
      <c r="C2189" s="6">
        <v>15</v>
      </c>
      <c r="D2189" s="6">
        <f t="shared" si="442"/>
        <v>25</v>
      </c>
      <c r="E2189" s="5">
        <f t="shared" si="443"/>
        <v>359.37000000000012</v>
      </c>
      <c r="F2189" s="5">
        <f t="shared" si="444"/>
        <v>249.62400827032465</v>
      </c>
      <c r="G2189" s="5">
        <f t="shared" si="445"/>
        <v>813.25969846861108</v>
      </c>
      <c r="H2189" s="5">
        <f t="shared" si="446"/>
        <v>1422.2537067389358</v>
      </c>
      <c r="I2189" s="5">
        <f t="shared" si="447"/>
        <v>720</v>
      </c>
      <c r="J2189" s="5">
        <f t="shared" si="448"/>
        <v>702.25370673893576</v>
      </c>
      <c r="K2189" s="2">
        <f t="shared" si="449"/>
        <v>37191.904630884303</v>
      </c>
      <c r="L2189" s="2">
        <f t="shared" si="450"/>
        <v>81558</v>
      </c>
      <c r="M2189" s="2">
        <f t="shared" si="451"/>
        <v>18920</v>
      </c>
      <c r="N2189" s="6">
        <f t="shared" si="452"/>
        <v>1</v>
      </c>
      <c r="O2189" s="2">
        <f t="shared" si="453"/>
        <v>5446.0953691156974</v>
      </c>
      <c r="P2189" s="2">
        <f t="shared" si="454"/>
        <v>5446.0953691156974</v>
      </c>
    </row>
    <row r="2190" spans="1:16">
      <c r="A2190" s="6">
        <v>3</v>
      </c>
      <c r="B2190" s="6">
        <v>7</v>
      </c>
      <c r="C2190" s="6">
        <v>16</v>
      </c>
      <c r="D2190" s="6">
        <f t="shared" si="442"/>
        <v>26</v>
      </c>
      <c r="E2190" s="5">
        <f t="shared" si="443"/>
        <v>359.37000000000012</v>
      </c>
      <c r="F2190" s="5">
        <f t="shared" si="444"/>
        <v>249.62400827032465</v>
      </c>
      <c r="G2190" s="5">
        <f t="shared" si="445"/>
        <v>878.32047434610013</v>
      </c>
      <c r="H2190" s="5">
        <f t="shared" si="446"/>
        <v>1487.3144826164248</v>
      </c>
      <c r="I2190" s="5">
        <f t="shared" si="447"/>
        <v>720</v>
      </c>
      <c r="J2190" s="5">
        <f t="shared" si="448"/>
        <v>767.31448261642481</v>
      </c>
      <c r="K2190" s="2">
        <f t="shared" si="449"/>
        <v>38321.431989868484</v>
      </c>
      <c r="L2190" s="2">
        <f t="shared" si="450"/>
        <v>84258</v>
      </c>
      <c r="M2190" s="2">
        <f t="shared" si="451"/>
        <v>19800</v>
      </c>
      <c r="N2190" s="6">
        <f t="shared" si="452"/>
        <v>1</v>
      </c>
      <c r="O2190" s="2">
        <f t="shared" si="453"/>
        <v>6136.5680101315156</v>
      </c>
      <c r="P2190" s="2">
        <f t="shared" si="454"/>
        <v>6136.5680101315156</v>
      </c>
    </row>
    <row r="2191" spans="1:16">
      <c r="A2191" s="6">
        <v>3</v>
      </c>
      <c r="B2191" s="6">
        <v>7</v>
      </c>
      <c r="C2191" s="6">
        <v>17</v>
      </c>
      <c r="D2191" s="6">
        <f t="shared" si="442"/>
        <v>27</v>
      </c>
      <c r="E2191" s="5">
        <f t="shared" si="443"/>
        <v>359.37000000000012</v>
      </c>
      <c r="F2191" s="5">
        <f t="shared" si="444"/>
        <v>249.62400827032465</v>
      </c>
      <c r="G2191" s="5">
        <f t="shared" si="445"/>
        <v>944.88069779264049</v>
      </c>
      <c r="H2191" s="5">
        <f t="shared" si="446"/>
        <v>1553.8747060629653</v>
      </c>
      <c r="I2191" s="5">
        <f t="shared" si="447"/>
        <v>720</v>
      </c>
      <c r="J2191" s="5">
        <f t="shared" si="448"/>
        <v>833.87470606296529</v>
      </c>
      <c r="K2191" s="2">
        <f t="shared" si="449"/>
        <v>39476.991424704262</v>
      </c>
      <c r="L2191" s="2">
        <f t="shared" si="450"/>
        <v>86958</v>
      </c>
      <c r="M2191" s="2">
        <f t="shared" si="451"/>
        <v>20680</v>
      </c>
      <c r="N2191" s="6">
        <f t="shared" si="452"/>
        <v>1</v>
      </c>
      <c r="O2191" s="2">
        <f t="shared" si="453"/>
        <v>6801.0085752957384</v>
      </c>
      <c r="P2191" s="2">
        <f t="shared" si="454"/>
        <v>6801.0085752957384</v>
      </c>
    </row>
    <row r="2192" spans="1:16">
      <c r="A2192" s="6">
        <v>3</v>
      </c>
      <c r="B2192" s="6">
        <v>7</v>
      </c>
      <c r="C2192" s="6">
        <v>18</v>
      </c>
      <c r="D2192" s="6">
        <f t="shared" si="442"/>
        <v>28</v>
      </c>
      <c r="E2192" s="5">
        <f t="shared" si="443"/>
        <v>359.37000000000012</v>
      </c>
      <c r="F2192" s="5">
        <f t="shared" si="444"/>
        <v>249.62400827032465</v>
      </c>
      <c r="G2192" s="5">
        <f t="shared" si="445"/>
        <v>1012.9676892512279</v>
      </c>
      <c r="H2192" s="5">
        <f t="shared" si="446"/>
        <v>1621.9616975215527</v>
      </c>
      <c r="I2192" s="5">
        <f t="shared" si="447"/>
        <v>720</v>
      </c>
      <c r="J2192" s="5">
        <f t="shared" si="448"/>
        <v>901.96169752155265</v>
      </c>
      <c r="K2192" s="2">
        <f t="shared" si="449"/>
        <v>40659.05724863807</v>
      </c>
      <c r="L2192" s="2">
        <f t="shared" si="450"/>
        <v>89658</v>
      </c>
      <c r="M2192" s="2">
        <f t="shared" si="451"/>
        <v>21560</v>
      </c>
      <c r="N2192" s="6">
        <f t="shared" si="452"/>
        <v>1</v>
      </c>
      <c r="O2192" s="2">
        <f t="shared" si="453"/>
        <v>7438.9427513619303</v>
      </c>
      <c r="P2192" s="2">
        <f t="shared" si="454"/>
        <v>7438.9427513619303</v>
      </c>
    </row>
    <row r="2193" spans="1:16">
      <c r="A2193" s="6">
        <v>3</v>
      </c>
      <c r="B2193" s="6">
        <v>7</v>
      </c>
      <c r="C2193" s="6">
        <v>19</v>
      </c>
      <c r="D2193" s="6">
        <f t="shared" si="442"/>
        <v>29</v>
      </c>
      <c r="E2193" s="5">
        <f t="shared" si="443"/>
        <v>359.37000000000012</v>
      </c>
      <c r="F2193" s="5">
        <f t="shared" si="444"/>
        <v>249.62400827032465</v>
      </c>
      <c r="G2193" s="5">
        <f t="shared" si="445"/>
        <v>1082.6092178872495</v>
      </c>
      <c r="H2193" s="5">
        <f t="shared" si="446"/>
        <v>1691.6032261575742</v>
      </c>
      <c r="I2193" s="5">
        <f t="shared" si="447"/>
        <v>720</v>
      </c>
      <c r="J2193" s="5">
        <f t="shared" si="448"/>
        <v>971.60322615757423</v>
      </c>
      <c r="K2193" s="2">
        <f t="shared" si="449"/>
        <v>41868.111565235668</v>
      </c>
      <c r="L2193" s="2">
        <f t="shared" si="450"/>
        <v>92358</v>
      </c>
      <c r="M2193" s="2">
        <f t="shared" si="451"/>
        <v>22440</v>
      </c>
      <c r="N2193" s="6">
        <f t="shared" si="452"/>
        <v>1</v>
      </c>
      <c r="O2193" s="2">
        <f t="shared" si="453"/>
        <v>8049.8884347643325</v>
      </c>
      <c r="P2193" s="2">
        <f t="shared" si="454"/>
        <v>8049.8884347643325</v>
      </c>
    </row>
    <row r="2194" spans="1:16">
      <c r="A2194" s="6">
        <v>3</v>
      </c>
      <c r="B2194" s="6">
        <v>7</v>
      </c>
      <c r="C2194" s="6">
        <v>20</v>
      </c>
      <c r="D2194" s="6">
        <f t="shared" si="442"/>
        <v>30</v>
      </c>
      <c r="E2194" s="5">
        <f t="shared" si="443"/>
        <v>359.37000000000012</v>
      </c>
      <c r="F2194" s="5">
        <f t="shared" si="444"/>
        <v>249.62400827032465</v>
      </c>
      <c r="G2194" s="5">
        <f t="shared" si="445"/>
        <v>1153.8335085377266</v>
      </c>
      <c r="H2194" s="5">
        <f t="shared" si="446"/>
        <v>1762.8275168080513</v>
      </c>
      <c r="I2194" s="5">
        <f t="shared" si="447"/>
        <v>720</v>
      </c>
      <c r="J2194" s="5">
        <f t="shared" si="448"/>
        <v>1042.8275168080513</v>
      </c>
      <c r="K2194" s="2">
        <f t="shared" si="449"/>
        <v>43104.644389028668</v>
      </c>
      <c r="L2194" s="2">
        <f t="shared" si="450"/>
        <v>95058</v>
      </c>
      <c r="M2194" s="2">
        <f t="shared" si="451"/>
        <v>23320</v>
      </c>
      <c r="N2194" s="6">
        <f t="shared" si="452"/>
        <v>1</v>
      </c>
      <c r="O2194" s="2">
        <f t="shared" si="453"/>
        <v>8633.3556109713318</v>
      </c>
      <c r="P2194" s="2">
        <f t="shared" si="454"/>
        <v>8633.3556109713318</v>
      </c>
    </row>
    <row r="2195" spans="1:16">
      <c r="A2195" s="6">
        <v>3</v>
      </c>
      <c r="B2195" s="6">
        <v>7</v>
      </c>
      <c r="C2195" s="6">
        <v>21</v>
      </c>
      <c r="D2195" s="6">
        <f t="shared" si="442"/>
        <v>31</v>
      </c>
      <c r="E2195" s="5">
        <f t="shared" si="443"/>
        <v>359.37000000000012</v>
      </c>
      <c r="F2195" s="5">
        <f t="shared" si="444"/>
        <v>249.62400827032465</v>
      </c>
      <c r="G2195" s="5">
        <f t="shared" si="445"/>
        <v>1226.6692487641703</v>
      </c>
      <c r="H2195" s="5">
        <f t="shared" si="446"/>
        <v>1835.663257034495</v>
      </c>
      <c r="I2195" s="5">
        <f t="shared" si="447"/>
        <v>720</v>
      </c>
      <c r="J2195" s="5">
        <f t="shared" si="448"/>
        <v>1115.663257034495</v>
      </c>
      <c r="K2195" s="2">
        <f t="shared" si="449"/>
        <v>44369.153767959986</v>
      </c>
      <c r="L2195" s="2">
        <f t="shared" si="450"/>
        <v>97758</v>
      </c>
      <c r="M2195" s="2">
        <f t="shared" si="451"/>
        <v>24200</v>
      </c>
      <c r="N2195" s="6">
        <f t="shared" si="452"/>
        <v>1</v>
      </c>
      <c r="O2195" s="2">
        <f t="shared" si="453"/>
        <v>9188.846232040014</v>
      </c>
      <c r="P2195" s="2">
        <f t="shared" si="454"/>
        <v>9188.846232040014</v>
      </c>
    </row>
    <row r="2196" spans="1:16">
      <c r="A2196" s="6">
        <v>3</v>
      </c>
      <c r="B2196" s="6">
        <v>7</v>
      </c>
      <c r="C2196" s="6">
        <v>22</v>
      </c>
      <c r="D2196" s="6">
        <f t="shared" si="442"/>
        <v>32</v>
      </c>
      <c r="E2196" s="5">
        <f t="shared" si="443"/>
        <v>359.37000000000012</v>
      </c>
      <c r="F2196" s="5">
        <f t="shared" si="444"/>
        <v>249.62400827032465</v>
      </c>
      <c r="G2196" s="5">
        <f t="shared" si="445"/>
        <v>1301.1455960105666</v>
      </c>
      <c r="H2196" s="5">
        <f t="shared" si="446"/>
        <v>1910.1396042808915</v>
      </c>
      <c r="I2196" s="5">
        <f t="shared" si="447"/>
        <v>720</v>
      </c>
      <c r="J2196" s="5">
        <f t="shared" si="448"/>
        <v>1190.1396042808915</v>
      </c>
      <c r="K2196" s="2">
        <f t="shared" si="449"/>
        <v>45662.145907654369</v>
      </c>
      <c r="L2196" s="2">
        <f t="shared" si="450"/>
        <v>100458</v>
      </c>
      <c r="M2196" s="2">
        <f t="shared" si="451"/>
        <v>25080</v>
      </c>
      <c r="N2196" s="6">
        <f t="shared" si="452"/>
        <v>1</v>
      </c>
      <c r="O2196" s="2">
        <f t="shared" si="453"/>
        <v>9715.8540923456312</v>
      </c>
      <c r="P2196" s="2">
        <f t="shared" si="454"/>
        <v>9715.8540923456312</v>
      </c>
    </row>
    <row r="2197" spans="1:16">
      <c r="A2197" s="6">
        <v>3</v>
      </c>
      <c r="B2197" s="6">
        <v>7</v>
      </c>
      <c r="C2197" s="6">
        <v>23</v>
      </c>
      <c r="D2197" s="6">
        <f t="shared" si="442"/>
        <v>33</v>
      </c>
      <c r="E2197" s="5">
        <f t="shared" si="443"/>
        <v>359.37000000000012</v>
      </c>
      <c r="F2197" s="5">
        <f t="shared" si="444"/>
        <v>249.62400827032465</v>
      </c>
      <c r="G2197" s="5">
        <f t="shared" si="445"/>
        <v>1377.292184868003</v>
      </c>
      <c r="H2197" s="5">
        <f t="shared" si="446"/>
        <v>1986.2861931383277</v>
      </c>
      <c r="I2197" s="5">
        <f t="shared" si="447"/>
        <v>720</v>
      </c>
      <c r="J2197" s="5">
        <f t="shared" si="448"/>
        <v>1266.2861931383277</v>
      </c>
      <c r="K2197" s="2">
        <f t="shared" si="449"/>
        <v>46984.135297540415</v>
      </c>
      <c r="L2197" s="2">
        <f t="shared" si="450"/>
        <v>103158</v>
      </c>
      <c r="M2197" s="2">
        <f t="shared" si="451"/>
        <v>25960</v>
      </c>
      <c r="N2197" s="6">
        <f t="shared" si="452"/>
        <v>1</v>
      </c>
      <c r="O2197" s="2">
        <f t="shared" si="453"/>
        <v>10213.864702459585</v>
      </c>
      <c r="P2197" s="2">
        <f t="shared" si="454"/>
        <v>10213.864702459585</v>
      </c>
    </row>
    <row r="2198" spans="1:16">
      <c r="A2198" s="6">
        <v>3</v>
      </c>
      <c r="B2198" s="6">
        <v>7</v>
      </c>
      <c r="C2198" s="6">
        <v>24</v>
      </c>
      <c r="D2198" s="6">
        <f t="shared" si="442"/>
        <v>34</v>
      </c>
      <c r="E2198" s="5">
        <f t="shared" si="443"/>
        <v>359.37000000000012</v>
      </c>
      <c r="F2198" s="5">
        <f t="shared" si="444"/>
        <v>249.62400827032465</v>
      </c>
      <c r="G2198" s="5">
        <f t="shared" si="445"/>
        <v>1455.1391344474989</v>
      </c>
      <c r="H2198" s="5">
        <f t="shared" si="446"/>
        <v>2064.1331427178238</v>
      </c>
      <c r="I2198" s="5">
        <f t="shared" si="447"/>
        <v>720</v>
      </c>
      <c r="J2198" s="5">
        <f t="shared" si="448"/>
        <v>1344.1331427178238</v>
      </c>
      <c r="K2198" s="2">
        <f t="shared" si="449"/>
        <v>48335.644838851105</v>
      </c>
      <c r="L2198" s="2">
        <f t="shared" si="450"/>
        <v>105858</v>
      </c>
      <c r="M2198" s="2">
        <f t="shared" si="451"/>
        <v>26840</v>
      </c>
      <c r="N2198" s="6">
        <f t="shared" si="452"/>
        <v>1</v>
      </c>
      <c r="O2198" s="2">
        <f t="shared" si="453"/>
        <v>10682.355161148895</v>
      </c>
      <c r="P2198" s="2">
        <f t="shared" si="454"/>
        <v>10682.355161148895</v>
      </c>
    </row>
    <row r="2199" spans="1:16">
      <c r="A2199" s="6">
        <v>3</v>
      </c>
      <c r="B2199" s="6">
        <v>7</v>
      </c>
      <c r="C2199" s="6">
        <v>25</v>
      </c>
      <c r="D2199" s="6">
        <f t="shared" si="442"/>
        <v>35</v>
      </c>
      <c r="E2199" s="5">
        <f t="shared" si="443"/>
        <v>359.37000000000012</v>
      </c>
      <c r="F2199" s="5">
        <f t="shared" si="444"/>
        <v>249.62400827032465</v>
      </c>
      <c r="G2199" s="5">
        <f t="shared" si="445"/>
        <v>1534.7170558625965</v>
      </c>
      <c r="H2199" s="5">
        <f t="shared" si="446"/>
        <v>2143.7110641329214</v>
      </c>
      <c r="I2199" s="5">
        <f t="shared" si="447"/>
        <v>720</v>
      </c>
      <c r="J2199" s="5">
        <f t="shared" si="448"/>
        <v>1423.7110641329214</v>
      </c>
      <c r="K2199" s="2">
        <f t="shared" si="449"/>
        <v>49717.205974529883</v>
      </c>
      <c r="L2199" s="2">
        <f t="shared" si="450"/>
        <v>108558</v>
      </c>
      <c r="M2199" s="2">
        <f t="shared" si="451"/>
        <v>27720</v>
      </c>
      <c r="N2199" s="6">
        <f t="shared" si="452"/>
        <v>1</v>
      </c>
      <c r="O2199" s="2">
        <f t="shared" si="453"/>
        <v>11120.794025470117</v>
      </c>
      <c r="P2199" s="2">
        <f t="shared" si="454"/>
        <v>11120.794025470117</v>
      </c>
    </row>
    <row r="2200" spans="1:16">
      <c r="A2200" s="6">
        <v>3</v>
      </c>
      <c r="B2200" s="6">
        <v>7</v>
      </c>
      <c r="C2200" s="6">
        <v>26</v>
      </c>
      <c r="D2200" s="6">
        <f t="shared" si="442"/>
        <v>36</v>
      </c>
      <c r="E2200" s="5">
        <f t="shared" si="443"/>
        <v>359.37000000000012</v>
      </c>
      <c r="F2200" s="5">
        <f t="shared" si="444"/>
        <v>249.62400827032465</v>
      </c>
      <c r="G2200" s="5">
        <f t="shared" si="445"/>
        <v>1616.0570598233144</v>
      </c>
      <c r="H2200" s="5">
        <f t="shared" si="446"/>
        <v>2225.0510680936391</v>
      </c>
      <c r="I2200" s="5">
        <f t="shared" si="447"/>
        <v>720</v>
      </c>
      <c r="J2200" s="5">
        <f t="shared" si="448"/>
        <v>1505.0510680936391</v>
      </c>
      <c r="K2200" s="2">
        <f t="shared" si="449"/>
        <v>51129.358821070127</v>
      </c>
      <c r="L2200" s="2">
        <f t="shared" si="450"/>
        <v>111258</v>
      </c>
      <c r="M2200" s="2">
        <f t="shared" si="451"/>
        <v>28600</v>
      </c>
      <c r="N2200" s="6">
        <f t="shared" si="452"/>
        <v>1</v>
      </c>
      <c r="O2200" s="2">
        <f t="shared" si="453"/>
        <v>11528.641178929873</v>
      </c>
      <c r="P2200" s="2">
        <f t="shared" si="454"/>
        <v>11528.641178929873</v>
      </c>
    </row>
    <row r="2201" spans="1:16">
      <c r="A2201" s="6">
        <v>3</v>
      </c>
      <c r="B2201" s="6">
        <v>7</v>
      </c>
      <c r="C2201" s="6">
        <v>27</v>
      </c>
      <c r="D2201" s="6">
        <f t="shared" si="442"/>
        <v>37</v>
      </c>
      <c r="E2201" s="5">
        <f t="shared" si="443"/>
        <v>359.37000000000012</v>
      </c>
      <c r="F2201" s="5">
        <f t="shared" si="444"/>
        <v>249.62400827032465</v>
      </c>
      <c r="G2201" s="5">
        <f t="shared" si="445"/>
        <v>1699.1907643430709</v>
      </c>
      <c r="H2201" s="5">
        <f t="shared" si="446"/>
        <v>2308.1847726133956</v>
      </c>
      <c r="I2201" s="5">
        <f t="shared" si="447"/>
        <v>720</v>
      </c>
      <c r="J2201" s="5">
        <f t="shared" si="448"/>
        <v>1588.1847726133956</v>
      </c>
      <c r="K2201" s="2">
        <f t="shared" si="449"/>
        <v>52572.652302315895</v>
      </c>
      <c r="L2201" s="2">
        <f t="shared" si="450"/>
        <v>113958</v>
      </c>
      <c r="M2201" s="2">
        <f t="shared" si="451"/>
        <v>29480</v>
      </c>
      <c r="N2201" s="6">
        <f t="shared" si="452"/>
        <v>1</v>
      </c>
      <c r="O2201" s="2">
        <f t="shared" si="453"/>
        <v>11905.347697684105</v>
      </c>
      <c r="P2201" s="2">
        <f t="shared" si="454"/>
        <v>11905.347697684105</v>
      </c>
    </row>
    <row r="2202" spans="1:16">
      <c r="A2202" s="6">
        <v>3</v>
      </c>
      <c r="B2202" s="6">
        <v>7</v>
      </c>
      <c r="C2202" s="6">
        <v>28</v>
      </c>
      <c r="D2202" s="6">
        <f t="shared" si="442"/>
        <v>38</v>
      </c>
      <c r="E2202" s="5">
        <f t="shared" si="443"/>
        <v>359.37000000000012</v>
      </c>
      <c r="F2202" s="5">
        <f t="shared" si="444"/>
        <v>249.62400827032465</v>
      </c>
      <c r="G2202" s="5">
        <f t="shared" si="445"/>
        <v>1784.1503025602246</v>
      </c>
      <c r="H2202" s="5">
        <f t="shared" si="446"/>
        <v>2393.1443108305493</v>
      </c>
      <c r="I2202" s="5">
        <f t="shared" si="447"/>
        <v>720</v>
      </c>
      <c r="J2202" s="5">
        <f t="shared" si="448"/>
        <v>1673.1443108305493</v>
      </c>
      <c r="K2202" s="2">
        <f t="shared" si="449"/>
        <v>54047.644285252594</v>
      </c>
      <c r="L2202" s="2">
        <f t="shared" si="450"/>
        <v>116658</v>
      </c>
      <c r="M2202" s="2">
        <f t="shared" si="451"/>
        <v>30360</v>
      </c>
      <c r="N2202" s="6">
        <f t="shared" si="452"/>
        <v>1</v>
      </c>
      <c r="O2202" s="2">
        <f t="shared" si="453"/>
        <v>12250.355714747406</v>
      </c>
      <c r="P2202" s="2">
        <f t="shared" si="454"/>
        <v>12250.355714747406</v>
      </c>
    </row>
    <row r="2203" spans="1:16">
      <c r="A2203" s="6">
        <v>3</v>
      </c>
      <c r="B2203" s="6">
        <v>7</v>
      </c>
      <c r="C2203" s="6">
        <v>29</v>
      </c>
      <c r="D2203" s="6">
        <f t="shared" si="442"/>
        <v>39</v>
      </c>
      <c r="E2203" s="5">
        <f t="shared" si="443"/>
        <v>359.37000000000012</v>
      </c>
      <c r="F2203" s="5">
        <f t="shared" si="444"/>
        <v>249.62400827032465</v>
      </c>
      <c r="G2203" s="5">
        <f t="shared" si="445"/>
        <v>1870.9683306758782</v>
      </c>
      <c r="H2203" s="5">
        <f t="shared" si="446"/>
        <v>2479.9623389462031</v>
      </c>
      <c r="I2203" s="5">
        <f t="shared" si="447"/>
        <v>720</v>
      </c>
      <c r="J2203" s="5">
        <f t="shared" si="448"/>
        <v>1759.9623389462031</v>
      </c>
      <c r="K2203" s="2">
        <f t="shared" si="449"/>
        <v>55554.901717816028</v>
      </c>
      <c r="L2203" s="2">
        <f t="shared" si="450"/>
        <v>119358</v>
      </c>
      <c r="M2203" s="2">
        <f t="shared" si="451"/>
        <v>31240</v>
      </c>
      <c r="N2203" s="6">
        <f t="shared" si="452"/>
        <v>1</v>
      </c>
      <c r="O2203" s="2">
        <f t="shared" si="453"/>
        <v>12563.098282183972</v>
      </c>
      <c r="P2203" s="2">
        <f t="shared" si="454"/>
        <v>12563.098282183972</v>
      </c>
    </row>
    <row r="2204" spans="1:16">
      <c r="A2204" s="6">
        <v>3</v>
      </c>
      <c r="B2204" s="6">
        <v>7</v>
      </c>
      <c r="C2204" s="6">
        <v>30</v>
      </c>
      <c r="D2204" s="6">
        <f t="shared" si="442"/>
        <v>40</v>
      </c>
      <c r="E2204" s="5">
        <f t="shared" si="443"/>
        <v>359.37000000000012</v>
      </c>
      <c r="F2204" s="5">
        <f t="shared" si="444"/>
        <v>249.62400827032465</v>
      </c>
      <c r="G2204" s="5">
        <f t="shared" si="445"/>
        <v>1959.6780360096488</v>
      </c>
      <c r="H2204" s="5">
        <f t="shared" si="446"/>
        <v>2568.6720442799738</v>
      </c>
      <c r="I2204" s="5">
        <f t="shared" si="447"/>
        <v>720</v>
      </c>
      <c r="J2204" s="5">
        <f t="shared" si="448"/>
        <v>1848.6720442799738</v>
      </c>
      <c r="K2204" s="2">
        <f t="shared" si="449"/>
        <v>57095.000768749545</v>
      </c>
      <c r="L2204" s="2">
        <f t="shared" si="450"/>
        <v>122058</v>
      </c>
      <c r="M2204" s="2">
        <f t="shared" si="451"/>
        <v>32120</v>
      </c>
      <c r="N2204" s="6">
        <f t="shared" si="452"/>
        <v>1</v>
      </c>
      <c r="O2204" s="2">
        <f t="shared" si="453"/>
        <v>12842.999231250455</v>
      </c>
      <c r="P2204" s="2">
        <f t="shared" si="454"/>
        <v>12842.999231250455</v>
      </c>
    </row>
    <row r="2205" spans="1:16">
      <c r="A2205" s="6">
        <v>3</v>
      </c>
      <c r="B2205" s="6">
        <v>8</v>
      </c>
      <c r="C2205" s="6">
        <v>0</v>
      </c>
      <c r="D2205" s="6">
        <f t="shared" si="442"/>
        <v>11</v>
      </c>
      <c r="E2205" s="5">
        <f t="shared" si="443"/>
        <v>359.37000000000012</v>
      </c>
      <c r="F2205" s="5">
        <f t="shared" si="444"/>
        <v>292.41669540238024</v>
      </c>
      <c r="G2205" s="5">
        <f t="shared" si="445"/>
        <v>0</v>
      </c>
      <c r="H2205" s="5">
        <f t="shared" si="446"/>
        <v>651.78669540238036</v>
      </c>
      <c r="I2205" s="5">
        <f t="shared" si="447"/>
        <v>651.78669540238036</v>
      </c>
      <c r="J2205" s="5">
        <f t="shared" si="448"/>
        <v>0</v>
      </c>
      <c r="K2205" s="2">
        <f t="shared" si="449"/>
        <v>22631.482479249316</v>
      </c>
      <c r="L2205" s="2">
        <f t="shared" si="450"/>
        <v>43152</v>
      </c>
      <c r="M2205" s="2">
        <f t="shared" si="451"/>
        <v>6160</v>
      </c>
      <c r="N2205" s="6">
        <f t="shared" si="452"/>
        <v>1</v>
      </c>
      <c r="O2205" s="2">
        <f t="shared" si="453"/>
        <v>-5639.4824792493164</v>
      </c>
      <c r="P2205" s="2">
        <f t="shared" si="454"/>
        <v>-5639.4824792493164</v>
      </c>
    </row>
    <row r="2206" spans="1:16">
      <c r="A2206" s="6">
        <v>3</v>
      </c>
      <c r="B2206" s="6">
        <v>8</v>
      </c>
      <c r="C2206" s="6">
        <v>1</v>
      </c>
      <c r="D2206" s="6">
        <f t="shared" si="442"/>
        <v>12</v>
      </c>
      <c r="E2206" s="5">
        <f t="shared" si="443"/>
        <v>359.37000000000012</v>
      </c>
      <c r="F2206" s="5">
        <f t="shared" si="444"/>
        <v>292.41669540238024</v>
      </c>
      <c r="G2206" s="5">
        <f t="shared" si="445"/>
        <v>45.5625</v>
      </c>
      <c r="H2206" s="5">
        <f t="shared" si="446"/>
        <v>697.34919540238036</v>
      </c>
      <c r="I2206" s="5">
        <f t="shared" si="447"/>
        <v>697.34919540238036</v>
      </c>
      <c r="J2206" s="5">
        <f t="shared" si="448"/>
        <v>0</v>
      </c>
      <c r="K2206" s="2">
        <f t="shared" si="449"/>
        <v>24213.513729249316</v>
      </c>
      <c r="L2206" s="2">
        <f t="shared" si="450"/>
        <v>45852</v>
      </c>
      <c r="M2206" s="2">
        <f t="shared" si="451"/>
        <v>7040</v>
      </c>
      <c r="N2206" s="6">
        <f t="shared" si="452"/>
        <v>1</v>
      </c>
      <c r="O2206" s="2">
        <f t="shared" si="453"/>
        <v>-5401.5137292493164</v>
      </c>
      <c r="P2206" s="2">
        <f t="shared" si="454"/>
        <v>-5401.5137292493164</v>
      </c>
    </row>
    <row r="2207" spans="1:16">
      <c r="A2207" s="6">
        <v>3</v>
      </c>
      <c r="B2207" s="6">
        <v>8</v>
      </c>
      <c r="C2207" s="6">
        <v>2</v>
      </c>
      <c r="D2207" s="6">
        <f t="shared" si="442"/>
        <v>13</v>
      </c>
      <c r="E2207" s="5">
        <f t="shared" si="443"/>
        <v>359.37000000000012</v>
      </c>
      <c r="F2207" s="5">
        <f t="shared" si="444"/>
        <v>292.41669540238024</v>
      </c>
      <c r="G2207" s="5">
        <f t="shared" si="445"/>
        <v>92.264062499999994</v>
      </c>
      <c r="H2207" s="5">
        <f t="shared" si="446"/>
        <v>744.05075790238038</v>
      </c>
      <c r="I2207" s="5">
        <f t="shared" si="447"/>
        <v>720</v>
      </c>
      <c r="J2207" s="5">
        <f t="shared" si="448"/>
        <v>24.050757902380383</v>
      </c>
      <c r="K2207" s="2">
        <f t="shared" si="449"/>
        <v>25417.547880249658</v>
      </c>
      <c r="L2207" s="2">
        <f t="shared" si="450"/>
        <v>48552</v>
      </c>
      <c r="M2207" s="2">
        <f t="shared" si="451"/>
        <v>7920</v>
      </c>
      <c r="N2207" s="6">
        <f t="shared" si="452"/>
        <v>1</v>
      </c>
      <c r="O2207" s="2">
        <f t="shared" si="453"/>
        <v>-4785.5478802496582</v>
      </c>
      <c r="P2207" s="2">
        <f t="shared" si="454"/>
        <v>-4785.5478802496582</v>
      </c>
    </row>
    <row r="2208" spans="1:16">
      <c r="A2208" s="6">
        <v>3</v>
      </c>
      <c r="B2208" s="6">
        <v>8</v>
      </c>
      <c r="C2208" s="6">
        <v>3</v>
      </c>
      <c r="D2208" s="6">
        <f t="shared" si="442"/>
        <v>14</v>
      </c>
      <c r="E2208" s="5">
        <f t="shared" si="443"/>
        <v>359.37000000000012</v>
      </c>
      <c r="F2208" s="5">
        <f t="shared" si="444"/>
        <v>292.41669540238024</v>
      </c>
      <c r="G2208" s="5">
        <f t="shared" si="445"/>
        <v>140.12604492187498</v>
      </c>
      <c r="H2208" s="5">
        <f t="shared" si="446"/>
        <v>791.91274032425531</v>
      </c>
      <c r="I2208" s="5">
        <f t="shared" si="447"/>
        <v>720</v>
      </c>
      <c r="J2208" s="5">
        <f t="shared" si="448"/>
        <v>71.91274032425531</v>
      </c>
      <c r="K2208" s="2">
        <f t="shared" si="449"/>
        <v>26248.485075073877</v>
      </c>
      <c r="L2208" s="2">
        <f t="shared" si="450"/>
        <v>51252</v>
      </c>
      <c r="M2208" s="2">
        <f t="shared" si="451"/>
        <v>8800</v>
      </c>
      <c r="N2208" s="6">
        <f t="shared" si="452"/>
        <v>1</v>
      </c>
      <c r="O2208" s="2">
        <f t="shared" si="453"/>
        <v>-3796.4850750738769</v>
      </c>
      <c r="P2208" s="2">
        <f t="shared" si="454"/>
        <v>-3796.4850750738769</v>
      </c>
    </row>
    <row r="2209" spans="1:16">
      <c r="A2209" s="6">
        <v>3</v>
      </c>
      <c r="B2209" s="6">
        <v>8</v>
      </c>
      <c r="C2209" s="6">
        <v>4</v>
      </c>
      <c r="D2209" s="6">
        <f t="shared" si="442"/>
        <v>15</v>
      </c>
      <c r="E2209" s="5">
        <f t="shared" si="443"/>
        <v>359.37000000000012</v>
      </c>
      <c r="F2209" s="5">
        <f t="shared" si="444"/>
        <v>292.41669540238024</v>
      </c>
      <c r="G2209" s="5">
        <f t="shared" si="445"/>
        <v>189.17016064453125</v>
      </c>
      <c r="H2209" s="5">
        <f t="shared" si="446"/>
        <v>840.95685604691164</v>
      </c>
      <c r="I2209" s="5">
        <f t="shared" si="447"/>
        <v>720</v>
      </c>
      <c r="J2209" s="5">
        <f t="shared" si="448"/>
        <v>120.95685604691164</v>
      </c>
      <c r="K2209" s="2">
        <f t="shared" si="449"/>
        <v>27099.945417481104</v>
      </c>
      <c r="L2209" s="2">
        <f t="shared" si="450"/>
        <v>53952</v>
      </c>
      <c r="M2209" s="2">
        <f t="shared" si="451"/>
        <v>9680</v>
      </c>
      <c r="N2209" s="6">
        <f t="shared" si="452"/>
        <v>1</v>
      </c>
      <c r="O2209" s="2">
        <f t="shared" si="453"/>
        <v>-2827.9454174811035</v>
      </c>
      <c r="P2209" s="2">
        <f t="shared" si="454"/>
        <v>-2827.9454174811035</v>
      </c>
    </row>
    <row r="2210" spans="1:16">
      <c r="A2210" s="6">
        <v>3</v>
      </c>
      <c r="B2210" s="6">
        <v>8</v>
      </c>
      <c r="C2210" s="6">
        <v>5</v>
      </c>
      <c r="D2210" s="6">
        <f t="shared" si="442"/>
        <v>16</v>
      </c>
      <c r="E2210" s="5">
        <f t="shared" si="443"/>
        <v>359.37000000000012</v>
      </c>
      <c r="F2210" s="5">
        <f t="shared" si="444"/>
        <v>292.41669540238024</v>
      </c>
      <c r="G2210" s="5">
        <f t="shared" si="445"/>
        <v>239.41848456573481</v>
      </c>
      <c r="H2210" s="5">
        <f t="shared" si="446"/>
        <v>891.2051799681152</v>
      </c>
      <c r="I2210" s="5">
        <f t="shared" si="447"/>
        <v>720</v>
      </c>
      <c r="J2210" s="5">
        <f t="shared" si="448"/>
        <v>171.2051799681152</v>
      </c>
      <c r="K2210" s="2">
        <f t="shared" si="449"/>
        <v>27972.312152224222</v>
      </c>
      <c r="L2210" s="2">
        <f t="shared" si="450"/>
        <v>56652</v>
      </c>
      <c r="M2210" s="2">
        <f t="shared" si="451"/>
        <v>10560</v>
      </c>
      <c r="N2210" s="6">
        <f t="shared" si="452"/>
        <v>1</v>
      </c>
      <c r="O2210" s="2">
        <f t="shared" si="453"/>
        <v>-1880.3121522242218</v>
      </c>
      <c r="P2210" s="2">
        <f t="shared" si="454"/>
        <v>-1880.3121522242218</v>
      </c>
    </row>
    <row r="2211" spans="1:16">
      <c r="A2211" s="6">
        <v>3</v>
      </c>
      <c r="B2211" s="6">
        <v>8</v>
      </c>
      <c r="C2211" s="6">
        <v>6</v>
      </c>
      <c r="D2211" s="6">
        <f t="shared" si="442"/>
        <v>17</v>
      </c>
      <c r="E2211" s="5">
        <f t="shared" si="443"/>
        <v>359.37000000000012</v>
      </c>
      <c r="F2211" s="5">
        <f t="shared" si="444"/>
        <v>292.41669540238024</v>
      </c>
      <c r="G2211" s="5">
        <f t="shared" si="445"/>
        <v>290.89345874736784</v>
      </c>
      <c r="H2211" s="5">
        <f t="shared" si="446"/>
        <v>942.6801541497482</v>
      </c>
      <c r="I2211" s="5">
        <f t="shared" si="447"/>
        <v>720</v>
      </c>
      <c r="J2211" s="5">
        <f t="shared" si="448"/>
        <v>222.6801541497482</v>
      </c>
      <c r="K2211" s="2">
        <f t="shared" si="449"/>
        <v>28865.974898433127</v>
      </c>
      <c r="L2211" s="2">
        <f t="shared" si="450"/>
        <v>59352</v>
      </c>
      <c r="M2211" s="2">
        <f t="shared" si="451"/>
        <v>11440</v>
      </c>
      <c r="N2211" s="6">
        <f t="shared" si="452"/>
        <v>1</v>
      </c>
      <c r="O2211" s="2">
        <f t="shared" si="453"/>
        <v>-953.97489843312724</v>
      </c>
      <c r="P2211" s="2">
        <f t="shared" si="454"/>
        <v>-953.97489843312724</v>
      </c>
    </row>
    <row r="2212" spans="1:16">
      <c r="A2212" s="6">
        <v>3</v>
      </c>
      <c r="B2212" s="6">
        <v>8</v>
      </c>
      <c r="C2212" s="6">
        <v>7</v>
      </c>
      <c r="D2212" s="6">
        <f t="shared" si="442"/>
        <v>18</v>
      </c>
      <c r="E2212" s="5">
        <f t="shared" si="443"/>
        <v>359.37000000000012</v>
      </c>
      <c r="F2212" s="5">
        <f t="shared" si="444"/>
        <v>292.41669540238024</v>
      </c>
      <c r="G2212" s="5">
        <f t="shared" si="445"/>
        <v>343.61789814532818</v>
      </c>
      <c r="H2212" s="5">
        <f t="shared" si="446"/>
        <v>995.4045935477086</v>
      </c>
      <c r="I2212" s="5">
        <f t="shared" si="447"/>
        <v>720</v>
      </c>
      <c r="J2212" s="5">
        <f t="shared" si="448"/>
        <v>275.4045935477086</v>
      </c>
      <c r="K2212" s="2">
        <f t="shared" si="449"/>
        <v>29781.329749092161</v>
      </c>
      <c r="L2212" s="2">
        <f t="shared" si="450"/>
        <v>62052</v>
      </c>
      <c r="M2212" s="2">
        <f t="shared" si="451"/>
        <v>12320</v>
      </c>
      <c r="N2212" s="6">
        <f t="shared" si="452"/>
        <v>1</v>
      </c>
      <c r="O2212" s="2">
        <f t="shared" si="453"/>
        <v>-49.329749092161364</v>
      </c>
      <c r="P2212" s="2">
        <f t="shared" si="454"/>
        <v>-49.329749092161364</v>
      </c>
    </row>
    <row r="2213" spans="1:16">
      <c r="A2213" s="6">
        <v>3</v>
      </c>
      <c r="B2213" s="6">
        <v>8</v>
      </c>
      <c r="C2213" s="6">
        <v>8</v>
      </c>
      <c r="D2213" s="6">
        <f t="shared" si="442"/>
        <v>19</v>
      </c>
      <c r="E2213" s="5">
        <f t="shared" si="443"/>
        <v>359.37000000000012</v>
      </c>
      <c r="F2213" s="5">
        <f t="shared" si="444"/>
        <v>292.41669540238024</v>
      </c>
      <c r="G2213" s="5">
        <f t="shared" si="445"/>
        <v>397.61499642530839</v>
      </c>
      <c r="H2213" s="5">
        <f t="shared" si="446"/>
        <v>1049.4016918276889</v>
      </c>
      <c r="I2213" s="5">
        <f t="shared" si="447"/>
        <v>720</v>
      </c>
      <c r="J2213" s="5">
        <f t="shared" si="448"/>
        <v>329.40169182768886</v>
      </c>
      <c r="K2213" s="2">
        <f t="shared" si="449"/>
        <v>30718.779372008488</v>
      </c>
      <c r="L2213" s="2">
        <f t="shared" si="450"/>
        <v>64752</v>
      </c>
      <c r="M2213" s="2">
        <f t="shared" si="451"/>
        <v>13200</v>
      </c>
      <c r="N2213" s="6">
        <f t="shared" si="452"/>
        <v>1</v>
      </c>
      <c r="O2213" s="2">
        <f t="shared" si="453"/>
        <v>833.22062799151172</v>
      </c>
      <c r="P2213" s="2">
        <f t="shared" si="454"/>
        <v>833.22062799151172</v>
      </c>
    </row>
    <row r="2214" spans="1:16">
      <c r="A2214" s="6">
        <v>3</v>
      </c>
      <c r="B2214" s="6">
        <v>8</v>
      </c>
      <c r="C2214" s="6">
        <v>9</v>
      </c>
      <c r="D2214" s="6">
        <f t="shared" si="442"/>
        <v>20</v>
      </c>
      <c r="E2214" s="5">
        <f t="shared" si="443"/>
        <v>359.37000000000012</v>
      </c>
      <c r="F2214" s="5">
        <f t="shared" si="444"/>
        <v>292.41669540238024</v>
      </c>
      <c r="G2214" s="5">
        <f t="shared" si="445"/>
        <v>452.90833186570285</v>
      </c>
      <c r="H2214" s="5">
        <f t="shared" si="446"/>
        <v>1104.6950272680833</v>
      </c>
      <c r="I2214" s="5">
        <f t="shared" si="447"/>
        <v>720</v>
      </c>
      <c r="J2214" s="5">
        <f t="shared" si="448"/>
        <v>384.69502726808332</v>
      </c>
      <c r="K2214" s="2">
        <f t="shared" si="449"/>
        <v>31678.733112293114</v>
      </c>
      <c r="L2214" s="2">
        <f t="shared" si="450"/>
        <v>67452</v>
      </c>
      <c r="M2214" s="2">
        <f t="shared" si="451"/>
        <v>14080</v>
      </c>
      <c r="N2214" s="6">
        <f t="shared" si="452"/>
        <v>1</v>
      </c>
      <c r="O2214" s="2">
        <f t="shared" si="453"/>
        <v>1693.2668877068863</v>
      </c>
      <c r="P2214" s="2">
        <f t="shared" si="454"/>
        <v>1693.2668877068863</v>
      </c>
    </row>
    <row r="2215" spans="1:16">
      <c r="A2215" s="6">
        <v>3</v>
      </c>
      <c r="B2215" s="6">
        <v>8</v>
      </c>
      <c r="C2215" s="6">
        <v>10</v>
      </c>
      <c r="D2215" s="6">
        <f t="shared" si="442"/>
        <v>21</v>
      </c>
      <c r="E2215" s="5">
        <f t="shared" si="443"/>
        <v>359.37000000000012</v>
      </c>
      <c r="F2215" s="5">
        <f t="shared" si="444"/>
        <v>292.41669540238024</v>
      </c>
      <c r="G2215" s="5">
        <f t="shared" si="445"/>
        <v>509.52187334891573</v>
      </c>
      <c r="H2215" s="5">
        <f t="shared" si="446"/>
        <v>1161.3085687512962</v>
      </c>
      <c r="I2215" s="5">
        <f t="shared" si="447"/>
        <v>720</v>
      </c>
      <c r="J2215" s="5">
        <f t="shared" si="448"/>
        <v>441.30856875129621</v>
      </c>
      <c r="K2215" s="2">
        <f t="shared" si="449"/>
        <v>32661.607096376669</v>
      </c>
      <c r="L2215" s="2">
        <f t="shared" si="450"/>
        <v>70152</v>
      </c>
      <c r="M2215" s="2">
        <f t="shared" si="451"/>
        <v>14960</v>
      </c>
      <c r="N2215" s="6">
        <f t="shared" si="452"/>
        <v>1</v>
      </c>
      <c r="O2215" s="2">
        <f t="shared" si="453"/>
        <v>2530.3929036233312</v>
      </c>
      <c r="P2215" s="2">
        <f t="shared" si="454"/>
        <v>2530.3929036233312</v>
      </c>
    </row>
    <row r="2216" spans="1:16">
      <c r="A2216" s="6">
        <v>3</v>
      </c>
      <c r="B2216" s="6">
        <v>8</v>
      </c>
      <c r="C2216" s="6">
        <v>11</v>
      </c>
      <c r="D2216" s="6">
        <f t="shared" si="442"/>
        <v>22</v>
      </c>
      <c r="E2216" s="5">
        <f t="shared" si="443"/>
        <v>359.37000000000012</v>
      </c>
      <c r="F2216" s="5">
        <f t="shared" si="444"/>
        <v>292.41669540238024</v>
      </c>
      <c r="G2216" s="5">
        <f t="shared" si="445"/>
        <v>567.47998644235474</v>
      </c>
      <c r="H2216" s="5">
        <f t="shared" si="446"/>
        <v>1219.2666818447351</v>
      </c>
      <c r="I2216" s="5">
        <f t="shared" si="447"/>
        <v>720</v>
      </c>
      <c r="J2216" s="5">
        <f t="shared" si="448"/>
        <v>499.2666818447351</v>
      </c>
      <c r="K2216" s="2">
        <f t="shared" si="449"/>
        <v>33667.824337582206</v>
      </c>
      <c r="L2216" s="2">
        <f t="shared" si="450"/>
        <v>72852</v>
      </c>
      <c r="M2216" s="2">
        <f t="shared" si="451"/>
        <v>15840</v>
      </c>
      <c r="N2216" s="6">
        <f t="shared" si="452"/>
        <v>1</v>
      </c>
      <c r="O2216" s="2">
        <f t="shared" si="453"/>
        <v>3344.1756624177942</v>
      </c>
      <c r="P2216" s="2">
        <f t="shared" si="454"/>
        <v>3344.1756624177942</v>
      </c>
    </row>
    <row r="2217" spans="1:16">
      <c r="A2217" s="6">
        <v>3</v>
      </c>
      <c r="B2217" s="6">
        <v>8</v>
      </c>
      <c r="C2217" s="6">
        <v>12</v>
      </c>
      <c r="D2217" s="6">
        <f t="shared" si="442"/>
        <v>23</v>
      </c>
      <c r="E2217" s="5">
        <f t="shared" si="443"/>
        <v>359.37000000000012</v>
      </c>
      <c r="F2217" s="5">
        <f t="shared" si="444"/>
        <v>292.41669540238024</v>
      </c>
      <c r="G2217" s="5">
        <f t="shared" si="445"/>
        <v>626.80743957041921</v>
      </c>
      <c r="H2217" s="5">
        <f t="shared" si="446"/>
        <v>1278.5941349727996</v>
      </c>
      <c r="I2217" s="5">
        <f t="shared" si="447"/>
        <v>720</v>
      </c>
      <c r="J2217" s="5">
        <f t="shared" si="448"/>
        <v>558.59413497279957</v>
      </c>
      <c r="K2217" s="2">
        <f t="shared" si="449"/>
        <v>34697.814843277767</v>
      </c>
      <c r="L2217" s="2">
        <f t="shared" si="450"/>
        <v>75552</v>
      </c>
      <c r="M2217" s="2">
        <f t="shared" si="451"/>
        <v>16720</v>
      </c>
      <c r="N2217" s="6">
        <f t="shared" si="452"/>
        <v>1</v>
      </c>
      <c r="O2217" s="2">
        <f t="shared" si="453"/>
        <v>4134.1851567222329</v>
      </c>
      <c r="P2217" s="2">
        <f t="shared" si="454"/>
        <v>4134.1851567222329</v>
      </c>
    </row>
    <row r="2218" spans="1:16">
      <c r="A2218" s="6">
        <v>3</v>
      </c>
      <c r="B2218" s="6">
        <v>8</v>
      </c>
      <c r="C2218" s="6">
        <v>13</v>
      </c>
      <c r="D2218" s="6">
        <f t="shared" si="442"/>
        <v>24</v>
      </c>
      <c r="E2218" s="5">
        <f t="shared" si="443"/>
        <v>359.37000000000012</v>
      </c>
      <c r="F2218" s="5">
        <f t="shared" si="444"/>
        <v>292.41669540238024</v>
      </c>
      <c r="G2218" s="5">
        <f t="shared" si="445"/>
        <v>687.52941027880343</v>
      </c>
      <c r="H2218" s="5">
        <f t="shared" si="446"/>
        <v>1339.3161056811837</v>
      </c>
      <c r="I2218" s="5">
        <f t="shared" si="447"/>
        <v>720</v>
      </c>
      <c r="J2218" s="5">
        <f t="shared" si="448"/>
        <v>619.31610568118367</v>
      </c>
      <c r="K2218" s="2">
        <f t="shared" si="449"/>
        <v>35752.015723631659</v>
      </c>
      <c r="L2218" s="2">
        <f t="shared" si="450"/>
        <v>78252</v>
      </c>
      <c r="M2218" s="2">
        <f t="shared" si="451"/>
        <v>17600</v>
      </c>
      <c r="N2218" s="6">
        <f t="shared" si="452"/>
        <v>1</v>
      </c>
      <c r="O2218" s="2">
        <f t="shared" si="453"/>
        <v>4899.9842763683409</v>
      </c>
      <c r="P2218" s="2">
        <f t="shared" si="454"/>
        <v>4899.9842763683409</v>
      </c>
    </row>
    <row r="2219" spans="1:16">
      <c r="A2219" s="6">
        <v>3</v>
      </c>
      <c r="B2219" s="6">
        <v>8</v>
      </c>
      <c r="C2219" s="6">
        <v>14</v>
      </c>
      <c r="D2219" s="6">
        <f t="shared" si="442"/>
        <v>25</v>
      </c>
      <c r="E2219" s="5">
        <f t="shared" si="443"/>
        <v>359.37000000000012</v>
      </c>
      <c r="F2219" s="5">
        <f t="shared" si="444"/>
        <v>292.41669540238024</v>
      </c>
      <c r="G2219" s="5">
        <f t="shared" si="445"/>
        <v>749.67149159246469</v>
      </c>
      <c r="H2219" s="5">
        <f t="shared" si="446"/>
        <v>1401.4581869948452</v>
      </c>
      <c r="I2219" s="5">
        <f t="shared" si="447"/>
        <v>720</v>
      </c>
      <c r="J2219" s="5">
        <f t="shared" si="448"/>
        <v>681.45818699484516</v>
      </c>
      <c r="K2219" s="2">
        <f t="shared" si="449"/>
        <v>36830.871301993837</v>
      </c>
      <c r="L2219" s="2">
        <f t="shared" si="450"/>
        <v>80952</v>
      </c>
      <c r="M2219" s="2">
        <f t="shared" si="451"/>
        <v>18480</v>
      </c>
      <c r="N2219" s="6">
        <f t="shared" si="452"/>
        <v>1</v>
      </c>
      <c r="O2219" s="2">
        <f t="shared" si="453"/>
        <v>5641.1286980061632</v>
      </c>
      <c r="P2219" s="2">
        <f t="shared" si="454"/>
        <v>5641.1286980061632</v>
      </c>
    </row>
    <row r="2220" spans="1:16">
      <c r="A2220" s="6">
        <v>3</v>
      </c>
      <c r="B2220" s="6">
        <v>8</v>
      </c>
      <c r="C2220" s="6">
        <v>15</v>
      </c>
      <c r="D2220" s="6">
        <f t="shared" si="442"/>
        <v>26</v>
      </c>
      <c r="E2220" s="5">
        <f t="shared" si="443"/>
        <v>359.37000000000012</v>
      </c>
      <c r="F2220" s="5">
        <f t="shared" si="444"/>
        <v>292.41669540238024</v>
      </c>
      <c r="G2220" s="5">
        <f t="shared" si="445"/>
        <v>813.25969846861108</v>
      </c>
      <c r="H2220" s="5">
        <f t="shared" si="446"/>
        <v>1465.0463938709913</v>
      </c>
      <c r="I2220" s="5">
        <f t="shared" si="447"/>
        <v>720</v>
      </c>
      <c r="J2220" s="5">
        <f t="shared" si="448"/>
        <v>745.04639387099132</v>
      </c>
      <c r="K2220" s="2">
        <f t="shared" si="449"/>
        <v>37934.83322692693</v>
      </c>
      <c r="L2220" s="2">
        <f t="shared" si="450"/>
        <v>83652</v>
      </c>
      <c r="M2220" s="2">
        <f t="shared" si="451"/>
        <v>19360</v>
      </c>
      <c r="N2220" s="6">
        <f t="shared" si="452"/>
        <v>1</v>
      </c>
      <c r="O2220" s="2">
        <f t="shared" si="453"/>
        <v>6357.1667730730696</v>
      </c>
      <c r="P2220" s="2">
        <f t="shared" si="454"/>
        <v>6357.1667730730696</v>
      </c>
    </row>
    <row r="2221" spans="1:16">
      <c r="A2221" s="6">
        <v>3</v>
      </c>
      <c r="B2221" s="6">
        <v>8</v>
      </c>
      <c r="C2221" s="6">
        <v>16</v>
      </c>
      <c r="D2221" s="6">
        <f t="shared" si="442"/>
        <v>27</v>
      </c>
      <c r="E2221" s="5">
        <f t="shared" si="443"/>
        <v>359.37000000000012</v>
      </c>
      <c r="F2221" s="5">
        <f t="shared" si="444"/>
        <v>292.41669540238024</v>
      </c>
      <c r="G2221" s="5">
        <f t="shared" si="445"/>
        <v>878.32047434610013</v>
      </c>
      <c r="H2221" s="5">
        <f t="shared" si="446"/>
        <v>1530.1071697484804</v>
      </c>
      <c r="I2221" s="5">
        <f t="shared" si="447"/>
        <v>720</v>
      </c>
      <c r="J2221" s="5">
        <f t="shared" si="448"/>
        <v>810.10716974848037</v>
      </c>
      <c r="K2221" s="2">
        <f t="shared" si="449"/>
        <v>39064.360585911119</v>
      </c>
      <c r="L2221" s="2">
        <f t="shared" si="450"/>
        <v>86352</v>
      </c>
      <c r="M2221" s="2">
        <f t="shared" si="451"/>
        <v>20240</v>
      </c>
      <c r="N2221" s="6">
        <f t="shared" si="452"/>
        <v>1</v>
      </c>
      <c r="O2221" s="2">
        <f t="shared" si="453"/>
        <v>7047.6394140888806</v>
      </c>
      <c r="P2221" s="2">
        <f t="shared" si="454"/>
        <v>7047.6394140888806</v>
      </c>
    </row>
    <row r="2222" spans="1:16">
      <c r="A2222" s="6">
        <v>3</v>
      </c>
      <c r="B2222" s="6">
        <v>8</v>
      </c>
      <c r="C2222" s="6">
        <v>17</v>
      </c>
      <c r="D2222" s="6">
        <f t="shared" si="442"/>
        <v>28</v>
      </c>
      <c r="E2222" s="5">
        <f t="shared" si="443"/>
        <v>359.37000000000012</v>
      </c>
      <c r="F2222" s="5">
        <f t="shared" si="444"/>
        <v>292.41669540238024</v>
      </c>
      <c r="G2222" s="5">
        <f t="shared" si="445"/>
        <v>944.88069779264049</v>
      </c>
      <c r="H2222" s="5">
        <f t="shared" si="446"/>
        <v>1596.6673931950208</v>
      </c>
      <c r="I2222" s="5">
        <f t="shared" si="447"/>
        <v>720</v>
      </c>
      <c r="J2222" s="5">
        <f t="shared" si="448"/>
        <v>876.66739319502085</v>
      </c>
      <c r="K2222" s="2">
        <f t="shared" si="449"/>
        <v>40219.920020746889</v>
      </c>
      <c r="L2222" s="2">
        <f t="shared" si="450"/>
        <v>89052</v>
      </c>
      <c r="M2222" s="2">
        <f t="shared" si="451"/>
        <v>21120</v>
      </c>
      <c r="N2222" s="6">
        <f t="shared" si="452"/>
        <v>1</v>
      </c>
      <c r="O2222" s="2">
        <f t="shared" si="453"/>
        <v>7712.0799792531107</v>
      </c>
      <c r="P2222" s="2">
        <f t="shared" si="454"/>
        <v>7712.0799792531107</v>
      </c>
    </row>
    <row r="2223" spans="1:16">
      <c r="A2223" s="6">
        <v>3</v>
      </c>
      <c r="B2223" s="6">
        <v>8</v>
      </c>
      <c r="C2223" s="6">
        <v>18</v>
      </c>
      <c r="D2223" s="6">
        <f t="shared" si="442"/>
        <v>29</v>
      </c>
      <c r="E2223" s="5">
        <f t="shared" si="443"/>
        <v>359.37000000000012</v>
      </c>
      <c r="F2223" s="5">
        <f t="shared" si="444"/>
        <v>292.41669540238024</v>
      </c>
      <c r="G2223" s="5">
        <f t="shared" si="445"/>
        <v>1012.9676892512279</v>
      </c>
      <c r="H2223" s="5">
        <f t="shared" si="446"/>
        <v>1664.7543846536082</v>
      </c>
      <c r="I2223" s="5">
        <f t="shared" si="447"/>
        <v>720</v>
      </c>
      <c r="J2223" s="5">
        <f t="shared" si="448"/>
        <v>944.75438465360821</v>
      </c>
      <c r="K2223" s="2">
        <f t="shared" si="449"/>
        <v>41401.985844680697</v>
      </c>
      <c r="L2223" s="2">
        <f t="shared" si="450"/>
        <v>91752</v>
      </c>
      <c r="M2223" s="2">
        <f t="shared" si="451"/>
        <v>22000</v>
      </c>
      <c r="N2223" s="6">
        <f t="shared" si="452"/>
        <v>1</v>
      </c>
      <c r="O2223" s="2">
        <f t="shared" si="453"/>
        <v>8350.0141553193025</v>
      </c>
      <c r="P2223" s="2">
        <f t="shared" si="454"/>
        <v>8350.0141553193025</v>
      </c>
    </row>
    <row r="2224" spans="1:16">
      <c r="A2224" s="6">
        <v>3</v>
      </c>
      <c r="B2224" s="6">
        <v>8</v>
      </c>
      <c r="C2224" s="6">
        <v>19</v>
      </c>
      <c r="D2224" s="6">
        <f t="shared" si="442"/>
        <v>30</v>
      </c>
      <c r="E2224" s="5">
        <f t="shared" si="443"/>
        <v>359.37000000000012</v>
      </c>
      <c r="F2224" s="5">
        <f t="shared" si="444"/>
        <v>292.41669540238024</v>
      </c>
      <c r="G2224" s="5">
        <f t="shared" si="445"/>
        <v>1082.6092178872495</v>
      </c>
      <c r="H2224" s="5">
        <f t="shared" si="446"/>
        <v>1734.3959132896298</v>
      </c>
      <c r="I2224" s="5">
        <f t="shared" si="447"/>
        <v>720</v>
      </c>
      <c r="J2224" s="5">
        <f t="shared" si="448"/>
        <v>1014.3959132896298</v>
      </c>
      <c r="K2224" s="2">
        <f t="shared" si="449"/>
        <v>42611.040161278295</v>
      </c>
      <c r="L2224" s="2">
        <f t="shared" si="450"/>
        <v>94452</v>
      </c>
      <c r="M2224" s="2">
        <f t="shared" si="451"/>
        <v>22880</v>
      </c>
      <c r="N2224" s="6">
        <f t="shared" si="452"/>
        <v>1</v>
      </c>
      <c r="O2224" s="2">
        <f t="shared" si="453"/>
        <v>8960.9598387217047</v>
      </c>
      <c r="P2224" s="2">
        <f t="shared" si="454"/>
        <v>8960.9598387217047</v>
      </c>
    </row>
    <row r="2225" spans="1:16">
      <c r="A2225" s="6">
        <v>3</v>
      </c>
      <c r="B2225" s="6">
        <v>8</v>
      </c>
      <c r="C2225" s="6">
        <v>20</v>
      </c>
      <c r="D2225" s="6">
        <f t="shared" si="442"/>
        <v>31</v>
      </c>
      <c r="E2225" s="5">
        <f t="shared" si="443"/>
        <v>359.37000000000012</v>
      </c>
      <c r="F2225" s="5">
        <f t="shared" si="444"/>
        <v>292.41669540238024</v>
      </c>
      <c r="G2225" s="5">
        <f t="shared" si="445"/>
        <v>1153.8335085377266</v>
      </c>
      <c r="H2225" s="5">
        <f t="shared" si="446"/>
        <v>1805.6202039401069</v>
      </c>
      <c r="I2225" s="5">
        <f t="shared" si="447"/>
        <v>720</v>
      </c>
      <c r="J2225" s="5">
        <f t="shared" si="448"/>
        <v>1085.6202039401069</v>
      </c>
      <c r="K2225" s="2">
        <f t="shared" si="449"/>
        <v>43847.572985071296</v>
      </c>
      <c r="L2225" s="2">
        <f t="shared" si="450"/>
        <v>97152</v>
      </c>
      <c r="M2225" s="2">
        <f t="shared" si="451"/>
        <v>23760</v>
      </c>
      <c r="N2225" s="6">
        <f t="shared" si="452"/>
        <v>1</v>
      </c>
      <c r="O2225" s="2">
        <f t="shared" si="453"/>
        <v>9544.427014928704</v>
      </c>
      <c r="P2225" s="2">
        <f t="shared" si="454"/>
        <v>9544.427014928704</v>
      </c>
    </row>
    <row r="2226" spans="1:16">
      <c r="A2226" s="6">
        <v>3</v>
      </c>
      <c r="B2226" s="6">
        <v>8</v>
      </c>
      <c r="C2226" s="6">
        <v>21</v>
      </c>
      <c r="D2226" s="6">
        <f t="shared" si="442"/>
        <v>32</v>
      </c>
      <c r="E2226" s="5">
        <f t="shared" si="443"/>
        <v>359.37000000000012</v>
      </c>
      <c r="F2226" s="5">
        <f t="shared" si="444"/>
        <v>292.41669540238024</v>
      </c>
      <c r="G2226" s="5">
        <f t="shared" si="445"/>
        <v>1226.6692487641703</v>
      </c>
      <c r="H2226" s="5">
        <f t="shared" si="446"/>
        <v>1878.4559441665506</v>
      </c>
      <c r="I2226" s="5">
        <f t="shared" si="447"/>
        <v>720</v>
      </c>
      <c r="J2226" s="5">
        <f t="shared" si="448"/>
        <v>1158.4559441665506</v>
      </c>
      <c r="K2226" s="2">
        <f t="shared" si="449"/>
        <v>45112.082364002614</v>
      </c>
      <c r="L2226" s="2">
        <f t="shared" si="450"/>
        <v>99852</v>
      </c>
      <c r="M2226" s="2">
        <f t="shared" si="451"/>
        <v>24640</v>
      </c>
      <c r="N2226" s="6">
        <f t="shared" si="452"/>
        <v>1</v>
      </c>
      <c r="O2226" s="2">
        <f t="shared" si="453"/>
        <v>10099.917635997386</v>
      </c>
      <c r="P2226" s="2">
        <f t="shared" si="454"/>
        <v>10099.917635997386</v>
      </c>
    </row>
    <row r="2227" spans="1:16">
      <c r="A2227" s="6">
        <v>3</v>
      </c>
      <c r="B2227" s="6">
        <v>8</v>
      </c>
      <c r="C2227" s="6">
        <v>22</v>
      </c>
      <c r="D2227" s="6">
        <f t="shared" si="442"/>
        <v>33</v>
      </c>
      <c r="E2227" s="5">
        <f t="shared" si="443"/>
        <v>359.37000000000012</v>
      </c>
      <c r="F2227" s="5">
        <f t="shared" si="444"/>
        <v>292.41669540238024</v>
      </c>
      <c r="G2227" s="5">
        <f t="shared" si="445"/>
        <v>1301.1455960105666</v>
      </c>
      <c r="H2227" s="5">
        <f t="shared" si="446"/>
        <v>1952.9322914129471</v>
      </c>
      <c r="I2227" s="5">
        <f t="shared" si="447"/>
        <v>720</v>
      </c>
      <c r="J2227" s="5">
        <f t="shared" si="448"/>
        <v>1232.9322914129471</v>
      </c>
      <c r="K2227" s="2">
        <f t="shared" si="449"/>
        <v>46405.074503696997</v>
      </c>
      <c r="L2227" s="2">
        <f t="shared" si="450"/>
        <v>102552</v>
      </c>
      <c r="M2227" s="2">
        <f t="shared" si="451"/>
        <v>25520</v>
      </c>
      <c r="N2227" s="6">
        <f t="shared" si="452"/>
        <v>1</v>
      </c>
      <c r="O2227" s="2">
        <f t="shared" si="453"/>
        <v>10626.925496303003</v>
      </c>
      <c r="P2227" s="2">
        <f t="shared" si="454"/>
        <v>10626.925496303003</v>
      </c>
    </row>
    <row r="2228" spans="1:16">
      <c r="A2228" s="6">
        <v>3</v>
      </c>
      <c r="B2228" s="6">
        <v>8</v>
      </c>
      <c r="C2228" s="6">
        <v>23</v>
      </c>
      <c r="D2228" s="6">
        <f t="shared" si="442"/>
        <v>34</v>
      </c>
      <c r="E2228" s="5">
        <f t="shared" si="443"/>
        <v>359.37000000000012</v>
      </c>
      <c r="F2228" s="5">
        <f t="shared" si="444"/>
        <v>292.41669540238024</v>
      </c>
      <c r="G2228" s="5">
        <f t="shared" si="445"/>
        <v>1377.292184868003</v>
      </c>
      <c r="H2228" s="5">
        <f t="shared" si="446"/>
        <v>2029.0788802703833</v>
      </c>
      <c r="I2228" s="5">
        <f t="shared" si="447"/>
        <v>720</v>
      </c>
      <c r="J2228" s="5">
        <f t="shared" si="448"/>
        <v>1309.0788802703833</v>
      </c>
      <c r="K2228" s="2">
        <f t="shared" si="449"/>
        <v>47727.063893583043</v>
      </c>
      <c r="L2228" s="2">
        <f t="shared" si="450"/>
        <v>105252</v>
      </c>
      <c r="M2228" s="2">
        <f t="shared" si="451"/>
        <v>26400</v>
      </c>
      <c r="N2228" s="6">
        <f t="shared" si="452"/>
        <v>1</v>
      </c>
      <c r="O2228" s="2">
        <f t="shared" si="453"/>
        <v>11124.936106416957</v>
      </c>
      <c r="P2228" s="2">
        <f t="shared" si="454"/>
        <v>11124.936106416957</v>
      </c>
    </row>
    <row r="2229" spans="1:16">
      <c r="A2229" s="6">
        <v>3</v>
      </c>
      <c r="B2229" s="6">
        <v>8</v>
      </c>
      <c r="C2229" s="6">
        <v>24</v>
      </c>
      <c r="D2229" s="6">
        <f t="shared" si="442"/>
        <v>35</v>
      </c>
      <c r="E2229" s="5">
        <f t="shared" si="443"/>
        <v>359.37000000000012</v>
      </c>
      <c r="F2229" s="5">
        <f t="shared" si="444"/>
        <v>292.41669540238024</v>
      </c>
      <c r="G2229" s="5">
        <f t="shared" si="445"/>
        <v>1455.1391344474989</v>
      </c>
      <c r="H2229" s="5">
        <f t="shared" si="446"/>
        <v>2106.9258298498794</v>
      </c>
      <c r="I2229" s="5">
        <f t="shared" si="447"/>
        <v>720</v>
      </c>
      <c r="J2229" s="5">
        <f t="shared" si="448"/>
        <v>1386.9258298498794</v>
      </c>
      <c r="K2229" s="2">
        <f t="shared" si="449"/>
        <v>49078.57343489374</v>
      </c>
      <c r="L2229" s="2">
        <f t="shared" si="450"/>
        <v>107952</v>
      </c>
      <c r="M2229" s="2">
        <f t="shared" si="451"/>
        <v>27280</v>
      </c>
      <c r="N2229" s="6">
        <f t="shared" si="452"/>
        <v>1</v>
      </c>
      <c r="O2229" s="2">
        <f t="shared" si="453"/>
        <v>11593.42656510626</v>
      </c>
      <c r="P2229" s="2">
        <f t="shared" si="454"/>
        <v>11593.42656510626</v>
      </c>
    </row>
    <row r="2230" spans="1:16">
      <c r="A2230" s="6">
        <v>3</v>
      </c>
      <c r="B2230" s="6">
        <v>8</v>
      </c>
      <c r="C2230" s="6">
        <v>25</v>
      </c>
      <c r="D2230" s="6">
        <f t="shared" si="442"/>
        <v>36</v>
      </c>
      <c r="E2230" s="5">
        <f t="shared" si="443"/>
        <v>359.37000000000012</v>
      </c>
      <c r="F2230" s="5">
        <f t="shared" si="444"/>
        <v>292.41669540238024</v>
      </c>
      <c r="G2230" s="5">
        <f t="shared" si="445"/>
        <v>1534.7170558625965</v>
      </c>
      <c r="H2230" s="5">
        <f t="shared" si="446"/>
        <v>2186.5037512649769</v>
      </c>
      <c r="I2230" s="5">
        <f t="shared" si="447"/>
        <v>720</v>
      </c>
      <c r="J2230" s="5">
        <f t="shared" si="448"/>
        <v>1466.5037512649769</v>
      </c>
      <c r="K2230" s="2">
        <f t="shared" si="449"/>
        <v>50460.134570572511</v>
      </c>
      <c r="L2230" s="2">
        <f t="shared" si="450"/>
        <v>110652</v>
      </c>
      <c r="M2230" s="2">
        <f t="shared" si="451"/>
        <v>28160</v>
      </c>
      <c r="N2230" s="6">
        <f t="shared" si="452"/>
        <v>1</v>
      </c>
      <c r="O2230" s="2">
        <f t="shared" si="453"/>
        <v>12031.865429427489</v>
      </c>
      <c r="P2230" s="2">
        <f t="shared" si="454"/>
        <v>12031.865429427489</v>
      </c>
    </row>
    <row r="2231" spans="1:16">
      <c r="A2231" s="6">
        <v>3</v>
      </c>
      <c r="B2231" s="6">
        <v>8</v>
      </c>
      <c r="C2231" s="6">
        <v>26</v>
      </c>
      <c r="D2231" s="6">
        <f t="shared" si="442"/>
        <v>37</v>
      </c>
      <c r="E2231" s="5">
        <f t="shared" si="443"/>
        <v>359.37000000000012</v>
      </c>
      <c r="F2231" s="5">
        <f t="shared" si="444"/>
        <v>292.41669540238024</v>
      </c>
      <c r="G2231" s="5">
        <f t="shared" si="445"/>
        <v>1616.0570598233144</v>
      </c>
      <c r="H2231" s="5">
        <f t="shared" si="446"/>
        <v>2267.8437552256946</v>
      </c>
      <c r="I2231" s="5">
        <f t="shared" si="447"/>
        <v>720</v>
      </c>
      <c r="J2231" s="5">
        <f t="shared" si="448"/>
        <v>1547.8437552256946</v>
      </c>
      <c r="K2231" s="2">
        <f t="shared" si="449"/>
        <v>51872.287417112748</v>
      </c>
      <c r="L2231" s="2">
        <f t="shared" si="450"/>
        <v>113352</v>
      </c>
      <c r="M2231" s="2">
        <f t="shared" si="451"/>
        <v>29040</v>
      </c>
      <c r="N2231" s="6">
        <f t="shared" si="452"/>
        <v>1</v>
      </c>
      <c r="O2231" s="2">
        <f t="shared" si="453"/>
        <v>12439.712582887252</v>
      </c>
      <c r="P2231" s="2">
        <f t="shared" si="454"/>
        <v>12439.712582887252</v>
      </c>
    </row>
    <row r="2232" spans="1:16">
      <c r="A2232" s="6">
        <v>3</v>
      </c>
      <c r="B2232" s="6">
        <v>8</v>
      </c>
      <c r="C2232" s="6">
        <v>27</v>
      </c>
      <c r="D2232" s="6">
        <f t="shared" si="442"/>
        <v>38</v>
      </c>
      <c r="E2232" s="5">
        <f t="shared" si="443"/>
        <v>359.37000000000012</v>
      </c>
      <c r="F2232" s="5">
        <f t="shared" si="444"/>
        <v>292.41669540238024</v>
      </c>
      <c r="G2232" s="5">
        <f t="shared" si="445"/>
        <v>1699.1907643430709</v>
      </c>
      <c r="H2232" s="5">
        <f t="shared" si="446"/>
        <v>2350.9774597454511</v>
      </c>
      <c r="I2232" s="5">
        <f t="shared" si="447"/>
        <v>720</v>
      </c>
      <c r="J2232" s="5">
        <f t="shared" si="448"/>
        <v>1630.9774597454511</v>
      </c>
      <c r="K2232" s="2">
        <f t="shared" si="449"/>
        <v>53315.58089835853</v>
      </c>
      <c r="L2232" s="2">
        <f t="shared" si="450"/>
        <v>116052</v>
      </c>
      <c r="M2232" s="2">
        <f t="shared" si="451"/>
        <v>29920</v>
      </c>
      <c r="N2232" s="6">
        <f t="shared" si="452"/>
        <v>1</v>
      </c>
      <c r="O2232" s="2">
        <f t="shared" si="453"/>
        <v>12816.41910164147</v>
      </c>
      <c r="P2232" s="2">
        <f t="shared" si="454"/>
        <v>12816.41910164147</v>
      </c>
    </row>
    <row r="2233" spans="1:16">
      <c r="A2233" s="6">
        <v>3</v>
      </c>
      <c r="B2233" s="6">
        <v>8</v>
      </c>
      <c r="C2233" s="6">
        <v>28</v>
      </c>
      <c r="D2233" s="6">
        <f t="shared" si="442"/>
        <v>39</v>
      </c>
      <c r="E2233" s="5">
        <f t="shared" si="443"/>
        <v>359.37000000000012</v>
      </c>
      <c r="F2233" s="5">
        <f t="shared" si="444"/>
        <v>292.41669540238024</v>
      </c>
      <c r="G2233" s="5">
        <f t="shared" si="445"/>
        <v>1784.1503025602246</v>
      </c>
      <c r="H2233" s="5">
        <f t="shared" si="446"/>
        <v>2435.9369979626049</v>
      </c>
      <c r="I2233" s="5">
        <f t="shared" si="447"/>
        <v>720</v>
      </c>
      <c r="J2233" s="5">
        <f t="shared" si="448"/>
        <v>1715.9369979626049</v>
      </c>
      <c r="K2233" s="2">
        <f t="shared" si="449"/>
        <v>54790.572881295222</v>
      </c>
      <c r="L2233" s="2">
        <f t="shared" si="450"/>
        <v>118752</v>
      </c>
      <c r="M2233" s="2">
        <f t="shared" si="451"/>
        <v>30800</v>
      </c>
      <c r="N2233" s="6">
        <f t="shared" si="452"/>
        <v>1</v>
      </c>
      <c r="O2233" s="2">
        <f t="shared" si="453"/>
        <v>13161.427118704778</v>
      </c>
      <c r="P2233" s="2">
        <f t="shared" si="454"/>
        <v>13161.427118704778</v>
      </c>
    </row>
    <row r="2234" spans="1:16">
      <c r="A2234" s="6">
        <v>3</v>
      </c>
      <c r="B2234" s="6">
        <v>8</v>
      </c>
      <c r="C2234" s="6">
        <v>29</v>
      </c>
      <c r="D2234" s="6">
        <f t="shared" si="442"/>
        <v>40</v>
      </c>
      <c r="E2234" s="5">
        <f t="shared" si="443"/>
        <v>359.37000000000012</v>
      </c>
      <c r="F2234" s="5">
        <f t="shared" si="444"/>
        <v>292.41669540238024</v>
      </c>
      <c r="G2234" s="5">
        <f t="shared" si="445"/>
        <v>1870.9683306758782</v>
      </c>
      <c r="H2234" s="5">
        <f t="shared" si="446"/>
        <v>2522.7550260782587</v>
      </c>
      <c r="I2234" s="5">
        <f t="shared" si="447"/>
        <v>720</v>
      </c>
      <c r="J2234" s="5">
        <f t="shared" si="448"/>
        <v>1802.7550260782587</v>
      </c>
      <c r="K2234" s="2">
        <f t="shared" si="449"/>
        <v>56297.830313858656</v>
      </c>
      <c r="L2234" s="2">
        <f t="shared" si="450"/>
        <v>121452</v>
      </c>
      <c r="M2234" s="2">
        <f t="shared" si="451"/>
        <v>31680</v>
      </c>
      <c r="N2234" s="6">
        <f t="shared" si="452"/>
        <v>1</v>
      </c>
      <c r="O2234" s="2">
        <f t="shared" si="453"/>
        <v>13474.169686141344</v>
      </c>
      <c r="P2234" s="2">
        <f t="shared" si="454"/>
        <v>13474.169686141344</v>
      </c>
    </row>
    <row r="2235" spans="1:16">
      <c r="A2235" s="6">
        <v>3</v>
      </c>
      <c r="B2235" s="6">
        <v>8</v>
      </c>
      <c r="C2235" s="6">
        <v>30</v>
      </c>
      <c r="D2235" s="6">
        <f t="shared" si="442"/>
        <v>41</v>
      </c>
      <c r="E2235" s="5">
        <f t="shared" si="443"/>
        <v>359.37000000000012</v>
      </c>
      <c r="F2235" s="5">
        <f t="shared" si="444"/>
        <v>292.41669540238024</v>
      </c>
      <c r="G2235" s="5">
        <f t="shared" si="445"/>
        <v>1959.6780360096488</v>
      </c>
      <c r="H2235" s="5">
        <f t="shared" si="446"/>
        <v>2611.4647314120293</v>
      </c>
      <c r="I2235" s="5">
        <f t="shared" si="447"/>
        <v>720</v>
      </c>
      <c r="J2235" s="5">
        <f t="shared" si="448"/>
        <v>1891.4647314120293</v>
      </c>
      <c r="K2235" s="2">
        <f t="shared" si="449"/>
        <v>57837.929364792173</v>
      </c>
      <c r="L2235" s="2">
        <f t="shared" si="450"/>
        <v>124152</v>
      </c>
      <c r="M2235" s="2">
        <f t="shared" si="451"/>
        <v>32560</v>
      </c>
      <c r="N2235" s="6">
        <f t="shared" si="452"/>
        <v>1</v>
      </c>
      <c r="O2235" s="2">
        <f t="shared" si="453"/>
        <v>13754.070635207827</v>
      </c>
      <c r="P2235" s="2">
        <f t="shared" si="454"/>
        <v>13754.070635207827</v>
      </c>
    </row>
    <row r="2236" spans="1:16">
      <c r="A2236" s="6">
        <v>3</v>
      </c>
      <c r="B2236" s="6">
        <v>9</v>
      </c>
      <c r="C2236" s="6">
        <v>0</v>
      </c>
      <c r="D2236" s="6">
        <f t="shared" si="442"/>
        <v>12</v>
      </c>
      <c r="E2236" s="5">
        <f t="shared" si="443"/>
        <v>359.37000000000012</v>
      </c>
      <c r="F2236" s="5">
        <f t="shared" si="444"/>
        <v>337.19300188586965</v>
      </c>
      <c r="G2236" s="5">
        <f t="shared" si="445"/>
        <v>0</v>
      </c>
      <c r="H2236" s="5">
        <f t="shared" si="446"/>
        <v>696.56300188586977</v>
      </c>
      <c r="I2236" s="5">
        <f t="shared" si="447"/>
        <v>696.56300188586977</v>
      </c>
      <c r="J2236" s="5">
        <f t="shared" si="448"/>
        <v>0</v>
      </c>
      <c r="K2236" s="2">
        <f t="shared" si="449"/>
        <v>24186.215343259366</v>
      </c>
      <c r="L2236" s="2">
        <f t="shared" si="450"/>
        <v>45246</v>
      </c>
      <c r="M2236" s="2">
        <f t="shared" si="451"/>
        <v>6600</v>
      </c>
      <c r="N2236" s="6">
        <f t="shared" si="452"/>
        <v>1</v>
      </c>
      <c r="O2236" s="2">
        <f t="shared" si="453"/>
        <v>-5540.2153432593659</v>
      </c>
      <c r="P2236" s="2">
        <f t="shared" si="454"/>
        <v>-5540.2153432593659</v>
      </c>
    </row>
    <row r="2237" spans="1:16">
      <c r="A2237" s="6">
        <v>3</v>
      </c>
      <c r="B2237" s="6">
        <v>9</v>
      </c>
      <c r="C2237" s="6">
        <v>1</v>
      </c>
      <c r="D2237" s="6">
        <f t="shared" si="442"/>
        <v>13</v>
      </c>
      <c r="E2237" s="5">
        <f t="shared" si="443"/>
        <v>359.37000000000012</v>
      </c>
      <c r="F2237" s="5">
        <f t="shared" si="444"/>
        <v>337.19300188586965</v>
      </c>
      <c r="G2237" s="5">
        <f t="shared" si="445"/>
        <v>45.5625</v>
      </c>
      <c r="H2237" s="5">
        <f t="shared" si="446"/>
        <v>742.12550188586977</v>
      </c>
      <c r="I2237" s="5">
        <f t="shared" si="447"/>
        <v>720</v>
      </c>
      <c r="J2237" s="5">
        <f t="shared" si="448"/>
        <v>22.125501885869767</v>
      </c>
      <c r="K2237" s="2">
        <f t="shared" si="449"/>
        <v>25384.123296629685</v>
      </c>
      <c r="L2237" s="2">
        <f t="shared" si="450"/>
        <v>47946</v>
      </c>
      <c r="M2237" s="2">
        <f t="shared" si="451"/>
        <v>7480</v>
      </c>
      <c r="N2237" s="6">
        <f t="shared" si="452"/>
        <v>1</v>
      </c>
      <c r="O2237" s="2">
        <f t="shared" si="453"/>
        <v>-4918.1232966296848</v>
      </c>
      <c r="P2237" s="2">
        <f t="shared" si="454"/>
        <v>-4918.1232966296848</v>
      </c>
    </row>
    <row r="2238" spans="1:16">
      <c r="A2238" s="6">
        <v>3</v>
      </c>
      <c r="B2238" s="6">
        <v>9</v>
      </c>
      <c r="C2238" s="6">
        <v>2</v>
      </c>
      <c r="D2238" s="6">
        <f t="shared" si="442"/>
        <v>14</v>
      </c>
      <c r="E2238" s="5">
        <f t="shared" si="443"/>
        <v>359.37000000000012</v>
      </c>
      <c r="F2238" s="5">
        <f t="shared" si="444"/>
        <v>337.19300188586965</v>
      </c>
      <c r="G2238" s="5">
        <f t="shared" si="445"/>
        <v>92.264062499999994</v>
      </c>
      <c r="H2238" s="5">
        <f t="shared" si="446"/>
        <v>788.82706438586979</v>
      </c>
      <c r="I2238" s="5">
        <f t="shared" si="447"/>
        <v>720</v>
      </c>
      <c r="J2238" s="5">
        <f t="shared" si="448"/>
        <v>68.827064385869789</v>
      </c>
      <c r="K2238" s="2">
        <f t="shared" si="449"/>
        <v>26194.914312254685</v>
      </c>
      <c r="L2238" s="2">
        <f t="shared" si="450"/>
        <v>50646</v>
      </c>
      <c r="M2238" s="2">
        <f t="shared" si="451"/>
        <v>8360</v>
      </c>
      <c r="N2238" s="6">
        <f t="shared" si="452"/>
        <v>1</v>
      </c>
      <c r="O2238" s="2">
        <f t="shared" si="453"/>
        <v>-3908.9143122546848</v>
      </c>
      <c r="P2238" s="2">
        <f t="shared" si="454"/>
        <v>-3908.9143122546848</v>
      </c>
    </row>
    <row r="2239" spans="1:16">
      <c r="A2239" s="6">
        <v>3</v>
      </c>
      <c r="B2239" s="6">
        <v>9</v>
      </c>
      <c r="C2239" s="6">
        <v>3</v>
      </c>
      <c r="D2239" s="6">
        <f t="shared" si="442"/>
        <v>15</v>
      </c>
      <c r="E2239" s="5">
        <f t="shared" si="443"/>
        <v>359.37000000000012</v>
      </c>
      <c r="F2239" s="5">
        <f t="shared" si="444"/>
        <v>337.19300188586965</v>
      </c>
      <c r="G2239" s="5">
        <f t="shared" si="445"/>
        <v>140.12604492187498</v>
      </c>
      <c r="H2239" s="5">
        <f t="shared" si="446"/>
        <v>836.68904680774472</v>
      </c>
      <c r="I2239" s="5">
        <f t="shared" si="447"/>
        <v>720</v>
      </c>
      <c r="J2239" s="5">
        <f t="shared" si="448"/>
        <v>116.68904680774472</v>
      </c>
      <c r="K2239" s="2">
        <f t="shared" si="449"/>
        <v>27025.8515070789</v>
      </c>
      <c r="L2239" s="2">
        <f t="shared" si="450"/>
        <v>53346</v>
      </c>
      <c r="M2239" s="2">
        <f t="shared" si="451"/>
        <v>9240</v>
      </c>
      <c r="N2239" s="6">
        <f t="shared" si="452"/>
        <v>1</v>
      </c>
      <c r="O2239" s="2">
        <f t="shared" si="453"/>
        <v>-2919.8515070788999</v>
      </c>
      <c r="P2239" s="2">
        <f t="shared" si="454"/>
        <v>-2919.8515070788999</v>
      </c>
    </row>
    <row r="2240" spans="1:16">
      <c r="A2240" s="6">
        <v>3</v>
      </c>
      <c r="B2240" s="6">
        <v>9</v>
      </c>
      <c r="C2240" s="6">
        <v>4</v>
      </c>
      <c r="D2240" s="6">
        <f t="shared" si="442"/>
        <v>16</v>
      </c>
      <c r="E2240" s="5">
        <f t="shared" si="443"/>
        <v>359.37000000000012</v>
      </c>
      <c r="F2240" s="5">
        <f t="shared" si="444"/>
        <v>337.19300188586965</v>
      </c>
      <c r="G2240" s="5">
        <f t="shared" si="445"/>
        <v>189.17016064453125</v>
      </c>
      <c r="H2240" s="5">
        <f t="shared" si="446"/>
        <v>885.73316253040105</v>
      </c>
      <c r="I2240" s="5">
        <f t="shared" si="447"/>
        <v>720</v>
      </c>
      <c r="J2240" s="5">
        <f t="shared" si="448"/>
        <v>165.73316253040105</v>
      </c>
      <c r="K2240" s="2">
        <f t="shared" si="449"/>
        <v>27877.31184948613</v>
      </c>
      <c r="L2240" s="2">
        <f t="shared" si="450"/>
        <v>56046</v>
      </c>
      <c r="M2240" s="2">
        <f t="shared" si="451"/>
        <v>10120</v>
      </c>
      <c r="N2240" s="6">
        <f t="shared" si="452"/>
        <v>1</v>
      </c>
      <c r="O2240" s="2">
        <f t="shared" si="453"/>
        <v>-1951.3118494861301</v>
      </c>
      <c r="P2240" s="2">
        <f t="shared" si="454"/>
        <v>-1951.3118494861301</v>
      </c>
    </row>
    <row r="2241" spans="1:16">
      <c r="A2241" s="6">
        <v>3</v>
      </c>
      <c r="B2241" s="6">
        <v>9</v>
      </c>
      <c r="C2241" s="6">
        <v>5</v>
      </c>
      <c r="D2241" s="6">
        <f t="shared" si="442"/>
        <v>17</v>
      </c>
      <c r="E2241" s="5">
        <f t="shared" si="443"/>
        <v>359.37000000000012</v>
      </c>
      <c r="F2241" s="5">
        <f t="shared" si="444"/>
        <v>337.19300188586965</v>
      </c>
      <c r="G2241" s="5">
        <f t="shared" si="445"/>
        <v>239.41848456573481</v>
      </c>
      <c r="H2241" s="5">
        <f t="shared" si="446"/>
        <v>935.98148645160461</v>
      </c>
      <c r="I2241" s="5">
        <f t="shared" si="447"/>
        <v>720</v>
      </c>
      <c r="J2241" s="5">
        <f t="shared" si="448"/>
        <v>215.98148645160461</v>
      </c>
      <c r="K2241" s="2">
        <f t="shared" si="449"/>
        <v>28749.678584229245</v>
      </c>
      <c r="L2241" s="2">
        <f t="shared" si="450"/>
        <v>58746</v>
      </c>
      <c r="M2241" s="2">
        <f t="shared" si="451"/>
        <v>11000</v>
      </c>
      <c r="N2241" s="6">
        <f t="shared" si="452"/>
        <v>1</v>
      </c>
      <c r="O2241" s="2">
        <f t="shared" si="453"/>
        <v>-1003.6785842292447</v>
      </c>
      <c r="P2241" s="2">
        <f t="shared" si="454"/>
        <v>-1003.6785842292447</v>
      </c>
    </row>
    <row r="2242" spans="1:16">
      <c r="A2242" s="6">
        <v>3</v>
      </c>
      <c r="B2242" s="6">
        <v>9</v>
      </c>
      <c r="C2242" s="6">
        <v>6</v>
      </c>
      <c r="D2242" s="6">
        <f t="shared" si="442"/>
        <v>18</v>
      </c>
      <c r="E2242" s="5">
        <f t="shared" si="443"/>
        <v>359.37000000000012</v>
      </c>
      <c r="F2242" s="5">
        <f t="shared" si="444"/>
        <v>337.19300188586965</v>
      </c>
      <c r="G2242" s="5">
        <f t="shared" si="445"/>
        <v>290.89345874736784</v>
      </c>
      <c r="H2242" s="5">
        <f t="shared" si="446"/>
        <v>987.45646063323761</v>
      </c>
      <c r="I2242" s="5">
        <f t="shared" si="447"/>
        <v>720</v>
      </c>
      <c r="J2242" s="5">
        <f t="shared" si="448"/>
        <v>267.45646063323761</v>
      </c>
      <c r="K2242" s="2">
        <f t="shared" si="449"/>
        <v>29643.341330438154</v>
      </c>
      <c r="L2242" s="2">
        <f t="shared" si="450"/>
        <v>61446</v>
      </c>
      <c r="M2242" s="2">
        <f t="shared" si="451"/>
        <v>11880</v>
      </c>
      <c r="N2242" s="6">
        <f t="shared" si="452"/>
        <v>1</v>
      </c>
      <c r="O2242" s="2">
        <f t="shared" si="453"/>
        <v>-77.341330438153818</v>
      </c>
      <c r="P2242" s="2">
        <f t="shared" si="454"/>
        <v>-77.341330438153818</v>
      </c>
    </row>
    <row r="2243" spans="1:16">
      <c r="A2243" s="6">
        <v>3</v>
      </c>
      <c r="B2243" s="6">
        <v>9</v>
      </c>
      <c r="C2243" s="6">
        <v>7</v>
      </c>
      <c r="D2243" s="6">
        <f t="shared" si="442"/>
        <v>19</v>
      </c>
      <c r="E2243" s="5">
        <f t="shared" si="443"/>
        <v>359.37000000000012</v>
      </c>
      <c r="F2243" s="5">
        <f t="shared" si="444"/>
        <v>337.19300188586965</v>
      </c>
      <c r="G2243" s="5">
        <f t="shared" si="445"/>
        <v>343.61789814532818</v>
      </c>
      <c r="H2243" s="5">
        <f t="shared" si="446"/>
        <v>1040.180900031198</v>
      </c>
      <c r="I2243" s="5">
        <f t="shared" si="447"/>
        <v>720</v>
      </c>
      <c r="J2243" s="5">
        <f t="shared" si="448"/>
        <v>320.18090003119801</v>
      </c>
      <c r="K2243" s="2">
        <f t="shared" si="449"/>
        <v>30558.696181097188</v>
      </c>
      <c r="L2243" s="2">
        <f t="shared" si="450"/>
        <v>64146</v>
      </c>
      <c r="M2243" s="2">
        <f t="shared" si="451"/>
        <v>12760</v>
      </c>
      <c r="N2243" s="6">
        <f t="shared" si="452"/>
        <v>1</v>
      </c>
      <c r="O2243" s="2">
        <f t="shared" si="453"/>
        <v>827.30381890281205</v>
      </c>
      <c r="P2243" s="2">
        <f t="shared" si="454"/>
        <v>827.30381890281205</v>
      </c>
    </row>
    <row r="2244" spans="1:16">
      <c r="A2244" s="6">
        <v>3</v>
      </c>
      <c r="B2244" s="6">
        <v>9</v>
      </c>
      <c r="C2244" s="6">
        <v>8</v>
      </c>
      <c r="D2244" s="6">
        <f t="shared" ref="D2244:D2307" si="455">A2244+B2244+C2244</f>
        <v>20</v>
      </c>
      <c r="E2244" s="5">
        <f t="shared" ref="E2244:E2307" si="456">IF(A2244=0,0,A2244*LABOR_HRS_WK_TOM*SEASON_WEEKS*(1+DIM_PCT_TOM)^A2244)</f>
        <v>359.37000000000012</v>
      </c>
      <c r="F2244" s="5">
        <f t="shared" ref="F2244:F2307" si="457">IF(B2244=0,0,B2244*LABOR_HRS_WK_CAR*SEASON_WEEKS*(1+DIM_PCT_CAR)^B2244)</f>
        <v>337.19300188586965</v>
      </c>
      <c r="G2244" s="5">
        <f t="shared" ref="G2244:G2307" si="458">IF(C2244=0,0,C2244*LABOR_HRS_WK_MES*SEASON_WEEKS*(1+DIM_PCT_MES)^C2244)</f>
        <v>397.61499642530839</v>
      </c>
      <c r="H2244" s="5">
        <f t="shared" ref="H2244:H2307" si="459">E2244+F2244+G2244</f>
        <v>1094.1779983111783</v>
      </c>
      <c r="I2244" s="5">
        <f t="shared" ref="I2244:I2307" si="460">MIN(H2244,FARMER_HRS)</f>
        <v>720</v>
      </c>
      <c r="J2244" s="5">
        <f t="shared" ref="J2244:J2307" si="461">MAX(0,H2244-FARMER_HRS)</f>
        <v>374.17799831117827</v>
      </c>
      <c r="K2244" s="2">
        <f t="shared" ref="K2244:K2307" si="462">I2244*FARMER_RATE+J2244*TEMP_WORKER_RATE</f>
        <v>31496.145804013511</v>
      </c>
      <c r="L2244" s="2">
        <f t="shared" ref="L2244:L2307" si="463">A2244*PRICE_TOM+B2244*PRICE_CAR+C2244*PRICE_MES</f>
        <v>66846</v>
      </c>
      <c r="M2244" s="2">
        <f t="shared" ref="M2244:M2307" si="464">A2244*FERT_BED_TOM+B2244*FERT_BED_CAR+C2244*FERT_BED_MES</f>
        <v>13640</v>
      </c>
      <c r="N2244" s="6">
        <f t="shared" ref="N2244:N2307" si="465">IF(AND(D2244&lt;=TOTAL_BEDS,J2244&lt;=TEMP_WORKER_MAX*TEMP_WORKER_HRS),1,0)</f>
        <v>1</v>
      </c>
      <c r="O2244" s="2">
        <f t="shared" ref="O2244:O2307" si="466">L2244-M2244-K2244-FIXED_COSTS</f>
        <v>1709.8541959864888</v>
      </c>
      <c r="P2244" s="2">
        <f t="shared" ref="P2244:P2307" si="467">IF(N2244=1,O2244,"")</f>
        <v>1709.8541959864888</v>
      </c>
    </row>
    <row r="2245" spans="1:16">
      <c r="A2245" s="6">
        <v>3</v>
      </c>
      <c r="B2245" s="6">
        <v>9</v>
      </c>
      <c r="C2245" s="6">
        <v>9</v>
      </c>
      <c r="D2245" s="6">
        <f t="shared" si="455"/>
        <v>21</v>
      </c>
      <c r="E2245" s="5">
        <f t="shared" si="456"/>
        <v>359.37000000000012</v>
      </c>
      <c r="F2245" s="5">
        <f t="shared" si="457"/>
        <v>337.19300188586965</v>
      </c>
      <c r="G2245" s="5">
        <f t="shared" si="458"/>
        <v>452.90833186570285</v>
      </c>
      <c r="H2245" s="5">
        <f t="shared" si="459"/>
        <v>1149.4713337515727</v>
      </c>
      <c r="I2245" s="5">
        <f t="shared" si="460"/>
        <v>720</v>
      </c>
      <c r="J2245" s="5">
        <f t="shared" si="461"/>
        <v>429.47133375157273</v>
      </c>
      <c r="K2245" s="2">
        <f t="shared" si="462"/>
        <v>32456.099544298137</v>
      </c>
      <c r="L2245" s="2">
        <f t="shared" si="463"/>
        <v>69546</v>
      </c>
      <c r="M2245" s="2">
        <f t="shared" si="464"/>
        <v>14520</v>
      </c>
      <c r="N2245" s="6">
        <f t="shared" si="465"/>
        <v>1</v>
      </c>
      <c r="O2245" s="2">
        <f t="shared" si="466"/>
        <v>2569.9004557018634</v>
      </c>
      <c r="P2245" s="2">
        <f t="shared" si="467"/>
        <v>2569.9004557018634</v>
      </c>
    </row>
    <row r="2246" spans="1:16">
      <c r="A2246" s="6">
        <v>3</v>
      </c>
      <c r="B2246" s="6">
        <v>9</v>
      </c>
      <c r="C2246" s="6">
        <v>10</v>
      </c>
      <c r="D2246" s="6">
        <f t="shared" si="455"/>
        <v>22</v>
      </c>
      <c r="E2246" s="5">
        <f t="shared" si="456"/>
        <v>359.37000000000012</v>
      </c>
      <c r="F2246" s="5">
        <f t="shared" si="457"/>
        <v>337.19300188586965</v>
      </c>
      <c r="G2246" s="5">
        <f t="shared" si="458"/>
        <v>509.52187334891573</v>
      </c>
      <c r="H2246" s="5">
        <f t="shared" si="459"/>
        <v>1206.0848752347856</v>
      </c>
      <c r="I2246" s="5">
        <f t="shared" si="460"/>
        <v>720</v>
      </c>
      <c r="J2246" s="5">
        <f t="shared" si="461"/>
        <v>486.08487523478561</v>
      </c>
      <c r="K2246" s="2">
        <f t="shared" si="462"/>
        <v>33438.973528381699</v>
      </c>
      <c r="L2246" s="2">
        <f t="shared" si="463"/>
        <v>72246</v>
      </c>
      <c r="M2246" s="2">
        <f t="shared" si="464"/>
        <v>15400</v>
      </c>
      <c r="N2246" s="6">
        <f t="shared" si="465"/>
        <v>1</v>
      </c>
      <c r="O2246" s="2">
        <f t="shared" si="466"/>
        <v>3407.026471618301</v>
      </c>
      <c r="P2246" s="2">
        <f t="shared" si="467"/>
        <v>3407.026471618301</v>
      </c>
    </row>
    <row r="2247" spans="1:16">
      <c r="A2247" s="6">
        <v>3</v>
      </c>
      <c r="B2247" s="6">
        <v>9</v>
      </c>
      <c r="C2247" s="6">
        <v>11</v>
      </c>
      <c r="D2247" s="6">
        <f t="shared" si="455"/>
        <v>23</v>
      </c>
      <c r="E2247" s="5">
        <f t="shared" si="456"/>
        <v>359.37000000000012</v>
      </c>
      <c r="F2247" s="5">
        <f t="shared" si="457"/>
        <v>337.19300188586965</v>
      </c>
      <c r="G2247" s="5">
        <f t="shared" si="458"/>
        <v>567.47998644235474</v>
      </c>
      <c r="H2247" s="5">
        <f t="shared" si="459"/>
        <v>1264.0429883282245</v>
      </c>
      <c r="I2247" s="5">
        <f t="shared" si="460"/>
        <v>720</v>
      </c>
      <c r="J2247" s="5">
        <f t="shared" si="461"/>
        <v>544.04298832822451</v>
      </c>
      <c r="K2247" s="2">
        <f t="shared" si="462"/>
        <v>34445.190769587229</v>
      </c>
      <c r="L2247" s="2">
        <f t="shared" si="463"/>
        <v>74946</v>
      </c>
      <c r="M2247" s="2">
        <f t="shared" si="464"/>
        <v>16280</v>
      </c>
      <c r="N2247" s="6">
        <f t="shared" si="465"/>
        <v>1</v>
      </c>
      <c r="O2247" s="2">
        <f t="shared" si="466"/>
        <v>4220.8092304127713</v>
      </c>
      <c r="P2247" s="2">
        <f t="shared" si="467"/>
        <v>4220.8092304127713</v>
      </c>
    </row>
    <row r="2248" spans="1:16">
      <c r="A2248" s="6">
        <v>3</v>
      </c>
      <c r="B2248" s="6">
        <v>9</v>
      </c>
      <c r="C2248" s="6">
        <v>12</v>
      </c>
      <c r="D2248" s="6">
        <f t="shared" si="455"/>
        <v>24</v>
      </c>
      <c r="E2248" s="5">
        <f t="shared" si="456"/>
        <v>359.37000000000012</v>
      </c>
      <c r="F2248" s="5">
        <f t="shared" si="457"/>
        <v>337.19300188586965</v>
      </c>
      <c r="G2248" s="5">
        <f t="shared" si="458"/>
        <v>626.80743957041921</v>
      </c>
      <c r="H2248" s="5">
        <f t="shared" si="459"/>
        <v>1323.370441456289</v>
      </c>
      <c r="I2248" s="5">
        <f t="shared" si="460"/>
        <v>720</v>
      </c>
      <c r="J2248" s="5">
        <f t="shared" si="461"/>
        <v>603.37044145628897</v>
      </c>
      <c r="K2248" s="2">
        <f t="shared" si="462"/>
        <v>35475.181275282797</v>
      </c>
      <c r="L2248" s="2">
        <f t="shared" si="463"/>
        <v>77646</v>
      </c>
      <c r="M2248" s="2">
        <f t="shared" si="464"/>
        <v>17160</v>
      </c>
      <c r="N2248" s="6">
        <f t="shared" si="465"/>
        <v>1</v>
      </c>
      <c r="O2248" s="2">
        <f t="shared" si="466"/>
        <v>5010.8187247172027</v>
      </c>
      <c r="P2248" s="2">
        <f t="shared" si="467"/>
        <v>5010.8187247172027</v>
      </c>
    </row>
    <row r="2249" spans="1:16">
      <c r="A2249" s="6">
        <v>3</v>
      </c>
      <c r="B2249" s="6">
        <v>9</v>
      </c>
      <c r="C2249" s="6">
        <v>13</v>
      </c>
      <c r="D2249" s="6">
        <f t="shared" si="455"/>
        <v>25</v>
      </c>
      <c r="E2249" s="5">
        <f t="shared" si="456"/>
        <v>359.37000000000012</v>
      </c>
      <c r="F2249" s="5">
        <f t="shared" si="457"/>
        <v>337.19300188586965</v>
      </c>
      <c r="G2249" s="5">
        <f t="shared" si="458"/>
        <v>687.52941027880343</v>
      </c>
      <c r="H2249" s="5">
        <f t="shared" si="459"/>
        <v>1384.0924121646731</v>
      </c>
      <c r="I2249" s="5">
        <f t="shared" si="460"/>
        <v>720</v>
      </c>
      <c r="J2249" s="5">
        <f t="shared" si="461"/>
        <v>664.09241216467308</v>
      </c>
      <c r="K2249" s="2">
        <f t="shared" si="462"/>
        <v>36529.382155636689</v>
      </c>
      <c r="L2249" s="2">
        <f t="shared" si="463"/>
        <v>80346</v>
      </c>
      <c r="M2249" s="2">
        <f t="shared" si="464"/>
        <v>18040</v>
      </c>
      <c r="N2249" s="6">
        <f t="shared" si="465"/>
        <v>1</v>
      </c>
      <c r="O2249" s="2">
        <f t="shared" si="466"/>
        <v>5776.6178443633107</v>
      </c>
      <c r="P2249" s="2">
        <f t="shared" si="467"/>
        <v>5776.6178443633107</v>
      </c>
    </row>
    <row r="2250" spans="1:16">
      <c r="A2250" s="6">
        <v>3</v>
      </c>
      <c r="B2250" s="6">
        <v>9</v>
      </c>
      <c r="C2250" s="6">
        <v>14</v>
      </c>
      <c r="D2250" s="6">
        <f t="shared" si="455"/>
        <v>26</v>
      </c>
      <c r="E2250" s="5">
        <f t="shared" si="456"/>
        <v>359.37000000000012</v>
      </c>
      <c r="F2250" s="5">
        <f t="shared" si="457"/>
        <v>337.19300188586965</v>
      </c>
      <c r="G2250" s="5">
        <f t="shared" si="458"/>
        <v>749.67149159246469</v>
      </c>
      <c r="H2250" s="5">
        <f t="shared" si="459"/>
        <v>1446.2344934783346</v>
      </c>
      <c r="I2250" s="5">
        <f t="shared" si="460"/>
        <v>720</v>
      </c>
      <c r="J2250" s="5">
        <f t="shared" si="461"/>
        <v>726.23449347833457</v>
      </c>
      <c r="K2250" s="2">
        <f t="shared" si="462"/>
        <v>37608.23773399886</v>
      </c>
      <c r="L2250" s="2">
        <f t="shared" si="463"/>
        <v>83046</v>
      </c>
      <c r="M2250" s="2">
        <f t="shared" si="464"/>
        <v>18920</v>
      </c>
      <c r="N2250" s="6">
        <f t="shared" si="465"/>
        <v>1</v>
      </c>
      <c r="O2250" s="2">
        <f t="shared" si="466"/>
        <v>6517.7622660011402</v>
      </c>
      <c r="P2250" s="2">
        <f t="shared" si="467"/>
        <v>6517.7622660011402</v>
      </c>
    </row>
    <row r="2251" spans="1:16">
      <c r="A2251" s="6">
        <v>3</v>
      </c>
      <c r="B2251" s="6">
        <v>9</v>
      </c>
      <c r="C2251" s="6">
        <v>15</v>
      </c>
      <c r="D2251" s="6">
        <f t="shared" si="455"/>
        <v>27</v>
      </c>
      <c r="E2251" s="5">
        <f t="shared" si="456"/>
        <v>359.37000000000012</v>
      </c>
      <c r="F2251" s="5">
        <f t="shared" si="457"/>
        <v>337.19300188586965</v>
      </c>
      <c r="G2251" s="5">
        <f t="shared" si="458"/>
        <v>813.25969846861108</v>
      </c>
      <c r="H2251" s="5">
        <f t="shared" si="459"/>
        <v>1509.8227003544807</v>
      </c>
      <c r="I2251" s="5">
        <f t="shared" si="460"/>
        <v>720</v>
      </c>
      <c r="J2251" s="5">
        <f t="shared" si="461"/>
        <v>789.82270035448073</v>
      </c>
      <c r="K2251" s="2">
        <f t="shared" si="462"/>
        <v>38712.199658931961</v>
      </c>
      <c r="L2251" s="2">
        <f t="shared" si="463"/>
        <v>85746</v>
      </c>
      <c r="M2251" s="2">
        <f t="shared" si="464"/>
        <v>19800</v>
      </c>
      <c r="N2251" s="6">
        <f t="shared" si="465"/>
        <v>1</v>
      </c>
      <c r="O2251" s="2">
        <f t="shared" si="466"/>
        <v>7233.8003410680394</v>
      </c>
      <c r="P2251" s="2">
        <f t="shared" si="467"/>
        <v>7233.8003410680394</v>
      </c>
    </row>
    <row r="2252" spans="1:16">
      <c r="A2252" s="6">
        <v>3</v>
      </c>
      <c r="B2252" s="6">
        <v>9</v>
      </c>
      <c r="C2252" s="6">
        <v>16</v>
      </c>
      <c r="D2252" s="6">
        <f t="shared" si="455"/>
        <v>28</v>
      </c>
      <c r="E2252" s="5">
        <f t="shared" si="456"/>
        <v>359.37000000000012</v>
      </c>
      <c r="F2252" s="5">
        <f t="shared" si="457"/>
        <v>337.19300188586965</v>
      </c>
      <c r="G2252" s="5">
        <f t="shared" si="458"/>
        <v>878.32047434610013</v>
      </c>
      <c r="H2252" s="5">
        <f t="shared" si="459"/>
        <v>1574.8834762319698</v>
      </c>
      <c r="I2252" s="5">
        <f t="shared" si="460"/>
        <v>720</v>
      </c>
      <c r="J2252" s="5">
        <f t="shared" si="461"/>
        <v>854.88347623196978</v>
      </c>
      <c r="K2252" s="2">
        <f t="shared" si="462"/>
        <v>39841.727017916142</v>
      </c>
      <c r="L2252" s="2">
        <f t="shared" si="463"/>
        <v>88446</v>
      </c>
      <c r="M2252" s="2">
        <f t="shared" si="464"/>
        <v>20680</v>
      </c>
      <c r="N2252" s="6">
        <f t="shared" si="465"/>
        <v>1</v>
      </c>
      <c r="O2252" s="2">
        <f t="shared" si="466"/>
        <v>7924.2729820838576</v>
      </c>
      <c r="P2252" s="2">
        <f t="shared" si="467"/>
        <v>7924.2729820838576</v>
      </c>
    </row>
    <row r="2253" spans="1:16">
      <c r="A2253" s="6">
        <v>3</v>
      </c>
      <c r="B2253" s="6">
        <v>9</v>
      </c>
      <c r="C2253" s="6">
        <v>17</v>
      </c>
      <c r="D2253" s="6">
        <f t="shared" si="455"/>
        <v>29</v>
      </c>
      <c r="E2253" s="5">
        <f t="shared" si="456"/>
        <v>359.37000000000012</v>
      </c>
      <c r="F2253" s="5">
        <f t="shared" si="457"/>
        <v>337.19300188586965</v>
      </c>
      <c r="G2253" s="5">
        <f t="shared" si="458"/>
        <v>944.88069779264049</v>
      </c>
      <c r="H2253" s="5">
        <f t="shared" si="459"/>
        <v>1641.4436996785103</v>
      </c>
      <c r="I2253" s="5">
        <f t="shared" si="460"/>
        <v>720</v>
      </c>
      <c r="J2253" s="5">
        <f t="shared" si="461"/>
        <v>921.44369967851026</v>
      </c>
      <c r="K2253" s="2">
        <f t="shared" si="462"/>
        <v>40997.286452751912</v>
      </c>
      <c r="L2253" s="2">
        <f t="shared" si="463"/>
        <v>91146</v>
      </c>
      <c r="M2253" s="2">
        <f t="shared" si="464"/>
        <v>21560</v>
      </c>
      <c r="N2253" s="6">
        <f t="shared" si="465"/>
        <v>1</v>
      </c>
      <c r="O2253" s="2">
        <f t="shared" si="466"/>
        <v>8588.7135472480877</v>
      </c>
      <c r="P2253" s="2">
        <f t="shared" si="467"/>
        <v>8588.7135472480877</v>
      </c>
    </row>
    <row r="2254" spans="1:16">
      <c r="A2254" s="6">
        <v>3</v>
      </c>
      <c r="B2254" s="6">
        <v>9</v>
      </c>
      <c r="C2254" s="6">
        <v>18</v>
      </c>
      <c r="D2254" s="6">
        <f t="shared" si="455"/>
        <v>30</v>
      </c>
      <c r="E2254" s="5">
        <f t="shared" si="456"/>
        <v>359.37000000000012</v>
      </c>
      <c r="F2254" s="5">
        <f t="shared" si="457"/>
        <v>337.19300188586965</v>
      </c>
      <c r="G2254" s="5">
        <f t="shared" si="458"/>
        <v>1012.9676892512279</v>
      </c>
      <c r="H2254" s="5">
        <f t="shared" si="459"/>
        <v>1709.5306911370976</v>
      </c>
      <c r="I2254" s="5">
        <f t="shared" si="460"/>
        <v>720</v>
      </c>
      <c r="J2254" s="5">
        <f t="shared" si="461"/>
        <v>989.53069113709762</v>
      </c>
      <c r="K2254" s="2">
        <f t="shared" si="462"/>
        <v>42179.35227668572</v>
      </c>
      <c r="L2254" s="2">
        <f t="shared" si="463"/>
        <v>93846</v>
      </c>
      <c r="M2254" s="2">
        <f t="shared" si="464"/>
        <v>22440</v>
      </c>
      <c r="N2254" s="6">
        <f t="shared" si="465"/>
        <v>1</v>
      </c>
      <c r="O2254" s="2">
        <f t="shared" si="466"/>
        <v>9226.6477233142796</v>
      </c>
      <c r="P2254" s="2">
        <f t="shared" si="467"/>
        <v>9226.6477233142796</v>
      </c>
    </row>
    <row r="2255" spans="1:16">
      <c r="A2255" s="6">
        <v>3</v>
      </c>
      <c r="B2255" s="6">
        <v>9</v>
      </c>
      <c r="C2255" s="6">
        <v>19</v>
      </c>
      <c r="D2255" s="6">
        <f t="shared" si="455"/>
        <v>31</v>
      </c>
      <c r="E2255" s="5">
        <f t="shared" si="456"/>
        <v>359.37000000000012</v>
      </c>
      <c r="F2255" s="5">
        <f t="shared" si="457"/>
        <v>337.19300188586965</v>
      </c>
      <c r="G2255" s="5">
        <f t="shared" si="458"/>
        <v>1082.6092178872495</v>
      </c>
      <c r="H2255" s="5">
        <f t="shared" si="459"/>
        <v>1779.1722197731192</v>
      </c>
      <c r="I2255" s="5">
        <f t="shared" si="460"/>
        <v>720</v>
      </c>
      <c r="J2255" s="5">
        <f t="shared" si="461"/>
        <v>1059.1722197731192</v>
      </c>
      <c r="K2255" s="2">
        <f t="shared" si="462"/>
        <v>43388.406593283318</v>
      </c>
      <c r="L2255" s="2">
        <f t="shared" si="463"/>
        <v>96546</v>
      </c>
      <c r="M2255" s="2">
        <f t="shared" si="464"/>
        <v>23320</v>
      </c>
      <c r="N2255" s="6">
        <f t="shared" si="465"/>
        <v>1</v>
      </c>
      <c r="O2255" s="2">
        <f t="shared" si="466"/>
        <v>9837.5934067166818</v>
      </c>
      <c r="P2255" s="2">
        <f t="shared" si="467"/>
        <v>9837.5934067166818</v>
      </c>
    </row>
    <row r="2256" spans="1:16">
      <c r="A2256" s="6">
        <v>3</v>
      </c>
      <c r="B2256" s="6">
        <v>9</v>
      </c>
      <c r="C2256" s="6">
        <v>20</v>
      </c>
      <c r="D2256" s="6">
        <f t="shared" si="455"/>
        <v>32</v>
      </c>
      <c r="E2256" s="5">
        <f t="shared" si="456"/>
        <v>359.37000000000012</v>
      </c>
      <c r="F2256" s="5">
        <f t="shared" si="457"/>
        <v>337.19300188586965</v>
      </c>
      <c r="G2256" s="5">
        <f t="shared" si="458"/>
        <v>1153.8335085377266</v>
      </c>
      <c r="H2256" s="5">
        <f t="shared" si="459"/>
        <v>1850.3965104235963</v>
      </c>
      <c r="I2256" s="5">
        <f t="shared" si="460"/>
        <v>720</v>
      </c>
      <c r="J2256" s="5">
        <f t="shared" si="461"/>
        <v>1130.3965104235963</v>
      </c>
      <c r="K2256" s="2">
        <f t="shared" si="462"/>
        <v>44624.939417076326</v>
      </c>
      <c r="L2256" s="2">
        <f t="shared" si="463"/>
        <v>99246</v>
      </c>
      <c r="M2256" s="2">
        <f t="shared" si="464"/>
        <v>24200</v>
      </c>
      <c r="N2256" s="6">
        <f t="shared" si="465"/>
        <v>1</v>
      </c>
      <c r="O2256" s="2">
        <f t="shared" si="466"/>
        <v>10421.060582923674</v>
      </c>
      <c r="P2256" s="2">
        <f t="shared" si="467"/>
        <v>10421.060582923674</v>
      </c>
    </row>
    <row r="2257" spans="1:16">
      <c r="A2257" s="6">
        <v>3</v>
      </c>
      <c r="B2257" s="6">
        <v>9</v>
      </c>
      <c r="C2257" s="6">
        <v>21</v>
      </c>
      <c r="D2257" s="6">
        <f t="shared" si="455"/>
        <v>33</v>
      </c>
      <c r="E2257" s="5">
        <f t="shared" si="456"/>
        <v>359.37000000000012</v>
      </c>
      <c r="F2257" s="5">
        <f t="shared" si="457"/>
        <v>337.19300188586965</v>
      </c>
      <c r="G2257" s="5">
        <f t="shared" si="458"/>
        <v>1226.6692487641703</v>
      </c>
      <c r="H2257" s="5">
        <f t="shared" si="459"/>
        <v>1923.23225065004</v>
      </c>
      <c r="I2257" s="5">
        <f t="shared" si="460"/>
        <v>720</v>
      </c>
      <c r="J2257" s="5">
        <f t="shared" si="461"/>
        <v>1203.23225065004</v>
      </c>
      <c r="K2257" s="2">
        <f t="shared" si="462"/>
        <v>45889.448796007637</v>
      </c>
      <c r="L2257" s="2">
        <f t="shared" si="463"/>
        <v>101946</v>
      </c>
      <c r="M2257" s="2">
        <f t="shared" si="464"/>
        <v>25080</v>
      </c>
      <c r="N2257" s="6">
        <f t="shared" si="465"/>
        <v>1</v>
      </c>
      <c r="O2257" s="2">
        <f t="shared" si="466"/>
        <v>10976.551203992363</v>
      </c>
      <c r="P2257" s="2">
        <f t="shared" si="467"/>
        <v>10976.551203992363</v>
      </c>
    </row>
    <row r="2258" spans="1:16">
      <c r="A2258" s="6">
        <v>3</v>
      </c>
      <c r="B2258" s="6">
        <v>9</v>
      </c>
      <c r="C2258" s="6">
        <v>22</v>
      </c>
      <c r="D2258" s="6">
        <f t="shared" si="455"/>
        <v>34</v>
      </c>
      <c r="E2258" s="5">
        <f t="shared" si="456"/>
        <v>359.37000000000012</v>
      </c>
      <c r="F2258" s="5">
        <f t="shared" si="457"/>
        <v>337.19300188586965</v>
      </c>
      <c r="G2258" s="5">
        <f t="shared" si="458"/>
        <v>1301.1455960105666</v>
      </c>
      <c r="H2258" s="5">
        <f t="shared" si="459"/>
        <v>1997.7085978964365</v>
      </c>
      <c r="I2258" s="5">
        <f t="shared" si="460"/>
        <v>720</v>
      </c>
      <c r="J2258" s="5">
        <f t="shared" si="461"/>
        <v>1277.7085978964365</v>
      </c>
      <c r="K2258" s="2">
        <f t="shared" si="462"/>
        <v>47182.440935702019</v>
      </c>
      <c r="L2258" s="2">
        <f t="shared" si="463"/>
        <v>104646</v>
      </c>
      <c r="M2258" s="2">
        <f t="shared" si="464"/>
        <v>25960</v>
      </c>
      <c r="N2258" s="6">
        <f t="shared" si="465"/>
        <v>1</v>
      </c>
      <c r="O2258" s="2">
        <f t="shared" si="466"/>
        <v>11503.559064297981</v>
      </c>
      <c r="P2258" s="2">
        <f t="shared" si="467"/>
        <v>11503.559064297981</v>
      </c>
    </row>
    <row r="2259" spans="1:16">
      <c r="A2259" s="6">
        <v>3</v>
      </c>
      <c r="B2259" s="6">
        <v>9</v>
      </c>
      <c r="C2259" s="6">
        <v>23</v>
      </c>
      <c r="D2259" s="6">
        <f t="shared" si="455"/>
        <v>35</v>
      </c>
      <c r="E2259" s="5">
        <f t="shared" si="456"/>
        <v>359.37000000000012</v>
      </c>
      <c r="F2259" s="5">
        <f t="shared" si="457"/>
        <v>337.19300188586965</v>
      </c>
      <c r="G2259" s="5">
        <f t="shared" si="458"/>
        <v>1377.292184868003</v>
      </c>
      <c r="H2259" s="5">
        <f t="shared" si="459"/>
        <v>2073.8551867538727</v>
      </c>
      <c r="I2259" s="5">
        <f t="shared" si="460"/>
        <v>720</v>
      </c>
      <c r="J2259" s="5">
        <f t="shared" si="461"/>
        <v>1353.8551867538727</v>
      </c>
      <c r="K2259" s="2">
        <f t="shared" si="462"/>
        <v>48504.430325588066</v>
      </c>
      <c r="L2259" s="2">
        <f t="shared" si="463"/>
        <v>107346</v>
      </c>
      <c r="M2259" s="2">
        <f t="shared" si="464"/>
        <v>26840</v>
      </c>
      <c r="N2259" s="6">
        <f t="shared" si="465"/>
        <v>1</v>
      </c>
      <c r="O2259" s="2">
        <f t="shared" si="466"/>
        <v>12001.569674411934</v>
      </c>
      <c r="P2259" s="2">
        <f t="shared" si="467"/>
        <v>12001.569674411934</v>
      </c>
    </row>
    <row r="2260" spans="1:16">
      <c r="A2260" s="6">
        <v>3</v>
      </c>
      <c r="B2260" s="6">
        <v>9</v>
      </c>
      <c r="C2260" s="6">
        <v>24</v>
      </c>
      <c r="D2260" s="6">
        <f t="shared" si="455"/>
        <v>36</v>
      </c>
      <c r="E2260" s="5">
        <f t="shared" si="456"/>
        <v>359.37000000000012</v>
      </c>
      <c r="F2260" s="5">
        <f t="shared" si="457"/>
        <v>337.19300188586965</v>
      </c>
      <c r="G2260" s="5">
        <f t="shared" si="458"/>
        <v>1455.1391344474989</v>
      </c>
      <c r="H2260" s="5">
        <f t="shared" si="459"/>
        <v>2151.7021363333688</v>
      </c>
      <c r="I2260" s="5">
        <f t="shared" si="460"/>
        <v>720</v>
      </c>
      <c r="J2260" s="5">
        <f t="shared" si="461"/>
        <v>1431.7021363333688</v>
      </c>
      <c r="K2260" s="2">
        <f t="shared" si="462"/>
        <v>49855.939866898763</v>
      </c>
      <c r="L2260" s="2">
        <f t="shared" si="463"/>
        <v>110046</v>
      </c>
      <c r="M2260" s="2">
        <f t="shared" si="464"/>
        <v>27720</v>
      </c>
      <c r="N2260" s="6">
        <f t="shared" si="465"/>
        <v>1</v>
      </c>
      <c r="O2260" s="2">
        <f t="shared" si="466"/>
        <v>12470.060133101237</v>
      </c>
      <c r="P2260" s="2">
        <f t="shared" si="467"/>
        <v>12470.060133101237</v>
      </c>
    </row>
    <row r="2261" spans="1:16">
      <c r="A2261" s="6">
        <v>3</v>
      </c>
      <c r="B2261" s="6">
        <v>9</v>
      </c>
      <c r="C2261" s="6">
        <v>25</v>
      </c>
      <c r="D2261" s="6">
        <f t="shared" si="455"/>
        <v>37</v>
      </c>
      <c r="E2261" s="5">
        <f t="shared" si="456"/>
        <v>359.37000000000012</v>
      </c>
      <c r="F2261" s="5">
        <f t="shared" si="457"/>
        <v>337.19300188586965</v>
      </c>
      <c r="G2261" s="5">
        <f t="shared" si="458"/>
        <v>1534.7170558625965</v>
      </c>
      <c r="H2261" s="5">
        <f t="shared" si="459"/>
        <v>2231.2800577484663</v>
      </c>
      <c r="I2261" s="5">
        <f t="shared" si="460"/>
        <v>720</v>
      </c>
      <c r="J2261" s="5">
        <f t="shared" si="461"/>
        <v>1511.2800577484663</v>
      </c>
      <c r="K2261" s="2">
        <f t="shared" si="462"/>
        <v>51237.501002577541</v>
      </c>
      <c r="L2261" s="2">
        <f t="shared" si="463"/>
        <v>112746</v>
      </c>
      <c r="M2261" s="2">
        <f t="shared" si="464"/>
        <v>28600</v>
      </c>
      <c r="N2261" s="6">
        <f t="shared" si="465"/>
        <v>1</v>
      </c>
      <c r="O2261" s="2">
        <f t="shared" si="466"/>
        <v>12908.498997422459</v>
      </c>
      <c r="P2261" s="2">
        <f t="shared" si="467"/>
        <v>12908.498997422459</v>
      </c>
    </row>
    <row r="2262" spans="1:16">
      <c r="A2262" s="6">
        <v>3</v>
      </c>
      <c r="B2262" s="6">
        <v>9</v>
      </c>
      <c r="C2262" s="6">
        <v>26</v>
      </c>
      <c r="D2262" s="6">
        <f t="shared" si="455"/>
        <v>38</v>
      </c>
      <c r="E2262" s="5">
        <f t="shared" si="456"/>
        <v>359.37000000000012</v>
      </c>
      <c r="F2262" s="5">
        <f t="shared" si="457"/>
        <v>337.19300188586965</v>
      </c>
      <c r="G2262" s="5">
        <f t="shared" si="458"/>
        <v>1616.0570598233144</v>
      </c>
      <c r="H2262" s="5">
        <f t="shared" si="459"/>
        <v>2312.620061709184</v>
      </c>
      <c r="I2262" s="5">
        <f t="shared" si="460"/>
        <v>720</v>
      </c>
      <c r="J2262" s="5">
        <f t="shared" si="461"/>
        <v>1592.620061709184</v>
      </c>
      <c r="K2262" s="2">
        <f t="shared" si="462"/>
        <v>52649.653849117778</v>
      </c>
      <c r="L2262" s="2">
        <f t="shared" si="463"/>
        <v>115446</v>
      </c>
      <c r="M2262" s="2">
        <f t="shared" si="464"/>
        <v>29480</v>
      </c>
      <c r="N2262" s="6">
        <f t="shared" si="465"/>
        <v>1</v>
      </c>
      <c r="O2262" s="2">
        <f t="shared" si="466"/>
        <v>13316.346150882222</v>
      </c>
      <c r="P2262" s="2">
        <f t="shared" si="467"/>
        <v>13316.346150882222</v>
      </c>
    </row>
    <row r="2263" spans="1:16">
      <c r="A2263" s="6">
        <v>3</v>
      </c>
      <c r="B2263" s="6">
        <v>9</v>
      </c>
      <c r="C2263" s="6">
        <v>27</v>
      </c>
      <c r="D2263" s="6">
        <f t="shared" si="455"/>
        <v>39</v>
      </c>
      <c r="E2263" s="5">
        <f t="shared" si="456"/>
        <v>359.37000000000012</v>
      </c>
      <c r="F2263" s="5">
        <f t="shared" si="457"/>
        <v>337.19300188586965</v>
      </c>
      <c r="G2263" s="5">
        <f t="shared" si="458"/>
        <v>1699.1907643430709</v>
      </c>
      <c r="H2263" s="5">
        <f t="shared" si="459"/>
        <v>2395.7537662289405</v>
      </c>
      <c r="I2263" s="5">
        <f t="shared" si="460"/>
        <v>720</v>
      </c>
      <c r="J2263" s="5">
        <f t="shared" si="461"/>
        <v>1675.7537662289405</v>
      </c>
      <c r="K2263" s="2">
        <f t="shared" si="462"/>
        <v>54092.947330363546</v>
      </c>
      <c r="L2263" s="2">
        <f t="shared" si="463"/>
        <v>118146</v>
      </c>
      <c r="M2263" s="2">
        <f t="shared" si="464"/>
        <v>30360</v>
      </c>
      <c r="N2263" s="6">
        <f t="shared" si="465"/>
        <v>1</v>
      </c>
      <c r="O2263" s="2">
        <f t="shared" si="466"/>
        <v>13693.052669636454</v>
      </c>
      <c r="P2263" s="2">
        <f t="shared" si="467"/>
        <v>13693.052669636454</v>
      </c>
    </row>
    <row r="2264" spans="1:16">
      <c r="A2264" s="6">
        <v>3</v>
      </c>
      <c r="B2264" s="6">
        <v>9</v>
      </c>
      <c r="C2264" s="6">
        <v>28</v>
      </c>
      <c r="D2264" s="6">
        <f t="shared" si="455"/>
        <v>40</v>
      </c>
      <c r="E2264" s="5">
        <f t="shared" si="456"/>
        <v>359.37000000000012</v>
      </c>
      <c r="F2264" s="5">
        <f t="shared" si="457"/>
        <v>337.19300188586965</v>
      </c>
      <c r="G2264" s="5">
        <f t="shared" si="458"/>
        <v>1784.1503025602246</v>
      </c>
      <c r="H2264" s="5">
        <f t="shared" si="459"/>
        <v>2480.7133044460943</v>
      </c>
      <c r="I2264" s="5">
        <f t="shared" si="460"/>
        <v>720</v>
      </c>
      <c r="J2264" s="5">
        <f t="shared" si="461"/>
        <v>1760.7133044460943</v>
      </c>
      <c r="K2264" s="2">
        <f t="shared" si="462"/>
        <v>55567.939313300245</v>
      </c>
      <c r="L2264" s="2">
        <f t="shared" si="463"/>
        <v>120846</v>
      </c>
      <c r="M2264" s="2">
        <f t="shared" si="464"/>
        <v>31240</v>
      </c>
      <c r="N2264" s="6">
        <f t="shared" si="465"/>
        <v>1</v>
      </c>
      <c r="O2264" s="2">
        <f t="shared" si="466"/>
        <v>14038.060686699755</v>
      </c>
      <c r="P2264" s="2">
        <f t="shared" si="467"/>
        <v>14038.060686699755</v>
      </c>
    </row>
    <row r="2265" spans="1:16">
      <c r="A2265" s="6">
        <v>3</v>
      </c>
      <c r="B2265" s="6">
        <v>9</v>
      </c>
      <c r="C2265" s="6">
        <v>29</v>
      </c>
      <c r="D2265" s="6">
        <f t="shared" si="455"/>
        <v>41</v>
      </c>
      <c r="E2265" s="5">
        <f t="shared" si="456"/>
        <v>359.37000000000012</v>
      </c>
      <c r="F2265" s="5">
        <f t="shared" si="457"/>
        <v>337.19300188586965</v>
      </c>
      <c r="G2265" s="5">
        <f t="shared" si="458"/>
        <v>1870.9683306758782</v>
      </c>
      <c r="H2265" s="5">
        <f t="shared" si="459"/>
        <v>2567.5313325617481</v>
      </c>
      <c r="I2265" s="5">
        <f t="shared" si="460"/>
        <v>720</v>
      </c>
      <c r="J2265" s="5">
        <f t="shared" si="461"/>
        <v>1847.5313325617481</v>
      </c>
      <c r="K2265" s="2">
        <f t="shared" si="462"/>
        <v>57075.196745863679</v>
      </c>
      <c r="L2265" s="2">
        <f t="shared" si="463"/>
        <v>123546</v>
      </c>
      <c r="M2265" s="2">
        <f t="shared" si="464"/>
        <v>32120</v>
      </c>
      <c r="N2265" s="6">
        <f t="shared" si="465"/>
        <v>1</v>
      </c>
      <c r="O2265" s="2">
        <f t="shared" si="466"/>
        <v>14350.803254136321</v>
      </c>
      <c r="P2265" s="2">
        <f t="shared" si="467"/>
        <v>14350.803254136321</v>
      </c>
    </row>
    <row r="2266" spans="1:16">
      <c r="A2266" s="6">
        <v>3</v>
      </c>
      <c r="B2266" s="6">
        <v>9</v>
      </c>
      <c r="C2266" s="6">
        <v>30</v>
      </c>
      <c r="D2266" s="6">
        <f t="shared" si="455"/>
        <v>42</v>
      </c>
      <c r="E2266" s="5">
        <f t="shared" si="456"/>
        <v>359.37000000000012</v>
      </c>
      <c r="F2266" s="5">
        <f t="shared" si="457"/>
        <v>337.19300188586965</v>
      </c>
      <c r="G2266" s="5">
        <f t="shared" si="458"/>
        <v>1959.6780360096488</v>
      </c>
      <c r="H2266" s="5">
        <f t="shared" si="459"/>
        <v>2656.2410378955187</v>
      </c>
      <c r="I2266" s="5">
        <f t="shared" si="460"/>
        <v>720</v>
      </c>
      <c r="J2266" s="5">
        <f t="shared" si="461"/>
        <v>1936.2410378955187</v>
      </c>
      <c r="K2266" s="2">
        <f t="shared" si="462"/>
        <v>58615.295796797196</v>
      </c>
      <c r="L2266" s="2">
        <f t="shared" si="463"/>
        <v>126246</v>
      </c>
      <c r="M2266" s="2">
        <f t="shared" si="464"/>
        <v>33000</v>
      </c>
      <c r="N2266" s="6">
        <f t="shared" si="465"/>
        <v>1</v>
      </c>
      <c r="O2266" s="2">
        <f t="shared" si="466"/>
        <v>14630.704203202804</v>
      </c>
      <c r="P2266" s="2">
        <f t="shared" si="467"/>
        <v>14630.704203202804</v>
      </c>
    </row>
    <row r="2267" spans="1:16">
      <c r="A2267" s="6">
        <v>3</v>
      </c>
      <c r="B2267" s="6">
        <v>10</v>
      </c>
      <c r="C2267" s="6">
        <v>0</v>
      </c>
      <c r="D2267" s="6">
        <f t="shared" si="455"/>
        <v>13</v>
      </c>
      <c r="E2267" s="5">
        <f t="shared" si="456"/>
        <v>359.37000000000012</v>
      </c>
      <c r="F2267" s="5">
        <f t="shared" si="457"/>
        <v>384.02536325890713</v>
      </c>
      <c r="G2267" s="5">
        <f t="shared" si="458"/>
        <v>0</v>
      </c>
      <c r="H2267" s="5">
        <f t="shared" si="459"/>
        <v>743.39536325890731</v>
      </c>
      <c r="I2267" s="5">
        <f t="shared" si="460"/>
        <v>720</v>
      </c>
      <c r="J2267" s="5">
        <f t="shared" si="461"/>
        <v>23.39536325890731</v>
      </c>
      <c r="K2267" s="2">
        <f t="shared" si="462"/>
        <v>25406.169501022698</v>
      </c>
      <c r="L2267" s="2">
        <f t="shared" si="463"/>
        <v>47340</v>
      </c>
      <c r="M2267" s="2">
        <f t="shared" si="464"/>
        <v>7040</v>
      </c>
      <c r="N2267" s="6">
        <f t="shared" si="465"/>
        <v>1</v>
      </c>
      <c r="O2267" s="2">
        <f t="shared" si="466"/>
        <v>-5106.1695010226977</v>
      </c>
      <c r="P2267" s="2">
        <f t="shared" si="467"/>
        <v>-5106.1695010226977</v>
      </c>
    </row>
    <row r="2268" spans="1:16">
      <c r="A2268" s="6">
        <v>3</v>
      </c>
      <c r="B2268" s="6">
        <v>10</v>
      </c>
      <c r="C2268" s="6">
        <v>1</v>
      </c>
      <c r="D2268" s="6">
        <f t="shared" si="455"/>
        <v>14</v>
      </c>
      <c r="E2268" s="5">
        <f t="shared" si="456"/>
        <v>359.37000000000012</v>
      </c>
      <c r="F2268" s="5">
        <f t="shared" si="457"/>
        <v>384.02536325890713</v>
      </c>
      <c r="G2268" s="5">
        <f t="shared" si="458"/>
        <v>45.5625</v>
      </c>
      <c r="H2268" s="5">
        <f t="shared" si="459"/>
        <v>788.95786325890731</v>
      </c>
      <c r="I2268" s="5">
        <f t="shared" si="460"/>
        <v>720</v>
      </c>
      <c r="J2268" s="5">
        <f t="shared" si="461"/>
        <v>68.95786325890731</v>
      </c>
      <c r="K2268" s="2">
        <f t="shared" si="462"/>
        <v>26197.185126022698</v>
      </c>
      <c r="L2268" s="2">
        <f t="shared" si="463"/>
        <v>50040</v>
      </c>
      <c r="M2268" s="2">
        <f t="shared" si="464"/>
        <v>7920</v>
      </c>
      <c r="N2268" s="6">
        <f t="shared" si="465"/>
        <v>1</v>
      </c>
      <c r="O2268" s="2">
        <f t="shared" si="466"/>
        <v>-4077.1851260226977</v>
      </c>
      <c r="P2268" s="2">
        <f t="shared" si="467"/>
        <v>-4077.1851260226977</v>
      </c>
    </row>
    <row r="2269" spans="1:16">
      <c r="A2269" s="6">
        <v>3</v>
      </c>
      <c r="B2269" s="6">
        <v>10</v>
      </c>
      <c r="C2269" s="6">
        <v>2</v>
      </c>
      <c r="D2269" s="6">
        <f t="shared" si="455"/>
        <v>15</v>
      </c>
      <c r="E2269" s="5">
        <f t="shared" si="456"/>
        <v>359.37000000000012</v>
      </c>
      <c r="F2269" s="5">
        <f t="shared" si="457"/>
        <v>384.02536325890713</v>
      </c>
      <c r="G2269" s="5">
        <f t="shared" si="458"/>
        <v>92.264062499999994</v>
      </c>
      <c r="H2269" s="5">
        <f t="shared" si="459"/>
        <v>835.65942575890733</v>
      </c>
      <c r="I2269" s="5">
        <f t="shared" si="460"/>
        <v>720</v>
      </c>
      <c r="J2269" s="5">
        <f t="shared" si="461"/>
        <v>115.65942575890733</v>
      </c>
      <c r="K2269" s="2">
        <f t="shared" si="462"/>
        <v>27007.976141647698</v>
      </c>
      <c r="L2269" s="2">
        <f t="shared" si="463"/>
        <v>52740</v>
      </c>
      <c r="M2269" s="2">
        <f t="shared" si="464"/>
        <v>8800</v>
      </c>
      <c r="N2269" s="6">
        <f t="shared" si="465"/>
        <v>1</v>
      </c>
      <c r="O2269" s="2">
        <f t="shared" si="466"/>
        <v>-3067.9761416476977</v>
      </c>
      <c r="P2269" s="2">
        <f t="shared" si="467"/>
        <v>-3067.9761416476977</v>
      </c>
    </row>
    <row r="2270" spans="1:16">
      <c r="A2270" s="6">
        <v>3</v>
      </c>
      <c r="B2270" s="6">
        <v>10</v>
      </c>
      <c r="C2270" s="6">
        <v>3</v>
      </c>
      <c r="D2270" s="6">
        <f t="shared" si="455"/>
        <v>16</v>
      </c>
      <c r="E2270" s="5">
        <f t="shared" si="456"/>
        <v>359.37000000000012</v>
      </c>
      <c r="F2270" s="5">
        <f t="shared" si="457"/>
        <v>384.02536325890713</v>
      </c>
      <c r="G2270" s="5">
        <f t="shared" si="458"/>
        <v>140.12604492187498</v>
      </c>
      <c r="H2270" s="5">
        <f t="shared" si="459"/>
        <v>883.52140818078226</v>
      </c>
      <c r="I2270" s="5">
        <f t="shared" si="460"/>
        <v>720</v>
      </c>
      <c r="J2270" s="5">
        <f t="shared" si="461"/>
        <v>163.52140818078226</v>
      </c>
      <c r="K2270" s="2">
        <f t="shared" si="462"/>
        <v>27838.913336471913</v>
      </c>
      <c r="L2270" s="2">
        <f t="shared" si="463"/>
        <v>55440</v>
      </c>
      <c r="M2270" s="2">
        <f t="shared" si="464"/>
        <v>9680</v>
      </c>
      <c r="N2270" s="6">
        <f t="shared" si="465"/>
        <v>1</v>
      </c>
      <c r="O2270" s="2">
        <f t="shared" si="466"/>
        <v>-2078.9133364719128</v>
      </c>
      <c r="P2270" s="2">
        <f t="shared" si="467"/>
        <v>-2078.9133364719128</v>
      </c>
    </row>
    <row r="2271" spans="1:16">
      <c r="A2271" s="6">
        <v>3</v>
      </c>
      <c r="B2271" s="6">
        <v>10</v>
      </c>
      <c r="C2271" s="6">
        <v>4</v>
      </c>
      <c r="D2271" s="6">
        <f t="shared" si="455"/>
        <v>17</v>
      </c>
      <c r="E2271" s="5">
        <f t="shared" si="456"/>
        <v>359.37000000000012</v>
      </c>
      <c r="F2271" s="5">
        <f t="shared" si="457"/>
        <v>384.02536325890713</v>
      </c>
      <c r="G2271" s="5">
        <f t="shared" si="458"/>
        <v>189.17016064453125</v>
      </c>
      <c r="H2271" s="5">
        <f t="shared" si="459"/>
        <v>932.56552390343859</v>
      </c>
      <c r="I2271" s="5">
        <f t="shared" si="460"/>
        <v>720</v>
      </c>
      <c r="J2271" s="5">
        <f t="shared" si="461"/>
        <v>212.56552390343859</v>
      </c>
      <c r="K2271" s="2">
        <f t="shared" si="462"/>
        <v>28690.373678879143</v>
      </c>
      <c r="L2271" s="2">
        <f t="shared" si="463"/>
        <v>58140</v>
      </c>
      <c r="M2271" s="2">
        <f t="shared" si="464"/>
        <v>10560</v>
      </c>
      <c r="N2271" s="6">
        <f t="shared" si="465"/>
        <v>1</v>
      </c>
      <c r="O2271" s="2">
        <f t="shared" si="466"/>
        <v>-1110.373678879143</v>
      </c>
      <c r="P2271" s="2">
        <f t="shared" si="467"/>
        <v>-1110.373678879143</v>
      </c>
    </row>
    <row r="2272" spans="1:16">
      <c r="A2272" s="6">
        <v>3</v>
      </c>
      <c r="B2272" s="6">
        <v>10</v>
      </c>
      <c r="C2272" s="6">
        <v>5</v>
      </c>
      <c r="D2272" s="6">
        <f t="shared" si="455"/>
        <v>18</v>
      </c>
      <c r="E2272" s="5">
        <f t="shared" si="456"/>
        <v>359.37000000000012</v>
      </c>
      <c r="F2272" s="5">
        <f t="shared" si="457"/>
        <v>384.02536325890713</v>
      </c>
      <c r="G2272" s="5">
        <f t="shared" si="458"/>
        <v>239.41848456573481</v>
      </c>
      <c r="H2272" s="5">
        <f t="shared" si="459"/>
        <v>982.81384782464215</v>
      </c>
      <c r="I2272" s="5">
        <f t="shared" si="460"/>
        <v>720</v>
      </c>
      <c r="J2272" s="5">
        <f t="shared" si="461"/>
        <v>262.81384782464215</v>
      </c>
      <c r="K2272" s="2">
        <f t="shared" si="462"/>
        <v>29562.740413622261</v>
      </c>
      <c r="L2272" s="2">
        <f t="shared" si="463"/>
        <v>60840</v>
      </c>
      <c r="M2272" s="2">
        <f t="shared" si="464"/>
        <v>11440</v>
      </c>
      <c r="N2272" s="6">
        <f t="shared" si="465"/>
        <v>1</v>
      </c>
      <c r="O2272" s="2">
        <f t="shared" si="466"/>
        <v>-162.74041362226126</v>
      </c>
      <c r="P2272" s="2">
        <f t="shared" si="467"/>
        <v>-162.74041362226126</v>
      </c>
    </row>
    <row r="2273" spans="1:16">
      <c r="A2273" s="6">
        <v>3</v>
      </c>
      <c r="B2273" s="6">
        <v>10</v>
      </c>
      <c r="C2273" s="6">
        <v>6</v>
      </c>
      <c r="D2273" s="6">
        <f t="shared" si="455"/>
        <v>19</v>
      </c>
      <c r="E2273" s="5">
        <f t="shared" si="456"/>
        <v>359.37000000000012</v>
      </c>
      <c r="F2273" s="5">
        <f t="shared" si="457"/>
        <v>384.02536325890713</v>
      </c>
      <c r="G2273" s="5">
        <f t="shared" si="458"/>
        <v>290.89345874736784</v>
      </c>
      <c r="H2273" s="5">
        <f t="shared" si="459"/>
        <v>1034.288822006275</v>
      </c>
      <c r="I2273" s="5">
        <f t="shared" si="460"/>
        <v>720</v>
      </c>
      <c r="J2273" s="5">
        <f t="shared" si="461"/>
        <v>314.28882200627504</v>
      </c>
      <c r="K2273" s="2">
        <f t="shared" si="462"/>
        <v>30456.403159831163</v>
      </c>
      <c r="L2273" s="2">
        <f t="shared" si="463"/>
        <v>63540</v>
      </c>
      <c r="M2273" s="2">
        <f t="shared" si="464"/>
        <v>12320</v>
      </c>
      <c r="N2273" s="6">
        <f t="shared" si="465"/>
        <v>1</v>
      </c>
      <c r="O2273" s="2">
        <f t="shared" si="466"/>
        <v>763.59684016883693</v>
      </c>
      <c r="P2273" s="2">
        <f t="shared" si="467"/>
        <v>763.59684016883693</v>
      </c>
    </row>
    <row r="2274" spans="1:16">
      <c r="A2274" s="6">
        <v>3</v>
      </c>
      <c r="B2274" s="6">
        <v>10</v>
      </c>
      <c r="C2274" s="6">
        <v>7</v>
      </c>
      <c r="D2274" s="6">
        <f t="shared" si="455"/>
        <v>20</v>
      </c>
      <c r="E2274" s="5">
        <f t="shared" si="456"/>
        <v>359.37000000000012</v>
      </c>
      <c r="F2274" s="5">
        <f t="shared" si="457"/>
        <v>384.02536325890713</v>
      </c>
      <c r="G2274" s="5">
        <f t="shared" si="458"/>
        <v>343.61789814532818</v>
      </c>
      <c r="H2274" s="5">
        <f t="shared" si="459"/>
        <v>1087.0132614042354</v>
      </c>
      <c r="I2274" s="5">
        <f t="shared" si="460"/>
        <v>720</v>
      </c>
      <c r="J2274" s="5">
        <f t="shared" si="461"/>
        <v>367.01326140423544</v>
      </c>
      <c r="K2274" s="2">
        <f t="shared" si="462"/>
        <v>31371.758010490197</v>
      </c>
      <c r="L2274" s="2">
        <f t="shared" si="463"/>
        <v>66240</v>
      </c>
      <c r="M2274" s="2">
        <f t="shared" si="464"/>
        <v>13200</v>
      </c>
      <c r="N2274" s="6">
        <f t="shared" si="465"/>
        <v>1</v>
      </c>
      <c r="O2274" s="2">
        <f t="shared" si="466"/>
        <v>1668.2419895098028</v>
      </c>
      <c r="P2274" s="2">
        <f t="shared" si="467"/>
        <v>1668.2419895098028</v>
      </c>
    </row>
    <row r="2275" spans="1:16">
      <c r="A2275" s="6">
        <v>3</v>
      </c>
      <c r="B2275" s="6">
        <v>10</v>
      </c>
      <c r="C2275" s="6">
        <v>8</v>
      </c>
      <c r="D2275" s="6">
        <f t="shared" si="455"/>
        <v>21</v>
      </c>
      <c r="E2275" s="5">
        <f t="shared" si="456"/>
        <v>359.37000000000012</v>
      </c>
      <c r="F2275" s="5">
        <f t="shared" si="457"/>
        <v>384.02536325890713</v>
      </c>
      <c r="G2275" s="5">
        <f t="shared" si="458"/>
        <v>397.61499642530839</v>
      </c>
      <c r="H2275" s="5">
        <f t="shared" si="459"/>
        <v>1141.0103596842157</v>
      </c>
      <c r="I2275" s="5">
        <f t="shared" si="460"/>
        <v>720</v>
      </c>
      <c r="J2275" s="5">
        <f t="shared" si="461"/>
        <v>421.0103596842157</v>
      </c>
      <c r="K2275" s="2">
        <f t="shared" si="462"/>
        <v>32309.20763340652</v>
      </c>
      <c r="L2275" s="2">
        <f t="shared" si="463"/>
        <v>68940</v>
      </c>
      <c r="M2275" s="2">
        <f t="shared" si="464"/>
        <v>14080</v>
      </c>
      <c r="N2275" s="6">
        <f t="shared" si="465"/>
        <v>1</v>
      </c>
      <c r="O2275" s="2">
        <f t="shared" si="466"/>
        <v>2550.7923665934795</v>
      </c>
      <c r="P2275" s="2">
        <f t="shared" si="467"/>
        <v>2550.7923665934795</v>
      </c>
    </row>
    <row r="2276" spans="1:16">
      <c r="A2276" s="6">
        <v>3</v>
      </c>
      <c r="B2276" s="6">
        <v>10</v>
      </c>
      <c r="C2276" s="6">
        <v>9</v>
      </c>
      <c r="D2276" s="6">
        <f t="shared" si="455"/>
        <v>22</v>
      </c>
      <c r="E2276" s="5">
        <f t="shared" si="456"/>
        <v>359.37000000000012</v>
      </c>
      <c r="F2276" s="5">
        <f t="shared" si="457"/>
        <v>384.02536325890713</v>
      </c>
      <c r="G2276" s="5">
        <f t="shared" si="458"/>
        <v>452.90833186570285</v>
      </c>
      <c r="H2276" s="5">
        <f t="shared" si="459"/>
        <v>1196.3036951246102</v>
      </c>
      <c r="I2276" s="5">
        <f t="shared" si="460"/>
        <v>720</v>
      </c>
      <c r="J2276" s="5">
        <f t="shared" si="461"/>
        <v>476.30369512461016</v>
      </c>
      <c r="K2276" s="2">
        <f t="shared" si="462"/>
        <v>33269.161373691146</v>
      </c>
      <c r="L2276" s="2">
        <f t="shared" si="463"/>
        <v>71640</v>
      </c>
      <c r="M2276" s="2">
        <f t="shared" si="464"/>
        <v>14960</v>
      </c>
      <c r="N2276" s="6">
        <f t="shared" si="465"/>
        <v>1</v>
      </c>
      <c r="O2276" s="2">
        <f t="shared" si="466"/>
        <v>3410.8386263088541</v>
      </c>
      <c r="P2276" s="2">
        <f t="shared" si="467"/>
        <v>3410.8386263088541</v>
      </c>
    </row>
    <row r="2277" spans="1:16">
      <c r="A2277" s="6">
        <v>3</v>
      </c>
      <c r="B2277" s="6">
        <v>10</v>
      </c>
      <c r="C2277" s="6">
        <v>10</v>
      </c>
      <c r="D2277" s="6">
        <f t="shared" si="455"/>
        <v>23</v>
      </c>
      <c r="E2277" s="5">
        <f t="shared" si="456"/>
        <v>359.37000000000012</v>
      </c>
      <c r="F2277" s="5">
        <f t="shared" si="457"/>
        <v>384.02536325890713</v>
      </c>
      <c r="G2277" s="5">
        <f t="shared" si="458"/>
        <v>509.52187334891573</v>
      </c>
      <c r="H2277" s="5">
        <f t="shared" si="459"/>
        <v>1252.917236607823</v>
      </c>
      <c r="I2277" s="5">
        <f t="shared" si="460"/>
        <v>720</v>
      </c>
      <c r="J2277" s="5">
        <f t="shared" si="461"/>
        <v>532.91723660782304</v>
      </c>
      <c r="K2277" s="2">
        <f t="shared" si="462"/>
        <v>34252.035357774701</v>
      </c>
      <c r="L2277" s="2">
        <f t="shared" si="463"/>
        <v>74340</v>
      </c>
      <c r="M2277" s="2">
        <f t="shared" si="464"/>
        <v>15840</v>
      </c>
      <c r="N2277" s="6">
        <f t="shared" si="465"/>
        <v>1</v>
      </c>
      <c r="O2277" s="2">
        <f t="shared" si="466"/>
        <v>4247.964642225299</v>
      </c>
      <c r="P2277" s="2">
        <f t="shared" si="467"/>
        <v>4247.964642225299</v>
      </c>
    </row>
    <row r="2278" spans="1:16">
      <c r="A2278" s="6">
        <v>3</v>
      </c>
      <c r="B2278" s="6">
        <v>10</v>
      </c>
      <c r="C2278" s="6">
        <v>11</v>
      </c>
      <c r="D2278" s="6">
        <f t="shared" si="455"/>
        <v>24</v>
      </c>
      <c r="E2278" s="5">
        <f t="shared" si="456"/>
        <v>359.37000000000012</v>
      </c>
      <c r="F2278" s="5">
        <f t="shared" si="457"/>
        <v>384.02536325890713</v>
      </c>
      <c r="G2278" s="5">
        <f t="shared" si="458"/>
        <v>567.47998644235474</v>
      </c>
      <c r="H2278" s="5">
        <f t="shared" si="459"/>
        <v>1310.8753497012622</v>
      </c>
      <c r="I2278" s="5">
        <f t="shared" si="460"/>
        <v>720</v>
      </c>
      <c r="J2278" s="5">
        <f t="shared" si="461"/>
        <v>590.87534970126217</v>
      </c>
      <c r="K2278" s="2">
        <f t="shared" si="462"/>
        <v>35258.252598980245</v>
      </c>
      <c r="L2278" s="2">
        <f t="shared" si="463"/>
        <v>77040</v>
      </c>
      <c r="M2278" s="2">
        <f t="shared" si="464"/>
        <v>16720</v>
      </c>
      <c r="N2278" s="6">
        <f t="shared" si="465"/>
        <v>1</v>
      </c>
      <c r="O2278" s="2">
        <f t="shared" si="466"/>
        <v>5061.7474010197548</v>
      </c>
      <c r="P2278" s="2">
        <f t="shared" si="467"/>
        <v>5061.7474010197548</v>
      </c>
    </row>
    <row r="2279" spans="1:16">
      <c r="A2279" s="6">
        <v>3</v>
      </c>
      <c r="B2279" s="6">
        <v>10</v>
      </c>
      <c r="C2279" s="6">
        <v>12</v>
      </c>
      <c r="D2279" s="6">
        <f t="shared" si="455"/>
        <v>25</v>
      </c>
      <c r="E2279" s="5">
        <f t="shared" si="456"/>
        <v>359.37000000000012</v>
      </c>
      <c r="F2279" s="5">
        <f t="shared" si="457"/>
        <v>384.02536325890713</v>
      </c>
      <c r="G2279" s="5">
        <f t="shared" si="458"/>
        <v>626.80743957041921</v>
      </c>
      <c r="H2279" s="5">
        <f t="shared" si="459"/>
        <v>1370.2028028293266</v>
      </c>
      <c r="I2279" s="5">
        <f t="shared" si="460"/>
        <v>720</v>
      </c>
      <c r="J2279" s="5">
        <f t="shared" si="461"/>
        <v>650.20280282932663</v>
      </c>
      <c r="K2279" s="2">
        <f t="shared" si="462"/>
        <v>36288.243104675814</v>
      </c>
      <c r="L2279" s="2">
        <f t="shared" si="463"/>
        <v>79740</v>
      </c>
      <c r="M2279" s="2">
        <f t="shared" si="464"/>
        <v>17600</v>
      </c>
      <c r="N2279" s="6">
        <f t="shared" si="465"/>
        <v>1</v>
      </c>
      <c r="O2279" s="2">
        <f t="shared" si="466"/>
        <v>5851.7568953241862</v>
      </c>
      <c r="P2279" s="2">
        <f t="shared" si="467"/>
        <v>5851.7568953241862</v>
      </c>
    </row>
    <row r="2280" spans="1:16">
      <c r="A2280" s="6">
        <v>3</v>
      </c>
      <c r="B2280" s="6">
        <v>10</v>
      </c>
      <c r="C2280" s="6">
        <v>13</v>
      </c>
      <c r="D2280" s="6">
        <f t="shared" si="455"/>
        <v>26</v>
      </c>
      <c r="E2280" s="5">
        <f t="shared" si="456"/>
        <v>359.37000000000012</v>
      </c>
      <c r="F2280" s="5">
        <f t="shared" si="457"/>
        <v>384.02536325890713</v>
      </c>
      <c r="G2280" s="5">
        <f t="shared" si="458"/>
        <v>687.52941027880343</v>
      </c>
      <c r="H2280" s="5">
        <f t="shared" si="459"/>
        <v>1430.9247735377107</v>
      </c>
      <c r="I2280" s="5">
        <f t="shared" si="460"/>
        <v>720</v>
      </c>
      <c r="J2280" s="5">
        <f t="shared" si="461"/>
        <v>710.92477353771073</v>
      </c>
      <c r="K2280" s="2">
        <f t="shared" si="462"/>
        <v>37342.443985029699</v>
      </c>
      <c r="L2280" s="2">
        <f t="shared" si="463"/>
        <v>82440</v>
      </c>
      <c r="M2280" s="2">
        <f t="shared" si="464"/>
        <v>18480</v>
      </c>
      <c r="N2280" s="6">
        <f t="shared" si="465"/>
        <v>1</v>
      </c>
      <c r="O2280" s="2">
        <f t="shared" si="466"/>
        <v>6617.5560149703015</v>
      </c>
      <c r="P2280" s="2">
        <f t="shared" si="467"/>
        <v>6617.5560149703015</v>
      </c>
    </row>
    <row r="2281" spans="1:16">
      <c r="A2281" s="6">
        <v>3</v>
      </c>
      <c r="B2281" s="6">
        <v>10</v>
      </c>
      <c r="C2281" s="6">
        <v>14</v>
      </c>
      <c r="D2281" s="6">
        <f t="shared" si="455"/>
        <v>27</v>
      </c>
      <c r="E2281" s="5">
        <f t="shared" si="456"/>
        <v>359.37000000000012</v>
      </c>
      <c r="F2281" s="5">
        <f t="shared" si="457"/>
        <v>384.02536325890713</v>
      </c>
      <c r="G2281" s="5">
        <f t="shared" si="458"/>
        <v>749.67149159246469</v>
      </c>
      <c r="H2281" s="5">
        <f t="shared" si="459"/>
        <v>1493.066854851372</v>
      </c>
      <c r="I2281" s="5">
        <f t="shared" si="460"/>
        <v>720</v>
      </c>
      <c r="J2281" s="5">
        <f t="shared" si="461"/>
        <v>773.066854851372</v>
      </c>
      <c r="K2281" s="2">
        <f t="shared" si="462"/>
        <v>38421.299563391876</v>
      </c>
      <c r="L2281" s="2">
        <f t="shared" si="463"/>
        <v>85140</v>
      </c>
      <c r="M2281" s="2">
        <f t="shared" si="464"/>
        <v>19360</v>
      </c>
      <c r="N2281" s="6">
        <f t="shared" si="465"/>
        <v>1</v>
      </c>
      <c r="O2281" s="2">
        <f t="shared" si="466"/>
        <v>7358.7004366081237</v>
      </c>
      <c r="P2281" s="2">
        <f t="shared" si="467"/>
        <v>7358.7004366081237</v>
      </c>
    </row>
    <row r="2282" spans="1:16">
      <c r="A2282" s="6">
        <v>3</v>
      </c>
      <c r="B2282" s="6">
        <v>10</v>
      </c>
      <c r="C2282" s="6">
        <v>15</v>
      </c>
      <c r="D2282" s="6">
        <f t="shared" si="455"/>
        <v>28</v>
      </c>
      <c r="E2282" s="5">
        <f t="shared" si="456"/>
        <v>359.37000000000012</v>
      </c>
      <c r="F2282" s="5">
        <f t="shared" si="457"/>
        <v>384.02536325890713</v>
      </c>
      <c r="G2282" s="5">
        <f t="shared" si="458"/>
        <v>813.25969846861108</v>
      </c>
      <c r="H2282" s="5">
        <f t="shared" si="459"/>
        <v>1556.6550617275184</v>
      </c>
      <c r="I2282" s="5">
        <f t="shared" si="460"/>
        <v>720</v>
      </c>
      <c r="J2282" s="5">
        <f t="shared" si="461"/>
        <v>836.65506172751839</v>
      </c>
      <c r="K2282" s="2">
        <f t="shared" si="462"/>
        <v>39525.26148832497</v>
      </c>
      <c r="L2282" s="2">
        <f t="shared" si="463"/>
        <v>87840</v>
      </c>
      <c r="M2282" s="2">
        <f t="shared" si="464"/>
        <v>20240</v>
      </c>
      <c r="N2282" s="6">
        <f t="shared" si="465"/>
        <v>1</v>
      </c>
      <c r="O2282" s="2">
        <f t="shared" si="466"/>
        <v>8074.7385116750302</v>
      </c>
      <c r="P2282" s="2">
        <f t="shared" si="467"/>
        <v>8074.7385116750302</v>
      </c>
    </row>
    <row r="2283" spans="1:16">
      <c r="A2283" s="6">
        <v>3</v>
      </c>
      <c r="B2283" s="6">
        <v>10</v>
      </c>
      <c r="C2283" s="6">
        <v>16</v>
      </c>
      <c r="D2283" s="6">
        <f t="shared" si="455"/>
        <v>29</v>
      </c>
      <c r="E2283" s="5">
        <f t="shared" si="456"/>
        <v>359.37000000000012</v>
      </c>
      <c r="F2283" s="5">
        <f t="shared" si="457"/>
        <v>384.02536325890713</v>
      </c>
      <c r="G2283" s="5">
        <f t="shared" si="458"/>
        <v>878.32047434610013</v>
      </c>
      <c r="H2283" s="5">
        <f t="shared" si="459"/>
        <v>1621.7158376050074</v>
      </c>
      <c r="I2283" s="5">
        <f t="shared" si="460"/>
        <v>720</v>
      </c>
      <c r="J2283" s="5">
        <f t="shared" si="461"/>
        <v>901.71583760500744</v>
      </c>
      <c r="K2283" s="2">
        <f t="shared" si="462"/>
        <v>40654.788847309159</v>
      </c>
      <c r="L2283" s="2">
        <f t="shared" si="463"/>
        <v>90540</v>
      </c>
      <c r="M2283" s="2">
        <f t="shared" si="464"/>
        <v>21120</v>
      </c>
      <c r="N2283" s="6">
        <f t="shared" si="465"/>
        <v>1</v>
      </c>
      <c r="O2283" s="2">
        <f t="shared" si="466"/>
        <v>8765.2111526908411</v>
      </c>
      <c r="P2283" s="2">
        <f t="shared" si="467"/>
        <v>8765.2111526908411</v>
      </c>
    </row>
    <row r="2284" spans="1:16">
      <c r="A2284" s="6">
        <v>3</v>
      </c>
      <c r="B2284" s="6">
        <v>10</v>
      </c>
      <c r="C2284" s="6">
        <v>17</v>
      </c>
      <c r="D2284" s="6">
        <f t="shared" si="455"/>
        <v>30</v>
      </c>
      <c r="E2284" s="5">
        <f t="shared" si="456"/>
        <v>359.37000000000012</v>
      </c>
      <c r="F2284" s="5">
        <f t="shared" si="457"/>
        <v>384.02536325890713</v>
      </c>
      <c r="G2284" s="5">
        <f t="shared" si="458"/>
        <v>944.88069779264049</v>
      </c>
      <c r="H2284" s="5">
        <f t="shared" si="459"/>
        <v>1688.2760610515479</v>
      </c>
      <c r="I2284" s="5">
        <f t="shared" si="460"/>
        <v>720</v>
      </c>
      <c r="J2284" s="5">
        <f t="shared" si="461"/>
        <v>968.27606105154791</v>
      </c>
      <c r="K2284" s="2">
        <f t="shared" si="462"/>
        <v>41810.348282144929</v>
      </c>
      <c r="L2284" s="2">
        <f t="shared" si="463"/>
        <v>93240</v>
      </c>
      <c r="M2284" s="2">
        <f t="shared" si="464"/>
        <v>22000</v>
      </c>
      <c r="N2284" s="6">
        <f t="shared" si="465"/>
        <v>1</v>
      </c>
      <c r="O2284" s="2">
        <f t="shared" si="466"/>
        <v>9429.6517178550712</v>
      </c>
      <c r="P2284" s="2">
        <f t="shared" si="467"/>
        <v>9429.6517178550712</v>
      </c>
    </row>
    <row r="2285" spans="1:16">
      <c r="A2285" s="6">
        <v>3</v>
      </c>
      <c r="B2285" s="6">
        <v>10</v>
      </c>
      <c r="C2285" s="6">
        <v>18</v>
      </c>
      <c r="D2285" s="6">
        <f t="shared" si="455"/>
        <v>31</v>
      </c>
      <c r="E2285" s="5">
        <f t="shared" si="456"/>
        <v>359.37000000000012</v>
      </c>
      <c r="F2285" s="5">
        <f t="shared" si="457"/>
        <v>384.02536325890713</v>
      </c>
      <c r="G2285" s="5">
        <f t="shared" si="458"/>
        <v>1012.9676892512279</v>
      </c>
      <c r="H2285" s="5">
        <f t="shared" si="459"/>
        <v>1756.3630525101353</v>
      </c>
      <c r="I2285" s="5">
        <f t="shared" si="460"/>
        <v>720</v>
      </c>
      <c r="J2285" s="5">
        <f t="shared" si="461"/>
        <v>1036.3630525101353</v>
      </c>
      <c r="K2285" s="2">
        <f t="shared" si="462"/>
        <v>42992.414106078737</v>
      </c>
      <c r="L2285" s="2">
        <f t="shared" si="463"/>
        <v>95940</v>
      </c>
      <c r="M2285" s="2">
        <f t="shared" si="464"/>
        <v>22880</v>
      </c>
      <c r="N2285" s="6">
        <f t="shared" si="465"/>
        <v>1</v>
      </c>
      <c r="O2285" s="2">
        <f t="shared" si="466"/>
        <v>10067.585893921263</v>
      </c>
      <c r="P2285" s="2">
        <f t="shared" si="467"/>
        <v>10067.585893921263</v>
      </c>
    </row>
    <row r="2286" spans="1:16">
      <c r="A2286" s="6">
        <v>3</v>
      </c>
      <c r="B2286" s="6">
        <v>10</v>
      </c>
      <c r="C2286" s="6">
        <v>19</v>
      </c>
      <c r="D2286" s="6">
        <f t="shared" si="455"/>
        <v>32</v>
      </c>
      <c r="E2286" s="5">
        <f t="shared" si="456"/>
        <v>359.37000000000012</v>
      </c>
      <c r="F2286" s="5">
        <f t="shared" si="457"/>
        <v>384.02536325890713</v>
      </c>
      <c r="G2286" s="5">
        <f t="shared" si="458"/>
        <v>1082.6092178872495</v>
      </c>
      <c r="H2286" s="5">
        <f t="shared" si="459"/>
        <v>1826.0045811461569</v>
      </c>
      <c r="I2286" s="5">
        <f t="shared" si="460"/>
        <v>720</v>
      </c>
      <c r="J2286" s="5">
        <f t="shared" si="461"/>
        <v>1106.0045811461569</v>
      </c>
      <c r="K2286" s="2">
        <f t="shared" si="462"/>
        <v>44201.468422676335</v>
      </c>
      <c r="L2286" s="2">
        <f t="shared" si="463"/>
        <v>98640</v>
      </c>
      <c r="M2286" s="2">
        <f t="shared" si="464"/>
        <v>23760</v>
      </c>
      <c r="N2286" s="6">
        <f t="shared" si="465"/>
        <v>1</v>
      </c>
      <c r="O2286" s="2">
        <f t="shared" si="466"/>
        <v>10678.531577323665</v>
      </c>
      <c r="P2286" s="2">
        <f t="shared" si="467"/>
        <v>10678.531577323665</v>
      </c>
    </row>
    <row r="2287" spans="1:16">
      <c r="A2287" s="6">
        <v>3</v>
      </c>
      <c r="B2287" s="6">
        <v>10</v>
      </c>
      <c r="C2287" s="6">
        <v>20</v>
      </c>
      <c r="D2287" s="6">
        <f t="shared" si="455"/>
        <v>33</v>
      </c>
      <c r="E2287" s="5">
        <f t="shared" si="456"/>
        <v>359.37000000000012</v>
      </c>
      <c r="F2287" s="5">
        <f t="shared" si="457"/>
        <v>384.02536325890713</v>
      </c>
      <c r="G2287" s="5">
        <f t="shared" si="458"/>
        <v>1153.8335085377266</v>
      </c>
      <c r="H2287" s="5">
        <f t="shared" si="459"/>
        <v>1897.2288717966339</v>
      </c>
      <c r="I2287" s="5">
        <f t="shared" si="460"/>
        <v>720</v>
      </c>
      <c r="J2287" s="5">
        <f t="shared" si="461"/>
        <v>1177.2288717966339</v>
      </c>
      <c r="K2287" s="2">
        <f t="shared" si="462"/>
        <v>45438.001246469343</v>
      </c>
      <c r="L2287" s="2">
        <f t="shared" si="463"/>
        <v>101340</v>
      </c>
      <c r="M2287" s="2">
        <f t="shared" si="464"/>
        <v>24640</v>
      </c>
      <c r="N2287" s="6">
        <f t="shared" si="465"/>
        <v>1</v>
      </c>
      <c r="O2287" s="2">
        <f t="shared" si="466"/>
        <v>11261.998753530657</v>
      </c>
      <c r="P2287" s="2">
        <f t="shared" si="467"/>
        <v>11261.998753530657</v>
      </c>
    </row>
    <row r="2288" spans="1:16">
      <c r="A2288" s="6">
        <v>3</v>
      </c>
      <c r="B2288" s="6">
        <v>10</v>
      </c>
      <c r="C2288" s="6">
        <v>21</v>
      </c>
      <c r="D2288" s="6">
        <f t="shared" si="455"/>
        <v>34</v>
      </c>
      <c r="E2288" s="5">
        <f t="shared" si="456"/>
        <v>359.37000000000012</v>
      </c>
      <c r="F2288" s="5">
        <f t="shared" si="457"/>
        <v>384.02536325890713</v>
      </c>
      <c r="G2288" s="5">
        <f t="shared" si="458"/>
        <v>1226.6692487641703</v>
      </c>
      <c r="H2288" s="5">
        <f t="shared" si="459"/>
        <v>1970.0646120230776</v>
      </c>
      <c r="I2288" s="5">
        <f t="shared" si="460"/>
        <v>720</v>
      </c>
      <c r="J2288" s="5">
        <f t="shared" si="461"/>
        <v>1250.0646120230776</v>
      </c>
      <c r="K2288" s="2">
        <f t="shared" si="462"/>
        <v>46702.510625400653</v>
      </c>
      <c r="L2288" s="2">
        <f t="shared" si="463"/>
        <v>104040</v>
      </c>
      <c r="M2288" s="2">
        <f t="shared" si="464"/>
        <v>25520</v>
      </c>
      <c r="N2288" s="6">
        <f t="shared" si="465"/>
        <v>1</v>
      </c>
      <c r="O2288" s="2">
        <f t="shared" si="466"/>
        <v>11817.489374599347</v>
      </c>
      <c r="P2288" s="2">
        <f t="shared" si="467"/>
        <v>11817.489374599347</v>
      </c>
    </row>
    <row r="2289" spans="1:16">
      <c r="A2289" s="6">
        <v>3</v>
      </c>
      <c r="B2289" s="6">
        <v>10</v>
      </c>
      <c r="C2289" s="6">
        <v>22</v>
      </c>
      <c r="D2289" s="6">
        <f t="shared" si="455"/>
        <v>35</v>
      </c>
      <c r="E2289" s="5">
        <f t="shared" si="456"/>
        <v>359.37000000000012</v>
      </c>
      <c r="F2289" s="5">
        <f t="shared" si="457"/>
        <v>384.02536325890713</v>
      </c>
      <c r="G2289" s="5">
        <f t="shared" si="458"/>
        <v>1301.1455960105666</v>
      </c>
      <c r="H2289" s="5">
        <f t="shared" si="459"/>
        <v>2044.5409592694739</v>
      </c>
      <c r="I2289" s="5">
        <f t="shared" si="460"/>
        <v>720</v>
      </c>
      <c r="J2289" s="5">
        <f t="shared" si="461"/>
        <v>1324.5409592694739</v>
      </c>
      <c r="K2289" s="2">
        <f t="shared" si="462"/>
        <v>47995.502765095036</v>
      </c>
      <c r="L2289" s="2">
        <f t="shared" si="463"/>
        <v>106740</v>
      </c>
      <c r="M2289" s="2">
        <f t="shared" si="464"/>
        <v>26400</v>
      </c>
      <c r="N2289" s="6">
        <f t="shared" si="465"/>
        <v>1</v>
      </c>
      <c r="O2289" s="2">
        <f t="shared" si="466"/>
        <v>12344.497234904964</v>
      </c>
      <c r="P2289" s="2">
        <f t="shared" si="467"/>
        <v>12344.497234904964</v>
      </c>
    </row>
    <row r="2290" spans="1:16">
      <c r="A2290" s="6">
        <v>3</v>
      </c>
      <c r="B2290" s="6">
        <v>10</v>
      </c>
      <c r="C2290" s="6">
        <v>23</v>
      </c>
      <c r="D2290" s="6">
        <f t="shared" si="455"/>
        <v>36</v>
      </c>
      <c r="E2290" s="5">
        <f t="shared" si="456"/>
        <v>359.37000000000012</v>
      </c>
      <c r="F2290" s="5">
        <f t="shared" si="457"/>
        <v>384.02536325890713</v>
      </c>
      <c r="G2290" s="5">
        <f t="shared" si="458"/>
        <v>1377.292184868003</v>
      </c>
      <c r="H2290" s="5">
        <f t="shared" si="459"/>
        <v>2120.6875481269103</v>
      </c>
      <c r="I2290" s="5">
        <f t="shared" si="460"/>
        <v>720</v>
      </c>
      <c r="J2290" s="5">
        <f t="shared" si="461"/>
        <v>1400.6875481269103</v>
      </c>
      <c r="K2290" s="2">
        <f t="shared" si="462"/>
        <v>49317.492154981082</v>
      </c>
      <c r="L2290" s="2">
        <f t="shared" si="463"/>
        <v>109440</v>
      </c>
      <c r="M2290" s="2">
        <f t="shared" si="464"/>
        <v>27280</v>
      </c>
      <c r="N2290" s="6">
        <f t="shared" si="465"/>
        <v>1</v>
      </c>
      <c r="O2290" s="2">
        <f t="shared" si="466"/>
        <v>12842.507845018918</v>
      </c>
      <c r="P2290" s="2">
        <f t="shared" si="467"/>
        <v>12842.507845018918</v>
      </c>
    </row>
    <row r="2291" spans="1:16">
      <c r="A2291" s="6">
        <v>3</v>
      </c>
      <c r="B2291" s="6">
        <v>10</v>
      </c>
      <c r="C2291" s="6">
        <v>24</v>
      </c>
      <c r="D2291" s="6">
        <f t="shared" si="455"/>
        <v>37</v>
      </c>
      <c r="E2291" s="5">
        <f t="shared" si="456"/>
        <v>359.37000000000012</v>
      </c>
      <c r="F2291" s="5">
        <f t="shared" si="457"/>
        <v>384.02536325890713</v>
      </c>
      <c r="G2291" s="5">
        <f t="shared" si="458"/>
        <v>1455.1391344474989</v>
      </c>
      <c r="H2291" s="5">
        <f t="shared" si="459"/>
        <v>2198.534497706406</v>
      </c>
      <c r="I2291" s="5">
        <f t="shared" si="460"/>
        <v>720</v>
      </c>
      <c r="J2291" s="5">
        <f t="shared" si="461"/>
        <v>1478.534497706406</v>
      </c>
      <c r="K2291" s="2">
        <f t="shared" si="462"/>
        <v>50669.001696291773</v>
      </c>
      <c r="L2291" s="2">
        <f t="shared" si="463"/>
        <v>112140</v>
      </c>
      <c r="M2291" s="2">
        <f t="shared" si="464"/>
        <v>28160</v>
      </c>
      <c r="N2291" s="6">
        <f t="shared" si="465"/>
        <v>1</v>
      </c>
      <c r="O2291" s="2">
        <f t="shared" si="466"/>
        <v>13310.998303708227</v>
      </c>
      <c r="P2291" s="2">
        <f t="shared" si="467"/>
        <v>13310.998303708227</v>
      </c>
    </row>
    <row r="2292" spans="1:16">
      <c r="A2292" s="6">
        <v>3</v>
      </c>
      <c r="B2292" s="6">
        <v>10</v>
      </c>
      <c r="C2292" s="6">
        <v>25</v>
      </c>
      <c r="D2292" s="6">
        <f t="shared" si="455"/>
        <v>38</v>
      </c>
      <c r="E2292" s="5">
        <f t="shared" si="456"/>
        <v>359.37000000000012</v>
      </c>
      <c r="F2292" s="5">
        <f t="shared" si="457"/>
        <v>384.02536325890713</v>
      </c>
      <c r="G2292" s="5">
        <f t="shared" si="458"/>
        <v>1534.7170558625965</v>
      </c>
      <c r="H2292" s="5">
        <f t="shared" si="459"/>
        <v>2278.112419121504</v>
      </c>
      <c r="I2292" s="5">
        <f t="shared" si="460"/>
        <v>720</v>
      </c>
      <c r="J2292" s="5">
        <f t="shared" si="461"/>
        <v>1558.112419121504</v>
      </c>
      <c r="K2292" s="2">
        <f t="shared" si="462"/>
        <v>52050.562831970557</v>
      </c>
      <c r="L2292" s="2">
        <f t="shared" si="463"/>
        <v>114840</v>
      </c>
      <c r="M2292" s="2">
        <f t="shared" si="464"/>
        <v>29040</v>
      </c>
      <c r="N2292" s="6">
        <f t="shared" si="465"/>
        <v>1</v>
      </c>
      <c r="O2292" s="2">
        <f t="shared" si="466"/>
        <v>13749.437168029443</v>
      </c>
      <c r="P2292" s="2">
        <f t="shared" si="467"/>
        <v>13749.437168029443</v>
      </c>
    </row>
    <row r="2293" spans="1:16">
      <c r="A2293" s="6">
        <v>3</v>
      </c>
      <c r="B2293" s="6">
        <v>10</v>
      </c>
      <c r="C2293" s="6">
        <v>26</v>
      </c>
      <c r="D2293" s="6">
        <f t="shared" si="455"/>
        <v>39</v>
      </c>
      <c r="E2293" s="5">
        <f t="shared" si="456"/>
        <v>359.37000000000012</v>
      </c>
      <c r="F2293" s="5">
        <f t="shared" si="457"/>
        <v>384.02536325890713</v>
      </c>
      <c r="G2293" s="5">
        <f t="shared" si="458"/>
        <v>1616.0570598233144</v>
      </c>
      <c r="H2293" s="5">
        <f t="shared" si="459"/>
        <v>2359.4524230822217</v>
      </c>
      <c r="I2293" s="5">
        <f t="shared" si="460"/>
        <v>720</v>
      </c>
      <c r="J2293" s="5">
        <f t="shared" si="461"/>
        <v>1639.4524230822217</v>
      </c>
      <c r="K2293" s="2">
        <f t="shared" si="462"/>
        <v>53462.715678510795</v>
      </c>
      <c r="L2293" s="2">
        <f t="shared" si="463"/>
        <v>117540</v>
      </c>
      <c r="M2293" s="2">
        <f t="shared" si="464"/>
        <v>29920</v>
      </c>
      <c r="N2293" s="6">
        <f t="shared" si="465"/>
        <v>1</v>
      </c>
      <c r="O2293" s="2">
        <f t="shared" si="466"/>
        <v>14157.284321489205</v>
      </c>
      <c r="P2293" s="2">
        <f t="shared" si="467"/>
        <v>14157.284321489205</v>
      </c>
    </row>
    <row r="2294" spans="1:16">
      <c r="A2294" s="6">
        <v>3</v>
      </c>
      <c r="B2294" s="6">
        <v>10</v>
      </c>
      <c r="C2294" s="6">
        <v>27</v>
      </c>
      <c r="D2294" s="6">
        <f t="shared" si="455"/>
        <v>40</v>
      </c>
      <c r="E2294" s="5">
        <f t="shared" si="456"/>
        <v>359.37000000000012</v>
      </c>
      <c r="F2294" s="5">
        <f t="shared" si="457"/>
        <v>384.02536325890713</v>
      </c>
      <c r="G2294" s="5">
        <f t="shared" si="458"/>
        <v>1699.1907643430709</v>
      </c>
      <c r="H2294" s="5">
        <f t="shared" si="459"/>
        <v>2442.5861276019782</v>
      </c>
      <c r="I2294" s="5">
        <f t="shared" si="460"/>
        <v>720</v>
      </c>
      <c r="J2294" s="5">
        <f t="shared" si="461"/>
        <v>1722.5861276019782</v>
      </c>
      <c r="K2294" s="2">
        <f t="shared" si="462"/>
        <v>54906.009159756562</v>
      </c>
      <c r="L2294" s="2">
        <f t="shared" si="463"/>
        <v>120240</v>
      </c>
      <c r="M2294" s="2">
        <f t="shared" si="464"/>
        <v>30800</v>
      </c>
      <c r="N2294" s="6">
        <f t="shared" si="465"/>
        <v>1</v>
      </c>
      <c r="O2294" s="2">
        <f t="shared" si="466"/>
        <v>14533.990840243438</v>
      </c>
      <c r="P2294" s="2">
        <f t="shared" si="467"/>
        <v>14533.990840243438</v>
      </c>
    </row>
    <row r="2295" spans="1:16">
      <c r="A2295" s="6">
        <v>3</v>
      </c>
      <c r="B2295" s="6">
        <v>10</v>
      </c>
      <c r="C2295" s="6">
        <v>28</v>
      </c>
      <c r="D2295" s="6">
        <f t="shared" si="455"/>
        <v>41</v>
      </c>
      <c r="E2295" s="5">
        <f t="shared" si="456"/>
        <v>359.37000000000012</v>
      </c>
      <c r="F2295" s="5">
        <f t="shared" si="457"/>
        <v>384.02536325890713</v>
      </c>
      <c r="G2295" s="5">
        <f t="shared" si="458"/>
        <v>1784.1503025602246</v>
      </c>
      <c r="H2295" s="5">
        <f t="shared" si="459"/>
        <v>2527.545665819132</v>
      </c>
      <c r="I2295" s="5">
        <f t="shared" si="460"/>
        <v>720</v>
      </c>
      <c r="J2295" s="5">
        <f t="shared" si="461"/>
        <v>1807.545665819132</v>
      </c>
      <c r="K2295" s="2">
        <f t="shared" si="462"/>
        <v>56381.001142693261</v>
      </c>
      <c r="L2295" s="2">
        <f t="shared" si="463"/>
        <v>122940</v>
      </c>
      <c r="M2295" s="2">
        <f t="shared" si="464"/>
        <v>31680</v>
      </c>
      <c r="N2295" s="6">
        <f t="shared" si="465"/>
        <v>1</v>
      </c>
      <c r="O2295" s="2">
        <f t="shared" si="466"/>
        <v>14878.998857306739</v>
      </c>
      <c r="P2295" s="2">
        <f t="shared" si="467"/>
        <v>14878.998857306739</v>
      </c>
    </row>
    <row r="2296" spans="1:16">
      <c r="A2296" s="6">
        <v>3</v>
      </c>
      <c r="B2296" s="6">
        <v>10</v>
      </c>
      <c r="C2296" s="6">
        <v>29</v>
      </c>
      <c r="D2296" s="6">
        <f t="shared" si="455"/>
        <v>42</v>
      </c>
      <c r="E2296" s="5">
        <f t="shared" si="456"/>
        <v>359.37000000000012</v>
      </c>
      <c r="F2296" s="5">
        <f t="shared" si="457"/>
        <v>384.02536325890713</v>
      </c>
      <c r="G2296" s="5">
        <f t="shared" si="458"/>
        <v>1870.9683306758782</v>
      </c>
      <c r="H2296" s="5">
        <f t="shared" si="459"/>
        <v>2614.3636939347853</v>
      </c>
      <c r="I2296" s="5">
        <f t="shared" si="460"/>
        <v>720</v>
      </c>
      <c r="J2296" s="5">
        <f t="shared" si="461"/>
        <v>1894.3636939347853</v>
      </c>
      <c r="K2296" s="2">
        <f t="shared" si="462"/>
        <v>57888.258575256688</v>
      </c>
      <c r="L2296" s="2">
        <f t="shared" si="463"/>
        <v>125640</v>
      </c>
      <c r="M2296" s="2">
        <f t="shared" si="464"/>
        <v>32560</v>
      </c>
      <c r="N2296" s="6">
        <f t="shared" si="465"/>
        <v>1</v>
      </c>
      <c r="O2296" s="2">
        <f t="shared" si="466"/>
        <v>15191.741424743312</v>
      </c>
      <c r="P2296" s="2">
        <f t="shared" si="467"/>
        <v>15191.741424743312</v>
      </c>
    </row>
    <row r="2297" spans="1:16">
      <c r="A2297" s="6">
        <v>3</v>
      </c>
      <c r="B2297" s="6">
        <v>10</v>
      </c>
      <c r="C2297" s="6">
        <v>30</v>
      </c>
      <c r="D2297" s="6">
        <f t="shared" si="455"/>
        <v>43</v>
      </c>
      <c r="E2297" s="5">
        <f t="shared" si="456"/>
        <v>359.37000000000012</v>
      </c>
      <c r="F2297" s="5">
        <f t="shared" si="457"/>
        <v>384.02536325890713</v>
      </c>
      <c r="G2297" s="5">
        <f t="shared" si="458"/>
        <v>1959.6780360096488</v>
      </c>
      <c r="H2297" s="5">
        <f t="shared" si="459"/>
        <v>2703.0733992685564</v>
      </c>
      <c r="I2297" s="5">
        <f t="shared" si="460"/>
        <v>720</v>
      </c>
      <c r="J2297" s="5">
        <f t="shared" si="461"/>
        <v>1983.0733992685564</v>
      </c>
      <c r="K2297" s="2">
        <f t="shared" si="462"/>
        <v>59428.357626190213</v>
      </c>
      <c r="L2297" s="2">
        <f t="shared" si="463"/>
        <v>128340</v>
      </c>
      <c r="M2297" s="2">
        <f t="shared" si="464"/>
        <v>33440</v>
      </c>
      <c r="N2297" s="6">
        <f t="shared" si="465"/>
        <v>1</v>
      </c>
      <c r="O2297" s="2">
        <f t="shared" si="466"/>
        <v>15471.642373809787</v>
      </c>
      <c r="P2297" s="2">
        <f t="shared" si="467"/>
        <v>15471.642373809787</v>
      </c>
    </row>
    <row r="2298" spans="1:16">
      <c r="A2298" s="6">
        <v>3</v>
      </c>
      <c r="B2298" s="6">
        <v>11</v>
      </c>
      <c r="C2298" s="6">
        <v>0</v>
      </c>
      <c r="D2298" s="6">
        <f t="shared" si="455"/>
        <v>14</v>
      </c>
      <c r="E2298" s="5">
        <f t="shared" si="456"/>
        <v>359.37000000000012</v>
      </c>
      <c r="F2298" s="5">
        <f t="shared" si="457"/>
        <v>432.98859707441784</v>
      </c>
      <c r="G2298" s="5">
        <f t="shared" si="458"/>
        <v>0</v>
      </c>
      <c r="H2298" s="5">
        <f t="shared" si="459"/>
        <v>792.35859707441796</v>
      </c>
      <c r="I2298" s="5">
        <f t="shared" si="460"/>
        <v>720</v>
      </c>
      <c r="J2298" s="5">
        <f t="shared" si="461"/>
        <v>72.358597074417958</v>
      </c>
      <c r="K2298" s="2">
        <f t="shared" si="462"/>
        <v>26256.225643653088</v>
      </c>
      <c r="L2298" s="2">
        <f t="shared" si="463"/>
        <v>49434</v>
      </c>
      <c r="M2298" s="2">
        <f t="shared" si="464"/>
        <v>7480</v>
      </c>
      <c r="N2298" s="6">
        <f t="shared" si="465"/>
        <v>1</v>
      </c>
      <c r="O2298" s="2">
        <f t="shared" si="466"/>
        <v>-4302.2256436530879</v>
      </c>
      <c r="P2298" s="2">
        <f t="shared" si="467"/>
        <v>-4302.2256436530879</v>
      </c>
    </row>
    <row r="2299" spans="1:16">
      <c r="A2299" s="6">
        <v>3</v>
      </c>
      <c r="B2299" s="6">
        <v>11</v>
      </c>
      <c r="C2299" s="6">
        <v>1</v>
      </c>
      <c r="D2299" s="6">
        <f t="shared" si="455"/>
        <v>15</v>
      </c>
      <c r="E2299" s="5">
        <f t="shared" si="456"/>
        <v>359.37000000000012</v>
      </c>
      <c r="F2299" s="5">
        <f t="shared" si="457"/>
        <v>432.98859707441784</v>
      </c>
      <c r="G2299" s="5">
        <f t="shared" si="458"/>
        <v>45.5625</v>
      </c>
      <c r="H2299" s="5">
        <f t="shared" si="459"/>
        <v>837.92109707441796</v>
      </c>
      <c r="I2299" s="5">
        <f t="shared" si="460"/>
        <v>720</v>
      </c>
      <c r="J2299" s="5">
        <f t="shared" si="461"/>
        <v>117.92109707441796</v>
      </c>
      <c r="K2299" s="2">
        <f t="shared" si="462"/>
        <v>27047.241268653088</v>
      </c>
      <c r="L2299" s="2">
        <f t="shared" si="463"/>
        <v>52134</v>
      </c>
      <c r="M2299" s="2">
        <f t="shared" si="464"/>
        <v>8360</v>
      </c>
      <c r="N2299" s="6">
        <f t="shared" si="465"/>
        <v>1</v>
      </c>
      <c r="O2299" s="2">
        <f t="shared" si="466"/>
        <v>-3273.2412686530879</v>
      </c>
      <c r="P2299" s="2">
        <f t="shared" si="467"/>
        <v>-3273.2412686530879</v>
      </c>
    </row>
    <row r="2300" spans="1:16">
      <c r="A2300" s="6">
        <v>3</v>
      </c>
      <c r="B2300" s="6">
        <v>11</v>
      </c>
      <c r="C2300" s="6">
        <v>2</v>
      </c>
      <c r="D2300" s="6">
        <f t="shared" si="455"/>
        <v>16</v>
      </c>
      <c r="E2300" s="5">
        <f t="shared" si="456"/>
        <v>359.37000000000012</v>
      </c>
      <c r="F2300" s="5">
        <f t="shared" si="457"/>
        <v>432.98859707441784</v>
      </c>
      <c r="G2300" s="5">
        <f t="shared" si="458"/>
        <v>92.264062499999994</v>
      </c>
      <c r="H2300" s="5">
        <f t="shared" si="459"/>
        <v>884.62265957441798</v>
      </c>
      <c r="I2300" s="5">
        <f t="shared" si="460"/>
        <v>720</v>
      </c>
      <c r="J2300" s="5">
        <f t="shared" si="461"/>
        <v>164.62265957441798</v>
      </c>
      <c r="K2300" s="2">
        <f t="shared" si="462"/>
        <v>27858.032284278088</v>
      </c>
      <c r="L2300" s="2">
        <f t="shared" si="463"/>
        <v>54834</v>
      </c>
      <c r="M2300" s="2">
        <f t="shared" si="464"/>
        <v>9240</v>
      </c>
      <c r="N2300" s="6">
        <f t="shared" si="465"/>
        <v>1</v>
      </c>
      <c r="O2300" s="2">
        <f t="shared" si="466"/>
        <v>-2264.0322842780879</v>
      </c>
      <c r="P2300" s="2">
        <f t="shared" si="467"/>
        <v>-2264.0322842780879</v>
      </c>
    </row>
    <row r="2301" spans="1:16">
      <c r="A2301" s="6">
        <v>3</v>
      </c>
      <c r="B2301" s="6">
        <v>11</v>
      </c>
      <c r="C2301" s="6">
        <v>3</v>
      </c>
      <c r="D2301" s="6">
        <f t="shared" si="455"/>
        <v>17</v>
      </c>
      <c r="E2301" s="5">
        <f t="shared" si="456"/>
        <v>359.37000000000012</v>
      </c>
      <c r="F2301" s="5">
        <f t="shared" si="457"/>
        <v>432.98859707441784</v>
      </c>
      <c r="G2301" s="5">
        <f t="shared" si="458"/>
        <v>140.12604492187498</v>
      </c>
      <c r="H2301" s="5">
        <f t="shared" si="459"/>
        <v>932.48464199629291</v>
      </c>
      <c r="I2301" s="5">
        <f t="shared" si="460"/>
        <v>720</v>
      </c>
      <c r="J2301" s="5">
        <f t="shared" si="461"/>
        <v>212.48464199629291</v>
      </c>
      <c r="K2301" s="2">
        <f t="shared" si="462"/>
        <v>28688.969479102307</v>
      </c>
      <c r="L2301" s="2">
        <f t="shared" si="463"/>
        <v>57534</v>
      </c>
      <c r="M2301" s="2">
        <f t="shared" si="464"/>
        <v>10120</v>
      </c>
      <c r="N2301" s="6">
        <f t="shared" si="465"/>
        <v>1</v>
      </c>
      <c r="O2301" s="2">
        <f t="shared" si="466"/>
        <v>-1274.9694791023067</v>
      </c>
      <c r="P2301" s="2">
        <f t="shared" si="467"/>
        <v>-1274.9694791023067</v>
      </c>
    </row>
    <row r="2302" spans="1:16">
      <c r="A2302" s="6">
        <v>3</v>
      </c>
      <c r="B2302" s="6">
        <v>11</v>
      </c>
      <c r="C2302" s="6">
        <v>4</v>
      </c>
      <c r="D2302" s="6">
        <f t="shared" si="455"/>
        <v>18</v>
      </c>
      <c r="E2302" s="5">
        <f t="shared" si="456"/>
        <v>359.37000000000012</v>
      </c>
      <c r="F2302" s="5">
        <f t="shared" si="457"/>
        <v>432.98859707441784</v>
      </c>
      <c r="G2302" s="5">
        <f t="shared" si="458"/>
        <v>189.17016064453125</v>
      </c>
      <c r="H2302" s="5">
        <f t="shared" si="459"/>
        <v>981.52875771894924</v>
      </c>
      <c r="I2302" s="5">
        <f t="shared" si="460"/>
        <v>720</v>
      </c>
      <c r="J2302" s="5">
        <f t="shared" si="461"/>
        <v>261.52875771894924</v>
      </c>
      <c r="K2302" s="2">
        <f t="shared" si="462"/>
        <v>29540.429821509533</v>
      </c>
      <c r="L2302" s="2">
        <f t="shared" si="463"/>
        <v>60234</v>
      </c>
      <c r="M2302" s="2">
        <f t="shared" si="464"/>
        <v>11000</v>
      </c>
      <c r="N2302" s="6">
        <f t="shared" si="465"/>
        <v>1</v>
      </c>
      <c r="O2302" s="2">
        <f t="shared" si="466"/>
        <v>-306.42982150953321</v>
      </c>
      <c r="P2302" s="2">
        <f t="shared" si="467"/>
        <v>-306.42982150953321</v>
      </c>
    </row>
    <row r="2303" spans="1:16">
      <c r="A2303" s="6">
        <v>3</v>
      </c>
      <c r="B2303" s="6">
        <v>11</v>
      </c>
      <c r="C2303" s="6">
        <v>5</v>
      </c>
      <c r="D2303" s="6">
        <f t="shared" si="455"/>
        <v>19</v>
      </c>
      <c r="E2303" s="5">
        <f t="shared" si="456"/>
        <v>359.37000000000012</v>
      </c>
      <c r="F2303" s="5">
        <f t="shared" si="457"/>
        <v>432.98859707441784</v>
      </c>
      <c r="G2303" s="5">
        <f t="shared" si="458"/>
        <v>239.41848456573481</v>
      </c>
      <c r="H2303" s="5">
        <f t="shared" si="459"/>
        <v>1031.7770816401528</v>
      </c>
      <c r="I2303" s="5">
        <f t="shared" si="460"/>
        <v>720</v>
      </c>
      <c r="J2303" s="5">
        <f t="shared" si="461"/>
        <v>311.7770816401528</v>
      </c>
      <c r="K2303" s="2">
        <f t="shared" si="462"/>
        <v>30412.796556252651</v>
      </c>
      <c r="L2303" s="2">
        <f t="shared" si="463"/>
        <v>62934</v>
      </c>
      <c r="M2303" s="2">
        <f t="shared" si="464"/>
        <v>11880</v>
      </c>
      <c r="N2303" s="6">
        <f t="shared" si="465"/>
        <v>1</v>
      </c>
      <c r="O2303" s="2">
        <f t="shared" si="466"/>
        <v>641.2034437473485</v>
      </c>
      <c r="P2303" s="2">
        <f t="shared" si="467"/>
        <v>641.2034437473485</v>
      </c>
    </row>
    <row r="2304" spans="1:16">
      <c r="A2304" s="6">
        <v>3</v>
      </c>
      <c r="B2304" s="6">
        <v>11</v>
      </c>
      <c r="C2304" s="6">
        <v>6</v>
      </c>
      <c r="D2304" s="6">
        <f t="shared" si="455"/>
        <v>20</v>
      </c>
      <c r="E2304" s="5">
        <f t="shared" si="456"/>
        <v>359.37000000000012</v>
      </c>
      <c r="F2304" s="5">
        <f t="shared" si="457"/>
        <v>432.98859707441784</v>
      </c>
      <c r="G2304" s="5">
        <f t="shared" si="458"/>
        <v>290.89345874736784</v>
      </c>
      <c r="H2304" s="5">
        <f t="shared" si="459"/>
        <v>1083.2520558217857</v>
      </c>
      <c r="I2304" s="5">
        <f t="shared" si="460"/>
        <v>720</v>
      </c>
      <c r="J2304" s="5">
        <f t="shared" si="461"/>
        <v>363.25205582178569</v>
      </c>
      <c r="K2304" s="2">
        <f t="shared" si="462"/>
        <v>31306.459302461557</v>
      </c>
      <c r="L2304" s="2">
        <f t="shared" si="463"/>
        <v>65634</v>
      </c>
      <c r="M2304" s="2">
        <f t="shared" si="464"/>
        <v>12760</v>
      </c>
      <c r="N2304" s="6">
        <f t="shared" si="465"/>
        <v>1</v>
      </c>
      <c r="O2304" s="2">
        <f t="shared" si="466"/>
        <v>1567.5406975384431</v>
      </c>
      <c r="P2304" s="2">
        <f t="shared" si="467"/>
        <v>1567.5406975384431</v>
      </c>
    </row>
    <row r="2305" spans="1:16">
      <c r="A2305" s="6">
        <v>3</v>
      </c>
      <c r="B2305" s="6">
        <v>11</v>
      </c>
      <c r="C2305" s="6">
        <v>7</v>
      </c>
      <c r="D2305" s="6">
        <f t="shared" si="455"/>
        <v>21</v>
      </c>
      <c r="E2305" s="5">
        <f t="shared" si="456"/>
        <v>359.37000000000012</v>
      </c>
      <c r="F2305" s="5">
        <f t="shared" si="457"/>
        <v>432.98859707441784</v>
      </c>
      <c r="G2305" s="5">
        <f t="shared" si="458"/>
        <v>343.61789814532818</v>
      </c>
      <c r="H2305" s="5">
        <f t="shared" si="459"/>
        <v>1135.9764952197461</v>
      </c>
      <c r="I2305" s="5">
        <f t="shared" si="460"/>
        <v>720</v>
      </c>
      <c r="J2305" s="5">
        <f t="shared" si="461"/>
        <v>415.97649521974608</v>
      </c>
      <c r="K2305" s="2">
        <f t="shared" si="462"/>
        <v>32221.814153120591</v>
      </c>
      <c r="L2305" s="2">
        <f t="shared" si="463"/>
        <v>68334</v>
      </c>
      <c r="M2305" s="2">
        <f t="shared" si="464"/>
        <v>13640</v>
      </c>
      <c r="N2305" s="6">
        <f t="shared" si="465"/>
        <v>1</v>
      </c>
      <c r="O2305" s="2">
        <f t="shared" si="466"/>
        <v>2472.1858468794089</v>
      </c>
      <c r="P2305" s="2">
        <f t="shared" si="467"/>
        <v>2472.1858468794089</v>
      </c>
    </row>
    <row r="2306" spans="1:16">
      <c r="A2306" s="6">
        <v>3</v>
      </c>
      <c r="B2306" s="6">
        <v>11</v>
      </c>
      <c r="C2306" s="6">
        <v>8</v>
      </c>
      <c r="D2306" s="6">
        <f t="shared" si="455"/>
        <v>22</v>
      </c>
      <c r="E2306" s="5">
        <f t="shared" si="456"/>
        <v>359.37000000000012</v>
      </c>
      <c r="F2306" s="5">
        <f t="shared" si="457"/>
        <v>432.98859707441784</v>
      </c>
      <c r="G2306" s="5">
        <f t="shared" si="458"/>
        <v>397.61499642530839</v>
      </c>
      <c r="H2306" s="5">
        <f t="shared" si="459"/>
        <v>1189.9735934997263</v>
      </c>
      <c r="I2306" s="5">
        <f t="shared" si="460"/>
        <v>720</v>
      </c>
      <c r="J2306" s="5">
        <f t="shared" si="461"/>
        <v>469.97359349972635</v>
      </c>
      <c r="K2306" s="2">
        <f t="shared" si="462"/>
        <v>33159.263776036918</v>
      </c>
      <c r="L2306" s="2">
        <f t="shared" si="463"/>
        <v>71034</v>
      </c>
      <c r="M2306" s="2">
        <f t="shared" si="464"/>
        <v>14520</v>
      </c>
      <c r="N2306" s="6">
        <f t="shared" si="465"/>
        <v>1</v>
      </c>
      <c r="O2306" s="2">
        <f t="shared" si="466"/>
        <v>3354.736223963082</v>
      </c>
      <c r="P2306" s="2">
        <f t="shared" si="467"/>
        <v>3354.736223963082</v>
      </c>
    </row>
    <row r="2307" spans="1:16">
      <c r="A2307" s="6">
        <v>3</v>
      </c>
      <c r="B2307" s="6">
        <v>11</v>
      </c>
      <c r="C2307" s="6">
        <v>9</v>
      </c>
      <c r="D2307" s="6">
        <f t="shared" si="455"/>
        <v>23</v>
      </c>
      <c r="E2307" s="5">
        <f t="shared" si="456"/>
        <v>359.37000000000012</v>
      </c>
      <c r="F2307" s="5">
        <f t="shared" si="457"/>
        <v>432.98859707441784</v>
      </c>
      <c r="G2307" s="5">
        <f t="shared" si="458"/>
        <v>452.90833186570285</v>
      </c>
      <c r="H2307" s="5">
        <f t="shared" si="459"/>
        <v>1245.2669289401208</v>
      </c>
      <c r="I2307" s="5">
        <f t="shared" si="460"/>
        <v>720</v>
      </c>
      <c r="J2307" s="5">
        <f t="shared" si="461"/>
        <v>525.26692894012081</v>
      </c>
      <c r="K2307" s="2">
        <f t="shared" si="462"/>
        <v>34119.217516321543</v>
      </c>
      <c r="L2307" s="2">
        <f t="shared" si="463"/>
        <v>73734</v>
      </c>
      <c r="M2307" s="2">
        <f t="shared" si="464"/>
        <v>15400</v>
      </c>
      <c r="N2307" s="6">
        <f t="shared" si="465"/>
        <v>1</v>
      </c>
      <c r="O2307" s="2">
        <f t="shared" si="466"/>
        <v>4214.7824836784566</v>
      </c>
      <c r="P2307" s="2">
        <f t="shared" si="467"/>
        <v>4214.7824836784566</v>
      </c>
    </row>
    <row r="2308" spans="1:16">
      <c r="A2308" s="6">
        <v>3</v>
      </c>
      <c r="B2308" s="6">
        <v>11</v>
      </c>
      <c r="C2308" s="6">
        <v>10</v>
      </c>
      <c r="D2308" s="6">
        <f t="shared" ref="D2308:D2371" si="468">A2308+B2308+C2308</f>
        <v>24</v>
      </c>
      <c r="E2308" s="5">
        <f t="shared" ref="E2308:E2371" si="469">IF(A2308=0,0,A2308*LABOR_HRS_WK_TOM*SEASON_WEEKS*(1+DIM_PCT_TOM)^A2308)</f>
        <v>359.37000000000012</v>
      </c>
      <c r="F2308" s="5">
        <f t="shared" ref="F2308:F2371" si="470">IF(B2308=0,0,B2308*LABOR_HRS_WK_CAR*SEASON_WEEKS*(1+DIM_PCT_CAR)^B2308)</f>
        <v>432.98859707441784</v>
      </c>
      <c r="G2308" s="5">
        <f t="shared" ref="G2308:G2371" si="471">IF(C2308=0,0,C2308*LABOR_HRS_WK_MES*SEASON_WEEKS*(1+DIM_PCT_MES)^C2308)</f>
        <v>509.52187334891573</v>
      </c>
      <c r="H2308" s="5">
        <f t="shared" ref="H2308:H2371" si="472">E2308+F2308+G2308</f>
        <v>1301.8804704233337</v>
      </c>
      <c r="I2308" s="5">
        <f t="shared" ref="I2308:I2371" si="473">MIN(H2308,FARMER_HRS)</f>
        <v>720</v>
      </c>
      <c r="J2308" s="5">
        <f t="shared" ref="J2308:J2371" si="474">MAX(0,H2308-FARMER_HRS)</f>
        <v>581.88047042333369</v>
      </c>
      <c r="K2308" s="2">
        <f t="shared" ref="K2308:K2371" si="475">I2308*FARMER_RATE+J2308*TEMP_WORKER_RATE</f>
        <v>35102.091500405098</v>
      </c>
      <c r="L2308" s="2">
        <f t="shared" ref="L2308:L2371" si="476">A2308*PRICE_TOM+B2308*PRICE_CAR+C2308*PRICE_MES</f>
        <v>76434</v>
      </c>
      <c r="M2308" s="2">
        <f t="shared" ref="M2308:M2371" si="477">A2308*FERT_BED_TOM+B2308*FERT_BED_CAR+C2308*FERT_BED_MES</f>
        <v>16280</v>
      </c>
      <c r="N2308" s="6">
        <f t="shared" ref="N2308:N2371" si="478">IF(AND(D2308&lt;=TOTAL_BEDS,J2308&lt;=TEMP_WORKER_MAX*TEMP_WORKER_HRS),1,0)</f>
        <v>1</v>
      </c>
      <c r="O2308" s="2">
        <f t="shared" ref="O2308:O2371" si="479">L2308-M2308-K2308-FIXED_COSTS</f>
        <v>5051.9084995949015</v>
      </c>
      <c r="P2308" s="2">
        <f t="shared" ref="P2308:P2371" si="480">IF(N2308=1,O2308,"")</f>
        <v>5051.9084995949015</v>
      </c>
    </row>
    <row r="2309" spans="1:16">
      <c r="A2309" s="6">
        <v>3</v>
      </c>
      <c r="B2309" s="6">
        <v>11</v>
      </c>
      <c r="C2309" s="6">
        <v>11</v>
      </c>
      <c r="D2309" s="6">
        <f t="shared" si="468"/>
        <v>25</v>
      </c>
      <c r="E2309" s="5">
        <f t="shared" si="469"/>
        <v>359.37000000000012</v>
      </c>
      <c r="F2309" s="5">
        <f t="shared" si="470"/>
        <v>432.98859707441784</v>
      </c>
      <c r="G2309" s="5">
        <f t="shared" si="471"/>
        <v>567.47998644235474</v>
      </c>
      <c r="H2309" s="5">
        <f t="shared" si="472"/>
        <v>1359.8385835167728</v>
      </c>
      <c r="I2309" s="5">
        <f t="shared" si="473"/>
        <v>720</v>
      </c>
      <c r="J2309" s="5">
        <f t="shared" si="474"/>
        <v>639.83858351677281</v>
      </c>
      <c r="K2309" s="2">
        <f t="shared" si="475"/>
        <v>36108.308741610643</v>
      </c>
      <c r="L2309" s="2">
        <f t="shared" si="476"/>
        <v>79134</v>
      </c>
      <c r="M2309" s="2">
        <f t="shared" si="477"/>
        <v>17160</v>
      </c>
      <c r="N2309" s="6">
        <f t="shared" si="478"/>
        <v>1</v>
      </c>
      <c r="O2309" s="2">
        <f t="shared" si="479"/>
        <v>5865.6912583893572</v>
      </c>
      <c r="P2309" s="2">
        <f t="shared" si="480"/>
        <v>5865.6912583893572</v>
      </c>
    </row>
    <row r="2310" spans="1:16">
      <c r="A2310" s="6">
        <v>3</v>
      </c>
      <c r="B2310" s="6">
        <v>11</v>
      </c>
      <c r="C2310" s="6">
        <v>12</v>
      </c>
      <c r="D2310" s="6">
        <f t="shared" si="468"/>
        <v>26</v>
      </c>
      <c r="E2310" s="5">
        <f t="shared" si="469"/>
        <v>359.37000000000012</v>
      </c>
      <c r="F2310" s="5">
        <f t="shared" si="470"/>
        <v>432.98859707441784</v>
      </c>
      <c r="G2310" s="5">
        <f t="shared" si="471"/>
        <v>626.80743957041921</v>
      </c>
      <c r="H2310" s="5">
        <f t="shared" si="472"/>
        <v>1419.1660366448373</v>
      </c>
      <c r="I2310" s="5">
        <f t="shared" si="473"/>
        <v>720</v>
      </c>
      <c r="J2310" s="5">
        <f t="shared" si="474"/>
        <v>699.16603664483728</v>
      </c>
      <c r="K2310" s="2">
        <f t="shared" si="475"/>
        <v>37138.299247306204</v>
      </c>
      <c r="L2310" s="2">
        <f t="shared" si="476"/>
        <v>81834</v>
      </c>
      <c r="M2310" s="2">
        <f t="shared" si="477"/>
        <v>18040</v>
      </c>
      <c r="N2310" s="6">
        <f t="shared" si="478"/>
        <v>1</v>
      </c>
      <c r="O2310" s="2">
        <f t="shared" si="479"/>
        <v>6655.7007526937959</v>
      </c>
      <c r="P2310" s="2">
        <f t="shared" si="480"/>
        <v>6655.7007526937959</v>
      </c>
    </row>
    <row r="2311" spans="1:16">
      <c r="A2311" s="6">
        <v>3</v>
      </c>
      <c r="B2311" s="6">
        <v>11</v>
      </c>
      <c r="C2311" s="6">
        <v>13</v>
      </c>
      <c r="D2311" s="6">
        <f t="shared" si="468"/>
        <v>27</v>
      </c>
      <c r="E2311" s="5">
        <f t="shared" si="469"/>
        <v>359.37000000000012</v>
      </c>
      <c r="F2311" s="5">
        <f t="shared" si="470"/>
        <v>432.98859707441784</v>
      </c>
      <c r="G2311" s="5">
        <f t="shared" si="471"/>
        <v>687.52941027880343</v>
      </c>
      <c r="H2311" s="5">
        <f t="shared" si="472"/>
        <v>1479.8880073532214</v>
      </c>
      <c r="I2311" s="5">
        <f t="shared" si="473"/>
        <v>720</v>
      </c>
      <c r="J2311" s="5">
        <f t="shared" si="474"/>
        <v>759.88800735322138</v>
      </c>
      <c r="K2311" s="2">
        <f t="shared" si="475"/>
        <v>38192.500127660096</v>
      </c>
      <c r="L2311" s="2">
        <f t="shared" si="476"/>
        <v>84534</v>
      </c>
      <c r="M2311" s="2">
        <f t="shared" si="477"/>
        <v>18920</v>
      </c>
      <c r="N2311" s="6">
        <f t="shared" si="478"/>
        <v>1</v>
      </c>
      <c r="O2311" s="2">
        <f t="shared" si="479"/>
        <v>7421.499872339904</v>
      </c>
      <c r="P2311" s="2">
        <f t="shared" si="480"/>
        <v>7421.499872339904</v>
      </c>
    </row>
    <row r="2312" spans="1:16">
      <c r="A2312" s="6">
        <v>3</v>
      </c>
      <c r="B2312" s="6">
        <v>11</v>
      </c>
      <c r="C2312" s="6">
        <v>14</v>
      </c>
      <c r="D2312" s="6">
        <f t="shared" si="468"/>
        <v>28</v>
      </c>
      <c r="E2312" s="5">
        <f t="shared" si="469"/>
        <v>359.37000000000012</v>
      </c>
      <c r="F2312" s="5">
        <f t="shared" si="470"/>
        <v>432.98859707441784</v>
      </c>
      <c r="G2312" s="5">
        <f t="shared" si="471"/>
        <v>749.67149159246469</v>
      </c>
      <c r="H2312" s="5">
        <f t="shared" si="472"/>
        <v>1542.0300886668826</v>
      </c>
      <c r="I2312" s="5">
        <f t="shared" si="473"/>
        <v>720</v>
      </c>
      <c r="J2312" s="5">
        <f t="shared" si="474"/>
        <v>822.03008866688265</v>
      </c>
      <c r="K2312" s="2">
        <f t="shared" si="475"/>
        <v>39271.355706022267</v>
      </c>
      <c r="L2312" s="2">
        <f t="shared" si="476"/>
        <v>87234</v>
      </c>
      <c r="M2312" s="2">
        <f t="shared" si="477"/>
        <v>19800</v>
      </c>
      <c r="N2312" s="6">
        <f t="shared" si="478"/>
        <v>1</v>
      </c>
      <c r="O2312" s="2">
        <f t="shared" si="479"/>
        <v>8162.6442939777335</v>
      </c>
      <c r="P2312" s="2">
        <f t="shared" si="480"/>
        <v>8162.6442939777335</v>
      </c>
    </row>
    <row r="2313" spans="1:16">
      <c r="A2313" s="6">
        <v>3</v>
      </c>
      <c r="B2313" s="6">
        <v>11</v>
      </c>
      <c r="C2313" s="6">
        <v>15</v>
      </c>
      <c r="D2313" s="6">
        <f t="shared" si="468"/>
        <v>29</v>
      </c>
      <c r="E2313" s="5">
        <f t="shared" si="469"/>
        <v>359.37000000000012</v>
      </c>
      <c r="F2313" s="5">
        <f t="shared" si="470"/>
        <v>432.98859707441784</v>
      </c>
      <c r="G2313" s="5">
        <f t="shared" si="471"/>
        <v>813.25969846861108</v>
      </c>
      <c r="H2313" s="5">
        <f t="shared" si="472"/>
        <v>1605.618295543029</v>
      </c>
      <c r="I2313" s="5">
        <f t="shared" si="473"/>
        <v>720</v>
      </c>
      <c r="J2313" s="5">
        <f t="shared" si="474"/>
        <v>885.61829554302903</v>
      </c>
      <c r="K2313" s="2">
        <f t="shared" si="475"/>
        <v>40375.317630955367</v>
      </c>
      <c r="L2313" s="2">
        <f t="shared" si="476"/>
        <v>89934</v>
      </c>
      <c r="M2313" s="2">
        <f t="shared" si="477"/>
        <v>20680</v>
      </c>
      <c r="N2313" s="6">
        <f t="shared" si="478"/>
        <v>1</v>
      </c>
      <c r="O2313" s="2">
        <f t="shared" si="479"/>
        <v>8878.6823690446327</v>
      </c>
      <c r="P2313" s="2">
        <f t="shared" si="480"/>
        <v>8878.6823690446327</v>
      </c>
    </row>
    <row r="2314" spans="1:16">
      <c r="A2314" s="6">
        <v>3</v>
      </c>
      <c r="B2314" s="6">
        <v>11</v>
      </c>
      <c r="C2314" s="6">
        <v>16</v>
      </c>
      <c r="D2314" s="6">
        <f t="shared" si="468"/>
        <v>30</v>
      </c>
      <c r="E2314" s="5">
        <f t="shared" si="469"/>
        <v>359.37000000000012</v>
      </c>
      <c r="F2314" s="5">
        <f t="shared" si="470"/>
        <v>432.98859707441784</v>
      </c>
      <c r="G2314" s="5">
        <f t="shared" si="471"/>
        <v>878.32047434610013</v>
      </c>
      <c r="H2314" s="5">
        <f t="shared" si="472"/>
        <v>1670.6790714205181</v>
      </c>
      <c r="I2314" s="5">
        <f t="shared" si="473"/>
        <v>720</v>
      </c>
      <c r="J2314" s="5">
        <f t="shared" si="474"/>
        <v>950.67907142051808</v>
      </c>
      <c r="K2314" s="2">
        <f t="shared" si="475"/>
        <v>41504.844989939549</v>
      </c>
      <c r="L2314" s="2">
        <f t="shared" si="476"/>
        <v>92634</v>
      </c>
      <c r="M2314" s="2">
        <f t="shared" si="477"/>
        <v>21560</v>
      </c>
      <c r="N2314" s="6">
        <f t="shared" si="478"/>
        <v>1</v>
      </c>
      <c r="O2314" s="2">
        <f t="shared" si="479"/>
        <v>9569.1550100604509</v>
      </c>
      <c r="P2314" s="2">
        <f t="shared" si="480"/>
        <v>9569.1550100604509</v>
      </c>
    </row>
    <row r="2315" spans="1:16">
      <c r="A2315" s="6">
        <v>3</v>
      </c>
      <c r="B2315" s="6">
        <v>11</v>
      </c>
      <c r="C2315" s="6">
        <v>17</v>
      </c>
      <c r="D2315" s="6">
        <f t="shared" si="468"/>
        <v>31</v>
      </c>
      <c r="E2315" s="5">
        <f t="shared" si="469"/>
        <v>359.37000000000012</v>
      </c>
      <c r="F2315" s="5">
        <f t="shared" si="470"/>
        <v>432.98859707441784</v>
      </c>
      <c r="G2315" s="5">
        <f t="shared" si="471"/>
        <v>944.88069779264049</v>
      </c>
      <c r="H2315" s="5">
        <f t="shared" si="472"/>
        <v>1737.2392948670586</v>
      </c>
      <c r="I2315" s="5">
        <f t="shared" si="473"/>
        <v>720</v>
      </c>
      <c r="J2315" s="5">
        <f t="shared" si="474"/>
        <v>1017.2392948670586</v>
      </c>
      <c r="K2315" s="2">
        <f t="shared" si="475"/>
        <v>42660.404424775319</v>
      </c>
      <c r="L2315" s="2">
        <f t="shared" si="476"/>
        <v>95334</v>
      </c>
      <c r="M2315" s="2">
        <f t="shared" si="477"/>
        <v>22440</v>
      </c>
      <c r="N2315" s="6">
        <f t="shared" si="478"/>
        <v>1</v>
      </c>
      <c r="O2315" s="2">
        <f t="shared" si="479"/>
        <v>10233.595575224681</v>
      </c>
      <c r="P2315" s="2">
        <f t="shared" si="480"/>
        <v>10233.595575224681</v>
      </c>
    </row>
    <row r="2316" spans="1:16">
      <c r="A2316" s="6">
        <v>3</v>
      </c>
      <c r="B2316" s="6">
        <v>11</v>
      </c>
      <c r="C2316" s="6">
        <v>18</v>
      </c>
      <c r="D2316" s="6">
        <f t="shared" si="468"/>
        <v>32</v>
      </c>
      <c r="E2316" s="5">
        <f t="shared" si="469"/>
        <v>359.37000000000012</v>
      </c>
      <c r="F2316" s="5">
        <f t="shared" si="470"/>
        <v>432.98859707441784</v>
      </c>
      <c r="G2316" s="5">
        <f t="shared" si="471"/>
        <v>1012.9676892512279</v>
      </c>
      <c r="H2316" s="5">
        <f t="shared" si="472"/>
        <v>1805.3262863256459</v>
      </c>
      <c r="I2316" s="5">
        <f t="shared" si="473"/>
        <v>720</v>
      </c>
      <c r="J2316" s="5">
        <f t="shared" si="474"/>
        <v>1085.3262863256459</v>
      </c>
      <c r="K2316" s="2">
        <f t="shared" si="475"/>
        <v>43842.470248709127</v>
      </c>
      <c r="L2316" s="2">
        <f t="shared" si="476"/>
        <v>98034</v>
      </c>
      <c r="M2316" s="2">
        <f t="shared" si="477"/>
        <v>23320</v>
      </c>
      <c r="N2316" s="6">
        <f t="shared" si="478"/>
        <v>1</v>
      </c>
      <c r="O2316" s="2">
        <f t="shared" si="479"/>
        <v>10871.529751290873</v>
      </c>
      <c r="P2316" s="2">
        <f t="shared" si="480"/>
        <v>10871.529751290873</v>
      </c>
    </row>
    <row r="2317" spans="1:16">
      <c r="A2317" s="6">
        <v>3</v>
      </c>
      <c r="B2317" s="6">
        <v>11</v>
      </c>
      <c r="C2317" s="6">
        <v>19</v>
      </c>
      <c r="D2317" s="6">
        <f t="shared" si="468"/>
        <v>33</v>
      </c>
      <c r="E2317" s="5">
        <f t="shared" si="469"/>
        <v>359.37000000000012</v>
      </c>
      <c r="F2317" s="5">
        <f t="shared" si="470"/>
        <v>432.98859707441784</v>
      </c>
      <c r="G2317" s="5">
        <f t="shared" si="471"/>
        <v>1082.6092178872495</v>
      </c>
      <c r="H2317" s="5">
        <f t="shared" si="472"/>
        <v>1874.9678149616675</v>
      </c>
      <c r="I2317" s="5">
        <f t="shared" si="473"/>
        <v>720</v>
      </c>
      <c r="J2317" s="5">
        <f t="shared" si="474"/>
        <v>1154.9678149616675</v>
      </c>
      <c r="K2317" s="2">
        <f t="shared" si="475"/>
        <v>45051.524565306725</v>
      </c>
      <c r="L2317" s="2">
        <f t="shared" si="476"/>
        <v>100734</v>
      </c>
      <c r="M2317" s="2">
        <f t="shared" si="477"/>
        <v>24200</v>
      </c>
      <c r="N2317" s="6">
        <f t="shared" si="478"/>
        <v>1</v>
      </c>
      <c r="O2317" s="2">
        <f t="shared" si="479"/>
        <v>11482.475434693275</v>
      </c>
      <c r="P2317" s="2">
        <f t="shared" si="480"/>
        <v>11482.475434693275</v>
      </c>
    </row>
    <row r="2318" spans="1:16">
      <c r="A2318" s="6">
        <v>3</v>
      </c>
      <c r="B2318" s="6">
        <v>11</v>
      </c>
      <c r="C2318" s="6">
        <v>20</v>
      </c>
      <c r="D2318" s="6">
        <f t="shared" si="468"/>
        <v>34</v>
      </c>
      <c r="E2318" s="5">
        <f t="shared" si="469"/>
        <v>359.37000000000012</v>
      </c>
      <c r="F2318" s="5">
        <f t="shared" si="470"/>
        <v>432.98859707441784</v>
      </c>
      <c r="G2318" s="5">
        <f t="shared" si="471"/>
        <v>1153.8335085377266</v>
      </c>
      <c r="H2318" s="5">
        <f t="shared" si="472"/>
        <v>1946.1921056121446</v>
      </c>
      <c r="I2318" s="5">
        <f t="shared" si="473"/>
        <v>720</v>
      </c>
      <c r="J2318" s="5">
        <f t="shared" si="474"/>
        <v>1226.1921056121446</v>
      </c>
      <c r="K2318" s="2">
        <f t="shared" si="475"/>
        <v>46288.057389099733</v>
      </c>
      <c r="L2318" s="2">
        <f t="shared" si="476"/>
        <v>103434</v>
      </c>
      <c r="M2318" s="2">
        <f t="shared" si="477"/>
        <v>25080</v>
      </c>
      <c r="N2318" s="6">
        <f t="shared" si="478"/>
        <v>1</v>
      </c>
      <c r="O2318" s="2">
        <f t="shared" si="479"/>
        <v>12065.942610900267</v>
      </c>
      <c r="P2318" s="2">
        <f t="shared" si="480"/>
        <v>12065.942610900267</v>
      </c>
    </row>
    <row r="2319" spans="1:16">
      <c r="A2319" s="6">
        <v>3</v>
      </c>
      <c r="B2319" s="6">
        <v>11</v>
      </c>
      <c r="C2319" s="6">
        <v>21</v>
      </c>
      <c r="D2319" s="6">
        <f t="shared" si="468"/>
        <v>35</v>
      </c>
      <c r="E2319" s="5">
        <f t="shared" si="469"/>
        <v>359.37000000000012</v>
      </c>
      <c r="F2319" s="5">
        <f t="shared" si="470"/>
        <v>432.98859707441784</v>
      </c>
      <c r="G2319" s="5">
        <f t="shared" si="471"/>
        <v>1226.6692487641703</v>
      </c>
      <c r="H2319" s="5">
        <f t="shared" si="472"/>
        <v>2019.0278458385883</v>
      </c>
      <c r="I2319" s="5">
        <f t="shared" si="473"/>
        <v>720</v>
      </c>
      <c r="J2319" s="5">
        <f t="shared" si="474"/>
        <v>1299.0278458385883</v>
      </c>
      <c r="K2319" s="2">
        <f t="shared" si="475"/>
        <v>47552.566768031043</v>
      </c>
      <c r="L2319" s="2">
        <f t="shared" si="476"/>
        <v>106134</v>
      </c>
      <c r="M2319" s="2">
        <f t="shared" si="477"/>
        <v>25960</v>
      </c>
      <c r="N2319" s="6">
        <f t="shared" si="478"/>
        <v>1</v>
      </c>
      <c r="O2319" s="2">
        <f t="shared" si="479"/>
        <v>12621.433231968957</v>
      </c>
      <c r="P2319" s="2">
        <f t="shared" si="480"/>
        <v>12621.433231968957</v>
      </c>
    </row>
    <row r="2320" spans="1:16">
      <c r="A2320" s="6">
        <v>3</v>
      </c>
      <c r="B2320" s="6">
        <v>11</v>
      </c>
      <c r="C2320" s="6">
        <v>22</v>
      </c>
      <c r="D2320" s="6">
        <f t="shared" si="468"/>
        <v>36</v>
      </c>
      <c r="E2320" s="5">
        <f t="shared" si="469"/>
        <v>359.37000000000012</v>
      </c>
      <c r="F2320" s="5">
        <f t="shared" si="470"/>
        <v>432.98859707441784</v>
      </c>
      <c r="G2320" s="5">
        <f t="shared" si="471"/>
        <v>1301.1455960105666</v>
      </c>
      <c r="H2320" s="5">
        <f t="shared" si="472"/>
        <v>2093.5041930849848</v>
      </c>
      <c r="I2320" s="5">
        <f t="shared" si="473"/>
        <v>720</v>
      </c>
      <c r="J2320" s="5">
        <f t="shared" si="474"/>
        <v>1373.5041930849848</v>
      </c>
      <c r="K2320" s="2">
        <f t="shared" si="475"/>
        <v>48845.558907725426</v>
      </c>
      <c r="L2320" s="2">
        <f t="shared" si="476"/>
        <v>108834</v>
      </c>
      <c r="M2320" s="2">
        <f t="shared" si="477"/>
        <v>26840</v>
      </c>
      <c r="N2320" s="6">
        <f t="shared" si="478"/>
        <v>1</v>
      </c>
      <c r="O2320" s="2">
        <f t="shared" si="479"/>
        <v>13148.441092274574</v>
      </c>
      <c r="P2320" s="2">
        <f t="shared" si="480"/>
        <v>13148.441092274574</v>
      </c>
    </row>
    <row r="2321" spans="1:16">
      <c r="A2321" s="6">
        <v>3</v>
      </c>
      <c r="B2321" s="6">
        <v>11</v>
      </c>
      <c r="C2321" s="6">
        <v>23</v>
      </c>
      <c r="D2321" s="6">
        <f t="shared" si="468"/>
        <v>37</v>
      </c>
      <c r="E2321" s="5">
        <f t="shared" si="469"/>
        <v>359.37000000000012</v>
      </c>
      <c r="F2321" s="5">
        <f t="shared" si="470"/>
        <v>432.98859707441784</v>
      </c>
      <c r="G2321" s="5">
        <f t="shared" si="471"/>
        <v>1377.292184868003</v>
      </c>
      <c r="H2321" s="5">
        <f t="shared" si="472"/>
        <v>2169.650781942421</v>
      </c>
      <c r="I2321" s="5">
        <f t="shared" si="473"/>
        <v>720</v>
      </c>
      <c r="J2321" s="5">
        <f t="shared" si="474"/>
        <v>1449.650781942421</v>
      </c>
      <c r="K2321" s="2">
        <f t="shared" si="475"/>
        <v>50167.548297611473</v>
      </c>
      <c r="L2321" s="2">
        <f t="shared" si="476"/>
        <v>111534</v>
      </c>
      <c r="M2321" s="2">
        <f t="shared" si="477"/>
        <v>27720</v>
      </c>
      <c r="N2321" s="6">
        <f t="shared" si="478"/>
        <v>1</v>
      </c>
      <c r="O2321" s="2">
        <f t="shared" si="479"/>
        <v>13646.451702388527</v>
      </c>
      <c r="P2321" s="2">
        <f t="shared" si="480"/>
        <v>13646.451702388527</v>
      </c>
    </row>
    <row r="2322" spans="1:16">
      <c r="A2322" s="6">
        <v>3</v>
      </c>
      <c r="B2322" s="6">
        <v>11</v>
      </c>
      <c r="C2322" s="6">
        <v>24</v>
      </c>
      <c r="D2322" s="6">
        <f t="shared" si="468"/>
        <v>38</v>
      </c>
      <c r="E2322" s="5">
        <f t="shared" si="469"/>
        <v>359.37000000000012</v>
      </c>
      <c r="F2322" s="5">
        <f t="shared" si="470"/>
        <v>432.98859707441784</v>
      </c>
      <c r="G2322" s="5">
        <f t="shared" si="471"/>
        <v>1455.1391344474989</v>
      </c>
      <c r="H2322" s="5">
        <f t="shared" si="472"/>
        <v>2247.4977315219166</v>
      </c>
      <c r="I2322" s="5">
        <f t="shared" si="473"/>
        <v>720</v>
      </c>
      <c r="J2322" s="5">
        <f t="shared" si="474"/>
        <v>1527.4977315219166</v>
      </c>
      <c r="K2322" s="2">
        <f t="shared" si="475"/>
        <v>51519.057838922163</v>
      </c>
      <c r="L2322" s="2">
        <f t="shared" si="476"/>
        <v>114234</v>
      </c>
      <c r="M2322" s="2">
        <f t="shared" si="477"/>
        <v>28600</v>
      </c>
      <c r="N2322" s="6">
        <f t="shared" si="478"/>
        <v>1</v>
      </c>
      <c r="O2322" s="2">
        <f t="shared" si="479"/>
        <v>14114.942161077837</v>
      </c>
      <c r="P2322" s="2">
        <f t="shared" si="480"/>
        <v>14114.942161077837</v>
      </c>
    </row>
    <row r="2323" spans="1:16">
      <c r="A2323" s="6">
        <v>3</v>
      </c>
      <c r="B2323" s="6">
        <v>11</v>
      </c>
      <c r="C2323" s="6">
        <v>25</v>
      </c>
      <c r="D2323" s="6">
        <f t="shared" si="468"/>
        <v>39</v>
      </c>
      <c r="E2323" s="5">
        <f t="shared" si="469"/>
        <v>359.37000000000012</v>
      </c>
      <c r="F2323" s="5">
        <f t="shared" si="470"/>
        <v>432.98859707441784</v>
      </c>
      <c r="G2323" s="5">
        <f t="shared" si="471"/>
        <v>1534.7170558625965</v>
      </c>
      <c r="H2323" s="5">
        <f t="shared" si="472"/>
        <v>2327.0756529370146</v>
      </c>
      <c r="I2323" s="5">
        <f t="shared" si="473"/>
        <v>720</v>
      </c>
      <c r="J2323" s="5">
        <f t="shared" si="474"/>
        <v>1607.0756529370146</v>
      </c>
      <c r="K2323" s="2">
        <f t="shared" si="475"/>
        <v>52900.618974600948</v>
      </c>
      <c r="L2323" s="2">
        <f t="shared" si="476"/>
        <v>116934</v>
      </c>
      <c r="M2323" s="2">
        <f t="shared" si="477"/>
        <v>29480</v>
      </c>
      <c r="N2323" s="6">
        <f t="shared" si="478"/>
        <v>1</v>
      </c>
      <c r="O2323" s="2">
        <f t="shared" si="479"/>
        <v>14553.381025399052</v>
      </c>
      <c r="P2323" s="2">
        <f t="shared" si="480"/>
        <v>14553.381025399052</v>
      </c>
    </row>
    <row r="2324" spans="1:16">
      <c r="A2324" s="6">
        <v>3</v>
      </c>
      <c r="B2324" s="6">
        <v>11</v>
      </c>
      <c r="C2324" s="6">
        <v>26</v>
      </c>
      <c r="D2324" s="6">
        <f t="shared" si="468"/>
        <v>40</v>
      </c>
      <c r="E2324" s="5">
        <f t="shared" si="469"/>
        <v>359.37000000000012</v>
      </c>
      <c r="F2324" s="5">
        <f t="shared" si="470"/>
        <v>432.98859707441784</v>
      </c>
      <c r="G2324" s="5">
        <f t="shared" si="471"/>
        <v>1616.0570598233144</v>
      </c>
      <c r="H2324" s="5">
        <f t="shared" si="472"/>
        <v>2408.4156568977323</v>
      </c>
      <c r="I2324" s="5">
        <f t="shared" si="473"/>
        <v>720</v>
      </c>
      <c r="J2324" s="5">
        <f t="shared" si="474"/>
        <v>1688.4156568977323</v>
      </c>
      <c r="K2324" s="2">
        <f t="shared" si="475"/>
        <v>54312.771821141185</v>
      </c>
      <c r="L2324" s="2">
        <f t="shared" si="476"/>
        <v>119634</v>
      </c>
      <c r="M2324" s="2">
        <f t="shared" si="477"/>
        <v>30360</v>
      </c>
      <c r="N2324" s="6">
        <f t="shared" si="478"/>
        <v>1</v>
      </c>
      <c r="O2324" s="2">
        <f t="shared" si="479"/>
        <v>14961.228178858815</v>
      </c>
      <c r="P2324" s="2">
        <f t="shared" si="480"/>
        <v>14961.228178858815</v>
      </c>
    </row>
    <row r="2325" spans="1:16">
      <c r="A2325" s="6">
        <v>3</v>
      </c>
      <c r="B2325" s="6">
        <v>11</v>
      </c>
      <c r="C2325" s="6">
        <v>27</v>
      </c>
      <c r="D2325" s="6">
        <f t="shared" si="468"/>
        <v>41</v>
      </c>
      <c r="E2325" s="5">
        <f t="shared" si="469"/>
        <v>359.37000000000012</v>
      </c>
      <c r="F2325" s="5">
        <f t="shared" si="470"/>
        <v>432.98859707441784</v>
      </c>
      <c r="G2325" s="5">
        <f t="shared" si="471"/>
        <v>1699.1907643430709</v>
      </c>
      <c r="H2325" s="5">
        <f t="shared" si="472"/>
        <v>2491.5493614174889</v>
      </c>
      <c r="I2325" s="5">
        <f t="shared" si="473"/>
        <v>720</v>
      </c>
      <c r="J2325" s="5">
        <f t="shared" si="474"/>
        <v>1771.5493614174889</v>
      </c>
      <c r="K2325" s="2">
        <f t="shared" si="475"/>
        <v>55756.06530238696</v>
      </c>
      <c r="L2325" s="2">
        <f t="shared" si="476"/>
        <v>122334</v>
      </c>
      <c r="M2325" s="2">
        <f t="shared" si="477"/>
        <v>31240</v>
      </c>
      <c r="N2325" s="6">
        <f t="shared" si="478"/>
        <v>1</v>
      </c>
      <c r="O2325" s="2">
        <f t="shared" si="479"/>
        <v>15337.93469761304</v>
      </c>
      <c r="P2325" s="2">
        <f t="shared" si="480"/>
        <v>15337.93469761304</v>
      </c>
    </row>
    <row r="2326" spans="1:16">
      <c r="A2326" s="6">
        <v>3</v>
      </c>
      <c r="B2326" s="6">
        <v>11</v>
      </c>
      <c r="C2326" s="6">
        <v>28</v>
      </c>
      <c r="D2326" s="6">
        <f t="shared" si="468"/>
        <v>42</v>
      </c>
      <c r="E2326" s="5">
        <f t="shared" si="469"/>
        <v>359.37000000000012</v>
      </c>
      <c r="F2326" s="5">
        <f t="shared" si="470"/>
        <v>432.98859707441784</v>
      </c>
      <c r="G2326" s="5">
        <f t="shared" si="471"/>
        <v>1784.1503025602246</v>
      </c>
      <c r="H2326" s="5">
        <f t="shared" si="472"/>
        <v>2576.5088996346426</v>
      </c>
      <c r="I2326" s="5">
        <f t="shared" si="473"/>
        <v>720</v>
      </c>
      <c r="J2326" s="5">
        <f t="shared" si="474"/>
        <v>1856.5088996346426</v>
      </c>
      <c r="K2326" s="2">
        <f t="shared" si="475"/>
        <v>57231.057285323652</v>
      </c>
      <c r="L2326" s="2">
        <f t="shared" si="476"/>
        <v>125034</v>
      </c>
      <c r="M2326" s="2">
        <f t="shared" si="477"/>
        <v>32120</v>
      </c>
      <c r="N2326" s="6">
        <f t="shared" si="478"/>
        <v>1</v>
      </c>
      <c r="O2326" s="2">
        <f t="shared" si="479"/>
        <v>15682.942714676348</v>
      </c>
      <c r="P2326" s="2">
        <f t="shared" si="480"/>
        <v>15682.942714676348</v>
      </c>
    </row>
    <row r="2327" spans="1:16">
      <c r="A2327" s="6">
        <v>3</v>
      </c>
      <c r="B2327" s="6">
        <v>11</v>
      </c>
      <c r="C2327" s="6">
        <v>29</v>
      </c>
      <c r="D2327" s="6">
        <f t="shared" si="468"/>
        <v>43</v>
      </c>
      <c r="E2327" s="5">
        <f t="shared" si="469"/>
        <v>359.37000000000012</v>
      </c>
      <c r="F2327" s="5">
        <f t="shared" si="470"/>
        <v>432.98859707441784</v>
      </c>
      <c r="G2327" s="5">
        <f t="shared" si="471"/>
        <v>1870.9683306758782</v>
      </c>
      <c r="H2327" s="5">
        <f t="shared" si="472"/>
        <v>2663.3269277502959</v>
      </c>
      <c r="I2327" s="5">
        <f t="shared" si="473"/>
        <v>720</v>
      </c>
      <c r="J2327" s="5">
        <f t="shared" si="474"/>
        <v>1943.3269277502959</v>
      </c>
      <c r="K2327" s="2">
        <f t="shared" si="475"/>
        <v>58738.314717887079</v>
      </c>
      <c r="L2327" s="2">
        <f t="shared" si="476"/>
        <v>127734</v>
      </c>
      <c r="M2327" s="2">
        <f t="shared" si="477"/>
        <v>33000</v>
      </c>
      <c r="N2327" s="6">
        <f t="shared" si="478"/>
        <v>1</v>
      </c>
      <c r="O2327" s="2">
        <f t="shared" si="479"/>
        <v>15995.685282112921</v>
      </c>
      <c r="P2327" s="2">
        <f t="shared" si="480"/>
        <v>15995.685282112921</v>
      </c>
    </row>
    <row r="2328" spans="1:16">
      <c r="A2328" s="6">
        <v>3</v>
      </c>
      <c r="B2328" s="6">
        <v>11</v>
      </c>
      <c r="C2328" s="6">
        <v>30</v>
      </c>
      <c r="D2328" s="6">
        <f t="shared" si="468"/>
        <v>44</v>
      </c>
      <c r="E2328" s="5">
        <f t="shared" si="469"/>
        <v>359.37000000000012</v>
      </c>
      <c r="F2328" s="5">
        <f t="shared" si="470"/>
        <v>432.98859707441784</v>
      </c>
      <c r="G2328" s="5">
        <f t="shared" si="471"/>
        <v>1959.6780360096488</v>
      </c>
      <c r="H2328" s="5">
        <f t="shared" si="472"/>
        <v>2752.036633084067</v>
      </c>
      <c r="I2328" s="5">
        <f t="shared" si="473"/>
        <v>720</v>
      </c>
      <c r="J2328" s="5">
        <f t="shared" si="474"/>
        <v>2032.036633084067</v>
      </c>
      <c r="K2328" s="2">
        <f t="shared" si="475"/>
        <v>60278.41376882061</v>
      </c>
      <c r="L2328" s="2">
        <f t="shared" si="476"/>
        <v>130434</v>
      </c>
      <c r="M2328" s="2">
        <f t="shared" si="477"/>
        <v>33880</v>
      </c>
      <c r="N2328" s="6">
        <f t="shared" si="478"/>
        <v>1</v>
      </c>
      <c r="O2328" s="2">
        <f t="shared" si="479"/>
        <v>16275.58623117939</v>
      </c>
      <c r="P2328" s="2">
        <f t="shared" si="480"/>
        <v>16275.58623117939</v>
      </c>
    </row>
    <row r="2329" spans="1:16">
      <c r="A2329" s="6">
        <v>3</v>
      </c>
      <c r="B2329" s="6">
        <v>12</v>
      </c>
      <c r="C2329" s="6">
        <v>0</v>
      </c>
      <c r="D2329" s="6">
        <f t="shared" si="468"/>
        <v>15</v>
      </c>
      <c r="E2329" s="5">
        <f t="shared" si="469"/>
        <v>359.37000000000012</v>
      </c>
      <c r="F2329" s="5">
        <f t="shared" si="470"/>
        <v>484.15997672866712</v>
      </c>
      <c r="G2329" s="5">
        <f t="shared" si="471"/>
        <v>0</v>
      </c>
      <c r="H2329" s="5">
        <f t="shared" si="472"/>
        <v>843.52997672866718</v>
      </c>
      <c r="I2329" s="5">
        <f t="shared" si="473"/>
        <v>720</v>
      </c>
      <c r="J2329" s="5">
        <f t="shared" si="474"/>
        <v>123.52997672866718</v>
      </c>
      <c r="K2329" s="2">
        <f t="shared" si="475"/>
        <v>27144.61765153936</v>
      </c>
      <c r="L2329" s="2">
        <f t="shared" si="476"/>
        <v>51528</v>
      </c>
      <c r="M2329" s="2">
        <f t="shared" si="477"/>
        <v>7920</v>
      </c>
      <c r="N2329" s="6">
        <f t="shared" si="478"/>
        <v>1</v>
      </c>
      <c r="O2329" s="2">
        <f t="shared" si="479"/>
        <v>-3536.6176515393599</v>
      </c>
      <c r="P2329" s="2">
        <f t="shared" si="480"/>
        <v>-3536.6176515393599</v>
      </c>
    </row>
    <row r="2330" spans="1:16">
      <c r="A2330" s="6">
        <v>3</v>
      </c>
      <c r="B2330" s="6">
        <v>12</v>
      </c>
      <c r="C2330" s="6">
        <v>1</v>
      </c>
      <c r="D2330" s="6">
        <f t="shared" si="468"/>
        <v>16</v>
      </c>
      <c r="E2330" s="5">
        <f t="shared" si="469"/>
        <v>359.37000000000012</v>
      </c>
      <c r="F2330" s="5">
        <f t="shared" si="470"/>
        <v>484.15997672866712</v>
      </c>
      <c r="G2330" s="5">
        <f t="shared" si="471"/>
        <v>45.5625</v>
      </c>
      <c r="H2330" s="5">
        <f t="shared" si="472"/>
        <v>889.09247672866718</v>
      </c>
      <c r="I2330" s="5">
        <f t="shared" si="473"/>
        <v>720</v>
      </c>
      <c r="J2330" s="5">
        <f t="shared" si="474"/>
        <v>169.09247672866718</v>
      </c>
      <c r="K2330" s="2">
        <f t="shared" si="475"/>
        <v>27935.63327653936</v>
      </c>
      <c r="L2330" s="2">
        <f t="shared" si="476"/>
        <v>54228</v>
      </c>
      <c r="M2330" s="2">
        <f t="shared" si="477"/>
        <v>8800</v>
      </c>
      <c r="N2330" s="6">
        <f t="shared" si="478"/>
        <v>1</v>
      </c>
      <c r="O2330" s="2">
        <f t="shared" si="479"/>
        <v>-2507.6332765393599</v>
      </c>
      <c r="P2330" s="2">
        <f t="shared" si="480"/>
        <v>-2507.6332765393599</v>
      </c>
    </row>
    <row r="2331" spans="1:16">
      <c r="A2331" s="6">
        <v>3</v>
      </c>
      <c r="B2331" s="6">
        <v>12</v>
      </c>
      <c r="C2331" s="6">
        <v>2</v>
      </c>
      <c r="D2331" s="6">
        <f t="shared" si="468"/>
        <v>17</v>
      </c>
      <c r="E2331" s="5">
        <f t="shared" si="469"/>
        <v>359.37000000000012</v>
      </c>
      <c r="F2331" s="5">
        <f t="shared" si="470"/>
        <v>484.15997672866712</v>
      </c>
      <c r="G2331" s="5">
        <f t="shared" si="471"/>
        <v>92.264062499999994</v>
      </c>
      <c r="H2331" s="5">
        <f t="shared" si="472"/>
        <v>935.7940392286672</v>
      </c>
      <c r="I2331" s="5">
        <f t="shared" si="473"/>
        <v>720</v>
      </c>
      <c r="J2331" s="5">
        <f t="shared" si="474"/>
        <v>215.7940392286672</v>
      </c>
      <c r="K2331" s="2">
        <f t="shared" si="475"/>
        <v>28746.42429216436</v>
      </c>
      <c r="L2331" s="2">
        <f t="shared" si="476"/>
        <v>56928</v>
      </c>
      <c r="M2331" s="2">
        <f t="shared" si="477"/>
        <v>9680</v>
      </c>
      <c r="N2331" s="6">
        <f t="shared" si="478"/>
        <v>1</v>
      </c>
      <c r="O2331" s="2">
        <f t="shared" si="479"/>
        <v>-1498.4242921643599</v>
      </c>
      <c r="P2331" s="2">
        <f t="shared" si="480"/>
        <v>-1498.4242921643599</v>
      </c>
    </row>
    <row r="2332" spans="1:16">
      <c r="A2332" s="6">
        <v>3</v>
      </c>
      <c r="B2332" s="6">
        <v>12</v>
      </c>
      <c r="C2332" s="6">
        <v>3</v>
      </c>
      <c r="D2332" s="6">
        <f t="shared" si="468"/>
        <v>18</v>
      </c>
      <c r="E2332" s="5">
        <f t="shared" si="469"/>
        <v>359.37000000000012</v>
      </c>
      <c r="F2332" s="5">
        <f t="shared" si="470"/>
        <v>484.15997672866712</v>
      </c>
      <c r="G2332" s="5">
        <f t="shared" si="471"/>
        <v>140.12604492187498</v>
      </c>
      <c r="H2332" s="5">
        <f t="shared" si="472"/>
        <v>983.65602165054213</v>
      </c>
      <c r="I2332" s="5">
        <f t="shared" si="473"/>
        <v>720</v>
      </c>
      <c r="J2332" s="5">
        <f t="shared" si="474"/>
        <v>263.65602165054213</v>
      </c>
      <c r="K2332" s="2">
        <f t="shared" si="475"/>
        <v>29577.361486988579</v>
      </c>
      <c r="L2332" s="2">
        <f t="shared" si="476"/>
        <v>59628</v>
      </c>
      <c r="M2332" s="2">
        <f t="shared" si="477"/>
        <v>10560</v>
      </c>
      <c r="N2332" s="6">
        <f t="shared" si="478"/>
        <v>1</v>
      </c>
      <c r="O2332" s="2">
        <f t="shared" si="479"/>
        <v>-509.36148698857869</v>
      </c>
      <c r="P2332" s="2">
        <f t="shared" si="480"/>
        <v>-509.36148698857869</v>
      </c>
    </row>
    <row r="2333" spans="1:16">
      <c r="A2333" s="6">
        <v>3</v>
      </c>
      <c r="B2333" s="6">
        <v>12</v>
      </c>
      <c r="C2333" s="6">
        <v>4</v>
      </c>
      <c r="D2333" s="6">
        <f t="shared" si="468"/>
        <v>19</v>
      </c>
      <c r="E2333" s="5">
        <f t="shared" si="469"/>
        <v>359.37000000000012</v>
      </c>
      <c r="F2333" s="5">
        <f t="shared" si="470"/>
        <v>484.15997672866712</v>
      </c>
      <c r="G2333" s="5">
        <f t="shared" si="471"/>
        <v>189.17016064453125</v>
      </c>
      <c r="H2333" s="5">
        <f t="shared" si="472"/>
        <v>1032.7001373731985</v>
      </c>
      <c r="I2333" s="5">
        <f t="shared" si="473"/>
        <v>720</v>
      </c>
      <c r="J2333" s="5">
        <f t="shared" si="474"/>
        <v>312.70013737319846</v>
      </c>
      <c r="K2333" s="2">
        <f t="shared" si="475"/>
        <v>30428.821829395805</v>
      </c>
      <c r="L2333" s="2">
        <f t="shared" si="476"/>
        <v>62328</v>
      </c>
      <c r="M2333" s="2">
        <f t="shared" si="477"/>
        <v>11440</v>
      </c>
      <c r="N2333" s="6">
        <f t="shared" si="478"/>
        <v>1</v>
      </c>
      <c r="O2333" s="2">
        <f t="shared" si="479"/>
        <v>459.17817060419475</v>
      </c>
      <c r="P2333" s="2">
        <f t="shared" si="480"/>
        <v>459.17817060419475</v>
      </c>
    </row>
    <row r="2334" spans="1:16">
      <c r="A2334" s="6">
        <v>3</v>
      </c>
      <c r="B2334" s="6">
        <v>12</v>
      </c>
      <c r="C2334" s="6">
        <v>5</v>
      </c>
      <c r="D2334" s="6">
        <f t="shared" si="468"/>
        <v>20</v>
      </c>
      <c r="E2334" s="5">
        <f t="shared" si="469"/>
        <v>359.37000000000012</v>
      </c>
      <c r="F2334" s="5">
        <f t="shared" si="470"/>
        <v>484.15997672866712</v>
      </c>
      <c r="G2334" s="5">
        <f t="shared" si="471"/>
        <v>239.41848456573481</v>
      </c>
      <c r="H2334" s="5">
        <f t="shared" si="472"/>
        <v>1082.948461294402</v>
      </c>
      <c r="I2334" s="5">
        <f t="shared" si="473"/>
        <v>720</v>
      </c>
      <c r="J2334" s="5">
        <f t="shared" si="474"/>
        <v>362.94846129440202</v>
      </c>
      <c r="K2334" s="2">
        <f t="shared" si="475"/>
        <v>31301.188564138924</v>
      </c>
      <c r="L2334" s="2">
        <f t="shared" si="476"/>
        <v>65028</v>
      </c>
      <c r="M2334" s="2">
        <f t="shared" si="477"/>
        <v>12320</v>
      </c>
      <c r="N2334" s="6">
        <f t="shared" si="478"/>
        <v>1</v>
      </c>
      <c r="O2334" s="2">
        <f t="shared" si="479"/>
        <v>1406.8114358610765</v>
      </c>
      <c r="P2334" s="2">
        <f t="shared" si="480"/>
        <v>1406.8114358610765</v>
      </c>
    </row>
    <row r="2335" spans="1:16">
      <c r="A2335" s="6">
        <v>3</v>
      </c>
      <c r="B2335" s="6">
        <v>12</v>
      </c>
      <c r="C2335" s="6">
        <v>6</v>
      </c>
      <c r="D2335" s="6">
        <f t="shared" si="468"/>
        <v>21</v>
      </c>
      <c r="E2335" s="5">
        <f t="shared" si="469"/>
        <v>359.37000000000012</v>
      </c>
      <c r="F2335" s="5">
        <f t="shared" si="470"/>
        <v>484.15997672866712</v>
      </c>
      <c r="G2335" s="5">
        <f t="shared" si="471"/>
        <v>290.89345874736784</v>
      </c>
      <c r="H2335" s="5">
        <f t="shared" si="472"/>
        <v>1134.4234354760351</v>
      </c>
      <c r="I2335" s="5">
        <f t="shared" si="473"/>
        <v>720</v>
      </c>
      <c r="J2335" s="5">
        <f t="shared" si="474"/>
        <v>414.42343547603514</v>
      </c>
      <c r="K2335" s="2">
        <f t="shared" si="475"/>
        <v>32194.851310347833</v>
      </c>
      <c r="L2335" s="2">
        <f t="shared" si="476"/>
        <v>67728</v>
      </c>
      <c r="M2335" s="2">
        <f t="shared" si="477"/>
        <v>13200</v>
      </c>
      <c r="N2335" s="6">
        <f t="shared" si="478"/>
        <v>1</v>
      </c>
      <c r="O2335" s="2">
        <f t="shared" si="479"/>
        <v>2333.1486896521674</v>
      </c>
      <c r="P2335" s="2">
        <f t="shared" si="480"/>
        <v>2333.1486896521674</v>
      </c>
    </row>
    <row r="2336" spans="1:16">
      <c r="A2336" s="6">
        <v>3</v>
      </c>
      <c r="B2336" s="6">
        <v>12</v>
      </c>
      <c r="C2336" s="6">
        <v>7</v>
      </c>
      <c r="D2336" s="6">
        <f t="shared" si="468"/>
        <v>22</v>
      </c>
      <c r="E2336" s="5">
        <f t="shared" si="469"/>
        <v>359.37000000000012</v>
      </c>
      <c r="F2336" s="5">
        <f t="shared" si="470"/>
        <v>484.15997672866712</v>
      </c>
      <c r="G2336" s="5">
        <f t="shared" si="471"/>
        <v>343.61789814532818</v>
      </c>
      <c r="H2336" s="5">
        <f t="shared" si="472"/>
        <v>1187.1478748739953</v>
      </c>
      <c r="I2336" s="5">
        <f t="shared" si="473"/>
        <v>720</v>
      </c>
      <c r="J2336" s="5">
        <f t="shared" si="474"/>
        <v>467.14787487399531</v>
      </c>
      <c r="K2336" s="2">
        <f t="shared" si="475"/>
        <v>33110.206161006863</v>
      </c>
      <c r="L2336" s="2">
        <f t="shared" si="476"/>
        <v>70428</v>
      </c>
      <c r="M2336" s="2">
        <f t="shared" si="477"/>
        <v>14080</v>
      </c>
      <c r="N2336" s="6">
        <f t="shared" si="478"/>
        <v>1</v>
      </c>
      <c r="O2336" s="2">
        <f t="shared" si="479"/>
        <v>3237.7938389931369</v>
      </c>
      <c r="P2336" s="2">
        <f t="shared" si="480"/>
        <v>3237.7938389931369</v>
      </c>
    </row>
    <row r="2337" spans="1:16">
      <c r="A2337" s="6">
        <v>3</v>
      </c>
      <c r="B2337" s="6">
        <v>12</v>
      </c>
      <c r="C2337" s="6">
        <v>8</v>
      </c>
      <c r="D2337" s="6">
        <f t="shared" si="468"/>
        <v>23</v>
      </c>
      <c r="E2337" s="5">
        <f t="shared" si="469"/>
        <v>359.37000000000012</v>
      </c>
      <c r="F2337" s="5">
        <f t="shared" si="470"/>
        <v>484.15997672866712</v>
      </c>
      <c r="G2337" s="5">
        <f t="shared" si="471"/>
        <v>397.61499642530839</v>
      </c>
      <c r="H2337" s="5">
        <f t="shared" si="472"/>
        <v>1241.1449731539756</v>
      </c>
      <c r="I2337" s="5">
        <f t="shared" si="473"/>
        <v>720</v>
      </c>
      <c r="J2337" s="5">
        <f t="shared" si="474"/>
        <v>521.14497315397557</v>
      </c>
      <c r="K2337" s="2">
        <f t="shared" si="475"/>
        <v>34047.655783923183</v>
      </c>
      <c r="L2337" s="2">
        <f t="shared" si="476"/>
        <v>73128</v>
      </c>
      <c r="M2337" s="2">
        <f t="shared" si="477"/>
        <v>14960</v>
      </c>
      <c r="N2337" s="6">
        <f t="shared" si="478"/>
        <v>1</v>
      </c>
      <c r="O2337" s="2">
        <f t="shared" si="479"/>
        <v>4120.3442160768172</v>
      </c>
      <c r="P2337" s="2">
        <f t="shared" si="480"/>
        <v>4120.3442160768172</v>
      </c>
    </row>
    <row r="2338" spans="1:16">
      <c r="A2338" s="6">
        <v>3</v>
      </c>
      <c r="B2338" s="6">
        <v>12</v>
      </c>
      <c r="C2338" s="6">
        <v>9</v>
      </c>
      <c r="D2338" s="6">
        <f t="shared" si="468"/>
        <v>24</v>
      </c>
      <c r="E2338" s="5">
        <f t="shared" si="469"/>
        <v>359.37000000000012</v>
      </c>
      <c r="F2338" s="5">
        <f t="shared" si="470"/>
        <v>484.15997672866712</v>
      </c>
      <c r="G2338" s="5">
        <f t="shared" si="471"/>
        <v>452.90833186570285</v>
      </c>
      <c r="H2338" s="5">
        <f t="shared" si="472"/>
        <v>1296.43830859437</v>
      </c>
      <c r="I2338" s="5">
        <f t="shared" si="473"/>
        <v>720</v>
      </c>
      <c r="J2338" s="5">
        <f t="shared" si="474"/>
        <v>576.43830859437003</v>
      </c>
      <c r="K2338" s="2">
        <f t="shared" si="475"/>
        <v>35007.609524207815</v>
      </c>
      <c r="L2338" s="2">
        <f t="shared" si="476"/>
        <v>75828</v>
      </c>
      <c r="M2338" s="2">
        <f t="shared" si="477"/>
        <v>15840</v>
      </c>
      <c r="N2338" s="6">
        <f t="shared" si="478"/>
        <v>1</v>
      </c>
      <c r="O2338" s="2">
        <f t="shared" si="479"/>
        <v>4980.3904757921846</v>
      </c>
      <c r="P2338" s="2">
        <f t="shared" si="480"/>
        <v>4980.3904757921846</v>
      </c>
    </row>
    <row r="2339" spans="1:16">
      <c r="A2339" s="6">
        <v>3</v>
      </c>
      <c r="B2339" s="6">
        <v>12</v>
      </c>
      <c r="C2339" s="6">
        <v>10</v>
      </c>
      <c r="D2339" s="6">
        <f t="shared" si="468"/>
        <v>25</v>
      </c>
      <c r="E2339" s="5">
        <f t="shared" si="469"/>
        <v>359.37000000000012</v>
      </c>
      <c r="F2339" s="5">
        <f t="shared" si="470"/>
        <v>484.15997672866712</v>
      </c>
      <c r="G2339" s="5">
        <f t="shared" si="471"/>
        <v>509.52187334891573</v>
      </c>
      <c r="H2339" s="5">
        <f t="shared" si="472"/>
        <v>1353.0518500775829</v>
      </c>
      <c r="I2339" s="5">
        <f t="shared" si="473"/>
        <v>720</v>
      </c>
      <c r="J2339" s="5">
        <f t="shared" si="474"/>
        <v>633.05185007758291</v>
      </c>
      <c r="K2339" s="2">
        <f t="shared" si="475"/>
        <v>35990.483508291371</v>
      </c>
      <c r="L2339" s="2">
        <f t="shared" si="476"/>
        <v>78528</v>
      </c>
      <c r="M2339" s="2">
        <f t="shared" si="477"/>
        <v>16720</v>
      </c>
      <c r="N2339" s="6">
        <f t="shared" si="478"/>
        <v>1</v>
      </c>
      <c r="O2339" s="2">
        <f t="shared" si="479"/>
        <v>5817.5164917086295</v>
      </c>
      <c r="P2339" s="2">
        <f t="shared" si="480"/>
        <v>5817.5164917086295</v>
      </c>
    </row>
    <row r="2340" spans="1:16">
      <c r="A2340" s="6">
        <v>3</v>
      </c>
      <c r="B2340" s="6">
        <v>12</v>
      </c>
      <c r="C2340" s="6">
        <v>11</v>
      </c>
      <c r="D2340" s="6">
        <f t="shared" si="468"/>
        <v>26</v>
      </c>
      <c r="E2340" s="5">
        <f t="shared" si="469"/>
        <v>359.37000000000012</v>
      </c>
      <c r="F2340" s="5">
        <f t="shared" si="470"/>
        <v>484.15997672866712</v>
      </c>
      <c r="G2340" s="5">
        <f t="shared" si="471"/>
        <v>567.47998644235474</v>
      </c>
      <c r="H2340" s="5">
        <f t="shared" si="472"/>
        <v>1411.0099631710218</v>
      </c>
      <c r="I2340" s="5">
        <f t="shared" si="473"/>
        <v>720</v>
      </c>
      <c r="J2340" s="5">
        <f t="shared" si="474"/>
        <v>691.00996317102181</v>
      </c>
      <c r="K2340" s="2">
        <f t="shared" si="475"/>
        <v>36996.700749496908</v>
      </c>
      <c r="L2340" s="2">
        <f t="shared" si="476"/>
        <v>81228</v>
      </c>
      <c r="M2340" s="2">
        <f t="shared" si="477"/>
        <v>17600</v>
      </c>
      <c r="N2340" s="6">
        <f t="shared" si="478"/>
        <v>1</v>
      </c>
      <c r="O2340" s="2">
        <f t="shared" si="479"/>
        <v>6631.2992505030925</v>
      </c>
      <c r="P2340" s="2">
        <f t="shared" si="480"/>
        <v>6631.2992505030925</v>
      </c>
    </row>
    <row r="2341" spans="1:16">
      <c r="A2341" s="6">
        <v>3</v>
      </c>
      <c r="B2341" s="6">
        <v>12</v>
      </c>
      <c r="C2341" s="6">
        <v>12</v>
      </c>
      <c r="D2341" s="6">
        <f t="shared" si="468"/>
        <v>27</v>
      </c>
      <c r="E2341" s="5">
        <f t="shared" si="469"/>
        <v>359.37000000000012</v>
      </c>
      <c r="F2341" s="5">
        <f t="shared" si="470"/>
        <v>484.15997672866712</v>
      </c>
      <c r="G2341" s="5">
        <f t="shared" si="471"/>
        <v>626.80743957041921</v>
      </c>
      <c r="H2341" s="5">
        <f t="shared" si="472"/>
        <v>1470.3374162990863</v>
      </c>
      <c r="I2341" s="5">
        <f t="shared" si="473"/>
        <v>720</v>
      </c>
      <c r="J2341" s="5">
        <f t="shared" si="474"/>
        <v>750.33741629908627</v>
      </c>
      <c r="K2341" s="2">
        <f t="shared" si="475"/>
        <v>38026.691255192469</v>
      </c>
      <c r="L2341" s="2">
        <f t="shared" si="476"/>
        <v>83928</v>
      </c>
      <c r="M2341" s="2">
        <f t="shared" si="477"/>
        <v>18480</v>
      </c>
      <c r="N2341" s="6">
        <f t="shared" si="478"/>
        <v>1</v>
      </c>
      <c r="O2341" s="2">
        <f t="shared" si="479"/>
        <v>7421.3087448075312</v>
      </c>
      <c r="P2341" s="2">
        <f t="shared" si="480"/>
        <v>7421.3087448075312</v>
      </c>
    </row>
    <row r="2342" spans="1:16">
      <c r="A2342" s="6">
        <v>3</v>
      </c>
      <c r="B2342" s="6">
        <v>12</v>
      </c>
      <c r="C2342" s="6">
        <v>13</v>
      </c>
      <c r="D2342" s="6">
        <f t="shared" si="468"/>
        <v>28</v>
      </c>
      <c r="E2342" s="5">
        <f t="shared" si="469"/>
        <v>359.37000000000012</v>
      </c>
      <c r="F2342" s="5">
        <f t="shared" si="470"/>
        <v>484.15997672866712</v>
      </c>
      <c r="G2342" s="5">
        <f t="shared" si="471"/>
        <v>687.52941027880343</v>
      </c>
      <c r="H2342" s="5">
        <f t="shared" si="472"/>
        <v>1531.0593870074706</v>
      </c>
      <c r="I2342" s="5">
        <f t="shared" si="473"/>
        <v>720</v>
      </c>
      <c r="J2342" s="5">
        <f t="shared" si="474"/>
        <v>811.0593870074706</v>
      </c>
      <c r="K2342" s="2">
        <f t="shared" si="475"/>
        <v>39080.892135546368</v>
      </c>
      <c r="L2342" s="2">
        <f t="shared" si="476"/>
        <v>86628</v>
      </c>
      <c r="M2342" s="2">
        <f t="shared" si="477"/>
        <v>19360</v>
      </c>
      <c r="N2342" s="6">
        <f t="shared" si="478"/>
        <v>1</v>
      </c>
      <c r="O2342" s="2">
        <f t="shared" si="479"/>
        <v>8187.1078644536319</v>
      </c>
      <c r="P2342" s="2">
        <f t="shared" si="480"/>
        <v>8187.1078644536319</v>
      </c>
    </row>
    <row r="2343" spans="1:16">
      <c r="A2343" s="6">
        <v>3</v>
      </c>
      <c r="B2343" s="6">
        <v>12</v>
      </c>
      <c r="C2343" s="6">
        <v>14</v>
      </c>
      <c r="D2343" s="6">
        <f t="shared" si="468"/>
        <v>29</v>
      </c>
      <c r="E2343" s="5">
        <f t="shared" si="469"/>
        <v>359.37000000000012</v>
      </c>
      <c r="F2343" s="5">
        <f t="shared" si="470"/>
        <v>484.15997672866712</v>
      </c>
      <c r="G2343" s="5">
        <f t="shared" si="471"/>
        <v>749.67149159246469</v>
      </c>
      <c r="H2343" s="5">
        <f t="shared" si="472"/>
        <v>1593.2014683211319</v>
      </c>
      <c r="I2343" s="5">
        <f t="shared" si="473"/>
        <v>720</v>
      </c>
      <c r="J2343" s="5">
        <f t="shared" si="474"/>
        <v>873.20146832113187</v>
      </c>
      <c r="K2343" s="2">
        <f t="shared" si="475"/>
        <v>40159.747713908539</v>
      </c>
      <c r="L2343" s="2">
        <f t="shared" si="476"/>
        <v>89328</v>
      </c>
      <c r="M2343" s="2">
        <f t="shared" si="477"/>
        <v>20240</v>
      </c>
      <c r="N2343" s="6">
        <f t="shared" si="478"/>
        <v>1</v>
      </c>
      <c r="O2343" s="2">
        <f t="shared" si="479"/>
        <v>8928.2522860914614</v>
      </c>
      <c r="P2343" s="2">
        <f t="shared" si="480"/>
        <v>8928.2522860914614</v>
      </c>
    </row>
    <row r="2344" spans="1:16">
      <c r="A2344" s="6">
        <v>3</v>
      </c>
      <c r="B2344" s="6">
        <v>12</v>
      </c>
      <c r="C2344" s="6">
        <v>15</v>
      </c>
      <c r="D2344" s="6">
        <f t="shared" si="468"/>
        <v>30</v>
      </c>
      <c r="E2344" s="5">
        <f t="shared" si="469"/>
        <v>359.37000000000012</v>
      </c>
      <c r="F2344" s="5">
        <f t="shared" si="470"/>
        <v>484.15997672866712</v>
      </c>
      <c r="G2344" s="5">
        <f t="shared" si="471"/>
        <v>813.25969846861108</v>
      </c>
      <c r="H2344" s="5">
        <f t="shared" si="472"/>
        <v>1656.7896751972783</v>
      </c>
      <c r="I2344" s="5">
        <f t="shared" si="473"/>
        <v>720</v>
      </c>
      <c r="J2344" s="5">
        <f t="shared" si="474"/>
        <v>936.78967519727826</v>
      </c>
      <c r="K2344" s="2">
        <f t="shared" si="475"/>
        <v>41263.709638841639</v>
      </c>
      <c r="L2344" s="2">
        <f t="shared" si="476"/>
        <v>92028</v>
      </c>
      <c r="M2344" s="2">
        <f t="shared" si="477"/>
        <v>21120</v>
      </c>
      <c r="N2344" s="6">
        <f t="shared" si="478"/>
        <v>1</v>
      </c>
      <c r="O2344" s="2">
        <f t="shared" si="479"/>
        <v>9644.2903611583606</v>
      </c>
      <c r="P2344" s="2">
        <f t="shared" si="480"/>
        <v>9644.2903611583606</v>
      </c>
    </row>
    <row r="2345" spans="1:16">
      <c r="A2345" s="6">
        <v>3</v>
      </c>
      <c r="B2345" s="6">
        <v>12</v>
      </c>
      <c r="C2345" s="6">
        <v>16</v>
      </c>
      <c r="D2345" s="6">
        <f t="shared" si="468"/>
        <v>31</v>
      </c>
      <c r="E2345" s="5">
        <f t="shared" si="469"/>
        <v>359.37000000000012</v>
      </c>
      <c r="F2345" s="5">
        <f t="shared" si="470"/>
        <v>484.15997672866712</v>
      </c>
      <c r="G2345" s="5">
        <f t="shared" si="471"/>
        <v>878.32047434610013</v>
      </c>
      <c r="H2345" s="5">
        <f t="shared" si="472"/>
        <v>1721.8504510747673</v>
      </c>
      <c r="I2345" s="5">
        <f t="shared" si="473"/>
        <v>720</v>
      </c>
      <c r="J2345" s="5">
        <f t="shared" si="474"/>
        <v>1001.8504510747673</v>
      </c>
      <c r="K2345" s="2">
        <f t="shared" si="475"/>
        <v>42393.236997825821</v>
      </c>
      <c r="L2345" s="2">
        <f t="shared" si="476"/>
        <v>94728</v>
      </c>
      <c r="M2345" s="2">
        <f t="shared" si="477"/>
        <v>22000</v>
      </c>
      <c r="N2345" s="6">
        <f t="shared" si="478"/>
        <v>1</v>
      </c>
      <c r="O2345" s="2">
        <f t="shared" si="479"/>
        <v>10334.763002174179</v>
      </c>
      <c r="P2345" s="2">
        <f t="shared" si="480"/>
        <v>10334.763002174179</v>
      </c>
    </row>
    <row r="2346" spans="1:16">
      <c r="A2346" s="6">
        <v>3</v>
      </c>
      <c r="B2346" s="6">
        <v>12</v>
      </c>
      <c r="C2346" s="6">
        <v>17</v>
      </c>
      <c r="D2346" s="6">
        <f t="shared" si="468"/>
        <v>32</v>
      </c>
      <c r="E2346" s="5">
        <f t="shared" si="469"/>
        <v>359.37000000000012</v>
      </c>
      <c r="F2346" s="5">
        <f t="shared" si="470"/>
        <v>484.15997672866712</v>
      </c>
      <c r="G2346" s="5">
        <f t="shared" si="471"/>
        <v>944.88069779264049</v>
      </c>
      <c r="H2346" s="5">
        <f t="shared" si="472"/>
        <v>1788.4106745213076</v>
      </c>
      <c r="I2346" s="5">
        <f t="shared" si="473"/>
        <v>720</v>
      </c>
      <c r="J2346" s="5">
        <f t="shared" si="474"/>
        <v>1068.4106745213076</v>
      </c>
      <c r="K2346" s="2">
        <f t="shared" si="475"/>
        <v>43548.796432661591</v>
      </c>
      <c r="L2346" s="2">
        <f t="shared" si="476"/>
        <v>97428</v>
      </c>
      <c r="M2346" s="2">
        <f t="shared" si="477"/>
        <v>22880</v>
      </c>
      <c r="N2346" s="6">
        <f t="shared" si="478"/>
        <v>1</v>
      </c>
      <c r="O2346" s="2">
        <f t="shared" si="479"/>
        <v>10999.203567338409</v>
      </c>
      <c r="P2346" s="2">
        <f t="shared" si="480"/>
        <v>10999.203567338409</v>
      </c>
    </row>
    <row r="2347" spans="1:16">
      <c r="A2347" s="6">
        <v>3</v>
      </c>
      <c r="B2347" s="6">
        <v>12</v>
      </c>
      <c r="C2347" s="6">
        <v>18</v>
      </c>
      <c r="D2347" s="6">
        <f t="shared" si="468"/>
        <v>33</v>
      </c>
      <c r="E2347" s="5">
        <f t="shared" si="469"/>
        <v>359.37000000000012</v>
      </c>
      <c r="F2347" s="5">
        <f t="shared" si="470"/>
        <v>484.15997672866712</v>
      </c>
      <c r="G2347" s="5">
        <f t="shared" si="471"/>
        <v>1012.9676892512279</v>
      </c>
      <c r="H2347" s="5">
        <f t="shared" si="472"/>
        <v>1856.4976659798949</v>
      </c>
      <c r="I2347" s="5">
        <f t="shared" si="473"/>
        <v>720</v>
      </c>
      <c r="J2347" s="5">
        <f t="shared" si="474"/>
        <v>1136.4976659798949</v>
      </c>
      <c r="K2347" s="2">
        <f t="shared" si="475"/>
        <v>44730.862256595399</v>
      </c>
      <c r="L2347" s="2">
        <f t="shared" si="476"/>
        <v>100128</v>
      </c>
      <c r="M2347" s="2">
        <f t="shared" si="477"/>
        <v>23760</v>
      </c>
      <c r="N2347" s="6">
        <f t="shared" si="478"/>
        <v>1</v>
      </c>
      <c r="O2347" s="2">
        <f t="shared" si="479"/>
        <v>11637.137743404601</v>
      </c>
      <c r="P2347" s="2">
        <f t="shared" si="480"/>
        <v>11637.137743404601</v>
      </c>
    </row>
    <row r="2348" spans="1:16">
      <c r="A2348" s="6">
        <v>3</v>
      </c>
      <c r="B2348" s="6">
        <v>12</v>
      </c>
      <c r="C2348" s="6">
        <v>19</v>
      </c>
      <c r="D2348" s="6">
        <f t="shared" si="468"/>
        <v>34</v>
      </c>
      <c r="E2348" s="5">
        <f t="shared" si="469"/>
        <v>359.37000000000012</v>
      </c>
      <c r="F2348" s="5">
        <f t="shared" si="470"/>
        <v>484.15997672866712</v>
      </c>
      <c r="G2348" s="5">
        <f t="shared" si="471"/>
        <v>1082.6092178872495</v>
      </c>
      <c r="H2348" s="5">
        <f t="shared" si="472"/>
        <v>1926.1391946159167</v>
      </c>
      <c r="I2348" s="5">
        <f t="shared" si="473"/>
        <v>720</v>
      </c>
      <c r="J2348" s="5">
        <f t="shared" si="474"/>
        <v>1206.1391946159167</v>
      </c>
      <c r="K2348" s="2">
        <f t="shared" si="475"/>
        <v>45939.916573192997</v>
      </c>
      <c r="L2348" s="2">
        <f t="shared" si="476"/>
        <v>102828</v>
      </c>
      <c r="M2348" s="2">
        <f t="shared" si="477"/>
        <v>24640</v>
      </c>
      <c r="N2348" s="6">
        <f t="shared" si="478"/>
        <v>1</v>
      </c>
      <c r="O2348" s="2">
        <f t="shared" si="479"/>
        <v>12248.083426807003</v>
      </c>
      <c r="P2348" s="2">
        <f t="shared" si="480"/>
        <v>12248.083426807003</v>
      </c>
    </row>
    <row r="2349" spans="1:16">
      <c r="A2349" s="6">
        <v>3</v>
      </c>
      <c r="B2349" s="6">
        <v>12</v>
      </c>
      <c r="C2349" s="6">
        <v>20</v>
      </c>
      <c r="D2349" s="6">
        <f t="shared" si="468"/>
        <v>35</v>
      </c>
      <c r="E2349" s="5">
        <f t="shared" si="469"/>
        <v>359.37000000000012</v>
      </c>
      <c r="F2349" s="5">
        <f t="shared" si="470"/>
        <v>484.15997672866712</v>
      </c>
      <c r="G2349" s="5">
        <f t="shared" si="471"/>
        <v>1153.8335085377266</v>
      </c>
      <c r="H2349" s="5">
        <f t="shared" si="472"/>
        <v>1997.3634852663938</v>
      </c>
      <c r="I2349" s="5">
        <f t="shared" si="473"/>
        <v>720</v>
      </c>
      <c r="J2349" s="5">
        <f t="shared" si="474"/>
        <v>1277.3634852663938</v>
      </c>
      <c r="K2349" s="2">
        <f t="shared" si="475"/>
        <v>47176.449396986005</v>
      </c>
      <c r="L2349" s="2">
        <f t="shared" si="476"/>
        <v>105528</v>
      </c>
      <c r="M2349" s="2">
        <f t="shared" si="477"/>
        <v>25520</v>
      </c>
      <c r="N2349" s="6">
        <f t="shared" si="478"/>
        <v>1</v>
      </c>
      <c r="O2349" s="2">
        <f t="shared" si="479"/>
        <v>12831.550603013995</v>
      </c>
      <c r="P2349" s="2">
        <f t="shared" si="480"/>
        <v>12831.550603013995</v>
      </c>
    </row>
    <row r="2350" spans="1:16">
      <c r="A2350" s="6">
        <v>3</v>
      </c>
      <c r="B2350" s="6">
        <v>12</v>
      </c>
      <c r="C2350" s="6">
        <v>21</v>
      </c>
      <c r="D2350" s="6">
        <f t="shared" si="468"/>
        <v>36</v>
      </c>
      <c r="E2350" s="5">
        <f t="shared" si="469"/>
        <v>359.37000000000012</v>
      </c>
      <c r="F2350" s="5">
        <f t="shared" si="470"/>
        <v>484.15997672866712</v>
      </c>
      <c r="G2350" s="5">
        <f t="shared" si="471"/>
        <v>1226.6692487641703</v>
      </c>
      <c r="H2350" s="5">
        <f t="shared" si="472"/>
        <v>2070.1992254928373</v>
      </c>
      <c r="I2350" s="5">
        <f t="shared" si="473"/>
        <v>720</v>
      </c>
      <c r="J2350" s="5">
        <f t="shared" si="474"/>
        <v>1350.1992254928373</v>
      </c>
      <c r="K2350" s="2">
        <f t="shared" si="475"/>
        <v>48440.958775917316</v>
      </c>
      <c r="L2350" s="2">
        <f t="shared" si="476"/>
        <v>108228</v>
      </c>
      <c r="M2350" s="2">
        <f t="shared" si="477"/>
        <v>26400</v>
      </c>
      <c r="N2350" s="6">
        <f t="shared" si="478"/>
        <v>1</v>
      </c>
      <c r="O2350" s="2">
        <f t="shared" si="479"/>
        <v>13387.041224082684</v>
      </c>
      <c r="P2350" s="2">
        <f t="shared" si="480"/>
        <v>13387.041224082684</v>
      </c>
    </row>
    <row r="2351" spans="1:16">
      <c r="A2351" s="6">
        <v>3</v>
      </c>
      <c r="B2351" s="6">
        <v>12</v>
      </c>
      <c r="C2351" s="6">
        <v>22</v>
      </c>
      <c r="D2351" s="6">
        <f t="shared" si="468"/>
        <v>37</v>
      </c>
      <c r="E2351" s="5">
        <f t="shared" si="469"/>
        <v>359.37000000000012</v>
      </c>
      <c r="F2351" s="5">
        <f t="shared" si="470"/>
        <v>484.15997672866712</v>
      </c>
      <c r="G2351" s="5">
        <f t="shared" si="471"/>
        <v>1301.1455960105666</v>
      </c>
      <c r="H2351" s="5">
        <f t="shared" si="472"/>
        <v>2144.6755727392338</v>
      </c>
      <c r="I2351" s="5">
        <f t="shared" si="473"/>
        <v>720</v>
      </c>
      <c r="J2351" s="5">
        <f t="shared" si="474"/>
        <v>1424.6755727392338</v>
      </c>
      <c r="K2351" s="2">
        <f t="shared" si="475"/>
        <v>49733.950915611698</v>
      </c>
      <c r="L2351" s="2">
        <f t="shared" si="476"/>
        <v>110928</v>
      </c>
      <c r="M2351" s="2">
        <f t="shared" si="477"/>
        <v>27280</v>
      </c>
      <c r="N2351" s="6">
        <f t="shared" si="478"/>
        <v>1</v>
      </c>
      <c r="O2351" s="2">
        <f t="shared" si="479"/>
        <v>13914.049084388302</v>
      </c>
      <c r="P2351" s="2">
        <f t="shared" si="480"/>
        <v>13914.049084388302</v>
      </c>
    </row>
    <row r="2352" spans="1:16">
      <c r="A2352" s="6">
        <v>3</v>
      </c>
      <c r="B2352" s="6">
        <v>12</v>
      </c>
      <c r="C2352" s="6">
        <v>23</v>
      </c>
      <c r="D2352" s="6">
        <f t="shared" si="468"/>
        <v>38</v>
      </c>
      <c r="E2352" s="5">
        <f t="shared" si="469"/>
        <v>359.37000000000012</v>
      </c>
      <c r="F2352" s="5">
        <f t="shared" si="470"/>
        <v>484.15997672866712</v>
      </c>
      <c r="G2352" s="5">
        <f t="shared" si="471"/>
        <v>1377.292184868003</v>
      </c>
      <c r="H2352" s="5">
        <f t="shared" si="472"/>
        <v>2220.8221615966704</v>
      </c>
      <c r="I2352" s="5">
        <f t="shared" si="473"/>
        <v>720</v>
      </c>
      <c r="J2352" s="5">
        <f t="shared" si="474"/>
        <v>1500.8221615966704</v>
      </c>
      <c r="K2352" s="2">
        <f t="shared" si="475"/>
        <v>51055.940305497745</v>
      </c>
      <c r="L2352" s="2">
        <f t="shared" si="476"/>
        <v>113628</v>
      </c>
      <c r="M2352" s="2">
        <f t="shared" si="477"/>
        <v>28160</v>
      </c>
      <c r="N2352" s="6">
        <f t="shared" si="478"/>
        <v>1</v>
      </c>
      <c r="O2352" s="2">
        <f t="shared" si="479"/>
        <v>14412.059694502255</v>
      </c>
      <c r="P2352" s="2">
        <f t="shared" si="480"/>
        <v>14412.059694502255</v>
      </c>
    </row>
    <row r="2353" spans="1:16">
      <c r="A2353" s="6">
        <v>3</v>
      </c>
      <c r="B2353" s="6">
        <v>12</v>
      </c>
      <c r="C2353" s="6">
        <v>24</v>
      </c>
      <c r="D2353" s="6">
        <f t="shared" si="468"/>
        <v>39</v>
      </c>
      <c r="E2353" s="5">
        <f t="shared" si="469"/>
        <v>359.37000000000012</v>
      </c>
      <c r="F2353" s="5">
        <f t="shared" si="470"/>
        <v>484.15997672866712</v>
      </c>
      <c r="G2353" s="5">
        <f t="shared" si="471"/>
        <v>1455.1391344474989</v>
      </c>
      <c r="H2353" s="5">
        <f t="shared" si="472"/>
        <v>2298.6691111761661</v>
      </c>
      <c r="I2353" s="5">
        <f t="shared" si="473"/>
        <v>720</v>
      </c>
      <c r="J2353" s="5">
        <f t="shared" si="474"/>
        <v>1578.6691111761661</v>
      </c>
      <c r="K2353" s="2">
        <f t="shared" si="475"/>
        <v>52407.449846808435</v>
      </c>
      <c r="L2353" s="2">
        <f t="shared" si="476"/>
        <v>116328</v>
      </c>
      <c r="M2353" s="2">
        <f t="shared" si="477"/>
        <v>29040</v>
      </c>
      <c r="N2353" s="6">
        <f t="shared" si="478"/>
        <v>1</v>
      </c>
      <c r="O2353" s="2">
        <f t="shared" si="479"/>
        <v>14880.550153191565</v>
      </c>
      <c r="P2353" s="2">
        <f t="shared" si="480"/>
        <v>14880.550153191565</v>
      </c>
    </row>
    <row r="2354" spans="1:16">
      <c r="A2354" s="6">
        <v>3</v>
      </c>
      <c r="B2354" s="6">
        <v>12</v>
      </c>
      <c r="C2354" s="6">
        <v>25</v>
      </c>
      <c r="D2354" s="6">
        <f t="shared" si="468"/>
        <v>40</v>
      </c>
      <c r="E2354" s="5">
        <f t="shared" si="469"/>
        <v>359.37000000000012</v>
      </c>
      <c r="F2354" s="5">
        <f t="shared" si="470"/>
        <v>484.15997672866712</v>
      </c>
      <c r="G2354" s="5">
        <f t="shared" si="471"/>
        <v>1534.7170558625965</v>
      </c>
      <c r="H2354" s="5">
        <f t="shared" si="472"/>
        <v>2378.2470325912636</v>
      </c>
      <c r="I2354" s="5">
        <f t="shared" si="473"/>
        <v>720</v>
      </c>
      <c r="J2354" s="5">
        <f t="shared" si="474"/>
        <v>1658.2470325912636</v>
      </c>
      <c r="K2354" s="2">
        <f t="shared" si="475"/>
        <v>53789.01098248722</v>
      </c>
      <c r="L2354" s="2">
        <f t="shared" si="476"/>
        <v>119028</v>
      </c>
      <c r="M2354" s="2">
        <f t="shared" si="477"/>
        <v>29920</v>
      </c>
      <c r="N2354" s="6">
        <f t="shared" si="478"/>
        <v>1</v>
      </c>
      <c r="O2354" s="2">
        <f t="shared" si="479"/>
        <v>15318.98901751278</v>
      </c>
      <c r="P2354" s="2">
        <f t="shared" si="480"/>
        <v>15318.98901751278</v>
      </c>
    </row>
    <row r="2355" spans="1:16">
      <c r="A2355" s="6">
        <v>3</v>
      </c>
      <c r="B2355" s="6">
        <v>12</v>
      </c>
      <c r="C2355" s="6">
        <v>26</v>
      </c>
      <c r="D2355" s="6">
        <f t="shared" si="468"/>
        <v>41</v>
      </c>
      <c r="E2355" s="5">
        <f t="shared" si="469"/>
        <v>359.37000000000012</v>
      </c>
      <c r="F2355" s="5">
        <f t="shared" si="470"/>
        <v>484.15997672866712</v>
      </c>
      <c r="G2355" s="5">
        <f t="shared" si="471"/>
        <v>1616.0570598233144</v>
      </c>
      <c r="H2355" s="5">
        <f t="shared" si="472"/>
        <v>2459.5870365519813</v>
      </c>
      <c r="I2355" s="5">
        <f t="shared" si="473"/>
        <v>720</v>
      </c>
      <c r="J2355" s="5">
        <f t="shared" si="474"/>
        <v>1739.5870365519813</v>
      </c>
      <c r="K2355" s="2">
        <f t="shared" si="475"/>
        <v>55201.163829027457</v>
      </c>
      <c r="L2355" s="2">
        <f t="shared" si="476"/>
        <v>121728</v>
      </c>
      <c r="M2355" s="2">
        <f t="shared" si="477"/>
        <v>30800</v>
      </c>
      <c r="N2355" s="6">
        <f t="shared" si="478"/>
        <v>1</v>
      </c>
      <c r="O2355" s="2">
        <f t="shared" si="479"/>
        <v>15726.836170972543</v>
      </c>
      <c r="P2355" s="2">
        <f t="shared" si="480"/>
        <v>15726.836170972543</v>
      </c>
    </row>
    <row r="2356" spans="1:16">
      <c r="A2356" s="6">
        <v>3</v>
      </c>
      <c r="B2356" s="6">
        <v>12</v>
      </c>
      <c r="C2356" s="6">
        <v>27</v>
      </c>
      <c r="D2356" s="6">
        <f t="shared" si="468"/>
        <v>42</v>
      </c>
      <c r="E2356" s="5">
        <f t="shared" si="469"/>
        <v>359.37000000000012</v>
      </c>
      <c r="F2356" s="5">
        <f t="shared" si="470"/>
        <v>484.15997672866712</v>
      </c>
      <c r="G2356" s="5">
        <f t="shared" si="471"/>
        <v>1699.1907643430709</v>
      </c>
      <c r="H2356" s="5">
        <f t="shared" si="472"/>
        <v>2542.7207410717383</v>
      </c>
      <c r="I2356" s="5">
        <f t="shared" si="473"/>
        <v>720</v>
      </c>
      <c r="J2356" s="5">
        <f t="shared" si="474"/>
        <v>1822.7207410717383</v>
      </c>
      <c r="K2356" s="2">
        <f t="shared" si="475"/>
        <v>56644.457310273232</v>
      </c>
      <c r="L2356" s="2">
        <f t="shared" si="476"/>
        <v>124428</v>
      </c>
      <c r="M2356" s="2">
        <f t="shared" si="477"/>
        <v>31680</v>
      </c>
      <c r="N2356" s="6">
        <f t="shared" si="478"/>
        <v>1</v>
      </c>
      <c r="O2356" s="2">
        <f t="shared" si="479"/>
        <v>16103.542689726768</v>
      </c>
      <c r="P2356" s="2">
        <f t="shared" si="480"/>
        <v>16103.542689726768</v>
      </c>
    </row>
    <row r="2357" spans="1:16">
      <c r="A2357" s="6">
        <v>3</v>
      </c>
      <c r="B2357" s="6">
        <v>12</v>
      </c>
      <c r="C2357" s="6">
        <v>28</v>
      </c>
      <c r="D2357" s="6">
        <f t="shared" si="468"/>
        <v>43</v>
      </c>
      <c r="E2357" s="5">
        <f t="shared" si="469"/>
        <v>359.37000000000012</v>
      </c>
      <c r="F2357" s="5">
        <f t="shared" si="470"/>
        <v>484.15997672866712</v>
      </c>
      <c r="G2357" s="5">
        <f t="shared" si="471"/>
        <v>1784.1503025602246</v>
      </c>
      <c r="H2357" s="5">
        <f t="shared" si="472"/>
        <v>2627.6802792888921</v>
      </c>
      <c r="I2357" s="5">
        <f t="shared" si="473"/>
        <v>720</v>
      </c>
      <c r="J2357" s="5">
        <f t="shared" si="474"/>
        <v>1907.6802792888921</v>
      </c>
      <c r="K2357" s="2">
        <f t="shared" si="475"/>
        <v>58119.449293209931</v>
      </c>
      <c r="L2357" s="2">
        <f t="shared" si="476"/>
        <v>127128</v>
      </c>
      <c r="M2357" s="2">
        <f t="shared" si="477"/>
        <v>32560</v>
      </c>
      <c r="N2357" s="6">
        <f t="shared" si="478"/>
        <v>1</v>
      </c>
      <c r="O2357" s="2">
        <f t="shared" si="479"/>
        <v>16448.550706790069</v>
      </c>
      <c r="P2357" s="2">
        <f t="shared" si="480"/>
        <v>16448.550706790069</v>
      </c>
    </row>
    <row r="2358" spans="1:16">
      <c r="A2358" s="6">
        <v>3</v>
      </c>
      <c r="B2358" s="6">
        <v>12</v>
      </c>
      <c r="C2358" s="6">
        <v>29</v>
      </c>
      <c r="D2358" s="6">
        <f t="shared" si="468"/>
        <v>44</v>
      </c>
      <c r="E2358" s="5">
        <f t="shared" si="469"/>
        <v>359.37000000000012</v>
      </c>
      <c r="F2358" s="5">
        <f t="shared" si="470"/>
        <v>484.15997672866712</v>
      </c>
      <c r="G2358" s="5">
        <f t="shared" si="471"/>
        <v>1870.9683306758782</v>
      </c>
      <c r="H2358" s="5">
        <f t="shared" si="472"/>
        <v>2714.4983074045454</v>
      </c>
      <c r="I2358" s="5">
        <f t="shared" si="473"/>
        <v>720</v>
      </c>
      <c r="J2358" s="5">
        <f t="shared" si="474"/>
        <v>1994.4983074045454</v>
      </c>
      <c r="K2358" s="2">
        <f t="shared" si="475"/>
        <v>59626.706725773358</v>
      </c>
      <c r="L2358" s="2">
        <f t="shared" si="476"/>
        <v>129828</v>
      </c>
      <c r="M2358" s="2">
        <f t="shared" si="477"/>
        <v>33440</v>
      </c>
      <c r="N2358" s="6">
        <f t="shared" si="478"/>
        <v>1</v>
      </c>
      <c r="O2358" s="2">
        <f t="shared" si="479"/>
        <v>16761.293274226642</v>
      </c>
      <c r="P2358" s="2">
        <f t="shared" si="480"/>
        <v>16761.293274226642</v>
      </c>
    </row>
    <row r="2359" spans="1:16">
      <c r="A2359" s="6">
        <v>3</v>
      </c>
      <c r="B2359" s="6">
        <v>12</v>
      </c>
      <c r="C2359" s="6">
        <v>30</v>
      </c>
      <c r="D2359" s="6">
        <f t="shared" si="468"/>
        <v>45</v>
      </c>
      <c r="E2359" s="5">
        <f t="shared" si="469"/>
        <v>359.37000000000012</v>
      </c>
      <c r="F2359" s="5">
        <f t="shared" si="470"/>
        <v>484.15997672866712</v>
      </c>
      <c r="G2359" s="5">
        <f t="shared" si="471"/>
        <v>1959.6780360096488</v>
      </c>
      <c r="H2359" s="5">
        <f t="shared" si="472"/>
        <v>2803.208012738316</v>
      </c>
      <c r="I2359" s="5">
        <f t="shared" si="473"/>
        <v>720</v>
      </c>
      <c r="J2359" s="5">
        <f t="shared" si="474"/>
        <v>2083.208012738316</v>
      </c>
      <c r="K2359" s="2">
        <f t="shared" si="475"/>
        <v>61166.805776706875</v>
      </c>
      <c r="L2359" s="2">
        <f t="shared" si="476"/>
        <v>132528</v>
      </c>
      <c r="M2359" s="2">
        <f t="shared" si="477"/>
        <v>34320</v>
      </c>
      <c r="N2359" s="6">
        <f t="shared" si="478"/>
        <v>1</v>
      </c>
      <c r="O2359" s="2">
        <f t="shared" si="479"/>
        <v>17041.194223293125</v>
      </c>
      <c r="P2359" s="2">
        <f t="shared" si="480"/>
        <v>17041.194223293125</v>
      </c>
    </row>
    <row r="2360" spans="1:16">
      <c r="A2360" s="6">
        <v>3</v>
      </c>
      <c r="B2360" s="6">
        <v>13</v>
      </c>
      <c r="C2360" s="6">
        <v>0</v>
      </c>
      <c r="D2360" s="6">
        <f t="shared" si="468"/>
        <v>16</v>
      </c>
      <c r="E2360" s="5">
        <f t="shared" si="469"/>
        <v>359.37000000000012</v>
      </c>
      <c r="F2360" s="5">
        <f t="shared" si="470"/>
        <v>537.61930749245744</v>
      </c>
      <c r="G2360" s="5">
        <f t="shared" si="471"/>
        <v>0</v>
      </c>
      <c r="H2360" s="5">
        <f t="shared" si="472"/>
        <v>896.98930749245756</v>
      </c>
      <c r="I2360" s="5">
        <f t="shared" si="473"/>
        <v>720</v>
      </c>
      <c r="J2360" s="5">
        <f t="shared" si="474"/>
        <v>176.98930749245756</v>
      </c>
      <c r="K2360" s="2">
        <f t="shared" si="475"/>
        <v>28072.731032855165</v>
      </c>
      <c r="L2360" s="2">
        <f t="shared" si="476"/>
        <v>53622</v>
      </c>
      <c r="M2360" s="2">
        <f t="shared" si="477"/>
        <v>8360</v>
      </c>
      <c r="N2360" s="6">
        <f t="shared" si="478"/>
        <v>1</v>
      </c>
      <c r="O2360" s="2">
        <f t="shared" si="479"/>
        <v>-2810.7310328551648</v>
      </c>
      <c r="P2360" s="2">
        <f t="shared" si="480"/>
        <v>-2810.7310328551648</v>
      </c>
    </row>
    <row r="2361" spans="1:16">
      <c r="A2361" s="6">
        <v>3</v>
      </c>
      <c r="B2361" s="6">
        <v>13</v>
      </c>
      <c r="C2361" s="6">
        <v>1</v>
      </c>
      <c r="D2361" s="6">
        <f t="shared" si="468"/>
        <v>17</v>
      </c>
      <c r="E2361" s="5">
        <f t="shared" si="469"/>
        <v>359.37000000000012</v>
      </c>
      <c r="F2361" s="5">
        <f t="shared" si="470"/>
        <v>537.61930749245744</v>
      </c>
      <c r="G2361" s="5">
        <f t="shared" si="471"/>
        <v>45.5625</v>
      </c>
      <c r="H2361" s="5">
        <f t="shared" si="472"/>
        <v>942.55180749245756</v>
      </c>
      <c r="I2361" s="5">
        <f t="shared" si="473"/>
        <v>720</v>
      </c>
      <c r="J2361" s="5">
        <f t="shared" si="474"/>
        <v>222.55180749245756</v>
      </c>
      <c r="K2361" s="2">
        <f t="shared" si="475"/>
        <v>28863.746657855165</v>
      </c>
      <c r="L2361" s="2">
        <f t="shared" si="476"/>
        <v>56322</v>
      </c>
      <c r="M2361" s="2">
        <f t="shared" si="477"/>
        <v>9240</v>
      </c>
      <c r="N2361" s="6">
        <f t="shared" si="478"/>
        <v>1</v>
      </c>
      <c r="O2361" s="2">
        <f t="shared" si="479"/>
        <v>-1781.7466578551648</v>
      </c>
      <c r="P2361" s="2">
        <f t="shared" si="480"/>
        <v>-1781.7466578551648</v>
      </c>
    </row>
    <row r="2362" spans="1:16">
      <c r="A2362" s="6">
        <v>3</v>
      </c>
      <c r="B2362" s="6">
        <v>13</v>
      </c>
      <c r="C2362" s="6">
        <v>2</v>
      </c>
      <c r="D2362" s="6">
        <f t="shared" si="468"/>
        <v>18</v>
      </c>
      <c r="E2362" s="5">
        <f t="shared" si="469"/>
        <v>359.37000000000012</v>
      </c>
      <c r="F2362" s="5">
        <f t="shared" si="470"/>
        <v>537.61930749245744</v>
      </c>
      <c r="G2362" s="5">
        <f t="shared" si="471"/>
        <v>92.264062499999994</v>
      </c>
      <c r="H2362" s="5">
        <f t="shared" si="472"/>
        <v>989.25336999245758</v>
      </c>
      <c r="I2362" s="5">
        <f t="shared" si="473"/>
        <v>720</v>
      </c>
      <c r="J2362" s="5">
        <f t="shared" si="474"/>
        <v>269.25336999245758</v>
      </c>
      <c r="K2362" s="2">
        <f t="shared" si="475"/>
        <v>29674.537673480168</v>
      </c>
      <c r="L2362" s="2">
        <f t="shared" si="476"/>
        <v>59022</v>
      </c>
      <c r="M2362" s="2">
        <f t="shared" si="477"/>
        <v>10120</v>
      </c>
      <c r="N2362" s="6">
        <f t="shared" si="478"/>
        <v>1</v>
      </c>
      <c r="O2362" s="2">
        <f t="shared" si="479"/>
        <v>-772.53767348016845</v>
      </c>
      <c r="P2362" s="2">
        <f t="shared" si="480"/>
        <v>-772.53767348016845</v>
      </c>
    </row>
    <row r="2363" spans="1:16">
      <c r="A2363" s="6">
        <v>3</v>
      </c>
      <c r="B2363" s="6">
        <v>13</v>
      </c>
      <c r="C2363" s="6">
        <v>3</v>
      </c>
      <c r="D2363" s="6">
        <f t="shared" si="468"/>
        <v>19</v>
      </c>
      <c r="E2363" s="5">
        <f t="shared" si="469"/>
        <v>359.37000000000012</v>
      </c>
      <c r="F2363" s="5">
        <f t="shared" si="470"/>
        <v>537.61930749245744</v>
      </c>
      <c r="G2363" s="5">
        <f t="shared" si="471"/>
        <v>140.12604492187498</v>
      </c>
      <c r="H2363" s="5">
        <f t="shared" si="472"/>
        <v>1037.1153524143326</v>
      </c>
      <c r="I2363" s="5">
        <f t="shared" si="473"/>
        <v>720</v>
      </c>
      <c r="J2363" s="5">
        <f t="shared" si="474"/>
        <v>317.11535241433262</v>
      </c>
      <c r="K2363" s="2">
        <f t="shared" si="475"/>
        <v>30505.474868304387</v>
      </c>
      <c r="L2363" s="2">
        <f t="shared" si="476"/>
        <v>61722</v>
      </c>
      <c r="M2363" s="2">
        <f t="shared" si="477"/>
        <v>11000</v>
      </c>
      <c r="N2363" s="6">
        <f t="shared" si="478"/>
        <v>1</v>
      </c>
      <c r="O2363" s="2">
        <f t="shared" si="479"/>
        <v>216.5251316956128</v>
      </c>
      <c r="P2363" s="2">
        <f t="shared" si="480"/>
        <v>216.5251316956128</v>
      </c>
    </row>
    <row r="2364" spans="1:16">
      <c r="A2364" s="6">
        <v>3</v>
      </c>
      <c r="B2364" s="6">
        <v>13</v>
      </c>
      <c r="C2364" s="6">
        <v>4</v>
      </c>
      <c r="D2364" s="6">
        <f t="shared" si="468"/>
        <v>20</v>
      </c>
      <c r="E2364" s="5">
        <f t="shared" si="469"/>
        <v>359.37000000000012</v>
      </c>
      <c r="F2364" s="5">
        <f t="shared" si="470"/>
        <v>537.61930749245744</v>
      </c>
      <c r="G2364" s="5">
        <f t="shared" si="471"/>
        <v>189.17016064453125</v>
      </c>
      <c r="H2364" s="5">
        <f t="shared" si="472"/>
        <v>1086.1594681369888</v>
      </c>
      <c r="I2364" s="5">
        <f t="shared" si="473"/>
        <v>720</v>
      </c>
      <c r="J2364" s="5">
        <f t="shared" si="474"/>
        <v>366.15946813698883</v>
      </c>
      <c r="K2364" s="2">
        <f t="shared" si="475"/>
        <v>31356.935210711614</v>
      </c>
      <c r="L2364" s="2">
        <f t="shared" si="476"/>
        <v>64422</v>
      </c>
      <c r="M2364" s="2">
        <f t="shared" si="477"/>
        <v>11880</v>
      </c>
      <c r="N2364" s="6">
        <f t="shared" si="478"/>
        <v>1</v>
      </c>
      <c r="O2364" s="2">
        <f t="shared" si="479"/>
        <v>1185.0647892883862</v>
      </c>
      <c r="P2364" s="2">
        <f t="shared" si="480"/>
        <v>1185.0647892883862</v>
      </c>
    </row>
    <row r="2365" spans="1:16">
      <c r="A2365" s="6">
        <v>3</v>
      </c>
      <c r="B2365" s="6">
        <v>13</v>
      </c>
      <c r="C2365" s="6">
        <v>5</v>
      </c>
      <c r="D2365" s="6">
        <f t="shared" si="468"/>
        <v>21</v>
      </c>
      <c r="E2365" s="5">
        <f t="shared" si="469"/>
        <v>359.37000000000012</v>
      </c>
      <c r="F2365" s="5">
        <f t="shared" si="470"/>
        <v>537.61930749245744</v>
      </c>
      <c r="G2365" s="5">
        <f t="shared" si="471"/>
        <v>239.41848456573481</v>
      </c>
      <c r="H2365" s="5">
        <f t="shared" si="472"/>
        <v>1136.4077920581924</v>
      </c>
      <c r="I2365" s="5">
        <f t="shared" si="473"/>
        <v>720</v>
      </c>
      <c r="J2365" s="5">
        <f t="shared" si="474"/>
        <v>416.4077920581924</v>
      </c>
      <c r="K2365" s="2">
        <f t="shared" si="475"/>
        <v>32229.301945454728</v>
      </c>
      <c r="L2365" s="2">
        <f t="shared" si="476"/>
        <v>67122</v>
      </c>
      <c r="M2365" s="2">
        <f t="shared" si="477"/>
        <v>12760</v>
      </c>
      <c r="N2365" s="6">
        <f t="shared" si="478"/>
        <v>1</v>
      </c>
      <c r="O2365" s="2">
        <f t="shared" si="479"/>
        <v>2132.6980545452716</v>
      </c>
      <c r="P2365" s="2">
        <f t="shared" si="480"/>
        <v>2132.6980545452716</v>
      </c>
    </row>
    <row r="2366" spans="1:16">
      <c r="A2366" s="6">
        <v>3</v>
      </c>
      <c r="B2366" s="6">
        <v>13</v>
      </c>
      <c r="C2366" s="6">
        <v>6</v>
      </c>
      <c r="D2366" s="6">
        <f t="shared" si="468"/>
        <v>22</v>
      </c>
      <c r="E2366" s="5">
        <f t="shared" si="469"/>
        <v>359.37000000000012</v>
      </c>
      <c r="F2366" s="5">
        <f t="shared" si="470"/>
        <v>537.61930749245744</v>
      </c>
      <c r="G2366" s="5">
        <f t="shared" si="471"/>
        <v>290.89345874736784</v>
      </c>
      <c r="H2366" s="5">
        <f t="shared" si="472"/>
        <v>1187.8827662398253</v>
      </c>
      <c r="I2366" s="5">
        <f t="shared" si="473"/>
        <v>720</v>
      </c>
      <c r="J2366" s="5">
        <f t="shared" si="474"/>
        <v>467.88276623982529</v>
      </c>
      <c r="K2366" s="2">
        <f t="shared" si="475"/>
        <v>33122.964691663634</v>
      </c>
      <c r="L2366" s="2">
        <f t="shared" si="476"/>
        <v>69822</v>
      </c>
      <c r="M2366" s="2">
        <f t="shared" si="477"/>
        <v>13640</v>
      </c>
      <c r="N2366" s="6">
        <f t="shared" si="478"/>
        <v>1</v>
      </c>
      <c r="O2366" s="2">
        <f t="shared" si="479"/>
        <v>3059.0353083363661</v>
      </c>
      <c r="P2366" s="2">
        <f t="shared" si="480"/>
        <v>3059.0353083363661</v>
      </c>
    </row>
    <row r="2367" spans="1:16">
      <c r="A2367" s="6">
        <v>3</v>
      </c>
      <c r="B2367" s="6">
        <v>13</v>
      </c>
      <c r="C2367" s="6">
        <v>7</v>
      </c>
      <c r="D2367" s="6">
        <f t="shared" si="468"/>
        <v>23</v>
      </c>
      <c r="E2367" s="5">
        <f t="shared" si="469"/>
        <v>359.37000000000012</v>
      </c>
      <c r="F2367" s="5">
        <f t="shared" si="470"/>
        <v>537.61930749245744</v>
      </c>
      <c r="G2367" s="5">
        <f t="shared" si="471"/>
        <v>343.61789814532818</v>
      </c>
      <c r="H2367" s="5">
        <f t="shared" si="472"/>
        <v>1240.6072056377857</v>
      </c>
      <c r="I2367" s="5">
        <f t="shared" si="473"/>
        <v>720</v>
      </c>
      <c r="J2367" s="5">
        <f t="shared" si="474"/>
        <v>520.60720563778568</v>
      </c>
      <c r="K2367" s="2">
        <f t="shared" si="475"/>
        <v>34038.319542322672</v>
      </c>
      <c r="L2367" s="2">
        <f t="shared" si="476"/>
        <v>72522</v>
      </c>
      <c r="M2367" s="2">
        <f t="shared" si="477"/>
        <v>14520</v>
      </c>
      <c r="N2367" s="6">
        <f t="shared" si="478"/>
        <v>1</v>
      </c>
      <c r="O2367" s="2">
        <f t="shared" si="479"/>
        <v>3963.6804576773284</v>
      </c>
      <c r="P2367" s="2">
        <f t="shared" si="480"/>
        <v>3963.6804576773284</v>
      </c>
    </row>
    <row r="2368" spans="1:16">
      <c r="A2368" s="6">
        <v>3</v>
      </c>
      <c r="B2368" s="6">
        <v>13</v>
      </c>
      <c r="C2368" s="6">
        <v>8</v>
      </c>
      <c r="D2368" s="6">
        <f t="shared" si="468"/>
        <v>24</v>
      </c>
      <c r="E2368" s="5">
        <f t="shared" si="469"/>
        <v>359.37000000000012</v>
      </c>
      <c r="F2368" s="5">
        <f t="shared" si="470"/>
        <v>537.61930749245744</v>
      </c>
      <c r="G2368" s="5">
        <f t="shared" si="471"/>
        <v>397.61499642530839</v>
      </c>
      <c r="H2368" s="5">
        <f t="shared" si="472"/>
        <v>1294.6043039177659</v>
      </c>
      <c r="I2368" s="5">
        <f t="shared" si="473"/>
        <v>720</v>
      </c>
      <c r="J2368" s="5">
        <f t="shared" si="474"/>
        <v>574.60430391776595</v>
      </c>
      <c r="K2368" s="2">
        <f t="shared" si="475"/>
        <v>34975.769165238991</v>
      </c>
      <c r="L2368" s="2">
        <f t="shared" si="476"/>
        <v>75222</v>
      </c>
      <c r="M2368" s="2">
        <f t="shared" si="477"/>
        <v>15400</v>
      </c>
      <c r="N2368" s="6">
        <f t="shared" si="478"/>
        <v>1</v>
      </c>
      <c r="O2368" s="2">
        <f t="shared" si="479"/>
        <v>4846.2308347610087</v>
      </c>
      <c r="P2368" s="2">
        <f t="shared" si="480"/>
        <v>4846.2308347610087</v>
      </c>
    </row>
    <row r="2369" spans="1:16">
      <c r="A2369" s="6">
        <v>3</v>
      </c>
      <c r="B2369" s="6">
        <v>13</v>
      </c>
      <c r="C2369" s="6">
        <v>9</v>
      </c>
      <c r="D2369" s="6">
        <f t="shared" si="468"/>
        <v>25</v>
      </c>
      <c r="E2369" s="5">
        <f t="shared" si="469"/>
        <v>359.37000000000012</v>
      </c>
      <c r="F2369" s="5">
        <f t="shared" si="470"/>
        <v>537.61930749245744</v>
      </c>
      <c r="G2369" s="5">
        <f t="shared" si="471"/>
        <v>452.90833186570285</v>
      </c>
      <c r="H2369" s="5">
        <f t="shared" si="472"/>
        <v>1349.8976393581604</v>
      </c>
      <c r="I2369" s="5">
        <f t="shared" si="473"/>
        <v>720</v>
      </c>
      <c r="J2369" s="5">
        <f t="shared" si="474"/>
        <v>629.8976393581604</v>
      </c>
      <c r="K2369" s="2">
        <f t="shared" si="475"/>
        <v>35935.722905523617</v>
      </c>
      <c r="L2369" s="2">
        <f t="shared" si="476"/>
        <v>77922</v>
      </c>
      <c r="M2369" s="2">
        <f t="shared" si="477"/>
        <v>16280</v>
      </c>
      <c r="N2369" s="6">
        <f t="shared" si="478"/>
        <v>1</v>
      </c>
      <c r="O2369" s="2">
        <f t="shared" si="479"/>
        <v>5706.2770944763834</v>
      </c>
      <c r="P2369" s="2">
        <f t="shared" si="480"/>
        <v>5706.2770944763834</v>
      </c>
    </row>
    <row r="2370" spans="1:16">
      <c r="A2370" s="6">
        <v>3</v>
      </c>
      <c r="B2370" s="6">
        <v>13</v>
      </c>
      <c r="C2370" s="6">
        <v>10</v>
      </c>
      <c r="D2370" s="6">
        <f t="shared" si="468"/>
        <v>26</v>
      </c>
      <c r="E2370" s="5">
        <f t="shared" si="469"/>
        <v>359.37000000000012</v>
      </c>
      <c r="F2370" s="5">
        <f t="shared" si="470"/>
        <v>537.61930749245744</v>
      </c>
      <c r="G2370" s="5">
        <f t="shared" si="471"/>
        <v>509.52187334891573</v>
      </c>
      <c r="H2370" s="5">
        <f t="shared" si="472"/>
        <v>1406.5111808413733</v>
      </c>
      <c r="I2370" s="5">
        <f t="shared" si="473"/>
        <v>720</v>
      </c>
      <c r="J2370" s="5">
        <f t="shared" si="474"/>
        <v>686.51118084137329</v>
      </c>
      <c r="K2370" s="2">
        <f t="shared" si="475"/>
        <v>36918.596889607172</v>
      </c>
      <c r="L2370" s="2">
        <f t="shared" si="476"/>
        <v>80622</v>
      </c>
      <c r="M2370" s="2">
        <f t="shared" si="477"/>
        <v>17160</v>
      </c>
      <c r="N2370" s="6">
        <f t="shared" si="478"/>
        <v>1</v>
      </c>
      <c r="O2370" s="2">
        <f t="shared" si="479"/>
        <v>6543.4031103928282</v>
      </c>
      <c r="P2370" s="2">
        <f t="shared" si="480"/>
        <v>6543.4031103928282</v>
      </c>
    </row>
    <row r="2371" spans="1:16">
      <c r="A2371" s="6">
        <v>3</v>
      </c>
      <c r="B2371" s="6">
        <v>13</v>
      </c>
      <c r="C2371" s="6">
        <v>11</v>
      </c>
      <c r="D2371" s="6">
        <f t="shared" si="468"/>
        <v>27</v>
      </c>
      <c r="E2371" s="5">
        <f t="shared" si="469"/>
        <v>359.37000000000012</v>
      </c>
      <c r="F2371" s="5">
        <f t="shared" si="470"/>
        <v>537.61930749245744</v>
      </c>
      <c r="G2371" s="5">
        <f t="shared" si="471"/>
        <v>567.47998644235474</v>
      </c>
      <c r="H2371" s="5">
        <f t="shared" si="472"/>
        <v>1464.4692939348124</v>
      </c>
      <c r="I2371" s="5">
        <f t="shared" si="473"/>
        <v>720</v>
      </c>
      <c r="J2371" s="5">
        <f t="shared" si="474"/>
        <v>744.46929393481241</v>
      </c>
      <c r="K2371" s="2">
        <f t="shared" si="475"/>
        <v>37924.814130812716</v>
      </c>
      <c r="L2371" s="2">
        <f t="shared" si="476"/>
        <v>83322</v>
      </c>
      <c r="M2371" s="2">
        <f t="shared" si="477"/>
        <v>18040</v>
      </c>
      <c r="N2371" s="6">
        <f t="shared" si="478"/>
        <v>1</v>
      </c>
      <c r="O2371" s="2">
        <f t="shared" si="479"/>
        <v>7357.185869187284</v>
      </c>
      <c r="P2371" s="2">
        <f t="shared" si="480"/>
        <v>7357.185869187284</v>
      </c>
    </row>
    <row r="2372" spans="1:16">
      <c r="A2372" s="6">
        <v>3</v>
      </c>
      <c r="B2372" s="6">
        <v>13</v>
      </c>
      <c r="C2372" s="6">
        <v>12</v>
      </c>
      <c r="D2372" s="6">
        <f t="shared" ref="D2372:D2435" si="481">A2372+B2372+C2372</f>
        <v>28</v>
      </c>
      <c r="E2372" s="5">
        <f t="shared" ref="E2372:E2435" si="482">IF(A2372=0,0,A2372*LABOR_HRS_WK_TOM*SEASON_WEEKS*(1+DIM_PCT_TOM)^A2372)</f>
        <v>359.37000000000012</v>
      </c>
      <c r="F2372" s="5">
        <f t="shared" ref="F2372:F2435" si="483">IF(B2372=0,0,B2372*LABOR_HRS_WK_CAR*SEASON_WEEKS*(1+DIM_PCT_CAR)^B2372)</f>
        <v>537.61930749245744</v>
      </c>
      <c r="G2372" s="5">
        <f t="shared" ref="G2372:G2435" si="484">IF(C2372=0,0,C2372*LABOR_HRS_WK_MES*SEASON_WEEKS*(1+DIM_PCT_MES)^C2372)</f>
        <v>626.80743957041921</v>
      </c>
      <c r="H2372" s="5">
        <f t="shared" ref="H2372:H2435" si="485">E2372+F2372+G2372</f>
        <v>1523.7967470628769</v>
      </c>
      <c r="I2372" s="5">
        <f t="shared" ref="I2372:I2435" si="486">MIN(H2372,FARMER_HRS)</f>
        <v>720</v>
      </c>
      <c r="J2372" s="5">
        <f t="shared" ref="J2372:J2435" si="487">MAX(0,H2372-FARMER_HRS)</f>
        <v>803.79674706287688</v>
      </c>
      <c r="K2372" s="2">
        <f t="shared" ref="K2372:K2435" si="488">I2372*FARMER_RATE+J2372*TEMP_WORKER_RATE</f>
        <v>38954.804636508277</v>
      </c>
      <c r="L2372" s="2">
        <f t="shared" ref="L2372:L2435" si="489">A2372*PRICE_TOM+B2372*PRICE_CAR+C2372*PRICE_MES</f>
        <v>86022</v>
      </c>
      <c r="M2372" s="2">
        <f t="shared" ref="M2372:M2435" si="490">A2372*FERT_BED_TOM+B2372*FERT_BED_CAR+C2372*FERT_BED_MES</f>
        <v>18920</v>
      </c>
      <c r="N2372" s="6">
        <f t="shared" ref="N2372:N2435" si="491">IF(AND(D2372&lt;=TOTAL_BEDS,J2372&lt;=TEMP_WORKER_MAX*TEMP_WORKER_HRS),1,0)</f>
        <v>1</v>
      </c>
      <c r="O2372" s="2">
        <f t="shared" ref="O2372:O2435" si="492">L2372-M2372-K2372-FIXED_COSTS</f>
        <v>8147.1953634917227</v>
      </c>
      <c r="P2372" s="2">
        <f t="shared" ref="P2372:P2435" si="493">IF(N2372=1,O2372,"")</f>
        <v>8147.1953634917227</v>
      </c>
    </row>
    <row r="2373" spans="1:16">
      <c r="A2373" s="6">
        <v>3</v>
      </c>
      <c r="B2373" s="6">
        <v>13</v>
      </c>
      <c r="C2373" s="6">
        <v>13</v>
      </c>
      <c r="D2373" s="6">
        <f t="shared" si="481"/>
        <v>29</v>
      </c>
      <c r="E2373" s="5">
        <f t="shared" si="482"/>
        <v>359.37000000000012</v>
      </c>
      <c r="F2373" s="5">
        <f t="shared" si="483"/>
        <v>537.61930749245744</v>
      </c>
      <c r="G2373" s="5">
        <f t="shared" si="484"/>
        <v>687.52941027880343</v>
      </c>
      <c r="H2373" s="5">
        <f t="shared" si="485"/>
        <v>1584.518717771261</v>
      </c>
      <c r="I2373" s="5">
        <f t="shared" si="486"/>
        <v>720</v>
      </c>
      <c r="J2373" s="5">
        <f t="shared" si="487"/>
        <v>864.51871777126098</v>
      </c>
      <c r="K2373" s="2">
        <f t="shared" si="488"/>
        <v>40009.005516862169</v>
      </c>
      <c r="L2373" s="2">
        <f t="shared" si="489"/>
        <v>88722</v>
      </c>
      <c r="M2373" s="2">
        <f t="shared" si="490"/>
        <v>19800</v>
      </c>
      <c r="N2373" s="6">
        <f t="shared" si="491"/>
        <v>1</v>
      </c>
      <c r="O2373" s="2">
        <f t="shared" si="492"/>
        <v>8912.9944831378307</v>
      </c>
      <c r="P2373" s="2">
        <f t="shared" si="493"/>
        <v>8912.9944831378307</v>
      </c>
    </row>
    <row r="2374" spans="1:16">
      <c r="A2374" s="6">
        <v>3</v>
      </c>
      <c r="B2374" s="6">
        <v>13</v>
      </c>
      <c r="C2374" s="6">
        <v>14</v>
      </c>
      <c r="D2374" s="6">
        <f t="shared" si="481"/>
        <v>30</v>
      </c>
      <c r="E2374" s="5">
        <f t="shared" si="482"/>
        <v>359.37000000000012</v>
      </c>
      <c r="F2374" s="5">
        <f t="shared" si="483"/>
        <v>537.61930749245744</v>
      </c>
      <c r="G2374" s="5">
        <f t="shared" si="484"/>
        <v>749.67149159246469</v>
      </c>
      <c r="H2374" s="5">
        <f t="shared" si="485"/>
        <v>1646.6607990849222</v>
      </c>
      <c r="I2374" s="5">
        <f t="shared" si="486"/>
        <v>720</v>
      </c>
      <c r="J2374" s="5">
        <f t="shared" si="487"/>
        <v>926.66079908492225</v>
      </c>
      <c r="K2374" s="2">
        <f t="shared" si="488"/>
        <v>41087.861095224347</v>
      </c>
      <c r="L2374" s="2">
        <f t="shared" si="489"/>
        <v>91422</v>
      </c>
      <c r="M2374" s="2">
        <f t="shared" si="490"/>
        <v>20680</v>
      </c>
      <c r="N2374" s="6">
        <f t="shared" si="491"/>
        <v>1</v>
      </c>
      <c r="O2374" s="2">
        <f t="shared" si="492"/>
        <v>9654.1389047756529</v>
      </c>
      <c r="P2374" s="2">
        <f t="shared" si="493"/>
        <v>9654.1389047756529</v>
      </c>
    </row>
    <row r="2375" spans="1:16">
      <c r="A2375" s="6">
        <v>3</v>
      </c>
      <c r="B2375" s="6">
        <v>13</v>
      </c>
      <c r="C2375" s="6">
        <v>15</v>
      </c>
      <c r="D2375" s="6">
        <f t="shared" si="481"/>
        <v>31</v>
      </c>
      <c r="E2375" s="5">
        <f t="shared" si="482"/>
        <v>359.37000000000012</v>
      </c>
      <c r="F2375" s="5">
        <f t="shared" si="483"/>
        <v>537.61930749245744</v>
      </c>
      <c r="G2375" s="5">
        <f t="shared" si="484"/>
        <v>813.25969846861108</v>
      </c>
      <c r="H2375" s="5">
        <f t="shared" si="485"/>
        <v>1710.2490059610686</v>
      </c>
      <c r="I2375" s="5">
        <f t="shared" si="486"/>
        <v>720</v>
      </c>
      <c r="J2375" s="5">
        <f t="shared" si="487"/>
        <v>990.24900596106863</v>
      </c>
      <c r="K2375" s="2">
        <f t="shared" si="488"/>
        <v>42191.823020157441</v>
      </c>
      <c r="L2375" s="2">
        <f t="shared" si="489"/>
        <v>94122</v>
      </c>
      <c r="M2375" s="2">
        <f t="shared" si="490"/>
        <v>21560</v>
      </c>
      <c r="N2375" s="6">
        <f t="shared" si="491"/>
        <v>1</v>
      </c>
      <c r="O2375" s="2">
        <f t="shared" si="492"/>
        <v>10370.176979842559</v>
      </c>
      <c r="P2375" s="2">
        <f t="shared" si="493"/>
        <v>10370.176979842559</v>
      </c>
    </row>
    <row r="2376" spans="1:16">
      <c r="A2376" s="6">
        <v>3</v>
      </c>
      <c r="B2376" s="6">
        <v>13</v>
      </c>
      <c r="C2376" s="6">
        <v>16</v>
      </c>
      <c r="D2376" s="6">
        <f t="shared" si="481"/>
        <v>32</v>
      </c>
      <c r="E2376" s="5">
        <f t="shared" si="482"/>
        <v>359.37000000000012</v>
      </c>
      <c r="F2376" s="5">
        <f t="shared" si="483"/>
        <v>537.61930749245744</v>
      </c>
      <c r="G2376" s="5">
        <f t="shared" si="484"/>
        <v>878.32047434610013</v>
      </c>
      <c r="H2376" s="5">
        <f t="shared" si="485"/>
        <v>1775.3097818385577</v>
      </c>
      <c r="I2376" s="5">
        <f t="shared" si="486"/>
        <v>720</v>
      </c>
      <c r="J2376" s="5">
        <f t="shared" si="487"/>
        <v>1055.3097818385577</v>
      </c>
      <c r="K2376" s="2">
        <f t="shared" si="488"/>
        <v>43321.35037914163</v>
      </c>
      <c r="L2376" s="2">
        <f t="shared" si="489"/>
        <v>96822</v>
      </c>
      <c r="M2376" s="2">
        <f t="shared" si="490"/>
        <v>22440</v>
      </c>
      <c r="N2376" s="6">
        <f t="shared" si="491"/>
        <v>1</v>
      </c>
      <c r="O2376" s="2">
        <f t="shared" si="492"/>
        <v>11060.64962085837</v>
      </c>
      <c r="P2376" s="2">
        <f t="shared" si="493"/>
        <v>11060.64962085837</v>
      </c>
    </row>
    <row r="2377" spans="1:16">
      <c r="A2377" s="6">
        <v>3</v>
      </c>
      <c r="B2377" s="6">
        <v>13</v>
      </c>
      <c r="C2377" s="6">
        <v>17</v>
      </c>
      <c r="D2377" s="6">
        <f t="shared" si="481"/>
        <v>33</v>
      </c>
      <c r="E2377" s="5">
        <f t="shared" si="482"/>
        <v>359.37000000000012</v>
      </c>
      <c r="F2377" s="5">
        <f t="shared" si="483"/>
        <v>537.61930749245744</v>
      </c>
      <c r="G2377" s="5">
        <f t="shared" si="484"/>
        <v>944.88069779264049</v>
      </c>
      <c r="H2377" s="5">
        <f t="shared" si="485"/>
        <v>1841.8700052850982</v>
      </c>
      <c r="I2377" s="5">
        <f t="shared" si="486"/>
        <v>720</v>
      </c>
      <c r="J2377" s="5">
        <f t="shared" si="487"/>
        <v>1121.8700052850982</v>
      </c>
      <c r="K2377" s="2">
        <f t="shared" si="488"/>
        <v>44476.9098139774</v>
      </c>
      <c r="L2377" s="2">
        <f t="shared" si="489"/>
        <v>99522</v>
      </c>
      <c r="M2377" s="2">
        <f t="shared" si="490"/>
        <v>23320</v>
      </c>
      <c r="N2377" s="6">
        <f t="shared" si="491"/>
        <v>1</v>
      </c>
      <c r="O2377" s="2">
        <f t="shared" si="492"/>
        <v>11725.0901860226</v>
      </c>
      <c r="P2377" s="2">
        <f t="shared" si="493"/>
        <v>11725.0901860226</v>
      </c>
    </row>
    <row r="2378" spans="1:16">
      <c r="A2378" s="6">
        <v>3</v>
      </c>
      <c r="B2378" s="6">
        <v>13</v>
      </c>
      <c r="C2378" s="6">
        <v>18</v>
      </c>
      <c r="D2378" s="6">
        <f t="shared" si="481"/>
        <v>34</v>
      </c>
      <c r="E2378" s="5">
        <f t="shared" si="482"/>
        <v>359.37000000000012</v>
      </c>
      <c r="F2378" s="5">
        <f t="shared" si="483"/>
        <v>537.61930749245744</v>
      </c>
      <c r="G2378" s="5">
        <f t="shared" si="484"/>
        <v>1012.9676892512279</v>
      </c>
      <c r="H2378" s="5">
        <f t="shared" si="485"/>
        <v>1909.9569967436855</v>
      </c>
      <c r="I2378" s="5">
        <f t="shared" si="486"/>
        <v>720</v>
      </c>
      <c r="J2378" s="5">
        <f t="shared" si="487"/>
        <v>1189.9569967436855</v>
      </c>
      <c r="K2378" s="2">
        <f t="shared" si="488"/>
        <v>45658.975637911208</v>
      </c>
      <c r="L2378" s="2">
        <f t="shared" si="489"/>
        <v>102222</v>
      </c>
      <c r="M2378" s="2">
        <f t="shared" si="490"/>
        <v>24200</v>
      </c>
      <c r="N2378" s="6">
        <f t="shared" si="491"/>
        <v>1</v>
      </c>
      <c r="O2378" s="2">
        <f t="shared" si="492"/>
        <v>12363.024362088792</v>
      </c>
      <c r="P2378" s="2">
        <f t="shared" si="493"/>
        <v>12363.024362088792</v>
      </c>
    </row>
    <row r="2379" spans="1:16">
      <c r="A2379" s="6">
        <v>3</v>
      </c>
      <c r="B2379" s="6">
        <v>13</v>
      </c>
      <c r="C2379" s="6">
        <v>19</v>
      </c>
      <c r="D2379" s="6">
        <f t="shared" si="481"/>
        <v>35</v>
      </c>
      <c r="E2379" s="5">
        <f t="shared" si="482"/>
        <v>359.37000000000012</v>
      </c>
      <c r="F2379" s="5">
        <f t="shared" si="483"/>
        <v>537.61930749245744</v>
      </c>
      <c r="G2379" s="5">
        <f t="shared" si="484"/>
        <v>1082.6092178872495</v>
      </c>
      <c r="H2379" s="5">
        <f t="shared" si="485"/>
        <v>1979.5985253797071</v>
      </c>
      <c r="I2379" s="5">
        <f t="shared" si="486"/>
        <v>720</v>
      </c>
      <c r="J2379" s="5">
        <f t="shared" si="487"/>
        <v>1259.5985253797071</v>
      </c>
      <c r="K2379" s="2">
        <f t="shared" si="488"/>
        <v>46868.029954508806</v>
      </c>
      <c r="L2379" s="2">
        <f t="shared" si="489"/>
        <v>104922</v>
      </c>
      <c r="M2379" s="2">
        <f t="shared" si="490"/>
        <v>25080</v>
      </c>
      <c r="N2379" s="6">
        <f t="shared" si="491"/>
        <v>1</v>
      </c>
      <c r="O2379" s="2">
        <f t="shared" si="492"/>
        <v>12973.970045491194</v>
      </c>
      <c r="P2379" s="2">
        <f t="shared" si="493"/>
        <v>12973.970045491194</v>
      </c>
    </row>
    <row r="2380" spans="1:16">
      <c r="A2380" s="6">
        <v>3</v>
      </c>
      <c r="B2380" s="6">
        <v>13</v>
      </c>
      <c r="C2380" s="6">
        <v>20</v>
      </c>
      <c r="D2380" s="6">
        <f t="shared" si="481"/>
        <v>36</v>
      </c>
      <c r="E2380" s="5">
        <f t="shared" si="482"/>
        <v>359.37000000000012</v>
      </c>
      <c r="F2380" s="5">
        <f t="shared" si="483"/>
        <v>537.61930749245744</v>
      </c>
      <c r="G2380" s="5">
        <f t="shared" si="484"/>
        <v>1153.8335085377266</v>
      </c>
      <c r="H2380" s="5">
        <f t="shared" si="485"/>
        <v>2050.8228160301842</v>
      </c>
      <c r="I2380" s="5">
        <f t="shared" si="486"/>
        <v>720</v>
      </c>
      <c r="J2380" s="5">
        <f t="shared" si="487"/>
        <v>1330.8228160301842</v>
      </c>
      <c r="K2380" s="2">
        <f t="shared" si="488"/>
        <v>48104.562778301814</v>
      </c>
      <c r="L2380" s="2">
        <f t="shared" si="489"/>
        <v>107622</v>
      </c>
      <c r="M2380" s="2">
        <f t="shared" si="490"/>
        <v>25960</v>
      </c>
      <c r="N2380" s="6">
        <f t="shared" si="491"/>
        <v>1</v>
      </c>
      <c r="O2380" s="2">
        <f t="shared" si="492"/>
        <v>13557.437221698186</v>
      </c>
      <c r="P2380" s="2">
        <f t="shared" si="493"/>
        <v>13557.437221698186</v>
      </c>
    </row>
    <row r="2381" spans="1:16">
      <c r="A2381" s="6">
        <v>3</v>
      </c>
      <c r="B2381" s="6">
        <v>13</v>
      </c>
      <c r="C2381" s="6">
        <v>21</v>
      </c>
      <c r="D2381" s="6">
        <f t="shared" si="481"/>
        <v>37</v>
      </c>
      <c r="E2381" s="5">
        <f t="shared" si="482"/>
        <v>359.37000000000012</v>
      </c>
      <c r="F2381" s="5">
        <f t="shared" si="483"/>
        <v>537.61930749245744</v>
      </c>
      <c r="G2381" s="5">
        <f t="shared" si="484"/>
        <v>1226.6692487641703</v>
      </c>
      <c r="H2381" s="5">
        <f t="shared" si="485"/>
        <v>2123.6585562566279</v>
      </c>
      <c r="I2381" s="5">
        <f t="shared" si="486"/>
        <v>720</v>
      </c>
      <c r="J2381" s="5">
        <f t="shared" si="487"/>
        <v>1403.6585562566279</v>
      </c>
      <c r="K2381" s="2">
        <f t="shared" si="488"/>
        <v>49369.072157233124</v>
      </c>
      <c r="L2381" s="2">
        <f t="shared" si="489"/>
        <v>110322</v>
      </c>
      <c r="M2381" s="2">
        <f t="shared" si="490"/>
        <v>26840</v>
      </c>
      <c r="N2381" s="6">
        <f t="shared" si="491"/>
        <v>1</v>
      </c>
      <c r="O2381" s="2">
        <f t="shared" si="492"/>
        <v>14112.927842766876</v>
      </c>
      <c r="P2381" s="2">
        <f t="shared" si="493"/>
        <v>14112.927842766876</v>
      </c>
    </row>
    <row r="2382" spans="1:16">
      <c r="A2382" s="6">
        <v>3</v>
      </c>
      <c r="B2382" s="6">
        <v>13</v>
      </c>
      <c r="C2382" s="6">
        <v>22</v>
      </c>
      <c r="D2382" s="6">
        <f t="shared" si="481"/>
        <v>38</v>
      </c>
      <c r="E2382" s="5">
        <f t="shared" si="482"/>
        <v>359.37000000000012</v>
      </c>
      <c r="F2382" s="5">
        <f t="shared" si="483"/>
        <v>537.61930749245744</v>
      </c>
      <c r="G2382" s="5">
        <f t="shared" si="484"/>
        <v>1301.1455960105666</v>
      </c>
      <c r="H2382" s="5">
        <f t="shared" si="485"/>
        <v>2198.1349035030244</v>
      </c>
      <c r="I2382" s="5">
        <f t="shared" si="486"/>
        <v>720</v>
      </c>
      <c r="J2382" s="5">
        <f t="shared" si="487"/>
        <v>1478.1349035030244</v>
      </c>
      <c r="K2382" s="2">
        <f t="shared" si="488"/>
        <v>50662.064296927507</v>
      </c>
      <c r="L2382" s="2">
        <f t="shared" si="489"/>
        <v>113022</v>
      </c>
      <c r="M2382" s="2">
        <f t="shared" si="490"/>
        <v>27720</v>
      </c>
      <c r="N2382" s="6">
        <f t="shared" si="491"/>
        <v>1</v>
      </c>
      <c r="O2382" s="2">
        <f t="shared" si="492"/>
        <v>14639.935703072493</v>
      </c>
      <c r="P2382" s="2">
        <f t="shared" si="493"/>
        <v>14639.935703072493</v>
      </c>
    </row>
    <row r="2383" spans="1:16">
      <c r="A2383" s="6">
        <v>3</v>
      </c>
      <c r="B2383" s="6">
        <v>13</v>
      </c>
      <c r="C2383" s="6">
        <v>23</v>
      </c>
      <c r="D2383" s="6">
        <f t="shared" si="481"/>
        <v>39</v>
      </c>
      <c r="E2383" s="5">
        <f t="shared" si="482"/>
        <v>359.37000000000012</v>
      </c>
      <c r="F2383" s="5">
        <f t="shared" si="483"/>
        <v>537.61930749245744</v>
      </c>
      <c r="G2383" s="5">
        <f t="shared" si="484"/>
        <v>1377.292184868003</v>
      </c>
      <c r="H2383" s="5">
        <f t="shared" si="485"/>
        <v>2274.2814923604606</v>
      </c>
      <c r="I2383" s="5">
        <f t="shared" si="486"/>
        <v>720</v>
      </c>
      <c r="J2383" s="5">
        <f t="shared" si="487"/>
        <v>1554.2814923604606</v>
      </c>
      <c r="K2383" s="2">
        <f t="shared" si="488"/>
        <v>51984.053686813553</v>
      </c>
      <c r="L2383" s="2">
        <f t="shared" si="489"/>
        <v>115722</v>
      </c>
      <c r="M2383" s="2">
        <f t="shared" si="490"/>
        <v>28600</v>
      </c>
      <c r="N2383" s="6">
        <f t="shared" si="491"/>
        <v>1</v>
      </c>
      <c r="O2383" s="2">
        <f t="shared" si="492"/>
        <v>15137.946313186447</v>
      </c>
      <c r="P2383" s="2">
        <f t="shared" si="493"/>
        <v>15137.946313186447</v>
      </c>
    </row>
    <row r="2384" spans="1:16">
      <c r="A2384" s="6">
        <v>3</v>
      </c>
      <c r="B2384" s="6">
        <v>13</v>
      </c>
      <c r="C2384" s="6">
        <v>24</v>
      </c>
      <c r="D2384" s="6">
        <f t="shared" si="481"/>
        <v>40</v>
      </c>
      <c r="E2384" s="5">
        <f t="shared" si="482"/>
        <v>359.37000000000012</v>
      </c>
      <c r="F2384" s="5">
        <f t="shared" si="483"/>
        <v>537.61930749245744</v>
      </c>
      <c r="G2384" s="5">
        <f t="shared" si="484"/>
        <v>1455.1391344474989</v>
      </c>
      <c r="H2384" s="5">
        <f t="shared" si="485"/>
        <v>2352.1284419399562</v>
      </c>
      <c r="I2384" s="5">
        <f t="shared" si="486"/>
        <v>720</v>
      </c>
      <c r="J2384" s="5">
        <f t="shared" si="487"/>
        <v>1632.1284419399562</v>
      </c>
      <c r="K2384" s="2">
        <f t="shared" si="488"/>
        <v>53335.563228124243</v>
      </c>
      <c r="L2384" s="2">
        <f t="shared" si="489"/>
        <v>118422</v>
      </c>
      <c r="M2384" s="2">
        <f t="shared" si="490"/>
        <v>29480</v>
      </c>
      <c r="N2384" s="6">
        <f t="shared" si="491"/>
        <v>1</v>
      </c>
      <c r="O2384" s="2">
        <f t="shared" si="492"/>
        <v>15606.436771875757</v>
      </c>
      <c r="P2384" s="2">
        <f t="shared" si="493"/>
        <v>15606.436771875757</v>
      </c>
    </row>
    <row r="2385" spans="1:16">
      <c r="A2385" s="6">
        <v>3</v>
      </c>
      <c r="B2385" s="6">
        <v>13</v>
      </c>
      <c r="C2385" s="6">
        <v>25</v>
      </c>
      <c r="D2385" s="6">
        <f t="shared" si="481"/>
        <v>41</v>
      </c>
      <c r="E2385" s="5">
        <f t="shared" si="482"/>
        <v>359.37000000000012</v>
      </c>
      <c r="F2385" s="5">
        <f t="shared" si="483"/>
        <v>537.61930749245744</v>
      </c>
      <c r="G2385" s="5">
        <f t="shared" si="484"/>
        <v>1534.7170558625965</v>
      </c>
      <c r="H2385" s="5">
        <f t="shared" si="485"/>
        <v>2431.7063633550542</v>
      </c>
      <c r="I2385" s="5">
        <f t="shared" si="486"/>
        <v>720</v>
      </c>
      <c r="J2385" s="5">
        <f t="shared" si="487"/>
        <v>1711.7063633550542</v>
      </c>
      <c r="K2385" s="2">
        <f t="shared" si="488"/>
        <v>54717.124363803028</v>
      </c>
      <c r="L2385" s="2">
        <f t="shared" si="489"/>
        <v>121122</v>
      </c>
      <c r="M2385" s="2">
        <f t="shared" si="490"/>
        <v>30360</v>
      </c>
      <c r="N2385" s="6">
        <f t="shared" si="491"/>
        <v>1</v>
      </c>
      <c r="O2385" s="2">
        <f t="shared" si="492"/>
        <v>16044.875636196972</v>
      </c>
      <c r="P2385" s="2">
        <f t="shared" si="493"/>
        <v>16044.875636196972</v>
      </c>
    </row>
    <row r="2386" spans="1:16">
      <c r="A2386" s="6">
        <v>3</v>
      </c>
      <c r="B2386" s="6">
        <v>13</v>
      </c>
      <c r="C2386" s="6">
        <v>26</v>
      </c>
      <c r="D2386" s="6">
        <f t="shared" si="481"/>
        <v>42</v>
      </c>
      <c r="E2386" s="5">
        <f t="shared" si="482"/>
        <v>359.37000000000012</v>
      </c>
      <c r="F2386" s="5">
        <f t="shared" si="483"/>
        <v>537.61930749245744</v>
      </c>
      <c r="G2386" s="5">
        <f t="shared" si="484"/>
        <v>1616.0570598233144</v>
      </c>
      <c r="H2386" s="5">
        <f t="shared" si="485"/>
        <v>2513.0463673157719</v>
      </c>
      <c r="I2386" s="5">
        <f t="shared" si="486"/>
        <v>720</v>
      </c>
      <c r="J2386" s="5">
        <f t="shared" si="487"/>
        <v>1793.0463673157719</v>
      </c>
      <c r="K2386" s="2">
        <f t="shared" si="488"/>
        <v>56129.277210343265</v>
      </c>
      <c r="L2386" s="2">
        <f t="shared" si="489"/>
        <v>123822</v>
      </c>
      <c r="M2386" s="2">
        <f t="shared" si="490"/>
        <v>31240</v>
      </c>
      <c r="N2386" s="6">
        <f t="shared" si="491"/>
        <v>1</v>
      </c>
      <c r="O2386" s="2">
        <f t="shared" si="492"/>
        <v>16452.722789656735</v>
      </c>
      <c r="P2386" s="2">
        <f t="shared" si="493"/>
        <v>16452.722789656735</v>
      </c>
    </row>
    <row r="2387" spans="1:16">
      <c r="A2387" s="6">
        <v>3</v>
      </c>
      <c r="B2387" s="6">
        <v>13</v>
      </c>
      <c r="C2387" s="6">
        <v>27</v>
      </c>
      <c r="D2387" s="6">
        <f t="shared" si="481"/>
        <v>43</v>
      </c>
      <c r="E2387" s="5">
        <f t="shared" si="482"/>
        <v>359.37000000000012</v>
      </c>
      <c r="F2387" s="5">
        <f t="shared" si="483"/>
        <v>537.61930749245744</v>
      </c>
      <c r="G2387" s="5">
        <f t="shared" si="484"/>
        <v>1699.1907643430709</v>
      </c>
      <c r="H2387" s="5">
        <f t="shared" si="485"/>
        <v>2596.1800718355285</v>
      </c>
      <c r="I2387" s="5">
        <f t="shared" si="486"/>
        <v>720</v>
      </c>
      <c r="J2387" s="5">
        <f t="shared" si="487"/>
        <v>1876.1800718355285</v>
      </c>
      <c r="K2387" s="2">
        <f t="shared" si="488"/>
        <v>57572.570691589033</v>
      </c>
      <c r="L2387" s="2">
        <f t="shared" si="489"/>
        <v>126522</v>
      </c>
      <c r="M2387" s="2">
        <f t="shared" si="490"/>
        <v>32120</v>
      </c>
      <c r="N2387" s="6">
        <f t="shared" si="491"/>
        <v>1</v>
      </c>
      <c r="O2387" s="2">
        <f t="shared" si="492"/>
        <v>16829.429308410967</v>
      </c>
      <c r="P2387" s="2">
        <f t="shared" si="493"/>
        <v>16829.429308410967</v>
      </c>
    </row>
    <row r="2388" spans="1:16">
      <c r="A2388" s="6">
        <v>3</v>
      </c>
      <c r="B2388" s="6">
        <v>13</v>
      </c>
      <c r="C2388" s="6">
        <v>28</v>
      </c>
      <c r="D2388" s="6">
        <f t="shared" si="481"/>
        <v>44</v>
      </c>
      <c r="E2388" s="5">
        <f t="shared" si="482"/>
        <v>359.37000000000012</v>
      </c>
      <c r="F2388" s="5">
        <f t="shared" si="483"/>
        <v>537.61930749245744</v>
      </c>
      <c r="G2388" s="5">
        <f t="shared" si="484"/>
        <v>1784.1503025602246</v>
      </c>
      <c r="H2388" s="5">
        <f t="shared" si="485"/>
        <v>2681.1396100526822</v>
      </c>
      <c r="I2388" s="5">
        <f t="shared" si="486"/>
        <v>720</v>
      </c>
      <c r="J2388" s="5">
        <f t="shared" si="487"/>
        <v>1961.1396100526822</v>
      </c>
      <c r="K2388" s="2">
        <f t="shared" si="488"/>
        <v>59047.562674525732</v>
      </c>
      <c r="L2388" s="2">
        <f t="shared" si="489"/>
        <v>129222</v>
      </c>
      <c r="M2388" s="2">
        <f t="shared" si="490"/>
        <v>33000</v>
      </c>
      <c r="N2388" s="6">
        <f t="shared" si="491"/>
        <v>1</v>
      </c>
      <c r="O2388" s="2">
        <f t="shared" si="492"/>
        <v>17174.437325474268</v>
      </c>
      <c r="P2388" s="2">
        <f t="shared" si="493"/>
        <v>17174.437325474268</v>
      </c>
    </row>
    <row r="2389" spans="1:16">
      <c r="A2389" s="6">
        <v>3</v>
      </c>
      <c r="B2389" s="6">
        <v>13</v>
      </c>
      <c r="C2389" s="6">
        <v>29</v>
      </c>
      <c r="D2389" s="6">
        <f t="shared" si="481"/>
        <v>45</v>
      </c>
      <c r="E2389" s="5">
        <f t="shared" si="482"/>
        <v>359.37000000000012</v>
      </c>
      <c r="F2389" s="5">
        <f t="shared" si="483"/>
        <v>537.61930749245744</v>
      </c>
      <c r="G2389" s="5">
        <f t="shared" si="484"/>
        <v>1870.9683306758782</v>
      </c>
      <c r="H2389" s="5">
        <f t="shared" si="485"/>
        <v>2767.9576381683355</v>
      </c>
      <c r="I2389" s="5">
        <f t="shared" si="486"/>
        <v>720</v>
      </c>
      <c r="J2389" s="5">
        <f t="shared" si="487"/>
        <v>2047.9576381683355</v>
      </c>
      <c r="K2389" s="2">
        <f t="shared" si="488"/>
        <v>60554.820107089159</v>
      </c>
      <c r="L2389" s="2">
        <f t="shared" si="489"/>
        <v>131922</v>
      </c>
      <c r="M2389" s="2">
        <f t="shared" si="490"/>
        <v>33880</v>
      </c>
      <c r="N2389" s="6">
        <f t="shared" si="491"/>
        <v>1</v>
      </c>
      <c r="O2389" s="2">
        <f t="shared" si="492"/>
        <v>17487.179892910841</v>
      </c>
      <c r="P2389" s="2">
        <f t="shared" si="493"/>
        <v>17487.179892910841</v>
      </c>
    </row>
    <row r="2390" spans="1:16">
      <c r="A2390" s="6">
        <v>3</v>
      </c>
      <c r="B2390" s="6">
        <v>13</v>
      </c>
      <c r="C2390" s="6">
        <v>30</v>
      </c>
      <c r="D2390" s="6">
        <f t="shared" si="481"/>
        <v>46</v>
      </c>
      <c r="E2390" s="5">
        <f t="shared" si="482"/>
        <v>359.37000000000012</v>
      </c>
      <c r="F2390" s="5">
        <f t="shared" si="483"/>
        <v>537.61930749245744</v>
      </c>
      <c r="G2390" s="5">
        <f t="shared" si="484"/>
        <v>1959.6780360096488</v>
      </c>
      <c r="H2390" s="5">
        <f t="shared" si="485"/>
        <v>2856.6673435021066</v>
      </c>
      <c r="I2390" s="5">
        <f t="shared" si="486"/>
        <v>720</v>
      </c>
      <c r="J2390" s="5">
        <f t="shared" si="487"/>
        <v>2136.6673435021066</v>
      </c>
      <c r="K2390" s="2">
        <f t="shared" si="488"/>
        <v>62094.919158022683</v>
      </c>
      <c r="L2390" s="2">
        <f t="shared" si="489"/>
        <v>134622</v>
      </c>
      <c r="M2390" s="2">
        <f t="shared" si="490"/>
        <v>34760</v>
      </c>
      <c r="N2390" s="6">
        <f t="shared" si="491"/>
        <v>1</v>
      </c>
      <c r="O2390" s="2">
        <f t="shared" si="492"/>
        <v>17767.080841977317</v>
      </c>
      <c r="P2390" s="2">
        <f t="shared" si="493"/>
        <v>17767.080841977317</v>
      </c>
    </row>
    <row r="2391" spans="1:16">
      <c r="A2391" s="6">
        <v>3</v>
      </c>
      <c r="B2391" s="6">
        <v>14</v>
      </c>
      <c r="C2391" s="6">
        <v>0</v>
      </c>
      <c r="D2391" s="6">
        <f t="shared" si="481"/>
        <v>17</v>
      </c>
      <c r="E2391" s="5">
        <f t="shared" si="482"/>
        <v>359.37000000000012</v>
      </c>
      <c r="F2391" s="5">
        <f t="shared" si="483"/>
        <v>593.44900480898184</v>
      </c>
      <c r="G2391" s="5">
        <f t="shared" si="484"/>
        <v>0</v>
      </c>
      <c r="H2391" s="5">
        <f t="shared" si="485"/>
        <v>952.81900480898196</v>
      </c>
      <c r="I2391" s="5">
        <f t="shared" si="486"/>
        <v>720</v>
      </c>
      <c r="J2391" s="5">
        <f t="shared" si="487"/>
        <v>232.81900480898196</v>
      </c>
      <c r="K2391" s="2">
        <f t="shared" si="488"/>
        <v>29041.996611267048</v>
      </c>
      <c r="L2391" s="2">
        <f t="shared" si="489"/>
        <v>55716</v>
      </c>
      <c r="M2391" s="2">
        <f t="shared" si="490"/>
        <v>8800</v>
      </c>
      <c r="N2391" s="6">
        <f t="shared" si="491"/>
        <v>1</v>
      </c>
      <c r="O2391" s="2">
        <f t="shared" si="492"/>
        <v>-2125.9966112670481</v>
      </c>
      <c r="P2391" s="2">
        <f t="shared" si="493"/>
        <v>-2125.9966112670481</v>
      </c>
    </row>
    <row r="2392" spans="1:16">
      <c r="A2392" s="6">
        <v>3</v>
      </c>
      <c r="B2392" s="6">
        <v>14</v>
      </c>
      <c r="C2392" s="6">
        <v>1</v>
      </c>
      <c r="D2392" s="6">
        <f t="shared" si="481"/>
        <v>18</v>
      </c>
      <c r="E2392" s="5">
        <f t="shared" si="482"/>
        <v>359.37000000000012</v>
      </c>
      <c r="F2392" s="5">
        <f t="shared" si="483"/>
        <v>593.44900480898184</v>
      </c>
      <c r="G2392" s="5">
        <f t="shared" si="484"/>
        <v>45.5625</v>
      </c>
      <c r="H2392" s="5">
        <f t="shared" si="485"/>
        <v>998.38150480898196</v>
      </c>
      <c r="I2392" s="5">
        <f t="shared" si="486"/>
        <v>720</v>
      </c>
      <c r="J2392" s="5">
        <f t="shared" si="487"/>
        <v>278.38150480898196</v>
      </c>
      <c r="K2392" s="2">
        <f t="shared" si="488"/>
        <v>29833.012236267048</v>
      </c>
      <c r="L2392" s="2">
        <f t="shared" si="489"/>
        <v>58416</v>
      </c>
      <c r="M2392" s="2">
        <f t="shared" si="490"/>
        <v>9680</v>
      </c>
      <c r="N2392" s="6">
        <f t="shared" si="491"/>
        <v>1</v>
      </c>
      <c r="O2392" s="2">
        <f t="shared" si="492"/>
        <v>-1097.0122362670481</v>
      </c>
      <c r="P2392" s="2">
        <f t="shared" si="493"/>
        <v>-1097.0122362670481</v>
      </c>
    </row>
    <row r="2393" spans="1:16">
      <c r="A2393" s="6">
        <v>3</v>
      </c>
      <c r="B2393" s="6">
        <v>14</v>
      </c>
      <c r="C2393" s="6">
        <v>2</v>
      </c>
      <c r="D2393" s="6">
        <f t="shared" si="481"/>
        <v>19</v>
      </c>
      <c r="E2393" s="5">
        <f t="shared" si="482"/>
        <v>359.37000000000012</v>
      </c>
      <c r="F2393" s="5">
        <f t="shared" si="483"/>
        <v>593.44900480898184</v>
      </c>
      <c r="G2393" s="5">
        <f t="shared" si="484"/>
        <v>92.264062499999994</v>
      </c>
      <c r="H2393" s="5">
        <f t="shared" si="485"/>
        <v>1045.083067308982</v>
      </c>
      <c r="I2393" s="5">
        <f t="shared" si="486"/>
        <v>720</v>
      </c>
      <c r="J2393" s="5">
        <f t="shared" si="487"/>
        <v>325.08306730898198</v>
      </c>
      <c r="K2393" s="2">
        <f t="shared" si="488"/>
        <v>30643.803251892048</v>
      </c>
      <c r="L2393" s="2">
        <f t="shared" si="489"/>
        <v>61116</v>
      </c>
      <c r="M2393" s="2">
        <f t="shared" si="490"/>
        <v>10560</v>
      </c>
      <c r="N2393" s="6">
        <f t="shared" si="491"/>
        <v>1</v>
      </c>
      <c r="O2393" s="2">
        <f t="shared" si="492"/>
        <v>-87.803251892048138</v>
      </c>
      <c r="P2393" s="2">
        <f t="shared" si="493"/>
        <v>-87.803251892048138</v>
      </c>
    </row>
    <row r="2394" spans="1:16">
      <c r="A2394" s="6">
        <v>3</v>
      </c>
      <c r="B2394" s="6">
        <v>14</v>
      </c>
      <c r="C2394" s="6">
        <v>3</v>
      </c>
      <c r="D2394" s="6">
        <f t="shared" si="481"/>
        <v>20</v>
      </c>
      <c r="E2394" s="5">
        <f t="shared" si="482"/>
        <v>359.37000000000012</v>
      </c>
      <c r="F2394" s="5">
        <f t="shared" si="483"/>
        <v>593.44900480898184</v>
      </c>
      <c r="G2394" s="5">
        <f t="shared" si="484"/>
        <v>140.12604492187498</v>
      </c>
      <c r="H2394" s="5">
        <f t="shared" si="485"/>
        <v>1092.9450497308569</v>
      </c>
      <c r="I2394" s="5">
        <f t="shared" si="486"/>
        <v>720</v>
      </c>
      <c r="J2394" s="5">
        <f t="shared" si="487"/>
        <v>372.94504973085691</v>
      </c>
      <c r="K2394" s="2">
        <f t="shared" si="488"/>
        <v>31474.740446716267</v>
      </c>
      <c r="L2394" s="2">
        <f t="shared" si="489"/>
        <v>63816</v>
      </c>
      <c r="M2394" s="2">
        <f t="shared" si="490"/>
        <v>11440</v>
      </c>
      <c r="N2394" s="6">
        <f t="shared" si="491"/>
        <v>1</v>
      </c>
      <c r="O2394" s="2">
        <f t="shared" si="492"/>
        <v>901.25955328373311</v>
      </c>
      <c r="P2394" s="2">
        <f t="shared" si="493"/>
        <v>901.25955328373311</v>
      </c>
    </row>
    <row r="2395" spans="1:16">
      <c r="A2395" s="6">
        <v>3</v>
      </c>
      <c r="B2395" s="6">
        <v>14</v>
      </c>
      <c r="C2395" s="6">
        <v>4</v>
      </c>
      <c r="D2395" s="6">
        <f t="shared" si="481"/>
        <v>21</v>
      </c>
      <c r="E2395" s="5">
        <f t="shared" si="482"/>
        <v>359.37000000000012</v>
      </c>
      <c r="F2395" s="5">
        <f t="shared" si="483"/>
        <v>593.44900480898184</v>
      </c>
      <c r="G2395" s="5">
        <f t="shared" si="484"/>
        <v>189.17016064453125</v>
      </c>
      <c r="H2395" s="5">
        <f t="shared" si="485"/>
        <v>1141.9891654535131</v>
      </c>
      <c r="I2395" s="5">
        <f t="shared" si="486"/>
        <v>720</v>
      </c>
      <c r="J2395" s="5">
        <f t="shared" si="487"/>
        <v>421.98916545351312</v>
      </c>
      <c r="K2395" s="2">
        <f t="shared" si="488"/>
        <v>32326.20078912349</v>
      </c>
      <c r="L2395" s="2">
        <f t="shared" si="489"/>
        <v>66516</v>
      </c>
      <c r="M2395" s="2">
        <f t="shared" si="490"/>
        <v>12320</v>
      </c>
      <c r="N2395" s="6">
        <f t="shared" si="491"/>
        <v>1</v>
      </c>
      <c r="O2395" s="2">
        <f t="shared" si="492"/>
        <v>1869.7992108765102</v>
      </c>
      <c r="P2395" s="2">
        <f t="shared" si="493"/>
        <v>1869.7992108765102</v>
      </c>
    </row>
    <row r="2396" spans="1:16">
      <c r="A2396" s="6">
        <v>3</v>
      </c>
      <c r="B2396" s="6">
        <v>14</v>
      </c>
      <c r="C2396" s="6">
        <v>5</v>
      </c>
      <c r="D2396" s="6">
        <f t="shared" si="481"/>
        <v>22</v>
      </c>
      <c r="E2396" s="5">
        <f t="shared" si="482"/>
        <v>359.37000000000012</v>
      </c>
      <c r="F2396" s="5">
        <f t="shared" si="483"/>
        <v>593.44900480898184</v>
      </c>
      <c r="G2396" s="5">
        <f t="shared" si="484"/>
        <v>239.41848456573481</v>
      </c>
      <c r="H2396" s="5">
        <f t="shared" si="485"/>
        <v>1192.2374893747167</v>
      </c>
      <c r="I2396" s="5">
        <f t="shared" si="486"/>
        <v>720</v>
      </c>
      <c r="J2396" s="5">
        <f t="shared" si="487"/>
        <v>472.23748937471669</v>
      </c>
      <c r="K2396" s="2">
        <f t="shared" si="488"/>
        <v>33198.567523866608</v>
      </c>
      <c r="L2396" s="2">
        <f t="shared" si="489"/>
        <v>69216</v>
      </c>
      <c r="M2396" s="2">
        <f t="shared" si="490"/>
        <v>13200</v>
      </c>
      <c r="N2396" s="6">
        <f t="shared" si="491"/>
        <v>1</v>
      </c>
      <c r="O2396" s="2">
        <f t="shared" si="492"/>
        <v>2817.4324761333919</v>
      </c>
      <c r="P2396" s="2">
        <f t="shared" si="493"/>
        <v>2817.4324761333919</v>
      </c>
    </row>
    <row r="2397" spans="1:16">
      <c r="A2397" s="6">
        <v>3</v>
      </c>
      <c r="B2397" s="6">
        <v>14</v>
      </c>
      <c r="C2397" s="6">
        <v>6</v>
      </c>
      <c r="D2397" s="6">
        <f t="shared" si="481"/>
        <v>23</v>
      </c>
      <c r="E2397" s="5">
        <f t="shared" si="482"/>
        <v>359.37000000000012</v>
      </c>
      <c r="F2397" s="5">
        <f t="shared" si="483"/>
        <v>593.44900480898184</v>
      </c>
      <c r="G2397" s="5">
        <f t="shared" si="484"/>
        <v>290.89345874736784</v>
      </c>
      <c r="H2397" s="5">
        <f t="shared" si="485"/>
        <v>1243.7124635563498</v>
      </c>
      <c r="I2397" s="5">
        <f t="shared" si="486"/>
        <v>720</v>
      </c>
      <c r="J2397" s="5">
        <f t="shared" si="487"/>
        <v>523.7124635563498</v>
      </c>
      <c r="K2397" s="2">
        <f t="shared" si="488"/>
        <v>34092.230270075517</v>
      </c>
      <c r="L2397" s="2">
        <f t="shared" si="489"/>
        <v>71916</v>
      </c>
      <c r="M2397" s="2">
        <f t="shared" si="490"/>
        <v>14080</v>
      </c>
      <c r="N2397" s="6">
        <f t="shared" si="491"/>
        <v>1</v>
      </c>
      <c r="O2397" s="2">
        <f t="shared" si="492"/>
        <v>3743.7697299244828</v>
      </c>
      <c r="P2397" s="2">
        <f t="shared" si="493"/>
        <v>3743.7697299244828</v>
      </c>
    </row>
    <row r="2398" spans="1:16">
      <c r="A2398" s="6">
        <v>3</v>
      </c>
      <c r="B2398" s="6">
        <v>14</v>
      </c>
      <c r="C2398" s="6">
        <v>7</v>
      </c>
      <c r="D2398" s="6">
        <f t="shared" si="481"/>
        <v>24</v>
      </c>
      <c r="E2398" s="5">
        <f t="shared" si="482"/>
        <v>359.37000000000012</v>
      </c>
      <c r="F2398" s="5">
        <f t="shared" si="483"/>
        <v>593.44900480898184</v>
      </c>
      <c r="G2398" s="5">
        <f t="shared" si="484"/>
        <v>343.61789814532818</v>
      </c>
      <c r="H2398" s="5">
        <f t="shared" si="485"/>
        <v>1296.4369029543102</v>
      </c>
      <c r="I2398" s="5">
        <f t="shared" si="486"/>
        <v>720</v>
      </c>
      <c r="J2398" s="5">
        <f t="shared" si="487"/>
        <v>576.4369029543102</v>
      </c>
      <c r="K2398" s="2">
        <f t="shared" si="488"/>
        <v>35007.585120734555</v>
      </c>
      <c r="L2398" s="2">
        <f t="shared" si="489"/>
        <v>74616</v>
      </c>
      <c r="M2398" s="2">
        <f t="shared" si="490"/>
        <v>14960</v>
      </c>
      <c r="N2398" s="6">
        <f t="shared" si="491"/>
        <v>1</v>
      </c>
      <c r="O2398" s="2">
        <f t="shared" si="492"/>
        <v>4648.4148792654451</v>
      </c>
      <c r="P2398" s="2">
        <f t="shared" si="493"/>
        <v>4648.4148792654451</v>
      </c>
    </row>
    <row r="2399" spans="1:16">
      <c r="A2399" s="6">
        <v>3</v>
      </c>
      <c r="B2399" s="6">
        <v>14</v>
      </c>
      <c r="C2399" s="6">
        <v>8</v>
      </c>
      <c r="D2399" s="6">
        <f t="shared" si="481"/>
        <v>25</v>
      </c>
      <c r="E2399" s="5">
        <f t="shared" si="482"/>
        <v>359.37000000000012</v>
      </c>
      <c r="F2399" s="5">
        <f t="shared" si="483"/>
        <v>593.44900480898184</v>
      </c>
      <c r="G2399" s="5">
        <f t="shared" si="484"/>
        <v>397.61499642530839</v>
      </c>
      <c r="H2399" s="5">
        <f t="shared" si="485"/>
        <v>1350.4340012342905</v>
      </c>
      <c r="I2399" s="5">
        <f t="shared" si="486"/>
        <v>720</v>
      </c>
      <c r="J2399" s="5">
        <f t="shared" si="487"/>
        <v>630.43400123429046</v>
      </c>
      <c r="K2399" s="2">
        <f t="shared" si="488"/>
        <v>35945.034743650875</v>
      </c>
      <c r="L2399" s="2">
        <f t="shared" si="489"/>
        <v>77316</v>
      </c>
      <c r="M2399" s="2">
        <f t="shared" si="490"/>
        <v>15840</v>
      </c>
      <c r="N2399" s="6">
        <f t="shared" si="491"/>
        <v>1</v>
      </c>
      <c r="O2399" s="2">
        <f t="shared" si="492"/>
        <v>5530.9652563491254</v>
      </c>
      <c r="P2399" s="2">
        <f t="shared" si="493"/>
        <v>5530.9652563491254</v>
      </c>
    </row>
    <row r="2400" spans="1:16">
      <c r="A2400" s="6">
        <v>3</v>
      </c>
      <c r="B2400" s="6">
        <v>14</v>
      </c>
      <c r="C2400" s="6">
        <v>9</v>
      </c>
      <c r="D2400" s="6">
        <f t="shared" si="481"/>
        <v>26</v>
      </c>
      <c r="E2400" s="5">
        <f t="shared" si="482"/>
        <v>359.37000000000012</v>
      </c>
      <c r="F2400" s="5">
        <f t="shared" si="483"/>
        <v>593.44900480898184</v>
      </c>
      <c r="G2400" s="5">
        <f t="shared" si="484"/>
        <v>452.90833186570285</v>
      </c>
      <c r="H2400" s="5">
        <f t="shared" si="485"/>
        <v>1405.7273366746849</v>
      </c>
      <c r="I2400" s="5">
        <f t="shared" si="486"/>
        <v>720</v>
      </c>
      <c r="J2400" s="5">
        <f t="shared" si="487"/>
        <v>685.72733667468492</v>
      </c>
      <c r="K2400" s="2">
        <f t="shared" si="488"/>
        <v>36904.9884839355</v>
      </c>
      <c r="L2400" s="2">
        <f t="shared" si="489"/>
        <v>80016</v>
      </c>
      <c r="M2400" s="2">
        <f t="shared" si="490"/>
        <v>16720</v>
      </c>
      <c r="N2400" s="6">
        <f t="shared" si="491"/>
        <v>1</v>
      </c>
      <c r="O2400" s="2">
        <f t="shared" si="492"/>
        <v>6391.0115160645</v>
      </c>
      <c r="P2400" s="2">
        <f t="shared" si="493"/>
        <v>6391.0115160645</v>
      </c>
    </row>
    <row r="2401" spans="1:16">
      <c r="A2401" s="6">
        <v>3</v>
      </c>
      <c r="B2401" s="6">
        <v>14</v>
      </c>
      <c r="C2401" s="6">
        <v>10</v>
      </c>
      <c r="D2401" s="6">
        <f t="shared" si="481"/>
        <v>27</v>
      </c>
      <c r="E2401" s="5">
        <f t="shared" si="482"/>
        <v>359.37000000000012</v>
      </c>
      <c r="F2401" s="5">
        <f t="shared" si="483"/>
        <v>593.44900480898184</v>
      </c>
      <c r="G2401" s="5">
        <f t="shared" si="484"/>
        <v>509.52187334891573</v>
      </c>
      <c r="H2401" s="5">
        <f t="shared" si="485"/>
        <v>1462.3408781578978</v>
      </c>
      <c r="I2401" s="5">
        <f t="shared" si="486"/>
        <v>720</v>
      </c>
      <c r="J2401" s="5">
        <f t="shared" si="487"/>
        <v>742.34087815789781</v>
      </c>
      <c r="K2401" s="2">
        <f t="shared" si="488"/>
        <v>37887.862468019055</v>
      </c>
      <c r="L2401" s="2">
        <f t="shared" si="489"/>
        <v>82716</v>
      </c>
      <c r="M2401" s="2">
        <f t="shared" si="490"/>
        <v>17600</v>
      </c>
      <c r="N2401" s="6">
        <f t="shared" si="491"/>
        <v>1</v>
      </c>
      <c r="O2401" s="2">
        <f t="shared" si="492"/>
        <v>7228.1375319809449</v>
      </c>
      <c r="P2401" s="2">
        <f t="shared" si="493"/>
        <v>7228.1375319809449</v>
      </c>
    </row>
    <row r="2402" spans="1:16">
      <c r="A2402" s="6">
        <v>3</v>
      </c>
      <c r="B2402" s="6">
        <v>14</v>
      </c>
      <c r="C2402" s="6">
        <v>11</v>
      </c>
      <c r="D2402" s="6">
        <f t="shared" si="481"/>
        <v>28</v>
      </c>
      <c r="E2402" s="5">
        <f t="shared" si="482"/>
        <v>359.37000000000012</v>
      </c>
      <c r="F2402" s="5">
        <f t="shared" si="483"/>
        <v>593.44900480898184</v>
      </c>
      <c r="G2402" s="5">
        <f t="shared" si="484"/>
        <v>567.47998644235474</v>
      </c>
      <c r="H2402" s="5">
        <f t="shared" si="485"/>
        <v>1520.2989912513367</v>
      </c>
      <c r="I2402" s="5">
        <f t="shared" si="486"/>
        <v>720</v>
      </c>
      <c r="J2402" s="5">
        <f t="shared" si="487"/>
        <v>800.2989912513367</v>
      </c>
      <c r="K2402" s="2">
        <f t="shared" si="488"/>
        <v>38894.079709224592</v>
      </c>
      <c r="L2402" s="2">
        <f t="shared" si="489"/>
        <v>85416</v>
      </c>
      <c r="M2402" s="2">
        <f t="shared" si="490"/>
        <v>18480</v>
      </c>
      <c r="N2402" s="6">
        <f t="shared" si="491"/>
        <v>1</v>
      </c>
      <c r="O2402" s="2">
        <f t="shared" si="492"/>
        <v>8041.9202907754079</v>
      </c>
      <c r="P2402" s="2">
        <f t="shared" si="493"/>
        <v>8041.9202907754079</v>
      </c>
    </row>
    <row r="2403" spans="1:16">
      <c r="A2403" s="6">
        <v>3</v>
      </c>
      <c r="B2403" s="6">
        <v>14</v>
      </c>
      <c r="C2403" s="6">
        <v>12</v>
      </c>
      <c r="D2403" s="6">
        <f t="shared" si="481"/>
        <v>29</v>
      </c>
      <c r="E2403" s="5">
        <f t="shared" si="482"/>
        <v>359.37000000000012</v>
      </c>
      <c r="F2403" s="5">
        <f t="shared" si="483"/>
        <v>593.44900480898184</v>
      </c>
      <c r="G2403" s="5">
        <f t="shared" si="484"/>
        <v>626.80743957041921</v>
      </c>
      <c r="H2403" s="5">
        <f t="shared" si="485"/>
        <v>1579.6264443794012</v>
      </c>
      <c r="I2403" s="5">
        <f t="shared" si="486"/>
        <v>720</v>
      </c>
      <c r="J2403" s="5">
        <f t="shared" si="487"/>
        <v>859.62644437940116</v>
      </c>
      <c r="K2403" s="2">
        <f t="shared" si="488"/>
        <v>39924.070214920161</v>
      </c>
      <c r="L2403" s="2">
        <f t="shared" si="489"/>
        <v>88116</v>
      </c>
      <c r="M2403" s="2">
        <f t="shared" si="490"/>
        <v>19360</v>
      </c>
      <c r="N2403" s="6">
        <f t="shared" si="491"/>
        <v>1</v>
      </c>
      <c r="O2403" s="2">
        <f t="shared" si="492"/>
        <v>8831.9297850798393</v>
      </c>
      <c r="P2403" s="2">
        <f t="shared" si="493"/>
        <v>8831.9297850798393</v>
      </c>
    </row>
    <row r="2404" spans="1:16">
      <c r="A2404" s="6">
        <v>3</v>
      </c>
      <c r="B2404" s="6">
        <v>14</v>
      </c>
      <c r="C2404" s="6">
        <v>13</v>
      </c>
      <c r="D2404" s="6">
        <f t="shared" si="481"/>
        <v>30</v>
      </c>
      <c r="E2404" s="5">
        <f t="shared" si="482"/>
        <v>359.37000000000012</v>
      </c>
      <c r="F2404" s="5">
        <f t="shared" si="483"/>
        <v>593.44900480898184</v>
      </c>
      <c r="G2404" s="5">
        <f t="shared" si="484"/>
        <v>687.52941027880343</v>
      </c>
      <c r="H2404" s="5">
        <f t="shared" si="485"/>
        <v>1640.3484150877853</v>
      </c>
      <c r="I2404" s="5">
        <f t="shared" si="486"/>
        <v>720</v>
      </c>
      <c r="J2404" s="5">
        <f t="shared" si="487"/>
        <v>920.34841508778527</v>
      </c>
      <c r="K2404" s="2">
        <f t="shared" si="488"/>
        <v>40978.271095274045</v>
      </c>
      <c r="L2404" s="2">
        <f t="shared" si="489"/>
        <v>90816</v>
      </c>
      <c r="M2404" s="2">
        <f t="shared" si="490"/>
        <v>20240</v>
      </c>
      <c r="N2404" s="6">
        <f t="shared" si="491"/>
        <v>1</v>
      </c>
      <c r="O2404" s="2">
        <f t="shared" si="492"/>
        <v>9597.7289047259546</v>
      </c>
      <c r="P2404" s="2">
        <f t="shared" si="493"/>
        <v>9597.7289047259546</v>
      </c>
    </row>
    <row r="2405" spans="1:16">
      <c r="A2405" s="6">
        <v>3</v>
      </c>
      <c r="B2405" s="6">
        <v>14</v>
      </c>
      <c r="C2405" s="6">
        <v>14</v>
      </c>
      <c r="D2405" s="6">
        <f t="shared" si="481"/>
        <v>31</v>
      </c>
      <c r="E2405" s="5">
        <f t="shared" si="482"/>
        <v>359.37000000000012</v>
      </c>
      <c r="F2405" s="5">
        <f t="shared" si="483"/>
        <v>593.44900480898184</v>
      </c>
      <c r="G2405" s="5">
        <f t="shared" si="484"/>
        <v>749.67149159246469</v>
      </c>
      <c r="H2405" s="5">
        <f t="shared" si="485"/>
        <v>1702.4904964014468</v>
      </c>
      <c r="I2405" s="5">
        <f t="shared" si="486"/>
        <v>720</v>
      </c>
      <c r="J2405" s="5">
        <f t="shared" si="487"/>
        <v>982.49049640144676</v>
      </c>
      <c r="K2405" s="2">
        <f t="shared" si="488"/>
        <v>42057.12667363623</v>
      </c>
      <c r="L2405" s="2">
        <f t="shared" si="489"/>
        <v>93516</v>
      </c>
      <c r="M2405" s="2">
        <f t="shared" si="490"/>
        <v>21120</v>
      </c>
      <c r="N2405" s="6">
        <f t="shared" si="491"/>
        <v>1</v>
      </c>
      <c r="O2405" s="2">
        <f t="shared" si="492"/>
        <v>10338.87332636377</v>
      </c>
      <c r="P2405" s="2">
        <f t="shared" si="493"/>
        <v>10338.87332636377</v>
      </c>
    </row>
    <row r="2406" spans="1:16">
      <c r="A2406" s="6">
        <v>3</v>
      </c>
      <c r="B2406" s="6">
        <v>14</v>
      </c>
      <c r="C2406" s="6">
        <v>15</v>
      </c>
      <c r="D2406" s="6">
        <f t="shared" si="481"/>
        <v>32</v>
      </c>
      <c r="E2406" s="5">
        <f t="shared" si="482"/>
        <v>359.37000000000012</v>
      </c>
      <c r="F2406" s="5">
        <f t="shared" si="483"/>
        <v>593.44900480898184</v>
      </c>
      <c r="G2406" s="5">
        <f t="shared" si="484"/>
        <v>813.25969846861108</v>
      </c>
      <c r="H2406" s="5">
        <f t="shared" si="485"/>
        <v>1766.0787032775929</v>
      </c>
      <c r="I2406" s="5">
        <f t="shared" si="486"/>
        <v>720</v>
      </c>
      <c r="J2406" s="5">
        <f t="shared" si="487"/>
        <v>1046.0787032775929</v>
      </c>
      <c r="K2406" s="2">
        <f t="shared" si="488"/>
        <v>43161.088598569317</v>
      </c>
      <c r="L2406" s="2">
        <f t="shared" si="489"/>
        <v>96216</v>
      </c>
      <c r="M2406" s="2">
        <f t="shared" si="490"/>
        <v>22000</v>
      </c>
      <c r="N2406" s="6">
        <f t="shared" si="491"/>
        <v>1</v>
      </c>
      <c r="O2406" s="2">
        <f t="shared" si="492"/>
        <v>11054.911401430683</v>
      </c>
      <c r="P2406" s="2">
        <f t="shared" si="493"/>
        <v>11054.911401430683</v>
      </c>
    </row>
    <row r="2407" spans="1:16">
      <c r="A2407" s="6">
        <v>3</v>
      </c>
      <c r="B2407" s="6">
        <v>14</v>
      </c>
      <c r="C2407" s="6">
        <v>16</v>
      </c>
      <c r="D2407" s="6">
        <f t="shared" si="481"/>
        <v>33</v>
      </c>
      <c r="E2407" s="5">
        <f t="shared" si="482"/>
        <v>359.37000000000012</v>
      </c>
      <c r="F2407" s="5">
        <f t="shared" si="483"/>
        <v>593.44900480898184</v>
      </c>
      <c r="G2407" s="5">
        <f t="shared" si="484"/>
        <v>878.32047434610013</v>
      </c>
      <c r="H2407" s="5">
        <f t="shared" si="485"/>
        <v>1831.139479155082</v>
      </c>
      <c r="I2407" s="5">
        <f t="shared" si="486"/>
        <v>720</v>
      </c>
      <c r="J2407" s="5">
        <f t="shared" si="487"/>
        <v>1111.139479155082</v>
      </c>
      <c r="K2407" s="2">
        <f t="shared" si="488"/>
        <v>44290.615957553506</v>
      </c>
      <c r="L2407" s="2">
        <f t="shared" si="489"/>
        <v>98916</v>
      </c>
      <c r="M2407" s="2">
        <f t="shared" si="490"/>
        <v>22880</v>
      </c>
      <c r="N2407" s="6">
        <f t="shared" si="491"/>
        <v>1</v>
      </c>
      <c r="O2407" s="2">
        <f t="shared" si="492"/>
        <v>11745.384042446494</v>
      </c>
      <c r="P2407" s="2">
        <f t="shared" si="493"/>
        <v>11745.384042446494</v>
      </c>
    </row>
    <row r="2408" spans="1:16">
      <c r="A2408" s="6">
        <v>3</v>
      </c>
      <c r="B2408" s="6">
        <v>14</v>
      </c>
      <c r="C2408" s="6">
        <v>17</v>
      </c>
      <c r="D2408" s="6">
        <f t="shared" si="481"/>
        <v>34</v>
      </c>
      <c r="E2408" s="5">
        <f t="shared" si="482"/>
        <v>359.37000000000012</v>
      </c>
      <c r="F2408" s="5">
        <f t="shared" si="483"/>
        <v>593.44900480898184</v>
      </c>
      <c r="G2408" s="5">
        <f t="shared" si="484"/>
        <v>944.88069779264049</v>
      </c>
      <c r="H2408" s="5">
        <f t="shared" si="485"/>
        <v>1897.6997026016224</v>
      </c>
      <c r="I2408" s="5">
        <f t="shared" si="486"/>
        <v>720</v>
      </c>
      <c r="J2408" s="5">
        <f t="shared" si="487"/>
        <v>1177.6997026016224</v>
      </c>
      <c r="K2408" s="2">
        <f t="shared" si="488"/>
        <v>45446.175392389283</v>
      </c>
      <c r="L2408" s="2">
        <f t="shared" si="489"/>
        <v>101616</v>
      </c>
      <c r="M2408" s="2">
        <f t="shared" si="490"/>
        <v>23760</v>
      </c>
      <c r="N2408" s="6">
        <f t="shared" si="491"/>
        <v>1</v>
      </c>
      <c r="O2408" s="2">
        <f t="shared" si="492"/>
        <v>12409.824607610717</v>
      </c>
      <c r="P2408" s="2">
        <f t="shared" si="493"/>
        <v>12409.824607610717</v>
      </c>
    </row>
    <row r="2409" spans="1:16">
      <c r="A2409" s="6">
        <v>3</v>
      </c>
      <c r="B2409" s="6">
        <v>14</v>
      </c>
      <c r="C2409" s="6">
        <v>18</v>
      </c>
      <c r="D2409" s="6">
        <f t="shared" si="481"/>
        <v>35</v>
      </c>
      <c r="E2409" s="5">
        <f t="shared" si="482"/>
        <v>359.37000000000012</v>
      </c>
      <c r="F2409" s="5">
        <f t="shared" si="483"/>
        <v>593.44900480898184</v>
      </c>
      <c r="G2409" s="5">
        <f t="shared" si="484"/>
        <v>1012.9676892512279</v>
      </c>
      <c r="H2409" s="5">
        <f t="shared" si="485"/>
        <v>1965.7866940602098</v>
      </c>
      <c r="I2409" s="5">
        <f t="shared" si="486"/>
        <v>720</v>
      </c>
      <c r="J2409" s="5">
        <f t="shared" si="487"/>
        <v>1245.7866940602098</v>
      </c>
      <c r="K2409" s="2">
        <f t="shared" si="488"/>
        <v>46628.241216323091</v>
      </c>
      <c r="L2409" s="2">
        <f t="shared" si="489"/>
        <v>104316</v>
      </c>
      <c r="M2409" s="2">
        <f t="shared" si="490"/>
        <v>24640</v>
      </c>
      <c r="N2409" s="6">
        <f t="shared" si="491"/>
        <v>1</v>
      </c>
      <c r="O2409" s="2">
        <f t="shared" si="492"/>
        <v>13047.758783676909</v>
      </c>
      <c r="P2409" s="2">
        <f t="shared" si="493"/>
        <v>13047.758783676909</v>
      </c>
    </row>
    <row r="2410" spans="1:16">
      <c r="A2410" s="6">
        <v>3</v>
      </c>
      <c r="B2410" s="6">
        <v>14</v>
      </c>
      <c r="C2410" s="6">
        <v>19</v>
      </c>
      <c r="D2410" s="6">
        <f t="shared" si="481"/>
        <v>36</v>
      </c>
      <c r="E2410" s="5">
        <f t="shared" si="482"/>
        <v>359.37000000000012</v>
      </c>
      <c r="F2410" s="5">
        <f t="shared" si="483"/>
        <v>593.44900480898184</v>
      </c>
      <c r="G2410" s="5">
        <f t="shared" si="484"/>
        <v>1082.6092178872495</v>
      </c>
      <c r="H2410" s="5">
        <f t="shared" si="485"/>
        <v>2035.4282226962314</v>
      </c>
      <c r="I2410" s="5">
        <f t="shared" si="486"/>
        <v>720</v>
      </c>
      <c r="J2410" s="5">
        <f t="shared" si="487"/>
        <v>1315.4282226962314</v>
      </c>
      <c r="K2410" s="2">
        <f t="shared" si="488"/>
        <v>47837.295532920682</v>
      </c>
      <c r="L2410" s="2">
        <f t="shared" si="489"/>
        <v>107016</v>
      </c>
      <c r="M2410" s="2">
        <f t="shared" si="490"/>
        <v>25520</v>
      </c>
      <c r="N2410" s="6">
        <f t="shared" si="491"/>
        <v>1</v>
      </c>
      <c r="O2410" s="2">
        <f t="shared" si="492"/>
        <v>13658.704467079318</v>
      </c>
      <c r="P2410" s="2">
        <f t="shared" si="493"/>
        <v>13658.704467079318</v>
      </c>
    </row>
    <row r="2411" spans="1:16">
      <c r="A2411" s="6">
        <v>3</v>
      </c>
      <c r="B2411" s="6">
        <v>14</v>
      </c>
      <c r="C2411" s="6">
        <v>20</v>
      </c>
      <c r="D2411" s="6">
        <f t="shared" si="481"/>
        <v>37</v>
      </c>
      <c r="E2411" s="5">
        <f t="shared" si="482"/>
        <v>359.37000000000012</v>
      </c>
      <c r="F2411" s="5">
        <f t="shared" si="483"/>
        <v>593.44900480898184</v>
      </c>
      <c r="G2411" s="5">
        <f t="shared" si="484"/>
        <v>1153.8335085377266</v>
      </c>
      <c r="H2411" s="5">
        <f t="shared" si="485"/>
        <v>2106.6525133467085</v>
      </c>
      <c r="I2411" s="5">
        <f t="shared" si="486"/>
        <v>720</v>
      </c>
      <c r="J2411" s="5">
        <f t="shared" si="487"/>
        <v>1386.6525133467085</v>
      </c>
      <c r="K2411" s="2">
        <f t="shared" si="488"/>
        <v>49073.82835671369</v>
      </c>
      <c r="L2411" s="2">
        <f t="shared" si="489"/>
        <v>109716</v>
      </c>
      <c r="M2411" s="2">
        <f t="shared" si="490"/>
        <v>26400</v>
      </c>
      <c r="N2411" s="6">
        <f t="shared" si="491"/>
        <v>1</v>
      </c>
      <c r="O2411" s="2">
        <f t="shared" si="492"/>
        <v>14242.17164328631</v>
      </c>
      <c r="P2411" s="2">
        <f t="shared" si="493"/>
        <v>14242.17164328631</v>
      </c>
    </row>
    <row r="2412" spans="1:16">
      <c r="A2412" s="6">
        <v>3</v>
      </c>
      <c r="B2412" s="6">
        <v>14</v>
      </c>
      <c r="C2412" s="6">
        <v>21</v>
      </c>
      <c r="D2412" s="6">
        <f t="shared" si="481"/>
        <v>38</v>
      </c>
      <c r="E2412" s="5">
        <f t="shared" si="482"/>
        <v>359.37000000000012</v>
      </c>
      <c r="F2412" s="5">
        <f t="shared" si="483"/>
        <v>593.44900480898184</v>
      </c>
      <c r="G2412" s="5">
        <f t="shared" si="484"/>
        <v>1226.6692487641703</v>
      </c>
      <c r="H2412" s="5">
        <f t="shared" si="485"/>
        <v>2179.4882535731522</v>
      </c>
      <c r="I2412" s="5">
        <f t="shared" si="486"/>
        <v>720</v>
      </c>
      <c r="J2412" s="5">
        <f t="shared" si="487"/>
        <v>1459.4882535731522</v>
      </c>
      <c r="K2412" s="2">
        <f t="shared" si="488"/>
        <v>50338.337735645007</v>
      </c>
      <c r="L2412" s="2">
        <f t="shared" si="489"/>
        <v>112416</v>
      </c>
      <c r="M2412" s="2">
        <f t="shared" si="490"/>
        <v>27280</v>
      </c>
      <c r="N2412" s="6">
        <f t="shared" si="491"/>
        <v>1</v>
      </c>
      <c r="O2412" s="2">
        <f t="shared" si="492"/>
        <v>14797.662264354993</v>
      </c>
      <c r="P2412" s="2">
        <f t="shared" si="493"/>
        <v>14797.662264354993</v>
      </c>
    </row>
    <row r="2413" spans="1:16">
      <c r="A2413" s="6">
        <v>3</v>
      </c>
      <c r="B2413" s="6">
        <v>14</v>
      </c>
      <c r="C2413" s="6">
        <v>22</v>
      </c>
      <c r="D2413" s="6">
        <f t="shared" si="481"/>
        <v>39</v>
      </c>
      <c r="E2413" s="5">
        <f t="shared" si="482"/>
        <v>359.37000000000012</v>
      </c>
      <c r="F2413" s="5">
        <f t="shared" si="483"/>
        <v>593.44900480898184</v>
      </c>
      <c r="G2413" s="5">
        <f t="shared" si="484"/>
        <v>1301.1455960105666</v>
      </c>
      <c r="H2413" s="5">
        <f t="shared" si="485"/>
        <v>2253.9646008195487</v>
      </c>
      <c r="I2413" s="5">
        <f t="shared" si="486"/>
        <v>720</v>
      </c>
      <c r="J2413" s="5">
        <f t="shared" si="487"/>
        <v>1533.9646008195487</v>
      </c>
      <c r="K2413" s="2">
        <f t="shared" si="488"/>
        <v>51631.32987533939</v>
      </c>
      <c r="L2413" s="2">
        <f t="shared" si="489"/>
        <v>115116</v>
      </c>
      <c r="M2413" s="2">
        <f t="shared" si="490"/>
        <v>28160</v>
      </c>
      <c r="N2413" s="6">
        <f t="shared" si="491"/>
        <v>1</v>
      </c>
      <c r="O2413" s="2">
        <f t="shared" si="492"/>
        <v>15324.67012466061</v>
      </c>
      <c r="P2413" s="2">
        <f t="shared" si="493"/>
        <v>15324.67012466061</v>
      </c>
    </row>
    <row r="2414" spans="1:16">
      <c r="A2414" s="6">
        <v>3</v>
      </c>
      <c r="B2414" s="6">
        <v>14</v>
      </c>
      <c r="C2414" s="6">
        <v>23</v>
      </c>
      <c r="D2414" s="6">
        <f t="shared" si="481"/>
        <v>40</v>
      </c>
      <c r="E2414" s="5">
        <f t="shared" si="482"/>
        <v>359.37000000000012</v>
      </c>
      <c r="F2414" s="5">
        <f t="shared" si="483"/>
        <v>593.44900480898184</v>
      </c>
      <c r="G2414" s="5">
        <f t="shared" si="484"/>
        <v>1377.292184868003</v>
      </c>
      <c r="H2414" s="5">
        <f t="shared" si="485"/>
        <v>2330.1111896769848</v>
      </c>
      <c r="I2414" s="5">
        <f t="shared" si="486"/>
        <v>720</v>
      </c>
      <c r="J2414" s="5">
        <f t="shared" si="487"/>
        <v>1610.1111896769848</v>
      </c>
      <c r="K2414" s="2">
        <f t="shared" si="488"/>
        <v>52953.319265225429</v>
      </c>
      <c r="L2414" s="2">
        <f t="shared" si="489"/>
        <v>117816</v>
      </c>
      <c r="M2414" s="2">
        <f t="shared" si="490"/>
        <v>29040</v>
      </c>
      <c r="N2414" s="6">
        <f t="shared" si="491"/>
        <v>1</v>
      </c>
      <c r="O2414" s="2">
        <f t="shared" si="492"/>
        <v>15822.680734774571</v>
      </c>
      <c r="P2414" s="2">
        <f t="shared" si="493"/>
        <v>15822.680734774571</v>
      </c>
    </row>
    <row r="2415" spans="1:16">
      <c r="A2415" s="6">
        <v>3</v>
      </c>
      <c r="B2415" s="6">
        <v>14</v>
      </c>
      <c r="C2415" s="6">
        <v>24</v>
      </c>
      <c r="D2415" s="6">
        <f t="shared" si="481"/>
        <v>41</v>
      </c>
      <c r="E2415" s="5">
        <f t="shared" si="482"/>
        <v>359.37000000000012</v>
      </c>
      <c r="F2415" s="5">
        <f t="shared" si="483"/>
        <v>593.44900480898184</v>
      </c>
      <c r="G2415" s="5">
        <f t="shared" si="484"/>
        <v>1455.1391344474989</v>
      </c>
      <c r="H2415" s="5">
        <f t="shared" si="485"/>
        <v>2407.958139256481</v>
      </c>
      <c r="I2415" s="5">
        <f t="shared" si="486"/>
        <v>720</v>
      </c>
      <c r="J2415" s="5">
        <f t="shared" si="487"/>
        <v>1687.958139256481</v>
      </c>
      <c r="K2415" s="2">
        <f t="shared" si="488"/>
        <v>54304.828806536127</v>
      </c>
      <c r="L2415" s="2">
        <f t="shared" si="489"/>
        <v>120516</v>
      </c>
      <c r="M2415" s="2">
        <f t="shared" si="490"/>
        <v>29920</v>
      </c>
      <c r="N2415" s="6">
        <f t="shared" si="491"/>
        <v>1</v>
      </c>
      <c r="O2415" s="2">
        <f t="shared" si="492"/>
        <v>16291.171193463873</v>
      </c>
      <c r="P2415" s="2">
        <f t="shared" si="493"/>
        <v>16291.171193463873</v>
      </c>
    </row>
    <row r="2416" spans="1:16">
      <c r="A2416" s="6">
        <v>3</v>
      </c>
      <c r="B2416" s="6">
        <v>14</v>
      </c>
      <c r="C2416" s="6">
        <v>25</v>
      </c>
      <c r="D2416" s="6">
        <f t="shared" si="481"/>
        <v>42</v>
      </c>
      <c r="E2416" s="5">
        <f t="shared" si="482"/>
        <v>359.37000000000012</v>
      </c>
      <c r="F2416" s="5">
        <f t="shared" si="483"/>
        <v>593.44900480898184</v>
      </c>
      <c r="G2416" s="5">
        <f t="shared" si="484"/>
        <v>1534.7170558625965</v>
      </c>
      <c r="H2416" s="5">
        <f t="shared" si="485"/>
        <v>2487.5360606715785</v>
      </c>
      <c r="I2416" s="5">
        <f t="shared" si="486"/>
        <v>720</v>
      </c>
      <c r="J2416" s="5">
        <f t="shared" si="487"/>
        <v>1767.5360606715785</v>
      </c>
      <c r="K2416" s="2">
        <f t="shared" si="488"/>
        <v>55686.389942214904</v>
      </c>
      <c r="L2416" s="2">
        <f t="shared" si="489"/>
        <v>123216</v>
      </c>
      <c r="M2416" s="2">
        <f t="shared" si="490"/>
        <v>30800</v>
      </c>
      <c r="N2416" s="6">
        <f t="shared" si="491"/>
        <v>1</v>
      </c>
      <c r="O2416" s="2">
        <f t="shared" si="492"/>
        <v>16729.610057785096</v>
      </c>
      <c r="P2416" s="2">
        <f t="shared" si="493"/>
        <v>16729.610057785096</v>
      </c>
    </row>
    <row r="2417" spans="1:16">
      <c r="A2417" s="6">
        <v>3</v>
      </c>
      <c r="B2417" s="6">
        <v>14</v>
      </c>
      <c r="C2417" s="6">
        <v>26</v>
      </c>
      <c r="D2417" s="6">
        <f t="shared" si="481"/>
        <v>43</v>
      </c>
      <c r="E2417" s="5">
        <f t="shared" si="482"/>
        <v>359.37000000000012</v>
      </c>
      <c r="F2417" s="5">
        <f t="shared" si="483"/>
        <v>593.44900480898184</v>
      </c>
      <c r="G2417" s="5">
        <f t="shared" si="484"/>
        <v>1616.0570598233144</v>
      </c>
      <c r="H2417" s="5">
        <f t="shared" si="485"/>
        <v>2568.8760646322962</v>
      </c>
      <c r="I2417" s="5">
        <f t="shared" si="486"/>
        <v>720</v>
      </c>
      <c r="J2417" s="5">
        <f t="shared" si="487"/>
        <v>1848.8760646322962</v>
      </c>
      <c r="K2417" s="2">
        <f t="shared" si="488"/>
        <v>57098.542788755141</v>
      </c>
      <c r="L2417" s="2">
        <f t="shared" si="489"/>
        <v>125916</v>
      </c>
      <c r="M2417" s="2">
        <f t="shared" si="490"/>
        <v>31680</v>
      </c>
      <c r="N2417" s="6">
        <f t="shared" si="491"/>
        <v>1</v>
      </c>
      <c r="O2417" s="2">
        <f t="shared" si="492"/>
        <v>17137.457211244859</v>
      </c>
      <c r="P2417" s="2">
        <f t="shared" si="493"/>
        <v>17137.457211244859</v>
      </c>
    </row>
    <row r="2418" spans="1:16">
      <c r="A2418" s="6">
        <v>3</v>
      </c>
      <c r="B2418" s="6">
        <v>14</v>
      </c>
      <c r="C2418" s="6">
        <v>27</v>
      </c>
      <c r="D2418" s="6">
        <f t="shared" si="481"/>
        <v>44</v>
      </c>
      <c r="E2418" s="5">
        <f t="shared" si="482"/>
        <v>359.37000000000012</v>
      </c>
      <c r="F2418" s="5">
        <f t="shared" si="483"/>
        <v>593.44900480898184</v>
      </c>
      <c r="G2418" s="5">
        <f t="shared" si="484"/>
        <v>1699.1907643430709</v>
      </c>
      <c r="H2418" s="5">
        <f t="shared" si="485"/>
        <v>2652.0097691520527</v>
      </c>
      <c r="I2418" s="5">
        <f t="shared" si="486"/>
        <v>720</v>
      </c>
      <c r="J2418" s="5">
        <f t="shared" si="487"/>
        <v>1932.0097691520527</v>
      </c>
      <c r="K2418" s="2">
        <f t="shared" si="488"/>
        <v>58541.836270000917</v>
      </c>
      <c r="L2418" s="2">
        <f t="shared" si="489"/>
        <v>128616</v>
      </c>
      <c r="M2418" s="2">
        <f t="shared" si="490"/>
        <v>32560</v>
      </c>
      <c r="N2418" s="6">
        <f t="shared" si="491"/>
        <v>1</v>
      </c>
      <c r="O2418" s="2">
        <f t="shared" si="492"/>
        <v>17514.163729999083</v>
      </c>
      <c r="P2418" s="2">
        <f t="shared" si="493"/>
        <v>17514.163729999083</v>
      </c>
    </row>
    <row r="2419" spans="1:16">
      <c r="A2419" s="6">
        <v>3</v>
      </c>
      <c r="B2419" s="6">
        <v>14</v>
      </c>
      <c r="C2419" s="6">
        <v>28</v>
      </c>
      <c r="D2419" s="6">
        <f t="shared" si="481"/>
        <v>45</v>
      </c>
      <c r="E2419" s="5">
        <f t="shared" si="482"/>
        <v>359.37000000000012</v>
      </c>
      <c r="F2419" s="5">
        <f t="shared" si="483"/>
        <v>593.44900480898184</v>
      </c>
      <c r="G2419" s="5">
        <f t="shared" si="484"/>
        <v>1784.1503025602246</v>
      </c>
      <c r="H2419" s="5">
        <f t="shared" si="485"/>
        <v>2736.9693073692065</v>
      </c>
      <c r="I2419" s="5">
        <f t="shared" si="486"/>
        <v>720</v>
      </c>
      <c r="J2419" s="5">
        <f t="shared" si="487"/>
        <v>2016.9693073692065</v>
      </c>
      <c r="K2419" s="2">
        <f t="shared" si="488"/>
        <v>60016.828252937608</v>
      </c>
      <c r="L2419" s="2">
        <f t="shared" si="489"/>
        <v>131316</v>
      </c>
      <c r="M2419" s="2">
        <f t="shared" si="490"/>
        <v>33440</v>
      </c>
      <c r="N2419" s="6">
        <f t="shared" si="491"/>
        <v>1</v>
      </c>
      <c r="O2419" s="2">
        <f t="shared" si="492"/>
        <v>17859.171747062392</v>
      </c>
      <c r="P2419" s="2">
        <f t="shared" si="493"/>
        <v>17859.171747062392</v>
      </c>
    </row>
    <row r="2420" spans="1:16">
      <c r="A2420" s="6">
        <v>3</v>
      </c>
      <c r="B2420" s="6">
        <v>14</v>
      </c>
      <c r="C2420" s="6">
        <v>29</v>
      </c>
      <c r="D2420" s="6">
        <f t="shared" si="481"/>
        <v>46</v>
      </c>
      <c r="E2420" s="5">
        <f t="shared" si="482"/>
        <v>359.37000000000012</v>
      </c>
      <c r="F2420" s="5">
        <f t="shared" si="483"/>
        <v>593.44900480898184</v>
      </c>
      <c r="G2420" s="5">
        <f t="shared" si="484"/>
        <v>1870.9683306758782</v>
      </c>
      <c r="H2420" s="5">
        <f t="shared" si="485"/>
        <v>2823.7873354848603</v>
      </c>
      <c r="I2420" s="5">
        <f t="shared" si="486"/>
        <v>720</v>
      </c>
      <c r="J2420" s="5">
        <f t="shared" si="487"/>
        <v>2103.7873354848603</v>
      </c>
      <c r="K2420" s="2">
        <f t="shared" si="488"/>
        <v>61524.085685501042</v>
      </c>
      <c r="L2420" s="2">
        <f t="shared" si="489"/>
        <v>134016</v>
      </c>
      <c r="M2420" s="2">
        <f t="shared" si="490"/>
        <v>34320</v>
      </c>
      <c r="N2420" s="6">
        <f t="shared" si="491"/>
        <v>1</v>
      </c>
      <c r="O2420" s="2">
        <f t="shared" si="492"/>
        <v>18171.914314498958</v>
      </c>
      <c r="P2420" s="2">
        <f t="shared" si="493"/>
        <v>18171.914314498958</v>
      </c>
    </row>
    <row r="2421" spans="1:16">
      <c r="A2421" s="6">
        <v>3</v>
      </c>
      <c r="B2421" s="6">
        <v>14</v>
      </c>
      <c r="C2421" s="6">
        <v>30</v>
      </c>
      <c r="D2421" s="6">
        <f t="shared" si="481"/>
        <v>47</v>
      </c>
      <c r="E2421" s="5">
        <f t="shared" si="482"/>
        <v>359.37000000000012</v>
      </c>
      <c r="F2421" s="5">
        <f t="shared" si="483"/>
        <v>593.44900480898184</v>
      </c>
      <c r="G2421" s="5">
        <f t="shared" si="484"/>
        <v>1959.6780360096488</v>
      </c>
      <c r="H2421" s="5">
        <f t="shared" si="485"/>
        <v>2912.4970408186309</v>
      </c>
      <c r="I2421" s="5">
        <f t="shared" si="486"/>
        <v>720</v>
      </c>
      <c r="J2421" s="5">
        <f t="shared" si="487"/>
        <v>2192.4970408186309</v>
      </c>
      <c r="K2421" s="2">
        <f t="shared" si="488"/>
        <v>63064.184736434567</v>
      </c>
      <c r="L2421" s="2">
        <f t="shared" si="489"/>
        <v>136716</v>
      </c>
      <c r="M2421" s="2">
        <f t="shared" si="490"/>
        <v>35200</v>
      </c>
      <c r="N2421" s="6">
        <f t="shared" si="491"/>
        <v>1</v>
      </c>
      <c r="O2421" s="2">
        <f t="shared" si="492"/>
        <v>18451.815263565433</v>
      </c>
      <c r="P2421" s="2">
        <f t="shared" si="493"/>
        <v>18451.815263565433</v>
      </c>
    </row>
    <row r="2422" spans="1:16">
      <c r="A2422" s="6">
        <v>3</v>
      </c>
      <c r="B2422" s="6">
        <v>15</v>
      </c>
      <c r="C2422" s="6">
        <v>0</v>
      </c>
      <c r="D2422" s="6">
        <f t="shared" si="481"/>
        <v>18</v>
      </c>
      <c r="E2422" s="5">
        <f t="shared" si="482"/>
        <v>359.37000000000012</v>
      </c>
      <c r="F2422" s="5">
        <f t="shared" si="483"/>
        <v>651.73417492414967</v>
      </c>
      <c r="G2422" s="5">
        <f t="shared" si="484"/>
        <v>0</v>
      </c>
      <c r="H2422" s="5">
        <f t="shared" si="485"/>
        <v>1011.1041749241498</v>
      </c>
      <c r="I2422" s="5">
        <f t="shared" si="486"/>
        <v>720</v>
      </c>
      <c r="J2422" s="5">
        <f t="shared" si="487"/>
        <v>291.10417492414979</v>
      </c>
      <c r="K2422" s="2">
        <f t="shared" si="488"/>
        <v>30053.891925766489</v>
      </c>
      <c r="L2422" s="2">
        <f t="shared" si="489"/>
        <v>57810</v>
      </c>
      <c r="M2422" s="2">
        <f t="shared" si="490"/>
        <v>9240</v>
      </c>
      <c r="N2422" s="6">
        <f t="shared" si="491"/>
        <v>1</v>
      </c>
      <c r="O2422" s="2">
        <f t="shared" si="492"/>
        <v>-1483.8919257664893</v>
      </c>
      <c r="P2422" s="2">
        <f t="shared" si="493"/>
        <v>-1483.8919257664893</v>
      </c>
    </row>
    <row r="2423" spans="1:16">
      <c r="A2423" s="6">
        <v>3</v>
      </c>
      <c r="B2423" s="6">
        <v>15</v>
      </c>
      <c r="C2423" s="6">
        <v>1</v>
      </c>
      <c r="D2423" s="6">
        <f t="shared" si="481"/>
        <v>19</v>
      </c>
      <c r="E2423" s="5">
        <f t="shared" si="482"/>
        <v>359.37000000000012</v>
      </c>
      <c r="F2423" s="5">
        <f t="shared" si="483"/>
        <v>651.73417492414967</v>
      </c>
      <c r="G2423" s="5">
        <f t="shared" si="484"/>
        <v>45.5625</v>
      </c>
      <c r="H2423" s="5">
        <f t="shared" si="485"/>
        <v>1056.6666749241499</v>
      </c>
      <c r="I2423" s="5">
        <f t="shared" si="486"/>
        <v>720</v>
      </c>
      <c r="J2423" s="5">
        <f t="shared" si="487"/>
        <v>336.6666749241499</v>
      </c>
      <c r="K2423" s="2">
        <f t="shared" si="488"/>
        <v>30844.907550766489</v>
      </c>
      <c r="L2423" s="2">
        <f t="shared" si="489"/>
        <v>60510</v>
      </c>
      <c r="M2423" s="2">
        <f t="shared" si="490"/>
        <v>10120</v>
      </c>
      <c r="N2423" s="6">
        <f t="shared" si="491"/>
        <v>1</v>
      </c>
      <c r="O2423" s="2">
        <f t="shared" si="492"/>
        <v>-454.90755076648929</v>
      </c>
      <c r="P2423" s="2">
        <f t="shared" si="493"/>
        <v>-454.90755076648929</v>
      </c>
    </row>
    <row r="2424" spans="1:16">
      <c r="A2424" s="6">
        <v>3</v>
      </c>
      <c r="B2424" s="6">
        <v>15</v>
      </c>
      <c r="C2424" s="6">
        <v>2</v>
      </c>
      <c r="D2424" s="6">
        <f t="shared" si="481"/>
        <v>20</v>
      </c>
      <c r="E2424" s="5">
        <f t="shared" si="482"/>
        <v>359.37000000000012</v>
      </c>
      <c r="F2424" s="5">
        <f t="shared" si="483"/>
        <v>651.73417492414967</v>
      </c>
      <c r="G2424" s="5">
        <f t="shared" si="484"/>
        <v>92.264062499999994</v>
      </c>
      <c r="H2424" s="5">
        <f t="shared" si="485"/>
        <v>1103.3682374241498</v>
      </c>
      <c r="I2424" s="5">
        <f t="shared" si="486"/>
        <v>720</v>
      </c>
      <c r="J2424" s="5">
        <f t="shared" si="487"/>
        <v>383.36823742414981</v>
      </c>
      <c r="K2424" s="2">
        <f t="shared" si="488"/>
        <v>31655.698566391489</v>
      </c>
      <c r="L2424" s="2">
        <f t="shared" si="489"/>
        <v>63210</v>
      </c>
      <c r="M2424" s="2">
        <f t="shared" si="490"/>
        <v>11000</v>
      </c>
      <c r="N2424" s="6">
        <f t="shared" si="491"/>
        <v>1</v>
      </c>
      <c r="O2424" s="2">
        <f t="shared" si="492"/>
        <v>554.30143360851071</v>
      </c>
      <c r="P2424" s="2">
        <f t="shared" si="493"/>
        <v>554.30143360851071</v>
      </c>
    </row>
    <row r="2425" spans="1:16">
      <c r="A2425" s="6">
        <v>3</v>
      </c>
      <c r="B2425" s="6">
        <v>15</v>
      </c>
      <c r="C2425" s="6">
        <v>3</v>
      </c>
      <c r="D2425" s="6">
        <f t="shared" si="481"/>
        <v>21</v>
      </c>
      <c r="E2425" s="5">
        <f t="shared" si="482"/>
        <v>359.37000000000012</v>
      </c>
      <c r="F2425" s="5">
        <f t="shared" si="483"/>
        <v>651.73417492414967</v>
      </c>
      <c r="G2425" s="5">
        <f t="shared" si="484"/>
        <v>140.12604492187498</v>
      </c>
      <c r="H2425" s="5">
        <f t="shared" si="485"/>
        <v>1151.2302198460247</v>
      </c>
      <c r="I2425" s="5">
        <f t="shared" si="486"/>
        <v>720</v>
      </c>
      <c r="J2425" s="5">
        <f t="shared" si="487"/>
        <v>431.23021984602474</v>
      </c>
      <c r="K2425" s="2">
        <f t="shared" si="488"/>
        <v>32486.635761215708</v>
      </c>
      <c r="L2425" s="2">
        <f t="shared" si="489"/>
        <v>65910</v>
      </c>
      <c r="M2425" s="2">
        <f t="shared" si="490"/>
        <v>11880</v>
      </c>
      <c r="N2425" s="6">
        <f t="shared" si="491"/>
        <v>1</v>
      </c>
      <c r="O2425" s="2">
        <f t="shared" si="492"/>
        <v>1543.364238784292</v>
      </c>
      <c r="P2425" s="2">
        <f t="shared" si="493"/>
        <v>1543.364238784292</v>
      </c>
    </row>
    <row r="2426" spans="1:16">
      <c r="A2426" s="6">
        <v>3</v>
      </c>
      <c r="B2426" s="6">
        <v>15</v>
      </c>
      <c r="C2426" s="6">
        <v>4</v>
      </c>
      <c r="D2426" s="6">
        <f t="shared" si="481"/>
        <v>22</v>
      </c>
      <c r="E2426" s="5">
        <f t="shared" si="482"/>
        <v>359.37000000000012</v>
      </c>
      <c r="F2426" s="5">
        <f t="shared" si="483"/>
        <v>651.73417492414967</v>
      </c>
      <c r="G2426" s="5">
        <f t="shared" si="484"/>
        <v>189.17016064453125</v>
      </c>
      <c r="H2426" s="5">
        <f t="shared" si="485"/>
        <v>1200.274335568681</v>
      </c>
      <c r="I2426" s="5">
        <f t="shared" si="486"/>
        <v>720</v>
      </c>
      <c r="J2426" s="5">
        <f t="shared" si="487"/>
        <v>480.27433556868095</v>
      </c>
      <c r="K2426" s="2">
        <f t="shared" si="488"/>
        <v>33338.096103622935</v>
      </c>
      <c r="L2426" s="2">
        <f t="shared" si="489"/>
        <v>68610</v>
      </c>
      <c r="M2426" s="2">
        <f t="shared" si="490"/>
        <v>12760</v>
      </c>
      <c r="N2426" s="6">
        <f t="shared" si="491"/>
        <v>1</v>
      </c>
      <c r="O2426" s="2">
        <f t="shared" si="492"/>
        <v>2511.9038963770654</v>
      </c>
      <c r="P2426" s="2">
        <f t="shared" si="493"/>
        <v>2511.9038963770654</v>
      </c>
    </row>
    <row r="2427" spans="1:16">
      <c r="A2427" s="6">
        <v>3</v>
      </c>
      <c r="B2427" s="6">
        <v>15</v>
      </c>
      <c r="C2427" s="6">
        <v>5</v>
      </c>
      <c r="D2427" s="6">
        <f t="shared" si="481"/>
        <v>23</v>
      </c>
      <c r="E2427" s="5">
        <f t="shared" si="482"/>
        <v>359.37000000000012</v>
      </c>
      <c r="F2427" s="5">
        <f t="shared" si="483"/>
        <v>651.73417492414967</v>
      </c>
      <c r="G2427" s="5">
        <f t="shared" si="484"/>
        <v>239.41848456573481</v>
      </c>
      <c r="H2427" s="5">
        <f t="shared" si="485"/>
        <v>1250.5226594898845</v>
      </c>
      <c r="I2427" s="5">
        <f t="shared" si="486"/>
        <v>720</v>
      </c>
      <c r="J2427" s="5">
        <f t="shared" si="487"/>
        <v>530.52265948988452</v>
      </c>
      <c r="K2427" s="2">
        <f t="shared" si="488"/>
        <v>34210.462838366053</v>
      </c>
      <c r="L2427" s="2">
        <f t="shared" si="489"/>
        <v>71310</v>
      </c>
      <c r="M2427" s="2">
        <f t="shared" si="490"/>
        <v>13640</v>
      </c>
      <c r="N2427" s="6">
        <f t="shared" si="491"/>
        <v>1</v>
      </c>
      <c r="O2427" s="2">
        <f t="shared" si="492"/>
        <v>3459.5371616339471</v>
      </c>
      <c r="P2427" s="2">
        <f t="shared" si="493"/>
        <v>3459.5371616339471</v>
      </c>
    </row>
    <row r="2428" spans="1:16">
      <c r="A2428" s="6">
        <v>3</v>
      </c>
      <c r="B2428" s="6">
        <v>15</v>
      </c>
      <c r="C2428" s="6">
        <v>6</v>
      </c>
      <c r="D2428" s="6">
        <f t="shared" si="481"/>
        <v>24</v>
      </c>
      <c r="E2428" s="5">
        <f t="shared" si="482"/>
        <v>359.37000000000012</v>
      </c>
      <c r="F2428" s="5">
        <f t="shared" si="483"/>
        <v>651.73417492414967</v>
      </c>
      <c r="G2428" s="5">
        <f t="shared" si="484"/>
        <v>290.89345874736784</v>
      </c>
      <c r="H2428" s="5">
        <f t="shared" si="485"/>
        <v>1301.9976336715176</v>
      </c>
      <c r="I2428" s="5">
        <f t="shared" si="486"/>
        <v>720</v>
      </c>
      <c r="J2428" s="5">
        <f t="shared" si="487"/>
        <v>581.99763367151763</v>
      </c>
      <c r="K2428" s="2">
        <f t="shared" si="488"/>
        <v>35104.125584574955</v>
      </c>
      <c r="L2428" s="2">
        <f t="shared" si="489"/>
        <v>74010</v>
      </c>
      <c r="M2428" s="2">
        <f t="shared" si="490"/>
        <v>14520</v>
      </c>
      <c r="N2428" s="6">
        <f t="shared" si="491"/>
        <v>1</v>
      </c>
      <c r="O2428" s="2">
        <f t="shared" si="492"/>
        <v>4385.8744154250453</v>
      </c>
      <c r="P2428" s="2">
        <f t="shared" si="493"/>
        <v>4385.8744154250453</v>
      </c>
    </row>
    <row r="2429" spans="1:16">
      <c r="A2429" s="6">
        <v>3</v>
      </c>
      <c r="B2429" s="6">
        <v>15</v>
      </c>
      <c r="C2429" s="6">
        <v>7</v>
      </c>
      <c r="D2429" s="6">
        <f t="shared" si="481"/>
        <v>25</v>
      </c>
      <c r="E2429" s="5">
        <f t="shared" si="482"/>
        <v>359.37000000000012</v>
      </c>
      <c r="F2429" s="5">
        <f t="shared" si="483"/>
        <v>651.73417492414967</v>
      </c>
      <c r="G2429" s="5">
        <f t="shared" si="484"/>
        <v>343.61789814532818</v>
      </c>
      <c r="H2429" s="5">
        <f t="shared" si="485"/>
        <v>1354.722073069478</v>
      </c>
      <c r="I2429" s="5">
        <f t="shared" si="486"/>
        <v>720</v>
      </c>
      <c r="J2429" s="5">
        <f t="shared" si="487"/>
        <v>634.72207306947803</v>
      </c>
      <c r="K2429" s="2">
        <f t="shared" si="488"/>
        <v>36019.480435233992</v>
      </c>
      <c r="L2429" s="2">
        <f t="shared" si="489"/>
        <v>76710</v>
      </c>
      <c r="M2429" s="2">
        <f t="shared" si="490"/>
        <v>15400</v>
      </c>
      <c r="N2429" s="6">
        <f t="shared" si="491"/>
        <v>1</v>
      </c>
      <c r="O2429" s="2">
        <f t="shared" si="492"/>
        <v>5290.5195647660075</v>
      </c>
      <c r="P2429" s="2">
        <f t="shared" si="493"/>
        <v>5290.5195647660075</v>
      </c>
    </row>
    <row r="2430" spans="1:16">
      <c r="A2430" s="6">
        <v>3</v>
      </c>
      <c r="B2430" s="6">
        <v>15</v>
      </c>
      <c r="C2430" s="6">
        <v>8</v>
      </c>
      <c r="D2430" s="6">
        <f t="shared" si="481"/>
        <v>26</v>
      </c>
      <c r="E2430" s="5">
        <f t="shared" si="482"/>
        <v>359.37000000000012</v>
      </c>
      <c r="F2430" s="5">
        <f t="shared" si="483"/>
        <v>651.73417492414967</v>
      </c>
      <c r="G2430" s="5">
        <f t="shared" si="484"/>
        <v>397.61499642530839</v>
      </c>
      <c r="H2430" s="5">
        <f t="shared" si="485"/>
        <v>1408.7191713494581</v>
      </c>
      <c r="I2430" s="5">
        <f t="shared" si="486"/>
        <v>720</v>
      </c>
      <c r="J2430" s="5">
        <f t="shared" si="487"/>
        <v>688.71917134945807</v>
      </c>
      <c r="K2430" s="2">
        <f t="shared" si="488"/>
        <v>36956.930058150312</v>
      </c>
      <c r="L2430" s="2">
        <f t="shared" si="489"/>
        <v>79410</v>
      </c>
      <c r="M2430" s="2">
        <f t="shared" si="490"/>
        <v>16280</v>
      </c>
      <c r="N2430" s="6">
        <f t="shared" si="491"/>
        <v>1</v>
      </c>
      <c r="O2430" s="2">
        <f t="shared" si="492"/>
        <v>6173.0699418496879</v>
      </c>
      <c r="P2430" s="2">
        <f t="shared" si="493"/>
        <v>6173.0699418496879</v>
      </c>
    </row>
    <row r="2431" spans="1:16">
      <c r="A2431" s="6">
        <v>3</v>
      </c>
      <c r="B2431" s="6">
        <v>15</v>
      </c>
      <c r="C2431" s="6">
        <v>9</v>
      </c>
      <c r="D2431" s="6">
        <f t="shared" si="481"/>
        <v>27</v>
      </c>
      <c r="E2431" s="5">
        <f t="shared" si="482"/>
        <v>359.37000000000012</v>
      </c>
      <c r="F2431" s="5">
        <f t="shared" si="483"/>
        <v>651.73417492414967</v>
      </c>
      <c r="G2431" s="5">
        <f t="shared" si="484"/>
        <v>452.90833186570285</v>
      </c>
      <c r="H2431" s="5">
        <f t="shared" si="485"/>
        <v>1464.0125067898525</v>
      </c>
      <c r="I2431" s="5">
        <f t="shared" si="486"/>
        <v>720</v>
      </c>
      <c r="J2431" s="5">
        <f t="shared" si="487"/>
        <v>744.01250678985252</v>
      </c>
      <c r="K2431" s="2">
        <f t="shared" si="488"/>
        <v>37916.883798434937</v>
      </c>
      <c r="L2431" s="2">
        <f t="shared" si="489"/>
        <v>82110</v>
      </c>
      <c r="M2431" s="2">
        <f t="shared" si="490"/>
        <v>17160</v>
      </c>
      <c r="N2431" s="6">
        <f t="shared" si="491"/>
        <v>1</v>
      </c>
      <c r="O2431" s="2">
        <f t="shared" si="492"/>
        <v>7033.1162015650625</v>
      </c>
      <c r="P2431" s="2">
        <f t="shared" si="493"/>
        <v>7033.1162015650625</v>
      </c>
    </row>
    <row r="2432" spans="1:16">
      <c r="A2432" s="6">
        <v>3</v>
      </c>
      <c r="B2432" s="6">
        <v>15</v>
      </c>
      <c r="C2432" s="6">
        <v>10</v>
      </c>
      <c r="D2432" s="6">
        <f t="shared" si="481"/>
        <v>28</v>
      </c>
      <c r="E2432" s="5">
        <f t="shared" si="482"/>
        <v>359.37000000000012</v>
      </c>
      <c r="F2432" s="5">
        <f t="shared" si="483"/>
        <v>651.73417492414967</v>
      </c>
      <c r="G2432" s="5">
        <f t="shared" si="484"/>
        <v>509.52187334891573</v>
      </c>
      <c r="H2432" s="5">
        <f t="shared" si="485"/>
        <v>1520.6260482730654</v>
      </c>
      <c r="I2432" s="5">
        <f t="shared" si="486"/>
        <v>720</v>
      </c>
      <c r="J2432" s="5">
        <f t="shared" si="487"/>
        <v>800.62604827306541</v>
      </c>
      <c r="K2432" s="2">
        <f t="shared" si="488"/>
        <v>38899.7577825185</v>
      </c>
      <c r="L2432" s="2">
        <f t="shared" si="489"/>
        <v>84810</v>
      </c>
      <c r="M2432" s="2">
        <f t="shared" si="490"/>
        <v>18040</v>
      </c>
      <c r="N2432" s="6">
        <f t="shared" si="491"/>
        <v>1</v>
      </c>
      <c r="O2432" s="2">
        <f t="shared" si="492"/>
        <v>7870.2422174815001</v>
      </c>
      <c r="P2432" s="2">
        <f t="shared" si="493"/>
        <v>7870.2422174815001</v>
      </c>
    </row>
    <row r="2433" spans="1:16">
      <c r="A2433" s="6">
        <v>3</v>
      </c>
      <c r="B2433" s="6">
        <v>15</v>
      </c>
      <c r="C2433" s="6">
        <v>11</v>
      </c>
      <c r="D2433" s="6">
        <f t="shared" si="481"/>
        <v>29</v>
      </c>
      <c r="E2433" s="5">
        <f t="shared" si="482"/>
        <v>359.37000000000012</v>
      </c>
      <c r="F2433" s="5">
        <f t="shared" si="483"/>
        <v>651.73417492414967</v>
      </c>
      <c r="G2433" s="5">
        <f t="shared" si="484"/>
        <v>567.47998644235474</v>
      </c>
      <c r="H2433" s="5">
        <f t="shared" si="485"/>
        <v>1578.5841613665045</v>
      </c>
      <c r="I2433" s="5">
        <f t="shared" si="486"/>
        <v>720</v>
      </c>
      <c r="J2433" s="5">
        <f t="shared" si="487"/>
        <v>858.58416136650453</v>
      </c>
      <c r="K2433" s="2">
        <f t="shared" si="488"/>
        <v>39905.975023724037</v>
      </c>
      <c r="L2433" s="2">
        <f t="shared" si="489"/>
        <v>87510</v>
      </c>
      <c r="M2433" s="2">
        <f t="shared" si="490"/>
        <v>18920</v>
      </c>
      <c r="N2433" s="6">
        <f t="shared" si="491"/>
        <v>1</v>
      </c>
      <c r="O2433" s="2">
        <f t="shared" si="492"/>
        <v>8684.0249762759631</v>
      </c>
      <c r="P2433" s="2">
        <f t="shared" si="493"/>
        <v>8684.0249762759631</v>
      </c>
    </row>
    <row r="2434" spans="1:16">
      <c r="A2434" s="6">
        <v>3</v>
      </c>
      <c r="B2434" s="6">
        <v>15</v>
      </c>
      <c r="C2434" s="6">
        <v>12</v>
      </c>
      <c r="D2434" s="6">
        <f t="shared" si="481"/>
        <v>30</v>
      </c>
      <c r="E2434" s="5">
        <f t="shared" si="482"/>
        <v>359.37000000000012</v>
      </c>
      <c r="F2434" s="5">
        <f t="shared" si="483"/>
        <v>651.73417492414967</v>
      </c>
      <c r="G2434" s="5">
        <f t="shared" si="484"/>
        <v>626.80743957041921</v>
      </c>
      <c r="H2434" s="5">
        <f t="shared" si="485"/>
        <v>1637.911614494569</v>
      </c>
      <c r="I2434" s="5">
        <f t="shared" si="486"/>
        <v>720</v>
      </c>
      <c r="J2434" s="5">
        <f t="shared" si="487"/>
        <v>917.91161449456899</v>
      </c>
      <c r="K2434" s="2">
        <f t="shared" si="488"/>
        <v>40935.965529419598</v>
      </c>
      <c r="L2434" s="2">
        <f t="shared" si="489"/>
        <v>90210</v>
      </c>
      <c r="M2434" s="2">
        <f t="shared" si="490"/>
        <v>19800</v>
      </c>
      <c r="N2434" s="6">
        <f t="shared" si="491"/>
        <v>1</v>
      </c>
      <c r="O2434" s="2">
        <f t="shared" si="492"/>
        <v>9474.0344705804018</v>
      </c>
      <c r="P2434" s="2">
        <f t="shared" si="493"/>
        <v>9474.0344705804018</v>
      </c>
    </row>
    <row r="2435" spans="1:16">
      <c r="A2435" s="6">
        <v>3</v>
      </c>
      <c r="B2435" s="6">
        <v>15</v>
      </c>
      <c r="C2435" s="6">
        <v>13</v>
      </c>
      <c r="D2435" s="6">
        <f t="shared" si="481"/>
        <v>31</v>
      </c>
      <c r="E2435" s="5">
        <f t="shared" si="482"/>
        <v>359.37000000000012</v>
      </c>
      <c r="F2435" s="5">
        <f t="shared" si="483"/>
        <v>651.73417492414967</v>
      </c>
      <c r="G2435" s="5">
        <f t="shared" si="484"/>
        <v>687.52941027880343</v>
      </c>
      <c r="H2435" s="5">
        <f t="shared" si="485"/>
        <v>1698.6335852029533</v>
      </c>
      <c r="I2435" s="5">
        <f t="shared" si="486"/>
        <v>720</v>
      </c>
      <c r="J2435" s="5">
        <f t="shared" si="487"/>
        <v>978.63358520295333</v>
      </c>
      <c r="K2435" s="2">
        <f t="shared" si="488"/>
        <v>41990.16640977349</v>
      </c>
      <c r="L2435" s="2">
        <f t="shared" si="489"/>
        <v>92910</v>
      </c>
      <c r="M2435" s="2">
        <f t="shared" si="490"/>
        <v>20680</v>
      </c>
      <c r="N2435" s="6">
        <f t="shared" si="491"/>
        <v>1</v>
      </c>
      <c r="O2435" s="2">
        <f t="shared" si="492"/>
        <v>10239.83359022651</v>
      </c>
      <c r="P2435" s="2">
        <f t="shared" si="493"/>
        <v>10239.83359022651</v>
      </c>
    </row>
    <row r="2436" spans="1:16">
      <c r="A2436" s="6">
        <v>3</v>
      </c>
      <c r="B2436" s="6">
        <v>15</v>
      </c>
      <c r="C2436" s="6">
        <v>14</v>
      </c>
      <c r="D2436" s="6">
        <f t="shared" ref="D2436:D2499" si="494">A2436+B2436+C2436</f>
        <v>32</v>
      </c>
      <c r="E2436" s="5">
        <f t="shared" ref="E2436:E2499" si="495">IF(A2436=0,0,A2436*LABOR_HRS_WK_TOM*SEASON_WEEKS*(1+DIM_PCT_TOM)^A2436)</f>
        <v>359.37000000000012</v>
      </c>
      <c r="F2436" s="5">
        <f t="shared" ref="F2436:F2499" si="496">IF(B2436=0,0,B2436*LABOR_HRS_WK_CAR*SEASON_WEEKS*(1+DIM_PCT_CAR)^B2436)</f>
        <v>651.73417492414967</v>
      </c>
      <c r="G2436" s="5">
        <f t="shared" ref="G2436:G2499" si="497">IF(C2436=0,0,C2436*LABOR_HRS_WK_MES*SEASON_WEEKS*(1+DIM_PCT_MES)^C2436)</f>
        <v>749.67149159246469</v>
      </c>
      <c r="H2436" s="5">
        <f t="shared" ref="H2436:H2499" si="498">E2436+F2436+G2436</f>
        <v>1760.7756665166144</v>
      </c>
      <c r="I2436" s="5">
        <f t="shared" ref="I2436:I2499" si="499">MIN(H2436,FARMER_HRS)</f>
        <v>720</v>
      </c>
      <c r="J2436" s="5">
        <f t="shared" ref="J2436:J2499" si="500">MAX(0,H2436-FARMER_HRS)</f>
        <v>1040.7756665166144</v>
      </c>
      <c r="K2436" s="2">
        <f t="shared" ref="K2436:K2499" si="501">I2436*FARMER_RATE+J2436*TEMP_WORKER_RATE</f>
        <v>43069.021988135661</v>
      </c>
      <c r="L2436" s="2">
        <f t="shared" ref="L2436:L2499" si="502">A2436*PRICE_TOM+B2436*PRICE_CAR+C2436*PRICE_MES</f>
        <v>95610</v>
      </c>
      <c r="M2436" s="2">
        <f t="shared" ref="M2436:M2499" si="503">A2436*FERT_BED_TOM+B2436*FERT_BED_CAR+C2436*FERT_BED_MES</f>
        <v>21560</v>
      </c>
      <c r="N2436" s="6">
        <f t="shared" ref="N2436:N2499" si="504">IF(AND(D2436&lt;=TOTAL_BEDS,J2436&lt;=TEMP_WORKER_MAX*TEMP_WORKER_HRS),1,0)</f>
        <v>1</v>
      </c>
      <c r="O2436" s="2">
        <f t="shared" ref="O2436:O2499" si="505">L2436-M2436-K2436-FIXED_COSTS</f>
        <v>10980.978011864339</v>
      </c>
      <c r="P2436" s="2">
        <f t="shared" ref="P2436:P2499" si="506">IF(N2436=1,O2436,"")</f>
        <v>10980.978011864339</v>
      </c>
    </row>
    <row r="2437" spans="1:16">
      <c r="A2437" s="6">
        <v>3</v>
      </c>
      <c r="B2437" s="6">
        <v>15</v>
      </c>
      <c r="C2437" s="6">
        <v>15</v>
      </c>
      <c r="D2437" s="6">
        <f t="shared" si="494"/>
        <v>33</v>
      </c>
      <c r="E2437" s="5">
        <f t="shared" si="495"/>
        <v>359.37000000000012</v>
      </c>
      <c r="F2437" s="5">
        <f t="shared" si="496"/>
        <v>651.73417492414967</v>
      </c>
      <c r="G2437" s="5">
        <f t="shared" si="497"/>
        <v>813.25969846861108</v>
      </c>
      <c r="H2437" s="5">
        <f t="shared" si="498"/>
        <v>1824.363873392761</v>
      </c>
      <c r="I2437" s="5">
        <f t="shared" si="499"/>
        <v>720</v>
      </c>
      <c r="J2437" s="5">
        <f t="shared" si="500"/>
        <v>1104.363873392761</v>
      </c>
      <c r="K2437" s="2">
        <f t="shared" si="501"/>
        <v>44172.983913068761</v>
      </c>
      <c r="L2437" s="2">
        <f t="shared" si="502"/>
        <v>98310</v>
      </c>
      <c r="M2437" s="2">
        <f t="shared" si="503"/>
        <v>22440</v>
      </c>
      <c r="N2437" s="6">
        <f t="shared" si="504"/>
        <v>1</v>
      </c>
      <c r="O2437" s="2">
        <f t="shared" si="505"/>
        <v>11697.016086931239</v>
      </c>
      <c r="P2437" s="2">
        <f t="shared" si="506"/>
        <v>11697.016086931239</v>
      </c>
    </row>
    <row r="2438" spans="1:16">
      <c r="A2438" s="6">
        <v>3</v>
      </c>
      <c r="B2438" s="6">
        <v>15</v>
      </c>
      <c r="C2438" s="6">
        <v>16</v>
      </c>
      <c r="D2438" s="6">
        <f t="shared" si="494"/>
        <v>34</v>
      </c>
      <c r="E2438" s="5">
        <f t="shared" si="495"/>
        <v>359.37000000000012</v>
      </c>
      <c r="F2438" s="5">
        <f t="shared" si="496"/>
        <v>651.73417492414967</v>
      </c>
      <c r="G2438" s="5">
        <f t="shared" si="497"/>
        <v>878.32047434610013</v>
      </c>
      <c r="H2438" s="5">
        <f t="shared" si="498"/>
        <v>1889.42464927025</v>
      </c>
      <c r="I2438" s="5">
        <f t="shared" si="499"/>
        <v>720</v>
      </c>
      <c r="J2438" s="5">
        <f t="shared" si="500"/>
        <v>1169.42464927025</v>
      </c>
      <c r="K2438" s="2">
        <f t="shared" si="501"/>
        <v>45302.511272052951</v>
      </c>
      <c r="L2438" s="2">
        <f t="shared" si="502"/>
        <v>101010</v>
      </c>
      <c r="M2438" s="2">
        <f t="shared" si="503"/>
        <v>23320</v>
      </c>
      <c r="N2438" s="6">
        <f t="shared" si="504"/>
        <v>1</v>
      </c>
      <c r="O2438" s="2">
        <f t="shared" si="505"/>
        <v>12387.488727947049</v>
      </c>
      <c r="P2438" s="2">
        <f t="shared" si="506"/>
        <v>12387.488727947049</v>
      </c>
    </row>
    <row r="2439" spans="1:16">
      <c r="A2439" s="6">
        <v>3</v>
      </c>
      <c r="B2439" s="6">
        <v>15</v>
      </c>
      <c r="C2439" s="6">
        <v>17</v>
      </c>
      <c r="D2439" s="6">
        <f t="shared" si="494"/>
        <v>35</v>
      </c>
      <c r="E2439" s="5">
        <f t="shared" si="495"/>
        <v>359.37000000000012</v>
      </c>
      <c r="F2439" s="5">
        <f t="shared" si="496"/>
        <v>651.73417492414967</v>
      </c>
      <c r="G2439" s="5">
        <f t="shared" si="497"/>
        <v>944.88069779264049</v>
      </c>
      <c r="H2439" s="5">
        <f t="shared" si="498"/>
        <v>1955.9848727167903</v>
      </c>
      <c r="I2439" s="5">
        <f t="shared" si="499"/>
        <v>720</v>
      </c>
      <c r="J2439" s="5">
        <f t="shared" si="500"/>
        <v>1235.9848727167903</v>
      </c>
      <c r="K2439" s="2">
        <f t="shared" si="501"/>
        <v>46458.07070688872</v>
      </c>
      <c r="L2439" s="2">
        <f t="shared" si="502"/>
        <v>103710</v>
      </c>
      <c r="M2439" s="2">
        <f t="shared" si="503"/>
        <v>24200</v>
      </c>
      <c r="N2439" s="6">
        <f t="shared" si="504"/>
        <v>1</v>
      </c>
      <c r="O2439" s="2">
        <f t="shared" si="505"/>
        <v>13051.92929311128</v>
      </c>
      <c r="P2439" s="2">
        <f t="shared" si="506"/>
        <v>13051.92929311128</v>
      </c>
    </row>
    <row r="2440" spans="1:16">
      <c r="A2440" s="6">
        <v>3</v>
      </c>
      <c r="B2440" s="6">
        <v>15</v>
      </c>
      <c r="C2440" s="6">
        <v>18</v>
      </c>
      <c r="D2440" s="6">
        <f t="shared" si="494"/>
        <v>36</v>
      </c>
      <c r="E2440" s="5">
        <f t="shared" si="495"/>
        <v>359.37000000000012</v>
      </c>
      <c r="F2440" s="5">
        <f t="shared" si="496"/>
        <v>651.73417492414967</v>
      </c>
      <c r="G2440" s="5">
        <f t="shared" si="497"/>
        <v>1012.9676892512279</v>
      </c>
      <c r="H2440" s="5">
        <f t="shared" si="498"/>
        <v>2024.0718641753776</v>
      </c>
      <c r="I2440" s="5">
        <f t="shared" si="499"/>
        <v>720</v>
      </c>
      <c r="J2440" s="5">
        <f t="shared" si="500"/>
        <v>1304.0718641753776</v>
      </c>
      <c r="K2440" s="2">
        <f t="shared" si="501"/>
        <v>47640.136530822529</v>
      </c>
      <c r="L2440" s="2">
        <f t="shared" si="502"/>
        <v>106410</v>
      </c>
      <c r="M2440" s="2">
        <f t="shared" si="503"/>
        <v>25080</v>
      </c>
      <c r="N2440" s="6">
        <f t="shared" si="504"/>
        <v>1</v>
      </c>
      <c r="O2440" s="2">
        <f t="shared" si="505"/>
        <v>13689.863469177471</v>
      </c>
      <c r="P2440" s="2">
        <f t="shared" si="506"/>
        <v>13689.863469177471</v>
      </c>
    </row>
    <row r="2441" spans="1:16">
      <c r="A2441" s="6">
        <v>3</v>
      </c>
      <c r="B2441" s="6">
        <v>15</v>
      </c>
      <c r="C2441" s="6">
        <v>19</v>
      </c>
      <c r="D2441" s="6">
        <f t="shared" si="494"/>
        <v>37</v>
      </c>
      <c r="E2441" s="5">
        <f t="shared" si="495"/>
        <v>359.37000000000012</v>
      </c>
      <c r="F2441" s="5">
        <f t="shared" si="496"/>
        <v>651.73417492414967</v>
      </c>
      <c r="G2441" s="5">
        <f t="shared" si="497"/>
        <v>1082.6092178872495</v>
      </c>
      <c r="H2441" s="5">
        <f t="shared" si="498"/>
        <v>2093.7133928113994</v>
      </c>
      <c r="I2441" s="5">
        <f t="shared" si="499"/>
        <v>720</v>
      </c>
      <c r="J2441" s="5">
        <f t="shared" si="500"/>
        <v>1373.7133928113994</v>
      </c>
      <c r="K2441" s="2">
        <f t="shared" si="501"/>
        <v>48849.190847420134</v>
      </c>
      <c r="L2441" s="2">
        <f t="shared" si="502"/>
        <v>109110</v>
      </c>
      <c r="M2441" s="2">
        <f t="shared" si="503"/>
        <v>25960</v>
      </c>
      <c r="N2441" s="6">
        <f t="shared" si="504"/>
        <v>1</v>
      </c>
      <c r="O2441" s="2">
        <f t="shared" si="505"/>
        <v>14300.809152579866</v>
      </c>
      <c r="P2441" s="2">
        <f t="shared" si="506"/>
        <v>14300.809152579866</v>
      </c>
    </row>
    <row r="2442" spans="1:16">
      <c r="A2442" s="6">
        <v>3</v>
      </c>
      <c r="B2442" s="6">
        <v>15</v>
      </c>
      <c r="C2442" s="6">
        <v>20</v>
      </c>
      <c r="D2442" s="6">
        <f t="shared" si="494"/>
        <v>38</v>
      </c>
      <c r="E2442" s="5">
        <f t="shared" si="495"/>
        <v>359.37000000000012</v>
      </c>
      <c r="F2442" s="5">
        <f t="shared" si="496"/>
        <v>651.73417492414967</v>
      </c>
      <c r="G2442" s="5">
        <f t="shared" si="497"/>
        <v>1153.8335085377266</v>
      </c>
      <c r="H2442" s="5">
        <f t="shared" si="498"/>
        <v>2164.9376834618765</v>
      </c>
      <c r="I2442" s="5">
        <f t="shared" si="499"/>
        <v>720</v>
      </c>
      <c r="J2442" s="5">
        <f t="shared" si="500"/>
        <v>1444.9376834618765</v>
      </c>
      <c r="K2442" s="2">
        <f t="shared" si="501"/>
        <v>50085.723671213134</v>
      </c>
      <c r="L2442" s="2">
        <f t="shared" si="502"/>
        <v>111810</v>
      </c>
      <c r="M2442" s="2">
        <f t="shared" si="503"/>
        <v>26840</v>
      </c>
      <c r="N2442" s="6">
        <f t="shared" si="504"/>
        <v>1</v>
      </c>
      <c r="O2442" s="2">
        <f t="shared" si="505"/>
        <v>14884.276328786866</v>
      </c>
      <c r="P2442" s="2">
        <f t="shared" si="506"/>
        <v>14884.276328786866</v>
      </c>
    </row>
    <row r="2443" spans="1:16">
      <c r="A2443" s="6">
        <v>3</v>
      </c>
      <c r="B2443" s="6">
        <v>15</v>
      </c>
      <c r="C2443" s="6">
        <v>21</v>
      </c>
      <c r="D2443" s="6">
        <f t="shared" si="494"/>
        <v>39</v>
      </c>
      <c r="E2443" s="5">
        <f t="shared" si="495"/>
        <v>359.37000000000012</v>
      </c>
      <c r="F2443" s="5">
        <f t="shared" si="496"/>
        <v>651.73417492414967</v>
      </c>
      <c r="G2443" s="5">
        <f t="shared" si="497"/>
        <v>1226.6692487641703</v>
      </c>
      <c r="H2443" s="5">
        <f t="shared" si="498"/>
        <v>2237.7734236883202</v>
      </c>
      <c r="I2443" s="5">
        <f t="shared" si="499"/>
        <v>720</v>
      </c>
      <c r="J2443" s="5">
        <f t="shared" si="500"/>
        <v>1517.7734236883202</v>
      </c>
      <c r="K2443" s="2">
        <f t="shared" si="501"/>
        <v>51350.233050144452</v>
      </c>
      <c r="L2443" s="2">
        <f t="shared" si="502"/>
        <v>114510</v>
      </c>
      <c r="M2443" s="2">
        <f t="shared" si="503"/>
        <v>27720</v>
      </c>
      <c r="N2443" s="6">
        <f t="shared" si="504"/>
        <v>1</v>
      </c>
      <c r="O2443" s="2">
        <f t="shared" si="505"/>
        <v>15439.766949855548</v>
      </c>
      <c r="P2443" s="2">
        <f t="shared" si="506"/>
        <v>15439.766949855548</v>
      </c>
    </row>
    <row r="2444" spans="1:16">
      <c r="A2444" s="6">
        <v>3</v>
      </c>
      <c r="B2444" s="6">
        <v>15</v>
      </c>
      <c r="C2444" s="6">
        <v>22</v>
      </c>
      <c r="D2444" s="6">
        <f t="shared" si="494"/>
        <v>40</v>
      </c>
      <c r="E2444" s="5">
        <f t="shared" si="495"/>
        <v>359.37000000000012</v>
      </c>
      <c r="F2444" s="5">
        <f t="shared" si="496"/>
        <v>651.73417492414967</v>
      </c>
      <c r="G2444" s="5">
        <f t="shared" si="497"/>
        <v>1301.1455960105666</v>
      </c>
      <c r="H2444" s="5">
        <f t="shared" si="498"/>
        <v>2312.2497709347163</v>
      </c>
      <c r="I2444" s="5">
        <f t="shared" si="499"/>
        <v>720</v>
      </c>
      <c r="J2444" s="5">
        <f t="shared" si="500"/>
        <v>1592.2497709347163</v>
      </c>
      <c r="K2444" s="2">
        <f t="shared" si="501"/>
        <v>52643.22518983882</v>
      </c>
      <c r="L2444" s="2">
        <f t="shared" si="502"/>
        <v>117210</v>
      </c>
      <c r="M2444" s="2">
        <f t="shared" si="503"/>
        <v>28600</v>
      </c>
      <c r="N2444" s="6">
        <f t="shared" si="504"/>
        <v>1</v>
      </c>
      <c r="O2444" s="2">
        <f t="shared" si="505"/>
        <v>15966.77481016118</v>
      </c>
      <c r="P2444" s="2">
        <f t="shared" si="506"/>
        <v>15966.77481016118</v>
      </c>
    </row>
    <row r="2445" spans="1:16">
      <c r="A2445" s="6">
        <v>3</v>
      </c>
      <c r="B2445" s="6">
        <v>15</v>
      </c>
      <c r="C2445" s="6">
        <v>23</v>
      </c>
      <c r="D2445" s="6">
        <f t="shared" si="494"/>
        <v>41</v>
      </c>
      <c r="E2445" s="5">
        <f t="shared" si="495"/>
        <v>359.37000000000012</v>
      </c>
      <c r="F2445" s="5">
        <f t="shared" si="496"/>
        <v>651.73417492414967</v>
      </c>
      <c r="G2445" s="5">
        <f t="shared" si="497"/>
        <v>1377.292184868003</v>
      </c>
      <c r="H2445" s="5">
        <f t="shared" si="498"/>
        <v>2388.3963597921529</v>
      </c>
      <c r="I2445" s="5">
        <f t="shared" si="499"/>
        <v>720</v>
      </c>
      <c r="J2445" s="5">
        <f t="shared" si="500"/>
        <v>1668.3963597921529</v>
      </c>
      <c r="K2445" s="2">
        <f t="shared" si="501"/>
        <v>53965.214579724881</v>
      </c>
      <c r="L2445" s="2">
        <f t="shared" si="502"/>
        <v>119910</v>
      </c>
      <c r="M2445" s="2">
        <f t="shared" si="503"/>
        <v>29480</v>
      </c>
      <c r="N2445" s="6">
        <f t="shared" si="504"/>
        <v>1</v>
      </c>
      <c r="O2445" s="2">
        <f t="shared" si="505"/>
        <v>16464.785420275119</v>
      </c>
      <c r="P2445" s="2">
        <f t="shared" si="506"/>
        <v>16464.785420275119</v>
      </c>
    </row>
    <row r="2446" spans="1:16">
      <c r="A2446" s="6">
        <v>3</v>
      </c>
      <c r="B2446" s="6">
        <v>15</v>
      </c>
      <c r="C2446" s="6">
        <v>24</v>
      </c>
      <c r="D2446" s="6">
        <f t="shared" si="494"/>
        <v>42</v>
      </c>
      <c r="E2446" s="5">
        <f t="shared" si="495"/>
        <v>359.37000000000012</v>
      </c>
      <c r="F2446" s="5">
        <f t="shared" si="496"/>
        <v>651.73417492414967</v>
      </c>
      <c r="G2446" s="5">
        <f t="shared" si="497"/>
        <v>1455.1391344474989</v>
      </c>
      <c r="H2446" s="5">
        <f t="shared" si="498"/>
        <v>2466.2433093716486</v>
      </c>
      <c r="I2446" s="5">
        <f t="shared" si="499"/>
        <v>720</v>
      </c>
      <c r="J2446" s="5">
        <f t="shared" si="500"/>
        <v>1746.2433093716486</v>
      </c>
      <c r="K2446" s="2">
        <f t="shared" si="501"/>
        <v>55316.724121035564</v>
      </c>
      <c r="L2446" s="2">
        <f t="shared" si="502"/>
        <v>122610</v>
      </c>
      <c r="M2446" s="2">
        <f t="shared" si="503"/>
        <v>30360</v>
      </c>
      <c r="N2446" s="6">
        <f t="shared" si="504"/>
        <v>1</v>
      </c>
      <c r="O2446" s="2">
        <f t="shared" si="505"/>
        <v>16933.275878964436</v>
      </c>
      <c r="P2446" s="2">
        <f t="shared" si="506"/>
        <v>16933.275878964436</v>
      </c>
    </row>
    <row r="2447" spans="1:16">
      <c r="A2447" s="6">
        <v>3</v>
      </c>
      <c r="B2447" s="6">
        <v>15</v>
      </c>
      <c r="C2447" s="6">
        <v>25</v>
      </c>
      <c r="D2447" s="6">
        <f t="shared" si="494"/>
        <v>43</v>
      </c>
      <c r="E2447" s="5">
        <f t="shared" si="495"/>
        <v>359.37000000000012</v>
      </c>
      <c r="F2447" s="5">
        <f t="shared" si="496"/>
        <v>651.73417492414967</v>
      </c>
      <c r="G2447" s="5">
        <f t="shared" si="497"/>
        <v>1534.7170558625965</v>
      </c>
      <c r="H2447" s="5">
        <f t="shared" si="498"/>
        <v>2545.8212307867461</v>
      </c>
      <c r="I2447" s="5">
        <f t="shared" si="499"/>
        <v>720</v>
      </c>
      <c r="J2447" s="5">
        <f t="shared" si="500"/>
        <v>1825.8212307867461</v>
      </c>
      <c r="K2447" s="2">
        <f t="shared" si="501"/>
        <v>56698.285256714342</v>
      </c>
      <c r="L2447" s="2">
        <f t="shared" si="502"/>
        <v>125310</v>
      </c>
      <c r="M2447" s="2">
        <f t="shared" si="503"/>
        <v>31240</v>
      </c>
      <c r="N2447" s="6">
        <f t="shared" si="504"/>
        <v>1</v>
      </c>
      <c r="O2447" s="2">
        <f t="shared" si="505"/>
        <v>17371.714743285658</v>
      </c>
      <c r="P2447" s="2">
        <f t="shared" si="506"/>
        <v>17371.714743285658</v>
      </c>
    </row>
    <row r="2448" spans="1:16">
      <c r="A2448" s="6">
        <v>3</v>
      </c>
      <c r="B2448" s="6">
        <v>15</v>
      </c>
      <c r="C2448" s="6">
        <v>26</v>
      </c>
      <c r="D2448" s="6">
        <f t="shared" si="494"/>
        <v>44</v>
      </c>
      <c r="E2448" s="5">
        <f t="shared" si="495"/>
        <v>359.37000000000012</v>
      </c>
      <c r="F2448" s="5">
        <f t="shared" si="496"/>
        <v>651.73417492414967</v>
      </c>
      <c r="G2448" s="5">
        <f t="shared" si="497"/>
        <v>1616.0570598233144</v>
      </c>
      <c r="H2448" s="5">
        <f t="shared" si="498"/>
        <v>2627.1612347474643</v>
      </c>
      <c r="I2448" s="5">
        <f t="shared" si="499"/>
        <v>720</v>
      </c>
      <c r="J2448" s="5">
        <f t="shared" si="500"/>
        <v>1907.1612347474643</v>
      </c>
      <c r="K2448" s="2">
        <f t="shared" si="501"/>
        <v>58110.438103254586</v>
      </c>
      <c r="L2448" s="2">
        <f t="shared" si="502"/>
        <v>128010</v>
      </c>
      <c r="M2448" s="2">
        <f t="shared" si="503"/>
        <v>32120</v>
      </c>
      <c r="N2448" s="6">
        <f t="shared" si="504"/>
        <v>1</v>
      </c>
      <c r="O2448" s="2">
        <f t="shared" si="505"/>
        <v>17779.561896745414</v>
      </c>
      <c r="P2448" s="2">
        <f t="shared" si="506"/>
        <v>17779.561896745414</v>
      </c>
    </row>
    <row r="2449" spans="1:16">
      <c r="A2449" s="6">
        <v>3</v>
      </c>
      <c r="B2449" s="6">
        <v>15</v>
      </c>
      <c r="C2449" s="6">
        <v>27</v>
      </c>
      <c r="D2449" s="6">
        <f t="shared" si="494"/>
        <v>45</v>
      </c>
      <c r="E2449" s="5">
        <f t="shared" si="495"/>
        <v>359.37000000000012</v>
      </c>
      <c r="F2449" s="5">
        <f t="shared" si="496"/>
        <v>651.73417492414967</v>
      </c>
      <c r="G2449" s="5">
        <f t="shared" si="497"/>
        <v>1699.1907643430709</v>
      </c>
      <c r="H2449" s="5">
        <f t="shared" si="498"/>
        <v>2710.2949392672208</v>
      </c>
      <c r="I2449" s="5">
        <f t="shared" si="499"/>
        <v>720</v>
      </c>
      <c r="J2449" s="5">
        <f t="shared" si="500"/>
        <v>1990.2949392672208</v>
      </c>
      <c r="K2449" s="2">
        <f t="shared" si="501"/>
        <v>59553.731584500361</v>
      </c>
      <c r="L2449" s="2">
        <f t="shared" si="502"/>
        <v>130710</v>
      </c>
      <c r="M2449" s="2">
        <f t="shared" si="503"/>
        <v>33000</v>
      </c>
      <c r="N2449" s="6">
        <f t="shared" si="504"/>
        <v>1</v>
      </c>
      <c r="O2449" s="2">
        <f t="shared" si="505"/>
        <v>18156.268415499639</v>
      </c>
      <c r="P2449" s="2">
        <f t="shared" si="506"/>
        <v>18156.268415499639</v>
      </c>
    </row>
    <row r="2450" spans="1:16">
      <c r="A2450" s="6">
        <v>3</v>
      </c>
      <c r="B2450" s="6">
        <v>15</v>
      </c>
      <c r="C2450" s="6">
        <v>28</v>
      </c>
      <c r="D2450" s="6">
        <f t="shared" si="494"/>
        <v>46</v>
      </c>
      <c r="E2450" s="5">
        <f t="shared" si="495"/>
        <v>359.37000000000012</v>
      </c>
      <c r="F2450" s="5">
        <f t="shared" si="496"/>
        <v>651.73417492414967</v>
      </c>
      <c r="G2450" s="5">
        <f t="shared" si="497"/>
        <v>1784.1503025602246</v>
      </c>
      <c r="H2450" s="5">
        <f t="shared" si="498"/>
        <v>2795.2544774843745</v>
      </c>
      <c r="I2450" s="5">
        <f t="shared" si="499"/>
        <v>720</v>
      </c>
      <c r="J2450" s="5">
        <f t="shared" si="500"/>
        <v>2075.2544774843745</v>
      </c>
      <c r="K2450" s="2">
        <f t="shared" si="501"/>
        <v>61028.72356743706</v>
      </c>
      <c r="L2450" s="2">
        <f t="shared" si="502"/>
        <v>133410</v>
      </c>
      <c r="M2450" s="2">
        <f t="shared" si="503"/>
        <v>33880</v>
      </c>
      <c r="N2450" s="6">
        <f t="shared" si="504"/>
        <v>1</v>
      </c>
      <c r="O2450" s="2">
        <f t="shared" si="505"/>
        <v>18501.27643256294</v>
      </c>
      <c r="P2450" s="2">
        <f t="shared" si="506"/>
        <v>18501.27643256294</v>
      </c>
    </row>
    <row r="2451" spans="1:16">
      <c r="A2451" s="6">
        <v>3</v>
      </c>
      <c r="B2451" s="6">
        <v>15</v>
      </c>
      <c r="C2451" s="6">
        <v>29</v>
      </c>
      <c r="D2451" s="6">
        <f t="shared" si="494"/>
        <v>47</v>
      </c>
      <c r="E2451" s="5">
        <f t="shared" si="495"/>
        <v>359.37000000000012</v>
      </c>
      <c r="F2451" s="5">
        <f t="shared" si="496"/>
        <v>651.73417492414967</v>
      </c>
      <c r="G2451" s="5">
        <f t="shared" si="497"/>
        <v>1870.9683306758782</v>
      </c>
      <c r="H2451" s="5">
        <f t="shared" si="498"/>
        <v>2882.0725056000279</v>
      </c>
      <c r="I2451" s="5">
        <f t="shared" si="499"/>
        <v>720</v>
      </c>
      <c r="J2451" s="5">
        <f t="shared" si="500"/>
        <v>2162.0725056000279</v>
      </c>
      <c r="K2451" s="2">
        <f t="shared" si="501"/>
        <v>62535.98100000048</v>
      </c>
      <c r="L2451" s="2">
        <f t="shared" si="502"/>
        <v>136110</v>
      </c>
      <c r="M2451" s="2">
        <f t="shared" si="503"/>
        <v>34760</v>
      </c>
      <c r="N2451" s="6">
        <f t="shared" si="504"/>
        <v>1</v>
      </c>
      <c r="O2451" s="2">
        <f t="shared" si="505"/>
        <v>18814.01899999952</v>
      </c>
      <c r="P2451" s="2">
        <f t="shared" si="506"/>
        <v>18814.01899999952</v>
      </c>
    </row>
    <row r="2452" spans="1:16">
      <c r="A2452" s="6">
        <v>3</v>
      </c>
      <c r="B2452" s="6">
        <v>15</v>
      </c>
      <c r="C2452" s="6">
        <v>30</v>
      </c>
      <c r="D2452" s="6">
        <f t="shared" si="494"/>
        <v>48</v>
      </c>
      <c r="E2452" s="5">
        <f t="shared" si="495"/>
        <v>359.37000000000012</v>
      </c>
      <c r="F2452" s="5">
        <f t="shared" si="496"/>
        <v>651.73417492414967</v>
      </c>
      <c r="G2452" s="5">
        <f t="shared" si="497"/>
        <v>1959.6780360096488</v>
      </c>
      <c r="H2452" s="5">
        <f t="shared" si="498"/>
        <v>2970.7822109337985</v>
      </c>
      <c r="I2452" s="5">
        <f t="shared" si="499"/>
        <v>720</v>
      </c>
      <c r="J2452" s="5">
        <f t="shared" si="500"/>
        <v>2250.7822109337985</v>
      </c>
      <c r="K2452" s="2">
        <f t="shared" si="501"/>
        <v>64076.080050934004</v>
      </c>
      <c r="L2452" s="2">
        <f t="shared" si="502"/>
        <v>138810</v>
      </c>
      <c r="M2452" s="2">
        <f t="shared" si="503"/>
        <v>35640</v>
      </c>
      <c r="N2452" s="6">
        <f t="shared" si="504"/>
        <v>1</v>
      </c>
      <c r="O2452" s="2">
        <f t="shared" si="505"/>
        <v>19093.919949065996</v>
      </c>
      <c r="P2452" s="2">
        <f t="shared" si="506"/>
        <v>19093.919949065996</v>
      </c>
    </row>
    <row r="2453" spans="1:16">
      <c r="A2453" s="6">
        <v>3</v>
      </c>
      <c r="B2453" s="6">
        <v>16</v>
      </c>
      <c r="C2453" s="6">
        <v>0</v>
      </c>
      <c r="D2453" s="6">
        <f t="shared" si="494"/>
        <v>19</v>
      </c>
      <c r="E2453" s="5">
        <f t="shared" si="495"/>
        <v>359.37000000000012</v>
      </c>
      <c r="F2453" s="5">
        <f t="shared" si="496"/>
        <v>712.5626979170703</v>
      </c>
      <c r="G2453" s="5">
        <f t="shared" si="497"/>
        <v>0</v>
      </c>
      <c r="H2453" s="5">
        <f t="shared" si="498"/>
        <v>1071.9326979170705</v>
      </c>
      <c r="I2453" s="5">
        <f t="shared" si="499"/>
        <v>720</v>
      </c>
      <c r="J2453" s="5">
        <f t="shared" si="500"/>
        <v>351.93269791707053</v>
      </c>
      <c r="K2453" s="2">
        <f t="shared" si="501"/>
        <v>31109.942672171364</v>
      </c>
      <c r="L2453" s="2">
        <f t="shared" si="502"/>
        <v>59904</v>
      </c>
      <c r="M2453" s="2">
        <f t="shared" si="503"/>
        <v>9680</v>
      </c>
      <c r="N2453" s="6">
        <f t="shared" si="504"/>
        <v>1</v>
      </c>
      <c r="O2453" s="2">
        <f t="shared" si="505"/>
        <v>-885.94267217136439</v>
      </c>
      <c r="P2453" s="2">
        <f t="shared" si="506"/>
        <v>-885.94267217136439</v>
      </c>
    </row>
    <row r="2454" spans="1:16">
      <c r="A2454" s="6">
        <v>3</v>
      </c>
      <c r="B2454" s="6">
        <v>16</v>
      </c>
      <c r="C2454" s="6">
        <v>1</v>
      </c>
      <c r="D2454" s="6">
        <f t="shared" si="494"/>
        <v>20</v>
      </c>
      <c r="E2454" s="5">
        <f t="shared" si="495"/>
        <v>359.37000000000012</v>
      </c>
      <c r="F2454" s="5">
        <f t="shared" si="496"/>
        <v>712.5626979170703</v>
      </c>
      <c r="G2454" s="5">
        <f t="shared" si="497"/>
        <v>45.5625</v>
      </c>
      <c r="H2454" s="5">
        <f t="shared" si="498"/>
        <v>1117.4951979170705</v>
      </c>
      <c r="I2454" s="5">
        <f t="shared" si="499"/>
        <v>720</v>
      </c>
      <c r="J2454" s="5">
        <f t="shared" si="500"/>
        <v>397.49519791707053</v>
      </c>
      <c r="K2454" s="2">
        <f t="shared" si="501"/>
        <v>31900.958297171364</v>
      </c>
      <c r="L2454" s="2">
        <f t="shared" si="502"/>
        <v>62604</v>
      </c>
      <c r="M2454" s="2">
        <f t="shared" si="503"/>
        <v>10560</v>
      </c>
      <c r="N2454" s="6">
        <f t="shared" si="504"/>
        <v>1</v>
      </c>
      <c r="O2454" s="2">
        <f t="shared" si="505"/>
        <v>143.04170282863561</v>
      </c>
      <c r="P2454" s="2">
        <f t="shared" si="506"/>
        <v>143.04170282863561</v>
      </c>
    </row>
    <row r="2455" spans="1:16">
      <c r="A2455" s="6">
        <v>3</v>
      </c>
      <c r="B2455" s="6">
        <v>16</v>
      </c>
      <c r="C2455" s="6">
        <v>2</v>
      </c>
      <c r="D2455" s="6">
        <f t="shared" si="494"/>
        <v>21</v>
      </c>
      <c r="E2455" s="5">
        <f t="shared" si="495"/>
        <v>359.37000000000012</v>
      </c>
      <c r="F2455" s="5">
        <f t="shared" si="496"/>
        <v>712.5626979170703</v>
      </c>
      <c r="G2455" s="5">
        <f t="shared" si="497"/>
        <v>92.264062499999994</v>
      </c>
      <c r="H2455" s="5">
        <f t="shared" si="498"/>
        <v>1164.1967604170704</v>
      </c>
      <c r="I2455" s="5">
        <f t="shared" si="499"/>
        <v>720</v>
      </c>
      <c r="J2455" s="5">
        <f t="shared" si="500"/>
        <v>444.19676041707044</v>
      </c>
      <c r="K2455" s="2">
        <f t="shared" si="501"/>
        <v>32711.749312796361</v>
      </c>
      <c r="L2455" s="2">
        <f t="shared" si="502"/>
        <v>65304</v>
      </c>
      <c r="M2455" s="2">
        <f t="shared" si="503"/>
        <v>11440</v>
      </c>
      <c r="N2455" s="6">
        <f t="shared" si="504"/>
        <v>1</v>
      </c>
      <c r="O2455" s="2">
        <f t="shared" si="505"/>
        <v>1152.2506872036392</v>
      </c>
      <c r="P2455" s="2">
        <f t="shared" si="506"/>
        <v>1152.2506872036392</v>
      </c>
    </row>
    <row r="2456" spans="1:16">
      <c r="A2456" s="6">
        <v>3</v>
      </c>
      <c r="B2456" s="6">
        <v>16</v>
      </c>
      <c r="C2456" s="6">
        <v>3</v>
      </c>
      <c r="D2456" s="6">
        <f t="shared" si="494"/>
        <v>22</v>
      </c>
      <c r="E2456" s="5">
        <f t="shared" si="495"/>
        <v>359.37000000000012</v>
      </c>
      <c r="F2456" s="5">
        <f t="shared" si="496"/>
        <v>712.5626979170703</v>
      </c>
      <c r="G2456" s="5">
        <f t="shared" si="497"/>
        <v>140.12604492187498</v>
      </c>
      <c r="H2456" s="5">
        <f t="shared" si="498"/>
        <v>1212.0587428389456</v>
      </c>
      <c r="I2456" s="5">
        <f t="shared" si="499"/>
        <v>720</v>
      </c>
      <c r="J2456" s="5">
        <f t="shared" si="500"/>
        <v>492.05874283894559</v>
      </c>
      <c r="K2456" s="2">
        <f t="shared" si="501"/>
        <v>33542.686507620587</v>
      </c>
      <c r="L2456" s="2">
        <f t="shared" si="502"/>
        <v>68004</v>
      </c>
      <c r="M2456" s="2">
        <f t="shared" si="503"/>
        <v>12320</v>
      </c>
      <c r="N2456" s="6">
        <f t="shared" si="504"/>
        <v>1</v>
      </c>
      <c r="O2456" s="2">
        <f t="shared" si="505"/>
        <v>2141.3134923794132</v>
      </c>
      <c r="P2456" s="2">
        <f t="shared" si="506"/>
        <v>2141.3134923794132</v>
      </c>
    </row>
    <row r="2457" spans="1:16">
      <c r="A2457" s="6">
        <v>3</v>
      </c>
      <c r="B2457" s="6">
        <v>16</v>
      </c>
      <c r="C2457" s="6">
        <v>4</v>
      </c>
      <c r="D2457" s="6">
        <f t="shared" si="494"/>
        <v>23</v>
      </c>
      <c r="E2457" s="5">
        <f t="shared" si="495"/>
        <v>359.37000000000012</v>
      </c>
      <c r="F2457" s="5">
        <f t="shared" si="496"/>
        <v>712.5626979170703</v>
      </c>
      <c r="G2457" s="5">
        <f t="shared" si="497"/>
        <v>189.17016064453125</v>
      </c>
      <c r="H2457" s="5">
        <f t="shared" si="498"/>
        <v>1261.1028585616018</v>
      </c>
      <c r="I2457" s="5">
        <f t="shared" si="499"/>
        <v>720</v>
      </c>
      <c r="J2457" s="5">
        <f t="shared" si="500"/>
        <v>541.10285856160181</v>
      </c>
      <c r="K2457" s="2">
        <f t="shared" si="501"/>
        <v>34394.146850027813</v>
      </c>
      <c r="L2457" s="2">
        <f t="shared" si="502"/>
        <v>70704</v>
      </c>
      <c r="M2457" s="2">
        <f t="shared" si="503"/>
        <v>13200</v>
      </c>
      <c r="N2457" s="6">
        <f t="shared" si="504"/>
        <v>1</v>
      </c>
      <c r="O2457" s="2">
        <f t="shared" si="505"/>
        <v>3109.8531499721867</v>
      </c>
      <c r="P2457" s="2">
        <f t="shared" si="506"/>
        <v>3109.8531499721867</v>
      </c>
    </row>
    <row r="2458" spans="1:16">
      <c r="A2458" s="6">
        <v>3</v>
      </c>
      <c r="B2458" s="6">
        <v>16</v>
      </c>
      <c r="C2458" s="6">
        <v>5</v>
      </c>
      <c r="D2458" s="6">
        <f t="shared" si="494"/>
        <v>24</v>
      </c>
      <c r="E2458" s="5">
        <f t="shared" si="495"/>
        <v>359.37000000000012</v>
      </c>
      <c r="F2458" s="5">
        <f t="shared" si="496"/>
        <v>712.5626979170703</v>
      </c>
      <c r="G2458" s="5">
        <f t="shared" si="497"/>
        <v>239.41848456573481</v>
      </c>
      <c r="H2458" s="5">
        <f t="shared" si="498"/>
        <v>1311.3511824828054</v>
      </c>
      <c r="I2458" s="5">
        <f t="shared" si="499"/>
        <v>720</v>
      </c>
      <c r="J2458" s="5">
        <f t="shared" si="500"/>
        <v>591.35118248280537</v>
      </c>
      <c r="K2458" s="2">
        <f t="shared" si="501"/>
        <v>35266.513584770924</v>
      </c>
      <c r="L2458" s="2">
        <f t="shared" si="502"/>
        <v>73404</v>
      </c>
      <c r="M2458" s="2">
        <f t="shared" si="503"/>
        <v>14080</v>
      </c>
      <c r="N2458" s="6">
        <f t="shared" si="504"/>
        <v>1</v>
      </c>
      <c r="O2458" s="2">
        <f t="shared" si="505"/>
        <v>4057.4864152290756</v>
      </c>
      <c r="P2458" s="2">
        <f t="shared" si="506"/>
        <v>4057.4864152290756</v>
      </c>
    </row>
    <row r="2459" spans="1:16">
      <c r="A2459" s="6">
        <v>3</v>
      </c>
      <c r="B2459" s="6">
        <v>16</v>
      </c>
      <c r="C2459" s="6">
        <v>6</v>
      </c>
      <c r="D2459" s="6">
        <f t="shared" si="494"/>
        <v>25</v>
      </c>
      <c r="E2459" s="5">
        <f t="shared" si="495"/>
        <v>359.37000000000012</v>
      </c>
      <c r="F2459" s="5">
        <f t="shared" si="496"/>
        <v>712.5626979170703</v>
      </c>
      <c r="G2459" s="5">
        <f t="shared" si="497"/>
        <v>290.89345874736784</v>
      </c>
      <c r="H2459" s="5">
        <f t="shared" si="498"/>
        <v>1362.8261566644383</v>
      </c>
      <c r="I2459" s="5">
        <f t="shared" si="499"/>
        <v>720</v>
      </c>
      <c r="J2459" s="5">
        <f t="shared" si="500"/>
        <v>642.82615666443826</v>
      </c>
      <c r="K2459" s="2">
        <f t="shared" si="501"/>
        <v>36160.176330979826</v>
      </c>
      <c r="L2459" s="2">
        <f t="shared" si="502"/>
        <v>76104</v>
      </c>
      <c r="M2459" s="2">
        <f t="shared" si="503"/>
        <v>14960</v>
      </c>
      <c r="N2459" s="6">
        <f t="shared" si="504"/>
        <v>1</v>
      </c>
      <c r="O2459" s="2">
        <f t="shared" si="505"/>
        <v>4983.8236690201738</v>
      </c>
      <c r="P2459" s="2">
        <f t="shared" si="506"/>
        <v>4983.8236690201738</v>
      </c>
    </row>
    <row r="2460" spans="1:16">
      <c r="A2460" s="6">
        <v>3</v>
      </c>
      <c r="B2460" s="6">
        <v>16</v>
      </c>
      <c r="C2460" s="6">
        <v>7</v>
      </c>
      <c r="D2460" s="6">
        <f t="shared" si="494"/>
        <v>26</v>
      </c>
      <c r="E2460" s="5">
        <f t="shared" si="495"/>
        <v>359.37000000000012</v>
      </c>
      <c r="F2460" s="5">
        <f t="shared" si="496"/>
        <v>712.5626979170703</v>
      </c>
      <c r="G2460" s="5">
        <f t="shared" si="497"/>
        <v>343.61789814532818</v>
      </c>
      <c r="H2460" s="5">
        <f t="shared" si="498"/>
        <v>1415.5505960623987</v>
      </c>
      <c r="I2460" s="5">
        <f t="shared" si="499"/>
        <v>720</v>
      </c>
      <c r="J2460" s="5">
        <f t="shared" si="500"/>
        <v>695.55059606239865</v>
      </c>
      <c r="K2460" s="2">
        <f t="shared" si="501"/>
        <v>37075.531181638864</v>
      </c>
      <c r="L2460" s="2">
        <f t="shared" si="502"/>
        <v>78804</v>
      </c>
      <c r="M2460" s="2">
        <f t="shared" si="503"/>
        <v>15840</v>
      </c>
      <c r="N2460" s="6">
        <f t="shared" si="504"/>
        <v>1</v>
      </c>
      <c r="O2460" s="2">
        <f t="shared" si="505"/>
        <v>5888.4688183611361</v>
      </c>
      <c r="P2460" s="2">
        <f t="shared" si="506"/>
        <v>5888.4688183611361</v>
      </c>
    </row>
    <row r="2461" spans="1:16">
      <c r="A2461" s="6">
        <v>3</v>
      </c>
      <c r="B2461" s="6">
        <v>16</v>
      </c>
      <c r="C2461" s="6">
        <v>8</v>
      </c>
      <c r="D2461" s="6">
        <f t="shared" si="494"/>
        <v>27</v>
      </c>
      <c r="E2461" s="5">
        <f t="shared" si="495"/>
        <v>359.37000000000012</v>
      </c>
      <c r="F2461" s="5">
        <f t="shared" si="496"/>
        <v>712.5626979170703</v>
      </c>
      <c r="G2461" s="5">
        <f t="shared" si="497"/>
        <v>397.61499642530839</v>
      </c>
      <c r="H2461" s="5">
        <f t="shared" si="498"/>
        <v>1469.5476943423789</v>
      </c>
      <c r="I2461" s="5">
        <f t="shared" si="499"/>
        <v>720</v>
      </c>
      <c r="J2461" s="5">
        <f t="shared" si="500"/>
        <v>749.54769434237892</v>
      </c>
      <c r="K2461" s="2">
        <f t="shared" si="501"/>
        <v>38012.980804555191</v>
      </c>
      <c r="L2461" s="2">
        <f t="shared" si="502"/>
        <v>81504</v>
      </c>
      <c r="M2461" s="2">
        <f t="shared" si="503"/>
        <v>16720</v>
      </c>
      <c r="N2461" s="6">
        <f t="shared" si="504"/>
        <v>1</v>
      </c>
      <c r="O2461" s="2">
        <f t="shared" si="505"/>
        <v>6771.0191954448092</v>
      </c>
      <c r="P2461" s="2">
        <f t="shared" si="506"/>
        <v>6771.0191954448092</v>
      </c>
    </row>
    <row r="2462" spans="1:16">
      <c r="A2462" s="6">
        <v>3</v>
      </c>
      <c r="B2462" s="6">
        <v>16</v>
      </c>
      <c r="C2462" s="6">
        <v>9</v>
      </c>
      <c r="D2462" s="6">
        <f t="shared" si="494"/>
        <v>28</v>
      </c>
      <c r="E2462" s="5">
        <f t="shared" si="495"/>
        <v>359.37000000000012</v>
      </c>
      <c r="F2462" s="5">
        <f t="shared" si="496"/>
        <v>712.5626979170703</v>
      </c>
      <c r="G2462" s="5">
        <f t="shared" si="497"/>
        <v>452.90833186570285</v>
      </c>
      <c r="H2462" s="5">
        <f t="shared" si="498"/>
        <v>1524.8410297827734</v>
      </c>
      <c r="I2462" s="5">
        <f t="shared" si="499"/>
        <v>720</v>
      </c>
      <c r="J2462" s="5">
        <f t="shared" si="500"/>
        <v>804.84102978277338</v>
      </c>
      <c r="K2462" s="2">
        <f t="shared" si="501"/>
        <v>38972.934544839816</v>
      </c>
      <c r="L2462" s="2">
        <f t="shared" si="502"/>
        <v>84204</v>
      </c>
      <c r="M2462" s="2">
        <f t="shared" si="503"/>
        <v>17600</v>
      </c>
      <c r="N2462" s="6">
        <f t="shared" si="504"/>
        <v>1</v>
      </c>
      <c r="O2462" s="2">
        <f t="shared" si="505"/>
        <v>7631.0654551601838</v>
      </c>
      <c r="P2462" s="2">
        <f t="shared" si="506"/>
        <v>7631.0654551601838</v>
      </c>
    </row>
    <row r="2463" spans="1:16">
      <c r="A2463" s="6">
        <v>3</v>
      </c>
      <c r="B2463" s="6">
        <v>16</v>
      </c>
      <c r="C2463" s="6">
        <v>10</v>
      </c>
      <c r="D2463" s="6">
        <f t="shared" si="494"/>
        <v>29</v>
      </c>
      <c r="E2463" s="5">
        <f t="shared" si="495"/>
        <v>359.37000000000012</v>
      </c>
      <c r="F2463" s="5">
        <f t="shared" si="496"/>
        <v>712.5626979170703</v>
      </c>
      <c r="G2463" s="5">
        <f t="shared" si="497"/>
        <v>509.52187334891573</v>
      </c>
      <c r="H2463" s="5">
        <f t="shared" si="498"/>
        <v>1581.4545712659863</v>
      </c>
      <c r="I2463" s="5">
        <f t="shared" si="499"/>
        <v>720</v>
      </c>
      <c r="J2463" s="5">
        <f t="shared" si="500"/>
        <v>861.45457126598626</v>
      </c>
      <c r="K2463" s="2">
        <f t="shared" si="501"/>
        <v>39955.808528923371</v>
      </c>
      <c r="L2463" s="2">
        <f t="shared" si="502"/>
        <v>86904</v>
      </c>
      <c r="M2463" s="2">
        <f t="shared" si="503"/>
        <v>18480</v>
      </c>
      <c r="N2463" s="6">
        <f t="shared" si="504"/>
        <v>1</v>
      </c>
      <c r="O2463" s="2">
        <f t="shared" si="505"/>
        <v>8468.1914710766287</v>
      </c>
      <c r="P2463" s="2">
        <f t="shared" si="506"/>
        <v>8468.1914710766287</v>
      </c>
    </row>
    <row r="2464" spans="1:16">
      <c r="A2464" s="6">
        <v>3</v>
      </c>
      <c r="B2464" s="6">
        <v>16</v>
      </c>
      <c r="C2464" s="6">
        <v>11</v>
      </c>
      <c r="D2464" s="6">
        <f t="shared" si="494"/>
        <v>30</v>
      </c>
      <c r="E2464" s="5">
        <f t="shared" si="495"/>
        <v>359.37000000000012</v>
      </c>
      <c r="F2464" s="5">
        <f t="shared" si="496"/>
        <v>712.5626979170703</v>
      </c>
      <c r="G2464" s="5">
        <f t="shared" si="497"/>
        <v>567.47998644235474</v>
      </c>
      <c r="H2464" s="5">
        <f t="shared" si="498"/>
        <v>1639.4126843594254</v>
      </c>
      <c r="I2464" s="5">
        <f t="shared" si="499"/>
        <v>720</v>
      </c>
      <c r="J2464" s="5">
        <f t="shared" si="500"/>
        <v>919.41268435942538</v>
      </c>
      <c r="K2464" s="2">
        <f t="shared" si="501"/>
        <v>40962.025770128908</v>
      </c>
      <c r="L2464" s="2">
        <f t="shared" si="502"/>
        <v>89604</v>
      </c>
      <c r="M2464" s="2">
        <f t="shared" si="503"/>
        <v>19360</v>
      </c>
      <c r="N2464" s="6">
        <f t="shared" si="504"/>
        <v>1</v>
      </c>
      <c r="O2464" s="2">
        <f t="shared" si="505"/>
        <v>9281.9742298710917</v>
      </c>
      <c r="P2464" s="2">
        <f t="shared" si="506"/>
        <v>9281.9742298710917</v>
      </c>
    </row>
    <row r="2465" spans="1:16">
      <c r="A2465" s="6">
        <v>3</v>
      </c>
      <c r="B2465" s="6">
        <v>16</v>
      </c>
      <c r="C2465" s="6">
        <v>12</v>
      </c>
      <c r="D2465" s="6">
        <f t="shared" si="494"/>
        <v>31</v>
      </c>
      <c r="E2465" s="5">
        <f t="shared" si="495"/>
        <v>359.37000000000012</v>
      </c>
      <c r="F2465" s="5">
        <f t="shared" si="496"/>
        <v>712.5626979170703</v>
      </c>
      <c r="G2465" s="5">
        <f t="shared" si="497"/>
        <v>626.80743957041921</v>
      </c>
      <c r="H2465" s="5">
        <f t="shared" si="498"/>
        <v>1698.7401374874898</v>
      </c>
      <c r="I2465" s="5">
        <f t="shared" si="499"/>
        <v>720</v>
      </c>
      <c r="J2465" s="5">
        <f t="shared" si="500"/>
        <v>978.74013748748985</v>
      </c>
      <c r="K2465" s="2">
        <f t="shared" si="501"/>
        <v>41992.016275824477</v>
      </c>
      <c r="L2465" s="2">
        <f t="shared" si="502"/>
        <v>92304</v>
      </c>
      <c r="M2465" s="2">
        <f t="shared" si="503"/>
        <v>20240</v>
      </c>
      <c r="N2465" s="6">
        <f t="shared" si="504"/>
        <v>1</v>
      </c>
      <c r="O2465" s="2">
        <f t="shared" si="505"/>
        <v>10071.983724175523</v>
      </c>
      <c r="P2465" s="2">
        <f t="shared" si="506"/>
        <v>10071.983724175523</v>
      </c>
    </row>
    <row r="2466" spans="1:16">
      <c r="A2466" s="6">
        <v>3</v>
      </c>
      <c r="B2466" s="6">
        <v>16</v>
      </c>
      <c r="C2466" s="6">
        <v>13</v>
      </c>
      <c r="D2466" s="6">
        <f t="shared" si="494"/>
        <v>32</v>
      </c>
      <c r="E2466" s="5">
        <f t="shared" si="495"/>
        <v>359.37000000000012</v>
      </c>
      <c r="F2466" s="5">
        <f t="shared" si="496"/>
        <v>712.5626979170703</v>
      </c>
      <c r="G2466" s="5">
        <f t="shared" si="497"/>
        <v>687.52941027880343</v>
      </c>
      <c r="H2466" s="5">
        <f t="shared" si="498"/>
        <v>1759.462108195874</v>
      </c>
      <c r="I2466" s="5">
        <f t="shared" si="499"/>
        <v>720</v>
      </c>
      <c r="J2466" s="5">
        <f t="shared" si="500"/>
        <v>1039.462108195874</v>
      </c>
      <c r="K2466" s="2">
        <f t="shared" si="501"/>
        <v>43046.217156178362</v>
      </c>
      <c r="L2466" s="2">
        <f t="shared" si="502"/>
        <v>95004</v>
      </c>
      <c r="M2466" s="2">
        <f t="shared" si="503"/>
        <v>21120</v>
      </c>
      <c r="N2466" s="6">
        <f t="shared" si="504"/>
        <v>1</v>
      </c>
      <c r="O2466" s="2">
        <f t="shared" si="505"/>
        <v>10837.782843821638</v>
      </c>
      <c r="P2466" s="2">
        <f t="shared" si="506"/>
        <v>10837.782843821638</v>
      </c>
    </row>
    <row r="2467" spans="1:16">
      <c r="A2467" s="6">
        <v>3</v>
      </c>
      <c r="B2467" s="6">
        <v>16</v>
      </c>
      <c r="C2467" s="6">
        <v>14</v>
      </c>
      <c r="D2467" s="6">
        <f t="shared" si="494"/>
        <v>33</v>
      </c>
      <c r="E2467" s="5">
        <f t="shared" si="495"/>
        <v>359.37000000000012</v>
      </c>
      <c r="F2467" s="5">
        <f t="shared" si="496"/>
        <v>712.5626979170703</v>
      </c>
      <c r="G2467" s="5">
        <f t="shared" si="497"/>
        <v>749.67149159246469</v>
      </c>
      <c r="H2467" s="5">
        <f t="shared" si="498"/>
        <v>1821.6041895095352</v>
      </c>
      <c r="I2467" s="5">
        <f t="shared" si="499"/>
        <v>720</v>
      </c>
      <c r="J2467" s="5">
        <f t="shared" si="500"/>
        <v>1101.6041895095352</v>
      </c>
      <c r="K2467" s="2">
        <f t="shared" si="501"/>
        <v>44125.072734540547</v>
      </c>
      <c r="L2467" s="2">
        <f t="shared" si="502"/>
        <v>97704</v>
      </c>
      <c r="M2467" s="2">
        <f t="shared" si="503"/>
        <v>22000</v>
      </c>
      <c r="N2467" s="6">
        <f t="shared" si="504"/>
        <v>1</v>
      </c>
      <c r="O2467" s="2">
        <f t="shared" si="505"/>
        <v>11578.927265459453</v>
      </c>
      <c r="P2467" s="2">
        <f t="shared" si="506"/>
        <v>11578.927265459453</v>
      </c>
    </row>
    <row r="2468" spans="1:16">
      <c r="A2468" s="6">
        <v>3</v>
      </c>
      <c r="B2468" s="6">
        <v>16</v>
      </c>
      <c r="C2468" s="6">
        <v>15</v>
      </c>
      <c r="D2468" s="6">
        <f t="shared" si="494"/>
        <v>34</v>
      </c>
      <c r="E2468" s="5">
        <f t="shared" si="495"/>
        <v>359.37000000000012</v>
      </c>
      <c r="F2468" s="5">
        <f t="shared" si="496"/>
        <v>712.5626979170703</v>
      </c>
      <c r="G2468" s="5">
        <f t="shared" si="497"/>
        <v>813.25969846861108</v>
      </c>
      <c r="H2468" s="5">
        <f t="shared" si="498"/>
        <v>1885.1923963856816</v>
      </c>
      <c r="I2468" s="5">
        <f t="shared" si="499"/>
        <v>720</v>
      </c>
      <c r="J2468" s="5">
        <f t="shared" si="500"/>
        <v>1165.1923963856816</v>
      </c>
      <c r="K2468" s="2">
        <f t="shared" si="501"/>
        <v>45229.03465947364</v>
      </c>
      <c r="L2468" s="2">
        <f t="shared" si="502"/>
        <v>100404</v>
      </c>
      <c r="M2468" s="2">
        <f t="shared" si="503"/>
        <v>22880</v>
      </c>
      <c r="N2468" s="6">
        <f t="shared" si="504"/>
        <v>1</v>
      </c>
      <c r="O2468" s="2">
        <f t="shared" si="505"/>
        <v>12294.96534052636</v>
      </c>
      <c r="P2468" s="2">
        <f t="shared" si="506"/>
        <v>12294.96534052636</v>
      </c>
    </row>
    <row r="2469" spans="1:16">
      <c r="A2469" s="6">
        <v>3</v>
      </c>
      <c r="B2469" s="6">
        <v>16</v>
      </c>
      <c r="C2469" s="6">
        <v>16</v>
      </c>
      <c r="D2469" s="6">
        <f t="shared" si="494"/>
        <v>35</v>
      </c>
      <c r="E2469" s="5">
        <f t="shared" si="495"/>
        <v>359.37000000000012</v>
      </c>
      <c r="F2469" s="5">
        <f t="shared" si="496"/>
        <v>712.5626979170703</v>
      </c>
      <c r="G2469" s="5">
        <f t="shared" si="497"/>
        <v>878.32047434610013</v>
      </c>
      <c r="H2469" s="5">
        <f t="shared" si="498"/>
        <v>1950.2531722631707</v>
      </c>
      <c r="I2469" s="5">
        <f t="shared" si="499"/>
        <v>720</v>
      </c>
      <c r="J2469" s="5">
        <f t="shared" si="500"/>
        <v>1230.2531722631707</v>
      </c>
      <c r="K2469" s="2">
        <f t="shared" si="501"/>
        <v>46358.562018457822</v>
      </c>
      <c r="L2469" s="2">
        <f t="shared" si="502"/>
        <v>103104</v>
      </c>
      <c r="M2469" s="2">
        <f t="shared" si="503"/>
        <v>23760</v>
      </c>
      <c r="N2469" s="6">
        <f t="shared" si="504"/>
        <v>1</v>
      </c>
      <c r="O2469" s="2">
        <f t="shared" si="505"/>
        <v>12985.437981542178</v>
      </c>
      <c r="P2469" s="2">
        <f t="shared" si="506"/>
        <v>12985.437981542178</v>
      </c>
    </row>
    <row r="2470" spans="1:16">
      <c r="A2470" s="6">
        <v>3</v>
      </c>
      <c r="B2470" s="6">
        <v>16</v>
      </c>
      <c r="C2470" s="6">
        <v>17</v>
      </c>
      <c r="D2470" s="6">
        <f t="shared" si="494"/>
        <v>36</v>
      </c>
      <c r="E2470" s="5">
        <f t="shared" si="495"/>
        <v>359.37000000000012</v>
      </c>
      <c r="F2470" s="5">
        <f t="shared" si="496"/>
        <v>712.5626979170703</v>
      </c>
      <c r="G2470" s="5">
        <f t="shared" si="497"/>
        <v>944.88069779264049</v>
      </c>
      <c r="H2470" s="5">
        <f t="shared" si="498"/>
        <v>2016.8133957097111</v>
      </c>
      <c r="I2470" s="5">
        <f t="shared" si="499"/>
        <v>720</v>
      </c>
      <c r="J2470" s="5">
        <f t="shared" si="500"/>
        <v>1296.8133957097111</v>
      </c>
      <c r="K2470" s="2">
        <f t="shared" si="501"/>
        <v>47514.121453293599</v>
      </c>
      <c r="L2470" s="2">
        <f t="shared" si="502"/>
        <v>105804</v>
      </c>
      <c r="M2470" s="2">
        <f t="shared" si="503"/>
        <v>24640</v>
      </c>
      <c r="N2470" s="6">
        <f t="shared" si="504"/>
        <v>1</v>
      </c>
      <c r="O2470" s="2">
        <f t="shared" si="505"/>
        <v>13649.878546706401</v>
      </c>
      <c r="P2470" s="2">
        <f t="shared" si="506"/>
        <v>13649.878546706401</v>
      </c>
    </row>
    <row r="2471" spans="1:16">
      <c r="A2471" s="6">
        <v>3</v>
      </c>
      <c r="B2471" s="6">
        <v>16</v>
      </c>
      <c r="C2471" s="6">
        <v>18</v>
      </c>
      <c r="D2471" s="6">
        <f t="shared" si="494"/>
        <v>37</v>
      </c>
      <c r="E2471" s="5">
        <f t="shared" si="495"/>
        <v>359.37000000000012</v>
      </c>
      <c r="F2471" s="5">
        <f t="shared" si="496"/>
        <v>712.5626979170703</v>
      </c>
      <c r="G2471" s="5">
        <f t="shared" si="497"/>
        <v>1012.9676892512279</v>
      </c>
      <c r="H2471" s="5">
        <f t="shared" si="498"/>
        <v>2084.9003871682985</v>
      </c>
      <c r="I2471" s="5">
        <f t="shared" si="499"/>
        <v>720</v>
      </c>
      <c r="J2471" s="5">
        <f t="shared" si="500"/>
        <v>1364.9003871682985</v>
      </c>
      <c r="K2471" s="2">
        <f t="shared" si="501"/>
        <v>48696.187277227407</v>
      </c>
      <c r="L2471" s="2">
        <f t="shared" si="502"/>
        <v>108504</v>
      </c>
      <c r="M2471" s="2">
        <f t="shared" si="503"/>
        <v>25520</v>
      </c>
      <c r="N2471" s="6">
        <f t="shared" si="504"/>
        <v>1</v>
      </c>
      <c r="O2471" s="2">
        <f t="shared" si="505"/>
        <v>14287.812722772593</v>
      </c>
      <c r="P2471" s="2">
        <f t="shared" si="506"/>
        <v>14287.812722772593</v>
      </c>
    </row>
    <row r="2472" spans="1:16">
      <c r="A2472" s="6">
        <v>3</v>
      </c>
      <c r="B2472" s="6">
        <v>16</v>
      </c>
      <c r="C2472" s="6">
        <v>19</v>
      </c>
      <c r="D2472" s="6">
        <f t="shared" si="494"/>
        <v>38</v>
      </c>
      <c r="E2472" s="5">
        <f t="shared" si="495"/>
        <v>359.37000000000012</v>
      </c>
      <c r="F2472" s="5">
        <f t="shared" si="496"/>
        <v>712.5626979170703</v>
      </c>
      <c r="G2472" s="5">
        <f t="shared" si="497"/>
        <v>1082.6092178872495</v>
      </c>
      <c r="H2472" s="5">
        <f t="shared" si="498"/>
        <v>2154.5419158043201</v>
      </c>
      <c r="I2472" s="5">
        <f t="shared" si="499"/>
        <v>720</v>
      </c>
      <c r="J2472" s="5">
        <f t="shared" si="500"/>
        <v>1434.5419158043201</v>
      </c>
      <c r="K2472" s="2">
        <f t="shared" si="501"/>
        <v>49905.241593825005</v>
      </c>
      <c r="L2472" s="2">
        <f t="shared" si="502"/>
        <v>111204</v>
      </c>
      <c r="M2472" s="2">
        <f t="shared" si="503"/>
        <v>26400</v>
      </c>
      <c r="N2472" s="6">
        <f t="shared" si="504"/>
        <v>1</v>
      </c>
      <c r="O2472" s="2">
        <f t="shared" si="505"/>
        <v>14898.758406174995</v>
      </c>
      <c r="P2472" s="2">
        <f t="shared" si="506"/>
        <v>14898.758406174995</v>
      </c>
    </row>
    <row r="2473" spans="1:16">
      <c r="A2473" s="6">
        <v>3</v>
      </c>
      <c r="B2473" s="6">
        <v>16</v>
      </c>
      <c r="C2473" s="6">
        <v>20</v>
      </c>
      <c r="D2473" s="6">
        <f t="shared" si="494"/>
        <v>39</v>
      </c>
      <c r="E2473" s="5">
        <f t="shared" si="495"/>
        <v>359.37000000000012</v>
      </c>
      <c r="F2473" s="5">
        <f t="shared" si="496"/>
        <v>712.5626979170703</v>
      </c>
      <c r="G2473" s="5">
        <f t="shared" si="497"/>
        <v>1153.8335085377266</v>
      </c>
      <c r="H2473" s="5">
        <f t="shared" si="498"/>
        <v>2225.7662064547972</v>
      </c>
      <c r="I2473" s="5">
        <f t="shared" si="499"/>
        <v>720</v>
      </c>
      <c r="J2473" s="5">
        <f t="shared" si="500"/>
        <v>1505.7662064547972</v>
      </c>
      <c r="K2473" s="2">
        <f t="shared" si="501"/>
        <v>51141.774417618006</v>
      </c>
      <c r="L2473" s="2">
        <f t="shared" si="502"/>
        <v>113904</v>
      </c>
      <c r="M2473" s="2">
        <f t="shared" si="503"/>
        <v>27280</v>
      </c>
      <c r="N2473" s="6">
        <f t="shared" si="504"/>
        <v>1</v>
      </c>
      <c r="O2473" s="2">
        <f t="shared" si="505"/>
        <v>15482.225582381994</v>
      </c>
      <c r="P2473" s="2">
        <f t="shared" si="506"/>
        <v>15482.225582381994</v>
      </c>
    </row>
    <row r="2474" spans="1:16">
      <c r="A2474" s="6">
        <v>3</v>
      </c>
      <c r="B2474" s="6">
        <v>16</v>
      </c>
      <c r="C2474" s="6">
        <v>21</v>
      </c>
      <c r="D2474" s="6">
        <f t="shared" si="494"/>
        <v>40</v>
      </c>
      <c r="E2474" s="5">
        <f t="shared" si="495"/>
        <v>359.37000000000012</v>
      </c>
      <c r="F2474" s="5">
        <f t="shared" si="496"/>
        <v>712.5626979170703</v>
      </c>
      <c r="G2474" s="5">
        <f t="shared" si="497"/>
        <v>1226.6692487641703</v>
      </c>
      <c r="H2474" s="5">
        <f t="shared" si="498"/>
        <v>2298.6019466812409</v>
      </c>
      <c r="I2474" s="5">
        <f t="shared" si="499"/>
        <v>720</v>
      </c>
      <c r="J2474" s="5">
        <f t="shared" si="500"/>
        <v>1578.6019466812409</v>
      </c>
      <c r="K2474" s="2">
        <f t="shared" si="501"/>
        <v>52406.283796549324</v>
      </c>
      <c r="L2474" s="2">
        <f t="shared" si="502"/>
        <v>116604</v>
      </c>
      <c r="M2474" s="2">
        <f t="shared" si="503"/>
        <v>28160</v>
      </c>
      <c r="N2474" s="6">
        <f t="shared" si="504"/>
        <v>1</v>
      </c>
      <c r="O2474" s="2">
        <f t="shared" si="505"/>
        <v>16037.716203450676</v>
      </c>
      <c r="P2474" s="2">
        <f t="shared" si="506"/>
        <v>16037.716203450676</v>
      </c>
    </row>
    <row r="2475" spans="1:16">
      <c r="A2475" s="6">
        <v>3</v>
      </c>
      <c r="B2475" s="6">
        <v>16</v>
      </c>
      <c r="C2475" s="6">
        <v>22</v>
      </c>
      <c r="D2475" s="6">
        <f t="shared" si="494"/>
        <v>41</v>
      </c>
      <c r="E2475" s="5">
        <f t="shared" si="495"/>
        <v>359.37000000000012</v>
      </c>
      <c r="F2475" s="5">
        <f t="shared" si="496"/>
        <v>712.5626979170703</v>
      </c>
      <c r="G2475" s="5">
        <f t="shared" si="497"/>
        <v>1301.1455960105666</v>
      </c>
      <c r="H2475" s="5">
        <f t="shared" si="498"/>
        <v>2373.0782939276369</v>
      </c>
      <c r="I2475" s="5">
        <f t="shared" si="499"/>
        <v>720</v>
      </c>
      <c r="J2475" s="5">
        <f t="shared" si="500"/>
        <v>1653.0782939276369</v>
      </c>
      <c r="K2475" s="2">
        <f t="shared" si="501"/>
        <v>53699.275936243692</v>
      </c>
      <c r="L2475" s="2">
        <f t="shared" si="502"/>
        <v>119304</v>
      </c>
      <c r="M2475" s="2">
        <f t="shared" si="503"/>
        <v>29040</v>
      </c>
      <c r="N2475" s="6">
        <f t="shared" si="504"/>
        <v>1</v>
      </c>
      <c r="O2475" s="2">
        <f t="shared" si="505"/>
        <v>16564.724063756308</v>
      </c>
      <c r="P2475" s="2">
        <f t="shared" si="506"/>
        <v>16564.724063756308</v>
      </c>
    </row>
    <row r="2476" spans="1:16">
      <c r="A2476" s="6">
        <v>3</v>
      </c>
      <c r="B2476" s="6">
        <v>16</v>
      </c>
      <c r="C2476" s="6">
        <v>23</v>
      </c>
      <c r="D2476" s="6">
        <f t="shared" si="494"/>
        <v>42</v>
      </c>
      <c r="E2476" s="5">
        <f t="shared" si="495"/>
        <v>359.37000000000012</v>
      </c>
      <c r="F2476" s="5">
        <f t="shared" si="496"/>
        <v>712.5626979170703</v>
      </c>
      <c r="G2476" s="5">
        <f t="shared" si="497"/>
        <v>1377.292184868003</v>
      </c>
      <c r="H2476" s="5">
        <f t="shared" si="498"/>
        <v>2449.2248827850735</v>
      </c>
      <c r="I2476" s="5">
        <f t="shared" si="499"/>
        <v>720</v>
      </c>
      <c r="J2476" s="5">
        <f t="shared" si="500"/>
        <v>1729.2248827850735</v>
      </c>
      <c r="K2476" s="2">
        <f t="shared" si="501"/>
        <v>55021.265326129753</v>
      </c>
      <c r="L2476" s="2">
        <f t="shared" si="502"/>
        <v>122004</v>
      </c>
      <c r="M2476" s="2">
        <f t="shared" si="503"/>
        <v>29920</v>
      </c>
      <c r="N2476" s="6">
        <f t="shared" si="504"/>
        <v>1</v>
      </c>
      <c r="O2476" s="2">
        <f t="shared" si="505"/>
        <v>17062.734673870247</v>
      </c>
      <c r="P2476" s="2">
        <f t="shared" si="506"/>
        <v>17062.734673870247</v>
      </c>
    </row>
    <row r="2477" spans="1:16">
      <c r="A2477" s="6">
        <v>3</v>
      </c>
      <c r="B2477" s="6">
        <v>16</v>
      </c>
      <c r="C2477" s="6">
        <v>24</v>
      </c>
      <c r="D2477" s="6">
        <f t="shared" si="494"/>
        <v>43</v>
      </c>
      <c r="E2477" s="5">
        <f t="shared" si="495"/>
        <v>359.37000000000012</v>
      </c>
      <c r="F2477" s="5">
        <f t="shared" si="496"/>
        <v>712.5626979170703</v>
      </c>
      <c r="G2477" s="5">
        <f t="shared" si="497"/>
        <v>1455.1391344474989</v>
      </c>
      <c r="H2477" s="5">
        <f t="shared" si="498"/>
        <v>2527.0718323645697</v>
      </c>
      <c r="I2477" s="5">
        <f t="shared" si="499"/>
        <v>720</v>
      </c>
      <c r="J2477" s="5">
        <f t="shared" si="500"/>
        <v>1807.0718323645697</v>
      </c>
      <c r="K2477" s="2">
        <f t="shared" si="501"/>
        <v>56372.774867440443</v>
      </c>
      <c r="L2477" s="2">
        <f t="shared" si="502"/>
        <v>124704</v>
      </c>
      <c r="M2477" s="2">
        <f t="shared" si="503"/>
        <v>30800</v>
      </c>
      <c r="N2477" s="6">
        <f t="shared" si="504"/>
        <v>1</v>
      </c>
      <c r="O2477" s="2">
        <f t="shared" si="505"/>
        <v>17531.225132559557</v>
      </c>
      <c r="P2477" s="2">
        <f t="shared" si="506"/>
        <v>17531.225132559557</v>
      </c>
    </row>
    <row r="2478" spans="1:16">
      <c r="A2478" s="6">
        <v>3</v>
      </c>
      <c r="B2478" s="6">
        <v>16</v>
      </c>
      <c r="C2478" s="6">
        <v>25</v>
      </c>
      <c r="D2478" s="6">
        <f t="shared" si="494"/>
        <v>44</v>
      </c>
      <c r="E2478" s="5">
        <f t="shared" si="495"/>
        <v>359.37000000000012</v>
      </c>
      <c r="F2478" s="5">
        <f t="shared" si="496"/>
        <v>712.5626979170703</v>
      </c>
      <c r="G2478" s="5">
        <f t="shared" si="497"/>
        <v>1534.7170558625965</v>
      </c>
      <c r="H2478" s="5">
        <f t="shared" si="498"/>
        <v>2606.6497537796668</v>
      </c>
      <c r="I2478" s="5">
        <f t="shared" si="499"/>
        <v>720</v>
      </c>
      <c r="J2478" s="5">
        <f t="shared" si="500"/>
        <v>1886.6497537796668</v>
      </c>
      <c r="K2478" s="2">
        <f t="shared" si="501"/>
        <v>57754.336003119213</v>
      </c>
      <c r="L2478" s="2">
        <f t="shared" si="502"/>
        <v>127404</v>
      </c>
      <c r="M2478" s="2">
        <f t="shared" si="503"/>
        <v>31680</v>
      </c>
      <c r="N2478" s="6">
        <f t="shared" si="504"/>
        <v>1</v>
      </c>
      <c r="O2478" s="2">
        <f t="shared" si="505"/>
        <v>17969.663996880787</v>
      </c>
      <c r="P2478" s="2">
        <f t="shared" si="506"/>
        <v>17969.663996880787</v>
      </c>
    </row>
    <row r="2479" spans="1:16">
      <c r="A2479" s="6">
        <v>3</v>
      </c>
      <c r="B2479" s="6">
        <v>16</v>
      </c>
      <c r="C2479" s="6">
        <v>26</v>
      </c>
      <c r="D2479" s="6">
        <f t="shared" si="494"/>
        <v>45</v>
      </c>
      <c r="E2479" s="5">
        <f t="shared" si="495"/>
        <v>359.37000000000012</v>
      </c>
      <c r="F2479" s="5">
        <f t="shared" si="496"/>
        <v>712.5626979170703</v>
      </c>
      <c r="G2479" s="5">
        <f t="shared" si="497"/>
        <v>1616.0570598233144</v>
      </c>
      <c r="H2479" s="5">
        <f t="shared" si="498"/>
        <v>2687.9897577403849</v>
      </c>
      <c r="I2479" s="5">
        <f t="shared" si="499"/>
        <v>720</v>
      </c>
      <c r="J2479" s="5">
        <f t="shared" si="500"/>
        <v>1967.9897577403849</v>
      </c>
      <c r="K2479" s="2">
        <f t="shared" si="501"/>
        <v>59166.488849659458</v>
      </c>
      <c r="L2479" s="2">
        <f t="shared" si="502"/>
        <v>130104</v>
      </c>
      <c r="M2479" s="2">
        <f t="shared" si="503"/>
        <v>32560</v>
      </c>
      <c r="N2479" s="6">
        <f t="shared" si="504"/>
        <v>1</v>
      </c>
      <c r="O2479" s="2">
        <f t="shared" si="505"/>
        <v>18377.511150340542</v>
      </c>
      <c r="P2479" s="2">
        <f t="shared" si="506"/>
        <v>18377.511150340542</v>
      </c>
    </row>
    <row r="2480" spans="1:16">
      <c r="A2480" s="6">
        <v>3</v>
      </c>
      <c r="B2480" s="6">
        <v>16</v>
      </c>
      <c r="C2480" s="6">
        <v>27</v>
      </c>
      <c r="D2480" s="6">
        <f t="shared" si="494"/>
        <v>46</v>
      </c>
      <c r="E2480" s="5">
        <f t="shared" si="495"/>
        <v>359.37000000000012</v>
      </c>
      <c r="F2480" s="5">
        <f t="shared" si="496"/>
        <v>712.5626979170703</v>
      </c>
      <c r="G2480" s="5">
        <f t="shared" si="497"/>
        <v>1699.1907643430709</v>
      </c>
      <c r="H2480" s="5">
        <f t="shared" si="498"/>
        <v>2771.1234622601414</v>
      </c>
      <c r="I2480" s="5">
        <f t="shared" si="499"/>
        <v>720</v>
      </c>
      <c r="J2480" s="5">
        <f t="shared" si="500"/>
        <v>2051.1234622601414</v>
      </c>
      <c r="K2480" s="2">
        <f t="shared" si="501"/>
        <v>60609.782330905233</v>
      </c>
      <c r="L2480" s="2">
        <f t="shared" si="502"/>
        <v>132804</v>
      </c>
      <c r="M2480" s="2">
        <f t="shared" si="503"/>
        <v>33440</v>
      </c>
      <c r="N2480" s="6">
        <f t="shared" si="504"/>
        <v>1</v>
      </c>
      <c r="O2480" s="2">
        <f t="shared" si="505"/>
        <v>18754.217669094767</v>
      </c>
      <c r="P2480" s="2">
        <f t="shared" si="506"/>
        <v>18754.217669094767</v>
      </c>
    </row>
    <row r="2481" spans="1:16">
      <c r="A2481" s="6">
        <v>3</v>
      </c>
      <c r="B2481" s="6">
        <v>16</v>
      </c>
      <c r="C2481" s="6">
        <v>28</v>
      </c>
      <c r="D2481" s="6">
        <f t="shared" si="494"/>
        <v>47</v>
      </c>
      <c r="E2481" s="5">
        <f t="shared" si="495"/>
        <v>359.37000000000012</v>
      </c>
      <c r="F2481" s="5">
        <f t="shared" si="496"/>
        <v>712.5626979170703</v>
      </c>
      <c r="G2481" s="5">
        <f t="shared" si="497"/>
        <v>1784.1503025602246</v>
      </c>
      <c r="H2481" s="5">
        <f t="shared" si="498"/>
        <v>2856.0830004772952</v>
      </c>
      <c r="I2481" s="5">
        <f t="shared" si="499"/>
        <v>720</v>
      </c>
      <c r="J2481" s="5">
        <f t="shared" si="500"/>
        <v>2136.0830004772952</v>
      </c>
      <c r="K2481" s="2">
        <f t="shared" si="501"/>
        <v>62084.774313841932</v>
      </c>
      <c r="L2481" s="2">
        <f t="shared" si="502"/>
        <v>135504</v>
      </c>
      <c r="M2481" s="2">
        <f t="shared" si="503"/>
        <v>34320</v>
      </c>
      <c r="N2481" s="6">
        <f t="shared" si="504"/>
        <v>1</v>
      </c>
      <c r="O2481" s="2">
        <f t="shared" si="505"/>
        <v>19099.225686158068</v>
      </c>
      <c r="P2481" s="2">
        <f t="shared" si="506"/>
        <v>19099.225686158068</v>
      </c>
    </row>
    <row r="2482" spans="1:16">
      <c r="A2482" s="6">
        <v>3</v>
      </c>
      <c r="B2482" s="6">
        <v>16</v>
      </c>
      <c r="C2482" s="6">
        <v>29</v>
      </c>
      <c r="D2482" s="6">
        <f t="shared" si="494"/>
        <v>48</v>
      </c>
      <c r="E2482" s="5">
        <f t="shared" si="495"/>
        <v>359.37000000000012</v>
      </c>
      <c r="F2482" s="5">
        <f t="shared" si="496"/>
        <v>712.5626979170703</v>
      </c>
      <c r="G2482" s="5">
        <f t="shared" si="497"/>
        <v>1870.9683306758782</v>
      </c>
      <c r="H2482" s="5">
        <f t="shared" si="498"/>
        <v>2942.9010285929489</v>
      </c>
      <c r="I2482" s="5">
        <f t="shared" si="499"/>
        <v>720</v>
      </c>
      <c r="J2482" s="5">
        <f t="shared" si="500"/>
        <v>2222.9010285929489</v>
      </c>
      <c r="K2482" s="2">
        <f t="shared" si="501"/>
        <v>63592.031746405366</v>
      </c>
      <c r="L2482" s="2">
        <f t="shared" si="502"/>
        <v>138204</v>
      </c>
      <c r="M2482" s="2">
        <f t="shared" si="503"/>
        <v>35200</v>
      </c>
      <c r="N2482" s="6">
        <f t="shared" si="504"/>
        <v>1</v>
      </c>
      <c r="O2482" s="2">
        <f t="shared" si="505"/>
        <v>19411.968253594634</v>
      </c>
      <c r="P2482" s="2">
        <f t="shared" si="506"/>
        <v>19411.968253594634</v>
      </c>
    </row>
    <row r="2483" spans="1:16">
      <c r="A2483" s="6">
        <v>3</v>
      </c>
      <c r="B2483" s="6">
        <v>16</v>
      </c>
      <c r="C2483" s="6">
        <v>30</v>
      </c>
      <c r="D2483" s="6">
        <f t="shared" si="494"/>
        <v>49</v>
      </c>
      <c r="E2483" s="5">
        <f t="shared" si="495"/>
        <v>359.37000000000012</v>
      </c>
      <c r="F2483" s="5">
        <f t="shared" si="496"/>
        <v>712.5626979170703</v>
      </c>
      <c r="G2483" s="5">
        <f t="shared" si="497"/>
        <v>1959.6780360096488</v>
      </c>
      <c r="H2483" s="5">
        <f t="shared" si="498"/>
        <v>3031.6107339267191</v>
      </c>
      <c r="I2483" s="5">
        <f t="shared" si="499"/>
        <v>720</v>
      </c>
      <c r="J2483" s="5">
        <f t="shared" si="500"/>
        <v>2311.6107339267191</v>
      </c>
      <c r="K2483" s="2">
        <f t="shared" si="501"/>
        <v>65132.130797338876</v>
      </c>
      <c r="L2483" s="2">
        <f t="shared" si="502"/>
        <v>140904</v>
      </c>
      <c r="M2483" s="2">
        <f t="shared" si="503"/>
        <v>36080</v>
      </c>
      <c r="N2483" s="6">
        <f t="shared" si="504"/>
        <v>1</v>
      </c>
      <c r="O2483" s="2">
        <f t="shared" si="505"/>
        <v>19691.869202661124</v>
      </c>
      <c r="P2483" s="2">
        <f t="shared" si="506"/>
        <v>19691.869202661124</v>
      </c>
    </row>
    <row r="2484" spans="1:16">
      <c r="A2484" s="6">
        <v>3</v>
      </c>
      <c r="B2484" s="6">
        <v>17</v>
      </c>
      <c r="C2484" s="6">
        <v>0</v>
      </c>
      <c r="D2484" s="6">
        <f t="shared" si="494"/>
        <v>20</v>
      </c>
      <c r="E2484" s="5">
        <f t="shared" si="495"/>
        <v>359.37000000000012</v>
      </c>
      <c r="F2484" s="5">
        <f t="shared" si="496"/>
        <v>776.02531320030937</v>
      </c>
      <c r="G2484" s="5">
        <f t="shared" si="497"/>
        <v>0</v>
      </c>
      <c r="H2484" s="5">
        <f t="shared" si="498"/>
        <v>1135.3953132003094</v>
      </c>
      <c r="I2484" s="5">
        <f t="shared" si="499"/>
        <v>720</v>
      </c>
      <c r="J2484" s="5">
        <f t="shared" si="500"/>
        <v>415.39531320030937</v>
      </c>
      <c r="K2484" s="2">
        <f t="shared" si="501"/>
        <v>32211.72418750537</v>
      </c>
      <c r="L2484" s="2">
        <f t="shared" si="502"/>
        <v>61998</v>
      </c>
      <c r="M2484" s="2">
        <f t="shared" si="503"/>
        <v>10120</v>
      </c>
      <c r="N2484" s="6">
        <f t="shared" si="504"/>
        <v>1</v>
      </c>
      <c r="O2484" s="2">
        <f t="shared" si="505"/>
        <v>-333.72418750536963</v>
      </c>
      <c r="P2484" s="2">
        <f t="shared" si="506"/>
        <v>-333.72418750536963</v>
      </c>
    </row>
    <row r="2485" spans="1:16">
      <c r="A2485" s="6">
        <v>3</v>
      </c>
      <c r="B2485" s="6">
        <v>17</v>
      </c>
      <c r="C2485" s="6">
        <v>1</v>
      </c>
      <c r="D2485" s="6">
        <f t="shared" si="494"/>
        <v>21</v>
      </c>
      <c r="E2485" s="5">
        <f t="shared" si="495"/>
        <v>359.37000000000012</v>
      </c>
      <c r="F2485" s="5">
        <f t="shared" si="496"/>
        <v>776.02531320030937</v>
      </c>
      <c r="G2485" s="5">
        <f t="shared" si="497"/>
        <v>45.5625</v>
      </c>
      <c r="H2485" s="5">
        <f t="shared" si="498"/>
        <v>1180.9578132003094</v>
      </c>
      <c r="I2485" s="5">
        <f t="shared" si="499"/>
        <v>720</v>
      </c>
      <c r="J2485" s="5">
        <f t="shared" si="500"/>
        <v>460.95781320030937</v>
      </c>
      <c r="K2485" s="2">
        <f t="shared" si="501"/>
        <v>33002.739812505373</v>
      </c>
      <c r="L2485" s="2">
        <f t="shared" si="502"/>
        <v>64698</v>
      </c>
      <c r="M2485" s="2">
        <f t="shared" si="503"/>
        <v>11000</v>
      </c>
      <c r="N2485" s="6">
        <f t="shared" si="504"/>
        <v>1</v>
      </c>
      <c r="O2485" s="2">
        <f t="shared" si="505"/>
        <v>695.26018749462673</v>
      </c>
      <c r="P2485" s="2">
        <f t="shared" si="506"/>
        <v>695.26018749462673</v>
      </c>
    </row>
    <row r="2486" spans="1:16">
      <c r="A2486" s="6">
        <v>3</v>
      </c>
      <c r="B2486" s="6">
        <v>17</v>
      </c>
      <c r="C2486" s="6">
        <v>2</v>
      </c>
      <c r="D2486" s="6">
        <f t="shared" si="494"/>
        <v>22</v>
      </c>
      <c r="E2486" s="5">
        <f t="shared" si="495"/>
        <v>359.37000000000012</v>
      </c>
      <c r="F2486" s="5">
        <f t="shared" si="496"/>
        <v>776.02531320030937</v>
      </c>
      <c r="G2486" s="5">
        <f t="shared" si="497"/>
        <v>92.264062499999994</v>
      </c>
      <c r="H2486" s="5">
        <f t="shared" si="498"/>
        <v>1227.6593757003093</v>
      </c>
      <c r="I2486" s="5">
        <f t="shared" si="499"/>
        <v>720</v>
      </c>
      <c r="J2486" s="5">
        <f t="shared" si="500"/>
        <v>507.65937570030928</v>
      </c>
      <c r="K2486" s="2">
        <f t="shared" si="501"/>
        <v>33813.530828130373</v>
      </c>
      <c r="L2486" s="2">
        <f t="shared" si="502"/>
        <v>67398</v>
      </c>
      <c r="M2486" s="2">
        <f t="shared" si="503"/>
        <v>11880</v>
      </c>
      <c r="N2486" s="6">
        <f t="shared" si="504"/>
        <v>1</v>
      </c>
      <c r="O2486" s="2">
        <f t="shared" si="505"/>
        <v>1704.4691718696267</v>
      </c>
      <c r="P2486" s="2">
        <f t="shared" si="506"/>
        <v>1704.4691718696267</v>
      </c>
    </row>
    <row r="2487" spans="1:16">
      <c r="A2487" s="6">
        <v>3</v>
      </c>
      <c r="B2487" s="6">
        <v>17</v>
      </c>
      <c r="C2487" s="6">
        <v>3</v>
      </c>
      <c r="D2487" s="6">
        <f t="shared" si="494"/>
        <v>23</v>
      </c>
      <c r="E2487" s="5">
        <f t="shared" si="495"/>
        <v>359.37000000000012</v>
      </c>
      <c r="F2487" s="5">
        <f t="shared" si="496"/>
        <v>776.02531320030937</v>
      </c>
      <c r="G2487" s="5">
        <f t="shared" si="497"/>
        <v>140.12604492187498</v>
      </c>
      <c r="H2487" s="5">
        <f t="shared" si="498"/>
        <v>1275.5213581221844</v>
      </c>
      <c r="I2487" s="5">
        <f t="shared" si="499"/>
        <v>720</v>
      </c>
      <c r="J2487" s="5">
        <f t="shared" si="500"/>
        <v>555.52135812218444</v>
      </c>
      <c r="K2487" s="2">
        <f t="shared" si="501"/>
        <v>34644.468022954592</v>
      </c>
      <c r="L2487" s="2">
        <f t="shared" si="502"/>
        <v>70098</v>
      </c>
      <c r="M2487" s="2">
        <f t="shared" si="503"/>
        <v>12760</v>
      </c>
      <c r="N2487" s="6">
        <f t="shared" si="504"/>
        <v>1</v>
      </c>
      <c r="O2487" s="2">
        <f t="shared" si="505"/>
        <v>2693.531977045408</v>
      </c>
      <c r="P2487" s="2">
        <f t="shared" si="506"/>
        <v>2693.531977045408</v>
      </c>
    </row>
    <row r="2488" spans="1:16">
      <c r="A2488" s="6">
        <v>3</v>
      </c>
      <c r="B2488" s="6">
        <v>17</v>
      </c>
      <c r="C2488" s="6">
        <v>4</v>
      </c>
      <c r="D2488" s="6">
        <f t="shared" si="494"/>
        <v>24</v>
      </c>
      <c r="E2488" s="5">
        <f t="shared" si="495"/>
        <v>359.37000000000012</v>
      </c>
      <c r="F2488" s="5">
        <f t="shared" si="496"/>
        <v>776.02531320030937</v>
      </c>
      <c r="G2488" s="5">
        <f t="shared" si="497"/>
        <v>189.17016064453125</v>
      </c>
      <c r="H2488" s="5">
        <f t="shared" si="498"/>
        <v>1324.5654738448407</v>
      </c>
      <c r="I2488" s="5">
        <f t="shared" si="499"/>
        <v>720</v>
      </c>
      <c r="J2488" s="5">
        <f t="shared" si="500"/>
        <v>604.56547384484065</v>
      </c>
      <c r="K2488" s="2">
        <f t="shared" si="501"/>
        <v>35495.928365361819</v>
      </c>
      <c r="L2488" s="2">
        <f t="shared" si="502"/>
        <v>72798</v>
      </c>
      <c r="M2488" s="2">
        <f t="shared" si="503"/>
        <v>13640</v>
      </c>
      <c r="N2488" s="6">
        <f t="shared" si="504"/>
        <v>1</v>
      </c>
      <c r="O2488" s="2">
        <f t="shared" si="505"/>
        <v>3662.0716346381814</v>
      </c>
      <c r="P2488" s="2">
        <f t="shared" si="506"/>
        <v>3662.0716346381814</v>
      </c>
    </row>
    <row r="2489" spans="1:16">
      <c r="A2489" s="6">
        <v>3</v>
      </c>
      <c r="B2489" s="6">
        <v>17</v>
      </c>
      <c r="C2489" s="6">
        <v>5</v>
      </c>
      <c r="D2489" s="6">
        <f t="shared" si="494"/>
        <v>25</v>
      </c>
      <c r="E2489" s="5">
        <f t="shared" si="495"/>
        <v>359.37000000000012</v>
      </c>
      <c r="F2489" s="5">
        <f t="shared" si="496"/>
        <v>776.02531320030937</v>
      </c>
      <c r="G2489" s="5">
        <f t="shared" si="497"/>
        <v>239.41848456573481</v>
      </c>
      <c r="H2489" s="5">
        <f t="shared" si="498"/>
        <v>1374.8137977660442</v>
      </c>
      <c r="I2489" s="5">
        <f t="shared" si="499"/>
        <v>720</v>
      </c>
      <c r="J2489" s="5">
        <f t="shared" si="500"/>
        <v>654.81379776604422</v>
      </c>
      <c r="K2489" s="2">
        <f t="shared" si="501"/>
        <v>36368.295100104937</v>
      </c>
      <c r="L2489" s="2">
        <f t="shared" si="502"/>
        <v>75498</v>
      </c>
      <c r="M2489" s="2">
        <f t="shared" si="503"/>
        <v>14520</v>
      </c>
      <c r="N2489" s="6">
        <f t="shared" si="504"/>
        <v>1</v>
      </c>
      <c r="O2489" s="2">
        <f t="shared" si="505"/>
        <v>4609.7048998950631</v>
      </c>
      <c r="P2489" s="2">
        <f t="shared" si="506"/>
        <v>4609.7048998950631</v>
      </c>
    </row>
    <row r="2490" spans="1:16">
      <c r="A2490" s="6">
        <v>3</v>
      </c>
      <c r="B2490" s="6">
        <v>17</v>
      </c>
      <c r="C2490" s="6">
        <v>6</v>
      </c>
      <c r="D2490" s="6">
        <f t="shared" si="494"/>
        <v>26</v>
      </c>
      <c r="E2490" s="5">
        <f t="shared" si="495"/>
        <v>359.37000000000012</v>
      </c>
      <c r="F2490" s="5">
        <f t="shared" si="496"/>
        <v>776.02531320030937</v>
      </c>
      <c r="G2490" s="5">
        <f t="shared" si="497"/>
        <v>290.89345874736784</v>
      </c>
      <c r="H2490" s="5">
        <f t="shared" si="498"/>
        <v>1426.2887719476771</v>
      </c>
      <c r="I2490" s="5">
        <f t="shared" si="499"/>
        <v>720</v>
      </c>
      <c r="J2490" s="5">
        <f t="shared" si="500"/>
        <v>706.28877194767711</v>
      </c>
      <c r="K2490" s="2">
        <f t="shared" si="501"/>
        <v>37261.957846313839</v>
      </c>
      <c r="L2490" s="2">
        <f t="shared" si="502"/>
        <v>78198</v>
      </c>
      <c r="M2490" s="2">
        <f t="shared" si="503"/>
        <v>15400</v>
      </c>
      <c r="N2490" s="6">
        <f t="shared" si="504"/>
        <v>1</v>
      </c>
      <c r="O2490" s="2">
        <f t="shared" si="505"/>
        <v>5536.0421536861613</v>
      </c>
      <c r="P2490" s="2">
        <f t="shared" si="506"/>
        <v>5536.0421536861613</v>
      </c>
    </row>
    <row r="2491" spans="1:16">
      <c r="A2491" s="6">
        <v>3</v>
      </c>
      <c r="B2491" s="6">
        <v>17</v>
      </c>
      <c r="C2491" s="6">
        <v>7</v>
      </c>
      <c r="D2491" s="6">
        <f t="shared" si="494"/>
        <v>27</v>
      </c>
      <c r="E2491" s="5">
        <f t="shared" si="495"/>
        <v>359.37000000000012</v>
      </c>
      <c r="F2491" s="5">
        <f t="shared" si="496"/>
        <v>776.02531320030937</v>
      </c>
      <c r="G2491" s="5">
        <f t="shared" si="497"/>
        <v>343.61789814532818</v>
      </c>
      <c r="H2491" s="5">
        <f t="shared" si="498"/>
        <v>1479.0132113456375</v>
      </c>
      <c r="I2491" s="5">
        <f t="shared" si="499"/>
        <v>720</v>
      </c>
      <c r="J2491" s="5">
        <f t="shared" si="500"/>
        <v>759.0132113456375</v>
      </c>
      <c r="K2491" s="2">
        <f t="shared" si="501"/>
        <v>38177.312696972876</v>
      </c>
      <c r="L2491" s="2">
        <f t="shared" si="502"/>
        <v>80898</v>
      </c>
      <c r="M2491" s="2">
        <f t="shared" si="503"/>
        <v>16280</v>
      </c>
      <c r="N2491" s="6">
        <f t="shared" si="504"/>
        <v>1</v>
      </c>
      <c r="O2491" s="2">
        <f t="shared" si="505"/>
        <v>6440.6873030271236</v>
      </c>
      <c r="P2491" s="2">
        <f t="shared" si="506"/>
        <v>6440.6873030271236</v>
      </c>
    </row>
    <row r="2492" spans="1:16">
      <c r="A2492" s="6">
        <v>3</v>
      </c>
      <c r="B2492" s="6">
        <v>17</v>
      </c>
      <c r="C2492" s="6">
        <v>8</v>
      </c>
      <c r="D2492" s="6">
        <f t="shared" si="494"/>
        <v>28</v>
      </c>
      <c r="E2492" s="5">
        <f t="shared" si="495"/>
        <v>359.37000000000012</v>
      </c>
      <c r="F2492" s="5">
        <f t="shared" si="496"/>
        <v>776.02531320030937</v>
      </c>
      <c r="G2492" s="5">
        <f t="shared" si="497"/>
        <v>397.61499642530839</v>
      </c>
      <c r="H2492" s="5">
        <f t="shared" si="498"/>
        <v>1533.0103096256178</v>
      </c>
      <c r="I2492" s="5">
        <f t="shared" si="499"/>
        <v>720</v>
      </c>
      <c r="J2492" s="5">
        <f t="shared" si="500"/>
        <v>813.01030962561777</v>
      </c>
      <c r="K2492" s="2">
        <f t="shared" si="501"/>
        <v>39114.762319889196</v>
      </c>
      <c r="L2492" s="2">
        <f t="shared" si="502"/>
        <v>83598</v>
      </c>
      <c r="M2492" s="2">
        <f t="shared" si="503"/>
        <v>17160</v>
      </c>
      <c r="N2492" s="6">
        <f t="shared" si="504"/>
        <v>1</v>
      </c>
      <c r="O2492" s="2">
        <f t="shared" si="505"/>
        <v>7323.2376801108039</v>
      </c>
      <c r="P2492" s="2">
        <f t="shared" si="506"/>
        <v>7323.2376801108039</v>
      </c>
    </row>
    <row r="2493" spans="1:16">
      <c r="A2493" s="6">
        <v>3</v>
      </c>
      <c r="B2493" s="6">
        <v>17</v>
      </c>
      <c r="C2493" s="6">
        <v>9</v>
      </c>
      <c r="D2493" s="6">
        <f t="shared" si="494"/>
        <v>29</v>
      </c>
      <c r="E2493" s="5">
        <f t="shared" si="495"/>
        <v>359.37000000000012</v>
      </c>
      <c r="F2493" s="5">
        <f t="shared" si="496"/>
        <v>776.02531320030937</v>
      </c>
      <c r="G2493" s="5">
        <f t="shared" si="497"/>
        <v>452.90833186570285</v>
      </c>
      <c r="H2493" s="5">
        <f t="shared" si="498"/>
        <v>1588.3036450660122</v>
      </c>
      <c r="I2493" s="5">
        <f t="shared" si="499"/>
        <v>720</v>
      </c>
      <c r="J2493" s="5">
        <f t="shared" si="500"/>
        <v>868.30364506601222</v>
      </c>
      <c r="K2493" s="2">
        <f t="shared" si="501"/>
        <v>40074.716060173821</v>
      </c>
      <c r="L2493" s="2">
        <f t="shared" si="502"/>
        <v>86298</v>
      </c>
      <c r="M2493" s="2">
        <f t="shared" si="503"/>
        <v>18040</v>
      </c>
      <c r="N2493" s="6">
        <f t="shared" si="504"/>
        <v>1</v>
      </c>
      <c r="O2493" s="2">
        <f t="shared" si="505"/>
        <v>8183.2839398261785</v>
      </c>
      <c r="P2493" s="2">
        <f t="shared" si="506"/>
        <v>8183.2839398261785</v>
      </c>
    </row>
    <row r="2494" spans="1:16">
      <c r="A2494" s="6">
        <v>3</v>
      </c>
      <c r="B2494" s="6">
        <v>17</v>
      </c>
      <c r="C2494" s="6">
        <v>10</v>
      </c>
      <c r="D2494" s="6">
        <f t="shared" si="494"/>
        <v>30</v>
      </c>
      <c r="E2494" s="5">
        <f t="shared" si="495"/>
        <v>359.37000000000012</v>
      </c>
      <c r="F2494" s="5">
        <f t="shared" si="496"/>
        <v>776.02531320030937</v>
      </c>
      <c r="G2494" s="5">
        <f t="shared" si="497"/>
        <v>509.52187334891573</v>
      </c>
      <c r="H2494" s="5">
        <f t="shared" si="498"/>
        <v>1644.9171865492251</v>
      </c>
      <c r="I2494" s="5">
        <f t="shared" si="499"/>
        <v>720</v>
      </c>
      <c r="J2494" s="5">
        <f t="shared" si="500"/>
        <v>924.91718654922511</v>
      </c>
      <c r="K2494" s="2">
        <f t="shared" si="501"/>
        <v>41057.590044257377</v>
      </c>
      <c r="L2494" s="2">
        <f t="shared" si="502"/>
        <v>88998</v>
      </c>
      <c r="M2494" s="2">
        <f t="shared" si="503"/>
        <v>18920</v>
      </c>
      <c r="N2494" s="6">
        <f t="shared" si="504"/>
        <v>1</v>
      </c>
      <c r="O2494" s="2">
        <f t="shared" si="505"/>
        <v>9020.4099557426234</v>
      </c>
      <c r="P2494" s="2">
        <f t="shared" si="506"/>
        <v>9020.4099557426234</v>
      </c>
    </row>
    <row r="2495" spans="1:16">
      <c r="A2495" s="6">
        <v>3</v>
      </c>
      <c r="B2495" s="6">
        <v>17</v>
      </c>
      <c r="C2495" s="6">
        <v>11</v>
      </c>
      <c r="D2495" s="6">
        <f t="shared" si="494"/>
        <v>31</v>
      </c>
      <c r="E2495" s="5">
        <f t="shared" si="495"/>
        <v>359.37000000000012</v>
      </c>
      <c r="F2495" s="5">
        <f t="shared" si="496"/>
        <v>776.02531320030937</v>
      </c>
      <c r="G2495" s="5">
        <f t="shared" si="497"/>
        <v>567.47998644235474</v>
      </c>
      <c r="H2495" s="5">
        <f t="shared" si="498"/>
        <v>1702.8752996426642</v>
      </c>
      <c r="I2495" s="5">
        <f t="shared" si="499"/>
        <v>720</v>
      </c>
      <c r="J2495" s="5">
        <f t="shared" si="500"/>
        <v>982.87529964266423</v>
      </c>
      <c r="K2495" s="2">
        <f t="shared" si="501"/>
        <v>42063.807285462921</v>
      </c>
      <c r="L2495" s="2">
        <f t="shared" si="502"/>
        <v>91698</v>
      </c>
      <c r="M2495" s="2">
        <f t="shared" si="503"/>
        <v>19800</v>
      </c>
      <c r="N2495" s="6">
        <f t="shared" si="504"/>
        <v>1</v>
      </c>
      <c r="O2495" s="2">
        <f t="shared" si="505"/>
        <v>9834.1927145370792</v>
      </c>
      <c r="P2495" s="2">
        <f t="shared" si="506"/>
        <v>9834.1927145370792</v>
      </c>
    </row>
    <row r="2496" spans="1:16">
      <c r="A2496" s="6">
        <v>3</v>
      </c>
      <c r="B2496" s="6">
        <v>17</v>
      </c>
      <c r="C2496" s="6">
        <v>12</v>
      </c>
      <c r="D2496" s="6">
        <f t="shared" si="494"/>
        <v>32</v>
      </c>
      <c r="E2496" s="5">
        <f t="shared" si="495"/>
        <v>359.37000000000012</v>
      </c>
      <c r="F2496" s="5">
        <f t="shared" si="496"/>
        <v>776.02531320030937</v>
      </c>
      <c r="G2496" s="5">
        <f t="shared" si="497"/>
        <v>626.80743957041921</v>
      </c>
      <c r="H2496" s="5">
        <f t="shared" si="498"/>
        <v>1762.2027527707287</v>
      </c>
      <c r="I2496" s="5">
        <f t="shared" si="499"/>
        <v>720</v>
      </c>
      <c r="J2496" s="5">
        <f t="shared" si="500"/>
        <v>1042.2027527707287</v>
      </c>
      <c r="K2496" s="2">
        <f t="shared" si="501"/>
        <v>43093.797791158482</v>
      </c>
      <c r="L2496" s="2">
        <f t="shared" si="502"/>
        <v>94398</v>
      </c>
      <c r="M2496" s="2">
        <f t="shared" si="503"/>
        <v>20680</v>
      </c>
      <c r="N2496" s="6">
        <f t="shared" si="504"/>
        <v>1</v>
      </c>
      <c r="O2496" s="2">
        <f t="shared" si="505"/>
        <v>10624.202208841518</v>
      </c>
      <c r="P2496" s="2">
        <f t="shared" si="506"/>
        <v>10624.202208841518</v>
      </c>
    </row>
    <row r="2497" spans="1:16">
      <c r="A2497" s="6">
        <v>3</v>
      </c>
      <c r="B2497" s="6">
        <v>17</v>
      </c>
      <c r="C2497" s="6">
        <v>13</v>
      </c>
      <c r="D2497" s="6">
        <f t="shared" si="494"/>
        <v>33</v>
      </c>
      <c r="E2497" s="5">
        <f t="shared" si="495"/>
        <v>359.37000000000012</v>
      </c>
      <c r="F2497" s="5">
        <f t="shared" si="496"/>
        <v>776.02531320030937</v>
      </c>
      <c r="G2497" s="5">
        <f t="shared" si="497"/>
        <v>687.52941027880343</v>
      </c>
      <c r="H2497" s="5">
        <f t="shared" si="498"/>
        <v>1822.9247234791128</v>
      </c>
      <c r="I2497" s="5">
        <f t="shared" si="499"/>
        <v>720</v>
      </c>
      <c r="J2497" s="5">
        <f t="shared" si="500"/>
        <v>1102.9247234791128</v>
      </c>
      <c r="K2497" s="2">
        <f t="shared" si="501"/>
        <v>44147.998671512374</v>
      </c>
      <c r="L2497" s="2">
        <f t="shared" si="502"/>
        <v>97098</v>
      </c>
      <c r="M2497" s="2">
        <f t="shared" si="503"/>
        <v>21560</v>
      </c>
      <c r="N2497" s="6">
        <f t="shared" si="504"/>
        <v>1</v>
      </c>
      <c r="O2497" s="2">
        <f t="shared" si="505"/>
        <v>11390.001328487626</v>
      </c>
      <c r="P2497" s="2">
        <f t="shared" si="506"/>
        <v>11390.001328487626</v>
      </c>
    </row>
    <row r="2498" spans="1:16">
      <c r="A2498" s="6">
        <v>3</v>
      </c>
      <c r="B2498" s="6">
        <v>17</v>
      </c>
      <c r="C2498" s="6">
        <v>14</v>
      </c>
      <c r="D2498" s="6">
        <f t="shared" si="494"/>
        <v>34</v>
      </c>
      <c r="E2498" s="5">
        <f t="shared" si="495"/>
        <v>359.37000000000012</v>
      </c>
      <c r="F2498" s="5">
        <f t="shared" si="496"/>
        <v>776.02531320030937</v>
      </c>
      <c r="G2498" s="5">
        <f t="shared" si="497"/>
        <v>749.67149159246469</v>
      </c>
      <c r="H2498" s="5">
        <f t="shared" si="498"/>
        <v>1885.0668047927741</v>
      </c>
      <c r="I2498" s="5">
        <f t="shared" si="499"/>
        <v>720</v>
      </c>
      <c r="J2498" s="5">
        <f t="shared" si="500"/>
        <v>1165.0668047927741</v>
      </c>
      <c r="K2498" s="2">
        <f t="shared" si="501"/>
        <v>45226.854249874552</v>
      </c>
      <c r="L2498" s="2">
        <f t="shared" si="502"/>
        <v>99798</v>
      </c>
      <c r="M2498" s="2">
        <f t="shared" si="503"/>
        <v>22440</v>
      </c>
      <c r="N2498" s="6">
        <f t="shared" si="504"/>
        <v>1</v>
      </c>
      <c r="O2498" s="2">
        <f t="shared" si="505"/>
        <v>12131.145750125448</v>
      </c>
      <c r="P2498" s="2">
        <f t="shared" si="506"/>
        <v>12131.145750125448</v>
      </c>
    </row>
    <row r="2499" spans="1:16">
      <c r="A2499" s="6">
        <v>3</v>
      </c>
      <c r="B2499" s="6">
        <v>17</v>
      </c>
      <c r="C2499" s="6">
        <v>15</v>
      </c>
      <c r="D2499" s="6">
        <f t="shared" si="494"/>
        <v>35</v>
      </c>
      <c r="E2499" s="5">
        <f t="shared" si="495"/>
        <v>359.37000000000012</v>
      </c>
      <c r="F2499" s="5">
        <f t="shared" si="496"/>
        <v>776.02531320030937</v>
      </c>
      <c r="G2499" s="5">
        <f t="shared" si="497"/>
        <v>813.25969846861108</v>
      </c>
      <c r="H2499" s="5">
        <f t="shared" si="498"/>
        <v>1948.6550116689205</v>
      </c>
      <c r="I2499" s="5">
        <f t="shared" si="499"/>
        <v>720</v>
      </c>
      <c r="J2499" s="5">
        <f t="shared" si="500"/>
        <v>1228.6550116689205</v>
      </c>
      <c r="K2499" s="2">
        <f t="shared" si="501"/>
        <v>46330.816174807645</v>
      </c>
      <c r="L2499" s="2">
        <f t="shared" si="502"/>
        <v>102498</v>
      </c>
      <c r="M2499" s="2">
        <f t="shared" si="503"/>
        <v>23320</v>
      </c>
      <c r="N2499" s="6">
        <f t="shared" si="504"/>
        <v>1</v>
      </c>
      <c r="O2499" s="2">
        <f t="shared" si="505"/>
        <v>12847.183825192355</v>
      </c>
      <c r="P2499" s="2">
        <f t="shared" si="506"/>
        <v>12847.183825192355</v>
      </c>
    </row>
    <row r="2500" spans="1:16">
      <c r="A2500" s="6">
        <v>3</v>
      </c>
      <c r="B2500" s="6">
        <v>17</v>
      </c>
      <c r="C2500" s="6">
        <v>16</v>
      </c>
      <c r="D2500" s="6">
        <f t="shared" ref="D2500:D2563" si="507">A2500+B2500+C2500</f>
        <v>36</v>
      </c>
      <c r="E2500" s="5">
        <f t="shared" ref="E2500:E2563" si="508">IF(A2500=0,0,A2500*LABOR_HRS_WK_TOM*SEASON_WEEKS*(1+DIM_PCT_TOM)^A2500)</f>
        <v>359.37000000000012</v>
      </c>
      <c r="F2500" s="5">
        <f t="shared" ref="F2500:F2563" si="509">IF(B2500=0,0,B2500*LABOR_HRS_WK_CAR*SEASON_WEEKS*(1+DIM_PCT_CAR)^B2500)</f>
        <v>776.02531320030937</v>
      </c>
      <c r="G2500" s="5">
        <f t="shared" ref="G2500:G2563" si="510">IF(C2500=0,0,C2500*LABOR_HRS_WK_MES*SEASON_WEEKS*(1+DIM_PCT_MES)^C2500)</f>
        <v>878.32047434610013</v>
      </c>
      <c r="H2500" s="5">
        <f t="shared" ref="H2500:H2563" si="511">E2500+F2500+G2500</f>
        <v>2013.7157875464095</v>
      </c>
      <c r="I2500" s="5">
        <f t="shared" ref="I2500:I2563" si="512">MIN(H2500,FARMER_HRS)</f>
        <v>720</v>
      </c>
      <c r="J2500" s="5">
        <f t="shared" ref="J2500:J2563" si="513">MAX(0,H2500-FARMER_HRS)</f>
        <v>1293.7157875464095</v>
      </c>
      <c r="K2500" s="2">
        <f t="shared" ref="K2500:K2563" si="514">I2500*FARMER_RATE+J2500*TEMP_WORKER_RATE</f>
        <v>47460.343533791834</v>
      </c>
      <c r="L2500" s="2">
        <f t="shared" ref="L2500:L2563" si="515">A2500*PRICE_TOM+B2500*PRICE_CAR+C2500*PRICE_MES</f>
        <v>105198</v>
      </c>
      <c r="M2500" s="2">
        <f t="shared" ref="M2500:M2563" si="516">A2500*FERT_BED_TOM+B2500*FERT_BED_CAR+C2500*FERT_BED_MES</f>
        <v>24200</v>
      </c>
      <c r="N2500" s="6">
        <f t="shared" ref="N2500:N2563" si="517">IF(AND(D2500&lt;=TOTAL_BEDS,J2500&lt;=TEMP_WORKER_MAX*TEMP_WORKER_HRS),1,0)</f>
        <v>1</v>
      </c>
      <c r="O2500" s="2">
        <f t="shared" ref="O2500:O2563" si="518">L2500-M2500-K2500-FIXED_COSTS</f>
        <v>13537.656466208166</v>
      </c>
      <c r="P2500" s="2">
        <f t="shared" ref="P2500:P2563" si="519">IF(N2500=1,O2500,"")</f>
        <v>13537.656466208166</v>
      </c>
    </row>
    <row r="2501" spans="1:16">
      <c r="A2501" s="6">
        <v>3</v>
      </c>
      <c r="B2501" s="6">
        <v>17</v>
      </c>
      <c r="C2501" s="6">
        <v>17</v>
      </c>
      <c r="D2501" s="6">
        <f t="shared" si="507"/>
        <v>37</v>
      </c>
      <c r="E2501" s="5">
        <f t="shared" si="508"/>
        <v>359.37000000000012</v>
      </c>
      <c r="F2501" s="5">
        <f t="shared" si="509"/>
        <v>776.02531320030937</v>
      </c>
      <c r="G2501" s="5">
        <f t="shared" si="510"/>
        <v>944.88069779264049</v>
      </c>
      <c r="H2501" s="5">
        <f t="shared" si="511"/>
        <v>2080.27601099295</v>
      </c>
      <c r="I2501" s="5">
        <f t="shared" si="512"/>
        <v>720</v>
      </c>
      <c r="J2501" s="5">
        <f t="shared" si="513"/>
        <v>1360.27601099295</v>
      </c>
      <c r="K2501" s="2">
        <f t="shared" si="514"/>
        <v>48615.902968627604</v>
      </c>
      <c r="L2501" s="2">
        <f t="shared" si="515"/>
        <v>107898</v>
      </c>
      <c r="M2501" s="2">
        <f t="shared" si="516"/>
        <v>25080</v>
      </c>
      <c r="N2501" s="6">
        <f t="shared" si="517"/>
        <v>1</v>
      </c>
      <c r="O2501" s="2">
        <f t="shared" si="518"/>
        <v>14202.097031372396</v>
      </c>
      <c r="P2501" s="2">
        <f t="shared" si="519"/>
        <v>14202.097031372396</v>
      </c>
    </row>
    <row r="2502" spans="1:16">
      <c r="A2502" s="6">
        <v>3</v>
      </c>
      <c r="B2502" s="6">
        <v>17</v>
      </c>
      <c r="C2502" s="6">
        <v>18</v>
      </c>
      <c r="D2502" s="6">
        <f t="shared" si="507"/>
        <v>38</v>
      </c>
      <c r="E2502" s="5">
        <f t="shared" si="508"/>
        <v>359.37000000000012</v>
      </c>
      <c r="F2502" s="5">
        <f t="shared" si="509"/>
        <v>776.02531320030937</v>
      </c>
      <c r="G2502" s="5">
        <f t="shared" si="510"/>
        <v>1012.9676892512279</v>
      </c>
      <c r="H2502" s="5">
        <f t="shared" si="511"/>
        <v>2148.3630024515373</v>
      </c>
      <c r="I2502" s="5">
        <f t="shared" si="512"/>
        <v>720</v>
      </c>
      <c r="J2502" s="5">
        <f t="shared" si="513"/>
        <v>1428.3630024515373</v>
      </c>
      <c r="K2502" s="2">
        <f t="shared" si="514"/>
        <v>49797.968792561413</v>
      </c>
      <c r="L2502" s="2">
        <f t="shared" si="515"/>
        <v>110598</v>
      </c>
      <c r="M2502" s="2">
        <f t="shared" si="516"/>
        <v>25960</v>
      </c>
      <c r="N2502" s="6">
        <f t="shared" si="517"/>
        <v>1</v>
      </c>
      <c r="O2502" s="2">
        <f t="shared" si="518"/>
        <v>14840.031207438587</v>
      </c>
      <c r="P2502" s="2">
        <f t="shared" si="519"/>
        <v>14840.031207438587</v>
      </c>
    </row>
    <row r="2503" spans="1:16">
      <c r="A2503" s="6">
        <v>3</v>
      </c>
      <c r="B2503" s="6">
        <v>17</v>
      </c>
      <c r="C2503" s="6">
        <v>19</v>
      </c>
      <c r="D2503" s="6">
        <f t="shared" si="507"/>
        <v>39</v>
      </c>
      <c r="E2503" s="5">
        <f t="shared" si="508"/>
        <v>359.37000000000012</v>
      </c>
      <c r="F2503" s="5">
        <f t="shared" si="509"/>
        <v>776.02531320030937</v>
      </c>
      <c r="G2503" s="5">
        <f t="shared" si="510"/>
        <v>1082.6092178872495</v>
      </c>
      <c r="H2503" s="5">
        <f t="shared" si="511"/>
        <v>2218.0045310875589</v>
      </c>
      <c r="I2503" s="5">
        <f t="shared" si="512"/>
        <v>720</v>
      </c>
      <c r="J2503" s="5">
        <f t="shared" si="513"/>
        <v>1498.0045310875589</v>
      </c>
      <c r="K2503" s="2">
        <f t="shared" si="514"/>
        <v>51007.02310915901</v>
      </c>
      <c r="L2503" s="2">
        <f t="shared" si="515"/>
        <v>113298</v>
      </c>
      <c r="M2503" s="2">
        <f t="shared" si="516"/>
        <v>26840</v>
      </c>
      <c r="N2503" s="6">
        <f t="shared" si="517"/>
        <v>1</v>
      </c>
      <c r="O2503" s="2">
        <f t="shared" si="518"/>
        <v>15450.97689084099</v>
      </c>
      <c r="P2503" s="2">
        <f t="shared" si="519"/>
        <v>15450.97689084099</v>
      </c>
    </row>
    <row r="2504" spans="1:16">
      <c r="A2504" s="6">
        <v>3</v>
      </c>
      <c r="B2504" s="6">
        <v>17</v>
      </c>
      <c r="C2504" s="6">
        <v>20</v>
      </c>
      <c r="D2504" s="6">
        <f t="shared" si="507"/>
        <v>40</v>
      </c>
      <c r="E2504" s="5">
        <f t="shared" si="508"/>
        <v>359.37000000000012</v>
      </c>
      <c r="F2504" s="5">
        <f t="shared" si="509"/>
        <v>776.02531320030937</v>
      </c>
      <c r="G2504" s="5">
        <f t="shared" si="510"/>
        <v>1153.8335085377266</v>
      </c>
      <c r="H2504" s="5">
        <f t="shared" si="511"/>
        <v>2289.228821738036</v>
      </c>
      <c r="I2504" s="5">
        <f t="shared" si="512"/>
        <v>720</v>
      </c>
      <c r="J2504" s="5">
        <f t="shared" si="513"/>
        <v>1569.228821738036</v>
      </c>
      <c r="K2504" s="2">
        <f t="shared" si="514"/>
        <v>52243.555932952018</v>
      </c>
      <c r="L2504" s="2">
        <f t="shared" si="515"/>
        <v>115998</v>
      </c>
      <c r="M2504" s="2">
        <f t="shared" si="516"/>
        <v>27720</v>
      </c>
      <c r="N2504" s="6">
        <f t="shared" si="517"/>
        <v>1</v>
      </c>
      <c r="O2504" s="2">
        <f t="shared" si="518"/>
        <v>16034.444067047982</v>
      </c>
      <c r="P2504" s="2">
        <f t="shared" si="519"/>
        <v>16034.444067047982</v>
      </c>
    </row>
    <row r="2505" spans="1:16">
      <c r="A2505" s="6">
        <v>3</v>
      </c>
      <c r="B2505" s="6">
        <v>17</v>
      </c>
      <c r="C2505" s="6">
        <v>21</v>
      </c>
      <c r="D2505" s="6">
        <f t="shared" si="507"/>
        <v>41</v>
      </c>
      <c r="E2505" s="5">
        <f t="shared" si="508"/>
        <v>359.37000000000012</v>
      </c>
      <c r="F2505" s="5">
        <f t="shared" si="509"/>
        <v>776.02531320030937</v>
      </c>
      <c r="G2505" s="5">
        <f t="shared" si="510"/>
        <v>1226.6692487641703</v>
      </c>
      <c r="H2505" s="5">
        <f t="shared" si="511"/>
        <v>2362.0645619644797</v>
      </c>
      <c r="I2505" s="5">
        <f t="shared" si="512"/>
        <v>720</v>
      </c>
      <c r="J2505" s="5">
        <f t="shared" si="513"/>
        <v>1642.0645619644797</v>
      </c>
      <c r="K2505" s="2">
        <f t="shared" si="514"/>
        <v>53508.065311883329</v>
      </c>
      <c r="L2505" s="2">
        <f t="shared" si="515"/>
        <v>118698</v>
      </c>
      <c r="M2505" s="2">
        <f t="shared" si="516"/>
        <v>28600</v>
      </c>
      <c r="N2505" s="6">
        <f t="shared" si="517"/>
        <v>1</v>
      </c>
      <c r="O2505" s="2">
        <f t="shared" si="518"/>
        <v>16589.934688116671</v>
      </c>
      <c r="P2505" s="2">
        <f t="shared" si="519"/>
        <v>16589.934688116671</v>
      </c>
    </row>
    <row r="2506" spans="1:16">
      <c r="A2506" s="6">
        <v>3</v>
      </c>
      <c r="B2506" s="6">
        <v>17</v>
      </c>
      <c r="C2506" s="6">
        <v>22</v>
      </c>
      <c r="D2506" s="6">
        <f t="shared" si="507"/>
        <v>42</v>
      </c>
      <c r="E2506" s="5">
        <f t="shared" si="508"/>
        <v>359.37000000000012</v>
      </c>
      <c r="F2506" s="5">
        <f t="shared" si="509"/>
        <v>776.02531320030937</v>
      </c>
      <c r="G2506" s="5">
        <f t="shared" si="510"/>
        <v>1301.1455960105666</v>
      </c>
      <c r="H2506" s="5">
        <f t="shared" si="511"/>
        <v>2436.5409092108757</v>
      </c>
      <c r="I2506" s="5">
        <f t="shared" si="512"/>
        <v>720</v>
      </c>
      <c r="J2506" s="5">
        <f t="shared" si="513"/>
        <v>1716.5409092108757</v>
      </c>
      <c r="K2506" s="2">
        <f t="shared" si="514"/>
        <v>54801.057451577704</v>
      </c>
      <c r="L2506" s="2">
        <f t="shared" si="515"/>
        <v>121398</v>
      </c>
      <c r="M2506" s="2">
        <f t="shared" si="516"/>
        <v>29480</v>
      </c>
      <c r="N2506" s="6">
        <f t="shared" si="517"/>
        <v>1</v>
      </c>
      <c r="O2506" s="2">
        <f t="shared" si="518"/>
        <v>17116.942548422296</v>
      </c>
      <c r="P2506" s="2">
        <f t="shared" si="519"/>
        <v>17116.942548422296</v>
      </c>
    </row>
    <row r="2507" spans="1:16">
      <c r="A2507" s="6">
        <v>3</v>
      </c>
      <c r="B2507" s="6">
        <v>17</v>
      </c>
      <c r="C2507" s="6">
        <v>23</v>
      </c>
      <c r="D2507" s="6">
        <f t="shared" si="507"/>
        <v>43</v>
      </c>
      <c r="E2507" s="5">
        <f t="shared" si="508"/>
        <v>359.37000000000012</v>
      </c>
      <c r="F2507" s="5">
        <f t="shared" si="509"/>
        <v>776.02531320030937</v>
      </c>
      <c r="G2507" s="5">
        <f t="shared" si="510"/>
        <v>1377.292184868003</v>
      </c>
      <c r="H2507" s="5">
        <f t="shared" si="511"/>
        <v>2512.6874980683124</v>
      </c>
      <c r="I2507" s="5">
        <f t="shared" si="512"/>
        <v>720</v>
      </c>
      <c r="J2507" s="5">
        <f t="shared" si="513"/>
        <v>1792.6874980683124</v>
      </c>
      <c r="K2507" s="2">
        <f t="shared" si="514"/>
        <v>56123.046841463758</v>
      </c>
      <c r="L2507" s="2">
        <f t="shared" si="515"/>
        <v>124098</v>
      </c>
      <c r="M2507" s="2">
        <f t="shared" si="516"/>
        <v>30360</v>
      </c>
      <c r="N2507" s="6">
        <f t="shared" si="517"/>
        <v>1</v>
      </c>
      <c r="O2507" s="2">
        <f t="shared" si="518"/>
        <v>17614.953158536242</v>
      </c>
      <c r="P2507" s="2">
        <f t="shared" si="519"/>
        <v>17614.953158536242</v>
      </c>
    </row>
    <row r="2508" spans="1:16">
      <c r="A2508" s="6">
        <v>3</v>
      </c>
      <c r="B2508" s="6">
        <v>17</v>
      </c>
      <c r="C2508" s="6">
        <v>24</v>
      </c>
      <c r="D2508" s="6">
        <f t="shared" si="507"/>
        <v>44</v>
      </c>
      <c r="E2508" s="5">
        <f t="shared" si="508"/>
        <v>359.37000000000012</v>
      </c>
      <c r="F2508" s="5">
        <f t="shared" si="509"/>
        <v>776.02531320030937</v>
      </c>
      <c r="G2508" s="5">
        <f t="shared" si="510"/>
        <v>1455.1391344474989</v>
      </c>
      <c r="H2508" s="5">
        <f t="shared" si="511"/>
        <v>2590.5344476478085</v>
      </c>
      <c r="I2508" s="5">
        <f t="shared" si="512"/>
        <v>720</v>
      </c>
      <c r="J2508" s="5">
        <f t="shared" si="513"/>
        <v>1870.5344476478085</v>
      </c>
      <c r="K2508" s="2">
        <f t="shared" si="514"/>
        <v>57474.556382774448</v>
      </c>
      <c r="L2508" s="2">
        <f t="shared" si="515"/>
        <v>126798</v>
      </c>
      <c r="M2508" s="2">
        <f t="shared" si="516"/>
        <v>31240</v>
      </c>
      <c r="N2508" s="6">
        <f t="shared" si="517"/>
        <v>1</v>
      </c>
      <c r="O2508" s="2">
        <f t="shared" si="518"/>
        <v>18083.443617225552</v>
      </c>
      <c r="P2508" s="2">
        <f t="shared" si="519"/>
        <v>18083.443617225552</v>
      </c>
    </row>
    <row r="2509" spans="1:16">
      <c r="A2509" s="6">
        <v>3</v>
      </c>
      <c r="B2509" s="6">
        <v>17</v>
      </c>
      <c r="C2509" s="6">
        <v>25</v>
      </c>
      <c r="D2509" s="6">
        <f t="shared" si="507"/>
        <v>45</v>
      </c>
      <c r="E2509" s="5">
        <f t="shared" si="508"/>
        <v>359.37000000000012</v>
      </c>
      <c r="F2509" s="5">
        <f t="shared" si="509"/>
        <v>776.02531320030937</v>
      </c>
      <c r="G2509" s="5">
        <f t="shared" si="510"/>
        <v>1534.7170558625965</v>
      </c>
      <c r="H2509" s="5">
        <f t="shared" si="511"/>
        <v>2670.1123690629056</v>
      </c>
      <c r="I2509" s="5">
        <f t="shared" si="512"/>
        <v>720</v>
      </c>
      <c r="J2509" s="5">
        <f t="shared" si="513"/>
        <v>1950.1123690629056</v>
      </c>
      <c r="K2509" s="2">
        <f t="shared" si="514"/>
        <v>58856.117518453219</v>
      </c>
      <c r="L2509" s="2">
        <f t="shared" si="515"/>
        <v>129498</v>
      </c>
      <c r="M2509" s="2">
        <f t="shared" si="516"/>
        <v>32120</v>
      </c>
      <c r="N2509" s="6">
        <f t="shared" si="517"/>
        <v>1</v>
      </c>
      <c r="O2509" s="2">
        <f t="shared" si="518"/>
        <v>18521.882481546781</v>
      </c>
      <c r="P2509" s="2">
        <f t="shared" si="519"/>
        <v>18521.882481546781</v>
      </c>
    </row>
    <row r="2510" spans="1:16">
      <c r="A2510" s="6">
        <v>3</v>
      </c>
      <c r="B2510" s="6">
        <v>17</v>
      </c>
      <c r="C2510" s="6">
        <v>26</v>
      </c>
      <c r="D2510" s="6">
        <f t="shared" si="507"/>
        <v>46</v>
      </c>
      <c r="E2510" s="5">
        <f t="shared" si="508"/>
        <v>359.37000000000012</v>
      </c>
      <c r="F2510" s="5">
        <f t="shared" si="509"/>
        <v>776.02531320030937</v>
      </c>
      <c r="G2510" s="5">
        <f t="shared" si="510"/>
        <v>1616.0570598233144</v>
      </c>
      <c r="H2510" s="5">
        <f t="shared" si="511"/>
        <v>2751.4523730236237</v>
      </c>
      <c r="I2510" s="5">
        <f t="shared" si="512"/>
        <v>720</v>
      </c>
      <c r="J2510" s="5">
        <f t="shared" si="513"/>
        <v>2031.4523730236237</v>
      </c>
      <c r="K2510" s="2">
        <f t="shared" si="514"/>
        <v>60268.27036499347</v>
      </c>
      <c r="L2510" s="2">
        <f t="shared" si="515"/>
        <v>132198</v>
      </c>
      <c r="M2510" s="2">
        <f t="shared" si="516"/>
        <v>33000</v>
      </c>
      <c r="N2510" s="6">
        <f t="shared" si="517"/>
        <v>1</v>
      </c>
      <c r="O2510" s="2">
        <f t="shared" si="518"/>
        <v>18929.72963500653</v>
      </c>
      <c r="P2510" s="2">
        <f t="shared" si="519"/>
        <v>18929.72963500653</v>
      </c>
    </row>
    <row r="2511" spans="1:16">
      <c r="A2511" s="6">
        <v>3</v>
      </c>
      <c r="B2511" s="6">
        <v>17</v>
      </c>
      <c r="C2511" s="6">
        <v>27</v>
      </c>
      <c r="D2511" s="6">
        <f t="shared" si="507"/>
        <v>47</v>
      </c>
      <c r="E2511" s="5">
        <f t="shared" si="508"/>
        <v>359.37000000000012</v>
      </c>
      <c r="F2511" s="5">
        <f t="shared" si="509"/>
        <v>776.02531320030937</v>
      </c>
      <c r="G2511" s="5">
        <f t="shared" si="510"/>
        <v>1699.1907643430709</v>
      </c>
      <c r="H2511" s="5">
        <f t="shared" si="511"/>
        <v>2834.5860775433803</v>
      </c>
      <c r="I2511" s="5">
        <f t="shared" si="512"/>
        <v>720</v>
      </c>
      <c r="J2511" s="5">
        <f t="shared" si="513"/>
        <v>2114.5860775433803</v>
      </c>
      <c r="K2511" s="2">
        <f t="shared" si="514"/>
        <v>61711.563846239238</v>
      </c>
      <c r="L2511" s="2">
        <f t="shared" si="515"/>
        <v>134898</v>
      </c>
      <c r="M2511" s="2">
        <f t="shared" si="516"/>
        <v>33880</v>
      </c>
      <c r="N2511" s="6">
        <f t="shared" si="517"/>
        <v>1</v>
      </c>
      <c r="O2511" s="2">
        <f t="shared" si="518"/>
        <v>19306.436153760762</v>
      </c>
      <c r="P2511" s="2">
        <f t="shared" si="519"/>
        <v>19306.436153760762</v>
      </c>
    </row>
    <row r="2512" spans="1:16">
      <c r="A2512" s="6">
        <v>3</v>
      </c>
      <c r="B2512" s="6">
        <v>17</v>
      </c>
      <c r="C2512" s="6">
        <v>28</v>
      </c>
      <c r="D2512" s="6">
        <f t="shared" si="507"/>
        <v>48</v>
      </c>
      <c r="E2512" s="5">
        <f t="shared" si="508"/>
        <v>359.37000000000012</v>
      </c>
      <c r="F2512" s="5">
        <f t="shared" si="509"/>
        <v>776.02531320030937</v>
      </c>
      <c r="G2512" s="5">
        <f t="shared" si="510"/>
        <v>1784.1503025602246</v>
      </c>
      <c r="H2512" s="5">
        <f t="shared" si="511"/>
        <v>2919.545615760534</v>
      </c>
      <c r="I2512" s="5">
        <f t="shared" si="512"/>
        <v>720</v>
      </c>
      <c r="J2512" s="5">
        <f t="shared" si="513"/>
        <v>2199.545615760534</v>
      </c>
      <c r="K2512" s="2">
        <f t="shared" si="514"/>
        <v>63186.555829175937</v>
      </c>
      <c r="L2512" s="2">
        <f t="shared" si="515"/>
        <v>137598</v>
      </c>
      <c r="M2512" s="2">
        <f t="shared" si="516"/>
        <v>34760</v>
      </c>
      <c r="N2512" s="6">
        <f t="shared" si="517"/>
        <v>1</v>
      </c>
      <c r="O2512" s="2">
        <f t="shared" si="518"/>
        <v>19651.444170824063</v>
      </c>
      <c r="P2512" s="2">
        <f t="shared" si="519"/>
        <v>19651.444170824063</v>
      </c>
    </row>
    <row r="2513" spans="1:16">
      <c r="A2513" s="6">
        <v>3</v>
      </c>
      <c r="B2513" s="6">
        <v>17</v>
      </c>
      <c r="C2513" s="6">
        <v>29</v>
      </c>
      <c r="D2513" s="6">
        <f t="shared" si="507"/>
        <v>49</v>
      </c>
      <c r="E2513" s="5">
        <f t="shared" si="508"/>
        <v>359.37000000000012</v>
      </c>
      <c r="F2513" s="5">
        <f t="shared" si="509"/>
        <v>776.02531320030937</v>
      </c>
      <c r="G2513" s="5">
        <f t="shared" si="510"/>
        <v>1870.9683306758782</v>
      </c>
      <c r="H2513" s="5">
        <f t="shared" si="511"/>
        <v>3006.3636438761878</v>
      </c>
      <c r="I2513" s="5">
        <f t="shared" si="512"/>
        <v>720</v>
      </c>
      <c r="J2513" s="5">
        <f t="shared" si="513"/>
        <v>2286.3636438761878</v>
      </c>
      <c r="K2513" s="2">
        <f t="shared" si="514"/>
        <v>64693.813261739371</v>
      </c>
      <c r="L2513" s="2">
        <f t="shared" si="515"/>
        <v>140298</v>
      </c>
      <c r="M2513" s="2">
        <f t="shared" si="516"/>
        <v>35640</v>
      </c>
      <c r="N2513" s="6">
        <f t="shared" si="517"/>
        <v>1</v>
      </c>
      <c r="O2513" s="2">
        <f t="shared" si="518"/>
        <v>19964.186738260629</v>
      </c>
      <c r="P2513" s="2">
        <f t="shared" si="519"/>
        <v>19964.186738260629</v>
      </c>
    </row>
    <row r="2514" spans="1:16">
      <c r="A2514" s="6">
        <v>3</v>
      </c>
      <c r="B2514" s="6">
        <v>17</v>
      </c>
      <c r="C2514" s="6">
        <v>30</v>
      </c>
      <c r="D2514" s="6">
        <f t="shared" si="507"/>
        <v>50</v>
      </c>
      <c r="E2514" s="5">
        <f t="shared" si="508"/>
        <v>359.37000000000012</v>
      </c>
      <c r="F2514" s="5">
        <f t="shared" si="509"/>
        <v>776.02531320030937</v>
      </c>
      <c r="G2514" s="5">
        <f t="shared" si="510"/>
        <v>1959.6780360096488</v>
      </c>
      <c r="H2514" s="5">
        <f t="shared" si="511"/>
        <v>3095.073349209958</v>
      </c>
      <c r="I2514" s="5">
        <f t="shared" si="512"/>
        <v>720</v>
      </c>
      <c r="J2514" s="5">
        <f t="shared" si="513"/>
        <v>2375.073349209958</v>
      </c>
      <c r="K2514" s="2">
        <f t="shared" si="514"/>
        <v>66233.912312672881</v>
      </c>
      <c r="L2514" s="2">
        <f t="shared" si="515"/>
        <v>142998</v>
      </c>
      <c r="M2514" s="2">
        <f t="shared" si="516"/>
        <v>36520</v>
      </c>
      <c r="N2514" s="6">
        <f t="shared" si="517"/>
        <v>1</v>
      </c>
      <c r="O2514" s="2">
        <f t="shared" si="518"/>
        <v>20244.087687327119</v>
      </c>
      <c r="P2514" s="2">
        <f t="shared" si="519"/>
        <v>20244.087687327119</v>
      </c>
    </row>
    <row r="2515" spans="1:16">
      <c r="A2515" s="6">
        <v>3</v>
      </c>
      <c r="B2515" s="6">
        <v>18</v>
      </c>
      <c r="C2515" s="6">
        <v>0</v>
      </c>
      <c r="D2515" s="6">
        <f t="shared" si="507"/>
        <v>21</v>
      </c>
      <c r="E2515" s="5">
        <f t="shared" si="508"/>
        <v>359.37000000000012</v>
      </c>
      <c r="F2515" s="5">
        <f t="shared" si="509"/>
        <v>842.2157075615122</v>
      </c>
      <c r="G2515" s="5">
        <f t="shared" si="510"/>
        <v>0</v>
      </c>
      <c r="H2515" s="5">
        <f t="shared" si="511"/>
        <v>1201.5857075615122</v>
      </c>
      <c r="I2515" s="5">
        <f t="shared" si="512"/>
        <v>720</v>
      </c>
      <c r="J2515" s="5">
        <f t="shared" si="513"/>
        <v>481.58570756151221</v>
      </c>
      <c r="K2515" s="2">
        <f t="shared" si="514"/>
        <v>33360.862978498473</v>
      </c>
      <c r="L2515" s="2">
        <f t="shared" si="515"/>
        <v>64092</v>
      </c>
      <c r="M2515" s="2">
        <f t="shared" si="516"/>
        <v>10560</v>
      </c>
      <c r="N2515" s="6">
        <f t="shared" si="517"/>
        <v>1</v>
      </c>
      <c r="O2515" s="2">
        <f t="shared" si="518"/>
        <v>171.13702150152676</v>
      </c>
      <c r="P2515" s="2">
        <f t="shared" si="519"/>
        <v>171.13702150152676</v>
      </c>
    </row>
    <row r="2516" spans="1:16">
      <c r="A2516" s="6">
        <v>3</v>
      </c>
      <c r="B2516" s="6">
        <v>18</v>
      </c>
      <c r="C2516" s="6">
        <v>1</v>
      </c>
      <c r="D2516" s="6">
        <f t="shared" si="507"/>
        <v>22</v>
      </c>
      <c r="E2516" s="5">
        <f t="shared" si="508"/>
        <v>359.37000000000012</v>
      </c>
      <c r="F2516" s="5">
        <f t="shared" si="509"/>
        <v>842.2157075615122</v>
      </c>
      <c r="G2516" s="5">
        <f t="shared" si="510"/>
        <v>45.5625</v>
      </c>
      <c r="H2516" s="5">
        <f t="shared" si="511"/>
        <v>1247.1482075615122</v>
      </c>
      <c r="I2516" s="5">
        <f t="shared" si="512"/>
        <v>720</v>
      </c>
      <c r="J2516" s="5">
        <f t="shared" si="513"/>
        <v>527.14820756151221</v>
      </c>
      <c r="K2516" s="2">
        <f t="shared" si="514"/>
        <v>34151.878603498473</v>
      </c>
      <c r="L2516" s="2">
        <f t="shared" si="515"/>
        <v>66792</v>
      </c>
      <c r="M2516" s="2">
        <f t="shared" si="516"/>
        <v>11440</v>
      </c>
      <c r="N2516" s="6">
        <f t="shared" si="517"/>
        <v>1</v>
      </c>
      <c r="O2516" s="2">
        <f t="shared" si="518"/>
        <v>1200.1213965015268</v>
      </c>
      <c r="P2516" s="2">
        <f t="shared" si="519"/>
        <v>1200.1213965015268</v>
      </c>
    </row>
    <row r="2517" spans="1:16">
      <c r="A2517" s="6">
        <v>3</v>
      </c>
      <c r="B2517" s="6">
        <v>18</v>
      </c>
      <c r="C2517" s="6">
        <v>2</v>
      </c>
      <c r="D2517" s="6">
        <f t="shared" si="507"/>
        <v>23</v>
      </c>
      <c r="E2517" s="5">
        <f t="shared" si="508"/>
        <v>359.37000000000012</v>
      </c>
      <c r="F2517" s="5">
        <f t="shared" si="509"/>
        <v>842.2157075615122</v>
      </c>
      <c r="G2517" s="5">
        <f t="shared" si="510"/>
        <v>92.264062499999994</v>
      </c>
      <c r="H2517" s="5">
        <f t="shared" si="511"/>
        <v>1293.8497700615121</v>
      </c>
      <c r="I2517" s="5">
        <f t="shared" si="512"/>
        <v>720</v>
      </c>
      <c r="J2517" s="5">
        <f t="shared" si="513"/>
        <v>573.84977006151212</v>
      </c>
      <c r="K2517" s="2">
        <f t="shared" si="514"/>
        <v>34962.669619123473</v>
      </c>
      <c r="L2517" s="2">
        <f t="shared" si="515"/>
        <v>69492</v>
      </c>
      <c r="M2517" s="2">
        <f t="shared" si="516"/>
        <v>12320</v>
      </c>
      <c r="N2517" s="6">
        <f t="shared" si="517"/>
        <v>1</v>
      </c>
      <c r="O2517" s="2">
        <f t="shared" si="518"/>
        <v>2209.3303808765268</v>
      </c>
      <c r="P2517" s="2">
        <f t="shared" si="519"/>
        <v>2209.3303808765268</v>
      </c>
    </row>
    <row r="2518" spans="1:16">
      <c r="A2518" s="6">
        <v>3</v>
      </c>
      <c r="B2518" s="6">
        <v>18</v>
      </c>
      <c r="C2518" s="6">
        <v>3</v>
      </c>
      <c r="D2518" s="6">
        <f t="shared" si="507"/>
        <v>24</v>
      </c>
      <c r="E2518" s="5">
        <f t="shared" si="508"/>
        <v>359.37000000000012</v>
      </c>
      <c r="F2518" s="5">
        <f t="shared" si="509"/>
        <v>842.2157075615122</v>
      </c>
      <c r="G2518" s="5">
        <f t="shared" si="510"/>
        <v>140.12604492187498</v>
      </c>
      <c r="H2518" s="5">
        <f t="shared" si="511"/>
        <v>1341.7117524833873</v>
      </c>
      <c r="I2518" s="5">
        <f t="shared" si="512"/>
        <v>720</v>
      </c>
      <c r="J2518" s="5">
        <f t="shared" si="513"/>
        <v>621.71175248338727</v>
      </c>
      <c r="K2518" s="2">
        <f t="shared" si="514"/>
        <v>35793.606813947699</v>
      </c>
      <c r="L2518" s="2">
        <f t="shared" si="515"/>
        <v>72192</v>
      </c>
      <c r="M2518" s="2">
        <f t="shared" si="516"/>
        <v>13200</v>
      </c>
      <c r="N2518" s="6">
        <f t="shared" si="517"/>
        <v>1</v>
      </c>
      <c r="O2518" s="2">
        <f t="shared" si="518"/>
        <v>3198.3931860523007</v>
      </c>
      <c r="P2518" s="2">
        <f t="shared" si="519"/>
        <v>3198.3931860523007</v>
      </c>
    </row>
    <row r="2519" spans="1:16">
      <c r="A2519" s="6">
        <v>3</v>
      </c>
      <c r="B2519" s="6">
        <v>18</v>
      </c>
      <c r="C2519" s="6">
        <v>4</v>
      </c>
      <c r="D2519" s="6">
        <f t="shared" si="507"/>
        <v>25</v>
      </c>
      <c r="E2519" s="5">
        <f t="shared" si="508"/>
        <v>359.37000000000012</v>
      </c>
      <c r="F2519" s="5">
        <f t="shared" si="509"/>
        <v>842.2157075615122</v>
      </c>
      <c r="G2519" s="5">
        <f t="shared" si="510"/>
        <v>189.17016064453125</v>
      </c>
      <c r="H2519" s="5">
        <f t="shared" si="511"/>
        <v>1390.7558682060435</v>
      </c>
      <c r="I2519" s="5">
        <f t="shared" si="512"/>
        <v>720</v>
      </c>
      <c r="J2519" s="5">
        <f t="shared" si="513"/>
        <v>670.75586820604349</v>
      </c>
      <c r="K2519" s="2">
        <f t="shared" si="514"/>
        <v>36645.067156354926</v>
      </c>
      <c r="L2519" s="2">
        <f t="shared" si="515"/>
        <v>74892</v>
      </c>
      <c r="M2519" s="2">
        <f t="shared" si="516"/>
        <v>14080</v>
      </c>
      <c r="N2519" s="6">
        <f t="shared" si="517"/>
        <v>1</v>
      </c>
      <c r="O2519" s="2">
        <f t="shared" si="518"/>
        <v>4166.9328436450742</v>
      </c>
      <c r="P2519" s="2">
        <f t="shared" si="519"/>
        <v>4166.9328436450742</v>
      </c>
    </row>
    <row r="2520" spans="1:16">
      <c r="A2520" s="6">
        <v>3</v>
      </c>
      <c r="B2520" s="6">
        <v>18</v>
      </c>
      <c r="C2520" s="6">
        <v>5</v>
      </c>
      <c r="D2520" s="6">
        <f t="shared" si="507"/>
        <v>26</v>
      </c>
      <c r="E2520" s="5">
        <f t="shared" si="508"/>
        <v>359.37000000000012</v>
      </c>
      <c r="F2520" s="5">
        <f t="shared" si="509"/>
        <v>842.2157075615122</v>
      </c>
      <c r="G2520" s="5">
        <f t="shared" si="510"/>
        <v>239.41848456573481</v>
      </c>
      <c r="H2520" s="5">
        <f t="shared" si="511"/>
        <v>1441.0041921272471</v>
      </c>
      <c r="I2520" s="5">
        <f t="shared" si="512"/>
        <v>720</v>
      </c>
      <c r="J2520" s="5">
        <f t="shared" si="513"/>
        <v>721.00419212724705</v>
      </c>
      <c r="K2520" s="2">
        <f t="shared" si="514"/>
        <v>37517.433891098037</v>
      </c>
      <c r="L2520" s="2">
        <f t="shared" si="515"/>
        <v>77592</v>
      </c>
      <c r="M2520" s="2">
        <f t="shared" si="516"/>
        <v>14960</v>
      </c>
      <c r="N2520" s="6">
        <f t="shared" si="517"/>
        <v>1</v>
      </c>
      <c r="O2520" s="2">
        <f t="shared" si="518"/>
        <v>5114.5661089019632</v>
      </c>
      <c r="P2520" s="2">
        <f t="shared" si="519"/>
        <v>5114.5661089019632</v>
      </c>
    </row>
    <row r="2521" spans="1:16">
      <c r="A2521" s="6">
        <v>3</v>
      </c>
      <c r="B2521" s="6">
        <v>18</v>
      </c>
      <c r="C2521" s="6">
        <v>6</v>
      </c>
      <c r="D2521" s="6">
        <f t="shared" si="507"/>
        <v>27</v>
      </c>
      <c r="E2521" s="5">
        <f t="shared" si="508"/>
        <v>359.37000000000012</v>
      </c>
      <c r="F2521" s="5">
        <f t="shared" si="509"/>
        <v>842.2157075615122</v>
      </c>
      <c r="G2521" s="5">
        <f t="shared" si="510"/>
        <v>290.89345874736784</v>
      </c>
      <c r="H2521" s="5">
        <f t="shared" si="511"/>
        <v>1492.4791663088799</v>
      </c>
      <c r="I2521" s="5">
        <f t="shared" si="512"/>
        <v>720</v>
      </c>
      <c r="J2521" s="5">
        <f t="shared" si="513"/>
        <v>772.47916630887994</v>
      </c>
      <c r="K2521" s="2">
        <f t="shared" si="514"/>
        <v>38411.096637306939</v>
      </c>
      <c r="L2521" s="2">
        <f t="shared" si="515"/>
        <v>80292</v>
      </c>
      <c r="M2521" s="2">
        <f t="shared" si="516"/>
        <v>15840</v>
      </c>
      <c r="N2521" s="6">
        <f t="shared" si="517"/>
        <v>1</v>
      </c>
      <c r="O2521" s="2">
        <f t="shared" si="518"/>
        <v>6040.9033626930614</v>
      </c>
      <c r="P2521" s="2">
        <f t="shared" si="519"/>
        <v>6040.9033626930614</v>
      </c>
    </row>
    <row r="2522" spans="1:16">
      <c r="A2522" s="6">
        <v>3</v>
      </c>
      <c r="B2522" s="6">
        <v>18</v>
      </c>
      <c r="C2522" s="6">
        <v>7</v>
      </c>
      <c r="D2522" s="6">
        <f t="shared" si="507"/>
        <v>28</v>
      </c>
      <c r="E2522" s="5">
        <f t="shared" si="508"/>
        <v>359.37000000000012</v>
      </c>
      <c r="F2522" s="5">
        <f t="shared" si="509"/>
        <v>842.2157075615122</v>
      </c>
      <c r="G2522" s="5">
        <f t="shared" si="510"/>
        <v>343.61789814532818</v>
      </c>
      <c r="H2522" s="5">
        <f t="shared" si="511"/>
        <v>1545.2036057068403</v>
      </c>
      <c r="I2522" s="5">
        <f t="shared" si="512"/>
        <v>720</v>
      </c>
      <c r="J2522" s="5">
        <f t="shared" si="513"/>
        <v>825.20360570684034</v>
      </c>
      <c r="K2522" s="2">
        <f t="shared" si="514"/>
        <v>39326.451487965976</v>
      </c>
      <c r="L2522" s="2">
        <f t="shared" si="515"/>
        <v>82992</v>
      </c>
      <c r="M2522" s="2">
        <f t="shared" si="516"/>
        <v>16720</v>
      </c>
      <c r="N2522" s="6">
        <f t="shared" si="517"/>
        <v>1</v>
      </c>
      <c r="O2522" s="2">
        <f t="shared" si="518"/>
        <v>6945.5485120340236</v>
      </c>
      <c r="P2522" s="2">
        <f t="shared" si="519"/>
        <v>6945.5485120340236</v>
      </c>
    </row>
    <row r="2523" spans="1:16">
      <c r="A2523" s="6">
        <v>3</v>
      </c>
      <c r="B2523" s="6">
        <v>18</v>
      </c>
      <c r="C2523" s="6">
        <v>8</v>
      </c>
      <c r="D2523" s="6">
        <f t="shared" si="507"/>
        <v>29</v>
      </c>
      <c r="E2523" s="5">
        <f t="shared" si="508"/>
        <v>359.37000000000012</v>
      </c>
      <c r="F2523" s="5">
        <f t="shared" si="509"/>
        <v>842.2157075615122</v>
      </c>
      <c r="G2523" s="5">
        <f t="shared" si="510"/>
        <v>397.61499642530839</v>
      </c>
      <c r="H2523" s="5">
        <f t="shared" si="511"/>
        <v>1599.2007039868206</v>
      </c>
      <c r="I2523" s="5">
        <f t="shared" si="512"/>
        <v>720</v>
      </c>
      <c r="J2523" s="5">
        <f t="shared" si="513"/>
        <v>879.2007039868206</v>
      </c>
      <c r="K2523" s="2">
        <f t="shared" si="514"/>
        <v>40263.901110882303</v>
      </c>
      <c r="L2523" s="2">
        <f t="shared" si="515"/>
        <v>85692</v>
      </c>
      <c r="M2523" s="2">
        <f t="shared" si="516"/>
        <v>17600</v>
      </c>
      <c r="N2523" s="6">
        <f t="shared" si="517"/>
        <v>1</v>
      </c>
      <c r="O2523" s="2">
        <f t="shared" si="518"/>
        <v>7828.0988891176967</v>
      </c>
      <c r="P2523" s="2">
        <f t="shared" si="519"/>
        <v>7828.0988891176967</v>
      </c>
    </row>
    <row r="2524" spans="1:16">
      <c r="A2524" s="6">
        <v>3</v>
      </c>
      <c r="B2524" s="6">
        <v>18</v>
      </c>
      <c r="C2524" s="6">
        <v>9</v>
      </c>
      <c r="D2524" s="6">
        <f t="shared" si="507"/>
        <v>30</v>
      </c>
      <c r="E2524" s="5">
        <f t="shared" si="508"/>
        <v>359.37000000000012</v>
      </c>
      <c r="F2524" s="5">
        <f t="shared" si="509"/>
        <v>842.2157075615122</v>
      </c>
      <c r="G2524" s="5">
        <f t="shared" si="510"/>
        <v>452.90833186570285</v>
      </c>
      <c r="H2524" s="5">
        <f t="shared" si="511"/>
        <v>1654.4940394272151</v>
      </c>
      <c r="I2524" s="5">
        <f t="shared" si="512"/>
        <v>720</v>
      </c>
      <c r="J2524" s="5">
        <f t="shared" si="513"/>
        <v>934.49403942721506</v>
      </c>
      <c r="K2524" s="2">
        <f t="shared" si="514"/>
        <v>41223.854851166929</v>
      </c>
      <c r="L2524" s="2">
        <f t="shared" si="515"/>
        <v>88392</v>
      </c>
      <c r="M2524" s="2">
        <f t="shared" si="516"/>
        <v>18480</v>
      </c>
      <c r="N2524" s="6">
        <f t="shared" si="517"/>
        <v>1</v>
      </c>
      <c r="O2524" s="2">
        <f t="shared" si="518"/>
        <v>8688.1451488330713</v>
      </c>
      <c r="P2524" s="2">
        <f t="shared" si="519"/>
        <v>8688.1451488330713</v>
      </c>
    </row>
    <row r="2525" spans="1:16">
      <c r="A2525" s="6">
        <v>3</v>
      </c>
      <c r="B2525" s="6">
        <v>18</v>
      </c>
      <c r="C2525" s="6">
        <v>10</v>
      </c>
      <c r="D2525" s="6">
        <f t="shared" si="507"/>
        <v>31</v>
      </c>
      <c r="E2525" s="5">
        <f t="shared" si="508"/>
        <v>359.37000000000012</v>
      </c>
      <c r="F2525" s="5">
        <f t="shared" si="509"/>
        <v>842.2157075615122</v>
      </c>
      <c r="G2525" s="5">
        <f t="shared" si="510"/>
        <v>509.52187334891573</v>
      </c>
      <c r="H2525" s="5">
        <f t="shared" si="511"/>
        <v>1711.1075809104279</v>
      </c>
      <c r="I2525" s="5">
        <f t="shared" si="512"/>
        <v>720</v>
      </c>
      <c r="J2525" s="5">
        <f t="shared" si="513"/>
        <v>991.10758091042794</v>
      </c>
      <c r="K2525" s="2">
        <f t="shared" si="514"/>
        <v>42206.728835250484</v>
      </c>
      <c r="L2525" s="2">
        <f t="shared" si="515"/>
        <v>91092</v>
      </c>
      <c r="M2525" s="2">
        <f t="shared" si="516"/>
        <v>19360</v>
      </c>
      <c r="N2525" s="6">
        <f t="shared" si="517"/>
        <v>1</v>
      </c>
      <c r="O2525" s="2">
        <f t="shared" si="518"/>
        <v>9525.2711647495162</v>
      </c>
      <c r="P2525" s="2">
        <f t="shared" si="519"/>
        <v>9525.2711647495162</v>
      </c>
    </row>
    <row r="2526" spans="1:16">
      <c r="A2526" s="6">
        <v>3</v>
      </c>
      <c r="B2526" s="6">
        <v>18</v>
      </c>
      <c r="C2526" s="6">
        <v>11</v>
      </c>
      <c r="D2526" s="6">
        <f t="shared" si="507"/>
        <v>32</v>
      </c>
      <c r="E2526" s="5">
        <f t="shared" si="508"/>
        <v>359.37000000000012</v>
      </c>
      <c r="F2526" s="5">
        <f t="shared" si="509"/>
        <v>842.2157075615122</v>
      </c>
      <c r="G2526" s="5">
        <f t="shared" si="510"/>
        <v>567.47998644235474</v>
      </c>
      <c r="H2526" s="5">
        <f t="shared" si="511"/>
        <v>1769.0656940038671</v>
      </c>
      <c r="I2526" s="5">
        <f t="shared" si="512"/>
        <v>720</v>
      </c>
      <c r="J2526" s="5">
        <f t="shared" si="513"/>
        <v>1049.0656940038671</v>
      </c>
      <c r="K2526" s="2">
        <f t="shared" si="514"/>
        <v>43212.946076456021</v>
      </c>
      <c r="L2526" s="2">
        <f t="shared" si="515"/>
        <v>93792</v>
      </c>
      <c r="M2526" s="2">
        <f t="shared" si="516"/>
        <v>20240</v>
      </c>
      <c r="N2526" s="6">
        <f t="shared" si="517"/>
        <v>1</v>
      </c>
      <c r="O2526" s="2">
        <f t="shared" si="518"/>
        <v>10339.053923543979</v>
      </c>
      <c r="P2526" s="2">
        <f t="shared" si="519"/>
        <v>10339.053923543979</v>
      </c>
    </row>
    <row r="2527" spans="1:16">
      <c r="A2527" s="6">
        <v>3</v>
      </c>
      <c r="B2527" s="6">
        <v>18</v>
      </c>
      <c r="C2527" s="6">
        <v>12</v>
      </c>
      <c r="D2527" s="6">
        <f t="shared" si="507"/>
        <v>33</v>
      </c>
      <c r="E2527" s="5">
        <f t="shared" si="508"/>
        <v>359.37000000000012</v>
      </c>
      <c r="F2527" s="5">
        <f t="shared" si="509"/>
        <v>842.2157075615122</v>
      </c>
      <c r="G2527" s="5">
        <f t="shared" si="510"/>
        <v>626.80743957041921</v>
      </c>
      <c r="H2527" s="5">
        <f t="shared" si="511"/>
        <v>1828.3931471319315</v>
      </c>
      <c r="I2527" s="5">
        <f t="shared" si="512"/>
        <v>720</v>
      </c>
      <c r="J2527" s="5">
        <f t="shared" si="513"/>
        <v>1108.3931471319315</v>
      </c>
      <c r="K2527" s="2">
        <f t="shared" si="514"/>
        <v>44242.936582151589</v>
      </c>
      <c r="L2527" s="2">
        <f t="shared" si="515"/>
        <v>96492</v>
      </c>
      <c r="M2527" s="2">
        <f t="shared" si="516"/>
        <v>21120</v>
      </c>
      <c r="N2527" s="6">
        <f t="shared" si="517"/>
        <v>1</v>
      </c>
      <c r="O2527" s="2">
        <f t="shared" si="518"/>
        <v>11129.063417848411</v>
      </c>
      <c r="P2527" s="2">
        <f t="shared" si="519"/>
        <v>11129.063417848411</v>
      </c>
    </row>
    <row r="2528" spans="1:16">
      <c r="A2528" s="6">
        <v>3</v>
      </c>
      <c r="B2528" s="6">
        <v>18</v>
      </c>
      <c r="C2528" s="6">
        <v>13</v>
      </c>
      <c r="D2528" s="6">
        <f t="shared" si="507"/>
        <v>34</v>
      </c>
      <c r="E2528" s="5">
        <f t="shared" si="508"/>
        <v>359.37000000000012</v>
      </c>
      <c r="F2528" s="5">
        <f t="shared" si="509"/>
        <v>842.2157075615122</v>
      </c>
      <c r="G2528" s="5">
        <f t="shared" si="510"/>
        <v>687.52941027880343</v>
      </c>
      <c r="H2528" s="5">
        <f t="shared" si="511"/>
        <v>1889.1151178403156</v>
      </c>
      <c r="I2528" s="5">
        <f t="shared" si="512"/>
        <v>720</v>
      </c>
      <c r="J2528" s="5">
        <f t="shared" si="513"/>
        <v>1169.1151178403156</v>
      </c>
      <c r="K2528" s="2">
        <f t="shared" si="514"/>
        <v>45297.137462505474</v>
      </c>
      <c r="L2528" s="2">
        <f t="shared" si="515"/>
        <v>99192</v>
      </c>
      <c r="M2528" s="2">
        <f t="shared" si="516"/>
        <v>22000</v>
      </c>
      <c r="N2528" s="6">
        <f t="shared" si="517"/>
        <v>1</v>
      </c>
      <c r="O2528" s="2">
        <f t="shared" si="518"/>
        <v>11894.862537494526</v>
      </c>
      <c r="P2528" s="2">
        <f t="shared" si="519"/>
        <v>11894.862537494526</v>
      </c>
    </row>
    <row r="2529" spans="1:16">
      <c r="A2529" s="6">
        <v>3</v>
      </c>
      <c r="B2529" s="6">
        <v>18</v>
      </c>
      <c r="C2529" s="6">
        <v>14</v>
      </c>
      <c r="D2529" s="6">
        <f t="shared" si="507"/>
        <v>35</v>
      </c>
      <c r="E2529" s="5">
        <f t="shared" si="508"/>
        <v>359.37000000000012</v>
      </c>
      <c r="F2529" s="5">
        <f t="shared" si="509"/>
        <v>842.2157075615122</v>
      </c>
      <c r="G2529" s="5">
        <f t="shared" si="510"/>
        <v>749.67149159246469</v>
      </c>
      <c r="H2529" s="5">
        <f t="shared" si="511"/>
        <v>1951.2571991539769</v>
      </c>
      <c r="I2529" s="5">
        <f t="shared" si="512"/>
        <v>720</v>
      </c>
      <c r="J2529" s="5">
        <f t="shared" si="513"/>
        <v>1231.2571991539769</v>
      </c>
      <c r="K2529" s="2">
        <f t="shared" si="514"/>
        <v>46375.993040867659</v>
      </c>
      <c r="L2529" s="2">
        <f t="shared" si="515"/>
        <v>101892</v>
      </c>
      <c r="M2529" s="2">
        <f t="shared" si="516"/>
        <v>22880</v>
      </c>
      <c r="N2529" s="6">
        <f t="shared" si="517"/>
        <v>1</v>
      </c>
      <c r="O2529" s="2">
        <f t="shared" si="518"/>
        <v>12636.006959132341</v>
      </c>
      <c r="P2529" s="2">
        <f t="shared" si="519"/>
        <v>12636.006959132341</v>
      </c>
    </row>
    <row r="2530" spans="1:16">
      <c r="A2530" s="6">
        <v>3</v>
      </c>
      <c r="B2530" s="6">
        <v>18</v>
      </c>
      <c r="C2530" s="6">
        <v>15</v>
      </c>
      <c r="D2530" s="6">
        <f t="shared" si="507"/>
        <v>36</v>
      </c>
      <c r="E2530" s="5">
        <f t="shared" si="508"/>
        <v>359.37000000000012</v>
      </c>
      <c r="F2530" s="5">
        <f t="shared" si="509"/>
        <v>842.2157075615122</v>
      </c>
      <c r="G2530" s="5">
        <f t="shared" si="510"/>
        <v>813.25969846861108</v>
      </c>
      <c r="H2530" s="5">
        <f t="shared" si="511"/>
        <v>2014.8454060301233</v>
      </c>
      <c r="I2530" s="5">
        <f t="shared" si="512"/>
        <v>720</v>
      </c>
      <c r="J2530" s="5">
        <f t="shared" si="513"/>
        <v>1294.8454060301233</v>
      </c>
      <c r="K2530" s="2">
        <f t="shared" si="514"/>
        <v>47479.954965800753</v>
      </c>
      <c r="L2530" s="2">
        <f t="shared" si="515"/>
        <v>104592</v>
      </c>
      <c r="M2530" s="2">
        <f t="shared" si="516"/>
        <v>23760</v>
      </c>
      <c r="N2530" s="6">
        <f t="shared" si="517"/>
        <v>1</v>
      </c>
      <c r="O2530" s="2">
        <f t="shared" si="518"/>
        <v>13352.045034199247</v>
      </c>
      <c r="P2530" s="2">
        <f t="shared" si="519"/>
        <v>13352.045034199247</v>
      </c>
    </row>
    <row r="2531" spans="1:16">
      <c r="A2531" s="6">
        <v>3</v>
      </c>
      <c r="B2531" s="6">
        <v>18</v>
      </c>
      <c r="C2531" s="6">
        <v>16</v>
      </c>
      <c r="D2531" s="6">
        <f t="shared" si="507"/>
        <v>37</v>
      </c>
      <c r="E2531" s="5">
        <f t="shared" si="508"/>
        <v>359.37000000000012</v>
      </c>
      <c r="F2531" s="5">
        <f t="shared" si="509"/>
        <v>842.2157075615122</v>
      </c>
      <c r="G2531" s="5">
        <f t="shared" si="510"/>
        <v>878.32047434610013</v>
      </c>
      <c r="H2531" s="5">
        <f t="shared" si="511"/>
        <v>2079.9061819076123</v>
      </c>
      <c r="I2531" s="5">
        <f t="shared" si="512"/>
        <v>720</v>
      </c>
      <c r="J2531" s="5">
        <f t="shared" si="513"/>
        <v>1359.9061819076123</v>
      </c>
      <c r="K2531" s="2">
        <f t="shared" si="514"/>
        <v>48609.482324784934</v>
      </c>
      <c r="L2531" s="2">
        <f t="shared" si="515"/>
        <v>107292</v>
      </c>
      <c r="M2531" s="2">
        <f t="shared" si="516"/>
        <v>24640</v>
      </c>
      <c r="N2531" s="6">
        <f t="shared" si="517"/>
        <v>1</v>
      </c>
      <c r="O2531" s="2">
        <f t="shared" si="518"/>
        <v>14042.517675215066</v>
      </c>
      <c r="P2531" s="2">
        <f t="shared" si="519"/>
        <v>14042.517675215066</v>
      </c>
    </row>
    <row r="2532" spans="1:16">
      <c r="A2532" s="6">
        <v>3</v>
      </c>
      <c r="B2532" s="6">
        <v>18</v>
      </c>
      <c r="C2532" s="6">
        <v>17</v>
      </c>
      <c r="D2532" s="6">
        <f t="shared" si="507"/>
        <v>38</v>
      </c>
      <c r="E2532" s="5">
        <f t="shared" si="508"/>
        <v>359.37000000000012</v>
      </c>
      <c r="F2532" s="5">
        <f t="shared" si="509"/>
        <v>842.2157075615122</v>
      </c>
      <c r="G2532" s="5">
        <f t="shared" si="510"/>
        <v>944.88069779264049</v>
      </c>
      <c r="H2532" s="5">
        <f t="shared" si="511"/>
        <v>2146.4664053541528</v>
      </c>
      <c r="I2532" s="5">
        <f t="shared" si="512"/>
        <v>720</v>
      </c>
      <c r="J2532" s="5">
        <f t="shared" si="513"/>
        <v>1426.4664053541528</v>
      </c>
      <c r="K2532" s="2">
        <f t="shared" si="514"/>
        <v>49765.041759620712</v>
      </c>
      <c r="L2532" s="2">
        <f t="shared" si="515"/>
        <v>109992</v>
      </c>
      <c r="M2532" s="2">
        <f t="shared" si="516"/>
        <v>25520</v>
      </c>
      <c r="N2532" s="6">
        <f t="shared" si="517"/>
        <v>1</v>
      </c>
      <c r="O2532" s="2">
        <f t="shared" si="518"/>
        <v>14706.958240379288</v>
      </c>
      <c r="P2532" s="2">
        <f t="shared" si="519"/>
        <v>14706.958240379288</v>
      </c>
    </row>
    <row r="2533" spans="1:16">
      <c r="A2533" s="6">
        <v>3</v>
      </c>
      <c r="B2533" s="6">
        <v>18</v>
      </c>
      <c r="C2533" s="6">
        <v>18</v>
      </c>
      <c r="D2533" s="6">
        <f t="shared" si="507"/>
        <v>39</v>
      </c>
      <c r="E2533" s="5">
        <f t="shared" si="508"/>
        <v>359.37000000000012</v>
      </c>
      <c r="F2533" s="5">
        <f t="shared" si="509"/>
        <v>842.2157075615122</v>
      </c>
      <c r="G2533" s="5">
        <f t="shared" si="510"/>
        <v>1012.9676892512279</v>
      </c>
      <c r="H2533" s="5">
        <f t="shared" si="511"/>
        <v>2214.5533968127402</v>
      </c>
      <c r="I2533" s="5">
        <f t="shared" si="512"/>
        <v>720</v>
      </c>
      <c r="J2533" s="5">
        <f t="shared" si="513"/>
        <v>1494.5533968127402</v>
      </c>
      <c r="K2533" s="2">
        <f t="shared" si="514"/>
        <v>50947.10758355452</v>
      </c>
      <c r="L2533" s="2">
        <f t="shared" si="515"/>
        <v>112692</v>
      </c>
      <c r="M2533" s="2">
        <f t="shared" si="516"/>
        <v>26400</v>
      </c>
      <c r="N2533" s="6">
        <f t="shared" si="517"/>
        <v>1</v>
      </c>
      <c r="O2533" s="2">
        <f t="shared" si="518"/>
        <v>15344.89241644548</v>
      </c>
      <c r="P2533" s="2">
        <f t="shared" si="519"/>
        <v>15344.89241644548</v>
      </c>
    </row>
    <row r="2534" spans="1:16">
      <c r="A2534" s="6">
        <v>3</v>
      </c>
      <c r="B2534" s="6">
        <v>18</v>
      </c>
      <c r="C2534" s="6">
        <v>19</v>
      </c>
      <c r="D2534" s="6">
        <f t="shared" si="507"/>
        <v>40</v>
      </c>
      <c r="E2534" s="5">
        <f t="shared" si="508"/>
        <v>359.37000000000012</v>
      </c>
      <c r="F2534" s="5">
        <f t="shared" si="509"/>
        <v>842.2157075615122</v>
      </c>
      <c r="G2534" s="5">
        <f t="shared" si="510"/>
        <v>1082.6092178872495</v>
      </c>
      <c r="H2534" s="5">
        <f t="shared" si="511"/>
        <v>2284.1949254487618</v>
      </c>
      <c r="I2534" s="5">
        <f t="shared" si="512"/>
        <v>720</v>
      </c>
      <c r="J2534" s="5">
        <f t="shared" si="513"/>
        <v>1564.1949254487618</v>
      </c>
      <c r="K2534" s="2">
        <f t="shared" si="514"/>
        <v>52156.161900152118</v>
      </c>
      <c r="L2534" s="2">
        <f t="shared" si="515"/>
        <v>115392</v>
      </c>
      <c r="M2534" s="2">
        <f t="shared" si="516"/>
        <v>27280</v>
      </c>
      <c r="N2534" s="6">
        <f t="shared" si="517"/>
        <v>1</v>
      </c>
      <c r="O2534" s="2">
        <f t="shared" si="518"/>
        <v>15955.838099847882</v>
      </c>
      <c r="P2534" s="2">
        <f t="shared" si="519"/>
        <v>15955.838099847882</v>
      </c>
    </row>
    <row r="2535" spans="1:16">
      <c r="A2535" s="6">
        <v>3</v>
      </c>
      <c r="B2535" s="6">
        <v>18</v>
      </c>
      <c r="C2535" s="6">
        <v>20</v>
      </c>
      <c r="D2535" s="6">
        <f t="shared" si="507"/>
        <v>41</v>
      </c>
      <c r="E2535" s="5">
        <f t="shared" si="508"/>
        <v>359.37000000000012</v>
      </c>
      <c r="F2535" s="5">
        <f t="shared" si="509"/>
        <v>842.2157075615122</v>
      </c>
      <c r="G2535" s="5">
        <f t="shared" si="510"/>
        <v>1153.8335085377266</v>
      </c>
      <c r="H2535" s="5">
        <f t="shared" si="511"/>
        <v>2355.4192160992388</v>
      </c>
      <c r="I2535" s="5">
        <f t="shared" si="512"/>
        <v>720</v>
      </c>
      <c r="J2535" s="5">
        <f t="shared" si="513"/>
        <v>1635.4192160992388</v>
      </c>
      <c r="K2535" s="2">
        <f t="shared" si="514"/>
        <v>53392.694723945118</v>
      </c>
      <c r="L2535" s="2">
        <f t="shared" si="515"/>
        <v>118092</v>
      </c>
      <c r="M2535" s="2">
        <f t="shared" si="516"/>
        <v>28160</v>
      </c>
      <c r="N2535" s="6">
        <f t="shared" si="517"/>
        <v>1</v>
      </c>
      <c r="O2535" s="2">
        <f t="shared" si="518"/>
        <v>16539.305276054882</v>
      </c>
      <c r="P2535" s="2">
        <f t="shared" si="519"/>
        <v>16539.305276054882</v>
      </c>
    </row>
    <row r="2536" spans="1:16">
      <c r="A2536" s="6">
        <v>3</v>
      </c>
      <c r="B2536" s="6">
        <v>18</v>
      </c>
      <c r="C2536" s="6">
        <v>21</v>
      </c>
      <c r="D2536" s="6">
        <f t="shared" si="507"/>
        <v>42</v>
      </c>
      <c r="E2536" s="5">
        <f t="shared" si="508"/>
        <v>359.37000000000012</v>
      </c>
      <c r="F2536" s="5">
        <f t="shared" si="509"/>
        <v>842.2157075615122</v>
      </c>
      <c r="G2536" s="5">
        <f t="shared" si="510"/>
        <v>1226.6692487641703</v>
      </c>
      <c r="H2536" s="5">
        <f t="shared" si="511"/>
        <v>2428.2549563256825</v>
      </c>
      <c r="I2536" s="5">
        <f t="shared" si="512"/>
        <v>720</v>
      </c>
      <c r="J2536" s="5">
        <f t="shared" si="513"/>
        <v>1708.2549563256825</v>
      </c>
      <c r="K2536" s="2">
        <f t="shared" si="514"/>
        <v>54657.204102876436</v>
      </c>
      <c r="L2536" s="2">
        <f t="shared" si="515"/>
        <v>120792</v>
      </c>
      <c r="M2536" s="2">
        <f t="shared" si="516"/>
        <v>29040</v>
      </c>
      <c r="N2536" s="6">
        <f t="shared" si="517"/>
        <v>1</v>
      </c>
      <c r="O2536" s="2">
        <f t="shared" si="518"/>
        <v>17094.795897123564</v>
      </c>
      <c r="P2536" s="2">
        <f t="shared" si="519"/>
        <v>17094.795897123564</v>
      </c>
    </row>
    <row r="2537" spans="1:16">
      <c r="A2537" s="6">
        <v>3</v>
      </c>
      <c r="B2537" s="6">
        <v>18</v>
      </c>
      <c r="C2537" s="6">
        <v>22</v>
      </c>
      <c r="D2537" s="6">
        <f t="shared" si="507"/>
        <v>43</v>
      </c>
      <c r="E2537" s="5">
        <f t="shared" si="508"/>
        <v>359.37000000000012</v>
      </c>
      <c r="F2537" s="5">
        <f t="shared" si="509"/>
        <v>842.2157075615122</v>
      </c>
      <c r="G2537" s="5">
        <f t="shared" si="510"/>
        <v>1301.1455960105666</v>
      </c>
      <c r="H2537" s="5">
        <f t="shared" si="511"/>
        <v>2502.731303572079</v>
      </c>
      <c r="I2537" s="5">
        <f t="shared" si="512"/>
        <v>720</v>
      </c>
      <c r="J2537" s="5">
        <f t="shared" si="513"/>
        <v>1782.731303572079</v>
      </c>
      <c r="K2537" s="2">
        <f t="shared" si="514"/>
        <v>55950.196242570819</v>
      </c>
      <c r="L2537" s="2">
        <f t="shared" si="515"/>
        <v>123492</v>
      </c>
      <c r="M2537" s="2">
        <f t="shared" si="516"/>
        <v>29920</v>
      </c>
      <c r="N2537" s="6">
        <f t="shared" si="517"/>
        <v>1</v>
      </c>
      <c r="O2537" s="2">
        <f t="shared" si="518"/>
        <v>17621.803757429181</v>
      </c>
      <c r="P2537" s="2">
        <f t="shared" si="519"/>
        <v>17621.803757429181</v>
      </c>
    </row>
    <row r="2538" spans="1:16">
      <c r="A2538" s="6">
        <v>3</v>
      </c>
      <c r="B2538" s="6">
        <v>18</v>
      </c>
      <c r="C2538" s="6">
        <v>23</v>
      </c>
      <c r="D2538" s="6">
        <f t="shared" si="507"/>
        <v>44</v>
      </c>
      <c r="E2538" s="5">
        <f t="shared" si="508"/>
        <v>359.37000000000012</v>
      </c>
      <c r="F2538" s="5">
        <f t="shared" si="509"/>
        <v>842.2157075615122</v>
      </c>
      <c r="G2538" s="5">
        <f t="shared" si="510"/>
        <v>1377.292184868003</v>
      </c>
      <c r="H2538" s="5">
        <f t="shared" si="511"/>
        <v>2578.8778924295152</v>
      </c>
      <c r="I2538" s="5">
        <f t="shared" si="512"/>
        <v>720</v>
      </c>
      <c r="J2538" s="5">
        <f t="shared" si="513"/>
        <v>1858.8778924295152</v>
      </c>
      <c r="K2538" s="2">
        <f t="shared" si="514"/>
        <v>57272.185632456865</v>
      </c>
      <c r="L2538" s="2">
        <f t="shared" si="515"/>
        <v>126192</v>
      </c>
      <c r="M2538" s="2">
        <f t="shared" si="516"/>
        <v>30800</v>
      </c>
      <c r="N2538" s="6">
        <f t="shared" si="517"/>
        <v>1</v>
      </c>
      <c r="O2538" s="2">
        <f t="shared" si="518"/>
        <v>18119.814367543135</v>
      </c>
      <c r="P2538" s="2">
        <f t="shared" si="519"/>
        <v>18119.814367543135</v>
      </c>
    </row>
    <row r="2539" spans="1:16">
      <c r="A2539" s="6">
        <v>3</v>
      </c>
      <c r="B2539" s="6">
        <v>18</v>
      </c>
      <c r="C2539" s="6">
        <v>24</v>
      </c>
      <c r="D2539" s="6">
        <f t="shared" si="507"/>
        <v>45</v>
      </c>
      <c r="E2539" s="5">
        <f t="shared" si="508"/>
        <v>359.37000000000012</v>
      </c>
      <c r="F2539" s="5">
        <f t="shared" si="509"/>
        <v>842.2157075615122</v>
      </c>
      <c r="G2539" s="5">
        <f t="shared" si="510"/>
        <v>1455.1391344474989</v>
      </c>
      <c r="H2539" s="5">
        <f t="shared" si="511"/>
        <v>2656.7248420090109</v>
      </c>
      <c r="I2539" s="5">
        <f t="shared" si="512"/>
        <v>720</v>
      </c>
      <c r="J2539" s="5">
        <f t="shared" si="513"/>
        <v>1936.7248420090109</v>
      </c>
      <c r="K2539" s="2">
        <f t="shared" si="514"/>
        <v>58623.695173767548</v>
      </c>
      <c r="L2539" s="2">
        <f t="shared" si="515"/>
        <v>128892</v>
      </c>
      <c r="M2539" s="2">
        <f t="shared" si="516"/>
        <v>31680</v>
      </c>
      <c r="N2539" s="6">
        <f t="shared" si="517"/>
        <v>1</v>
      </c>
      <c r="O2539" s="2">
        <f t="shared" si="518"/>
        <v>18588.304826232452</v>
      </c>
      <c r="P2539" s="2">
        <f t="shared" si="519"/>
        <v>18588.304826232452</v>
      </c>
    </row>
    <row r="2540" spans="1:16">
      <c r="A2540" s="6">
        <v>3</v>
      </c>
      <c r="B2540" s="6">
        <v>18</v>
      </c>
      <c r="C2540" s="6">
        <v>25</v>
      </c>
      <c r="D2540" s="6">
        <f t="shared" si="507"/>
        <v>46</v>
      </c>
      <c r="E2540" s="5">
        <f t="shared" si="508"/>
        <v>359.37000000000012</v>
      </c>
      <c r="F2540" s="5">
        <f t="shared" si="509"/>
        <v>842.2157075615122</v>
      </c>
      <c r="G2540" s="5">
        <f t="shared" si="510"/>
        <v>1534.7170558625965</v>
      </c>
      <c r="H2540" s="5">
        <f t="shared" si="511"/>
        <v>2736.3027634241089</v>
      </c>
      <c r="I2540" s="5">
        <f t="shared" si="512"/>
        <v>720</v>
      </c>
      <c r="J2540" s="5">
        <f t="shared" si="513"/>
        <v>2016.3027634241089</v>
      </c>
      <c r="K2540" s="2">
        <f t="shared" si="514"/>
        <v>60005.256309446333</v>
      </c>
      <c r="L2540" s="2">
        <f t="shared" si="515"/>
        <v>131592</v>
      </c>
      <c r="M2540" s="2">
        <f t="shared" si="516"/>
        <v>32560</v>
      </c>
      <c r="N2540" s="6">
        <f t="shared" si="517"/>
        <v>1</v>
      </c>
      <c r="O2540" s="2">
        <f t="shared" si="518"/>
        <v>19026.743690553667</v>
      </c>
      <c r="P2540" s="2">
        <f t="shared" si="519"/>
        <v>19026.743690553667</v>
      </c>
    </row>
    <row r="2541" spans="1:16">
      <c r="A2541" s="6">
        <v>3</v>
      </c>
      <c r="B2541" s="6">
        <v>18</v>
      </c>
      <c r="C2541" s="6">
        <v>26</v>
      </c>
      <c r="D2541" s="6">
        <f t="shared" si="507"/>
        <v>47</v>
      </c>
      <c r="E2541" s="5">
        <f t="shared" si="508"/>
        <v>359.37000000000012</v>
      </c>
      <c r="F2541" s="5">
        <f t="shared" si="509"/>
        <v>842.2157075615122</v>
      </c>
      <c r="G2541" s="5">
        <f t="shared" si="510"/>
        <v>1616.0570598233144</v>
      </c>
      <c r="H2541" s="5">
        <f t="shared" si="511"/>
        <v>2817.6427673848266</v>
      </c>
      <c r="I2541" s="5">
        <f t="shared" si="512"/>
        <v>720</v>
      </c>
      <c r="J2541" s="5">
        <f t="shared" si="513"/>
        <v>2097.6427673848266</v>
      </c>
      <c r="K2541" s="2">
        <f t="shared" si="514"/>
        <v>61417.40915598657</v>
      </c>
      <c r="L2541" s="2">
        <f t="shared" si="515"/>
        <v>134292</v>
      </c>
      <c r="M2541" s="2">
        <f t="shared" si="516"/>
        <v>33440</v>
      </c>
      <c r="N2541" s="6">
        <f t="shared" si="517"/>
        <v>1</v>
      </c>
      <c r="O2541" s="2">
        <f t="shared" si="518"/>
        <v>19434.59084401343</v>
      </c>
      <c r="P2541" s="2">
        <f t="shared" si="519"/>
        <v>19434.59084401343</v>
      </c>
    </row>
    <row r="2542" spans="1:16">
      <c r="A2542" s="6">
        <v>3</v>
      </c>
      <c r="B2542" s="6">
        <v>18</v>
      </c>
      <c r="C2542" s="6">
        <v>27</v>
      </c>
      <c r="D2542" s="6">
        <f t="shared" si="507"/>
        <v>48</v>
      </c>
      <c r="E2542" s="5">
        <f t="shared" si="508"/>
        <v>359.37000000000012</v>
      </c>
      <c r="F2542" s="5">
        <f t="shared" si="509"/>
        <v>842.2157075615122</v>
      </c>
      <c r="G2542" s="5">
        <f t="shared" si="510"/>
        <v>1699.1907643430709</v>
      </c>
      <c r="H2542" s="5">
        <f t="shared" si="511"/>
        <v>2900.7764719045831</v>
      </c>
      <c r="I2542" s="5">
        <f t="shared" si="512"/>
        <v>720</v>
      </c>
      <c r="J2542" s="5">
        <f t="shared" si="513"/>
        <v>2180.7764719045831</v>
      </c>
      <c r="K2542" s="2">
        <f t="shared" si="514"/>
        <v>62860.702637232345</v>
      </c>
      <c r="L2542" s="2">
        <f t="shared" si="515"/>
        <v>136992</v>
      </c>
      <c r="M2542" s="2">
        <f t="shared" si="516"/>
        <v>34320</v>
      </c>
      <c r="N2542" s="6">
        <f t="shared" si="517"/>
        <v>1</v>
      </c>
      <c r="O2542" s="2">
        <f t="shared" si="518"/>
        <v>19811.297362767655</v>
      </c>
      <c r="P2542" s="2">
        <f t="shared" si="519"/>
        <v>19811.297362767655</v>
      </c>
    </row>
    <row r="2543" spans="1:16">
      <c r="A2543" s="6">
        <v>3</v>
      </c>
      <c r="B2543" s="6">
        <v>18</v>
      </c>
      <c r="C2543" s="6">
        <v>28</v>
      </c>
      <c r="D2543" s="6">
        <f t="shared" si="507"/>
        <v>49</v>
      </c>
      <c r="E2543" s="5">
        <f t="shared" si="508"/>
        <v>359.37000000000012</v>
      </c>
      <c r="F2543" s="5">
        <f t="shared" si="509"/>
        <v>842.2157075615122</v>
      </c>
      <c r="G2543" s="5">
        <f t="shared" si="510"/>
        <v>1784.1503025602246</v>
      </c>
      <c r="H2543" s="5">
        <f t="shared" si="511"/>
        <v>2985.7360101217369</v>
      </c>
      <c r="I2543" s="5">
        <f t="shared" si="512"/>
        <v>720</v>
      </c>
      <c r="J2543" s="5">
        <f t="shared" si="513"/>
        <v>2265.7360101217369</v>
      </c>
      <c r="K2543" s="2">
        <f t="shared" si="514"/>
        <v>64335.694620169044</v>
      </c>
      <c r="L2543" s="2">
        <f t="shared" si="515"/>
        <v>139692</v>
      </c>
      <c r="M2543" s="2">
        <f t="shared" si="516"/>
        <v>35200</v>
      </c>
      <c r="N2543" s="6">
        <f t="shared" si="517"/>
        <v>1</v>
      </c>
      <c r="O2543" s="2">
        <f t="shared" si="518"/>
        <v>20156.305379830956</v>
      </c>
      <c r="P2543" s="2">
        <f t="shared" si="519"/>
        <v>20156.305379830956</v>
      </c>
    </row>
    <row r="2544" spans="1:16">
      <c r="A2544" s="6">
        <v>3</v>
      </c>
      <c r="B2544" s="6">
        <v>18</v>
      </c>
      <c r="C2544" s="6">
        <v>29</v>
      </c>
      <c r="D2544" s="6">
        <f t="shared" si="507"/>
        <v>50</v>
      </c>
      <c r="E2544" s="5">
        <f t="shared" si="508"/>
        <v>359.37000000000012</v>
      </c>
      <c r="F2544" s="5">
        <f t="shared" si="509"/>
        <v>842.2157075615122</v>
      </c>
      <c r="G2544" s="5">
        <f t="shared" si="510"/>
        <v>1870.9683306758782</v>
      </c>
      <c r="H2544" s="5">
        <f t="shared" si="511"/>
        <v>3072.5540382373902</v>
      </c>
      <c r="I2544" s="5">
        <f t="shared" si="512"/>
        <v>720</v>
      </c>
      <c r="J2544" s="5">
        <f t="shared" si="513"/>
        <v>2352.5540382373902</v>
      </c>
      <c r="K2544" s="2">
        <f t="shared" si="514"/>
        <v>65842.952052732464</v>
      </c>
      <c r="L2544" s="2">
        <f t="shared" si="515"/>
        <v>142392</v>
      </c>
      <c r="M2544" s="2">
        <f t="shared" si="516"/>
        <v>36080</v>
      </c>
      <c r="N2544" s="6">
        <f t="shared" si="517"/>
        <v>1</v>
      </c>
      <c r="O2544" s="2">
        <f t="shared" si="518"/>
        <v>20469.047947267536</v>
      </c>
      <c r="P2544" s="2">
        <f t="shared" si="519"/>
        <v>20469.047947267536</v>
      </c>
    </row>
    <row r="2545" spans="1:16">
      <c r="A2545" s="6">
        <v>3</v>
      </c>
      <c r="B2545" s="6">
        <v>18</v>
      </c>
      <c r="C2545" s="6">
        <v>30</v>
      </c>
      <c r="D2545" s="6">
        <f t="shared" si="507"/>
        <v>51</v>
      </c>
      <c r="E2545" s="5">
        <f t="shared" si="508"/>
        <v>359.37000000000012</v>
      </c>
      <c r="F2545" s="5">
        <f t="shared" si="509"/>
        <v>842.2157075615122</v>
      </c>
      <c r="G2545" s="5">
        <f t="shared" si="510"/>
        <v>1959.6780360096488</v>
      </c>
      <c r="H2545" s="5">
        <f t="shared" si="511"/>
        <v>3161.2637435711613</v>
      </c>
      <c r="I2545" s="5">
        <f t="shared" si="512"/>
        <v>720</v>
      </c>
      <c r="J2545" s="5">
        <f t="shared" si="513"/>
        <v>2441.2637435711613</v>
      </c>
      <c r="K2545" s="2">
        <f t="shared" si="514"/>
        <v>67383.051103665988</v>
      </c>
      <c r="L2545" s="2">
        <f t="shared" si="515"/>
        <v>145092</v>
      </c>
      <c r="M2545" s="2">
        <f t="shared" si="516"/>
        <v>36960</v>
      </c>
      <c r="N2545" s="6">
        <f t="shared" si="517"/>
        <v>1</v>
      </c>
      <c r="O2545" s="2">
        <f t="shared" si="518"/>
        <v>20748.948896334012</v>
      </c>
      <c r="P2545" s="2">
        <f t="shared" si="519"/>
        <v>20748.948896334012</v>
      </c>
    </row>
    <row r="2546" spans="1:16">
      <c r="A2546" s="6">
        <v>3</v>
      </c>
      <c r="B2546" s="6">
        <v>19</v>
      </c>
      <c r="C2546" s="6">
        <v>0</v>
      </c>
      <c r="D2546" s="6">
        <f t="shared" si="507"/>
        <v>22</v>
      </c>
      <c r="E2546" s="5">
        <f t="shared" si="508"/>
        <v>359.37000000000012</v>
      </c>
      <c r="F2546" s="5">
        <f t="shared" si="509"/>
        <v>911.23060582002495</v>
      </c>
      <c r="G2546" s="5">
        <f t="shared" si="510"/>
        <v>0</v>
      </c>
      <c r="H2546" s="5">
        <f t="shared" si="511"/>
        <v>1270.6006058200251</v>
      </c>
      <c r="I2546" s="5">
        <f t="shared" si="512"/>
        <v>720</v>
      </c>
      <c r="J2546" s="5">
        <f t="shared" si="513"/>
        <v>550.60060582002507</v>
      </c>
      <c r="K2546" s="2">
        <f t="shared" si="514"/>
        <v>34559.038295486549</v>
      </c>
      <c r="L2546" s="2">
        <f t="shared" si="515"/>
        <v>66186</v>
      </c>
      <c r="M2546" s="2">
        <f t="shared" si="516"/>
        <v>11000</v>
      </c>
      <c r="N2546" s="6">
        <f t="shared" si="517"/>
        <v>1</v>
      </c>
      <c r="O2546" s="2">
        <f t="shared" si="518"/>
        <v>626.96170451345097</v>
      </c>
      <c r="P2546" s="2">
        <f t="shared" si="519"/>
        <v>626.96170451345097</v>
      </c>
    </row>
    <row r="2547" spans="1:16">
      <c r="A2547" s="6">
        <v>3</v>
      </c>
      <c r="B2547" s="6">
        <v>19</v>
      </c>
      <c r="C2547" s="6">
        <v>1</v>
      </c>
      <c r="D2547" s="6">
        <f t="shared" si="507"/>
        <v>23</v>
      </c>
      <c r="E2547" s="5">
        <f t="shared" si="508"/>
        <v>359.37000000000012</v>
      </c>
      <c r="F2547" s="5">
        <f t="shared" si="509"/>
        <v>911.23060582002495</v>
      </c>
      <c r="G2547" s="5">
        <f t="shared" si="510"/>
        <v>45.5625</v>
      </c>
      <c r="H2547" s="5">
        <f t="shared" si="511"/>
        <v>1316.1631058200251</v>
      </c>
      <c r="I2547" s="5">
        <f t="shared" si="512"/>
        <v>720</v>
      </c>
      <c r="J2547" s="5">
        <f t="shared" si="513"/>
        <v>596.16310582002507</v>
      </c>
      <c r="K2547" s="2">
        <f t="shared" si="514"/>
        <v>35350.053920486549</v>
      </c>
      <c r="L2547" s="2">
        <f t="shared" si="515"/>
        <v>68886</v>
      </c>
      <c r="M2547" s="2">
        <f t="shared" si="516"/>
        <v>11880</v>
      </c>
      <c r="N2547" s="6">
        <f t="shared" si="517"/>
        <v>1</v>
      </c>
      <c r="O2547" s="2">
        <f t="shared" si="518"/>
        <v>1655.946079513451</v>
      </c>
      <c r="P2547" s="2">
        <f t="shared" si="519"/>
        <v>1655.946079513451</v>
      </c>
    </row>
    <row r="2548" spans="1:16">
      <c r="A2548" s="6">
        <v>3</v>
      </c>
      <c r="B2548" s="6">
        <v>19</v>
      </c>
      <c r="C2548" s="6">
        <v>2</v>
      </c>
      <c r="D2548" s="6">
        <f t="shared" si="507"/>
        <v>24</v>
      </c>
      <c r="E2548" s="5">
        <f t="shared" si="508"/>
        <v>359.37000000000012</v>
      </c>
      <c r="F2548" s="5">
        <f t="shared" si="509"/>
        <v>911.23060582002495</v>
      </c>
      <c r="G2548" s="5">
        <f t="shared" si="510"/>
        <v>92.264062499999994</v>
      </c>
      <c r="H2548" s="5">
        <f t="shared" si="511"/>
        <v>1362.864668320025</v>
      </c>
      <c r="I2548" s="5">
        <f t="shared" si="512"/>
        <v>720</v>
      </c>
      <c r="J2548" s="5">
        <f t="shared" si="513"/>
        <v>642.86466832002498</v>
      </c>
      <c r="K2548" s="2">
        <f t="shared" si="514"/>
        <v>36160.844936111542</v>
      </c>
      <c r="L2548" s="2">
        <f t="shared" si="515"/>
        <v>71586</v>
      </c>
      <c r="M2548" s="2">
        <f t="shared" si="516"/>
        <v>12760</v>
      </c>
      <c r="N2548" s="6">
        <f t="shared" si="517"/>
        <v>1</v>
      </c>
      <c r="O2548" s="2">
        <f t="shared" si="518"/>
        <v>2665.1550638884582</v>
      </c>
      <c r="P2548" s="2">
        <f t="shared" si="519"/>
        <v>2665.1550638884582</v>
      </c>
    </row>
    <row r="2549" spans="1:16">
      <c r="A2549" s="6">
        <v>3</v>
      </c>
      <c r="B2549" s="6">
        <v>19</v>
      </c>
      <c r="C2549" s="6">
        <v>3</v>
      </c>
      <c r="D2549" s="6">
        <f t="shared" si="507"/>
        <v>25</v>
      </c>
      <c r="E2549" s="5">
        <f t="shared" si="508"/>
        <v>359.37000000000012</v>
      </c>
      <c r="F2549" s="5">
        <f t="shared" si="509"/>
        <v>911.23060582002495</v>
      </c>
      <c r="G2549" s="5">
        <f t="shared" si="510"/>
        <v>140.12604492187498</v>
      </c>
      <c r="H2549" s="5">
        <f t="shared" si="511"/>
        <v>1410.7266507419001</v>
      </c>
      <c r="I2549" s="5">
        <f t="shared" si="512"/>
        <v>720</v>
      </c>
      <c r="J2549" s="5">
        <f t="shared" si="513"/>
        <v>690.72665074190013</v>
      </c>
      <c r="K2549" s="2">
        <f t="shared" si="514"/>
        <v>36991.782130935768</v>
      </c>
      <c r="L2549" s="2">
        <f t="shared" si="515"/>
        <v>74286</v>
      </c>
      <c r="M2549" s="2">
        <f t="shared" si="516"/>
        <v>13640</v>
      </c>
      <c r="N2549" s="6">
        <f t="shared" si="517"/>
        <v>1</v>
      </c>
      <c r="O2549" s="2">
        <f t="shared" si="518"/>
        <v>3654.2178690642322</v>
      </c>
      <c r="P2549" s="2">
        <f t="shared" si="519"/>
        <v>3654.2178690642322</v>
      </c>
    </row>
    <row r="2550" spans="1:16">
      <c r="A2550" s="6">
        <v>3</v>
      </c>
      <c r="B2550" s="6">
        <v>19</v>
      </c>
      <c r="C2550" s="6">
        <v>4</v>
      </c>
      <c r="D2550" s="6">
        <f t="shared" si="507"/>
        <v>26</v>
      </c>
      <c r="E2550" s="5">
        <f t="shared" si="508"/>
        <v>359.37000000000012</v>
      </c>
      <c r="F2550" s="5">
        <f t="shared" si="509"/>
        <v>911.23060582002495</v>
      </c>
      <c r="G2550" s="5">
        <f t="shared" si="510"/>
        <v>189.17016064453125</v>
      </c>
      <c r="H2550" s="5">
        <f t="shared" si="511"/>
        <v>1459.7707664645563</v>
      </c>
      <c r="I2550" s="5">
        <f t="shared" si="512"/>
        <v>720</v>
      </c>
      <c r="J2550" s="5">
        <f t="shared" si="513"/>
        <v>739.77076646455635</v>
      </c>
      <c r="K2550" s="2">
        <f t="shared" si="514"/>
        <v>37843.242473342994</v>
      </c>
      <c r="L2550" s="2">
        <f t="shared" si="515"/>
        <v>76986</v>
      </c>
      <c r="M2550" s="2">
        <f t="shared" si="516"/>
        <v>14520</v>
      </c>
      <c r="N2550" s="6">
        <f t="shared" si="517"/>
        <v>1</v>
      </c>
      <c r="O2550" s="2">
        <f t="shared" si="518"/>
        <v>4622.7575266570057</v>
      </c>
      <c r="P2550" s="2">
        <f t="shared" si="519"/>
        <v>4622.7575266570057</v>
      </c>
    </row>
    <row r="2551" spans="1:16">
      <c r="A2551" s="6">
        <v>3</v>
      </c>
      <c r="B2551" s="6">
        <v>19</v>
      </c>
      <c r="C2551" s="6">
        <v>5</v>
      </c>
      <c r="D2551" s="6">
        <f t="shared" si="507"/>
        <v>27</v>
      </c>
      <c r="E2551" s="5">
        <f t="shared" si="508"/>
        <v>359.37000000000012</v>
      </c>
      <c r="F2551" s="5">
        <f t="shared" si="509"/>
        <v>911.23060582002495</v>
      </c>
      <c r="G2551" s="5">
        <f t="shared" si="510"/>
        <v>239.41848456573481</v>
      </c>
      <c r="H2551" s="5">
        <f t="shared" si="511"/>
        <v>1510.0190903857599</v>
      </c>
      <c r="I2551" s="5">
        <f t="shared" si="512"/>
        <v>720</v>
      </c>
      <c r="J2551" s="5">
        <f t="shared" si="513"/>
        <v>790.01909038575991</v>
      </c>
      <c r="K2551" s="2">
        <f t="shared" si="514"/>
        <v>38715.609208086113</v>
      </c>
      <c r="L2551" s="2">
        <f t="shared" si="515"/>
        <v>79686</v>
      </c>
      <c r="M2551" s="2">
        <f t="shared" si="516"/>
        <v>15400</v>
      </c>
      <c r="N2551" s="6">
        <f t="shared" si="517"/>
        <v>1</v>
      </c>
      <c r="O2551" s="2">
        <f t="shared" si="518"/>
        <v>5570.3907919138874</v>
      </c>
      <c r="P2551" s="2">
        <f t="shared" si="519"/>
        <v>5570.3907919138874</v>
      </c>
    </row>
    <row r="2552" spans="1:16">
      <c r="A2552" s="6">
        <v>3</v>
      </c>
      <c r="B2552" s="6">
        <v>19</v>
      </c>
      <c r="C2552" s="6">
        <v>6</v>
      </c>
      <c r="D2552" s="6">
        <f t="shared" si="507"/>
        <v>28</v>
      </c>
      <c r="E2552" s="5">
        <f t="shared" si="508"/>
        <v>359.37000000000012</v>
      </c>
      <c r="F2552" s="5">
        <f t="shared" si="509"/>
        <v>911.23060582002495</v>
      </c>
      <c r="G2552" s="5">
        <f t="shared" si="510"/>
        <v>290.89345874736784</v>
      </c>
      <c r="H2552" s="5">
        <f t="shared" si="511"/>
        <v>1561.4940645673928</v>
      </c>
      <c r="I2552" s="5">
        <f t="shared" si="512"/>
        <v>720</v>
      </c>
      <c r="J2552" s="5">
        <f t="shared" si="513"/>
        <v>841.4940645673928</v>
      </c>
      <c r="K2552" s="2">
        <f t="shared" si="514"/>
        <v>39609.271954295014</v>
      </c>
      <c r="L2552" s="2">
        <f t="shared" si="515"/>
        <v>82386</v>
      </c>
      <c r="M2552" s="2">
        <f t="shared" si="516"/>
        <v>16280</v>
      </c>
      <c r="N2552" s="6">
        <f t="shared" si="517"/>
        <v>1</v>
      </c>
      <c r="O2552" s="2">
        <f t="shared" si="518"/>
        <v>6496.7280457049856</v>
      </c>
      <c r="P2552" s="2">
        <f t="shared" si="519"/>
        <v>6496.7280457049856</v>
      </c>
    </row>
    <row r="2553" spans="1:16">
      <c r="A2553" s="6">
        <v>3</v>
      </c>
      <c r="B2553" s="6">
        <v>19</v>
      </c>
      <c r="C2553" s="6">
        <v>7</v>
      </c>
      <c r="D2553" s="6">
        <f t="shared" si="507"/>
        <v>29</v>
      </c>
      <c r="E2553" s="5">
        <f t="shared" si="508"/>
        <v>359.37000000000012</v>
      </c>
      <c r="F2553" s="5">
        <f t="shared" si="509"/>
        <v>911.23060582002495</v>
      </c>
      <c r="G2553" s="5">
        <f t="shared" si="510"/>
        <v>343.61789814532818</v>
      </c>
      <c r="H2553" s="5">
        <f t="shared" si="511"/>
        <v>1614.2185039653532</v>
      </c>
      <c r="I2553" s="5">
        <f t="shared" si="512"/>
        <v>720</v>
      </c>
      <c r="J2553" s="5">
        <f t="shared" si="513"/>
        <v>894.21850396535319</v>
      </c>
      <c r="K2553" s="2">
        <f t="shared" si="514"/>
        <v>40524.626804954052</v>
      </c>
      <c r="L2553" s="2">
        <f t="shared" si="515"/>
        <v>85086</v>
      </c>
      <c r="M2553" s="2">
        <f t="shared" si="516"/>
        <v>17160</v>
      </c>
      <c r="N2553" s="6">
        <f t="shared" si="517"/>
        <v>1</v>
      </c>
      <c r="O2553" s="2">
        <f t="shared" si="518"/>
        <v>7401.3731950459478</v>
      </c>
      <c r="P2553" s="2">
        <f t="shared" si="519"/>
        <v>7401.3731950459478</v>
      </c>
    </row>
    <row r="2554" spans="1:16">
      <c r="A2554" s="6">
        <v>3</v>
      </c>
      <c r="B2554" s="6">
        <v>19</v>
      </c>
      <c r="C2554" s="6">
        <v>8</v>
      </c>
      <c r="D2554" s="6">
        <f t="shared" si="507"/>
        <v>30</v>
      </c>
      <c r="E2554" s="5">
        <f t="shared" si="508"/>
        <v>359.37000000000012</v>
      </c>
      <c r="F2554" s="5">
        <f t="shared" si="509"/>
        <v>911.23060582002495</v>
      </c>
      <c r="G2554" s="5">
        <f t="shared" si="510"/>
        <v>397.61499642530839</v>
      </c>
      <c r="H2554" s="5">
        <f t="shared" si="511"/>
        <v>1668.2156022453335</v>
      </c>
      <c r="I2554" s="5">
        <f t="shared" si="512"/>
        <v>720</v>
      </c>
      <c r="J2554" s="5">
        <f t="shared" si="513"/>
        <v>948.21560224533346</v>
      </c>
      <c r="K2554" s="2">
        <f t="shared" si="514"/>
        <v>41462.076427870372</v>
      </c>
      <c r="L2554" s="2">
        <f t="shared" si="515"/>
        <v>87786</v>
      </c>
      <c r="M2554" s="2">
        <f t="shared" si="516"/>
        <v>18040</v>
      </c>
      <c r="N2554" s="6">
        <f t="shared" si="517"/>
        <v>1</v>
      </c>
      <c r="O2554" s="2">
        <f t="shared" si="518"/>
        <v>8283.9235721296282</v>
      </c>
      <c r="P2554" s="2">
        <f t="shared" si="519"/>
        <v>8283.9235721296282</v>
      </c>
    </row>
    <row r="2555" spans="1:16">
      <c r="A2555" s="6">
        <v>3</v>
      </c>
      <c r="B2555" s="6">
        <v>19</v>
      </c>
      <c r="C2555" s="6">
        <v>9</v>
      </c>
      <c r="D2555" s="6">
        <f t="shared" si="507"/>
        <v>31</v>
      </c>
      <c r="E2555" s="5">
        <f t="shared" si="508"/>
        <v>359.37000000000012</v>
      </c>
      <c r="F2555" s="5">
        <f t="shared" si="509"/>
        <v>911.23060582002495</v>
      </c>
      <c r="G2555" s="5">
        <f t="shared" si="510"/>
        <v>452.90833186570285</v>
      </c>
      <c r="H2555" s="5">
        <f t="shared" si="511"/>
        <v>1723.5089376857279</v>
      </c>
      <c r="I2555" s="5">
        <f t="shared" si="512"/>
        <v>720</v>
      </c>
      <c r="J2555" s="5">
        <f t="shared" si="513"/>
        <v>1003.5089376857279</v>
      </c>
      <c r="K2555" s="2">
        <f t="shared" si="514"/>
        <v>42422.030168154997</v>
      </c>
      <c r="L2555" s="2">
        <f t="shared" si="515"/>
        <v>90486</v>
      </c>
      <c r="M2555" s="2">
        <f t="shared" si="516"/>
        <v>18920</v>
      </c>
      <c r="N2555" s="6">
        <f t="shared" si="517"/>
        <v>1</v>
      </c>
      <c r="O2555" s="2">
        <f t="shared" si="518"/>
        <v>9143.9698318450028</v>
      </c>
      <c r="P2555" s="2">
        <f t="shared" si="519"/>
        <v>9143.9698318450028</v>
      </c>
    </row>
    <row r="2556" spans="1:16">
      <c r="A2556" s="6">
        <v>3</v>
      </c>
      <c r="B2556" s="6">
        <v>19</v>
      </c>
      <c r="C2556" s="6">
        <v>10</v>
      </c>
      <c r="D2556" s="6">
        <f t="shared" si="507"/>
        <v>32</v>
      </c>
      <c r="E2556" s="5">
        <f t="shared" si="508"/>
        <v>359.37000000000012</v>
      </c>
      <c r="F2556" s="5">
        <f t="shared" si="509"/>
        <v>911.23060582002495</v>
      </c>
      <c r="G2556" s="5">
        <f t="shared" si="510"/>
        <v>509.52187334891573</v>
      </c>
      <c r="H2556" s="5">
        <f t="shared" si="511"/>
        <v>1780.1224791689408</v>
      </c>
      <c r="I2556" s="5">
        <f t="shared" si="512"/>
        <v>720</v>
      </c>
      <c r="J2556" s="5">
        <f t="shared" si="513"/>
        <v>1060.1224791689408</v>
      </c>
      <c r="K2556" s="2">
        <f t="shared" si="514"/>
        <v>43404.904152238552</v>
      </c>
      <c r="L2556" s="2">
        <f t="shared" si="515"/>
        <v>93186</v>
      </c>
      <c r="M2556" s="2">
        <f t="shared" si="516"/>
        <v>19800</v>
      </c>
      <c r="N2556" s="6">
        <f t="shared" si="517"/>
        <v>1</v>
      </c>
      <c r="O2556" s="2">
        <f t="shared" si="518"/>
        <v>9981.0958477614477</v>
      </c>
      <c r="P2556" s="2">
        <f t="shared" si="519"/>
        <v>9981.0958477614477</v>
      </c>
    </row>
    <row r="2557" spans="1:16">
      <c r="A2557" s="6">
        <v>3</v>
      </c>
      <c r="B2557" s="6">
        <v>19</v>
      </c>
      <c r="C2557" s="6">
        <v>11</v>
      </c>
      <c r="D2557" s="6">
        <f t="shared" si="507"/>
        <v>33</v>
      </c>
      <c r="E2557" s="5">
        <f t="shared" si="508"/>
        <v>359.37000000000012</v>
      </c>
      <c r="F2557" s="5">
        <f t="shared" si="509"/>
        <v>911.23060582002495</v>
      </c>
      <c r="G2557" s="5">
        <f t="shared" si="510"/>
        <v>567.47998644235474</v>
      </c>
      <c r="H2557" s="5">
        <f t="shared" si="511"/>
        <v>1838.0805922623799</v>
      </c>
      <c r="I2557" s="5">
        <f t="shared" si="512"/>
        <v>720</v>
      </c>
      <c r="J2557" s="5">
        <f t="shared" si="513"/>
        <v>1118.0805922623799</v>
      </c>
      <c r="K2557" s="2">
        <f t="shared" si="514"/>
        <v>44411.121393444097</v>
      </c>
      <c r="L2557" s="2">
        <f t="shared" si="515"/>
        <v>95886</v>
      </c>
      <c r="M2557" s="2">
        <f t="shared" si="516"/>
        <v>20680</v>
      </c>
      <c r="N2557" s="6">
        <f t="shared" si="517"/>
        <v>1</v>
      </c>
      <c r="O2557" s="2">
        <f t="shared" si="518"/>
        <v>10794.878606555903</v>
      </c>
      <c r="P2557" s="2">
        <f t="shared" si="519"/>
        <v>10794.878606555903</v>
      </c>
    </row>
    <row r="2558" spans="1:16">
      <c r="A2558" s="6">
        <v>3</v>
      </c>
      <c r="B2558" s="6">
        <v>19</v>
      </c>
      <c r="C2558" s="6">
        <v>12</v>
      </c>
      <c r="D2558" s="6">
        <f t="shared" si="507"/>
        <v>34</v>
      </c>
      <c r="E2558" s="5">
        <f t="shared" si="508"/>
        <v>359.37000000000012</v>
      </c>
      <c r="F2558" s="5">
        <f t="shared" si="509"/>
        <v>911.23060582002495</v>
      </c>
      <c r="G2558" s="5">
        <f t="shared" si="510"/>
        <v>626.80743957041921</v>
      </c>
      <c r="H2558" s="5">
        <f t="shared" si="511"/>
        <v>1897.4080453904444</v>
      </c>
      <c r="I2558" s="5">
        <f t="shared" si="512"/>
        <v>720</v>
      </c>
      <c r="J2558" s="5">
        <f t="shared" si="513"/>
        <v>1177.4080453904444</v>
      </c>
      <c r="K2558" s="2">
        <f t="shared" si="514"/>
        <v>45441.111899139658</v>
      </c>
      <c r="L2558" s="2">
        <f t="shared" si="515"/>
        <v>98586</v>
      </c>
      <c r="M2558" s="2">
        <f t="shared" si="516"/>
        <v>21560</v>
      </c>
      <c r="N2558" s="6">
        <f t="shared" si="517"/>
        <v>1</v>
      </c>
      <c r="O2558" s="2">
        <f t="shared" si="518"/>
        <v>11584.888100860342</v>
      </c>
      <c r="P2558" s="2">
        <f t="shared" si="519"/>
        <v>11584.888100860342</v>
      </c>
    </row>
    <row r="2559" spans="1:16">
      <c r="A2559" s="6">
        <v>3</v>
      </c>
      <c r="B2559" s="6">
        <v>19</v>
      </c>
      <c r="C2559" s="6">
        <v>13</v>
      </c>
      <c r="D2559" s="6">
        <f t="shared" si="507"/>
        <v>35</v>
      </c>
      <c r="E2559" s="5">
        <f t="shared" si="508"/>
        <v>359.37000000000012</v>
      </c>
      <c r="F2559" s="5">
        <f t="shared" si="509"/>
        <v>911.23060582002495</v>
      </c>
      <c r="G2559" s="5">
        <f t="shared" si="510"/>
        <v>687.52941027880343</v>
      </c>
      <c r="H2559" s="5">
        <f t="shared" si="511"/>
        <v>1958.1300160988285</v>
      </c>
      <c r="I2559" s="5">
        <f t="shared" si="512"/>
        <v>720</v>
      </c>
      <c r="J2559" s="5">
        <f t="shared" si="513"/>
        <v>1238.1300160988285</v>
      </c>
      <c r="K2559" s="2">
        <f t="shared" si="514"/>
        <v>46495.31277949355</v>
      </c>
      <c r="L2559" s="2">
        <f t="shared" si="515"/>
        <v>101286</v>
      </c>
      <c r="M2559" s="2">
        <f t="shared" si="516"/>
        <v>22440</v>
      </c>
      <c r="N2559" s="6">
        <f t="shared" si="517"/>
        <v>1</v>
      </c>
      <c r="O2559" s="2">
        <f t="shared" si="518"/>
        <v>12350.68722050645</v>
      </c>
      <c r="P2559" s="2">
        <f t="shared" si="519"/>
        <v>12350.68722050645</v>
      </c>
    </row>
    <row r="2560" spans="1:16">
      <c r="A2560" s="6">
        <v>3</v>
      </c>
      <c r="B2560" s="6">
        <v>19</v>
      </c>
      <c r="C2560" s="6">
        <v>14</v>
      </c>
      <c r="D2560" s="6">
        <f t="shared" si="507"/>
        <v>36</v>
      </c>
      <c r="E2560" s="5">
        <f t="shared" si="508"/>
        <v>359.37000000000012</v>
      </c>
      <c r="F2560" s="5">
        <f t="shared" si="509"/>
        <v>911.23060582002495</v>
      </c>
      <c r="G2560" s="5">
        <f t="shared" si="510"/>
        <v>749.67149159246469</v>
      </c>
      <c r="H2560" s="5">
        <f t="shared" si="511"/>
        <v>2020.2720974124898</v>
      </c>
      <c r="I2560" s="5">
        <f t="shared" si="512"/>
        <v>720</v>
      </c>
      <c r="J2560" s="5">
        <f t="shared" si="513"/>
        <v>1300.2720974124898</v>
      </c>
      <c r="K2560" s="2">
        <f t="shared" si="514"/>
        <v>47574.168357855728</v>
      </c>
      <c r="L2560" s="2">
        <f t="shared" si="515"/>
        <v>103986</v>
      </c>
      <c r="M2560" s="2">
        <f t="shared" si="516"/>
        <v>23320</v>
      </c>
      <c r="N2560" s="6">
        <f t="shared" si="517"/>
        <v>1</v>
      </c>
      <c r="O2560" s="2">
        <f t="shared" si="518"/>
        <v>13091.831642144272</v>
      </c>
      <c r="P2560" s="2">
        <f t="shared" si="519"/>
        <v>13091.831642144272</v>
      </c>
    </row>
    <row r="2561" spans="1:16">
      <c r="A2561" s="6">
        <v>3</v>
      </c>
      <c r="B2561" s="6">
        <v>19</v>
      </c>
      <c r="C2561" s="6">
        <v>15</v>
      </c>
      <c r="D2561" s="6">
        <f t="shared" si="507"/>
        <v>37</v>
      </c>
      <c r="E2561" s="5">
        <f t="shared" si="508"/>
        <v>359.37000000000012</v>
      </c>
      <c r="F2561" s="5">
        <f t="shared" si="509"/>
        <v>911.23060582002495</v>
      </c>
      <c r="G2561" s="5">
        <f t="shared" si="510"/>
        <v>813.25969846861108</v>
      </c>
      <c r="H2561" s="5">
        <f t="shared" si="511"/>
        <v>2083.8603042886361</v>
      </c>
      <c r="I2561" s="5">
        <f t="shared" si="512"/>
        <v>720</v>
      </c>
      <c r="J2561" s="5">
        <f t="shared" si="513"/>
        <v>1363.8603042886361</v>
      </c>
      <c r="K2561" s="2">
        <f t="shared" si="514"/>
        <v>48678.130282788821</v>
      </c>
      <c r="L2561" s="2">
        <f t="shared" si="515"/>
        <v>106686</v>
      </c>
      <c r="M2561" s="2">
        <f t="shared" si="516"/>
        <v>24200</v>
      </c>
      <c r="N2561" s="6">
        <f t="shared" si="517"/>
        <v>1</v>
      </c>
      <c r="O2561" s="2">
        <f t="shared" si="518"/>
        <v>13807.869717211179</v>
      </c>
      <c r="P2561" s="2">
        <f t="shared" si="519"/>
        <v>13807.869717211179</v>
      </c>
    </row>
    <row r="2562" spans="1:16">
      <c r="A2562" s="6">
        <v>3</v>
      </c>
      <c r="B2562" s="6">
        <v>19</v>
      </c>
      <c r="C2562" s="6">
        <v>16</v>
      </c>
      <c r="D2562" s="6">
        <f t="shared" si="507"/>
        <v>38</v>
      </c>
      <c r="E2562" s="5">
        <f t="shared" si="508"/>
        <v>359.37000000000012</v>
      </c>
      <c r="F2562" s="5">
        <f t="shared" si="509"/>
        <v>911.23060582002495</v>
      </c>
      <c r="G2562" s="5">
        <f t="shared" si="510"/>
        <v>878.32047434610013</v>
      </c>
      <c r="H2562" s="5">
        <f t="shared" si="511"/>
        <v>2148.9210801661252</v>
      </c>
      <c r="I2562" s="5">
        <f t="shared" si="512"/>
        <v>720</v>
      </c>
      <c r="J2562" s="5">
        <f t="shared" si="513"/>
        <v>1428.9210801661252</v>
      </c>
      <c r="K2562" s="2">
        <f t="shared" si="514"/>
        <v>49807.65764177301</v>
      </c>
      <c r="L2562" s="2">
        <f t="shared" si="515"/>
        <v>109386</v>
      </c>
      <c r="M2562" s="2">
        <f t="shared" si="516"/>
        <v>25080</v>
      </c>
      <c r="N2562" s="6">
        <f t="shared" si="517"/>
        <v>1</v>
      </c>
      <c r="O2562" s="2">
        <f t="shared" si="518"/>
        <v>14498.34235822699</v>
      </c>
      <c r="P2562" s="2">
        <f t="shared" si="519"/>
        <v>14498.34235822699</v>
      </c>
    </row>
    <row r="2563" spans="1:16">
      <c r="A2563" s="6">
        <v>3</v>
      </c>
      <c r="B2563" s="6">
        <v>19</v>
      </c>
      <c r="C2563" s="6">
        <v>17</v>
      </c>
      <c r="D2563" s="6">
        <f t="shared" si="507"/>
        <v>39</v>
      </c>
      <c r="E2563" s="5">
        <f t="shared" si="508"/>
        <v>359.37000000000012</v>
      </c>
      <c r="F2563" s="5">
        <f t="shared" si="509"/>
        <v>911.23060582002495</v>
      </c>
      <c r="G2563" s="5">
        <f t="shared" si="510"/>
        <v>944.88069779264049</v>
      </c>
      <c r="H2563" s="5">
        <f t="shared" si="511"/>
        <v>2215.4813036126657</v>
      </c>
      <c r="I2563" s="5">
        <f t="shared" si="512"/>
        <v>720</v>
      </c>
      <c r="J2563" s="5">
        <f t="shared" si="513"/>
        <v>1495.4813036126657</v>
      </c>
      <c r="K2563" s="2">
        <f t="shared" si="514"/>
        <v>50963.21707660878</v>
      </c>
      <c r="L2563" s="2">
        <f t="shared" si="515"/>
        <v>112086</v>
      </c>
      <c r="M2563" s="2">
        <f t="shared" si="516"/>
        <v>25960</v>
      </c>
      <c r="N2563" s="6">
        <f t="shared" si="517"/>
        <v>1</v>
      </c>
      <c r="O2563" s="2">
        <f t="shared" si="518"/>
        <v>15162.78292339122</v>
      </c>
      <c r="P2563" s="2">
        <f t="shared" si="519"/>
        <v>15162.78292339122</v>
      </c>
    </row>
    <row r="2564" spans="1:16">
      <c r="A2564" s="6">
        <v>3</v>
      </c>
      <c r="B2564" s="6">
        <v>19</v>
      </c>
      <c r="C2564" s="6">
        <v>18</v>
      </c>
      <c r="D2564" s="6">
        <f t="shared" ref="D2564:D2627" si="520">A2564+B2564+C2564</f>
        <v>40</v>
      </c>
      <c r="E2564" s="5">
        <f t="shared" ref="E2564:E2627" si="521">IF(A2564=0,0,A2564*LABOR_HRS_WK_TOM*SEASON_WEEKS*(1+DIM_PCT_TOM)^A2564)</f>
        <v>359.37000000000012</v>
      </c>
      <c r="F2564" s="5">
        <f t="shared" ref="F2564:F2627" si="522">IF(B2564=0,0,B2564*LABOR_HRS_WK_CAR*SEASON_WEEKS*(1+DIM_PCT_CAR)^B2564)</f>
        <v>911.23060582002495</v>
      </c>
      <c r="G2564" s="5">
        <f t="shared" ref="G2564:G2627" si="523">IF(C2564=0,0,C2564*LABOR_HRS_WK_MES*SEASON_WEEKS*(1+DIM_PCT_MES)^C2564)</f>
        <v>1012.9676892512279</v>
      </c>
      <c r="H2564" s="5">
        <f t="shared" ref="H2564:H2627" si="524">E2564+F2564+G2564</f>
        <v>2283.568295071253</v>
      </c>
      <c r="I2564" s="5">
        <f t="shared" ref="I2564:I2627" si="525">MIN(H2564,FARMER_HRS)</f>
        <v>720</v>
      </c>
      <c r="J2564" s="5">
        <f t="shared" ref="J2564:J2627" si="526">MAX(0,H2564-FARMER_HRS)</f>
        <v>1563.568295071253</v>
      </c>
      <c r="K2564" s="2">
        <f t="shared" ref="K2564:K2627" si="527">I2564*FARMER_RATE+J2564*TEMP_WORKER_RATE</f>
        <v>52145.282900542588</v>
      </c>
      <c r="L2564" s="2">
        <f t="shared" ref="L2564:L2627" si="528">A2564*PRICE_TOM+B2564*PRICE_CAR+C2564*PRICE_MES</f>
        <v>114786</v>
      </c>
      <c r="M2564" s="2">
        <f t="shared" ref="M2564:M2627" si="529">A2564*FERT_BED_TOM+B2564*FERT_BED_CAR+C2564*FERT_BED_MES</f>
        <v>26840</v>
      </c>
      <c r="N2564" s="6">
        <f t="shared" ref="N2564:N2627" si="530">IF(AND(D2564&lt;=TOTAL_BEDS,J2564&lt;=TEMP_WORKER_MAX*TEMP_WORKER_HRS),1,0)</f>
        <v>1</v>
      </c>
      <c r="O2564" s="2">
        <f t="shared" ref="O2564:O2627" si="531">L2564-M2564-K2564-FIXED_COSTS</f>
        <v>15800.717099457412</v>
      </c>
      <c r="P2564" s="2">
        <f t="shared" ref="P2564:P2627" si="532">IF(N2564=1,O2564,"")</f>
        <v>15800.717099457412</v>
      </c>
    </row>
    <row r="2565" spans="1:16">
      <c r="A2565" s="6">
        <v>3</v>
      </c>
      <c r="B2565" s="6">
        <v>19</v>
      </c>
      <c r="C2565" s="6">
        <v>19</v>
      </c>
      <c r="D2565" s="6">
        <f t="shared" si="520"/>
        <v>41</v>
      </c>
      <c r="E2565" s="5">
        <f t="shared" si="521"/>
        <v>359.37000000000012</v>
      </c>
      <c r="F2565" s="5">
        <f t="shared" si="522"/>
        <v>911.23060582002495</v>
      </c>
      <c r="G2565" s="5">
        <f t="shared" si="523"/>
        <v>1082.6092178872495</v>
      </c>
      <c r="H2565" s="5">
        <f t="shared" si="524"/>
        <v>2353.2098237072746</v>
      </c>
      <c r="I2565" s="5">
        <f t="shared" si="525"/>
        <v>720</v>
      </c>
      <c r="J2565" s="5">
        <f t="shared" si="526"/>
        <v>1633.2098237072746</v>
      </c>
      <c r="K2565" s="2">
        <f t="shared" si="527"/>
        <v>53354.337217140186</v>
      </c>
      <c r="L2565" s="2">
        <f t="shared" si="528"/>
        <v>117486</v>
      </c>
      <c r="M2565" s="2">
        <f t="shared" si="529"/>
        <v>27720</v>
      </c>
      <c r="N2565" s="6">
        <f t="shared" si="530"/>
        <v>1</v>
      </c>
      <c r="O2565" s="2">
        <f t="shared" si="531"/>
        <v>16411.662782859814</v>
      </c>
      <c r="P2565" s="2">
        <f t="shared" si="532"/>
        <v>16411.662782859814</v>
      </c>
    </row>
    <row r="2566" spans="1:16">
      <c r="A2566" s="6">
        <v>3</v>
      </c>
      <c r="B2566" s="6">
        <v>19</v>
      </c>
      <c r="C2566" s="6">
        <v>20</v>
      </c>
      <c r="D2566" s="6">
        <f t="shared" si="520"/>
        <v>42</v>
      </c>
      <c r="E2566" s="5">
        <f t="shared" si="521"/>
        <v>359.37000000000012</v>
      </c>
      <c r="F2566" s="5">
        <f t="shared" si="522"/>
        <v>911.23060582002495</v>
      </c>
      <c r="G2566" s="5">
        <f t="shared" si="523"/>
        <v>1153.8335085377266</v>
      </c>
      <c r="H2566" s="5">
        <f t="shared" si="524"/>
        <v>2424.4341143577517</v>
      </c>
      <c r="I2566" s="5">
        <f t="shared" si="525"/>
        <v>720</v>
      </c>
      <c r="J2566" s="5">
        <f t="shared" si="526"/>
        <v>1704.4341143577517</v>
      </c>
      <c r="K2566" s="2">
        <f t="shared" si="527"/>
        <v>54590.870040933187</v>
      </c>
      <c r="L2566" s="2">
        <f t="shared" si="528"/>
        <v>120186</v>
      </c>
      <c r="M2566" s="2">
        <f t="shared" si="529"/>
        <v>28600</v>
      </c>
      <c r="N2566" s="6">
        <f t="shared" si="530"/>
        <v>1</v>
      </c>
      <c r="O2566" s="2">
        <f t="shared" si="531"/>
        <v>16995.129959066813</v>
      </c>
      <c r="P2566" s="2">
        <f t="shared" si="532"/>
        <v>16995.129959066813</v>
      </c>
    </row>
    <row r="2567" spans="1:16">
      <c r="A2567" s="6">
        <v>3</v>
      </c>
      <c r="B2567" s="6">
        <v>19</v>
      </c>
      <c r="C2567" s="6">
        <v>21</v>
      </c>
      <c r="D2567" s="6">
        <f t="shared" si="520"/>
        <v>43</v>
      </c>
      <c r="E2567" s="5">
        <f t="shared" si="521"/>
        <v>359.37000000000012</v>
      </c>
      <c r="F2567" s="5">
        <f t="shared" si="522"/>
        <v>911.23060582002495</v>
      </c>
      <c r="G2567" s="5">
        <f t="shared" si="523"/>
        <v>1226.6692487641703</v>
      </c>
      <c r="H2567" s="5">
        <f t="shared" si="524"/>
        <v>2497.2698545841954</v>
      </c>
      <c r="I2567" s="5">
        <f t="shared" si="525"/>
        <v>720</v>
      </c>
      <c r="J2567" s="5">
        <f t="shared" si="526"/>
        <v>1777.2698545841954</v>
      </c>
      <c r="K2567" s="2">
        <f t="shared" si="527"/>
        <v>55855.379419864505</v>
      </c>
      <c r="L2567" s="2">
        <f t="shared" si="528"/>
        <v>122886</v>
      </c>
      <c r="M2567" s="2">
        <f t="shared" si="529"/>
        <v>29480</v>
      </c>
      <c r="N2567" s="6">
        <f t="shared" si="530"/>
        <v>1</v>
      </c>
      <c r="O2567" s="2">
        <f t="shared" si="531"/>
        <v>17550.620580135495</v>
      </c>
      <c r="P2567" s="2">
        <f t="shared" si="532"/>
        <v>17550.620580135495</v>
      </c>
    </row>
    <row r="2568" spans="1:16">
      <c r="A2568" s="6">
        <v>3</v>
      </c>
      <c r="B2568" s="6">
        <v>19</v>
      </c>
      <c r="C2568" s="6">
        <v>22</v>
      </c>
      <c r="D2568" s="6">
        <f t="shared" si="520"/>
        <v>44</v>
      </c>
      <c r="E2568" s="5">
        <f t="shared" si="521"/>
        <v>359.37000000000012</v>
      </c>
      <c r="F2568" s="5">
        <f t="shared" si="522"/>
        <v>911.23060582002495</v>
      </c>
      <c r="G2568" s="5">
        <f t="shared" si="523"/>
        <v>1301.1455960105666</v>
      </c>
      <c r="H2568" s="5">
        <f t="shared" si="524"/>
        <v>2571.7462018305914</v>
      </c>
      <c r="I2568" s="5">
        <f t="shared" si="525"/>
        <v>720</v>
      </c>
      <c r="J2568" s="5">
        <f t="shared" si="526"/>
        <v>1851.7462018305914</v>
      </c>
      <c r="K2568" s="2">
        <f t="shared" si="527"/>
        <v>57148.371559558873</v>
      </c>
      <c r="L2568" s="2">
        <f t="shared" si="528"/>
        <v>125586</v>
      </c>
      <c r="M2568" s="2">
        <f t="shared" si="529"/>
        <v>30360</v>
      </c>
      <c r="N2568" s="6">
        <f t="shared" si="530"/>
        <v>1</v>
      </c>
      <c r="O2568" s="2">
        <f t="shared" si="531"/>
        <v>18077.628440441127</v>
      </c>
      <c r="P2568" s="2">
        <f t="shared" si="532"/>
        <v>18077.628440441127</v>
      </c>
    </row>
    <row r="2569" spans="1:16">
      <c r="A2569" s="6">
        <v>3</v>
      </c>
      <c r="B2569" s="6">
        <v>19</v>
      </c>
      <c r="C2569" s="6">
        <v>23</v>
      </c>
      <c r="D2569" s="6">
        <f t="shared" si="520"/>
        <v>45</v>
      </c>
      <c r="E2569" s="5">
        <f t="shared" si="521"/>
        <v>359.37000000000012</v>
      </c>
      <c r="F2569" s="5">
        <f t="shared" si="522"/>
        <v>911.23060582002495</v>
      </c>
      <c r="G2569" s="5">
        <f t="shared" si="523"/>
        <v>1377.292184868003</v>
      </c>
      <c r="H2569" s="5">
        <f t="shared" si="524"/>
        <v>2647.8927906880281</v>
      </c>
      <c r="I2569" s="5">
        <f t="shared" si="525"/>
        <v>720</v>
      </c>
      <c r="J2569" s="5">
        <f t="shared" si="526"/>
        <v>1927.8927906880281</v>
      </c>
      <c r="K2569" s="2">
        <f t="shared" si="527"/>
        <v>58470.360949444934</v>
      </c>
      <c r="L2569" s="2">
        <f t="shared" si="528"/>
        <v>128286</v>
      </c>
      <c r="M2569" s="2">
        <f t="shared" si="529"/>
        <v>31240</v>
      </c>
      <c r="N2569" s="6">
        <f t="shared" si="530"/>
        <v>1</v>
      </c>
      <c r="O2569" s="2">
        <f t="shared" si="531"/>
        <v>18575.639050555066</v>
      </c>
      <c r="P2569" s="2">
        <f t="shared" si="532"/>
        <v>18575.639050555066</v>
      </c>
    </row>
    <row r="2570" spans="1:16">
      <c r="A2570" s="6">
        <v>3</v>
      </c>
      <c r="B2570" s="6">
        <v>19</v>
      </c>
      <c r="C2570" s="6">
        <v>24</v>
      </c>
      <c r="D2570" s="6">
        <f t="shared" si="520"/>
        <v>46</v>
      </c>
      <c r="E2570" s="5">
        <f t="shared" si="521"/>
        <v>359.37000000000012</v>
      </c>
      <c r="F2570" s="5">
        <f t="shared" si="522"/>
        <v>911.23060582002495</v>
      </c>
      <c r="G2570" s="5">
        <f t="shared" si="523"/>
        <v>1455.1391344474989</v>
      </c>
      <c r="H2570" s="5">
        <f t="shared" si="524"/>
        <v>2725.7397402675242</v>
      </c>
      <c r="I2570" s="5">
        <f t="shared" si="525"/>
        <v>720</v>
      </c>
      <c r="J2570" s="5">
        <f t="shared" si="526"/>
        <v>2005.7397402675242</v>
      </c>
      <c r="K2570" s="2">
        <f t="shared" si="527"/>
        <v>59821.870490755631</v>
      </c>
      <c r="L2570" s="2">
        <f t="shared" si="528"/>
        <v>130986</v>
      </c>
      <c r="M2570" s="2">
        <f t="shared" si="529"/>
        <v>32120</v>
      </c>
      <c r="N2570" s="6">
        <f t="shared" si="530"/>
        <v>1</v>
      </c>
      <c r="O2570" s="2">
        <f t="shared" si="531"/>
        <v>19044.129509244369</v>
      </c>
      <c r="P2570" s="2">
        <f t="shared" si="532"/>
        <v>19044.129509244369</v>
      </c>
    </row>
    <row r="2571" spans="1:16">
      <c r="A2571" s="6">
        <v>3</v>
      </c>
      <c r="B2571" s="6">
        <v>19</v>
      </c>
      <c r="C2571" s="6">
        <v>25</v>
      </c>
      <c r="D2571" s="6">
        <f t="shared" si="520"/>
        <v>47</v>
      </c>
      <c r="E2571" s="5">
        <f t="shared" si="521"/>
        <v>359.37000000000012</v>
      </c>
      <c r="F2571" s="5">
        <f t="shared" si="522"/>
        <v>911.23060582002495</v>
      </c>
      <c r="G2571" s="5">
        <f t="shared" si="523"/>
        <v>1534.7170558625965</v>
      </c>
      <c r="H2571" s="5">
        <f t="shared" si="524"/>
        <v>2805.3176616826213</v>
      </c>
      <c r="I2571" s="5">
        <f t="shared" si="525"/>
        <v>720</v>
      </c>
      <c r="J2571" s="5">
        <f t="shared" si="526"/>
        <v>2085.3176616826213</v>
      </c>
      <c r="K2571" s="2">
        <f t="shared" si="527"/>
        <v>61203.431626434394</v>
      </c>
      <c r="L2571" s="2">
        <f t="shared" si="528"/>
        <v>133686</v>
      </c>
      <c r="M2571" s="2">
        <f t="shared" si="529"/>
        <v>33000</v>
      </c>
      <c r="N2571" s="6">
        <f t="shared" si="530"/>
        <v>1</v>
      </c>
      <c r="O2571" s="2">
        <f t="shared" si="531"/>
        <v>19482.568373565606</v>
      </c>
      <c r="P2571" s="2">
        <f t="shared" si="532"/>
        <v>19482.568373565606</v>
      </c>
    </row>
    <row r="2572" spans="1:16">
      <c r="A2572" s="6">
        <v>3</v>
      </c>
      <c r="B2572" s="6">
        <v>19</v>
      </c>
      <c r="C2572" s="6">
        <v>26</v>
      </c>
      <c r="D2572" s="6">
        <f t="shared" si="520"/>
        <v>48</v>
      </c>
      <c r="E2572" s="5">
        <f t="shared" si="521"/>
        <v>359.37000000000012</v>
      </c>
      <c r="F2572" s="5">
        <f t="shared" si="522"/>
        <v>911.23060582002495</v>
      </c>
      <c r="G2572" s="5">
        <f t="shared" si="523"/>
        <v>1616.0570598233144</v>
      </c>
      <c r="H2572" s="5">
        <f t="shared" si="524"/>
        <v>2886.6576656433394</v>
      </c>
      <c r="I2572" s="5">
        <f t="shared" si="525"/>
        <v>720</v>
      </c>
      <c r="J2572" s="5">
        <f t="shared" si="526"/>
        <v>2166.6576656433394</v>
      </c>
      <c r="K2572" s="2">
        <f t="shared" si="527"/>
        <v>62615.584472974639</v>
      </c>
      <c r="L2572" s="2">
        <f t="shared" si="528"/>
        <v>136386</v>
      </c>
      <c r="M2572" s="2">
        <f t="shared" si="529"/>
        <v>33880</v>
      </c>
      <c r="N2572" s="6">
        <f t="shared" si="530"/>
        <v>1</v>
      </c>
      <c r="O2572" s="2">
        <f t="shared" si="531"/>
        <v>19890.415527025361</v>
      </c>
      <c r="P2572" s="2">
        <f t="shared" si="532"/>
        <v>19890.415527025361</v>
      </c>
    </row>
    <row r="2573" spans="1:16">
      <c r="A2573" s="6">
        <v>3</v>
      </c>
      <c r="B2573" s="6">
        <v>19</v>
      </c>
      <c r="C2573" s="6">
        <v>27</v>
      </c>
      <c r="D2573" s="6">
        <f t="shared" si="520"/>
        <v>49</v>
      </c>
      <c r="E2573" s="5">
        <f t="shared" si="521"/>
        <v>359.37000000000012</v>
      </c>
      <c r="F2573" s="5">
        <f t="shared" si="522"/>
        <v>911.23060582002495</v>
      </c>
      <c r="G2573" s="5">
        <f t="shared" si="523"/>
        <v>1699.1907643430709</v>
      </c>
      <c r="H2573" s="5">
        <f t="shared" si="524"/>
        <v>2969.791370163096</v>
      </c>
      <c r="I2573" s="5">
        <f t="shared" si="525"/>
        <v>720</v>
      </c>
      <c r="J2573" s="5">
        <f t="shared" si="526"/>
        <v>2249.791370163096</v>
      </c>
      <c r="K2573" s="2">
        <f t="shared" si="527"/>
        <v>64058.877954220414</v>
      </c>
      <c r="L2573" s="2">
        <f t="shared" si="528"/>
        <v>139086</v>
      </c>
      <c r="M2573" s="2">
        <f t="shared" si="529"/>
        <v>34760</v>
      </c>
      <c r="N2573" s="6">
        <f t="shared" si="530"/>
        <v>1</v>
      </c>
      <c r="O2573" s="2">
        <f t="shared" si="531"/>
        <v>20267.122045779586</v>
      </c>
      <c r="P2573" s="2">
        <f t="shared" si="532"/>
        <v>20267.122045779586</v>
      </c>
    </row>
    <row r="2574" spans="1:16">
      <c r="A2574" s="6">
        <v>3</v>
      </c>
      <c r="B2574" s="6">
        <v>19</v>
      </c>
      <c r="C2574" s="6">
        <v>28</v>
      </c>
      <c r="D2574" s="6">
        <f t="shared" si="520"/>
        <v>50</v>
      </c>
      <c r="E2574" s="5">
        <f t="shared" si="521"/>
        <v>359.37000000000012</v>
      </c>
      <c r="F2574" s="5">
        <f t="shared" si="522"/>
        <v>911.23060582002495</v>
      </c>
      <c r="G2574" s="5">
        <f t="shared" si="523"/>
        <v>1784.1503025602246</v>
      </c>
      <c r="H2574" s="5">
        <f t="shared" si="524"/>
        <v>3054.7509083802497</v>
      </c>
      <c r="I2574" s="5">
        <f t="shared" si="525"/>
        <v>720</v>
      </c>
      <c r="J2574" s="5">
        <f t="shared" si="526"/>
        <v>2334.7509083802497</v>
      </c>
      <c r="K2574" s="2">
        <f t="shared" si="527"/>
        <v>65533.869937157113</v>
      </c>
      <c r="L2574" s="2">
        <f t="shared" si="528"/>
        <v>141786</v>
      </c>
      <c r="M2574" s="2">
        <f t="shared" si="529"/>
        <v>35640</v>
      </c>
      <c r="N2574" s="6">
        <f t="shared" si="530"/>
        <v>1</v>
      </c>
      <c r="O2574" s="2">
        <f t="shared" si="531"/>
        <v>20612.130062842887</v>
      </c>
      <c r="P2574" s="2">
        <f t="shared" si="532"/>
        <v>20612.130062842887</v>
      </c>
    </row>
    <row r="2575" spans="1:16">
      <c r="A2575" s="6">
        <v>3</v>
      </c>
      <c r="B2575" s="6">
        <v>19</v>
      </c>
      <c r="C2575" s="6">
        <v>29</v>
      </c>
      <c r="D2575" s="6">
        <f t="shared" si="520"/>
        <v>51</v>
      </c>
      <c r="E2575" s="5">
        <f t="shared" si="521"/>
        <v>359.37000000000012</v>
      </c>
      <c r="F2575" s="5">
        <f t="shared" si="522"/>
        <v>911.23060582002495</v>
      </c>
      <c r="G2575" s="5">
        <f t="shared" si="523"/>
        <v>1870.9683306758782</v>
      </c>
      <c r="H2575" s="5">
        <f t="shared" si="524"/>
        <v>3141.5689364959035</v>
      </c>
      <c r="I2575" s="5">
        <f t="shared" si="525"/>
        <v>720</v>
      </c>
      <c r="J2575" s="5">
        <f t="shared" si="526"/>
        <v>2421.5689364959035</v>
      </c>
      <c r="K2575" s="2">
        <f t="shared" si="527"/>
        <v>67041.127369720547</v>
      </c>
      <c r="L2575" s="2">
        <f t="shared" si="528"/>
        <v>144486</v>
      </c>
      <c r="M2575" s="2">
        <f t="shared" si="529"/>
        <v>36520</v>
      </c>
      <c r="N2575" s="6">
        <f t="shared" si="530"/>
        <v>1</v>
      </c>
      <c r="O2575" s="2">
        <f t="shared" si="531"/>
        <v>20924.872630279453</v>
      </c>
      <c r="P2575" s="2">
        <f t="shared" si="532"/>
        <v>20924.872630279453</v>
      </c>
    </row>
    <row r="2576" spans="1:16">
      <c r="A2576" s="6">
        <v>3</v>
      </c>
      <c r="B2576" s="6">
        <v>19</v>
      </c>
      <c r="C2576" s="6">
        <v>30</v>
      </c>
      <c r="D2576" s="6">
        <f t="shared" si="520"/>
        <v>52</v>
      </c>
      <c r="E2576" s="5">
        <f t="shared" si="521"/>
        <v>359.37000000000012</v>
      </c>
      <c r="F2576" s="5">
        <f t="shared" si="522"/>
        <v>911.23060582002495</v>
      </c>
      <c r="G2576" s="5">
        <f t="shared" si="523"/>
        <v>1959.6780360096488</v>
      </c>
      <c r="H2576" s="5">
        <f t="shared" si="524"/>
        <v>3230.2786418296737</v>
      </c>
      <c r="I2576" s="5">
        <f t="shared" si="525"/>
        <v>720</v>
      </c>
      <c r="J2576" s="5">
        <f t="shared" si="526"/>
        <v>2510.2786418296737</v>
      </c>
      <c r="K2576" s="2">
        <f t="shared" si="527"/>
        <v>68581.226420654057</v>
      </c>
      <c r="L2576" s="2">
        <f t="shared" si="528"/>
        <v>147186</v>
      </c>
      <c r="M2576" s="2">
        <f t="shared" si="529"/>
        <v>37400</v>
      </c>
      <c r="N2576" s="6">
        <f t="shared" si="530"/>
        <v>1</v>
      </c>
      <c r="O2576" s="2">
        <f t="shared" si="531"/>
        <v>21204.773579345943</v>
      </c>
      <c r="P2576" s="2">
        <f t="shared" si="532"/>
        <v>21204.773579345943</v>
      </c>
    </row>
    <row r="2577" spans="1:16">
      <c r="A2577" s="6">
        <v>3</v>
      </c>
      <c r="B2577" s="6">
        <v>20</v>
      </c>
      <c r="C2577" s="6">
        <v>0</v>
      </c>
      <c r="D2577" s="6">
        <f t="shared" si="520"/>
        <v>23</v>
      </c>
      <c r="E2577" s="5">
        <f t="shared" si="521"/>
        <v>359.37000000000012</v>
      </c>
      <c r="F2577" s="5">
        <f t="shared" si="522"/>
        <v>983.16986417423732</v>
      </c>
      <c r="G2577" s="5">
        <f t="shared" si="523"/>
        <v>0</v>
      </c>
      <c r="H2577" s="5">
        <f t="shared" si="524"/>
        <v>1342.5398641742374</v>
      </c>
      <c r="I2577" s="5">
        <f t="shared" si="525"/>
        <v>720</v>
      </c>
      <c r="J2577" s="5">
        <f t="shared" si="526"/>
        <v>622.53986417423744</v>
      </c>
      <c r="K2577" s="2">
        <f t="shared" si="527"/>
        <v>35807.983753024957</v>
      </c>
      <c r="L2577" s="2">
        <f t="shared" si="528"/>
        <v>68280</v>
      </c>
      <c r="M2577" s="2">
        <f t="shared" si="529"/>
        <v>11440</v>
      </c>
      <c r="N2577" s="6">
        <f t="shared" si="530"/>
        <v>1</v>
      </c>
      <c r="O2577" s="2">
        <f t="shared" si="531"/>
        <v>1032.016246975043</v>
      </c>
      <c r="P2577" s="2">
        <f t="shared" si="532"/>
        <v>1032.016246975043</v>
      </c>
    </row>
    <row r="2578" spans="1:16">
      <c r="A2578" s="6">
        <v>3</v>
      </c>
      <c r="B2578" s="6">
        <v>20</v>
      </c>
      <c r="C2578" s="6">
        <v>1</v>
      </c>
      <c r="D2578" s="6">
        <f t="shared" si="520"/>
        <v>24</v>
      </c>
      <c r="E2578" s="5">
        <f t="shared" si="521"/>
        <v>359.37000000000012</v>
      </c>
      <c r="F2578" s="5">
        <f t="shared" si="522"/>
        <v>983.16986417423732</v>
      </c>
      <c r="G2578" s="5">
        <f t="shared" si="523"/>
        <v>45.5625</v>
      </c>
      <c r="H2578" s="5">
        <f t="shared" si="524"/>
        <v>1388.1023641742374</v>
      </c>
      <c r="I2578" s="5">
        <f t="shared" si="525"/>
        <v>720</v>
      </c>
      <c r="J2578" s="5">
        <f t="shared" si="526"/>
        <v>668.10236417423744</v>
      </c>
      <c r="K2578" s="2">
        <f t="shared" si="527"/>
        <v>36598.999378024957</v>
      </c>
      <c r="L2578" s="2">
        <f t="shared" si="528"/>
        <v>70980</v>
      </c>
      <c r="M2578" s="2">
        <f t="shared" si="529"/>
        <v>12320</v>
      </c>
      <c r="N2578" s="6">
        <f t="shared" si="530"/>
        <v>1</v>
      </c>
      <c r="O2578" s="2">
        <f t="shared" si="531"/>
        <v>2061.000621975043</v>
      </c>
      <c r="P2578" s="2">
        <f t="shared" si="532"/>
        <v>2061.000621975043</v>
      </c>
    </row>
    <row r="2579" spans="1:16">
      <c r="A2579" s="6">
        <v>3</v>
      </c>
      <c r="B2579" s="6">
        <v>20</v>
      </c>
      <c r="C2579" s="6">
        <v>2</v>
      </c>
      <c r="D2579" s="6">
        <f t="shared" si="520"/>
        <v>25</v>
      </c>
      <c r="E2579" s="5">
        <f t="shared" si="521"/>
        <v>359.37000000000012</v>
      </c>
      <c r="F2579" s="5">
        <f t="shared" si="522"/>
        <v>983.16986417423732</v>
      </c>
      <c r="G2579" s="5">
        <f t="shared" si="523"/>
        <v>92.264062499999994</v>
      </c>
      <c r="H2579" s="5">
        <f t="shared" si="524"/>
        <v>1434.8039266742373</v>
      </c>
      <c r="I2579" s="5">
        <f t="shared" si="525"/>
        <v>720</v>
      </c>
      <c r="J2579" s="5">
        <f t="shared" si="526"/>
        <v>714.80392667423735</v>
      </c>
      <c r="K2579" s="2">
        <f t="shared" si="527"/>
        <v>37409.79039364995</v>
      </c>
      <c r="L2579" s="2">
        <f t="shared" si="528"/>
        <v>73680</v>
      </c>
      <c r="M2579" s="2">
        <f t="shared" si="529"/>
        <v>13200</v>
      </c>
      <c r="N2579" s="6">
        <f t="shared" si="530"/>
        <v>1</v>
      </c>
      <c r="O2579" s="2">
        <f t="shared" si="531"/>
        <v>3070.2096063500503</v>
      </c>
      <c r="P2579" s="2">
        <f t="shared" si="532"/>
        <v>3070.2096063500503</v>
      </c>
    </row>
    <row r="2580" spans="1:16">
      <c r="A2580" s="6">
        <v>3</v>
      </c>
      <c r="B2580" s="6">
        <v>20</v>
      </c>
      <c r="C2580" s="6">
        <v>3</v>
      </c>
      <c r="D2580" s="6">
        <f t="shared" si="520"/>
        <v>26</v>
      </c>
      <c r="E2580" s="5">
        <f t="shared" si="521"/>
        <v>359.37000000000012</v>
      </c>
      <c r="F2580" s="5">
        <f t="shared" si="522"/>
        <v>983.16986417423732</v>
      </c>
      <c r="G2580" s="5">
        <f t="shared" si="523"/>
        <v>140.12604492187498</v>
      </c>
      <c r="H2580" s="5">
        <f t="shared" si="524"/>
        <v>1482.6659090961125</v>
      </c>
      <c r="I2580" s="5">
        <f t="shared" si="525"/>
        <v>720</v>
      </c>
      <c r="J2580" s="5">
        <f t="shared" si="526"/>
        <v>762.6659090961125</v>
      </c>
      <c r="K2580" s="2">
        <f t="shared" si="527"/>
        <v>38240.727588474176</v>
      </c>
      <c r="L2580" s="2">
        <f t="shared" si="528"/>
        <v>76380</v>
      </c>
      <c r="M2580" s="2">
        <f t="shared" si="529"/>
        <v>14080</v>
      </c>
      <c r="N2580" s="6">
        <f t="shared" si="530"/>
        <v>1</v>
      </c>
      <c r="O2580" s="2">
        <f t="shared" si="531"/>
        <v>4059.2724115258243</v>
      </c>
      <c r="P2580" s="2">
        <f t="shared" si="532"/>
        <v>4059.2724115258243</v>
      </c>
    </row>
    <row r="2581" spans="1:16">
      <c r="A2581" s="6">
        <v>3</v>
      </c>
      <c r="B2581" s="6">
        <v>20</v>
      </c>
      <c r="C2581" s="6">
        <v>4</v>
      </c>
      <c r="D2581" s="6">
        <f t="shared" si="520"/>
        <v>27</v>
      </c>
      <c r="E2581" s="5">
        <f t="shared" si="521"/>
        <v>359.37000000000012</v>
      </c>
      <c r="F2581" s="5">
        <f t="shared" si="522"/>
        <v>983.16986417423732</v>
      </c>
      <c r="G2581" s="5">
        <f t="shared" si="523"/>
        <v>189.17016064453125</v>
      </c>
      <c r="H2581" s="5">
        <f t="shared" si="524"/>
        <v>1531.7100248187687</v>
      </c>
      <c r="I2581" s="5">
        <f t="shared" si="525"/>
        <v>720</v>
      </c>
      <c r="J2581" s="5">
        <f t="shared" si="526"/>
        <v>811.71002481876872</v>
      </c>
      <c r="K2581" s="2">
        <f t="shared" si="527"/>
        <v>39092.187930881402</v>
      </c>
      <c r="L2581" s="2">
        <f t="shared" si="528"/>
        <v>79080</v>
      </c>
      <c r="M2581" s="2">
        <f t="shared" si="529"/>
        <v>14960</v>
      </c>
      <c r="N2581" s="6">
        <f t="shared" si="530"/>
        <v>1</v>
      </c>
      <c r="O2581" s="2">
        <f t="shared" si="531"/>
        <v>5027.8120691185977</v>
      </c>
      <c r="P2581" s="2">
        <f t="shared" si="532"/>
        <v>5027.8120691185977</v>
      </c>
    </row>
    <row r="2582" spans="1:16">
      <c r="A2582" s="6">
        <v>3</v>
      </c>
      <c r="B2582" s="6">
        <v>20</v>
      </c>
      <c r="C2582" s="6">
        <v>5</v>
      </c>
      <c r="D2582" s="6">
        <f t="shared" si="520"/>
        <v>28</v>
      </c>
      <c r="E2582" s="5">
        <f t="shared" si="521"/>
        <v>359.37000000000012</v>
      </c>
      <c r="F2582" s="5">
        <f t="shared" si="522"/>
        <v>983.16986417423732</v>
      </c>
      <c r="G2582" s="5">
        <f t="shared" si="523"/>
        <v>239.41848456573481</v>
      </c>
      <c r="H2582" s="5">
        <f t="shared" si="524"/>
        <v>1581.9583487399723</v>
      </c>
      <c r="I2582" s="5">
        <f t="shared" si="525"/>
        <v>720</v>
      </c>
      <c r="J2582" s="5">
        <f t="shared" si="526"/>
        <v>861.95834873997228</v>
      </c>
      <c r="K2582" s="2">
        <f t="shared" si="527"/>
        <v>39964.554665624521</v>
      </c>
      <c r="L2582" s="2">
        <f t="shared" si="528"/>
        <v>81780</v>
      </c>
      <c r="M2582" s="2">
        <f t="shared" si="529"/>
        <v>15840</v>
      </c>
      <c r="N2582" s="6">
        <f t="shared" si="530"/>
        <v>1</v>
      </c>
      <c r="O2582" s="2">
        <f t="shared" si="531"/>
        <v>5975.4453343754794</v>
      </c>
      <c r="P2582" s="2">
        <f t="shared" si="532"/>
        <v>5975.4453343754794</v>
      </c>
    </row>
    <row r="2583" spans="1:16">
      <c r="A2583" s="6">
        <v>3</v>
      </c>
      <c r="B2583" s="6">
        <v>20</v>
      </c>
      <c r="C2583" s="6">
        <v>6</v>
      </c>
      <c r="D2583" s="6">
        <f t="shared" si="520"/>
        <v>29</v>
      </c>
      <c r="E2583" s="5">
        <f t="shared" si="521"/>
        <v>359.37000000000012</v>
      </c>
      <c r="F2583" s="5">
        <f t="shared" si="522"/>
        <v>983.16986417423732</v>
      </c>
      <c r="G2583" s="5">
        <f t="shared" si="523"/>
        <v>290.89345874736784</v>
      </c>
      <c r="H2583" s="5">
        <f t="shared" si="524"/>
        <v>1633.4333229216054</v>
      </c>
      <c r="I2583" s="5">
        <f t="shared" si="525"/>
        <v>720</v>
      </c>
      <c r="J2583" s="5">
        <f t="shared" si="526"/>
        <v>913.4333229216054</v>
      </c>
      <c r="K2583" s="2">
        <f t="shared" si="527"/>
        <v>40858.217411833422</v>
      </c>
      <c r="L2583" s="2">
        <f t="shared" si="528"/>
        <v>84480</v>
      </c>
      <c r="M2583" s="2">
        <f t="shared" si="529"/>
        <v>16720</v>
      </c>
      <c r="N2583" s="6">
        <f t="shared" si="530"/>
        <v>1</v>
      </c>
      <c r="O2583" s="2">
        <f t="shared" si="531"/>
        <v>6901.7825881665776</v>
      </c>
      <c r="P2583" s="2">
        <f t="shared" si="532"/>
        <v>6901.7825881665776</v>
      </c>
    </row>
    <row r="2584" spans="1:16">
      <c r="A2584" s="6">
        <v>3</v>
      </c>
      <c r="B2584" s="6">
        <v>20</v>
      </c>
      <c r="C2584" s="6">
        <v>7</v>
      </c>
      <c r="D2584" s="6">
        <f t="shared" si="520"/>
        <v>30</v>
      </c>
      <c r="E2584" s="5">
        <f t="shared" si="521"/>
        <v>359.37000000000012</v>
      </c>
      <c r="F2584" s="5">
        <f t="shared" si="522"/>
        <v>983.16986417423732</v>
      </c>
      <c r="G2584" s="5">
        <f t="shared" si="523"/>
        <v>343.61789814532818</v>
      </c>
      <c r="H2584" s="5">
        <f t="shared" si="524"/>
        <v>1686.1577623195656</v>
      </c>
      <c r="I2584" s="5">
        <f t="shared" si="525"/>
        <v>720</v>
      </c>
      <c r="J2584" s="5">
        <f t="shared" si="526"/>
        <v>966.15776231956556</v>
      </c>
      <c r="K2584" s="2">
        <f t="shared" si="527"/>
        <v>41773.572262492453</v>
      </c>
      <c r="L2584" s="2">
        <f t="shared" si="528"/>
        <v>87180</v>
      </c>
      <c r="M2584" s="2">
        <f t="shared" si="529"/>
        <v>17600</v>
      </c>
      <c r="N2584" s="6">
        <f t="shared" si="530"/>
        <v>1</v>
      </c>
      <c r="O2584" s="2">
        <f t="shared" si="531"/>
        <v>7806.4277375075471</v>
      </c>
      <c r="P2584" s="2">
        <f t="shared" si="532"/>
        <v>7806.4277375075471</v>
      </c>
    </row>
    <row r="2585" spans="1:16">
      <c r="A2585" s="6">
        <v>3</v>
      </c>
      <c r="B2585" s="6">
        <v>20</v>
      </c>
      <c r="C2585" s="6">
        <v>8</v>
      </c>
      <c r="D2585" s="6">
        <f t="shared" si="520"/>
        <v>31</v>
      </c>
      <c r="E2585" s="5">
        <f t="shared" si="521"/>
        <v>359.37000000000012</v>
      </c>
      <c r="F2585" s="5">
        <f t="shared" si="522"/>
        <v>983.16986417423732</v>
      </c>
      <c r="G2585" s="5">
        <f t="shared" si="523"/>
        <v>397.61499642530839</v>
      </c>
      <c r="H2585" s="5">
        <f t="shared" si="524"/>
        <v>1740.1548605995458</v>
      </c>
      <c r="I2585" s="5">
        <f t="shared" si="525"/>
        <v>720</v>
      </c>
      <c r="J2585" s="5">
        <f t="shared" si="526"/>
        <v>1020.1548605995458</v>
      </c>
      <c r="K2585" s="2">
        <f t="shared" si="527"/>
        <v>42711.02188540878</v>
      </c>
      <c r="L2585" s="2">
        <f t="shared" si="528"/>
        <v>89880</v>
      </c>
      <c r="M2585" s="2">
        <f t="shared" si="529"/>
        <v>18480</v>
      </c>
      <c r="N2585" s="6">
        <f t="shared" si="530"/>
        <v>1</v>
      </c>
      <c r="O2585" s="2">
        <f t="shared" si="531"/>
        <v>8688.9781145912202</v>
      </c>
      <c r="P2585" s="2">
        <f t="shared" si="532"/>
        <v>8688.9781145912202</v>
      </c>
    </row>
    <row r="2586" spans="1:16">
      <c r="A2586" s="6">
        <v>3</v>
      </c>
      <c r="B2586" s="6">
        <v>20</v>
      </c>
      <c r="C2586" s="6">
        <v>9</v>
      </c>
      <c r="D2586" s="6">
        <f t="shared" si="520"/>
        <v>32</v>
      </c>
      <c r="E2586" s="5">
        <f t="shared" si="521"/>
        <v>359.37000000000012</v>
      </c>
      <c r="F2586" s="5">
        <f t="shared" si="522"/>
        <v>983.16986417423732</v>
      </c>
      <c r="G2586" s="5">
        <f t="shared" si="523"/>
        <v>452.90833186570285</v>
      </c>
      <c r="H2586" s="5">
        <f t="shared" si="524"/>
        <v>1795.4481960399403</v>
      </c>
      <c r="I2586" s="5">
        <f t="shared" si="525"/>
        <v>720</v>
      </c>
      <c r="J2586" s="5">
        <f t="shared" si="526"/>
        <v>1075.4481960399403</v>
      </c>
      <c r="K2586" s="2">
        <f t="shared" si="527"/>
        <v>43670.975625693405</v>
      </c>
      <c r="L2586" s="2">
        <f t="shared" si="528"/>
        <v>92580</v>
      </c>
      <c r="M2586" s="2">
        <f t="shared" si="529"/>
        <v>19360</v>
      </c>
      <c r="N2586" s="6">
        <f t="shared" si="530"/>
        <v>1</v>
      </c>
      <c r="O2586" s="2">
        <f t="shared" si="531"/>
        <v>9549.0243743065948</v>
      </c>
      <c r="P2586" s="2">
        <f t="shared" si="532"/>
        <v>9549.0243743065948</v>
      </c>
    </row>
    <row r="2587" spans="1:16">
      <c r="A2587" s="6">
        <v>3</v>
      </c>
      <c r="B2587" s="6">
        <v>20</v>
      </c>
      <c r="C2587" s="6">
        <v>10</v>
      </c>
      <c r="D2587" s="6">
        <f t="shared" si="520"/>
        <v>33</v>
      </c>
      <c r="E2587" s="5">
        <f t="shared" si="521"/>
        <v>359.37000000000012</v>
      </c>
      <c r="F2587" s="5">
        <f t="shared" si="522"/>
        <v>983.16986417423732</v>
      </c>
      <c r="G2587" s="5">
        <f t="shared" si="523"/>
        <v>509.52187334891573</v>
      </c>
      <c r="H2587" s="5">
        <f t="shared" si="524"/>
        <v>1852.0617375231532</v>
      </c>
      <c r="I2587" s="5">
        <f t="shared" si="525"/>
        <v>720</v>
      </c>
      <c r="J2587" s="5">
        <f t="shared" si="526"/>
        <v>1132.0617375231532</v>
      </c>
      <c r="K2587" s="2">
        <f t="shared" si="527"/>
        <v>44653.849609776968</v>
      </c>
      <c r="L2587" s="2">
        <f t="shared" si="528"/>
        <v>95280</v>
      </c>
      <c r="M2587" s="2">
        <f t="shared" si="529"/>
        <v>20240</v>
      </c>
      <c r="N2587" s="6">
        <f t="shared" si="530"/>
        <v>1</v>
      </c>
      <c r="O2587" s="2">
        <f t="shared" si="531"/>
        <v>10386.150390223032</v>
      </c>
      <c r="P2587" s="2">
        <f t="shared" si="532"/>
        <v>10386.150390223032</v>
      </c>
    </row>
    <row r="2588" spans="1:16">
      <c r="A2588" s="6">
        <v>3</v>
      </c>
      <c r="B2588" s="6">
        <v>20</v>
      </c>
      <c r="C2588" s="6">
        <v>11</v>
      </c>
      <c r="D2588" s="6">
        <f t="shared" si="520"/>
        <v>34</v>
      </c>
      <c r="E2588" s="5">
        <f t="shared" si="521"/>
        <v>359.37000000000012</v>
      </c>
      <c r="F2588" s="5">
        <f t="shared" si="522"/>
        <v>983.16986417423732</v>
      </c>
      <c r="G2588" s="5">
        <f t="shared" si="523"/>
        <v>567.47998644235474</v>
      </c>
      <c r="H2588" s="5">
        <f t="shared" si="524"/>
        <v>1910.0198506165921</v>
      </c>
      <c r="I2588" s="5">
        <f t="shared" si="525"/>
        <v>720</v>
      </c>
      <c r="J2588" s="5">
        <f t="shared" si="526"/>
        <v>1190.0198506165921</v>
      </c>
      <c r="K2588" s="2">
        <f t="shared" si="527"/>
        <v>45660.066850982505</v>
      </c>
      <c r="L2588" s="2">
        <f t="shared" si="528"/>
        <v>97980</v>
      </c>
      <c r="M2588" s="2">
        <f t="shared" si="529"/>
        <v>21120</v>
      </c>
      <c r="N2588" s="6">
        <f t="shared" si="530"/>
        <v>1</v>
      </c>
      <c r="O2588" s="2">
        <f t="shared" si="531"/>
        <v>11199.933149017495</v>
      </c>
      <c r="P2588" s="2">
        <f t="shared" si="532"/>
        <v>11199.933149017495</v>
      </c>
    </row>
    <row r="2589" spans="1:16">
      <c r="A2589" s="6">
        <v>3</v>
      </c>
      <c r="B2589" s="6">
        <v>20</v>
      </c>
      <c r="C2589" s="6">
        <v>12</v>
      </c>
      <c r="D2589" s="6">
        <f t="shared" si="520"/>
        <v>35</v>
      </c>
      <c r="E2589" s="5">
        <f t="shared" si="521"/>
        <v>359.37000000000012</v>
      </c>
      <c r="F2589" s="5">
        <f t="shared" si="522"/>
        <v>983.16986417423732</v>
      </c>
      <c r="G2589" s="5">
        <f t="shared" si="523"/>
        <v>626.80743957041921</v>
      </c>
      <c r="H2589" s="5">
        <f t="shared" si="524"/>
        <v>1969.3473037446565</v>
      </c>
      <c r="I2589" s="5">
        <f t="shared" si="525"/>
        <v>720</v>
      </c>
      <c r="J2589" s="5">
        <f t="shared" si="526"/>
        <v>1249.3473037446565</v>
      </c>
      <c r="K2589" s="2">
        <f t="shared" si="527"/>
        <v>46690.057356678066</v>
      </c>
      <c r="L2589" s="2">
        <f t="shared" si="528"/>
        <v>100680</v>
      </c>
      <c r="M2589" s="2">
        <f t="shared" si="529"/>
        <v>22000</v>
      </c>
      <c r="N2589" s="6">
        <f t="shared" si="530"/>
        <v>1</v>
      </c>
      <c r="O2589" s="2">
        <f t="shared" si="531"/>
        <v>11989.942643321934</v>
      </c>
      <c r="P2589" s="2">
        <f t="shared" si="532"/>
        <v>11989.942643321934</v>
      </c>
    </row>
    <row r="2590" spans="1:16">
      <c r="A2590" s="6">
        <v>3</v>
      </c>
      <c r="B2590" s="6">
        <v>20</v>
      </c>
      <c r="C2590" s="6">
        <v>13</v>
      </c>
      <c r="D2590" s="6">
        <f t="shared" si="520"/>
        <v>36</v>
      </c>
      <c r="E2590" s="5">
        <f t="shared" si="521"/>
        <v>359.37000000000012</v>
      </c>
      <c r="F2590" s="5">
        <f t="shared" si="522"/>
        <v>983.16986417423732</v>
      </c>
      <c r="G2590" s="5">
        <f t="shared" si="523"/>
        <v>687.52941027880343</v>
      </c>
      <c r="H2590" s="5">
        <f t="shared" si="524"/>
        <v>2030.0692744530409</v>
      </c>
      <c r="I2590" s="5">
        <f t="shared" si="525"/>
        <v>720</v>
      </c>
      <c r="J2590" s="5">
        <f t="shared" si="526"/>
        <v>1310.0692744530409</v>
      </c>
      <c r="K2590" s="2">
        <f t="shared" si="527"/>
        <v>47744.258237031958</v>
      </c>
      <c r="L2590" s="2">
        <f t="shared" si="528"/>
        <v>103380</v>
      </c>
      <c r="M2590" s="2">
        <f t="shared" si="529"/>
        <v>22880</v>
      </c>
      <c r="N2590" s="6">
        <f t="shared" si="530"/>
        <v>1</v>
      </c>
      <c r="O2590" s="2">
        <f t="shared" si="531"/>
        <v>12755.741762968042</v>
      </c>
      <c r="P2590" s="2">
        <f t="shared" si="532"/>
        <v>12755.741762968042</v>
      </c>
    </row>
    <row r="2591" spans="1:16">
      <c r="A2591" s="6">
        <v>3</v>
      </c>
      <c r="B2591" s="6">
        <v>20</v>
      </c>
      <c r="C2591" s="6">
        <v>14</v>
      </c>
      <c r="D2591" s="6">
        <f t="shared" si="520"/>
        <v>37</v>
      </c>
      <c r="E2591" s="5">
        <f t="shared" si="521"/>
        <v>359.37000000000012</v>
      </c>
      <c r="F2591" s="5">
        <f t="shared" si="522"/>
        <v>983.16986417423732</v>
      </c>
      <c r="G2591" s="5">
        <f t="shared" si="523"/>
        <v>749.67149159246469</v>
      </c>
      <c r="H2591" s="5">
        <f t="shared" si="524"/>
        <v>2092.2113557667021</v>
      </c>
      <c r="I2591" s="5">
        <f t="shared" si="525"/>
        <v>720</v>
      </c>
      <c r="J2591" s="5">
        <f t="shared" si="526"/>
        <v>1372.2113557667021</v>
      </c>
      <c r="K2591" s="2">
        <f t="shared" si="527"/>
        <v>48823.113815394128</v>
      </c>
      <c r="L2591" s="2">
        <f t="shared" si="528"/>
        <v>106080</v>
      </c>
      <c r="M2591" s="2">
        <f t="shared" si="529"/>
        <v>23760</v>
      </c>
      <c r="N2591" s="6">
        <f t="shared" si="530"/>
        <v>1</v>
      </c>
      <c r="O2591" s="2">
        <f t="shared" si="531"/>
        <v>13496.886184605872</v>
      </c>
      <c r="P2591" s="2">
        <f t="shared" si="532"/>
        <v>13496.886184605872</v>
      </c>
    </row>
    <row r="2592" spans="1:16">
      <c r="A2592" s="6">
        <v>3</v>
      </c>
      <c r="B2592" s="6">
        <v>20</v>
      </c>
      <c r="C2592" s="6">
        <v>15</v>
      </c>
      <c r="D2592" s="6">
        <f t="shared" si="520"/>
        <v>38</v>
      </c>
      <c r="E2592" s="5">
        <f t="shared" si="521"/>
        <v>359.37000000000012</v>
      </c>
      <c r="F2592" s="5">
        <f t="shared" si="522"/>
        <v>983.16986417423732</v>
      </c>
      <c r="G2592" s="5">
        <f t="shared" si="523"/>
        <v>813.25969846861108</v>
      </c>
      <c r="H2592" s="5">
        <f t="shared" si="524"/>
        <v>2155.7995626428483</v>
      </c>
      <c r="I2592" s="5">
        <f t="shared" si="525"/>
        <v>720</v>
      </c>
      <c r="J2592" s="5">
        <f t="shared" si="526"/>
        <v>1435.7995626428483</v>
      </c>
      <c r="K2592" s="2">
        <f t="shared" si="527"/>
        <v>49927.075740327229</v>
      </c>
      <c r="L2592" s="2">
        <f t="shared" si="528"/>
        <v>108780</v>
      </c>
      <c r="M2592" s="2">
        <f t="shared" si="529"/>
        <v>24640</v>
      </c>
      <c r="N2592" s="6">
        <f t="shared" si="530"/>
        <v>1</v>
      </c>
      <c r="O2592" s="2">
        <f t="shared" si="531"/>
        <v>14212.924259672771</v>
      </c>
      <c r="P2592" s="2">
        <f t="shared" si="532"/>
        <v>14212.924259672771</v>
      </c>
    </row>
    <row r="2593" spans="1:16">
      <c r="A2593" s="6">
        <v>3</v>
      </c>
      <c r="B2593" s="6">
        <v>20</v>
      </c>
      <c r="C2593" s="6">
        <v>16</v>
      </c>
      <c r="D2593" s="6">
        <f t="shared" si="520"/>
        <v>39</v>
      </c>
      <c r="E2593" s="5">
        <f t="shared" si="521"/>
        <v>359.37000000000012</v>
      </c>
      <c r="F2593" s="5">
        <f t="shared" si="522"/>
        <v>983.16986417423732</v>
      </c>
      <c r="G2593" s="5">
        <f t="shared" si="523"/>
        <v>878.32047434610013</v>
      </c>
      <c r="H2593" s="5">
        <f t="shared" si="524"/>
        <v>2220.8603385203378</v>
      </c>
      <c r="I2593" s="5">
        <f t="shared" si="525"/>
        <v>720</v>
      </c>
      <c r="J2593" s="5">
        <f t="shared" si="526"/>
        <v>1500.8603385203378</v>
      </c>
      <c r="K2593" s="2">
        <f t="shared" si="527"/>
        <v>51056.603099311418</v>
      </c>
      <c r="L2593" s="2">
        <f t="shared" si="528"/>
        <v>111480</v>
      </c>
      <c r="M2593" s="2">
        <f t="shared" si="529"/>
        <v>25520</v>
      </c>
      <c r="N2593" s="6">
        <f t="shared" si="530"/>
        <v>1</v>
      </c>
      <c r="O2593" s="2">
        <f t="shared" si="531"/>
        <v>14903.396900688582</v>
      </c>
      <c r="P2593" s="2">
        <f t="shared" si="532"/>
        <v>14903.396900688582</v>
      </c>
    </row>
    <row r="2594" spans="1:16">
      <c r="A2594" s="6">
        <v>3</v>
      </c>
      <c r="B2594" s="6">
        <v>20</v>
      </c>
      <c r="C2594" s="6">
        <v>17</v>
      </c>
      <c r="D2594" s="6">
        <f t="shared" si="520"/>
        <v>40</v>
      </c>
      <c r="E2594" s="5">
        <f t="shared" si="521"/>
        <v>359.37000000000012</v>
      </c>
      <c r="F2594" s="5">
        <f t="shared" si="522"/>
        <v>983.16986417423732</v>
      </c>
      <c r="G2594" s="5">
        <f t="shared" si="523"/>
        <v>944.88069779264049</v>
      </c>
      <c r="H2594" s="5">
        <f t="shared" si="524"/>
        <v>2287.4205619668778</v>
      </c>
      <c r="I2594" s="5">
        <f t="shared" si="525"/>
        <v>720</v>
      </c>
      <c r="J2594" s="5">
        <f t="shared" si="526"/>
        <v>1567.4205619668778</v>
      </c>
      <c r="K2594" s="2">
        <f t="shared" si="527"/>
        <v>52212.162534147181</v>
      </c>
      <c r="L2594" s="2">
        <f t="shared" si="528"/>
        <v>114180</v>
      </c>
      <c r="M2594" s="2">
        <f t="shared" si="529"/>
        <v>26400</v>
      </c>
      <c r="N2594" s="6">
        <f t="shared" si="530"/>
        <v>1</v>
      </c>
      <c r="O2594" s="2">
        <f t="shared" si="531"/>
        <v>15567.837465852819</v>
      </c>
      <c r="P2594" s="2">
        <f t="shared" si="532"/>
        <v>15567.837465852819</v>
      </c>
    </row>
    <row r="2595" spans="1:16">
      <c r="A2595" s="6">
        <v>3</v>
      </c>
      <c r="B2595" s="6">
        <v>20</v>
      </c>
      <c r="C2595" s="6">
        <v>18</v>
      </c>
      <c r="D2595" s="6">
        <f t="shared" si="520"/>
        <v>41</v>
      </c>
      <c r="E2595" s="5">
        <f t="shared" si="521"/>
        <v>359.37000000000012</v>
      </c>
      <c r="F2595" s="5">
        <f t="shared" si="522"/>
        <v>983.16986417423732</v>
      </c>
      <c r="G2595" s="5">
        <f t="shared" si="523"/>
        <v>1012.9676892512279</v>
      </c>
      <c r="H2595" s="5">
        <f t="shared" si="524"/>
        <v>2355.5075534254652</v>
      </c>
      <c r="I2595" s="5">
        <f t="shared" si="525"/>
        <v>720</v>
      </c>
      <c r="J2595" s="5">
        <f t="shared" si="526"/>
        <v>1635.5075534254652</v>
      </c>
      <c r="K2595" s="2">
        <f t="shared" si="527"/>
        <v>53394.228358080989</v>
      </c>
      <c r="L2595" s="2">
        <f t="shared" si="528"/>
        <v>116880</v>
      </c>
      <c r="M2595" s="2">
        <f t="shared" si="529"/>
        <v>27280</v>
      </c>
      <c r="N2595" s="6">
        <f t="shared" si="530"/>
        <v>1</v>
      </c>
      <c r="O2595" s="2">
        <f t="shared" si="531"/>
        <v>16205.771641919011</v>
      </c>
      <c r="P2595" s="2">
        <f t="shared" si="532"/>
        <v>16205.771641919011</v>
      </c>
    </row>
    <row r="2596" spans="1:16">
      <c r="A2596" s="6">
        <v>3</v>
      </c>
      <c r="B2596" s="6">
        <v>20</v>
      </c>
      <c r="C2596" s="6">
        <v>19</v>
      </c>
      <c r="D2596" s="6">
        <f t="shared" si="520"/>
        <v>42</v>
      </c>
      <c r="E2596" s="5">
        <f t="shared" si="521"/>
        <v>359.37000000000012</v>
      </c>
      <c r="F2596" s="5">
        <f t="shared" si="522"/>
        <v>983.16986417423732</v>
      </c>
      <c r="G2596" s="5">
        <f t="shared" si="523"/>
        <v>1082.6092178872495</v>
      </c>
      <c r="H2596" s="5">
        <f t="shared" si="524"/>
        <v>2425.1490820614872</v>
      </c>
      <c r="I2596" s="5">
        <f t="shared" si="525"/>
        <v>720</v>
      </c>
      <c r="J2596" s="5">
        <f t="shared" si="526"/>
        <v>1705.1490820614872</v>
      </c>
      <c r="K2596" s="2">
        <f t="shared" si="527"/>
        <v>54603.282674678601</v>
      </c>
      <c r="L2596" s="2">
        <f t="shared" si="528"/>
        <v>119580</v>
      </c>
      <c r="M2596" s="2">
        <f t="shared" si="529"/>
        <v>28160</v>
      </c>
      <c r="N2596" s="6">
        <f t="shared" si="530"/>
        <v>1</v>
      </c>
      <c r="O2596" s="2">
        <f t="shared" si="531"/>
        <v>16816.717325321399</v>
      </c>
      <c r="P2596" s="2">
        <f t="shared" si="532"/>
        <v>16816.717325321399</v>
      </c>
    </row>
    <row r="2597" spans="1:16">
      <c r="A2597" s="6">
        <v>3</v>
      </c>
      <c r="B2597" s="6">
        <v>20</v>
      </c>
      <c r="C2597" s="6">
        <v>20</v>
      </c>
      <c r="D2597" s="6">
        <f t="shared" si="520"/>
        <v>43</v>
      </c>
      <c r="E2597" s="5">
        <f t="shared" si="521"/>
        <v>359.37000000000012</v>
      </c>
      <c r="F2597" s="5">
        <f t="shared" si="522"/>
        <v>983.16986417423732</v>
      </c>
      <c r="G2597" s="5">
        <f t="shared" si="523"/>
        <v>1153.8335085377266</v>
      </c>
      <c r="H2597" s="5">
        <f t="shared" si="524"/>
        <v>2496.3733727119643</v>
      </c>
      <c r="I2597" s="5">
        <f t="shared" si="525"/>
        <v>720</v>
      </c>
      <c r="J2597" s="5">
        <f t="shared" si="526"/>
        <v>1776.3733727119643</v>
      </c>
      <c r="K2597" s="2">
        <f t="shared" si="527"/>
        <v>55839.815498471602</v>
      </c>
      <c r="L2597" s="2">
        <f t="shared" si="528"/>
        <v>122280</v>
      </c>
      <c r="M2597" s="2">
        <f t="shared" si="529"/>
        <v>29040</v>
      </c>
      <c r="N2597" s="6">
        <f t="shared" si="530"/>
        <v>1</v>
      </c>
      <c r="O2597" s="2">
        <f t="shared" si="531"/>
        <v>17400.184501528398</v>
      </c>
      <c r="P2597" s="2">
        <f t="shared" si="532"/>
        <v>17400.184501528398</v>
      </c>
    </row>
    <row r="2598" spans="1:16">
      <c r="A2598" s="6">
        <v>3</v>
      </c>
      <c r="B2598" s="6">
        <v>20</v>
      </c>
      <c r="C2598" s="6">
        <v>21</v>
      </c>
      <c r="D2598" s="6">
        <f t="shared" si="520"/>
        <v>44</v>
      </c>
      <c r="E2598" s="5">
        <f t="shared" si="521"/>
        <v>359.37000000000012</v>
      </c>
      <c r="F2598" s="5">
        <f t="shared" si="522"/>
        <v>983.16986417423732</v>
      </c>
      <c r="G2598" s="5">
        <f t="shared" si="523"/>
        <v>1226.6692487641703</v>
      </c>
      <c r="H2598" s="5">
        <f t="shared" si="524"/>
        <v>2569.209112938408</v>
      </c>
      <c r="I2598" s="5">
        <f t="shared" si="525"/>
        <v>720</v>
      </c>
      <c r="J2598" s="5">
        <f t="shared" si="526"/>
        <v>1849.209112938408</v>
      </c>
      <c r="K2598" s="2">
        <f t="shared" si="527"/>
        <v>57104.32487740292</v>
      </c>
      <c r="L2598" s="2">
        <f t="shared" si="528"/>
        <v>124980</v>
      </c>
      <c r="M2598" s="2">
        <f t="shared" si="529"/>
        <v>29920</v>
      </c>
      <c r="N2598" s="6">
        <f t="shared" si="530"/>
        <v>1</v>
      </c>
      <c r="O2598" s="2">
        <f t="shared" si="531"/>
        <v>17955.67512259708</v>
      </c>
      <c r="P2598" s="2">
        <f t="shared" si="532"/>
        <v>17955.67512259708</v>
      </c>
    </row>
    <row r="2599" spans="1:16">
      <c r="A2599" s="6">
        <v>3</v>
      </c>
      <c r="B2599" s="6">
        <v>20</v>
      </c>
      <c r="C2599" s="6">
        <v>22</v>
      </c>
      <c r="D2599" s="6">
        <f t="shared" si="520"/>
        <v>45</v>
      </c>
      <c r="E2599" s="5">
        <f t="shared" si="521"/>
        <v>359.37000000000012</v>
      </c>
      <c r="F2599" s="5">
        <f t="shared" si="522"/>
        <v>983.16986417423732</v>
      </c>
      <c r="G2599" s="5">
        <f t="shared" si="523"/>
        <v>1301.1455960105666</v>
      </c>
      <c r="H2599" s="5">
        <f t="shared" si="524"/>
        <v>2643.685460184804</v>
      </c>
      <c r="I2599" s="5">
        <f t="shared" si="525"/>
        <v>720</v>
      </c>
      <c r="J2599" s="5">
        <f t="shared" si="526"/>
        <v>1923.685460184804</v>
      </c>
      <c r="K2599" s="2">
        <f t="shared" si="527"/>
        <v>58397.317017097288</v>
      </c>
      <c r="L2599" s="2">
        <f t="shared" si="528"/>
        <v>127680</v>
      </c>
      <c r="M2599" s="2">
        <f t="shared" si="529"/>
        <v>30800</v>
      </c>
      <c r="N2599" s="6">
        <f t="shared" si="530"/>
        <v>1</v>
      </c>
      <c r="O2599" s="2">
        <f t="shared" si="531"/>
        <v>18482.682982902712</v>
      </c>
      <c r="P2599" s="2">
        <f t="shared" si="532"/>
        <v>18482.682982902712</v>
      </c>
    </row>
    <row r="2600" spans="1:16">
      <c r="A2600" s="6">
        <v>3</v>
      </c>
      <c r="B2600" s="6">
        <v>20</v>
      </c>
      <c r="C2600" s="6">
        <v>23</v>
      </c>
      <c r="D2600" s="6">
        <f t="shared" si="520"/>
        <v>46</v>
      </c>
      <c r="E2600" s="5">
        <f t="shared" si="521"/>
        <v>359.37000000000012</v>
      </c>
      <c r="F2600" s="5">
        <f t="shared" si="522"/>
        <v>983.16986417423732</v>
      </c>
      <c r="G2600" s="5">
        <f t="shared" si="523"/>
        <v>1377.292184868003</v>
      </c>
      <c r="H2600" s="5">
        <f t="shared" si="524"/>
        <v>2719.8320490422402</v>
      </c>
      <c r="I2600" s="5">
        <f t="shared" si="525"/>
        <v>720</v>
      </c>
      <c r="J2600" s="5">
        <f t="shared" si="526"/>
        <v>1999.8320490422402</v>
      </c>
      <c r="K2600" s="2">
        <f t="shared" si="527"/>
        <v>59719.306406983334</v>
      </c>
      <c r="L2600" s="2">
        <f t="shared" si="528"/>
        <v>130380</v>
      </c>
      <c r="M2600" s="2">
        <f t="shared" si="529"/>
        <v>31680</v>
      </c>
      <c r="N2600" s="6">
        <f t="shared" si="530"/>
        <v>1</v>
      </c>
      <c r="O2600" s="2">
        <f t="shared" si="531"/>
        <v>18980.693593016666</v>
      </c>
      <c r="P2600" s="2">
        <f t="shared" si="532"/>
        <v>18980.693593016666</v>
      </c>
    </row>
    <row r="2601" spans="1:16">
      <c r="A2601" s="6">
        <v>3</v>
      </c>
      <c r="B2601" s="6">
        <v>20</v>
      </c>
      <c r="C2601" s="6">
        <v>24</v>
      </c>
      <c r="D2601" s="6">
        <f t="shared" si="520"/>
        <v>47</v>
      </c>
      <c r="E2601" s="5">
        <f t="shared" si="521"/>
        <v>359.37000000000012</v>
      </c>
      <c r="F2601" s="5">
        <f t="shared" si="522"/>
        <v>983.16986417423732</v>
      </c>
      <c r="G2601" s="5">
        <f t="shared" si="523"/>
        <v>1455.1391344474989</v>
      </c>
      <c r="H2601" s="5">
        <f t="shared" si="524"/>
        <v>2797.6789986217364</v>
      </c>
      <c r="I2601" s="5">
        <f t="shared" si="525"/>
        <v>720</v>
      </c>
      <c r="J2601" s="5">
        <f t="shared" si="526"/>
        <v>2077.6789986217364</v>
      </c>
      <c r="K2601" s="2">
        <f t="shared" si="527"/>
        <v>61070.815948294032</v>
      </c>
      <c r="L2601" s="2">
        <f t="shared" si="528"/>
        <v>133080</v>
      </c>
      <c r="M2601" s="2">
        <f t="shared" si="529"/>
        <v>32560</v>
      </c>
      <c r="N2601" s="6">
        <f t="shared" si="530"/>
        <v>1</v>
      </c>
      <c r="O2601" s="2">
        <f t="shared" si="531"/>
        <v>19449.184051705968</v>
      </c>
      <c r="P2601" s="2">
        <f t="shared" si="532"/>
        <v>19449.184051705968</v>
      </c>
    </row>
    <row r="2602" spans="1:16">
      <c r="A2602" s="6">
        <v>3</v>
      </c>
      <c r="B2602" s="6">
        <v>20</v>
      </c>
      <c r="C2602" s="6">
        <v>25</v>
      </c>
      <c r="D2602" s="6">
        <f t="shared" si="520"/>
        <v>48</v>
      </c>
      <c r="E2602" s="5">
        <f t="shared" si="521"/>
        <v>359.37000000000012</v>
      </c>
      <c r="F2602" s="5">
        <f t="shared" si="522"/>
        <v>983.16986417423732</v>
      </c>
      <c r="G2602" s="5">
        <f t="shared" si="523"/>
        <v>1534.7170558625965</v>
      </c>
      <c r="H2602" s="5">
        <f t="shared" si="524"/>
        <v>2877.2569200368339</v>
      </c>
      <c r="I2602" s="5">
        <f t="shared" si="525"/>
        <v>720</v>
      </c>
      <c r="J2602" s="5">
        <f t="shared" si="526"/>
        <v>2157.2569200368339</v>
      </c>
      <c r="K2602" s="2">
        <f t="shared" si="527"/>
        <v>62452.377083972809</v>
      </c>
      <c r="L2602" s="2">
        <f t="shared" si="528"/>
        <v>135780</v>
      </c>
      <c r="M2602" s="2">
        <f t="shared" si="529"/>
        <v>33440</v>
      </c>
      <c r="N2602" s="6">
        <f t="shared" si="530"/>
        <v>1</v>
      </c>
      <c r="O2602" s="2">
        <f t="shared" si="531"/>
        <v>19887.622916027191</v>
      </c>
      <c r="P2602" s="2">
        <f t="shared" si="532"/>
        <v>19887.622916027191</v>
      </c>
    </row>
    <row r="2603" spans="1:16">
      <c r="A2603" s="6">
        <v>3</v>
      </c>
      <c r="B2603" s="6">
        <v>20</v>
      </c>
      <c r="C2603" s="6">
        <v>26</v>
      </c>
      <c r="D2603" s="6">
        <f t="shared" si="520"/>
        <v>49</v>
      </c>
      <c r="E2603" s="5">
        <f t="shared" si="521"/>
        <v>359.37000000000012</v>
      </c>
      <c r="F2603" s="5">
        <f t="shared" si="522"/>
        <v>983.16986417423732</v>
      </c>
      <c r="G2603" s="5">
        <f t="shared" si="523"/>
        <v>1616.0570598233144</v>
      </c>
      <c r="H2603" s="5">
        <f t="shared" si="524"/>
        <v>2958.596923997552</v>
      </c>
      <c r="I2603" s="5">
        <f t="shared" si="525"/>
        <v>720</v>
      </c>
      <c r="J2603" s="5">
        <f t="shared" si="526"/>
        <v>2238.596923997552</v>
      </c>
      <c r="K2603" s="2">
        <f t="shared" si="527"/>
        <v>63864.529930513054</v>
      </c>
      <c r="L2603" s="2">
        <f t="shared" si="528"/>
        <v>138480</v>
      </c>
      <c r="M2603" s="2">
        <f t="shared" si="529"/>
        <v>34320</v>
      </c>
      <c r="N2603" s="6">
        <f t="shared" si="530"/>
        <v>1</v>
      </c>
      <c r="O2603" s="2">
        <f t="shared" si="531"/>
        <v>20295.470069486946</v>
      </c>
      <c r="P2603" s="2">
        <f t="shared" si="532"/>
        <v>20295.470069486946</v>
      </c>
    </row>
    <row r="2604" spans="1:16">
      <c r="A2604" s="6">
        <v>3</v>
      </c>
      <c r="B2604" s="6">
        <v>20</v>
      </c>
      <c r="C2604" s="6">
        <v>27</v>
      </c>
      <c r="D2604" s="6">
        <f t="shared" si="520"/>
        <v>50</v>
      </c>
      <c r="E2604" s="5">
        <f t="shared" si="521"/>
        <v>359.37000000000012</v>
      </c>
      <c r="F2604" s="5">
        <f t="shared" si="522"/>
        <v>983.16986417423732</v>
      </c>
      <c r="G2604" s="5">
        <f t="shared" si="523"/>
        <v>1699.1907643430709</v>
      </c>
      <c r="H2604" s="5">
        <f t="shared" si="524"/>
        <v>3041.7306285173081</v>
      </c>
      <c r="I2604" s="5">
        <f t="shared" si="525"/>
        <v>720</v>
      </c>
      <c r="J2604" s="5">
        <f t="shared" si="526"/>
        <v>2321.7306285173081</v>
      </c>
      <c r="K2604" s="2">
        <f t="shared" si="527"/>
        <v>65307.823411758822</v>
      </c>
      <c r="L2604" s="2">
        <f t="shared" si="528"/>
        <v>141180</v>
      </c>
      <c r="M2604" s="2">
        <f t="shared" si="529"/>
        <v>35200</v>
      </c>
      <c r="N2604" s="6">
        <f t="shared" si="530"/>
        <v>1</v>
      </c>
      <c r="O2604" s="2">
        <f t="shared" si="531"/>
        <v>20672.176588241178</v>
      </c>
      <c r="P2604" s="2">
        <f t="shared" si="532"/>
        <v>20672.176588241178</v>
      </c>
    </row>
    <row r="2605" spans="1:16">
      <c r="A2605" s="6">
        <v>3</v>
      </c>
      <c r="B2605" s="6">
        <v>20</v>
      </c>
      <c r="C2605" s="6">
        <v>28</v>
      </c>
      <c r="D2605" s="6">
        <f t="shared" si="520"/>
        <v>51</v>
      </c>
      <c r="E2605" s="5">
        <f t="shared" si="521"/>
        <v>359.37000000000012</v>
      </c>
      <c r="F2605" s="5">
        <f t="shared" si="522"/>
        <v>983.16986417423732</v>
      </c>
      <c r="G2605" s="5">
        <f t="shared" si="523"/>
        <v>1784.1503025602246</v>
      </c>
      <c r="H2605" s="5">
        <f t="shared" si="524"/>
        <v>3126.6901667344619</v>
      </c>
      <c r="I2605" s="5">
        <f t="shared" si="525"/>
        <v>720</v>
      </c>
      <c r="J2605" s="5">
        <f t="shared" si="526"/>
        <v>2406.6901667344619</v>
      </c>
      <c r="K2605" s="2">
        <f t="shared" si="527"/>
        <v>66782.815394695528</v>
      </c>
      <c r="L2605" s="2">
        <f t="shared" si="528"/>
        <v>143880</v>
      </c>
      <c r="M2605" s="2">
        <f t="shared" si="529"/>
        <v>36080</v>
      </c>
      <c r="N2605" s="6">
        <f t="shared" si="530"/>
        <v>1</v>
      </c>
      <c r="O2605" s="2">
        <f t="shared" si="531"/>
        <v>21017.184605304472</v>
      </c>
      <c r="P2605" s="2">
        <f t="shared" si="532"/>
        <v>21017.184605304472</v>
      </c>
    </row>
    <row r="2606" spans="1:16">
      <c r="A2606" s="6">
        <v>3</v>
      </c>
      <c r="B2606" s="6">
        <v>20</v>
      </c>
      <c r="C2606" s="6">
        <v>29</v>
      </c>
      <c r="D2606" s="6">
        <f t="shared" si="520"/>
        <v>52</v>
      </c>
      <c r="E2606" s="5">
        <f t="shared" si="521"/>
        <v>359.37000000000012</v>
      </c>
      <c r="F2606" s="5">
        <f t="shared" si="522"/>
        <v>983.16986417423732</v>
      </c>
      <c r="G2606" s="5">
        <f t="shared" si="523"/>
        <v>1870.9683306758782</v>
      </c>
      <c r="H2606" s="5">
        <f t="shared" si="524"/>
        <v>3213.5081948501156</v>
      </c>
      <c r="I2606" s="5">
        <f t="shared" si="525"/>
        <v>720</v>
      </c>
      <c r="J2606" s="5">
        <f t="shared" si="526"/>
        <v>2493.5081948501156</v>
      </c>
      <c r="K2606" s="2">
        <f t="shared" si="527"/>
        <v>68290.072827258948</v>
      </c>
      <c r="L2606" s="2">
        <f t="shared" si="528"/>
        <v>146580</v>
      </c>
      <c r="M2606" s="2">
        <f t="shared" si="529"/>
        <v>36960</v>
      </c>
      <c r="N2606" s="6">
        <f t="shared" si="530"/>
        <v>1</v>
      </c>
      <c r="O2606" s="2">
        <f t="shared" si="531"/>
        <v>21329.927172741052</v>
      </c>
      <c r="P2606" s="2">
        <f t="shared" si="532"/>
        <v>21329.927172741052</v>
      </c>
    </row>
    <row r="2607" spans="1:16">
      <c r="A2607" s="6">
        <v>3</v>
      </c>
      <c r="B2607" s="6">
        <v>20</v>
      </c>
      <c r="C2607" s="6">
        <v>30</v>
      </c>
      <c r="D2607" s="6">
        <f t="shared" si="520"/>
        <v>53</v>
      </c>
      <c r="E2607" s="5">
        <f t="shared" si="521"/>
        <v>359.37000000000012</v>
      </c>
      <c r="F2607" s="5">
        <f t="shared" si="522"/>
        <v>983.16986417423732</v>
      </c>
      <c r="G2607" s="5">
        <f t="shared" si="523"/>
        <v>1959.6780360096488</v>
      </c>
      <c r="H2607" s="5">
        <f t="shared" si="524"/>
        <v>3302.2179001838863</v>
      </c>
      <c r="I2607" s="5">
        <f t="shared" si="525"/>
        <v>720</v>
      </c>
      <c r="J2607" s="5">
        <f t="shared" si="526"/>
        <v>2582.2179001838863</v>
      </c>
      <c r="K2607" s="2">
        <f t="shared" si="527"/>
        <v>69830.171878192472</v>
      </c>
      <c r="L2607" s="2">
        <f t="shared" si="528"/>
        <v>149280</v>
      </c>
      <c r="M2607" s="2">
        <f t="shared" si="529"/>
        <v>37840</v>
      </c>
      <c r="N2607" s="6">
        <f t="shared" si="530"/>
        <v>1</v>
      </c>
      <c r="O2607" s="2">
        <f t="shared" si="531"/>
        <v>21609.828121807528</v>
      </c>
      <c r="P2607" s="2">
        <f t="shared" si="532"/>
        <v>21609.828121807528</v>
      </c>
    </row>
    <row r="2608" spans="1:16">
      <c r="A2608" s="6">
        <v>4</v>
      </c>
      <c r="B2608" s="6">
        <v>0</v>
      </c>
      <c r="C2608" s="6">
        <v>0</v>
      </c>
      <c r="D2608" s="6">
        <f t="shared" si="520"/>
        <v>4</v>
      </c>
      <c r="E2608" s="5">
        <f t="shared" si="521"/>
        <v>527.07600000000014</v>
      </c>
      <c r="F2608" s="5">
        <f t="shared" si="522"/>
        <v>0</v>
      </c>
      <c r="G2608" s="5">
        <f t="shared" si="523"/>
        <v>0</v>
      </c>
      <c r="H2608" s="5">
        <f t="shared" si="524"/>
        <v>527.07600000000014</v>
      </c>
      <c r="I2608" s="5">
        <f t="shared" si="525"/>
        <v>527.07600000000014</v>
      </c>
      <c r="J2608" s="5">
        <f t="shared" si="526"/>
        <v>0</v>
      </c>
      <c r="K2608" s="2">
        <f t="shared" si="527"/>
        <v>18301.250000000004</v>
      </c>
      <c r="L2608" s="2">
        <f t="shared" si="528"/>
        <v>35200</v>
      </c>
      <c r="M2608" s="2">
        <f t="shared" si="529"/>
        <v>3520</v>
      </c>
      <c r="N2608" s="6">
        <f t="shared" si="530"/>
        <v>1</v>
      </c>
      <c r="O2608" s="2">
        <f t="shared" si="531"/>
        <v>-6621.2500000000036</v>
      </c>
      <c r="P2608" s="2">
        <f t="shared" si="532"/>
        <v>-6621.2500000000036</v>
      </c>
    </row>
    <row r="2609" spans="1:16">
      <c r="A2609" s="6">
        <v>4</v>
      </c>
      <c r="B2609" s="6">
        <v>0</v>
      </c>
      <c r="C2609" s="6">
        <v>1</v>
      </c>
      <c r="D2609" s="6">
        <f t="shared" si="520"/>
        <v>5</v>
      </c>
      <c r="E2609" s="5">
        <f t="shared" si="521"/>
        <v>527.07600000000014</v>
      </c>
      <c r="F2609" s="5">
        <f t="shared" si="522"/>
        <v>0</v>
      </c>
      <c r="G2609" s="5">
        <f t="shared" si="523"/>
        <v>45.5625</v>
      </c>
      <c r="H2609" s="5">
        <f t="shared" si="524"/>
        <v>572.63850000000014</v>
      </c>
      <c r="I2609" s="5">
        <f t="shared" si="525"/>
        <v>572.63850000000014</v>
      </c>
      <c r="J2609" s="5">
        <f t="shared" si="526"/>
        <v>0</v>
      </c>
      <c r="K2609" s="2">
        <f t="shared" si="527"/>
        <v>19883.281250000004</v>
      </c>
      <c r="L2609" s="2">
        <f t="shared" si="528"/>
        <v>37900</v>
      </c>
      <c r="M2609" s="2">
        <f t="shared" si="529"/>
        <v>4400</v>
      </c>
      <c r="N2609" s="6">
        <f t="shared" si="530"/>
        <v>1</v>
      </c>
      <c r="O2609" s="2">
        <f t="shared" si="531"/>
        <v>-6383.2812500000036</v>
      </c>
      <c r="P2609" s="2">
        <f t="shared" si="532"/>
        <v>-6383.2812500000036</v>
      </c>
    </row>
    <row r="2610" spans="1:16">
      <c r="A2610" s="6">
        <v>4</v>
      </c>
      <c r="B2610" s="6">
        <v>0</v>
      </c>
      <c r="C2610" s="6">
        <v>2</v>
      </c>
      <c r="D2610" s="6">
        <f t="shared" si="520"/>
        <v>6</v>
      </c>
      <c r="E2610" s="5">
        <f t="shared" si="521"/>
        <v>527.07600000000014</v>
      </c>
      <c r="F2610" s="5">
        <f t="shared" si="522"/>
        <v>0</v>
      </c>
      <c r="G2610" s="5">
        <f t="shared" si="523"/>
        <v>92.264062499999994</v>
      </c>
      <c r="H2610" s="5">
        <f t="shared" si="524"/>
        <v>619.34006250000016</v>
      </c>
      <c r="I2610" s="5">
        <f t="shared" si="525"/>
        <v>619.34006250000016</v>
      </c>
      <c r="J2610" s="5">
        <f t="shared" si="526"/>
        <v>0</v>
      </c>
      <c r="K2610" s="2">
        <f t="shared" si="527"/>
        <v>21504.863281250004</v>
      </c>
      <c r="L2610" s="2">
        <f t="shared" si="528"/>
        <v>40600</v>
      </c>
      <c r="M2610" s="2">
        <f t="shared" si="529"/>
        <v>5280</v>
      </c>
      <c r="N2610" s="6">
        <f t="shared" si="530"/>
        <v>1</v>
      </c>
      <c r="O2610" s="2">
        <f t="shared" si="531"/>
        <v>-6184.8632812500036</v>
      </c>
      <c r="P2610" s="2">
        <f t="shared" si="532"/>
        <v>-6184.8632812500036</v>
      </c>
    </row>
    <row r="2611" spans="1:16">
      <c r="A2611" s="6">
        <v>4</v>
      </c>
      <c r="B2611" s="6">
        <v>0</v>
      </c>
      <c r="C2611" s="6">
        <v>3</v>
      </c>
      <c r="D2611" s="6">
        <f t="shared" si="520"/>
        <v>7</v>
      </c>
      <c r="E2611" s="5">
        <f t="shared" si="521"/>
        <v>527.07600000000014</v>
      </c>
      <c r="F2611" s="5">
        <f t="shared" si="522"/>
        <v>0</v>
      </c>
      <c r="G2611" s="5">
        <f t="shared" si="523"/>
        <v>140.12604492187498</v>
      </c>
      <c r="H2611" s="5">
        <f t="shared" si="524"/>
        <v>667.20204492187509</v>
      </c>
      <c r="I2611" s="5">
        <f t="shared" si="525"/>
        <v>667.20204492187509</v>
      </c>
      <c r="J2611" s="5">
        <f t="shared" si="526"/>
        <v>0</v>
      </c>
      <c r="K2611" s="2">
        <f t="shared" si="527"/>
        <v>23166.737670898441</v>
      </c>
      <c r="L2611" s="2">
        <f t="shared" si="528"/>
        <v>43300</v>
      </c>
      <c r="M2611" s="2">
        <f t="shared" si="529"/>
        <v>6160</v>
      </c>
      <c r="N2611" s="6">
        <f t="shared" si="530"/>
        <v>1</v>
      </c>
      <c r="O2611" s="2">
        <f t="shared" si="531"/>
        <v>-6026.7376708984411</v>
      </c>
      <c r="P2611" s="2">
        <f t="shared" si="532"/>
        <v>-6026.7376708984411</v>
      </c>
    </row>
    <row r="2612" spans="1:16">
      <c r="A2612" s="6">
        <v>4</v>
      </c>
      <c r="B2612" s="6">
        <v>0</v>
      </c>
      <c r="C2612" s="6">
        <v>4</v>
      </c>
      <c r="D2612" s="6">
        <f t="shared" si="520"/>
        <v>8</v>
      </c>
      <c r="E2612" s="5">
        <f t="shared" si="521"/>
        <v>527.07600000000014</v>
      </c>
      <c r="F2612" s="5">
        <f t="shared" si="522"/>
        <v>0</v>
      </c>
      <c r="G2612" s="5">
        <f t="shared" si="523"/>
        <v>189.17016064453125</v>
      </c>
      <c r="H2612" s="5">
        <f t="shared" si="524"/>
        <v>716.24616064453141</v>
      </c>
      <c r="I2612" s="5">
        <f t="shared" si="525"/>
        <v>716.24616064453141</v>
      </c>
      <c r="J2612" s="5">
        <f t="shared" si="526"/>
        <v>0</v>
      </c>
      <c r="K2612" s="2">
        <f t="shared" si="527"/>
        <v>24869.658355712894</v>
      </c>
      <c r="L2612" s="2">
        <f t="shared" si="528"/>
        <v>46000</v>
      </c>
      <c r="M2612" s="2">
        <f t="shared" si="529"/>
        <v>7040</v>
      </c>
      <c r="N2612" s="6">
        <f t="shared" si="530"/>
        <v>1</v>
      </c>
      <c r="O2612" s="2">
        <f t="shared" si="531"/>
        <v>-5909.6583557128943</v>
      </c>
      <c r="P2612" s="2">
        <f t="shared" si="532"/>
        <v>-5909.6583557128943</v>
      </c>
    </row>
    <row r="2613" spans="1:16">
      <c r="A2613" s="6">
        <v>4</v>
      </c>
      <c r="B2613" s="6">
        <v>0</v>
      </c>
      <c r="C2613" s="6">
        <v>5</v>
      </c>
      <c r="D2613" s="6">
        <f t="shared" si="520"/>
        <v>9</v>
      </c>
      <c r="E2613" s="5">
        <f t="shared" si="521"/>
        <v>527.07600000000014</v>
      </c>
      <c r="F2613" s="5">
        <f t="shared" si="522"/>
        <v>0</v>
      </c>
      <c r="G2613" s="5">
        <f t="shared" si="523"/>
        <v>239.41848456573481</v>
      </c>
      <c r="H2613" s="5">
        <f t="shared" si="524"/>
        <v>766.49448456573498</v>
      </c>
      <c r="I2613" s="5">
        <f t="shared" si="525"/>
        <v>720</v>
      </c>
      <c r="J2613" s="5">
        <f t="shared" si="526"/>
        <v>46.494484565734979</v>
      </c>
      <c r="K2613" s="2">
        <f t="shared" si="527"/>
        <v>25807.195912599567</v>
      </c>
      <c r="L2613" s="2">
        <f t="shared" si="528"/>
        <v>48700</v>
      </c>
      <c r="M2613" s="2">
        <f t="shared" si="529"/>
        <v>7920</v>
      </c>
      <c r="N2613" s="6">
        <f t="shared" si="530"/>
        <v>1</v>
      </c>
      <c r="O2613" s="2">
        <f t="shared" si="531"/>
        <v>-5027.1959125995672</v>
      </c>
      <c r="P2613" s="2">
        <f t="shared" si="532"/>
        <v>-5027.1959125995672</v>
      </c>
    </row>
    <row r="2614" spans="1:16">
      <c r="A2614" s="6">
        <v>4</v>
      </c>
      <c r="B2614" s="6">
        <v>0</v>
      </c>
      <c r="C2614" s="6">
        <v>6</v>
      </c>
      <c r="D2614" s="6">
        <f t="shared" si="520"/>
        <v>10</v>
      </c>
      <c r="E2614" s="5">
        <f t="shared" si="521"/>
        <v>527.07600000000014</v>
      </c>
      <c r="F2614" s="5">
        <f t="shared" si="522"/>
        <v>0</v>
      </c>
      <c r="G2614" s="5">
        <f t="shared" si="523"/>
        <v>290.89345874736784</v>
      </c>
      <c r="H2614" s="5">
        <f t="shared" si="524"/>
        <v>817.96945874736798</v>
      </c>
      <c r="I2614" s="5">
        <f t="shared" si="525"/>
        <v>720</v>
      </c>
      <c r="J2614" s="5">
        <f t="shared" si="526"/>
        <v>97.96945874736798</v>
      </c>
      <c r="K2614" s="2">
        <f t="shared" si="527"/>
        <v>26700.858658808473</v>
      </c>
      <c r="L2614" s="2">
        <f t="shared" si="528"/>
        <v>51400</v>
      </c>
      <c r="M2614" s="2">
        <f t="shared" si="529"/>
        <v>8800</v>
      </c>
      <c r="N2614" s="6">
        <f t="shared" si="530"/>
        <v>1</v>
      </c>
      <c r="O2614" s="2">
        <f t="shared" si="531"/>
        <v>-4100.8586588084727</v>
      </c>
      <c r="P2614" s="2">
        <f t="shared" si="532"/>
        <v>-4100.8586588084727</v>
      </c>
    </row>
    <row r="2615" spans="1:16">
      <c r="A2615" s="6">
        <v>4</v>
      </c>
      <c r="B2615" s="6">
        <v>0</v>
      </c>
      <c r="C2615" s="6">
        <v>7</v>
      </c>
      <c r="D2615" s="6">
        <f t="shared" si="520"/>
        <v>11</v>
      </c>
      <c r="E2615" s="5">
        <f t="shared" si="521"/>
        <v>527.07600000000014</v>
      </c>
      <c r="F2615" s="5">
        <f t="shared" si="522"/>
        <v>0</v>
      </c>
      <c r="G2615" s="5">
        <f t="shared" si="523"/>
        <v>343.61789814532818</v>
      </c>
      <c r="H2615" s="5">
        <f t="shared" si="524"/>
        <v>870.69389814532838</v>
      </c>
      <c r="I2615" s="5">
        <f t="shared" si="525"/>
        <v>720</v>
      </c>
      <c r="J2615" s="5">
        <f t="shared" si="526"/>
        <v>150.69389814532838</v>
      </c>
      <c r="K2615" s="2">
        <f t="shared" si="527"/>
        <v>27616.213509467507</v>
      </c>
      <c r="L2615" s="2">
        <f t="shared" si="528"/>
        <v>54100</v>
      </c>
      <c r="M2615" s="2">
        <f t="shared" si="529"/>
        <v>9680</v>
      </c>
      <c r="N2615" s="6">
        <f t="shared" si="530"/>
        <v>1</v>
      </c>
      <c r="O2615" s="2">
        <f t="shared" si="531"/>
        <v>-3196.2135094675068</v>
      </c>
      <c r="P2615" s="2">
        <f t="shared" si="532"/>
        <v>-3196.2135094675068</v>
      </c>
    </row>
    <row r="2616" spans="1:16">
      <c r="A2616" s="6">
        <v>4</v>
      </c>
      <c r="B2616" s="6">
        <v>0</v>
      </c>
      <c r="C2616" s="6">
        <v>8</v>
      </c>
      <c r="D2616" s="6">
        <f t="shared" si="520"/>
        <v>12</v>
      </c>
      <c r="E2616" s="5">
        <f t="shared" si="521"/>
        <v>527.07600000000014</v>
      </c>
      <c r="F2616" s="5">
        <f t="shared" si="522"/>
        <v>0</v>
      </c>
      <c r="G2616" s="5">
        <f t="shared" si="523"/>
        <v>397.61499642530839</v>
      </c>
      <c r="H2616" s="5">
        <f t="shared" si="524"/>
        <v>924.69099642530853</v>
      </c>
      <c r="I2616" s="5">
        <f t="shared" si="525"/>
        <v>720</v>
      </c>
      <c r="J2616" s="5">
        <f t="shared" si="526"/>
        <v>204.69099642530853</v>
      </c>
      <c r="K2616" s="2">
        <f t="shared" si="527"/>
        <v>28553.66313238383</v>
      </c>
      <c r="L2616" s="2">
        <f t="shared" si="528"/>
        <v>56800</v>
      </c>
      <c r="M2616" s="2">
        <f t="shared" si="529"/>
        <v>10560</v>
      </c>
      <c r="N2616" s="6">
        <f t="shared" si="530"/>
        <v>1</v>
      </c>
      <c r="O2616" s="2">
        <f t="shared" si="531"/>
        <v>-2313.6631323838301</v>
      </c>
      <c r="P2616" s="2">
        <f t="shared" si="532"/>
        <v>-2313.6631323838301</v>
      </c>
    </row>
    <row r="2617" spans="1:16">
      <c r="A2617" s="6">
        <v>4</v>
      </c>
      <c r="B2617" s="6">
        <v>0</v>
      </c>
      <c r="C2617" s="6">
        <v>9</v>
      </c>
      <c r="D2617" s="6">
        <f t="shared" si="520"/>
        <v>13</v>
      </c>
      <c r="E2617" s="5">
        <f t="shared" si="521"/>
        <v>527.07600000000014</v>
      </c>
      <c r="F2617" s="5">
        <f t="shared" si="522"/>
        <v>0</v>
      </c>
      <c r="G2617" s="5">
        <f t="shared" si="523"/>
        <v>452.90833186570285</v>
      </c>
      <c r="H2617" s="5">
        <f t="shared" si="524"/>
        <v>979.98433186570298</v>
      </c>
      <c r="I2617" s="5">
        <f t="shared" si="525"/>
        <v>720</v>
      </c>
      <c r="J2617" s="5">
        <f t="shared" si="526"/>
        <v>259.98433186570298</v>
      </c>
      <c r="K2617" s="2">
        <f t="shared" si="527"/>
        <v>29513.616872668455</v>
      </c>
      <c r="L2617" s="2">
        <f t="shared" si="528"/>
        <v>59500</v>
      </c>
      <c r="M2617" s="2">
        <f t="shared" si="529"/>
        <v>11440</v>
      </c>
      <c r="N2617" s="6">
        <f t="shared" si="530"/>
        <v>1</v>
      </c>
      <c r="O2617" s="2">
        <f t="shared" si="531"/>
        <v>-1453.6168726684555</v>
      </c>
      <c r="P2617" s="2">
        <f t="shared" si="532"/>
        <v>-1453.6168726684555</v>
      </c>
    </row>
    <row r="2618" spans="1:16">
      <c r="A2618" s="6">
        <v>4</v>
      </c>
      <c r="B2618" s="6">
        <v>0</v>
      </c>
      <c r="C2618" s="6">
        <v>10</v>
      </c>
      <c r="D2618" s="6">
        <f t="shared" si="520"/>
        <v>14</v>
      </c>
      <c r="E2618" s="5">
        <f t="shared" si="521"/>
        <v>527.07600000000014</v>
      </c>
      <c r="F2618" s="5">
        <f t="shared" si="522"/>
        <v>0</v>
      </c>
      <c r="G2618" s="5">
        <f t="shared" si="523"/>
        <v>509.52187334891573</v>
      </c>
      <c r="H2618" s="5">
        <f t="shared" si="524"/>
        <v>1036.597873348916</v>
      </c>
      <c r="I2618" s="5">
        <f t="shared" si="525"/>
        <v>720</v>
      </c>
      <c r="J2618" s="5">
        <f t="shared" si="526"/>
        <v>316.59787334891598</v>
      </c>
      <c r="K2618" s="2">
        <f t="shared" si="527"/>
        <v>30496.490856752014</v>
      </c>
      <c r="L2618" s="2">
        <f t="shared" si="528"/>
        <v>62200</v>
      </c>
      <c r="M2618" s="2">
        <f t="shared" si="529"/>
        <v>12320</v>
      </c>
      <c r="N2618" s="6">
        <f t="shared" si="530"/>
        <v>1</v>
      </c>
      <c r="O2618" s="2">
        <f t="shared" si="531"/>
        <v>-616.49085675201422</v>
      </c>
      <c r="P2618" s="2">
        <f t="shared" si="532"/>
        <v>-616.49085675201422</v>
      </c>
    </row>
    <row r="2619" spans="1:16">
      <c r="A2619" s="6">
        <v>4</v>
      </c>
      <c r="B2619" s="6">
        <v>0</v>
      </c>
      <c r="C2619" s="6">
        <v>11</v>
      </c>
      <c r="D2619" s="6">
        <f t="shared" si="520"/>
        <v>15</v>
      </c>
      <c r="E2619" s="5">
        <f t="shared" si="521"/>
        <v>527.07600000000014</v>
      </c>
      <c r="F2619" s="5">
        <f t="shared" si="522"/>
        <v>0</v>
      </c>
      <c r="G2619" s="5">
        <f t="shared" si="523"/>
        <v>567.47998644235474</v>
      </c>
      <c r="H2619" s="5">
        <f t="shared" si="524"/>
        <v>1094.5559864423549</v>
      </c>
      <c r="I2619" s="5">
        <f t="shared" si="525"/>
        <v>720</v>
      </c>
      <c r="J2619" s="5">
        <f t="shared" si="526"/>
        <v>374.55598644235488</v>
      </c>
      <c r="K2619" s="2">
        <f t="shared" si="527"/>
        <v>31502.708097957548</v>
      </c>
      <c r="L2619" s="2">
        <f t="shared" si="528"/>
        <v>64900</v>
      </c>
      <c r="M2619" s="2">
        <f t="shared" si="529"/>
        <v>13200</v>
      </c>
      <c r="N2619" s="6">
        <f t="shared" si="530"/>
        <v>1</v>
      </c>
      <c r="O2619" s="2">
        <f t="shared" si="531"/>
        <v>197.29190204245242</v>
      </c>
      <c r="P2619" s="2">
        <f t="shared" si="532"/>
        <v>197.29190204245242</v>
      </c>
    </row>
    <row r="2620" spans="1:16">
      <c r="A2620" s="6">
        <v>4</v>
      </c>
      <c r="B2620" s="6">
        <v>0</v>
      </c>
      <c r="C2620" s="6">
        <v>12</v>
      </c>
      <c r="D2620" s="6">
        <f t="shared" si="520"/>
        <v>16</v>
      </c>
      <c r="E2620" s="5">
        <f t="shared" si="521"/>
        <v>527.07600000000014</v>
      </c>
      <c r="F2620" s="5">
        <f t="shared" si="522"/>
        <v>0</v>
      </c>
      <c r="G2620" s="5">
        <f t="shared" si="523"/>
        <v>626.80743957041921</v>
      </c>
      <c r="H2620" s="5">
        <f t="shared" si="524"/>
        <v>1153.8834395704193</v>
      </c>
      <c r="I2620" s="5">
        <f t="shared" si="525"/>
        <v>720</v>
      </c>
      <c r="J2620" s="5">
        <f t="shared" si="526"/>
        <v>433.88343957041934</v>
      </c>
      <c r="K2620" s="2">
        <f t="shared" si="527"/>
        <v>32532.698603653113</v>
      </c>
      <c r="L2620" s="2">
        <f t="shared" si="528"/>
        <v>67600</v>
      </c>
      <c r="M2620" s="2">
        <f t="shared" si="529"/>
        <v>14080</v>
      </c>
      <c r="N2620" s="6">
        <f t="shared" si="530"/>
        <v>1</v>
      </c>
      <c r="O2620" s="2">
        <f t="shared" si="531"/>
        <v>987.30139634688749</v>
      </c>
      <c r="P2620" s="2">
        <f t="shared" si="532"/>
        <v>987.30139634688749</v>
      </c>
    </row>
    <row r="2621" spans="1:16">
      <c r="A2621" s="6">
        <v>4</v>
      </c>
      <c r="B2621" s="6">
        <v>0</v>
      </c>
      <c r="C2621" s="6">
        <v>13</v>
      </c>
      <c r="D2621" s="6">
        <f t="shared" si="520"/>
        <v>17</v>
      </c>
      <c r="E2621" s="5">
        <f t="shared" si="521"/>
        <v>527.07600000000014</v>
      </c>
      <c r="F2621" s="5">
        <f t="shared" si="522"/>
        <v>0</v>
      </c>
      <c r="G2621" s="5">
        <f t="shared" si="523"/>
        <v>687.52941027880343</v>
      </c>
      <c r="H2621" s="5">
        <f t="shared" si="524"/>
        <v>1214.6054102788034</v>
      </c>
      <c r="I2621" s="5">
        <f t="shared" si="525"/>
        <v>720</v>
      </c>
      <c r="J2621" s="5">
        <f t="shared" si="526"/>
        <v>494.60541027880345</v>
      </c>
      <c r="K2621" s="2">
        <f t="shared" si="527"/>
        <v>33586.899484007008</v>
      </c>
      <c r="L2621" s="2">
        <f t="shared" si="528"/>
        <v>70300</v>
      </c>
      <c r="M2621" s="2">
        <f t="shared" si="529"/>
        <v>14960</v>
      </c>
      <c r="N2621" s="6">
        <f t="shared" si="530"/>
        <v>1</v>
      </c>
      <c r="O2621" s="2">
        <f t="shared" si="531"/>
        <v>1753.1005159929919</v>
      </c>
      <c r="P2621" s="2">
        <f t="shared" si="532"/>
        <v>1753.1005159929919</v>
      </c>
    </row>
    <row r="2622" spans="1:16">
      <c r="A2622" s="6">
        <v>4</v>
      </c>
      <c r="B2622" s="6">
        <v>0</v>
      </c>
      <c r="C2622" s="6">
        <v>14</v>
      </c>
      <c r="D2622" s="6">
        <f t="shared" si="520"/>
        <v>18</v>
      </c>
      <c r="E2622" s="5">
        <f t="shared" si="521"/>
        <v>527.07600000000014</v>
      </c>
      <c r="F2622" s="5">
        <f t="shared" si="522"/>
        <v>0</v>
      </c>
      <c r="G2622" s="5">
        <f t="shared" si="523"/>
        <v>749.67149159246469</v>
      </c>
      <c r="H2622" s="5">
        <f t="shared" si="524"/>
        <v>1276.7474915924649</v>
      </c>
      <c r="I2622" s="5">
        <f t="shared" si="525"/>
        <v>720</v>
      </c>
      <c r="J2622" s="5">
        <f t="shared" si="526"/>
        <v>556.74749159246494</v>
      </c>
      <c r="K2622" s="2">
        <f t="shared" si="527"/>
        <v>34665.755062369179</v>
      </c>
      <c r="L2622" s="2">
        <f t="shared" si="528"/>
        <v>73000</v>
      </c>
      <c r="M2622" s="2">
        <f t="shared" si="529"/>
        <v>15840</v>
      </c>
      <c r="N2622" s="6">
        <f t="shared" si="530"/>
        <v>1</v>
      </c>
      <c r="O2622" s="2">
        <f t="shared" si="531"/>
        <v>2494.2449376308214</v>
      </c>
      <c r="P2622" s="2">
        <f t="shared" si="532"/>
        <v>2494.2449376308214</v>
      </c>
    </row>
    <row r="2623" spans="1:16">
      <c r="A2623" s="6">
        <v>4</v>
      </c>
      <c r="B2623" s="6">
        <v>0</v>
      </c>
      <c r="C2623" s="6">
        <v>15</v>
      </c>
      <c r="D2623" s="6">
        <f t="shared" si="520"/>
        <v>19</v>
      </c>
      <c r="E2623" s="5">
        <f t="shared" si="521"/>
        <v>527.07600000000014</v>
      </c>
      <c r="F2623" s="5">
        <f t="shared" si="522"/>
        <v>0</v>
      </c>
      <c r="G2623" s="5">
        <f t="shared" si="523"/>
        <v>813.25969846861108</v>
      </c>
      <c r="H2623" s="5">
        <f t="shared" si="524"/>
        <v>1340.3356984686111</v>
      </c>
      <c r="I2623" s="5">
        <f t="shared" si="525"/>
        <v>720</v>
      </c>
      <c r="J2623" s="5">
        <f t="shared" si="526"/>
        <v>620.3356984686111</v>
      </c>
      <c r="K2623" s="2">
        <f t="shared" si="527"/>
        <v>35769.716987302279</v>
      </c>
      <c r="L2623" s="2">
        <f t="shared" si="528"/>
        <v>75700</v>
      </c>
      <c r="M2623" s="2">
        <f t="shared" si="529"/>
        <v>16720</v>
      </c>
      <c r="N2623" s="6">
        <f t="shared" si="530"/>
        <v>1</v>
      </c>
      <c r="O2623" s="2">
        <f t="shared" si="531"/>
        <v>3210.2830126977206</v>
      </c>
      <c r="P2623" s="2">
        <f t="shared" si="532"/>
        <v>3210.2830126977206</v>
      </c>
    </row>
    <row r="2624" spans="1:16">
      <c r="A2624" s="6">
        <v>4</v>
      </c>
      <c r="B2624" s="6">
        <v>0</v>
      </c>
      <c r="C2624" s="6">
        <v>16</v>
      </c>
      <c r="D2624" s="6">
        <f t="shared" si="520"/>
        <v>20</v>
      </c>
      <c r="E2624" s="5">
        <f t="shared" si="521"/>
        <v>527.07600000000014</v>
      </c>
      <c r="F2624" s="5">
        <f t="shared" si="522"/>
        <v>0</v>
      </c>
      <c r="G2624" s="5">
        <f t="shared" si="523"/>
        <v>878.32047434610013</v>
      </c>
      <c r="H2624" s="5">
        <f t="shared" si="524"/>
        <v>1405.3964743461001</v>
      </c>
      <c r="I2624" s="5">
        <f t="shared" si="525"/>
        <v>720</v>
      </c>
      <c r="J2624" s="5">
        <f t="shared" si="526"/>
        <v>685.39647434610015</v>
      </c>
      <c r="K2624" s="2">
        <f t="shared" si="527"/>
        <v>36899.244346286461</v>
      </c>
      <c r="L2624" s="2">
        <f t="shared" si="528"/>
        <v>78400</v>
      </c>
      <c r="M2624" s="2">
        <f t="shared" si="529"/>
        <v>17600</v>
      </c>
      <c r="N2624" s="6">
        <f t="shared" si="530"/>
        <v>1</v>
      </c>
      <c r="O2624" s="2">
        <f t="shared" si="531"/>
        <v>3900.7556537135388</v>
      </c>
      <c r="P2624" s="2">
        <f t="shared" si="532"/>
        <v>3900.7556537135388</v>
      </c>
    </row>
    <row r="2625" spans="1:16">
      <c r="A2625" s="6">
        <v>4</v>
      </c>
      <c r="B2625" s="6">
        <v>0</v>
      </c>
      <c r="C2625" s="6">
        <v>17</v>
      </c>
      <c r="D2625" s="6">
        <f t="shared" si="520"/>
        <v>21</v>
      </c>
      <c r="E2625" s="5">
        <f t="shared" si="521"/>
        <v>527.07600000000014</v>
      </c>
      <c r="F2625" s="5">
        <f t="shared" si="522"/>
        <v>0</v>
      </c>
      <c r="G2625" s="5">
        <f t="shared" si="523"/>
        <v>944.88069779264049</v>
      </c>
      <c r="H2625" s="5">
        <f t="shared" si="524"/>
        <v>1471.9566977926406</v>
      </c>
      <c r="I2625" s="5">
        <f t="shared" si="525"/>
        <v>720</v>
      </c>
      <c r="J2625" s="5">
        <f t="shared" si="526"/>
        <v>751.95669779264063</v>
      </c>
      <c r="K2625" s="2">
        <f t="shared" si="527"/>
        <v>38054.803781122231</v>
      </c>
      <c r="L2625" s="2">
        <f t="shared" si="528"/>
        <v>81100</v>
      </c>
      <c r="M2625" s="2">
        <f t="shared" si="529"/>
        <v>18480</v>
      </c>
      <c r="N2625" s="6">
        <f t="shared" si="530"/>
        <v>1</v>
      </c>
      <c r="O2625" s="2">
        <f t="shared" si="531"/>
        <v>4565.1962188777688</v>
      </c>
      <c r="P2625" s="2">
        <f t="shared" si="532"/>
        <v>4565.1962188777688</v>
      </c>
    </row>
    <row r="2626" spans="1:16">
      <c r="A2626" s="6">
        <v>4</v>
      </c>
      <c r="B2626" s="6">
        <v>0</v>
      </c>
      <c r="C2626" s="6">
        <v>18</v>
      </c>
      <c r="D2626" s="6">
        <f t="shared" si="520"/>
        <v>22</v>
      </c>
      <c r="E2626" s="5">
        <f t="shared" si="521"/>
        <v>527.07600000000014</v>
      </c>
      <c r="F2626" s="5">
        <f t="shared" si="522"/>
        <v>0</v>
      </c>
      <c r="G2626" s="5">
        <f t="shared" si="523"/>
        <v>1012.9676892512279</v>
      </c>
      <c r="H2626" s="5">
        <f t="shared" si="524"/>
        <v>1540.043689251228</v>
      </c>
      <c r="I2626" s="5">
        <f t="shared" si="525"/>
        <v>720</v>
      </c>
      <c r="J2626" s="5">
        <f t="shared" si="526"/>
        <v>820.04368925122799</v>
      </c>
      <c r="K2626" s="2">
        <f t="shared" si="527"/>
        <v>39236.869605056039</v>
      </c>
      <c r="L2626" s="2">
        <f t="shared" si="528"/>
        <v>83800</v>
      </c>
      <c r="M2626" s="2">
        <f t="shared" si="529"/>
        <v>19360</v>
      </c>
      <c r="N2626" s="6">
        <f t="shared" si="530"/>
        <v>1</v>
      </c>
      <c r="O2626" s="2">
        <f t="shared" si="531"/>
        <v>5203.1303949439607</v>
      </c>
      <c r="P2626" s="2">
        <f t="shared" si="532"/>
        <v>5203.1303949439607</v>
      </c>
    </row>
    <row r="2627" spans="1:16">
      <c r="A2627" s="6">
        <v>4</v>
      </c>
      <c r="B2627" s="6">
        <v>0</v>
      </c>
      <c r="C2627" s="6">
        <v>19</v>
      </c>
      <c r="D2627" s="6">
        <f t="shared" si="520"/>
        <v>23</v>
      </c>
      <c r="E2627" s="5">
        <f t="shared" si="521"/>
        <v>527.07600000000014</v>
      </c>
      <c r="F2627" s="5">
        <f t="shared" si="522"/>
        <v>0</v>
      </c>
      <c r="G2627" s="5">
        <f t="shared" si="523"/>
        <v>1082.6092178872495</v>
      </c>
      <c r="H2627" s="5">
        <f t="shared" si="524"/>
        <v>1609.6852178872496</v>
      </c>
      <c r="I2627" s="5">
        <f t="shared" si="525"/>
        <v>720</v>
      </c>
      <c r="J2627" s="5">
        <f t="shared" si="526"/>
        <v>889.68521788724956</v>
      </c>
      <c r="K2627" s="2">
        <f t="shared" si="527"/>
        <v>40445.923921653637</v>
      </c>
      <c r="L2627" s="2">
        <f t="shared" si="528"/>
        <v>86500</v>
      </c>
      <c r="M2627" s="2">
        <f t="shared" si="529"/>
        <v>20240</v>
      </c>
      <c r="N2627" s="6">
        <f t="shared" si="530"/>
        <v>1</v>
      </c>
      <c r="O2627" s="2">
        <f t="shared" si="531"/>
        <v>5814.0760783463629</v>
      </c>
      <c r="P2627" s="2">
        <f t="shared" si="532"/>
        <v>5814.0760783463629</v>
      </c>
    </row>
    <row r="2628" spans="1:16">
      <c r="A2628" s="6">
        <v>4</v>
      </c>
      <c r="B2628" s="6">
        <v>0</v>
      </c>
      <c r="C2628" s="6">
        <v>20</v>
      </c>
      <c r="D2628" s="6">
        <f t="shared" ref="D2628:D2691" si="533">A2628+B2628+C2628</f>
        <v>24</v>
      </c>
      <c r="E2628" s="5">
        <f t="shared" ref="E2628:E2691" si="534">IF(A2628=0,0,A2628*LABOR_HRS_WK_TOM*SEASON_WEEKS*(1+DIM_PCT_TOM)^A2628)</f>
        <v>527.07600000000014</v>
      </c>
      <c r="F2628" s="5">
        <f t="shared" ref="F2628:F2691" si="535">IF(B2628=0,0,B2628*LABOR_HRS_WK_CAR*SEASON_WEEKS*(1+DIM_PCT_CAR)^B2628)</f>
        <v>0</v>
      </c>
      <c r="G2628" s="5">
        <f t="shared" ref="G2628:G2691" si="536">IF(C2628=0,0,C2628*LABOR_HRS_WK_MES*SEASON_WEEKS*(1+DIM_PCT_MES)^C2628)</f>
        <v>1153.8335085377266</v>
      </c>
      <c r="H2628" s="5">
        <f t="shared" ref="H2628:H2691" si="537">E2628+F2628+G2628</f>
        <v>1680.9095085377267</v>
      </c>
      <c r="I2628" s="5">
        <f t="shared" ref="I2628:I2691" si="538">MIN(H2628,FARMER_HRS)</f>
        <v>720</v>
      </c>
      <c r="J2628" s="5">
        <f t="shared" ref="J2628:J2691" si="539">MAX(0,H2628-FARMER_HRS)</f>
        <v>960.90950853772665</v>
      </c>
      <c r="K2628" s="2">
        <f t="shared" ref="K2628:K2691" si="540">I2628*FARMER_RATE+J2628*TEMP_WORKER_RATE</f>
        <v>41682.456745446645</v>
      </c>
      <c r="L2628" s="2">
        <f t="shared" ref="L2628:L2691" si="541">A2628*PRICE_TOM+B2628*PRICE_CAR+C2628*PRICE_MES</f>
        <v>89200</v>
      </c>
      <c r="M2628" s="2">
        <f t="shared" ref="M2628:M2691" si="542">A2628*FERT_BED_TOM+B2628*FERT_BED_CAR+C2628*FERT_BED_MES</f>
        <v>21120</v>
      </c>
      <c r="N2628" s="6">
        <f t="shared" ref="N2628:N2691" si="543">IF(AND(D2628&lt;=TOTAL_BEDS,J2628&lt;=TEMP_WORKER_MAX*TEMP_WORKER_HRS),1,0)</f>
        <v>1</v>
      </c>
      <c r="O2628" s="2">
        <f t="shared" ref="O2628:O2691" si="544">L2628-M2628-K2628-FIXED_COSTS</f>
        <v>6397.5432545533549</v>
      </c>
      <c r="P2628" s="2">
        <f t="shared" ref="P2628:P2691" si="545">IF(N2628=1,O2628,"")</f>
        <v>6397.5432545533549</v>
      </c>
    </row>
    <row r="2629" spans="1:16">
      <c r="A2629" s="6">
        <v>4</v>
      </c>
      <c r="B2629" s="6">
        <v>0</v>
      </c>
      <c r="C2629" s="6">
        <v>21</v>
      </c>
      <c r="D2629" s="6">
        <f t="shared" si="533"/>
        <v>25</v>
      </c>
      <c r="E2629" s="5">
        <f t="shared" si="534"/>
        <v>527.07600000000014</v>
      </c>
      <c r="F2629" s="5">
        <f t="shared" si="535"/>
        <v>0</v>
      </c>
      <c r="G2629" s="5">
        <f t="shared" si="536"/>
        <v>1226.6692487641703</v>
      </c>
      <c r="H2629" s="5">
        <f t="shared" si="537"/>
        <v>1753.7452487641704</v>
      </c>
      <c r="I2629" s="5">
        <f t="shared" si="538"/>
        <v>720</v>
      </c>
      <c r="J2629" s="5">
        <f t="shared" si="539"/>
        <v>1033.7452487641704</v>
      </c>
      <c r="K2629" s="2">
        <f t="shared" si="540"/>
        <v>42946.966124377956</v>
      </c>
      <c r="L2629" s="2">
        <f t="shared" si="541"/>
        <v>91900</v>
      </c>
      <c r="M2629" s="2">
        <f t="shared" si="542"/>
        <v>22000</v>
      </c>
      <c r="N2629" s="6">
        <f t="shared" si="543"/>
        <v>1</v>
      </c>
      <c r="O2629" s="2">
        <f t="shared" si="544"/>
        <v>6953.0338756220444</v>
      </c>
      <c r="P2629" s="2">
        <f t="shared" si="545"/>
        <v>6953.0338756220444</v>
      </c>
    </row>
    <row r="2630" spans="1:16">
      <c r="A2630" s="6">
        <v>4</v>
      </c>
      <c r="B2630" s="6">
        <v>0</v>
      </c>
      <c r="C2630" s="6">
        <v>22</v>
      </c>
      <c r="D2630" s="6">
        <f t="shared" si="533"/>
        <v>26</v>
      </c>
      <c r="E2630" s="5">
        <f t="shared" si="534"/>
        <v>527.07600000000014</v>
      </c>
      <c r="F2630" s="5">
        <f t="shared" si="535"/>
        <v>0</v>
      </c>
      <c r="G2630" s="5">
        <f t="shared" si="536"/>
        <v>1301.1455960105666</v>
      </c>
      <c r="H2630" s="5">
        <f t="shared" si="537"/>
        <v>1828.2215960105668</v>
      </c>
      <c r="I2630" s="5">
        <f t="shared" si="538"/>
        <v>720</v>
      </c>
      <c r="J2630" s="5">
        <f t="shared" si="539"/>
        <v>1108.2215960105668</v>
      </c>
      <c r="K2630" s="2">
        <f t="shared" si="540"/>
        <v>44239.958264072338</v>
      </c>
      <c r="L2630" s="2">
        <f t="shared" si="541"/>
        <v>94600</v>
      </c>
      <c r="M2630" s="2">
        <f t="shared" si="542"/>
        <v>22880</v>
      </c>
      <c r="N2630" s="6">
        <f t="shared" si="543"/>
        <v>1</v>
      </c>
      <c r="O2630" s="2">
        <f t="shared" si="544"/>
        <v>7480.0417359276616</v>
      </c>
      <c r="P2630" s="2">
        <f t="shared" si="545"/>
        <v>7480.0417359276616</v>
      </c>
    </row>
    <row r="2631" spans="1:16">
      <c r="A2631" s="6">
        <v>4</v>
      </c>
      <c r="B2631" s="6">
        <v>0</v>
      </c>
      <c r="C2631" s="6">
        <v>23</v>
      </c>
      <c r="D2631" s="6">
        <f t="shared" si="533"/>
        <v>27</v>
      </c>
      <c r="E2631" s="5">
        <f t="shared" si="534"/>
        <v>527.07600000000014</v>
      </c>
      <c r="F2631" s="5">
        <f t="shared" si="535"/>
        <v>0</v>
      </c>
      <c r="G2631" s="5">
        <f t="shared" si="536"/>
        <v>1377.292184868003</v>
      </c>
      <c r="H2631" s="5">
        <f t="shared" si="537"/>
        <v>1904.368184868003</v>
      </c>
      <c r="I2631" s="5">
        <f t="shared" si="538"/>
        <v>720</v>
      </c>
      <c r="J2631" s="5">
        <f t="shared" si="539"/>
        <v>1184.368184868003</v>
      </c>
      <c r="K2631" s="2">
        <f t="shared" si="540"/>
        <v>45561.947653958385</v>
      </c>
      <c r="L2631" s="2">
        <f t="shared" si="541"/>
        <v>97300</v>
      </c>
      <c r="M2631" s="2">
        <f t="shared" si="542"/>
        <v>23760</v>
      </c>
      <c r="N2631" s="6">
        <f t="shared" si="543"/>
        <v>1</v>
      </c>
      <c r="O2631" s="2">
        <f t="shared" si="544"/>
        <v>7978.0523460416152</v>
      </c>
      <c r="P2631" s="2">
        <f t="shared" si="545"/>
        <v>7978.0523460416152</v>
      </c>
    </row>
    <row r="2632" spans="1:16">
      <c r="A2632" s="6">
        <v>4</v>
      </c>
      <c r="B2632" s="6">
        <v>0</v>
      </c>
      <c r="C2632" s="6">
        <v>24</v>
      </c>
      <c r="D2632" s="6">
        <f t="shared" si="533"/>
        <v>28</v>
      </c>
      <c r="E2632" s="5">
        <f t="shared" si="534"/>
        <v>527.07600000000014</v>
      </c>
      <c r="F2632" s="5">
        <f t="shared" si="535"/>
        <v>0</v>
      </c>
      <c r="G2632" s="5">
        <f t="shared" si="536"/>
        <v>1455.1391344474989</v>
      </c>
      <c r="H2632" s="5">
        <f t="shared" si="537"/>
        <v>1982.2151344474992</v>
      </c>
      <c r="I2632" s="5">
        <f t="shared" si="538"/>
        <v>720</v>
      </c>
      <c r="J2632" s="5">
        <f t="shared" si="539"/>
        <v>1262.2151344474992</v>
      </c>
      <c r="K2632" s="2">
        <f t="shared" si="540"/>
        <v>46913.457195269082</v>
      </c>
      <c r="L2632" s="2">
        <f t="shared" si="541"/>
        <v>100000</v>
      </c>
      <c r="M2632" s="2">
        <f t="shared" si="542"/>
        <v>24640</v>
      </c>
      <c r="N2632" s="6">
        <f t="shared" si="543"/>
        <v>1</v>
      </c>
      <c r="O2632" s="2">
        <f t="shared" si="544"/>
        <v>8446.5428047309179</v>
      </c>
      <c r="P2632" s="2">
        <f t="shared" si="545"/>
        <v>8446.5428047309179</v>
      </c>
    </row>
    <row r="2633" spans="1:16">
      <c r="A2633" s="6">
        <v>4</v>
      </c>
      <c r="B2633" s="6">
        <v>0</v>
      </c>
      <c r="C2633" s="6">
        <v>25</v>
      </c>
      <c r="D2633" s="6">
        <f t="shared" si="533"/>
        <v>29</v>
      </c>
      <c r="E2633" s="5">
        <f t="shared" si="534"/>
        <v>527.07600000000014</v>
      </c>
      <c r="F2633" s="5">
        <f t="shared" si="535"/>
        <v>0</v>
      </c>
      <c r="G2633" s="5">
        <f t="shared" si="536"/>
        <v>1534.7170558625965</v>
      </c>
      <c r="H2633" s="5">
        <f t="shared" si="537"/>
        <v>2061.7930558625967</v>
      </c>
      <c r="I2633" s="5">
        <f t="shared" si="538"/>
        <v>720</v>
      </c>
      <c r="J2633" s="5">
        <f t="shared" si="539"/>
        <v>1341.7930558625967</v>
      </c>
      <c r="K2633" s="2">
        <f t="shared" si="540"/>
        <v>48295.01833094786</v>
      </c>
      <c r="L2633" s="2">
        <f t="shared" si="541"/>
        <v>102700</v>
      </c>
      <c r="M2633" s="2">
        <f t="shared" si="542"/>
        <v>25520</v>
      </c>
      <c r="N2633" s="6">
        <f t="shared" si="543"/>
        <v>1</v>
      </c>
      <c r="O2633" s="2">
        <f t="shared" si="544"/>
        <v>8884.9816690521402</v>
      </c>
      <c r="P2633" s="2">
        <f t="shared" si="545"/>
        <v>8884.9816690521402</v>
      </c>
    </row>
    <row r="2634" spans="1:16">
      <c r="A2634" s="6">
        <v>4</v>
      </c>
      <c r="B2634" s="6">
        <v>0</v>
      </c>
      <c r="C2634" s="6">
        <v>26</v>
      </c>
      <c r="D2634" s="6">
        <f t="shared" si="533"/>
        <v>30</v>
      </c>
      <c r="E2634" s="5">
        <f t="shared" si="534"/>
        <v>527.07600000000014</v>
      </c>
      <c r="F2634" s="5">
        <f t="shared" si="535"/>
        <v>0</v>
      </c>
      <c r="G2634" s="5">
        <f t="shared" si="536"/>
        <v>1616.0570598233144</v>
      </c>
      <c r="H2634" s="5">
        <f t="shared" si="537"/>
        <v>2143.1330598233144</v>
      </c>
      <c r="I2634" s="5">
        <f t="shared" si="538"/>
        <v>720</v>
      </c>
      <c r="J2634" s="5">
        <f t="shared" si="539"/>
        <v>1423.1330598233144</v>
      </c>
      <c r="K2634" s="2">
        <f t="shared" si="540"/>
        <v>49707.171177488097</v>
      </c>
      <c r="L2634" s="2">
        <f t="shared" si="541"/>
        <v>105400</v>
      </c>
      <c r="M2634" s="2">
        <f t="shared" si="542"/>
        <v>26400</v>
      </c>
      <c r="N2634" s="6">
        <f t="shared" si="543"/>
        <v>1</v>
      </c>
      <c r="O2634" s="2">
        <f t="shared" si="544"/>
        <v>9292.8288225119031</v>
      </c>
      <c r="P2634" s="2">
        <f t="shared" si="545"/>
        <v>9292.8288225119031</v>
      </c>
    </row>
    <row r="2635" spans="1:16">
      <c r="A2635" s="6">
        <v>4</v>
      </c>
      <c r="B2635" s="6">
        <v>0</v>
      </c>
      <c r="C2635" s="6">
        <v>27</v>
      </c>
      <c r="D2635" s="6">
        <f t="shared" si="533"/>
        <v>31</v>
      </c>
      <c r="E2635" s="5">
        <f t="shared" si="534"/>
        <v>527.07600000000014</v>
      </c>
      <c r="F2635" s="5">
        <f t="shared" si="535"/>
        <v>0</v>
      </c>
      <c r="G2635" s="5">
        <f t="shared" si="536"/>
        <v>1699.1907643430709</v>
      </c>
      <c r="H2635" s="5">
        <f t="shared" si="537"/>
        <v>2226.2667643430709</v>
      </c>
      <c r="I2635" s="5">
        <f t="shared" si="538"/>
        <v>720</v>
      </c>
      <c r="J2635" s="5">
        <f t="shared" si="539"/>
        <v>1506.2667643430709</v>
      </c>
      <c r="K2635" s="2">
        <f t="shared" si="540"/>
        <v>51150.464658733865</v>
      </c>
      <c r="L2635" s="2">
        <f t="shared" si="541"/>
        <v>108100</v>
      </c>
      <c r="M2635" s="2">
        <f t="shared" si="542"/>
        <v>27280</v>
      </c>
      <c r="N2635" s="6">
        <f t="shared" si="543"/>
        <v>1</v>
      </c>
      <c r="O2635" s="2">
        <f t="shared" si="544"/>
        <v>9669.5353412661352</v>
      </c>
      <c r="P2635" s="2">
        <f t="shared" si="545"/>
        <v>9669.5353412661352</v>
      </c>
    </row>
    <row r="2636" spans="1:16">
      <c r="A2636" s="6">
        <v>4</v>
      </c>
      <c r="B2636" s="6">
        <v>0</v>
      </c>
      <c r="C2636" s="6">
        <v>28</v>
      </c>
      <c r="D2636" s="6">
        <f t="shared" si="533"/>
        <v>32</v>
      </c>
      <c r="E2636" s="5">
        <f t="shared" si="534"/>
        <v>527.07600000000014</v>
      </c>
      <c r="F2636" s="5">
        <f t="shared" si="535"/>
        <v>0</v>
      </c>
      <c r="G2636" s="5">
        <f t="shared" si="536"/>
        <v>1784.1503025602246</v>
      </c>
      <c r="H2636" s="5">
        <f t="shared" si="537"/>
        <v>2311.2263025602247</v>
      </c>
      <c r="I2636" s="5">
        <f t="shared" si="538"/>
        <v>720</v>
      </c>
      <c r="J2636" s="5">
        <f t="shared" si="539"/>
        <v>1591.2263025602247</v>
      </c>
      <c r="K2636" s="2">
        <f t="shared" si="540"/>
        <v>52625.456641670564</v>
      </c>
      <c r="L2636" s="2">
        <f t="shared" si="541"/>
        <v>110800</v>
      </c>
      <c r="M2636" s="2">
        <f t="shared" si="542"/>
        <v>28160</v>
      </c>
      <c r="N2636" s="6">
        <f t="shared" si="543"/>
        <v>1</v>
      </c>
      <c r="O2636" s="2">
        <f t="shared" si="544"/>
        <v>10014.543358329436</v>
      </c>
      <c r="P2636" s="2">
        <f t="shared" si="545"/>
        <v>10014.543358329436</v>
      </c>
    </row>
    <row r="2637" spans="1:16">
      <c r="A2637" s="6">
        <v>4</v>
      </c>
      <c r="B2637" s="6">
        <v>0</v>
      </c>
      <c r="C2637" s="6">
        <v>29</v>
      </c>
      <c r="D2637" s="6">
        <f t="shared" si="533"/>
        <v>33</v>
      </c>
      <c r="E2637" s="5">
        <f t="shared" si="534"/>
        <v>527.07600000000014</v>
      </c>
      <c r="F2637" s="5">
        <f t="shared" si="535"/>
        <v>0</v>
      </c>
      <c r="G2637" s="5">
        <f t="shared" si="536"/>
        <v>1870.9683306758782</v>
      </c>
      <c r="H2637" s="5">
        <f t="shared" si="537"/>
        <v>2398.0443306758784</v>
      </c>
      <c r="I2637" s="5">
        <f t="shared" si="538"/>
        <v>720</v>
      </c>
      <c r="J2637" s="5">
        <f t="shared" si="539"/>
        <v>1678.0443306758784</v>
      </c>
      <c r="K2637" s="2">
        <f t="shared" si="540"/>
        <v>54132.714074233998</v>
      </c>
      <c r="L2637" s="2">
        <f t="shared" si="541"/>
        <v>113500</v>
      </c>
      <c r="M2637" s="2">
        <f t="shared" si="542"/>
        <v>29040</v>
      </c>
      <c r="N2637" s="6">
        <f t="shared" si="543"/>
        <v>1</v>
      </c>
      <c r="O2637" s="2">
        <f t="shared" si="544"/>
        <v>10327.285925766002</v>
      </c>
      <c r="P2637" s="2">
        <f t="shared" si="545"/>
        <v>10327.285925766002</v>
      </c>
    </row>
    <row r="2638" spans="1:16">
      <c r="A2638" s="6">
        <v>4</v>
      </c>
      <c r="B2638" s="6">
        <v>0</v>
      </c>
      <c r="C2638" s="6">
        <v>30</v>
      </c>
      <c r="D2638" s="6">
        <f t="shared" si="533"/>
        <v>34</v>
      </c>
      <c r="E2638" s="5">
        <f t="shared" si="534"/>
        <v>527.07600000000014</v>
      </c>
      <c r="F2638" s="5">
        <f t="shared" si="535"/>
        <v>0</v>
      </c>
      <c r="G2638" s="5">
        <f t="shared" si="536"/>
        <v>1959.6780360096488</v>
      </c>
      <c r="H2638" s="5">
        <f t="shared" si="537"/>
        <v>2486.7540360096491</v>
      </c>
      <c r="I2638" s="5">
        <f t="shared" si="538"/>
        <v>720</v>
      </c>
      <c r="J2638" s="5">
        <f t="shared" si="539"/>
        <v>1766.7540360096491</v>
      </c>
      <c r="K2638" s="2">
        <f t="shared" si="540"/>
        <v>55672.813125167522</v>
      </c>
      <c r="L2638" s="2">
        <f t="shared" si="541"/>
        <v>116200</v>
      </c>
      <c r="M2638" s="2">
        <f t="shared" si="542"/>
        <v>29920</v>
      </c>
      <c r="N2638" s="6">
        <f t="shared" si="543"/>
        <v>1</v>
      </c>
      <c r="O2638" s="2">
        <f t="shared" si="544"/>
        <v>10607.186874832478</v>
      </c>
      <c r="P2638" s="2">
        <f t="shared" si="545"/>
        <v>10607.186874832478</v>
      </c>
    </row>
    <row r="2639" spans="1:16">
      <c r="A2639" s="6">
        <v>4</v>
      </c>
      <c r="B2639" s="6">
        <v>1</v>
      </c>
      <c r="C2639" s="6">
        <v>0</v>
      </c>
      <c r="D2639" s="6">
        <f t="shared" si="533"/>
        <v>5</v>
      </c>
      <c r="E2639" s="5">
        <f t="shared" si="534"/>
        <v>527.07600000000014</v>
      </c>
      <c r="F2639" s="5">
        <f t="shared" si="535"/>
        <v>30.749999999999996</v>
      </c>
      <c r="G2639" s="5">
        <f t="shared" si="536"/>
        <v>0</v>
      </c>
      <c r="H2639" s="5">
        <f t="shared" si="537"/>
        <v>557.82600000000014</v>
      </c>
      <c r="I2639" s="5">
        <f t="shared" si="538"/>
        <v>557.82600000000014</v>
      </c>
      <c r="J2639" s="5">
        <f t="shared" si="539"/>
        <v>0</v>
      </c>
      <c r="K2639" s="2">
        <f t="shared" si="540"/>
        <v>19368.958333333339</v>
      </c>
      <c r="L2639" s="2">
        <f t="shared" si="541"/>
        <v>37294</v>
      </c>
      <c r="M2639" s="2">
        <f t="shared" si="542"/>
        <v>3960</v>
      </c>
      <c r="N2639" s="6">
        <f t="shared" si="543"/>
        <v>1</v>
      </c>
      <c r="O2639" s="2">
        <f t="shared" si="544"/>
        <v>-6034.9583333333394</v>
      </c>
      <c r="P2639" s="2">
        <f t="shared" si="545"/>
        <v>-6034.9583333333394</v>
      </c>
    </row>
    <row r="2640" spans="1:16">
      <c r="A2640" s="6">
        <v>4</v>
      </c>
      <c r="B2640" s="6">
        <v>1</v>
      </c>
      <c r="C2640" s="6">
        <v>1</v>
      </c>
      <c r="D2640" s="6">
        <f t="shared" si="533"/>
        <v>6</v>
      </c>
      <c r="E2640" s="5">
        <f t="shared" si="534"/>
        <v>527.07600000000014</v>
      </c>
      <c r="F2640" s="5">
        <f t="shared" si="535"/>
        <v>30.749999999999996</v>
      </c>
      <c r="G2640" s="5">
        <f t="shared" si="536"/>
        <v>45.5625</v>
      </c>
      <c r="H2640" s="5">
        <f t="shared" si="537"/>
        <v>603.38850000000014</v>
      </c>
      <c r="I2640" s="5">
        <f t="shared" si="538"/>
        <v>603.38850000000014</v>
      </c>
      <c r="J2640" s="5">
        <f t="shared" si="539"/>
        <v>0</v>
      </c>
      <c r="K2640" s="2">
        <f t="shared" si="540"/>
        <v>20950.989583333336</v>
      </c>
      <c r="L2640" s="2">
        <f t="shared" si="541"/>
        <v>39994</v>
      </c>
      <c r="M2640" s="2">
        <f t="shared" si="542"/>
        <v>4840</v>
      </c>
      <c r="N2640" s="6">
        <f t="shared" si="543"/>
        <v>1</v>
      </c>
      <c r="O2640" s="2">
        <f t="shared" si="544"/>
        <v>-5796.9895833333358</v>
      </c>
      <c r="P2640" s="2">
        <f t="shared" si="545"/>
        <v>-5796.9895833333358</v>
      </c>
    </row>
    <row r="2641" spans="1:16">
      <c r="A2641" s="6">
        <v>4</v>
      </c>
      <c r="B2641" s="6">
        <v>1</v>
      </c>
      <c r="C2641" s="6">
        <v>2</v>
      </c>
      <c r="D2641" s="6">
        <f t="shared" si="533"/>
        <v>7</v>
      </c>
      <c r="E2641" s="5">
        <f t="shared" si="534"/>
        <v>527.07600000000014</v>
      </c>
      <c r="F2641" s="5">
        <f t="shared" si="535"/>
        <v>30.749999999999996</v>
      </c>
      <c r="G2641" s="5">
        <f t="shared" si="536"/>
        <v>92.264062499999994</v>
      </c>
      <c r="H2641" s="5">
        <f t="shared" si="537"/>
        <v>650.09006250000016</v>
      </c>
      <c r="I2641" s="5">
        <f t="shared" si="538"/>
        <v>650.09006250000016</v>
      </c>
      <c r="J2641" s="5">
        <f t="shared" si="539"/>
        <v>0</v>
      </c>
      <c r="K2641" s="2">
        <f t="shared" si="540"/>
        <v>22572.571614583339</v>
      </c>
      <c r="L2641" s="2">
        <f t="shared" si="541"/>
        <v>42694</v>
      </c>
      <c r="M2641" s="2">
        <f t="shared" si="542"/>
        <v>5720</v>
      </c>
      <c r="N2641" s="6">
        <f t="shared" si="543"/>
        <v>1</v>
      </c>
      <c r="O2641" s="2">
        <f t="shared" si="544"/>
        <v>-5598.5716145833394</v>
      </c>
      <c r="P2641" s="2">
        <f t="shared" si="545"/>
        <v>-5598.5716145833394</v>
      </c>
    </row>
    <row r="2642" spans="1:16">
      <c r="A2642" s="6">
        <v>4</v>
      </c>
      <c r="B2642" s="6">
        <v>1</v>
      </c>
      <c r="C2642" s="6">
        <v>3</v>
      </c>
      <c r="D2642" s="6">
        <f t="shared" si="533"/>
        <v>8</v>
      </c>
      <c r="E2642" s="5">
        <f t="shared" si="534"/>
        <v>527.07600000000014</v>
      </c>
      <c r="F2642" s="5">
        <f t="shared" si="535"/>
        <v>30.749999999999996</v>
      </c>
      <c r="G2642" s="5">
        <f t="shared" si="536"/>
        <v>140.12604492187498</v>
      </c>
      <c r="H2642" s="5">
        <f t="shared" si="537"/>
        <v>697.95204492187509</v>
      </c>
      <c r="I2642" s="5">
        <f t="shared" si="538"/>
        <v>697.95204492187509</v>
      </c>
      <c r="J2642" s="5">
        <f t="shared" si="539"/>
        <v>0</v>
      </c>
      <c r="K2642" s="2">
        <f t="shared" si="540"/>
        <v>24234.446004231773</v>
      </c>
      <c r="L2642" s="2">
        <f t="shared" si="541"/>
        <v>45394</v>
      </c>
      <c r="M2642" s="2">
        <f t="shared" si="542"/>
        <v>6600</v>
      </c>
      <c r="N2642" s="6">
        <f t="shared" si="543"/>
        <v>1</v>
      </c>
      <c r="O2642" s="2">
        <f t="shared" si="544"/>
        <v>-5440.4460042317733</v>
      </c>
      <c r="P2642" s="2">
        <f t="shared" si="545"/>
        <v>-5440.4460042317733</v>
      </c>
    </row>
    <row r="2643" spans="1:16">
      <c r="A2643" s="6">
        <v>4</v>
      </c>
      <c r="B2643" s="6">
        <v>1</v>
      </c>
      <c r="C2643" s="6">
        <v>4</v>
      </c>
      <c r="D2643" s="6">
        <f t="shared" si="533"/>
        <v>9</v>
      </c>
      <c r="E2643" s="5">
        <f t="shared" si="534"/>
        <v>527.07600000000014</v>
      </c>
      <c r="F2643" s="5">
        <f t="shared" si="535"/>
        <v>30.749999999999996</v>
      </c>
      <c r="G2643" s="5">
        <f t="shared" si="536"/>
        <v>189.17016064453125</v>
      </c>
      <c r="H2643" s="5">
        <f t="shared" si="537"/>
        <v>746.99616064453141</v>
      </c>
      <c r="I2643" s="5">
        <f t="shared" si="538"/>
        <v>720</v>
      </c>
      <c r="J2643" s="5">
        <f t="shared" si="539"/>
        <v>26.996160644531415</v>
      </c>
      <c r="K2643" s="2">
        <f t="shared" si="540"/>
        <v>25468.683344523113</v>
      </c>
      <c r="L2643" s="2">
        <f t="shared" si="541"/>
        <v>48094</v>
      </c>
      <c r="M2643" s="2">
        <f t="shared" si="542"/>
        <v>7480</v>
      </c>
      <c r="N2643" s="6">
        <f t="shared" si="543"/>
        <v>1</v>
      </c>
      <c r="O2643" s="2">
        <f t="shared" si="544"/>
        <v>-4854.6833445231132</v>
      </c>
      <c r="P2643" s="2">
        <f t="shared" si="545"/>
        <v>-4854.6833445231132</v>
      </c>
    </row>
    <row r="2644" spans="1:16">
      <c r="A2644" s="6">
        <v>4</v>
      </c>
      <c r="B2644" s="6">
        <v>1</v>
      </c>
      <c r="C2644" s="6">
        <v>5</v>
      </c>
      <c r="D2644" s="6">
        <f t="shared" si="533"/>
        <v>10</v>
      </c>
      <c r="E2644" s="5">
        <f t="shared" si="534"/>
        <v>527.07600000000014</v>
      </c>
      <c r="F2644" s="5">
        <f t="shared" si="535"/>
        <v>30.749999999999996</v>
      </c>
      <c r="G2644" s="5">
        <f t="shared" si="536"/>
        <v>239.41848456573481</v>
      </c>
      <c r="H2644" s="5">
        <f t="shared" si="537"/>
        <v>797.24448456573498</v>
      </c>
      <c r="I2644" s="5">
        <f t="shared" si="538"/>
        <v>720</v>
      </c>
      <c r="J2644" s="5">
        <f t="shared" si="539"/>
        <v>77.244484565734979</v>
      </c>
      <c r="K2644" s="2">
        <f t="shared" si="540"/>
        <v>26341.050079266231</v>
      </c>
      <c r="L2644" s="2">
        <f t="shared" si="541"/>
        <v>50794</v>
      </c>
      <c r="M2644" s="2">
        <f t="shared" si="542"/>
        <v>8360</v>
      </c>
      <c r="N2644" s="6">
        <f t="shared" si="543"/>
        <v>1</v>
      </c>
      <c r="O2644" s="2">
        <f t="shared" si="544"/>
        <v>-3907.0500792662315</v>
      </c>
      <c r="P2644" s="2">
        <f t="shared" si="545"/>
        <v>-3907.0500792662315</v>
      </c>
    </row>
    <row r="2645" spans="1:16">
      <c r="A2645" s="6">
        <v>4</v>
      </c>
      <c r="B2645" s="6">
        <v>1</v>
      </c>
      <c r="C2645" s="6">
        <v>6</v>
      </c>
      <c r="D2645" s="6">
        <f t="shared" si="533"/>
        <v>11</v>
      </c>
      <c r="E2645" s="5">
        <f t="shared" si="534"/>
        <v>527.07600000000014</v>
      </c>
      <c r="F2645" s="5">
        <f t="shared" si="535"/>
        <v>30.749999999999996</v>
      </c>
      <c r="G2645" s="5">
        <f t="shared" si="536"/>
        <v>290.89345874736784</v>
      </c>
      <c r="H2645" s="5">
        <f t="shared" si="537"/>
        <v>848.71945874736798</v>
      </c>
      <c r="I2645" s="5">
        <f t="shared" si="538"/>
        <v>720</v>
      </c>
      <c r="J2645" s="5">
        <f t="shared" si="539"/>
        <v>128.71945874736798</v>
      </c>
      <c r="K2645" s="2">
        <f t="shared" si="540"/>
        <v>27234.712825475137</v>
      </c>
      <c r="L2645" s="2">
        <f t="shared" si="541"/>
        <v>53494</v>
      </c>
      <c r="M2645" s="2">
        <f t="shared" si="542"/>
        <v>9240</v>
      </c>
      <c r="N2645" s="6">
        <f t="shared" si="543"/>
        <v>1</v>
      </c>
      <c r="O2645" s="2">
        <f t="shared" si="544"/>
        <v>-2980.7128254751369</v>
      </c>
      <c r="P2645" s="2">
        <f t="shared" si="545"/>
        <v>-2980.7128254751369</v>
      </c>
    </row>
    <row r="2646" spans="1:16">
      <c r="A2646" s="6">
        <v>4</v>
      </c>
      <c r="B2646" s="6">
        <v>1</v>
      </c>
      <c r="C2646" s="6">
        <v>7</v>
      </c>
      <c r="D2646" s="6">
        <f t="shared" si="533"/>
        <v>12</v>
      </c>
      <c r="E2646" s="5">
        <f t="shared" si="534"/>
        <v>527.07600000000014</v>
      </c>
      <c r="F2646" s="5">
        <f t="shared" si="535"/>
        <v>30.749999999999996</v>
      </c>
      <c r="G2646" s="5">
        <f t="shared" si="536"/>
        <v>343.61789814532818</v>
      </c>
      <c r="H2646" s="5">
        <f t="shared" si="537"/>
        <v>901.44389814532838</v>
      </c>
      <c r="I2646" s="5">
        <f t="shared" si="538"/>
        <v>720</v>
      </c>
      <c r="J2646" s="5">
        <f t="shared" si="539"/>
        <v>181.44389814532838</v>
      </c>
      <c r="K2646" s="2">
        <f t="shared" si="540"/>
        <v>28150.067676134175</v>
      </c>
      <c r="L2646" s="2">
        <f t="shared" si="541"/>
        <v>56194</v>
      </c>
      <c r="M2646" s="2">
        <f t="shared" si="542"/>
        <v>10120</v>
      </c>
      <c r="N2646" s="6">
        <f t="shared" si="543"/>
        <v>1</v>
      </c>
      <c r="O2646" s="2">
        <f t="shared" si="544"/>
        <v>-2076.0676761341747</v>
      </c>
      <c r="P2646" s="2">
        <f t="shared" si="545"/>
        <v>-2076.0676761341747</v>
      </c>
    </row>
    <row r="2647" spans="1:16">
      <c r="A2647" s="6">
        <v>4</v>
      </c>
      <c r="B2647" s="6">
        <v>1</v>
      </c>
      <c r="C2647" s="6">
        <v>8</v>
      </c>
      <c r="D2647" s="6">
        <f t="shared" si="533"/>
        <v>13</v>
      </c>
      <c r="E2647" s="5">
        <f t="shared" si="534"/>
        <v>527.07600000000014</v>
      </c>
      <c r="F2647" s="5">
        <f t="shared" si="535"/>
        <v>30.749999999999996</v>
      </c>
      <c r="G2647" s="5">
        <f t="shared" si="536"/>
        <v>397.61499642530839</v>
      </c>
      <c r="H2647" s="5">
        <f t="shared" si="537"/>
        <v>955.44099642530853</v>
      </c>
      <c r="I2647" s="5">
        <f t="shared" si="538"/>
        <v>720</v>
      </c>
      <c r="J2647" s="5">
        <f t="shared" si="539"/>
        <v>235.44099642530853</v>
      </c>
      <c r="K2647" s="2">
        <f t="shared" si="540"/>
        <v>29087.517299050494</v>
      </c>
      <c r="L2647" s="2">
        <f t="shared" si="541"/>
        <v>58894</v>
      </c>
      <c r="M2647" s="2">
        <f t="shared" si="542"/>
        <v>11000</v>
      </c>
      <c r="N2647" s="6">
        <f t="shared" si="543"/>
        <v>1</v>
      </c>
      <c r="O2647" s="2">
        <f t="shared" si="544"/>
        <v>-1193.5172990504943</v>
      </c>
      <c r="P2647" s="2">
        <f t="shared" si="545"/>
        <v>-1193.5172990504943</v>
      </c>
    </row>
    <row r="2648" spans="1:16">
      <c r="A2648" s="6">
        <v>4</v>
      </c>
      <c r="B2648" s="6">
        <v>1</v>
      </c>
      <c r="C2648" s="6">
        <v>9</v>
      </c>
      <c r="D2648" s="6">
        <f t="shared" si="533"/>
        <v>14</v>
      </c>
      <c r="E2648" s="5">
        <f t="shared" si="534"/>
        <v>527.07600000000014</v>
      </c>
      <c r="F2648" s="5">
        <f t="shared" si="535"/>
        <v>30.749999999999996</v>
      </c>
      <c r="G2648" s="5">
        <f t="shared" si="536"/>
        <v>452.90833186570285</v>
      </c>
      <c r="H2648" s="5">
        <f t="shared" si="537"/>
        <v>1010.734331865703</v>
      </c>
      <c r="I2648" s="5">
        <f t="shared" si="538"/>
        <v>720</v>
      </c>
      <c r="J2648" s="5">
        <f t="shared" si="539"/>
        <v>290.73433186570298</v>
      </c>
      <c r="K2648" s="2">
        <f t="shared" si="540"/>
        <v>30047.47103933512</v>
      </c>
      <c r="L2648" s="2">
        <f t="shared" si="541"/>
        <v>61594</v>
      </c>
      <c r="M2648" s="2">
        <f t="shared" si="542"/>
        <v>11880</v>
      </c>
      <c r="N2648" s="6">
        <f t="shared" si="543"/>
        <v>1</v>
      </c>
      <c r="O2648" s="2">
        <f t="shared" si="544"/>
        <v>-333.47103933511971</v>
      </c>
      <c r="P2648" s="2">
        <f t="shared" si="545"/>
        <v>-333.47103933511971</v>
      </c>
    </row>
    <row r="2649" spans="1:16">
      <c r="A2649" s="6">
        <v>4</v>
      </c>
      <c r="B2649" s="6">
        <v>1</v>
      </c>
      <c r="C2649" s="6">
        <v>10</v>
      </c>
      <c r="D2649" s="6">
        <f t="shared" si="533"/>
        <v>15</v>
      </c>
      <c r="E2649" s="5">
        <f t="shared" si="534"/>
        <v>527.07600000000014</v>
      </c>
      <c r="F2649" s="5">
        <f t="shared" si="535"/>
        <v>30.749999999999996</v>
      </c>
      <c r="G2649" s="5">
        <f t="shared" si="536"/>
        <v>509.52187334891573</v>
      </c>
      <c r="H2649" s="5">
        <f t="shared" si="537"/>
        <v>1067.347873348916</v>
      </c>
      <c r="I2649" s="5">
        <f t="shared" si="538"/>
        <v>720</v>
      </c>
      <c r="J2649" s="5">
        <f t="shared" si="539"/>
        <v>347.34787334891598</v>
      </c>
      <c r="K2649" s="2">
        <f t="shared" si="540"/>
        <v>31030.345023418682</v>
      </c>
      <c r="L2649" s="2">
        <f t="shared" si="541"/>
        <v>64294</v>
      </c>
      <c r="M2649" s="2">
        <f t="shared" si="542"/>
        <v>12760</v>
      </c>
      <c r="N2649" s="6">
        <f t="shared" si="543"/>
        <v>1</v>
      </c>
      <c r="O2649" s="2">
        <f t="shared" si="544"/>
        <v>503.6549765813179</v>
      </c>
      <c r="P2649" s="2">
        <f t="shared" si="545"/>
        <v>503.6549765813179</v>
      </c>
    </row>
    <row r="2650" spans="1:16">
      <c r="A2650" s="6">
        <v>4</v>
      </c>
      <c r="B2650" s="6">
        <v>1</v>
      </c>
      <c r="C2650" s="6">
        <v>11</v>
      </c>
      <c r="D2650" s="6">
        <f t="shared" si="533"/>
        <v>16</v>
      </c>
      <c r="E2650" s="5">
        <f t="shared" si="534"/>
        <v>527.07600000000014</v>
      </c>
      <c r="F2650" s="5">
        <f t="shared" si="535"/>
        <v>30.749999999999996</v>
      </c>
      <c r="G2650" s="5">
        <f t="shared" si="536"/>
        <v>567.47998644235474</v>
      </c>
      <c r="H2650" s="5">
        <f t="shared" si="537"/>
        <v>1125.3059864423549</v>
      </c>
      <c r="I2650" s="5">
        <f t="shared" si="538"/>
        <v>720</v>
      </c>
      <c r="J2650" s="5">
        <f t="shared" si="539"/>
        <v>405.30598644235488</v>
      </c>
      <c r="K2650" s="2">
        <f t="shared" si="540"/>
        <v>32036.562264624215</v>
      </c>
      <c r="L2650" s="2">
        <f t="shared" si="541"/>
        <v>66994</v>
      </c>
      <c r="M2650" s="2">
        <f t="shared" si="542"/>
        <v>13640</v>
      </c>
      <c r="N2650" s="6">
        <f t="shared" si="543"/>
        <v>1</v>
      </c>
      <c r="O2650" s="2">
        <f t="shared" si="544"/>
        <v>1317.4377353757845</v>
      </c>
      <c r="P2650" s="2">
        <f t="shared" si="545"/>
        <v>1317.4377353757845</v>
      </c>
    </row>
    <row r="2651" spans="1:16">
      <c r="A2651" s="6">
        <v>4</v>
      </c>
      <c r="B2651" s="6">
        <v>1</v>
      </c>
      <c r="C2651" s="6">
        <v>12</v>
      </c>
      <c r="D2651" s="6">
        <f t="shared" si="533"/>
        <v>17</v>
      </c>
      <c r="E2651" s="5">
        <f t="shared" si="534"/>
        <v>527.07600000000014</v>
      </c>
      <c r="F2651" s="5">
        <f t="shared" si="535"/>
        <v>30.749999999999996</v>
      </c>
      <c r="G2651" s="5">
        <f t="shared" si="536"/>
        <v>626.80743957041921</v>
      </c>
      <c r="H2651" s="5">
        <f t="shared" si="537"/>
        <v>1184.6334395704193</v>
      </c>
      <c r="I2651" s="5">
        <f t="shared" si="538"/>
        <v>720</v>
      </c>
      <c r="J2651" s="5">
        <f t="shared" si="539"/>
        <v>464.63343957041934</v>
      </c>
      <c r="K2651" s="2">
        <f t="shared" si="540"/>
        <v>33066.55277031978</v>
      </c>
      <c r="L2651" s="2">
        <f t="shared" si="541"/>
        <v>69694</v>
      </c>
      <c r="M2651" s="2">
        <f t="shared" si="542"/>
        <v>14520</v>
      </c>
      <c r="N2651" s="6">
        <f t="shared" si="543"/>
        <v>1</v>
      </c>
      <c r="O2651" s="2">
        <f t="shared" si="544"/>
        <v>2107.4472296802196</v>
      </c>
      <c r="P2651" s="2">
        <f t="shared" si="545"/>
        <v>2107.4472296802196</v>
      </c>
    </row>
    <row r="2652" spans="1:16">
      <c r="A2652" s="6">
        <v>4</v>
      </c>
      <c r="B2652" s="6">
        <v>1</v>
      </c>
      <c r="C2652" s="6">
        <v>13</v>
      </c>
      <c r="D2652" s="6">
        <f t="shared" si="533"/>
        <v>18</v>
      </c>
      <c r="E2652" s="5">
        <f t="shared" si="534"/>
        <v>527.07600000000014</v>
      </c>
      <c r="F2652" s="5">
        <f t="shared" si="535"/>
        <v>30.749999999999996</v>
      </c>
      <c r="G2652" s="5">
        <f t="shared" si="536"/>
        <v>687.52941027880343</v>
      </c>
      <c r="H2652" s="5">
        <f t="shared" si="537"/>
        <v>1245.3554102788034</v>
      </c>
      <c r="I2652" s="5">
        <f t="shared" si="538"/>
        <v>720</v>
      </c>
      <c r="J2652" s="5">
        <f t="shared" si="539"/>
        <v>525.35541027880345</v>
      </c>
      <c r="K2652" s="2">
        <f t="shared" si="540"/>
        <v>34120.753650673672</v>
      </c>
      <c r="L2652" s="2">
        <f t="shared" si="541"/>
        <v>72394</v>
      </c>
      <c r="M2652" s="2">
        <f t="shared" si="542"/>
        <v>15400</v>
      </c>
      <c r="N2652" s="6">
        <f t="shared" si="543"/>
        <v>1</v>
      </c>
      <c r="O2652" s="2">
        <f t="shared" si="544"/>
        <v>2873.2463493263276</v>
      </c>
      <c r="P2652" s="2">
        <f t="shared" si="545"/>
        <v>2873.2463493263276</v>
      </c>
    </row>
    <row r="2653" spans="1:16">
      <c r="A2653" s="6">
        <v>4</v>
      </c>
      <c r="B2653" s="6">
        <v>1</v>
      </c>
      <c r="C2653" s="6">
        <v>14</v>
      </c>
      <c r="D2653" s="6">
        <f t="shared" si="533"/>
        <v>19</v>
      </c>
      <c r="E2653" s="5">
        <f t="shared" si="534"/>
        <v>527.07600000000014</v>
      </c>
      <c r="F2653" s="5">
        <f t="shared" si="535"/>
        <v>30.749999999999996</v>
      </c>
      <c r="G2653" s="5">
        <f t="shared" si="536"/>
        <v>749.67149159246469</v>
      </c>
      <c r="H2653" s="5">
        <f t="shared" si="537"/>
        <v>1307.4974915924649</v>
      </c>
      <c r="I2653" s="5">
        <f t="shared" si="538"/>
        <v>720</v>
      </c>
      <c r="J2653" s="5">
        <f t="shared" si="539"/>
        <v>587.49749159246494</v>
      </c>
      <c r="K2653" s="2">
        <f t="shared" si="540"/>
        <v>35199.60922903585</v>
      </c>
      <c r="L2653" s="2">
        <f t="shared" si="541"/>
        <v>75094</v>
      </c>
      <c r="M2653" s="2">
        <f t="shared" si="542"/>
        <v>16280</v>
      </c>
      <c r="N2653" s="6">
        <f t="shared" si="543"/>
        <v>1</v>
      </c>
      <c r="O2653" s="2">
        <f t="shared" si="544"/>
        <v>3614.3907709641499</v>
      </c>
      <c r="P2653" s="2">
        <f t="shared" si="545"/>
        <v>3614.3907709641499</v>
      </c>
    </row>
    <row r="2654" spans="1:16">
      <c r="A2654" s="6">
        <v>4</v>
      </c>
      <c r="B2654" s="6">
        <v>1</v>
      </c>
      <c r="C2654" s="6">
        <v>15</v>
      </c>
      <c r="D2654" s="6">
        <f t="shared" si="533"/>
        <v>20</v>
      </c>
      <c r="E2654" s="5">
        <f t="shared" si="534"/>
        <v>527.07600000000014</v>
      </c>
      <c r="F2654" s="5">
        <f t="shared" si="535"/>
        <v>30.749999999999996</v>
      </c>
      <c r="G2654" s="5">
        <f t="shared" si="536"/>
        <v>813.25969846861108</v>
      </c>
      <c r="H2654" s="5">
        <f t="shared" si="537"/>
        <v>1371.0856984686111</v>
      </c>
      <c r="I2654" s="5">
        <f t="shared" si="538"/>
        <v>720</v>
      </c>
      <c r="J2654" s="5">
        <f t="shared" si="539"/>
        <v>651.0856984686111</v>
      </c>
      <c r="K2654" s="2">
        <f t="shared" si="540"/>
        <v>36303.571153968944</v>
      </c>
      <c r="L2654" s="2">
        <f t="shared" si="541"/>
        <v>77794</v>
      </c>
      <c r="M2654" s="2">
        <f t="shared" si="542"/>
        <v>17160</v>
      </c>
      <c r="N2654" s="6">
        <f t="shared" si="543"/>
        <v>1</v>
      </c>
      <c r="O2654" s="2">
        <f t="shared" si="544"/>
        <v>4330.4288460310563</v>
      </c>
      <c r="P2654" s="2">
        <f t="shared" si="545"/>
        <v>4330.4288460310563</v>
      </c>
    </row>
    <row r="2655" spans="1:16">
      <c r="A2655" s="6">
        <v>4</v>
      </c>
      <c r="B2655" s="6">
        <v>1</v>
      </c>
      <c r="C2655" s="6">
        <v>16</v>
      </c>
      <c r="D2655" s="6">
        <f t="shared" si="533"/>
        <v>21</v>
      </c>
      <c r="E2655" s="5">
        <f t="shared" si="534"/>
        <v>527.07600000000014</v>
      </c>
      <c r="F2655" s="5">
        <f t="shared" si="535"/>
        <v>30.749999999999996</v>
      </c>
      <c r="G2655" s="5">
        <f t="shared" si="536"/>
        <v>878.32047434610013</v>
      </c>
      <c r="H2655" s="5">
        <f t="shared" si="537"/>
        <v>1436.1464743461001</v>
      </c>
      <c r="I2655" s="5">
        <f t="shared" si="538"/>
        <v>720</v>
      </c>
      <c r="J2655" s="5">
        <f t="shared" si="539"/>
        <v>716.14647434610015</v>
      </c>
      <c r="K2655" s="2">
        <f t="shared" si="540"/>
        <v>37433.098512953125</v>
      </c>
      <c r="L2655" s="2">
        <f t="shared" si="541"/>
        <v>80494</v>
      </c>
      <c r="M2655" s="2">
        <f t="shared" si="542"/>
        <v>18040</v>
      </c>
      <c r="N2655" s="6">
        <f t="shared" si="543"/>
        <v>1</v>
      </c>
      <c r="O2655" s="2">
        <f t="shared" si="544"/>
        <v>5020.9014870468745</v>
      </c>
      <c r="P2655" s="2">
        <f t="shared" si="545"/>
        <v>5020.9014870468745</v>
      </c>
    </row>
    <row r="2656" spans="1:16">
      <c r="A2656" s="6">
        <v>4</v>
      </c>
      <c r="B2656" s="6">
        <v>1</v>
      </c>
      <c r="C2656" s="6">
        <v>17</v>
      </c>
      <c r="D2656" s="6">
        <f t="shared" si="533"/>
        <v>22</v>
      </c>
      <c r="E2656" s="5">
        <f t="shared" si="534"/>
        <v>527.07600000000014</v>
      </c>
      <c r="F2656" s="5">
        <f t="shared" si="535"/>
        <v>30.749999999999996</v>
      </c>
      <c r="G2656" s="5">
        <f t="shared" si="536"/>
        <v>944.88069779264049</v>
      </c>
      <c r="H2656" s="5">
        <f t="shared" si="537"/>
        <v>1502.7066977926406</v>
      </c>
      <c r="I2656" s="5">
        <f t="shared" si="538"/>
        <v>720</v>
      </c>
      <c r="J2656" s="5">
        <f t="shared" si="539"/>
        <v>782.70669779264063</v>
      </c>
      <c r="K2656" s="2">
        <f t="shared" si="540"/>
        <v>38588.657947788903</v>
      </c>
      <c r="L2656" s="2">
        <f t="shared" si="541"/>
        <v>83194</v>
      </c>
      <c r="M2656" s="2">
        <f t="shared" si="542"/>
        <v>18920</v>
      </c>
      <c r="N2656" s="6">
        <f t="shared" si="543"/>
        <v>1</v>
      </c>
      <c r="O2656" s="2">
        <f t="shared" si="544"/>
        <v>5685.3420522110973</v>
      </c>
      <c r="P2656" s="2">
        <f t="shared" si="545"/>
        <v>5685.3420522110973</v>
      </c>
    </row>
    <row r="2657" spans="1:16">
      <c r="A2657" s="6">
        <v>4</v>
      </c>
      <c r="B2657" s="6">
        <v>1</v>
      </c>
      <c r="C2657" s="6">
        <v>18</v>
      </c>
      <c r="D2657" s="6">
        <f t="shared" si="533"/>
        <v>23</v>
      </c>
      <c r="E2657" s="5">
        <f t="shared" si="534"/>
        <v>527.07600000000014</v>
      </c>
      <c r="F2657" s="5">
        <f t="shared" si="535"/>
        <v>30.749999999999996</v>
      </c>
      <c r="G2657" s="5">
        <f t="shared" si="536"/>
        <v>1012.9676892512279</v>
      </c>
      <c r="H2657" s="5">
        <f t="shared" si="537"/>
        <v>1570.793689251228</v>
      </c>
      <c r="I2657" s="5">
        <f t="shared" si="538"/>
        <v>720</v>
      </c>
      <c r="J2657" s="5">
        <f t="shared" si="539"/>
        <v>850.79368925122799</v>
      </c>
      <c r="K2657" s="2">
        <f t="shared" si="540"/>
        <v>39770.723771722711</v>
      </c>
      <c r="L2657" s="2">
        <f t="shared" si="541"/>
        <v>85894</v>
      </c>
      <c r="M2657" s="2">
        <f t="shared" si="542"/>
        <v>19800</v>
      </c>
      <c r="N2657" s="6">
        <f t="shared" si="543"/>
        <v>1</v>
      </c>
      <c r="O2657" s="2">
        <f t="shared" si="544"/>
        <v>6323.2762282772892</v>
      </c>
      <c r="P2657" s="2">
        <f t="shared" si="545"/>
        <v>6323.2762282772892</v>
      </c>
    </row>
    <row r="2658" spans="1:16">
      <c r="A2658" s="6">
        <v>4</v>
      </c>
      <c r="B2658" s="6">
        <v>1</v>
      </c>
      <c r="C2658" s="6">
        <v>19</v>
      </c>
      <c r="D2658" s="6">
        <f t="shared" si="533"/>
        <v>24</v>
      </c>
      <c r="E2658" s="5">
        <f t="shared" si="534"/>
        <v>527.07600000000014</v>
      </c>
      <c r="F2658" s="5">
        <f t="shared" si="535"/>
        <v>30.749999999999996</v>
      </c>
      <c r="G2658" s="5">
        <f t="shared" si="536"/>
        <v>1082.6092178872495</v>
      </c>
      <c r="H2658" s="5">
        <f t="shared" si="537"/>
        <v>1640.4352178872496</v>
      </c>
      <c r="I2658" s="5">
        <f t="shared" si="538"/>
        <v>720</v>
      </c>
      <c r="J2658" s="5">
        <f t="shared" si="539"/>
        <v>920.43521788724956</v>
      </c>
      <c r="K2658" s="2">
        <f t="shared" si="540"/>
        <v>40979.778088320309</v>
      </c>
      <c r="L2658" s="2">
        <f t="shared" si="541"/>
        <v>88594</v>
      </c>
      <c r="M2658" s="2">
        <f t="shared" si="542"/>
        <v>20680</v>
      </c>
      <c r="N2658" s="6">
        <f t="shared" si="543"/>
        <v>1</v>
      </c>
      <c r="O2658" s="2">
        <f t="shared" si="544"/>
        <v>6934.2219116796914</v>
      </c>
      <c r="P2658" s="2">
        <f t="shared" si="545"/>
        <v>6934.2219116796914</v>
      </c>
    </row>
    <row r="2659" spans="1:16">
      <c r="A2659" s="6">
        <v>4</v>
      </c>
      <c r="B2659" s="6">
        <v>1</v>
      </c>
      <c r="C2659" s="6">
        <v>20</v>
      </c>
      <c r="D2659" s="6">
        <f t="shared" si="533"/>
        <v>25</v>
      </c>
      <c r="E2659" s="5">
        <f t="shared" si="534"/>
        <v>527.07600000000014</v>
      </c>
      <c r="F2659" s="5">
        <f t="shared" si="535"/>
        <v>30.749999999999996</v>
      </c>
      <c r="G2659" s="5">
        <f t="shared" si="536"/>
        <v>1153.8335085377266</v>
      </c>
      <c r="H2659" s="5">
        <f t="shared" si="537"/>
        <v>1711.6595085377267</v>
      </c>
      <c r="I2659" s="5">
        <f t="shared" si="538"/>
        <v>720</v>
      </c>
      <c r="J2659" s="5">
        <f t="shared" si="539"/>
        <v>991.65950853772665</v>
      </c>
      <c r="K2659" s="2">
        <f t="shared" si="540"/>
        <v>42216.310912113309</v>
      </c>
      <c r="L2659" s="2">
        <f t="shared" si="541"/>
        <v>91294</v>
      </c>
      <c r="M2659" s="2">
        <f t="shared" si="542"/>
        <v>21560</v>
      </c>
      <c r="N2659" s="6">
        <f t="shared" si="543"/>
        <v>1</v>
      </c>
      <c r="O2659" s="2">
        <f t="shared" si="544"/>
        <v>7517.6890878866907</v>
      </c>
      <c r="P2659" s="2">
        <f t="shared" si="545"/>
        <v>7517.6890878866907</v>
      </c>
    </row>
    <row r="2660" spans="1:16">
      <c r="A2660" s="6">
        <v>4</v>
      </c>
      <c r="B2660" s="6">
        <v>1</v>
      </c>
      <c r="C2660" s="6">
        <v>21</v>
      </c>
      <c r="D2660" s="6">
        <f t="shared" si="533"/>
        <v>26</v>
      </c>
      <c r="E2660" s="5">
        <f t="shared" si="534"/>
        <v>527.07600000000014</v>
      </c>
      <c r="F2660" s="5">
        <f t="shared" si="535"/>
        <v>30.749999999999996</v>
      </c>
      <c r="G2660" s="5">
        <f t="shared" si="536"/>
        <v>1226.6692487641703</v>
      </c>
      <c r="H2660" s="5">
        <f t="shared" si="537"/>
        <v>1784.4952487641704</v>
      </c>
      <c r="I2660" s="5">
        <f t="shared" si="538"/>
        <v>720</v>
      </c>
      <c r="J2660" s="5">
        <f t="shared" si="539"/>
        <v>1064.4952487641704</v>
      </c>
      <c r="K2660" s="2">
        <f t="shared" si="540"/>
        <v>43480.820291044627</v>
      </c>
      <c r="L2660" s="2">
        <f t="shared" si="541"/>
        <v>93994</v>
      </c>
      <c r="M2660" s="2">
        <f t="shared" si="542"/>
        <v>22440</v>
      </c>
      <c r="N2660" s="6">
        <f t="shared" si="543"/>
        <v>1</v>
      </c>
      <c r="O2660" s="2">
        <f t="shared" si="544"/>
        <v>8073.1797089553729</v>
      </c>
      <c r="P2660" s="2">
        <f t="shared" si="545"/>
        <v>8073.1797089553729</v>
      </c>
    </row>
    <row r="2661" spans="1:16">
      <c r="A2661" s="6">
        <v>4</v>
      </c>
      <c r="B2661" s="6">
        <v>1</v>
      </c>
      <c r="C2661" s="6">
        <v>22</v>
      </c>
      <c r="D2661" s="6">
        <f t="shared" si="533"/>
        <v>27</v>
      </c>
      <c r="E2661" s="5">
        <f t="shared" si="534"/>
        <v>527.07600000000014</v>
      </c>
      <c r="F2661" s="5">
        <f t="shared" si="535"/>
        <v>30.749999999999996</v>
      </c>
      <c r="G2661" s="5">
        <f t="shared" si="536"/>
        <v>1301.1455960105666</v>
      </c>
      <c r="H2661" s="5">
        <f t="shared" si="537"/>
        <v>1858.9715960105668</v>
      </c>
      <c r="I2661" s="5">
        <f t="shared" si="538"/>
        <v>720</v>
      </c>
      <c r="J2661" s="5">
        <f t="shared" si="539"/>
        <v>1138.9715960105668</v>
      </c>
      <c r="K2661" s="2">
        <f t="shared" si="540"/>
        <v>44773.81243073901</v>
      </c>
      <c r="L2661" s="2">
        <f t="shared" si="541"/>
        <v>96694</v>
      </c>
      <c r="M2661" s="2">
        <f t="shared" si="542"/>
        <v>23320</v>
      </c>
      <c r="N2661" s="6">
        <f t="shared" si="543"/>
        <v>1</v>
      </c>
      <c r="O2661" s="2">
        <f t="shared" si="544"/>
        <v>8600.1875692609901</v>
      </c>
      <c r="P2661" s="2">
        <f t="shared" si="545"/>
        <v>8600.1875692609901</v>
      </c>
    </row>
    <row r="2662" spans="1:16">
      <c r="A2662" s="6">
        <v>4</v>
      </c>
      <c r="B2662" s="6">
        <v>1</v>
      </c>
      <c r="C2662" s="6">
        <v>23</v>
      </c>
      <c r="D2662" s="6">
        <f t="shared" si="533"/>
        <v>28</v>
      </c>
      <c r="E2662" s="5">
        <f t="shared" si="534"/>
        <v>527.07600000000014</v>
      </c>
      <c r="F2662" s="5">
        <f t="shared" si="535"/>
        <v>30.749999999999996</v>
      </c>
      <c r="G2662" s="5">
        <f t="shared" si="536"/>
        <v>1377.292184868003</v>
      </c>
      <c r="H2662" s="5">
        <f t="shared" si="537"/>
        <v>1935.118184868003</v>
      </c>
      <c r="I2662" s="5">
        <f t="shared" si="538"/>
        <v>720</v>
      </c>
      <c r="J2662" s="5">
        <f t="shared" si="539"/>
        <v>1215.118184868003</v>
      </c>
      <c r="K2662" s="2">
        <f t="shared" si="540"/>
        <v>46095.801820625056</v>
      </c>
      <c r="L2662" s="2">
        <f t="shared" si="541"/>
        <v>99394</v>
      </c>
      <c r="M2662" s="2">
        <f t="shared" si="542"/>
        <v>24200</v>
      </c>
      <c r="N2662" s="6">
        <f t="shared" si="543"/>
        <v>1</v>
      </c>
      <c r="O2662" s="2">
        <f t="shared" si="544"/>
        <v>9098.1981793749437</v>
      </c>
      <c r="P2662" s="2">
        <f t="shared" si="545"/>
        <v>9098.1981793749437</v>
      </c>
    </row>
    <row r="2663" spans="1:16">
      <c r="A2663" s="6">
        <v>4</v>
      </c>
      <c r="B2663" s="6">
        <v>1</v>
      </c>
      <c r="C2663" s="6">
        <v>24</v>
      </c>
      <c r="D2663" s="6">
        <f t="shared" si="533"/>
        <v>29</v>
      </c>
      <c r="E2663" s="5">
        <f t="shared" si="534"/>
        <v>527.07600000000014</v>
      </c>
      <c r="F2663" s="5">
        <f t="shared" si="535"/>
        <v>30.749999999999996</v>
      </c>
      <c r="G2663" s="5">
        <f t="shared" si="536"/>
        <v>1455.1391344474989</v>
      </c>
      <c r="H2663" s="5">
        <f t="shared" si="537"/>
        <v>2012.9651344474992</v>
      </c>
      <c r="I2663" s="5">
        <f t="shared" si="538"/>
        <v>720</v>
      </c>
      <c r="J2663" s="5">
        <f t="shared" si="539"/>
        <v>1292.9651344474992</v>
      </c>
      <c r="K2663" s="2">
        <f t="shared" si="540"/>
        <v>47447.311361935746</v>
      </c>
      <c r="L2663" s="2">
        <f t="shared" si="541"/>
        <v>102094</v>
      </c>
      <c r="M2663" s="2">
        <f t="shared" si="542"/>
        <v>25080</v>
      </c>
      <c r="N2663" s="6">
        <f t="shared" si="543"/>
        <v>1</v>
      </c>
      <c r="O2663" s="2">
        <f t="shared" si="544"/>
        <v>9566.6886380642536</v>
      </c>
      <c r="P2663" s="2">
        <f t="shared" si="545"/>
        <v>9566.6886380642536</v>
      </c>
    </row>
    <row r="2664" spans="1:16">
      <c r="A2664" s="6">
        <v>4</v>
      </c>
      <c r="B2664" s="6">
        <v>1</v>
      </c>
      <c r="C2664" s="6">
        <v>25</v>
      </c>
      <c r="D2664" s="6">
        <f t="shared" si="533"/>
        <v>30</v>
      </c>
      <c r="E2664" s="5">
        <f t="shared" si="534"/>
        <v>527.07600000000014</v>
      </c>
      <c r="F2664" s="5">
        <f t="shared" si="535"/>
        <v>30.749999999999996</v>
      </c>
      <c r="G2664" s="5">
        <f t="shared" si="536"/>
        <v>1534.7170558625965</v>
      </c>
      <c r="H2664" s="5">
        <f t="shared" si="537"/>
        <v>2092.5430558625967</v>
      </c>
      <c r="I2664" s="5">
        <f t="shared" si="538"/>
        <v>720</v>
      </c>
      <c r="J2664" s="5">
        <f t="shared" si="539"/>
        <v>1372.5430558625967</v>
      </c>
      <c r="K2664" s="2">
        <f t="shared" si="540"/>
        <v>48828.872497614524</v>
      </c>
      <c r="L2664" s="2">
        <f t="shared" si="541"/>
        <v>104794</v>
      </c>
      <c r="M2664" s="2">
        <f t="shared" si="542"/>
        <v>25960</v>
      </c>
      <c r="N2664" s="6">
        <f t="shared" si="543"/>
        <v>1</v>
      </c>
      <c r="O2664" s="2">
        <f t="shared" si="544"/>
        <v>10005.127502385476</v>
      </c>
      <c r="P2664" s="2">
        <f t="shared" si="545"/>
        <v>10005.127502385476</v>
      </c>
    </row>
    <row r="2665" spans="1:16">
      <c r="A2665" s="6">
        <v>4</v>
      </c>
      <c r="B2665" s="6">
        <v>1</v>
      </c>
      <c r="C2665" s="6">
        <v>26</v>
      </c>
      <c r="D2665" s="6">
        <f t="shared" si="533"/>
        <v>31</v>
      </c>
      <c r="E2665" s="5">
        <f t="shared" si="534"/>
        <v>527.07600000000014</v>
      </c>
      <c r="F2665" s="5">
        <f t="shared" si="535"/>
        <v>30.749999999999996</v>
      </c>
      <c r="G2665" s="5">
        <f t="shared" si="536"/>
        <v>1616.0570598233144</v>
      </c>
      <c r="H2665" s="5">
        <f t="shared" si="537"/>
        <v>2173.8830598233144</v>
      </c>
      <c r="I2665" s="5">
        <f t="shared" si="538"/>
        <v>720</v>
      </c>
      <c r="J2665" s="5">
        <f t="shared" si="539"/>
        <v>1453.8830598233144</v>
      </c>
      <c r="K2665" s="2">
        <f t="shared" si="540"/>
        <v>50241.025344154768</v>
      </c>
      <c r="L2665" s="2">
        <f t="shared" si="541"/>
        <v>107494</v>
      </c>
      <c r="M2665" s="2">
        <f t="shared" si="542"/>
        <v>26840</v>
      </c>
      <c r="N2665" s="6">
        <f t="shared" si="543"/>
        <v>1</v>
      </c>
      <c r="O2665" s="2">
        <f t="shared" si="544"/>
        <v>10412.974655845232</v>
      </c>
      <c r="P2665" s="2">
        <f t="shared" si="545"/>
        <v>10412.974655845232</v>
      </c>
    </row>
    <row r="2666" spans="1:16">
      <c r="A2666" s="6">
        <v>4</v>
      </c>
      <c r="B2666" s="6">
        <v>1</v>
      </c>
      <c r="C2666" s="6">
        <v>27</v>
      </c>
      <c r="D2666" s="6">
        <f t="shared" si="533"/>
        <v>32</v>
      </c>
      <c r="E2666" s="5">
        <f t="shared" si="534"/>
        <v>527.07600000000014</v>
      </c>
      <c r="F2666" s="5">
        <f t="shared" si="535"/>
        <v>30.749999999999996</v>
      </c>
      <c r="G2666" s="5">
        <f t="shared" si="536"/>
        <v>1699.1907643430709</v>
      </c>
      <c r="H2666" s="5">
        <f t="shared" si="537"/>
        <v>2257.0167643430709</v>
      </c>
      <c r="I2666" s="5">
        <f t="shared" si="538"/>
        <v>720</v>
      </c>
      <c r="J2666" s="5">
        <f t="shared" si="539"/>
        <v>1537.0167643430709</v>
      </c>
      <c r="K2666" s="2">
        <f t="shared" si="540"/>
        <v>51684.318825400536</v>
      </c>
      <c r="L2666" s="2">
        <f t="shared" si="541"/>
        <v>110194</v>
      </c>
      <c r="M2666" s="2">
        <f t="shared" si="542"/>
        <v>27720</v>
      </c>
      <c r="N2666" s="6">
        <f t="shared" si="543"/>
        <v>1</v>
      </c>
      <c r="O2666" s="2">
        <f t="shared" si="544"/>
        <v>10789.681174599464</v>
      </c>
      <c r="P2666" s="2">
        <f t="shared" si="545"/>
        <v>10789.681174599464</v>
      </c>
    </row>
    <row r="2667" spans="1:16">
      <c r="A2667" s="6">
        <v>4</v>
      </c>
      <c r="B2667" s="6">
        <v>1</v>
      </c>
      <c r="C2667" s="6">
        <v>28</v>
      </c>
      <c r="D2667" s="6">
        <f t="shared" si="533"/>
        <v>33</v>
      </c>
      <c r="E2667" s="5">
        <f t="shared" si="534"/>
        <v>527.07600000000014</v>
      </c>
      <c r="F2667" s="5">
        <f t="shared" si="535"/>
        <v>30.749999999999996</v>
      </c>
      <c r="G2667" s="5">
        <f t="shared" si="536"/>
        <v>1784.1503025602246</v>
      </c>
      <c r="H2667" s="5">
        <f t="shared" si="537"/>
        <v>2341.9763025602247</v>
      </c>
      <c r="I2667" s="5">
        <f t="shared" si="538"/>
        <v>720</v>
      </c>
      <c r="J2667" s="5">
        <f t="shared" si="539"/>
        <v>1621.9763025602247</v>
      </c>
      <c r="K2667" s="2">
        <f t="shared" si="540"/>
        <v>53159.310808337235</v>
      </c>
      <c r="L2667" s="2">
        <f t="shared" si="541"/>
        <v>112894</v>
      </c>
      <c r="M2667" s="2">
        <f t="shared" si="542"/>
        <v>28600</v>
      </c>
      <c r="N2667" s="6">
        <f t="shared" si="543"/>
        <v>1</v>
      </c>
      <c r="O2667" s="2">
        <f t="shared" si="544"/>
        <v>11134.689191662765</v>
      </c>
      <c r="P2667" s="2">
        <f t="shared" si="545"/>
        <v>11134.689191662765</v>
      </c>
    </row>
    <row r="2668" spans="1:16">
      <c r="A2668" s="6">
        <v>4</v>
      </c>
      <c r="B2668" s="6">
        <v>1</v>
      </c>
      <c r="C2668" s="6">
        <v>29</v>
      </c>
      <c r="D2668" s="6">
        <f t="shared" si="533"/>
        <v>34</v>
      </c>
      <c r="E2668" s="5">
        <f t="shared" si="534"/>
        <v>527.07600000000014</v>
      </c>
      <c r="F2668" s="5">
        <f t="shared" si="535"/>
        <v>30.749999999999996</v>
      </c>
      <c r="G2668" s="5">
        <f t="shared" si="536"/>
        <v>1870.9683306758782</v>
      </c>
      <c r="H2668" s="5">
        <f t="shared" si="537"/>
        <v>2428.7943306758784</v>
      </c>
      <c r="I2668" s="5">
        <f t="shared" si="538"/>
        <v>720</v>
      </c>
      <c r="J2668" s="5">
        <f t="shared" si="539"/>
        <v>1708.7943306758784</v>
      </c>
      <c r="K2668" s="2">
        <f t="shared" si="540"/>
        <v>54666.568240900669</v>
      </c>
      <c r="L2668" s="2">
        <f t="shared" si="541"/>
        <v>115594</v>
      </c>
      <c r="M2668" s="2">
        <f t="shared" si="542"/>
        <v>29480</v>
      </c>
      <c r="N2668" s="6">
        <f t="shared" si="543"/>
        <v>1</v>
      </c>
      <c r="O2668" s="2">
        <f t="shared" si="544"/>
        <v>11447.431759099331</v>
      </c>
      <c r="P2668" s="2">
        <f t="shared" si="545"/>
        <v>11447.431759099331</v>
      </c>
    </row>
    <row r="2669" spans="1:16">
      <c r="A2669" s="6">
        <v>4</v>
      </c>
      <c r="B2669" s="6">
        <v>1</v>
      </c>
      <c r="C2669" s="6">
        <v>30</v>
      </c>
      <c r="D2669" s="6">
        <f t="shared" si="533"/>
        <v>35</v>
      </c>
      <c r="E2669" s="5">
        <f t="shared" si="534"/>
        <v>527.07600000000014</v>
      </c>
      <c r="F2669" s="5">
        <f t="shared" si="535"/>
        <v>30.749999999999996</v>
      </c>
      <c r="G2669" s="5">
        <f t="shared" si="536"/>
        <v>1959.6780360096488</v>
      </c>
      <c r="H2669" s="5">
        <f t="shared" si="537"/>
        <v>2517.5040360096491</v>
      </c>
      <c r="I2669" s="5">
        <f t="shared" si="538"/>
        <v>720</v>
      </c>
      <c r="J2669" s="5">
        <f t="shared" si="539"/>
        <v>1797.5040360096491</v>
      </c>
      <c r="K2669" s="2">
        <f t="shared" si="540"/>
        <v>56206.667291834186</v>
      </c>
      <c r="L2669" s="2">
        <f t="shared" si="541"/>
        <v>118294</v>
      </c>
      <c r="M2669" s="2">
        <f t="shared" si="542"/>
        <v>30360</v>
      </c>
      <c r="N2669" s="6">
        <f t="shared" si="543"/>
        <v>1</v>
      </c>
      <c r="O2669" s="2">
        <f t="shared" si="544"/>
        <v>11727.332708165814</v>
      </c>
      <c r="P2669" s="2">
        <f t="shared" si="545"/>
        <v>11727.332708165814</v>
      </c>
    </row>
    <row r="2670" spans="1:16">
      <c r="A2670" s="6">
        <v>4</v>
      </c>
      <c r="B2670" s="6">
        <v>2</v>
      </c>
      <c r="C2670" s="6">
        <v>0</v>
      </c>
      <c r="D2670" s="6">
        <f t="shared" si="533"/>
        <v>6</v>
      </c>
      <c r="E2670" s="5">
        <f t="shared" si="534"/>
        <v>527.07600000000014</v>
      </c>
      <c r="F2670" s="5">
        <f t="shared" si="535"/>
        <v>63.037499999999994</v>
      </c>
      <c r="G2670" s="5">
        <f t="shared" si="536"/>
        <v>0</v>
      </c>
      <c r="H2670" s="5">
        <f t="shared" si="537"/>
        <v>590.11350000000016</v>
      </c>
      <c r="I2670" s="5">
        <f t="shared" si="538"/>
        <v>590.11350000000016</v>
      </c>
      <c r="J2670" s="5">
        <f t="shared" si="539"/>
        <v>0</v>
      </c>
      <c r="K2670" s="2">
        <f t="shared" si="540"/>
        <v>20490.052083333339</v>
      </c>
      <c r="L2670" s="2">
        <f t="shared" si="541"/>
        <v>39388</v>
      </c>
      <c r="M2670" s="2">
        <f t="shared" si="542"/>
        <v>4400</v>
      </c>
      <c r="N2670" s="6">
        <f t="shared" si="543"/>
        <v>1</v>
      </c>
      <c r="O2670" s="2">
        <f t="shared" si="544"/>
        <v>-5502.0520833333394</v>
      </c>
      <c r="P2670" s="2">
        <f t="shared" si="545"/>
        <v>-5502.0520833333394</v>
      </c>
    </row>
    <row r="2671" spans="1:16">
      <c r="A2671" s="6">
        <v>4</v>
      </c>
      <c r="B2671" s="6">
        <v>2</v>
      </c>
      <c r="C2671" s="6">
        <v>1</v>
      </c>
      <c r="D2671" s="6">
        <f t="shared" si="533"/>
        <v>7</v>
      </c>
      <c r="E2671" s="5">
        <f t="shared" si="534"/>
        <v>527.07600000000014</v>
      </c>
      <c r="F2671" s="5">
        <f t="shared" si="535"/>
        <v>63.037499999999994</v>
      </c>
      <c r="G2671" s="5">
        <f t="shared" si="536"/>
        <v>45.5625</v>
      </c>
      <c r="H2671" s="5">
        <f t="shared" si="537"/>
        <v>635.67600000000016</v>
      </c>
      <c r="I2671" s="5">
        <f t="shared" si="538"/>
        <v>635.67600000000016</v>
      </c>
      <c r="J2671" s="5">
        <f t="shared" si="539"/>
        <v>0</v>
      </c>
      <c r="K2671" s="2">
        <f t="shared" si="540"/>
        <v>22072.083333333339</v>
      </c>
      <c r="L2671" s="2">
        <f t="shared" si="541"/>
        <v>42088</v>
      </c>
      <c r="M2671" s="2">
        <f t="shared" si="542"/>
        <v>5280</v>
      </c>
      <c r="N2671" s="6">
        <f t="shared" si="543"/>
        <v>1</v>
      </c>
      <c r="O2671" s="2">
        <f t="shared" si="544"/>
        <v>-5264.0833333333394</v>
      </c>
      <c r="P2671" s="2">
        <f t="shared" si="545"/>
        <v>-5264.0833333333394</v>
      </c>
    </row>
    <row r="2672" spans="1:16">
      <c r="A2672" s="6">
        <v>4</v>
      </c>
      <c r="B2672" s="6">
        <v>2</v>
      </c>
      <c r="C2672" s="6">
        <v>2</v>
      </c>
      <c r="D2672" s="6">
        <f t="shared" si="533"/>
        <v>8</v>
      </c>
      <c r="E2672" s="5">
        <f t="shared" si="534"/>
        <v>527.07600000000014</v>
      </c>
      <c r="F2672" s="5">
        <f t="shared" si="535"/>
        <v>63.037499999999994</v>
      </c>
      <c r="G2672" s="5">
        <f t="shared" si="536"/>
        <v>92.264062499999994</v>
      </c>
      <c r="H2672" s="5">
        <f t="shared" si="537"/>
        <v>682.37756250000018</v>
      </c>
      <c r="I2672" s="5">
        <f t="shared" si="538"/>
        <v>682.37756250000018</v>
      </c>
      <c r="J2672" s="5">
        <f t="shared" si="539"/>
        <v>0</v>
      </c>
      <c r="K2672" s="2">
        <f t="shared" si="540"/>
        <v>23693.665364583339</v>
      </c>
      <c r="L2672" s="2">
        <f t="shared" si="541"/>
        <v>44788</v>
      </c>
      <c r="M2672" s="2">
        <f t="shared" si="542"/>
        <v>6160</v>
      </c>
      <c r="N2672" s="6">
        <f t="shared" si="543"/>
        <v>1</v>
      </c>
      <c r="O2672" s="2">
        <f t="shared" si="544"/>
        <v>-5065.6653645833394</v>
      </c>
      <c r="P2672" s="2">
        <f t="shared" si="545"/>
        <v>-5065.6653645833394</v>
      </c>
    </row>
    <row r="2673" spans="1:16">
      <c r="A2673" s="6">
        <v>4</v>
      </c>
      <c r="B2673" s="6">
        <v>2</v>
      </c>
      <c r="C2673" s="6">
        <v>3</v>
      </c>
      <c r="D2673" s="6">
        <f t="shared" si="533"/>
        <v>9</v>
      </c>
      <c r="E2673" s="5">
        <f t="shared" si="534"/>
        <v>527.07600000000014</v>
      </c>
      <c r="F2673" s="5">
        <f t="shared" si="535"/>
        <v>63.037499999999994</v>
      </c>
      <c r="G2673" s="5">
        <f t="shared" si="536"/>
        <v>140.12604492187498</v>
      </c>
      <c r="H2673" s="5">
        <f t="shared" si="537"/>
        <v>730.23954492187511</v>
      </c>
      <c r="I2673" s="5">
        <f t="shared" si="538"/>
        <v>720</v>
      </c>
      <c r="J2673" s="5">
        <f t="shared" si="539"/>
        <v>10.239544921875108</v>
      </c>
      <c r="K2673" s="2">
        <f t="shared" si="540"/>
        <v>25177.769877115887</v>
      </c>
      <c r="L2673" s="2">
        <f t="shared" si="541"/>
        <v>47488</v>
      </c>
      <c r="M2673" s="2">
        <f t="shared" si="542"/>
        <v>7040</v>
      </c>
      <c r="N2673" s="6">
        <f t="shared" si="543"/>
        <v>1</v>
      </c>
      <c r="O2673" s="2">
        <f t="shared" si="544"/>
        <v>-4729.7698771158866</v>
      </c>
      <c r="P2673" s="2">
        <f t="shared" si="545"/>
        <v>-4729.7698771158866</v>
      </c>
    </row>
    <row r="2674" spans="1:16">
      <c r="A2674" s="6">
        <v>4</v>
      </c>
      <c r="B2674" s="6">
        <v>2</v>
      </c>
      <c r="C2674" s="6">
        <v>4</v>
      </c>
      <c r="D2674" s="6">
        <f t="shared" si="533"/>
        <v>10</v>
      </c>
      <c r="E2674" s="5">
        <f t="shared" si="534"/>
        <v>527.07600000000014</v>
      </c>
      <c r="F2674" s="5">
        <f t="shared" si="535"/>
        <v>63.037499999999994</v>
      </c>
      <c r="G2674" s="5">
        <f t="shared" si="536"/>
        <v>189.17016064453125</v>
      </c>
      <c r="H2674" s="5">
        <f t="shared" si="537"/>
        <v>779.28366064453144</v>
      </c>
      <c r="I2674" s="5">
        <f t="shared" si="538"/>
        <v>720</v>
      </c>
      <c r="J2674" s="5">
        <f t="shared" si="539"/>
        <v>59.283660644531437</v>
      </c>
      <c r="K2674" s="2">
        <f t="shared" si="540"/>
        <v>26029.230219523117</v>
      </c>
      <c r="L2674" s="2">
        <f t="shared" si="541"/>
        <v>50188</v>
      </c>
      <c r="M2674" s="2">
        <f t="shared" si="542"/>
        <v>7920</v>
      </c>
      <c r="N2674" s="6">
        <f t="shared" si="543"/>
        <v>1</v>
      </c>
      <c r="O2674" s="2">
        <f t="shared" si="544"/>
        <v>-3761.2302195231168</v>
      </c>
      <c r="P2674" s="2">
        <f t="shared" si="545"/>
        <v>-3761.2302195231168</v>
      </c>
    </row>
    <row r="2675" spans="1:16">
      <c r="A2675" s="6">
        <v>4</v>
      </c>
      <c r="B2675" s="6">
        <v>2</v>
      </c>
      <c r="C2675" s="6">
        <v>5</v>
      </c>
      <c r="D2675" s="6">
        <f t="shared" si="533"/>
        <v>11</v>
      </c>
      <c r="E2675" s="5">
        <f t="shared" si="534"/>
        <v>527.07600000000014</v>
      </c>
      <c r="F2675" s="5">
        <f t="shared" si="535"/>
        <v>63.037499999999994</v>
      </c>
      <c r="G2675" s="5">
        <f t="shared" si="536"/>
        <v>239.41848456573481</v>
      </c>
      <c r="H2675" s="5">
        <f t="shared" si="537"/>
        <v>829.531984565735</v>
      </c>
      <c r="I2675" s="5">
        <f t="shared" si="538"/>
        <v>720</v>
      </c>
      <c r="J2675" s="5">
        <f t="shared" si="539"/>
        <v>109.531984565735</v>
      </c>
      <c r="K2675" s="2">
        <f t="shared" si="540"/>
        <v>26901.596954266231</v>
      </c>
      <c r="L2675" s="2">
        <f t="shared" si="541"/>
        <v>52888</v>
      </c>
      <c r="M2675" s="2">
        <f t="shared" si="542"/>
        <v>8800</v>
      </c>
      <c r="N2675" s="6">
        <f t="shared" si="543"/>
        <v>1</v>
      </c>
      <c r="O2675" s="2">
        <f t="shared" si="544"/>
        <v>-2813.5969542662315</v>
      </c>
      <c r="P2675" s="2">
        <f t="shared" si="545"/>
        <v>-2813.5969542662315</v>
      </c>
    </row>
    <row r="2676" spans="1:16">
      <c r="A2676" s="6">
        <v>4</v>
      </c>
      <c r="B2676" s="6">
        <v>2</v>
      </c>
      <c r="C2676" s="6">
        <v>6</v>
      </c>
      <c r="D2676" s="6">
        <f t="shared" si="533"/>
        <v>12</v>
      </c>
      <c r="E2676" s="5">
        <f t="shared" si="534"/>
        <v>527.07600000000014</v>
      </c>
      <c r="F2676" s="5">
        <f t="shared" si="535"/>
        <v>63.037499999999994</v>
      </c>
      <c r="G2676" s="5">
        <f t="shared" si="536"/>
        <v>290.89345874736784</v>
      </c>
      <c r="H2676" s="5">
        <f t="shared" si="537"/>
        <v>881.006958747368</v>
      </c>
      <c r="I2676" s="5">
        <f t="shared" si="538"/>
        <v>720</v>
      </c>
      <c r="J2676" s="5">
        <f t="shared" si="539"/>
        <v>161.006958747368</v>
      </c>
      <c r="K2676" s="2">
        <f t="shared" si="540"/>
        <v>27795.259700475137</v>
      </c>
      <c r="L2676" s="2">
        <f t="shared" si="541"/>
        <v>55588</v>
      </c>
      <c r="M2676" s="2">
        <f t="shared" si="542"/>
        <v>9680</v>
      </c>
      <c r="N2676" s="6">
        <f t="shared" si="543"/>
        <v>1</v>
      </c>
      <c r="O2676" s="2">
        <f t="shared" si="544"/>
        <v>-1887.2597004751369</v>
      </c>
      <c r="P2676" s="2">
        <f t="shared" si="545"/>
        <v>-1887.2597004751369</v>
      </c>
    </row>
    <row r="2677" spans="1:16">
      <c r="A2677" s="6">
        <v>4</v>
      </c>
      <c r="B2677" s="6">
        <v>2</v>
      </c>
      <c r="C2677" s="6">
        <v>7</v>
      </c>
      <c r="D2677" s="6">
        <f t="shared" si="533"/>
        <v>13</v>
      </c>
      <c r="E2677" s="5">
        <f t="shared" si="534"/>
        <v>527.07600000000014</v>
      </c>
      <c r="F2677" s="5">
        <f t="shared" si="535"/>
        <v>63.037499999999994</v>
      </c>
      <c r="G2677" s="5">
        <f t="shared" si="536"/>
        <v>343.61789814532818</v>
      </c>
      <c r="H2677" s="5">
        <f t="shared" si="537"/>
        <v>933.73139814532828</v>
      </c>
      <c r="I2677" s="5">
        <f t="shared" si="538"/>
        <v>720</v>
      </c>
      <c r="J2677" s="5">
        <f t="shared" si="539"/>
        <v>213.73139814532828</v>
      </c>
      <c r="K2677" s="2">
        <f t="shared" si="540"/>
        <v>28710.614551134171</v>
      </c>
      <c r="L2677" s="2">
        <f t="shared" si="541"/>
        <v>58288</v>
      </c>
      <c r="M2677" s="2">
        <f t="shared" si="542"/>
        <v>10560</v>
      </c>
      <c r="N2677" s="6">
        <f t="shared" si="543"/>
        <v>1</v>
      </c>
      <c r="O2677" s="2">
        <f t="shared" si="544"/>
        <v>-982.61455113417105</v>
      </c>
      <c r="P2677" s="2">
        <f t="shared" si="545"/>
        <v>-982.61455113417105</v>
      </c>
    </row>
    <row r="2678" spans="1:16">
      <c r="A2678" s="6">
        <v>4</v>
      </c>
      <c r="B2678" s="6">
        <v>2</v>
      </c>
      <c r="C2678" s="6">
        <v>8</v>
      </c>
      <c r="D2678" s="6">
        <f t="shared" si="533"/>
        <v>14</v>
      </c>
      <c r="E2678" s="5">
        <f t="shared" si="534"/>
        <v>527.07600000000014</v>
      </c>
      <c r="F2678" s="5">
        <f t="shared" si="535"/>
        <v>63.037499999999994</v>
      </c>
      <c r="G2678" s="5">
        <f t="shared" si="536"/>
        <v>397.61499642530839</v>
      </c>
      <c r="H2678" s="5">
        <f t="shared" si="537"/>
        <v>987.72849642530855</v>
      </c>
      <c r="I2678" s="5">
        <f t="shared" si="538"/>
        <v>720</v>
      </c>
      <c r="J2678" s="5">
        <f t="shared" si="539"/>
        <v>267.72849642530855</v>
      </c>
      <c r="K2678" s="2">
        <f t="shared" si="540"/>
        <v>29648.064174050494</v>
      </c>
      <c r="L2678" s="2">
        <f t="shared" si="541"/>
        <v>60988</v>
      </c>
      <c r="M2678" s="2">
        <f t="shared" si="542"/>
        <v>11440</v>
      </c>
      <c r="N2678" s="6">
        <f t="shared" si="543"/>
        <v>1</v>
      </c>
      <c r="O2678" s="2">
        <f t="shared" si="544"/>
        <v>-100.06417405049433</v>
      </c>
      <c r="P2678" s="2">
        <f t="shared" si="545"/>
        <v>-100.06417405049433</v>
      </c>
    </row>
    <row r="2679" spans="1:16">
      <c r="A2679" s="6">
        <v>4</v>
      </c>
      <c r="B2679" s="6">
        <v>2</v>
      </c>
      <c r="C2679" s="6">
        <v>9</v>
      </c>
      <c r="D2679" s="6">
        <f t="shared" si="533"/>
        <v>15</v>
      </c>
      <c r="E2679" s="5">
        <f t="shared" si="534"/>
        <v>527.07600000000014</v>
      </c>
      <c r="F2679" s="5">
        <f t="shared" si="535"/>
        <v>63.037499999999994</v>
      </c>
      <c r="G2679" s="5">
        <f t="shared" si="536"/>
        <v>452.90833186570285</v>
      </c>
      <c r="H2679" s="5">
        <f t="shared" si="537"/>
        <v>1043.021831865703</v>
      </c>
      <c r="I2679" s="5">
        <f t="shared" si="538"/>
        <v>720</v>
      </c>
      <c r="J2679" s="5">
        <f t="shared" si="539"/>
        <v>323.02183186570301</v>
      </c>
      <c r="K2679" s="2">
        <f t="shared" si="540"/>
        <v>30608.01791433512</v>
      </c>
      <c r="L2679" s="2">
        <f t="shared" si="541"/>
        <v>63688</v>
      </c>
      <c r="M2679" s="2">
        <f t="shared" si="542"/>
        <v>12320</v>
      </c>
      <c r="N2679" s="6">
        <f t="shared" si="543"/>
        <v>1</v>
      </c>
      <c r="O2679" s="2">
        <f t="shared" si="544"/>
        <v>759.98208566488029</v>
      </c>
      <c r="P2679" s="2">
        <f t="shared" si="545"/>
        <v>759.98208566488029</v>
      </c>
    </row>
    <row r="2680" spans="1:16">
      <c r="A2680" s="6">
        <v>4</v>
      </c>
      <c r="B2680" s="6">
        <v>2</v>
      </c>
      <c r="C2680" s="6">
        <v>10</v>
      </c>
      <c r="D2680" s="6">
        <f t="shared" si="533"/>
        <v>16</v>
      </c>
      <c r="E2680" s="5">
        <f t="shared" si="534"/>
        <v>527.07600000000014</v>
      </c>
      <c r="F2680" s="5">
        <f t="shared" si="535"/>
        <v>63.037499999999994</v>
      </c>
      <c r="G2680" s="5">
        <f t="shared" si="536"/>
        <v>509.52187334891573</v>
      </c>
      <c r="H2680" s="5">
        <f t="shared" si="537"/>
        <v>1099.6353733489159</v>
      </c>
      <c r="I2680" s="5">
        <f t="shared" si="538"/>
        <v>720</v>
      </c>
      <c r="J2680" s="5">
        <f t="shared" si="539"/>
        <v>379.63537334891589</v>
      </c>
      <c r="K2680" s="2">
        <f t="shared" si="540"/>
        <v>31590.891898418678</v>
      </c>
      <c r="L2680" s="2">
        <f t="shared" si="541"/>
        <v>66388</v>
      </c>
      <c r="M2680" s="2">
        <f t="shared" si="542"/>
        <v>13200</v>
      </c>
      <c r="N2680" s="6">
        <f t="shared" si="543"/>
        <v>1</v>
      </c>
      <c r="O2680" s="2">
        <f t="shared" si="544"/>
        <v>1597.1081015813215</v>
      </c>
      <c r="P2680" s="2">
        <f t="shared" si="545"/>
        <v>1597.1081015813215</v>
      </c>
    </row>
    <row r="2681" spans="1:16">
      <c r="A2681" s="6">
        <v>4</v>
      </c>
      <c r="B2681" s="6">
        <v>2</v>
      </c>
      <c r="C2681" s="6">
        <v>11</v>
      </c>
      <c r="D2681" s="6">
        <f t="shared" si="533"/>
        <v>17</v>
      </c>
      <c r="E2681" s="5">
        <f t="shared" si="534"/>
        <v>527.07600000000014</v>
      </c>
      <c r="F2681" s="5">
        <f t="shared" si="535"/>
        <v>63.037499999999994</v>
      </c>
      <c r="G2681" s="5">
        <f t="shared" si="536"/>
        <v>567.47998644235474</v>
      </c>
      <c r="H2681" s="5">
        <f t="shared" si="537"/>
        <v>1157.5934864423548</v>
      </c>
      <c r="I2681" s="5">
        <f t="shared" si="538"/>
        <v>720</v>
      </c>
      <c r="J2681" s="5">
        <f t="shared" si="539"/>
        <v>437.59348644235479</v>
      </c>
      <c r="K2681" s="2">
        <f t="shared" si="540"/>
        <v>32597.109139624215</v>
      </c>
      <c r="L2681" s="2">
        <f t="shared" si="541"/>
        <v>69088</v>
      </c>
      <c r="M2681" s="2">
        <f t="shared" si="542"/>
        <v>14080</v>
      </c>
      <c r="N2681" s="6">
        <f t="shared" si="543"/>
        <v>1</v>
      </c>
      <c r="O2681" s="2">
        <f t="shared" si="544"/>
        <v>2410.8908603757845</v>
      </c>
      <c r="P2681" s="2">
        <f t="shared" si="545"/>
        <v>2410.8908603757845</v>
      </c>
    </row>
    <row r="2682" spans="1:16">
      <c r="A2682" s="6">
        <v>4</v>
      </c>
      <c r="B2682" s="6">
        <v>2</v>
      </c>
      <c r="C2682" s="6">
        <v>12</v>
      </c>
      <c r="D2682" s="6">
        <f t="shared" si="533"/>
        <v>18</v>
      </c>
      <c r="E2682" s="5">
        <f t="shared" si="534"/>
        <v>527.07600000000014</v>
      </c>
      <c r="F2682" s="5">
        <f t="shared" si="535"/>
        <v>63.037499999999994</v>
      </c>
      <c r="G2682" s="5">
        <f t="shared" si="536"/>
        <v>626.80743957041921</v>
      </c>
      <c r="H2682" s="5">
        <f t="shared" si="537"/>
        <v>1216.9209395704193</v>
      </c>
      <c r="I2682" s="5">
        <f t="shared" si="538"/>
        <v>720</v>
      </c>
      <c r="J2682" s="5">
        <f t="shared" si="539"/>
        <v>496.92093957041925</v>
      </c>
      <c r="K2682" s="2">
        <f t="shared" si="540"/>
        <v>33627.09964531978</v>
      </c>
      <c r="L2682" s="2">
        <f t="shared" si="541"/>
        <v>71788</v>
      </c>
      <c r="M2682" s="2">
        <f t="shared" si="542"/>
        <v>14960</v>
      </c>
      <c r="N2682" s="6">
        <f t="shared" si="543"/>
        <v>1</v>
      </c>
      <c r="O2682" s="2">
        <f t="shared" si="544"/>
        <v>3200.9003546802196</v>
      </c>
      <c r="P2682" s="2">
        <f t="shared" si="545"/>
        <v>3200.9003546802196</v>
      </c>
    </row>
    <row r="2683" spans="1:16">
      <c r="A2683" s="6">
        <v>4</v>
      </c>
      <c r="B2683" s="6">
        <v>2</v>
      </c>
      <c r="C2683" s="6">
        <v>13</v>
      </c>
      <c r="D2683" s="6">
        <f t="shared" si="533"/>
        <v>19</v>
      </c>
      <c r="E2683" s="5">
        <f t="shared" si="534"/>
        <v>527.07600000000014</v>
      </c>
      <c r="F2683" s="5">
        <f t="shared" si="535"/>
        <v>63.037499999999994</v>
      </c>
      <c r="G2683" s="5">
        <f t="shared" si="536"/>
        <v>687.52941027880343</v>
      </c>
      <c r="H2683" s="5">
        <f t="shared" si="537"/>
        <v>1277.6429102788036</v>
      </c>
      <c r="I2683" s="5">
        <f t="shared" si="538"/>
        <v>720</v>
      </c>
      <c r="J2683" s="5">
        <f t="shared" si="539"/>
        <v>557.64291027880358</v>
      </c>
      <c r="K2683" s="2">
        <f t="shared" si="540"/>
        <v>34681.300525673672</v>
      </c>
      <c r="L2683" s="2">
        <f t="shared" si="541"/>
        <v>74488</v>
      </c>
      <c r="M2683" s="2">
        <f t="shared" si="542"/>
        <v>15840</v>
      </c>
      <c r="N2683" s="6">
        <f t="shared" si="543"/>
        <v>1</v>
      </c>
      <c r="O2683" s="2">
        <f t="shared" si="544"/>
        <v>3966.6994743263276</v>
      </c>
      <c r="P2683" s="2">
        <f t="shared" si="545"/>
        <v>3966.6994743263276</v>
      </c>
    </row>
    <row r="2684" spans="1:16">
      <c r="A2684" s="6">
        <v>4</v>
      </c>
      <c r="B2684" s="6">
        <v>2</v>
      </c>
      <c r="C2684" s="6">
        <v>14</v>
      </c>
      <c r="D2684" s="6">
        <f t="shared" si="533"/>
        <v>20</v>
      </c>
      <c r="E2684" s="5">
        <f t="shared" si="534"/>
        <v>527.07600000000014</v>
      </c>
      <c r="F2684" s="5">
        <f t="shared" si="535"/>
        <v>63.037499999999994</v>
      </c>
      <c r="G2684" s="5">
        <f t="shared" si="536"/>
        <v>749.67149159246469</v>
      </c>
      <c r="H2684" s="5">
        <f t="shared" si="537"/>
        <v>1339.7849915924648</v>
      </c>
      <c r="I2684" s="5">
        <f t="shared" si="538"/>
        <v>720</v>
      </c>
      <c r="J2684" s="5">
        <f t="shared" si="539"/>
        <v>619.78499159246485</v>
      </c>
      <c r="K2684" s="2">
        <f t="shared" si="540"/>
        <v>35760.15610403585</v>
      </c>
      <c r="L2684" s="2">
        <f t="shared" si="541"/>
        <v>77188</v>
      </c>
      <c r="M2684" s="2">
        <f t="shared" si="542"/>
        <v>16720</v>
      </c>
      <c r="N2684" s="6">
        <f t="shared" si="543"/>
        <v>1</v>
      </c>
      <c r="O2684" s="2">
        <f t="shared" si="544"/>
        <v>4707.8438959641499</v>
      </c>
      <c r="P2684" s="2">
        <f t="shared" si="545"/>
        <v>4707.8438959641499</v>
      </c>
    </row>
    <row r="2685" spans="1:16">
      <c r="A2685" s="6">
        <v>4</v>
      </c>
      <c r="B2685" s="6">
        <v>2</v>
      </c>
      <c r="C2685" s="6">
        <v>15</v>
      </c>
      <c r="D2685" s="6">
        <f t="shared" si="533"/>
        <v>21</v>
      </c>
      <c r="E2685" s="5">
        <f t="shared" si="534"/>
        <v>527.07600000000014</v>
      </c>
      <c r="F2685" s="5">
        <f t="shared" si="535"/>
        <v>63.037499999999994</v>
      </c>
      <c r="G2685" s="5">
        <f t="shared" si="536"/>
        <v>813.25969846861108</v>
      </c>
      <c r="H2685" s="5">
        <f t="shared" si="537"/>
        <v>1403.3731984686112</v>
      </c>
      <c r="I2685" s="5">
        <f t="shared" si="538"/>
        <v>720</v>
      </c>
      <c r="J2685" s="5">
        <f t="shared" si="539"/>
        <v>683.37319846861124</v>
      </c>
      <c r="K2685" s="2">
        <f t="shared" si="540"/>
        <v>36864.118028968944</v>
      </c>
      <c r="L2685" s="2">
        <f t="shared" si="541"/>
        <v>79888</v>
      </c>
      <c r="M2685" s="2">
        <f t="shared" si="542"/>
        <v>17600</v>
      </c>
      <c r="N2685" s="6">
        <f t="shared" si="543"/>
        <v>1</v>
      </c>
      <c r="O2685" s="2">
        <f t="shared" si="544"/>
        <v>5423.8819710310563</v>
      </c>
      <c r="P2685" s="2">
        <f t="shared" si="545"/>
        <v>5423.8819710310563</v>
      </c>
    </row>
    <row r="2686" spans="1:16">
      <c r="A2686" s="6">
        <v>4</v>
      </c>
      <c r="B2686" s="6">
        <v>2</v>
      </c>
      <c r="C2686" s="6">
        <v>16</v>
      </c>
      <c r="D2686" s="6">
        <f t="shared" si="533"/>
        <v>22</v>
      </c>
      <c r="E2686" s="5">
        <f t="shared" si="534"/>
        <v>527.07600000000014</v>
      </c>
      <c r="F2686" s="5">
        <f t="shared" si="535"/>
        <v>63.037499999999994</v>
      </c>
      <c r="G2686" s="5">
        <f t="shared" si="536"/>
        <v>878.32047434610013</v>
      </c>
      <c r="H2686" s="5">
        <f t="shared" si="537"/>
        <v>1468.4339743461003</v>
      </c>
      <c r="I2686" s="5">
        <f t="shared" si="538"/>
        <v>720</v>
      </c>
      <c r="J2686" s="5">
        <f t="shared" si="539"/>
        <v>748.43397434610029</v>
      </c>
      <c r="K2686" s="2">
        <f t="shared" si="540"/>
        <v>37993.645387953133</v>
      </c>
      <c r="L2686" s="2">
        <f t="shared" si="541"/>
        <v>82588</v>
      </c>
      <c r="M2686" s="2">
        <f t="shared" si="542"/>
        <v>18480</v>
      </c>
      <c r="N2686" s="6">
        <f t="shared" si="543"/>
        <v>1</v>
      </c>
      <c r="O2686" s="2">
        <f t="shared" si="544"/>
        <v>6114.3546120468673</v>
      </c>
      <c r="P2686" s="2">
        <f t="shared" si="545"/>
        <v>6114.3546120468673</v>
      </c>
    </row>
    <row r="2687" spans="1:16">
      <c r="A2687" s="6">
        <v>4</v>
      </c>
      <c r="B2687" s="6">
        <v>2</v>
      </c>
      <c r="C2687" s="6">
        <v>17</v>
      </c>
      <c r="D2687" s="6">
        <f t="shared" si="533"/>
        <v>23</v>
      </c>
      <c r="E2687" s="5">
        <f t="shared" si="534"/>
        <v>527.07600000000014</v>
      </c>
      <c r="F2687" s="5">
        <f t="shared" si="535"/>
        <v>63.037499999999994</v>
      </c>
      <c r="G2687" s="5">
        <f t="shared" si="536"/>
        <v>944.88069779264049</v>
      </c>
      <c r="H2687" s="5">
        <f t="shared" si="537"/>
        <v>1534.9941977926405</v>
      </c>
      <c r="I2687" s="5">
        <f t="shared" si="538"/>
        <v>720</v>
      </c>
      <c r="J2687" s="5">
        <f t="shared" si="539"/>
        <v>814.99419779264053</v>
      </c>
      <c r="K2687" s="2">
        <f t="shared" si="540"/>
        <v>39149.204822788895</v>
      </c>
      <c r="L2687" s="2">
        <f t="shared" si="541"/>
        <v>85288</v>
      </c>
      <c r="M2687" s="2">
        <f t="shared" si="542"/>
        <v>19360</v>
      </c>
      <c r="N2687" s="6">
        <f t="shared" si="543"/>
        <v>1</v>
      </c>
      <c r="O2687" s="2">
        <f t="shared" si="544"/>
        <v>6778.7951772111046</v>
      </c>
      <c r="P2687" s="2">
        <f t="shared" si="545"/>
        <v>6778.7951772111046</v>
      </c>
    </row>
    <row r="2688" spans="1:16">
      <c r="A2688" s="6">
        <v>4</v>
      </c>
      <c r="B2688" s="6">
        <v>2</v>
      </c>
      <c r="C2688" s="6">
        <v>18</v>
      </c>
      <c r="D2688" s="6">
        <f t="shared" si="533"/>
        <v>24</v>
      </c>
      <c r="E2688" s="5">
        <f t="shared" si="534"/>
        <v>527.07600000000014</v>
      </c>
      <c r="F2688" s="5">
        <f t="shared" si="535"/>
        <v>63.037499999999994</v>
      </c>
      <c r="G2688" s="5">
        <f t="shared" si="536"/>
        <v>1012.9676892512279</v>
      </c>
      <c r="H2688" s="5">
        <f t="shared" si="537"/>
        <v>1603.0811892512279</v>
      </c>
      <c r="I2688" s="5">
        <f t="shared" si="538"/>
        <v>720</v>
      </c>
      <c r="J2688" s="5">
        <f t="shared" si="539"/>
        <v>883.0811892512279</v>
      </c>
      <c r="K2688" s="2">
        <f t="shared" si="540"/>
        <v>40331.270646722704</v>
      </c>
      <c r="L2688" s="2">
        <f t="shared" si="541"/>
        <v>87988</v>
      </c>
      <c r="M2688" s="2">
        <f t="shared" si="542"/>
        <v>20240</v>
      </c>
      <c r="N2688" s="6">
        <f t="shared" si="543"/>
        <v>1</v>
      </c>
      <c r="O2688" s="2">
        <f t="shared" si="544"/>
        <v>7416.7293532772965</v>
      </c>
      <c r="P2688" s="2">
        <f t="shared" si="545"/>
        <v>7416.7293532772965</v>
      </c>
    </row>
    <row r="2689" spans="1:16">
      <c r="A2689" s="6">
        <v>4</v>
      </c>
      <c r="B2689" s="6">
        <v>2</v>
      </c>
      <c r="C2689" s="6">
        <v>19</v>
      </c>
      <c r="D2689" s="6">
        <f t="shared" si="533"/>
        <v>25</v>
      </c>
      <c r="E2689" s="5">
        <f t="shared" si="534"/>
        <v>527.07600000000014</v>
      </c>
      <c r="F2689" s="5">
        <f t="shared" si="535"/>
        <v>63.037499999999994</v>
      </c>
      <c r="G2689" s="5">
        <f t="shared" si="536"/>
        <v>1082.6092178872495</v>
      </c>
      <c r="H2689" s="5">
        <f t="shared" si="537"/>
        <v>1672.7227178872497</v>
      </c>
      <c r="I2689" s="5">
        <f t="shared" si="538"/>
        <v>720</v>
      </c>
      <c r="J2689" s="5">
        <f t="shared" si="539"/>
        <v>952.7227178872497</v>
      </c>
      <c r="K2689" s="2">
        <f t="shared" si="540"/>
        <v>41540.324963320309</v>
      </c>
      <c r="L2689" s="2">
        <f t="shared" si="541"/>
        <v>90688</v>
      </c>
      <c r="M2689" s="2">
        <f t="shared" si="542"/>
        <v>21120</v>
      </c>
      <c r="N2689" s="6">
        <f t="shared" si="543"/>
        <v>1</v>
      </c>
      <c r="O2689" s="2">
        <f t="shared" si="544"/>
        <v>8027.6750366796914</v>
      </c>
      <c r="P2689" s="2">
        <f t="shared" si="545"/>
        <v>8027.6750366796914</v>
      </c>
    </row>
    <row r="2690" spans="1:16">
      <c r="A2690" s="6">
        <v>4</v>
      </c>
      <c r="B2690" s="6">
        <v>2</v>
      </c>
      <c r="C2690" s="6">
        <v>20</v>
      </c>
      <c r="D2690" s="6">
        <f t="shared" si="533"/>
        <v>26</v>
      </c>
      <c r="E2690" s="5">
        <f t="shared" si="534"/>
        <v>527.07600000000014</v>
      </c>
      <c r="F2690" s="5">
        <f t="shared" si="535"/>
        <v>63.037499999999994</v>
      </c>
      <c r="G2690" s="5">
        <f t="shared" si="536"/>
        <v>1153.8335085377266</v>
      </c>
      <c r="H2690" s="5">
        <f t="shared" si="537"/>
        <v>1743.9470085377268</v>
      </c>
      <c r="I2690" s="5">
        <f t="shared" si="538"/>
        <v>720</v>
      </c>
      <c r="J2690" s="5">
        <f t="shared" si="539"/>
        <v>1023.9470085377268</v>
      </c>
      <c r="K2690" s="2">
        <f t="shared" si="540"/>
        <v>42776.857787113317</v>
      </c>
      <c r="L2690" s="2">
        <f t="shared" si="541"/>
        <v>93388</v>
      </c>
      <c r="M2690" s="2">
        <f t="shared" si="542"/>
        <v>22000</v>
      </c>
      <c r="N2690" s="6">
        <f t="shared" si="543"/>
        <v>1</v>
      </c>
      <c r="O2690" s="2">
        <f t="shared" si="544"/>
        <v>8611.1422128866834</v>
      </c>
      <c r="P2690" s="2">
        <f t="shared" si="545"/>
        <v>8611.1422128866834</v>
      </c>
    </row>
    <row r="2691" spans="1:16">
      <c r="A2691" s="6">
        <v>4</v>
      </c>
      <c r="B2691" s="6">
        <v>2</v>
      </c>
      <c r="C2691" s="6">
        <v>21</v>
      </c>
      <c r="D2691" s="6">
        <f t="shared" si="533"/>
        <v>27</v>
      </c>
      <c r="E2691" s="5">
        <f t="shared" si="534"/>
        <v>527.07600000000014</v>
      </c>
      <c r="F2691" s="5">
        <f t="shared" si="535"/>
        <v>63.037499999999994</v>
      </c>
      <c r="G2691" s="5">
        <f t="shared" si="536"/>
        <v>1226.6692487641703</v>
      </c>
      <c r="H2691" s="5">
        <f t="shared" si="537"/>
        <v>1816.7827487641705</v>
      </c>
      <c r="I2691" s="5">
        <f t="shared" si="538"/>
        <v>720</v>
      </c>
      <c r="J2691" s="5">
        <f t="shared" si="539"/>
        <v>1096.7827487641705</v>
      </c>
      <c r="K2691" s="2">
        <f t="shared" si="540"/>
        <v>44041.367166044627</v>
      </c>
      <c r="L2691" s="2">
        <f t="shared" si="541"/>
        <v>96088</v>
      </c>
      <c r="M2691" s="2">
        <f t="shared" si="542"/>
        <v>22880</v>
      </c>
      <c r="N2691" s="6">
        <f t="shared" si="543"/>
        <v>1</v>
      </c>
      <c r="O2691" s="2">
        <f t="shared" si="544"/>
        <v>9166.6328339553729</v>
      </c>
      <c r="P2691" s="2">
        <f t="shared" si="545"/>
        <v>9166.6328339553729</v>
      </c>
    </row>
    <row r="2692" spans="1:16">
      <c r="A2692" s="6">
        <v>4</v>
      </c>
      <c r="B2692" s="6">
        <v>2</v>
      </c>
      <c r="C2692" s="6">
        <v>22</v>
      </c>
      <c r="D2692" s="6">
        <f t="shared" ref="D2692:D2755" si="546">A2692+B2692+C2692</f>
        <v>28</v>
      </c>
      <c r="E2692" s="5">
        <f t="shared" ref="E2692:E2755" si="547">IF(A2692=0,0,A2692*LABOR_HRS_WK_TOM*SEASON_WEEKS*(1+DIM_PCT_TOM)^A2692)</f>
        <v>527.07600000000014</v>
      </c>
      <c r="F2692" s="5">
        <f t="shared" ref="F2692:F2755" si="548">IF(B2692=0,0,B2692*LABOR_HRS_WK_CAR*SEASON_WEEKS*(1+DIM_PCT_CAR)^B2692)</f>
        <v>63.037499999999994</v>
      </c>
      <c r="G2692" s="5">
        <f t="shared" ref="G2692:G2755" si="549">IF(C2692=0,0,C2692*LABOR_HRS_WK_MES*SEASON_WEEKS*(1+DIM_PCT_MES)^C2692)</f>
        <v>1301.1455960105666</v>
      </c>
      <c r="H2692" s="5">
        <f t="shared" ref="H2692:H2755" si="550">E2692+F2692+G2692</f>
        <v>1891.2590960105667</v>
      </c>
      <c r="I2692" s="5">
        <f t="shared" ref="I2692:I2755" si="551">MIN(H2692,FARMER_HRS)</f>
        <v>720</v>
      </c>
      <c r="J2692" s="5">
        <f t="shared" ref="J2692:J2755" si="552">MAX(0,H2692-FARMER_HRS)</f>
        <v>1171.2590960105667</v>
      </c>
      <c r="K2692" s="2">
        <f t="shared" ref="K2692:K2755" si="553">I2692*FARMER_RATE+J2692*TEMP_WORKER_RATE</f>
        <v>45334.35930573901</v>
      </c>
      <c r="L2692" s="2">
        <f t="shared" ref="L2692:L2755" si="554">A2692*PRICE_TOM+B2692*PRICE_CAR+C2692*PRICE_MES</f>
        <v>98788</v>
      </c>
      <c r="M2692" s="2">
        <f t="shared" ref="M2692:M2755" si="555">A2692*FERT_BED_TOM+B2692*FERT_BED_CAR+C2692*FERT_BED_MES</f>
        <v>23760</v>
      </c>
      <c r="N2692" s="6">
        <f t="shared" ref="N2692:N2755" si="556">IF(AND(D2692&lt;=TOTAL_BEDS,J2692&lt;=TEMP_WORKER_MAX*TEMP_WORKER_HRS),1,0)</f>
        <v>1</v>
      </c>
      <c r="O2692" s="2">
        <f t="shared" ref="O2692:O2755" si="557">L2692-M2692-K2692-FIXED_COSTS</f>
        <v>9693.6406942609901</v>
      </c>
      <c r="P2692" s="2">
        <f t="shared" ref="P2692:P2755" si="558">IF(N2692=1,O2692,"")</f>
        <v>9693.6406942609901</v>
      </c>
    </row>
    <row r="2693" spans="1:16">
      <c r="A2693" s="6">
        <v>4</v>
      </c>
      <c r="B2693" s="6">
        <v>2</v>
      </c>
      <c r="C2693" s="6">
        <v>23</v>
      </c>
      <c r="D2693" s="6">
        <f t="shared" si="546"/>
        <v>29</v>
      </c>
      <c r="E2693" s="5">
        <f t="shared" si="547"/>
        <v>527.07600000000014</v>
      </c>
      <c r="F2693" s="5">
        <f t="shared" si="548"/>
        <v>63.037499999999994</v>
      </c>
      <c r="G2693" s="5">
        <f t="shared" si="549"/>
        <v>1377.292184868003</v>
      </c>
      <c r="H2693" s="5">
        <f t="shared" si="550"/>
        <v>1967.4056848680032</v>
      </c>
      <c r="I2693" s="5">
        <f t="shared" si="551"/>
        <v>720</v>
      </c>
      <c r="J2693" s="5">
        <f t="shared" si="552"/>
        <v>1247.4056848680032</v>
      </c>
      <c r="K2693" s="2">
        <f t="shared" si="553"/>
        <v>46656.348695625056</v>
      </c>
      <c r="L2693" s="2">
        <f t="shared" si="554"/>
        <v>101488</v>
      </c>
      <c r="M2693" s="2">
        <f t="shared" si="555"/>
        <v>24640</v>
      </c>
      <c r="N2693" s="6">
        <f t="shared" si="556"/>
        <v>1</v>
      </c>
      <c r="O2693" s="2">
        <f t="shared" si="557"/>
        <v>10191.651304374944</v>
      </c>
      <c r="P2693" s="2">
        <f t="shared" si="558"/>
        <v>10191.651304374944</v>
      </c>
    </row>
    <row r="2694" spans="1:16">
      <c r="A2694" s="6">
        <v>4</v>
      </c>
      <c r="B2694" s="6">
        <v>2</v>
      </c>
      <c r="C2694" s="6">
        <v>24</v>
      </c>
      <c r="D2694" s="6">
        <f t="shared" si="546"/>
        <v>30</v>
      </c>
      <c r="E2694" s="5">
        <f t="shared" si="547"/>
        <v>527.07600000000014</v>
      </c>
      <c r="F2694" s="5">
        <f t="shared" si="548"/>
        <v>63.037499999999994</v>
      </c>
      <c r="G2694" s="5">
        <f t="shared" si="549"/>
        <v>1455.1391344474989</v>
      </c>
      <c r="H2694" s="5">
        <f t="shared" si="550"/>
        <v>2045.2526344474991</v>
      </c>
      <c r="I2694" s="5">
        <f t="shared" si="551"/>
        <v>720</v>
      </c>
      <c r="J2694" s="5">
        <f t="shared" si="552"/>
        <v>1325.2526344474991</v>
      </c>
      <c r="K2694" s="2">
        <f t="shared" si="553"/>
        <v>48007.858236935746</v>
      </c>
      <c r="L2694" s="2">
        <f t="shared" si="554"/>
        <v>104188</v>
      </c>
      <c r="M2694" s="2">
        <f t="shared" si="555"/>
        <v>25520</v>
      </c>
      <c r="N2694" s="6">
        <f t="shared" si="556"/>
        <v>1</v>
      </c>
      <c r="O2694" s="2">
        <f t="shared" si="557"/>
        <v>10660.141763064254</v>
      </c>
      <c r="P2694" s="2">
        <f t="shared" si="558"/>
        <v>10660.141763064254</v>
      </c>
    </row>
    <row r="2695" spans="1:16">
      <c r="A2695" s="6">
        <v>4</v>
      </c>
      <c r="B2695" s="6">
        <v>2</v>
      </c>
      <c r="C2695" s="6">
        <v>25</v>
      </c>
      <c r="D2695" s="6">
        <f t="shared" si="546"/>
        <v>31</v>
      </c>
      <c r="E2695" s="5">
        <f t="shared" si="547"/>
        <v>527.07600000000014</v>
      </c>
      <c r="F2695" s="5">
        <f t="shared" si="548"/>
        <v>63.037499999999994</v>
      </c>
      <c r="G2695" s="5">
        <f t="shared" si="549"/>
        <v>1534.7170558625965</v>
      </c>
      <c r="H2695" s="5">
        <f t="shared" si="550"/>
        <v>2124.8305558625966</v>
      </c>
      <c r="I2695" s="5">
        <f t="shared" si="551"/>
        <v>720</v>
      </c>
      <c r="J2695" s="5">
        <f t="shared" si="552"/>
        <v>1404.8305558625966</v>
      </c>
      <c r="K2695" s="2">
        <f t="shared" si="553"/>
        <v>49389.419372614524</v>
      </c>
      <c r="L2695" s="2">
        <f t="shared" si="554"/>
        <v>106888</v>
      </c>
      <c r="M2695" s="2">
        <f t="shared" si="555"/>
        <v>26400</v>
      </c>
      <c r="N2695" s="6">
        <f t="shared" si="556"/>
        <v>1</v>
      </c>
      <c r="O2695" s="2">
        <f t="shared" si="557"/>
        <v>11098.580627385476</v>
      </c>
      <c r="P2695" s="2">
        <f t="shared" si="558"/>
        <v>11098.580627385476</v>
      </c>
    </row>
    <row r="2696" spans="1:16">
      <c r="A2696" s="6">
        <v>4</v>
      </c>
      <c r="B2696" s="6">
        <v>2</v>
      </c>
      <c r="C2696" s="6">
        <v>26</v>
      </c>
      <c r="D2696" s="6">
        <f t="shared" si="546"/>
        <v>32</v>
      </c>
      <c r="E2696" s="5">
        <f t="shared" si="547"/>
        <v>527.07600000000014</v>
      </c>
      <c r="F2696" s="5">
        <f t="shared" si="548"/>
        <v>63.037499999999994</v>
      </c>
      <c r="G2696" s="5">
        <f t="shared" si="549"/>
        <v>1616.0570598233144</v>
      </c>
      <c r="H2696" s="5">
        <f t="shared" si="550"/>
        <v>2206.1705598233148</v>
      </c>
      <c r="I2696" s="5">
        <f t="shared" si="551"/>
        <v>720</v>
      </c>
      <c r="J2696" s="5">
        <f t="shared" si="552"/>
        <v>1486.1705598233148</v>
      </c>
      <c r="K2696" s="2">
        <f t="shared" si="553"/>
        <v>50801.572219154768</v>
      </c>
      <c r="L2696" s="2">
        <f t="shared" si="554"/>
        <v>109588</v>
      </c>
      <c r="M2696" s="2">
        <f t="shared" si="555"/>
        <v>27280</v>
      </c>
      <c r="N2696" s="6">
        <f t="shared" si="556"/>
        <v>1</v>
      </c>
      <c r="O2696" s="2">
        <f t="shared" si="557"/>
        <v>11506.427780845232</v>
      </c>
      <c r="P2696" s="2">
        <f t="shared" si="558"/>
        <v>11506.427780845232</v>
      </c>
    </row>
    <row r="2697" spans="1:16">
      <c r="A2697" s="6">
        <v>4</v>
      </c>
      <c r="B2697" s="6">
        <v>2</v>
      </c>
      <c r="C2697" s="6">
        <v>27</v>
      </c>
      <c r="D2697" s="6">
        <f t="shared" si="546"/>
        <v>33</v>
      </c>
      <c r="E2697" s="5">
        <f t="shared" si="547"/>
        <v>527.07600000000014</v>
      </c>
      <c r="F2697" s="5">
        <f t="shared" si="548"/>
        <v>63.037499999999994</v>
      </c>
      <c r="G2697" s="5">
        <f t="shared" si="549"/>
        <v>1699.1907643430709</v>
      </c>
      <c r="H2697" s="5">
        <f t="shared" si="550"/>
        <v>2289.3042643430708</v>
      </c>
      <c r="I2697" s="5">
        <f t="shared" si="551"/>
        <v>720</v>
      </c>
      <c r="J2697" s="5">
        <f t="shared" si="552"/>
        <v>1569.3042643430708</v>
      </c>
      <c r="K2697" s="2">
        <f t="shared" si="553"/>
        <v>52244.865700400536</v>
      </c>
      <c r="L2697" s="2">
        <f t="shared" si="554"/>
        <v>112288</v>
      </c>
      <c r="M2697" s="2">
        <f t="shared" si="555"/>
        <v>28160</v>
      </c>
      <c r="N2697" s="6">
        <f t="shared" si="556"/>
        <v>1</v>
      </c>
      <c r="O2697" s="2">
        <f t="shared" si="557"/>
        <v>11883.134299599464</v>
      </c>
      <c r="P2697" s="2">
        <f t="shared" si="558"/>
        <v>11883.134299599464</v>
      </c>
    </row>
    <row r="2698" spans="1:16">
      <c r="A2698" s="6">
        <v>4</v>
      </c>
      <c r="B2698" s="6">
        <v>2</v>
      </c>
      <c r="C2698" s="6">
        <v>28</v>
      </c>
      <c r="D2698" s="6">
        <f t="shared" si="546"/>
        <v>34</v>
      </c>
      <c r="E2698" s="5">
        <f t="shared" si="547"/>
        <v>527.07600000000014</v>
      </c>
      <c r="F2698" s="5">
        <f t="shared" si="548"/>
        <v>63.037499999999994</v>
      </c>
      <c r="G2698" s="5">
        <f t="shared" si="549"/>
        <v>1784.1503025602246</v>
      </c>
      <c r="H2698" s="5">
        <f t="shared" si="550"/>
        <v>2374.2638025602246</v>
      </c>
      <c r="I2698" s="5">
        <f t="shared" si="551"/>
        <v>720</v>
      </c>
      <c r="J2698" s="5">
        <f t="shared" si="552"/>
        <v>1654.2638025602246</v>
      </c>
      <c r="K2698" s="2">
        <f t="shared" si="553"/>
        <v>53719.857683337235</v>
      </c>
      <c r="L2698" s="2">
        <f t="shared" si="554"/>
        <v>114988</v>
      </c>
      <c r="M2698" s="2">
        <f t="shared" si="555"/>
        <v>29040</v>
      </c>
      <c r="N2698" s="6">
        <f t="shared" si="556"/>
        <v>1</v>
      </c>
      <c r="O2698" s="2">
        <f t="shared" si="557"/>
        <v>12228.142316662765</v>
      </c>
      <c r="P2698" s="2">
        <f t="shared" si="558"/>
        <v>12228.142316662765</v>
      </c>
    </row>
    <row r="2699" spans="1:16">
      <c r="A2699" s="6">
        <v>4</v>
      </c>
      <c r="B2699" s="6">
        <v>2</v>
      </c>
      <c r="C2699" s="6">
        <v>29</v>
      </c>
      <c r="D2699" s="6">
        <f t="shared" si="546"/>
        <v>35</v>
      </c>
      <c r="E2699" s="5">
        <f t="shared" si="547"/>
        <v>527.07600000000014</v>
      </c>
      <c r="F2699" s="5">
        <f t="shared" si="548"/>
        <v>63.037499999999994</v>
      </c>
      <c r="G2699" s="5">
        <f t="shared" si="549"/>
        <v>1870.9683306758782</v>
      </c>
      <c r="H2699" s="5">
        <f t="shared" si="550"/>
        <v>2461.0818306758783</v>
      </c>
      <c r="I2699" s="5">
        <f t="shared" si="551"/>
        <v>720</v>
      </c>
      <c r="J2699" s="5">
        <f t="shared" si="552"/>
        <v>1741.0818306758783</v>
      </c>
      <c r="K2699" s="2">
        <f t="shared" si="553"/>
        <v>55227.115115900669</v>
      </c>
      <c r="L2699" s="2">
        <f t="shared" si="554"/>
        <v>117688</v>
      </c>
      <c r="M2699" s="2">
        <f t="shared" si="555"/>
        <v>29920</v>
      </c>
      <c r="N2699" s="6">
        <f t="shared" si="556"/>
        <v>1</v>
      </c>
      <c r="O2699" s="2">
        <f t="shared" si="557"/>
        <v>12540.884884099331</v>
      </c>
      <c r="P2699" s="2">
        <f t="shared" si="558"/>
        <v>12540.884884099331</v>
      </c>
    </row>
    <row r="2700" spans="1:16">
      <c r="A2700" s="6">
        <v>4</v>
      </c>
      <c r="B2700" s="6">
        <v>2</v>
      </c>
      <c r="C2700" s="6">
        <v>30</v>
      </c>
      <c r="D2700" s="6">
        <f t="shared" si="546"/>
        <v>36</v>
      </c>
      <c r="E2700" s="5">
        <f t="shared" si="547"/>
        <v>527.07600000000014</v>
      </c>
      <c r="F2700" s="5">
        <f t="shared" si="548"/>
        <v>63.037499999999994</v>
      </c>
      <c r="G2700" s="5">
        <f t="shared" si="549"/>
        <v>1959.6780360096488</v>
      </c>
      <c r="H2700" s="5">
        <f t="shared" si="550"/>
        <v>2549.791536009649</v>
      </c>
      <c r="I2700" s="5">
        <f t="shared" si="551"/>
        <v>720</v>
      </c>
      <c r="J2700" s="5">
        <f t="shared" si="552"/>
        <v>1829.791536009649</v>
      </c>
      <c r="K2700" s="2">
        <f t="shared" si="553"/>
        <v>56767.214166834179</v>
      </c>
      <c r="L2700" s="2">
        <f t="shared" si="554"/>
        <v>120388</v>
      </c>
      <c r="M2700" s="2">
        <f t="shared" si="555"/>
        <v>30800</v>
      </c>
      <c r="N2700" s="6">
        <f t="shared" si="556"/>
        <v>1</v>
      </c>
      <c r="O2700" s="2">
        <f t="shared" si="557"/>
        <v>12820.785833165821</v>
      </c>
      <c r="P2700" s="2">
        <f t="shared" si="558"/>
        <v>12820.785833165821</v>
      </c>
    </row>
    <row r="2701" spans="1:16">
      <c r="A2701" s="6">
        <v>4</v>
      </c>
      <c r="B2701" s="6">
        <v>3</v>
      </c>
      <c r="C2701" s="6">
        <v>0</v>
      </c>
      <c r="D2701" s="6">
        <f t="shared" si="546"/>
        <v>7</v>
      </c>
      <c r="E2701" s="5">
        <f t="shared" si="547"/>
        <v>527.07600000000014</v>
      </c>
      <c r="F2701" s="5">
        <f t="shared" si="548"/>
        <v>96.920156249999991</v>
      </c>
      <c r="G2701" s="5">
        <f t="shared" si="549"/>
        <v>0</v>
      </c>
      <c r="H2701" s="5">
        <f t="shared" si="550"/>
        <v>623.99615625000013</v>
      </c>
      <c r="I2701" s="5">
        <f t="shared" si="551"/>
        <v>623.99615625000013</v>
      </c>
      <c r="J2701" s="5">
        <f t="shared" si="552"/>
        <v>0</v>
      </c>
      <c r="K2701" s="2">
        <f t="shared" si="553"/>
        <v>21666.533203125004</v>
      </c>
      <c r="L2701" s="2">
        <f t="shared" si="554"/>
        <v>41482</v>
      </c>
      <c r="M2701" s="2">
        <f t="shared" si="555"/>
        <v>4840</v>
      </c>
      <c r="N2701" s="6">
        <f t="shared" si="556"/>
        <v>1</v>
      </c>
      <c r="O2701" s="2">
        <f t="shared" si="557"/>
        <v>-5024.5332031250036</v>
      </c>
      <c r="P2701" s="2">
        <f t="shared" si="558"/>
        <v>-5024.5332031250036</v>
      </c>
    </row>
    <row r="2702" spans="1:16">
      <c r="A2702" s="6">
        <v>4</v>
      </c>
      <c r="B2702" s="6">
        <v>3</v>
      </c>
      <c r="C2702" s="6">
        <v>1</v>
      </c>
      <c r="D2702" s="6">
        <f t="shared" si="546"/>
        <v>8</v>
      </c>
      <c r="E2702" s="5">
        <f t="shared" si="547"/>
        <v>527.07600000000014</v>
      </c>
      <c r="F2702" s="5">
        <f t="shared" si="548"/>
        <v>96.920156249999991</v>
      </c>
      <c r="G2702" s="5">
        <f t="shared" si="549"/>
        <v>45.5625</v>
      </c>
      <c r="H2702" s="5">
        <f t="shared" si="550"/>
        <v>669.55865625000013</v>
      </c>
      <c r="I2702" s="5">
        <f t="shared" si="551"/>
        <v>669.55865625000013</v>
      </c>
      <c r="J2702" s="5">
        <f t="shared" si="552"/>
        <v>0</v>
      </c>
      <c r="K2702" s="2">
        <f t="shared" si="553"/>
        <v>23248.564453125004</v>
      </c>
      <c r="L2702" s="2">
        <f t="shared" si="554"/>
        <v>44182</v>
      </c>
      <c r="M2702" s="2">
        <f t="shared" si="555"/>
        <v>5720</v>
      </c>
      <c r="N2702" s="6">
        <f t="shared" si="556"/>
        <v>1</v>
      </c>
      <c r="O2702" s="2">
        <f t="shared" si="557"/>
        <v>-4786.5644531250036</v>
      </c>
      <c r="P2702" s="2">
        <f t="shared" si="558"/>
        <v>-4786.5644531250036</v>
      </c>
    </row>
    <row r="2703" spans="1:16">
      <c r="A2703" s="6">
        <v>4</v>
      </c>
      <c r="B2703" s="6">
        <v>3</v>
      </c>
      <c r="C2703" s="6">
        <v>2</v>
      </c>
      <c r="D2703" s="6">
        <f t="shared" si="546"/>
        <v>9</v>
      </c>
      <c r="E2703" s="5">
        <f t="shared" si="547"/>
        <v>527.07600000000014</v>
      </c>
      <c r="F2703" s="5">
        <f t="shared" si="548"/>
        <v>96.920156249999991</v>
      </c>
      <c r="G2703" s="5">
        <f t="shared" si="549"/>
        <v>92.264062499999994</v>
      </c>
      <c r="H2703" s="5">
        <f t="shared" si="550"/>
        <v>716.26021875000015</v>
      </c>
      <c r="I2703" s="5">
        <f t="shared" si="551"/>
        <v>716.26021875000015</v>
      </c>
      <c r="J2703" s="5">
        <f t="shared" si="552"/>
        <v>0</v>
      </c>
      <c r="K2703" s="2">
        <f t="shared" si="553"/>
        <v>24870.146484375004</v>
      </c>
      <c r="L2703" s="2">
        <f t="shared" si="554"/>
        <v>46882</v>
      </c>
      <c r="M2703" s="2">
        <f t="shared" si="555"/>
        <v>6600</v>
      </c>
      <c r="N2703" s="6">
        <f t="shared" si="556"/>
        <v>1</v>
      </c>
      <c r="O2703" s="2">
        <f t="shared" si="557"/>
        <v>-4588.1464843750036</v>
      </c>
      <c r="P2703" s="2">
        <f t="shared" si="558"/>
        <v>-4588.1464843750036</v>
      </c>
    </row>
    <row r="2704" spans="1:16">
      <c r="A2704" s="6">
        <v>4</v>
      </c>
      <c r="B2704" s="6">
        <v>3</v>
      </c>
      <c r="C2704" s="6">
        <v>3</v>
      </c>
      <c r="D2704" s="6">
        <f t="shared" si="546"/>
        <v>10</v>
      </c>
      <c r="E2704" s="5">
        <f t="shared" si="547"/>
        <v>527.07600000000014</v>
      </c>
      <c r="F2704" s="5">
        <f t="shared" si="548"/>
        <v>96.920156249999991</v>
      </c>
      <c r="G2704" s="5">
        <f t="shared" si="549"/>
        <v>140.12604492187498</v>
      </c>
      <c r="H2704" s="5">
        <f t="shared" si="550"/>
        <v>764.12220117187508</v>
      </c>
      <c r="I2704" s="5">
        <f t="shared" si="551"/>
        <v>720</v>
      </c>
      <c r="J2704" s="5">
        <f t="shared" si="552"/>
        <v>44.122201171875076</v>
      </c>
      <c r="K2704" s="2">
        <f t="shared" si="553"/>
        <v>25766.010437011719</v>
      </c>
      <c r="L2704" s="2">
        <f t="shared" si="554"/>
        <v>49582</v>
      </c>
      <c r="M2704" s="2">
        <f t="shared" si="555"/>
        <v>7480</v>
      </c>
      <c r="N2704" s="6">
        <f t="shared" si="556"/>
        <v>1</v>
      </c>
      <c r="O2704" s="2">
        <f t="shared" si="557"/>
        <v>-3664.0104370117188</v>
      </c>
      <c r="P2704" s="2">
        <f t="shared" si="558"/>
        <v>-3664.0104370117188</v>
      </c>
    </row>
    <row r="2705" spans="1:16">
      <c r="A2705" s="6">
        <v>4</v>
      </c>
      <c r="B2705" s="6">
        <v>3</v>
      </c>
      <c r="C2705" s="6">
        <v>4</v>
      </c>
      <c r="D2705" s="6">
        <f t="shared" si="546"/>
        <v>11</v>
      </c>
      <c r="E2705" s="5">
        <f t="shared" si="547"/>
        <v>527.07600000000014</v>
      </c>
      <c r="F2705" s="5">
        <f t="shared" si="548"/>
        <v>96.920156249999991</v>
      </c>
      <c r="G2705" s="5">
        <f t="shared" si="549"/>
        <v>189.17016064453125</v>
      </c>
      <c r="H2705" s="5">
        <f t="shared" si="550"/>
        <v>813.16631689453141</v>
      </c>
      <c r="I2705" s="5">
        <f t="shared" si="551"/>
        <v>720</v>
      </c>
      <c r="J2705" s="5">
        <f t="shared" si="552"/>
        <v>93.166316894531406</v>
      </c>
      <c r="K2705" s="2">
        <f t="shared" si="553"/>
        <v>26617.470779418949</v>
      </c>
      <c r="L2705" s="2">
        <f t="shared" si="554"/>
        <v>52282</v>
      </c>
      <c r="M2705" s="2">
        <f t="shared" si="555"/>
        <v>8360</v>
      </c>
      <c r="N2705" s="6">
        <f t="shared" si="556"/>
        <v>1</v>
      </c>
      <c r="O2705" s="2">
        <f t="shared" si="557"/>
        <v>-2695.470779418949</v>
      </c>
      <c r="P2705" s="2">
        <f t="shared" si="558"/>
        <v>-2695.470779418949</v>
      </c>
    </row>
    <row r="2706" spans="1:16">
      <c r="A2706" s="6">
        <v>4</v>
      </c>
      <c r="B2706" s="6">
        <v>3</v>
      </c>
      <c r="C2706" s="6">
        <v>5</v>
      </c>
      <c r="D2706" s="6">
        <f t="shared" si="546"/>
        <v>12</v>
      </c>
      <c r="E2706" s="5">
        <f t="shared" si="547"/>
        <v>527.07600000000014</v>
      </c>
      <c r="F2706" s="5">
        <f t="shared" si="548"/>
        <v>96.920156249999991</v>
      </c>
      <c r="G2706" s="5">
        <f t="shared" si="549"/>
        <v>239.41848456573481</v>
      </c>
      <c r="H2706" s="5">
        <f t="shared" si="550"/>
        <v>863.41464081573497</v>
      </c>
      <c r="I2706" s="5">
        <f t="shared" si="551"/>
        <v>720</v>
      </c>
      <c r="J2706" s="5">
        <f t="shared" si="552"/>
        <v>143.41464081573497</v>
      </c>
      <c r="K2706" s="2">
        <f t="shared" si="553"/>
        <v>27489.837514162064</v>
      </c>
      <c r="L2706" s="2">
        <f t="shared" si="554"/>
        <v>54982</v>
      </c>
      <c r="M2706" s="2">
        <f t="shared" si="555"/>
        <v>9240</v>
      </c>
      <c r="N2706" s="6">
        <f t="shared" si="556"/>
        <v>1</v>
      </c>
      <c r="O2706" s="2">
        <f t="shared" si="557"/>
        <v>-1747.8375141620636</v>
      </c>
      <c r="P2706" s="2">
        <f t="shared" si="558"/>
        <v>-1747.8375141620636</v>
      </c>
    </row>
    <row r="2707" spans="1:16">
      <c r="A2707" s="6">
        <v>4</v>
      </c>
      <c r="B2707" s="6">
        <v>3</v>
      </c>
      <c r="C2707" s="6">
        <v>6</v>
      </c>
      <c r="D2707" s="6">
        <f t="shared" si="546"/>
        <v>13</v>
      </c>
      <c r="E2707" s="5">
        <f t="shared" si="547"/>
        <v>527.07600000000014</v>
      </c>
      <c r="F2707" s="5">
        <f t="shared" si="548"/>
        <v>96.920156249999991</v>
      </c>
      <c r="G2707" s="5">
        <f t="shared" si="549"/>
        <v>290.89345874736784</v>
      </c>
      <c r="H2707" s="5">
        <f t="shared" si="550"/>
        <v>914.88961499736797</v>
      </c>
      <c r="I2707" s="5">
        <f t="shared" si="551"/>
        <v>720</v>
      </c>
      <c r="J2707" s="5">
        <f t="shared" si="552"/>
        <v>194.88961499736797</v>
      </c>
      <c r="K2707" s="2">
        <f t="shared" si="553"/>
        <v>28383.500260370973</v>
      </c>
      <c r="L2707" s="2">
        <f t="shared" si="554"/>
        <v>57682</v>
      </c>
      <c r="M2707" s="2">
        <f t="shared" si="555"/>
        <v>10120</v>
      </c>
      <c r="N2707" s="6">
        <f t="shared" si="556"/>
        <v>1</v>
      </c>
      <c r="O2707" s="2">
        <f t="shared" si="557"/>
        <v>-821.50026037097268</v>
      </c>
      <c r="P2707" s="2">
        <f t="shared" si="558"/>
        <v>-821.50026037097268</v>
      </c>
    </row>
    <row r="2708" spans="1:16">
      <c r="A2708" s="6">
        <v>4</v>
      </c>
      <c r="B2708" s="6">
        <v>3</v>
      </c>
      <c r="C2708" s="6">
        <v>7</v>
      </c>
      <c r="D2708" s="6">
        <f t="shared" si="546"/>
        <v>14</v>
      </c>
      <c r="E2708" s="5">
        <f t="shared" si="547"/>
        <v>527.07600000000014</v>
      </c>
      <c r="F2708" s="5">
        <f t="shared" si="548"/>
        <v>96.920156249999991</v>
      </c>
      <c r="G2708" s="5">
        <f t="shared" si="549"/>
        <v>343.61789814532818</v>
      </c>
      <c r="H2708" s="5">
        <f t="shared" si="550"/>
        <v>967.61405439532837</v>
      </c>
      <c r="I2708" s="5">
        <f t="shared" si="551"/>
        <v>720</v>
      </c>
      <c r="J2708" s="5">
        <f t="shared" si="552"/>
        <v>247.61405439532837</v>
      </c>
      <c r="K2708" s="2">
        <f t="shared" si="553"/>
        <v>29298.855111030007</v>
      </c>
      <c r="L2708" s="2">
        <f t="shared" si="554"/>
        <v>60382</v>
      </c>
      <c r="M2708" s="2">
        <f t="shared" si="555"/>
        <v>11000</v>
      </c>
      <c r="N2708" s="6">
        <f t="shared" si="556"/>
        <v>1</v>
      </c>
      <c r="O2708" s="2">
        <f t="shared" si="557"/>
        <v>83.14488896999319</v>
      </c>
      <c r="P2708" s="2">
        <f t="shared" si="558"/>
        <v>83.14488896999319</v>
      </c>
    </row>
    <row r="2709" spans="1:16">
      <c r="A2709" s="6">
        <v>4</v>
      </c>
      <c r="B2709" s="6">
        <v>3</v>
      </c>
      <c r="C2709" s="6">
        <v>8</v>
      </c>
      <c r="D2709" s="6">
        <f t="shared" si="546"/>
        <v>15</v>
      </c>
      <c r="E2709" s="5">
        <f t="shared" si="547"/>
        <v>527.07600000000014</v>
      </c>
      <c r="F2709" s="5">
        <f t="shared" si="548"/>
        <v>96.920156249999991</v>
      </c>
      <c r="G2709" s="5">
        <f t="shared" si="549"/>
        <v>397.61499642530839</v>
      </c>
      <c r="H2709" s="5">
        <f t="shared" si="550"/>
        <v>1021.6111526753085</v>
      </c>
      <c r="I2709" s="5">
        <f t="shared" si="551"/>
        <v>720</v>
      </c>
      <c r="J2709" s="5">
        <f t="shared" si="552"/>
        <v>301.61115267530852</v>
      </c>
      <c r="K2709" s="2">
        <f t="shared" si="553"/>
        <v>30236.30473394633</v>
      </c>
      <c r="L2709" s="2">
        <f t="shared" si="554"/>
        <v>63082</v>
      </c>
      <c r="M2709" s="2">
        <f t="shared" si="555"/>
        <v>11880</v>
      </c>
      <c r="N2709" s="6">
        <f t="shared" si="556"/>
        <v>1</v>
      </c>
      <c r="O2709" s="2">
        <f t="shared" si="557"/>
        <v>965.69526605366991</v>
      </c>
      <c r="P2709" s="2">
        <f t="shared" si="558"/>
        <v>965.69526605366991</v>
      </c>
    </row>
    <row r="2710" spans="1:16">
      <c r="A2710" s="6">
        <v>4</v>
      </c>
      <c r="B2710" s="6">
        <v>3</v>
      </c>
      <c r="C2710" s="6">
        <v>9</v>
      </c>
      <c r="D2710" s="6">
        <f t="shared" si="546"/>
        <v>16</v>
      </c>
      <c r="E2710" s="5">
        <f t="shared" si="547"/>
        <v>527.07600000000014</v>
      </c>
      <c r="F2710" s="5">
        <f t="shared" si="548"/>
        <v>96.920156249999991</v>
      </c>
      <c r="G2710" s="5">
        <f t="shared" si="549"/>
        <v>452.90833186570285</v>
      </c>
      <c r="H2710" s="5">
        <f t="shared" si="550"/>
        <v>1076.9044881157029</v>
      </c>
      <c r="I2710" s="5">
        <f t="shared" si="551"/>
        <v>720</v>
      </c>
      <c r="J2710" s="5">
        <f t="shared" si="552"/>
        <v>356.90448811570286</v>
      </c>
      <c r="K2710" s="2">
        <f t="shared" si="553"/>
        <v>31196.258474230952</v>
      </c>
      <c r="L2710" s="2">
        <f t="shared" si="554"/>
        <v>65782</v>
      </c>
      <c r="M2710" s="2">
        <f t="shared" si="555"/>
        <v>12760</v>
      </c>
      <c r="N2710" s="6">
        <f t="shared" si="556"/>
        <v>1</v>
      </c>
      <c r="O2710" s="2">
        <f t="shared" si="557"/>
        <v>1825.7415257690482</v>
      </c>
      <c r="P2710" s="2">
        <f t="shared" si="558"/>
        <v>1825.7415257690482</v>
      </c>
    </row>
    <row r="2711" spans="1:16">
      <c r="A2711" s="6">
        <v>4</v>
      </c>
      <c r="B2711" s="6">
        <v>3</v>
      </c>
      <c r="C2711" s="6">
        <v>10</v>
      </c>
      <c r="D2711" s="6">
        <f t="shared" si="546"/>
        <v>17</v>
      </c>
      <c r="E2711" s="5">
        <f t="shared" si="547"/>
        <v>527.07600000000014</v>
      </c>
      <c r="F2711" s="5">
        <f t="shared" si="548"/>
        <v>96.920156249999991</v>
      </c>
      <c r="G2711" s="5">
        <f t="shared" si="549"/>
        <v>509.52187334891573</v>
      </c>
      <c r="H2711" s="5">
        <f t="shared" si="550"/>
        <v>1133.5180295989157</v>
      </c>
      <c r="I2711" s="5">
        <f t="shared" si="551"/>
        <v>720</v>
      </c>
      <c r="J2711" s="5">
        <f t="shared" si="552"/>
        <v>413.51802959891575</v>
      </c>
      <c r="K2711" s="2">
        <f t="shared" si="553"/>
        <v>32179.132458314511</v>
      </c>
      <c r="L2711" s="2">
        <f t="shared" si="554"/>
        <v>68482</v>
      </c>
      <c r="M2711" s="2">
        <f t="shared" si="555"/>
        <v>13640</v>
      </c>
      <c r="N2711" s="6">
        <f t="shared" si="556"/>
        <v>1</v>
      </c>
      <c r="O2711" s="2">
        <f t="shared" si="557"/>
        <v>2662.8675416854894</v>
      </c>
      <c r="P2711" s="2">
        <f t="shared" si="558"/>
        <v>2662.8675416854894</v>
      </c>
    </row>
    <row r="2712" spans="1:16">
      <c r="A2712" s="6">
        <v>4</v>
      </c>
      <c r="B2712" s="6">
        <v>3</v>
      </c>
      <c r="C2712" s="6">
        <v>11</v>
      </c>
      <c r="D2712" s="6">
        <f t="shared" si="546"/>
        <v>18</v>
      </c>
      <c r="E2712" s="5">
        <f t="shared" si="547"/>
        <v>527.07600000000014</v>
      </c>
      <c r="F2712" s="5">
        <f t="shared" si="548"/>
        <v>96.920156249999991</v>
      </c>
      <c r="G2712" s="5">
        <f t="shared" si="549"/>
        <v>567.47998644235474</v>
      </c>
      <c r="H2712" s="5">
        <f t="shared" si="550"/>
        <v>1191.4761426923549</v>
      </c>
      <c r="I2712" s="5">
        <f t="shared" si="551"/>
        <v>720</v>
      </c>
      <c r="J2712" s="5">
        <f t="shared" si="552"/>
        <v>471.47614269235487</v>
      </c>
      <c r="K2712" s="2">
        <f t="shared" si="553"/>
        <v>33185.349699520048</v>
      </c>
      <c r="L2712" s="2">
        <f t="shared" si="554"/>
        <v>71182</v>
      </c>
      <c r="M2712" s="2">
        <f t="shared" si="555"/>
        <v>14520</v>
      </c>
      <c r="N2712" s="6">
        <f t="shared" si="556"/>
        <v>1</v>
      </c>
      <c r="O2712" s="2">
        <f t="shared" si="557"/>
        <v>3476.6503004799524</v>
      </c>
      <c r="P2712" s="2">
        <f t="shared" si="558"/>
        <v>3476.6503004799524</v>
      </c>
    </row>
    <row r="2713" spans="1:16">
      <c r="A2713" s="6">
        <v>4</v>
      </c>
      <c r="B2713" s="6">
        <v>3</v>
      </c>
      <c r="C2713" s="6">
        <v>12</v>
      </c>
      <c r="D2713" s="6">
        <f t="shared" si="546"/>
        <v>19</v>
      </c>
      <c r="E2713" s="5">
        <f t="shared" si="547"/>
        <v>527.07600000000014</v>
      </c>
      <c r="F2713" s="5">
        <f t="shared" si="548"/>
        <v>96.920156249999991</v>
      </c>
      <c r="G2713" s="5">
        <f t="shared" si="549"/>
        <v>626.80743957041921</v>
      </c>
      <c r="H2713" s="5">
        <f t="shared" si="550"/>
        <v>1250.8035958204193</v>
      </c>
      <c r="I2713" s="5">
        <f t="shared" si="551"/>
        <v>720</v>
      </c>
      <c r="J2713" s="5">
        <f t="shared" si="552"/>
        <v>530.80359582041933</v>
      </c>
      <c r="K2713" s="2">
        <f t="shared" si="553"/>
        <v>34215.340205215616</v>
      </c>
      <c r="L2713" s="2">
        <f t="shared" si="554"/>
        <v>73882</v>
      </c>
      <c r="M2713" s="2">
        <f t="shared" si="555"/>
        <v>15400</v>
      </c>
      <c r="N2713" s="6">
        <f t="shared" si="556"/>
        <v>1</v>
      </c>
      <c r="O2713" s="2">
        <f t="shared" si="557"/>
        <v>4266.6597947843838</v>
      </c>
      <c r="P2713" s="2">
        <f t="shared" si="558"/>
        <v>4266.6597947843838</v>
      </c>
    </row>
    <row r="2714" spans="1:16">
      <c r="A2714" s="6">
        <v>4</v>
      </c>
      <c r="B2714" s="6">
        <v>3</v>
      </c>
      <c r="C2714" s="6">
        <v>13</v>
      </c>
      <c r="D2714" s="6">
        <f t="shared" si="546"/>
        <v>20</v>
      </c>
      <c r="E2714" s="5">
        <f t="shared" si="547"/>
        <v>527.07600000000014</v>
      </c>
      <c r="F2714" s="5">
        <f t="shared" si="548"/>
        <v>96.920156249999991</v>
      </c>
      <c r="G2714" s="5">
        <f t="shared" si="549"/>
        <v>687.52941027880343</v>
      </c>
      <c r="H2714" s="5">
        <f t="shared" si="550"/>
        <v>1311.5255665288037</v>
      </c>
      <c r="I2714" s="5">
        <f t="shared" si="551"/>
        <v>720</v>
      </c>
      <c r="J2714" s="5">
        <f t="shared" si="552"/>
        <v>591.52556652880367</v>
      </c>
      <c r="K2714" s="2">
        <f t="shared" si="553"/>
        <v>35269.541085569508</v>
      </c>
      <c r="L2714" s="2">
        <f t="shared" si="554"/>
        <v>76582</v>
      </c>
      <c r="M2714" s="2">
        <f t="shared" si="555"/>
        <v>16280</v>
      </c>
      <c r="N2714" s="6">
        <f t="shared" si="556"/>
        <v>1</v>
      </c>
      <c r="O2714" s="2">
        <f t="shared" si="557"/>
        <v>5032.4589144304919</v>
      </c>
      <c r="P2714" s="2">
        <f t="shared" si="558"/>
        <v>5032.4589144304919</v>
      </c>
    </row>
    <row r="2715" spans="1:16">
      <c r="A2715" s="6">
        <v>4</v>
      </c>
      <c r="B2715" s="6">
        <v>3</v>
      </c>
      <c r="C2715" s="6">
        <v>14</v>
      </c>
      <c r="D2715" s="6">
        <f t="shared" si="546"/>
        <v>21</v>
      </c>
      <c r="E2715" s="5">
        <f t="shared" si="547"/>
        <v>527.07600000000014</v>
      </c>
      <c r="F2715" s="5">
        <f t="shared" si="548"/>
        <v>96.920156249999991</v>
      </c>
      <c r="G2715" s="5">
        <f t="shared" si="549"/>
        <v>749.67149159246469</v>
      </c>
      <c r="H2715" s="5">
        <f t="shared" si="550"/>
        <v>1373.6676478424647</v>
      </c>
      <c r="I2715" s="5">
        <f t="shared" si="551"/>
        <v>720</v>
      </c>
      <c r="J2715" s="5">
        <f t="shared" si="552"/>
        <v>653.6676478424647</v>
      </c>
      <c r="K2715" s="2">
        <f t="shared" si="553"/>
        <v>36348.396663931679</v>
      </c>
      <c r="L2715" s="2">
        <f t="shared" si="554"/>
        <v>79282</v>
      </c>
      <c r="M2715" s="2">
        <f t="shared" si="555"/>
        <v>17160</v>
      </c>
      <c r="N2715" s="6">
        <f t="shared" si="556"/>
        <v>1</v>
      </c>
      <c r="O2715" s="2">
        <f t="shared" si="557"/>
        <v>5773.6033360683214</v>
      </c>
      <c r="P2715" s="2">
        <f t="shared" si="558"/>
        <v>5773.6033360683214</v>
      </c>
    </row>
    <row r="2716" spans="1:16">
      <c r="A2716" s="6">
        <v>4</v>
      </c>
      <c r="B2716" s="6">
        <v>3</v>
      </c>
      <c r="C2716" s="6">
        <v>15</v>
      </c>
      <c r="D2716" s="6">
        <f t="shared" si="546"/>
        <v>22</v>
      </c>
      <c r="E2716" s="5">
        <f t="shared" si="547"/>
        <v>527.07600000000014</v>
      </c>
      <c r="F2716" s="5">
        <f t="shared" si="548"/>
        <v>96.920156249999991</v>
      </c>
      <c r="G2716" s="5">
        <f t="shared" si="549"/>
        <v>813.25969846861108</v>
      </c>
      <c r="H2716" s="5">
        <f t="shared" si="550"/>
        <v>1437.2558547186113</v>
      </c>
      <c r="I2716" s="5">
        <f t="shared" si="551"/>
        <v>720</v>
      </c>
      <c r="J2716" s="5">
        <f t="shared" si="552"/>
        <v>717.25585471861132</v>
      </c>
      <c r="K2716" s="2">
        <f t="shared" si="553"/>
        <v>37452.358588864779</v>
      </c>
      <c r="L2716" s="2">
        <f t="shared" si="554"/>
        <v>81982</v>
      </c>
      <c r="M2716" s="2">
        <f t="shared" si="555"/>
        <v>18040</v>
      </c>
      <c r="N2716" s="6">
        <f t="shared" si="556"/>
        <v>1</v>
      </c>
      <c r="O2716" s="2">
        <f t="shared" si="557"/>
        <v>6489.6414111352206</v>
      </c>
      <c r="P2716" s="2">
        <f t="shared" si="558"/>
        <v>6489.6414111352206</v>
      </c>
    </row>
    <row r="2717" spans="1:16">
      <c r="A2717" s="6">
        <v>4</v>
      </c>
      <c r="B2717" s="6">
        <v>3</v>
      </c>
      <c r="C2717" s="6">
        <v>16</v>
      </c>
      <c r="D2717" s="6">
        <f t="shared" si="546"/>
        <v>23</v>
      </c>
      <c r="E2717" s="5">
        <f t="shared" si="547"/>
        <v>527.07600000000014</v>
      </c>
      <c r="F2717" s="5">
        <f t="shared" si="548"/>
        <v>96.920156249999991</v>
      </c>
      <c r="G2717" s="5">
        <f t="shared" si="549"/>
        <v>878.32047434610013</v>
      </c>
      <c r="H2717" s="5">
        <f t="shared" si="550"/>
        <v>1502.3166305961004</v>
      </c>
      <c r="I2717" s="5">
        <f t="shared" si="551"/>
        <v>720</v>
      </c>
      <c r="J2717" s="5">
        <f t="shared" si="552"/>
        <v>782.31663059610037</v>
      </c>
      <c r="K2717" s="2">
        <f t="shared" si="553"/>
        <v>38581.885947848961</v>
      </c>
      <c r="L2717" s="2">
        <f t="shared" si="554"/>
        <v>84682</v>
      </c>
      <c r="M2717" s="2">
        <f t="shared" si="555"/>
        <v>18920</v>
      </c>
      <c r="N2717" s="6">
        <f t="shared" si="556"/>
        <v>1</v>
      </c>
      <c r="O2717" s="2">
        <f t="shared" si="557"/>
        <v>7180.1140521510388</v>
      </c>
      <c r="P2717" s="2">
        <f t="shared" si="558"/>
        <v>7180.1140521510388</v>
      </c>
    </row>
    <row r="2718" spans="1:16">
      <c r="A2718" s="6">
        <v>4</v>
      </c>
      <c r="B2718" s="6">
        <v>3</v>
      </c>
      <c r="C2718" s="6">
        <v>17</v>
      </c>
      <c r="D2718" s="6">
        <f t="shared" si="546"/>
        <v>24</v>
      </c>
      <c r="E2718" s="5">
        <f t="shared" si="547"/>
        <v>527.07600000000014</v>
      </c>
      <c r="F2718" s="5">
        <f t="shared" si="548"/>
        <v>96.920156249999991</v>
      </c>
      <c r="G2718" s="5">
        <f t="shared" si="549"/>
        <v>944.88069779264049</v>
      </c>
      <c r="H2718" s="5">
        <f t="shared" si="550"/>
        <v>1568.8768540426406</v>
      </c>
      <c r="I2718" s="5">
        <f t="shared" si="551"/>
        <v>720</v>
      </c>
      <c r="J2718" s="5">
        <f t="shared" si="552"/>
        <v>848.87685404264062</v>
      </c>
      <c r="K2718" s="2">
        <f t="shared" si="553"/>
        <v>39737.445382684731</v>
      </c>
      <c r="L2718" s="2">
        <f t="shared" si="554"/>
        <v>87382</v>
      </c>
      <c r="M2718" s="2">
        <f t="shared" si="555"/>
        <v>19800</v>
      </c>
      <c r="N2718" s="6">
        <f t="shared" si="556"/>
        <v>1</v>
      </c>
      <c r="O2718" s="2">
        <f t="shared" si="557"/>
        <v>7844.5546173152688</v>
      </c>
      <c r="P2718" s="2">
        <f t="shared" si="558"/>
        <v>7844.5546173152688</v>
      </c>
    </row>
    <row r="2719" spans="1:16">
      <c r="A2719" s="6">
        <v>4</v>
      </c>
      <c r="B2719" s="6">
        <v>3</v>
      </c>
      <c r="C2719" s="6">
        <v>18</v>
      </c>
      <c r="D2719" s="6">
        <f t="shared" si="546"/>
        <v>25</v>
      </c>
      <c r="E2719" s="5">
        <f t="shared" si="547"/>
        <v>527.07600000000014</v>
      </c>
      <c r="F2719" s="5">
        <f t="shared" si="548"/>
        <v>96.920156249999991</v>
      </c>
      <c r="G2719" s="5">
        <f t="shared" si="549"/>
        <v>1012.9676892512279</v>
      </c>
      <c r="H2719" s="5">
        <f t="shared" si="550"/>
        <v>1636.963845501228</v>
      </c>
      <c r="I2719" s="5">
        <f t="shared" si="551"/>
        <v>720</v>
      </c>
      <c r="J2719" s="5">
        <f t="shared" si="552"/>
        <v>916.96384550122798</v>
      </c>
      <c r="K2719" s="2">
        <f t="shared" si="553"/>
        <v>40919.511206618539</v>
      </c>
      <c r="L2719" s="2">
        <f t="shared" si="554"/>
        <v>90082</v>
      </c>
      <c r="M2719" s="2">
        <f t="shared" si="555"/>
        <v>20680</v>
      </c>
      <c r="N2719" s="6">
        <f t="shared" si="556"/>
        <v>1</v>
      </c>
      <c r="O2719" s="2">
        <f t="shared" si="557"/>
        <v>8482.4887933814607</v>
      </c>
      <c r="P2719" s="2">
        <f t="shared" si="558"/>
        <v>8482.4887933814607</v>
      </c>
    </row>
    <row r="2720" spans="1:16">
      <c r="A2720" s="6">
        <v>4</v>
      </c>
      <c r="B2720" s="6">
        <v>3</v>
      </c>
      <c r="C2720" s="6">
        <v>19</v>
      </c>
      <c r="D2720" s="6">
        <f t="shared" si="546"/>
        <v>26</v>
      </c>
      <c r="E2720" s="5">
        <f t="shared" si="547"/>
        <v>527.07600000000014</v>
      </c>
      <c r="F2720" s="5">
        <f t="shared" si="548"/>
        <v>96.920156249999991</v>
      </c>
      <c r="G2720" s="5">
        <f t="shared" si="549"/>
        <v>1082.6092178872495</v>
      </c>
      <c r="H2720" s="5">
        <f t="shared" si="550"/>
        <v>1706.6053741372498</v>
      </c>
      <c r="I2720" s="5">
        <f t="shared" si="551"/>
        <v>720</v>
      </c>
      <c r="J2720" s="5">
        <f t="shared" si="552"/>
        <v>986.60537413724978</v>
      </c>
      <c r="K2720" s="2">
        <f t="shared" si="553"/>
        <v>42128.565523216137</v>
      </c>
      <c r="L2720" s="2">
        <f t="shared" si="554"/>
        <v>92782</v>
      </c>
      <c r="M2720" s="2">
        <f t="shared" si="555"/>
        <v>21560</v>
      </c>
      <c r="N2720" s="6">
        <f t="shared" si="556"/>
        <v>1</v>
      </c>
      <c r="O2720" s="2">
        <f t="shared" si="557"/>
        <v>9093.4344767838629</v>
      </c>
      <c r="P2720" s="2">
        <f t="shared" si="558"/>
        <v>9093.4344767838629</v>
      </c>
    </row>
    <row r="2721" spans="1:16">
      <c r="A2721" s="6">
        <v>4</v>
      </c>
      <c r="B2721" s="6">
        <v>3</v>
      </c>
      <c r="C2721" s="6">
        <v>20</v>
      </c>
      <c r="D2721" s="6">
        <f t="shared" si="546"/>
        <v>27</v>
      </c>
      <c r="E2721" s="5">
        <f t="shared" si="547"/>
        <v>527.07600000000014</v>
      </c>
      <c r="F2721" s="5">
        <f t="shared" si="548"/>
        <v>96.920156249999991</v>
      </c>
      <c r="G2721" s="5">
        <f t="shared" si="549"/>
        <v>1153.8335085377266</v>
      </c>
      <c r="H2721" s="5">
        <f t="shared" si="550"/>
        <v>1777.8296647877269</v>
      </c>
      <c r="I2721" s="5">
        <f t="shared" si="551"/>
        <v>720</v>
      </c>
      <c r="J2721" s="5">
        <f t="shared" si="552"/>
        <v>1057.8296647877269</v>
      </c>
      <c r="K2721" s="2">
        <f t="shared" si="553"/>
        <v>43365.098347009145</v>
      </c>
      <c r="L2721" s="2">
        <f t="shared" si="554"/>
        <v>95482</v>
      </c>
      <c r="M2721" s="2">
        <f t="shared" si="555"/>
        <v>22440</v>
      </c>
      <c r="N2721" s="6">
        <f t="shared" si="556"/>
        <v>1</v>
      </c>
      <c r="O2721" s="2">
        <f t="shared" si="557"/>
        <v>9676.9016529908549</v>
      </c>
      <c r="P2721" s="2">
        <f t="shared" si="558"/>
        <v>9676.9016529908549</v>
      </c>
    </row>
    <row r="2722" spans="1:16">
      <c r="A2722" s="6">
        <v>4</v>
      </c>
      <c r="B2722" s="6">
        <v>3</v>
      </c>
      <c r="C2722" s="6">
        <v>21</v>
      </c>
      <c r="D2722" s="6">
        <f t="shared" si="546"/>
        <v>28</v>
      </c>
      <c r="E2722" s="5">
        <f t="shared" si="547"/>
        <v>527.07600000000014</v>
      </c>
      <c r="F2722" s="5">
        <f t="shared" si="548"/>
        <v>96.920156249999991</v>
      </c>
      <c r="G2722" s="5">
        <f t="shared" si="549"/>
        <v>1226.6692487641703</v>
      </c>
      <c r="H2722" s="5">
        <f t="shared" si="550"/>
        <v>1850.6654050141706</v>
      </c>
      <c r="I2722" s="5">
        <f t="shared" si="551"/>
        <v>720</v>
      </c>
      <c r="J2722" s="5">
        <f t="shared" si="552"/>
        <v>1130.6654050141706</v>
      </c>
      <c r="K2722" s="2">
        <f t="shared" si="553"/>
        <v>44629.607725940456</v>
      </c>
      <c r="L2722" s="2">
        <f t="shared" si="554"/>
        <v>98182</v>
      </c>
      <c r="M2722" s="2">
        <f t="shared" si="555"/>
        <v>23320</v>
      </c>
      <c r="N2722" s="6">
        <f t="shared" si="556"/>
        <v>1</v>
      </c>
      <c r="O2722" s="2">
        <f t="shared" si="557"/>
        <v>10232.392274059544</v>
      </c>
      <c r="P2722" s="2">
        <f t="shared" si="558"/>
        <v>10232.392274059544</v>
      </c>
    </row>
    <row r="2723" spans="1:16">
      <c r="A2723" s="6">
        <v>4</v>
      </c>
      <c r="B2723" s="6">
        <v>3</v>
      </c>
      <c r="C2723" s="6">
        <v>22</v>
      </c>
      <c r="D2723" s="6">
        <f t="shared" si="546"/>
        <v>29</v>
      </c>
      <c r="E2723" s="5">
        <f t="shared" si="547"/>
        <v>527.07600000000014</v>
      </c>
      <c r="F2723" s="5">
        <f t="shared" si="548"/>
        <v>96.920156249999991</v>
      </c>
      <c r="G2723" s="5">
        <f t="shared" si="549"/>
        <v>1301.1455960105666</v>
      </c>
      <c r="H2723" s="5">
        <f t="shared" si="550"/>
        <v>1925.1417522605666</v>
      </c>
      <c r="I2723" s="5">
        <f t="shared" si="551"/>
        <v>720</v>
      </c>
      <c r="J2723" s="5">
        <f t="shared" si="552"/>
        <v>1205.1417522605666</v>
      </c>
      <c r="K2723" s="2">
        <f t="shared" si="553"/>
        <v>45922.599865634838</v>
      </c>
      <c r="L2723" s="2">
        <f t="shared" si="554"/>
        <v>100882</v>
      </c>
      <c r="M2723" s="2">
        <f t="shared" si="555"/>
        <v>24200</v>
      </c>
      <c r="N2723" s="6">
        <f t="shared" si="556"/>
        <v>1</v>
      </c>
      <c r="O2723" s="2">
        <f t="shared" si="557"/>
        <v>10759.400134365162</v>
      </c>
      <c r="P2723" s="2">
        <f t="shared" si="558"/>
        <v>10759.400134365162</v>
      </c>
    </row>
    <row r="2724" spans="1:16">
      <c r="A2724" s="6">
        <v>4</v>
      </c>
      <c r="B2724" s="6">
        <v>3</v>
      </c>
      <c r="C2724" s="6">
        <v>23</v>
      </c>
      <c r="D2724" s="6">
        <f t="shared" si="546"/>
        <v>30</v>
      </c>
      <c r="E2724" s="5">
        <f t="shared" si="547"/>
        <v>527.07600000000014</v>
      </c>
      <c r="F2724" s="5">
        <f t="shared" si="548"/>
        <v>96.920156249999991</v>
      </c>
      <c r="G2724" s="5">
        <f t="shared" si="549"/>
        <v>1377.292184868003</v>
      </c>
      <c r="H2724" s="5">
        <f t="shared" si="550"/>
        <v>2001.2883411180032</v>
      </c>
      <c r="I2724" s="5">
        <f t="shared" si="551"/>
        <v>720</v>
      </c>
      <c r="J2724" s="5">
        <f t="shared" si="552"/>
        <v>1281.2883411180032</v>
      </c>
      <c r="K2724" s="2">
        <f t="shared" si="553"/>
        <v>47244.589255520885</v>
      </c>
      <c r="L2724" s="2">
        <f t="shared" si="554"/>
        <v>103582</v>
      </c>
      <c r="M2724" s="2">
        <f t="shared" si="555"/>
        <v>25080</v>
      </c>
      <c r="N2724" s="6">
        <f t="shared" si="556"/>
        <v>1</v>
      </c>
      <c r="O2724" s="2">
        <f t="shared" si="557"/>
        <v>11257.410744479115</v>
      </c>
      <c r="P2724" s="2">
        <f t="shared" si="558"/>
        <v>11257.410744479115</v>
      </c>
    </row>
    <row r="2725" spans="1:16">
      <c r="A2725" s="6">
        <v>4</v>
      </c>
      <c r="B2725" s="6">
        <v>3</v>
      </c>
      <c r="C2725" s="6">
        <v>24</v>
      </c>
      <c r="D2725" s="6">
        <f t="shared" si="546"/>
        <v>31</v>
      </c>
      <c r="E2725" s="5">
        <f t="shared" si="547"/>
        <v>527.07600000000014</v>
      </c>
      <c r="F2725" s="5">
        <f t="shared" si="548"/>
        <v>96.920156249999991</v>
      </c>
      <c r="G2725" s="5">
        <f t="shared" si="549"/>
        <v>1455.1391344474989</v>
      </c>
      <c r="H2725" s="5">
        <f t="shared" si="550"/>
        <v>2079.1352906974989</v>
      </c>
      <c r="I2725" s="5">
        <f t="shared" si="551"/>
        <v>720</v>
      </c>
      <c r="J2725" s="5">
        <f t="shared" si="552"/>
        <v>1359.1352906974989</v>
      </c>
      <c r="K2725" s="2">
        <f t="shared" si="553"/>
        <v>48596.098796831575</v>
      </c>
      <c r="L2725" s="2">
        <f t="shared" si="554"/>
        <v>106282</v>
      </c>
      <c r="M2725" s="2">
        <f t="shared" si="555"/>
        <v>25960</v>
      </c>
      <c r="N2725" s="6">
        <f t="shared" si="556"/>
        <v>1</v>
      </c>
      <c r="O2725" s="2">
        <f t="shared" si="557"/>
        <v>11725.901203168425</v>
      </c>
      <c r="P2725" s="2">
        <f t="shared" si="558"/>
        <v>11725.901203168425</v>
      </c>
    </row>
    <row r="2726" spans="1:16">
      <c r="A2726" s="6">
        <v>4</v>
      </c>
      <c r="B2726" s="6">
        <v>3</v>
      </c>
      <c r="C2726" s="6">
        <v>25</v>
      </c>
      <c r="D2726" s="6">
        <f t="shared" si="546"/>
        <v>32</v>
      </c>
      <c r="E2726" s="5">
        <f t="shared" si="547"/>
        <v>527.07600000000014</v>
      </c>
      <c r="F2726" s="5">
        <f t="shared" si="548"/>
        <v>96.920156249999991</v>
      </c>
      <c r="G2726" s="5">
        <f t="shared" si="549"/>
        <v>1534.7170558625965</v>
      </c>
      <c r="H2726" s="5">
        <f t="shared" si="550"/>
        <v>2158.7132121125965</v>
      </c>
      <c r="I2726" s="5">
        <f t="shared" si="551"/>
        <v>720</v>
      </c>
      <c r="J2726" s="5">
        <f t="shared" si="552"/>
        <v>1438.7132121125965</v>
      </c>
      <c r="K2726" s="2">
        <f t="shared" si="553"/>
        <v>49977.65993251036</v>
      </c>
      <c r="L2726" s="2">
        <f t="shared" si="554"/>
        <v>108982</v>
      </c>
      <c r="M2726" s="2">
        <f t="shared" si="555"/>
        <v>26840</v>
      </c>
      <c r="N2726" s="6">
        <f t="shared" si="556"/>
        <v>1</v>
      </c>
      <c r="O2726" s="2">
        <f t="shared" si="557"/>
        <v>12164.34006748964</v>
      </c>
      <c r="P2726" s="2">
        <f t="shared" si="558"/>
        <v>12164.34006748964</v>
      </c>
    </row>
    <row r="2727" spans="1:16">
      <c r="A2727" s="6">
        <v>4</v>
      </c>
      <c r="B2727" s="6">
        <v>3</v>
      </c>
      <c r="C2727" s="6">
        <v>26</v>
      </c>
      <c r="D2727" s="6">
        <f t="shared" si="546"/>
        <v>33</v>
      </c>
      <c r="E2727" s="5">
        <f t="shared" si="547"/>
        <v>527.07600000000014</v>
      </c>
      <c r="F2727" s="5">
        <f t="shared" si="548"/>
        <v>96.920156249999991</v>
      </c>
      <c r="G2727" s="5">
        <f t="shared" si="549"/>
        <v>1616.0570598233144</v>
      </c>
      <c r="H2727" s="5">
        <f t="shared" si="550"/>
        <v>2240.0532160733146</v>
      </c>
      <c r="I2727" s="5">
        <f t="shared" si="551"/>
        <v>720</v>
      </c>
      <c r="J2727" s="5">
        <f t="shared" si="552"/>
        <v>1520.0532160733146</v>
      </c>
      <c r="K2727" s="2">
        <f t="shared" si="553"/>
        <v>51389.812779050597</v>
      </c>
      <c r="L2727" s="2">
        <f t="shared" si="554"/>
        <v>111682</v>
      </c>
      <c r="M2727" s="2">
        <f t="shared" si="555"/>
        <v>27720</v>
      </c>
      <c r="N2727" s="6">
        <f t="shared" si="556"/>
        <v>1</v>
      </c>
      <c r="O2727" s="2">
        <f t="shared" si="557"/>
        <v>12572.187220949403</v>
      </c>
      <c r="P2727" s="2">
        <f t="shared" si="558"/>
        <v>12572.187220949403</v>
      </c>
    </row>
    <row r="2728" spans="1:16">
      <c r="A2728" s="6">
        <v>4</v>
      </c>
      <c r="B2728" s="6">
        <v>3</v>
      </c>
      <c r="C2728" s="6">
        <v>27</v>
      </c>
      <c r="D2728" s="6">
        <f t="shared" si="546"/>
        <v>34</v>
      </c>
      <c r="E2728" s="5">
        <f t="shared" si="547"/>
        <v>527.07600000000014</v>
      </c>
      <c r="F2728" s="5">
        <f t="shared" si="548"/>
        <v>96.920156249999991</v>
      </c>
      <c r="G2728" s="5">
        <f t="shared" si="549"/>
        <v>1699.1907643430709</v>
      </c>
      <c r="H2728" s="5">
        <f t="shared" si="550"/>
        <v>2323.1869205930711</v>
      </c>
      <c r="I2728" s="5">
        <f t="shared" si="551"/>
        <v>720</v>
      </c>
      <c r="J2728" s="5">
        <f t="shared" si="552"/>
        <v>1603.1869205930711</v>
      </c>
      <c r="K2728" s="2">
        <f t="shared" si="553"/>
        <v>52833.106260296372</v>
      </c>
      <c r="L2728" s="2">
        <f t="shared" si="554"/>
        <v>114382</v>
      </c>
      <c r="M2728" s="2">
        <f t="shared" si="555"/>
        <v>28600</v>
      </c>
      <c r="N2728" s="6">
        <f t="shared" si="556"/>
        <v>1</v>
      </c>
      <c r="O2728" s="2">
        <f t="shared" si="557"/>
        <v>12948.893739703628</v>
      </c>
      <c r="P2728" s="2">
        <f t="shared" si="558"/>
        <v>12948.893739703628</v>
      </c>
    </row>
    <row r="2729" spans="1:16">
      <c r="A2729" s="6">
        <v>4</v>
      </c>
      <c r="B2729" s="6">
        <v>3</v>
      </c>
      <c r="C2729" s="6">
        <v>28</v>
      </c>
      <c r="D2729" s="6">
        <f t="shared" si="546"/>
        <v>35</v>
      </c>
      <c r="E2729" s="5">
        <f t="shared" si="547"/>
        <v>527.07600000000014</v>
      </c>
      <c r="F2729" s="5">
        <f t="shared" si="548"/>
        <v>96.920156249999991</v>
      </c>
      <c r="G2729" s="5">
        <f t="shared" si="549"/>
        <v>1784.1503025602246</v>
      </c>
      <c r="H2729" s="5">
        <f t="shared" si="550"/>
        <v>2408.1464588102249</v>
      </c>
      <c r="I2729" s="5">
        <f t="shared" si="551"/>
        <v>720</v>
      </c>
      <c r="J2729" s="5">
        <f t="shared" si="552"/>
        <v>1688.1464588102249</v>
      </c>
      <c r="K2729" s="2">
        <f t="shared" si="553"/>
        <v>54308.098243233071</v>
      </c>
      <c r="L2729" s="2">
        <f t="shared" si="554"/>
        <v>117082</v>
      </c>
      <c r="M2729" s="2">
        <f t="shared" si="555"/>
        <v>29480</v>
      </c>
      <c r="N2729" s="6">
        <f t="shared" si="556"/>
        <v>1</v>
      </c>
      <c r="O2729" s="2">
        <f t="shared" si="557"/>
        <v>13293.901756766929</v>
      </c>
      <c r="P2729" s="2">
        <f t="shared" si="558"/>
        <v>13293.901756766929</v>
      </c>
    </row>
    <row r="2730" spans="1:16">
      <c r="A2730" s="6">
        <v>4</v>
      </c>
      <c r="B2730" s="6">
        <v>3</v>
      </c>
      <c r="C2730" s="6">
        <v>29</v>
      </c>
      <c r="D2730" s="6">
        <f t="shared" si="546"/>
        <v>36</v>
      </c>
      <c r="E2730" s="5">
        <f t="shared" si="547"/>
        <v>527.07600000000014</v>
      </c>
      <c r="F2730" s="5">
        <f t="shared" si="548"/>
        <v>96.920156249999991</v>
      </c>
      <c r="G2730" s="5">
        <f t="shared" si="549"/>
        <v>1870.9683306758782</v>
      </c>
      <c r="H2730" s="5">
        <f t="shared" si="550"/>
        <v>2494.9644869258782</v>
      </c>
      <c r="I2730" s="5">
        <f t="shared" si="551"/>
        <v>720</v>
      </c>
      <c r="J2730" s="5">
        <f t="shared" si="552"/>
        <v>1774.9644869258782</v>
      </c>
      <c r="K2730" s="2">
        <f t="shared" si="553"/>
        <v>55815.355675796498</v>
      </c>
      <c r="L2730" s="2">
        <f t="shared" si="554"/>
        <v>119782</v>
      </c>
      <c r="M2730" s="2">
        <f t="shared" si="555"/>
        <v>30360</v>
      </c>
      <c r="N2730" s="6">
        <f t="shared" si="556"/>
        <v>1</v>
      </c>
      <c r="O2730" s="2">
        <f t="shared" si="557"/>
        <v>13606.644324203502</v>
      </c>
      <c r="P2730" s="2">
        <f t="shared" si="558"/>
        <v>13606.644324203502</v>
      </c>
    </row>
    <row r="2731" spans="1:16">
      <c r="A2731" s="6">
        <v>4</v>
      </c>
      <c r="B2731" s="6">
        <v>3</v>
      </c>
      <c r="C2731" s="6">
        <v>30</v>
      </c>
      <c r="D2731" s="6">
        <f t="shared" si="546"/>
        <v>37</v>
      </c>
      <c r="E2731" s="5">
        <f t="shared" si="547"/>
        <v>527.07600000000014</v>
      </c>
      <c r="F2731" s="5">
        <f t="shared" si="548"/>
        <v>96.920156249999991</v>
      </c>
      <c r="G2731" s="5">
        <f t="shared" si="549"/>
        <v>1959.6780360096488</v>
      </c>
      <c r="H2731" s="5">
        <f t="shared" si="550"/>
        <v>2583.6741922596489</v>
      </c>
      <c r="I2731" s="5">
        <f t="shared" si="551"/>
        <v>720</v>
      </c>
      <c r="J2731" s="5">
        <f t="shared" si="552"/>
        <v>1863.6741922596489</v>
      </c>
      <c r="K2731" s="2">
        <f t="shared" si="553"/>
        <v>57355.454726730015</v>
      </c>
      <c r="L2731" s="2">
        <f t="shared" si="554"/>
        <v>122482</v>
      </c>
      <c r="M2731" s="2">
        <f t="shared" si="555"/>
        <v>31240</v>
      </c>
      <c r="N2731" s="6">
        <f t="shared" si="556"/>
        <v>1</v>
      </c>
      <c r="O2731" s="2">
        <f t="shared" si="557"/>
        <v>13886.545273269985</v>
      </c>
      <c r="P2731" s="2">
        <f t="shared" si="558"/>
        <v>13886.545273269985</v>
      </c>
    </row>
    <row r="2732" spans="1:16">
      <c r="A2732" s="6">
        <v>4</v>
      </c>
      <c r="B2732" s="6">
        <v>4</v>
      </c>
      <c r="C2732" s="6">
        <v>0</v>
      </c>
      <c r="D2732" s="6">
        <f t="shared" si="546"/>
        <v>8</v>
      </c>
      <c r="E2732" s="5">
        <f t="shared" si="547"/>
        <v>527.07600000000014</v>
      </c>
      <c r="F2732" s="5">
        <f t="shared" si="548"/>
        <v>132.45754687499996</v>
      </c>
      <c r="G2732" s="5">
        <f t="shared" si="549"/>
        <v>0</v>
      </c>
      <c r="H2732" s="5">
        <f t="shared" si="550"/>
        <v>659.53354687500007</v>
      </c>
      <c r="I2732" s="5">
        <f t="shared" si="551"/>
        <v>659.53354687500007</v>
      </c>
      <c r="J2732" s="5">
        <f t="shared" si="552"/>
        <v>0</v>
      </c>
      <c r="K2732" s="2">
        <f t="shared" si="553"/>
        <v>22900.470377604168</v>
      </c>
      <c r="L2732" s="2">
        <f t="shared" si="554"/>
        <v>43576</v>
      </c>
      <c r="M2732" s="2">
        <f t="shared" si="555"/>
        <v>5280</v>
      </c>
      <c r="N2732" s="6">
        <f t="shared" si="556"/>
        <v>1</v>
      </c>
      <c r="O2732" s="2">
        <f t="shared" si="557"/>
        <v>-4604.4703776041679</v>
      </c>
      <c r="P2732" s="2">
        <f t="shared" si="558"/>
        <v>-4604.4703776041679</v>
      </c>
    </row>
    <row r="2733" spans="1:16">
      <c r="A2733" s="6">
        <v>4</v>
      </c>
      <c r="B2733" s="6">
        <v>4</v>
      </c>
      <c r="C2733" s="6">
        <v>1</v>
      </c>
      <c r="D2733" s="6">
        <f t="shared" si="546"/>
        <v>9</v>
      </c>
      <c r="E2733" s="5">
        <f t="shared" si="547"/>
        <v>527.07600000000014</v>
      </c>
      <c r="F2733" s="5">
        <f t="shared" si="548"/>
        <v>132.45754687499996</v>
      </c>
      <c r="G2733" s="5">
        <f t="shared" si="549"/>
        <v>45.5625</v>
      </c>
      <c r="H2733" s="5">
        <f t="shared" si="550"/>
        <v>705.09604687500007</v>
      </c>
      <c r="I2733" s="5">
        <f t="shared" si="551"/>
        <v>705.09604687500007</v>
      </c>
      <c r="J2733" s="5">
        <f t="shared" si="552"/>
        <v>0</v>
      </c>
      <c r="K2733" s="2">
        <f t="shared" si="553"/>
        <v>24482.501627604168</v>
      </c>
      <c r="L2733" s="2">
        <f t="shared" si="554"/>
        <v>46276</v>
      </c>
      <c r="M2733" s="2">
        <f t="shared" si="555"/>
        <v>6160</v>
      </c>
      <c r="N2733" s="6">
        <f t="shared" si="556"/>
        <v>1</v>
      </c>
      <c r="O2733" s="2">
        <f t="shared" si="557"/>
        <v>-4366.5016276041679</v>
      </c>
      <c r="P2733" s="2">
        <f t="shared" si="558"/>
        <v>-4366.5016276041679</v>
      </c>
    </row>
    <row r="2734" spans="1:16">
      <c r="A2734" s="6">
        <v>4</v>
      </c>
      <c r="B2734" s="6">
        <v>4</v>
      </c>
      <c r="C2734" s="6">
        <v>2</v>
      </c>
      <c r="D2734" s="6">
        <f t="shared" si="546"/>
        <v>10</v>
      </c>
      <c r="E2734" s="5">
        <f t="shared" si="547"/>
        <v>527.07600000000014</v>
      </c>
      <c r="F2734" s="5">
        <f t="shared" si="548"/>
        <v>132.45754687499996</v>
      </c>
      <c r="G2734" s="5">
        <f t="shared" si="549"/>
        <v>92.264062499999994</v>
      </c>
      <c r="H2734" s="5">
        <f t="shared" si="550"/>
        <v>751.79760937500009</v>
      </c>
      <c r="I2734" s="5">
        <f t="shared" si="551"/>
        <v>720</v>
      </c>
      <c r="J2734" s="5">
        <f t="shared" si="552"/>
        <v>31.797609375000093</v>
      </c>
      <c r="K2734" s="2">
        <f t="shared" si="553"/>
        <v>25552.041829427086</v>
      </c>
      <c r="L2734" s="2">
        <f t="shared" si="554"/>
        <v>48976</v>
      </c>
      <c r="M2734" s="2">
        <f t="shared" si="555"/>
        <v>7040</v>
      </c>
      <c r="N2734" s="6">
        <f t="shared" si="556"/>
        <v>1</v>
      </c>
      <c r="O2734" s="2">
        <f t="shared" si="557"/>
        <v>-3616.0418294270858</v>
      </c>
      <c r="P2734" s="2">
        <f t="shared" si="558"/>
        <v>-3616.0418294270858</v>
      </c>
    </row>
    <row r="2735" spans="1:16">
      <c r="A2735" s="6">
        <v>4</v>
      </c>
      <c r="B2735" s="6">
        <v>4</v>
      </c>
      <c r="C2735" s="6">
        <v>3</v>
      </c>
      <c r="D2735" s="6">
        <f t="shared" si="546"/>
        <v>11</v>
      </c>
      <c r="E2735" s="5">
        <f t="shared" si="547"/>
        <v>527.07600000000014</v>
      </c>
      <c r="F2735" s="5">
        <f t="shared" si="548"/>
        <v>132.45754687499996</v>
      </c>
      <c r="G2735" s="5">
        <f t="shared" si="549"/>
        <v>140.12604492187498</v>
      </c>
      <c r="H2735" s="5">
        <f t="shared" si="550"/>
        <v>799.65959179687502</v>
      </c>
      <c r="I2735" s="5">
        <f t="shared" si="551"/>
        <v>720</v>
      </c>
      <c r="J2735" s="5">
        <f t="shared" si="552"/>
        <v>79.65959179687502</v>
      </c>
      <c r="K2735" s="2">
        <f t="shared" si="553"/>
        <v>26382.979024251301</v>
      </c>
      <c r="L2735" s="2">
        <f t="shared" si="554"/>
        <v>51676</v>
      </c>
      <c r="M2735" s="2">
        <f t="shared" si="555"/>
        <v>7920</v>
      </c>
      <c r="N2735" s="6">
        <f t="shared" si="556"/>
        <v>1</v>
      </c>
      <c r="O2735" s="2">
        <f t="shared" si="557"/>
        <v>-2626.9790242513009</v>
      </c>
      <c r="P2735" s="2">
        <f t="shared" si="558"/>
        <v>-2626.9790242513009</v>
      </c>
    </row>
    <row r="2736" spans="1:16">
      <c r="A2736" s="6">
        <v>4</v>
      </c>
      <c r="B2736" s="6">
        <v>4</v>
      </c>
      <c r="C2736" s="6">
        <v>4</v>
      </c>
      <c r="D2736" s="6">
        <f t="shared" si="546"/>
        <v>12</v>
      </c>
      <c r="E2736" s="5">
        <f t="shared" si="547"/>
        <v>527.07600000000014</v>
      </c>
      <c r="F2736" s="5">
        <f t="shared" si="548"/>
        <v>132.45754687499996</v>
      </c>
      <c r="G2736" s="5">
        <f t="shared" si="549"/>
        <v>189.17016064453125</v>
      </c>
      <c r="H2736" s="5">
        <f t="shared" si="550"/>
        <v>848.70370751953135</v>
      </c>
      <c r="I2736" s="5">
        <f t="shared" si="551"/>
        <v>720</v>
      </c>
      <c r="J2736" s="5">
        <f t="shared" si="552"/>
        <v>128.70370751953135</v>
      </c>
      <c r="K2736" s="2">
        <f t="shared" si="553"/>
        <v>27234.439366658531</v>
      </c>
      <c r="L2736" s="2">
        <f t="shared" si="554"/>
        <v>54376</v>
      </c>
      <c r="M2736" s="2">
        <f t="shared" si="555"/>
        <v>8800</v>
      </c>
      <c r="N2736" s="6">
        <f t="shared" si="556"/>
        <v>1</v>
      </c>
      <c r="O2736" s="2">
        <f t="shared" si="557"/>
        <v>-1658.4393666585311</v>
      </c>
      <c r="P2736" s="2">
        <f t="shared" si="558"/>
        <v>-1658.4393666585311</v>
      </c>
    </row>
    <row r="2737" spans="1:16">
      <c r="A2737" s="6">
        <v>4</v>
      </c>
      <c r="B2737" s="6">
        <v>4</v>
      </c>
      <c r="C2737" s="6">
        <v>5</v>
      </c>
      <c r="D2737" s="6">
        <f t="shared" si="546"/>
        <v>13</v>
      </c>
      <c r="E2737" s="5">
        <f t="shared" si="547"/>
        <v>527.07600000000014</v>
      </c>
      <c r="F2737" s="5">
        <f t="shared" si="548"/>
        <v>132.45754687499996</v>
      </c>
      <c r="G2737" s="5">
        <f t="shared" si="549"/>
        <v>239.41848456573481</v>
      </c>
      <c r="H2737" s="5">
        <f t="shared" si="550"/>
        <v>898.95203144073491</v>
      </c>
      <c r="I2737" s="5">
        <f t="shared" si="551"/>
        <v>720</v>
      </c>
      <c r="J2737" s="5">
        <f t="shared" si="552"/>
        <v>178.95203144073491</v>
      </c>
      <c r="K2737" s="2">
        <f t="shared" si="553"/>
        <v>28106.806101401649</v>
      </c>
      <c r="L2737" s="2">
        <f t="shared" si="554"/>
        <v>57076</v>
      </c>
      <c r="M2737" s="2">
        <f t="shared" si="555"/>
        <v>9680</v>
      </c>
      <c r="N2737" s="6">
        <f t="shared" si="556"/>
        <v>1</v>
      </c>
      <c r="O2737" s="2">
        <f t="shared" si="557"/>
        <v>-710.80610140164936</v>
      </c>
      <c r="P2737" s="2">
        <f t="shared" si="558"/>
        <v>-710.80610140164936</v>
      </c>
    </row>
    <row r="2738" spans="1:16">
      <c r="A2738" s="6">
        <v>4</v>
      </c>
      <c r="B2738" s="6">
        <v>4</v>
      </c>
      <c r="C2738" s="6">
        <v>6</v>
      </c>
      <c r="D2738" s="6">
        <f t="shared" si="546"/>
        <v>14</v>
      </c>
      <c r="E2738" s="5">
        <f t="shared" si="547"/>
        <v>527.07600000000014</v>
      </c>
      <c r="F2738" s="5">
        <f t="shared" si="548"/>
        <v>132.45754687499996</v>
      </c>
      <c r="G2738" s="5">
        <f t="shared" si="549"/>
        <v>290.89345874736784</v>
      </c>
      <c r="H2738" s="5">
        <f t="shared" si="550"/>
        <v>950.42700562236791</v>
      </c>
      <c r="I2738" s="5">
        <f t="shared" si="551"/>
        <v>720</v>
      </c>
      <c r="J2738" s="5">
        <f t="shared" si="552"/>
        <v>230.42700562236791</v>
      </c>
      <c r="K2738" s="2">
        <f t="shared" si="553"/>
        <v>29000.468847610555</v>
      </c>
      <c r="L2738" s="2">
        <f t="shared" si="554"/>
        <v>59776</v>
      </c>
      <c r="M2738" s="2">
        <f t="shared" si="555"/>
        <v>10560</v>
      </c>
      <c r="N2738" s="6">
        <f t="shared" si="556"/>
        <v>1</v>
      </c>
      <c r="O2738" s="2">
        <f t="shared" si="557"/>
        <v>215.5311523894452</v>
      </c>
      <c r="P2738" s="2">
        <f t="shared" si="558"/>
        <v>215.5311523894452</v>
      </c>
    </row>
    <row r="2739" spans="1:16">
      <c r="A2739" s="6">
        <v>4</v>
      </c>
      <c r="B2739" s="6">
        <v>4</v>
      </c>
      <c r="C2739" s="6">
        <v>7</v>
      </c>
      <c r="D2739" s="6">
        <f t="shared" si="546"/>
        <v>15</v>
      </c>
      <c r="E2739" s="5">
        <f t="shared" si="547"/>
        <v>527.07600000000014</v>
      </c>
      <c r="F2739" s="5">
        <f t="shared" si="548"/>
        <v>132.45754687499996</v>
      </c>
      <c r="G2739" s="5">
        <f t="shared" si="549"/>
        <v>343.61789814532818</v>
      </c>
      <c r="H2739" s="5">
        <f t="shared" si="550"/>
        <v>1003.1514450203283</v>
      </c>
      <c r="I2739" s="5">
        <f t="shared" si="551"/>
        <v>720</v>
      </c>
      <c r="J2739" s="5">
        <f t="shared" si="552"/>
        <v>283.15144502032831</v>
      </c>
      <c r="K2739" s="2">
        <f t="shared" si="553"/>
        <v>29915.823698269589</v>
      </c>
      <c r="L2739" s="2">
        <f t="shared" si="554"/>
        <v>62476</v>
      </c>
      <c r="M2739" s="2">
        <f t="shared" si="555"/>
        <v>11440</v>
      </c>
      <c r="N2739" s="6">
        <f t="shared" si="556"/>
        <v>1</v>
      </c>
      <c r="O2739" s="2">
        <f t="shared" si="557"/>
        <v>1120.1763017304111</v>
      </c>
      <c r="P2739" s="2">
        <f t="shared" si="558"/>
        <v>1120.1763017304111</v>
      </c>
    </row>
    <row r="2740" spans="1:16">
      <c r="A2740" s="6">
        <v>4</v>
      </c>
      <c r="B2740" s="6">
        <v>4</v>
      </c>
      <c r="C2740" s="6">
        <v>8</v>
      </c>
      <c r="D2740" s="6">
        <f t="shared" si="546"/>
        <v>16</v>
      </c>
      <c r="E2740" s="5">
        <f t="shared" si="547"/>
        <v>527.07600000000014</v>
      </c>
      <c r="F2740" s="5">
        <f t="shared" si="548"/>
        <v>132.45754687499996</v>
      </c>
      <c r="G2740" s="5">
        <f t="shared" si="549"/>
        <v>397.61499642530839</v>
      </c>
      <c r="H2740" s="5">
        <f t="shared" si="550"/>
        <v>1057.1485433003086</v>
      </c>
      <c r="I2740" s="5">
        <f t="shared" si="551"/>
        <v>720</v>
      </c>
      <c r="J2740" s="5">
        <f t="shared" si="552"/>
        <v>337.14854330030857</v>
      </c>
      <c r="K2740" s="2">
        <f t="shared" si="553"/>
        <v>30853.273321185912</v>
      </c>
      <c r="L2740" s="2">
        <f t="shared" si="554"/>
        <v>65176</v>
      </c>
      <c r="M2740" s="2">
        <f t="shared" si="555"/>
        <v>12320</v>
      </c>
      <c r="N2740" s="6">
        <f t="shared" si="556"/>
        <v>1</v>
      </c>
      <c r="O2740" s="2">
        <f t="shared" si="557"/>
        <v>2002.7266788140878</v>
      </c>
      <c r="P2740" s="2">
        <f t="shared" si="558"/>
        <v>2002.7266788140878</v>
      </c>
    </row>
    <row r="2741" spans="1:16">
      <c r="A2741" s="6">
        <v>4</v>
      </c>
      <c r="B2741" s="6">
        <v>4</v>
      </c>
      <c r="C2741" s="6">
        <v>9</v>
      </c>
      <c r="D2741" s="6">
        <f t="shared" si="546"/>
        <v>17</v>
      </c>
      <c r="E2741" s="5">
        <f t="shared" si="547"/>
        <v>527.07600000000014</v>
      </c>
      <c r="F2741" s="5">
        <f t="shared" si="548"/>
        <v>132.45754687499996</v>
      </c>
      <c r="G2741" s="5">
        <f t="shared" si="549"/>
        <v>452.90833186570285</v>
      </c>
      <c r="H2741" s="5">
        <f t="shared" si="550"/>
        <v>1112.441878740703</v>
      </c>
      <c r="I2741" s="5">
        <f t="shared" si="551"/>
        <v>720</v>
      </c>
      <c r="J2741" s="5">
        <f t="shared" si="552"/>
        <v>392.44187874070303</v>
      </c>
      <c r="K2741" s="2">
        <f t="shared" si="553"/>
        <v>31813.227061470538</v>
      </c>
      <c r="L2741" s="2">
        <f t="shared" si="554"/>
        <v>67876</v>
      </c>
      <c r="M2741" s="2">
        <f t="shared" si="555"/>
        <v>13200</v>
      </c>
      <c r="N2741" s="6">
        <f t="shared" si="556"/>
        <v>1</v>
      </c>
      <c r="O2741" s="2">
        <f t="shared" si="557"/>
        <v>2862.7729385294624</v>
      </c>
      <c r="P2741" s="2">
        <f t="shared" si="558"/>
        <v>2862.7729385294624</v>
      </c>
    </row>
    <row r="2742" spans="1:16">
      <c r="A2742" s="6">
        <v>4</v>
      </c>
      <c r="B2742" s="6">
        <v>4</v>
      </c>
      <c r="C2742" s="6">
        <v>10</v>
      </c>
      <c r="D2742" s="6">
        <f t="shared" si="546"/>
        <v>18</v>
      </c>
      <c r="E2742" s="5">
        <f t="shared" si="547"/>
        <v>527.07600000000014</v>
      </c>
      <c r="F2742" s="5">
        <f t="shared" si="548"/>
        <v>132.45754687499996</v>
      </c>
      <c r="G2742" s="5">
        <f t="shared" si="549"/>
        <v>509.52187334891573</v>
      </c>
      <c r="H2742" s="5">
        <f t="shared" si="550"/>
        <v>1169.0554202239159</v>
      </c>
      <c r="I2742" s="5">
        <f t="shared" si="551"/>
        <v>720</v>
      </c>
      <c r="J2742" s="5">
        <f t="shared" si="552"/>
        <v>449.05542022391592</v>
      </c>
      <c r="K2742" s="2">
        <f t="shared" si="553"/>
        <v>32796.101045554096</v>
      </c>
      <c r="L2742" s="2">
        <f t="shared" si="554"/>
        <v>70576</v>
      </c>
      <c r="M2742" s="2">
        <f t="shared" si="555"/>
        <v>14080</v>
      </c>
      <c r="N2742" s="6">
        <f t="shared" si="556"/>
        <v>1</v>
      </c>
      <c r="O2742" s="2">
        <f t="shared" si="557"/>
        <v>3699.8989544459037</v>
      </c>
      <c r="P2742" s="2">
        <f t="shared" si="558"/>
        <v>3699.8989544459037</v>
      </c>
    </row>
    <row r="2743" spans="1:16">
      <c r="A2743" s="6">
        <v>4</v>
      </c>
      <c r="B2743" s="6">
        <v>4</v>
      </c>
      <c r="C2743" s="6">
        <v>11</v>
      </c>
      <c r="D2743" s="6">
        <f t="shared" si="546"/>
        <v>19</v>
      </c>
      <c r="E2743" s="5">
        <f t="shared" si="547"/>
        <v>527.07600000000014</v>
      </c>
      <c r="F2743" s="5">
        <f t="shared" si="548"/>
        <v>132.45754687499996</v>
      </c>
      <c r="G2743" s="5">
        <f t="shared" si="549"/>
        <v>567.47998644235474</v>
      </c>
      <c r="H2743" s="5">
        <f t="shared" si="550"/>
        <v>1227.0135333173548</v>
      </c>
      <c r="I2743" s="5">
        <f t="shared" si="551"/>
        <v>720</v>
      </c>
      <c r="J2743" s="5">
        <f t="shared" si="552"/>
        <v>507.01353331735481</v>
      </c>
      <c r="K2743" s="2">
        <f t="shared" si="553"/>
        <v>33802.318286759633</v>
      </c>
      <c r="L2743" s="2">
        <f t="shared" si="554"/>
        <v>73276</v>
      </c>
      <c r="M2743" s="2">
        <f t="shared" si="555"/>
        <v>14960</v>
      </c>
      <c r="N2743" s="6">
        <f t="shared" si="556"/>
        <v>1</v>
      </c>
      <c r="O2743" s="2">
        <f t="shared" si="557"/>
        <v>4513.6817132403667</v>
      </c>
      <c r="P2743" s="2">
        <f t="shared" si="558"/>
        <v>4513.6817132403667</v>
      </c>
    </row>
    <row r="2744" spans="1:16">
      <c r="A2744" s="6">
        <v>4</v>
      </c>
      <c r="B2744" s="6">
        <v>4</v>
      </c>
      <c r="C2744" s="6">
        <v>12</v>
      </c>
      <c r="D2744" s="6">
        <f t="shared" si="546"/>
        <v>20</v>
      </c>
      <c r="E2744" s="5">
        <f t="shared" si="547"/>
        <v>527.07600000000014</v>
      </c>
      <c r="F2744" s="5">
        <f t="shared" si="548"/>
        <v>132.45754687499996</v>
      </c>
      <c r="G2744" s="5">
        <f t="shared" si="549"/>
        <v>626.80743957041921</v>
      </c>
      <c r="H2744" s="5">
        <f t="shared" si="550"/>
        <v>1286.3409864454193</v>
      </c>
      <c r="I2744" s="5">
        <f t="shared" si="551"/>
        <v>720</v>
      </c>
      <c r="J2744" s="5">
        <f t="shared" si="552"/>
        <v>566.34098644541928</v>
      </c>
      <c r="K2744" s="2">
        <f t="shared" si="553"/>
        <v>34832.308792455195</v>
      </c>
      <c r="L2744" s="2">
        <f t="shared" si="554"/>
        <v>75976</v>
      </c>
      <c r="M2744" s="2">
        <f t="shared" si="555"/>
        <v>15840</v>
      </c>
      <c r="N2744" s="6">
        <f t="shared" si="556"/>
        <v>1</v>
      </c>
      <c r="O2744" s="2">
        <f t="shared" si="557"/>
        <v>5303.6912075448054</v>
      </c>
      <c r="P2744" s="2">
        <f t="shared" si="558"/>
        <v>5303.6912075448054</v>
      </c>
    </row>
    <row r="2745" spans="1:16">
      <c r="A2745" s="6">
        <v>4</v>
      </c>
      <c r="B2745" s="6">
        <v>4</v>
      </c>
      <c r="C2745" s="6">
        <v>13</v>
      </c>
      <c r="D2745" s="6">
        <f t="shared" si="546"/>
        <v>21</v>
      </c>
      <c r="E2745" s="5">
        <f t="shared" si="547"/>
        <v>527.07600000000014</v>
      </c>
      <c r="F2745" s="5">
        <f t="shared" si="548"/>
        <v>132.45754687499996</v>
      </c>
      <c r="G2745" s="5">
        <f t="shared" si="549"/>
        <v>687.52941027880343</v>
      </c>
      <c r="H2745" s="5">
        <f t="shared" si="550"/>
        <v>1347.0629571538034</v>
      </c>
      <c r="I2745" s="5">
        <f t="shared" si="551"/>
        <v>720</v>
      </c>
      <c r="J2745" s="5">
        <f t="shared" si="552"/>
        <v>627.06295715380338</v>
      </c>
      <c r="K2745" s="2">
        <f t="shared" si="553"/>
        <v>35886.509672809087</v>
      </c>
      <c r="L2745" s="2">
        <f t="shared" si="554"/>
        <v>78676</v>
      </c>
      <c r="M2745" s="2">
        <f t="shared" si="555"/>
        <v>16720</v>
      </c>
      <c r="N2745" s="6">
        <f t="shared" si="556"/>
        <v>1</v>
      </c>
      <c r="O2745" s="2">
        <f t="shared" si="557"/>
        <v>6069.4903271909134</v>
      </c>
      <c r="P2745" s="2">
        <f t="shared" si="558"/>
        <v>6069.4903271909134</v>
      </c>
    </row>
    <row r="2746" spans="1:16">
      <c r="A2746" s="6">
        <v>4</v>
      </c>
      <c r="B2746" s="6">
        <v>4</v>
      </c>
      <c r="C2746" s="6">
        <v>14</v>
      </c>
      <c r="D2746" s="6">
        <f t="shared" si="546"/>
        <v>22</v>
      </c>
      <c r="E2746" s="5">
        <f t="shared" si="547"/>
        <v>527.07600000000014</v>
      </c>
      <c r="F2746" s="5">
        <f t="shared" si="548"/>
        <v>132.45754687499996</v>
      </c>
      <c r="G2746" s="5">
        <f t="shared" si="549"/>
        <v>749.67149159246469</v>
      </c>
      <c r="H2746" s="5">
        <f t="shared" si="550"/>
        <v>1409.2050384674649</v>
      </c>
      <c r="I2746" s="5">
        <f t="shared" si="551"/>
        <v>720</v>
      </c>
      <c r="J2746" s="5">
        <f t="shared" si="552"/>
        <v>689.20503846746487</v>
      </c>
      <c r="K2746" s="2">
        <f t="shared" si="553"/>
        <v>36965.365251171264</v>
      </c>
      <c r="L2746" s="2">
        <f t="shared" si="554"/>
        <v>81376</v>
      </c>
      <c r="M2746" s="2">
        <f t="shared" si="555"/>
        <v>17600</v>
      </c>
      <c r="N2746" s="6">
        <f t="shared" si="556"/>
        <v>1</v>
      </c>
      <c r="O2746" s="2">
        <f t="shared" si="557"/>
        <v>6810.6347488287356</v>
      </c>
      <c r="P2746" s="2">
        <f t="shared" si="558"/>
        <v>6810.6347488287356</v>
      </c>
    </row>
    <row r="2747" spans="1:16">
      <c r="A2747" s="6">
        <v>4</v>
      </c>
      <c r="B2747" s="6">
        <v>4</v>
      </c>
      <c r="C2747" s="6">
        <v>15</v>
      </c>
      <c r="D2747" s="6">
        <f t="shared" si="546"/>
        <v>23</v>
      </c>
      <c r="E2747" s="5">
        <f t="shared" si="547"/>
        <v>527.07600000000014</v>
      </c>
      <c r="F2747" s="5">
        <f t="shared" si="548"/>
        <v>132.45754687499996</v>
      </c>
      <c r="G2747" s="5">
        <f t="shared" si="549"/>
        <v>813.25969846861108</v>
      </c>
      <c r="H2747" s="5">
        <f t="shared" si="550"/>
        <v>1472.793245343611</v>
      </c>
      <c r="I2747" s="5">
        <f t="shared" si="551"/>
        <v>720</v>
      </c>
      <c r="J2747" s="5">
        <f t="shared" si="552"/>
        <v>752.79324534361103</v>
      </c>
      <c r="K2747" s="2">
        <f t="shared" si="553"/>
        <v>38069.327176104358</v>
      </c>
      <c r="L2747" s="2">
        <f t="shared" si="554"/>
        <v>84076</v>
      </c>
      <c r="M2747" s="2">
        <f t="shared" si="555"/>
        <v>18480</v>
      </c>
      <c r="N2747" s="6">
        <f t="shared" si="556"/>
        <v>1</v>
      </c>
      <c r="O2747" s="2">
        <f t="shared" si="557"/>
        <v>7526.6728238956421</v>
      </c>
      <c r="P2747" s="2">
        <f t="shared" si="558"/>
        <v>7526.6728238956421</v>
      </c>
    </row>
    <row r="2748" spans="1:16">
      <c r="A2748" s="6">
        <v>4</v>
      </c>
      <c r="B2748" s="6">
        <v>4</v>
      </c>
      <c r="C2748" s="6">
        <v>16</v>
      </c>
      <c r="D2748" s="6">
        <f t="shared" si="546"/>
        <v>24</v>
      </c>
      <c r="E2748" s="5">
        <f t="shared" si="547"/>
        <v>527.07600000000014</v>
      </c>
      <c r="F2748" s="5">
        <f t="shared" si="548"/>
        <v>132.45754687499996</v>
      </c>
      <c r="G2748" s="5">
        <f t="shared" si="549"/>
        <v>878.32047434610013</v>
      </c>
      <c r="H2748" s="5">
        <f t="shared" si="550"/>
        <v>1537.8540212211001</v>
      </c>
      <c r="I2748" s="5">
        <f t="shared" si="551"/>
        <v>720</v>
      </c>
      <c r="J2748" s="5">
        <f t="shared" si="552"/>
        <v>817.85402122110008</v>
      </c>
      <c r="K2748" s="2">
        <f t="shared" si="553"/>
        <v>39198.85453508854</v>
      </c>
      <c r="L2748" s="2">
        <f t="shared" si="554"/>
        <v>86776</v>
      </c>
      <c r="M2748" s="2">
        <f t="shared" si="555"/>
        <v>19360</v>
      </c>
      <c r="N2748" s="6">
        <f t="shared" si="556"/>
        <v>1</v>
      </c>
      <c r="O2748" s="2">
        <f t="shared" si="557"/>
        <v>8217.1454649114603</v>
      </c>
      <c r="P2748" s="2">
        <f t="shared" si="558"/>
        <v>8217.1454649114603</v>
      </c>
    </row>
    <row r="2749" spans="1:16">
      <c r="A2749" s="6">
        <v>4</v>
      </c>
      <c r="B2749" s="6">
        <v>4</v>
      </c>
      <c r="C2749" s="6">
        <v>17</v>
      </c>
      <c r="D2749" s="6">
        <f t="shared" si="546"/>
        <v>25</v>
      </c>
      <c r="E2749" s="5">
        <f t="shared" si="547"/>
        <v>527.07600000000014</v>
      </c>
      <c r="F2749" s="5">
        <f t="shared" si="548"/>
        <v>132.45754687499996</v>
      </c>
      <c r="G2749" s="5">
        <f t="shared" si="549"/>
        <v>944.88069779264049</v>
      </c>
      <c r="H2749" s="5">
        <f t="shared" si="550"/>
        <v>1604.4142446676406</v>
      </c>
      <c r="I2749" s="5">
        <f t="shared" si="551"/>
        <v>720</v>
      </c>
      <c r="J2749" s="5">
        <f t="shared" si="552"/>
        <v>884.41424466764056</v>
      </c>
      <c r="K2749" s="2">
        <f t="shared" si="553"/>
        <v>40354.413969924317</v>
      </c>
      <c r="L2749" s="2">
        <f t="shared" si="554"/>
        <v>89476</v>
      </c>
      <c r="M2749" s="2">
        <f t="shared" si="555"/>
        <v>20240</v>
      </c>
      <c r="N2749" s="6">
        <f t="shared" si="556"/>
        <v>1</v>
      </c>
      <c r="O2749" s="2">
        <f t="shared" si="557"/>
        <v>8881.5860300756831</v>
      </c>
      <c r="P2749" s="2">
        <f t="shared" si="558"/>
        <v>8881.5860300756831</v>
      </c>
    </row>
    <row r="2750" spans="1:16">
      <c r="A2750" s="6">
        <v>4</v>
      </c>
      <c r="B2750" s="6">
        <v>4</v>
      </c>
      <c r="C2750" s="6">
        <v>18</v>
      </c>
      <c r="D2750" s="6">
        <f t="shared" si="546"/>
        <v>26</v>
      </c>
      <c r="E2750" s="5">
        <f t="shared" si="547"/>
        <v>527.07600000000014</v>
      </c>
      <c r="F2750" s="5">
        <f t="shared" si="548"/>
        <v>132.45754687499996</v>
      </c>
      <c r="G2750" s="5">
        <f t="shared" si="549"/>
        <v>1012.9676892512279</v>
      </c>
      <c r="H2750" s="5">
        <f t="shared" si="550"/>
        <v>1672.5012361262279</v>
      </c>
      <c r="I2750" s="5">
        <f t="shared" si="551"/>
        <v>720</v>
      </c>
      <c r="J2750" s="5">
        <f t="shared" si="552"/>
        <v>952.50123612622792</v>
      </c>
      <c r="K2750" s="2">
        <f t="shared" si="553"/>
        <v>41536.479793858125</v>
      </c>
      <c r="L2750" s="2">
        <f t="shared" si="554"/>
        <v>92176</v>
      </c>
      <c r="M2750" s="2">
        <f t="shared" si="555"/>
        <v>21120</v>
      </c>
      <c r="N2750" s="6">
        <f t="shared" si="556"/>
        <v>1</v>
      </c>
      <c r="O2750" s="2">
        <f t="shared" si="557"/>
        <v>9519.520206141875</v>
      </c>
      <c r="P2750" s="2">
        <f t="shared" si="558"/>
        <v>9519.520206141875</v>
      </c>
    </row>
    <row r="2751" spans="1:16">
      <c r="A2751" s="6">
        <v>4</v>
      </c>
      <c r="B2751" s="6">
        <v>4</v>
      </c>
      <c r="C2751" s="6">
        <v>19</v>
      </c>
      <c r="D2751" s="6">
        <f t="shared" si="546"/>
        <v>27</v>
      </c>
      <c r="E2751" s="5">
        <f t="shared" si="547"/>
        <v>527.07600000000014</v>
      </c>
      <c r="F2751" s="5">
        <f t="shared" si="548"/>
        <v>132.45754687499996</v>
      </c>
      <c r="G2751" s="5">
        <f t="shared" si="549"/>
        <v>1082.6092178872495</v>
      </c>
      <c r="H2751" s="5">
        <f t="shared" si="550"/>
        <v>1742.1427647622495</v>
      </c>
      <c r="I2751" s="5">
        <f t="shared" si="551"/>
        <v>720</v>
      </c>
      <c r="J2751" s="5">
        <f t="shared" si="552"/>
        <v>1022.1427647622495</v>
      </c>
      <c r="K2751" s="2">
        <f t="shared" si="553"/>
        <v>42745.534110455716</v>
      </c>
      <c r="L2751" s="2">
        <f t="shared" si="554"/>
        <v>94876</v>
      </c>
      <c r="M2751" s="2">
        <f t="shared" si="555"/>
        <v>22000</v>
      </c>
      <c r="N2751" s="6">
        <f t="shared" si="556"/>
        <v>1</v>
      </c>
      <c r="O2751" s="2">
        <f t="shared" si="557"/>
        <v>10130.465889544284</v>
      </c>
      <c r="P2751" s="2">
        <f t="shared" si="558"/>
        <v>10130.465889544284</v>
      </c>
    </row>
    <row r="2752" spans="1:16">
      <c r="A2752" s="6">
        <v>4</v>
      </c>
      <c r="B2752" s="6">
        <v>4</v>
      </c>
      <c r="C2752" s="6">
        <v>20</v>
      </c>
      <c r="D2752" s="6">
        <f t="shared" si="546"/>
        <v>28</v>
      </c>
      <c r="E2752" s="5">
        <f t="shared" si="547"/>
        <v>527.07600000000014</v>
      </c>
      <c r="F2752" s="5">
        <f t="shared" si="548"/>
        <v>132.45754687499996</v>
      </c>
      <c r="G2752" s="5">
        <f t="shared" si="549"/>
        <v>1153.8335085377266</v>
      </c>
      <c r="H2752" s="5">
        <f t="shared" si="550"/>
        <v>1813.3670554127266</v>
      </c>
      <c r="I2752" s="5">
        <f t="shared" si="551"/>
        <v>720</v>
      </c>
      <c r="J2752" s="5">
        <f t="shared" si="552"/>
        <v>1093.3670554127266</v>
      </c>
      <c r="K2752" s="2">
        <f t="shared" si="553"/>
        <v>43982.066934248724</v>
      </c>
      <c r="L2752" s="2">
        <f t="shared" si="554"/>
        <v>97576</v>
      </c>
      <c r="M2752" s="2">
        <f t="shared" si="555"/>
        <v>22880</v>
      </c>
      <c r="N2752" s="6">
        <f t="shared" si="556"/>
        <v>1</v>
      </c>
      <c r="O2752" s="2">
        <f t="shared" si="557"/>
        <v>10713.933065751276</v>
      </c>
      <c r="P2752" s="2">
        <f t="shared" si="558"/>
        <v>10713.933065751276</v>
      </c>
    </row>
    <row r="2753" spans="1:16">
      <c r="A2753" s="6">
        <v>4</v>
      </c>
      <c r="B2753" s="6">
        <v>4</v>
      </c>
      <c r="C2753" s="6">
        <v>21</v>
      </c>
      <c r="D2753" s="6">
        <f t="shared" si="546"/>
        <v>29</v>
      </c>
      <c r="E2753" s="5">
        <f t="shared" si="547"/>
        <v>527.07600000000014</v>
      </c>
      <c r="F2753" s="5">
        <f t="shared" si="548"/>
        <v>132.45754687499996</v>
      </c>
      <c r="G2753" s="5">
        <f t="shared" si="549"/>
        <v>1226.6692487641703</v>
      </c>
      <c r="H2753" s="5">
        <f t="shared" si="550"/>
        <v>1886.2027956391703</v>
      </c>
      <c r="I2753" s="5">
        <f t="shared" si="551"/>
        <v>720</v>
      </c>
      <c r="J2753" s="5">
        <f t="shared" si="552"/>
        <v>1166.2027956391703</v>
      </c>
      <c r="K2753" s="2">
        <f t="shared" si="553"/>
        <v>45246.576313180034</v>
      </c>
      <c r="L2753" s="2">
        <f t="shared" si="554"/>
        <v>100276</v>
      </c>
      <c r="M2753" s="2">
        <f t="shared" si="555"/>
        <v>23760</v>
      </c>
      <c r="N2753" s="6">
        <f t="shared" si="556"/>
        <v>1</v>
      </c>
      <c r="O2753" s="2">
        <f t="shared" si="557"/>
        <v>11269.423686819966</v>
      </c>
      <c r="P2753" s="2">
        <f t="shared" si="558"/>
        <v>11269.423686819966</v>
      </c>
    </row>
    <row r="2754" spans="1:16">
      <c r="A2754" s="6">
        <v>4</v>
      </c>
      <c r="B2754" s="6">
        <v>4</v>
      </c>
      <c r="C2754" s="6">
        <v>22</v>
      </c>
      <c r="D2754" s="6">
        <f t="shared" si="546"/>
        <v>30</v>
      </c>
      <c r="E2754" s="5">
        <f t="shared" si="547"/>
        <v>527.07600000000014</v>
      </c>
      <c r="F2754" s="5">
        <f t="shared" si="548"/>
        <v>132.45754687499996</v>
      </c>
      <c r="G2754" s="5">
        <f t="shared" si="549"/>
        <v>1301.1455960105666</v>
      </c>
      <c r="H2754" s="5">
        <f t="shared" si="550"/>
        <v>1960.6791428855668</v>
      </c>
      <c r="I2754" s="5">
        <f t="shared" si="551"/>
        <v>720</v>
      </c>
      <c r="J2754" s="5">
        <f t="shared" si="552"/>
        <v>1240.6791428855668</v>
      </c>
      <c r="K2754" s="2">
        <f t="shared" si="553"/>
        <v>46539.568452874424</v>
      </c>
      <c r="L2754" s="2">
        <f t="shared" si="554"/>
        <v>102976</v>
      </c>
      <c r="M2754" s="2">
        <f t="shared" si="555"/>
        <v>24640</v>
      </c>
      <c r="N2754" s="6">
        <f t="shared" si="556"/>
        <v>1</v>
      </c>
      <c r="O2754" s="2">
        <f t="shared" si="557"/>
        <v>11796.431547125576</v>
      </c>
      <c r="P2754" s="2">
        <f t="shared" si="558"/>
        <v>11796.431547125576</v>
      </c>
    </row>
    <row r="2755" spans="1:16">
      <c r="A2755" s="6">
        <v>4</v>
      </c>
      <c r="B2755" s="6">
        <v>4</v>
      </c>
      <c r="C2755" s="6">
        <v>23</v>
      </c>
      <c r="D2755" s="6">
        <f t="shared" si="546"/>
        <v>31</v>
      </c>
      <c r="E2755" s="5">
        <f t="shared" si="547"/>
        <v>527.07600000000014</v>
      </c>
      <c r="F2755" s="5">
        <f t="shared" si="548"/>
        <v>132.45754687499996</v>
      </c>
      <c r="G2755" s="5">
        <f t="shared" si="549"/>
        <v>1377.292184868003</v>
      </c>
      <c r="H2755" s="5">
        <f t="shared" si="550"/>
        <v>2036.825731743003</v>
      </c>
      <c r="I2755" s="5">
        <f t="shared" si="551"/>
        <v>720</v>
      </c>
      <c r="J2755" s="5">
        <f t="shared" si="552"/>
        <v>1316.825731743003</v>
      </c>
      <c r="K2755" s="2">
        <f t="shared" si="553"/>
        <v>47861.557842760463</v>
      </c>
      <c r="L2755" s="2">
        <f t="shared" si="554"/>
        <v>105676</v>
      </c>
      <c r="M2755" s="2">
        <f t="shared" si="555"/>
        <v>25520</v>
      </c>
      <c r="N2755" s="6">
        <f t="shared" si="556"/>
        <v>1</v>
      </c>
      <c r="O2755" s="2">
        <f t="shared" si="557"/>
        <v>12294.442157239537</v>
      </c>
      <c r="P2755" s="2">
        <f t="shared" si="558"/>
        <v>12294.442157239537</v>
      </c>
    </row>
    <row r="2756" spans="1:16">
      <c r="A2756" s="6">
        <v>4</v>
      </c>
      <c r="B2756" s="6">
        <v>4</v>
      </c>
      <c r="C2756" s="6">
        <v>24</v>
      </c>
      <c r="D2756" s="6">
        <f t="shared" ref="D2756:D2819" si="559">A2756+B2756+C2756</f>
        <v>32</v>
      </c>
      <c r="E2756" s="5">
        <f t="shared" ref="E2756:E2819" si="560">IF(A2756=0,0,A2756*LABOR_HRS_WK_TOM*SEASON_WEEKS*(1+DIM_PCT_TOM)^A2756)</f>
        <v>527.07600000000014</v>
      </c>
      <c r="F2756" s="5">
        <f t="shared" ref="F2756:F2819" si="561">IF(B2756=0,0,B2756*LABOR_HRS_WK_CAR*SEASON_WEEKS*(1+DIM_PCT_CAR)^B2756)</f>
        <v>132.45754687499996</v>
      </c>
      <c r="G2756" s="5">
        <f t="shared" ref="G2756:G2819" si="562">IF(C2756=0,0,C2756*LABOR_HRS_WK_MES*SEASON_WEEKS*(1+DIM_PCT_MES)^C2756)</f>
        <v>1455.1391344474989</v>
      </c>
      <c r="H2756" s="5">
        <f t="shared" ref="H2756:H2819" si="563">E2756+F2756+G2756</f>
        <v>2114.6726813224991</v>
      </c>
      <c r="I2756" s="5">
        <f t="shared" ref="I2756:I2819" si="564">MIN(H2756,FARMER_HRS)</f>
        <v>720</v>
      </c>
      <c r="J2756" s="5">
        <f t="shared" ref="J2756:J2819" si="565">MAX(0,H2756-FARMER_HRS)</f>
        <v>1394.6726813224991</v>
      </c>
      <c r="K2756" s="2">
        <f t="shared" ref="K2756:K2819" si="566">I2756*FARMER_RATE+J2756*TEMP_WORKER_RATE</f>
        <v>49213.067384071168</v>
      </c>
      <c r="L2756" s="2">
        <f t="shared" ref="L2756:L2819" si="567">A2756*PRICE_TOM+B2756*PRICE_CAR+C2756*PRICE_MES</f>
        <v>108376</v>
      </c>
      <c r="M2756" s="2">
        <f t="shared" ref="M2756:M2819" si="568">A2756*FERT_BED_TOM+B2756*FERT_BED_CAR+C2756*FERT_BED_MES</f>
        <v>26400</v>
      </c>
      <c r="N2756" s="6">
        <f t="shared" ref="N2756:N2819" si="569">IF(AND(D2756&lt;=TOTAL_BEDS,J2756&lt;=TEMP_WORKER_MAX*TEMP_WORKER_HRS),1,0)</f>
        <v>1</v>
      </c>
      <c r="O2756" s="2">
        <f t="shared" ref="O2756:O2819" si="570">L2756-M2756-K2756-FIXED_COSTS</f>
        <v>12762.932615928832</v>
      </c>
      <c r="P2756" s="2">
        <f t="shared" ref="P2756:P2819" si="571">IF(N2756=1,O2756,"")</f>
        <v>12762.932615928832</v>
      </c>
    </row>
    <row r="2757" spans="1:16">
      <c r="A2757" s="6">
        <v>4</v>
      </c>
      <c r="B2757" s="6">
        <v>4</v>
      </c>
      <c r="C2757" s="6">
        <v>25</v>
      </c>
      <c r="D2757" s="6">
        <f t="shared" si="559"/>
        <v>33</v>
      </c>
      <c r="E2757" s="5">
        <f t="shared" si="560"/>
        <v>527.07600000000014</v>
      </c>
      <c r="F2757" s="5">
        <f t="shared" si="561"/>
        <v>132.45754687499996</v>
      </c>
      <c r="G2757" s="5">
        <f t="shared" si="562"/>
        <v>1534.7170558625965</v>
      </c>
      <c r="H2757" s="5">
        <f t="shared" si="563"/>
        <v>2194.2506027375966</v>
      </c>
      <c r="I2757" s="5">
        <f t="shared" si="564"/>
        <v>720</v>
      </c>
      <c r="J2757" s="5">
        <f t="shared" si="565"/>
        <v>1474.2506027375966</v>
      </c>
      <c r="K2757" s="2">
        <f t="shared" si="566"/>
        <v>50594.628519749938</v>
      </c>
      <c r="L2757" s="2">
        <f t="shared" si="567"/>
        <v>111076</v>
      </c>
      <c r="M2757" s="2">
        <f t="shared" si="568"/>
        <v>27280</v>
      </c>
      <c r="N2757" s="6">
        <f t="shared" si="569"/>
        <v>1</v>
      </c>
      <c r="O2757" s="2">
        <f t="shared" si="570"/>
        <v>13201.371480250062</v>
      </c>
      <c r="P2757" s="2">
        <f t="shared" si="571"/>
        <v>13201.371480250062</v>
      </c>
    </row>
    <row r="2758" spans="1:16">
      <c r="A2758" s="6">
        <v>4</v>
      </c>
      <c r="B2758" s="6">
        <v>4</v>
      </c>
      <c r="C2758" s="6">
        <v>26</v>
      </c>
      <c r="D2758" s="6">
        <f t="shared" si="559"/>
        <v>34</v>
      </c>
      <c r="E2758" s="5">
        <f t="shared" si="560"/>
        <v>527.07600000000014</v>
      </c>
      <c r="F2758" s="5">
        <f t="shared" si="561"/>
        <v>132.45754687499996</v>
      </c>
      <c r="G2758" s="5">
        <f t="shared" si="562"/>
        <v>1616.0570598233144</v>
      </c>
      <c r="H2758" s="5">
        <f t="shared" si="563"/>
        <v>2275.5906066983143</v>
      </c>
      <c r="I2758" s="5">
        <f t="shared" si="564"/>
        <v>720</v>
      </c>
      <c r="J2758" s="5">
        <f t="shared" si="565"/>
        <v>1555.5906066983143</v>
      </c>
      <c r="K2758" s="2">
        <f t="shared" si="566"/>
        <v>52006.781366290175</v>
      </c>
      <c r="L2758" s="2">
        <f t="shared" si="567"/>
        <v>113776</v>
      </c>
      <c r="M2758" s="2">
        <f t="shared" si="568"/>
        <v>28160</v>
      </c>
      <c r="N2758" s="6">
        <f t="shared" si="569"/>
        <v>1</v>
      </c>
      <c r="O2758" s="2">
        <f t="shared" si="570"/>
        <v>13609.218633709825</v>
      </c>
      <c r="P2758" s="2">
        <f t="shared" si="571"/>
        <v>13609.218633709825</v>
      </c>
    </row>
    <row r="2759" spans="1:16">
      <c r="A2759" s="6">
        <v>4</v>
      </c>
      <c r="B2759" s="6">
        <v>4</v>
      </c>
      <c r="C2759" s="6">
        <v>27</v>
      </c>
      <c r="D2759" s="6">
        <f t="shared" si="559"/>
        <v>35</v>
      </c>
      <c r="E2759" s="5">
        <f t="shared" si="560"/>
        <v>527.07600000000014</v>
      </c>
      <c r="F2759" s="5">
        <f t="shared" si="561"/>
        <v>132.45754687499996</v>
      </c>
      <c r="G2759" s="5">
        <f t="shared" si="562"/>
        <v>1699.1907643430709</v>
      </c>
      <c r="H2759" s="5">
        <f t="shared" si="563"/>
        <v>2358.7243112180709</v>
      </c>
      <c r="I2759" s="5">
        <f t="shared" si="564"/>
        <v>720</v>
      </c>
      <c r="J2759" s="5">
        <f t="shared" si="565"/>
        <v>1638.7243112180709</v>
      </c>
      <c r="K2759" s="2">
        <f t="shared" si="566"/>
        <v>53450.074847535951</v>
      </c>
      <c r="L2759" s="2">
        <f t="shared" si="567"/>
        <v>116476</v>
      </c>
      <c r="M2759" s="2">
        <f t="shared" si="568"/>
        <v>29040</v>
      </c>
      <c r="N2759" s="6">
        <f t="shared" si="569"/>
        <v>1</v>
      </c>
      <c r="O2759" s="2">
        <f t="shared" si="570"/>
        <v>13985.925152464049</v>
      </c>
      <c r="P2759" s="2">
        <f t="shared" si="571"/>
        <v>13985.925152464049</v>
      </c>
    </row>
    <row r="2760" spans="1:16">
      <c r="A2760" s="6">
        <v>4</v>
      </c>
      <c r="B2760" s="6">
        <v>4</v>
      </c>
      <c r="C2760" s="6">
        <v>28</v>
      </c>
      <c r="D2760" s="6">
        <f t="shared" si="559"/>
        <v>36</v>
      </c>
      <c r="E2760" s="5">
        <f t="shared" si="560"/>
        <v>527.07600000000014</v>
      </c>
      <c r="F2760" s="5">
        <f t="shared" si="561"/>
        <v>132.45754687499996</v>
      </c>
      <c r="G2760" s="5">
        <f t="shared" si="562"/>
        <v>1784.1503025602246</v>
      </c>
      <c r="H2760" s="5">
        <f t="shared" si="563"/>
        <v>2443.6838494352246</v>
      </c>
      <c r="I2760" s="5">
        <f t="shared" si="564"/>
        <v>720</v>
      </c>
      <c r="J2760" s="5">
        <f t="shared" si="565"/>
        <v>1723.6838494352246</v>
      </c>
      <c r="K2760" s="2">
        <f t="shared" si="566"/>
        <v>54925.06683047265</v>
      </c>
      <c r="L2760" s="2">
        <f t="shared" si="567"/>
        <v>119176</v>
      </c>
      <c r="M2760" s="2">
        <f t="shared" si="568"/>
        <v>29920</v>
      </c>
      <c r="N2760" s="6">
        <f t="shared" si="569"/>
        <v>1</v>
      </c>
      <c r="O2760" s="2">
        <f t="shared" si="570"/>
        <v>14330.93316952735</v>
      </c>
      <c r="P2760" s="2">
        <f t="shared" si="571"/>
        <v>14330.93316952735</v>
      </c>
    </row>
    <row r="2761" spans="1:16">
      <c r="A2761" s="6">
        <v>4</v>
      </c>
      <c r="B2761" s="6">
        <v>4</v>
      </c>
      <c r="C2761" s="6">
        <v>29</v>
      </c>
      <c r="D2761" s="6">
        <f t="shared" si="559"/>
        <v>37</v>
      </c>
      <c r="E2761" s="5">
        <f t="shared" si="560"/>
        <v>527.07600000000014</v>
      </c>
      <c r="F2761" s="5">
        <f t="shared" si="561"/>
        <v>132.45754687499996</v>
      </c>
      <c r="G2761" s="5">
        <f t="shared" si="562"/>
        <v>1870.9683306758782</v>
      </c>
      <c r="H2761" s="5">
        <f t="shared" si="563"/>
        <v>2530.5018775508784</v>
      </c>
      <c r="I2761" s="5">
        <f t="shared" si="564"/>
        <v>720</v>
      </c>
      <c r="J2761" s="5">
        <f t="shared" si="565"/>
        <v>1810.5018775508784</v>
      </c>
      <c r="K2761" s="2">
        <f t="shared" si="566"/>
        <v>56432.324263036084</v>
      </c>
      <c r="L2761" s="2">
        <f t="shared" si="567"/>
        <v>121876</v>
      </c>
      <c r="M2761" s="2">
        <f t="shared" si="568"/>
        <v>30800</v>
      </c>
      <c r="N2761" s="6">
        <f t="shared" si="569"/>
        <v>1</v>
      </c>
      <c r="O2761" s="2">
        <f t="shared" si="570"/>
        <v>14643.675736963916</v>
      </c>
      <c r="P2761" s="2">
        <f t="shared" si="571"/>
        <v>14643.675736963916</v>
      </c>
    </row>
    <row r="2762" spans="1:16">
      <c r="A2762" s="6">
        <v>4</v>
      </c>
      <c r="B2762" s="6">
        <v>4</v>
      </c>
      <c r="C2762" s="6">
        <v>30</v>
      </c>
      <c r="D2762" s="6">
        <f t="shared" si="559"/>
        <v>38</v>
      </c>
      <c r="E2762" s="5">
        <f t="shared" si="560"/>
        <v>527.07600000000014</v>
      </c>
      <c r="F2762" s="5">
        <f t="shared" si="561"/>
        <v>132.45754687499996</v>
      </c>
      <c r="G2762" s="5">
        <f t="shared" si="562"/>
        <v>1959.6780360096488</v>
      </c>
      <c r="H2762" s="5">
        <f t="shared" si="563"/>
        <v>2619.211582884649</v>
      </c>
      <c r="I2762" s="5">
        <f t="shared" si="564"/>
        <v>720</v>
      </c>
      <c r="J2762" s="5">
        <f t="shared" si="565"/>
        <v>1899.211582884649</v>
      </c>
      <c r="K2762" s="2">
        <f t="shared" si="566"/>
        <v>57972.423313969601</v>
      </c>
      <c r="L2762" s="2">
        <f t="shared" si="567"/>
        <v>124576</v>
      </c>
      <c r="M2762" s="2">
        <f t="shared" si="568"/>
        <v>31680</v>
      </c>
      <c r="N2762" s="6">
        <f t="shared" si="569"/>
        <v>1</v>
      </c>
      <c r="O2762" s="2">
        <f t="shared" si="570"/>
        <v>14923.576686030399</v>
      </c>
      <c r="P2762" s="2">
        <f t="shared" si="571"/>
        <v>14923.576686030399</v>
      </c>
    </row>
    <row r="2763" spans="1:16">
      <c r="A2763" s="6">
        <v>4</v>
      </c>
      <c r="B2763" s="6">
        <v>5</v>
      </c>
      <c r="C2763" s="6">
        <v>0</v>
      </c>
      <c r="D2763" s="6">
        <f t="shared" si="559"/>
        <v>9</v>
      </c>
      <c r="E2763" s="5">
        <f t="shared" si="560"/>
        <v>527.07600000000014</v>
      </c>
      <c r="F2763" s="5">
        <f t="shared" si="561"/>
        <v>169.71123193359369</v>
      </c>
      <c r="G2763" s="5">
        <f t="shared" si="562"/>
        <v>0</v>
      </c>
      <c r="H2763" s="5">
        <f t="shared" si="563"/>
        <v>696.78723193359383</v>
      </c>
      <c r="I2763" s="5">
        <f t="shared" si="564"/>
        <v>696.78723193359383</v>
      </c>
      <c r="J2763" s="5">
        <f t="shared" si="565"/>
        <v>0</v>
      </c>
      <c r="K2763" s="2">
        <f t="shared" si="566"/>
        <v>24194.00110880534</v>
      </c>
      <c r="L2763" s="2">
        <f t="shared" si="567"/>
        <v>45670</v>
      </c>
      <c r="M2763" s="2">
        <f t="shared" si="568"/>
        <v>5720</v>
      </c>
      <c r="N2763" s="6">
        <f t="shared" si="569"/>
        <v>1</v>
      </c>
      <c r="O2763" s="2">
        <f t="shared" si="570"/>
        <v>-4244.0011088053398</v>
      </c>
      <c r="P2763" s="2">
        <f t="shared" si="571"/>
        <v>-4244.0011088053398</v>
      </c>
    </row>
    <row r="2764" spans="1:16">
      <c r="A2764" s="6">
        <v>4</v>
      </c>
      <c r="B2764" s="6">
        <v>5</v>
      </c>
      <c r="C2764" s="6">
        <v>1</v>
      </c>
      <c r="D2764" s="6">
        <f t="shared" si="559"/>
        <v>10</v>
      </c>
      <c r="E2764" s="5">
        <f t="shared" si="560"/>
        <v>527.07600000000014</v>
      </c>
      <c r="F2764" s="5">
        <f t="shared" si="561"/>
        <v>169.71123193359369</v>
      </c>
      <c r="G2764" s="5">
        <f t="shared" si="562"/>
        <v>45.5625</v>
      </c>
      <c r="H2764" s="5">
        <f t="shared" si="563"/>
        <v>742.34973193359383</v>
      </c>
      <c r="I2764" s="5">
        <f t="shared" si="564"/>
        <v>720</v>
      </c>
      <c r="J2764" s="5">
        <f t="shared" si="565"/>
        <v>22.34973193359383</v>
      </c>
      <c r="K2764" s="2">
        <f t="shared" si="566"/>
        <v>25388.016179402672</v>
      </c>
      <c r="L2764" s="2">
        <f t="shared" si="567"/>
        <v>48370</v>
      </c>
      <c r="M2764" s="2">
        <f t="shared" si="568"/>
        <v>6600</v>
      </c>
      <c r="N2764" s="6">
        <f t="shared" si="569"/>
        <v>1</v>
      </c>
      <c r="O2764" s="2">
        <f t="shared" si="570"/>
        <v>-3618.0161794026717</v>
      </c>
      <c r="P2764" s="2">
        <f t="shared" si="571"/>
        <v>-3618.0161794026717</v>
      </c>
    </row>
    <row r="2765" spans="1:16">
      <c r="A2765" s="6">
        <v>4</v>
      </c>
      <c r="B2765" s="6">
        <v>5</v>
      </c>
      <c r="C2765" s="6">
        <v>2</v>
      </c>
      <c r="D2765" s="6">
        <f t="shared" si="559"/>
        <v>11</v>
      </c>
      <c r="E2765" s="5">
        <f t="shared" si="560"/>
        <v>527.07600000000014</v>
      </c>
      <c r="F2765" s="5">
        <f t="shared" si="561"/>
        <v>169.71123193359369</v>
      </c>
      <c r="G2765" s="5">
        <f t="shared" si="562"/>
        <v>92.264062499999994</v>
      </c>
      <c r="H2765" s="5">
        <f t="shared" si="563"/>
        <v>789.05129443359385</v>
      </c>
      <c r="I2765" s="5">
        <f t="shared" si="564"/>
        <v>720</v>
      </c>
      <c r="J2765" s="5">
        <f t="shared" si="565"/>
        <v>69.051294433593853</v>
      </c>
      <c r="K2765" s="2">
        <f t="shared" si="566"/>
        <v>26198.807195027672</v>
      </c>
      <c r="L2765" s="2">
        <f t="shared" si="567"/>
        <v>51070</v>
      </c>
      <c r="M2765" s="2">
        <f t="shared" si="568"/>
        <v>7480</v>
      </c>
      <c r="N2765" s="6">
        <f t="shared" si="569"/>
        <v>1</v>
      </c>
      <c r="O2765" s="2">
        <f t="shared" si="570"/>
        <v>-2608.8071950276717</v>
      </c>
      <c r="P2765" s="2">
        <f t="shared" si="571"/>
        <v>-2608.8071950276717</v>
      </c>
    </row>
    <row r="2766" spans="1:16">
      <c r="A2766" s="6">
        <v>4</v>
      </c>
      <c r="B2766" s="6">
        <v>5</v>
      </c>
      <c r="C2766" s="6">
        <v>3</v>
      </c>
      <c r="D2766" s="6">
        <f t="shared" si="559"/>
        <v>12</v>
      </c>
      <c r="E2766" s="5">
        <f t="shared" si="560"/>
        <v>527.07600000000014</v>
      </c>
      <c r="F2766" s="5">
        <f t="shared" si="561"/>
        <v>169.71123193359369</v>
      </c>
      <c r="G2766" s="5">
        <f t="shared" si="562"/>
        <v>140.12604492187498</v>
      </c>
      <c r="H2766" s="5">
        <f t="shared" si="563"/>
        <v>836.91327685546878</v>
      </c>
      <c r="I2766" s="5">
        <f t="shared" si="564"/>
        <v>720</v>
      </c>
      <c r="J2766" s="5">
        <f t="shared" si="565"/>
        <v>116.91327685546878</v>
      </c>
      <c r="K2766" s="2">
        <f t="shared" si="566"/>
        <v>27029.744389851887</v>
      </c>
      <c r="L2766" s="2">
        <f t="shared" si="567"/>
        <v>53770</v>
      </c>
      <c r="M2766" s="2">
        <f t="shared" si="568"/>
        <v>8360</v>
      </c>
      <c r="N2766" s="6">
        <f t="shared" si="569"/>
        <v>1</v>
      </c>
      <c r="O2766" s="2">
        <f t="shared" si="570"/>
        <v>-1619.7443898518868</v>
      </c>
      <c r="P2766" s="2">
        <f t="shared" si="571"/>
        <v>-1619.7443898518868</v>
      </c>
    </row>
    <row r="2767" spans="1:16">
      <c r="A2767" s="6">
        <v>4</v>
      </c>
      <c r="B2767" s="6">
        <v>5</v>
      </c>
      <c r="C2767" s="6">
        <v>4</v>
      </c>
      <c r="D2767" s="6">
        <f t="shared" si="559"/>
        <v>13</v>
      </c>
      <c r="E2767" s="5">
        <f t="shared" si="560"/>
        <v>527.07600000000014</v>
      </c>
      <c r="F2767" s="5">
        <f t="shared" si="561"/>
        <v>169.71123193359369</v>
      </c>
      <c r="G2767" s="5">
        <f t="shared" si="562"/>
        <v>189.17016064453125</v>
      </c>
      <c r="H2767" s="5">
        <f t="shared" si="563"/>
        <v>885.95739257812511</v>
      </c>
      <c r="I2767" s="5">
        <f t="shared" si="564"/>
        <v>720</v>
      </c>
      <c r="J2767" s="5">
        <f t="shared" si="565"/>
        <v>165.95739257812511</v>
      </c>
      <c r="K2767" s="2">
        <f t="shared" si="566"/>
        <v>27881.204732259117</v>
      </c>
      <c r="L2767" s="2">
        <f t="shared" si="567"/>
        <v>56470</v>
      </c>
      <c r="M2767" s="2">
        <f t="shared" si="568"/>
        <v>9240</v>
      </c>
      <c r="N2767" s="6">
        <f t="shared" si="569"/>
        <v>1</v>
      </c>
      <c r="O2767" s="2">
        <f t="shared" si="570"/>
        <v>-651.20473225911701</v>
      </c>
      <c r="P2767" s="2">
        <f t="shared" si="571"/>
        <v>-651.20473225911701</v>
      </c>
    </row>
    <row r="2768" spans="1:16">
      <c r="A2768" s="6">
        <v>4</v>
      </c>
      <c r="B2768" s="6">
        <v>5</v>
      </c>
      <c r="C2768" s="6">
        <v>5</v>
      </c>
      <c r="D2768" s="6">
        <f t="shared" si="559"/>
        <v>14</v>
      </c>
      <c r="E2768" s="5">
        <f t="shared" si="560"/>
        <v>527.07600000000014</v>
      </c>
      <c r="F2768" s="5">
        <f t="shared" si="561"/>
        <v>169.71123193359369</v>
      </c>
      <c r="G2768" s="5">
        <f t="shared" si="562"/>
        <v>239.41848456573481</v>
      </c>
      <c r="H2768" s="5">
        <f t="shared" si="563"/>
        <v>936.20571649932867</v>
      </c>
      <c r="I2768" s="5">
        <f t="shared" si="564"/>
        <v>720</v>
      </c>
      <c r="J2768" s="5">
        <f t="shared" si="565"/>
        <v>216.20571649932867</v>
      </c>
      <c r="K2768" s="2">
        <f t="shared" si="566"/>
        <v>28753.571467002235</v>
      </c>
      <c r="L2768" s="2">
        <f t="shared" si="567"/>
        <v>59170</v>
      </c>
      <c r="M2768" s="2">
        <f t="shared" si="568"/>
        <v>10120</v>
      </c>
      <c r="N2768" s="6">
        <f t="shared" si="569"/>
        <v>1</v>
      </c>
      <c r="O2768" s="2">
        <f t="shared" si="570"/>
        <v>296.42853299776471</v>
      </c>
      <c r="P2768" s="2">
        <f t="shared" si="571"/>
        <v>296.42853299776471</v>
      </c>
    </row>
    <row r="2769" spans="1:16">
      <c r="A2769" s="6">
        <v>4</v>
      </c>
      <c r="B2769" s="6">
        <v>5</v>
      </c>
      <c r="C2769" s="6">
        <v>6</v>
      </c>
      <c r="D2769" s="6">
        <f t="shared" si="559"/>
        <v>15</v>
      </c>
      <c r="E2769" s="5">
        <f t="shared" si="560"/>
        <v>527.07600000000014</v>
      </c>
      <c r="F2769" s="5">
        <f t="shared" si="561"/>
        <v>169.71123193359369</v>
      </c>
      <c r="G2769" s="5">
        <f t="shared" si="562"/>
        <v>290.89345874736784</v>
      </c>
      <c r="H2769" s="5">
        <f t="shared" si="563"/>
        <v>987.68069068096167</v>
      </c>
      <c r="I2769" s="5">
        <f t="shared" si="564"/>
        <v>720</v>
      </c>
      <c r="J2769" s="5">
        <f t="shared" si="565"/>
        <v>267.68069068096167</v>
      </c>
      <c r="K2769" s="2">
        <f t="shared" si="566"/>
        <v>29647.234213211141</v>
      </c>
      <c r="L2769" s="2">
        <f t="shared" si="567"/>
        <v>61870</v>
      </c>
      <c r="M2769" s="2">
        <f t="shared" si="568"/>
        <v>11000</v>
      </c>
      <c r="N2769" s="6">
        <f t="shared" si="569"/>
        <v>1</v>
      </c>
      <c r="O2769" s="2">
        <f t="shared" si="570"/>
        <v>1222.7657867888593</v>
      </c>
      <c r="P2769" s="2">
        <f t="shared" si="571"/>
        <v>1222.7657867888593</v>
      </c>
    </row>
    <row r="2770" spans="1:16">
      <c r="A2770" s="6">
        <v>4</v>
      </c>
      <c r="B2770" s="6">
        <v>5</v>
      </c>
      <c r="C2770" s="6">
        <v>7</v>
      </c>
      <c r="D2770" s="6">
        <f t="shared" si="559"/>
        <v>16</v>
      </c>
      <c r="E2770" s="5">
        <f t="shared" si="560"/>
        <v>527.07600000000014</v>
      </c>
      <c r="F2770" s="5">
        <f t="shared" si="561"/>
        <v>169.71123193359369</v>
      </c>
      <c r="G2770" s="5">
        <f t="shared" si="562"/>
        <v>343.61789814532818</v>
      </c>
      <c r="H2770" s="5">
        <f t="shared" si="563"/>
        <v>1040.405130078922</v>
      </c>
      <c r="I2770" s="5">
        <f t="shared" si="564"/>
        <v>720</v>
      </c>
      <c r="J2770" s="5">
        <f t="shared" si="565"/>
        <v>320.40513007892196</v>
      </c>
      <c r="K2770" s="2">
        <f t="shared" si="566"/>
        <v>30562.589063870175</v>
      </c>
      <c r="L2770" s="2">
        <f t="shared" si="567"/>
        <v>64570</v>
      </c>
      <c r="M2770" s="2">
        <f t="shared" si="568"/>
        <v>11880</v>
      </c>
      <c r="N2770" s="6">
        <f t="shared" si="569"/>
        <v>1</v>
      </c>
      <c r="O2770" s="2">
        <f t="shared" si="570"/>
        <v>2127.4109361298251</v>
      </c>
      <c r="P2770" s="2">
        <f t="shared" si="571"/>
        <v>2127.4109361298251</v>
      </c>
    </row>
    <row r="2771" spans="1:16">
      <c r="A2771" s="6">
        <v>4</v>
      </c>
      <c r="B2771" s="6">
        <v>5</v>
      </c>
      <c r="C2771" s="6">
        <v>8</v>
      </c>
      <c r="D2771" s="6">
        <f t="shared" si="559"/>
        <v>17</v>
      </c>
      <c r="E2771" s="5">
        <f t="shared" si="560"/>
        <v>527.07600000000014</v>
      </c>
      <c r="F2771" s="5">
        <f t="shared" si="561"/>
        <v>169.71123193359369</v>
      </c>
      <c r="G2771" s="5">
        <f t="shared" si="562"/>
        <v>397.61499642530839</v>
      </c>
      <c r="H2771" s="5">
        <f t="shared" si="563"/>
        <v>1094.4022283589022</v>
      </c>
      <c r="I2771" s="5">
        <f t="shared" si="564"/>
        <v>720</v>
      </c>
      <c r="J2771" s="5">
        <f t="shared" si="565"/>
        <v>374.40222835890222</v>
      </c>
      <c r="K2771" s="2">
        <f t="shared" si="566"/>
        <v>31500.038686786495</v>
      </c>
      <c r="L2771" s="2">
        <f t="shared" si="567"/>
        <v>67270</v>
      </c>
      <c r="M2771" s="2">
        <f t="shared" si="568"/>
        <v>12760</v>
      </c>
      <c r="N2771" s="6">
        <f t="shared" si="569"/>
        <v>1</v>
      </c>
      <c r="O2771" s="2">
        <f t="shared" si="570"/>
        <v>3009.9613132135055</v>
      </c>
      <c r="P2771" s="2">
        <f t="shared" si="571"/>
        <v>3009.9613132135055</v>
      </c>
    </row>
    <row r="2772" spans="1:16">
      <c r="A2772" s="6">
        <v>4</v>
      </c>
      <c r="B2772" s="6">
        <v>5</v>
      </c>
      <c r="C2772" s="6">
        <v>9</v>
      </c>
      <c r="D2772" s="6">
        <f t="shared" si="559"/>
        <v>18</v>
      </c>
      <c r="E2772" s="5">
        <f t="shared" si="560"/>
        <v>527.07600000000014</v>
      </c>
      <c r="F2772" s="5">
        <f t="shared" si="561"/>
        <v>169.71123193359369</v>
      </c>
      <c r="G2772" s="5">
        <f t="shared" si="562"/>
        <v>452.90833186570285</v>
      </c>
      <c r="H2772" s="5">
        <f t="shared" si="563"/>
        <v>1149.6955637992967</v>
      </c>
      <c r="I2772" s="5">
        <f t="shared" si="564"/>
        <v>720</v>
      </c>
      <c r="J2772" s="5">
        <f t="shared" si="565"/>
        <v>429.69556379929668</v>
      </c>
      <c r="K2772" s="2">
        <f t="shared" si="566"/>
        <v>32459.992427071124</v>
      </c>
      <c r="L2772" s="2">
        <f t="shared" si="567"/>
        <v>69970</v>
      </c>
      <c r="M2772" s="2">
        <f t="shared" si="568"/>
        <v>13640</v>
      </c>
      <c r="N2772" s="6">
        <f t="shared" si="569"/>
        <v>1</v>
      </c>
      <c r="O2772" s="2">
        <f t="shared" si="570"/>
        <v>3870.0075729288765</v>
      </c>
      <c r="P2772" s="2">
        <f t="shared" si="571"/>
        <v>3870.0075729288765</v>
      </c>
    </row>
    <row r="2773" spans="1:16">
      <c r="A2773" s="6">
        <v>4</v>
      </c>
      <c r="B2773" s="6">
        <v>5</v>
      </c>
      <c r="C2773" s="6">
        <v>10</v>
      </c>
      <c r="D2773" s="6">
        <f t="shared" si="559"/>
        <v>19</v>
      </c>
      <c r="E2773" s="5">
        <f t="shared" si="560"/>
        <v>527.07600000000014</v>
      </c>
      <c r="F2773" s="5">
        <f t="shared" si="561"/>
        <v>169.71123193359369</v>
      </c>
      <c r="G2773" s="5">
        <f t="shared" si="562"/>
        <v>509.52187334891573</v>
      </c>
      <c r="H2773" s="5">
        <f t="shared" si="563"/>
        <v>1206.3091052825096</v>
      </c>
      <c r="I2773" s="5">
        <f t="shared" si="564"/>
        <v>720</v>
      </c>
      <c r="J2773" s="5">
        <f t="shared" si="565"/>
        <v>486.30910528250956</v>
      </c>
      <c r="K2773" s="2">
        <f t="shared" si="566"/>
        <v>33442.866411154682</v>
      </c>
      <c r="L2773" s="2">
        <f t="shared" si="567"/>
        <v>72670</v>
      </c>
      <c r="M2773" s="2">
        <f t="shared" si="568"/>
        <v>14520</v>
      </c>
      <c r="N2773" s="6">
        <f t="shared" si="569"/>
        <v>1</v>
      </c>
      <c r="O2773" s="2">
        <f t="shared" si="570"/>
        <v>4707.1335888453177</v>
      </c>
      <c r="P2773" s="2">
        <f t="shared" si="571"/>
        <v>4707.1335888453177</v>
      </c>
    </row>
    <row r="2774" spans="1:16">
      <c r="A2774" s="6">
        <v>4</v>
      </c>
      <c r="B2774" s="6">
        <v>5</v>
      </c>
      <c r="C2774" s="6">
        <v>11</v>
      </c>
      <c r="D2774" s="6">
        <f t="shared" si="559"/>
        <v>20</v>
      </c>
      <c r="E2774" s="5">
        <f t="shared" si="560"/>
        <v>527.07600000000014</v>
      </c>
      <c r="F2774" s="5">
        <f t="shared" si="561"/>
        <v>169.71123193359369</v>
      </c>
      <c r="G2774" s="5">
        <f t="shared" si="562"/>
        <v>567.47998644235474</v>
      </c>
      <c r="H2774" s="5">
        <f t="shared" si="563"/>
        <v>1264.2672183759487</v>
      </c>
      <c r="I2774" s="5">
        <f t="shared" si="564"/>
        <v>720</v>
      </c>
      <c r="J2774" s="5">
        <f t="shared" si="565"/>
        <v>544.26721837594869</v>
      </c>
      <c r="K2774" s="2">
        <f t="shared" si="566"/>
        <v>34449.083652360219</v>
      </c>
      <c r="L2774" s="2">
        <f t="shared" si="567"/>
        <v>75370</v>
      </c>
      <c r="M2774" s="2">
        <f t="shared" si="568"/>
        <v>15400</v>
      </c>
      <c r="N2774" s="6">
        <f t="shared" si="569"/>
        <v>1</v>
      </c>
      <c r="O2774" s="2">
        <f t="shared" si="570"/>
        <v>5520.9163476397807</v>
      </c>
      <c r="P2774" s="2">
        <f t="shared" si="571"/>
        <v>5520.9163476397807</v>
      </c>
    </row>
    <row r="2775" spans="1:16">
      <c r="A2775" s="6">
        <v>4</v>
      </c>
      <c r="B2775" s="6">
        <v>5</v>
      </c>
      <c r="C2775" s="6">
        <v>12</v>
      </c>
      <c r="D2775" s="6">
        <f t="shared" si="559"/>
        <v>21</v>
      </c>
      <c r="E2775" s="5">
        <f t="shared" si="560"/>
        <v>527.07600000000014</v>
      </c>
      <c r="F2775" s="5">
        <f t="shared" si="561"/>
        <v>169.71123193359369</v>
      </c>
      <c r="G2775" s="5">
        <f t="shared" si="562"/>
        <v>626.80743957041921</v>
      </c>
      <c r="H2775" s="5">
        <f t="shared" si="563"/>
        <v>1323.5946715040131</v>
      </c>
      <c r="I2775" s="5">
        <f t="shared" si="564"/>
        <v>720</v>
      </c>
      <c r="J2775" s="5">
        <f t="shared" si="565"/>
        <v>603.59467150401315</v>
      </c>
      <c r="K2775" s="2">
        <f t="shared" si="566"/>
        <v>35479.074158055781</v>
      </c>
      <c r="L2775" s="2">
        <f t="shared" si="567"/>
        <v>78070</v>
      </c>
      <c r="M2775" s="2">
        <f t="shared" si="568"/>
        <v>16280</v>
      </c>
      <c r="N2775" s="6">
        <f t="shared" si="569"/>
        <v>1</v>
      </c>
      <c r="O2775" s="2">
        <f t="shared" si="570"/>
        <v>6310.9258419442194</v>
      </c>
      <c r="P2775" s="2">
        <f t="shared" si="571"/>
        <v>6310.9258419442194</v>
      </c>
    </row>
    <row r="2776" spans="1:16">
      <c r="A2776" s="6">
        <v>4</v>
      </c>
      <c r="B2776" s="6">
        <v>5</v>
      </c>
      <c r="C2776" s="6">
        <v>13</v>
      </c>
      <c r="D2776" s="6">
        <f t="shared" si="559"/>
        <v>22</v>
      </c>
      <c r="E2776" s="5">
        <f t="shared" si="560"/>
        <v>527.07600000000014</v>
      </c>
      <c r="F2776" s="5">
        <f t="shared" si="561"/>
        <v>169.71123193359369</v>
      </c>
      <c r="G2776" s="5">
        <f t="shared" si="562"/>
        <v>687.52941027880343</v>
      </c>
      <c r="H2776" s="5">
        <f t="shared" si="563"/>
        <v>1384.3166422123973</v>
      </c>
      <c r="I2776" s="5">
        <f t="shared" si="564"/>
        <v>720</v>
      </c>
      <c r="J2776" s="5">
        <f t="shared" si="565"/>
        <v>664.31664221239726</v>
      </c>
      <c r="K2776" s="2">
        <f t="shared" si="566"/>
        <v>36533.275038409673</v>
      </c>
      <c r="L2776" s="2">
        <f t="shared" si="567"/>
        <v>80770</v>
      </c>
      <c r="M2776" s="2">
        <f t="shared" si="568"/>
        <v>17160</v>
      </c>
      <c r="N2776" s="6">
        <f t="shared" si="569"/>
        <v>1</v>
      </c>
      <c r="O2776" s="2">
        <f t="shared" si="570"/>
        <v>7076.7249615903274</v>
      </c>
      <c r="P2776" s="2">
        <f t="shared" si="571"/>
        <v>7076.7249615903274</v>
      </c>
    </row>
    <row r="2777" spans="1:16">
      <c r="A2777" s="6">
        <v>4</v>
      </c>
      <c r="B2777" s="6">
        <v>5</v>
      </c>
      <c r="C2777" s="6">
        <v>14</v>
      </c>
      <c r="D2777" s="6">
        <f t="shared" si="559"/>
        <v>23</v>
      </c>
      <c r="E2777" s="5">
        <f t="shared" si="560"/>
        <v>527.07600000000014</v>
      </c>
      <c r="F2777" s="5">
        <f t="shared" si="561"/>
        <v>169.71123193359369</v>
      </c>
      <c r="G2777" s="5">
        <f t="shared" si="562"/>
        <v>749.67149159246469</v>
      </c>
      <c r="H2777" s="5">
        <f t="shared" si="563"/>
        <v>1446.4587235260585</v>
      </c>
      <c r="I2777" s="5">
        <f t="shared" si="564"/>
        <v>720</v>
      </c>
      <c r="J2777" s="5">
        <f t="shared" si="565"/>
        <v>726.45872352605852</v>
      </c>
      <c r="K2777" s="2">
        <f t="shared" si="566"/>
        <v>37612.13061677185</v>
      </c>
      <c r="L2777" s="2">
        <f t="shared" si="567"/>
        <v>83470</v>
      </c>
      <c r="M2777" s="2">
        <f t="shared" si="568"/>
        <v>18040</v>
      </c>
      <c r="N2777" s="6">
        <f t="shared" si="569"/>
        <v>1</v>
      </c>
      <c r="O2777" s="2">
        <f t="shared" si="570"/>
        <v>7817.8693832281497</v>
      </c>
      <c r="P2777" s="2">
        <f t="shared" si="571"/>
        <v>7817.8693832281497</v>
      </c>
    </row>
    <row r="2778" spans="1:16">
      <c r="A2778" s="6">
        <v>4</v>
      </c>
      <c r="B2778" s="6">
        <v>5</v>
      </c>
      <c r="C2778" s="6">
        <v>15</v>
      </c>
      <c r="D2778" s="6">
        <f t="shared" si="559"/>
        <v>24</v>
      </c>
      <c r="E2778" s="5">
        <f t="shared" si="560"/>
        <v>527.07600000000014</v>
      </c>
      <c r="F2778" s="5">
        <f t="shared" si="561"/>
        <v>169.71123193359369</v>
      </c>
      <c r="G2778" s="5">
        <f t="shared" si="562"/>
        <v>813.25969846861108</v>
      </c>
      <c r="H2778" s="5">
        <f t="shared" si="563"/>
        <v>1510.0469304022049</v>
      </c>
      <c r="I2778" s="5">
        <f t="shared" si="564"/>
        <v>720</v>
      </c>
      <c r="J2778" s="5">
        <f t="shared" si="565"/>
        <v>790.04693040220491</v>
      </c>
      <c r="K2778" s="2">
        <f t="shared" si="566"/>
        <v>38716.092541704944</v>
      </c>
      <c r="L2778" s="2">
        <f t="shared" si="567"/>
        <v>86170</v>
      </c>
      <c r="M2778" s="2">
        <f t="shared" si="568"/>
        <v>18920</v>
      </c>
      <c r="N2778" s="6">
        <f t="shared" si="569"/>
        <v>1</v>
      </c>
      <c r="O2778" s="2">
        <f t="shared" si="570"/>
        <v>8533.9074582950561</v>
      </c>
      <c r="P2778" s="2">
        <f t="shared" si="571"/>
        <v>8533.9074582950561</v>
      </c>
    </row>
    <row r="2779" spans="1:16">
      <c r="A2779" s="6">
        <v>4</v>
      </c>
      <c r="B2779" s="6">
        <v>5</v>
      </c>
      <c r="C2779" s="6">
        <v>16</v>
      </c>
      <c r="D2779" s="6">
        <f t="shared" si="559"/>
        <v>25</v>
      </c>
      <c r="E2779" s="5">
        <f t="shared" si="560"/>
        <v>527.07600000000014</v>
      </c>
      <c r="F2779" s="5">
        <f t="shared" si="561"/>
        <v>169.71123193359369</v>
      </c>
      <c r="G2779" s="5">
        <f t="shared" si="562"/>
        <v>878.32047434610013</v>
      </c>
      <c r="H2779" s="5">
        <f t="shared" si="563"/>
        <v>1575.107706279694</v>
      </c>
      <c r="I2779" s="5">
        <f t="shared" si="564"/>
        <v>720</v>
      </c>
      <c r="J2779" s="5">
        <f t="shared" si="565"/>
        <v>855.10770627969396</v>
      </c>
      <c r="K2779" s="2">
        <f t="shared" si="566"/>
        <v>39845.619900689133</v>
      </c>
      <c r="L2779" s="2">
        <f t="shared" si="567"/>
        <v>88870</v>
      </c>
      <c r="M2779" s="2">
        <f t="shared" si="568"/>
        <v>19800</v>
      </c>
      <c r="N2779" s="6">
        <f t="shared" si="569"/>
        <v>1</v>
      </c>
      <c r="O2779" s="2">
        <f t="shared" si="570"/>
        <v>9224.3800993108671</v>
      </c>
      <c r="P2779" s="2">
        <f t="shared" si="571"/>
        <v>9224.3800993108671</v>
      </c>
    </row>
    <row r="2780" spans="1:16">
      <c r="A2780" s="6">
        <v>4</v>
      </c>
      <c r="B2780" s="6">
        <v>5</v>
      </c>
      <c r="C2780" s="6">
        <v>17</v>
      </c>
      <c r="D2780" s="6">
        <f t="shared" si="559"/>
        <v>26</v>
      </c>
      <c r="E2780" s="5">
        <f t="shared" si="560"/>
        <v>527.07600000000014</v>
      </c>
      <c r="F2780" s="5">
        <f t="shared" si="561"/>
        <v>169.71123193359369</v>
      </c>
      <c r="G2780" s="5">
        <f t="shared" si="562"/>
        <v>944.88069779264049</v>
      </c>
      <c r="H2780" s="5">
        <f t="shared" si="563"/>
        <v>1641.6679297262344</v>
      </c>
      <c r="I2780" s="5">
        <f t="shared" si="564"/>
        <v>720</v>
      </c>
      <c r="J2780" s="5">
        <f t="shared" si="565"/>
        <v>921.66792972623443</v>
      </c>
      <c r="K2780" s="2">
        <f t="shared" si="566"/>
        <v>41001.179335524903</v>
      </c>
      <c r="L2780" s="2">
        <f t="shared" si="567"/>
        <v>91570</v>
      </c>
      <c r="M2780" s="2">
        <f t="shared" si="568"/>
        <v>20680</v>
      </c>
      <c r="N2780" s="6">
        <f t="shared" si="569"/>
        <v>1</v>
      </c>
      <c r="O2780" s="2">
        <f t="shared" si="570"/>
        <v>9888.8206644750971</v>
      </c>
      <c r="P2780" s="2">
        <f t="shared" si="571"/>
        <v>9888.8206644750971</v>
      </c>
    </row>
    <row r="2781" spans="1:16">
      <c r="A2781" s="6">
        <v>4</v>
      </c>
      <c r="B2781" s="6">
        <v>5</v>
      </c>
      <c r="C2781" s="6">
        <v>18</v>
      </c>
      <c r="D2781" s="6">
        <f t="shared" si="559"/>
        <v>27</v>
      </c>
      <c r="E2781" s="5">
        <f t="shared" si="560"/>
        <v>527.07600000000014</v>
      </c>
      <c r="F2781" s="5">
        <f t="shared" si="561"/>
        <v>169.71123193359369</v>
      </c>
      <c r="G2781" s="5">
        <f t="shared" si="562"/>
        <v>1012.9676892512279</v>
      </c>
      <c r="H2781" s="5">
        <f t="shared" si="563"/>
        <v>1709.7549211848218</v>
      </c>
      <c r="I2781" s="5">
        <f t="shared" si="564"/>
        <v>720</v>
      </c>
      <c r="J2781" s="5">
        <f t="shared" si="565"/>
        <v>989.7549211848218</v>
      </c>
      <c r="K2781" s="2">
        <f t="shared" si="566"/>
        <v>42183.245159458711</v>
      </c>
      <c r="L2781" s="2">
        <f t="shared" si="567"/>
        <v>94270</v>
      </c>
      <c r="M2781" s="2">
        <f t="shared" si="568"/>
        <v>21560</v>
      </c>
      <c r="N2781" s="6">
        <f t="shared" si="569"/>
        <v>1</v>
      </c>
      <c r="O2781" s="2">
        <f t="shared" si="570"/>
        <v>10526.754840541289</v>
      </c>
      <c r="P2781" s="2">
        <f t="shared" si="571"/>
        <v>10526.754840541289</v>
      </c>
    </row>
    <row r="2782" spans="1:16">
      <c r="A2782" s="6">
        <v>4</v>
      </c>
      <c r="B2782" s="6">
        <v>5</v>
      </c>
      <c r="C2782" s="6">
        <v>19</v>
      </c>
      <c r="D2782" s="6">
        <f t="shared" si="559"/>
        <v>28</v>
      </c>
      <c r="E2782" s="5">
        <f t="shared" si="560"/>
        <v>527.07600000000014</v>
      </c>
      <c r="F2782" s="5">
        <f t="shared" si="561"/>
        <v>169.71123193359369</v>
      </c>
      <c r="G2782" s="5">
        <f t="shared" si="562"/>
        <v>1082.6092178872495</v>
      </c>
      <c r="H2782" s="5">
        <f t="shared" si="563"/>
        <v>1779.3964498208434</v>
      </c>
      <c r="I2782" s="5">
        <f t="shared" si="564"/>
        <v>720</v>
      </c>
      <c r="J2782" s="5">
        <f t="shared" si="565"/>
        <v>1059.3964498208434</v>
      </c>
      <c r="K2782" s="2">
        <f t="shared" si="566"/>
        <v>43392.299476056309</v>
      </c>
      <c r="L2782" s="2">
        <f t="shared" si="567"/>
        <v>96970</v>
      </c>
      <c r="M2782" s="2">
        <f t="shared" si="568"/>
        <v>22440</v>
      </c>
      <c r="N2782" s="6">
        <f t="shared" si="569"/>
        <v>1</v>
      </c>
      <c r="O2782" s="2">
        <f t="shared" si="570"/>
        <v>11137.700523943691</v>
      </c>
      <c r="P2782" s="2">
        <f t="shared" si="571"/>
        <v>11137.700523943691</v>
      </c>
    </row>
    <row r="2783" spans="1:16">
      <c r="A2783" s="6">
        <v>4</v>
      </c>
      <c r="B2783" s="6">
        <v>5</v>
      </c>
      <c r="C2783" s="6">
        <v>20</v>
      </c>
      <c r="D2783" s="6">
        <f t="shared" si="559"/>
        <v>29</v>
      </c>
      <c r="E2783" s="5">
        <f t="shared" si="560"/>
        <v>527.07600000000014</v>
      </c>
      <c r="F2783" s="5">
        <f t="shared" si="561"/>
        <v>169.71123193359369</v>
      </c>
      <c r="G2783" s="5">
        <f t="shared" si="562"/>
        <v>1153.8335085377266</v>
      </c>
      <c r="H2783" s="5">
        <f t="shared" si="563"/>
        <v>1850.6207404713205</v>
      </c>
      <c r="I2783" s="5">
        <f t="shared" si="564"/>
        <v>720</v>
      </c>
      <c r="J2783" s="5">
        <f t="shared" si="565"/>
        <v>1130.6207404713205</v>
      </c>
      <c r="K2783" s="2">
        <f t="shared" si="566"/>
        <v>44628.832299849309</v>
      </c>
      <c r="L2783" s="2">
        <f t="shared" si="567"/>
        <v>99670</v>
      </c>
      <c r="M2783" s="2">
        <f t="shared" si="568"/>
        <v>23320</v>
      </c>
      <c r="N2783" s="6">
        <f t="shared" si="569"/>
        <v>1</v>
      </c>
      <c r="O2783" s="2">
        <f t="shared" si="570"/>
        <v>11721.167700150691</v>
      </c>
      <c r="P2783" s="2">
        <f t="shared" si="571"/>
        <v>11721.167700150691</v>
      </c>
    </row>
    <row r="2784" spans="1:16">
      <c r="A2784" s="6">
        <v>4</v>
      </c>
      <c r="B2784" s="6">
        <v>5</v>
      </c>
      <c r="C2784" s="6">
        <v>21</v>
      </c>
      <c r="D2784" s="6">
        <f t="shared" si="559"/>
        <v>30</v>
      </c>
      <c r="E2784" s="5">
        <f t="shared" si="560"/>
        <v>527.07600000000014</v>
      </c>
      <c r="F2784" s="5">
        <f t="shared" si="561"/>
        <v>169.71123193359369</v>
      </c>
      <c r="G2784" s="5">
        <f t="shared" si="562"/>
        <v>1226.6692487641703</v>
      </c>
      <c r="H2784" s="5">
        <f t="shared" si="563"/>
        <v>1923.4564806977642</v>
      </c>
      <c r="I2784" s="5">
        <f t="shared" si="564"/>
        <v>720</v>
      </c>
      <c r="J2784" s="5">
        <f t="shared" si="565"/>
        <v>1203.4564806977642</v>
      </c>
      <c r="K2784" s="2">
        <f t="shared" si="566"/>
        <v>45893.341678780627</v>
      </c>
      <c r="L2784" s="2">
        <f t="shared" si="567"/>
        <v>102370</v>
      </c>
      <c r="M2784" s="2">
        <f t="shared" si="568"/>
        <v>24200</v>
      </c>
      <c r="N2784" s="6">
        <f t="shared" si="569"/>
        <v>1</v>
      </c>
      <c r="O2784" s="2">
        <f t="shared" si="570"/>
        <v>12276.658321219373</v>
      </c>
      <c r="P2784" s="2">
        <f t="shared" si="571"/>
        <v>12276.658321219373</v>
      </c>
    </row>
    <row r="2785" spans="1:16">
      <c r="A2785" s="6">
        <v>4</v>
      </c>
      <c r="B2785" s="6">
        <v>5</v>
      </c>
      <c r="C2785" s="6">
        <v>22</v>
      </c>
      <c r="D2785" s="6">
        <f t="shared" si="559"/>
        <v>31</v>
      </c>
      <c r="E2785" s="5">
        <f t="shared" si="560"/>
        <v>527.07600000000014</v>
      </c>
      <c r="F2785" s="5">
        <f t="shared" si="561"/>
        <v>169.71123193359369</v>
      </c>
      <c r="G2785" s="5">
        <f t="shared" si="562"/>
        <v>1301.1455960105666</v>
      </c>
      <c r="H2785" s="5">
        <f t="shared" si="563"/>
        <v>1997.9328279441604</v>
      </c>
      <c r="I2785" s="5">
        <f t="shared" si="564"/>
        <v>720</v>
      </c>
      <c r="J2785" s="5">
        <f t="shared" si="565"/>
        <v>1277.9328279441604</v>
      </c>
      <c r="K2785" s="2">
        <f t="shared" si="566"/>
        <v>47186.333818475003</v>
      </c>
      <c r="L2785" s="2">
        <f t="shared" si="567"/>
        <v>105070</v>
      </c>
      <c r="M2785" s="2">
        <f t="shared" si="568"/>
        <v>25080</v>
      </c>
      <c r="N2785" s="6">
        <f t="shared" si="569"/>
        <v>1</v>
      </c>
      <c r="O2785" s="2">
        <f t="shared" si="570"/>
        <v>12803.666181524997</v>
      </c>
      <c r="P2785" s="2">
        <f t="shared" si="571"/>
        <v>12803.666181524997</v>
      </c>
    </row>
    <row r="2786" spans="1:16">
      <c r="A2786" s="6">
        <v>4</v>
      </c>
      <c r="B2786" s="6">
        <v>5</v>
      </c>
      <c r="C2786" s="6">
        <v>23</v>
      </c>
      <c r="D2786" s="6">
        <f t="shared" si="559"/>
        <v>32</v>
      </c>
      <c r="E2786" s="5">
        <f t="shared" si="560"/>
        <v>527.07600000000014</v>
      </c>
      <c r="F2786" s="5">
        <f t="shared" si="561"/>
        <v>169.71123193359369</v>
      </c>
      <c r="G2786" s="5">
        <f t="shared" si="562"/>
        <v>1377.292184868003</v>
      </c>
      <c r="H2786" s="5">
        <f t="shared" si="563"/>
        <v>2074.0794168015968</v>
      </c>
      <c r="I2786" s="5">
        <f t="shared" si="564"/>
        <v>720</v>
      </c>
      <c r="J2786" s="5">
        <f t="shared" si="565"/>
        <v>1354.0794168015968</v>
      </c>
      <c r="K2786" s="2">
        <f t="shared" si="566"/>
        <v>48508.323208361056</v>
      </c>
      <c r="L2786" s="2">
        <f t="shared" si="567"/>
        <v>107770</v>
      </c>
      <c r="M2786" s="2">
        <f t="shared" si="568"/>
        <v>25960</v>
      </c>
      <c r="N2786" s="6">
        <f t="shared" si="569"/>
        <v>1</v>
      </c>
      <c r="O2786" s="2">
        <f t="shared" si="570"/>
        <v>13301.676791638944</v>
      </c>
      <c r="P2786" s="2">
        <f t="shared" si="571"/>
        <v>13301.676791638944</v>
      </c>
    </row>
    <row r="2787" spans="1:16">
      <c r="A2787" s="6">
        <v>4</v>
      </c>
      <c r="B2787" s="6">
        <v>5</v>
      </c>
      <c r="C2787" s="6">
        <v>24</v>
      </c>
      <c r="D2787" s="6">
        <f t="shared" si="559"/>
        <v>33</v>
      </c>
      <c r="E2787" s="5">
        <f t="shared" si="560"/>
        <v>527.07600000000014</v>
      </c>
      <c r="F2787" s="5">
        <f t="shared" si="561"/>
        <v>169.71123193359369</v>
      </c>
      <c r="G2787" s="5">
        <f t="shared" si="562"/>
        <v>1455.1391344474989</v>
      </c>
      <c r="H2787" s="5">
        <f t="shared" si="563"/>
        <v>2151.9263663810925</v>
      </c>
      <c r="I2787" s="5">
        <f t="shared" si="564"/>
        <v>720</v>
      </c>
      <c r="J2787" s="5">
        <f t="shared" si="565"/>
        <v>1431.9263663810925</v>
      </c>
      <c r="K2787" s="2">
        <f t="shared" si="566"/>
        <v>49859.832749671739</v>
      </c>
      <c r="L2787" s="2">
        <f t="shared" si="567"/>
        <v>110470</v>
      </c>
      <c r="M2787" s="2">
        <f t="shared" si="568"/>
        <v>26840</v>
      </c>
      <c r="N2787" s="6">
        <f t="shared" si="569"/>
        <v>1</v>
      </c>
      <c r="O2787" s="2">
        <f t="shared" si="570"/>
        <v>13770.167250328261</v>
      </c>
      <c r="P2787" s="2">
        <f t="shared" si="571"/>
        <v>13770.167250328261</v>
      </c>
    </row>
    <row r="2788" spans="1:16">
      <c r="A2788" s="6">
        <v>4</v>
      </c>
      <c r="B2788" s="6">
        <v>5</v>
      </c>
      <c r="C2788" s="6">
        <v>25</v>
      </c>
      <c r="D2788" s="6">
        <f t="shared" si="559"/>
        <v>34</v>
      </c>
      <c r="E2788" s="5">
        <f t="shared" si="560"/>
        <v>527.07600000000014</v>
      </c>
      <c r="F2788" s="5">
        <f t="shared" si="561"/>
        <v>169.71123193359369</v>
      </c>
      <c r="G2788" s="5">
        <f t="shared" si="562"/>
        <v>1534.7170558625965</v>
      </c>
      <c r="H2788" s="5">
        <f t="shared" si="563"/>
        <v>2231.5042877961905</v>
      </c>
      <c r="I2788" s="5">
        <f t="shared" si="564"/>
        <v>720</v>
      </c>
      <c r="J2788" s="5">
        <f t="shared" si="565"/>
        <v>1511.5042877961905</v>
      </c>
      <c r="K2788" s="2">
        <f t="shared" si="566"/>
        <v>51241.393885350524</v>
      </c>
      <c r="L2788" s="2">
        <f t="shared" si="567"/>
        <v>113170</v>
      </c>
      <c r="M2788" s="2">
        <f t="shared" si="568"/>
        <v>27720</v>
      </c>
      <c r="N2788" s="6">
        <f t="shared" si="569"/>
        <v>1</v>
      </c>
      <c r="O2788" s="2">
        <f t="shared" si="570"/>
        <v>14208.606114649476</v>
      </c>
      <c r="P2788" s="2">
        <f t="shared" si="571"/>
        <v>14208.606114649476</v>
      </c>
    </row>
    <row r="2789" spans="1:16">
      <c r="A2789" s="6">
        <v>4</v>
      </c>
      <c r="B2789" s="6">
        <v>5</v>
      </c>
      <c r="C2789" s="6">
        <v>26</v>
      </c>
      <c r="D2789" s="6">
        <f t="shared" si="559"/>
        <v>35</v>
      </c>
      <c r="E2789" s="5">
        <f t="shared" si="560"/>
        <v>527.07600000000014</v>
      </c>
      <c r="F2789" s="5">
        <f t="shared" si="561"/>
        <v>169.71123193359369</v>
      </c>
      <c r="G2789" s="5">
        <f t="shared" si="562"/>
        <v>1616.0570598233144</v>
      </c>
      <c r="H2789" s="5">
        <f t="shared" si="563"/>
        <v>2312.8442917569082</v>
      </c>
      <c r="I2789" s="5">
        <f t="shared" si="564"/>
        <v>720</v>
      </c>
      <c r="J2789" s="5">
        <f t="shared" si="565"/>
        <v>1592.8442917569082</v>
      </c>
      <c r="K2789" s="2">
        <f t="shared" si="566"/>
        <v>52653.546731890769</v>
      </c>
      <c r="L2789" s="2">
        <f t="shared" si="567"/>
        <v>115870</v>
      </c>
      <c r="M2789" s="2">
        <f t="shared" si="568"/>
        <v>28600</v>
      </c>
      <c r="N2789" s="6">
        <f t="shared" si="569"/>
        <v>1</v>
      </c>
      <c r="O2789" s="2">
        <f t="shared" si="570"/>
        <v>14616.453268109231</v>
      </c>
      <c r="P2789" s="2">
        <f t="shared" si="571"/>
        <v>14616.453268109231</v>
      </c>
    </row>
    <row r="2790" spans="1:16">
      <c r="A2790" s="6">
        <v>4</v>
      </c>
      <c r="B2790" s="6">
        <v>5</v>
      </c>
      <c r="C2790" s="6">
        <v>27</v>
      </c>
      <c r="D2790" s="6">
        <f t="shared" si="559"/>
        <v>36</v>
      </c>
      <c r="E2790" s="5">
        <f t="shared" si="560"/>
        <v>527.07600000000014</v>
      </c>
      <c r="F2790" s="5">
        <f t="shared" si="561"/>
        <v>169.71123193359369</v>
      </c>
      <c r="G2790" s="5">
        <f t="shared" si="562"/>
        <v>1699.1907643430709</v>
      </c>
      <c r="H2790" s="5">
        <f t="shared" si="563"/>
        <v>2395.9779962766647</v>
      </c>
      <c r="I2790" s="5">
        <f t="shared" si="564"/>
        <v>720</v>
      </c>
      <c r="J2790" s="5">
        <f t="shared" si="565"/>
        <v>1675.9779962766647</v>
      </c>
      <c r="K2790" s="2">
        <f t="shared" si="566"/>
        <v>54096.840213136544</v>
      </c>
      <c r="L2790" s="2">
        <f t="shared" si="567"/>
        <v>118570</v>
      </c>
      <c r="M2790" s="2">
        <f t="shared" si="568"/>
        <v>29480</v>
      </c>
      <c r="N2790" s="6">
        <f t="shared" si="569"/>
        <v>1</v>
      </c>
      <c r="O2790" s="2">
        <f t="shared" si="570"/>
        <v>14993.159786863456</v>
      </c>
      <c r="P2790" s="2">
        <f t="shared" si="571"/>
        <v>14993.159786863456</v>
      </c>
    </row>
    <row r="2791" spans="1:16">
      <c r="A2791" s="6">
        <v>4</v>
      </c>
      <c r="B2791" s="6">
        <v>5</v>
      </c>
      <c r="C2791" s="6">
        <v>28</v>
      </c>
      <c r="D2791" s="6">
        <f t="shared" si="559"/>
        <v>37</v>
      </c>
      <c r="E2791" s="5">
        <f t="shared" si="560"/>
        <v>527.07600000000014</v>
      </c>
      <c r="F2791" s="5">
        <f t="shared" si="561"/>
        <v>169.71123193359369</v>
      </c>
      <c r="G2791" s="5">
        <f t="shared" si="562"/>
        <v>1784.1503025602246</v>
      </c>
      <c r="H2791" s="5">
        <f t="shared" si="563"/>
        <v>2480.9375344938185</v>
      </c>
      <c r="I2791" s="5">
        <f t="shared" si="564"/>
        <v>720</v>
      </c>
      <c r="J2791" s="5">
        <f t="shared" si="565"/>
        <v>1760.9375344938185</v>
      </c>
      <c r="K2791" s="2">
        <f t="shared" si="566"/>
        <v>55571.832196073236</v>
      </c>
      <c r="L2791" s="2">
        <f t="shared" si="567"/>
        <v>121270</v>
      </c>
      <c r="M2791" s="2">
        <f t="shared" si="568"/>
        <v>30360</v>
      </c>
      <c r="N2791" s="6">
        <f t="shared" si="569"/>
        <v>1</v>
      </c>
      <c r="O2791" s="2">
        <f t="shared" si="570"/>
        <v>15338.167803926764</v>
      </c>
      <c r="P2791" s="2">
        <f t="shared" si="571"/>
        <v>15338.167803926764</v>
      </c>
    </row>
    <row r="2792" spans="1:16">
      <c r="A2792" s="6">
        <v>4</v>
      </c>
      <c r="B2792" s="6">
        <v>5</v>
      </c>
      <c r="C2792" s="6">
        <v>29</v>
      </c>
      <c r="D2792" s="6">
        <f t="shared" si="559"/>
        <v>38</v>
      </c>
      <c r="E2792" s="5">
        <f t="shared" si="560"/>
        <v>527.07600000000014</v>
      </c>
      <c r="F2792" s="5">
        <f t="shared" si="561"/>
        <v>169.71123193359369</v>
      </c>
      <c r="G2792" s="5">
        <f t="shared" si="562"/>
        <v>1870.9683306758782</v>
      </c>
      <c r="H2792" s="5">
        <f t="shared" si="563"/>
        <v>2567.7555626094718</v>
      </c>
      <c r="I2792" s="5">
        <f t="shared" si="564"/>
        <v>720</v>
      </c>
      <c r="J2792" s="5">
        <f t="shared" si="565"/>
        <v>1847.7555626094718</v>
      </c>
      <c r="K2792" s="2">
        <f t="shared" si="566"/>
        <v>57079.089628636662</v>
      </c>
      <c r="L2792" s="2">
        <f t="shared" si="567"/>
        <v>123970</v>
      </c>
      <c r="M2792" s="2">
        <f t="shared" si="568"/>
        <v>31240</v>
      </c>
      <c r="N2792" s="6">
        <f t="shared" si="569"/>
        <v>1</v>
      </c>
      <c r="O2792" s="2">
        <f t="shared" si="570"/>
        <v>15650.910371363338</v>
      </c>
      <c r="P2792" s="2">
        <f t="shared" si="571"/>
        <v>15650.910371363338</v>
      </c>
    </row>
    <row r="2793" spans="1:16">
      <c r="A2793" s="6">
        <v>4</v>
      </c>
      <c r="B2793" s="6">
        <v>5</v>
      </c>
      <c r="C2793" s="6">
        <v>30</v>
      </c>
      <c r="D2793" s="6">
        <f t="shared" si="559"/>
        <v>39</v>
      </c>
      <c r="E2793" s="5">
        <f t="shared" si="560"/>
        <v>527.07600000000014</v>
      </c>
      <c r="F2793" s="5">
        <f t="shared" si="561"/>
        <v>169.71123193359369</v>
      </c>
      <c r="G2793" s="5">
        <f t="shared" si="562"/>
        <v>1959.6780360096488</v>
      </c>
      <c r="H2793" s="5">
        <f t="shared" si="563"/>
        <v>2656.4652679432429</v>
      </c>
      <c r="I2793" s="5">
        <f t="shared" si="564"/>
        <v>720</v>
      </c>
      <c r="J2793" s="5">
        <f t="shared" si="565"/>
        <v>1936.4652679432429</v>
      </c>
      <c r="K2793" s="2">
        <f t="shared" si="566"/>
        <v>58619.188679570187</v>
      </c>
      <c r="L2793" s="2">
        <f t="shared" si="567"/>
        <v>126670</v>
      </c>
      <c r="M2793" s="2">
        <f t="shared" si="568"/>
        <v>32120</v>
      </c>
      <c r="N2793" s="6">
        <f t="shared" si="569"/>
        <v>1</v>
      </c>
      <c r="O2793" s="2">
        <f t="shared" si="570"/>
        <v>15930.811320429813</v>
      </c>
      <c r="P2793" s="2">
        <f t="shared" si="571"/>
        <v>15930.811320429813</v>
      </c>
    </row>
    <row r="2794" spans="1:16">
      <c r="A2794" s="6">
        <v>4</v>
      </c>
      <c r="B2794" s="6">
        <v>6</v>
      </c>
      <c r="C2794" s="6">
        <v>0</v>
      </c>
      <c r="D2794" s="6">
        <f t="shared" si="559"/>
        <v>10</v>
      </c>
      <c r="E2794" s="5">
        <f t="shared" si="560"/>
        <v>527.07600000000014</v>
      </c>
      <c r="F2794" s="5">
        <f t="shared" si="561"/>
        <v>208.74481527832023</v>
      </c>
      <c r="G2794" s="5">
        <f t="shared" si="562"/>
        <v>0</v>
      </c>
      <c r="H2794" s="5">
        <f t="shared" si="563"/>
        <v>735.82081527832042</v>
      </c>
      <c r="I2794" s="5">
        <f t="shared" si="564"/>
        <v>720</v>
      </c>
      <c r="J2794" s="5">
        <f t="shared" si="565"/>
        <v>15.820815278320424</v>
      </c>
      <c r="K2794" s="2">
        <f t="shared" si="566"/>
        <v>25274.666931915286</v>
      </c>
      <c r="L2794" s="2">
        <f t="shared" si="567"/>
        <v>47764</v>
      </c>
      <c r="M2794" s="2">
        <f t="shared" si="568"/>
        <v>6160</v>
      </c>
      <c r="N2794" s="6">
        <f t="shared" si="569"/>
        <v>1</v>
      </c>
      <c r="O2794" s="2">
        <f t="shared" si="570"/>
        <v>-3670.6669319152861</v>
      </c>
      <c r="P2794" s="2">
        <f t="shared" si="571"/>
        <v>-3670.6669319152861</v>
      </c>
    </row>
    <row r="2795" spans="1:16">
      <c r="A2795" s="6">
        <v>4</v>
      </c>
      <c r="B2795" s="6">
        <v>6</v>
      </c>
      <c r="C2795" s="6">
        <v>1</v>
      </c>
      <c r="D2795" s="6">
        <f t="shared" si="559"/>
        <v>11</v>
      </c>
      <c r="E2795" s="5">
        <f t="shared" si="560"/>
        <v>527.07600000000014</v>
      </c>
      <c r="F2795" s="5">
        <f t="shared" si="561"/>
        <v>208.74481527832023</v>
      </c>
      <c r="G2795" s="5">
        <f t="shared" si="562"/>
        <v>45.5625</v>
      </c>
      <c r="H2795" s="5">
        <f t="shared" si="563"/>
        <v>781.38331527832042</v>
      </c>
      <c r="I2795" s="5">
        <f t="shared" si="564"/>
        <v>720</v>
      </c>
      <c r="J2795" s="5">
        <f t="shared" si="565"/>
        <v>61.383315278320424</v>
      </c>
      <c r="K2795" s="2">
        <f t="shared" si="566"/>
        <v>26065.682556915286</v>
      </c>
      <c r="L2795" s="2">
        <f t="shared" si="567"/>
        <v>50464</v>
      </c>
      <c r="M2795" s="2">
        <f t="shared" si="568"/>
        <v>7040</v>
      </c>
      <c r="N2795" s="6">
        <f t="shared" si="569"/>
        <v>1</v>
      </c>
      <c r="O2795" s="2">
        <f t="shared" si="570"/>
        <v>-2641.6825569152861</v>
      </c>
      <c r="P2795" s="2">
        <f t="shared" si="571"/>
        <v>-2641.6825569152861</v>
      </c>
    </row>
    <row r="2796" spans="1:16">
      <c r="A2796" s="6">
        <v>4</v>
      </c>
      <c r="B2796" s="6">
        <v>6</v>
      </c>
      <c r="C2796" s="6">
        <v>2</v>
      </c>
      <c r="D2796" s="6">
        <f t="shared" si="559"/>
        <v>12</v>
      </c>
      <c r="E2796" s="5">
        <f t="shared" si="560"/>
        <v>527.07600000000014</v>
      </c>
      <c r="F2796" s="5">
        <f t="shared" si="561"/>
        <v>208.74481527832023</v>
      </c>
      <c r="G2796" s="5">
        <f t="shared" si="562"/>
        <v>92.264062499999994</v>
      </c>
      <c r="H2796" s="5">
        <f t="shared" si="563"/>
        <v>828.08487777832045</v>
      </c>
      <c r="I2796" s="5">
        <f t="shared" si="564"/>
        <v>720</v>
      </c>
      <c r="J2796" s="5">
        <f t="shared" si="565"/>
        <v>108.08487777832045</v>
      </c>
      <c r="K2796" s="2">
        <f t="shared" si="566"/>
        <v>26876.473572540286</v>
      </c>
      <c r="L2796" s="2">
        <f t="shared" si="567"/>
        <v>53164</v>
      </c>
      <c r="M2796" s="2">
        <f t="shared" si="568"/>
        <v>7920</v>
      </c>
      <c r="N2796" s="6">
        <f t="shared" si="569"/>
        <v>1</v>
      </c>
      <c r="O2796" s="2">
        <f t="shared" si="570"/>
        <v>-1632.4735725402861</v>
      </c>
      <c r="P2796" s="2">
        <f t="shared" si="571"/>
        <v>-1632.4735725402861</v>
      </c>
    </row>
    <row r="2797" spans="1:16">
      <c r="A2797" s="6">
        <v>4</v>
      </c>
      <c r="B2797" s="6">
        <v>6</v>
      </c>
      <c r="C2797" s="6">
        <v>3</v>
      </c>
      <c r="D2797" s="6">
        <f t="shared" si="559"/>
        <v>13</v>
      </c>
      <c r="E2797" s="5">
        <f t="shared" si="560"/>
        <v>527.07600000000014</v>
      </c>
      <c r="F2797" s="5">
        <f t="shared" si="561"/>
        <v>208.74481527832023</v>
      </c>
      <c r="G2797" s="5">
        <f t="shared" si="562"/>
        <v>140.12604492187498</v>
      </c>
      <c r="H2797" s="5">
        <f t="shared" si="563"/>
        <v>875.94686020019537</v>
      </c>
      <c r="I2797" s="5">
        <f t="shared" si="564"/>
        <v>720</v>
      </c>
      <c r="J2797" s="5">
        <f t="shared" si="565"/>
        <v>155.94686020019537</v>
      </c>
      <c r="K2797" s="2">
        <f t="shared" si="566"/>
        <v>27707.410767364505</v>
      </c>
      <c r="L2797" s="2">
        <f t="shared" si="567"/>
        <v>55864</v>
      </c>
      <c r="M2797" s="2">
        <f t="shared" si="568"/>
        <v>8800</v>
      </c>
      <c r="N2797" s="6">
        <f t="shared" si="569"/>
        <v>1</v>
      </c>
      <c r="O2797" s="2">
        <f t="shared" si="570"/>
        <v>-643.41076736450486</v>
      </c>
      <c r="P2797" s="2">
        <f t="shared" si="571"/>
        <v>-643.41076736450486</v>
      </c>
    </row>
    <row r="2798" spans="1:16">
      <c r="A2798" s="6">
        <v>4</v>
      </c>
      <c r="B2798" s="6">
        <v>6</v>
      </c>
      <c r="C2798" s="6">
        <v>4</v>
      </c>
      <c r="D2798" s="6">
        <f t="shared" si="559"/>
        <v>14</v>
      </c>
      <c r="E2798" s="5">
        <f t="shared" si="560"/>
        <v>527.07600000000014</v>
      </c>
      <c r="F2798" s="5">
        <f t="shared" si="561"/>
        <v>208.74481527832023</v>
      </c>
      <c r="G2798" s="5">
        <f t="shared" si="562"/>
        <v>189.17016064453125</v>
      </c>
      <c r="H2798" s="5">
        <f t="shared" si="563"/>
        <v>924.9909759228517</v>
      </c>
      <c r="I2798" s="5">
        <f t="shared" si="564"/>
        <v>720</v>
      </c>
      <c r="J2798" s="5">
        <f t="shared" si="565"/>
        <v>204.9909759228517</v>
      </c>
      <c r="K2798" s="2">
        <f t="shared" si="566"/>
        <v>28558.871109771731</v>
      </c>
      <c r="L2798" s="2">
        <f t="shared" si="567"/>
        <v>58564</v>
      </c>
      <c r="M2798" s="2">
        <f t="shared" si="568"/>
        <v>9680</v>
      </c>
      <c r="N2798" s="6">
        <f t="shared" si="569"/>
        <v>1</v>
      </c>
      <c r="O2798" s="2">
        <f t="shared" si="570"/>
        <v>325.12889022826857</v>
      </c>
      <c r="P2798" s="2">
        <f t="shared" si="571"/>
        <v>325.12889022826857</v>
      </c>
    </row>
    <row r="2799" spans="1:16">
      <c r="A2799" s="6">
        <v>4</v>
      </c>
      <c r="B2799" s="6">
        <v>6</v>
      </c>
      <c r="C2799" s="6">
        <v>5</v>
      </c>
      <c r="D2799" s="6">
        <f t="shared" si="559"/>
        <v>15</v>
      </c>
      <c r="E2799" s="5">
        <f t="shared" si="560"/>
        <v>527.07600000000014</v>
      </c>
      <c r="F2799" s="5">
        <f t="shared" si="561"/>
        <v>208.74481527832023</v>
      </c>
      <c r="G2799" s="5">
        <f t="shared" si="562"/>
        <v>239.41848456573481</v>
      </c>
      <c r="H2799" s="5">
        <f t="shared" si="563"/>
        <v>975.23929984405527</v>
      </c>
      <c r="I2799" s="5">
        <f t="shared" si="564"/>
        <v>720</v>
      </c>
      <c r="J2799" s="5">
        <f t="shared" si="565"/>
        <v>255.23929984405527</v>
      </c>
      <c r="K2799" s="2">
        <f t="shared" si="566"/>
        <v>29431.23784451485</v>
      </c>
      <c r="L2799" s="2">
        <f t="shared" si="567"/>
        <v>61264</v>
      </c>
      <c r="M2799" s="2">
        <f t="shared" si="568"/>
        <v>10560</v>
      </c>
      <c r="N2799" s="6">
        <f t="shared" si="569"/>
        <v>1</v>
      </c>
      <c r="O2799" s="2">
        <f t="shared" si="570"/>
        <v>1272.7621554851503</v>
      </c>
      <c r="P2799" s="2">
        <f t="shared" si="571"/>
        <v>1272.7621554851503</v>
      </c>
    </row>
    <row r="2800" spans="1:16">
      <c r="A2800" s="6">
        <v>4</v>
      </c>
      <c r="B2800" s="6">
        <v>6</v>
      </c>
      <c r="C2800" s="6">
        <v>6</v>
      </c>
      <c r="D2800" s="6">
        <f t="shared" si="559"/>
        <v>16</v>
      </c>
      <c r="E2800" s="5">
        <f t="shared" si="560"/>
        <v>527.07600000000014</v>
      </c>
      <c r="F2800" s="5">
        <f t="shared" si="561"/>
        <v>208.74481527832023</v>
      </c>
      <c r="G2800" s="5">
        <f t="shared" si="562"/>
        <v>290.89345874736784</v>
      </c>
      <c r="H2800" s="5">
        <f t="shared" si="563"/>
        <v>1026.7142740256882</v>
      </c>
      <c r="I2800" s="5">
        <f t="shared" si="564"/>
        <v>720</v>
      </c>
      <c r="J2800" s="5">
        <f t="shared" si="565"/>
        <v>306.71427402568816</v>
      </c>
      <c r="K2800" s="2">
        <f t="shared" si="566"/>
        <v>30324.900590723752</v>
      </c>
      <c r="L2800" s="2">
        <f t="shared" si="567"/>
        <v>63964</v>
      </c>
      <c r="M2800" s="2">
        <f t="shared" si="568"/>
        <v>11440</v>
      </c>
      <c r="N2800" s="6">
        <f t="shared" si="569"/>
        <v>1</v>
      </c>
      <c r="O2800" s="2">
        <f t="shared" si="570"/>
        <v>2199.0994092762485</v>
      </c>
      <c r="P2800" s="2">
        <f t="shared" si="571"/>
        <v>2199.0994092762485</v>
      </c>
    </row>
    <row r="2801" spans="1:16">
      <c r="A2801" s="6">
        <v>4</v>
      </c>
      <c r="B2801" s="6">
        <v>6</v>
      </c>
      <c r="C2801" s="6">
        <v>7</v>
      </c>
      <c r="D2801" s="6">
        <f t="shared" si="559"/>
        <v>17</v>
      </c>
      <c r="E2801" s="5">
        <f t="shared" si="560"/>
        <v>527.07600000000014</v>
      </c>
      <c r="F2801" s="5">
        <f t="shared" si="561"/>
        <v>208.74481527832023</v>
      </c>
      <c r="G2801" s="5">
        <f t="shared" si="562"/>
        <v>343.61789814532818</v>
      </c>
      <c r="H2801" s="5">
        <f t="shared" si="563"/>
        <v>1079.4387134236486</v>
      </c>
      <c r="I2801" s="5">
        <f t="shared" si="564"/>
        <v>720</v>
      </c>
      <c r="J2801" s="5">
        <f t="shared" si="565"/>
        <v>359.43871342364855</v>
      </c>
      <c r="K2801" s="2">
        <f t="shared" si="566"/>
        <v>31240.255441382789</v>
      </c>
      <c r="L2801" s="2">
        <f t="shared" si="567"/>
        <v>66664</v>
      </c>
      <c r="M2801" s="2">
        <f t="shared" si="568"/>
        <v>12320</v>
      </c>
      <c r="N2801" s="6">
        <f t="shared" si="569"/>
        <v>1</v>
      </c>
      <c r="O2801" s="2">
        <f t="shared" si="570"/>
        <v>3103.7445586172107</v>
      </c>
      <c r="P2801" s="2">
        <f t="shared" si="571"/>
        <v>3103.7445586172107</v>
      </c>
    </row>
    <row r="2802" spans="1:16">
      <c r="A2802" s="6">
        <v>4</v>
      </c>
      <c r="B2802" s="6">
        <v>6</v>
      </c>
      <c r="C2802" s="6">
        <v>8</v>
      </c>
      <c r="D2802" s="6">
        <f t="shared" si="559"/>
        <v>18</v>
      </c>
      <c r="E2802" s="5">
        <f t="shared" si="560"/>
        <v>527.07600000000014</v>
      </c>
      <c r="F2802" s="5">
        <f t="shared" si="561"/>
        <v>208.74481527832023</v>
      </c>
      <c r="G2802" s="5">
        <f t="shared" si="562"/>
        <v>397.61499642530839</v>
      </c>
      <c r="H2802" s="5">
        <f t="shared" si="563"/>
        <v>1133.4358117036288</v>
      </c>
      <c r="I2802" s="5">
        <f t="shared" si="564"/>
        <v>720</v>
      </c>
      <c r="J2802" s="5">
        <f t="shared" si="565"/>
        <v>413.43581170362881</v>
      </c>
      <c r="K2802" s="2">
        <f t="shared" si="566"/>
        <v>32177.705064299113</v>
      </c>
      <c r="L2802" s="2">
        <f t="shared" si="567"/>
        <v>69364</v>
      </c>
      <c r="M2802" s="2">
        <f t="shared" si="568"/>
        <v>13200</v>
      </c>
      <c r="N2802" s="6">
        <f t="shared" si="569"/>
        <v>1</v>
      </c>
      <c r="O2802" s="2">
        <f t="shared" si="570"/>
        <v>3986.2949357008874</v>
      </c>
      <c r="P2802" s="2">
        <f t="shared" si="571"/>
        <v>3986.2949357008874</v>
      </c>
    </row>
    <row r="2803" spans="1:16">
      <c r="A2803" s="6">
        <v>4</v>
      </c>
      <c r="B2803" s="6">
        <v>6</v>
      </c>
      <c r="C2803" s="6">
        <v>9</v>
      </c>
      <c r="D2803" s="6">
        <f t="shared" si="559"/>
        <v>19</v>
      </c>
      <c r="E2803" s="5">
        <f t="shared" si="560"/>
        <v>527.07600000000014</v>
      </c>
      <c r="F2803" s="5">
        <f t="shared" si="561"/>
        <v>208.74481527832023</v>
      </c>
      <c r="G2803" s="5">
        <f t="shared" si="562"/>
        <v>452.90833186570285</v>
      </c>
      <c r="H2803" s="5">
        <f t="shared" si="563"/>
        <v>1188.7291471440233</v>
      </c>
      <c r="I2803" s="5">
        <f t="shared" si="564"/>
        <v>720</v>
      </c>
      <c r="J2803" s="5">
        <f t="shared" si="565"/>
        <v>468.72914714402327</v>
      </c>
      <c r="K2803" s="2">
        <f t="shared" si="566"/>
        <v>33137.658804583734</v>
      </c>
      <c r="L2803" s="2">
        <f t="shared" si="567"/>
        <v>72064</v>
      </c>
      <c r="M2803" s="2">
        <f t="shared" si="568"/>
        <v>14080</v>
      </c>
      <c r="N2803" s="6">
        <f t="shared" si="569"/>
        <v>1</v>
      </c>
      <c r="O2803" s="2">
        <f t="shared" si="570"/>
        <v>4846.3411954162657</v>
      </c>
      <c r="P2803" s="2">
        <f t="shared" si="571"/>
        <v>4846.3411954162657</v>
      </c>
    </row>
    <row r="2804" spans="1:16">
      <c r="A2804" s="6">
        <v>4</v>
      </c>
      <c r="B2804" s="6">
        <v>6</v>
      </c>
      <c r="C2804" s="6">
        <v>10</v>
      </c>
      <c r="D2804" s="6">
        <f t="shared" si="559"/>
        <v>20</v>
      </c>
      <c r="E2804" s="5">
        <f t="shared" si="560"/>
        <v>527.07600000000014</v>
      </c>
      <c r="F2804" s="5">
        <f t="shared" si="561"/>
        <v>208.74481527832023</v>
      </c>
      <c r="G2804" s="5">
        <f t="shared" si="562"/>
        <v>509.52187334891573</v>
      </c>
      <c r="H2804" s="5">
        <f t="shared" si="563"/>
        <v>1245.3426886272362</v>
      </c>
      <c r="I2804" s="5">
        <f t="shared" si="564"/>
        <v>720</v>
      </c>
      <c r="J2804" s="5">
        <f t="shared" si="565"/>
        <v>525.34268862723616</v>
      </c>
      <c r="K2804" s="2">
        <f t="shared" si="566"/>
        <v>34120.532788667297</v>
      </c>
      <c r="L2804" s="2">
        <f t="shared" si="567"/>
        <v>74764</v>
      </c>
      <c r="M2804" s="2">
        <f t="shared" si="568"/>
        <v>14960</v>
      </c>
      <c r="N2804" s="6">
        <f t="shared" si="569"/>
        <v>1</v>
      </c>
      <c r="O2804" s="2">
        <f t="shared" si="570"/>
        <v>5683.4672113327033</v>
      </c>
      <c r="P2804" s="2">
        <f t="shared" si="571"/>
        <v>5683.4672113327033</v>
      </c>
    </row>
    <row r="2805" spans="1:16">
      <c r="A2805" s="6">
        <v>4</v>
      </c>
      <c r="B2805" s="6">
        <v>6</v>
      </c>
      <c r="C2805" s="6">
        <v>11</v>
      </c>
      <c r="D2805" s="6">
        <f t="shared" si="559"/>
        <v>21</v>
      </c>
      <c r="E2805" s="5">
        <f t="shared" si="560"/>
        <v>527.07600000000014</v>
      </c>
      <c r="F2805" s="5">
        <f t="shared" si="561"/>
        <v>208.74481527832023</v>
      </c>
      <c r="G2805" s="5">
        <f t="shared" si="562"/>
        <v>567.47998644235474</v>
      </c>
      <c r="H2805" s="5">
        <f t="shared" si="563"/>
        <v>1303.3008017206753</v>
      </c>
      <c r="I2805" s="5">
        <f t="shared" si="564"/>
        <v>720</v>
      </c>
      <c r="J2805" s="5">
        <f t="shared" si="565"/>
        <v>583.30080172067528</v>
      </c>
      <c r="K2805" s="2">
        <f t="shared" si="566"/>
        <v>35126.750029872834</v>
      </c>
      <c r="L2805" s="2">
        <f t="shared" si="567"/>
        <v>77464</v>
      </c>
      <c r="M2805" s="2">
        <f t="shared" si="568"/>
        <v>15840</v>
      </c>
      <c r="N2805" s="6">
        <f t="shared" si="569"/>
        <v>1</v>
      </c>
      <c r="O2805" s="2">
        <f t="shared" si="570"/>
        <v>6497.2499701271663</v>
      </c>
      <c r="P2805" s="2">
        <f t="shared" si="571"/>
        <v>6497.2499701271663</v>
      </c>
    </row>
    <row r="2806" spans="1:16">
      <c r="A2806" s="6">
        <v>4</v>
      </c>
      <c r="B2806" s="6">
        <v>6</v>
      </c>
      <c r="C2806" s="6">
        <v>12</v>
      </c>
      <c r="D2806" s="6">
        <f t="shared" si="559"/>
        <v>22</v>
      </c>
      <c r="E2806" s="5">
        <f t="shared" si="560"/>
        <v>527.07600000000014</v>
      </c>
      <c r="F2806" s="5">
        <f t="shared" si="561"/>
        <v>208.74481527832023</v>
      </c>
      <c r="G2806" s="5">
        <f t="shared" si="562"/>
        <v>626.80743957041921</v>
      </c>
      <c r="H2806" s="5">
        <f t="shared" si="563"/>
        <v>1362.6282548487397</v>
      </c>
      <c r="I2806" s="5">
        <f t="shared" si="564"/>
        <v>720</v>
      </c>
      <c r="J2806" s="5">
        <f t="shared" si="565"/>
        <v>642.62825484873974</v>
      </c>
      <c r="K2806" s="2">
        <f t="shared" si="566"/>
        <v>36156.740535568402</v>
      </c>
      <c r="L2806" s="2">
        <f t="shared" si="567"/>
        <v>80164</v>
      </c>
      <c r="M2806" s="2">
        <f t="shared" si="568"/>
        <v>16720</v>
      </c>
      <c r="N2806" s="6">
        <f t="shared" si="569"/>
        <v>1</v>
      </c>
      <c r="O2806" s="2">
        <f t="shared" si="570"/>
        <v>7287.2594644315977</v>
      </c>
      <c r="P2806" s="2">
        <f t="shared" si="571"/>
        <v>7287.2594644315977</v>
      </c>
    </row>
    <row r="2807" spans="1:16">
      <c r="A2807" s="6">
        <v>4</v>
      </c>
      <c r="B2807" s="6">
        <v>6</v>
      </c>
      <c r="C2807" s="6">
        <v>13</v>
      </c>
      <c r="D2807" s="6">
        <f t="shared" si="559"/>
        <v>23</v>
      </c>
      <c r="E2807" s="5">
        <f t="shared" si="560"/>
        <v>527.07600000000014</v>
      </c>
      <c r="F2807" s="5">
        <f t="shared" si="561"/>
        <v>208.74481527832023</v>
      </c>
      <c r="G2807" s="5">
        <f t="shared" si="562"/>
        <v>687.52941027880343</v>
      </c>
      <c r="H2807" s="5">
        <f t="shared" si="563"/>
        <v>1423.3502255571238</v>
      </c>
      <c r="I2807" s="5">
        <f t="shared" si="564"/>
        <v>720</v>
      </c>
      <c r="J2807" s="5">
        <f t="shared" si="565"/>
        <v>703.35022555712385</v>
      </c>
      <c r="K2807" s="2">
        <f t="shared" si="566"/>
        <v>37210.941415922287</v>
      </c>
      <c r="L2807" s="2">
        <f t="shared" si="567"/>
        <v>82864</v>
      </c>
      <c r="M2807" s="2">
        <f t="shared" si="568"/>
        <v>17600</v>
      </c>
      <c r="N2807" s="6">
        <f t="shared" si="569"/>
        <v>1</v>
      </c>
      <c r="O2807" s="2">
        <f t="shared" si="570"/>
        <v>8053.058584077713</v>
      </c>
      <c r="P2807" s="2">
        <f t="shared" si="571"/>
        <v>8053.058584077713</v>
      </c>
    </row>
    <row r="2808" spans="1:16">
      <c r="A2808" s="6">
        <v>4</v>
      </c>
      <c r="B2808" s="6">
        <v>6</v>
      </c>
      <c r="C2808" s="6">
        <v>14</v>
      </c>
      <c r="D2808" s="6">
        <f t="shared" si="559"/>
        <v>24</v>
      </c>
      <c r="E2808" s="5">
        <f t="shared" si="560"/>
        <v>527.07600000000014</v>
      </c>
      <c r="F2808" s="5">
        <f t="shared" si="561"/>
        <v>208.74481527832023</v>
      </c>
      <c r="G2808" s="5">
        <f t="shared" si="562"/>
        <v>749.67149159246469</v>
      </c>
      <c r="H2808" s="5">
        <f t="shared" si="563"/>
        <v>1485.4923068707851</v>
      </c>
      <c r="I2808" s="5">
        <f t="shared" si="564"/>
        <v>720</v>
      </c>
      <c r="J2808" s="5">
        <f t="shared" si="565"/>
        <v>765.49230687078511</v>
      </c>
      <c r="K2808" s="2">
        <f t="shared" si="566"/>
        <v>38289.796994284465</v>
      </c>
      <c r="L2808" s="2">
        <f t="shared" si="567"/>
        <v>85564</v>
      </c>
      <c r="M2808" s="2">
        <f t="shared" si="568"/>
        <v>18480</v>
      </c>
      <c r="N2808" s="6">
        <f t="shared" si="569"/>
        <v>1</v>
      </c>
      <c r="O2808" s="2">
        <f t="shared" si="570"/>
        <v>8794.2030057155353</v>
      </c>
      <c r="P2808" s="2">
        <f t="shared" si="571"/>
        <v>8794.2030057155353</v>
      </c>
    </row>
    <row r="2809" spans="1:16">
      <c r="A2809" s="6">
        <v>4</v>
      </c>
      <c r="B2809" s="6">
        <v>6</v>
      </c>
      <c r="C2809" s="6">
        <v>15</v>
      </c>
      <c r="D2809" s="6">
        <f t="shared" si="559"/>
        <v>25</v>
      </c>
      <c r="E2809" s="5">
        <f t="shared" si="560"/>
        <v>527.07600000000014</v>
      </c>
      <c r="F2809" s="5">
        <f t="shared" si="561"/>
        <v>208.74481527832023</v>
      </c>
      <c r="G2809" s="5">
        <f t="shared" si="562"/>
        <v>813.25969846861108</v>
      </c>
      <c r="H2809" s="5">
        <f t="shared" si="563"/>
        <v>1549.0805137469315</v>
      </c>
      <c r="I2809" s="5">
        <f t="shared" si="564"/>
        <v>720</v>
      </c>
      <c r="J2809" s="5">
        <f t="shared" si="565"/>
        <v>829.0805137469315</v>
      </c>
      <c r="K2809" s="2">
        <f t="shared" si="566"/>
        <v>39393.758919217558</v>
      </c>
      <c r="L2809" s="2">
        <f t="shared" si="567"/>
        <v>88264</v>
      </c>
      <c r="M2809" s="2">
        <f t="shared" si="568"/>
        <v>19360</v>
      </c>
      <c r="N2809" s="6">
        <f t="shared" si="569"/>
        <v>1</v>
      </c>
      <c r="O2809" s="2">
        <f t="shared" si="570"/>
        <v>9510.2410807824417</v>
      </c>
      <c r="P2809" s="2">
        <f t="shared" si="571"/>
        <v>9510.2410807824417</v>
      </c>
    </row>
    <row r="2810" spans="1:16">
      <c r="A2810" s="6">
        <v>4</v>
      </c>
      <c r="B2810" s="6">
        <v>6</v>
      </c>
      <c r="C2810" s="6">
        <v>16</v>
      </c>
      <c r="D2810" s="6">
        <f t="shared" si="559"/>
        <v>26</v>
      </c>
      <c r="E2810" s="5">
        <f t="shared" si="560"/>
        <v>527.07600000000014</v>
      </c>
      <c r="F2810" s="5">
        <f t="shared" si="561"/>
        <v>208.74481527832023</v>
      </c>
      <c r="G2810" s="5">
        <f t="shared" si="562"/>
        <v>878.32047434610013</v>
      </c>
      <c r="H2810" s="5">
        <f t="shared" si="563"/>
        <v>1614.1412896244206</v>
      </c>
      <c r="I2810" s="5">
        <f t="shared" si="564"/>
        <v>720</v>
      </c>
      <c r="J2810" s="5">
        <f t="shared" si="565"/>
        <v>894.14128962442055</v>
      </c>
      <c r="K2810" s="2">
        <f t="shared" si="566"/>
        <v>40523.286278201747</v>
      </c>
      <c r="L2810" s="2">
        <f t="shared" si="567"/>
        <v>90964</v>
      </c>
      <c r="M2810" s="2">
        <f t="shared" si="568"/>
        <v>20240</v>
      </c>
      <c r="N2810" s="6">
        <f t="shared" si="569"/>
        <v>1</v>
      </c>
      <c r="O2810" s="2">
        <f t="shared" si="570"/>
        <v>10200.713721798253</v>
      </c>
      <c r="P2810" s="2">
        <f t="shared" si="571"/>
        <v>10200.713721798253</v>
      </c>
    </row>
    <row r="2811" spans="1:16">
      <c r="A2811" s="6">
        <v>4</v>
      </c>
      <c r="B2811" s="6">
        <v>6</v>
      </c>
      <c r="C2811" s="6">
        <v>17</v>
      </c>
      <c r="D2811" s="6">
        <f t="shared" si="559"/>
        <v>27</v>
      </c>
      <c r="E2811" s="5">
        <f t="shared" si="560"/>
        <v>527.07600000000014</v>
      </c>
      <c r="F2811" s="5">
        <f t="shared" si="561"/>
        <v>208.74481527832023</v>
      </c>
      <c r="G2811" s="5">
        <f t="shared" si="562"/>
        <v>944.88069779264049</v>
      </c>
      <c r="H2811" s="5">
        <f t="shared" si="563"/>
        <v>1680.701513070961</v>
      </c>
      <c r="I2811" s="5">
        <f t="shared" si="564"/>
        <v>720</v>
      </c>
      <c r="J2811" s="5">
        <f t="shared" si="565"/>
        <v>960.70151307096103</v>
      </c>
      <c r="K2811" s="2">
        <f t="shared" si="566"/>
        <v>41678.845713037517</v>
      </c>
      <c r="L2811" s="2">
        <f t="shared" si="567"/>
        <v>93664</v>
      </c>
      <c r="M2811" s="2">
        <f t="shared" si="568"/>
        <v>21120</v>
      </c>
      <c r="N2811" s="6">
        <f t="shared" si="569"/>
        <v>1</v>
      </c>
      <c r="O2811" s="2">
        <f t="shared" si="570"/>
        <v>10865.154286962483</v>
      </c>
      <c r="P2811" s="2">
        <f t="shared" si="571"/>
        <v>10865.154286962483</v>
      </c>
    </row>
    <row r="2812" spans="1:16">
      <c r="A2812" s="6">
        <v>4</v>
      </c>
      <c r="B2812" s="6">
        <v>6</v>
      </c>
      <c r="C2812" s="6">
        <v>18</v>
      </c>
      <c r="D2812" s="6">
        <f t="shared" si="559"/>
        <v>28</v>
      </c>
      <c r="E2812" s="5">
        <f t="shared" si="560"/>
        <v>527.07600000000014</v>
      </c>
      <c r="F2812" s="5">
        <f t="shared" si="561"/>
        <v>208.74481527832023</v>
      </c>
      <c r="G2812" s="5">
        <f t="shared" si="562"/>
        <v>1012.9676892512279</v>
      </c>
      <c r="H2812" s="5">
        <f t="shared" si="563"/>
        <v>1748.7885045295484</v>
      </c>
      <c r="I2812" s="5">
        <f t="shared" si="564"/>
        <v>720</v>
      </c>
      <c r="J2812" s="5">
        <f t="shared" si="565"/>
        <v>1028.7885045295484</v>
      </c>
      <c r="K2812" s="2">
        <f t="shared" si="566"/>
        <v>42860.911536971325</v>
      </c>
      <c r="L2812" s="2">
        <f t="shared" si="567"/>
        <v>96364</v>
      </c>
      <c r="M2812" s="2">
        <f t="shared" si="568"/>
        <v>22000</v>
      </c>
      <c r="N2812" s="6">
        <f t="shared" si="569"/>
        <v>1</v>
      </c>
      <c r="O2812" s="2">
        <f t="shared" si="570"/>
        <v>11503.088463028675</v>
      </c>
      <c r="P2812" s="2">
        <f t="shared" si="571"/>
        <v>11503.088463028675</v>
      </c>
    </row>
    <row r="2813" spans="1:16">
      <c r="A2813" s="6">
        <v>4</v>
      </c>
      <c r="B2813" s="6">
        <v>6</v>
      </c>
      <c r="C2813" s="6">
        <v>19</v>
      </c>
      <c r="D2813" s="6">
        <f t="shared" si="559"/>
        <v>29</v>
      </c>
      <c r="E2813" s="5">
        <f t="shared" si="560"/>
        <v>527.07600000000014</v>
      </c>
      <c r="F2813" s="5">
        <f t="shared" si="561"/>
        <v>208.74481527832023</v>
      </c>
      <c r="G2813" s="5">
        <f t="shared" si="562"/>
        <v>1082.6092178872495</v>
      </c>
      <c r="H2813" s="5">
        <f t="shared" si="563"/>
        <v>1818.43003316557</v>
      </c>
      <c r="I2813" s="5">
        <f t="shared" si="564"/>
        <v>720</v>
      </c>
      <c r="J2813" s="5">
        <f t="shared" si="565"/>
        <v>1098.43003316557</v>
      </c>
      <c r="K2813" s="2">
        <f t="shared" si="566"/>
        <v>44069.965853568923</v>
      </c>
      <c r="L2813" s="2">
        <f t="shared" si="567"/>
        <v>99064</v>
      </c>
      <c r="M2813" s="2">
        <f t="shared" si="568"/>
        <v>22880</v>
      </c>
      <c r="N2813" s="6">
        <f t="shared" si="569"/>
        <v>1</v>
      </c>
      <c r="O2813" s="2">
        <f t="shared" si="570"/>
        <v>12114.034146431077</v>
      </c>
      <c r="P2813" s="2">
        <f t="shared" si="571"/>
        <v>12114.034146431077</v>
      </c>
    </row>
    <row r="2814" spans="1:16">
      <c r="A2814" s="6">
        <v>4</v>
      </c>
      <c r="B2814" s="6">
        <v>6</v>
      </c>
      <c r="C2814" s="6">
        <v>20</v>
      </c>
      <c r="D2814" s="6">
        <f t="shared" si="559"/>
        <v>30</v>
      </c>
      <c r="E2814" s="5">
        <f t="shared" si="560"/>
        <v>527.07600000000014</v>
      </c>
      <c r="F2814" s="5">
        <f t="shared" si="561"/>
        <v>208.74481527832023</v>
      </c>
      <c r="G2814" s="5">
        <f t="shared" si="562"/>
        <v>1153.8335085377266</v>
      </c>
      <c r="H2814" s="5">
        <f t="shared" si="563"/>
        <v>1889.6543238160471</v>
      </c>
      <c r="I2814" s="5">
        <f t="shared" si="564"/>
        <v>720</v>
      </c>
      <c r="J2814" s="5">
        <f t="shared" si="565"/>
        <v>1169.6543238160471</v>
      </c>
      <c r="K2814" s="2">
        <f t="shared" si="566"/>
        <v>45306.498677361931</v>
      </c>
      <c r="L2814" s="2">
        <f t="shared" si="567"/>
        <v>101764</v>
      </c>
      <c r="M2814" s="2">
        <f t="shared" si="568"/>
        <v>23760</v>
      </c>
      <c r="N2814" s="6">
        <f t="shared" si="569"/>
        <v>1</v>
      </c>
      <c r="O2814" s="2">
        <f t="shared" si="570"/>
        <v>12697.501322638069</v>
      </c>
      <c r="P2814" s="2">
        <f t="shared" si="571"/>
        <v>12697.501322638069</v>
      </c>
    </row>
    <row r="2815" spans="1:16">
      <c r="A2815" s="6">
        <v>4</v>
      </c>
      <c r="B2815" s="6">
        <v>6</v>
      </c>
      <c r="C2815" s="6">
        <v>21</v>
      </c>
      <c r="D2815" s="6">
        <f t="shared" si="559"/>
        <v>31</v>
      </c>
      <c r="E2815" s="5">
        <f t="shared" si="560"/>
        <v>527.07600000000014</v>
      </c>
      <c r="F2815" s="5">
        <f t="shared" si="561"/>
        <v>208.74481527832023</v>
      </c>
      <c r="G2815" s="5">
        <f t="shared" si="562"/>
        <v>1226.6692487641703</v>
      </c>
      <c r="H2815" s="5">
        <f t="shared" si="563"/>
        <v>1962.4900640424908</v>
      </c>
      <c r="I2815" s="5">
        <f t="shared" si="564"/>
        <v>720</v>
      </c>
      <c r="J2815" s="5">
        <f t="shared" si="565"/>
        <v>1242.4900640424908</v>
      </c>
      <c r="K2815" s="2">
        <f t="shared" si="566"/>
        <v>46571.008056293242</v>
      </c>
      <c r="L2815" s="2">
        <f t="shared" si="567"/>
        <v>104464</v>
      </c>
      <c r="M2815" s="2">
        <f t="shared" si="568"/>
        <v>24640</v>
      </c>
      <c r="N2815" s="6">
        <f t="shared" si="569"/>
        <v>1</v>
      </c>
      <c r="O2815" s="2">
        <f t="shared" si="570"/>
        <v>13252.991943706758</v>
      </c>
      <c r="P2815" s="2">
        <f t="shared" si="571"/>
        <v>13252.991943706758</v>
      </c>
    </row>
    <row r="2816" spans="1:16">
      <c r="A2816" s="6">
        <v>4</v>
      </c>
      <c r="B2816" s="6">
        <v>6</v>
      </c>
      <c r="C2816" s="6">
        <v>22</v>
      </c>
      <c r="D2816" s="6">
        <f t="shared" si="559"/>
        <v>32</v>
      </c>
      <c r="E2816" s="5">
        <f t="shared" si="560"/>
        <v>527.07600000000014</v>
      </c>
      <c r="F2816" s="5">
        <f t="shared" si="561"/>
        <v>208.74481527832023</v>
      </c>
      <c r="G2816" s="5">
        <f t="shared" si="562"/>
        <v>1301.1455960105666</v>
      </c>
      <c r="H2816" s="5">
        <f t="shared" si="563"/>
        <v>2036.966411288887</v>
      </c>
      <c r="I2816" s="5">
        <f t="shared" si="564"/>
        <v>720</v>
      </c>
      <c r="J2816" s="5">
        <f t="shared" si="565"/>
        <v>1316.966411288887</v>
      </c>
      <c r="K2816" s="2">
        <f t="shared" si="566"/>
        <v>47864.000195987624</v>
      </c>
      <c r="L2816" s="2">
        <f t="shared" si="567"/>
        <v>107164</v>
      </c>
      <c r="M2816" s="2">
        <f t="shared" si="568"/>
        <v>25520</v>
      </c>
      <c r="N2816" s="6">
        <f t="shared" si="569"/>
        <v>1</v>
      </c>
      <c r="O2816" s="2">
        <f t="shared" si="570"/>
        <v>13779.999804012376</v>
      </c>
      <c r="P2816" s="2">
        <f t="shared" si="571"/>
        <v>13779.999804012376</v>
      </c>
    </row>
    <row r="2817" spans="1:16">
      <c r="A2817" s="6">
        <v>4</v>
      </c>
      <c r="B2817" s="6">
        <v>6</v>
      </c>
      <c r="C2817" s="6">
        <v>23</v>
      </c>
      <c r="D2817" s="6">
        <f t="shared" si="559"/>
        <v>33</v>
      </c>
      <c r="E2817" s="5">
        <f t="shared" si="560"/>
        <v>527.07600000000014</v>
      </c>
      <c r="F2817" s="5">
        <f t="shared" si="561"/>
        <v>208.74481527832023</v>
      </c>
      <c r="G2817" s="5">
        <f t="shared" si="562"/>
        <v>1377.292184868003</v>
      </c>
      <c r="H2817" s="5">
        <f t="shared" si="563"/>
        <v>2113.1130001463234</v>
      </c>
      <c r="I2817" s="5">
        <f t="shared" si="564"/>
        <v>720</v>
      </c>
      <c r="J2817" s="5">
        <f t="shared" si="565"/>
        <v>1393.1130001463234</v>
      </c>
      <c r="K2817" s="2">
        <f t="shared" si="566"/>
        <v>49185.989585873671</v>
      </c>
      <c r="L2817" s="2">
        <f t="shared" si="567"/>
        <v>109864</v>
      </c>
      <c r="M2817" s="2">
        <f t="shared" si="568"/>
        <v>26400</v>
      </c>
      <c r="N2817" s="6">
        <f t="shared" si="569"/>
        <v>1</v>
      </c>
      <c r="O2817" s="2">
        <f t="shared" si="570"/>
        <v>14278.010414126329</v>
      </c>
      <c r="P2817" s="2">
        <f t="shared" si="571"/>
        <v>14278.010414126329</v>
      </c>
    </row>
    <row r="2818" spans="1:16">
      <c r="A2818" s="6">
        <v>4</v>
      </c>
      <c r="B2818" s="6">
        <v>6</v>
      </c>
      <c r="C2818" s="6">
        <v>24</v>
      </c>
      <c r="D2818" s="6">
        <f t="shared" si="559"/>
        <v>34</v>
      </c>
      <c r="E2818" s="5">
        <f t="shared" si="560"/>
        <v>527.07600000000014</v>
      </c>
      <c r="F2818" s="5">
        <f t="shared" si="561"/>
        <v>208.74481527832023</v>
      </c>
      <c r="G2818" s="5">
        <f t="shared" si="562"/>
        <v>1455.1391344474989</v>
      </c>
      <c r="H2818" s="5">
        <f t="shared" si="563"/>
        <v>2190.9599497258196</v>
      </c>
      <c r="I2818" s="5">
        <f t="shared" si="564"/>
        <v>720</v>
      </c>
      <c r="J2818" s="5">
        <f t="shared" si="565"/>
        <v>1470.9599497258196</v>
      </c>
      <c r="K2818" s="2">
        <f t="shared" si="566"/>
        <v>50537.499127184368</v>
      </c>
      <c r="L2818" s="2">
        <f t="shared" si="567"/>
        <v>112564</v>
      </c>
      <c r="M2818" s="2">
        <f t="shared" si="568"/>
        <v>27280</v>
      </c>
      <c r="N2818" s="6">
        <f t="shared" si="569"/>
        <v>1</v>
      </c>
      <c r="O2818" s="2">
        <f t="shared" si="570"/>
        <v>14746.500872815632</v>
      </c>
      <c r="P2818" s="2">
        <f t="shared" si="571"/>
        <v>14746.500872815632</v>
      </c>
    </row>
    <row r="2819" spans="1:16">
      <c r="A2819" s="6">
        <v>4</v>
      </c>
      <c r="B2819" s="6">
        <v>6</v>
      </c>
      <c r="C2819" s="6">
        <v>25</v>
      </c>
      <c r="D2819" s="6">
        <f t="shared" si="559"/>
        <v>35</v>
      </c>
      <c r="E2819" s="5">
        <f t="shared" si="560"/>
        <v>527.07600000000014</v>
      </c>
      <c r="F2819" s="5">
        <f t="shared" si="561"/>
        <v>208.74481527832023</v>
      </c>
      <c r="G2819" s="5">
        <f t="shared" si="562"/>
        <v>1534.7170558625965</v>
      </c>
      <c r="H2819" s="5">
        <f t="shared" si="563"/>
        <v>2270.5378711409166</v>
      </c>
      <c r="I2819" s="5">
        <f t="shared" si="564"/>
        <v>720</v>
      </c>
      <c r="J2819" s="5">
        <f t="shared" si="565"/>
        <v>1550.5378711409166</v>
      </c>
      <c r="K2819" s="2">
        <f t="shared" si="566"/>
        <v>51919.060262863131</v>
      </c>
      <c r="L2819" s="2">
        <f t="shared" si="567"/>
        <v>115264</v>
      </c>
      <c r="M2819" s="2">
        <f t="shared" si="568"/>
        <v>28160</v>
      </c>
      <c r="N2819" s="6">
        <f t="shared" si="569"/>
        <v>1</v>
      </c>
      <c r="O2819" s="2">
        <f t="shared" si="570"/>
        <v>15184.939737136869</v>
      </c>
      <c r="P2819" s="2">
        <f t="shared" si="571"/>
        <v>15184.939737136869</v>
      </c>
    </row>
    <row r="2820" spans="1:16">
      <c r="A2820" s="6">
        <v>4</v>
      </c>
      <c r="B2820" s="6">
        <v>6</v>
      </c>
      <c r="C2820" s="6">
        <v>26</v>
      </c>
      <c r="D2820" s="6">
        <f t="shared" ref="D2820:D2883" si="572">A2820+B2820+C2820</f>
        <v>36</v>
      </c>
      <c r="E2820" s="5">
        <f t="shared" ref="E2820:E2883" si="573">IF(A2820=0,0,A2820*LABOR_HRS_WK_TOM*SEASON_WEEKS*(1+DIM_PCT_TOM)^A2820)</f>
        <v>527.07600000000014</v>
      </c>
      <c r="F2820" s="5">
        <f t="shared" ref="F2820:F2883" si="574">IF(B2820=0,0,B2820*LABOR_HRS_WK_CAR*SEASON_WEEKS*(1+DIM_PCT_CAR)^B2820)</f>
        <v>208.74481527832023</v>
      </c>
      <c r="G2820" s="5">
        <f t="shared" ref="G2820:G2883" si="575">IF(C2820=0,0,C2820*LABOR_HRS_WK_MES*SEASON_WEEKS*(1+DIM_PCT_MES)^C2820)</f>
        <v>1616.0570598233144</v>
      </c>
      <c r="H2820" s="5">
        <f t="shared" ref="H2820:H2883" si="576">E2820+F2820+G2820</f>
        <v>2351.8778751016348</v>
      </c>
      <c r="I2820" s="5">
        <f t="shared" ref="I2820:I2883" si="577">MIN(H2820,FARMER_HRS)</f>
        <v>720</v>
      </c>
      <c r="J2820" s="5">
        <f t="shared" ref="J2820:J2883" si="578">MAX(0,H2820-FARMER_HRS)</f>
        <v>1631.8778751016348</v>
      </c>
      <c r="K2820" s="2">
        <f t="shared" ref="K2820:K2883" si="579">I2820*FARMER_RATE+J2820*TEMP_WORKER_RATE</f>
        <v>53331.213109403383</v>
      </c>
      <c r="L2820" s="2">
        <f t="shared" ref="L2820:L2883" si="580">A2820*PRICE_TOM+B2820*PRICE_CAR+C2820*PRICE_MES</f>
        <v>117964</v>
      </c>
      <c r="M2820" s="2">
        <f t="shared" ref="M2820:M2883" si="581">A2820*FERT_BED_TOM+B2820*FERT_BED_CAR+C2820*FERT_BED_MES</f>
        <v>29040</v>
      </c>
      <c r="N2820" s="6">
        <f t="shared" ref="N2820:N2883" si="582">IF(AND(D2820&lt;=TOTAL_BEDS,J2820&lt;=TEMP_WORKER_MAX*TEMP_WORKER_HRS),1,0)</f>
        <v>1</v>
      </c>
      <c r="O2820" s="2">
        <f t="shared" ref="O2820:O2883" si="583">L2820-M2820-K2820-FIXED_COSTS</f>
        <v>15592.786890596617</v>
      </c>
      <c r="P2820" s="2">
        <f t="shared" ref="P2820:P2883" si="584">IF(N2820=1,O2820,"")</f>
        <v>15592.786890596617</v>
      </c>
    </row>
    <row r="2821" spans="1:16">
      <c r="A2821" s="6">
        <v>4</v>
      </c>
      <c r="B2821" s="6">
        <v>6</v>
      </c>
      <c r="C2821" s="6">
        <v>27</v>
      </c>
      <c r="D2821" s="6">
        <f t="shared" si="572"/>
        <v>37</v>
      </c>
      <c r="E2821" s="5">
        <f t="shared" si="573"/>
        <v>527.07600000000014</v>
      </c>
      <c r="F2821" s="5">
        <f t="shared" si="574"/>
        <v>208.74481527832023</v>
      </c>
      <c r="G2821" s="5">
        <f t="shared" si="575"/>
        <v>1699.1907643430709</v>
      </c>
      <c r="H2821" s="5">
        <f t="shared" si="576"/>
        <v>2435.0115796213913</v>
      </c>
      <c r="I2821" s="5">
        <f t="shared" si="577"/>
        <v>720</v>
      </c>
      <c r="J2821" s="5">
        <f t="shared" si="578"/>
        <v>1715.0115796213913</v>
      </c>
      <c r="K2821" s="2">
        <f t="shared" si="579"/>
        <v>54774.506590649151</v>
      </c>
      <c r="L2821" s="2">
        <f t="shared" si="580"/>
        <v>120664</v>
      </c>
      <c r="M2821" s="2">
        <f t="shared" si="581"/>
        <v>29920</v>
      </c>
      <c r="N2821" s="6">
        <f t="shared" si="582"/>
        <v>1</v>
      </c>
      <c r="O2821" s="2">
        <f t="shared" si="583"/>
        <v>15969.493409350849</v>
      </c>
      <c r="P2821" s="2">
        <f t="shared" si="584"/>
        <v>15969.493409350849</v>
      </c>
    </row>
    <row r="2822" spans="1:16">
      <c r="A2822" s="6">
        <v>4</v>
      </c>
      <c r="B2822" s="6">
        <v>6</v>
      </c>
      <c r="C2822" s="6">
        <v>28</v>
      </c>
      <c r="D2822" s="6">
        <f t="shared" si="572"/>
        <v>38</v>
      </c>
      <c r="E2822" s="5">
        <f t="shared" si="573"/>
        <v>527.07600000000014</v>
      </c>
      <c r="F2822" s="5">
        <f t="shared" si="574"/>
        <v>208.74481527832023</v>
      </c>
      <c r="G2822" s="5">
        <f t="shared" si="575"/>
        <v>1784.1503025602246</v>
      </c>
      <c r="H2822" s="5">
        <f t="shared" si="576"/>
        <v>2519.9711178385451</v>
      </c>
      <c r="I2822" s="5">
        <f t="shared" si="577"/>
        <v>720</v>
      </c>
      <c r="J2822" s="5">
        <f t="shared" si="578"/>
        <v>1799.9711178385451</v>
      </c>
      <c r="K2822" s="2">
        <f t="shared" si="579"/>
        <v>56249.49857358585</v>
      </c>
      <c r="L2822" s="2">
        <f t="shared" si="580"/>
        <v>123364</v>
      </c>
      <c r="M2822" s="2">
        <f t="shared" si="581"/>
        <v>30800</v>
      </c>
      <c r="N2822" s="6">
        <f t="shared" si="582"/>
        <v>1</v>
      </c>
      <c r="O2822" s="2">
        <f t="shared" si="583"/>
        <v>16314.50142641415</v>
      </c>
      <c r="P2822" s="2">
        <f t="shared" si="584"/>
        <v>16314.50142641415</v>
      </c>
    </row>
    <row r="2823" spans="1:16">
      <c r="A2823" s="6">
        <v>4</v>
      </c>
      <c r="B2823" s="6">
        <v>6</v>
      </c>
      <c r="C2823" s="6">
        <v>29</v>
      </c>
      <c r="D2823" s="6">
        <f t="shared" si="572"/>
        <v>39</v>
      </c>
      <c r="E2823" s="5">
        <f t="shared" si="573"/>
        <v>527.07600000000014</v>
      </c>
      <c r="F2823" s="5">
        <f t="shared" si="574"/>
        <v>208.74481527832023</v>
      </c>
      <c r="G2823" s="5">
        <f t="shared" si="575"/>
        <v>1870.9683306758782</v>
      </c>
      <c r="H2823" s="5">
        <f t="shared" si="576"/>
        <v>2606.7891459541988</v>
      </c>
      <c r="I2823" s="5">
        <f t="shared" si="577"/>
        <v>720</v>
      </c>
      <c r="J2823" s="5">
        <f t="shared" si="578"/>
        <v>1886.7891459541988</v>
      </c>
      <c r="K2823" s="2">
        <f t="shared" si="579"/>
        <v>57756.756006149284</v>
      </c>
      <c r="L2823" s="2">
        <f t="shared" si="580"/>
        <v>126064</v>
      </c>
      <c r="M2823" s="2">
        <f t="shared" si="581"/>
        <v>31680</v>
      </c>
      <c r="N2823" s="6">
        <f t="shared" si="582"/>
        <v>1</v>
      </c>
      <c r="O2823" s="2">
        <f t="shared" si="583"/>
        <v>16627.243993850716</v>
      </c>
      <c r="P2823" s="2">
        <f t="shared" si="584"/>
        <v>16627.243993850716</v>
      </c>
    </row>
    <row r="2824" spans="1:16">
      <c r="A2824" s="6">
        <v>4</v>
      </c>
      <c r="B2824" s="6">
        <v>6</v>
      </c>
      <c r="C2824" s="6">
        <v>30</v>
      </c>
      <c r="D2824" s="6">
        <f t="shared" si="572"/>
        <v>40</v>
      </c>
      <c r="E2824" s="5">
        <f t="shared" si="573"/>
        <v>527.07600000000014</v>
      </c>
      <c r="F2824" s="5">
        <f t="shared" si="574"/>
        <v>208.74481527832023</v>
      </c>
      <c r="G2824" s="5">
        <f t="shared" si="575"/>
        <v>1959.6780360096488</v>
      </c>
      <c r="H2824" s="5">
        <f t="shared" si="576"/>
        <v>2695.498851287969</v>
      </c>
      <c r="I2824" s="5">
        <f t="shared" si="577"/>
        <v>720</v>
      </c>
      <c r="J2824" s="5">
        <f t="shared" si="578"/>
        <v>1975.498851287969</v>
      </c>
      <c r="K2824" s="2">
        <f t="shared" si="579"/>
        <v>59296.855057082794</v>
      </c>
      <c r="L2824" s="2">
        <f t="shared" si="580"/>
        <v>128764</v>
      </c>
      <c r="M2824" s="2">
        <f t="shared" si="581"/>
        <v>32560</v>
      </c>
      <c r="N2824" s="6">
        <f t="shared" si="582"/>
        <v>1</v>
      </c>
      <c r="O2824" s="2">
        <f t="shared" si="583"/>
        <v>16907.144942917206</v>
      </c>
      <c r="P2824" s="2">
        <f t="shared" si="584"/>
        <v>16907.144942917206</v>
      </c>
    </row>
    <row r="2825" spans="1:16">
      <c r="A2825" s="6">
        <v>4</v>
      </c>
      <c r="B2825" s="6">
        <v>7</v>
      </c>
      <c r="C2825" s="6">
        <v>0</v>
      </c>
      <c r="D2825" s="6">
        <f t="shared" si="572"/>
        <v>11</v>
      </c>
      <c r="E2825" s="5">
        <f t="shared" si="573"/>
        <v>527.07600000000014</v>
      </c>
      <c r="F2825" s="5">
        <f t="shared" si="574"/>
        <v>249.62400827032465</v>
      </c>
      <c r="G2825" s="5">
        <f t="shared" si="575"/>
        <v>0</v>
      </c>
      <c r="H2825" s="5">
        <f t="shared" si="576"/>
        <v>776.70000827032482</v>
      </c>
      <c r="I2825" s="5">
        <f t="shared" si="577"/>
        <v>720</v>
      </c>
      <c r="J2825" s="5">
        <f t="shared" si="578"/>
        <v>56.700008270324815</v>
      </c>
      <c r="K2825" s="2">
        <f t="shared" si="579"/>
        <v>25984.375143582027</v>
      </c>
      <c r="L2825" s="2">
        <f t="shared" si="580"/>
        <v>49858</v>
      </c>
      <c r="M2825" s="2">
        <f t="shared" si="581"/>
        <v>6600</v>
      </c>
      <c r="N2825" s="6">
        <f t="shared" si="582"/>
        <v>1</v>
      </c>
      <c r="O2825" s="2">
        <f t="shared" si="583"/>
        <v>-2726.3751435820268</v>
      </c>
      <c r="P2825" s="2">
        <f t="shared" si="584"/>
        <v>-2726.3751435820268</v>
      </c>
    </row>
    <row r="2826" spans="1:16">
      <c r="A2826" s="6">
        <v>4</v>
      </c>
      <c r="B2826" s="6">
        <v>7</v>
      </c>
      <c r="C2826" s="6">
        <v>1</v>
      </c>
      <c r="D2826" s="6">
        <f t="shared" si="572"/>
        <v>12</v>
      </c>
      <c r="E2826" s="5">
        <f t="shared" si="573"/>
        <v>527.07600000000014</v>
      </c>
      <c r="F2826" s="5">
        <f t="shared" si="574"/>
        <v>249.62400827032465</v>
      </c>
      <c r="G2826" s="5">
        <f t="shared" si="575"/>
        <v>45.5625</v>
      </c>
      <c r="H2826" s="5">
        <f t="shared" si="576"/>
        <v>822.26250827032482</v>
      </c>
      <c r="I2826" s="5">
        <f t="shared" si="577"/>
        <v>720</v>
      </c>
      <c r="J2826" s="5">
        <f t="shared" si="578"/>
        <v>102.26250827032482</v>
      </c>
      <c r="K2826" s="2">
        <f t="shared" si="579"/>
        <v>26775.390768582027</v>
      </c>
      <c r="L2826" s="2">
        <f t="shared" si="580"/>
        <v>52558</v>
      </c>
      <c r="M2826" s="2">
        <f t="shared" si="581"/>
        <v>7480</v>
      </c>
      <c r="N2826" s="6">
        <f t="shared" si="582"/>
        <v>1</v>
      </c>
      <c r="O2826" s="2">
        <f t="shared" si="583"/>
        <v>-1697.3907685820268</v>
      </c>
      <c r="P2826" s="2">
        <f t="shared" si="584"/>
        <v>-1697.3907685820268</v>
      </c>
    </row>
    <row r="2827" spans="1:16">
      <c r="A2827" s="6">
        <v>4</v>
      </c>
      <c r="B2827" s="6">
        <v>7</v>
      </c>
      <c r="C2827" s="6">
        <v>2</v>
      </c>
      <c r="D2827" s="6">
        <f t="shared" si="572"/>
        <v>13</v>
      </c>
      <c r="E2827" s="5">
        <f t="shared" si="573"/>
        <v>527.07600000000014</v>
      </c>
      <c r="F2827" s="5">
        <f t="shared" si="574"/>
        <v>249.62400827032465</v>
      </c>
      <c r="G2827" s="5">
        <f t="shared" si="575"/>
        <v>92.264062499999994</v>
      </c>
      <c r="H2827" s="5">
        <f t="shared" si="576"/>
        <v>868.96407077032484</v>
      </c>
      <c r="I2827" s="5">
        <f t="shared" si="577"/>
        <v>720</v>
      </c>
      <c r="J2827" s="5">
        <f t="shared" si="578"/>
        <v>148.96407077032484</v>
      </c>
      <c r="K2827" s="2">
        <f t="shared" si="579"/>
        <v>27586.181784207027</v>
      </c>
      <c r="L2827" s="2">
        <f t="shared" si="580"/>
        <v>55258</v>
      </c>
      <c r="M2827" s="2">
        <f t="shared" si="581"/>
        <v>8360</v>
      </c>
      <c r="N2827" s="6">
        <f t="shared" si="582"/>
        <v>1</v>
      </c>
      <c r="O2827" s="2">
        <f t="shared" si="583"/>
        <v>-688.18178420702679</v>
      </c>
      <c r="P2827" s="2">
        <f t="shared" si="584"/>
        <v>-688.18178420702679</v>
      </c>
    </row>
    <row r="2828" spans="1:16">
      <c r="A2828" s="6">
        <v>4</v>
      </c>
      <c r="B2828" s="6">
        <v>7</v>
      </c>
      <c r="C2828" s="6">
        <v>3</v>
      </c>
      <c r="D2828" s="6">
        <f t="shared" si="572"/>
        <v>14</v>
      </c>
      <c r="E2828" s="5">
        <f t="shared" si="573"/>
        <v>527.07600000000014</v>
      </c>
      <c r="F2828" s="5">
        <f t="shared" si="574"/>
        <v>249.62400827032465</v>
      </c>
      <c r="G2828" s="5">
        <f t="shared" si="575"/>
        <v>140.12604492187498</v>
      </c>
      <c r="H2828" s="5">
        <f t="shared" si="576"/>
        <v>916.82605319219977</v>
      </c>
      <c r="I2828" s="5">
        <f t="shared" si="577"/>
        <v>720</v>
      </c>
      <c r="J2828" s="5">
        <f t="shared" si="578"/>
        <v>196.82605319219977</v>
      </c>
      <c r="K2828" s="2">
        <f t="shared" si="579"/>
        <v>28417.118979031246</v>
      </c>
      <c r="L2828" s="2">
        <f t="shared" si="580"/>
        <v>57958</v>
      </c>
      <c r="M2828" s="2">
        <f t="shared" si="581"/>
        <v>9240</v>
      </c>
      <c r="N2828" s="6">
        <f t="shared" si="582"/>
        <v>1</v>
      </c>
      <c r="O2828" s="2">
        <f t="shared" si="583"/>
        <v>300.88102096875446</v>
      </c>
      <c r="P2828" s="2">
        <f t="shared" si="584"/>
        <v>300.88102096875446</v>
      </c>
    </row>
    <row r="2829" spans="1:16">
      <c r="A2829" s="6">
        <v>4</v>
      </c>
      <c r="B2829" s="6">
        <v>7</v>
      </c>
      <c r="C2829" s="6">
        <v>4</v>
      </c>
      <c r="D2829" s="6">
        <f t="shared" si="572"/>
        <v>15</v>
      </c>
      <c r="E2829" s="5">
        <f t="shared" si="573"/>
        <v>527.07600000000014</v>
      </c>
      <c r="F2829" s="5">
        <f t="shared" si="574"/>
        <v>249.62400827032465</v>
      </c>
      <c r="G2829" s="5">
        <f t="shared" si="575"/>
        <v>189.17016064453125</v>
      </c>
      <c r="H2829" s="5">
        <f t="shared" si="576"/>
        <v>965.87016891485609</v>
      </c>
      <c r="I2829" s="5">
        <f t="shared" si="577"/>
        <v>720</v>
      </c>
      <c r="J2829" s="5">
        <f t="shared" si="578"/>
        <v>245.87016891485609</v>
      </c>
      <c r="K2829" s="2">
        <f t="shared" si="579"/>
        <v>29268.579321438476</v>
      </c>
      <c r="L2829" s="2">
        <f t="shared" si="580"/>
        <v>60658</v>
      </c>
      <c r="M2829" s="2">
        <f t="shared" si="581"/>
        <v>10120</v>
      </c>
      <c r="N2829" s="6">
        <f t="shared" si="582"/>
        <v>1</v>
      </c>
      <c r="O2829" s="2">
        <f t="shared" si="583"/>
        <v>1269.4206785615243</v>
      </c>
      <c r="P2829" s="2">
        <f t="shared" si="584"/>
        <v>1269.4206785615243</v>
      </c>
    </row>
    <row r="2830" spans="1:16">
      <c r="A2830" s="6">
        <v>4</v>
      </c>
      <c r="B2830" s="6">
        <v>7</v>
      </c>
      <c r="C2830" s="6">
        <v>5</v>
      </c>
      <c r="D2830" s="6">
        <f t="shared" si="572"/>
        <v>16</v>
      </c>
      <c r="E2830" s="5">
        <f t="shared" si="573"/>
        <v>527.07600000000014</v>
      </c>
      <c r="F2830" s="5">
        <f t="shared" si="574"/>
        <v>249.62400827032465</v>
      </c>
      <c r="G2830" s="5">
        <f t="shared" si="575"/>
        <v>239.41848456573481</v>
      </c>
      <c r="H2830" s="5">
        <f t="shared" si="576"/>
        <v>1016.1184928360597</v>
      </c>
      <c r="I2830" s="5">
        <f t="shared" si="577"/>
        <v>720</v>
      </c>
      <c r="J2830" s="5">
        <f t="shared" si="578"/>
        <v>296.11849283605966</v>
      </c>
      <c r="K2830" s="2">
        <f t="shared" si="579"/>
        <v>30140.94605618159</v>
      </c>
      <c r="L2830" s="2">
        <f t="shared" si="580"/>
        <v>63358</v>
      </c>
      <c r="M2830" s="2">
        <f t="shared" si="581"/>
        <v>11000</v>
      </c>
      <c r="N2830" s="6">
        <f t="shared" si="582"/>
        <v>1</v>
      </c>
      <c r="O2830" s="2">
        <f t="shared" si="583"/>
        <v>2217.0539438184096</v>
      </c>
      <c r="P2830" s="2">
        <f t="shared" si="584"/>
        <v>2217.0539438184096</v>
      </c>
    </row>
    <row r="2831" spans="1:16">
      <c r="A2831" s="6">
        <v>4</v>
      </c>
      <c r="B2831" s="6">
        <v>7</v>
      </c>
      <c r="C2831" s="6">
        <v>6</v>
      </c>
      <c r="D2831" s="6">
        <f t="shared" si="572"/>
        <v>17</v>
      </c>
      <c r="E2831" s="5">
        <f t="shared" si="573"/>
        <v>527.07600000000014</v>
      </c>
      <c r="F2831" s="5">
        <f t="shared" si="574"/>
        <v>249.62400827032465</v>
      </c>
      <c r="G2831" s="5">
        <f t="shared" si="575"/>
        <v>290.89345874736784</v>
      </c>
      <c r="H2831" s="5">
        <f t="shared" si="576"/>
        <v>1067.5934670176925</v>
      </c>
      <c r="I2831" s="5">
        <f t="shared" si="577"/>
        <v>720</v>
      </c>
      <c r="J2831" s="5">
        <f t="shared" si="578"/>
        <v>347.59346701769255</v>
      </c>
      <c r="K2831" s="2">
        <f t="shared" si="579"/>
        <v>31034.608802390496</v>
      </c>
      <c r="L2831" s="2">
        <f t="shared" si="580"/>
        <v>66058</v>
      </c>
      <c r="M2831" s="2">
        <f t="shared" si="581"/>
        <v>11880</v>
      </c>
      <c r="N2831" s="6">
        <f t="shared" si="582"/>
        <v>1</v>
      </c>
      <c r="O2831" s="2">
        <f t="shared" si="583"/>
        <v>3143.3911976095042</v>
      </c>
      <c r="P2831" s="2">
        <f t="shared" si="584"/>
        <v>3143.3911976095042</v>
      </c>
    </row>
    <row r="2832" spans="1:16">
      <c r="A2832" s="6">
        <v>4</v>
      </c>
      <c r="B2832" s="6">
        <v>7</v>
      </c>
      <c r="C2832" s="6">
        <v>7</v>
      </c>
      <c r="D2832" s="6">
        <f t="shared" si="572"/>
        <v>18</v>
      </c>
      <c r="E2832" s="5">
        <f t="shared" si="573"/>
        <v>527.07600000000014</v>
      </c>
      <c r="F2832" s="5">
        <f t="shared" si="574"/>
        <v>249.62400827032465</v>
      </c>
      <c r="G2832" s="5">
        <f t="shared" si="575"/>
        <v>343.61789814532818</v>
      </c>
      <c r="H2832" s="5">
        <f t="shared" si="576"/>
        <v>1120.3179064156529</v>
      </c>
      <c r="I2832" s="5">
        <f t="shared" si="577"/>
        <v>720</v>
      </c>
      <c r="J2832" s="5">
        <f t="shared" si="578"/>
        <v>400.31790641565294</v>
      </c>
      <c r="K2832" s="2">
        <f t="shared" si="579"/>
        <v>31949.96365304953</v>
      </c>
      <c r="L2832" s="2">
        <f t="shared" si="580"/>
        <v>68758</v>
      </c>
      <c r="M2832" s="2">
        <f t="shared" si="581"/>
        <v>12760</v>
      </c>
      <c r="N2832" s="6">
        <f t="shared" si="582"/>
        <v>1</v>
      </c>
      <c r="O2832" s="2">
        <f t="shared" si="583"/>
        <v>4048.03634695047</v>
      </c>
      <c r="P2832" s="2">
        <f t="shared" si="584"/>
        <v>4048.03634695047</v>
      </c>
    </row>
    <row r="2833" spans="1:16">
      <c r="A2833" s="6">
        <v>4</v>
      </c>
      <c r="B2833" s="6">
        <v>7</v>
      </c>
      <c r="C2833" s="6">
        <v>8</v>
      </c>
      <c r="D2833" s="6">
        <f t="shared" si="572"/>
        <v>19</v>
      </c>
      <c r="E2833" s="5">
        <f t="shared" si="573"/>
        <v>527.07600000000014</v>
      </c>
      <c r="F2833" s="5">
        <f t="shared" si="574"/>
        <v>249.62400827032465</v>
      </c>
      <c r="G2833" s="5">
        <f t="shared" si="575"/>
        <v>397.61499642530839</v>
      </c>
      <c r="H2833" s="5">
        <f t="shared" si="576"/>
        <v>1174.3150046956332</v>
      </c>
      <c r="I2833" s="5">
        <f t="shared" si="577"/>
        <v>720</v>
      </c>
      <c r="J2833" s="5">
        <f t="shared" si="578"/>
        <v>454.31500469563321</v>
      </c>
      <c r="K2833" s="2">
        <f t="shared" si="579"/>
        <v>32887.413275965853</v>
      </c>
      <c r="L2833" s="2">
        <f t="shared" si="580"/>
        <v>71458</v>
      </c>
      <c r="M2833" s="2">
        <f t="shared" si="581"/>
        <v>13640</v>
      </c>
      <c r="N2833" s="6">
        <f t="shared" si="582"/>
        <v>1</v>
      </c>
      <c r="O2833" s="2">
        <f t="shared" si="583"/>
        <v>4930.5867240341468</v>
      </c>
      <c r="P2833" s="2">
        <f t="shared" si="584"/>
        <v>4930.5867240341468</v>
      </c>
    </row>
    <row r="2834" spans="1:16">
      <c r="A2834" s="6">
        <v>4</v>
      </c>
      <c r="B2834" s="6">
        <v>7</v>
      </c>
      <c r="C2834" s="6">
        <v>9</v>
      </c>
      <c r="D2834" s="6">
        <f t="shared" si="572"/>
        <v>20</v>
      </c>
      <c r="E2834" s="5">
        <f t="shared" si="573"/>
        <v>527.07600000000014</v>
      </c>
      <c r="F2834" s="5">
        <f t="shared" si="574"/>
        <v>249.62400827032465</v>
      </c>
      <c r="G2834" s="5">
        <f t="shared" si="575"/>
        <v>452.90833186570285</v>
      </c>
      <c r="H2834" s="5">
        <f t="shared" si="576"/>
        <v>1229.6083401360277</v>
      </c>
      <c r="I2834" s="5">
        <f t="shared" si="577"/>
        <v>720</v>
      </c>
      <c r="J2834" s="5">
        <f t="shared" si="578"/>
        <v>509.60834013602766</v>
      </c>
      <c r="K2834" s="2">
        <f t="shared" si="579"/>
        <v>33847.367016250479</v>
      </c>
      <c r="L2834" s="2">
        <f t="shared" si="580"/>
        <v>74158</v>
      </c>
      <c r="M2834" s="2">
        <f t="shared" si="581"/>
        <v>14520</v>
      </c>
      <c r="N2834" s="6">
        <f t="shared" si="582"/>
        <v>1</v>
      </c>
      <c r="O2834" s="2">
        <f t="shared" si="583"/>
        <v>5790.6329837495214</v>
      </c>
      <c r="P2834" s="2">
        <f t="shared" si="584"/>
        <v>5790.6329837495214</v>
      </c>
    </row>
    <row r="2835" spans="1:16">
      <c r="A2835" s="6">
        <v>4</v>
      </c>
      <c r="B2835" s="6">
        <v>7</v>
      </c>
      <c r="C2835" s="6">
        <v>10</v>
      </c>
      <c r="D2835" s="6">
        <f t="shared" si="572"/>
        <v>21</v>
      </c>
      <c r="E2835" s="5">
        <f t="shared" si="573"/>
        <v>527.07600000000014</v>
      </c>
      <c r="F2835" s="5">
        <f t="shared" si="574"/>
        <v>249.62400827032465</v>
      </c>
      <c r="G2835" s="5">
        <f t="shared" si="575"/>
        <v>509.52187334891573</v>
      </c>
      <c r="H2835" s="5">
        <f t="shared" si="576"/>
        <v>1286.2218816192405</v>
      </c>
      <c r="I2835" s="5">
        <f t="shared" si="577"/>
        <v>720</v>
      </c>
      <c r="J2835" s="5">
        <f t="shared" si="578"/>
        <v>566.22188161924055</v>
      </c>
      <c r="K2835" s="2">
        <f t="shared" si="579"/>
        <v>34830.241000334034</v>
      </c>
      <c r="L2835" s="2">
        <f t="shared" si="580"/>
        <v>76858</v>
      </c>
      <c r="M2835" s="2">
        <f t="shared" si="581"/>
        <v>15400</v>
      </c>
      <c r="N2835" s="6">
        <f t="shared" si="582"/>
        <v>1</v>
      </c>
      <c r="O2835" s="2">
        <f t="shared" si="583"/>
        <v>6627.7589996659663</v>
      </c>
      <c r="P2835" s="2">
        <f t="shared" si="584"/>
        <v>6627.7589996659663</v>
      </c>
    </row>
    <row r="2836" spans="1:16">
      <c r="A2836" s="6">
        <v>4</v>
      </c>
      <c r="B2836" s="6">
        <v>7</v>
      </c>
      <c r="C2836" s="6">
        <v>11</v>
      </c>
      <c r="D2836" s="6">
        <f t="shared" si="572"/>
        <v>22</v>
      </c>
      <c r="E2836" s="5">
        <f t="shared" si="573"/>
        <v>527.07600000000014</v>
      </c>
      <c r="F2836" s="5">
        <f t="shared" si="574"/>
        <v>249.62400827032465</v>
      </c>
      <c r="G2836" s="5">
        <f t="shared" si="575"/>
        <v>567.47998644235474</v>
      </c>
      <c r="H2836" s="5">
        <f t="shared" si="576"/>
        <v>1344.1799947126797</v>
      </c>
      <c r="I2836" s="5">
        <f t="shared" si="577"/>
        <v>720</v>
      </c>
      <c r="J2836" s="5">
        <f t="shared" si="578"/>
        <v>624.17999471267967</v>
      </c>
      <c r="K2836" s="2">
        <f t="shared" si="579"/>
        <v>35836.458241539578</v>
      </c>
      <c r="L2836" s="2">
        <f t="shared" si="580"/>
        <v>79558</v>
      </c>
      <c r="M2836" s="2">
        <f t="shared" si="581"/>
        <v>16280</v>
      </c>
      <c r="N2836" s="6">
        <f t="shared" si="582"/>
        <v>1</v>
      </c>
      <c r="O2836" s="2">
        <f t="shared" si="583"/>
        <v>7441.541758460422</v>
      </c>
      <c r="P2836" s="2">
        <f t="shared" si="584"/>
        <v>7441.541758460422</v>
      </c>
    </row>
    <row r="2837" spans="1:16">
      <c r="A2837" s="6">
        <v>4</v>
      </c>
      <c r="B2837" s="6">
        <v>7</v>
      </c>
      <c r="C2837" s="6">
        <v>12</v>
      </c>
      <c r="D2837" s="6">
        <f t="shared" si="572"/>
        <v>23</v>
      </c>
      <c r="E2837" s="5">
        <f t="shared" si="573"/>
        <v>527.07600000000014</v>
      </c>
      <c r="F2837" s="5">
        <f t="shared" si="574"/>
        <v>249.62400827032465</v>
      </c>
      <c r="G2837" s="5">
        <f t="shared" si="575"/>
        <v>626.80743957041921</v>
      </c>
      <c r="H2837" s="5">
        <f t="shared" si="576"/>
        <v>1403.5074478407441</v>
      </c>
      <c r="I2837" s="5">
        <f t="shared" si="577"/>
        <v>720</v>
      </c>
      <c r="J2837" s="5">
        <f t="shared" si="578"/>
        <v>683.50744784074413</v>
      </c>
      <c r="K2837" s="2">
        <f t="shared" si="579"/>
        <v>36866.448747235139</v>
      </c>
      <c r="L2837" s="2">
        <f t="shared" si="580"/>
        <v>82258</v>
      </c>
      <c r="M2837" s="2">
        <f t="shared" si="581"/>
        <v>17160</v>
      </c>
      <c r="N2837" s="6">
        <f t="shared" si="582"/>
        <v>1</v>
      </c>
      <c r="O2837" s="2">
        <f t="shared" si="583"/>
        <v>8231.5512527648607</v>
      </c>
      <c r="P2837" s="2">
        <f t="shared" si="584"/>
        <v>8231.5512527648607</v>
      </c>
    </row>
    <row r="2838" spans="1:16">
      <c r="A2838" s="6">
        <v>4</v>
      </c>
      <c r="B2838" s="6">
        <v>7</v>
      </c>
      <c r="C2838" s="6">
        <v>13</v>
      </c>
      <c r="D2838" s="6">
        <f t="shared" si="572"/>
        <v>24</v>
      </c>
      <c r="E2838" s="5">
        <f t="shared" si="573"/>
        <v>527.07600000000014</v>
      </c>
      <c r="F2838" s="5">
        <f t="shared" si="574"/>
        <v>249.62400827032465</v>
      </c>
      <c r="G2838" s="5">
        <f t="shared" si="575"/>
        <v>687.52941027880343</v>
      </c>
      <c r="H2838" s="5">
        <f t="shared" si="576"/>
        <v>1464.2294185491282</v>
      </c>
      <c r="I2838" s="5">
        <f t="shared" si="577"/>
        <v>720</v>
      </c>
      <c r="J2838" s="5">
        <f t="shared" si="578"/>
        <v>744.22941854912824</v>
      </c>
      <c r="K2838" s="2">
        <f t="shared" si="579"/>
        <v>37920.649627589031</v>
      </c>
      <c r="L2838" s="2">
        <f t="shared" si="580"/>
        <v>84958</v>
      </c>
      <c r="M2838" s="2">
        <f t="shared" si="581"/>
        <v>18040</v>
      </c>
      <c r="N2838" s="6">
        <f t="shared" si="582"/>
        <v>1</v>
      </c>
      <c r="O2838" s="2">
        <f t="shared" si="583"/>
        <v>8997.3503724109687</v>
      </c>
      <c r="P2838" s="2">
        <f t="shared" si="584"/>
        <v>8997.3503724109687</v>
      </c>
    </row>
    <row r="2839" spans="1:16">
      <c r="A2839" s="6">
        <v>4</v>
      </c>
      <c r="B2839" s="6">
        <v>7</v>
      </c>
      <c r="C2839" s="6">
        <v>14</v>
      </c>
      <c r="D2839" s="6">
        <f t="shared" si="572"/>
        <v>25</v>
      </c>
      <c r="E2839" s="5">
        <f t="shared" si="573"/>
        <v>527.07600000000014</v>
      </c>
      <c r="F2839" s="5">
        <f t="shared" si="574"/>
        <v>249.62400827032465</v>
      </c>
      <c r="G2839" s="5">
        <f t="shared" si="575"/>
        <v>749.67149159246469</v>
      </c>
      <c r="H2839" s="5">
        <f t="shared" si="576"/>
        <v>1526.3714998627895</v>
      </c>
      <c r="I2839" s="5">
        <f t="shared" si="577"/>
        <v>720</v>
      </c>
      <c r="J2839" s="5">
        <f t="shared" si="578"/>
        <v>806.37149986278951</v>
      </c>
      <c r="K2839" s="2">
        <f t="shared" si="579"/>
        <v>38999.505205951209</v>
      </c>
      <c r="L2839" s="2">
        <f t="shared" si="580"/>
        <v>87658</v>
      </c>
      <c r="M2839" s="2">
        <f t="shared" si="581"/>
        <v>18920</v>
      </c>
      <c r="N2839" s="6">
        <f t="shared" si="582"/>
        <v>1</v>
      </c>
      <c r="O2839" s="2">
        <f t="shared" si="583"/>
        <v>9738.4947940487909</v>
      </c>
      <c r="P2839" s="2">
        <f t="shared" si="584"/>
        <v>9738.4947940487909</v>
      </c>
    </row>
    <row r="2840" spans="1:16">
      <c r="A2840" s="6">
        <v>4</v>
      </c>
      <c r="B2840" s="6">
        <v>7</v>
      </c>
      <c r="C2840" s="6">
        <v>15</v>
      </c>
      <c r="D2840" s="6">
        <f t="shared" si="572"/>
        <v>26</v>
      </c>
      <c r="E2840" s="5">
        <f t="shared" si="573"/>
        <v>527.07600000000014</v>
      </c>
      <c r="F2840" s="5">
        <f t="shared" si="574"/>
        <v>249.62400827032465</v>
      </c>
      <c r="G2840" s="5">
        <f t="shared" si="575"/>
        <v>813.25969846861108</v>
      </c>
      <c r="H2840" s="5">
        <f t="shared" si="576"/>
        <v>1589.9597067389359</v>
      </c>
      <c r="I2840" s="5">
        <f t="shared" si="577"/>
        <v>720</v>
      </c>
      <c r="J2840" s="5">
        <f t="shared" si="578"/>
        <v>869.95970673893589</v>
      </c>
      <c r="K2840" s="2">
        <f t="shared" si="579"/>
        <v>40103.467130884303</v>
      </c>
      <c r="L2840" s="2">
        <f t="shared" si="580"/>
        <v>90358</v>
      </c>
      <c r="M2840" s="2">
        <f t="shared" si="581"/>
        <v>19800</v>
      </c>
      <c r="N2840" s="6">
        <f t="shared" si="582"/>
        <v>1</v>
      </c>
      <c r="O2840" s="2">
        <f t="shared" si="583"/>
        <v>10454.532869115697</v>
      </c>
      <c r="P2840" s="2">
        <f t="shared" si="584"/>
        <v>10454.532869115697</v>
      </c>
    </row>
    <row r="2841" spans="1:16">
      <c r="A2841" s="6">
        <v>4</v>
      </c>
      <c r="B2841" s="6">
        <v>7</v>
      </c>
      <c r="C2841" s="6">
        <v>16</v>
      </c>
      <c r="D2841" s="6">
        <f t="shared" si="572"/>
        <v>27</v>
      </c>
      <c r="E2841" s="5">
        <f t="shared" si="573"/>
        <v>527.07600000000014</v>
      </c>
      <c r="F2841" s="5">
        <f t="shared" si="574"/>
        <v>249.62400827032465</v>
      </c>
      <c r="G2841" s="5">
        <f t="shared" si="575"/>
        <v>878.32047434610013</v>
      </c>
      <c r="H2841" s="5">
        <f t="shared" si="576"/>
        <v>1655.0204826164249</v>
      </c>
      <c r="I2841" s="5">
        <f t="shared" si="577"/>
        <v>720</v>
      </c>
      <c r="J2841" s="5">
        <f t="shared" si="578"/>
        <v>935.02048261642494</v>
      </c>
      <c r="K2841" s="2">
        <f t="shared" si="579"/>
        <v>41232.994489868492</v>
      </c>
      <c r="L2841" s="2">
        <f t="shared" si="580"/>
        <v>93058</v>
      </c>
      <c r="M2841" s="2">
        <f t="shared" si="581"/>
        <v>20680</v>
      </c>
      <c r="N2841" s="6">
        <f t="shared" si="582"/>
        <v>1</v>
      </c>
      <c r="O2841" s="2">
        <f t="shared" si="583"/>
        <v>11145.005510131508</v>
      </c>
      <c r="P2841" s="2">
        <f t="shared" si="584"/>
        <v>11145.005510131508</v>
      </c>
    </row>
    <row r="2842" spans="1:16">
      <c r="A2842" s="6">
        <v>4</v>
      </c>
      <c r="B2842" s="6">
        <v>7</v>
      </c>
      <c r="C2842" s="6">
        <v>17</v>
      </c>
      <c r="D2842" s="6">
        <f t="shared" si="572"/>
        <v>28</v>
      </c>
      <c r="E2842" s="5">
        <f t="shared" si="573"/>
        <v>527.07600000000014</v>
      </c>
      <c r="F2842" s="5">
        <f t="shared" si="574"/>
        <v>249.62400827032465</v>
      </c>
      <c r="G2842" s="5">
        <f t="shared" si="575"/>
        <v>944.88069779264049</v>
      </c>
      <c r="H2842" s="5">
        <f t="shared" si="576"/>
        <v>1721.5807060629654</v>
      </c>
      <c r="I2842" s="5">
        <f t="shared" si="577"/>
        <v>720</v>
      </c>
      <c r="J2842" s="5">
        <f t="shared" si="578"/>
        <v>1001.5807060629654</v>
      </c>
      <c r="K2842" s="2">
        <f t="shared" si="579"/>
        <v>42388.553924704262</v>
      </c>
      <c r="L2842" s="2">
        <f t="shared" si="580"/>
        <v>95758</v>
      </c>
      <c r="M2842" s="2">
        <f t="shared" si="581"/>
        <v>21560</v>
      </c>
      <c r="N2842" s="6">
        <f t="shared" si="582"/>
        <v>1</v>
      </c>
      <c r="O2842" s="2">
        <f t="shared" si="583"/>
        <v>11809.446075295738</v>
      </c>
      <c r="P2842" s="2">
        <f t="shared" si="584"/>
        <v>11809.446075295738</v>
      </c>
    </row>
    <row r="2843" spans="1:16">
      <c r="A2843" s="6">
        <v>4</v>
      </c>
      <c r="B2843" s="6">
        <v>7</v>
      </c>
      <c r="C2843" s="6">
        <v>18</v>
      </c>
      <c r="D2843" s="6">
        <f t="shared" si="572"/>
        <v>29</v>
      </c>
      <c r="E2843" s="5">
        <f t="shared" si="573"/>
        <v>527.07600000000014</v>
      </c>
      <c r="F2843" s="5">
        <f t="shared" si="574"/>
        <v>249.62400827032465</v>
      </c>
      <c r="G2843" s="5">
        <f t="shared" si="575"/>
        <v>1012.9676892512279</v>
      </c>
      <c r="H2843" s="5">
        <f t="shared" si="576"/>
        <v>1789.6676975215528</v>
      </c>
      <c r="I2843" s="5">
        <f t="shared" si="577"/>
        <v>720</v>
      </c>
      <c r="J2843" s="5">
        <f t="shared" si="578"/>
        <v>1069.6676975215528</v>
      </c>
      <c r="K2843" s="2">
        <f t="shared" si="579"/>
        <v>43570.61974863807</v>
      </c>
      <c r="L2843" s="2">
        <f t="shared" si="580"/>
        <v>98458</v>
      </c>
      <c r="M2843" s="2">
        <f t="shared" si="581"/>
        <v>22440</v>
      </c>
      <c r="N2843" s="6">
        <f t="shared" si="582"/>
        <v>1</v>
      </c>
      <c r="O2843" s="2">
        <f t="shared" si="583"/>
        <v>12447.38025136193</v>
      </c>
      <c r="P2843" s="2">
        <f t="shared" si="584"/>
        <v>12447.38025136193</v>
      </c>
    </row>
    <row r="2844" spans="1:16">
      <c r="A2844" s="6">
        <v>4</v>
      </c>
      <c r="B2844" s="6">
        <v>7</v>
      </c>
      <c r="C2844" s="6">
        <v>19</v>
      </c>
      <c r="D2844" s="6">
        <f t="shared" si="572"/>
        <v>30</v>
      </c>
      <c r="E2844" s="5">
        <f t="shared" si="573"/>
        <v>527.07600000000014</v>
      </c>
      <c r="F2844" s="5">
        <f t="shared" si="574"/>
        <v>249.62400827032465</v>
      </c>
      <c r="G2844" s="5">
        <f t="shared" si="575"/>
        <v>1082.6092178872495</v>
      </c>
      <c r="H2844" s="5">
        <f t="shared" si="576"/>
        <v>1859.3092261575744</v>
      </c>
      <c r="I2844" s="5">
        <f t="shared" si="577"/>
        <v>720</v>
      </c>
      <c r="J2844" s="5">
        <f t="shared" si="578"/>
        <v>1139.3092261575744</v>
      </c>
      <c r="K2844" s="2">
        <f t="shared" si="579"/>
        <v>44779.674065235668</v>
      </c>
      <c r="L2844" s="2">
        <f t="shared" si="580"/>
        <v>101158</v>
      </c>
      <c r="M2844" s="2">
        <f t="shared" si="581"/>
        <v>23320</v>
      </c>
      <c r="N2844" s="6">
        <f t="shared" si="582"/>
        <v>1</v>
      </c>
      <c r="O2844" s="2">
        <f t="shared" si="583"/>
        <v>13058.325934764332</v>
      </c>
      <c r="P2844" s="2">
        <f t="shared" si="584"/>
        <v>13058.325934764332</v>
      </c>
    </row>
    <row r="2845" spans="1:16">
      <c r="A2845" s="6">
        <v>4</v>
      </c>
      <c r="B2845" s="6">
        <v>7</v>
      </c>
      <c r="C2845" s="6">
        <v>20</v>
      </c>
      <c r="D2845" s="6">
        <f t="shared" si="572"/>
        <v>31</v>
      </c>
      <c r="E2845" s="5">
        <f t="shared" si="573"/>
        <v>527.07600000000014</v>
      </c>
      <c r="F2845" s="5">
        <f t="shared" si="574"/>
        <v>249.62400827032465</v>
      </c>
      <c r="G2845" s="5">
        <f t="shared" si="575"/>
        <v>1153.8335085377266</v>
      </c>
      <c r="H2845" s="5">
        <f t="shared" si="576"/>
        <v>1930.5335168080514</v>
      </c>
      <c r="I2845" s="5">
        <f t="shared" si="577"/>
        <v>720</v>
      </c>
      <c r="J2845" s="5">
        <f t="shared" si="578"/>
        <v>1210.5335168080514</v>
      </c>
      <c r="K2845" s="2">
        <f t="shared" si="579"/>
        <v>46016.206889028676</v>
      </c>
      <c r="L2845" s="2">
        <f t="shared" si="580"/>
        <v>103858</v>
      </c>
      <c r="M2845" s="2">
        <f t="shared" si="581"/>
        <v>24200</v>
      </c>
      <c r="N2845" s="6">
        <f t="shared" si="582"/>
        <v>1</v>
      </c>
      <c r="O2845" s="2">
        <f t="shared" si="583"/>
        <v>13641.793110971324</v>
      </c>
      <c r="P2845" s="2">
        <f t="shared" si="584"/>
        <v>13641.793110971324</v>
      </c>
    </row>
    <row r="2846" spans="1:16">
      <c r="A2846" s="6">
        <v>4</v>
      </c>
      <c r="B2846" s="6">
        <v>7</v>
      </c>
      <c r="C2846" s="6">
        <v>21</v>
      </c>
      <c r="D2846" s="6">
        <f t="shared" si="572"/>
        <v>32</v>
      </c>
      <c r="E2846" s="5">
        <f t="shared" si="573"/>
        <v>527.07600000000014</v>
      </c>
      <c r="F2846" s="5">
        <f t="shared" si="574"/>
        <v>249.62400827032465</v>
      </c>
      <c r="G2846" s="5">
        <f t="shared" si="575"/>
        <v>1226.6692487641703</v>
      </c>
      <c r="H2846" s="5">
        <f t="shared" si="576"/>
        <v>2003.3692570344951</v>
      </c>
      <c r="I2846" s="5">
        <f t="shared" si="577"/>
        <v>720</v>
      </c>
      <c r="J2846" s="5">
        <f t="shared" si="578"/>
        <v>1283.3692570344951</v>
      </c>
      <c r="K2846" s="2">
        <f t="shared" si="579"/>
        <v>47280.716267959986</v>
      </c>
      <c r="L2846" s="2">
        <f t="shared" si="580"/>
        <v>106558</v>
      </c>
      <c r="M2846" s="2">
        <f t="shared" si="581"/>
        <v>25080</v>
      </c>
      <c r="N2846" s="6">
        <f t="shared" si="582"/>
        <v>1</v>
      </c>
      <c r="O2846" s="2">
        <f t="shared" si="583"/>
        <v>14197.283732040014</v>
      </c>
      <c r="P2846" s="2">
        <f t="shared" si="584"/>
        <v>14197.283732040014</v>
      </c>
    </row>
    <row r="2847" spans="1:16">
      <c r="A2847" s="6">
        <v>4</v>
      </c>
      <c r="B2847" s="6">
        <v>7</v>
      </c>
      <c r="C2847" s="6">
        <v>22</v>
      </c>
      <c r="D2847" s="6">
        <f t="shared" si="572"/>
        <v>33</v>
      </c>
      <c r="E2847" s="5">
        <f t="shared" si="573"/>
        <v>527.07600000000014</v>
      </c>
      <c r="F2847" s="5">
        <f t="shared" si="574"/>
        <v>249.62400827032465</v>
      </c>
      <c r="G2847" s="5">
        <f t="shared" si="575"/>
        <v>1301.1455960105666</v>
      </c>
      <c r="H2847" s="5">
        <f t="shared" si="576"/>
        <v>2077.8456042808912</v>
      </c>
      <c r="I2847" s="5">
        <f t="shared" si="577"/>
        <v>720</v>
      </c>
      <c r="J2847" s="5">
        <f t="shared" si="578"/>
        <v>1357.8456042808912</v>
      </c>
      <c r="K2847" s="2">
        <f t="shared" si="579"/>
        <v>48573.708407654362</v>
      </c>
      <c r="L2847" s="2">
        <f t="shared" si="580"/>
        <v>109258</v>
      </c>
      <c r="M2847" s="2">
        <f t="shared" si="581"/>
        <v>25960</v>
      </c>
      <c r="N2847" s="6">
        <f t="shared" si="582"/>
        <v>1</v>
      </c>
      <c r="O2847" s="2">
        <f t="shared" si="583"/>
        <v>14724.291592345638</v>
      </c>
      <c r="P2847" s="2">
        <f t="shared" si="584"/>
        <v>14724.291592345638</v>
      </c>
    </row>
    <row r="2848" spans="1:16">
      <c r="A2848" s="6">
        <v>4</v>
      </c>
      <c r="B2848" s="6">
        <v>7</v>
      </c>
      <c r="C2848" s="6">
        <v>23</v>
      </c>
      <c r="D2848" s="6">
        <f t="shared" si="572"/>
        <v>34</v>
      </c>
      <c r="E2848" s="5">
        <f t="shared" si="573"/>
        <v>527.07600000000014</v>
      </c>
      <c r="F2848" s="5">
        <f t="shared" si="574"/>
        <v>249.62400827032465</v>
      </c>
      <c r="G2848" s="5">
        <f t="shared" si="575"/>
        <v>1377.292184868003</v>
      </c>
      <c r="H2848" s="5">
        <f t="shared" si="576"/>
        <v>2153.9921931383278</v>
      </c>
      <c r="I2848" s="5">
        <f t="shared" si="577"/>
        <v>720</v>
      </c>
      <c r="J2848" s="5">
        <f t="shared" si="578"/>
        <v>1433.9921931383278</v>
      </c>
      <c r="K2848" s="2">
        <f t="shared" si="579"/>
        <v>49895.697797540415</v>
      </c>
      <c r="L2848" s="2">
        <f t="shared" si="580"/>
        <v>111958</v>
      </c>
      <c r="M2848" s="2">
        <f t="shared" si="581"/>
        <v>26840</v>
      </c>
      <c r="N2848" s="6">
        <f t="shared" si="582"/>
        <v>1</v>
      </c>
      <c r="O2848" s="2">
        <f t="shared" si="583"/>
        <v>15222.302202459585</v>
      </c>
      <c r="P2848" s="2">
        <f t="shared" si="584"/>
        <v>15222.302202459585</v>
      </c>
    </row>
    <row r="2849" spans="1:16">
      <c r="A2849" s="6">
        <v>4</v>
      </c>
      <c r="B2849" s="6">
        <v>7</v>
      </c>
      <c r="C2849" s="6">
        <v>24</v>
      </c>
      <c r="D2849" s="6">
        <f t="shared" si="572"/>
        <v>35</v>
      </c>
      <c r="E2849" s="5">
        <f t="shared" si="573"/>
        <v>527.07600000000014</v>
      </c>
      <c r="F2849" s="5">
        <f t="shared" si="574"/>
        <v>249.62400827032465</v>
      </c>
      <c r="G2849" s="5">
        <f t="shared" si="575"/>
        <v>1455.1391344474989</v>
      </c>
      <c r="H2849" s="5">
        <f t="shared" si="576"/>
        <v>2231.839142717824</v>
      </c>
      <c r="I2849" s="5">
        <f t="shared" si="577"/>
        <v>720</v>
      </c>
      <c r="J2849" s="5">
        <f t="shared" si="578"/>
        <v>1511.839142717824</v>
      </c>
      <c r="K2849" s="2">
        <f t="shared" si="579"/>
        <v>51247.207338851105</v>
      </c>
      <c r="L2849" s="2">
        <f t="shared" si="580"/>
        <v>114658</v>
      </c>
      <c r="M2849" s="2">
        <f t="shared" si="581"/>
        <v>27720</v>
      </c>
      <c r="N2849" s="6">
        <f t="shared" si="582"/>
        <v>1</v>
      </c>
      <c r="O2849" s="2">
        <f t="shared" si="583"/>
        <v>15690.792661148895</v>
      </c>
      <c r="P2849" s="2">
        <f t="shared" si="584"/>
        <v>15690.792661148895</v>
      </c>
    </row>
    <row r="2850" spans="1:16">
      <c r="A2850" s="6">
        <v>4</v>
      </c>
      <c r="B2850" s="6">
        <v>7</v>
      </c>
      <c r="C2850" s="6">
        <v>25</v>
      </c>
      <c r="D2850" s="6">
        <f t="shared" si="572"/>
        <v>36</v>
      </c>
      <c r="E2850" s="5">
        <f t="shared" si="573"/>
        <v>527.07600000000014</v>
      </c>
      <c r="F2850" s="5">
        <f t="shared" si="574"/>
        <v>249.62400827032465</v>
      </c>
      <c r="G2850" s="5">
        <f t="shared" si="575"/>
        <v>1534.7170558625965</v>
      </c>
      <c r="H2850" s="5">
        <f t="shared" si="576"/>
        <v>2311.417064132921</v>
      </c>
      <c r="I2850" s="5">
        <f t="shared" si="577"/>
        <v>720</v>
      </c>
      <c r="J2850" s="5">
        <f t="shared" si="578"/>
        <v>1591.417064132921</v>
      </c>
      <c r="K2850" s="2">
        <f t="shared" si="579"/>
        <v>52628.768474529876</v>
      </c>
      <c r="L2850" s="2">
        <f t="shared" si="580"/>
        <v>117358</v>
      </c>
      <c r="M2850" s="2">
        <f t="shared" si="581"/>
        <v>28600</v>
      </c>
      <c r="N2850" s="6">
        <f t="shared" si="582"/>
        <v>1</v>
      </c>
      <c r="O2850" s="2">
        <f t="shared" si="583"/>
        <v>16129.231525470124</v>
      </c>
      <c r="P2850" s="2">
        <f t="shared" si="584"/>
        <v>16129.231525470124</v>
      </c>
    </row>
    <row r="2851" spans="1:16">
      <c r="A2851" s="6">
        <v>4</v>
      </c>
      <c r="B2851" s="6">
        <v>7</v>
      </c>
      <c r="C2851" s="6">
        <v>26</v>
      </c>
      <c r="D2851" s="6">
        <f t="shared" si="572"/>
        <v>37</v>
      </c>
      <c r="E2851" s="5">
        <f t="shared" si="573"/>
        <v>527.07600000000014</v>
      </c>
      <c r="F2851" s="5">
        <f t="shared" si="574"/>
        <v>249.62400827032465</v>
      </c>
      <c r="G2851" s="5">
        <f t="shared" si="575"/>
        <v>1616.0570598233144</v>
      </c>
      <c r="H2851" s="5">
        <f t="shared" si="576"/>
        <v>2392.7570680936392</v>
      </c>
      <c r="I2851" s="5">
        <f t="shared" si="577"/>
        <v>720</v>
      </c>
      <c r="J2851" s="5">
        <f t="shared" si="578"/>
        <v>1672.7570680936392</v>
      </c>
      <c r="K2851" s="2">
        <f t="shared" si="579"/>
        <v>54040.921321070127</v>
      </c>
      <c r="L2851" s="2">
        <f t="shared" si="580"/>
        <v>120058</v>
      </c>
      <c r="M2851" s="2">
        <f t="shared" si="581"/>
        <v>29480</v>
      </c>
      <c r="N2851" s="6">
        <f t="shared" si="582"/>
        <v>1</v>
      </c>
      <c r="O2851" s="2">
        <f t="shared" si="583"/>
        <v>16537.078678929873</v>
      </c>
      <c r="P2851" s="2">
        <f t="shared" si="584"/>
        <v>16537.078678929873</v>
      </c>
    </row>
    <row r="2852" spans="1:16">
      <c r="A2852" s="6">
        <v>4</v>
      </c>
      <c r="B2852" s="6">
        <v>7</v>
      </c>
      <c r="C2852" s="6">
        <v>27</v>
      </c>
      <c r="D2852" s="6">
        <f t="shared" si="572"/>
        <v>38</v>
      </c>
      <c r="E2852" s="5">
        <f t="shared" si="573"/>
        <v>527.07600000000014</v>
      </c>
      <c r="F2852" s="5">
        <f t="shared" si="574"/>
        <v>249.62400827032465</v>
      </c>
      <c r="G2852" s="5">
        <f t="shared" si="575"/>
        <v>1699.1907643430709</v>
      </c>
      <c r="H2852" s="5">
        <f t="shared" si="576"/>
        <v>2475.8907726133957</v>
      </c>
      <c r="I2852" s="5">
        <f t="shared" si="577"/>
        <v>720</v>
      </c>
      <c r="J2852" s="5">
        <f t="shared" si="578"/>
        <v>1755.8907726133957</v>
      </c>
      <c r="K2852" s="2">
        <f t="shared" si="579"/>
        <v>55484.214802315895</v>
      </c>
      <c r="L2852" s="2">
        <f t="shared" si="580"/>
        <v>122758</v>
      </c>
      <c r="M2852" s="2">
        <f t="shared" si="581"/>
        <v>30360</v>
      </c>
      <c r="N2852" s="6">
        <f t="shared" si="582"/>
        <v>1</v>
      </c>
      <c r="O2852" s="2">
        <f t="shared" si="583"/>
        <v>16913.785197684105</v>
      </c>
      <c r="P2852" s="2">
        <f t="shared" si="584"/>
        <v>16913.785197684105</v>
      </c>
    </row>
    <row r="2853" spans="1:16">
      <c r="A2853" s="6">
        <v>4</v>
      </c>
      <c r="B2853" s="6">
        <v>7</v>
      </c>
      <c r="C2853" s="6">
        <v>28</v>
      </c>
      <c r="D2853" s="6">
        <f t="shared" si="572"/>
        <v>39</v>
      </c>
      <c r="E2853" s="5">
        <f t="shared" si="573"/>
        <v>527.07600000000014</v>
      </c>
      <c r="F2853" s="5">
        <f t="shared" si="574"/>
        <v>249.62400827032465</v>
      </c>
      <c r="G2853" s="5">
        <f t="shared" si="575"/>
        <v>1784.1503025602246</v>
      </c>
      <c r="H2853" s="5">
        <f t="shared" si="576"/>
        <v>2560.8503108305495</v>
      </c>
      <c r="I2853" s="5">
        <f t="shared" si="577"/>
        <v>720</v>
      </c>
      <c r="J2853" s="5">
        <f t="shared" si="578"/>
        <v>1840.8503108305495</v>
      </c>
      <c r="K2853" s="2">
        <f t="shared" si="579"/>
        <v>56959.206785252594</v>
      </c>
      <c r="L2853" s="2">
        <f t="shared" si="580"/>
        <v>125458</v>
      </c>
      <c r="M2853" s="2">
        <f t="shared" si="581"/>
        <v>31240</v>
      </c>
      <c r="N2853" s="6">
        <f t="shared" si="582"/>
        <v>1</v>
      </c>
      <c r="O2853" s="2">
        <f t="shared" si="583"/>
        <v>17258.793214747406</v>
      </c>
      <c r="P2853" s="2">
        <f t="shared" si="584"/>
        <v>17258.793214747406</v>
      </c>
    </row>
    <row r="2854" spans="1:16">
      <c r="A2854" s="6">
        <v>4</v>
      </c>
      <c r="B2854" s="6">
        <v>7</v>
      </c>
      <c r="C2854" s="6">
        <v>29</v>
      </c>
      <c r="D2854" s="6">
        <f t="shared" si="572"/>
        <v>40</v>
      </c>
      <c r="E2854" s="5">
        <f t="shared" si="573"/>
        <v>527.07600000000014</v>
      </c>
      <c r="F2854" s="5">
        <f t="shared" si="574"/>
        <v>249.62400827032465</v>
      </c>
      <c r="G2854" s="5">
        <f t="shared" si="575"/>
        <v>1870.9683306758782</v>
      </c>
      <c r="H2854" s="5">
        <f t="shared" si="576"/>
        <v>2647.6683389462032</v>
      </c>
      <c r="I2854" s="5">
        <f t="shared" si="577"/>
        <v>720</v>
      </c>
      <c r="J2854" s="5">
        <f t="shared" si="578"/>
        <v>1927.6683389462032</v>
      </c>
      <c r="K2854" s="2">
        <f t="shared" si="579"/>
        <v>58466.464217816028</v>
      </c>
      <c r="L2854" s="2">
        <f t="shared" si="580"/>
        <v>128158</v>
      </c>
      <c r="M2854" s="2">
        <f t="shared" si="581"/>
        <v>32120</v>
      </c>
      <c r="N2854" s="6">
        <f t="shared" si="582"/>
        <v>1</v>
      </c>
      <c r="O2854" s="2">
        <f t="shared" si="583"/>
        <v>17571.535782183972</v>
      </c>
      <c r="P2854" s="2">
        <f t="shared" si="584"/>
        <v>17571.535782183972</v>
      </c>
    </row>
    <row r="2855" spans="1:16">
      <c r="A2855" s="6">
        <v>4</v>
      </c>
      <c r="B2855" s="6">
        <v>7</v>
      </c>
      <c r="C2855" s="6">
        <v>30</v>
      </c>
      <c r="D2855" s="6">
        <f t="shared" si="572"/>
        <v>41</v>
      </c>
      <c r="E2855" s="5">
        <f t="shared" si="573"/>
        <v>527.07600000000014</v>
      </c>
      <c r="F2855" s="5">
        <f t="shared" si="574"/>
        <v>249.62400827032465</v>
      </c>
      <c r="G2855" s="5">
        <f t="shared" si="575"/>
        <v>1959.6780360096488</v>
      </c>
      <c r="H2855" s="5">
        <f t="shared" si="576"/>
        <v>2736.3780442799734</v>
      </c>
      <c r="I2855" s="5">
        <f t="shared" si="577"/>
        <v>720</v>
      </c>
      <c r="J2855" s="5">
        <f t="shared" si="578"/>
        <v>2016.3780442799734</v>
      </c>
      <c r="K2855" s="2">
        <f t="shared" si="579"/>
        <v>60006.563268749538</v>
      </c>
      <c r="L2855" s="2">
        <f t="shared" si="580"/>
        <v>130858</v>
      </c>
      <c r="M2855" s="2">
        <f t="shared" si="581"/>
        <v>33000</v>
      </c>
      <c r="N2855" s="6">
        <f t="shared" si="582"/>
        <v>1</v>
      </c>
      <c r="O2855" s="2">
        <f t="shared" si="583"/>
        <v>17851.436731250462</v>
      </c>
      <c r="P2855" s="2">
        <f t="shared" si="584"/>
        <v>17851.436731250462</v>
      </c>
    </row>
    <row r="2856" spans="1:16">
      <c r="A2856" s="6">
        <v>4</v>
      </c>
      <c r="B2856" s="6">
        <v>8</v>
      </c>
      <c r="C2856" s="6">
        <v>0</v>
      </c>
      <c r="D2856" s="6">
        <f t="shared" si="572"/>
        <v>12</v>
      </c>
      <c r="E2856" s="5">
        <f t="shared" si="573"/>
        <v>527.07600000000014</v>
      </c>
      <c r="F2856" s="5">
        <f t="shared" si="574"/>
        <v>292.41669540238024</v>
      </c>
      <c r="G2856" s="5">
        <f t="shared" si="575"/>
        <v>0</v>
      </c>
      <c r="H2856" s="5">
        <f t="shared" si="576"/>
        <v>819.49269540238038</v>
      </c>
      <c r="I2856" s="5">
        <f t="shared" si="577"/>
        <v>720</v>
      </c>
      <c r="J2856" s="5">
        <f t="shared" si="578"/>
        <v>99.492695402380377</v>
      </c>
      <c r="K2856" s="2">
        <f t="shared" si="579"/>
        <v>26727.303739624658</v>
      </c>
      <c r="L2856" s="2">
        <f t="shared" si="580"/>
        <v>51952</v>
      </c>
      <c r="M2856" s="2">
        <f t="shared" si="581"/>
        <v>7040</v>
      </c>
      <c r="N2856" s="6">
        <f t="shared" si="582"/>
        <v>1</v>
      </c>
      <c r="O2856" s="2">
        <f t="shared" si="583"/>
        <v>-1815.3037396246582</v>
      </c>
      <c r="P2856" s="2">
        <f t="shared" si="584"/>
        <v>-1815.3037396246582</v>
      </c>
    </row>
    <row r="2857" spans="1:16">
      <c r="A2857" s="6">
        <v>4</v>
      </c>
      <c r="B2857" s="6">
        <v>8</v>
      </c>
      <c r="C2857" s="6">
        <v>1</v>
      </c>
      <c r="D2857" s="6">
        <f t="shared" si="572"/>
        <v>13</v>
      </c>
      <c r="E2857" s="5">
        <f t="shared" si="573"/>
        <v>527.07600000000014</v>
      </c>
      <c r="F2857" s="5">
        <f t="shared" si="574"/>
        <v>292.41669540238024</v>
      </c>
      <c r="G2857" s="5">
        <f t="shared" si="575"/>
        <v>45.5625</v>
      </c>
      <c r="H2857" s="5">
        <f t="shared" si="576"/>
        <v>865.05519540238038</v>
      </c>
      <c r="I2857" s="5">
        <f t="shared" si="577"/>
        <v>720</v>
      </c>
      <c r="J2857" s="5">
        <f t="shared" si="578"/>
        <v>145.05519540238038</v>
      </c>
      <c r="K2857" s="2">
        <f t="shared" si="579"/>
        <v>27518.319364624658</v>
      </c>
      <c r="L2857" s="2">
        <f t="shared" si="580"/>
        <v>54652</v>
      </c>
      <c r="M2857" s="2">
        <f t="shared" si="581"/>
        <v>7920</v>
      </c>
      <c r="N2857" s="6">
        <f t="shared" si="582"/>
        <v>1</v>
      </c>
      <c r="O2857" s="2">
        <f t="shared" si="583"/>
        <v>-786.31936462465819</v>
      </c>
      <c r="P2857" s="2">
        <f t="shared" si="584"/>
        <v>-786.31936462465819</v>
      </c>
    </row>
    <row r="2858" spans="1:16">
      <c r="A2858" s="6">
        <v>4</v>
      </c>
      <c r="B2858" s="6">
        <v>8</v>
      </c>
      <c r="C2858" s="6">
        <v>2</v>
      </c>
      <c r="D2858" s="6">
        <f t="shared" si="572"/>
        <v>14</v>
      </c>
      <c r="E2858" s="5">
        <f t="shared" si="573"/>
        <v>527.07600000000014</v>
      </c>
      <c r="F2858" s="5">
        <f t="shared" si="574"/>
        <v>292.41669540238024</v>
      </c>
      <c r="G2858" s="5">
        <f t="shared" si="575"/>
        <v>92.264062499999994</v>
      </c>
      <c r="H2858" s="5">
        <f t="shared" si="576"/>
        <v>911.7567579023804</v>
      </c>
      <c r="I2858" s="5">
        <f t="shared" si="577"/>
        <v>720</v>
      </c>
      <c r="J2858" s="5">
        <f t="shared" si="578"/>
        <v>191.7567579023804</v>
      </c>
      <c r="K2858" s="2">
        <f t="shared" si="579"/>
        <v>28329.110380249658</v>
      </c>
      <c r="L2858" s="2">
        <f t="shared" si="580"/>
        <v>57352</v>
      </c>
      <c r="M2858" s="2">
        <f t="shared" si="581"/>
        <v>8800</v>
      </c>
      <c r="N2858" s="6">
        <f t="shared" si="582"/>
        <v>1</v>
      </c>
      <c r="O2858" s="2">
        <f t="shared" si="583"/>
        <v>222.88961975034181</v>
      </c>
      <c r="P2858" s="2">
        <f t="shared" si="584"/>
        <v>222.88961975034181</v>
      </c>
    </row>
    <row r="2859" spans="1:16">
      <c r="A2859" s="6">
        <v>4</v>
      </c>
      <c r="B2859" s="6">
        <v>8</v>
      </c>
      <c r="C2859" s="6">
        <v>3</v>
      </c>
      <c r="D2859" s="6">
        <f t="shared" si="572"/>
        <v>15</v>
      </c>
      <c r="E2859" s="5">
        <f t="shared" si="573"/>
        <v>527.07600000000014</v>
      </c>
      <c r="F2859" s="5">
        <f t="shared" si="574"/>
        <v>292.41669540238024</v>
      </c>
      <c r="G2859" s="5">
        <f t="shared" si="575"/>
        <v>140.12604492187498</v>
      </c>
      <c r="H2859" s="5">
        <f t="shared" si="576"/>
        <v>959.61874032425533</v>
      </c>
      <c r="I2859" s="5">
        <f t="shared" si="577"/>
        <v>720</v>
      </c>
      <c r="J2859" s="5">
        <f t="shared" si="578"/>
        <v>239.61874032425533</v>
      </c>
      <c r="K2859" s="2">
        <f t="shared" si="579"/>
        <v>29160.047575073877</v>
      </c>
      <c r="L2859" s="2">
        <f t="shared" si="580"/>
        <v>60052</v>
      </c>
      <c r="M2859" s="2">
        <f t="shared" si="581"/>
        <v>9680</v>
      </c>
      <c r="N2859" s="6">
        <f t="shared" si="582"/>
        <v>1</v>
      </c>
      <c r="O2859" s="2">
        <f t="shared" si="583"/>
        <v>1211.9524249261231</v>
      </c>
      <c r="P2859" s="2">
        <f t="shared" si="584"/>
        <v>1211.9524249261231</v>
      </c>
    </row>
    <row r="2860" spans="1:16">
      <c r="A2860" s="6">
        <v>4</v>
      </c>
      <c r="B2860" s="6">
        <v>8</v>
      </c>
      <c r="C2860" s="6">
        <v>4</v>
      </c>
      <c r="D2860" s="6">
        <f t="shared" si="572"/>
        <v>16</v>
      </c>
      <c r="E2860" s="5">
        <f t="shared" si="573"/>
        <v>527.07600000000014</v>
      </c>
      <c r="F2860" s="5">
        <f t="shared" si="574"/>
        <v>292.41669540238024</v>
      </c>
      <c r="G2860" s="5">
        <f t="shared" si="575"/>
        <v>189.17016064453125</v>
      </c>
      <c r="H2860" s="5">
        <f t="shared" si="576"/>
        <v>1008.6628560469117</v>
      </c>
      <c r="I2860" s="5">
        <f t="shared" si="577"/>
        <v>720</v>
      </c>
      <c r="J2860" s="5">
        <f t="shared" si="578"/>
        <v>288.66285604691166</v>
      </c>
      <c r="K2860" s="2">
        <f t="shared" si="579"/>
        <v>30011.507917481104</v>
      </c>
      <c r="L2860" s="2">
        <f t="shared" si="580"/>
        <v>62752</v>
      </c>
      <c r="M2860" s="2">
        <f t="shared" si="581"/>
        <v>10560</v>
      </c>
      <c r="N2860" s="6">
        <f t="shared" si="582"/>
        <v>1</v>
      </c>
      <c r="O2860" s="2">
        <f t="shared" si="583"/>
        <v>2180.4920825188965</v>
      </c>
      <c r="P2860" s="2">
        <f t="shared" si="584"/>
        <v>2180.4920825188965</v>
      </c>
    </row>
    <row r="2861" spans="1:16">
      <c r="A2861" s="6">
        <v>4</v>
      </c>
      <c r="B2861" s="6">
        <v>8</v>
      </c>
      <c r="C2861" s="6">
        <v>5</v>
      </c>
      <c r="D2861" s="6">
        <f t="shared" si="572"/>
        <v>17</v>
      </c>
      <c r="E2861" s="5">
        <f t="shared" si="573"/>
        <v>527.07600000000014</v>
      </c>
      <c r="F2861" s="5">
        <f t="shared" si="574"/>
        <v>292.41669540238024</v>
      </c>
      <c r="G2861" s="5">
        <f t="shared" si="575"/>
        <v>239.41848456573481</v>
      </c>
      <c r="H2861" s="5">
        <f t="shared" si="576"/>
        <v>1058.9111799681152</v>
      </c>
      <c r="I2861" s="5">
        <f t="shared" si="577"/>
        <v>720</v>
      </c>
      <c r="J2861" s="5">
        <f t="shared" si="578"/>
        <v>338.91117996811522</v>
      </c>
      <c r="K2861" s="2">
        <f t="shared" si="579"/>
        <v>30883.874652224222</v>
      </c>
      <c r="L2861" s="2">
        <f t="shared" si="580"/>
        <v>65452</v>
      </c>
      <c r="M2861" s="2">
        <f t="shared" si="581"/>
        <v>11440</v>
      </c>
      <c r="N2861" s="6">
        <f t="shared" si="582"/>
        <v>1</v>
      </c>
      <c r="O2861" s="2">
        <f t="shared" si="583"/>
        <v>3128.1253477757782</v>
      </c>
      <c r="P2861" s="2">
        <f t="shared" si="584"/>
        <v>3128.1253477757782</v>
      </c>
    </row>
    <row r="2862" spans="1:16">
      <c r="A2862" s="6">
        <v>4</v>
      </c>
      <c r="B2862" s="6">
        <v>8</v>
      </c>
      <c r="C2862" s="6">
        <v>6</v>
      </c>
      <c r="D2862" s="6">
        <f t="shared" si="572"/>
        <v>18</v>
      </c>
      <c r="E2862" s="5">
        <f t="shared" si="573"/>
        <v>527.07600000000014</v>
      </c>
      <c r="F2862" s="5">
        <f t="shared" si="574"/>
        <v>292.41669540238024</v>
      </c>
      <c r="G2862" s="5">
        <f t="shared" si="575"/>
        <v>290.89345874736784</v>
      </c>
      <c r="H2862" s="5">
        <f t="shared" si="576"/>
        <v>1110.3861541497481</v>
      </c>
      <c r="I2862" s="5">
        <f t="shared" si="577"/>
        <v>720</v>
      </c>
      <c r="J2862" s="5">
        <f t="shared" si="578"/>
        <v>390.38615414974811</v>
      </c>
      <c r="K2862" s="2">
        <f t="shared" si="579"/>
        <v>31777.537398433127</v>
      </c>
      <c r="L2862" s="2">
        <f t="shared" si="580"/>
        <v>68152</v>
      </c>
      <c r="M2862" s="2">
        <f t="shared" si="581"/>
        <v>12320</v>
      </c>
      <c r="N2862" s="6">
        <f t="shared" si="582"/>
        <v>1</v>
      </c>
      <c r="O2862" s="2">
        <f t="shared" si="583"/>
        <v>4054.4626015668728</v>
      </c>
      <c r="P2862" s="2">
        <f t="shared" si="584"/>
        <v>4054.4626015668728</v>
      </c>
    </row>
    <row r="2863" spans="1:16">
      <c r="A2863" s="6">
        <v>4</v>
      </c>
      <c r="B2863" s="6">
        <v>8</v>
      </c>
      <c r="C2863" s="6">
        <v>7</v>
      </c>
      <c r="D2863" s="6">
        <f t="shared" si="572"/>
        <v>19</v>
      </c>
      <c r="E2863" s="5">
        <f t="shared" si="573"/>
        <v>527.07600000000014</v>
      </c>
      <c r="F2863" s="5">
        <f t="shared" si="574"/>
        <v>292.41669540238024</v>
      </c>
      <c r="G2863" s="5">
        <f t="shared" si="575"/>
        <v>343.61789814532818</v>
      </c>
      <c r="H2863" s="5">
        <f t="shared" si="576"/>
        <v>1163.1105935477085</v>
      </c>
      <c r="I2863" s="5">
        <f t="shared" si="577"/>
        <v>720</v>
      </c>
      <c r="J2863" s="5">
        <f t="shared" si="578"/>
        <v>443.1105935477085</v>
      </c>
      <c r="K2863" s="2">
        <f t="shared" si="579"/>
        <v>32692.892249092161</v>
      </c>
      <c r="L2863" s="2">
        <f t="shared" si="580"/>
        <v>70852</v>
      </c>
      <c r="M2863" s="2">
        <f t="shared" si="581"/>
        <v>13200</v>
      </c>
      <c r="N2863" s="6">
        <f t="shared" si="582"/>
        <v>1</v>
      </c>
      <c r="O2863" s="2">
        <f t="shared" si="583"/>
        <v>4959.1077509078386</v>
      </c>
      <c r="P2863" s="2">
        <f t="shared" si="584"/>
        <v>4959.1077509078386</v>
      </c>
    </row>
    <row r="2864" spans="1:16">
      <c r="A2864" s="6">
        <v>4</v>
      </c>
      <c r="B2864" s="6">
        <v>8</v>
      </c>
      <c r="C2864" s="6">
        <v>8</v>
      </c>
      <c r="D2864" s="6">
        <f t="shared" si="572"/>
        <v>20</v>
      </c>
      <c r="E2864" s="5">
        <f t="shared" si="573"/>
        <v>527.07600000000014</v>
      </c>
      <c r="F2864" s="5">
        <f t="shared" si="574"/>
        <v>292.41669540238024</v>
      </c>
      <c r="G2864" s="5">
        <f t="shared" si="575"/>
        <v>397.61499642530839</v>
      </c>
      <c r="H2864" s="5">
        <f t="shared" si="576"/>
        <v>1217.1076918276888</v>
      </c>
      <c r="I2864" s="5">
        <f t="shared" si="577"/>
        <v>720</v>
      </c>
      <c r="J2864" s="5">
        <f t="shared" si="578"/>
        <v>497.10769182768877</v>
      </c>
      <c r="K2864" s="2">
        <f t="shared" si="579"/>
        <v>33630.341872008488</v>
      </c>
      <c r="L2864" s="2">
        <f t="shared" si="580"/>
        <v>73552</v>
      </c>
      <c r="M2864" s="2">
        <f t="shared" si="581"/>
        <v>14080</v>
      </c>
      <c r="N2864" s="6">
        <f t="shared" si="582"/>
        <v>1</v>
      </c>
      <c r="O2864" s="2">
        <f t="shared" si="583"/>
        <v>5841.6581279915117</v>
      </c>
      <c r="P2864" s="2">
        <f t="shared" si="584"/>
        <v>5841.6581279915117</v>
      </c>
    </row>
    <row r="2865" spans="1:16">
      <c r="A2865" s="6">
        <v>4</v>
      </c>
      <c r="B2865" s="6">
        <v>8</v>
      </c>
      <c r="C2865" s="6">
        <v>9</v>
      </c>
      <c r="D2865" s="6">
        <f t="shared" si="572"/>
        <v>21</v>
      </c>
      <c r="E2865" s="5">
        <f t="shared" si="573"/>
        <v>527.07600000000014</v>
      </c>
      <c r="F2865" s="5">
        <f t="shared" si="574"/>
        <v>292.41669540238024</v>
      </c>
      <c r="G2865" s="5">
        <f t="shared" si="575"/>
        <v>452.90833186570285</v>
      </c>
      <c r="H2865" s="5">
        <f t="shared" si="576"/>
        <v>1272.4010272680832</v>
      </c>
      <c r="I2865" s="5">
        <f t="shared" si="577"/>
        <v>720</v>
      </c>
      <c r="J2865" s="5">
        <f t="shared" si="578"/>
        <v>552.40102726808323</v>
      </c>
      <c r="K2865" s="2">
        <f t="shared" si="579"/>
        <v>34590.295612293114</v>
      </c>
      <c r="L2865" s="2">
        <f t="shared" si="580"/>
        <v>76252</v>
      </c>
      <c r="M2865" s="2">
        <f t="shared" si="581"/>
        <v>14960</v>
      </c>
      <c r="N2865" s="6">
        <f t="shared" si="582"/>
        <v>1</v>
      </c>
      <c r="O2865" s="2">
        <f t="shared" si="583"/>
        <v>6701.7043877068863</v>
      </c>
      <c r="P2865" s="2">
        <f t="shared" si="584"/>
        <v>6701.7043877068863</v>
      </c>
    </row>
    <row r="2866" spans="1:16">
      <c r="A2866" s="6">
        <v>4</v>
      </c>
      <c r="B2866" s="6">
        <v>8</v>
      </c>
      <c r="C2866" s="6">
        <v>10</v>
      </c>
      <c r="D2866" s="6">
        <f t="shared" si="572"/>
        <v>22</v>
      </c>
      <c r="E2866" s="5">
        <f t="shared" si="573"/>
        <v>527.07600000000014</v>
      </c>
      <c r="F2866" s="5">
        <f t="shared" si="574"/>
        <v>292.41669540238024</v>
      </c>
      <c r="G2866" s="5">
        <f t="shared" si="575"/>
        <v>509.52187334891573</v>
      </c>
      <c r="H2866" s="5">
        <f t="shared" si="576"/>
        <v>1329.0145687512961</v>
      </c>
      <c r="I2866" s="5">
        <f t="shared" si="577"/>
        <v>720</v>
      </c>
      <c r="J2866" s="5">
        <f t="shared" si="578"/>
        <v>609.01456875129611</v>
      </c>
      <c r="K2866" s="2">
        <f t="shared" si="579"/>
        <v>35573.169596376669</v>
      </c>
      <c r="L2866" s="2">
        <f t="shared" si="580"/>
        <v>78952</v>
      </c>
      <c r="M2866" s="2">
        <f t="shared" si="581"/>
        <v>15840</v>
      </c>
      <c r="N2866" s="6">
        <f t="shared" si="582"/>
        <v>1</v>
      </c>
      <c r="O2866" s="2">
        <f t="shared" si="583"/>
        <v>7538.8304036233312</v>
      </c>
      <c r="P2866" s="2">
        <f t="shared" si="584"/>
        <v>7538.8304036233312</v>
      </c>
    </row>
    <row r="2867" spans="1:16">
      <c r="A2867" s="6">
        <v>4</v>
      </c>
      <c r="B2867" s="6">
        <v>8</v>
      </c>
      <c r="C2867" s="6">
        <v>11</v>
      </c>
      <c r="D2867" s="6">
        <f t="shared" si="572"/>
        <v>23</v>
      </c>
      <c r="E2867" s="5">
        <f t="shared" si="573"/>
        <v>527.07600000000014</v>
      </c>
      <c r="F2867" s="5">
        <f t="shared" si="574"/>
        <v>292.41669540238024</v>
      </c>
      <c r="G2867" s="5">
        <f t="shared" si="575"/>
        <v>567.47998644235474</v>
      </c>
      <c r="H2867" s="5">
        <f t="shared" si="576"/>
        <v>1386.9726818447352</v>
      </c>
      <c r="I2867" s="5">
        <f t="shared" si="577"/>
        <v>720</v>
      </c>
      <c r="J2867" s="5">
        <f t="shared" si="578"/>
        <v>666.97268184473523</v>
      </c>
      <c r="K2867" s="2">
        <f t="shared" si="579"/>
        <v>36579.386837582206</v>
      </c>
      <c r="L2867" s="2">
        <f t="shared" si="580"/>
        <v>81652</v>
      </c>
      <c r="M2867" s="2">
        <f t="shared" si="581"/>
        <v>16720</v>
      </c>
      <c r="N2867" s="6">
        <f t="shared" si="582"/>
        <v>1</v>
      </c>
      <c r="O2867" s="2">
        <f t="shared" si="583"/>
        <v>8352.6131624177942</v>
      </c>
      <c r="P2867" s="2">
        <f t="shared" si="584"/>
        <v>8352.6131624177942</v>
      </c>
    </row>
    <row r="2868" spans="1:16">
      <c r="A2868" s="6">
        <v>4</v>
      </c>
      <c r="B2868" s="6">
        <v>8</v>
      </c>
      <c r="C2868" s="6">
        <v>12</v>
      </c>
      <c r="D2868" s="6">
        <f t="shared" si="572"/>
        <v>24</v>
      </c>
      <c r="E2868" s="5">
        <f t="shared" si="573"/>
        <v>527.07600000000014</v>
      </c>
      <c r="F2868" s="5">
        <f t="shared" si="574"/>
        <v>292.41669540238024</v>
      </c>
      <c r="G2868" s="5">
        <f t="shared" si="575"/>
        <v>626.80743957041921</v>
      </c>
      <c r="H2868" s="5">
        <f t="shared" si="576"/>
        <v>1446.3001349727997</v>
      </c>
      <c r="I2868" s="5">
        <f t="shared" si="577"/>
        <v>720</v>
      </c>
      <c r="J2868" s="5">
        <f t="shared" si="578"/>
        <v>726.3001349727997</v>
      </c>
      <c r="K2868" s="2">
        <f t="shared" si="579"/>
        <v>37609.377343277774</v>
      </c>
      <c r="L2868" s="2">
        <f t="shared" si="580"/>
        <v>84352</v>
      </c>
      <c r="M2868" s="2">
        <f t="shared" si="581"/>
        <v>17600</v>
      </c>
      <c r="N2868" s="6">
        <f t="shared" si="582"/>
        <v>1</v>
      </c>
      <c r="O2868" s="2">
        <f t="shared" si="583"/>
        <v>9142.6226567222257</v>
      </c>
      <c r="P2868" s="2">
        <f t="shared" si="584"/>
        <v>9142.6226567222257</v>
      </c>
    </row>
    <row r="2869" spans="1:16">
      <c r="A2869" s="6">
        <v>4</v>
      </c>
      <c r="B2869" s="6">
        <v>8</v>
      </c>
      <c r="C2869" s="6">
        <v>13</v>
      </c>
      <c r="D2869" s="6">
        <f t="shared" si="572"/>
        <v>25</v>
      </c>
      <c r="E2869" s="5">
        <f t="shared" si="573"/>
        <v>527.07600000000014</v>
      </c>
      <c r="F2869" s="5">
        <f t="shared" si="574"/>
        <v>292.41669540238024</v>
      </c>
      <c r="G2869" s="5">
        <f t="shared" si="575"/>
        <v>687.52941027880343</v>
      </c>
      <c r="H2869" s="5">
        <f t="shared" si="576"/>
        <v>1507.0221056811838</v>
      </c>
      <c r="I2869" s="5">
        <f t="shared" si="577"/>
        <v>720</v>
      </c>
      <c r="J2869" s="5">
        <f t="shared" si="578"/>
        <v>787.0221056811838</v>
      </c>
      <c r="K2869" s="2">
        <f t="shared" si="579"/>
        <v>38663.578223631659</v>
      </c>
      <c r="L2869" s="2">
        <f t="shared" si="580"/>
        <v>87052</v>
      </c>
      <c r="M2869" s="2">
        <f t="shared" si="581"/>
        <v>18480</v>
      </c>
      <c r="N2869" s="6">
        <f t="shared" si="582"/>
        <v>1</v>
      </c>
      <c r="O2869" s="2">
        <f t="shared" si="583"/>
        <v>9908.4217763683409</v>
      </c>
      <c r="P2869" s="2">
        <f t="shared" si="584"/>
        <v>9908.4217763683409</v>
      </c>
    </row>
    <row r="2870" spans="1:16">
      <c r="A2870" s="6">
        <v>4</v>
      </c>
      <c r="B2870" s="6">
        <v>8</v>
      </c>
      <c r="C2870" s="6">
        <v>14</v>
      </c>
      <c r="D2870" s="6">
        <f t="shared" si="572"/>
        <v>26</v>
      </c>
      <c r="E2870" s="5">
        <f t="shared" si="573"/>
        <v>527.07600000000014</v>
      </c>
      <c r="F2870" s="5">
        <f t="shared" si="574"/>
        <v>292.41669540238024</v>
      </c>
      <c r="G2870" s="5">
        <f t="shared" si="575"/>
        <v>749.67149159246469</v>
      </c>
      <c r="H2870" s="5">
        <f t="shared" si="576"/>
        <v>1569.1641869948451</v>
      </c>
      <c r="I2870" s="5">
        <f t="shared" si="577"/>
        <v>720</v>
      </c>
      <c r="J2870" s="5">
        <f t="shared" si="578"/>
        <v>849.16418699484507</v>
      </c>
      <c r="K2870" s="2">
        <f t="shared" si="579"/>
        <v>39742.433801993837</v>
      </c>
      <c r="L2870" s="2">
        <f t="shared" si="580"/>
        <v>89752</v>
      </c>
      <c r="M2870" s="2">
        <f t="shared" si="581"/>
        <v>19360</v>
      </c>
      <c r="N2870" s="6">
        <f t="shared" si="582"/>
        <v>1</v>
      </c>
      <c r="O2870" s="2">
        <f t="shared" si="583"/>
        <v>10649.566198006163</v>
      </c>
      <c r="P2870" s="2">
        <f t="shared" si="584"/>
        <v>10649.566198006163</v>
      </c>
    </row>
    <row r="2871" spans="1:16">
      <c r="A2871" s="6">
        <v>4</v>
      </c>
      <c r="B2871" s="6">
        <v>8</v>
      </c>
      <c r="C2871" s="6">
        <v>15</v>
      </c>
      <c r="D2871" s="6">
        <f t="shared" si="572"/>
        <v>27</v>
      </c>
      <c r="E2871" s="5">
        <f t="shared" si="573"/>
        <v>527.07600000000014</v>
      </c>
      <c r="F2871" s="5">
        <f t="shared" si="574"/>
        <v>292.41669540238024</v>
      </c>
      <c r="G2871" s="5">
        <f t="shared" si="575"/>
        <v>813.25969846861108</v>
      </c>
      <c r="H2871" s="5">
        <f t="shared" si="576"/>
        <v>1632.7523938709915</v>
      </c>
      <c r="I2871" s="5">
        <f t="shared" si="577"/>
        <v>720</v>
      </c>
      <c r="J2871" s="5">
        <f t="shared" si="578"/>
        <v>912.75239387099145</v>
      </c>
      <c r="K2871" s="2">
        <f t="shared" si="579"/>
        <v>40846.39572692693</v>
      </c>
      <c r="L2871" s="2">
        <f t="shared" si="580"/>
        <v>92452</v>
      </c>
      <c r="M2871" s="2">
        <f t="shared" si="581"/>
        <v>20240</v>
      </c>
      <c r="N2871" s="6">
        <f t="shared" si="582"/>
        <v>1</v>
      </c>
      <c r="O2871" s="2">
        <f t="shared" si="583"/>
        <v>11365.60427307307</v>
      </c>
      <c r="P2871" s="2">
        <f t="shared" si="584"/>
        <v>11365.60427307307</v>
      </c>
    </row>
    <row r="2872" spans="1:16">
      <c r="A2872" s="6">
        <v>4</v>
      </c>
      <c r="B2872" s="6">
        <v>8</v>
      </c>
      <c r="C2872" s="6">
        <v>16</v>
      </c>
      <c r="D2872" s="6">
        <f t="shared" si="572"/>
        <v>28</v>
      </c>
      <c r="E2872" s="5">
        <f t="shared" si="573"/>
        <v>527.07600000000014</v>
      </c>
      <c r="F2872" s="5">
        <f t="shared" si="574"/>
        <v>292.41669540238024</v>
      </c>
      <c r="G2872" s="5">
        <f t="shared" si="575"/>
        <v>878.32047434610013</v>
      </c>
      <c r="H2872" s="5">
        <f t="shared" si="576"/>
        <v>1697.8131697484805</v>
      </c>
      <c r="I2872" s="5">
        <f t="shared" si="577"/>
        <v>720</v>
      </c>
      <c r="J2872" s="5">
        <f t="shared" si="578"/>
        <v>977.8131697484805</v>
      </c>
      <c r="K2872" s="2">
        <f t="shared" si="579"/>
        <v>41975.923085911119</v>
      </c>
      <c r="L2872" s="2">
        <f t="shared" si="580"/>
        <v>95152</v>
      </c>
      <c r="M2872" s="2">
        <f t="shared" si="581"/>
        <v>21120</v>
      </c>
      <c r="N2872" s="6">
        <f t="shared" si="582"/>
        <v>1</v>
      </c>
      <c r="O2872" s="2">
        <f t="shared" si="583"/>
        <v>12056.076914088881</v>
      </c>
      <c r="P2872" s="2">
        <f t="shared" si="584"/>
        <v>12056.076914088881</v>
      </c>
    </row>
    <row r="2873" spans="1:16">
      <c r="A2873" s="6">
        <v>4</v>
      </c>
      <c r="B2873" s="6">
        <v>8</v>
      </c>
      <c r="C2873" s="6">
        <v>17</v>
      </c>
      <c r="D2873" s="6">
        <f t="shared" si="572"/>
        <v>29</v>
      </c>
      <c r="E2873" s="5">
        <f t="shared" si="573"/>
        <v>527.07600000000014</v>
      </c>
      <c r="F2873" s="5">
        <f t="shared" si="574"/>
        <v>292.41669540238024</v>
      </c>
      <c r="G2873" s="5">
        <f t="shared" si="575"/>
        <v>944.88069779264049</v>
      </c>
      <c r="H2873" s="5">
        <f t="shared" si="576"/>
        <v>1764.373393195021</v>
      </c>
      <c r="I2873" s="5">
        <f t="shared" si="577"/>
        <v>720</v>
      </c>
      <c r="J2873" s="5">
        <f t="shared" si="578"/>
        <v>1044.373393195021</v>
      </c>
      <c r="K2873" s="2">
        <f t="shared" si="579"/>
        <v>43131.482520746897</v>
      </c>
      <c r="L2873" s="2">
        <f t="shared" si="580"/>
        <v>97852</v>
      </c>
      <c r="M2873" s="2">
        <f t="shared" si="581"/>
        <v>22000</v>
      </c>
      <c r="N2873" s="6">
        <f t="shared" si="582"/>
        <v>1</v>
      </c>
      <c r="O2873" s="2">
        <f t="shared" si="583"/>
        <v>12720.517479253103</v>
      </c>
      <c r="P2873" s="2">
        <f t="shared" si="584"/>
        <v>12720.517479253103</v>
      </c>
    </row>
    <row r="2874" spans="1:16">
      <c r="A2874" s="6">
        <v>4</v>
      </c>
      <c r="B2874" s="6">
        <v>8</v>
      </c>
      <c r="C2874" s="6">
        <v>18</v>
      </c>
      <c r="D2874" s="6">
        <f t="shared" si="572"/>
        <v>30</v>
      </c>
      <c r="E2874" s="5">
        <f t="shared" si="573"/>
        <v>527.07600000000014</v>
      </c>
      <c r="F2874" s="5">
        <f t="shared" si="574"/>
        <v>292.41669540238024</v>
      </c>
      <c r="G2874" s="5">
        <f t="shared" si="575"/>
        <v>1012.9676892512279</v>
      </c>
      <c r="H2874" s="5">
        <f t="shared" si="576"/>
        <v>1832.4603846536083</v>
      </c>
      <c r="I2874" s="5">
        <f t="shared" si="577"/>
        <v>720</v>
      </c>
      <c r="J2874" s="5">
        <f t="shared" si="578"/>
        <v>1112.4603846536083</v>
      </c>
      <c r="K2874" s="2">
        <f t="shared" si="579"/>
        <v>44313.548344680705</v>
      </c>
      <c r="L2874" s="2">
        <f t="shared" si="580"/>
        <v>100552</v>
      </c>
      <c r="M2874" s="2">
        <f t="shared" si="581"/>
        <v>22880</v>
      </c>
      <c r="N2874" s="6">
        <f t="shared" si="582"/>
        <v>1</v>
      </c>
      <c r="O2874" s="2">
        <f t="shared" si="583"/>
        <v>13358.451655319295</v>
      </c>
      <c r="P2874" s="2">
        <f t="shared" si="584"/>
        <v>13358.451655319295</v>
      </c>
    </row>
    <row r="2875" spans="1:16">
      <c r="A2875" s="6">
        <v>4</v>
      </c>
      <c r="B2875" s="6">
        <v>8</v>
      </c>
      <c r="C2875" s="6">
        <v>19</v>
      </c>
      <c r="D2875" s="6">
        <f t="shared" si="572"/>
        <v>31</v>
      </c>
      <c r="E2875" s="5">
        <f t="shared" si="573"/>
        <v>527.07600000000014</v>
      </c>
      <c r="F2875" s="5">
        <f t="shared" si="574"/>
        <v>292.41669540238024</v>
      </c>
      <c r="G2875" s="5">
        <f t="shared" si="575"/>
        <v>1082.6092178872495</v>
      </c>
      <c r="H2875" s="5">
        <f t="shared" si="576"/>
        <v>1902.1019132896299</v>
      </c>
      <c r="I2875" s="5">
        <f t="shared" si="577"/>
        <v>720</v>
      </c>
      <c r="J2875" s="5">
        <f t="shared" si="578"/>
        <v>1182.1019132896299</v>
      </c>
      <c r="K2875" s="2">
        <f t="shared" si="579"/>
        <v>45522.602661278295</v>
      </c>
      <c r="L2875" s="2">
        <f t="shared" si="580"/>
        <v>103252</v>
      </c>
      <c r="M2875" s="2">
        <f t="shared" si="581"/>
        <v>23760</v>
      </c>
      <c r="N2875" s="6">
        <f t="shared" si="582"/>
        <v>1</v>
      </c>
      <c r="O2875" s="2">
        <f t="shared" si="583"/>
        <v>13969.397338721705</v>
      </c>
      <c r="P2875" s="2">
        <f t="shared" si="584"/>
        <v>13969.397338721705</v>
      </c>
    </row>
    <row r="2876" spans="1:16">
      <c r="A2876" s="6">
        <v>4</v>
      </c>
      <c r="B2876" s="6">
        <v>8</v>
      </c>
      <c r="C2876" s="6">
        <v>20</v>
      </c>
      <c r="D2876" s="6">
        <f t="shared" si="572"/>
        <v>32</v>
      </c>
      <c r="E2876" s="5">
        <f t="shared" si="573"/>
        <v>527.07600000000014</v>
      </c>
      <c r="F2876" s="5">
        <f t="shared" si="574"/>
        <v>292.41669540238024</v>
      </c>
      <c r="G2876" s="5">
        <f t="shared" si="575"/>
        <v>1153.8335085377266</v>
      </c>
      <c r="H2876" s="5">
        <f t="shared" si="576"/>
        <v>1973.326203940107</v>
      </c>
      <c r="I2876" s="5">
        <f t="shared" si="577"/>
        <v>720</v>
      </c>
      <c r="J2876" s="5">
        <f t="shared" si="578"/>
        <v>1253.326203940107</v>
      </c>
      <c r="K2876" s="2">
        <f t="shared" si="579"/>
        <v>46759.135485071303</v>
      </c>
      <c r="L2876" s="2">
        <f t="shared" si="580"/>
        <v>105952</v>
      </c>
      <c r="M2876" s="2">
        <f t="shared" si="581"/>
        <v>24640</v>
      </c>
      <c r="N2876" s="6">
        <f t="shared" si="582"/>
        <v>1</v>
      </c>
      <c r="O2876" s="2">
        <f t="shared" si="583"/>
        <v>14552.864514928697</v>
      </c>
      <c r="P2876" s="2">
        <f t="shared" si="584"/>
        <v>14552.864514928697</v>
      </c>
    </row>
    <row r="2877" spans="1:16">
      <c r="A2877" s="6">
        <v>4</v>
      </c>
      <c r="B2877" s="6">
        <v>8</v>
      </c>
      <c r="C2877" s="6">
        <v>21</v>
      </c>
      <c r="D2877" s="6">
        <f t="shared" si="572"/>
        <v>33</v>
      </c>
      <c r="E2877" s="5">
        <f t="shared" si="573"/>
        <v>527.07600000000014</v>
      </c>
      <c r="F2877" s="5">
        <f t="shared" si="574"/>
        <v>292.41669540238024</v>
      </c>
      <c r="G2877" s="5">
        <f t="shared" si="575"/>
        <v>1226.6692487641703</v>
      </c>
      <c r="H2877" s="5">
        <f t="shared" si="576"/>
        <v>2046.1619441665507</v>
      </c>
      <c r="I2877" s="5">
        <f t="shared" si="577"/>
        <v>720</v>
      </c>
      <c r="J2877" s="5">
        <f t="shared" si="578"/>
        <v>1326.1619441665507</v>
      </c>
      <c r="K2877" s="2">
        <f t="shared" si="579"/>
        <v>48023.644864002621</v>
      </c>
      <c r="L2877" s="2">
        <f t="shared" si="580"/>
        <v>108652</v>
      </c>
      <c r="M2877" s="2">
        <f t="shared" si="581"/>
        <v>25520</v>
      </c>
      <c r="N2877" s="6">
        <f t="shared" si="582"/>
        <v>1</v>
      </c>
      <c r="O2877" s="2">
        <f t="shared" si="583"/>
        <v>15108.355135997379</v>
      </c>
      <c r="P2877" s="2">
        <f t="shared" si="584"/>
        <v>15108.355135997379</v>
      </c>
    </row>
    <row r="2878" spans="1:16">
      <c r="A2878" s="6">
        <v>4</v>
      </c>
      <c r="B2878" s="6">
        <v>8</v>
      </c>
      <c r="C2878" s="6">
        <v>22</v>
      </c>
      <c r="D2878" s="6">
        <f t="shared" si="572"/>
        <v>34</v>
      </c>
      <c r="E2878" s="5">
        <f t="shared" si="573"/>
        <v>527.07600000000014</v>
      </c>
      <c r="F2878" s="5">
        <f t="shared" si="574"/>
        <v>292.41669540238024</v>
      </c>
      <c r="G2878" s="5">
        <f t="shared" si="575"/>
        <v>1301.1455960105666</v>
      </c>
      <c r="H2878" s="5">
        <f t="shared" si="576"/>
        <v>2120.6382914129472</v>
      </c>
      <c r="I2878" s="5">
        <f t="shared" si="577"/>
        <v>720</v>
      </c>
      <c r="J2878" s="5">
        <f t="shared" si="578"/>
        <v>1400.6382914129472</v>
      </c>
      <c r="K2878" s="2">
        <f t="shared" si="579"/>
        <v>49316.637003697004</v>
      </c>
      <c r="L2878" s="2">
        <f t="shared" si="580"/>
        <v>111352</v>
      </c>
      <c r="M2878" s="2">
        <f t="shared" si="581"/>
        <v>26400</v>
      </c>
      <c r="N2878" s="6">
        <f t="shared" si="582"/>
        <v>1</v>
      </c>
      <c r="O2878" s="2">
        <f t="shared" si="583"/>
        <v>15635.362996302996</v>
      </c>
      <c r="P2878" s="2">
        <f t="shared" si="584"/>
        <v>15635.362996302996</v>
      </c>
    </row>
    <row r="2879" spans="1:16">
      <c r="A2879" s="6">
        <v>4</v>
      </c>
      <c r="B2879" s="6">
        <v>8</v>
      </c>
      <c r="C2879" s="6">
        <v>23</v>
      </c>
      <c r="D2879" s="6">
        <f t="shared" si="572"/>
        <v>35</v>
      </c>
      <c r="E2879" s="5">
        <f t="shared" si="573"/>
        <v>527.07600000000014</v>
      </c>
      <c r="F2879" s="5">
        <f t="shared" si="574"/>
        <v>292.41669540238024</v>
      </c>
      <c r="G2879" s="5">
        <f t="shared" si="575"/>
        <v>1377.292184868003</v>
      </c>
      <c r="H2879" s="5">
        <f t="shared" si="576"/>
        <v>2196.7848802703834</v>
      </c>
      <c r="I2879" s="5">
        <f t="shared" si="577"/>
        <v>720</v>
      </c>
      <c r="J2879" s="5">
        <f t="shared" si="578"/>
        <v>1476.7848802703834</v>
      </c>
      <c r="K2879" s="2">
        <f t="shared" si="579"/>
        <v>50638.626393583043</v>
      </c>
      <c r="L2879" s="2">
        <f t="shared" si="580"/>
        <v>114052</v>
      </c>
      <c r="M2879" s="2">
        <f t="shared" si="581"/>
        <v>27280</v>
      </c>
      <c r="N2879" s="6">
        <f t="shared" si="582"/>
        <v>1</v>
      </c>
      <c r="O2879" s="2">
        <f t="shared" si="583"/>
        <v>16133.373606416957</v>
      </c>
      <c r="P2879" s="2">
        <f t="shared" si="584"/>
        <v>16133.373606416957</v>
      </c>
    </row>
    <row r="2880" spans="1:16">
      <c r="A2880" s="6">
        <v>4</v>
      </c>
      <c r="B2880" s="6">
        <v>8</v>
      </c>
      <c r="C2880" s="6">
        <v>24</v>
      </c>
      <c r="D2880" s="6">
        <f t="shared" si="572"/>
        <v>36</v>
      </c>
      <c r="E2880" s="5">
        <f t="shared" si="573"/>
        <v>527.07600000000014</v>
      </c>
      <c r="F2880" s="5">
        <f t="shared" si="574"/>
        <v>292.41669540238024</v>
      </c>
      <c r="G2880" s="5">
        <f t="shared" si="575"/>
        <v>1455.1391344474989</v>
      </c>
      <c r="H2880" s="5">
        <f t="shared" si="576"/>
        <v>2274.6318298498791</v>
      </c>
      <c r="I2880" s="5">
        <f t="shared" si="577"/>
        <v>720</v>
      </c>
      <c r="J2880" s="5">
        <f t="shared" si="578"/>
        <v>1554.6318298498791</v>
      </c>
      <c r="K2880" s="2">
        <f t="shared" si="579"/>
        <v>51990.135934893733</v>
      </c>
      <c r="L2880" s="2">
        <f t="shared" si="580"/>
        <v>116752</v>
      </c>
      <c r="M2880" s="2">
        <f t="shared" si="581"/>
        <v>28160</v>
      </c>
      <c r="N2880" s="6">
        <f t="shared" si="582"/>
        <v>1</v>
      </c>
      <c r="O2880" s="2">
        <f t="shared" si="583"/>
        <v>16601.864065106267</v>
      </c>
      <c r="P2880" s="2">
        <f t="shared" si="584"/>
        <v>16601.864065106267</v>
      </c>
    </row>
    <row r="2881" spans="1:16">
      <c r="A2881" s="6">
        <v>4</v>
      </c>
      <c r="B2881" s="6">
        <v>8</v>
      </c>
      <c r="C2881" s="6">
        <v>25</v>
      </c>
      <c r="D2881" s="6">
        <f t="shared" si="572"/>
        <v>37</v>
      </c>
      <c r="E2881" s="5">
        <f t="shared" si="573"/>
        <v>527.07600000000014</v>
      </c>
      <c r="F2881" s="5">
        <f t="shared" si="574"/>
        <v>292.41669540238024</v>
      </c>
      <c r="G2881" s="5">
        <f t="shared" si="575"/>
        <v>1534.7170558625965</v>
      </c>
      <c r="H2881" s="5">
        <f t="shared" si="576"/>
        <v>2354.2097512649771</v>
      </c>
      <c r="I2881" s="5">
        <f t="shared" si="577"/>
        <v>720</v>
      </c>
      <c r="J2881" s="5">
        <f t="shared" si="578"/>
        <v>1634.2097512649771</v>
      </c>
      <c r="K2881" s="2">
        <f t="shared" si="579"/>
        <v>53371.697070572518</v>
      </c>
      <c r="L2881" s="2">
        <f t="shared" si="580"/>
        <v>119452</v>
      </c>
      <c r="M2881" s="2">
        <f t="shared" si="581"/>
        <v>29040</v>
      </c>
      <c r="N2881" s="6">
        <f t="shared" si="582"/>
        <v>1</v>
      </c>
      <c r="O2881" s="2">
        <f t="shared" si="583"/>
        <v>17040.302929427482</v>
      </c>
      <c r="P2881" s="2">
        <f t="shared" si="584"/>
        <v>17040.302929427482</v>
      </c>
    </row>
    <row r="2882" spans="1:16">
      <c r="A2882" s="6">
        <v>4</v>
      </c>
      <c r="B2882" s="6">
        <v>8</v>
      </c>
      <c r="C2882" s="6">
        <v>26</v>
      </c>
      <c r="D2882" s="6">
        <f t="shared" si="572"/>
        <v>38</v>
      </c>
      <c r="E2882" s="5">
        <f t="shared" si="573"/>
        <v>527.07600000000014</v>
      </c>
      <c r="F2882" s="5">
        <f t="shared" si="574"/>
        <v>292.41669540238024</v>
      </c>
      <c r="G2882" s="5">
        <f t="shared" si="575"/>
        <v>1616.0570598233144</v>
      </c>
      <c r="H2882" s="5">
        <f t="shared" si="576"/>
        <v>2435.5497552256948</v>
      </c>
      <c r="I2882" s="5">
        <f t="shared" si="577"/>
        <v>720</v>
      </c>
      <c r="J2882" s="5">
        <f t="shared" si="578"/>
        <v>1715.5497552256948</v>
      </c>
      <c r="K2882" s="2">
        <f t="shared" si="579"/>
        <v>54783.849917112755</v>
      </c>
      <c r="L2882" s="2">
        <f t="shared" si="580"/>
        <v>122152</v>
      </c>
      <c r="M2882" s="2">
        <f t="shared" si="581"/>
        <v>29920</v>
      </c>
      <c r="N2882" s="6">
        <f t="shared" si="582"/>
        <v>1</v>
      </c>
      <c r="O2882" s="2">
        <f t="shared" si="583"/>
        <v>17448.150082887245</v>
      </c>
      <c r="P2882" s="2">
        <f t="shared" si="584"/>
        <v>17448.150082887245</v>
      </c>
    </row>
    <row r="2883" spans="1:16">
      <c r="A2883" s="6">
        <v>4</v>
      </c>
      <c r="B2883" s="6">
        <v>8</v>
      </c>
      <c r="C2883" s="6">
        <v>27</v>
      </c>
      <c r="D2883" s="6">
        <f t="shared" si="572"/>
        <v>39</v>
      </c>
      <c r="E2883" s="5">
        <f t="shared" si="573"/>
        <v>527.07600000000014</v>
      </c>
      <c r="F2883" s="5">
        <f t="shared" si="574"/>
        <v>292.41669540238024</v>
      </c>
      <c r="G2883" s="5">
        <f t="shared" si="575"/>
        <v>1699.1907643430709</v>
      </c>
      <c r="H2883" s="5">
        <f t="shared" si="576"/>
        <v>2518.6834597454513</v>
      </c>
      <c r="I2883" s="5">
        <f t="shared" si="577"/>
        <v>720</v>
      </c>
      <c r="J2883" s="5">
        <f t="shared" si="578"/>
        <v>1798.6834597454513</v>
      </c>
      <c r="K2883" s="2">
        <f t="shared" si="579"/>
        <v>56227.14339835853</v>
      </c>
      <c r="L2883" s="2">
        <f t="shared" si="580"/>
        <v>124852</v>
      </c>
      <c r="M2883" s="2">
        <f t="shared" si="581"/>
        <v>30800</v>
      </c>
      <c r="N2883" s="6">
        <f t="shared" si="582"/>
        <v>1</v>
      </c>
      <c r="O2883" s="2">
        <f t="shared" si="583"/>
        <v>17824.85660164147</v>
      </c>
      <c r="P2883" s="2">
        <f t="shared" si="584"/>
        <v>17824.85660164147</v>
      </c>
    </row>
    <row r="2884" spans="1:16">
      <c r="A2884" s="6">
        <v>4</v>
      </c>
      <c r="B2884" s="6">
        <v>8</v>
      </c>
      <c r="C2884" s="6">
        <v>28</v>
      </c>
      <c r="D2884" s="6">
        <f t="shared" ref="D2884:D2947" si="585">A2884+B2884+C2884</f>
        <v>40</v>
      </c>
      <c r="E2884" s="5">
        <f t="shared" ref="E2884:E2947" si="586">IF(A2884=0,0,A2884*LABOR_HRS_WK_TOM*SEASON_WEEKS*(1+DIM_PCT_TOM)^A2884)</f>
        <v>527.07600000000014</v>
      </c>
      <c r="F2884" s="5">
        <f t="shared" ref="F2884:F2947" si="587">IF(B2884=0,0,B2884*LABOR_HRS_WK_CAR*SEASON_WEEKS*(1+DIM_PCT_CAR)^B2884)</f>
        <v>292.41669540238024</v>
      </c>
      <c r="G2884" s="5">
        <f t="shared" ref="G2884:G2947" si="588">IF(C2884=0,0,C2884*LABOR_HRS_WK_MES*SEASON_WEEKS*(1+DIM_PCT_MES)^C2884)</f>
        <v>1784.1503025602246</v>
      </c>
      <c r="H2884" s="5">
        <f t="shared" ref="H2884:H2947" si="589">E2884+F2884+G2884</f>
        <v>2603.642997962605</v>
      </c>
      <c r="I2884" s="5">
        <f t="shared" ref="I2884:I2947" si="590">MIN(H2884,FARMER_HRS)</f>
        <v>720</v>
      </c>
      <c r="J2884" s="5">
        <f t="shared" ref="J2884:J2947" si="591">MAX(0,H2884-FARMER_HRS)</f>
        <v>1883.642997962605</v>
      </c>
      <c r="K2884" s="2">
        <f t="shared" ref="K2884:K2947" si="592">I2884*FARMER_RATE+J2884*TEMP_WORKER_RATE</f>
        <v>57702.135381295229</v>
      </c>
      <c r="L2884" s="2">
        <f t="shared" ref="L2884:L2947" si="593">A2884*PRICE_TOM+B2884*PRICE_CAR+C2884*PRICE_MES</f>
        <v>127552</v>
      </c>
      <c r="M2884" s="2">
        <f t="shared" ref="M2884:M2947" si="594">A2884*FERT_BED_TOM+B2884*FERT_BED_CAR+C2884*FERT_BED_MES</f>
        <v>31680</v>
      </c>
      <c r="N2884" s="6">
        <f t="shared" ref="N2884:N2947" si="595">IF(AND(D2884&lt;=TOTAL_BEDS,J2884&lt;=TEMP_WORKER_MAX*TEMP_WORKER_HRS),1,0)</f>
        <v>1</v>
      </c>
      <c r="O2884" s="2">
        <f t="shared" ref="O2884:O2947" si="596">L2884-M2884-K2884-FIXED_COSTS</f>
        <v>18169.864618704771</v>
      </c>
      <c r="P2884" s="2">
        <f t="shared" ref="P2884:P2947" si="597">IF(N2884=1,O2884,"")</f>
        <v>18169.864618704771</v>
      </c>
    </row>
    <row r="2885" spans="1:16">
      <c r="A2885" s="6">
        <v>4</v>
      </c>
      <c r="B2885" s="6">
        <v>8</v>
      </c>
      <c r="C2885" s="6">
        <v>29</v>
      </c>
      <c r="D2885" s="6">
        <f t="shared" si="585"/>
        <v>41</v>
      </c>
      <c r="E2885" s="5">
        <f t="shared" si="586"/>
        <v>527.07600000000014</v>
      </c>
      <c r="F2885" s="5">
        <f t="shared" si="587"/>
        <v>292.41669540238024</v>
      </c>
      <c r="G2885" s="5">
        <f t="shared" si="588"/>
        <v>1870.9683306758782</v>
      </c>
      <c r="H2885" s="5">
        <f t="shared" si="589"/>
        <v>2690.4610260782583</v>
      </c>
      <c r="I2885" s="5">
        <f t="shared" si="590"/>
        <v>720</v>
      </c>
      <c r="J2885" s="5">
        <f t="shared" si="591"/>
        <v>1970.4610260782583</v>
      </c>
      <c r="K2885" s="2">
        <f t="shared" si="592"/>
        <v>59209.392813858649</v>
      </c>
      <c r="L2885" s="2">
        <f t="shared" si="593"/>
        <v>130252</v>
      </c>
      <c r="M2885" s="2">
        <f t="shared" si="594"/>
        <v>32560</v>
      </c>
      <c r="N2885" s="6">
        <f t="shared" si="595"/>
        <v>1</v>
      </c>
      <c r="O2885" s="2">
        <f t="shared" si="596"/>
        <v>18482.607186141351</v>
      </c>
      <c r="P2885" s="2">
        <f t="shared" si="597"/>
        <v>18482.607186141351</v>
      </c>
    </row>
    <row r="2886" spans="1:16">
      <c r="A2886" s="6">
        <v>4</v>
      </c>
      <c r="B2886" s="6">
        <v>8</v>
      </c>
      <c r="C2886" s="6">
        <v>30</v>
      </c>
      <c r="D2886" s="6">
        <f t="shared" si="585"/>
        <v>42</v>
      </c>
      <c r="E2886" s="5">
        <f t="shared" si="586"/>
        <v>527.07600000000014</v>
      </c>
      <c r="F2886" s="5">
        <f t="shared" si="587"/>
        <v>292.41669540238024</v>
      </c>
      <c r="G2886" s="5">
        <f t="shared" si="588"/>
        <v>1959.6780360096488</v>
      </c>
      <c r="H2886" s="5">
        <f t="shared" si="589"/>
        <v>2779.1707314120295</v>
      </c>
      <c r="I2886" s="5">
        <f t="shared" si="590"/>
        <v>720</v>
      </c>
      <c r="J2886" s="5">
        <f t="shared" si="591"/>
        <v>2059.1707314120295</v>
      </c>
      <c r="K2886" s="2">
        <f t="shared" si="592"/>
        <v>60749.49186479218</v>
      </c>
      <c r="L2886" s="2">
        <f t="shared" si="593"/>
        <v>132952</v>
      </c>
      <c r="M2886" s="2">
        <f t="shared" si="594"/>
        <v>33440</v>
      </c>
      <c r="N2886" s="6">
        <f t="shared" si="595"/>
        <v>1</v>
      </c>
      <c r="O2886" s="2">
        <f t="shared" si="596"/>
        <v>18762.50813520782</v>
      </c>
      <c r="P2886" s="2">
        <f t="shared" si="597"/>
        <v>18762.50813520782</v>
      </c>
    </row>
    <row r="2887" spans="1:16">
      <c r="A2887" s="6">
        <v>4</v>
      </c>
      <c r="B2887" s="6">
        <v>9</v>
      </c>
      <c r="C2887" s="6">
        <v>0</v>
      </c>
      <c r="D2887" s="6">
        <f t="shared" si="585"/>
        <v>13</v>
      </c>
      <c r="E2887" s="5">
        <f t="shared" si="586"/>
        <v>527.07600000000014</v>
      </c>
      <c r="F2887" s="5">
        <f t="shared" si="587"/>
        <v>337.19300188586965</v>
      </c>
      <c r="G2887" s="5">
        <f t="shared" si="588"/>
        <v>0</v>
      </c>
      <c r="H2887" s="5">
        <f t="shared" si="589"/>
        <v>864.26900188586978</v>
      </c>
      <c r="I2887" s="5">
        <f t="shared" si="590"/>
        <v>720</v>
      </c>
      <c r="J2887" s="5">
        <f t="shared" si="591"/>
        <v>144.26900188586978</v>
      </c>
      <c r="K2887" s="2">
        <f t="shared" si="592"/>
        <v>27504.670171629685</v>
      </c>
      <c r="L2887" s="2">
        <f t="shared" si="593"/>
        <v>54046</v>
      </c>
      <c r="M2887" s="2">
        <f t="shared" si="594"/>
        <v>7480</v>
      </c>
      <c r="N2887" s="6">
        <f t="shared" si="595"/>
        <v>1</v>
      </c>
      <c r="O2887" s="2">
        <f t="shared" si="596"/>
        <v>-938.67017162968477</v>
      </c>
      <c r="P2887" s="2">
        <f t="shared" si="597"/>
        <v>-938.67017162968477</v>
      </c>
    </row>
    <row r="2888" spans="1:16">
      <c r="A2888" s="6">
        <v>4</v>
      </c>
      <c r="B2888" s="6">
        <v>9</v>
      </c>
      <c r="C2888" s="6">
        <v>1</v>
      </c>
      <c r="D2888" s="6">
        <f t="shared" si="585"/>
        <v>14</v>
      </c>
      <c r="E2888" s="5">
        <f t="shared" si="586"/>
        <v>527.07600000000014</v>
      </c>
      <c r="F2888" s="5">
        <f t="shared" si="587"/>
        <v>337.19300188586965</v>
      </c>
      <c r="G2888" s="5">
        <f t="shared" si="588"/>
        <v>45.5625</v>
      </c>
      <c r="H2888" s="5">
        <f t="shared" si="589"/>
        <v>909.83150188586978</v>
      </c>
      <c r="I2888" s="5">
        <f t="shared" si="590"/>
        <v>720</v>
      </c>
      <c r="J2888" s="5">
        <f t="shared" si="591"/>
        <v>189.83150188586978</v>
      </c>
      <c r="K2888" s="2">
        <f t="shared" si="592"/>
        <v>28295.685796629685</v>
      </c>
      <c r="L2888" s="2">
        <f t="shared" si="593"/>
        <v>56746</v>
      </c>
      <c r="M2888" s="2">
        <f t="shared" si="594"/>
        <v>8360</v>
      </c>
      <c r="N2888" s="6">
        <f t="shared" si="595"/>
        <v>1</v>
      </c>
      <c r="O2888" s="2">
        <f t="shared" si="596"/>
        <v>90.314203370315226</v>
      </c>
      <c r="P2888" s="2">
        <f t="shared" si="597"/>
        <v>90.314203370315226</v>
      </c>
    </row>
    <row r="2889" spans="1:16">
      <c r="A2889" s="6">
        <v>4</v>
      </c>
      <c r="B2889" s="6">
        <v>9</v>
      </c>
      <c r="C2889" s="6">
        <v>2</v>
      </c>
      <c r="D2889" s="6">
        <f t="shared" si="585"/>
        <v>15</v>
      </c>
      <c r="E2889" s="5">
        <f t="shared" si="586"/>
        <v>527.07600000000014</v>
      </c>
      <c r="F2889" s="5">
        <f t="shared" si="587"/>
        <v>337.19300188586965</v>
      </c>
      <c r="G2889" s="5">
        <f t="shared" si="588"/>
        <v>92.264062499999994</v>
      </c>
      <c r="H2889" s="5">
        <f t="shared" si="589"/>
        <v>956.53306438586981</v>
      </c>
      <c r="I2889" s="5">
        <f t="shared" si="590"/>
        <v>720</v>
      </c>
      <c r="J2889" s="5">
        <f t="shared" si="591"/>
        <v>236.53306438586981</v>
      </c>
      <c r="K2889" s="2">
        <f t="shared" si="592"/>
        <v>29106.476812254685</v>
      </c>
      <c r="L2889" s="2">
        <f t="shared" si="593"/>
        <v>59446</v>
      </c>
      <c r="M2889" s="2">
        <f t="shared" si="594"/>
        <v>9240</v>
      </c>
      <c r="N2889" s="6">
        <f t="shared" si="595"/>
        <v>1</v>
      </c>
      <c r="O2889" s="2">
        <f t="shared" si="596"/>
        <v>1099.5231877453152</v>
      </c>
      <c r="P2889" s="2">
        <f t="shared" si="597"/>
        <v>1099.5231877453152</v>
      </c>
    </row>
    <row r="2890" spans="1:16">
      <c r="A2890" s="6">
        <v>4</v>
      </c>
      <c r="B2890" s="6">
        <v>9</v>
      </c>
      <c r="C2890" s="6">
        <v>3</v>
      </c>
      <c r="D2890" s="6">
        <f t="shared" si="585"/>
        <v>16</v>
      </c>
      <c r="E2890" s="5">
        <f t="shared" si="586"/>
        <v>527.07600000000014</v>
      </c>
      <c r="F2890" s="5">
        <f t="shared" si="587"/>
        <v>337.19300188586965</v>
      </c>
      <c r="G2890" s="5">
        <f t="shared" si="588"/>
        <v>140.12604492187498</v>
      </c>
      <c r="H2890" s="5">
        <f t="shared" si="589"/>
        <v>1004.3950468077447</v>
      </c>
      <c r="I2890" s="5">
        <f t="shared" si="590"/>
        <v>720</v>
      </c>
      <c r="J2890" s="5">
        <f t="shared" si="591"/>
        <v>284.39504680774473</v>
      </c>
      <c r="K2890" s="2">
        <f t="shared" si="592"/>
        <v>29937.4140070789</v>
      </c>
      <c r="L2890" s="2">
        <f t="shared" si="593"/>
        <v>62146</v>
      </c>
      <c r="M2890" s="2">
        <f t="shared" si="594"/>
        <v>10120</v>
      </c>
      <c r="N2890" s="6">
        <f t="shared" si="595"/>
        <v>1</v>
      </c>
      <c r="O2890" s="2">
        <f t="shared" si="596"/>
        <v>2088.5859929211001</v>
      </c>
      <c r="P2890" s="2">
        <f t="shared" si="597"/>
        <v>2088.5859929211001</v>
      </c>
    </row>
    <row r="2891" spans="1:16">
      <c r="A2891" s="6">
        <v>4</v>
      </c>
      <c r="B2891" s="6">
        <v>9</v>
      </c>
      <c r="C2891" s="6">
        <v>4</v>
      </c>
      <c r="D2891" s="6">
        <f t="shared" si="585"/>
        <v>17</v>
      </c>
      <c r="E2891" s="5">
        <f t="shared" si="586"/>
        <v>527.07600000000014</v>
      </c>
      <c r="F2891" s="5">
        <f t="shared" si="587"/>
        <v>337.19300188586965</v>
      </c>
      <c r="G2891" s="5">
        <f t="shared" si="588"/>
        <v>189.17016064453125</v>
      </c>
      <c r="H2891" s="5">
        <f t="shared" si="589"/>
        <v>1053.4391625304011</v>
      </c>
      <c r="I2891" s="5">
        <f t="shared" si="590"/>
        <v>720</v>
      </c>
      <c r="J2891" s="5">
        <f t="shared" si="591"/>
        <v>333.43916253040106</v>
      </c>
      <c r="K2891" s="2">
        <f t="shared" si="592"/>
        <v>30788.87434948613</v>
      </c>
      <c r="L2891" s="2">
        <f t="shared" si="593"/>
        <v>64846</v>
      </c>
      <c r="M2891" s="2">
        <f t="shared" si="594"/>
        <v>11000</v>
      </c>
      <c r="N2891" s="6">
        <f t="shared" si="595"/>
        <v>1</v>
      </c>
      <c r="O2891" s="2">
        <f t="shared" si="596"/>
        <v>3057.1256505138699</v>
      </c>
      <c r="P2891" s="2">
        <f t="shared" si="597"/>
        <v>3057.1256505138699</v>
      </c>
    </row>
    <row r="2892" spans="1:16">
      <c r="A2892" s="6">
        <v>4</v>
      </c>
      <c r="B2892" s="6">
        <v>9</v>
      </c>
      <c r="C2892" s="6">
        <v>5</v>
      </c>
      <c r="D2892" s="6">
        <f t="shared" si="585"/>
        <v>18</v>
      </c>
      <c r="E2892" s="5">
        <f t="shared" si="586"/>
        <v>527.07600000000014</v>
      </c>
      <c r="F2892" s="5">
        <f t="shared" si="587"/>
        <v>337.19300188586965</v>
      </c>
      <c r="G2892" s="5">
        <f t="shared" si="588"/>
        <v>239.41848456573481</v>
      </c>
      <c r="H2892" s="5">
        <f t="shared" si="589"/>
        <v>1103.6874864516046</v>
      </c>
      <c r="I2892" s="5">
        <f t="shared" si="590"/>
        <v>720</v>
      </c>
      <c r="J2892" s="5">
        <f t="shared" si="591"/>
        <v>383.68748645160463</v>
      </c>
      <c r="K2892" s="2">
        <f t="shared" si="592"/>
        <v>31661.241084229245</v>
      </c>
      <c r="L2892" s="2">
        <f t="shared" si="593"/>
        <v>67546</v>
      </c>
      <c r="M2892" s="2">
        <f t="shared" si="594"/>
        <v>11880</v>
      </c>
      <c r="N2892" s="6">
        <f t="shared" si="595"/>
        <v>1</v>
      </c>
      <c r="O2892" s="2">
        <f t="shared" si="596"/>
        <v>4004.7589157707553</v>
      </c>
      <c r="P2892" s="2">
        <f t="shared" si="597"/>
        <v>4004.7589157707553</v>
      </c>
    </row>
    <row r="2893" spans="1:16">
      <c r="A2893" s="6">
        <v>4</v>
      </c>
      <c r="B2893" s="6">
        <v>9</v>
      </c>
      <c r="C2893" s="6">
        <v>6</v>
      </c>
      <c r="D2893" s="6">
        <f t="shared" si="585"/>
        <v>19</v>
      </c>
      <c r="E2893" s="5">
        <f t="shared" si="586"/>
        <v>527.07600000000014</v>
      </c>
      <c r="F2893" s="5">
        <f t="shared" si="587"/>
        <v>337.19300188586965</v>
      </c>
      <c r="G2893" s="5">
        <f t="shared" si="588"/>
        <v>290.89345874736784</v>
      </c>
      <c r="H2893" s="5">
        <f t="shared" si="589"/>
        <v>1155.1624606332375</v>
      </c>
      <c r="I2893" s="5">
        <f t="shared" si="590"/>
        <v>720</v>
      </c>
      <c r="J2893" s="5">
        <f t="shared" si="591"/>
        <v>435.16246063323752</v>
      </c>
      <c r="K2893" s="2">
        <f t="shared" si="592"/>
        <v>32554.90383043815</v>
      </c>
      <c r="L2893" s="2">
        <f t="shared" si="593"/>
        <v>70246</v>
      </c>
      <c r="M2893" s="2">
        <f t="shared" si="594"/>
        <v>12760</v>
      </c>
      <c r="N2893" s="6">
        <f t="shared" si="595"/>
        <v>1</v>
      </c>
      <c r="O2893" s="2">
        <f t="shared" si="596"/>
        <v>4931.0961695618498</v>
      </c>
      <c r="P2893" s="2">
        <f t="shared" si="597"/>
        <v>4931.0961695618498</v>
      </c>
    </row>
    <row r="2894" spans="1:16">
      <c r="A2894" s="6">
        <v>4</v>
      </c>
      <c r="B2894" s="6">
        <v>9</v>
      </c>
      <c r="C2894" s="6">
        <v>7</v>
      </c>
      <c r="D2894" s="6">
        <f t="shared" si="585"/>
        <v>20</v>
      </c>
      <c r="E2894" s="5">
        <f t="shared" si="586"/>
        <v>527.07600000000014</v>
      </c>
      <c r="F2894" s="5">
        <f t="shared" si="587"/>
        <v>337.19300188586965</v>
      </c>
      <c r="G2894" s="5">
        <f t="shared" si="588"/>
        <v>343.61789814532818</v>
      </c>
      <c r="H2894" s="5">
        <f t="shared" si="589"/>
        <v>1207.8869000311979</v>
      </c>
      <c r="I2894" s="5">
        <f t="shared" si="590"/>
        <v>720</v>
      </c>
      <c r="J2894" s="5">
        <f t="shared" si="591"/>
        <v>487.88690003119791</v>
      </c>
      <c r="K2894" s="2">
        <f t="shared" si="592"/>
        <v>33470.258681097184</v>
      </c>
      <c r="L2894" s="2">
        <f t="shared" si="593"/>
        <v>72946</v>
      </c>
      <c r="M2894" s="2">
        <f t="shared" si="594"/>
        <v>13640</v>
      </c>
      <c r="N2894" s="6">
        <f t="shared" si="595"/>
        <v>1</v>
      </c>
      <c r="O2894" s="2">
        <f t="shared" si="596"/>
        <v>5835.7413189028157</v>
      </c>
      <c r="P2894" s="2">
        <f t="shared" si="597"/>
        <v>5835.7413189028157</v>
      </c>
    </row>
    <row r="2895" spans="1:16">
      <c r="A2895" s="6">
        <v>4</v>
      </c>
      <c r="B2895" s="6">
        <v>9</v>
      </c>
      <c r="C2895" s="6">
        <v>8</v>
      </c>
      <c r="D2895" s="6">
        <f t="shared" si="585"/>
        <v>21</v>
      </c>
      <c r="E2895" s="5">
        <f t="shared" si="586"/>
        <v>527.07600000000014</v>
      </c>
      <c r="F2895" s="5">
        <f t="shared" si="587"/>
        <v>337.19300188586965</v>
      </c>
      <c r="G2895" s="5">
        <f t="shared" si="588"/>
        <v>397.61499642530839</v>
      </c>
      <c r="H2895" s="5">
        <f t="shared" si="589"/>
        <v>1261.8839983111782</v>
      </c>
      <c r="I2895" s="5">
        <f t="shared" si="590"/>
        <v>720</v>
      </c>
      <c r="J2895" s="5">
        <f t="shared" si="591"/>
        <v>541.88399831117817</v>
      </c>
      <c r="K2895" s="2">
        <f t="shared" si="592"/>
        <v>34407.708304013511</v>
      </c>
      <c r="L2895" s="2">
        <f t="shared" si="593"/>
        <v>75646</v>
      </c>
      <c r="M2895" s="2">
        <f t="shared" si="594"/>
        <v>14520</v>
      </c>
      <c r="N2895" s="6">
        <f t="shared" si="595"/>
        <v>1</v>
      </c>
      <c r="O2895" s="2">
        <f t="shared" si="596"/>
        <v>6718.2916959864888</v>
      </c>
      <c r="P2895" s="2">
        <f t="shared" si="597"/>
        <v>6718.2916959864888</v>
      </c>
    </row>
    <row r="2896" spans="1:16">
      <c r="A2896" s="6">
        <v>4</v>
      </c>
      <c r="B2896" s="6">
        <v>9</v>
      </c>
      <c r="C2896" s="6">
        <v>9</v>
      </c>
      <c r="D2896" s="6">
        <f t="shared" si="585"/>
        <v>22</v>
      </c>
      <c r="E2896" s="5">
        <f t="shared" si="586"/>
        <v>527.07600000000014</v>
      </c>
      <c r="F2896" s="5">
        <f t="shared" si="587"/>
        <v>337.19300188586965</v>
      </c>
      <c r="G2896" s="5">
        <f t="shared" si="588"/>
        <v>452.90833186570285</v>
      </c>
      <c r="H2896" s="5">
        <f t="shared" si="589"/>
        <v>1317.1773337515726</v>
      </c>
      <c r="I2896" s="5">
        <f t="shared" si="590"/>
        <v>720</v>
      </c>
      <c r="J2896" s="5">
        <f t="shared" si="591"/>
        <v>597.17733375157263</v>
      </c>
      <c r="K2896" s="2">
        <f t="shared" si="592"/>
        <v>35367.662044298137</v>
      </c>
      <c r="L2896" s="2">
        <f t="shared" si="593"/>
        <v>78346</v>
      </c>
      <c r="M2896" s="2">
        <f t="shared" si="594"/>
        <v>15400</v>
      </c>
      <c r="N2896" s="6">
        <f t="shared" si="595"/>
        <v>1</v>
      </c>
      <c r="O2896" s="2">
        <f t="shared" si="596"/>
        <v>7578.3379557018634</v>
      </c>
      <c r="P2896" s="2">
        <f t="shared" si="597"/>
        <v>7578.3379557018634</v>
      </c>
    </row>
    <row r="2897" spans="1:16">
      <c r="A2897" s="6">
        <v>4</v>
      </c>
      <c r="B2897" s="6">
        <v>9</v>
      </c>
      <c r="C2897" s="6">
        <v>10</v>
      </c>
      <c r="D2897" s="6">
        <f t="shared" si="585"/>
        <v>23</v>
      </c>
      <c r="E2897" s="5">
        <f t="shared" si="586"/>
        <v>527.07600000000014</v>
      </c>
      <c r="F2897" s="5">
        <f t="shared" si="587"/>
        <v>337.19300188586965</v>
      </c>
      <c r="G2897" s="5">
        <f t="shared" si="588"/>
        <v>509.52187334891573</v>
      </c>
      <c r="H2897" s="5">
        <f t="shared" si="589"/>
        <v>1373.7908752347855</v>
      </c>
      <c r="I2897" s="5">
        <f t="shared" si="590"/>
        <v>720</v>
      </c>
      <c r="J2897" s="5">
        <f t="shared" si="591"/>
        <v>653.79087523478552</v>
      </c>
      <c r="K2897" s="2">
        <f t="shared" si="592"/>
        <v>36350.536028381692</v>
      </c>
      <c r="L2897" s="2">
        <f t="shared" si="593"/>
        <v>81046</v>
      </c>
      <c r="M2897" s="2">
        <f t="shared" si="594"/>
        <v>16280</v>
      </c>
      <c r="N2897" s="6">
        <f t="shared" si="595"/>
        <v>1</v>
      </c>
      <c r="O2897" s="2">
        <f t="shared" si="596"/>
        <v>8415.4639716183083</v>
      </c>
      <c r="P2897" s="2">
        <f t="shared" si="597"/>
        <v>8415.4639716183083</v>
      </c>
    </row>
    <row r="2898" spans="1:16">
      <c r="A2898" s="6">
        <v>4</v>
      </c>
      <c r="B2898" s="6">
        <v>9</v>
      </c>
      <c r="C2898" s="6">
        <v>11</v>
      </c>
      <c r="D2898" s="6">
        <f t="shared" si="585"/>
        <v>24</v>
      </c>
      <c r="E2898" s="5">
        <f t="shared" si="586"/>
        <v>527.07600000000014</v>
      </c>
      <c r="F2898" s="5">
        <f t="shared" si="587"/>
        <v>337.19300188586965</v>
      </c>
      <c r="G2898" s="5">
        <f t="shared" si="588"/>
        <v>567.47998644235474</v>
      </c>
      <c r="H2898" s="5">
        <f t="shared" si="589"/>
        <v>1431.7489883282246</v>
      </c>
      <c r="I2898" s="5">
        <f t="shared" si="590"/>
        <v>720</v>
      </c>
      <c r="J2898" s="5">
        <f t="shared" si="591"/>
        <v>711.74898832822464</v>
      </c>
      <c r="K2898" s="2">
        <f t="shared" si="592"/>
        <v>37356.753269587236</v>
      </c>
      <c r="L2898" s="2">
        <f t="shared" si="593"/>
        <v>83746</v>
      </c>
      <c r="M2898" s="2">
        <f t="shared" si="594"/>
        <v>17160</v>
      </c>
      <c r="N2898" s="6">
        <f t="shared" si="595"/>
        <v>1</v>
      </c>
      <c r="O2898" s="2">
        <f t="shared" si="596"/>
        <v>9229.246730412764</v>
      </c>
      <c r="P2898" s="2">
        <f t="shared" si="597"/>
        <v>9229.246730412764</v>
      </c>
    </row>
    <row r="2899" spans="1:16">
      <c r="A2899" s="6">
        <v>4</v>
      </c>
      <c r="B2899" s="6">
        <v>9</v>
      </c>
      <c r="C2899" s="6">
        <v>12</v>
      </c>
      <c r="D2899" s="6">
        <f t="shared" si="585"/>
        <v>25</v>
      </c>
      <c r="E2899" s="5">
        <f t="shared" si="586"/>
        <v>527.07600000000014</v>
      </c>
      <c r="F2899" s="5">
        <f t="shared" si="587"/>
        <v>337.19300188586965</v>
      </c>
      <c r="G2899" s="5">
        <f t="shared" si="588"/>
        <v>626.80743957041921</v>
      </c>
      <c r="H2899" s="5">
        <f t="shared" si="589"/>
        <v>1491.0764414562891</v>
      </c>
      <c r="I2899" s="5">
        <f t="shared" si="590"/>
        <v>720</v>
      </c>
      <c r="J2899" s="5">
        <f t="shared" si="591"/>
        <v>771.0764414562891</v>
      </c>
      <c r="K2899" s="2">
        <f t="shared" si="592"/>
        <v>38386.743775282797</v>
      </c>
      <c r="L2899" s="2">
        <f t="shared" si="593"/>
        <v>86446</v>
      </c>
      <c r="M2899" s="2">
        <f t="shared" si="594"/>
        <v>18040</v>
      </c>
      <c r="N2899" s="6">
        <f t="shared" si="595"/>
        <v>1</v>
      </c>
      <c r="O2899" s="2">
        <f t="shared" si="596"/>
        <v>10019.256224717203</v>
      </c>
      <c r="P2899" s="2">
        <f t="shared" si="597"/>
        <v>10019.256224717203</v>
      </c>
    </row>
    <row r="2900" spans="1:16">
      <c r="A2900" s="6">
        <v>4</v>
      </c>
      <c r="B2900" s="6">
        <v>9</v>
      </c>
      <c r="C2900" s="6">
        <v>13</v>
      </c>
      <c r="D2900" s="6">
        <f t="shared" si="585"/>
        <v>26</v>
      </c>
      <c r="E2900" s="5">
        <f t="shared" si="586"/>
        <v>527.07600000000014</v>
      </c>
      <c r="F2900" s="5">
        <f t="shared" si="587"/>
        <v>337.19300188586965</v>
      </c>
      <c r="G2900" s="5">
        <f t="shared" si="588"/>
        <v>687.52941027880343</v>
      </c>
      <c r="H2900" s="5">
        <f t="shared" si="589"/>
        <v>1551.7984121646732</v>
      </c>
      <c r="I2900" s="5">
        <f t="shared" si="590"/>
        <v>720</v>
      </c>
      <c r="J2900" s="5">
        <f t="shared" si="591"/>
        <v>831.79841216467321</v>
      </c>
      <c r="K2900" s="2">
        <f t="shared" si="592"/>
        <v>39440.944655636689</v>
      </c>
      <c r="L2900" s="2">
        <f t="shared" si="593"/>
        <v>89146</v>
      </c>
      <c r="M2900" s="2">
        <f t="shared" si="594"/>
        <v>18920</v>
      </c>
      <c r="N2900" s="6">
        <f t="shared" si="595"/>
        <v>1</v>
      </c>
      <c r="O2900" s="2">
        <f t="shared" si="596"/>
        <v>10785.055344363311</v>
      </c>
      <c r="P2900" s="2">
        <f t="shared" si="597"/>
        <v>10785.055344363311</v>
      </c>
    </row>
    <row r="2901" spans="1:16">
      <c r="A2901" s="6">
        <v>4</v>
      </c>
      <c r="B2901" s="6">
        <v>9</v>
      </c>
      <c r="C2901" s="6">
        <v>14</v>
      </c>
      <c r="D2901" s="6">
        <f t="shared" si="585"/>
        <v>27</v>
      </c>
      <c r="E2901" s="5">
        <f t="shared" si="586"/>
        <v>527.07600000000014</v>
      </c>
      <c r="F2901" s="5">
        <f t="shared" si="587"/>
        <v>337.19300188586965</v>
      </c>
      <c r="G2901" s="5">
        <f t="shared" si="588"/>
        <v>749.67149159246469</v>
      </c>
      <c r="H2901" s="5">
        <f t="shared" si="589"/>
        <v>1613.9404934783345</v>
      </c>
      <c r="I2901" s="5">
        <f t="shared" si="590"/>
        <v>720</v>
      </c>
      <c r="J2901" s="5">
        <f t="shared" si="591"/>
        <v>893.94049347833447</v>
      </c>
      <c r="K2901" s="2">
        <f t="shared" si="592"/>
        <v>40519.80023399886</v>
      </c>
      <c r="L2901" s="2">
        <f t="shared" si="593"/>
        <v>91846</v>
      </c>
      <c r="M2901" s="2">
        <f t="shared" si="594"/>
        <v>19800</v>
      </c>
      <c r="N2901" s="6">
        <f t="shared" si="595"/>
        <v>1</v>
      </c>
      <c r="O2901" s="2">
        <f t="shared" si="596"/>
        <v>11526.19976600114</v>
      </c>
      <c r="P2901" s="2">
        <f t="shared" si="597"/>
        <v>11526.19976600114</v>
      </c>
    </row>
    <row r="2902" spans="1:16">
      <c r="A2902" s="6">
        <v>4</v>
      </c>
      <c r="B2902" s="6">
        <v>9</v>
      </c>
      <c r="C2902" s="6">
        <v>15</v>
      </c>
      <c r="D2902" s="6">
        <f t="shared" si="585"/>
        <v>28</v>
      </c>
      <c r="E2902" s="5">
        <f t="shared" si="586"/>
        <v>527.07600000000014</v>
      </c>
      <c r="F2902" s="5">
        <f t="shared" si="587"/>
        <v>337.19300188586965</v>
      </c>
      <c r="G2902" s="5">
        <f t="shared" si="588"/>
        <v>813.25969846861108</v>
      </c>
      <c r="H2902" s="5">
        <f t="shared" si="589"/>
        <v>1677.5287003544809</v>
      </c>
      <c r="I2902" s="5">
        <f t="shared" si="590"/>
        <v>720</v>
      </c>
      <c r="J2902" s="5">
        <f t="shared" si="591"/>
        <v>957.52870035448086</v>
      </c>
      <c r="K2902" s="2">
        <f t="shared" si="592"/>
        <v>41623.762158931961</v>
      </c>
      <c r="L2902" s="2">
        <f t="shared" si="593"/>
        <v>94546</v>
      </c>
      <c r="M2902" s="2">
        <f t="shared" si="594"/>
        <v>20680</v>
      </c>
      <c r="N2902" s="6">
        <f t="shared" si="595"/>
        <v>1</v>
      </c>
      <c r="O2902" s="2">
        <f t="shared" si="596"/>
        <v>12242.237841068039</v>
      </c>
      <c r="P2902" s="2">
        <f t="shared" si="597"/>
        <v>12242.237841068039</v>
      </c>
    </row>
    <row r="2903" spans="1:16">
      <c r="A2903" s="6">
        <v>4</v>
      </c>
      <c r="B2903" s="6">
        <v>9</v>
      </c>
      <c r="C2903" s="6">
        <v>16</v>
      </c>
      <c r="D2903" s="6">
        <f t="shared" si="585"/>
        <v>29</v>
      </c>
      <c r="E2903" s="5">
        <f t="shared" si="586"/>
        <v>527.07600000000014</v>
      </c>
      <c r="F2903" s="5">
        <f t="shared" si="587"/>
        <v>337.19300188586965</v>
      </c>
      <c r="G2903" s="5">
        <f t="shared" si="588"/>
        <v>878.32047434610013</v>
      </c>
      <c r="H2903" s="5">
        <f t="shared" si="589"/>
        <v>1742.5894762319699</v>
      </c>
      <c r="I2903" s="5">
        <f t="shared" si="590"/>
        <v>720</v>
      </c>
      <c r="J2903" s="5">
        <f t="shared" si="591"/>
        <v>1022.5894762319699</v>
      </c>
      <c r="K2903" s="2">
        <f t="shared" si="592"/>
        <v>42753.289517916142</v>
      </c>
      <c r="L2903" s="2">
        <f t="shared" si="593"/>
        <v>97246</v>
      </c>
      <c r="M2903" s="2">
        <f t="shared" si="594"/>
        <v>21560</v>
      </c>
      <c r="N2903" s="6">
        <f t="shared" si="595"/>
        <v>1</v>
      </c>
      <c r="O2903" s="2">
        <f t="shared" si="596"/>
        <v>12932.710482083858</v>
      </c>
      <c r="P2903" s="2">
        <f t="shared" si="597"/>
        <v>12932.710482083858</v>
      </c>
    </row>
    <row r="2904" spans="1:16">
      <c r="A2904" s="6">
        <v>4</v>
      </c>
      <c r="B2904" s="6">
        <v>9</v>
      </c>
      <c r="C2904" s="6">
        <v>17</v>
      </c>
      <c r="D2904" s="6">
        <f t="shared" si="585"/>
        <v>30</v>
      </c>
      <c r="E2904" s="5">
        <f t="shared" si="586"/>
        <v>527.07600000000014</v>
      </c>
      <c r="F2904" s="5">
        <f t="shared" si="587"/>
        <v>337.19300188586965</v>
      </c>
      <c r="G2904" s="5">
        <f t="shared" si="588"/>
        <v>944.88069779264049</v>
      </c>
      <c r="H2904" s="5">
        <f t="shared" si="589"/>
        <v>1809.1496996785104</v>
      </c>
      <c r="I2904" s="5">
        <f t="shared" si="590"/>
        <v>720</v>
      </c>
      <c r="J2904" s="5">
        <f t="shared" si="591"/>
        <v>1089.1496996785104</v>
      </c>
      <c r="K2904" s="2">
        <f t="shared" si="592"/>
        <v>43908.848952751912</v>
      </c>
      <c r="L2904" s="2">
        <f t="shared" si="593"/>
        <v>99946</v>
      </c>
      <c r="M2904" s="2">
        <f t="shared" si="594"/>
        <v>22440</v>
      </c>
      <c r="N2904" s="6">
        <f t="shared" si="595"/>
        <v>1</v>
      </c>
      <c r="O2904" s="2">
        <f t="shared" si="596"/>
        <v>13597.151047248088</v>
      </c>
      <c r="P2904" s="2">
        <f t="shared" si="597"/>
        <v>13597.151047248088</v>
      </c>
    </row>
    <row r="2905" spans="1:16">
      <c r="A2905" s="6">
        <v>4</v>
      </c>
      <c r="B2905" s="6">
        <v>9</v>
      </c>
      <c r="C2905" s="6">
        <v>18</v>
      </c>
      <c r="D2905" s="6">
        <f t="shared" si="585"/>
        <v>31</v>
      </c>
      <c r="E2905" s="5">
        <f t="shared" si="586"/>
        <v>527.07600000000014</v>
      </c>
      <c r="F2905" s="5">
        <f t="shared" si="587"/>
        <v>337.19300188586965</v>
      </c>
      <c r="G2905" s="5">
        <f t="shared" si="588"/>
        <v>1012.9676892512279</v>
      </c>
      <c r="H2905" s="5">
        <f t="shared" si="589"/>
        <v>1877.2366911370978</v>
      </c>
      <c r="I2905" s="5">
        <f t="shared" si="590"/>
        <v>720</v>
      </c>
      <c r="J2905" s="5">
        <f t="shared" si="591"/>
        <v>1157.2366911370978</v>
      </c>
      <c r="K2905" s="2">
        <f t="shared" si="592"/>
        <v>45090.91477668572</v>
      </c>
      <c r="L2905" s="2">
        <f t="shared" si="593"/>
        <v>102646</v>
      </c>
      <c r="M2905" s="2">
        <f t="shared" si="594"/>
        <v>23320</v>
      </c>
      <c r="N2905" s="6">
        <f t="shared" si="595"/>
        <v>1</v>
      </c>
      <c r="O2905" s="2">
        <f t="shared" si="596"/>
        <v>14235.08522331428</v>
      </c>
      <c r="P2905" s="2">
        <f t="shared" si="597"/>
        <v>14235.08522331428</v>
      </c>
    </row>
    <row r="2906" spans="1:16">
      <c r="A2906" s="6">
        <v>4</v>
      </c>
      <c r="B2906" s="6">
        <v>9</v>
      </c>
      <c r="C2906" s="6">
        <v>19</v>
      </c>
      <c r="D2906" s="6">
        <f t="shared" si="585"/>
        <v>32</v>
      </c>
      <c r="E2906" s="5">
        <f t="shared" si="586"/>
        <v>527.07600000000014</v>
      </c>
      <c r="F2906" s="5">
        <f t="shared" si="587"/>
        <v>337.19300188586965</v>
      </c>
      <c r="G2906" s="5">
        <f t="shared" si="588"/>
        <v>1082.6092178872495</v>
      </c>
      <c r="H2906" s="5">
        <f t="shared" si="589"/>
        <v>1946.8782197731193</v>
      </c>
      <c r="I2906" s="5">
        <f t="shared" si="590"/>
        <v>720</v>
      </c>
      <c r="J2906" s="5">
        <f t="shared" si="591"/>
        <v>1226.8782197731193</v>
      </c>
      <c r="K2906" s="2">
        <f t="shared" si="592"/>
        <v>46299.969093283318</v>
      </c>
      <c r="L2906" s="2">
        <f t="shared" si="593"/>
        <v>105346</v>
      </c>
      <c r="M2906" s="2">
        <f t="shared" si="594"/>
        <v>24200</v>
      </c>
      <c r="N2906" s="6">
        <f t="shared" si="595"/>
        <v>1</v>
      </c>
      <c r="O2906" s="2">
        <f t="shared" si="596"/>
        <v>14846.030906716682</v>
      </c>
      <c r="P2906" s="2">
        <f t="shared" si="597"/>
        <v>14846.030906716682</v>
      </c>
    </row>
    <row r="2907" spans="1:16">
      <c r="A2907" s="6">
        <v>4</v>
      </c>
      <c r="B2907" s="6">
        <v>9</v>
      </c>
      <c r="C2907" s="6">
        <v>20</v>
      </c>
      <c r="D2907" s="6">
        <f t="shared" si="585"/>
        <v>33</v>
      </c>
      <c r="E2907" s="5">
        <f t="shared" si="586"/>
        <v>527.07600000000014</v>
      </c>
      <c r="F2907" s="5">
        <f t="shared" si="587"/>
        <v>337.19300188586965</v>
      </c>
      <c r="G2907" s="5">
        <f t="shared" si="588"/>
        <v>1153.8335085377266</v>
      </c>
      <c r="H2907" s="5">
        <f t="shared" si="589"/>
        <v>2018.1025104235964</v>
      </c>
      <c r="I2907" s="5">
        <f t="shared" si="590"/>
        <v>720</v>
      </c>
      <c r="J2907" s="5">
        <f t="shared" si="591"/>
        <v>1298.1025104235964</v>
      </c>
      <c r="K2907" s="2">
        <f t="shared" si="592"/>
        <v>47536.501917076326</v>
      </c>
      <c r="L2907" s="2">
        <f t="shared" si="593"/>
        <v>108046</v>
      </c>
      <c r="M2907" s="2">
        <f t="shared" si="594"/>
        <v>25080</v>
      </c>
      <c r="N2907" s="6">
        <f t="shared" si="595"/>
        <v>1</v>
      </c>
      <c r="O2907" s="2">
        <f t="shared" si="596"/>
        <v>15429.498082923674</v>
      </c>
      <c r="P2907" s="2">
        <f t="shared" si="597"/>
        <v>15429.498082923674</v>
      </c>
    </row>
    <row r="2908" spans="1:16">
      <c r="A2908" s="6">
        <v>4</v>
      </c>
      <c r="B2908" s="6">
        <v>9</v>
      </c>
      <c r="C2908" s="6">
        <v>21</v>
      </c>
      <c r="D2908" s="6">
        <f t="shared" si="585"/>
        <v>34</v>
      </c>
      <c r="E2908" s="5">
        <f t="shared" si="586"/>
        <v>527.07600000000014</v>
      </c>
      <c r="F2908" s="5">
        <f t="shared" si="587"/>
        <v>337.19300188586965</v>
      </c>
      <c r="G2908" s="5">
        <f t="shared" si="588"/>
        <v>1226.6692487641703</v>
      </c>
      <c r="H2908" s="5">
        <f t="shared" si="589"/>
        <v>2090.9382506500401</v>
      </c>
      <c r="I2908" s="5">
        <f t="shared" si="590"/>
        <v>720</v>
      </c>
      <c r="J2908" s="5">
        <f t="shared" si="591"/>
        <v>1370.9382506500401</v>
      </c>
      <c r="K2908" s="2">
        <f t="shared" si="592"/>
        <v>48801.011296007637</v>
      </c>
      <c r="L2908" s="2">
        <f t="shared" si="593"/>
        <v>110746</v>
      </c>
      <c r="M2908" s="2">
        <f t="shared" si="594"/>
        <v>25960</v>
      </c>
      <c r="N2908" s="6">
        <f t="shared" si="595"/>
        <v>1</v>
      </c>
      <c r="O2908" s="2">
        <f t="shared" si="596"/>
        <v>15984.988703992363</v>
      </c>
      <c r="P2908" s="2">
        <f t="shared" si="597"/>
        <v>15984.988703992363</v>
      </c>
    </row>
    <row r="2909" spans="1:16">
      <c r="A2909" s="6">
        <v>4</v>
      </c>
      <c r="B2909" s="6">
        <v>9</v>
      </c>
      <c r="C2909" s="6">
        <v>22</v>
      </c>
      <c r="D2909" s="6">
        <f t="shared" si="585"/>
        <v>35</v>
      </c>
      <c r="E2909" s="5">
        <f t="shared" si="586"/>
        <v>527.07600000000014</v>
      </c>
      <c r="F2909" s="5">
        <f t="shared" si="587"/>
        <v>337.19300188586965</v>
      </c>
      <c r="G2909" s="5">
        <f t="shared" si="588"/>
        <v>1301.1455960105666</v>
      </c>
      <c r="H2909" s="5">
        <f t="shared" si="589"/>
        <v>2165.4145978964361</v>
      </c>
      <c r="I2909" s="5">
        <f t="shared" si="590"/>
        <v>720</v>
      </c>
      <c r="J2909" s="5">
        <f t="shared" si="591"/>
        <v>1445.4145978964361</v>
      </c>
      <c r="K2909" s="2">
        <f t="shared" si="592"/>
        <v>50094.003435702019</v>
      </c>
      <c r="L2909" s="2">
        <f t="shared" si="593"/>
        <v>113446</v>
      </c>
      <c r="M2909" s="2">
        <f t="shared" si="594"/>
        <v>26840</v>
      </c>
      <c r="N2909" s="6">
        <f t="shared" si="595"/>
        <v>1</v>
      </c>
      <c r="O2909" s="2">
        <f t="shared" si="596"/>
        <v>16511.996564297981</v>
      </c>
      <c r="P2909" s="2">
        <f t="shared" si="597"/>
        <v>16511.996564297981</v>
      </c>
    </row>
    <row r="2910" spans="1:16">
      <c r="A2910" s="6">
        <v>4</v>
      </c>
      <c r="B2910" s="6">
        <v>9</v>
      </c>
      <c r="C2910" s="6">
        <v>23</v>
      </c>
      <c r="D2910" s="6">
        <f t="shared" si="585"/>
        <v>36</v>
      </c>
      <c r="E2910" s="5">
        <f t="shared" si="586"/>
        <v>527.07600000000014</v>
      </c>
      <c r="F2910" s="5">
        <f t="shared" si="587"/>
        <v>337.19300188586965</v>
      </c>
      <c r="G2910" s="5">
        <f t="shared" si="588"/>
        <v>1377.292184868003</v>
      </c>
      <c r="H2910" s="5">
        <f t="shared" si="589"/>
        <v>2241.5611867538728</v>
      </c>
      <c r="I2910" s="5">
        <f t="shared" si="590"/>
        <v>720</v>
      </c>
      <c r="J2910" s="5">
        <f t="shared" si="591"/>
        <v>1521.5611867538728</v>
      </c>
      <c r="K2910" s="2">
        <f t="shared" si="592"/>
        <v>51415.992825588066</v>
      </c>
      <c r="L2910" s="2">
        <f t="shared" si="593"/>
        <v>116146</v>
      </c>
      <c r="M2910" s="2">
        <f t="shared" si="594"/>
        <v>27720</v>
      </c>
      <c r="N2910" s="6">
        <f t="shared" si="595"/>
        <v>1</v>
      </c>
      <c r="O2910" s="2">
        <f t="shared" si="596"/>
        <v>17010.007174411934</v>
      </c>
      <c r="P2910" s="2">
        <f t="shared" si="597"/>
        <v>17010.007174411934</v>
      </c>
    </row>
    <row r="2911" spans="1:16">
      <c r="A2911" s="6">
        <v>4</v>
      </c>
      <c r="B2911" s="6">
        <v>9</v>
      </c>
      <c r="C2911" s="6">
        <v>24</v>
      </c>
      <c r="D2911" s="6">
        <f t="shared" si="585"/>
        <v>37</v>
      </c>
      <c r="E2911" s="5">
        <f t="shared" si="586"/>
        <v>527.07600000000014</v>
      </c>
      <c r="F2911" s="5">
        <f t="shared" si="587"/>
        <v>337.19300188586965</v>
      </c>
      <c r="G2911" s="5">
        <f t="shared" si="588"/>
        <v>1455.1391344474989</v>
      </c>
      <c r="H2911" s="5">
        <f t="shared" si="589"/>
        <v>2319.4081363333689</v>
      </c>
      <c r="I2911" s="5">
        <f t="shared" si="590"/>
        <v>720</v>
      </c>
      <c r="J2911" s="5">
        <f t="shared" si="591"/>
        <v>1599.4081363333689</v>
      </c>
      <c r="K2911" s="2">
        <f t="shared" si="592"/>
        <v>52767.502366898771</v>
      </c>
      <c r="L2911" s="2">
        <f t="shared" si="593"/>
        <v>118846</v>
      </c>
      <c r="M2911" s="2">
        <f t="shared" si="594"/>
        <v>28600</v>
      </c>
      <c r="N2911" s="6">
        <f t="shared" si="595"/>
        <v>1</v>
      </c>
      <c r="O2911" s="2">
        <f t="shared" si="596"/>
        <v>17478.497633101229</v>
      </c>
      <c r="P2911" s="2">
        <f t="shared" si="597"/>
        <v>17478.497633101229</v>
      </c>
    </row>
    <row r="2912" spans="1:16">
      <c r="A2912" s="6">
        <v>4</v>
      </c>
      <c r="B2912" s="6">
        <v>9</v>
      </c>
      <c r="C2912" s="6">
        <v>25</v>
      </c>
      <c r="D2912" s="6">
        <f t="shared" si="585"/>
        <v>38</v>
      </c>
      <c r="E2912" s="5">
        <f t="shared" si="586"/>
        <v>527.07600000000014</v>
      </c>
      <c r="F2912" s="5">
        <f t="shared" si="587"/>
        <v>337.19300188586965</v>
      </c>
      <c r="G2912" s="5">
        <f t="shared" si="588"/>
        <v>1534.7170558625965</v>
      </c>
      <c r="H2912" s="5">
        <f t="shared" si="589"/>
        <v>2398.986057748466</v>
      </c>
      <c r="I2912" s="5">
        <f t="shared" si="590"/>
        <v>720</v>
      </c>
      <c r="J2912" s="5">
        <f t="shared" si="591"/>
        <v>1678.986057748466</v>
      </c>
      <c r="K2912" s="2">
        <f t="shared" si="592"/>
        <v>54149.063502577534</v>
      </c>
      <c r="L2912" s="2">
        <f t="shared" si="593"/>
        <v>121546</v>
      </c>
      <c r="M2912" s="2">
        <f t="shared" si="594"/>
        <v>29480</v>
      </c>
      <c r="N2912" s="6">
        <f t="shared" si="595"/>
        <v>1</v>
      </c>
      <c r="O2912" s="2">
        <f t="shared" si="596"/>
        <v>17916.936497422466</v>
      </c>
      <c r="P2912" s="2">
        <f t="shared" si="597"/>
        <v>17916.936497422466</v>
      </c>
    </row>
    <row r="2913" spans="1:16">
      <c r="A2913" s="6">
        <v>4</v>
      </c>
      <c r="B2913" s="6">
        <v>9</v>
      </c>
      <c r="C2913" s="6">
        <v>26</v>
      </c>
      <c r="D2913" s="6">
        <f t="shared" si="585"/>
        <v>39</v>
      </c>
      <c r="E2913" s="5">
        <f t="shared" si="586"/>
        <v>527.07600000000014</v>
      </c>
      <c r="F2913" s="5">
        <f t="shared" si="587"/>
        <v>337.19300188586965</v>
      </c>
      <c r="G2913" s="5">
        <f t="shared" si="588"/>
        <v>1616.0570598233144</v>
      </c>
      <c r="H2913" s="5">
        <f t="shared" si="589"/>
        <v>2480.3260617091842</v>
      </c>
      <c r="I2913" s="5">
        <f t="shared" si="590"/>
        <v>720</v>
      </c>
      <c r="J2913" s="5">
        <f t="shared" si="591"/>
        <v>1760.3260617091842</v>
      </c>
      <c r="K2913" s="2">
        <f t="shared" si="592"/>
        <v>55561.216349117778</v>
      </c>
      <c r="L2913" s="2">
        <f t="shared" si="593"/>
        <v>124246</v>
      </c>
      <c r="M2913" s="2">
        <f t="shared" si="594"/>
        <v>30360</v>
      </c>
      <c r="N2913" s="6">
        <f t="shared" si="595"/>
        <v>1</v>
      </c>
      <c r="O2913" s="2">
        <f t="shared" si="596"/>
        <v>18324.783650882222</v>
      </c>
      <c r="P2913" s="2">
        <f t="shared" si="597"/>
        <v>18324.783650882222</v>
      </c>
    </row>
    <row r="2914" spans="1:16">
      <c r="A2914" s="6">
        <v>4</v>
      </c>
      <c r="B2914" s="6">
        <v>9</v>
      </c>
      <c r="C2914" s="6">
        <v>27</v>
      </c>
      <c r="D2914" s="6">
        <f t="shared" si="585"/>
        <v>40</v>
      </c>
      <c r="E2914" s="5">
        <f t="shared" si="586"/>
        <v>527.07600000000014</v>
      </c>
      <c r="F2914" s="5">
        <f t="shared" si="587"/>
        <v>337.19300188586965</v>
      </c>
      <c r="G2914" s="5">
        <f t="shared" si="588"/>
        <v>1699.1907643430709</v>
      </c>
      <c r="H2914" s="5">
        <f t="shared" si="589"/>
        <v>2563.4597662289407</v>
      </c>
      <c r="I2914" s="5">
        <f t="shared" si="590"/>
        <v>720</v>
      </c>
      <c r="J2914" s="5">
        <f t="shared" si="591"/>
        <v>1843.4597662289407</v>
      </c>
      <c r="K2914" s="2">
        <f t="shared" si="592"/>
        <v>57004.509830363553</v>
      </c>
      <c r="L2914" s="2">
        <f t="shared" si="593"/>
        <v>126946</v>
      </c>
      <c r="M2914" s="2">
        <f t="shared" si="594"/>
        <v>31240</v>
      </c>
      <c r="N2914" s="6">
        <f t="shared" si="595"/>
        <v>1</v>
      </c>
      <c r="O2914" s="2">
        <f t="shared" si="596"/>
        <v>18701.490169636447</v>
      </c>
      <c r="P2914" s="2">
        <f t="shared" si="597"/>
        <v>18701.490169636447</v>
      </c>
    </row>
    <row r="2915" spans="1:16">
      <c r="A2915" s="6">
        <v>4</v>
      </c>
      <c r="B2915" s="6">
        <v>9</v>
      </c>
      <c r="C2915" s="6">
        <v>28</v>
      </c>
      <c r="D2915" s="6">
        <f t="shared" si="585"/>
        <v>41</v>
      </c>
      <c r="E2915" s="5">
        <f t="shared" si="586"/>
        <v>527.07600000000014</v>
      </c>
      <c r="F2915" s="5">
        <f t="shared" si="587"/>
        <v>337.19300188586965</v>
      </c>
      <c r="G2915" s="5">
        <f t="shared" si="588"/>
        <v>1784.1503025602246</v>
      </c>
      <c r="H2915" s="5">
        <f t="shared" si="589"/>
        <v>2648.4193044460944</v>
      </c>
      <c r="I2915" s="5">
        <f t="shared" si="590"/>
        <v>720</v>
      </c>
      <c r="J2915" s="5">
        <f t="shared" si="591"/>
        <v>1928.4193044460944</v>
      </c>
      <c r="K2915" s="2">
        <f t="shared" si="592"/>
        <v>58479.501813300252</v>
      </c>
      <c r="L2915" s="2">
        <f t="shared" si="593"/>
        <v>129646</v>
      </c>
      <c r="M2915" s="2">
        <f t="shared" si="594"/>
        <v>32120</v>
      </c>
      <c r="N2915" s="6">
        <f t="shared" si="595"/>
        <v>1</v>
      </c>
      <c r="O2915" s="2">
        <f t="shared" si="596"/>
        <v>19046.498186699748</v>
      </c>
      <c r="P2915" s="2">
        <f t="shared" si="597"/>
        <v>19046.498186699748</v>
      </c>
    </row>
    <row r="2916" spans="1:16">
      <c r="A2916" s="6">
        <v>4</v>
      </c>
      <c r="B2916" s="6">
        <v>9</v>
      </c>
      <c r="C2916" s="6">
        <v>29</v>
      </c>
      <c r="D2916" s="6">
        <f t="shared" si="585"/>
        <v>42</v>
      </c>
      <c r="E2916" s="5">
        <f t="shared" si="586"/>
        <v>527.07600000000014</v>
      </c>
      <c r="F2916" s="5">
        <f t="shared" si="587"/>
        <v>337.19300188586965</v>
      </c>
      <c r="G2916" s="5">
        <f t="shared" si="588"/>
        <v>1870.9683306758782</v>
      </c>
      <c r="H2916" s="5">
        <f t="shared" si="589"/>
        <v>2735.2373325617482</v>
      </c>
      <c r="I2916" s="5">
        <f t="shared" si="590"/>
        <v>720</v>
      </c>
      <c r="J2916" s="5">
        <f t="shared" si="591"/>
        <v>2015.2373325617482</v>
      </c>
      <c r="K2916" s="2">
        <f t="shared" si="592"/>
        <v>59986.759245863686</v>
      </c>
      <c r="L2916" s="2">
        <f t="shared" si="593"/>
        <v>132346</v>
      </c>
      <c r="M2916" s="2">
        <f t="shared" si="594"/>
        <v>33000</v>
      </c>
      <c r="N2916" s="6">
        <f t="shared" si="595"/>
        <v>1</v>
      </c>
      <c r="O2916" s="2">
        <f t="shared" si="596"/>
        <v>19359.240754136314</v>
      </c>
      <c r="P2916" s="2">
        <f t="shared" si="597"/>
        <v>19359.240754136314</v>
      </c>
    </row>
    <row r="2917" spans="1:16">
      <c r="A2917" s="6">
        <v>4</v>
      </c>
      <c r="B2917" s="6">
        <v>9</v>
      </c>
      <c r="C2917" s="6">
        <v>30</v>
      </c>
      <c r="D2917" s="6">
        <f t="shared" si="585"/>
        <v>43</v>
      </c>
      <c r="E2917" s="5">
        <f t="shared" si="586"/>
        <v>527.07600000000014</v>
      </c>
      <c r="F2917" s="5">
        <f t="shared" si="587"/>
        <v>337.19300188586965</v>
      </c>
      <c r="G2917" s="5">
        <f t="shared" si="588"/>
        <v>1959.6780360096488</v>
      </c>
      <c r="H2917" s="5">
        <f t="shared" si="589"/>
        <v>2823.9470378955184</v>
      </c>
      <c r="I2917" s="5">
        <f t="shared" si="590"/>
        <v>720</v>
      </c>
      <c r="J2917" s="5">
        <f t="shared" si="591"/>
        <v>2103.9470378955184</v>
      </c>
      <c r="K2917" s="2">
        <f t="shared" si="592"/>
        <v>61526.858296797196</v>
      </c>
      <c r="L2917" s="2">
        <f t="shared" si="593"/>
        <v>135046</v>
      </c>
      <c r="M2917" s="2">
        <f t="shared" si="594"/>
        <v>33880</v>
      </c>
      <c r="N2917" s="6">
        <f t="shared" si="595"/>
        <v>1</v>
      </c>
      <c r="O2917" s="2">
        <f t="shared" si="596"/>
        <v>19639.141703202804</v>
      </c>
      <c r="P2917" s="2">
        <f t="shared" si="597"/>
        <v>19639.141703202804</v>
      </c>
    </row>
    <row r="2918" spans="1:16">
      <c r="A2918" s="6">
        <v>4</v>
      </c>
      <c r="B2918" s="6">
        <v>10</v>
      </c>
      <c r="C2918" s="6">
        <v>0</v>
      </c>
      <c r="D2918" s="6">
        <f t="shared" si="585"/>
        <v>14</v>
      </c>
      <c r="E2918" s="5">
        <f t="shared" si="586"/>
        <v>527.07600000000014</v>
      </c>
      <c r="F2918" s="5">
        <f t="shared" si="587"/>
        <v>384.02536325890713</v>
      </c>
      <c r="G2918" s="5">
        <f t="shared" si="588"/>
        <v>0</v>
      </c>
      <c r="H2918" s="5">
        <f t="shared" si="589"/>
        <v>911.10136325890721</v>
      </c>
      <c r="I2918" s="5">
        <f t="shared" si="590"/>
        <v>720</v>
      </c>
      <c r="J2918" s="5">
        <f t="shared" si="591"/>
        <v>191.10136325890721</v>
      </c>
      <c r="K2918" s="2">
        <f t="shared" si="592"/>
        <v>28317.732001022694</v>
      </c>
      <c r="L2918" s="2">
        <f t="shared" si="593"/>
        <v>56140</v>
      </c>
      <c r="M2918" s="2">
        <f t="shared" si="594"/>
        <v>7920</v>
      </c>
      <c r="N2918" s="6">
        <f t="shared" si="595"/>
        <v>1</v>
      </c>
      <c r="O2918" s="2">
        <f t="shared" si="596"/>
        <v>-97.732001022694021</v>
      </c>
      <c r="P2918" s="2">
        <f t="shared" si="597"/>
        <v>-97.732001022694021</v>
      </c>
    </row>
    <row r="2919" spans="1:16">
      <c r="A2919" s="6">
        <v>4</v>
      </c>
      <c r="B2919" s="6">
        <v>10</v>
      </c>
      <c r="C2919" s="6">
        <v>1</v>
      </c>
      <c r="D2919" s="6">
        <f t="shared" si="585"/>
        <v>15</v>
      </c>
      <c r="E2919" s="5">
        <f t="shared" si="586"/>
        <v>527.07600000000014</v>
      </c>
      <c r="F2919" s="5">
        <f t="shared" si="587"/>
        <v>384.02536325890713</v>
      </c>
      <c r="G2919" s="5">
        <f t="shared" si="588"/>
        <v>45.5625</v>
      </c>
      <c r="H2919" s="5">
        <f t="shared" si="589"/>
        <v>956.66386325890721</v>
      </c>
      <c r="I2919" s="5">
        <f t="shared" si="590"/>
        <v>720</v>
      </c>
      <c r="J2919" s="5">
        <f t="shared" si="591"/>
        <v>236.66386325890721</v>
      </c>
      <c r="K2919" s="2">
        <f t="shared" si="592"/>
        <v>29108.747626022694</v>
      </c>
      <c r="L2919" s="2">
        <f t="shared" si="593"/>
        <v>58840</v>
      </c>
      <c r="M2919" s="2">
        <f t="shared" si="594"/>
        <v>8800</v>
      </c>
      <c r="N2919" s="6">
        <f t="shared" si="595"/>
        <v>1</v>
      </c>
      <c r="O2919" s="2">
        <f t="shared" si="596"/>
        <v>931.25237397730598</v>
      </c>
      <c r="P2919" s="2">
        <f t="shared" si="597"/>
        <v>931.25237397730598</v>
      </c>
    </row>
    <row r="2920" spans="1:16">
      <c r="A2920" s="6">
        <v>4</v>
      </c>
      <c r="B2920" s="6">
        <v>10</v>
      </c>
      <c r="C2920" s="6">
        <v>2</v>
      </c>
      <c r="D2920" s="6">
        <f t="shared" si="585"/>
        <v>16</v>
      </c>
      <c r="E2920" s="5">
        <f t="shared" si="586"/>
        <v>527.07600000000014</v>
      </c>
      <c r="F2920" s="5">
        <f t="shared" si="587"/>
        <v>384.02536325890713</v>
      </c>
      <c r="G2920" s="5">
        <f t="shared" si="588"/>
        <v>92.264062499999994</v>
      </c>
      <c r="H2920" s="5">
        <f t="shared" si="589"/>
        <v>1003.3654257589072</v>
      </c>
      <c r="I2920" s="5">
        <f t="shared" si="590"/>
        <v>720</v>
      </c>
      <c r="J2920" s="5">
        <f t="shared" si="591"/>
        <v>283.36542575890724</v>
      </c>
      <c r="K2920" s="2">
        <f t="shared" si="592"/>
        <v>29919.538641647694</v>
      </c>
      <c r="L2920" s="2">
        <f t="shared" si="593"/>
        <v>61540</v>
      </c>
      <c r="M2920" s="2">
        <f t="shared" si="594"/>
        <v>9680</v>
      </c>
      <c r="N2920" s="6">
        <f t="shared" si="595"/>
        <v>1</v>
      </c>
      <c r="O2920" s="2">
        <f t="shared" si="596"/>
        <v>1940.461358352306</v>
      </c>
      <c r="P2920" s="2">
        <f t="shared" si="597"/>
        <v>1940.461358352306</v>
      </c>
    </row>
    <row r="2921" spans="1:16">
      <c r="A2921" s="6">
        <v>4</v>
      </c>
      <c r="B2921" s="6">
        <v>10</v>
      </c>
      <c r="C2921" s="6">
        <v>3</v>
      </c>
      <c r="D2921" s="6">
        <f t="shared" si="585"/>
        <v>17</v>
      </c>
      <c r="E2921" s="5">
        <f t="shared" si="586"/>
        <v>527.07600000000014</v>
      </c>
      <c r="F2921" s="5">
        <f t="shared" si="587"/>
        <v>384.02536325890713</v>
      </c>
      <c r="G2921" s="5">
        <f t="shared" si="588"/>
        <v>140.12604492187498</v>
      </c>
      <c r="H2921" s="5">
        <f t="shared" si="589"/>
        <v>1051.2274081807823</v>
      </c>
      <c r="I2921" s="5">
        <f t="shared" si="590"/>
        <v>720</v>
      </c>
      <c r="J2921" s="5">
        <f t="shared" si="591"/>
        <v>331.22740818078228</v>
      </c>
      <c r="K2921" s="2">
        <f t="shared" si="592"/>
        <v>30750.475836471916</v>
      </c>
      <c r="L2921" s="2">
        <f t="shared" si="593"/>
        <v>64240</v>
      </c>
      <c r="M2921" s="2">
        <f t="shared" si="594"/>
        <v>10560</v>
      </c>
      <c r="N2921" s="6">
        <f t="shared" si="595"/>
        <v>1</v>
      </c>
      <c r="O2921" s="2">
        <f t="shared" si="596"/>
        <v>2929.5241635280836</v>
      </c>
      <c r="P2921" s="2">
        <f t="shared" si="597"/>
        <v>2929.5241635280836</v>
      </c>
    </row>
    <row r="2922" spans="1:16">
      <c r="A2922" s="6">
        <v>4</v>
      </c>
      <c r="B2922" s="6">
        <v>10</v>
      </c>
      <c r="C2922" s="6">
        <v>4</v>
      </c>
      <c r="D2922" s="6">
        <f t="shared" si="585"/>
        <v>18</v>
      </c>
      <c r="E2922" s="5">
        <f t="shared" si="586"/>
        <v>527.07600000000014</v>
      </c>
      <c r="F2922" s="5">
        <f t="shared" si="587"/>
        <v>384.02536325890713</v>
      </c>
      <c r="G2922" s="5">
        <f t="shared" si="588"/>
        <v>189.17016064453125</v>
      </c>
      <c r="H2922" s="5">
        <f t="shared" si="589"/>
        <v>1100.2715239034385</v>
      </c>
      <c r="I2922" s="5">
        <f t="shared" si="590"/>
        <v>720</v>
      </c>
      <c r="J2922" s="5">
        <f t="shared" si="591"/>
        <v>380.27152390343849</v>
      </c>
      <c r="K2922" s="2">
        <f t="shared" si="592"/>
        <v>31601.936178879139</v>
      </c>
      <c r="L2922" s="2">
        <f t="shared" si="593"/>
        <v>66940</v>
      </c>
      <c r="M2922" s="2">
        <f t="shared" si="594"/>
        <v>11440</v>
      </c>
      <c r="N2922" s="6">
        <f t="shared" si="595"/>
        <v>1</v>
      </c>
      <c r="O2922" s="2">
        <f t="shared" si="596"/>
        <v>3898.0638211208607</v>
      </c>
      <c r="P2922" s="2">
        <f t="shared" si="597"/>
        <v>3898.0638211208607</v>
      </c>
    </row>
    <row r="2923" spans="1:16">
      <c r="A2923" s="6">
        <v>4</v>
      </c>
      <c r="B2923" s="6">
        <v>10</v>
      </c>
      <c r="C2923" s="6">
        <v>5</v>
      </c>
      <c r="D2923" s="6">
        <f t="shared" si="585"/>
        <v>19</v>
      </c>
      <c r="E2923" s="5">
        <f t="shared" si="586"/>
        <v>527.07600000000014</v>
      </c>
      <c r="F2923" s="5">
        <f t="shared" si="587"/>
        <v>384.02536325890713</v>
      </c>
      <c r="G2923" s="5">
        <f t="shared" si="588"/>
        <v>239.41848456573481</v>
      </c>
      <c r="H2923" s="5">
        <f t="shared" si="589"/>
        <v>1150.5198478246421</v>
      </c>
      <c r="I2923" s="5">
        <f t="shared" si="590"/>
        <v>720</v>
      </c>
      <c r="J2923" s="5">
        <f t="shared" si="591"/>
        <v>430.51984782464206</v>
      </c>
      <c r="K2923" s="2">
        <f t="shared" si="592"/>
        <v>32474.302913622258</v>
      </c>
      <c r="L2923" s="2">
        <f t="shared" si="593"/>
        <v>69640</v>
      </c>
      <c r="M2923" s="2">
        <f t="shared" si="594"/>
        <v>12320</v>
      </c>
      <c r="N2923" s="6">
        <f t="shared" si="595"/>
        <v>1</v>
      </c>
      <c r="O2923" s="2">
        <f t="shared" si="596"/>
        <v>4845.6970863777424</v>
      </c>
      <c r="P2923" s="2">
        <f t="shared" si="597"/>
        <v>4845.6970863777424</v>
      </c>
    </row>
    <row r="2924" spans="1:16">
      <c r="A2924" s="6">
        <v>4</v>
      </c>
      <c r="B2924" s="6">
        <v>10</v>
      </c>
      <c r="C2924" s="6">
        <v>6</v>
      </c>
      <c r="D2924" s="6">
        <f t="shared" si="585"/>
        <v>20</v>
      </c>
      <c r="E2924" s="5">
        <f t="shared" si="586"/>
        <v>527.07600000000014</v>
      </c>
      <c r="F2924" s="5">
        <f t="shared" si="587"/>
        <v>384.02536325890713</v>
      </c>
      <c r="G2924" s="5">
        <f t="shared" si="588"/>
        <v>290.89345874736784</v>
      </c>
      <c r="H2924" s="5">
        <f t="shared" si="589"/>
        <v>1201.9948220062752</v>
      </c>
      <c r="I2924" s="5">
        <f t="shared" si="590"/>
        <v>720</v>
      </c>
      <c r="J2924" s="5">
        <f t="shared" si="591"/>
        <v>481.99482200627517</v>
      </c>
      <c r="K2924" s="2">
        <f t="shared" si="592"/>
        <v>33367.96565983117</v>
      </c>
      <c r="L2924" s="2">
        <f t="shared" si="593"/>
        <v>72340</v>
      </c>
      <c r="M2924" s="2">
        <f t="shared" si="594"/>
        <v>13200</v>
      </c>
      <c r="N2924" s="6">
        <f t="shared" si="595"/>
        <v>1</v>
      </c>
      <c r="O2924" s="2">
        <f t="shared" si="596"/>
        <v>5772.0343401688297</v>
      </c>
      <c r="P2924" s="2">
        <f t="shared" si="597"/>
        <v>5772.0343401688297</v>
      </c>
    </row>
    <row r="2925" spans="1:16">
      <c r="A2925" s="6">
        <v>4</v>
      </c>
      <c r="B2925" s="6">
        <v>10</v>
      </c>
      <c r="C2925" s="6">
        <v>7</v>
      </c>
      <c r="D2925" s="6">
        <f t="shared" si="585"/>
        <v>21</v>
      </c>
      <c r="E2925" s="5">
        <f t="shared" si="586"/>
        <v>527.07600000000014</v>
      </c>
      <c r="F2925" s="5">
        <f t="shared" si="587"/>
        <v>384.02536325890713</v>
      </c>
      <c r="G2925" s="5">
        <f t="shared" si="588"/>
        <v>343.61789814532818</v>
      </c>
      <c r="H2925" s="5">
        <f t="shared" si="589"/>
        <v>1254.7192614042353</v>
      </c>
      <c r="I2925" s="5">
        <f t="shared" si="590"/>
        <v>720</v>
      </c>
      <c r="J2925" s="5">
        <f t="shared" si="591"/>
        <v>534.71926140423534</v>
      </c>
      <c r="K2925" s="2">
        <f t="shared" si="592"/>
        <v>34283.320510490201</v>
      </c>
      <c r="L2925" s="2">
        <f t="shared" si="593"/>
        <v>75040</v>
      </c>
      <c r="M2925" s="2">
        <f t="shared" si="594"/>
        <v>14080</v>
      </c>
      <c r="N2925" s="6">
        <f t="shared" si="595"/>
        <v>1</v>
      </c>
      <c r="O2925" s="2">
        <f t="shared" si="596"/>
        <v>6676.6794895097992</v>
      </c>
      <c r="P2925" s="2">
        <f t="shared" si="597"/>
        <v>6676.6794895097992</v>
      </c>
    </row>
    <row r="2926" spans="1:16">
      <c r="A2926" s="6">
        <v>4</v>
      </c>
      <c r="B2926" s="6">
        <v>10</v>
      </c>
      <c r="C2926" s="6">
        <v>8</v>
      </c>
      <c r="D2926" s="6">
        <f t="shared" si="585"/>
        <v>22</v>
      </c>
      <c r="E2926" s="5">
        <f t="shared" si="586"/>
        <v>527.07600000000014</v>
      </c>
      <c r="F2926" s="5">
        <f t="shared" si="587"/>
        <v>384.02536325890713</v>
      </c>
      <c r="G2926" s="5">
        <f t="shared" si="588"/>
        <v>397.61499642530839</v>
      </c>
      <c r="H2926" s="5">
        <f t="shared" si="589"/>
        <v>1308.7163596842156</v>
      </c>
      <c r="I2926" s="5">
        <f t="shared" si="590"/>
        <v>720</v>
      </c>
      <c r="J2926" s="5">
        <f t="shared" si="591"/>
        <v>588.7163596842156</v>
      </c>
      <c r="K2926" s="2">
        <f t="shared" si="592"/>
        <v>35220.77013340652</v>
      </c>
      <c r="L2926" s="2">
        <f t="shared" si="593"/>
        <v>77740</v>
      </c>
      <c r="M2926" s="2">
        <f t="shared" si="594"/>
        <v>14960</v>
      </c>
      <c r="N2926" s="6">
        <f t="shared" si="595"/>
        <v>1</v>
      </c>
      <c r="O2926" s="2">
        <f t="shared" si="596"/>
        <v>7559.2298665934795</v>
      </c>
      <c r="P2926" s="2">
        <f t="shared" si="597"/>
        <v>7559.2298665934795</v>
      </c>
    </row>
    <row r="2927" spans="1:16">
      <c r="A2927" s="6">
        <v>4</v>
      </c>
      <c r="B2927" s="6">
        <v>10</v>
      </c>
      <c r="C2927" s="6">
        <v>9</v>
      </c>
      <c r="D2927" s="6">
        <f t="shared" si="585"/>
        <v>23</v>
      </c>
      <c r="E2927" s="5">
        <f t="shared" si="586"/>
        <v>527.07600000000014</v>
      </c>
      <c r="F2927" s="5">
        <f t="shared" si="587"/>
        <v>384.02536325890713</v>
      </c>
      <c r="G2927" s="5">
        <f t="shared" si="588"/>
        <v>452.90833186570285</v>
      </c>
      <c r="H2927" s="5">
        <f t="shared" si="589"/>
        <v>1364.0096951246101</v>
      </c>
      <c r="I2927" s="5">
        <f t="shared" si="590"/>
        <v>720</v>
      </c>
      <c r="J2927" s="5">
        <f t="shared" si="591"/>
        <v>644.00969512461006</v>
      </c>
      <c r="K2927" s="2">
        <f t="shared" si="592"/>
        <v>36180.723873691146</v>
      </c>
      <c r="L2927" s="2">
        <f t="shared" si="593"/>
        <v>80440</v>
      </c>
      <c r="M2927" s="2">
        <f t="shared" si="594"/>
        <v>15840</v>
      </c>
      <c r="N2927" s="6">
        <f t="shared" si="595"/>
        <v>1</v>
      </c>
      <c r="O2927" s="2">
        <f t="shared" si="596"/>
        <v>8419.2761263088541</v>
      </c>
      <c r="P2927" s="2">
        <f t="shared" si="597"/>
        <v>8419.2761263088541</v>
      </c>
    </row>
    <row r="2928" spans="1:16">
      <c r="A2928" s="6">
        <v>4</v>
      </c>
      <c r="B2928" s="6">
        <v>10</v>
      </c>
      <c r="C2928" s="6">
        <v>10</v>
      </c>
      <c r="D2928" s="6">
        <f t="shared" si="585"/>
        <v>24</v>
      </c>
      <c r="E2928" s="5">
        <f t="shared" si="586"/>
        <v>527.07600000000014</v>
      </c>
      <c r="F2928" s="5">
        <f t="shared" si="587"/>
        <v>384.02536325890713</v>
      </c>
      <c r="G2928" s="5">
        <f t="shared" si="588"/>
        <v>509.52187334891573</v>
      </c>
      <c r="H2928" s="5">
        <f t="shared" si="589"/>
        <v>1420.6232366078229</v>
      </c>
      <c r="I2928" s="5">
        <f t="shared" si="590"/>
        <v>720</v>
      </c>
      <c r="J2928" s="5">
        <f t="shared" si="591"/>
        <v>700.62323660782295</v>
      </c>
      <c r="K2928" s="2">
        <f t="shared" si="592"/>
        <v>37163.597857774701</v>
      </c>
      <c r="L2928" s="2">
        <f t="shared" si="593"/>
        <v>83140</v>
      </c>
      <c r="M2928" s="2">
        <f t="shared" si="594"/>
        <v>16720</v>
      </c>
      <c r="N2928" s="6">
        <f t="shared" si="595"/>
        <v>1</v>
      </c>
      <c r="O2928" s="2">
        <f t="shared" si="596"/>
        <v>9256.402142225299</v>
      </c>
      <c r="P2928" s="2">
        <f t="shared" si="597"/>
        <v>9256.402142225299</v>
      </c>
    </row>
    <row r="2929" spans="1:16">
      <c r="A2929" s="6">
        <v>4</v>
      </c>
      <c r="B2929" s="6">
        <v>10</v>
      </c>
      <c r="C2929" s="6">
        <v>11</v>
      </c>
      <c r="D2929" s="6">
        <f t="shared" si="585"/>
        <v>25</v>
      </c>
      <c r="E2929" s="5">
        <f t="shared" si="586"/>
        <v>527.07600000000014</v>
      </c>
      <c r="F2929" s="5">
        <f t="shared" si="587"/>
        <v>384.02536325890713</v>
      </c>
      <c r="G2929" s="5">
        <f t="shared" si="588"/>
        <v>567.47998644235474</v>
      </c>
      <c r="H2929" s="5">
        <f t="shared" si="589"/>
        <v>1478.5813497012618</v>
      </c>
      <c r="I2929" s="5">
        <f t="shared" si="590"/>
        <v>720</v>
      </c>
      <c r="J2929" s="5">
        <f t="shared" si="591"/>
        <v>758.58134970126184</v>
      </c>
      <c r="K2929" s="2">
        <f t="shared" si="592"/>
        <v>38169.815098980238</v>
      </c>
      <c r="L2929" s="2">
        <f t="shared" si="593"/>
        <v>85840</v>
      </c>
      <c r="M2929" s="2">
        <f t="shared" si="594"/>
        <v>17600</v>
      </c>
      <c r="N2929" s="6">
        <f t="shared" si="595"/>
        <v>1</v>
      </c>
      <c r="O2929" s="2">
        <f t="shared" si="596"/>
        <v>10070.184901019762</v>
      </c>
      <c r="P2929" s="2">
        <f t="shared" si="597"/>
        <v>10070.184901019762</v>
      </c>
    </row>
    <row r="2930" spans="1:16">
      <c r="A2930" s="6">
        <v>4</v>
      </c>
      <c r="B2930" s="6">
        <v>10</v>
      </c>
      <c r="C2930" s="6">
        <v>12</v>
      </c>
      <c r="D2930" s="6">
        <f t="shared" si="585"/>
        <v>26</v>
      </c>
      <c r="E2930" s="5">
        <f t="shared" si="586"/>
        <v>527.07600000000014</v>
      </c>
      <c r="F2930" s="5">
        <f t="shared" si="587"/>
        <v>384.02536325890713</v>
      </c>
      <c r="G2930" s="5">
        <f t="shared" si="588"/>
        <v>626.80743957041921</v>
      </c>
      <c r="H2930" s="5">
        <f t="shared" si="589"/>
        <v>1537.9088028293263</v>
      </c>
      <c r="I2930" s="5">
        <f t="shared" si="590"/>
        <v>720</v>
      </c>
      <c r="J2930" s="5">
        <f t="shared" si="591"/>
        <v>817.90880282932631</v>
      </c>
      <c r="K2930" s="2">
        <f t="shared" si="592"/>
        <v>39199.805604675799</v>
      </c>
      <c r="L2930" s="2">
        <f t="shared" si="593"/>
        <v>88540</v>
      </c>
      <c r="M2930" s="2">
        <f t="shared" si="594"/>
        <v>18480</v>
      </c>
      <c r="N2930" s="6">
        <f t="shared" si="595"/>
        <v>1</v>
      </c>
      <c r="O2930" s="2">
        <f t="shared" si="596"/>
        <v>10860.194395324201</v>
      </c>
      <c r="P2930" s="2">
        <f t="shared" si="597"/>
        <v>10860.194395324201</v>
      </c>
    </row>
    <row r="2931" spans="1:16">
      <c r="A2931" s="6">
        <v>4</v>
      </c>
      <c r="B2931" s="6">
        <v>10</v>
      </c>
      <c r="C2931" s="6">
        <v>13</v>
      </c>
      <c r="D2931" s="6">
        <f t="shared" si="585"/>
        <v>27</v>
      </c>
      <c r="E2931" s="5">
        <f t="shared" si="586"/>
        <v>527.07600000000014</v>
      </c>
      <c r="F2931" s="5">
        <f t="shared" si="587"/>
        <v>384.02536325890713</v>
      </c>
      <c r="G2931" s="5">
        <f t="shared" si="588"/>
        <v>687.52941027880343</v>
      </c>
      <c r="H2931" s="5">
        <f t="shared" si="589"/>
        <v>1598.6307735377106</v>
      </c>
      <c r="I2931" s="5">
        <f t="shared" si="590"/>
        <v>720</v>
      </c>
      <c r="J2931" s="5">
        <f t="shared" si="591"/>
        <v>878.63077353771064</v>
      </c>
      <c r="K2931" s="2">
        <f t="shared" si="592"/>
        <v>40254.006485029699</v>
      </c>
      <c r="L2931" s="2">
        <f t="shared" si="593"/>
        <v>91240</v>
      </c>
      <c r="M2931" s="2">
        <f t="shared" si="594"/>
        <v>19360</v>
      </c>
      <c r="N2931" s="6">
        <f t="shared" si="595"/>
        <v>1</v>
      </c>
      <c r="O2931" s="2">
        <f t="shared" si="596"/>
        <v>11625.993514970301</v>
      </c>
      <c r="P2931" s="2">
        <f t="shared" si="597"/>
        <v>11625.993514970301</v>
      </c>
    </row>
    <row r="2932" spans="1:16">
      <c r="A2932" s="6">
        <v>4</v>
      </c>
      <c r="B2932" s="6">
        <v>10</v>
      </c>
      <c r="C2932" s="6">
        <v>14</v>
      </c>
      <c r="D2932" s="6">
        <f t="shared" si="585"/>
        <v>28</v>
      </c>
      <c r="E2932" s="5">
        <f t="shared" si="586"/>
        <v>527.07600000000014</v>
      </c>
      <c r="F2932" s="5">
        <f t="shared" si="587"/>
        <v>384.02536325890713</v>
      </c>
      <c r="G2932" s="5">
        <f t="shared" si="588"/>
        <v>749.67149159246469</v>
      </c>
      <c r="H2932" s="5">
        <f t="shared" si="589"/>
        <v>1660.7728548513719</v>
      </c>
      <c r="I2932" s="5">
        <f t="shared" si="590"/>
        <v>720</v>
      </c>
      <c r="J2932" s="5">
        <f t="shared" si="591"/>
        <v>940.7728548513719</v>
      </c>
      <c r="K2932" s="2">
        <f t="shared" si="592"/>
        <v>41332.862063391876</v>
      </c>
      <c r="L2932" s="2">
        <f t="shared" si="593"/>
        <v>93940</v>
      </c>
      <c r="M2932" s="2">
        <f t="shared" si="594"/>
        <v>20240</v>
      </c>
      <c r="N2932" s="6">
        <f t="shared" si="595"/>
        <v>1</v>
      </c>
      <c r="O2932" s="2">
        <f t="shared" si="596"/>
        <v>12367.137936608124</v>
      </c>
      <c r="P2932" s="2">
        <f t="shared" si="597"/>
        <v>12367.137936608124</v>
      </c>
    </row>
    <row r="2933" spans="1:16">
      <c r="A2933" s="6">
        <v>4</v>
      </c>
      <c r="B2933" s="6">
        <v>10</v>
      </c>
      <c r="C2933" s="6">
        <v>15</v>
      </c>
      <c r="D2933" s="6">
        <f t="shared" si="585"/>
        <v>29</v>
      </c>
      <c r="E2933" s="5">
        <f t="shared" si="586"/>
        <v>527.07600000000014</v>
      </c>
      <c r="F2933" s="5">
        <f t="shared" si="587"/>
        <v>384.02536325890713</v>
      </c>
      <c r="G2933" s="5">
        <f t="shared" si="588"/>
        <v>813.25969846861108</v>
      </c>
      <c r="H2933" s="5">
        <f t="shared" si="589"/>
        <v>1724.3610617275183</v>
      </c>
      <c r="I2933" s="5">
        <f t="shared" si="590"/>
        <v>720</v>
      </c>
      <c r="J2933" s="5">
        <f t="shared" si="591"/>
        <v>1004.3610617275183</v>
      </c>
      <c r="K2933" s="2">
        <f t="shared" si="592"/>
        <v>42436.82398832497</v>
      </c>
      <c r="L2933" s="2">
        <f t="shared" si="593"/>
        <v>96640</v>
      </c>
      <c r="M2933" s="2">
        <f t="shared" si="594"/>
        <v>21120</v>
      </c>
      <c r="N2933" s="6">
        <f t="shared" si="595"/>
        <v>1</v>
      </c>
      <c r="O2933" s="2">
        <f t="shared" si="596"/>
        <v>13083.17601167503</v>
      </c>
      <c r="P2933" s="2">
        <f t="shared" si="597"/>
        <v>13083.17601167503</v>
      </c>
    </row>
    <row r="2934" spans="1:16">
      <c r="A2934" s="6">
        <v>4</v>
      </c>
      <c r="B2934" s="6">
        <v>10</v>
      </c>
      <c r="C2934" s="6">
        <v>16</v>
      </c>
      <c r="D2934" s="6">
        <f t="shared" si="585"/>
        <v>30</v>
      </c>
      <c r="E2934" s="5">
        <f t="shared" si="586"/>
        <v>527.07600000000014</v>
      </c>
      <c r="F2934" s="5">
        <f t="shared" si="587"/>
        <v>384.02536325890713</v>
      </c>
      <c r="G2934" s="5">
        <f t="shared" si="588"/>
        <v>878.32047434610013</v>
      </c>
      <c r="H2934" s="5">
        <f t="shared" si="589"/>
        <v>1789.4218376050073</v>
      </c>
      <c r="I2934" s="5">
        <f t="shared" si="590"/>
        <v>720</v>
      </c>
      <c r="J2934" s="5">
        <f t="shared" si="591"/>
        <v>1069.4218376050073</v>
      </c>
      <c r="K2934" s="2">
        <f t="shared" si="592"/>
        <v>43566.351347309159</v>
      </c>
      <c r="L2934" s="2">
        <f t="shared" si="593"/>
        <v>99340</v>
      </c>
      <c r="M2934" s="2">
        <f t="shared" si="594"/>
        <v>22000</v>
      </c>
      <c r="N2934" s="6">
        <f t="shared" si="595"/>
        <v>1</v>
      </c>
      <c r="O2934" s="2">
        <f t="shared" si="596"/>
        <v>13773.648652690841</v>
      </c>
      <c r="P2934" s="2">
        <f t="shared" si="597"/>
        <v>13773.648652690841</v>
      </c>
    </row>
    <row r="2935" spans="1:16">
      <c r="A2935" s="6">
        <v>4</v>
      </c>
      <c r="B2935" s="6">
        <v>10</v>
      </c>
      <c r="C2935" s="6">
        <v>17</v>
      </c>
      <c r="D2935" s="6">
        <f t="shared" si="585"/>
        <v>31</v>
      </c>
      <c r="E2935" s="5">
        <f t="shared" si="586"/>
        <v>527.07600000000014</v>
      </c>
      <c r="F2935" s="5">
        <f t="shared" si="587"/>
        <v>384.02536325890713</v>
      </c>
      <c r="G2935" s="5">
        <f t="shared" si="588"/>
        <v>944.88069779264049</v>
      </c>
      <c r="H2935" s="5">
        <f t="shared" si="589"/>
        <v>1855.9820610515476</v>
      </c>
      <c r="I2935" s="5">
        <f t="shared" si="590"/>
        <v>720</v>
      </c>
      <c r="J2935" s="5">
        <f t="shared" si="591"/>
        <v>1135.9820610515476</v>
      </c>
      <c r="K2935" s="2">
        <f t="shared" si="592"/>
        <v>44721.910782144922</v>
      </c>
      <c r="L2935" s="2">
        <f t="shared" si="593"/>
        <v>102040</v>
      </c>
      <c r="M2935" s="2">
        <f t="shared" si="594"/>
        <v>22880</v>
      </c>
      <c r="N2935" s="6">
        <f t="shared" si="595"/>
        <v>1</v>
      </c>
      <c r="O2935" s="2">
        <f t="shared" si="596"/>
        <v>14438.089217855078</v>
      </c>
      <c r="P2935" s="2">
        <f t="shared" si="597"/>
        <v>14438.089217855078</v>
      </c>
    </row>
    <row r="2936" spans="1:16">
      <c r="A2936" s="6">
        <v>4</v>
      </c>
      <c r="B2936" s="6">
        <v>10</v>
      </c>
      <c r="C2936" s="6">
        <v>18</v>
      </c>
      <c r="D2936" s="6">
        <f t="shared" si="585"/>
        <v>32</v>
      </c>
      <c r="E2936" s="5">
        <f t="shared" si="586"/>
        <v>527.07600000000014</v>
      </c>
      <c r="F2936" s="5">
        <f t="shared" si="587"/>
        <v>384.02536325890713</v>
      </c>
      <c r="G2936" s="5">
        <f t="shared" si="588"/>
        <v>1012.9676892512279</v>
      </c>
      <c r="H2936" s="5">
        <f t="shared" si="589"/>
        <v>1924.069052510135</v>
      </c>
      <c r="I2936" s="5">
        <f t="shared" si="590"/>
        <v>720</v>
      </c>
      <c r="J2936" s="5">
        <f t="shared" si="591"/>
        <v>1204.069052510135</v>
      </c>
      <c r="K2936" s="2">
        <f t="shared" si="592"/>
        <v>45903.97660607873</v>
      </c>
      <c r="L2936" s="2">
        <f t="shared" si="593"/>
        <v>104740</v>
      </c>
      <c r="M2936" s="2">
        <f t="shared" si="594"/>
        <v>23760</v>
      </c>
      <c r="N2936" s="6">
        <f t="shared" si="595"/>
        <v>1</v>
      </c>
      <c r="O2936" s="2">
        <f t="shared" si="596"/>
        <v>15076.02339392127</v>
      </c>
      <c r="P2936" s="2">
        <f t="shared" si="597"/>
        <v>15076.02339392127</v>
      </c>
    </row>
    <row r="2937" spans="1:16">
      <c r="A2937" s="6">
        <v>4</v>
      </c>
      <c r="B2937" s="6">
        <v>10</v>
      </c>
      <c r="C2937" s="6">
        <v>19</v>
      </c>
      <c r="D2937" s="6">
        <f t="shared" si="585"/>
        <v>33</v>
      </c>
      <c r="E2937" s="5">
        <f t="shared" si="586"/>
        <v>527.07600000000014</v>
      </c>
      <c r="F2937" s="5">
        <f t="shared" si="587"/>
        <v>384.02536325890713</v>
      </c>
      <c r="G2937" s="5">
        <f t="shared" si="588"/>
        <v>1082.6092178872495</v>
      </c>
      <c r="H2937" s="5">
        <f t="shared" si="589"/>
        <v>1993.7105811461568</v>
      </c>
      <c r="I2937" s="5">
        <f t="shared" si="590"/>
        <v>720</v>
      </c>
      <c r="J2937" s="5">
        <f t="shared" si="591"/>
        <v>1273.7105811461568</v>
      </c>
      <c r="K2937" s="2">
        <f t="shared" si="592"/>
        <v>47113.030922676335</v>
      </c>
      <c r="L2937" s="2">
        <f t="shared" si="593"/>
        <v>107440</v>
      </c>
      <c r="M2937" s="2">
        <f t="shared" si="594"/>
        <v>24640</v>
      </c>
      <c r="N2937" s="6">
        <f t="shared" si="595"/>
        <v>1</v>
      </c>
      <c r="O2937" s="2">
        <f t="shared" si="596"/>
        <v>15686.969077323665</v>
      </c>
      <c r="P2937" s="2">
        <f t="shared" si="597"/>
        <v>15686.969077323665</v>
      </c>
    </row>
    <row r="2938" spans="1:16">
      <c r="A2938" s="6">
        <v>4</v>
      </c>
      <c r="B2938" s="6">
        <v>10</v>
      </c>
      <c r="C2938" s="6">
        <v>20</v>
      </c>
      <c r="D2938" s="6">
        <f t="shared" si="585"/>
        <v>34</v>
      </c>
      <c r="E2938" s="5">
        <f t="shared" si="586"/>
        <v>527.07600000000014</v>
      </c>
      <c r="F2938" s="5">
        <f t="shared" si="587"/>
        <v>384.02536325890713</v>
      </c>
      <c r="G2938" s="5">
        <f t="shared" si="588"/>
        <v>1153.8335085377266</v>
      </c>
      <c r="H2938" s="5">
        <f t="shared" si="589"/>
        <v>2064.9348717966341</v>
      </c>
      <c r="I2938" s="5">
        <f t="shared" si="590"/>
        <v>720</v>
      </c>
      <c r="J2938" s="5">
        <f t="shared" si="591"/>
        <v>1344.9348717966341</v>
      </c>
      <c r="K2938" s="2">
        <f t="shared" si="592"/>
        <v>48349.563746469343</v>
      </c>
      <c r="L2938" s="2">
        <f t="shared" si="593"/>
        <v>110140</v>
      </c>
      <c r="M2938" s="2">
        <f t="shared" si="594"/>
        <v>25520</v>
      </c>
      <c r="N2938" s="6">
        <f t="shared" si="595"/>
        <v>1</v>
      </c>
      <c r="O2938" s="2">
        <f t="shared" si="596"/>
        <v>16270.436253530657</v>
      </c>
      <c r="P2938" s="2">
        <f t="shared" si="597"/>
        <v>16270.436253530657</v>
      </c>
    </row>
    <row r="2939" spans="1:16">
      <c r="A2939" s="6">
        <v>4</v>
      </c>
      <c r="B2939" s="6">
        <v>10</v>
      </c>
      <c r="C2939" s="6">
        <v>21</v>
      </c>
      <c r="D2939" s="6">
        <f t="shared" si="585"/>
        <v>35</v>
      </c>
      <c r="E2939" s="5">
        <f t="shared" si="586"/>
        <v>527.07600000000014</v>
      </c>
      <c r="F2939" s="5">
        <f t="shared" si="587"/>
        <v>384.02536325890713</v>
      </c>
      <c r="G2939" s="5">
        <f t="shared" si="588"/>
        <v>1226.6692487641703</v>
      </c>
      <c r="H2939" s="5">
        <f t="shared" si="589"/>
        <v>2137.7706120230778</v>
      </c>
      <c r="I2939" s="5">
        <f t="shared" si="590"/>
        <v>720</v>
      </c>
      <c r="J2939" s="5">
        <f t="shared" si="591"/>
        <v>1417.7706120230778</v>
      </c>
      <c r="K2939" s="2">
        <f t="shared" si="592"/>
        <v>49614.073125400653</v>
      </c>
      <c r="L2939" s="2">
        <f t="shared" si="593"/>
        <v>112840</v>
      </c>
      <c r="M2939" s="2">
        <f t="shared" si="594"/>
        <v>26400</v>
      </c>
      <c r="N2939" s="6">
        <f t="shared" si="595"/>
        <v>1</v>
      </c>
      <c r="O2939" s="2">
        <f t="shared" si="596"/>
        <v>16825.926874599347</v>
      </c>
      <c r="P2939" s="2">
        <f t="shared" si="597"/>
        <v>16825.926874599347</v>
      </c>
    </row>
    <row r="2940" spans="1:16">
      <c r="A2940" s="6">
        <v>4</v>
      </c>
      <c r="B2940" s="6">
        <v>10</v>
      </c>
      <c r="C2940" s="6">
        <v>22</v>
      </c>
      <c r="D2940" s="6">
        <f t="shared" si="585"/>
        <v>36</v>
      </c>
      <c r="E2940" s="5">
        <f t="shared" si="586"/>
        <v>527.07600000000014</v>
      </c>
      <c r="F2940" s="5">
        <f t="shared" si="587"/>
        <v>384.02536325890713</v>
      </c>
      <c r="G2940" s="5">
        <f t="shared" si="588"/>
        <v>1301.1455960105666</v>
      </c>
      <c r="H2940" s="5">
        <f t="shared" si="589"/>
        <v>2212.2469592694738</v>
      </c>
      <c r="I2940" s="5">
        <f t="shared" si="590"/>
        <v>720</v>
      </c>
      <c r="J2940" s="5">
        <f t="shared" si="591"/>
        <v>1492.2469592694738</v>
      </c>
      <c r="K2940" s="2">
        <f t="shared" si="592"/>
        <v>50907.065265095029</v>
      </c>
      <c r="L2940" s="2">
        <f t="shared" si="593"/>
        <v>115540</v>
      </c>
      <c r="M2940" s="2">
        <f t="shared" si="594"/>
        <v>27280</v>
      </c>
      <c r="N2940" s="6">
        <f t="shared" si="595"/>
        <v>1</v>
      </c>
      <c r="O2940" s="2">
        <f t="shared" si="596"/>
        <v>17352.934734904971</v>
      </c>
      <c r="P2940" s="2">
        <f t="shared" si="597"/>
        <v>17352.934734904971</v>
      </c>
    </row>
    <row r="2941" spans="1:16">
      <c r="A2941" s="6">
        <v>4</v>
      </c>
      <c r="B2941" s="6">
        <v>10</v>
      </c>
      <c r="C2941" s="6">
        <v>23</v>
      </c>
      <c r="D2941" s="6">
        <f t="shared" si="585"/>
        <v>37</v>
      </c>
      <c r="E2941" s="5">
        <f t="shared" si="586"/>
        <v>527.07600000000014</v>
      </c>
      <c r="F2941" s="5">
        <f t="shared" si="587"/>
        <v>384.02536325890713</v>
      </c>
      <c r="G2941" s="5">
        <f t="shared" si="588"/>
        <v>1377.292184868003</v>
      </c>
      <c r="H2941" s="5">
        <f t="shared" si="589"/>
        <v>2288.39354812691</v>
      </c>
      <c r="I2941" s="5">
        <f t="shared" si="590"/>
        <v>720</v>
      </c>
      <c r="J2941" s="5">
        <f t="shared" si="591"/>
        <v>1568.39354812691</v>
      </c>
      <c r="K2941" s="2">
        <f t="shared" si="592"/>
        <v>52229.054654981075</v>
      </c>
      <c r="L2941" s="2">
        <f t="shared" si="593"/>
        <v>118240</v>
      </c>
      <c r="M2941" s="2">
        <f t="shared" si="594"/>
        <v>28160</v>
      </c>
      <c r="N2941" s="6">
        <f t="shared" si="595"/>
        <v>1</v>
      </c>
      <c r="O2941" s="2">
        <f t="shared" si="596"/>
        <v>17850.945345018925</v>
      </c>
      <c r="P2941" s="2">
        <f t="shared" si="597"/>
        <v>17850.945345018925</v>
      </c>
    </row>
    <row r="2942" spans="1:16">
      <c r="A2942" s="6">
        <v>4</v>
      </c>
      <c r="B2942" s="6">
        <v>10</v>
      </c>
      <c r="C2942" s="6">
        <v>24</v>
      </c>
      <c r="D2942" s="6">
        <f t="shared" si="585"/>
        <v>38</v>
      </c>
      <c r="E2942" s="5">
        <f t="shared" si="586"/>
        <v>527.07600000000014</v>
      </c>
      <c r="F2942" s="5">
        <f t="shared" si="587"/>
        <v>384.02536325890713</v>
      </c>
      <c r="G2942" s="5">
        <f t="shared" si="588"/>
        <v>1455.1391344474989</v>
      </c>
      <c r="H2942" s="5">
        <f t="shared" si="589"/>
        <v>2366.2404977064061</v>
      </c>
      <c r="I2942" s="5">
        <f t="shared" si="590"/>
        <v>720</v>
      </c>
      <c r="J2942" s="5">
        <f t="shared" si="591"/>
        <v>1646.2404977064061</v>
      </c>
      <c r="K2942" s="2">
        <f t="shared" si="592"/>
        <v>53580.564196291773</v>
      </c>
      <c r="L2942" s="2">
        <f t="shared" si="593"/>
        <v>120940</v>
      </c>
      <c r="M2942" s="2">
        <f t="shared" si="594"/>
        <v>29040</v>
      </c>
      <c r="N2942" s="6">
        <f t="shared" si="595"/>
        <v>1</v>
      </c>
      <c r="O2942" s="2">
        <f t="shared" si="596"/>
        <v>18319.435803708227</v>
      </c>
      <c r="P2942" s="2">
        <f t="shared" si="597"/>
        <v>18319.435803708227</v>
      </c>
    </row>
    <row r="2943" spans="1:16">
      <c r="A2943" s="6">
        <v>4</v>
      </c>
      <c r="B2943" s="6">
        <v>10</v>
      </c>
      <c r="C2943" s="6">
        <v>25</v>
      </c>
      <c r="D2943" s="6">
        <f t="shared" si="585"/>
        <v>39</v>
      </c>
      <c r="E2943" s="5">
        <f t="shared" si="586"/>
        <v>527.07600000000014</v>
      </c>
      <c r="F2943" s="5">
        <f t="shared" si="587"/>
        <v>384.02536325890713</v>
      </c>
      <c r="G2943" s="5">
        <f t="shared" si="588"/>
        <v>1534.7170558625965</v>
      </c>
      <c r="H2943" s="5">
        <f t="shared" si="589"/>
        <v>2445.8184191215037</v>
      </c>
      <c r="I2943" s="5">
        <f t="shared" si="590"/>
        <v>720</v>
      </c>
      <c r="J2943" s="5">
        <f t="shared" si="591"/>
        <v>1725.8184191215037</v>
      </c>
      <c r="K2943" s="2">
        <f t="shared" si="592"/>
        <v>54962.12533197055</v>
      </c>
      <c r="L2943" s="2">
        <f t="shared" si="593"/>
        <v>123640</v>
      </c>
      <c r="M2943" s="2">
        <f t="shared" si="594"/>
        <v>29920</v>
      </c>
      <c r="N2943" s="6">
        <f t="shared" si="595"/>
        <v>1</v>
      </c>
      <c r="O2943" s="2">
        <f t="shared" si="596"/>
        <v>18757.87466802945</v>
      </c>
      <c r="P2943" s="2">
        <f t="shared" si="597"/>
        <v>18757.87466802945</v>
      </c>
    </row>
    <row r="2944" spans="1:16">
      <c r="A2944" s="6">
        <v>4</v>
      </c>
      <c r="B2944" s="6">
        <v>10</v>
      </c>
      <c r="C2944" s="6">
        <v>26</v>
      </c>
      <c r="D2944" s="6">
        <f t="shared" si="585"/>
        <v>40</v>
      </c>
      <c r="E2944" s="5">
        <f t="shared" si="586"/>
        <v>527.07600000000014</v>
      </c>
      <c r="F2944" s="5">
        <f t="shared" si="587"/>
        <v>384.02536325890713</v>
      </c>
      <c r="G2944" s="5">
        <f t="shared" si="588"/>
        <v>1616.0570598233144</v>
      </c>
      <c r="H2944" s="5">
        <f t="shared" si="589"/>
        <v>2527.1584230822218</v>
      </c>
      <c r="I2944" s="5">
        <f t="shared" si="590"/>
        <v>720</v>
      </c>
      <c r="J2944" s="5">
        <f t="shared" si="591"/>
        <v>1807.1584230822218</v>
      </c>
      <c r="K2944" s="2">
        <f t="shared" si="592"/>
        <v>56374.278178510795</v>
      </c>
      <c r="L2944" s="2">
        <f t="shared" si="593"/>
        <v>126340</v>
      </c>
      <c r="M2944" s="2">
        <f t="shared" si="594"/>
        <v>30800</v>
      </c>
      <c r="N2944" s="6">
        <f t="shared" si="595"/>
        <v>1</v>
      </c>
      <c r="O2944" s="2">
        <f t="shared" si="596"/>
        <v>19165.721821489205</v>
      </c>
      <c r="P2944" s="2">
        <f t="shared" si="597"/>
        <v>19165.721821489205</v>
      </c>
    </row>
    <row r="2945" spans="1:16">
      <c r="A2945" s="6">
        <v>4</v>
      </c>
      <c r="B2945" s="6">
        <v>10</v>
      </c>
      <c r="C2945" s="6">
        <v>27</v>
      </c>
      <c r="D2945" s="6">
        <f t="shared" si="585"/>
        <v>41</v>
      </c>
      <c r="E2945" s="5">
        <f t="shared" si="586"/>
        <v>527.07600000000014</v>
      </c>
      <c r="F2945" s="5">
        <f t="shared" si="587"/>
        <v>384.02536325890713</v>
      </c>
      <c r="G2945" s="5">
        <f t="shared" si="588"/>
        <v>1699.1907643430709</v>
      </c>
      <c r="H2945" s="5">
        <f t="shared" si="589"/>
        <v>2610.2921276019779</v>
      </c>
      <c r="I2945" s="5">
        <f t="shared" si="590"/>
        <v>720</v>
      </c>
      <c r="J2945" s="5">
        <f t="shared" si="591"/>
        <v>1890.2921276019779</v>
      </c>
      <c r="K2945" s="2">
        <f t="shared" si="592"/>
        <v>57817.571659756562</v>
      </c>
      <c r="L2945" s="2">
        <f t="shared" si="593"/>
        <v>129040</v>
      </c>
      <c r="M2945" s="2">
        <f t="shared" si="594"/>
        <v>31680</v>
      </c>
      <c r="N2945" s="6">
        <f t="shared" si="595"/>
        <v>1</v>
      </c>
      <c r="O2945" s="2">
        <f t="shared" si="596"/>
        <v>19542.428340243438</v>
      </c>
      <c r="P2945" s="2">
        <f t="shared" si="597"/>
        <v>19542.428340243438</v>
      </c>
    </row>
    <row r="2946" spans="1:16">
      <c r="A2946" s="6">
        <v>4</v>
      </c>
      <c r="B2946" s="6">
        <v>10</v>
      </c>
      <c r="C2946" s="6">
        <v>28</v>
      </c>
      <c r="D2946" s="6">
        <f t="shared" si="585"/>
        <v>42</v>
      </c>
      <c r="E2946" s="5">
        <f t="shared" si="586"/>
        <v>527.07600000000014</v>
      </c>
      <c r="F2946" s="5">
        <f t="shared" si="587"/>
        <v>384.02536325890713</v>
      </c>
      <c r="G2946" s="5">
        <f t="shared" si="588"/>
        <v>1784.1503025602246</v>
      </c>
      <c r="H2946" s="5">
        <f t="shared" si="589"/>
        <v>2695.2516658191316</v>
      </c>
      <c r="I2946" s="5">
        <f t="shared" si="590"/>
        <v>720</v>
      </c>
      <c r="J2946" s="5">
        <f t="shared" si="591"/>
        <v>1975.2516658191316</v>
      </c>
      <c r="K2946" s="2">
        <f t="shared" si="592"/>
        <v>59292.563642693254</v>
      </c>
      <c r="L2946" s="2">
        <f t="shared" si="593"/>
        <v>131740</v>
      </c>
      <c r="M2946" s="2">
        <f t="shared" si="594"/>
        <v>32560</v>
      </c>
      <c r="N2946" s="6">
        <f t="shared" si="595"/>
        <v>1</v>
      </c>
      <c r="O2946" s="2">
        <f t="shared" si="596"/>
        <v>19887.436357306746</v>
      </c>
      <c r="P2946" s="2">
        <f t="shared" si="597"/>
        <v>19887.436357306746</v>
      </c>
    </row>
    <row r="2947" spans="1:16">
      <c r="A2947" s="6">
        <v>4</v>
      </c>
      <c r="B2947" s="6">
        <v>10</v>
      </c>
      <c r="C2947" s="6">
        <v>29</v>
      </c>
      <c r="D2947" s="6">
        <f t="shared" si="585"/>
        <v>43</v>
      </c>
      <c r="E2947" s="5">
        <f t="shared" si="586"/>
        <v>527.07600000000014</v>
      </c>
      <c r="F2947" s="5">
        <f t="shared" si="587"/>
        <v>384.02536325890713</v>
      </c>
      <c r="G2947" s="5">
        <f t="shared" si="588"/>
        <v>1870.9683306758782</v>
      </c>
      <c r="H2947" s="5">
        <f t="shared" si="589"/>
        <v>2782.0696939347854</v>
      </c>
      <c r="I2947" s="5">
        <f t="shared" si="590"/>
        <v>720</v>
      </c>
      <c r="J2947" s="5">
        <f t="shared" si="591"/>
        <v>2062.0696939347854</v>
      </c>
      <c r="K2947" s="2">
        <f t="shared" si="592"/>
        <v>60799.821075256688</v>
      </c>
      <c r="L2947" s="2">
        <f t="shared" si="593"/>
        <v>134440</v>
      </c>
      <c r="M2947" s="2">
        <f t="shared" si="594"/>
        <v>33440</v>
      </c>
      <c r="N2947" s="6">
        <f t="shared" si="595"/>
        <v>1</v>
      </c>
      <c r="O2947" s="2">
        <f t="shared" si="596"/>
        <v>20200.178924743312</v>
      </c>
      <c r="P2947" s="2">
        <f t="shared" si="597"/>
        <v>20200.178924743312</v>
      </c>
    </row>
    <row r="2948" spans="1:16">
      <c r="A2948" s="6">
        <v>4</v>
      </c>
      <c r="B2948" s="6">
        <v>10</v>
      </c>
      <c r="C2948" s="6">
        <v>30</v>
      </c>
      <c r="D2948" s="6">
        <f t="shared" ref="D2948:D3011" si="598">A2948+B2948+C2948</f>
        <v>44</v>
      </c>
      <c r="E2948" s="5">
        <f t="shared" ref="E2948:E3011" si="599">IF(A2948=0,0,A2948*LABOR_HRS_WK_TOM*SEASON_WEEKS*(1+DIM_PCT_TOM)^A2948)</f>
        <v>527.07600000000014</v>
      </c>
      <c r="F2948" s="5">
        <f t="shared" ref="F2948:F3011" si="600">IF(B2948=0,0,B2948*LABOR_HRS_WK_CAR*SEASON_WEEKS*(1+DIM_PCT_CAR)^B2948)</f>
        <v>384.02536325890713</v>
      </c>
      <c r="G2948" s="5">
        <f t="shared" ref="G2948:G3011" si="601">IF(C2948=0,0,C2948*LABOR_HRS_WK_MES*SEASON_WEEKS*(1+DIM_PCT_MES)^C2948)</f>
        <v>1959.6780360096488</v>
      </c>
      <c r="H2948" s="5">
        <f t="shared" ref="H2948:H3011" si="602">E2948+F2948+G2948</f>
        <v>2870.7793992685561</v>
      </c>
      <c r="I2948" s="5">
        <f t="shared" ref="I2948:I3011" si="603">MIN(H2948,FARMER_HRS)</f>
        <v>720</v>
      </c>
      <c r="J2948" s="5">
        <f t="shared" ref="J2948:J3011" si="604">MAX(0,H2948-FARMER_HRS)</f>
        <v>2150.7793992685561</v>
      </c>
      <c r="K2948" s="2">
        <f t="shared" ref="K2948:K3011" si="605">I2948*FARMER_RATE+J2948*TEMP_WORKER_RATE</f>
        <v>62339.920126190205</v>
      </c>
      <c r="L2948" s="2">
        <f t="shared" ref="L2948:L3011" si="606">A2948*PRICE_TOM+B2948*PRICE_CAR+C2948*PRICE_MES</f>
        <v>137140</v>
      </c>
      <c r="M2948" s="2">
        <f t="shared" ref="M2948:M3011" si="607">A2948*FERT_BED_TOM+B2948*FERT_BED_CAR+C2948*FERT_BED_MES</f>
        <v>34320</v>
      </c>
      <c r="N2948" s="6">
        <f t="shared" ref="N2948:N3011" si="608">IF(AND(D2948&lt;=TOTAL_BEDS,J2948&lt;=TEMP_WORKER_MAX*TEMP_WORKER_HRS),1,0)</f>
        <v>1</v>
      </c>
      <c r="O2948" s="2">
        <f t="shared" ref="O2948:O3011" si="609">L2948-M2948-K2948-FIXED_COSTS</f>
        <v>20480.079873809795</v>
      </c>
      <c r="P2948" s="2">
        <f t="shared" ref="P2948:P3011" si="610">IF(N2948=1,O2948,"")</f>
        <v>20480.079873809795</v>
      </c>
    </row>
    <row r="2949" spans="1:16">
      <c r="A2949" s="6">
        <v>4</v>
      </c>
      <c r="B2949" s="6">
        <v>11</v>
      </c>
      <c r="C2949" s="6">
        <v>0</v>
      </c>
      <c r="D2949" s="6">
        <f t="shared" si="598"/>
        <v>15</v>
      </c>
      <c r="E2949" s="5">
        <f t="shared" si="599"/>
        <v>527.07600000000014</v>
      </c>
      <c r="F2949" s="5">
        <f t="shared" si="600"/>
        <v>432.98859707441784</v>
      </c>
      <c r="G2949" s="5">
        <f t="shared" si="601"/>
        <v>0</v>
      </c>
      <c r="H2949" s="5">
        <f t="shared" si="602"/>
        <v>960.06459707441797</v>
      </c>
      <c r="I2949" s="5">
        <f t="shared" si="603"/>
        <v>720</v>
      </c>
      <c r="J2949" s="5">
        <f t="shared" si="604"/>
        <v>240.06459707441797</v>
      </c>
      <c r="K2949" s="2">
        <f t="shared" si="605"/>
        <v>29167.788143653088</v>
      </c>
      <c r="L2949" s="2">
        <f t="shared" si="606"/>
        <v>58234</v>
      </c>
      <c r="M2949" s="2">
        <f t="shared" si="607"/>
        <v>8360</v>
      </c>
      <c r="N2949" s="6">
        <f t="shared" si="608"/>
        <v>1</v>
      </c>
      <c r="O2949" s="2">
        <f t="shared" si="609"/>
        <v>706.2118563469121</v>
      </c>
      <c r="P2949" s="2">
        <f t="shared" si="610"/>
        <v>706.2118563469121</v>
      </c>
    </row>
    <row r="2950" spans="1:16">
      <c r="A2950" s="6">
        <v>4</v>
      </c>
      <c r="B2950" s="6">
        <v>11</v>
      </c>
      <c r="C2950" s="6">
        <v>1</v>
      </c>
      <c r="D2950" s="6">
        <f t="shared" si="598"/>
        <v>16</v>
      </c>
      <c r="E2950" s="5">
        <f t="shared" si="599"/>
        <v>527.07600000000014</v>
      </c>
      <c r="F2950" s="5">
        <f t="shared" si="600"/>
        <v>432.98859707441784</v>
      </c>
      <c r="G2950" s="5">
        <f t="shared" si="601"/>
        <v>45.5625</v>
      </c>
      <c r="H2950" s="5">
        <f t="shared" si="602"/>
        <v>1005.627097074418</v>
      </c>
      <c r="I2950" s="5">
        <f t="shared" si="603"/>
        <v>720</v>
      </c>
      <c r="J2950" s="5">
        <f t="shared" si="604"/>
        <v>285.62709707441797</v>
      </c>
      <c r="K2950" s="2">
        <f t="shared" si="605"/>
        <v>29958.803768653088</v>
      </c>
      <c r="L2950" s="2">
        <f t="shared" si="606"/>
        <v>60934</v>
      </c>
      <c r="M2950" s="2">
        <f t="shared" si="607"/>
        <v>9240</v>
      </c>
      <c r="N2950" s="6">
        <f t="shared" si="608"/>
        <v>1</v>
      </c>
      <c r="O2950" s="2">
        <f t="shared" si="609"/>
        <v>1735.1962313469121</v>
      </c>
      <c r="P2950" s="2">
        <f t="shared" si="610"/>
        <v>1735.1962313469121</v>
      </c>
    </row>
    <row r="2951" spans="1:16">
      <c r="A2951" s="6">
        <v>4</v>
      </c>
      <c r="B2951" s="6">
        <v>11</v>
      </c>
      <c r="C2951" s="6">
        <v>2</v>
      </c>
      <c r="D2951" s="6">
        <f t="shared" si="598"/>
        <v>17</v>
      </c>
      <c r="E2951" s="5">
        <f t="shared" si="599"/>
        <v>527.07600000000014</v>
      </c>
      <c r="F2951" s="5">
        <f t="shared" si="600"/>
        <v>432.98859707441784</v>
      </c>
      <c r="G2951" s="5">
        <f t="shared" si="601"/>
        <v>92.264062499999994</v>
      </c>
      <c r="H2951" s="5">
        <f t="shared" si="602"/>
        <v>1052.328659574418</v>
      </c>
      <c r="I2951" s="5">
        <f t="shared" si="603"/>
        <v>720</v>
      </c>
      <c r="J2951" s="5">
        <f t="shared" si="604"/>
        <v>332.328659574418</v>
      </c>
      <c r="K2951" s="2">
        <f t="shared" si="605"/>
        <v>30769.594784278088</v>
      </c>
      <c r="L2951" s="2">
        <f t="shared" si="606"/>
        <v>63634</v>
      </c>
      <c r="M2951" s="2">
        <f t="shared" si="607"/>
        <v>10120</v>
      </c>
      <c r="N2951" s="6">
        <f t="shared" si="608"/>
        <v>1</v>
      </c>
      <c r="O2951" s="2">
        <f t="shared" si="609"/>
        <v>2744.4052157219121</v>
      </c>
      <c r="P2951" s="2">
        <f t="shared" si="610"/>
        <v>2744.4052157219121</v>
      </c>
    </row>
    <row r="2952" spans="1:16">
      <c r="A2952" s="6">
        <v>4</v>
      </c>
      <c r="B2952" s="6">
        <v>11</v>
      </c>
      <c r="C2952" s="6">
        <v>3</v>
      </c>
      <c r="D2952" s="6">
        <f t="shared" si="598"/>
        <v>18</v>
      </c>
      <c r="E2952" s="5">
        <f t="shared" si="599"/>
        <v>527.07600000000014</v>
      </c>
      <c r="F2952" s="5">
        <f t="shared" si="600"/>
        <v>432.98859707441784</v>
      </c>
      <c r="G2952" s="5">
        <f t="shared" si="601"/>
        <v>140.12604492187498</v>
      </c>
      <c r="H2952" s="5">
        <f t="shared" si="602"/>
        <v>1100.1906419962929</v>
      </c>
      <c r="I2952" s="5">
        <f t="shared" si="603"/>
        <v>720</v>
      </c>
      <c r="J2952" s="5">
        <f t="shared" si="604"/>
        <v>380.19064199629292</v>
      </c>
      <c r="K2952" s="2">
        <f t="shared" si="605"/>
        <v>31600.531979102307</v>
      </c>
      <c r="L2952" s="2">
        <f t="shared" si="606"/>
        <v>66334</v>
      </c>
      <c r="M2952" s="2">
        <f t="shared" si="607"/>
        <v>11000</v>
      </c>
      <c r="N2952" s="6">
        <f t="shared" si="608"/>
        <v>1</v>
      </c>
      <c r="O2952" s="2">
        <f t="shared" si="609"/>
        <v>3733.4680208976933</v>
      </c>
      <c r="P2952" s="2">
        <f t="shared" si="610"/>
        <v>3733.4680208976933</v>
      </c>
    </row>
    <row r="2953" spans="1:16">
      <c r="A2953" s="6">
        <v>4</v>
      </c>
      <c r="B2953" s="6">
        <v>11</v>
      </c>
      <c r="C2953" s="6">
        <v>4</v>
      </c>
      <c r="D2953" s="6">
        <f t="shared" si="598"/>
        <v>19</v>
      </c>
      <c r="E2953" s="5">
        <f t="shared" si="599"/>
        <v>527.07600000000014</v>
      </c>
      <c r="F2953" s="5">
        <f t="shared" si="600"/>
        <v>432.98859707441784</v>
      </c>
      <c r="G2953" s="5">
        <f t="shared" si="601"/>
        <v>189.17016064453125</v>
      </c>
      <c r="H2953" s="5">
        <f t="shared" si="602"/>
        <v>1149.2347577189491</v>
      </c>
      <c r="I2953" s="5">
        <f t="shared" si="603"/>
        <v>720</v>
      </c>
      <c r="J2953" s="5">
        <f t="shared" si="604"/>
        <v>429.23475771894914</v>
      </c>
      <c r="K2953" s="2">
        <f t="shared" si="605"/>
        <v>32451.992321509533</v>
      </c>
      <c r="L2953" s="2">
        <f t="shared" si="606"/>
        <v>69034</v>
      </c>
      <c r="M2953" s="2">
        <f t="shared" si="607"/>
        <v>11880</v>
      </c>
      <c r="N2953" s="6">
        <f t="shared" si="608"/>
        <v>1</v>
      </c>
      <c r="O2953" s="2">
        <f t="shared" si="609"/>
        <v>4702.0076784904668</v>
      </c>
      <c r="P2953" s="2">
        <f t="shared" si="610"/>
        <v>4702.0076784904668</v>
      </c>
    </row>
    <row r="2954" spans="1:16">
      <c r="A2954" s="6">
        <v>4</v>
      </c>
      <c r="B2954" s="6">
        <v>11</v>
      </c>
      <c r="C2954" s="6">
        <v>5</v>
      </c>
      <c r="D2954" s="6">
        <f t="shared" si="598"/>
        <v>20</v>
      </c>
      <c r="E2954" s="5">
        <f t="shared" si="599"/>
        <v>527.07600000000014</v>
      </c>
      <c r="F2954" s="5">
        <f t="shared" si="600"/>
        <v>432.98859707441784</v>
      </c>
      <c r="G2954" s="5">
        <f t="shared" si="601"/>
        <v>239.41848456573481</v>
      </c>
      <c r="H2954" s="5">
        <f t="shared" si="602"/>
        <v>1199.4830816401527</v>
      </c>
      <c r="I2954" s="5">
        <f t="shared" si="603"/>
        <v>720</v>
      </c>
      <c r="J2954" s="5">
        <f t="shared" si="604"/>
        <v>479.4830816401527</v>
      </c>
      <c r="K2954" s="2">
        <f t="shared" si="605"/>
        <v>33324.359056252651</v>
      </c>
      <c r="L2954" s="2">
        <f t="shared" si="606"/>
        <v>71734</v>
      </c>
      <c r="M2954" s="2">
        <f t="shared" si="607"/>
        <v>12760</v>
      </c>
      <c r="N2954" s="6">
        <f t="shared" si="608"/>
        <v>1</v>
      </c>
      <c r="O2954" s="2">
        <f t="shared" si="609"/>
        <v>5649.6409437473485</v>
      </c>
      <c r="P2954" s="2">
        <f t="shared" si="610"/>
        <v>5649.6409437473485</v>
      </c>
    </row>
    <row r="2955" spans="1:16">
      <c r="A2955" s="6">
        <v>4</v>
      </c>
      <c r="B2955" s="6">
        <v>11</v>
      </c>
      <c r="C2955" s="6">
        <v>6</v>
      </c>
      <c r="D2955" s="6">
        <f t="shared" si="598"/>
        <v>21</v>
      </c>
      <c r="E2955" s="5">
        <f t="shared" si="599"/>
        <v>527.07600000000014</v>
      </c>
      <c r="F2955" s="5">
        <f t="shared" si="600"/>
        <v>432.98859707441784</v>
      </c>
      <c r="G2955" s="5">
        <f t="shared" si="601"/>
        <v>290.89345874736784</v>
      </c>
      <c r="H2955" s="5">
        <f t="shared" si="602"/>
        <v>1250.9580558217858</v>
      </c>
      <c r="I2955" s="5">
        <f t="shared" si="603"/>
        <v>720</v>
      </c>
      <c r="J2955" s="5">
        <f t="shared" si="604"/>
        <v>530.95805582178582</v>
      </c>
      <c r="K2955" s="2">
        <f t="shared" si="605"/>
        <v>34218.021802461561</v>
      </c>
      <c r="L2955" s="2">
        <f t="shared" si="606"/>
        <v>74434</v>
      </c>
      <c r="M2955" s="2">
        <f t="shared" si="607"/>
        <v>13640</v>
      </c>
      <c r="N2955" s="6">
        <f t="shared" si="608"/>
        <v>1</v>
      </c>
      <c r="O2955" s="2">
        <f t="shared" si="609"/>
        <v>6575.9781975384394</v>
      </c>
      <c r="P2955" s="2">
        <f t="shared" si="610"/>
        <v>6575.9781975384394</v>
      </c>
    </row>
    <row r="2956" spans="1:16">
      <c r="A2956" s="6">
        <v>4</v>
      </c>
      <c r="B2956" s="6">
        <v>11</v>
      </c>
      <c r="C2956" s="6">
        <v>7</v>
      </c>
      <c r="D2956" s="6">
        <f t="shared" si="598"/>
        <v>22</v>
      </c>
      <c r="E2956" s="5">
        <f t="shared" si="599"/>
        <v>527.07600000000014</v>
      </c>
      <c r="F2956" s="5">
        <f t="shared" si="600"/>
        <v>432.98859707441784</v>
      </c>
      <c r="G2956" s="5">
        <f t="shared" si="601"/>
        <v>343.61789814532818</v>
      </c>
      <c r="H2956" s="5">
        <f t="shared" si="602"/>
        <v>1303.6824952197462</v>
      </c>
      <c r="I2956" s="5">
        <f t="shared" si="603"/>
        <v>720</v>
      </c>
      <c r="J2956" s="5">
        <f t="shared" si="604"/>
        <v>583.68249521974622</v>
      </c>
      <c r="K2956" s="2">
        <f t="shared" si="605"/>
        <v>35133.376653120591</v>
      </c>
      <c r="L2956" s="2">
        <f t="shared" si="606"/>
        <v>77134</v>
      </c>
      <c r="M2956" s="2">
        <f t="shared" si="607"/>
        <v>14520</v>
      </c>
      <c r="N2956" s="6">
        <f t="shared" si="608"/>
        <v>1</v>
      </c>
      <c r="O2956" s="2">
        <f t="shared" si="609"/>
        <v>7480.6233468794089</v>
      </c>
      <c r="P2956" s="2">
        <f t="shared" si="610"/>
        <v>7480.6233468794089</v>
      </c>
    </row>
    <row r="2957" spans="1:16">
      <c r="A2957" s="6">
        <v>4</v>
      </c>
      <c r="B2957" s="6">
        <v>11</v>
      </c>
      <c r="C2957" s="6">
        <v>8</v>
      </c>
      <c r="D2957" s="6">
        <f t="shared" si="598"/>
        <v>23</v>
      </c>
      <c r="E2957" s="5">
        <f t="shared" si="599"/>
        <v>527.07600000000014</v>
      </c>
      <c r="F2957" s="5">
        <f t="shared" si="600"/>
        <v>432.98859707441784</v>
      </c>
      <c r="G2957" s="5">
        <f t="shared" si="601"/>
        <v>397.61499642530839</v>
      </c>
      <c r="H2957" s="5">
        <f t="shared" si="602"/>
        <v>1357.6795934997263</v>
      </c>
      <c r="I2957" s="5">
        <f t="shared" si="603"/>
        <v>720</v>
      </c>
      <c r="J2957" s="5">
        <f t="shared" si="604"/>
        <v>637.67959349972625</v>
      </c>
      <c r="K2957" s="2">
        <f t="shared" si="605"/>
        <v>36070.826276036911</v>
      </c>
      <c r="L2957" s="2">
        <f t="shared" si="606"/>
        <v>79834</v>
      </c>
      <c r="M2957" s="2">
        <f t="shared" si="607"/>
        <v>15400</v>
      </c>
      <c r="N2957" s="6">
        <f t="shared" si="608"/>
        <v>1</v>
      </c>
      <c r="O2957" s="2">
        <f t="shared" si="609"/>
        <v>8363.1737239630893</v>
      </c>
      <c r="P2957" s="2">
        <f t="shared" si="610"/>
        <v>8363.1737239630893</v>
      </c>
    </row>
    <row r="2958" spans="1:16">
      <c r="A2958" s="6">
        <v>4</v>
      </c>
      <c r="B2958" s="6">
        <v>11</v>
      </c>
      <c r="C2958" s="6">
        <v>9</v>
      </c>
      <c r="D2958" s="6">
        <f t="shared" si="598"/>
        <v>24</v>
      </c>
      <c r="E2958" s="5">
        <f t="shared" si="599"/>
        <v>527.07600000000014</v>
      </c>
      <c r="F2958" s="5">
        <f t="shared" si="600"/>
        <v>432.98859707441784</v>
      </c>
      <c r="G2958" s="5">
        <f t="shared" si="601"/>
        <v>452.90833186570285</v>
      </c>
      <c r="H2958" s="5">
        <f t="shared" si="602"/>
        <v>1412.9729289401207</v>
      </c>
      <c r="I2958" s="5">
        <f t="shared" si="603"/>
        <v>720</v>
      </c>
      <c r="J2958" s="5">
        <f t="shared" si="604"/>
        <v>692.97292894012071</v>
      </c>
      <c r="K2958" s="2">
        <f t="shared" si="605"/>
        <v>37030.780016321543</v>
      </c>
      <c r="L2958" s="2">
        <f t="shared" si="606"/>
        <v>82534</v>
      </c>
      <c r="M2958" s="2">
        <f t="shared" si="607"/>
        <v>16280</v>
      </c>
      <c r="N2958" s="6">
        <f t="shared" si="608"/>
        <v>1</v>
      </c>
      <c r="O2958" s="2">
        <f t="shared" si="609"/>
        <v>9223.2199836784566</v>
      </c>
      <c r="P2958" s="2">
        <f t="shared" si="610"/>
        <v>9223.2199836784566</v>
      </c>
    </row>
    <row r="2959" spans="1:16">
      <c r="A2959" s="6">
        <v>4</v>
      </c>
      <c r="B2959" s="6">
        <v>11</v>
      </c>
      <c r="C2959" s="6">
        <v>10</v>
      </c>
      <c r="D2959" s="6">
        <f t="shared" si="598"/>
        <v>25</v>
      </c>
      <c r="E2959" s="5">
        <f t="shared" si="599"/>
        <v>527.07600000000014</v>
      </c>
      <c r="F2959" s="5">
        <f t="shared" si="600"/>
        <v>432.98859707441784</v>
      </c>
      <c r="G2959" s="5">
        <f t="shared" si="601"/>
        <v>509.52187334891573</v>
      </c>
      <c r="H2959" s="5">
        <f t="shared" si="602"/>
        <v>1469.5864704233336</v>
      </c>
      <c r="I2959" s="5">
        <f t="shared" si="603"/>
        <v>720</v>
      </c>
      <c r="J2959" s="5">
        <f t="shared" si="604"/>
        <v>749.58647042333359</v>
      </c>
      <c r="K2959" s="2">
        <f t="shared" si="605"/>
        <v>38013.654000405098</v>
      </c>
      <c r="L2959" s="2">
        <f t="shared" si="606"/>
        <v>85234</v>
      </c>
      <c r="M2959" s="2">
        <f t="shared" si="607"/>
        <v>17160</v>
      </c>
      <c r="N2959" s="6">
        <f t="shared" si="608"/>
        <v>1</v>
      </c>
      <c r="O2959" s="2">
        <f t="shared" si="609"/>
        <v>10060.345999594902</v>
      </c>
      <c r="P2959" s="2">
        <f t="shared" si="610"/>
        <v>10060.345999594902</v>
      </c>
    </row>
    <row r="2960" spans="1:16">
      <c r="A2960" s="6">
        <v>4</v>
      </c>
      <c r="B2960" s="6">
        <v>11</v>
      </c>
      <c r="C2960" s="6">
        <v>11</v>
      </c>
      <c r="D2960" s="6">
        <f t="shared" si="598"/>
        <v>26</v>
      </c>
      <c r="E2960" s="5">
        <f t="shared" si="599"/>
        <v>527.07600000000014</v>
      </c>
      <c r="F2960" s="5">
        <f t="shared" si="600"/>
        <v>432.98859707441784</v>
      </c>
      <c r="G2960" s="5">
        <f t="shared" si="601"/>
        <v>567.47998644235474</v>
      </c>
      <c r="H2960" s="5">
        <f t="shared" si="602"/>
        <v>1527.5445835167727</v>
      </c>
      <c r="I2960" s="5">
        <f t="shared" si="603"/>
        <v>720</v>
      </c>
      <c r="J2960" s="5">
        <f t="shared" si="604"/>
        <v>807.54458351677272</v>
      </c>
      <c r="K2960" s="2">
        <f t="shared" si="605"/>
        <v>39019.871241610635</v>
      </c>
      <c r="L2960" s="2">
        <f t="shared" si="606"/>
        <v>87934</v>
      </c>
      <c r="M2960" s="2">
        <f t="shared" si="607"/>
        <v>18040</v>
      </c>
      <c r="N2960" s="6">
        <f t="shared" si="608"/>
        <v>1</v>
      </c>
      <c r="O2960" s="2">
        <f t="shared" si="609"/>
        <v>10874.128758389365</v>
      </c>
      <c r="P2960" s="2">
        <f t="shared" si="610"/>
        <v>10874.128758389365</v>
      </c>
    </row>
    <row r="2961" spans="1:16">
      <c r="A2961" s="6">
        <v>4</v>
      </c>
      <c r="B2961" s="6">
        <v>11</v>
      </c>
      <c r="C2961" s="6">
        <v>12</v>
      </c>
      <c r="D2961" s="6">
        <f t="shared" si="598"/>
        <v>27</v>
      </c>
      <c r="E2961" s="5">
        <f t="shared" si="599"/>
        <v>527.07600000000014</v>
      </c>
      <c r="F2961" s="5">
        <f t="shared" si="600"/>
        <v>432.98859707441784</v>
      </c>
      <c r="G2961" s="5">
        <f t="shared" si="601"/>
        <v>626.80743957041921</v>
      </c>
      <c r="H2961" s="5">
        <f t="shared" si="602"/>
        <v>1586.8720366448372</v>
      </c>
      <c r="I2961" s="5">
        <f t="shared" si="603"/>
        <v>720</v>
      </c>
      <c r="J2961" s="5">
        <f t="shared" si="604"/>
        <v>866.87203664483718</v>
      </c>
      <c r="K2961" s="2">
        <f t="shared" si="605"/>
        <v>40049.861747306204</v>
      </c>
      <c r="L2961" s="2">
        <f t="shared" si="606"/>
        <v>90634</v>
      </c>
      <c r="M2961" s="2">
        <f t="shared" si="607"/>
        <v>18920</v>
      </c>
      <c r="N2961" s="6">
        <f t="shared" si="608"/>
        <v>1</v>
      </c>
      <c r="O2961" s="2">
        <f t="shared" si="609"/>
        <v>11664.138252693796</v>
      </c>
      <c r="P2961" s="2">
        <f t="shared" si="610"/>
        <v>11664.138252693796</v>
      </c>
    </row>
    <row r="2962" spans="1:16">
      <c r="A2962" s="6">
        <v>4</v>
      </c>
      <c r="B2962" s="6">
        <v>11</v>
      </c>
      <c r="C2962" s="6">
        <v>13</v>
      </c>
      <c r="D2962" s="6">
        <f t="shared" si="598"/>
        <v>28</v>
      </c>
      <c r="E2962" s="5">
        <f t="shared" si="599"/>
        <v>527.07600000000014</v>
      </c>
      <c r="F2962" s="5">
        <f t="shared" si="600"/>
        <v>432.98859707441784</v>
      </c>
      <c r="G2962" s="5">
        <f t="shared" si="601"/>
        <v>687.52941027880343</v>
      </c>
      <c r="H2962" s="5">
        <f t="shared" si="602"/>
        <v>1647.5940073532215</v>
      </c>
      <c r="I2962" s="5">
        <f t="shared" si="603"/>
        <v>720</v>
      </c>
      <c r="J2962" s="5">
        <f t="shared" si="604"/>
        <v>927.59400735322151</v>
      </c>
      <c r="K2962" s="2">
        <f t="shared" si="605"/>
        <v>41104.062627660096</v>
      </c>
      <c r="L2962" s="2">
        <f t="shared" si="606"/>
        <v>93334</v>
      </c>
      <c r="M2962" s="2">
        <f t="shared" si="607"/>
        <v>19800</v>
      </c>
      <c r="N2962" s="6">
        <f t="shared" si="608"/>
        <v>1</v>
      </c>
      <c r="O2962" s="2">
        <f t="shared" si="609"/>
        <v>12429.937372339904</v>
      </c>
      <c r="P2962" s="2">
        <f t="shared" si="610"/>
        <v>12429.937372339904</v>
      </c>
    </row>
    <row r="2963" spans="1:16">
      <c r="A2963" s="6">
        <v>4</v>
      </c>
      <c r="B2963" s="6">
        <v>11</v>
      </c>
      <c r="C2963" s="6">
        <v>14</v>
      </c>
      <c r="D2963" s="6">
        <f t="shared" si="598"/>
        <v>29</v>
      </c>
      <c r="E2963" s="5">
        <f t="shared" si="599"/>
        <v>527.07600000000014</v>
      </c>
      <c r="F2963" s="5">
        <f t="shared" si="600"/>
        <v>432.98859707441784</v>
      </c>
      <c r="G2963" s="5">
        <f t="shared" si="601"/>
        <v>749.67149159246469</v>
      </c>
      <c r="H2963" s="5">
        <f t="shared" si="602"/>
        <v>1709.7360886668826</v>
      </c>
      <c r="I2963" s="5">
        <f t="shared" si="603"/>
        <v>720</v>
      </c>
      <c r="J2963" s="5">
        <f t="shared" si="604"/>
        <v>989.73608866688255</v>
      </c>
      <c r="K2963" s="2">
        <f t="shared" si="605"/>
        <v>42182.918206022267</v>
      </c>
      <c r="L2963" s="2">
        <f t="shared" si="606"/>
        <v>96034</v>
      </c>
      <c r="M2963" s="2">
        <f t="shared" si="607"/>
        <v>20680</v>
      </c>
      <c r="N2963" s="6">
        <f t="shared" si="608"/>
        <v>1</v>
      </c>
      <c r="O2963" s="2">
        <f t="shared" si="609"/>
        <v>13171.081793977733</v>
      </c>
      <c r="P2963" s="2">
        <f t="shared" si="610"/>
        <v>13171.081793977733</v>
      </c>
    </row>
    <row r="2964" spans="1:16">
      <c r="A2964" s="6">
        <v>4</v>
      </c>
      <c r="B2964" s="6">
        <v>11</v>
      </c>
      <c r="C2964" s="6">
        <v>15</v>
      </c>
      <c r="D2964" s="6">
        <f t="shared" si="598"/>
        <v>30</v>
      </c>
      <c r="E2964" s="5">
        <f t="shared" si="599"/>
        <v>527.07600000000014</v>
      </c>
      <c r="F2964" s="5">
        <f t="shared" si="600"/>
        <v>432.98859707441784</v>
      </c>
      <c r="G2964" s="5">
        <f t="shared" si="601"/>
        <v>813.25969846861108</v>
      </c>
      <c r="H2964" s="5">
        <f t="shared" si="602"/>
        <v>1773.3242955430292</v>
      </c>
      <c r="I2964" s="5">
        <f t="shared" si="603"/>
        <v>720</v>
      </c>
      <c r="J2964" s="5">
        <f t="shared" si="604"/>
        <v>1053.3242955430292</v>
      </c>
      <c r="K2964" s="2">
        <f t="shared" si="605"/>
        <v>43286.880130955367</v>
      </c>
      <c r="L2964" s="2">
        <f t="shared" si="606"/>
        <v>98734</v>
      </c>
      <c r="M2964" s="2">
        <f t="shared" si="607"/>
        <v>21560</v>
      </c>
      <c r="N2964" s="6">
        <f t="shared" si="608"/>
        <v>1</v>
      </c>
      <c r="O2964" s="2">
        <f t="shared" si="609"/>
        <v>13887.119869044633</v>
      </c>
      <c r="P2964" s="2">
        <f t="shared" si="610"/>
        <v>13887.119869044633</v>
      </c>
    </row>
    <row r="2965" spans="1:16">
      <c r="A2965" s="6">
        <v>4</v>
      </c>
      <c r="B2965" s="6">
        <v>11</v>
      </c>
      <c r="C2965" s="6">
        <v>16</v>
      </c>
      <c r="D2965" s="6">
        <f t="shared" si="598"/>
        <v>31</v>
      </c>
      <c r="E2965" s="5">
        <f t="shared" si="599"/>
        <v>527.07600000000014</v>
      </c>
      <c r="F2965" s="5">
        <f t="shared" si="600"/>
        <v>432.98859707441784</v>
      </c>
      <c r="G2965" s="5">
        <f t="shared" si="601"/>
        <v>878.32047434610013</v>
      </c>
      <c r="H2965" s="5">
        <f t="shared" si="602"/>
        <v>1838.3850714205182</v>
      </c>
      <c r="I2965" s="5">
        <f t="shared" si="603"/>
        <v>720</v>
      </c>
      <c r="J2965" s="5">
        <f t="shared" si="604"/>
        <v>1118.3850714205182</v>
      </c>
      <c r="K2965" s="2">
        <f t="shared" si="605"/>
        <v>44416.407489939549</v>
      </c>
      <c r="L2965" s="2">
        <f t="shared" si="606"/>
        <v>101434</v>
      </c>
      <c r="M2965" s="2">
        <f t="shared" si="607"/>
        <v>22440</v>
      </c>
      <c r="N2965" s="6">
        <f t="shared" si="608"/>
        <v>1</v>
      </c>
      <c r="O2965" s="2">
        <f t="shared" si="609"/>
        <v>14577.592510060451</v>
      </c>
      <c r="P2965" s="2">
        <f t="shared" si="610"/>
        <v>14577.592510060451</v>
      </c>
    </row>
    <row r="2966" spans="1:16">
      <c r="A2966" s="6">
        <v>4</v>
      </c>
      <c r="B2966" s="6">
        <v>11</v>
      </c>
      <c r="C2966" s="6">
        <v>17</v>
      </c>
      <c r="D2966" s="6">
        <f t="shared" si="598"/>
        <v>32</v>
      </c>
      <c r="E2966" s="5">
        <f t="shared" si="599"/>
        <v>527.07600000000014</v>
      </c>
      <c r="F2966" s="5">
        <f t="shared" si="600"/>
        <v>432.98859707441784</v>
      </c>
      <c r="G2966" s="5">
        <f t="shared" si="601"/>
        <v>944.88069779264049</v>
      </c>
      <c r="H2966" s="5">
        <f t="shared" si="602"/>
        <v>1904.9452948670585</v>
      </c>
      <c r="I2966" s="5">
        <f t="shared" si="603"/>
        <v>720</v>
      </c>
      <c r="J2966" s="5">
        <f t="shared" si="604"/>
        <v>1184.9452948670585</v>
      </c>
      <c r="K2966" s="2">
        <f t="shared" si="605"/>
        <v>45571.966924775319</v>
      </c>
      <c r="L2966" s="2">
        <f t="shared" si="606"/>
        <v>104134</v>
      </c>
      <c r="M2966" s="2">
        <f t="shared" si="607"/>
        <v>23320</v>
      </c>
      <c r="N2966" s="6">
        <f t="shared" si="608"/>
        <v>1</v>
      </c>
      <c r="O2966" s="2">
        <f t="shared" si="609"/>
        <v>15242.033075224681</v>
      </c>
      <c r="P2966" s="2">
        <f t="shared" si="610"/>
        <v>15242.033075224681</v>
      </c>
    </row>
    <row r="2967" spans="1:16">
      <c r="A2967" s="6">
        <v>4</v>
      </c>
      <c r="B2967" s="6">
        <v>11</v>
      </c>
      <c r="C2967" s="6">
        <v>18</v>
      </c>
      <c r="D2967" s="6">
        <f t="shared" si="598"/>
        <v>33</v>
      </c>
      <c r="E2967" s="5">
        <f t="shared" si="599"/>
        <v>527.07600000000014</v>
      </c>
      <c r="F2967" s="5">
        <f t="shared" si="600"/>
        <v>432.98859707441784</v>
      </c>
      <c r="G2967" s="5">
        <f t="shared" si="601"/>
        <v>1012.9676892512279</v>
      </c>
      <c r="H2967" s="5">
        <f t="shared" si="602"/>
        <v>1973.0322863256458</v>
      </c>
      <c r="I2967" s="5">
        <f t="shared" si="603"/>
        <v>720</v>
      </c>
      <c r="J2967" s="5">
        <f t="shared" si="604"/>
        <v>1253.0322863256458</v>
      </c>
      <c r="K2967" s="2">
        <f t="shared" si="605"/>
        <v>46754.032748709127</v>
      </c>
      <c r="L2967" s="2">
        <f t="shared" si="606"/>
        <v>106834</v>
      </c>
      <c r="M2967" s="2">
        <f t="shared" si="607"/>
        <v>24200</v>
      </c>
      <c r="N2967" s="6">
        <f t="shared" si="608"/>
        <v>1</v>
      </c>
      <c r="O2967" s="2">
        <f t="shared" si="609"/>
        <v>15879.967251290873</v>
      </c>
      <c r="P2967" s="2">
        <f t="shared" si="610"/>
        <v>15879.967251290873</v>
      </c>
    </row>
    <row r="2968" spans="1:16">
      <c r="A2968" s="6">
        <v>4</v>
      </c>
      <c r="B2968" s="6">
        <v>11</v>
      </c>
      <c r="C2968" s="6">
        <v>19</v>
      </c>
      <c r="D2968" s="6">
        <f t="shared" si="598"/>
        <v>34</v>
      </c>
      <c r="E2968" s="5">
        <f t="shared" si="599"/>
        <v>527.07600000000014</v>
      </c>
      <c r="F2968" s="5">
        <f t="shared" si="600"/>
        <v>432.98859707441784</v>
      </c>
      <c r="G2968" s="5">
        <f t="shared" si="601"/>
        <v>1082.6092178872495</v>
      </c>
      <c r="H2968" s="5">
        <f t="shared" si="602"/>
        <v>2042.6738149616676</v>
      </c>
      <c r="I2968" s="5">
        <f t="shared" si="603"/>
        <v>720</v>
      </c>
      <c r="J2968" s="5">
        <f t="shared" si="604"/>
        <v>1322.6738149616676</v>
      </c>
      <c r="K2968" s="2">
        <f t="shared" si="605"/>
        <v>47963.087065306725</v>
      </c>
      <c r="L2968" s="2">
        <f t="shared" si="606"/>
        <v>109534</v>
      </c>
      <c r="M2968" s="2">
        <f t="shared" si="607"/>
        <v>25080</v>
      </c>
      <c r="N2968" s="6">
        <f t="shared" si="608"/>
        <v>1</v>
      </c>
      <c r="O2968" s="2">
        <f t="shared" si="609"/>
        <v>16490.912934693275</v>
      </c>
      <c r="P2968" s="2">
        <f t="shared" si="610"/>
        <v>16490.912934693275</v>
      </c>
    </row>
    <row r="2969" spans="1:16">
      <c r="A2969" s="6">
        <v>4</v>
      </c>
      <c r="B2969" s="6">
        <v>11</v>
      </c>
      <c r="C2969" s="6">
        <v>20</v>
      </c>
      <c r="D2969" s="6">
        <f t="shared" si="598"/>
        <v>35</v>
      </c>
      <c r="E2969" s="5">
        <f t="shared" si="599"/>
        <v>527.07600000000014</v>
      </c>
      <c r="F2969" s="5">
        <f t="shared" si="600"/>
        <v>432.98859707441784</v>
      </c>
      <c r="G2969" s="5">
        <f t="shared" si="601"/>
        <v>1153.8335085377266</v>
      </c>
      <c r="H2969" s="5">
        <f t="shared" si="602"/>
        <v>2113.8981056121447</v>
      </c>
      <c r="I2969" s="5">
        <f t="shared" si="603"/>
        <v>720</v>
      </c>
      <c r="J2969" s="5">
        <f t="shared" si="604"/>
        <v>1393.8981056121447</v>
      </c>
      <c r="K2969" s="2">
        <f t="shared" si="605"/>
        <v>49199.619889099733</v>
      </c>
      <c r="L2969" s="2">
        <f t="shared" si="606"/>
        <v>112234</v>
      </c>
      <c r="M2969" s="2">
        <f t="shared" si="607"/>
        <v>25960</v>
      </c>
      <c r="N2969" s="6">
        <f t="shared" si="608"/>
        <v>1</v>
      </c>
      <c r="O2969" s="2">
        <f t="shared" si="609"/>
        <v>17074.380110900267</v>
      </c>
      <c r="P2969" s="2">
        <f t="shared" si="610"/>
        <v>17074.380110900267</v>
      </c>
    </row>
    <row r="2970" spans="1:16">
      <c r="A2970" s="6">
        <v>4</v>
      </c>
      <c r="B2970" s="6">
        <v>11</v>
      </c>
      <c r="C2970" s="6">
        <v>21</v>
      </c>
      <c r="D2970" s="6">
        <f t="shared" si="598"/>
        <v>36</v>
      </c>
      <c r="E2970" s="5">
        <f t="shared" si="599"/>
        <v>527.07600000000014</v>
      </c>
      <c r="F2970" s="5">
        <f t="shared" si="600"/>
        <v>432.98859707441784</v>
      </c>
      <c r="G2970" s="5">
        <f t="shared" si="601"/>
        <v>1226.6692487641703</v>
      </c>
      <c r="H2970" s="5">
        <f t="shared" si="602"/>
        <v>2186.7338458385884</v>
      </c>
      <c r="I2970" s="5">
        <f t="shared" si="603"/>
        <v>720</v>
      </c>
      <c r="J2970" s="5">
        <f t="shared" si="604"/>
        <v>1466.7338458385884</v>
      </c>
      <c r="K2970" s="2">
        <f t="shared" si="605"/>
        <v>50464.129268031043</v>
      </c>
      <c r="L2970" s="2">
        <f t="shared" si="606"/>
        <v>114934</v>
      </c>
      <c r="M2970" s="2">
        <f t="shared" si="607"/>
        <v>26840</v>
      </c>
      <c r="N2970" s="6">
        <f t="shared" si="608"/>
        <v>1</v>
      </c>
      <c r="O2970" s="2">
        <f t="shared" si="609"/>
        <v>17629.870731968957</v>
      </c>
      <c r="P2970" s="2">
        <f t="shared" si="610"/>
        <v>17629.870731968957</v>
      </c>
    </row>
    <row r="2971" spans="1:16">
      <c r="A2971" s="6">
        <v>4</v>
      </c>
      <c r="B2971" s="6">
        <v>11</v>
      </c>
      <c r="C2971" s="6">
        <v>22</v>
      </c>
      <c r="D2971" s="6">
        <f t="shared" si="598"/>
        <v>37</v>
      </c>
      <c r="E2971" s="5">
        <f t="shared" si="599"/>
        <v>527.07600000000014</v>
      </c>
      <c r="F2971" s="5">
        <f t="shared" si="600"/>
        <v>432.98859707441784</v>
      </c>
      <c r="G2971" s="5">
        <f t="shared" si="601"/>
        <v>1301.1455960105666</v>
      </c>
      <c r="H2971" s="5">
        <f t="shared" si="602"/>
        <v>2261.2101930849844</v>
      </c>
      <c r="I2971" s="5">
        <f t="shared" si="603"/>
        <v>720</v>
      </c>
      <c r="J2971" s="5">
        <f t="shared" si="604"/>
        <v>1541.2101930849844</v>
      </c>
      <c r="K2971" s="2">
        <f t="shared" si="605"/>
        <v>51757.121407725426</v>
      </c>
      <c r="L2971" s="2">
        <f t="shared" si="606"/>
        <v>117634</v>
      </c>
      <c r="M2971" s="2">
        <f t="shared" si="607"/>
        <v>27720</v>
      </c>
      <c r="N2971" s="6">
        <f t="shared" si="608"/>
        <v>1</v>
      </c>
      <c r="O2971" s="2">
        <f t="shared" si="609"/>
        <v>18156.878592274574</v>
      </c>
      <c r="P2971" s="2">
        <f t="shared" si="610"/>
        <v>18156.878592274574</v>
      </c>
    </row>
    <row r="2972" spans="1:16">
      <c r="A2972" s="6">
        <v>4</v>
      </c>
      <c r="B2972" s="6">
        <v>11</v>
      </c>
      <c r="C2972" s="6">
        <v>23</v>
      </c>
      <c r="D2972" s="6">
        <f t="shared" si="598"/>
        <v>38</v>
      </c>
      <c r="E2972" s="5">
        <f t="shared" si="599"/>
        <v>527.07600000000014</v>
      </c>
      <c r="F2972" s="5">
        <f t="shared" si="600"/>
        <v>432.98859707441784</v>
      </c>
      <c r="G2972" s="5">
        <f t="shared" si="601"/>
        <v>1377.292184868003</v>
      </c>
      <c r="H2972" s="5">
        <f t="shared" si="602"/>
        <v>2337.3567819424211</v>
      </c>
      <c r="I2972" s="5">
        <f t="shared" si="603"/>
        <v>720</v>
      </c>
      <c r="J2972" s="5">
        <f t="shared" si="604"/>
        <v>1617.3567819424211</v>
      </c>
      <c r="K2972" s="2">
        <f t="shared" si="605"/>
        <v>53079.110797611473</v>
      </c>
      <c r="L2972" s="2">
        <f t="shared" si="606"/>
        <v>120334</v>
      </c>
      <c r="M2972" s="2">
        <f t="shared" si="607"/>
        <v>28600</v>
      </c>
      <c r="N2972" s="6">
        <f t="shared" si="608"/>
        <v>1</v>
      </c>
      <c r="O2972" s="2">
        <f t="shared" si="609"/>
        <v>18654.889202388527</v>
      </c>
      <c r="P2972" s="2">
        <f t="shared" si="610"/>
        <v>18654.889202388527</v>
      </c>
    </row>
    <row r="2973" spans="1:16">
      <c r="A2973" s="6">
        <v>4</v>
      </c>
      <c r="B2973" s="6">
        <v>11</v>
      </c>
      <c r="C2973" s="6">
        <v>24</v>
      </c>
      <c r="D2973" s="6">
        <f t="shared" si="598"/>
        <v>39</v>
      </c>
      <c r="E2973" s="5">
        <f t="shared" si="599"/>
        <v>527.07600000000014</v>
      </c>
      <c r="F2973" s="5">
        <f t="shared" si="600"/>
        <v>432.98859707441784</v>
      </c>
      <c r="G2973" s="5">
        <f t="shared" si="601"/>
        <v>1455.1391344474989</v>
      </c>
      <c r="H2973" s="5">
        <f t="shared" si="602"/>
        <v>2415.2037315219168</v>
      </c>
      <c r="I2973" s="5">
        <f t="shared" si="603"/>
        <v>720</v>
      </c>
      <c r="J2973" s="5">
        <f t="shared" si="604"/>
        <v>1695.2037315219168</v>
      </c>
      <c r="K2973" s="2">
        <f t="shared" si="605"/>
        <v>54430.620338922163</v>
      </c>
      <c r="L2973" s="2">
        <f t="shared" si="606"/>
        <v>123034</v>
      </c>
      <c r="M2973" s="2">
        <f t="shared" si="607"/>
        <v>29480</v>
      </c>
      <c r="N2973" s="6">
        <f t="shared" si="608"/>
        <v>1</v>
      </c>
      <c r="O2973" s="2">
        <f t="shared" si="609"/>
        <v>19123.379661077837</v>
      </c>
      <c r="P2973" s="2">
        <f t="shared" si="610"/>
        <v>19123.379661077837</v>
      </c>
    </row>
    <row r="2974" spans="1:16">
      <c r="A2974" s="6">
        <v>4</v>
      </c>
      <c r="B2974" s="6">
        <v>11</v>
      </c>
      <c r="C2974" s="6">
        <v>25</v>
      </c>
      <c r="D2974" s="6">
        <f t="shared" si="598"/>
        <v>40</v>
      </c>
      <c r="E2974" s="5">
        <f t="shared" si="599"/>
        <v>527.07600000000014</v>
      </c>
      <c r="F2974" s="5">
        <f t="shared" si="600"/>
        <v>432.98859707441784</v>
      </c>
      <c r="G2974" s="5">
        <f t="shared" si="601"/>
        <v>1534.7170558625965</v>
      </c>
      <c r="H2974" s="5">
        <f t="shared" si="602"/>
        <v>2494.7816529370143</v>
      </c>
      <c r="I2974" s="5">
        <f t="shared" si="603"/>
        <v>720</v>
      </c>
      <c r="J2974" s="5">
        <f t="shared" si="604"/>
        <v>1774.7816529370143</v>
      </c>
      <c r="K2974" s="2">
        <f t="shared" si="605"/>
        <v>55812.181474600948</v>
      </c>
      <c r="L2974" s="2">
        <f t="shared" si="606"/>
        <v>125734</v>
      </c>
      <c r="M2974" s="2">
        <f t="shared" si="607"/>
        <v>30360</v>
      </c>
      <c r="N2974" s="6">
        <f t="shared" si="608"/>
        <v>1</v>
      </c>
      <c r="O2974" s="2">
        <f t="shared" si="609"/>
        <v>19561.818525399052</v>
      </c>
      <c r="P2974" s="2">
        <f t="shared" si="610"/>
        <v>19561.818525399052</v>
      </c>
    </row>
    <row r="2975" spans="1:16">
      <c r="A2975" s="6">
        <v>4</v>
      </c>
      <c r="B2975" s="6">
        <v>11</v>
      </c>
      <c r="C2975" s="6">
        <v>26</v>
      </c>
      <c r="D2975" s="6">
        <f t="shared" si="598"/>
        <v>41</v>
      </c>
      <c r="E2975" s="5">
        <f t="shared" si="599"/>
        <v>527.07600000000014</v>
      </c>
      <c r="F2975" s="5">
        <f t="shared" si="600"/>
        <v>432.98859707441784</v>
      </c>
      <c r="G2975" s="5">
        <f t="shared" si="601"/>
        <v>1616.0570598233144</v>
      </c>
      <c r="H2975" s="5">
        <f t="shared" si="602"/>
        <v>2576.1216568977325</v>
      </c>
      <c r="I2975" s="5">
        <f t="shared" si="603"/>
        <v>720</v>
      </c>
      <c r="J2975" s="5">
        <f t="shared" si="604"/>
        <v>1856.1216568977325</v>
      </c>
      <c r="K2975" s="2">
        <f t="shared" si="605"/>
        <v>57224.334321141185</v>
      </c>
      <c r="L2975" s="2">
        <f t="shared" si="606"/>
        <v>128434</v>
      </c>
      <c r="M2975" s="2">
        <f t="shared" si="607"/>
        <v>31240</v>
      </c>
      <c r="N2975" s="6">
        <f t="shared" si="608"/>
        <v>1</v>
      </c>
      <c r="O2975" s="2">
        <f t="shared" si="609"/>
        <v>19969.665678858815</v>
      </c>
      <c r="P2975" s="2">
        <f t="shared" si="610"/>
        <v>19969.665678858815</v>
      </c>
    </row>
    <row r="2976" spans="1:16">
      <c r="A2976" s="6">
        <v>4</v>
      </c>
      <c r="B2976" s="6">
        <v>11</v>
      </c>
      <c r="C2976" s="6">
        <v>27</v>
      </c>
      <c r="D2976" s="6">
        <f t="shared" si="598"/>
        <v>42</v>
      </c>
      <c r="E2976" s="5">
        <f t="shared" si="599"/>
        <v>527.07600000000014</v>
      </c>
      <c r="F2976" s="5">
        <f t="shared" si="600"/>
        <v>432.98859707441784</v>
      </c>
      <c r="G2976" s="5">
        <f t="shared" si="601"/>
        <v>1699.1907643430709</v>
      </c>
      <c r="H2976" s="5">
        <f t="shared" si="602"/>
        <v>2659.255361417489</v>
      </c>
      <c r="I2976" s="5">
        <f t="shared" si="603"/>
        <v>720</v>
      </c>
      <c r="J2976" s="5">
        <f t="shared" si="604"/>
        <v>1939.255361417489</v>
      </c>
      <c r="K2976" s="2">
        <f t="shared" si="605"/>
        <v>58667.62780238696</v>
      </c>
      <c r="L2976" s="2">
        <f t="shared" si="606"/>
        <v>131134</v>
      </c>
      <c r="M2976" s="2">
        <f t="shared" si="607"/>
        <v>32120</v>
      </c>
      <c r="N2976" s="6">
        <f t="shared" si="608"/>
        <v>1</v>
      </c>
      <c r="O2976" s="2">
        <f t="shared" si="609"/>
        <v>20346.37219761304</v>
      </c>
      <c r="P2976" s="2">
        <f t="shared" si="610"/>
        <v>20346.37219761304</v>
      </c>
    </row>
    <row r="2977" spans="1:16">
      <c r="A2977" s="6">
        <v>4</v>
      </c>
      <c r="B2977" s="6">
        <v>11</v>
      </c>
      <c r="C2977" s="6">
        <v>28</v>
      </c>
      <c r="D2977" s="6">
        <f t="shared" si="598"/>
        <v>43</v>
      </c>
      <c r="E2977" s="5">
        <f t="shared" si="599"/>
        <v>527.07600000000014</v>
      </c>
      <c r="F2977" s="5">
        <f t="shared" si="600"/>
        <v>432.98859707441784</v>
      </c>
      <c r="G2977" s="5">
        <f t="shared" si="601"/>
        <v>1784.1503025602246</v>
      </c>
      <c r="H2977" s="5">
        <f t="shared" si="602"/>
        <v>2744.2148996346427</v>
      </c>
      <c r="I2977" s="5">
        <f t="shared" si="603"/>
        <v>720</v>
      </c>
      <c r="J2977" s="5">
        <f t="shared" si="604"/>
        <v>2024.2148996346427</v>
      </c>
      <c r="K2977" s="2">
        <f t="shared" si="605"/>
        <v>60142.619785323659</v>
      </c>
      <c r="L2977" s="2">
        <f t="shared" si="606"/>
        <v>133834</v>
      </c>
      <c r="M2977" s="2">
        <f t="shared" si="607"/>
        <v>33000</v>
      </c>
      <c r="N2977" s="6">
        <f t="shared" si="608"/>
        <v>1</v>
      </c>
      <c r="O2977" s="2">
        <f t="shared" si="609"/>
        <v>20691.380214676341</v>
      </c>
      <c r="P2977" s="2">
        <f t="shared" si="610"/>
        <v>20691.380214676341</v>
      </c>
    </row>
    <row r="2978" spans="1:16">
      <c r="A2978" s="6">
        <v>4</v>
      </c>
      <c r="B2978" s="6">
        <v>11</v>
      </c>
      <c r="C2978" s="6">
        <v>29</v>
      </c>
      <c r="D2978" s="6">
        <f t="shared" si="598"/>
        <v>44</v>
      </c>
      <c r="E2978" s="5">
        <f t="shared" si="599"/>
        <v>527.07600000000014</v>
      </c>
      <c r="F2978" s="5">
        <f t="shared" si="600"/>
        <v>432.98859707441784</v>
      </c>
      <c r="G2978" s="5">
        <f t="shared" si="601"/>
        <v>1870.9683306758782</v>
      </c>
      <c r="H2978" s="5">
        <f t="shared" si="602"/>
        <v>2831.032927750296</v>
      </c>
      <c r="I2978" s="5">
        <f t="shared" si="603"/>
        <v>720</v>
      </c>
      <c r="J2978" s="5">
        <f t="shared" si="604"/>
        <v>2111.032927750296</v>
      </c>
      <c r="K2978" s="2">
        <f t="shared" si="605"/>
        <v>61649.877217887086</v>
      </c>
      <c r="L2978" s="2">
        <f t="shared" si="606"/>
        <v>136534</v>
      </c>
      <c r="M2978" s="2">
        <f t="shared" si="607"/>
        <v>33880</v>
      </c>
      <c r="N2978" s="6">
        <f t="shared" si="608"/>
        <v>1</v>
      </c>
      <c r="O2978" s="2">
        <f t="shared" si="609"/>
        <v>21004.122782112914</v>
      </c>
      <c r="P2978" s="2">
        <f t="shared" si="610"/>
        <v>21004.122782112914</v>
      </c>
    </row>
    <row r="2979" spans="1:16">
      <c r="A2979" s="6">
        <v>4</v>
      </c>
      <c r="B2979" s="6">
        <v>11</v>
      </c>
      <c r="C2979" s="6">
        <v>30</v>
      </c>
      <c r="D2979" s="6">
        <f t="shared" si="598"/>
        <v>45</v>
      </c>
      <c r="E2979" s="5">
        <f t="shared" si="599"/>
        <v>527.07600000000014</v>
      </c>
      <c r="F2979" s="5">
        <f t="shared" si="600"/>
        <v>432.98859707441784</v>
      </c>
      <c r="G2979" s="5">
        <f t="shared" si="601"/>
        <v>1959.6780360096488</v>
      </c>
      <c r="H2979" s="5">
        <f t="shared" si="602"/>
        <v>2919.7426330840667</v>
      </c>
      <c r="I2979" s="5">
        <f t="shared" si="603"/>
        <v>720</v>
      </c>
      <c r="J2979" s="5">
        <f t="shared" si="604"/>
        <v>2199.7426330840667</v>
      </c>
      <c r="K2979" s="2">
        <f t="shared" si="605"/>
        <v>63189.976268820603</v>
      </c>
      <c r="L2979" s="2">
        <f t="shared" si="606"/>
        <v>139234</v>
      </c>
      <c r="M2979" s="2">
        <f t="shared" si="607"/>
        <v>34760</v>
      </c>
      <c r="N2979" s="6">
        <f t="shared" si="608"/>
        <v>1</v>
      </c>
      <c r="O2979" s="2">
        <f t="shared" si="609"/>
        <v>21284.023731179397</v>
      </c>
      <c r="P2979" s="2">
        <f t="shared" si="610"/>
        <v>21284.023731179397</v>
      </c>
    </row>
    <row r="2980" spans="1:16">
      <c r="A2980" s="6">
        <v>4</v>
      </c>
      <c r="B2980" s="6">
        <v>12</v>
      </c>
      <c r="C2980" s="6">
        <v>0</v>
      </c>
      <c r="D2980" s="6">
        <f t="shared" si="598"/>
        <v>16</v>
      </c>
      <c r="E2980" s="5">
        <f t="shared" si="599"/>
        <v>527.07600000000014</v>
      </c>
      <c r="F2980" s="5">
        <f t="shared" si="600"/>
        <v>484.15997672866712</v>
      </c>
      <c r="G2980" s="5">
        <f t="shared" si="601"/>
        <v>0</v>
      </c>
      <c r="H2980" s="5">
        <f t="shared" si="602"/>
        <v>1011.2359767286673</v>
      </c>
      <c r="I2980" s="5">
        <f t="shared" si="603"/>
        <v>720</v>
      </c>
      <c r="J2980" s="5">
        <f t="shared" si="604"/>
        <v>291.23597672866731</v>
      </c>
      <c r="K2980" s="2">
        <f t="shared" si="605"/>
        <v>30056.180151539364</v>
      </c>
      <c r="L2980" s="2">
        <f t="shared" si="606"/>
        <v>60328</v>
      </c>
      <c r="M2980" s="2">
        <f t="shared" si="607"/>
        <v>8800</v>
      </c>
      <c r="N2980" s="6">
        <f t="shared" si="608"/>
        <v>1</v>
      </c>
      <c r="O2980" s="2">
        <f t="shared" si="609"/>
        <v>1471.8198484606364</v>
      </c>
      <c r="P2980" s="2">
        <f t="shared" si="610"/>
        <v>1471.8198484606364</v>
      </c>
    </row>
    <row r="2981" spans="1:16">
      <c r="A2981" s="6">
        <v>4</v>
      </c>
      <c r="B2981" s="6">
        <v>12</v>
      </c>
      <c r="C2981" s="6">
        <v>1</v>
      </c>
      <c r="D2981" s="6">
        <f t="shared" si="598"/>
        <v>17</v>
      </c>
      <c r="E2981" s="5">
        <f t="shared" si="599"/>
        <v>527.07600000000014</v>
      </c>
      <c r="F2981" s="5">
        <f t="shared" si="600"/>
        <v>484.15997672866712</v>
      </c>
      <c r="G2981" s="5">
        <f t="shared" si="601"/>
        <v>45.5625</v>
      </c>
      <c r="H2981" s="5">
        <f t="shared" si="602"/>
        <v>1056.7984767286673</v>
      </c>
      <c r="I2981" s="5">
        <f t="shared" si="603"/>
        <v>720</v>
      </c>
      <c r="J2981" s="5">
        <f t="shared" si="604"/>
        <v>336.79847672866731</v>
      </c>
      <c r="K2981" s="2">
        <f t="shared" si="605"/>
        <v>30847.195776539364</v>
      </c>
      <c r="L2981" s="2">
        <f t="shared" si="606"/>
        <v>63028</v>
      </c>
      <c r="M2981" s="2">
        <f t="shared" si="607"/>
        <v>9680</v>
      </c>
      <c r="N2981" s="6">
        <f t="shared" si="608"/>
        <v>1</v>
      </c>
      <c r="O2981" s="2">
        <f t="shared" si="609"/>
        <v>2500.8042234606364</v>
      </c>
      <c r="P2981" s="2">
        <f t="shared" si="610"/>
        <v>2500.8042234606364</v>
      </c>
    </row>
    <row r="2982" spans="1:16">
      <c r="A2982" s="6">
        <v>4</v>
      </c>
      <c r="B2982" s="6">
        <v>12</v>
      </c>
      <c r="C2982" s="6">
        <v>2</v>
      </c>
      <c r="D2982" s="6">
        <f t="shared" si="598"/>
        <v>18</v>
      </c>
      <c r="E2982" s="5">
        <f t="shared" si="599"/>
        <v>527.07600000000014</v>
      </c>
      <c r="F2982" s="5">
        <f t="shared" si="600"/>
        <v>484.15997672866712</v>
      </c>
      <c r="G2982" s="5">
        <f t="shared" si="601"/>
        <v>92.264062499999994</v>
      </c>
      <c r="H2982" s="5">
        <f t="shared" si="602"/>
        <v>1103.5000392286672</v>
      </c>
      <c r="I2982" s="5">
        <f t="shared" si="603"/>
        <v>720</v>
      </c>
      <c r="J2982" s="5">
        <f t="shared" si="604"/>
        <v>383.50003922866722</v>
      </c>
      <c r="K2982" s="2">
        <f t="shared" si="605"/>
        <v>31657.98679216436</v>
      </c>
      <c r="L2982" s="2">
        <f t="shared" si="606"/>
        <v>65728</v>
      </c>
      <c r="M2982" s="2">
        <f t="shared" si="607"/>
        <v>10560</v>
      </c>
      <c r="N2982" s="6">
        <f t="shared" si="608"/>
        <v>1</v>
      </c>
      <c r="O2982" s="2">
        <f t="shared" si="609"/>
        <v>3510.0132078356401</v>
      </c>
      <c r="P2982" s="2">
        <f t="shared" si="610"/>
        <v>3510.0132078356401</v>
      </c>
    </row>
    <row r="2983" spans="1:16">
      <c r="A2983" s="6">
        <v>4</v>
      </c>
      <c r="B2983" s="6">
        <v>12</v>
      </c>
      <c r="C2983" s="6">
        <v>3</v>
      </c>
      <c r="D2983" s="6">
        <f t="shared" si="598"/>
        <v>19</v>
      </c>
      <c r="E2983" s="5">
        <f t="shared" si="599"/>
        <v>527.07600000000014</v>
      </c>
      <c r="F2983" s="5">
        <f t="shared" si="600"/>
        <v>484.15997672866712</v>
      </c>
      <c r="G2983" s="5">
        <f t="shared" si="601"/>
        <v>140.12604492187498</v>
      </c>
      <c r="H2983" s="5">
        <f t="shared" si="602"/>
        <v>1151.3620216505424</v>
      </c>
      <c r="I2983" s="5">
        <f t="shared" si="603"/>
        <v>720</v>
      </c>
      <c r="J2983" s="5">
        <f t="shared" si="604"/>
        <v>431.36202165054237</v>
      </c>
      <c r="K2983" s="2">
        <f t="shared" si="605"/>
        <v>32488.923986988582</v>
      </c>
      <c r="L2983" s="2">
        <f t="shared" si="606"/>
        <v>68428</v>
      </c>
      <c r="M2983" s="2">
        <f t="shared" si="607"/>
        <v>11440</v>
      </c>
      <c r="N2983" s="6">
        <f t="shared" si="608"/>
        <v>1</v>
      </c>
      <c r="O2983" s="2">
        <f t="shared" si="609"/>
        <v>4499.0760130114177</v>
      </c>
      <c r="P2983" s="2">
        <f t="shared" si="610"/>
        <v>4499.0760130114177</v>
      </c>
    </row>
    <row r="2984" spans="1:16">
      <c r="A2984" s="6">
        <v>4</v>
      </c>
      <c r="B2984" s="6">
        <v>12</v>
      </c>
      <c r="C2984" s="6">
        <v>4</v>
      </c>
      <c r="D2984" s="6">
        <f t="shared" si="598"/>
        <v>20</v>
      </c>
      <c r="E2984" s="5">
        <f t="shared" si="599"/>
        <v>527.07600000000014</v>
      </c>
      <c r="F2984" s="5">
        <f t="shared" si="600"/>
        <v>484.15997672866712</v>
      </c>
      <c r="G2984" s="5">
        <f t="shared" si="601"/>
        <v>189.17016064453125</v>
      </c>
      <c r="H2984" s="5">
        <f t="shared" si="602"/>
        <v>1200.4061373731986</v>
      </c>
      <c r="I2984" s="5">
        <f t="shared" si="603"/>
        <v>720</v>
      </c>
      <c r="J2984" s="5">
        <f t="shared" si="604"/>
        <v>480.40613737319859</v>
      </c>
      <c r="K2984" s="2">
        <f t="shared" si="605"/>
        <v>33340.384329395805</v>
      </c>
      <c r="L2984" s="2">
        <f t="shared" si="606"/>
        <v>71128</v>
      </c>
      <c r="M2984" s="2">
        <f t="shared" si="607"/>
        <v>12320</v>
      </c>
      <c r="N2984" s="6">
        <f t="shared" si="608"/>
        <v>1</v>
      </c>
      <c r="O2984" s="2">
        <f t="shared" si="609"/>
        <v>5467.6156706041947</v>
      </c>
      <c r="P2984" s="2">
        <f t="shared" si="610"/>
        <v>5467.6156706041947</v>
      </c>
    </row>
    <row r="2985" spans="1:16">
      <c r="A2985" s="6">
        <v>4</v>
      </c>
      <c r="B2985" s="6">
        <v>12</v>
      </c>
      <c r="C2985" s="6">
        <v>5</v>
      </c>
      <c r="D2985" s="6">
        <f t="shared" si="598"/>
        <v>21</v>
      </c>
      <c r="E2985" s="5">
        <f t="shared" si="599"/>
        <v>527.07600000000014</v>
      </c>
      <c r="F2985" s="5">
        <f t="shared" si="600"/>
        <v>484.15997672866712</v>
      </c>
      <c r="G2985" s="5">
        <f t="shared" si="601"/>
        <v>239.41848456573481</v>
      </c>
      <c r="H2985" s="5">
        <f t="shared" si="602"/>
        <v>1250.6544612944022</v>
      </c>
      <c r="I2985" s="5">
        <f t="shared" si="603"/>
        <v>720</v>
      </c>
      <c r="J2985" s="5">
        <f t="shared" si="604"/>
        <v>530.65446129440215</v>
      </c>
      <c r="K2985" s="2">
        <f t="shared" si="605"/>
        <v>34212.751064138924</v>
      </c>
      <c r="L2985" s="2">
        <f t="shared" si="606"/>
        <v>73828</v>
      </c>
      <c r="M2985" s="2">
        <f t="shared" si="607"/>
        <v>13200</v>
      </c>
      <c r="N2985" s="6">
        <f t="shared" si="608"/>
        <v>1</v>
      </c>
      <c r="O2985" s="2">
        <f t="shared" si="609"/>
        <v>6415.2489358610765</v>
      </c>
      <c r="P2985" s="2">
        <f t="shared" si="610"/>
        <v>6415.2489358610765</v>
      </c>
    </row>
    <row r="2986" spans="1:16">
      <c r="A2986" s="6">
        <v>4</v>
      </c>
      <c r="B2986" s="6">
        <v>12</v>
      </c>
      <c r="C2986" s="6">
        <v>6</v>
      </c>
      <c r="D2986" s="6">
        <f t="shared" si="598"/>
        <v>22</v>
      </c>
      <c r="E2986" s="5">
        <f t="shared" si="599"/>
        <v>527.07600000000014</v>
      </c>
      <c r="F2986" s="5">
        <f t="shared" si="600"/>
        <v>484.15997672866712</v>
      </c>
      <c r="G2986" s="5">
        <f t="shared" si="601"/>
        <v>290.89345874736784</v>
      </c>
      <c r="H2986" s="5">
        <f t="shared" si="602"/>
        <v>1302.1294354760353</v>
      </c>
      <c r="I2986" s="5">
        <f t="shared" si="603"/>
        <v>720</v>
      </c>
      <c r="J2986" s="5">
        <f t="shared" si="604"/>
        <v>582.12943547603527</v>
      </c>
      <c r="K2986" s="2">
        <f t="shared" si="605"/>
        <v>35106.413810347833</v>
      </c>
      <c r="L2986" s="2">
        <f t="shared" si="606"/>
        <v>76528</v>
      </c>
      <c r="M2986" s="2">
        <f t="shared" si="607"/>
        <v>14080</v>
      </c>
      <c r="N2986" s="6">
        <f t="shared" si="608"/>
        <v>1</v>
      </c>
      <c r="O2986" s="2">
        <f t="shared" si="609"/>
        <v>7341.5861896521674</v>
      </c>
      <c r="P2986" s="2">
        <f t="shared" si="610"/>
        <v>7341.5861896521674</v>
      </c>
    </row>
    <row r="2987" spans="1:16">
      <c r="A2987" s="6">
        <v>4</v>
      </c>
      <c r="B2987" s="6">
        <v>12</v>
      </c>
      <c r="C2987" s="6">
        <v>7</v>
      </c>
      <c r="D2987" s="6">
        <f t="shared" si="598"/>
        <v>23</v>
      </c>
      <c r="E2987" s="5">
        <f t="shared" si="599"/>
        <v>527.07600000000014</v>
      </c>
      <c r="F2987" s="5">
        <f t="shared" si="600"/>
        <v>484.15997672866712</v>
      </c>
      <c r="G2987" s="5">
        <f t="shared" si="601"/>
        <v>343.61789814532818</v>
      </c>
      <c r="H2987" s="5">
        <f t="shared" si="602"/>
        <v>1354.8538748739954</v>
      </c>
      <c r="I2987" s="5">
        <f t="shared" si="603"/>
        <v>720</v>
      </c>
      <c r="J2987" s="5">
        <f t="shared" si="604"/>
        <v>634.85387487399544</v>
      </c>
      <c r="K2987" s="2">
        <f t="shared" si="605"/>
        <v>36021.768661006863</v>
      </c>
      <c r="L2987" s="2">
        <f t="shared" si="606"/>
        <v>79228</v>
      </c>
      <c r="M2987" s="2">
        <f t="shared" si="607"/>
        <v>14960</v>
      </c>
      <c r="N2987" s="6">
        <f t="shared" si="608"/>
        <v>1</v>
      </c>
      <c r="O2987" s="2">
        <f t="shared" si="609"/>
        <v>8246.2313389931369</v>
      </c>
      <c r="P2987" s="2">
        <f t="shared" si="610"/>
        <v>8246.2313389931369</v>
      </c>
    </row>
    <row r="2988" spans="1:16">
      <c r="A2988" s="6">
        <v>4</v>
      </c>
      <c r="B2988" s="6">
        <v>12</v>
      </c>
      <c r="C2988" s="6">
        <v>8</v>
      </c>
      <c r="D2988" s="6">
        <f t="shared" si="598"/>
        <v>24</v>
      </c>
      <c r="E2988" s="5">
        <f t="shared" si="599"/>
        <v>527.07600000000014</v>
      </c>
      <c r="F2988" s="5">
        <f t="shared" si="600"/>
        <v>484.15997672866712</v>
      </c>
      <c r="G2988" s="5">
        <f t="shared" si="601"/>
        <v>397.61499642530839</v>
      </c>
      <c r="H2988" s="5">
        <f t="shared" si="602"/>
        <v>1408.8509731539757</v>
      </c>
      <c r="I2988" s="5">
        <f t="shared" si="603"/>
        <v>720</v>
      </c>
      <c r="J2988" s="5">
        <f t="shared" si="604"/>
        <v>688.8509731539757</v>
      </c>
      <c r="K2988" s="2">
        <f t="shared" si="605"/>
        <v>36959.21828392319</v>
      </c>
      <c r="L2988" s="2">
        <f t="shared" si="606"/>
        <v>81928</v>
      </c>
      <c r="M2988" s="2">
        <f t="shared" si="607"/>
        <v>15840</v>
      </c>
      <c r="N2988" s="6">
        <f t="shared" si="608"/>
        <v>1</v>
      </c>
      <c r="O2988" s="2">
        <f t="shared" si="609"/>
        <v>9128.78171607681</v>
      </c>
      <c r="P2988" s="2">
        <f t="shared" si="610"/>
        <v>9128.78171607681</v>
      </c>
    </row>
    <row r="2989" spans="1:16">
      <c r="A2989" s="6">
        <v>4</v>
      </c>
      <c r="B2989" s="6">
        <v>12</v>
      </c>
      <c r="C2989" s="6">
        <v>9</v>
      </c>
      <c r="D2989" s="6">
        <f t="shared" si="598"/>
        <v>25</v>
      </c>
      <c r="E2989" s="5">
        <f t="shared" si="599"/>
        <v>527.07600000000014</v>
      </c>
      <c r="F2989" s="5">
        <f t="shared" si="600"/>
        <v>484.15997672866712</v>
      </c>
      <c r="G2989" s="5">
        <f t="shared" si="601"/>
        <v>452.90833186570285</v>
      </c>
      <c r="H2989" s="5">
        <f t="shared" si="602"/>
        <v>1464.1443085943702</v>
      </c>
      <c r="I2989" s="5">
        <f t="shared" si="603"/>
        <v>720</v>
      </c>
      <c r="J2989" s="5">
        <f t="shared" si="604"/>
        <v>744.14430859437016</v>
      </c>
      <c r="K2989" s="2">
        <f t="shared" si="605"/>
        <v>37919.172024207815</v>
      </c>
      <c r="L2989" s="2">
        <f t="shared" si="606"/>
        <v>84628</v>
      </c>
      <c r="M2989" s="2">
        <f t="shared" si="607"/>
        <v>16720</v>
      </c>
      <c r="N2989" s="6">
        <f t="shared" si="608"/>
        <v>1</v>
      </c>
      <c r="O2989" s="2">
        <f t="shared" si="609"/>
        <v>9988.8279757921846</v>
      </c>
      <c r="P2989" s="2">
        <f t="shared" si="610"/>
        <v>9988.8279757921846</v>
      </c>
    </row>
    <row r="2990" spans="1:16">
      <c r="A2990" s="6">
        <v>4</v>
      </c>
      <c r="B2990" s="6">
        <v>12</v>
      </c>
      <c r="C2990" s="6">
        <v>10</v>
      </c>
      <c r="D2990" s="6">
        <f t="shared" si="598"/>
        <v>26</v>
      </c>
      <c r="E2990" s="5">
        <f t="shared" si="599"/>
        <v>527.07600000000014</v>
      </c>
      <c r="F2990" s="5">
        <f t="shared" si="600"/>
        <v>484.15997672866712</v>
      </c>
      <c r="G2990" s="5">
        <f t="shared" si="601"/>
        <v>509.52187334891573</v>
      </c>
      <c r="H2990" s="5">
        <f t="shared" si="602"/>
        <v>1520.757850077583</v>
      </c>
      <c r="I2990" s="5">
        <f t="shared" si="603"/>
        <v>720</v>
      </c>
      <c r="J2990" s="5">
        <f t="shared" si="604"/>
        <v>800.75785007758304</v>
      </c>
      <c r="K2990" s="2">
        <f t="shared" si="605"/>
        <v>38902.046008291371</v>
      </c>
      <c r="L2990" s="2">
        <f t="shared" si="606"/>
        <v>87328</v>
      </c>
      <c r="M2990" s="2">
        <f t="shared" si="607"/>
        <v>17600</v>
      </c>
      <c r="N2990" s="6">
        <f t="shared" si="608"/>
        <v>1</v>
      </c>
      <c r="O2990" s="2">
        <f t="shared" si="609"/>
        <v>10825.953991708629</v>
      </c>
      <c r="P2990" s="2">
        <f t="shared" si="610"/>
        <v>10825.953991708629</v>
      </c>
    </row>
    <row r="2991" spans="1:16">
      <c r="A2991" s="6">
        <v>4</v>
      </c>
      <c r="B2991" s="6">
        <v>12</v>
      </c>
      <c r="C2991" s="6">
        <v>11</v>
      </c>
      <c r="D2991" s="6">
        <f t="shared" si="598"/>
        <v>27</v>
      </c>
      <c r="E2991" s="5">
        <f t="shared" si="599"/>
        <v>527.07600000000014</v>
      </c>
      <c r="F2991" s="5">
        <f t="shared" si="600"/>
        <v>484.15997672866712</v>
      </c>
      <c r="G2991" s="5">
        <f t="shared" si="601"/>
        <v>567.47998644235474</v>
      </c>
      <c r="H2991" s="5">
        <f t="shared" si="602"/>
        <v>1578.7159631710219</v>
      </c>
      <c r="I2991" s="5">
        <f t="shared" si="603"/>
        <v>720</v>
      </c>
      <c r="J2991" s="5">
        <f t="shared" si="604"/>
        <v>858.71596317102194</v>
      </c>
      <c r="K2991" s="2">
        <f t="shared" si="605"/>
        <v>39908.263249496908</v>
      </c>
      <c r="L2991" s="2">
        <f t="shared" si="606"/>
        <v>90028</v>
      </c>
      <c r="M2991" s="2">
        <f t="shared" si="607"/>
        <v>18480</v>
      </c>
      <c r="N2991" s="6">
        <f t="shared" si="608"/>
        <v>1</v>
      </c>
      <c r="O2991" s="2">
        <f t="shared" si="609"/>
        <v>11639.736750503092</v>
      </c>
      <c r="P2991" s="2">
        <f t="shared" si="610"/>
        <v>11639.736750503092</v>
      </c>
    </row>
    <row r="2992" spans="1:16">
      <c r="A2992" s="6">
        <v>4</v>
      </c>
      <c r="B2992" s="6">
        <v>12</v>
      </c>
      <c r="C2992" s="6">
        <v>12</v>
      </c>
      <c r="D2992" s="6">
        <f t="shared" si="598"/>
        <v>28</v>
      </c>
      <c r="E2992" s="5">
        <f t="shared" si="599"/>
        <v>527.07600000000014</v>
      </c>
      <c r="F2992" s="5">
        <f t="shared" si="600"/>
        <v>484.15997672866712</v>
      </c>
      <c r="G2992" s="5">
        <f t="shared" si="601"/>
        <v>626.80743957041921</v>
      </c>
      <c r="H2992" s="5">
        <f t="shared" si="602"/>
        <v>1638.0434162990864</v>
      </c>
      <c r="I2992" s="5">
        <f t="shared" si="603"/>
        <v>720</v>
      </c>
      <c r="J2992" s="5">
        <f t="shared" si="604"/>
        <v>918.0434162990864</v>
      </c>
      <c r="K2992" s="2">
        <f t="shared" si="605"/>
        <v>40938.253755192476</v>
      </c>
      <c r="L2992" s="2">
        <f t="shared" si="606"/>
        <v>92728</v>
      </c>
      <c r="M2992" s="2">
        <f t="shared" si="607"/>
        <v>19360</v>
      </c>
      <c r="N2992" s="6">
        <f t="shared" si="608"/>
        <v>1</v>
      </c>
      <c r="O2992" s="2">
        <f t="shared" si="609"/>
        <v>12429.746244807524</v>
      </c>
      <c r="P2992" s="2">
        <f t="shared" si="610"/>
        <v>12429.746244807524</v>
      </c>
    </row>
    <row r="2993" spans="1:16">
      <c r="A2993" s="6">
        <v>4</v>
      </c>
      <c r="B2993" s="6">
        <v>12</v>
      </c>
      <c r="C2993" s="6">
        <v>13</v>
      </c>
      <c r="D2993" s="6">
        <f t="shared" si="598"/>
        <v>29</v>
      </c>
      <c r="E2993" s="5">
        <f t="shared" si="599"/>
        <v>527.07600000000014</v>
      </c>
      <c r="F2993" s="5">
        <f t="shared" si="600"/>
        <v>484.15997672866712</v>
      </c>
      <c r="G2993" s="5">
        <f t="shared" si="601"/>
        <v>687.52941027880343</v>
      </c>
      <c r="H2993" s="5">
        <f t="shared" si="602"/>
        <v>1698.7653870074707</v>
      </c>
      <c r="I2993" s="5">
        <f t="shared" si="603"/>
        <v>720</v>
      </c>
      <c r="J2993" s="5">
        <f t="shared" si="604"/>
        <v>978.76538700747074</v>
      </c>
      <c r="K2993" s="2">
        <f t="shared" si="605"/>
        <v>41992.454635546368</v>
      </c>
      <c r="L2993" s="2">
        <f t="shared" si="606"/>
        <v>95428</v>
      </c>
      <c r="M2993" s="2">
        <f t="shared" si="607"/>
        <v>20240</v>
      </c>
      <c r="N2993" s="6">
        <f t="shared" si="608"/>
        <v>1</v>
      </c>
      <c r="O2993" s="2">
        <f t="shared" si="609"/>
        <v>13195.545364453632</v>
      </c>
      <c r="P2993" s="2">
        <f t="shared" si="610"/>
        <v>13195.545364453632</v>
      </c>
    </row>
    <row r="2994" spans="1:16">
      <c r="A2994" s="6">
        <v>4</v>
      </c>
      <c r="B2994" s="6">
        <v>12</v>
      </c>
      <c r="C2994" s="6">
        <v>14</v>
      </c>
      <c r="D2994" s="6">
        <f t="shared" si="598"/>
        <v>30</v>
      </c>
      <c r="E2994" s="5">
        <f t="shared" si="599"/>
        <v>527.07600000000014</v>
      </c>
      <c r="F2994" s="5">
        <f t="shared" si="600"/>
        <v>484.15997672866712</v>
      </c>
      <c r="G2994" s="5">
        <f t="shared" si="601"/>
        <v>749.67149159246469</v>
      </c>
      <c r="H2994" s="5">
        <f t="shared" si="602"/>
        <v>1760.907468321132</v>
      </c>
      <c r="I2994" s="5">
        <f t="shared" si="603"/>
        <v>720</v>
      </c>
      <c r="J2994" s="5">
        <f t="shared" si="604"/>
        <v>1040.907468321132</v>
      </c>
      <c r="K2994" s="2">
        <f t="shared" si="605"/>
        <v>43071.310213908539</v>
      </c>
      <c r="L2994" s="2">
        <f t="shared" si="606"/>
        <v>98128</v>
      </c>
      <c r="M2994" s="2">
        <f t="shared" si="607"/>
        <v>21120</v>
      </c>
      <c r="N2994" s="6">
        <f t="shared" si="608"/>
        <v>1</v>
      </c>
      <c r="O2994" s="2">
        <f t="shared" si="609"/>
        <v>13936.689786091461</v>
      </c>
      <c r="P2994" s="2">
        <f t="shared" si="610"/>
        <v>13936.689786091461</v>
      </c>
    </row>
    <row r="2995" spans="1:16">
      <c r="A2995" s="6">
        <v>4</v>
      </c>
      <c r="B2995" s="6">
        <v>12</v>
      </c>
      <c r="C2995" s="6">
        <v>15</v>
      </c>
      <c r="D2995" s="6">
        <f t="shared" si="598"/>
        <v>31</v>
      </c>
      <c r="E2995" s="5">
        <f t="shared" si="599"/>
        <v>527.07600000000014</v>
      </c>
      <c r="F2995" s="5">
        <f t="shared" si="600"/>
        <v>484.15997672866712</v>
      </c>
      <c r="G2995" s="5">
        <f t="shared" si="601"/>
        <v>813.25969846861108</v>
      </c>
      <c r="H2995" s="5">
        <f t="shared" si="602"/>
        <v>1824.4956751972784</v>
      </c>
      <c r="I2995" s="5">
        <f t="shared" si="603"/>
        <v>720</v>
      </c>
      <c r="J2995" s="5">
        <f t="shared" si="604"/>
        <v>1104.4956751972784</v>
      </c>
      <c r="K2995" s="2">
        <f t="shared" si="605"/>
        <v>44175.272138841639</v>
      </c>
      <c r="L2995" s="2">
        <f t="shared" si="606"/>
        <v>100828</v>
      </c>
      <c r="M2995" s="2">
        <f t="shared" si="607"/>
        <v>22000</v>
      </c>
      <c r="N2995" s="6">
        <f t="shared" si="608"/>
        <v>1</v>
      </c>
      <c r="O2995" s="2">
        <f t="shared" si="609"/>
        <v>14652.727861158361</v>
      </c>
      <c r="P2995" s="2">
        <f t="shared" si="610"/>
        <v>14652.727861158361</v>
      </c>
    </row>
    <row r="2996" spans="1:16">
      <c r="A2996" s="6">
        <v>4</v>
      </c>
      <c r="B2996" s="6">
        <v>12</v>
      </c>
      <c r="C2996" s="6">
        <v>16</v>
      </c>
      <c r="D2996" s="6">
        <f t="shared" si="598"/>
        <v>32</v>
      </c>
      <c r="E2996" s="5">
        <f t="shared" si="599"/>
        <v>527.07600000000014</v>
      </c>
      <c r="F2996" s="5">
        <f t="shared" si="600"/>
        <v>484.15997672866712</v>
      </c>
      <c r="G2996" s="5">
        <f t="shared" si="601"/>
        <v>878.32047434610013</v>
      </c>
      <c r="H2996" s="5">
        <f t="shared" si="602"/>
        <v>1889.5564510747674</v>
      </c>
      <c r="I2996" s="5">
        <f t="shared" si="603"/>
        <v>720</v>
      </c>
      <c r="J2996" s="5">
        <f t="shared" si="604"/>
        <v>1169.5564510747674</v>
      </c>
      <c r="K2996" s="2">
        <f t="shared" si="605"/>
        <v>45304.799497825821</v>
      </c>
      <c r="L2996" s="2">
        <f t="shared" si="606"/>
        <v>103528</v>
      </c>
      <c r="M2996" s="2">
        <f t="shared" si="607"/>
        <v>22880</v>
      </c>
      <c r="N2996" s="6">
        <f t="shared" si="608"/>
        <v>1</v>
      </c>
      <c r="O2996" s="2">
        <f t="shared" si="609"/>
        <v>15343.200502174179</v>
      </c>
      <c r="P2996" s="2">
        <f t="shared" si="610"/>
        <v>15343.200502174179</v>
      </c>
    </row>
    <row r="2997" spans="1:16">
      <c r="A2997" s="6">
        <v>4</v>
      </c>
      <c r="B2997" s="6">
        <v>12</v>
      </c>
      <c r="C2997" s="6">
        <v>17</v>
      </c>
      <c r="D2997" s="6">
        <f t="shared" si="598"/>
        <v>33</v>
      </c>
      <c r="E2997" s="5">
        <f t="shared" si="599"/>
        <v>527.07600000000014</v>
      </c>
      <c r="F2997" s="5">
        <f t="shared" si="600"/>
        <v>484.15997672866712</v>
      </c>
      <c r="G2997" s="5">
        <f t="shared" si="601"/>
        <v>944.88069779264049</v>
      </c>
      <c r="H2997" s="5">
        <f t="shared" si="602"/>
        <v>1956.1166745213077</v>
      </c>
      <c r="I2997" s="5">
        <f t="shared" si="603"/>
        <v>720</v>
      </c>
      <c r="J2997" s="5">
        <f t="shared" si="604"/>
        <v>1236.1166745213077</v>
      </c>
      <c r="K2997" s="2">
        <f t="shared" si="605"/>
        <v>46460.358932661591</v>
      </c>
      <c r="L2997" s="2">
        <f t="shared" si="606"/>
        <v>106228</v>
      </c>
      <c r="M2997" s="2">
        <f t="shared" si="607"/>
        <v>23760</v>
      </c>
      <c r="N2997" s="6">
        <f t="shared" si="608"/>
        <v>1</v>
      </c>
      <c r="O2997" s="2">
        <f t="shared" si="609"/>
        <v>16007.641067338409</v>
      </c>
      <c r="P2997" s="2">
        <f t="shared" si="610"/>
        <v>16007.641067338409</v>
      </c>
    </row>
    <row r="2998" spans="1:16">
      <c r="A2998" s="6">
        <v>4</v>
      </c>
      <c r="B2998" s="6">
        <v>12</v>
      </c>
      <c r="C2998" s="6">
        <v>18</v>
      </c>
      <c r="D2998" s="6">
        <f t="shared" si="598"/>
        <v>34</v>
      </c>
      <c r="E2998" s="5">
        <f t="shared" si="599"/>
        <v>527.07600000000014</v>
      </c>
      <c r="F2998" s="5">
        <f t="shared" si="600"/>
        <v>484.15997672866712</v>
      </c>
      <c r="G2998" s="5">
        <f t="shared" si="601"/>
        <v>1012.9676892512279</v>
      </c>
      <c r="H2998" s="5">
        <f t="shared" si="602"/>
        <v>2024.203665979895</v>
      </c>
      <c r="I2998" s="5">
        <f t="shared" si="603"/>
        <v>720</v>
      </c>
      <c r="J2998" s="5">
        <f t="shared" si="604"/>
        <v>1304.203665979895</v>
      </c>
      <c r="K2998" s="2">
        <f t="shared" si="605"/>
        <v>47642.424756595399</v>
      </c>
      <c r="L2998" s="2">
        <f t="shared" si="606"/>
        <v>108928</v>
      </c>
      <c r="M2998" s="2">
        <f t="shared" si="607"/>
        <v>24640</v>
      </c>
      <c r="N2998" s="6">
        <f t="shared" si="608"/>
        <v>1</v>
      </c>
      <c r="O2998" s="2">
        <f t="shared" si="609"/>
        <v>16645.575243404601</v>
      </c>
      <c r="P2998" s="2">
        <f t="shared" si="610"/>
        <v>16645.575243404601</v>
      </c>
    </row>
    <row r="2999" spans="1:16">
      <c r="A2999" s="6">
        <v>4</v>
      </c>
      <c r="B2999" s="6">
        <v>12</v>
      </c>
      <c r="C2999" s="6">
        <v>19</v>
      </c>
      <c r="D2999" s="6">
        <f t="shared" si="598"/>
        <v>35</v>
      </c>
      <c r="E2999" s="5">
        <f t="shared" si="599"/>
        <v>527.07600000000014</v>
      </c>
      <c r="F2999" s="5">
        <f t="shared" si="600"/>
        <v>484.15997672866712</v>
      </c>
      <c r="G2999" s="5">
        <f t="shared" si="601"/>
        <v>1082.6092178872495</v>
      </c>
      <c r="H2999" s="5">
        <f t="shared" si="602"/>
        <v>2093.8451946159166</v>
      </c>
      <c r="I2999" s="5">
        <f t="shared" si="603"/>
        <v>720</v>
      </c>
      <c r="J2999" s="5">
        <f t="shared" si="604"/>
        <v>1373.8451946159166</v>
      </c>
      <c r="K2999" s="2">
        <f t="shared" si="605"/>
        <v>48851.479073192997</v>
      </c>
      <c r="L2999" s="2">
        <f t="shared" si="606"/>
        <v>111628</v>
      </c>
      <c r="M2999" s="2">
        <f t="shared" si="607"/>
        <v>25520</v>
      </c>
      <c r="N2999" s="6">
        <f t="shared" si="608"/>
        <v>1</v>
      </c>
      <c r="O2999" s="2">
        <f t="shared" si="609"/>
        <v>17256.520926807003</v>
      </c>
      <c r="P2999" s="2">
        <f t="shared" si="610"/>
        <v>17256.520926807003</v>
      </c>
    </row>
    <row r="3000" spans="1:16">
      <c r="A3000" s="6">
        <v>4</v>
      </c>
      <c r="B3000" s="6">
        <v>12</v>
      </c>
      <c r="C3000" s="6">
        <v>20</v>
      </c>
      <c r="D3000" s="6">
        <f t="shared" si="598"/>
        <v>36</v>
      </c>
      <c r="E3000" s="5">
        <f t="shared" si="599"/>
        <v>527.07600000000014</v>
      </c>
      <c r="F3000" s="5">
        <f t="shared" si="600"/>
        <v>484.15997672866712</v>
      </c>
      <c r="G3000" s="5">
        <f t="shared" si="601"/>
        <v>1153.8335085377266</v>
      </c>
      <c r="H3000" s="5">
        <f t="shared" si="602"/>
        <v>2165.0694852663937</v>
      </c>
      <c r="I3000" s="5">
        <f t="shared" si="603"/>
        <v>720</v>
      </c>
      <c r="J3000" s="5">
        <f t="shared" si="604"/>
        <v>1445.0694852663937</v>
      </c>
      <c r="K3000" s="2">
        <f t="shared" si="605"/>
        <v>50088.011896986005</v>
      </c>
      <c r="L3000" s="2">
        <f t="shared" si="606"/>
        <v>114328</v>
      </c>
      <c r="M3000" s="2">
        <f t="shared" si="607"/>
        <v>26400</v>
      </c>
      <c r="N3000" s="6">
        <f t="shared" si="608"/>
        <v>1</v>
      </c>
      <c r="O3000" s="2">
        <f t="shared" si="609"/>
        <v>17839.988103013995</v>
      </c>
      <c r="P3000" s="2">
        <f t="shared" si="610"/>
        <v>17839.988103013995</v>
      </c>
    </row>
    <row r="3001" spans="1:16">
      <c r="A3001" s="6">
        <v>4</v>
      </c>
      <c r="B3001" s="6">
        <v>12</v>
      </c>
      <c r="C3001" s="6">
        <v>21</v>
      </c>
      <c r="D3001" s="6">
        <f t="shared" si="598"/>
        <v>37</v>
      </c>
      <c r="E3001" s="5">
        <f t="shared" si="599"/>
        <v>527.07600000000014</v>
      </c>
      <c r="F3001" s="5">
        <f t="shared" si="600"/>
        <v>484.15997672866712</v>
      </c>
      <c r="G3001" s="5">
        <f t="shared" si="601"/>
        <v>1226.6692487641703</v>
      </c>
      <c r="H3001" s="5">
        <f t="shared" si="602"/>
        <v>2237.9052254928374</v>
      </c>
      <c r="I3001" s="5">
        <f t="shared" si="603"/>
        <v>720</v>
      </c>
      <c r="J3001" s="5">
        <f t="shared" si="604"/>
        <v>1517.9052254928374</v>
      </c>
      <c r="K3001" s="2">
        <f t="shared" si="605"/>
        <v>51352.521275917316</v>
      </c>
      <c r="L3001" s="2">
        <f t="shared" si="606"/>
        <v>117028</v>
      </c>
      <c r="M3001" s="2">
        <f t="shared" si="607"/>
        <v>27280</v>
      </c>
      <c r="N3001" s="6">
        <f t="shared" si="608"/>
        <v>1</v>
      </c>
      <c r="O3001" s="2">
        <f t="shared" si="609"/>
        <v>18395.478724082684</v>
      </c>
      <c r="P3001" s="2">
        <f t="shared" si="610"/>
        <v>18395.478724082684</v>
      </c>
    </row>
    <row r="3002" spans="1:16">
      <c r="A3002" s="6">
        <v>4</v>
      </c>
      <c r="B3002" s="6">
        <v>12</v>
      </c>
      <c r="C3002" s="6">
        <v>22</v>
      </c>
      <c r="D3002" s="6">
        <f t="shared" si="598"/>
        <v>38</v>
      </c>
      <c r="E3002" s="5">
        <f t="shared" si="599"/>
        <v>527.07600000000014</v>
      </c>
      <c r="F3002" s="5">
        <f t="shared" si="600"/>
        <v>484.15997672866712</v>
      </c>
      <c r="G3002" s="5">
        <f t="shared" si="601"/>
        <v>1301.1455960105666</v>
      </c>
      <c r="H3002" s="5">
        <f t="shared" si="602"/>
        <v>2312.3815727392339</v>
      </c>
      <c r="I3002" s="5">
        <f t="shared" si="603"/>
        <v>720</v>
      </c>
      <c r="J3002" s="5">
        <f t="shared" si="604"/>
        <v>1592.3815727392339</v>
      </c>
      <c r="K3002" s="2">
        <f t="shared" si="605"/>
        <v>52645.513415611698</v>
      </c>
      <c r="L3002" s="2">
        <f t="shared" si="606"/>
        <v>119728</v>
      </c>
      <c r="M3002" s="2">
        <f t="shared" si="607"/>
        <v>28160</v>
      </c>
      <c r="N3002" s="6">
        <f t="shared" si="608"/>
        <v>1</v>
      </c>
      <c r="O3002" s="2">
        <f t="shared" si="609"/>
        <v>18922.486584388302</v>
      </c>
      <c r="P3002" s="2">
        <f t="shared" si="610"/>
        <v>18922.486584388302</v>
      </c>
    </row>
    <row r="3003" spans="1:16">
      <c r="A3003" s="6">
        <v>4</v>
      </c>
      <c r="B3003" s="6">
        <v>12</v>
      </c>
      <c r="C3003" s="6">
        <v>23</v>
      </c>
      <c r="D3003" s="6">
        <f t="shared" si="598"/>
        <v>39</v>
      </c>
      <c r="E3003" s="5">
        <f t="shared" si="599"/>
        <v>527.07600000000014</v>
      </c>
      <c r="F3003" s="5">
        <f t="shared" si="600"/>
        <v>484.15997672866712</v>
      </c>
      <c r="G3003" s="5">
        <f t="shared" si="601"/>
        <v>1377.292184868003</v>
      </c>
      <c r="H3003" s="5">
        <f t="shared" si="602"/>
        <v>2388.5281615966705</v>
      </c>
      <c r="I3003" s="5">
        <f t="shared" si="603"/>
        <v>720</v>
      </c>
      <c r="J3003" s="5">
        <f t="shared" si="604"/>
        <v>1668.5281615966705</v>
      </c>
      <c r="K3003" s="2">
        <f t="shared" si="605"/>
        <v>53967.502805497752</v>
      </c>
      <c r="L3003" s="2">
        <f t="shared" si="606"/>
        <v>122428</v>
      </c>
      <c r="M3003" s="2">
        <f t="shared" si="607"/>
        <v>29040</v>
      </c>
      <c r="N3003" s="6">
        <f t="shared" si="608"/>
        <v>1</v>
      </c>
      <c r="O3003" s="2">
        <f t="shared" si="609"/>
        <v>19420.497194502248</v>
      </c>
      <c r="P3003" s="2">
        <f t="shared" si="610"/>
        <v>19420.497194502248</v>
      </c>
    </row>
    <row r="3004" spans="1:16">
      <c r="A3004" s="6">
        <v>4</v>
      </c>
      <c r="B3004" s="6">
        <v>12</v>
      </c>
      <c r="C3004" s="6">
        <v>24</v>
      </c>
      <c r="D3004" s="6">
        <f t="shared" si="598"/>
        <v>40</v>
      </c>
      <c r="E3004" s="5">
        <f t="shared" si="599"/>
        <v>527.07600000000014</v>
      </c>
      <c r="F3004" s="5">
        <f t="shared" si="600"/>
        <v>484.15997672866712</v>
      </c>
      <c r="G3004" s="5">
        <f t="shared" si="601"/>
        <v>1455.1391344474989</v>
      </c>
      <c r="H3004" s="5">
        <f t="shared" si="602"/>
        <v>2466.3751111761662</v>
      </c>
      <c r="I3004" s="5">
        <f t="shared" si="603"/>
        <v>720</v>
      </c>
      <c r="J3004" s="5">
        <f t="shared" si="604"/>
        <v>1746.3751111761662</v>
      </c>
      <c r="K3004" s="2">
        <f t="shared" si="605"/>
        <v>55319.012346808442</v>
      </c>
      <c r="L3004" s="2">
        <f t="shared" si="606"/>
        <v>125128</v>
      </c>
      <c r="M3004" s="2">
        <f t="shared" si="607"/>
        <v>29920</v>
      </c>
      <c r="N3004" s="6">
        <f t="shared" si="608"/>
        <v>1</v>
      </c>
      <c r="O3004" s="2">
        <f t="shared" si="609"/>
        <v>19888.987653191558</v>
      </c>
      <c r="P3004" s="2">
        <f t="shared" si="610"/>
        <v>19888.987653191558</v>
      </c>
    </row>
    <row r="3005" spans="1:16">
      <c r="A3005" s="6">
        <v>4</v>
      </c>
      <c r="B3005" s="6">
        <v>12</v>
      </c>
      <c r="C3005" s="6">
        <v>25</v>
      </c>
      <c r="D3005" s="6">
        <f t="shared" si="598"/>
        <v>41</v>
      </c>
      <c r="E3005" s="5">
        <f t="shared" si="599"/>
        <v>527.07600000000014</v>
      </c>
      <c r="F3005" s="5">
        <f t="shared" si="600"/>
        <v>484.15997672866712</v>
      </c>
      <c r="G3005" s="5">
        <f t="shared" si="601"/>
        <v>1534.7170558625965</v>
      </c>
      <c r="H3005" s="5">
        <f t="shared" si="602"/>
        <v>2545.9530325912638</v>
      </c>
      <c r="I3005" s="5">
        <f t="shared" si="603"/>
        <v>720</v>
      </c>
      <c r="J3005" s="5">
        <f t="shared" si="604"/>
        <v>1825.9530325912638</v>
      </c>
      <c r="K3005" s="2">
        <f t="shared" si="605"/>
        <v>56700.57348248722</v>
      </c>
      <c r="L3005" s="2">
        <f t="shared" si="606"/>
        <v>127828</v>
      </c>
      <c r="M3005" s="2">
        <f t="shared" si="607"/>
        <v>30800</v>
      </c>
      <c r="N3005" s="6">
        <f t="shared" si="608"/>
        <v>1</v>
      </c>
      <c r="O3005" s="2">
        <f t="shared" si="609"/>
        <v>20327.42651751278</v>
      </c>
      <c r="P3005" s="2">
        <f t="shared" si="610"/>
        <v>20327.42651751278</v>
      </c>
    </row>
    <row r="3006" spans="1:16">
      <c r="A3006" s="6">
        <v>4</v>
      </c>
      <c r="B3006" s="6">
        <v>12</v>
      </c>
      <c r="C3006" s="6">
        <v>26</v>
      </c>
      <c r="D3006" s="6">
        <f t="shared" si="598"/>
        <v>42</v>
      </c>
      <c r="E3006" s="5">
        <f t="shared" si="599"/>
        <v>527.07600000000014</v>
      </c>
      <c r="F3006" s="5">
        <f t="shared" si="600"/>
        <v>484.15997672866712</v>
      </c>
      <c r="G3006" s="5">
        <f t="shared" si="601"/>
        <v>1616.0570598233144</v>
      </c>
      <c r="H3006" s="5">
        <f t="shared" si="602"/>
        <v>2627.2930365519815</v>
      </c>
      <c r="I3006" s="5">
        <f t="shared" si="603"/>
        <v>720</v>
      </c>
      <c r="J3006" s="5">
        <f t="shared" si="604"/>
        <v>1907.2930365519815</v>
      </c>
      <c r="K3006" s="2">
        <f t="shared" si="605"/>
        <v>58112.726329027457</v>
      </c>
      <c r="L3006" s="2">
        <f t="shared" si="606"/>
        <v>130528</v>
      </c>
      <c r="M3006" s="2">
        <f t="shared" si="607"/>
        <v>31680</v>
      </c>
      <c r="N3006" s="6">
        <f t="shared" si="608"/>
        <v>1</v>
      </c>
      <c r="O3006" s="2">
        <f t="shared" si="609"/>
        <v>20735.273670972543</v>
      </c>
      <c r="P3006" s="2">
        <f t="shared" si="610"/>
        <v>20735.273670972543</v>
      </c>
    </row>
    <row r="3007" spans="1:16">
      <c r="A3007" s="6">
        <v>4</v>
      </c>
      <c r="B3007" s="6">
        <v>12</v>
      </c>
      <c r="C3007" s="6">
        <v>27</v>
      </c>
      <c r="D3007" s="6">
        <f t="shared" si="598"/>
        <v>43</v>
      </c>
      <c r="E3007" s="5">
        <f t="shared" si="599"/>
        <v>527.07600000000014</v>
      </c>
      <c r="F3007" s="5">
        <f t="shared" si="600"/>
        <v>484.15997672866712</v>
      </c>
      <c r="G3007" s="5">
        <f t="shared" si="601"/>
        <v>1699.1907643430709</v>
      </c>
      <c r="H3007" s="5">
        <f t="shared" si="602"/>
        <v>2710.4267410717384</v>
      </c>
      <c r="I3007" s="5">
        <f t="shared" si="603"/>
        <v>720</v>
      </c>
      <c r="J3007" s="5">
        <f t="shared" si="604"/>
        <v>1990.4267410717384</v>
      </c>
      <c r="K3007" s="2">
        <f t="shared" si="605"/>
        <v>59556.019810273239</v>
      </c>
      <c r="L3007" s="2">
        <f t="shared" si="606"/>
        <v>133228</v>
      </c>
      <c r="M3007" s="2">
        <f t="shared" si="607"/>
        <v>32560</v>
      </c>
      <c r="N3007" s="6">
        <f t="shared" si="608"/>
        <v>1</v>
      </c>
      <c r="O3007" s="2">
        <f t="shared" si="609"/>
        <v>21111.980189726761</v>
      </c>
      <c r="P3007" s="2">
        <f t="shared" si="610"/>
        <v>21111.980189726761</v>
      </c>
    </row>
    <row r="3008" spans="1:16">
      <c r="A3008" s="6">
        <v>4</v>
      </c>
      <c r="B3008" s="6">
        <v>12</v>
      </c>
      <c r="C3008" s="6">
        <v>28</v>
      </c>
      <c r="D3008" s="6">
        <f t="shared" si="598"/>
        <v>44</v>
      </c>
      <c r="E3008" s="5">
        <f t="shared" si="599"/>
        <v>527.07600000000014</v>
      </c>
      <c r="F3008" s="5">
        <f t="shared" si="600"/>
        <v>484.15997672866712</v>
      </c>
      <c r="G3008" s="5">
        <f t="shared" si="601"/>
        <v>1784.1503025602246</v>
      </c>
      <c r="H3008" s="5">
        <f t="shared" si="602"/>
        <v>2795.3862792888922</v>
      </c>
      <c r="I3008" s="5">
        <f t="shared" si="603"/>
        <v>720</v>
      </c>
      <c r="J3008" s="5">
        <f t="shared" si="604"/>
        <v>2075.3862792888922</v>
      </c>
      <c r="K3008" s="2">
        <f t="shared" si="605"/>
        <v>61031.011793209931</v>
      </c>
      <c r="L3008" s="2">
        <f t="shared" si="606"/>
        <v>135928</v>
      </c>
      <c r="M3008" s="2">
        <f t="shared" si="607"/>
        <v>33440</v>
      </c>
      <c r="N3008" s="6">
        <f t="shared" si="608"/>
        <v>1</v>
      </c>
      <c r="O3008" s="2">
        <f t="shared" si="609"/>
        <v>21456.988206790069</v>
      </c>
      <c r="P3008" s="2">
        <f t="shared" si="610"/>
        <v>21456.988206790069</v>
      </c>
    </row>
    <row r="3009" spans="1:16">
      <c r="A3009" s="6">
        <v>4</v>
      </c>
      <c r="B3009" s="6">
        <v>12</v>
      </c>
      <c r="C3009" s="6">
        <v>29</v>
      </c>
      <c r="D3009" s="6">
        <f t="shared" si="598"/>
        <v>45</v>
      </c>
      <c r="E3009" s="5">
        <f t="shared" si="599"/>
        <v>527.07600000000014</v>
      </c>
      <c r="F3009" s="5">
        <f t="shared" si="600"/>
        <v>484.15997672866712</v>
      </c>
      <c r="G3009" s="5">
        <f t="shared" si="601"/>
        <v>1870.9683306758782</v>
      </c>
      <c r="H3009" s="5">
        <f t="shared" si="602"/>
        <v>2882.2043074045455</v>
      </c>
      <c r="I3009" s="5">
        <f t="shared" si="603"/>
        <v>720</v>
      </c>
      <c r="J3009" s="5">
        <f t="shared" si="604"/>
        <v>2162.2043074045455</v>
      </c>
      <c r="K3009" s="2">
        <f t="shared" si="605"/>
        <v>62538.269225773358</v>
      </c>
      <c r="L3009" s="2">
        <f t="shared" si="606"/>
        <v>138628</v>
      </c>
      <c r="M3009" s="2">
        <f t="shared" si="607"/>
        <v>34320</v>
      </c>
      <c r="N3009" s="6">
        <f t="shared" si="608"/>
        <v>1</v>
      </c>
      <c r="O3009" s="2">
        <f t="shared" si="609"/>
        <v>21769.730774226642</v>
      </c>
      <c r="P3009" s="2">
        <f t="shared" si="610"/>
        <v>21769.730774226642</v>
      </c>
    </row>
    <row r="3010" spans="1:16">
      <c r="A3010" s="6">
        <v>4</v>
      </c>
      <c r="B3010" s="6">
        <v>12</v>
      </c>
      <c r="C3010" s="6">
        <v>30</v>
      </c>
      <c r="D3010" s="6">
        <f t="shared" si="598"/>
        <v>46</v>
      </c>
      <c r="E3010" s="5">
        <f t="shared" si="599"/>
        <v>527.07600000000014</v>
      </c>
      <c r="F3010" s="5">
        <f t="shared" si="600"/>
        <v>484.15997672866712</v>
      </c>
      <c r="G3010" s="5">
        <f t="shared" si="601"/>
        <v>1959.6780360096488</v>
      </c>
      <c r="H3010" s="5">
        <f t="shared" si="602"/>
        <v>2970.9140127383162</v>
      </c>
      <c r="I3010" s="5">
        <f t="shared" si="603"/>
        <v>720</v>
      </c>
      <c r="J3010" s="5">
        <f t="shared" si="604"/>
        <v>2250.9140127383162</v>
      </c>
      <c r="K3010" s="2">
        <f t="shared" si="605"/>
        <v>64078.368276706875</v>
      </c>
      <c r="L3010" s="2">
        <f t="shared" si="606"/>
        <v>141328</v>
      </c>
      <c r="M3010" s="2">
        <f t="shared" si="607"/>
        <v>35200</v>
      </c>
      <c r="N3010" s="6">
        <f t="shared" si="608"/>
        <v>1</v>
      </c>
      <c r="O3010" s="2">
        <f t="shared" si="609"/>
        <v>22049.631723293125</v>
      </c>
      <c r="P3010" s="2">
        <f t="shared" si="610"/>
        <v>22049.631723293125</v>
      </c>
    </row>
    <row r="3011" spans="1:16">
      <c r="A3011" s="6">
        <v>4</v>
      </c>
      <c r="B3011" s="6">
        <v>13</v>
      </c>
      <c r="C3011" s="6">
        <v>0</v>
      </c>
      <c r="D3011" s="6">
        <f t="shared" si="598"/>
        <v>17</v>
      </c>
      <c r="E3011" s="5">
        <f t="shared" si="599"/>
        <v>527.07600000000014</v>
      </c>
      <c r="F3011" s="5">
        <f t="shared" si="600"/>
        <v>537.61930749245744</v>
      </c>
      <c r="G3011" s="5">
        <f t="shared" si="601"/>
        <v>0</v>
      </c>
      <c r="H3011" s="5">
        <f t="shared" si="602"/>
        <v>1064.6953074924577</v>
      </c>
      <c r="I3011" s="5">
        <f t="shared" si="603"/>
        <v>720</v>
      </c>
      <c r="J3011" s="5">
        <f t="shared" si="604"/>
        <v>344.69530749245769</v>
      </c>
      <c r="K3011" s="2">
        <f t="shared" si="605"/>
        <v>30984.293532855168</v>
      </c>
      <c r="L3011" s="2">
        <f t="shared" si="606"/>
        <v>62422</v>
      </c>
      <c r="M3011" s="2">
        <f t="shared" si="607"/>
        <v>9240</v>
      </c>
      <c r="N3011" s="6">
        <f t="shared" si="608"/>
        <v>1</v>
      </c>
      <c r="O3011" s="2">
        <f t="shared" si="609"/>
        <v>2197.7064671448315</v>
      </c>
      <c r="P3011" s="2">
        <f t="shared" si="610"/>
        <v>2197.7064671448315</v>
      </c>
    </row>
    <row r="3012" spans="1:16">
      <c r="A3012" s="6">
        <v>4</v>
      </c>
      <c r="B3012" s="6">
        <v>13</v>
      </c>
      <c r="C3012" s="6">
        <v>1</v>
      </c>
      <c r="D3012" s="6">
        <f t="shared" ref="D3012:D3075" si="611">A3012+B3012+C3012</f>
        <v>18</v>
      </c>
      <c r="E3012" s="5">
        <f t="shared" ref="E3012:E3075" si="612">IF(A3012=0,0,A3012*LABOR_HRS_WK_TOM*SEASON_WEEKS*(1+DIM_PCT_TOM)^A3012)</f>
        <v>527.07600000000014</v>
      </c>
      <c r="F3012" s="5">
        <f t="shared" ref="F3012:F3075" si="613">IF(B3012=0,0,B3012*LABOR_HRS_WK_CAR*SEASON_WEEKS*(1+DIM_PCT_CAR)^B3012)</f>
        <v>537.61930749245744</v>
      </c>
      <c r="G3012" s="5">
        <f t="shared" ref="G3012:G3075" si="614">IF(C3012=0,0,C3012*LABOR_HRS_WK_MES*SEASON_WEEKS*(1+DIM_PCT_MES)^C3012)</f>
        <v>45.5625</v>
      </c>
      <c r="H3012" s="5">
        <f t="shared" ref="H3012:H3075" si="615">E3012+F3012+G3012</f>
        <v>1110.2578074924577</v>
      </c>
      <c r="I3012" s="5">
        <f t="shared" ref="I3012:I3075" si="616">MIN(H3012,FARMER_HRS)</f>
        <v>720</v>
      </c>
      <c r="J3012" s="5">
        <f t="shared" ref="J3012:J3075" si="617">MAX(0,H3012-FARMER_HRS)</f>
        <v>390.25780749245769</v>
      </c>
      <c r="K3012" s="2">
        <f t="shared" ref="K3012:K3075" si="618">I3012*FARMER_RATE+J3012*TEMP_WORKER_RATE</f>
        <v>31775.309157855168</v>
      </c>
      <c r="L3012" s="2">
        <f t="shared" ref="L3012:L3075" si="619">A3012*PRICE_TOM+B3012*PRICE_CAR+C3012*PRICE_MES</f>
        <v>65122</v>
      </c>
      <c r="M3012" s="2">
        <f t="shared" ref="M3012:M3075" si="620">A3012*FERT_BED_TOM+B3012*FERT_BED_CAR+C3012*FERT_BED_MES</f>
        <v>10120</v>
      </c>
      <c r="N3012" s="6">
        <f t="shared" ref="N3012:N3075" si="621">IF(AND(D3012&lt;=TOTAL_BEDS,J3012&lt;=TEMP_WORKER_MAX*TEMP_WORKER_HRS),1,0)</f>
        <v>1</v>
      </c>
      <c r="O3012" s="2">
        <f t="shared" ref="O3012:O3075" si="622">L3012-M3012-K3012-FIXED_COSTS</f>
        <v>3226.6908421448315</v>
      </c>
      <c r="P3012" s="2">
        <f t="shared" ref="P3012:P3075" si="623">IF(N3012=1,O3012,"")</f>
        <v>3226.6908421448315</v>
      </c>
    </row>
    <row r="3013" spans="1:16">
      <c r="A3013" s="6">
        <v>4</v>
      </c>
      <c r="B3013" s="6">
        <v>13</v>
      </c>
      <c r="C3013" s="6">
        <v>2</v>
      </c>
      <c r="D3013" s="6">
        <f t="shared" si="611"/>
        <v>19</v>
      </c>
      <c r="E3013" s="5">
        <f t="shared" si="612"/>
        <v>527.07600000000014</v>
      </c>
      <c r="F3013" s="5">
        <f t="shared" si="613"/>
        <v>537.61930749245744</v>
      </c>
      <c r="G3013" s="5">
        <f t="shared" si="614"/>
        <v>92.264062499999994</v>
      </c>
      <c r="H3013" s="5">
        <f t="shared" si="615"/>
        <v>1156.9593699924576</v>
      </c>
      <c r="I3013" s="5">
        <f t="shared" si="616"/>
        <v>720</v>
      </c>
      <c r="J3013" s="5">
        <f t="shared" si="617"/>
        <v>436.9593699924576</v>
      </c>
      <c r="K3013" s="2">
        <f t="shared" si="618"/>
        <v>32586.100173480168</v>
      </c>
      <c r="L3013" s="2">
        <f t="shared" si="619"/>
        <v>67822</v>
      </c>
      <c r="M3013" s="2">
        <f t="shared" si="620"/>
        <v>11000</v>
      </c>
      <c r="N3013" s="6">
        <f t="shared" si="621"/>
        <v>1</v>
      </c>
      <c r="O3013" s="2">
        <f t="shared" si="622"/>
        <v>4235.8998265198315</v>
      </c>
      <c r="P3013" s="2">
        <f t="shared" si="623"/>
        <v>4235.8998265198315</v>
      </c>
    </row>
    <row r="3014" spans="1:16">
      <c r="A3014" s="6">
        <v>4</v>
      </c>
      <c r="B3014" s="6">
        <v>13</v>
      </c>
      <c r="C3014" s="6">
        <v>3</v>
      </c>
      <c r="D3014" s="6">
        <f t="shared" si="611"/>
        <v>20</v>
      </c>
      <c r="E3014" s="5">
        <f t="shared" si="612"/>
        <v>527.07600000000014</v>
      </c>
      <c r="F3014" s="5">
        <f t="shared" si="613"/>
        <v>537.61930749245744</v>
      </c>
      <c r="G3014" s="5">
        <f t="shared" si="614"/>
        <v>140.12604492187498</v>
      </c>
      <c r="H3014" s="5">
        <f t="shared" si="615"/>
        <v>1204.8213524143328</v>
      </c>
      <c r="I3014" s="5">
        <f t="shared" si="616"/>
        <v>720</v>
      </c>
      <c r="J3014" s="5">
        <f t="shared" si="617"/>
        <v>484.82135241433275</v>
      </c>
      <c r="K3014" s="2">
        <f t="shared" si="618"/>
        <v>33417.037368304387</v>
      </c>
      <c r="L3014" s="2">
        <f t="shared" si="619"/>
        <v>70522</v>
      </c>
      <c r="M3014" s="2">
        <f t="shared" si="620"/>
        <v>11880</v>
      </c>
      <c r="N3014" s="6">
        <f t="shared" si="621"/>
        <v>1</v>
      </c>
      <c r="O3014" s="2">
        <f t="shared" si="622"/>
        <v>5224.9626316956128</v>
      </c>
      <c r="P3014" s="2">
        <f t="shared" si="623"/>
        <v>5224.9626316956128</v>
      </c>
    </row>
    <row r="3015" spans="1:16">
      <c r="A3015" s="6">
        <v>4</v>
      </c>
      <c r="B3015" s="6">
        <v>13</v>
      </c>
      <c r="C3015" s="6">
        <v>4</v>
      </c>
      <c r="D3015" s="6">
        <f t="shared" si="611"/>
        <v>21</v>
      </c>
      <c r="E3015" s="5">
        <f t="shared" si="612"/>
        <v>527.07600000000014</v>
      </c>
      <c r="F3015" s="5">
        <f t="shared" si="613"/>
        <v>537.61930749245744</v>
      </c>
      <c r="G3015" s="5">
        <f t="shared" si="614"/>
        <v>189.17016064453125</v>
      </c>
      <c r="H3015" s="5">
        <f t="shared" si="615"/>
        <v>1253.865468136989</v>
      </c>
      <c r="I3015" s="5">
        <f t="shared" si="616"/>
        <v>720</v>
      </c>
      <c r="J3015" s="5">
        <f t="shared" si="617"/>
        <v>533.86546813698897</v>
      </c>
      <c r="K3015" s="2">
        <f t="shared" si="618"/>
        <v>34268.497710711614</v>
      </c>
      <c r="L3015" s="2">
        <f t="shared" si="619"/>
        <v>73222</v>
      </c>
      <c r="M3015" s="2">
        <f t="shared" si="620"/>
        <v>12760</v>
      </c>
      <c r="N3015" s="6">
        <f t="shared" si="621"/>
        <v>1</v>
      </c>
      <c r="O3015" s="2">
        <f t="shared" si="622"/>
        <v>6193.5022892883862</v>
      </c>
      <c r="P3015" s="2">
        <f t="shared" si="623"/>
        <v>6193.5022892883862</v>
      </c>
    </row>
    <row r="3016" spans="1:16">
      <c r="A3016" s="6">
        <v>4</v>
      </c>
      <c r="B3016" s="6">
        <v>13</v>
      </c>
      <c r="C3016" s="6">
        <v>5</v>
      </c>
      <c r="D3016" s="6">
        <f t="shared" si="611"/>
        <v>22</v>
      </c>
      <c r="E3016" s="5">
        <f t="shared" si="612"/>
        <v>527.07600000000014</v>
      </c>
      <c r="F3016" s="5">
        <f t="shared" si="613"/>
        <v>537.61930749245744</v>
      </c>
      <c r="G3016" s="5">
        <f t="shared" si="614"/>
        <v>239.41848456573481</v>
      </c>
      <c r="H3016" s="5">
        <f t="shared" si="615"/>
        <v>1304.1137920581925</v>
      </c>
      <c r="I3016" s="5">
        <f t="shared" si="616"/>
        <v>720</v>
      </c>
      <c r="J3016" s="5">
        <f t="shared" si="617"/>
        <v>584.11379205819253</v>
      </c>
      <c r="K3016" s="2">
        <f t="shared" si="618"/>
        <v>35140.864445454732</v>
      </c>
      <c r="L3016" s="2">
        <f t="shared" si="619"/>
        <v>75922</v>
      </c>
      <c r="M3016" s="2">
        <f t="shared" si="620"/>
        <v>13640</v>
      </c>
      <c r="N3016" s="6">
        <f t="shared" si="621"/>
        <v>1</v>
      </c>
      <c r="O3016" s="2">
        <f t="shared" si="622"/>
        <v>7141.135554545268</v>
      </c>
      <c r="P3016" s="2">
        <f t="shared" si="623"/>
        <v>7141.135554545268</v>
      </c>
    </row>
    <row r="3017" spans="1:16">
      <c r="A3017" s="6">
        <v>4</v>
      </c>
      <c r="B3017" s="6">
        <v>13</v>
      </c>
      <c r="C3017" s="6">
        <v>6</v>
      </c>
      <c r="D3017" s="6">
        <f t="shared" si="611"/>
        <v>23</v>
      </c>
      <c r="E3017" s="5">
        <f t="shared" si="612"/>
        <v>527.07600000000014</v>
      </c>
      <c r="F3017" s="5">
        <f t="shared" si="613"/>
        <v>537.61930749245744</v>
      </c>
      <c r="G3017" s="5">
        <f t="shared" si="614"/>
        <v>290.89345874736784</v>
      </c>
      <c r="H3017" s="5">
        <f t="shared" si="615"/>
        <v>1355.5887662398254</v>
      </c>
      <c r="I3017" s="5">
        <f t="shared" si="616"/>
        <v>720</v>
      </c>
      <c r="J3017" s="5">
        <f t="shared" si="617"/>
        <v>635.58876623982542</v>
      </c>
      <c r="K3017" s="2">
        <f t="shared" si="618"/>
        <v>36034.527191663634</v>
      </c>
      <c r="L3017" s="2">
        <f t="shared" si="619"/>
        <v>78622</v>
      </c>
      <c r="M3017" s="2">
        <f t="shared" si="620"/>
        <v>14520</v>
      </c>
      <c r="N3017" s="6">
        <f t="shared" si="621"/>
        <v>1</v>
      </c>
      <c r="O3017" s="2">
        <f t="shared" si="622"/>
        <v>8067.4728083363661</v>
      </c>
      <c r="P3017" s="2">
        <f t="shared" si="623"/>
        <v>8067.4728083363661</v>
      </c>
    </row>
    <row r="3018" spans="1:16">
      <c r="A3018" s="6">
        <v>4</v>
      </c>
      <c r="B3018" s="6">
        <v>13</v>
      </c>
      <c r="C3018" s="6">
        <v>7</v>
      </c>
      <c r="D3018" s="6">
        <f t="shared" si="611"/>
        <v>24</v>
      </c>
      <c r="E3018" s="5">
        <f t="shared" si="612"/>
        <v>527.07600000000014</v>
      </c>
      <c r="F3018" s="5">
        <f t="shared" si="613"/>
        <v>537.61930749245744</v>
      </c>
      <c r="G3018" s="5">
        <f t="shared" si="614"/>
        <v>343.61789814532818</v>
      </c>
      <c r="H3018" s="5">
        <f t="shared" si="615"/>
        <v>1408.3132056377858</v>
      </c>
      <c r="I3018" s="5">
        <f t="shared" si="616"/>
        <v>720</v>
      </c>
      <c r="J3018" s="5">
        <f t="shared" si="617"/>
        <v>688.31320563778581</v>
      </c>
      <c r="K3018" s="2">
        <f t="shared" si="618"/>
        <v>36949.882042322672</v>
      </c>
      <c r="L3018" s="2">
        <f t="shared" si="619"/>
        <v>81322</v>
      </c>
      <c r="M3018" s="2">
        <f t="shared" si="620"/>
        <v>15400</v>
      </c>
      <c r="N3018" s="6">
        <f t="shared" si="621"/>
        <v>1</v>
      </c>
      <c r="O3018" s="2">
        <f t="shared" si="622"/>
        <v>8972.1179576773284</v>
      </c>
      <c r="P3018" s="2">
        <f t="shared" si="623"/>
        <v>8972.1179576773284</v>
      </c>
    </row>
    <row r="3019" spans="1:16">
      <c r="A3019" s="6">
        <v>4</v>
      </c>
      <c r="B3019" s="6">
        <v>13</v>
      </c>
      <c r="C3019" s="6">
        <v>8</v>
      </c>
      <c r="D3019" s="6">
        <f t="shared" si="611"/>
        <v>25</v>
      </c>
      <c r="E3019" s="5">
        <f t="shared" si="612"/>
        <v>527.07600000000014</v>
      </c>
      <c r="F3019" s="5">
        <f t="shared" si="613"/>
        <v>537.61930749245744</v>
      </c>
      <c r="G3019" s="5">
        <f t="shared" si="614"/>
        <v>397.61499642530839</v>
      </c>
      <c r="H3019" s="5">
        <f t="shared" si="615"/>
        <v>1462.3103039177661</v>
      </c>
      <c r="I3019" s="5">
        <f t="shared" si="616"/>
        <v>720</v>
      </c>
      <c r="J3019" s="5">
        <f t="shared" si="617"/>
        <v>742.31030391776608</v>
      </c>
      <c r="K3019" s="2">
        <f t="shared" si="618"/>
        <v>37887.331665238991</v>
      </c>
      <c r="L3019" s="2">
        <f t="shared" si="619"/>
        <v>84022</v>
      </c>
      <c r="M3019" s="2">
        <f t="shared" si="620"/>
        <v>16280</v>
      </c>
      <c r="N3019" s="6">
        <f t="shared" si="621"/>
        <v>1</v>
      </c>
      <c r="O3019" s="2">
        <f t="shared" si="622"/>
        <v>9854.6683347610087</v>
      </c>
      <c r="P3019" s="2">
        <f t="shared" si="623"/>
        <v>9854.6683347610087</v>
      </c>
    </row>
    <row r="3020" spans="1:16">
      <c r="A3020" s="6">
        <v>4</v>
      </c>
      <c r="B3020" s="6">
        <v>13</v>
      </c>
      <c r="C3020" s="6">
        <v>9</v>
      </c>
      <c r="D3020" s="6">
        <f t="shared" si="611"/>
        <v>26</v>
      </c>
      <c r="E3020" s="5">
        <f t="shared" si="612"/>
        <v>527.07600000000014</v>
      </c>
      <c r="F3020" s="5">
        <f t="shared" si="613"/>
        <v>537.61930749245744</v>
      </c>
      <c r="G3020" s="5">
        <f t="shared" si="614"/>
        <v>452.90833186570285</v>
      </c>
      <c r="H3020" s="5">
        <f t="shared" si="615"/>
        <v>1517.6036393581605</v>
      </c>
      <c r="I3020" s="5">
        <f t="shared" si="616"/>
        <v>720</v>
      </c>
      <c r="J3020" s="5">
        <f t="shared" si="617"/>
        <v>797.60363935816054</v>
      </c>
      <c r="K3020" s="2">
        <f t="shared" si="618"/>
        <v>38847.285405523624</v>
      </c>
      <c r="L3020" s="2">
        <f t="shared" si="619"/>
        <v>86722</v>
      </c>
      <c r="M3020" s="2">
        <f t="shared" si="620"/>
        <v>17160</v>
      </c>
      <c r="N3020" s="6">
        <f t="shared" si="621"/>
        <v>1</v>
      </c>
      <c r="O3020" s="2">
        <f t="shared" si="622"/>
        <v>10714.714594476376</v>
      </c>
      <c r="P3020" s="2">
        <f t="shared" si="623"/>
        <v>10714.714594476376</v>
      </c>
    </row>
    <row r="3021" spans="1:16">
      <c r="A3021" s="6">
        <v>4</v>
      </c>
      <c r="B3021" s="6">
        <v>13</v>
      </c>
      <c r="C3021" s="6">
        <v>10</v>
      </c>
      <c r="D3021" s="6">
        <f t="shared" si="611"/>
        <v>27</v>
      </c>
      <c r="E3021" s="5">
        <f t="shared" si="612"/>
        <v>527.07600000000014</v>
      </c>
      <c r="F3021" s="5">
        <f t="shared" si="613"/>
        <v>537.61930749245744</v>
      </c>
      <c r="G3021" s="5">
        <f t="shared" si="614"/>
        <v>509.52187334891573</v>
      </c>
      <c r="H3021" s="5">
        <f t="shared" si="615"/>
        <v>1574.2171808413734</v>
      </c>
      <c r="I3021" s="5">
        <f t="shared" si="616"/>
        <v>720</v>
      </c>
      <c r="J3021" s="5">
        <f t="shared" si="617"/>
        <v>854.21718084137342</v>
      </c>
      <c r="K3021" s="2">
        <f t="shared" si="618"/>
        <v>39830.159389607179</v>
      </c>
      <c r="L3021" s="2">
        <f t="shared" si="619"/>
        <v>89422</v>
      </c>
      <c r="M3021" s="2">
        <f t="shared" si="620"/>
        <v>18040</v>
      </c>
      <c r="N3021" s="6">
        <f t="shared" si="621"/>
        <v>1</v>
      </c>
      <c r="O3021" s="2">
        <f t="shared" si="622"/>
        <v>11551.840610392821</v>
      </c>
      <c r="P3021" s="2">
        <f t="shared" si="623"/>
        <v>11551.840610392821</v>
      </c>
    </row>
    <row r="3022" spans="1:16">
      <c r="A3022" s="6">
        <v>4</v>
      </c>
      <c r="B3022" s="6">
        <v>13</v>
      </c>
      <c r="C3022" s="6">
        <v>11</v>
      </c>
      <c r="D3022" s="6">
        <f t="shared" si="611"/>
        <v>28</v>
      </c>
      <c r="E3022" s="5">
        <f t="shared" si="612"/>
        <v>527.07600000000014</v>
      </c>
      <c r="F3022" s="5">
        <f t="shared" si="613"/>
        <v>537.61930749245744</v>
      </c>
      <c r="G3022" s="5">
        <f t="shared" si="614"/>
        <v>567.47998644235474</v>
      </c>
      <c r="H3022" s="5">
        <f t="shared" si="615"/>
        <v>1632.1752939348125</v>
      </c>
      <c r="I3022" s="5">
        <f t="shared" si="616"/>
        <v>720</v>
      </c>
      <c r="J3022" s="5">
        <f t="shared" si="617"/>
        <v>912.17529393481254</v>
      </c>
      <c r="K3022" s="2">
        <f t="shared" si="618"/>
        <v>40836.376630812716</v>
      </c>
      <c r="L3022" s="2">
        <f t="shared" si="619"/>
        <v>92122</v>
      </c>
      <c r="M3022" s="2">
        <f t="shared" si="620"/>
        <v>18920</v>
      </c>
      <c r="N3022" s="6">
        <f t="shared" si="621"/>
        <v>1</v>
      </c>
      <c r="O3022" s="2">
        <f t="shared" si="622"/>
        <v>12365.623369187284</v>
      </c>
      <c r="P3022" s="2">
        <f t="shared" si="623"/>
        <v>12365.623369187284</v>
      </c>
    </row>
    <row r="3023" spans="1:16">
      <c r="A3023" s="6">
        <v>4</v>
      </c>
      <c r="B3023" s="6">
        <v>13</v>
      </c>
      <c r="C3023" s="6">
        <v>12</v>
      </c>
      <c r="D3023" s="6">
        <f t="shared" si="611"/>
        <v>29</v>
      </c>
      <c r="E3023" s="5">
        <f t="shared" si="612"/>
        <v>527.07600000000014</v>
      </c>
      <c r="F3023" s="5">
        <f t="shared" si="613"/>
        <v>537.61930749245744</v>
      </c>
      <c r="G3023" s="5">
        <f t="shared" si="614"/>
        <v>626.80743957041921</v>
      </c>
      <c r="H3023" s="5">
        <f t="shared" si="615"/>
        <v>1691.502747062877</v>
      </c>
      <c r="I3023" s="5">
        <f t="shared" si="616"/>
        <v>720</v>
      </c>
      <c r="J3023" s="5">
        <f t="shared" si="617"/>
        <v>971.50274706287701</v>
      </c>
      <c r="K3023" s="2">
        <f t="shared" si="618"/>
        <v>41866.367136508285</v>
      </c>
      <c r="L3023" s="2">
        <f t="shared" si="619"/>
        <v>94822</v>
      </c>
      <c r="M3023" s="2">
        <f t="shared" si="620"/>
        <v>19800</v>
      </c>
      <c r="N3023" s="6">
        <f t="shared" si="621"/>
        <v>1</v>
      </c>
      <c r="O3023" s="2">
        <f t="shared" si="622"/>
        <v>13155.632863491715</v>
      </c>
      <c r="P3023" s="2">
        <f t="shared" si="623"/>
        <v>13155.632863491715</v>
      </c>
    </row>
    <row r="3024" spans="1:16">
      <c r="A3024" s="6">
        <v>4</v>
      </c>
      <c r="B3024" s="6">
        <v>13</v>
      </c>
      <c r="C3024" s="6">
        <v>13</v>
      </c>
      <c r="D3024" s="6">
        <f t="shared" si="611"/>
        <v>30</v>
      </c>
      <c r="E3024" s="5">
        <f t="shared" si="612"/>
        <v>527.07600000000014</v>
      </c>
      <c r="F3024" s="5">
        <f t="shared" si="613"/>
        <v>537.61930749245744</v>
      </c>
      <c r="G3024" s="5">
        <f t="shared" si="614"/>
        <v>687.52941027880343</v>
      </c>
      <c r="H3024" s="5">
        <f t="shared" si="615"/>
        <v>1752.2247177712611</v>
      </c>
      <c r="I3024" s="5">
        <f t="shared" si="616"/>
        <v>720</v>
      </c>
      <c r="J3024" s="5">
        <f t="shared" si="617"/>
        <v>1032.2247177712611</v>
      </c>
      <c r="K3024" s="2">
        <f t="shared" si="618"/>
        <v>42920.568016862177</v>
      </c>
      <c r="L3024" s="2">
        <f t="shared" si="619"/>
        <v>97522</v>
      </c>
      <c r="M3024" s="2">
        <f t="shared" si="620"/>
        <v>20680</v>
      </c>
      <c r="N3024" s="6">
        <f t="shared" si="621"/>
        <v>1</v>
      </c>
      <c r="O3024" s="2">
        <f t="shared" si="622"/>
        <v>13921.431983137823</v>
      </c>
      <c r="P3024" s="2">
        <f t="shared" si="623"/>
        <v>13921.431983137823</v>
      </c>
    </row>
    <row r="3025" spans="1:16">
      <c r="A3025" s="6">
        <v>4</v>
      </c>
      <c r="B3025" s="6">
        <v>13</v>
      </c>
      <c r="C3025" s="6">
        <v>14</v>
      </c>
      <c r="D3025" s="6">
        <f t="shared" si="611"/>
        <v>31</v>
      </c>
      <c r="E3025" s="5">
        <f t="shared" si="612"/>
        <v>527.07600000000014</v>
      </c>
      <c r="F3025" s="5">
        <f t="shared" si="613"/>
        <v>537.61930749245744</v>
      </c>
      <c r="G3025" s="5">
        <f t="shared" si="614"/>
        <v>749.67149159246469</v>
      </c>
      <c r="H3025" s="5">
        <f t="shared" si="615"/>
        <v>1814.3667990849224</v>
      </c>
      <c r="I3025" s="5">
        <f t="shared" si="616"/>
        <v>720</v>
      </c>
      <c r="J3025" s="5">
        <f t="shared" si="617"/>
        <v>1094.3667990849224</v>
      </c>
      <c r="K3025" s="2">
        <f t="shared" si="618"/>
        <v>43999.423595224347</v>
      </c>
      <c r="L3025" s="2">
        <f t="shared" si="619"/>
        <v>100222</v>
      </c>
      <c r="M3025" s="2">
        <f t="shared" si="620"/>
        <v>21560</v>
      </c>
      <c r="N3025" s="6">
        <f t="shared" si="621"/>
        <v>1</v>
      </c>
      <c r="O3025" s="2">
        <f t="shared" si="622"/>
        <v>14662.576404775653</v>
      </c>
      <c r="P3025" s="2">
        <f t="shared" si="623"/>
        <v>14662.576404775653</v>
      </c>
    </row>
    <row r="3026" spans="1:16">
      <c r="A3026" s="6">
        <v>4</v>
      </c>
      <c r="B3026" s="6">
        <v>13</v>
      </c>
      <c r="C3026" s="6">
        <v>15</v>
      </c>
      <c r="D3026" s="6">
        <f t="shared" si="611"/>
        <v>32</v>
      </c>
      <c r="E3026" s="5">
        <f t="shared" si="612"/>
        <v>527.07600000000014</v>
      </c>
      <c r="F3026" s="5">
        <f t="shared" si="613"/>
        <v>537.61930749245744</v>
      </c>
      <c r="G3026" s="5">
        <f t="shared" si="614"/>
        <v>813.25969846861108</v>
      </c>
      <c r="H3026" s="5">
        <f t="shared" si="615"/>
        <v>1877.9550059610688</v>
      </c>
      <c r="I3026" s="5">
        <f t="shared" si="616"/>
        <v>720</v>
      </c>
      <c r="J3026" s="5">
        <f t="shared" si="617"/>
        <v>1157.9550059610688</v>
      </c>
      <c r="K3026" s="2">
        <f t="shared" si="618"/>
        <v>45103.385520157448</v>
      </c>
      <c r="L3026" s="2">
        <f t="shared" si="619"/>
        <v>102922</v>
      </c>
      <c r="M3026" s="2">
        <f t="shared" si="620"/>
        <v>22440</v>
      </c>
      <c r="N3026" s="6">
        <f t="shared" si="621"/>
        <v>1</v>
      </c>
      <c r="O3026" s="2">
        <f t="shared" si="622"/>
        <v>15378.614479842552</v>
      </c>
      <c r="P3026" s="2">
        <f t="shared" si="623"/>
        <v>15378.614479842552</v>
      </c>
    </row>
    <row r="3027" spans="1:16">
      <c r="A3027" s="6">
        <v>4</v>
      </c>
      <c r="B3027" s="6">
        <v>13</v>
      </c>
      <c r="C3027" s="6">
        <v>16</v>
      </c>
      <c r="D3027" s="6">
        <f t="shared" si="611"/>
        <v>33</v>
      </c>
      <c r="E3027" s="5">
        <f t="shared" si="612"/>
        <v>527.07600000000014</v>
      </c>
      <c r="F3027" s="5">
        <f t="shared" si="613"/>
        <v>537.61930749245744</v>
      </c>
      <c r="G3027" s="5">
        <f t="shared" si="614"/>
        <v>878.32047434610013</v>
      </c>
      <c r="H3027" s="5">
        <f t="shared" si="615"/>
        <v>1943.0157818385578</v>
      </c>
      <c r="I3027" s="5">
        <f t="shared" si="616"/>
        <v>720</v>
      </c>
      <c r="J3027" s="5">
        <f t="shared" si="617"/>
        <v>1223.0157818385578</v>
      </c>
      <c r="K3027" s="2">
        <f t="shared" si="618"/>
        <v>46232.91287914163</v>
      </c>
      <c r="L3027" s="2">
        <f t="shared" si="619"/>
        <v>105622</v>
      </c>
      <c r="M3027" s="2">
        <f t="shared" si="620"/>
        <v>23320</v>
      </c>
      <c r="N3027" s="6">
        <f t="shared" si="621"/>
        <v>1</v>
      </c>
      <c r="O3027" s="2">
        <f t="shared" si="622"/>
        <v>16069.08712085837</v>
      </c>
      <c r="P3027" s="2">
        <f t="shared" si="623"/>
        <v>16069.08712085837</v>
      </c>
    </row>
    <row r="3028" spans="1:16">
      <c r="A3028" s="6">
        <v>4</v>
      </c>
      <c r="B3028" s="6">
        <v>13</v>
      </c>
      <c r="C3028" s="6">
        <v>17</v>
      </c>
      <c r="D3028" s="6">
        <f t="shared" si="611"/>
        <v>34</v>
      </c>
      <c r="E3028" s="5">
        <f t="shared" si="612"/>
        <v>527.07600000000014</v>
      </c>
      <c r="F3028" s="5">
        <f t="shared" si="613"/>
        <v>537.61930749245744</v>
      </c>
      <c r="G3028" s="5">
        <f t="shared" si="614"/>
        <v>944.88069779264049</v>
      </c>
      <c r="H3028" s="5">
        <f t="shared" si="615"/>
        <v>2009.5760052850983</v>
      </c>
      <c r="I3028" s="5">
        <f t="shared" si="616"/>
        <v>720</v>
      </c>
      <c r="J3028" s="5">
        <f t="shared" si="617"/>
        <v>1289.5760052850983</v>
      </c>
      <c r="K3028" s="2">
        <f t="shared" si="618"/>
        <v>47388.4723139774</v>
      </c>
      <c r="L3028" s="2">
        <f t="shared" si="619"/>
        <v>108322</v>
      </c>
      <c r="M3028" s="2">
        <f t="shared" si="620"/>
        <v>24200</v>
      </c>
      <c r="N3028" s="6">
        <f t="shared" si="621"/>
        <v>1</v>
      </c>
      <c r="O3028" s="2">
        <f t="shared" si="622"/>
        <v>16733.5276860226</v>
      </c>
      <c r="P3028" s="2">
        <f t="shared" si="623"/>
        <v>16733.5276860226</v>
      </c>
    </row>
    <row r="3029" spans="1:16">
      <c r="A3029" s="6">
        <v>4</v>
      </c>
      <c r="B3029" s="6">
        <v>13</v>
      </c>
      <c r="C3029" s="6">
        <v>18</v>
      </c>
      <c r="D3029" s="6">
        <f t="shared" si="611"/>
        <v>35</v>
      </c>
      <c r="E3029" s="5">
        <f t="shared" si="612"/>
        <v>527.07600000000014</v>
      </c>
      <c r="F3029" s="5">
        <f t="shared" si="613"/>
        <v>537.61930749245744</v>
      </c>
      <c r="G3029" s="5">
        <f t="shared" si="614"/>
        <v>1012.9676892512279</v>
      </c>
      <c r="H3029" s="5">
        <f t="shared" si="615"/>
        <v>2077.6629967436857</v>
      </c>
      <c r="I3029" s="5">
        <f t="shared" si="616"/>
        <v>720</v>
      </c>
      <c r="J3029" s="5">
        <f t="shared" si="617"/>
        <v>1357.6629967436857</v>
      </c>
      <c r="K3029" s="2">
        <f t="shared" si="618"/>
        <v>48570.538137911208</v>
      </c>
      <c r="L3029" s="2">
        <f t="shared" si="619"/>
        <v>111022</v>
      </c>
      <c r="M3029" s="2">
        <f t="shared" si="620"/>
        <v>25080</v>
      </c>
      <c r="N3029" s="6">
        <f t="shared" si="621"/>
        <v>1</v>
      </c>
      <c r="O3029" s="2">
        <f t="shared" si="622"/>
        <v>17371.461862088792</v>
      </c>
      <c r="P3029" s="2">
        <f t="shared" si="623"/>
        <v>17371.461862088792</v>
      </c>
    </row>
    <row r="3030" spans="1:16">
      <c r="A3030" s="6">
        <v>4</v>
      </c>
      <c r="B3030" s="6">
        <v>13</v>
      </c>
      <c r="C3030" s="6">
        <v>19</v>
      </c>
      <c r="D3030" s="6">
        <f t="shared" si="611"/>
        <v>36</v>
      </c>
      <c r="E3030" s="5">
        <f t="shared" si="612"/>
        <v>527.07600000000014</v>
      </c>
      <c r="F3030" s="5">
        <f t="shared" si="613"/>
        <v>537.61930749245744</v>
      </c>
      <c r="G3030" s="5">
        <f t="shared" si="614"/>
        <v>1082.6092178872495</v>
      </c>
      <c r="H3030" s="5">
        <f t="shared" si="615"/>
        <v>2147.3045253797072</v>
      </c>
      <c r="I3030" s="5">
        <f t="shared" si="616"/>
        <v>720</v>
      </c>
      <c r="J3030" s="5">
        <f t="shared" si="617"/>
        <v>1427.3045253797072</v>
      </c>
      <c r="K3030" s="2">
        <f t="shared" si="618"/>
        <v>49779.592454508806</v>
      </c>
      <c r="L3030" s="2">
        <f t="shared" si="619"/>
        <v>113722</v>
      </c>
      <c r="M3030" s="2">
        <f t="shared" si="620"/>
        <v>25960</v>
      </c>
      <c r="N3030" s="6">
        <f t="shared" si="621"/>
        <v>1</v>
      </c>
      <c r="O3030" s="2">
        <f t="shared" si="622"/>
        <v>17982.407545491194</v>
      </c>
      <c r="P3030" s="2">
        <f t="shared" si="623"/>
        <v>17982.407545491194</v>
      </c>
    </row>
    <row r="3031" spans="1:16">
      <c r="A3031" s="6">
        <v>4</v>
      </c>
      <c r="B3031" s="6">
        <v>13</v>
      </c>
      <c r="C3031" s="6">
        <v>20</v>
      </c>
      <c r="D3031" s="6">
        <f t="shared" si="611"/>
        <v>37</v>
      </c>
      <c r="E3031" s="5">
        <f t="shared" si="612"/>
        <v>527.07600000000014</v>
      </c>
      <c r="F3031" s="5">
        <f t="shared" si="613"/>
        <v>537.61930749245744</v>
      </c>
      <c r="G3031" s="5">
        <f t="shared" si="614"/>
        <v>1153.8335085377266</v>
      </c>
      <c r="H3031" s="5">
        <f t="shared" si="615"/>
        <v>2218.5288160301843</v>
      </c>
      <c r="I3031" s="5">
        <f t="shared" si="616"/>
        <v>720</v>
      </c>
      <c r="J3031" s="5">
        <f t="shared" si="617"/>
        <v>1498.5288160301843</v>
      </c>
      <c r="K3031" s="2">
        <f t="shared" si="618"/>
        <v>51016.125278301814</v>
      </c>
      <c r="L3031" s="2">
        <f t="shared" si="619"/>
        <v>116422</v>
      </c>
      <c r="M3031" s="2">
        <f t="shared" si="620"/>
        <v>26840</v>
      </c>
      <c r="N3031" s="6">
        <f t="shared" si="621"/>
        <v>1</v>
      </c>
      <c r="O3031" s="2">
        <f t="shared" si="622"/>
        <v>18565.874721698186</v>
      </c>
      <c r="P3031" s="2">
        <f t="shared" si="623"/>
        <v>18565.874721698186</v>
      </c>
    </row>
    <row r="3032" spans="1:16">
      <c r="A3032" s="6">
        <v>4</v>
      </c>
      <c r="B3032" s="6">
        <v>13</v>
      </c>
      <c r="C3032" s="6">
        <v>21</v>
      </c>
      <c r="D3032" s="6">
        <f t="shared" si="611"/>
        <v>38</v>
      </c>
      <c r="E3032" s="5">
        <f t="shared" si="612"/>
        <v>527.07600000000014</v>
      </c>
      <c r="F3032" s="5">
        <f t="shared" si="613"/>
        <v>537.61930749245744</v>
      </c>
      <c r="G3032" s="5">
        <f t="shared" si="614"/>
        <v>1226.6692487641703</v>
      </c>
      <c r="H3032" s="5">
        <f t="shared" si="615"/>
        <v>2291.364556256628</v>
      </c>
      <c r="I3032" s="5">
        <f t="shared" si="616"/>
        <v>720</v>
      </c>
      <c r="J3032" s="5">
        <f t="shared" si="617"/>
        <v>1571.364556256628</v>
      </c>
      <c r="K3032" s="2">
        <f t="shared" si="618"/>
        <v>52280.634657233124</v>
      </c>
      <c r="L3032" s="2">
        <f t="shared" si="619"/>
        <v>119122</v>
      </c>
      <c r="M3032" s="2">
        <f t="shared" si="620"/>
        <v>27720</v>
      </c>
      <c r="N3032" s="6">
        <f t="shared" si="621"/>
        <v>1</v>
      </c>
      <c r="O3032" s="2">
        <f t="shared" si="622"/>
        <v>19121.365342766876</v>
      </c>
      <c r="P3032" s="2">
        <f t="shared" si="623"/>
        <v>19121.365342766876</v>
      </c>
    </row>
    <row r="3033" spans="1:16">
      <c r="A3033" s="6">
        <v>4</v>
      </c>
      <c r="B3033" s="6">
        <v>13</v>
      </c>
      <c r="C3033" s="6">
        <v>22</v>
      </c>
      <c r="D3033" s="6">
        <f t="shared" si="611"/>
        <v>39</v>
      </c>
      <c r="E3033" s="5">
        <f t="shared" si="612"/>
        <v>527.07600000000014</v>
      </c>
      <c r="F3033" s="5">
        <f t="shared" si="613"/>
        <v>537.61930749245744</v>
      </c>
      <c r="G3033" s="5">
        <f t="shared" si="614"/>
        <v>1301.1455960105666</v>
      </c>
      <c r="H3033" s="5">
        <f t="shared" si="615"/>
        <v>2365.8409035030245</v>
      </c>
      <c r="I3033" s="5">
        <f t="shared" si="616"/>
        <v>720</v>
      </c>
      <c r="J3033" s="5">
        <f t="shared" si="617"/>
        <v>1645.8409035030245</v>
      </c>
      <c r="K3033" s="2">
        <f t="shared" si="618"/>
        <v>53573.626796927507</v>
      </c>
      <c r="L3033" s="2">
        <f t="shared" si="619"/>
        <v>121822</v>
      </c>
      <c r="M3033" s="2">
        <f t="shared" si="620"/>
        <v>28600</v>
      </c>
      <c r="N3033" s="6">
        <f t="shared" si="621"/>
        <v>1</v>
      </c>
      <c r="O3033" s="2">
        <f t="shared" si="622"/>
        <v>19648.373203072493</v>
      </c>
      <c r="P3033" s="2">
        <f t="shared" si="623"/>
        <v>19648.373203072493</v>
      </c>
    </row>
    <row r="3034" spans="1:16">
      <c r="A3034" s="6">
        <v>4</v>
      </c>
      <c r="B3034" s="6">
        <v>13</v>
      </c>
      <c r="C3034" s="6">
        <v>23</v>
      </c>
      <c r="D3034" s="6">
        <f t="shared" si="611"/>
        <v>40</v>
      </c>
      <c r="E3034" s="5">
        <f t="shared" si="612"/>
        <v>527.07600000000014</v>
      </c>
      <c r="F3034" s="5">
        <f t="shared" si="613"/>
        <v>537.61930749245744</v>
      </c>
      <c r="G3034" s="5">
        <f t="shared" si="614"/>
        <v>1377.292184868003</v>
      </c>
      <c r="H3034" s="5">
        <f t="shared" si="615"/>
        <v>2441.9874923604607</v>
      </c>
      <c r="I3034" s="5">
        <f t="shared" si="616"/>
        <v>720</v>
      </c>
      <c r="J3034" s="5">
        <f t="shared" si="617"/>
        <v>1721.9874923604607</v>
      </c>
      <c r="K3034" s="2">
        <f t="shared" si="618"/>
        <v>54895.616186813553</v>
      </c>
      <c r="L3034" s="2">
        <f t="shared" si="619"/>
        <v>124522</v>
      </c>
      <c r="M3034" s="2">
        <f t="shared" si="620"/>
        <v>29480</v>
      </c>
      <c r="N3034" s="6">
        <f t="shared" si="621"/>
        <v>1</v>
      </c>
      <c r="O3034" s="2">
        <f t="shared" si="622"/>
        <v>20146.383813186447</v>
      </c>
      <c r="P3034" s="2">
        <f t="shared" si="623"/>
        <v>20146.383813186447</v>
      </c>
    </row>
    <row r="3035" spans="1:16">
      <c r="A3035" s="6">
        <v>4</v>
      </c>
      <c r="B3035" s="6">
        <v>13</v>
      </c>
      <c r="C3035" s="6">
        <v>24</v>
      </c>
      <c r="D3035" s="6">
        <f t="shared" si="611"/>
        <v>41</v>
      </c>
      <c r="E3035" s="5">
        <f t="shared" si="612"/>
        <v>527.07600000000014</v>
      </c>
      <c r="F3035" s="5">
        <f t="shared" si="613"/>
        <v>537.61930749245744</v>
      </c>
      <c r="G3035" s="5">
        <f t="shared" si="614"/>
        <v>1455.1391344474989</v>
      </c>
      <c r="H3035" s="5">
        <f t="shared" si="615"/>
        <v>2519.8344419399564</v>
      </c>
      <c r="I3035" s="5">
        <f t="shared" si="616"/>
        <v>720</v>
      </c>
      <c r="J3035" s="5">
        <f t="shared" si="617"/>
        <v>1799.8344419399564</v>
      </c>
      <c r="K3035" s="2">
        <f t="shared" si="618"/>
        <v>56247.125728124243</v>
      </c>
      <c r="L3035" s="2">
        <f t="shared" si="619"/>
        <v>127222</v>
      </c>
      <c r="M3035" s="2">
        <f t="shared" si="620"/>
        <v>30360</v>
      </c>
      <c r="N3035" s="6">
        <f t="shared" si="621"/>
        <v>1</v>
      </c>
      <c r="O3035" s="2">
        <f t="shared" si="622"/>
        <v>20614.874271875757</v>
      </c>
      <c r="P3035" s="2">
        <f t="shared" si="623"/>
        <v>20614.874271875757</v>
      </c>
    </row>
    <row r="3036" spans="1:16">
      <c r="A3036" s="6">
        <v>4</v>
      </c>
      <c r="B3036" s="6">
        <v>13</v>
      </c>
      <c r="C3036" s="6">
        <v>25</v>
      </c>
      <c r="D3036" s="6">
        <f t="shared" si="611"/>
        <v>42</v>
      </c>
      <c r="E3036" s="5">
        <f t="shared" si="612"/>
        <v>527.07600000000014</v>
      </c>
      <c r="F3036" s="5">
        <f t="shared" si="613"/>
        <v>537.61930749245744</v>
      </c>
      <c r="G3036" s="5">
        <f t="shared" si="614"/>
        <v>1534.7170558625965</v>
      </c>
      <c r="H3036" s="5">
        <f t="shared" si="615"/>
        <v>2599.4123633550544</v>
      </c>
      <c r="I3036" s="5">
        <f t="shared" si="616"/>
        <v>720</v>
      </c>
      <c r="J3036" s="5">
        <f t="shared" si="617"/>
        <v>1879.4123633550544</v>
      </c>
      <c r="K3036" s="2">
        <f t="shared" si="618"/>
        <v>57628.686863803028</v>
      </c>
      <c r="L3036" s="2">
        <f t="shared" si="619"/>
        <v>129922</v>
      </c>
      <c r="M3036" s="2">
        <f t="shared" si="620"/>
        <v>31240</v>
      </c>
      <c r="N3036" s="6">
        <f t="shared" si="621"/>
        <v>1</v>
      </c>
      <c r="O3036" s="2">
        <f t="shared" si="622"/>
        <v>21053.313136196972</v>
      </c>
      <c r="P3036" s="2">
        <f t="shared" si="623"/>
        <v>21053.313136196972</v>
      </c>
    </row>
    <row r="3037" spans="1:16">
      <c r="A3037" s="6">
        <v>4</v>
      </c>
      <c r="B3037" s="6">
        <v>13</v>
      </c>
      <c r="C3037" s="6">
        <v>26</v>
      </c>
      <c r="D3037" s="6">
        <f t="shared" si="611"/>
        <v>43</v>
      </c>
      <c r="E3037" s="5">
        <f t="shared" si="612"/>
        <v>527.07600000000014</v>
      </c>
      <c r="F3037" s="5">
        <f t="shared" si="613"/>
        <v>537.61930749245744</v>
      </c>
      <c r="G3037" s="5">
        <f t="shared" si="614"/>
        <v>1616.0570598233144</v>
      </c>
      <c r="H3037" s="5">
        <f t="shared" si="615"/>
        <v>2680.7523673157721</v>
      </c>
      <c r="I3037" s="5">
        <f t="shared" si="616"/>
        <v>720</v>
      </c>
      <c r="J3037" s="5">
        <f t="shared" si="617"/>
        <v>1960.7523673157721</v>
      </c>
      <c r="K3037" s="2">
        <f t="shared" si="618"/>
        <v>59040.839710343265</v>
      </c>
      <c r="L3037" s="2">
        <f t="shared" si="619"/>
        <v>132622</v>
      </c>
      <c r="M3037" s="2">
        <f t="shared" si="620"/>
        <v>32120</v>
      </c>
      <c r="N3037" s="6">
        <f t="shared" si="621"/>
        <v>1</v>
      </c>
      <c r="O3037" s="2">
        <f t="shared" si="622"/>
        <v>21461.160289656735</v>
      </c>
      <c r="P3037" s="2">
        <f t="shared" si="623"/>
        <v>21461.160289656735</v>
      </c>
    </row>
    <row r="3038" spans="1:16">
      <c r="A3038" s="6">
        <v>4</v>
      </c>
      <c r="B3038" s="6">
        <v>13</v>
      </c>
      <c r="C3038" s="6">
        <v>27</v>
      </c>
      <c r="D3038" s="6">
        <f t="shared" si="611"/>
        <v>44</v>
      </c>
      <c r="E3038" s="5">
        <f t="shared" si="612"/>
        <v>527.07600000000014</v>
      </c>
      <c r="F3038" s="5">
        <f t="shared" si="613"/>
        <v>537.61930749245744</v>
      </c>
      <c r="G3038" s="5">
        <f t="shared" si="614"/>
        <v>1699.1907643430709</v>
      </c>
      <c r="H3038" s="5">
        <f t="shared" si="615"/>
        <v>2763.8860718355286</v>
      </c>
      <c r="I3038" s="5">
        <f t="shared" si="616"/>
        <v>720</v>
      </c>
      <c r="J3038" s="5">
        <f t="shared" si="617"/>
        <v>2043.8860718355286</v>
      </c>
      <c r="K3038" s="2">
        <f t="shared" si="618"/>
        <v>60484.133191589041</v>
      </c>
      <c r="L3038" s="2">
        <f t="shared" si="619"/>
        <v>135322</v>
      </c>
      <c r="M3038" s="2">
        <f t="shared" si="620"/>
        <v>33000</v>
      </c>
      <c r="N3038" s="6">
        <f t="shared" si="621"/>
        <v>1</v>
      </c>
      <c r="O3038" s="2">
        <f t="shared" si="622"/>
        <v>21837.866808410959</v>
      </c>
      <c r="P3038" s="2">
        <f t="shared" si="623"/>
        <v>21837.866808410959</v>
      </c>
    </row>
    <row r="3039" spans="1:16">
      <c r="A3039" s="6">
        <v>4</v>
      </c>
      <c r="B3039" s="6">
        <v>13</v>
      </c>
      <c r="C3039" s="6">
        <v>28</v>
      </c>
      <c r="D3039" s="6">
        <f t="shared" si="611"/>
        <v>45</v>
      </c>
      <c r="E3039" s="5">
        <f t="shared" si="612"/>
        <v>527.07600000000014</v>
      </c>
      <c r="F3039" s="5">
        <f t="shared" si="613"/>
        <v>537.61930749245744</v>
      </c>
      <c r="G3039" s="5">
        <f t="shared" si="614"/>
        <v>1784.1503025602246</v>
      </c>
      <c r="H3039" s="5">
        <f t="shared" si="615"/>
        <v>2848.8456100526823</v>
      </c>
      <c r="I3039" s="5">
        <f t="shared" si="616"/>
        <v>720</v>
      </c>
      <c r="J3039" s="5">
        <f t="shared" si="617"/>
        <v>2128.8456100526823</v>
      </c>
      <c r="K3039" s="2">
        <f t="shared" si="618"/>
        <v>61959.125174525732</v>
      </c>
      <c r="L3039" s="2">
        <f t="shared" si="619"/>
        <v>138022</v>
      </c>
      <c r="M3039" s="2">
        <f t="shared" si="620"/>
        <v>33880</v>
      </c>
      <c r="N3039" s="6">
        <f t="shared" si="621"/>
        <v>1</v>
      </c>
      <c r="O3039" s="2">
        <f t="shared" si="622"/>
        <v>22182.874825474268</v>
      </c>
      <c r="P3039" s="2">
        <f t="shared" si="623"/>
        <v>22182.874825474268</v>
      </c>
    </row>
    <row r="3040" spans="1:16">
      <c r="A3040" s="6">
        <v>4</v>
      </c>
      <c r="B3040" s="6">
        <v>13</v>
      </c>
      <c r="C3040" s="6">
        <v>29</v>
      </c>
      <c r="D3040" s="6">
        <f t="shared" si="611"/>
        <v>46</v>
      </c>
      <c r="E3040" s="5">
        <f t="shared" si="612"/>
        <v>527.07600000000014</v>
      </c>
      <c r="F3040" s="5">
        <f t="shared" si="613"/>
        <v>537.61930749245744</v>
      </c>
      <c r="G3040" s="5">
        <f t="shared" si="614"/>
        <v>1870.9683306758782</v>
      </c>
      <c r="H3040" s="5">
        <f t="shared" si="615"/>
        <v>2935.6636381683356</v>
      </c>
      <c r="I3040" s="5">
        <f t="shared" si="616"/>
        <v>720</v>
      </c>
      <c r="J3040" s="5">
        <f t="shared" si="617"/>
        <v>2215.6636381683356</v>
      </c>
      <c r="K3040" s="2">
        <f t="shared" si="618"/>
        <v>63466.382607089159</v>
      </c>
      <c r="L3040" s="2">
        <f t="shared" si="619"/>
        <v>140722</v>
      </c>
      <c r="M3040" s="2">
        <f t="shared" si="620"/>
        <v>34760</v>
      </c>
      <c r="N3040" s="6">
        <f t="shared" si="621"/>
        <v>1</v>
      </c>
      <c r="O3040" s="2">
        <f t="shared" si="622"/>
        <v>22495.617392910841</v>
      </c>
      <c r="P3040" s="2">
        <f t="shared" si="623"/>
        <v>22495.617392910841</v>
      </c>
    </row>
    <row r="3041" spans="1:16">
      <c r="A3041" s="6">
        <v>4</v>
      </c>
      <c r="B3041" s="6">
        <v>13</v>
      </c>
      <c r="C3041" s="6">
        <v>30</v>
      </c>
      <c r="D3041" s="6">
        <f t="shared" si="611"/>
        <v>47</v>
      </c>
      <c r="E3041" s="5">
        <f t="shared" si="612"/>
        <v>527.07600000000014</v>
      </c>
      <c r="F3041" s="5">
        <f t="shared" si="613"/>
        <v>537.61930749245744</v>
      </c>
      <c r="G3041" s="5">
        <f t="shared" si="614"/>
        <v>1959.6780360096488</v>
      </c>
      <c r="H3041" s="5">
        <f t="shared" si="615"/>
        <v>3024.3733435021068</v>
      </c>
      <c r="I3041" s="5">
        <f t="shared" si="616"/>
        <v>720</v>
      </c>
      <c r="J3041" s="5">
        <f t="shared" si="617"/>
        <v>2304.3733435021068</v>
      </c>
      <c r="K3041" s="2">
        <f t="shared" si="618"/>
        <v>65006.481658022683</v>
      </c>
      <c r="L3041" s="2">
        <f t="shared" si="619"/>
        <v>143422</v>
      </c>
      <c r="M3041" s="2">
        <f t="shared" si="620"/>
        <v>35640</v>
      </c>
      <c r="N3041" s="6">
        <f t="shared" si="621"/>
        <v>1</v>
      </c>
      <c r="O3041" s="2">
        <f t="shared" si="622"/>
        <v>22775.518341977317</v>
      </c>
      <c r="P3041" s="2">
        <f t="shared" si="623"/>
        <v>22775.518341977317</v>
      </c>
    </row>
    <row r="3042" spans="1:16">
      <c r="A3042" s="6">
        <v>4</v>
      </c>
      <c r="B3042" s="6">
        <v>14</v>
      </c>
      <c r="C3042" s="6">
        <v>0</v>
      </c>
      <c r="D3042" s="6">
        <f t="shared" si="611"/>
        <v>18</v>
      </c>
      <c r="E3042" s="5">
        <f t="shared" si="612"/>
        <v>527.07600000000014</v>
      </c>
      <c r="F3042" s="5">
        <f t="shared" si="613"/>
        <v>593.44900480898184</v>
      </c>
      <c r="G3042" s="5">
        <f t="shared" si="614"/>
        <v>0</v>
      </c>
      <c r="H3042" s="5">
        <f t="shared" si="615"/>
        <v>1120.525004808982</v>
      </c>
      <c r="I3042" s="5">
        <f t="shared" si="616"/>
        <v>720</v>
      </c>
      <c r="J3042" s="5">
        <f t="shared" si="617"/>
        <v>400.52500480898198</v>
      </c>
      <c r="K3042" s="2">
        <f t="shared" si="618"/>
        <v>31953.559111267048</v>
      </c>
      <c r="L3042" s="2">
        <f t="shared" si="619"/>
        <v>64516</v>
      </c>
      <c r="M3042" s="2">
        <f t="shared" si="620"/>
        <v>9680</v>
      </c>
      <c r="N3042" s="6">
        <f t="shared" si="621"/>
        <v>1</v>
      </c>
      <c r="O3042" s="2">
        <f t="shared" si="622"/>
        <v>2882.4408887329519</v>
      </c>
      <c r="P3042" s="2">
        <f t="shared" si="623"/>
        <v>2882.4408887329519</v>
      </c>
    </row>
    <row r="3043" spans="1:16">
      <c r="A3043" s="6">
        <v>4</v>
      </c>
      <c r="B3043" s="6">
        <v>14</v>
      </c>
      <c r="C3043" s="6">
        <v>1</v>
      </c>
      <c r="D3043" s="6">
        <f t="shared" si="611"/>
        <v>19</v>
      </c>
      <c r="E3043" s="5">
        <f t="shared" si="612"/>
        <v>527.07600000000014</v>
      </c>
      <c r="F3043" s="5">
        <f t="shared" si="613"/>
        <v>593.44900480898184</v>
      </c>
      <c r="G3043" s="5">
        <f t="shared" si="614"/>
        <v>45.5625</v>
      </c>
      <c r="H3043" s="5">
        <f t="shared" si="615"/>
        <v>1166.087504808982</v>
      </c>
      <c r="I3043" s="5">
        <f t="shared" si="616"/>
        <v>720</v>
      </c>
      <c r="J3043" s="5">
        <f t="shared" si="617"/>
        <v>446.08750480898198</v>
      </c>
      <c r="K3043" s="2">
        <f t="shared" si="618"/>
        <v>32744.574736267048</v>
      </c>
      <c r="L3043" s="2">
        <f t="shared" si="619"/>
        <v>67216</v>
      </c>
      <c r="M3043" s="2">
        <f t="shared" si="620"/>
        <v>10560</v>
      </c>
      <c r="N3043" s="6">
        <f t="shared" si="621"/>
        <v>1</v>
      </c>
      <c r="O3043" s="2">
        <f t="shared" si="622"/>
        <v>3911.4252637329519</v>
      </c>
      <c r="P3043" s="2">
        <f t="shared" si="623"/>
        <v>3911.4252637329519</v>
      </c>
    </row>
    <row r="3044" spans="1:16">
      <c r="A3044" s="6">
        <v>4</v>
      </c>
      <c r="B3044" s="6">
        <v>14</v>
      </c>
      <c r="C3044" s="6">
        <v>2</v>
      </c>
      <c r="D3044" s="6">
        <f t="shared" si="611"/>
        <v>20</v>
      </c>
      <c r="E3044" s="5">
        <f t="shared" si="612"/>
        <v>527.07600000000014</v>
      </c>
      <c r="F3044" s="5">
        <f t="shared" si="613"/>
        <v>593.44900480898184</v>
      </c>
      <c r="G3044" s="5">
        <f t="shared" si="614"/>
        <v>92.264062499999994</v>
      </c>
      <c r="H3044" s="5">
        <f t="shared" si="615"/>
        <v>1212.7890673089819</v>
      </c>
      <c r="I3044" s="5">
        <f t="shared" si="616"/>
        <v>720</v>
      </c>
      <c r="J3044" s="5">
        <f t="shared" si="617"/>
        <v>492.78906730898188</v>
      </c>
      <c r="K3044" s="2">
        <f t="shared" si="618"/>
        <v>33555.365751892044</v>
      </c>
      <c r="L3044" s="2">
        <f t="shared" si="619"/>
        <v>69916</v>
      </c>
      <c r="M3044" s="2">
        <f t="shared" si="620"/>
        <v>11440</v>
      </c>
      <c r="N3044" s="6">
        <f t="shared" si="621"/>
        <v>1</v>
      </c>
      <c r="O3044" s="2">
        <f t="shared" si="622"/>
        <v>4920.6342481079555</v>
      </c>
      <c r="P3044" s="2">
        <f t="shared" si="623"/>
        <v>4920.6342481079555</v>
      </c>
    </row>
    <row r="3045" spans="1:16">
      <c r="A3045" s="6">
        <v>4</v>
      </c>
      <c r="B3045" s="6">
        <v>14</v>
      </c>
      <c r="C3045" s="6">
        <v>3</v>
      </c>
      <c r="D3045" s="6">
        <f t="shared" si="611"/>
        <v>21</v>
      </c>
      <c r="E3045" s="5">
        <f t="shared" si="612"/>
        <v>527.07600000000014</v>
      </c>
      <c r="F3045" s="5">
        <f t="shared" si="613"/>
        <v>593.44900480898184</v>
      </c>
      <c r="G3045" s="5">
        <f t="shared" si="614"/>
        <v>140.12604492187498</v>
      </c>
      <c r="H3045" s="5">
        <f t="shared" si="615"/>
        <v>1260.651049730857</v>
      </c>
      <c r="I3045" s="5">
        <f t="shared" si="616"/>
        <v>720</v>
      </c>
      <c r="J3045" s="5">
        <f t="shared" si="617"/>
        <v>540.65104973085704</v>
      </c>
      <c r="K3045" s="2">
        <f t="shared" si="618"/>
        <v>34386.302946716271</v>
      </c>
      <c r="L3045" s="2">
        <f t="shared" si="619"/>
        <v>72616</v>
      </c>
      <c r="M3045" s="2">
        <f t="shared" si="620"/>
        <v>12320</v>
      </c>
      <c r="N3045" s="6">
        <f t="shared" si="621"/>
        <v>1</v>
      </c>
      <c r="O3045" s="2">
        <f t="shared" si="622"/>
        <v>5909.6970532837295</v>
      </c>
      <c r="P3045" s="2">
        <f t="shared" si="623"/>
        <v>5909.6970532837295</v>
      </c>
    </row>
    <row r="3046" spans="1:16">
      <c r="A3046" s="6">
        <v>4</v>
      </c>
      <c r="B3046" s="6">
        <v>14</v>
      </c>
      <c r="C3046" s="6">
        <v>4</v>
      </c>
      <c r="D3046" s="6">
        <f t="shared" si="611"/>
        <v>22</v>
      </c>
      <c r="E3046" s="5">
        <f t="shared" si="612"/>
        <v>527.07600000000014</v>
      </c>
      <c r="F3046" s="5">
        <f t="shared" si="613"/>
        <v>593.44900480898184</v>
      </c>
      <c r="G3046" s="5">
        <f t="shared" si="614"/>
        <v>189.17016064453125</v>
      </c>
      <c r="H3046" s="5">
        <f t="shared" si="615"/>
        <v>1309.6951654535133</v>
      </c>
      <c r="I3046" s="5">
        <f t="shared" si="616"/>
        <v>720</v>
      </c>
      <c r="J3046" s="5">
        <f t="shared" si="617"/>
        <v>589.69516545351325</v>
      </c>
      <c r="K3046" s="2">
        <f t="shared" si="618"/>
        <v>35237.763289123497</v>
      </c>
      <c r="L3046" s="2">
        <f t="shared" si="619"/>
        <v>75316</v>
      </c>
      <c r="M3046" s="2">
        <f t="shared" si="620"/>
        <v>13200</v>
      </c>
      <c r="N3046" s="6">
        <f t="shared" si="621"/>
        <v>1</v>
      </c>
      <c r="O3046" s="2">
        <f t="shared" si="622"/>
        <v>6878.2367108765029</v>
      </c>
      <c r="P3046" s="2">
        <f t="shared" si="623"/>
        <v>6878.2367108765029</v>
      </c>
    </row>
    <row r="3047" spans="1:16">
      <c r="A3047" s="6">
        <v>4</v>
      </c>
      <c r="B3047" s="6">
        <v>14</v>
      </c>
      <c r="C3047" s="6">
        <v>5</v>
      </c>
      <c r="D3047" s="6">
        <f t="shared" si="611"/>
        <v>23</v>
      </c>
      <c r="E3047" s="5">
        <f t="shared" si="612"/>
        <v>527.07600000000014</v>
      </c>
      <c r="F3047" s="5">
        <f t="shared" si="613"/>
        <v>593.44900480898184</v>
      </c>
      <c r="G3047" s="5">
        <f t="shared" si="614"/>
        <v>239.41848456573481</v>
      </c>
      <c r="H3047" s="5">
        <f t="shared" si="615"/>
        <v>1359.9434893747168</v>
      </c>
      <c r="I3047" s="5">
        <f t="shared" si="616"/>
        <v>720</v>
      </c>
      <c r="J3047" s="5">
        <f t="shared" si="617"/>
        <v>639.94348937471682</v>
      </c>
      <c r="K3047" s="2">
        <f t="shared" si="618"/>
        <v>36110.130023866615</v>
      </c>
      <c r="L3047" s="2">
        <f t="shared" si="619"/>
        <v>78016</v>
      </c>
      <c r="M3047" s="2">
        <f t="shared" si="620"/>
        <v>14080</v>
      </c>
      <c r="N3047" s="6">
        <f t="shared" si="621"/>
        <v>1</v>
      </c>
      <c r="O3047" s="2">
        <f t="shared" si="622"/>
        <v>7825.8699761333846</v>
      </c>
      <c r="P3047" s="2">
        <f t="shared" si="623"/>
        <v>7825.8699761333846</v>
      </c>
    </row>
    <row r="3048" spans="1:16">
      <c r="A3048" s="6">
        <v>4</v>
      </c>
      <c r="B3048" s="6">
        <v>14</v>
      </c>
      <c r="C3048" s="6">
        <v>6</v>
      </c>
      <c r="D3048" s="6">
        <f t="shared" si="611"/>
        <v>24</v>
      </c>
      <c r="E3048" s="5">
        <f t="shared" si="612"/>
        <v>527.07600000000014</v>
      </c>
      <c r="F3048" s="5">
        <f t="shared" si="613"/>
        <v>593.44900480898184</v>
      </c>
      <c r="G3048" s="5">
        <f t="shared" si="614"/>
        <v>290.89345874736784</v>
      </c>
      <c r="H3048" s="5">
        <f t="shared" si="615"/>
        <v>1411.4184635563497</v>
      </c>
      <c r="I3048" s="5">
        <f t="shared" si="616"/>
        <v>720</v>
      </c>
      <c r="J3048" s="5">
        <f t="shared" si="617"/>
        <v>691.41846355634971</v>
      </c>
      <c r="K3048" s="2">
        <f t="shared" si="618"/>
        <v>37003.792770075517</v>
      </c>
      <c r="L3048" s="2">
        <f t="shared" si="619"/>
        <v>80716</v>
      </c>
      <c r="M3048" s="2">
        <f t="shared" si="620"/>
        <v>14960</v>
      </c>
      <c r="N3048" s="6">
        <f t="shared" si="621"/>
        <v>1</v>
      </c>
      <c r="O3048" s="2">
        <f t="shared" si="622"/>
        <v>8752.2072299244828</v>
      </c>
      <c r="P3048" s="2">
        <f t="shared" si="623"/>
        <v>8752.2072299244828</v>
      </c>
    </row>
    <row r="3049" spans="1:16">
      <c r="A3049" s="6">
        <v>4</v>
      </c>
      <c r="B3049" s="6">
        <v>14</v>
      </c>
      <c r="C3049" s="6">
        <v>7</v>
      </c>
      <c r="D3049" s="6">
        <f t="shared" si="611"/>
        <v>25</v>
      </c>
      <c r="E3049" s="5">
        <f t="shared" si="612"/>
        <v>527.07600000000014</v>
      </c>
      <c r="F3049" s="5">
        <f t="shared" si="613"/>
        <v>593.44900480898184</v>
      </c>
      <c r="G3049" s="5">
        <f t="shared" si="614"/>
        <v>343.61789814532818</v>
      </c>
      <c r="H3049" s="5">
        <f t="shared" si="615"/>
        <v>1464.1429029543101</v>
      </c>
      <c r="I3049" s="5">
        <f t="shared" si="616"/>
        <v>720</v>
      </c>
      <c r="J3049" s="5">
        <f t="shared" si="617"/>
        <v>744.1429029543101</v>
      </c>
      <c r="K3049" s="2">
        <f t="shared" si="618"/>
        <v>37919.147620734548</v>
      </c>
      <c r="L3049" s="2">
        <f t="shared" si="619"/>
        <v>83416</v>
      </c>
      <c r="M3049" s="2">
        <f t="shared" si="620"/>
        <v>15840</v>
      </c>
      <c r="N3049" s="6">
        <f t="shared" si="621"/>
        <v>1</v>
      </c>
      <c r="O3049" s="2">
        <f t="shared" si="622"/>
        <v>9656.8523792654523</v>
      </c>
      <c r="P3049" s="2">
        <f t="shared" si="623"/>
        <v>9656.8523792654523</v>
      </c>
    </row>
    <row r="3050" spans="1:16">
      <c r="A3050" s="6">
        <v>4</v>
      </c>
      <c r="B3050" s="6">
        <v>14</v>
      </c>
      <c r="C3050" s="6">
        <v>8</v>
      </c>
      <c r="D3050" s="6">
        <f t="shared" si="611"/>
        <v>26</v>
      </c>
      <c r="E3050" s="5">
        <f t="shared" si="612"/>
        <v>527.07600000000014</v>
      </c>
      <c r="F3050" s="5">
        <f t="shared" si="613"/>
        <v>593.44900480898184</v>
      </c>
      <c r="G3050" s="5">
        <f t="shared" si="614"/>
        <v>397.61499642530839</v>
      </c>
      <c r="H3050" s="5">
        <f t="shared" si="615"/>
        <v>1518.1400012342904</v>
      </c>
      <c r="I3050" s="5">
        <f t="shared" si="616"/>
        <v>720</v>
      </c>
      <c r="J3050" s="5">
        <f t="shared" si="617"/>
        <v>798.14000123429037</v>
      </c>
      <c r="K3050" s="2">
        <f t="shared" si="618"/>
        <v>38856.597243650875</v>
      </c>
      <c r="L3050" s="2">
        <f t="shared" si="619"/>
        <v>86116</v>
      </c>
      <c r="M3050" s="2">
        <f t="shared" si="620"/>
        <v>16720</v>
      </c>
      <c r="N3050" s="6">
        <f t="shared" si="621"/>
        <v>1</v>
      </c>
      <c r="O3050" s="2">
        <f t="shared" si="622"/>
        <v>10539.402756349125</v>
      </c>
      <c r="P3050" s="2">
        <f t="shared" si="623"/>
        <v>10539.402756349125</v>
      </c>
    </row>
    <row r="3051" spans="1:16">
      <c r="A3051" s="6">
        <v>4</v>
      </c>
      <c r="B3051" s="6">
        <v>14</v>
      </c>
      <c r="C3051" s="6">
        <v>9</v>
      </c>
      <c r="D3051" s="6">
        <f t="shared" si="611"/>
        <v>27</v>
      </c>
      <c r="E3051" s="5">
        <f t="shared" si="612"/>
        <v>527.07600000000014</v>
      </c>
      <c r="F3051" s="5">
        <f t="shared" si="613"/>
        <v>593.44900480898184</v>
      </c>
      <c r="G3051" s="5">
        <f t="shared" si="614"/>
        <v>452.90833186570285</v>
      </c>
      <c r="H3051" s="5">
        <f t="shared" si="615"/>
        <v>1573.4333366746848</v>
      </c>
      <c r="I3051" s="5">
        <f t="shared" si="616"/>
        <v>720</v>
      </c>
      <c r="J3051" s="5">
        <f t="shared" si="617"/>
        <v>853.43333667468482</v>
      </c>
      <c r="K3051" s="2">
        <f t="shared" si="618"/>
        <v>39816.5509839355</v>
      </c>
      <c r="L3051" s="2">
        <f t="shared" si="619"/>
        <v>88816</v>
      </c>
      <c r="M3051" s="2">
        <f t="shared" si="620"/>
        <v>17600</v>
      </c>
      <c r="N3051" s="6">
        <f t="shared" si="621"/>
        <v>1</v>
      </c>
      <c r="O3051" s="2">
        <f t="shared" si="622"/>
        <v>11399.4490160645</v>
      </c>
      <c r="P3051" s="2">
        <f t="shared" si="623"/>
        <v>11399.4490160645</v>
      </c>
    </row>
    <row r="3052" spans="1:16">
      <c r="A3052" s="6">
        <v>4</v>
      </c>
      <c r="B3052" s="6">
        <v>14</v>
      </c>
      <c r="C3052" s="6">
        <v>10</v>
      </c>
      <c r="D3052" s="6">
        <f t="shared" si="611"/>
        <v>28</v>
      </c>
      <c r="E3052" s="5">
        <f t="shared" si="612"/>
        <v>527.07600000000014</v>
      </c>
      <c r="F3052" s="5">
        <f t="shared" si="613"/>
        <v>593.44900480898184</v>
      </c>
      <c r="G3052" s="5">
        <f t="shared" si="614"/>
        <v>509.52187334891573</v>
      </c>
      <c r="H3052" s="5">
        <f t="shared" si="615"/>
        <v>1630.0468781578977</v>
      </c>
      <c r="I3052" s="5">
        <f t="shared" si="616"/>
        <v>720</v>
      </c>
      <c r="J3052" s="5">
        <f t="shared" si="617"/>
        <v>910.04687815789771</v>
      </c>
      <c r="K3052" s="2">
        <f t="shared" si="618"/>
        <v>40799.424968019055</v>
      </c>
      <c r="L3052" s="2">
        <f t="shared" si="619"/>
        <v>91516</v>
      </c>
      <c r="M3052" s="2">
        <f t="shared" si="620"/>
        <v>18480</v>
      </c>
      <c r="N3052" s="6">
        <f t="shared" si="621"/>
        <v>1</v>
      </c>
      <c r="O3052" s="2">
        <f t="shared" si="622"/>
        <v>12236.575031980945</v>
      </c>
      <c r="P3052" s="2">
        <f t="shared" si="623"/>
        <v>12236.575031980945</v>
      </c>
    </row>
    <row r="3053" spans="1:16">
      <c r="A3053" s="6">
        <v>4</v>
      </c>
      <c r="B3053" s="6">
        <v>14</v>
      </c>
      <c r="C3053" s="6">
        <v>11</v>
      </c>
      <c r="D3053" s="6">
        <f t="shared" si="611"/>
        <v>29</v>
      </c>
      <c r="E3053" s="5">
        <f t="shared" si="612"/>
        <v>527.07600000000014</v>
      </c>
      <c r="F3053" s="5">
        <f t="shared" si="613"/>
        <v>593.44900480898184</v>
      </c>
      <c r="G3053" s="5">
        <f t="shared" si="614"/>
        <v>567.47998644235474</v>
      </c>
      <c r="H3053" s="5">
        <f t="shared" si="615"/>
        <v>1688.0049912513368</v>
      </c>
      <c r="I3053" s="5">
        <f t="shared" si="616"/>
        <v>720</v>
      </c>
      <c r="J3053" s="5">
        <f t="shared" si="617"/>
        <v>968.00499125133683</v>
      </c>
      <c r="K3053" s="2">
        <f t="shared" si="618"/>
        <v>41805.642209224592</v>
      </c>
      <c r="L3053" s="2">
        <f t="shared" si="619"/>
        <v>94216</v>
      </c>
      <c r="M3053" s="2">
        <f t="shared" si="620"/>
        <v>19360</v>
      </c>
      <c r="N3053" s="6">
        <f t="shared" si="621"/>
        <v>1</v>
      </c>
      <c r="O3053" s="2">
        <f t="shared" si="622"/>
        <v>13050.357790775408</v>
      </c>
      <c r="P3053" s="2">
        <f t="shared" si="623"/>
        <v>13050.357790775408</v>
      </c>
    </row>
    <row r="3054" spans="1:16">
      <c r="A3054" s="6">
        <v>4</v>
      </c>
      <c r="B3054" s="6">
        <v>14</v>
      </c>
      <c r="C3054" s="6">
        <v>12</v>
      </c>
      <c r="D3054" s="6">
        <f t="shared" si="611"/>
        <v>30</v>
      </c>
      <c r="E3054" s="5">
        <f t="shared" si="612"/>
        <v>527.07600000000014</v>
      </c>
      <c r="F3054" s="5">
        <f t="shared" si="613"/>
        <v>593.44900480898184</v>
      </c>
      <c r="G3054" s="5">
        <f t="shared" si="614"/>
        <v>626.80743957041921</v>
      </c>
      <c r="H3054" s="5">
        <f t="shared" si="615"/>
        <v>1747.3324443794013</v>
      </c>
      <c r="I3054" s="5">
        <f t="shared" si="616"/>
        <v>720</v>
      </c>
      <c r="J3054" s="5">
        <f t="shared" si="617"/>
        <v>1027.3324443794013</v>
      </c>
      <c r="K3054" s="2">
        <f t="shared" si="618"/>
        <v>42835.632714920161</v>
      </c>
      <c r="L3054" s="2">
        <f t="shared" si="619"/>
        <v>96916</v>
      </c>
      <c r="M3054" s="2">
        <f t="shared" si="620"/>
        <v>20240</v>
      </c>
      <c r="N3054" s="6">
        <f t="shared" si="621"/>
        <v>1</v>
      </c>
      <c r="O3054" s="2">
        <f t="shared" si="622"/>
        <v>13840.367285079839</v>
      </c>
      <c r="P3054" s="2">
        <f t="shared" si="623"/>
        <v>13840.367285079839</v>
      </c>
    </row>
    <row r="3055" spans="1:16">
      <c r="A3055" s="6">
        <v>4</v>
      </c>
      <c r="B3055" s="6">
        <v>14</v>
      </c>
      <c r="C3055" s="6">
        <v>13</v>
      </c>
      <c r="D3055" s="6">
        <f t="shared" si="611"/>
        <v>31</v>
      </c>
      <c r="E3055" s="5">
        <f t="shared" si="612"/>
        <v>527.07600000000014</v>
      </c>
      <c r="F3055" s="5">
        <f t="shared" si="613"/>
        <v>593.44900480898184</v>
      </c>
      <c r="G3055" s="5">
        <f t="shared" si="614"/>
        <v>687.52941027880343</v>
      </c>
      <c r="H3055" s="5">
        <f t="shared" si="615"/>
        <v>1808.0544150877854</v>
      </c>
      <c r="I3055" s="5">
        <f t="shared" si="616"/>
        <v>720</v>
      </c>
      <c r="J3055" s="5">
        <f t="shared" si="617"/>
        <v>1088.0544150877854</v>
      </c>
      <c r="K3055" s="2">
        <f t="shared" si="618"/>
        <v>43889.833595274053</v>
      </c>
      <c r="L3055" s="2">
        <f t="shared" si="619"/>
        <v>99616</v>
      </c>
      <c r="M3055" s="2">
        <f t="shared" si="620"/>
        <v>21120</v>
      </c>
      <c r="N3055" s="6">
        <f t="shared" si="621"/>
        <v>1</v>
      </c>
      <c r="O3055" s="2">
        <f t="shared" si="622"/>
        <v>14606.166404725947</v>
      </c>
      <c r="P3055" s="2">
        <f t="shared" si="623"/>
        <v>14606.166404725947</v>
      </c>
    </row>
    <row r="3056" spans="1:16">
      <c r="A3056" s="6">
        <v>4</v>
      </c>
      <c r="B3056" s="6">
        <v>14</v>
      </c>
      <c r="C3056" s="6">
        <v>14</v>
      </c>
      <c r="D3056" s="6">
        <f t="shared" si="611"/>
        <v>32</v>
      </c>
      <c r="E3056" s="5">
        <f t="shared" si="612"/>
        <v>527.07600000000014</v>
      </c>
      <c r="F3056" s="5">
        <f t="shared" si="613"/>
        <v>593.44900480898184</v>
      </c>
      <c r="G3056" s="5">
        <f t="shared" si="614"/>
        <v>749.67149159246469</v>
      </c>
      <c r="H3056" s="5">
        <f t="shared" si="615"/>
        <v>1870.1964964014467</v>
      </c>
      <c r="I3056" s="5">
        <f t="shared" si="616"/>
        <v>720</v>
      </c>
      <c r="J3056" s="5">
        <f t="shared" si="617"/>
        <v>1150.1964964014467</v>
      </c>
      <c r="K3056" s="2">
        <f t="shared" si="618"/>
        <v>44968.68917363623</v>
      </c>
      <c r="L3056" s="2">
        <f t="shared" si="619"/>
        <v>102316</v>
      </c>
      <c r="M3056" s="2">
        <f t="shared" si="620"/>
        <v>22000</v>
      </c>
      <c r="N3056" s="6">
        <f t="shared" si="621"/>
        <v>1</v>
      </c>
      <c r="O3056" s="2">
        <f t="shared" si="622"/>
        <v>15347.31082636377</v>
      </c>
      <c r="P3056" s="2">
        <f t="shared" si="623"/>
        <v>15347.31082636377</v>
      </c>
    </row>
    <row r="3057" spans="1:16">
      <c r="A3057" s="6">
        <v>4</v>
      </c>
      <c r="B3057" s="6">
        <v>14</v>
      </c>
      <c r="C3057" s="6">
        <v>15</v>
      </c>
      <c r="D3057" s="6">
        <f t="shared" si="611"/>
        <v>33</v>
      </c>
      <c r="E3057" s="5">
        <f t="shared" si="612"/>
        <v>527.07600000000014</v>
      </c>
      <c r="F3057" s="5">
        <f t="shared" si="613"/>
        <v>593.44900480898184</v>
      </c>
      <c r="G3057" s="5">
        <f t="shared" si="614"/>
        <v>813.25969846861108</v>
      </c>
      <c r="H3057" s="5">
        <f t="shared" si="615"/>
        <v>1933.7847032775931</v>
      </c>
      <c r="I3057" s="5">
        <f t="shared" si="616"/>
        <v>720</v>
      </c>
      <c r="J3057" s="5">
        <f t="shared" si="617"/>
        <v>1213.7847032775931</v>
      </c>
      <c r="K3057" s="2">
        <f t="shared" si="618"/>
        <v>46072.651098569324</v>
      </c>
      <c r="L3057" s="2">
        <f t="shared" si="619"/>
        <v>105016</v>
      </c>
      <c r="M3057" s="2">
        <f t="shared" si="620"/>
        <v>22880</v>
      </c>
      <c r="N3057" s="6">
        <f t="shared" si="621"/>
        <v>1</v>
      </c>
      <c r="O3057" s="2">
        <f t="shared" si="622"/>
        <v>16063.348901430676</v>
      </c>
      <c r="P3057" s="2">
        <f t="shared" si="623"/>
        <v>16063.348901430676</v>
      </c>
    </row>
    <row r="3058" spans="1:16">
      <c r="A3058" s="6">
        <v>4</v>
      </c>
      <c r="B3058" s="6">
        <v>14</v>
      </c>
      <c r="C3058" s="6">
        <v>16</v>
      </c>
      <c r="D3058" s="6">
        <f t="shared" si="611"/>
        <v>34</v>
      </c>
      <c r="E3058" s="5">
        <f t="shared" si="612"/>
        <v>527.07600000000014</v>
      </c>
      <c r="F3058" s="5">
        <f t="shared" si="613"/>
        <v>593.44900480898184</v>
      </c>
      <c r="G3058" s="5">
        <f t="shared" si="614"/>
        <v>878.32047434610013</v>
      </c>
      <c r="H3058" s="5">
        <f t="shared" si="615"/>
        <v>1998.8454791550821</v>
      </c>
      <c r="I3058" s="5">
        <f t="shared" si="616"/>
        <v>720</v>
      </c>
      <c r="J3058" s="5">
        <f t="shared" si="617"/>
        <v>1278.8454791550821</v>
      </c>
      <c r="K3058" s="2">
        <f t="shared" si="618"/>
        <v>47202.178457553513</v>
      </c>
      <c r="L3058" s="2">
        <f t="shared" si="619"/>
        <v>107716</v>
      </c>
      <c r="M3058" s="2">
        <f t="shared" si="620"/>
        <v>23760</v>
      </c>
      <c r="N3058" s="6">
        <f t="shared" si="621"/>
        <v>1</v>
      </c>
      <c r="O3058" s="2">
        <f t="shared" si="622"/>
        <v>16753.821542446487</v>
      </c>
      <c r="P3058" s="2">
        <f t="shared" si="623"/>
        <v>16753.821542446487</v>
      </c>
    </row>
    <row r="3059" spans="1:16">
      <c r="A3059" s="6">
        <v>4</v>
      </c>
      <c r="B3059" s="6">
        <v>14</v>
      </c>
      <c r="C3059" s="6">
        <v>17</v>
      </c>
      <c r="D3059" s="6">
        <f t="shared" si="611"/>
        <v>35</v>
      </c>
      <c r="E3059" s="5">
        <f t="shared" si="612"/>
        <v>527.07600000000014</v>
      </c>
      <c r="F3059" s="5">
        <f t="shared" si="613"/>
        <v>593.44900480898184</v>
      </c>
      <c r="G3059" s="5">
        <f t="shared" si="614"/>
        <v>944.88069779264049</v>
      </c>
      <c r="H3059" s="5">
        <f t="shared" si="615"/>
        <v>2065.4057026016226</v>
      </c>
      <c r="I3059" s="5">
        <f t="shared" si="616"/>
        <v>720</v>
      </c>
      <c r="J3059" s="5">
        <f t="shared" si="617"/>
        <v>1345.4057026016226</v>
      </c>
      <c r="K3059" s="2">
        <f t="shared" si="618"/>
        <v>48357.737892389283</v>
      </c>
      <c r="L3059" s="2">
        <f t="shared" si="619"/>
        <v>110416</v>
      </c>
      <c r="M3059" s="2">
        <f t="shared" si="620"/>
        <v>24640</v>
      </c>
      <c r="N3059" s="6">
        <f t="shared" si="621"/>
        <v>1</v>
      </c>
      <c r="O3059" s="2">
        <f t="shared" si="622"/>
        <v>17418.262107610717</v>
      </c>
      <c r="P3059" s="2">
        <f t="shared" si="623"/>
        <v>17418.262107610717</v>
      </c>
    </row>
    <row r="3060" spans="1:16">
      <c r="A3060" s="6">
        <v>4</v>
      </c>
      <c r="B3060" s="6">
        <v>14</v>
      </c>
      <c r="C3060" s="6">
        <v>18</v>
      </c>
      <c r="D3060" s="6">
        <f t="shared" si="611"/>
        <v>36</v>
      </c>
      <c r="E3060" s="5">
        <f t="shared" si="612"/>
        <v>527.07600000000014</v>
      </c>
      <c r="F3060" s="5">
        <f t="shared" si="613"/>
        <v>593.44900480898184</v>
      </c>
      <c r="G3060" s="5">
        <f t="shared" si="614"/>
        <v>1012.9676892512279</v>
      </c>
      <c r="H3060" s="5">
        <f t="shared" si="615"/>
        <v>2133.4926940602099</v>
      </c>
      <c r="I3060" s="5">
        <f t="shared" si="616"/>
        <v>720</v>
      </c>
      <c r="J3060" s="5">
        <f t="shared" si="617"/>
        <v>1413.4926940602099</v>
      </c>
      <c r="K3060" s="2">
        <f t="shared" si="618"/>
        <v>49539.803716323091</v>
      </c>
      <c r="L3060" s="2">
        <f t="shared" si="619"/>
        <v>113116</v>
      </c>
      <c r="M3060" s="2">
        <f t="shared" si="620"/>
        <v>25520</v>
      </c>
      <c r="N3060" s="6">
        <f t="shared" si="621"/>
        <v>1</v>
      </c>
      <c r="O3060" s="2">
        <f t="shared" si="622"/>
        <v>18056.196283676909</v>
      </c>
      <c r="P3060" s="2">
        <f t="shared" si="623"/>
        <v>18056.196283676909</v>
      </c>
    </row>
    <row r="3061" spans="1:16">
      <c r="A3061" s="6">
        <v>4</v>
      </c>
      <c r="B3061" s="6">
        <v>14</v>
      </c>
      <c r="C3061" s="6">
        <v>19</v>
      </c>
      <c r="D3061" s="6">
        <f t="shared" si="611"/>
        <v>37</v>
      </c>
      <c r="E3061" s="5">
        <f t="shared" si="612"/>
        <v>527.07600000000014</v>
      </c>
      <c r="F3061" s="5">
        <f t="shared" si="613"/>
        <v>593.44900480898184</v>
      </c>
      <c r="G3061" s="5">
        <f t="shared" si="614"/>
        <v>1082.6092178872495</v>
      </c>
      <c r="H3061" s="5">
        <f t="shared" si="615"/>
        <v>2203.1342226962315</v>
      </c>
      <c r="I3061" s="5">
        <f t="shared" si="616"/>
        <v>720</v>
      </c>
      <c r="J3061" s="5">
        <f t="shared" si="617"/>
        <v>1483.1342226962315</v>
      </c>
      <c r="K3061" s="2">
        <f t="shared" si="618"/>
        <v>50748.858032920689</v>
      </c>
      <c r="L3061" s="2">
        <f t="shared" si="619"/>
        <v>115816</v>
      </c>
      <c r="M3061" s="2">
        <f t="shared" si="620"/>
        <v>26400</v>
      </c>
      <c r="N3061" s="6">
        <f t="shared" si="621"/>
        <v>1</v>
      </c>
      <c r="O3061" s="2">
        <f t="shared" si="622"/>
        <v>18667.141967079311</v>
      </c>
      <c r="P3061" s="2">
        <f t="shared" si="623"/>
        <v>18667.141967079311</v>
      </c>
    </row>
    <row r="3062" spans="1:16">
      <c r="A3062" s="6">
        <v>4</v>
      </c>
      <c r="B3062" s="6">
        <v>14</v>
      </c>
      <c r="C3062" s="6">
        <v>20</v>
      </c>
      <c r="D3062" s="6">
        <f t="shared" si="611"/>
        <v>38</v>
      </c>
      <c r="E3062" s="5">
        <f t="shared" si="612"/>
        <v>527.07600000000014</v>
      </c>
      <c r="F3062" s="5">
        <f t="shared" si="613"/>
        <v>593.44900480898184</v>
      </c>
      <c r="G3062" s="5">
        <f t="shared" si="614"/>
        <v>1153.8335085377266</v>
      </c>
      <c r="H3062" s="5">
        <f t="shared" si="615"/>
        <v>2274.3585133467086</v>
      </c>
      <c r="I3062" s="5">
        <f t="shared" si="616"/>
        <v>720</v>
      </c>
      <c r="J3062" s="5">
        <f t="shared" si="617"/>
        <v>1554.3585133467086</v>
      </c>
      <c r="K3062" s="2">
        <f t="shared" si="618"/>
        <v>51985.39085671369</v>
      </c>
      <c r="L3062" s="2">
        <f t="shared" si="619"/>
        <v>118516</v>
      </c>
      <c r="M3062" s="2">
        <f t="shared" si="620"/>
        <v>27280</v>
      </c>
      <c r="N3062" s="6">
        <f t="shared" si="621"/>
        <v>1</v>
      </c>
      <c r="O3062" s="2">
        <f t="shared" si="622"/>
        <v>19250.60914328631</v>
      </c>
      <c r="P3062" s="2">
        <f t="shared" si="623"/>
        <v>19250.60914328631</v>
      </c>
    </row>
    <row r="3063" spans="1:16">
      <c r="A3063" s="6">
        <v>4</v>
      </c>
      <c r="B3063" s="6">
        <v>14</v>
      </c>
      <c r="C3063" s="6">
        <v>21</v>
      </c>
      <c r="D3063" s="6">
        <f t="shared" si="611"/>
        <v>39</v>
      </c>
      <c r="E3063" s="5">
        <f t="shared" si="612"/>
        <v>527.07600000000014</v>
      </c>
      <c r="F3063" s="5">
        <f t="shared" si="613"/>
        <v>593.44900480898184</v>
      </c>
      <c r="G3063" s="5">
        <f t="shared" si="614"/>
        <v>1226.6692487641703</v>
      </c>
      <c r="H3063" s="5">
        <f t="shared" si="615"/>
        <v>2347.1942535731523</v>
      </c>
      <c r="I3063" s="5">
        <f t="shared" si="616"/>
        <v>720</v>
      </c>
      <c r="J3063" s="5">
        <f t="shared" si="617"/>
        <v>1627.1942535731523</v>
      </c>
      <c r="K3063" s="2">
        <f t="shared" si="618"/>
        <v>53249.900235645007</v>
      </c>
      <c r="L3063" s="2">
        <f t="shared" si="619"/>
        <v>121216</v>
      </c>
      <c r="M3063" s="2">
        <f t="shared" si="620"/>
        <v>28160</v>
      </c>
      <c r="N3063" s="6">
        <f t="shared" si="621"/>
        <v>1</v>
      </c>
      <c r="O3063" s="2">
        <f t="shared" si="622"/>
        <v>19806.099764354993</v>
      </c>
      <c r="P3063" s="2">
        <f t="shared" si="623"/>
        <v>19806.099764354993</v>
      </c>
    </row>
    <row r="3064" spans="1:16">
      <c r="A3064" s="6">
        <v>4</v>
      </c>
      <c r="B3064" s="6">
        <v>14</v>
      </c>
      <c r="C3064" s="6">
        <v>22</v>
      </c>
      <c r="D3064" s="6">
        <f t="shared" si="611"/>
        <v>40</v>
      </c>
      <c r="E3064" s="5">
        <f t="shared" si="612"/>
        <v>527.07600000000014</v>
      </c>
      <c r="F3064" s="5">
        <f t="shared" si="613"/>
        <v>593.44900480898184</v>
      </c>
      <c r="G3064" s="5">
        <f t="shared" si="614"/>
        <v>1301.1455960105666</v>
      </c>
      <c r="H3064" s="5">
        <f t="shared" si="615"/>
        <v>2421.6706008195488</v>
      </c>
      <c r="I3064" s="5">
        <f t="shared" si="616"/>
        <v>720</v>
      </c>
      <c r="J3064" s="5">
        <f t="shared" si="617"/>
        <v>1701.6706008195488</v>
      </c>
      <c r="K3064" s="2">
        <f t="shared" si="618"/>
        <v>54542.89237533939</v>
      </c>
      <c r="L3064" s="2">
        <f t="shared" si="619"/>
        <v>123916</v>
      </c>
      <c r="M3064" s="2">
        <f t="shared" si="620"/>
        <v>29040</v>
      </c>
      <c r="N3064" s="6">
        <f t="shared" si="621"/>
        <v>1</v>
      </c>
      <c r="O3064" s="2">
        <f t="shared" si="622"/>
        <v>20333.10762466061</v>
      </c>
      <c r="P3064" s="2">
        <f t="shared" si="623"/>
        <v>20333.10762466061</v>
      </c>
    </row>
    <row r="3065" spans="1:16">
      <c r="A3065" s="6">
        <v>4</v>
      </c>
      <c r="B3065" s="6">
        <v>14</v>
      </c>
      <c r="C3065" s="6">
        <v>23</v>
      </c>
      <c r="D3065" s="6">
        <f t="shared" si="611"/>
        <v>41</v>
      </c>
      <c r="E3065" s="5">
        <f t="shared" si="612"/>
        <v>527.07600000000014</v>
      </c>
      <c r="F3065" s="5">
        <f t="shared" si="613"/>
        <v>593.44900480898184</v>
      </c>
      <c r="G3065" s="5">
        <f t="shared" si="614"/>
        <v>1377.292184868003</v>
      </c>
      <c r="H3065" s="5">
        <f t="shared" si="615"/>
        <v>2497.817189676985</v>
      </c>
      <c r="I3065" s="5">
        <f t="shared" si="616"/>
        <v>720</v>
      </c>
      <c r="J3065" s="5">
        <f t="shared" si="617"/>
        <v>1777.817189676985</v>
      </c>
      <c r="K3065" s="2">
        <f t="shared" si="618"/>
        <v>55864.881765225437</v>
      </c>
      <c r="L3065" s="2">
        <f t="shared" si="619"/>
        <v>126616</v>
      </c>
      <c r="M3065" s="2">
        <f t="shared" si="620"/>
        <v>29920</v>
      </c>
      <c r="N3065" s="6">
        <f t="shared" si="621"/>
        <v>1</v>
      </c>
      <c r="O3065" s="2">
        <f t="shared" si="622"/>
        <v>20831.118234774563</v>
      </c>
      <c r="P3065" s="2">
        <f t="shared" si="623"/>
        <v>20831.118234774563</v>
      </c>
    </row>
    <row r="3066" spans="1:16">
      <c r="A3066" s="6">
        <v>4</v>
      </c>
      <c r="B3066" s="6">
        <v>14</v>
      </c>
      <c r="C3066" s="6">
        <v>24</v>
      </c>
      <c r="D3066" s="6">
        <f t="shared" si="611"/>
        <v>42</v>
      </c>
      <c r="E3066" s="5">
        <f t="shared" si="612"/>
        <v>527.07600000000014</v>
      </c>
      <c r="F3066" s="5">
        <f t="shared" si="613"/>
        <v>593.44900480898184</v>
      </c>
      <c r="G3066" s="5">
        <f t="shared" si="614"/>
        <v>1455.1391344474989</v>
      </c>
      <c r="H3066" s="5">
        <f t="shared" si="615"/>
        <v>2575.6641392564807</v>
      </c>
      <c r="I3066" s="5">
        <f t="shared" si="616"/>
        <v>720</v>
      </c>
      <c r="J3066" s="5">
        <f t="shared" si="617"/>
        <v>1855.6641392564807</v>
      </c>
      <c r="K3066" s="2">
        <f t="shared" si="618"/>
        <v>57216.391306536127</v>
      </c>
      <c r="L3066" s="2">
        <f t="shared" si="619"/>
        <v>129316</v>
      </c>
      <c r="M3066" s="2">
        <f t="shared" si="620"/>
        <v>30800</v>
      </c>
      <c r="N3066" s="6">
        <f t="shared" si="621"/>
        <v>1</v>
      </c>
      <c r="O3066" s="2">
        <f t="shared" si="622"/>
        <v>21299.608693463873</v>
      </c>
      <c r="P3066" s="2">
        <f t="shared" si="623"/>
        <v>21299.608693463873</v>
      </c>
    </row>
    <row r="3067" spans="1:16">
      <c r="A3067" s="6">
        <v>4</v>
      </c>
      <c r="B3067" s="6">
        <v>14</v>
      </c>
      <c r="C3067" s="6">
        <v>25</v>
      </c>
      <c r="D3067" s="6">
        <f t="shared" si="611"/>
        <v>43</v>
      </c>
      <c r="E3067" s="5">
        <f t="shared" si="612"/>
        <v>527.07600000000014</v>
      </c>
      <c r="F3067" s="5">
        <f t="shared" si="613"/>
        <v>593.44900480898184</v>
      </c>
      <c r="G3067" s="5">
        <f t="shared" si="614"/>
        <v>1534.7170558625965</v>
      </c>
      <c r="H3067" s="5">
        <f t="shared" si="615"/>
        <v>2655.2420606715787</v>
      </c>
      <c r="I3067" s="5">
        <f t="shared" si="616"/>
        <v>720</v>
      </c>
      <c r="J3067" s="5">
        <f t="shared" si="617"/>
        <v>1935.2420606715787</v>
      </c>
      <c r="K3067" s="2">
        <f t="shared" si="618"/>
        <v>58597.952442214904</v>
      </c>
      <c r="L3067" s="2">
        <f t="shared" si="619"/>
        <v>132016</v>
      </c>
      <c r="M3067" s="2">
        <f t="shared" si="620"/>
        <v>31680</v>
      </c>
      <c r="N3067" s="6">
        <f t="shared" si="621"/>
        <v>1</v>
      </c>
      <c r="O3067" s="2">
        <f t="shared" si="622"/>
        <v>21738.047557785096</v>
      </c>
      <c r="P3067" s="2">
        <f t="shared" si="623"/>
        <v>21738.047557785096</v>
      </c>
    </row>
    <row r="3068" spans="1:16">
      <c r="A3068" s="6">
        <v>4</v>
      </c>
      <c r="B3068" s="6">
        <v>14</v>
      </c>
      <c r="C3068" s="6">
        <v>26</v>
      </c>
      <c r="D3068" s="6">
        <f t="shared" si="611"/>
        <v>44</v>
      </c>
      <c r="E3068" s="5">
        <f t="shared" si="612"/>
        <v>527.07600000000014</v>
      </c>
      <c r="F3068" s="5">
        <f t="shared" si="613"/>
        <v>593.44900480898184</v>
      </c>
      <c r="G3068" s="5">
        <f t="shared" si="614"/>
        <v>1616.0570598233144</v>
      </c>
      <c r="H3068" s="5">
        <f t="shared" si="615"/>
        <v>2736.5820646322964</v>
      </c>
      <c r="I3068" s="5">
        <f t="shared" si="616"/>
        <v>720</v>
      </c>
      <c r="J3068" s="5">
        <f t="shared" si="617"/>
        <v>2016.5820646322964</v>
      </c>
      <c r="K3068" s="2">
        <f t="shared" si="618"/>
        <v>60010.105288755141</v>
      </c>
      <c r="L3068" s="2">
        <f t="shared" si="619"/>
        <v>134716</v>
      </c>
      <c r="M3068" s="2">
        <f t="shared" si="620"/>
        <v>32560</v>
      </c>
      <c r="N3068" s="6">
        <f t="shared" si="621"/>
        <v>1</v>
      </c>
      <c r="O3068" s="2">
        <f t="shared" si="622"/>
        <v>22145.894711244859</v>
      </c>
      <c r="P3068" s="2">
        <f t="shared" si="623"/>
        <v>22145.894711244859</v>
      </c>
    </row>
    <row r="3069" spans="1:16">
      <c r="A3069" s="6">
        <v>4</v>
      </c>
      <c r="B3069" s="6">
        <v>14</v>
      </c>
      <c r="C3069" s="6">
        <v>27</v>
      </c>
      <c r="D3069" s="6">
        <f t="shared" si="611"/>
        <v>45</v>
      </c>
      <c r="E3069" s="5">
        <f t="shared" si="612"/>
        <v>527.07600000000014</v>
      </c>
      <c r="F3069" s="5">
        <f t="shared" si="613"/>
        <v>593.44900480898184</v>
      </c>
      <c r="G3069" s="5">
        <f t="shared" si="614"/>
        <v>1699.1907643430709</v>
      </c>
      <c r="H3069" s="5">
        <f t="shared" si="615"/>
        <v>2819.7157691520529</v>
      </c>
      <c r="I3069" s="5">
        <f t="shared" si="616"/>
        <v>720</v>
      </c>
      <c r="J3069" s="5">
        <f t="shared" si="617"/>
        <v>2099.7157691520529</v>
      </c>
      <c r="K3069" s="2">
        <f t="shared" si="618"/>
        <v>61453.398770000917</v>
      </c>
      <c r="L3069" s="2">
        <f t="shared" si="619"/>
        <v>137416</v>
      </c>
      <c r="M3069" s="2">
        <f t="shared" si="620"/>
        <v>33440</v>
      </c>
      <c r="N3069" s="6">
        <f t="shared" si="621"/>
        <v>1</v>
      </c>
      <c r="O3069" s="2">
        <f t="shared" si="622"/>
        <v>22522.601229999083</v>
      </c>
      <c r="P3069" s="2">
        <f t="shared" si="623"/>
        <v>22522.601229999083</v>
      </c>
    </row>
    <row r="3070" spans="1:16">
      <c r="A3070" s="6">
        <v>4</v>
      </c>
      <c r="B3070" s="6">
        <v>14</v>
      </c>
      <c r="C3070" s="6">
        <v>28</v>
      </c>
      <c r="D3070" s="6">
        <f t="shared" si="611"/>
        <v>46</v>
      </c>
      <c r="E3070" s="5">
        <f t="shared" si="612"/>
        <v>527.07600000000014</v>
      </c>
      <c r="F3070" s="5">
        <f t="shared" si="613"/>
        <v>593.44900480898184</v>
      </c>
      <c r="G3070" s="5">
        <f t="shared" si="614"/>
        <v>1784.1503025602246</v>
      </c>
      <c r="H3070" s="5">
        <f t="shared" si="615"/>
        <v>2904.6753073692066</v>
      </c>
      <c r="I3070" s="5">
        <f t="shared" si="616"/>
        <v>720</v>
      </c>
      <c r="J3070" s="5">
        <f t="shared" si="617"/>
        <v>2184.6753073692066</v>
      </c>
      <c r="K3070" s="2">
        <f t="shared" si="618"/>
        <v>62928.390752937616</v>
      </c>
      <c r="L3070" s="2">
        <f t="shared" si="619"/>
        <v>140116</v>
      </c>
      <c r="M3070" s="2">
        <f t="shared" si="620"/>
        <v>34320</v>
      </c>
      <c r="N3070" s="6">
        <f t="shared" si="621"/>
        <v>1</v>
      </c>
      <c r="O3070" s="2">
        <f t="shared" si="622"/>
        <v>22867.609247062384</v>
      </c>
      <c r="P3070" s="2">
        <f t="shared" si="623"/>
        <v>22867.609247062384</v>
      </c>
    </row>
    <row r="3071" spans="1:16">
      <c r="A3071" s="6">
        <v>4</v>
      </c>
      <c r="B3071" s="6">
        <v>14</v>
      </c>
      <c r="C3071" s="6">
        <v>29</v>
      </c>
      <c r="D3071" s="6">
        <f t="shared" si="611"/>
        <v>47</v>
      </c>
      <c r="E3071" s="5">
        <f t="shared" si="612"/>
        <v>527.07600000000014</v>
      </c>
      <c r="F3071" s="5">
        <f t="shared" si="613"/>
        <v>593.44900480898184</v>
      </c>
      <c r="G3071" s="5">
        <f t="shared" si="614"/>
        <v>1870.9683306758782</v>
      </c>
      <c r="H3071" s="5">
        <f t="shared" si="615"/>
        <v>2991.4933354848599</v>
      </c>
      <c r="I3071" s="5">
        <f t="shared" si="616"/>
        <v>720</v>
      </c>
      <c r="J3071" s="5">
        <f t="shared" si="617"/>
        <v>2271.4933354848599</v>
      </c>
      <c r="K3071" s="2">
        <f t="shared" si="618"/>
        <v>64435.648185501042</v>
      </c>
      <c r="L3071" s="2">
        <f t="shared" si="619"/>
        <v>142816</v>
      </c>
      <c r="M3071" s="2">
        <f t="shared" si="620"/>
        <v>35200</v>
      </c>
      <c r="N3071" s="6">
        <f t="shared" si="621"/>
        <v>1</v>
      </c>
      <c r="O3071" s="2">
        <f t="shared" si="622"/>
        <v>23180.351814498958</v>
      </c>
      <c r="P3071" s="2">
        <f t="shared" si="623"/>
        <v>23180.351814498958</v>
      </c>
    </row>
    <row r="3072" spans="1:16">
      <c r="A3072" s="6">
        <v>4</v>
      </c>
      <c r="B3072" s="6">
        <v>14</v>
      </c>
      <c r="C3072" s="6">
        <v>30</v>
      </c>
      <c r="D3072" s="6">
        <f t="shared" si="611"/>
        <v>48</v>
      </c>
      <c r="E3072" s="5">
        <f t="shared" si="612"/>
        <v>527.07600000000014</v>
      </c>
      <c r="F3072" s="5">
        <f t="shared" si="613"/>
        <v>593.44900480898184</v>
      </c>
      <c r="G3072" s="5">
        <f t="shared" si="614"/>
        <v>1959.6780360096488</v>
      </c>
      <c r="H3072" s="5">
        <f t="shared" si="615"/>
        <v>3080.2030408186311</v>
      </c>
      <c r="I3072" s="5">
        <f t="shared" si="616"/>
        <v>720</v>
      </c>
      <c r="J3072" s="5">
        <f t="shared" si="617"/>
        <v>2360.2030408186311</v>
      </c>
      <c r="K3072" s="2">
        <f t="shared" si="618"/>
        <v>65975.747236434574</v>
      </c>
      <c r="L3072" s="2">
        <f t="shared" si="619"/>
        <v>145516</v>
      </c>
      <c r="M3072" s="2">
        <f t="shared" si="620"/>
        <v>36080</v>
      </c>
      <c r="N3072" s="6">
        <f t="shared" si="621"/>
        <v>1</v>
      </c>
      <c r="O3072" s="2">
        <f t="shared" si="622"/>
        <v>23460.252763565426</v>
      </c>
      <c r="P3072" s="2">
        <f t="shared" si="623"/>
        <v>23460.252763565426</v>
      </c>
    </row>
    <row r="3073" spans="1:16">
      <c r="A3073" s="6">
        <v>4</v>
      </c>
      <c r="B3073" s="6">
        <v>15</v>
      </c>
      <c r="C3073" s="6">
        <v>0</v>
      </c>
      <c r="D3073" s="6">
        <f t="shared" si="611"/>
        <v>19</v>
      </c>
      <c r="E3073" s="5">
        <f t="shared" si="612"/>
        <v>527.07600000000014</v>
      </c>
      <c r="F3073" s="5">
        <f t="shared" si="613"/>
        <v>651.73417492414967</v>
      </c>
      <c r="G3073" s="5">
        <f t="shared" si="614"/>
        <v>0</v>
      </c>
      <c r="H3073" s="5">
        <f t="shared" si="615"/>
        <v>1178.8101749241498</v>
      </c>
      <c r="I3073" s="5">
        <f t="shared" si="616"/>
        <v>720</v>
      </c>
      <c r="J3073" s="5">
        <f t="shared" si="617"/>
        <v>458.81017492414981</v>
      </c>
      <c r="K3073" s="2">
        <f t="shared" si="618"/>
        <v>32965.454425766489</v>
      </c>
      <c r="L3073" s="2">
        <f t="shared" si="619"/>
        <v>66610</v>
      </c>
      <c r="M3073" s="2">
        <f t="shared" si="620"/>
        <v>10120</v>
      </c>
      <c r="N3073" s="6">
        <f t="shared" si="621"/>
        <v>1</v>
      </c>
      <c r="O3073" s="2">
        <f t="shared" si="622"/>
        <v>3524.5455742335107</v>
      </c>
      <c r="P3073" s="2">
        <f t="shared" si="623"/>
        <v>3524.5455742335107</v>
      </c>
    </row>
    <row r="3074" spans="1:16">
      <c r="A3074" s="6">
        <v>4</v>
      </c>
      <c r="B3074" s="6">
        <v>15</v>
      </c>
      <c r="C3074" s="6">
        <v>1</v>
      </c>
      <c r="D3074" s="6">
        <f t="shared" si="611"/>
        <v>20</v>
      </c>
      <c r="E3074" s="5">
        <f t="shared" si="612"/>
        <v>527.07600000000014</v>
      </c>
      <c r="F3074" s="5">
        <f t="shared" si="613"/>
        <v>651.73417492414967</v>
      </c>
      <c r="G3074" s="5">
        <f t="shared" si="614"/>
        <v>45.5625</v>
      </c>
      <c r="H3074" s="5">
        <f t="shared" si="615"/>
        <v>1224.3726749241498</v>
      </c>
      <c r="I3074" s="5">
        <f t="shared" si="616"/>
        <v>720</v>
      </c>
      <c r="J3074" s="5">
        <f t="shared" si="617"/>
        <v>504.37267492414981</v>
      </c>
      <c r="K3074" s="2">
        <f t="shared" si="618"/>
        <v>33756.470050766489</v>
      </c>
      <c r="L3074" s="2">
        <f t="shared" si="619"/>
        <v>69310</v>
      </c>
      <c r="M3074" s="2">
        <f t="shared" si="620"/>
        <v>11000</v>
      </c>
      <c r="N3074" s="6">
        <f t="shared" si="621"/>
        <v>1</v>
      </c>
      <c r="O3074" s="2">
        <f t="shared" si="622"/>
        <v>4553.5299492335107</v>
      </c>
      <c r="P3074" s="2">
        <f t="shared" si="623"/>
        <v>4553.5299492335107</v>
      </c>
    </row>
    <row r="3075" spans="1:16">
      <c r="A3075" s="6">
        <v>4</v>
      </c>
      <c r="B3075" s="6">
        <v>15</v>
      </c>
      <c r="C3075" s="6">
        <v>2</v>
      </c>
      <c r="D3075" s="6">
        <f t="shared" si="611"/>
        <v>21</v>
      </c>
      <c r="E3075" s="5">
        <f t="shared" si="612"/>
        <v>527.07600000000014</v>
      </c>
      <c r="F3075" s="5">
        <f t="shared" si="613"/>
        <v>651.73417492414967</v>
      </c>
      <c r="G3075" s="5">
        <f t="shared" si="614"/>
        <v>92.264062499999994</v>
      </c>
      <c r="H3075" s="5">
        <f t="shared" si="615"/>
        <v>1271.0742374241497</v>
      </c>
      <c r="I3075" s="5">
        <f t="shared" si="616"/>
        <v>720</v>
      </c>
      <c r="J3075" s="5">
        <f t="shared" si="617"/>
        <v>551.07423742414971</v>
      </c>
      <c r="K3075" s="2">
        <f t="shared" si="618"/>
        <v>34567.261066391489</v>
      </c>
      <c r="L3075" s="2">
        <f t="shared" si="619"/>
        <v>72010</v>
      </c>
      <c r="M3075" s="2">
        <f t="shared" si="620"/>
        <v>11880</v>
      </c>
      <c r="N3075" s="6">
        <f t="shared" si="621"/>
        <v>1</v>
      </c>
      <c r="O3075" s="2">
        <f t="shared" si="622"/>
        <v>5562.7389336085107</v>
      </c>
      <c r="P3075" s="2">
        <f t="shared" si="623"/>
        <v>5562.7389336085107</v>
      </c>
    </row>
    <row r="3076" spans="1:16">
      <c r="A3076" s="6">
        <v>4</v>
      </c>
      <c r="B3076" s="6">
        <v>15</v>
      </c>
      <c r="C3076" s="6">
        <v>3</v>
      </c>
      <c r="D3076" s="6">
        <f t="shared" ref="D3076:D3139" si="624">A3076+B3076+C3076</f>
        <v>22</v>
      </c>
      <c r="E3076" s="5">
        <f t="shared" ref="E3076:E3139" si="625">IF(A3076=0,0,A3076*LABOR_HRS_WK_TOM*SEASON_WEEKS*(1+DIM_PCT_TOM)^A3076)</f>
        <v>527.07600000000014</v>
      </c>
      <c r="F3076" s="5">
        <f t="shared" ref="F3076:F3139" si="626">IF(B3076=0,0,B3076*LABOR_HRS_WK_CAR*SEASON_WEEKS*(1+DIM_PCT_CAR)^B3076)</f>
        <v>651.73417492414967</v>
      </c>
      <c r="G3076" s="5">
        <f t="shared" ref="G3076:G3139" si="627">IF(C3076=0,0,C3076*LABOR_HRS_WK_MES*SEASON_WEEKS*(1+DIM_PCT_MES)^C3076)</f>
        <v>140.12604492187498</v>
      </c>
      <c r="H3076" s="5">
        <f t="shared" ref="H3076:H3139" si="628">E3076+F3076+G3076</f>
        <v>1318.9362198460249</v>
      </c>
      <c r="I3076" s="5">
        <f t="shared" ref="I3076:I3139" si="629">MIN(H3076,FARMER_HRS)</f>
        <v>720</v>
      </c>
      <c r="J3076" s="5">
        <f t="shared" ref="J3076:J3139" si="630">MAX(0,H3076-FARMER_HRS)</f>
        <v>598.93621984602487</v>
      </c>
      <c r="K3076" s="2">
        <f t="shared" ref="K3076:K3139" si="631">I3076*FARMER_RATE+J3076*TEMP_WORKER_RATE</f>
        <v>35398.198261215708</v>
      </c>
      <c r="L3076" s="2">
        <f t="shared" ref="L3076:L3139" si="632">A3076*PRICE_TOM+B3076*PRICE_CAR+C3076*PRICE_MES</f>
        <v>74710</v>
      </c>
      <c r="M3076" s="2">
        <f t="shared" ref="M3076:M3139" si="633">A3076*FERT_BED_TOM+B3076*FERT_BED_CAR+C3076*FERT_BED_MES</f>
        <v>12760</v>
      </c>
      <c r="N3076" s="6">
        <f t="shared" ref="N3076:N3139" si="634">IF(AND(D3076&lt;=TOTAL_BEDS,J3076&lt;=TEMP_WORKER_MAX*TEMP_WORKER_HRS),1,0)</f>
        <v>1</v>
      </c>
      <c r="O3076" s="2">
        <f t="shared" ref="O3076:O3139" si="635">L3076-M3076-K3076-FIXED_COSTS</f>
        <v>6551.801738784292</v>
      </c>
      <c r="P3076" s="2">
        <f t="shared" ref="P3076:P3139" si="636">IF(N3076=1,O3076,"")</f>
        <v>6551.801738784292</v>
      </c>
    </row>
    <row r="3077" spans="1:16">
      <c r="A3077" s="6">
        <v>4</v>
      </c>
      <c r="B3077" s="6">
        <v>15</v>
      </c>
      <c r="C3077" s="6">
        <v>4</v>
      </c>
      <c r="D3077" s="6">
        <f t="shared" si="624"/>
        <v>23</v>
      </c>
      <c r="E3077" s="5">
        <f t="shared" si="625"/>
        <v>527.07600000000014</v>
      </c>
      <c r="F3077" s="5">
        <f t="shared" si="626"/>
        <v>651.73417492414967</v>
      </c>
      <c r="G3077" s="5">
        <f t="shared" si="627"/>
        <v>189.17016064453125</v>
      </c>
      <c r="H3077" s="5">
        <f t="shared" si="628"/>
        <v>1367.9803355686811</v>
      </c>
      <c r="I3077" s="5">
        <f t="shared" si="629"/>
        <v>720</v>
      </c>
      <c r="J3077" s="5">
        <f t="shared" si="630"/>
        <v>647.98033556868108</v>
      </c>
      <c r="K3077" s="2">
        <f t="shared" si="631"/>
        <v>36249.658603622935</v>
      </c>
      <c r="L3077" s="2">
        <f t="shared" si="632"/>
        <v>77410</v>
      </c>
      <c r="M3077" s="2">
        <f t="shared" si="633"/>
        <v>13640</v>
      </c>
      <c r="N3077" s="6">
        <f t="shared" si="634"/>
        <v>1</v>
      </c>
      <c r="O3077" s="2">
        <f t="shared" si="635"/>
        <v>7520.3413963770654</v>
      </c>
      <c r="P3077" s="2">
        <f t="shared" si="636"/>
        <v>7520.3413963770654</v>
      </c>
    </row>
    <row r="3078" spans="1:16">
      <c r="A3078" s="6">
        <v>4</v>
      </c>
      <c r="B3078" s="6">
        <v>15</v>
      </c>
      <c r="C3078" s="6">
        <v>5</v>
      </c>
      <c r="D3078" s="6">
        <f t="shared" si="624"/>
        <v>24</v>
      </c>
      <c r="E3078" s="5">
        <f t="shared" si="625"/>
        <v>527.07600000000014</v>
      </c>
      <c r="F3078" s="5">
        <f t="shared" si="626"/>
        <v>651.73417492414967</v>
      </c>
      <c r="G3078" s="5">
        <f t="shared" si="627"/>
        <v>239.41848456573481</v>
      </c>
      <c r="H3078" s="5">
        <f t="shared" si="628"/>
        <v>1418.2286594898846</v>
      </c>
      <c r="I3078" s="5">
        <f t="shared" si="629"/>
        <v>720</v>
      </c>
      <c r="J3078" s="5">
        <f t="shared" si="630"/>
        <v>698.22865948988465</v>
      </c>
      <c r="K3078" s="2">
        <f t="shared" si="631"/>
        <v>37122.025338366053</v>
      </c>
      <c r="L3078" s="2">
        <f t="shared" si="632"/>
        <v>80110</v>
      </c>
      <c r="M3078" s="2">
        <f t="shared" si="633"/>
        <v>14520</v>
      </c>
      <c r="N3078" s="6">
        <f t="shared" si="634"/>
        <v>1</v>
      </c>
      <c r="O3078" s="2">
        <f t="shared" si="635"/>
        <v>8467.9746616339471</v>
      </c>
      <c r="P3078" s="2">
        <f t="shared" si="636"/>
        <v>8467.9746616339471</v>
      </c>
    </row>
    <row r="3079" spans="1:16">
      <c r="A3079" s="6">
        <v>4</v>
      </c>
      <c r="B3079" s="6">
        <v>15</v>
      </c>
      <c r="C3079" s="6">
        <v>6</v>
      </c>
      <c r="D3079" s="6">
        <f t="shared" si="624"/>
        <v>25</v>
      </c>
      <c r="E3079" s="5">
        <f t="shared" si="625"/>
        <v>527.07600000000014</v>
      </c>
      <c r="F3079" s="5">
        <f t="shared" si="626"/>
        <v>651.73417492414967</v>
      </c>
      <c r="G3079" s="5">
        <f t="shared" si="627"/>
        <v>290.89345874736784</v>
      </c>
      <c r="H3079" s="5">
        <f t="shared" si="628"/>
        <v>1469.7036336715178</v>
      </c>
      <c r="I3079" s="5">
        <f t="shared" si="629"/>
        <v>720</v>
      </c>
      <c r="J3079" s="5">
        <f t="shared" si="630"/>
        <v>749.70363367151776</v>
      </c>
      <c r="K3079" s="2">
        <f t="shared" si="631"/>
        <v>38015.688084574962</v>
      </c>
      <c r="L3079" s="2">
        <f t="shared" si="632"/>
        <v>82810</v>
      </c>
      <c r="M3079" s="2">
        <f t="shared" si="633"/>
        <v>15400</v>
      </c>
      <c r="N3079" s="6">
        <f t="shared" si="634"/>
        <v>1</v>
      </c>
      <c r="O3079" s="2">
        <f t="shared" si="635"/>
        <v>9394.311915425038</v>
      </c>
      <c r="P3079" s="2">
        <f t="shared" si="636"/>
        <v>9394.311915425038</v>
      </c>
    </row>
    <row r="3080" spans="1:16">
      <c r="A3080" s="6">
        <v>4</v>
      </c>
      <c r="B3080" s="6">
        <v>15</v>
      </c>
      <c r="C3080" s="6">
        <v>7</v>
      </c>
      <c r="D3080" s="6">
        <f t="shared" si="624"/>
        <v>26</v>
      </c>
      <c r="E3080" s="5">
        <f t="shared" si="625"/>
        <v>527.07600000000014</v>
      </c>
      <c r="F3080" s="5">
        <f t="shared" si="626"/>
        <v>651.73417492414967</v>
      </c>
      <c r="G3080" s="5">
        <f t="shared" si="627"/>
        <v>343.61789814532818</v>
      </c>
      <c r="H3080" s="5">
        <f t="shared" si="628"/>
        <v>1522.4280730694779</v>
      </c>
      <c r="I3080" s="5">
        <f t="shared" si="629"/>
        <v>720</v>
      </c>
      <c r="J3080" s="5">
        <f t="shared" si="630"/>
        <v>802.42807306947793</v>
      </c>
      <c r="K3080" s="2">
        <f t="shared" si="631"/>
        <v>38931.042935233992</v>
      </c>
      <c r="L3080" s="2">
        <f t="shared" si="632"/>
        <v>85510</v>
      </c>
      <c r="M3080" s="2">
        <f t="shared" si="633"/>
        <v>16280</v>
      </c>
      <c r="N3080" s="6">
        <f t="shared" si="634"/>
        <v>1</v>
      </c>
      <c r="O3080" s="2">
        <f t="shared" si="635"/>
        <v>10298.957064766008</v>
      </c>
      <c r="P3080" s="2">
        <f t="shared" si="636"/>
        <v>10298.957064766008</v>
      </c>
    </row>
    <row r="3081" spans="1:16">
      <c r="A3081" s="6">
        <v>4</v>
      </c>
      <c r="B3081" s="6">
        <v>15</v>
      </c>
      <c r="C3081" s="6">
        <v>8</v>
      </c>
      <c r="D3081" s="6">
        <f t="shared" si="624"/>
        <v>27</v>
      </c>
      <c r="E3081" s="5">
        <f t="shared" si="625"/>
        <v>527.07600000000014</v>
      </c>
      <c r="F3081" s="5">
        <f t="shared" si="626"/>
        <v>651.73417492414967</v>
      </c>
      <c r="G3081" s="5">
        <f t="shared" si="627"/>
        <v>397.61499642530839</v>
      </c>
      <c r="H3081" s="5">
        <f t="shared" si="628"/>
        <v>1576.4251713494582</v>
      </c>
      <c r="I3081" s="5">
        <f t="shared" si="629"/>
        <v>720</v>
      </c>
      <c r="J3081" s="5">
        <f t="shared" si="630"/>
        <v>856.4251713494582</v>
      </c>
      <c r="K3081" s="2">
        <f t="shared" si="631"/>
        <v>39868.492558150319</v>
      </c>
      <c r="L3081" s="2">
        <f t="shared" si="632"/>
        <v>88210</v>
      </c>
      <c r="M3081" s="2">
        <f t="shared" si="633"/>
        <v>17160</v>
      </c>
      <c r="N3081" s="6">
        <f t="shared" si="634"/>
        <v>1</v>
      </c>
      <c r="O3081" s="2">
        <f t="shared" si="635"/>
        <v>11181.507441849681</v>
      </c>
      <c r="P3081" s="2">
        <f t="shared" si="636"/>
        <v>11181.507441849681</v>
      </c>
    </row>
    <row r="3082" spans="1:16">
      <c r="A3082" s="6">
        <v>4</v>
      </c>
      <c r="B3082" s="6">
        <v>15</v>
      </c>
      <c r="C3082" s="6">
        <v>9</v>
      </c>
      <c r="D3082" s="6">
        <f t="shared" si="624"/>
        <v>28</v>
      </c>
      <c r="E3082" s="5">
        <f t="shared" si="625"/>
        <v>527.07600000000014</v>
      </c>
      <c r="F3082" s="5">
        <f t="shared" si="626"/>
        <v>651.73417492414967</v>
      </c>
      <c r="G3082" s="5">
        <f t="shared" si="627"/>
        <v>452.90833186570285</v>
      </c>
      <c r="H3082" s="5">
        <f t="shared" si="628"/>
        <v>1631.7185067898527</v>
      </c>
      <c r="I3082" s="5">
        <f t="shared" si="629"/>
        <v>720</v>
      </c>
      <c r="J3082" s="5">
        <f t="shared" si="630"/>
        <v>911.71850678985265</v>
      </c>
      <c r="K3082" s="2">
        <f t="shared" si="631"/>
        <v>40828.446298434937</v>
      </c>
      <c r="L3082" s="2">
        <f t="shared" si="632"/>
        <v>90910</v>
      </c>
      <c r="M3082" s="2">
        <f t="shared" si="633"/>
        <v>18040</v>
      </c>
      <c r="N3082" s="6">
        <f t="shared" si="634"/>
        <v>1</v>
      </c>
      <c r="O3082" s="2">
        <f t="shared" si="635"/>
        <v>12041.553701565063</v>
      </c>
      <c r="P3082" s="2">
        <f t="shared" si="636"/>
        <v>12041.553701565063</v>
      </c>
    </row>
    <row r="3083" spans="1:16">
      <c r="A3083" s="6">
        <v>4</v>
      </c>
      <c r="B3083" s="6">
        <v>15</v>
      </c>
      <c r="C3083" s="6">
        <v>10</v>
      </c>
      <c r="D3083" s="6">
        <f t="shared" si="624"/>
        <v>29</v>
      </c>
      <c r="E3083" s="5">
        <f t="shared" si="625"/>
        <v>527.07600000000014</v>
      </c>
      <c r="F3083" s="5">
        <f t="shared" si="626"/>
        <v>651.73417492414967</v>
      </c>
      <c r="G3083" s="5">
        <f t="shared" si="627"/>
        <v>509.52187334891573</v>
      </c>
      <c r="H3083" s="5">
        <f t="shared" si="628"/>
        <v>1688.3320482730655</v>
      </c>
      <c r="I3083" s="5">
        <f t="shared" si="629"/>
        <v>720</v>
      </c>
      <c r="J3083" s="5">
        <f t="shared" si="630"/>
        <v>968.33204827306554</v>
      </c>
      <c r="K3083" s="2">
        <f t="shared" si="631"/>
        <v>41811.3202825185</v>
      </c>
      <c r="L3083" s="2">
        <f t="shared" si="632"/>
        <v>93610</v>
      </c>
      <c r="M3083" s="2">
        <f t="shared" si="633"/>
        <v>18920</v>
      </c>
      <c r="N3083" s="6">
        <f t="shared" si="634"/>
        <v>1</v>
      </c>
      <c r="O3083" s="2">
        <f t="shared" si="635"/>
        <v>12878.6797174815</v>
      </c>
      <c r="P3083" s="2">
        <f t="shared" si="636"/>
        <v>12878.6797174815</v>
      </c>
    </row>
    <row r="3084" spans="1:16">
      <c r="A3084" s="6">
        <v>4</v>
      </c>
      <c r="B3084" s="6">
        <v>15</v>
      </c>
      <c r="C3084" s="6">
        <v>11</v>
      </c>
      <c r="D3084" s="6">
        <f t="shared" si="624"/>
        <v>30</v>
      </c>
      <c r="E3084" s="5">
        <f t="shared" si="625"/>
        <v>527.07600000000014</v>
      </c>
      <c r="F3084" s="5">
        <f t="shared" si="626"/>
        <v>651.73417492414967</v>
      </c>
      <c r="G3084" s="5">
        <f t="shared" si="627"/>
        <v>567.47998644235474</v>
      </c>
      <c r="H3084" s="5">
        <f t="shared" si="628"/>
        <v>1746.2901613665044</v>
      </c>
      <c r="I3084" s="5">
        <f t="shared" si="629"/>
        <v>720</v>
      </c>
      <c r="J3084" s="5">
        <f t="shared" si="630"/>
        <v>1026.2901613665044</v>
      </c>
      <c r="K3084" s="2">
        <f t="shared" si="631"/>
        <v>42817.537523724037</v>
      </c>
      <c r="L3084" s="2">
        <f t="shared" si="632"/>
        <v>96310</v>
      </c>
      <c r="M3084" s="2">
        <f t="shared" si="633"/>
        <v>19800</v>
      </c>
      <c r="N3084" s="6">
        <f t="shared" si="634"/>
        <v>1</v>
      </c>
      <c r="O3084" s="2">
        <f t="shared" si="635"/>
        <v>13692.462476275963</v>
      </c>
      <c r="P3084" s="2">
        <f t="shared" si="636"/>
        <v>13692.462476275963</v>
      </c>
    </row>
    <row r="3085" spans="1:16">
      <c r="A3085" s="6">
        <v>4</v>
      </c>
      <c r="B3085" s="6">
        <v>15</v>
      </c>
      <c r="C3085" s="6">
        <v>12</v>
      </c>
      <c r="D3085" s="6">
        <f t="shared" si="624"/>
        <v>31</v>
      </c>
      <c r="E3085" s="5">
        <f t="shared" si="625"/>
        <v>527.07600000000014</v>
      </c>
      <c r="F3085" s="5">
        <f t="shared" si="626"/>
        <v>651.73417492414967</v>
      </c>
      <c r="G3085" s="5">
        <f t="shared" si="627"/>
        <v>626.80743957041921</v>
      </c>
      <c r="H3085" s="5">
        <f t="shared" si="628"/>
        <v>1805.6176144945689</v>
      </c>
      <c r="I3085" s="5">
        <f t="shared" si="629"/>
        <v>720</v>
      </c>
      <c r="J3085" s="5">
        <f t="shared" si="630"/>
        <v>1085.6176144945689</v>
      </c>
      <c r="K3085" s="2">
        <f t="shared" si="631"/>
        <v>43847.528029419598</v>
      </c>
      <c r="L3085" s="2">
        <f t="shared" si="632"/>
        <v>99010</v>
      </c>
      <c r="M3085" s="2">
        <f t="shared" si="633"/>
        <v>20680</v>
      </c>
      <c r="N3085" s="6">
        <f t="shared" si="634"/>
        <v>1</v>
      </c>
      <c r="O3085" s="2">
        <f t="shared" si="635"/>
        <v>14482.471970580402</v>
      </c>
      <c r="P3085" s="2">
        <f t="shared" si="636"/>
        <v>14482.471970580402</v>
      </c>
    </row>
    <row r="3086" spans="1:16">
      <c r="A3086" s="6">
        <v>4</v>
      </c>
      <c r="B3086" s="6">
        <v>15</v>
      </c>
      <c r="C3086" s="6">
        <v>13</v>
      </c>
      <c r="D3086" s="6">
        <f t="shared" si="624"/>
        <v>32</v>
      </c>
      <c r="E3086" s="5">
        <f t="shared" si="625"/>
        <v>527.07600000000014</v>
      </c>
      <c r="F3086" s="5">
        <f t="shared" si="626"/>
        <v>651.73417492414967</v>
      </c>
      <c r="G3086" s="5">
        <f t="shared" si="627"/>
        <v>687.52941027880343</v>
      </c>
      <c r="H3086" s="5">
        <f t="shared" si="628"/>
        <v>1866.3395852029532</v>
      </c>
      <c r="I3086" s="5">
        <f t="shared" si="629"/>
        <v>720</v>
      </c>
      <c r="J3086" s="5">
        <f t="shared" si="630"/>
        <v>1146.3395852029532</v>
      </c>
      <c r="K3086" s="2">
        <f t="shared" si="631"/>
        <v>44901.72890977349</v>
      </c>
      <c r="L3086" s="2">
        <f t="shared" si="632"/>
        <v>101710</v>
      </c>
      <c r="M3086" s="2">
        <f t="shared" si="633"/>
        <v>21560</v>
      </c>
      <c r="N3086" s="6">
        <f t="shared" si="634"/>
        <v>1</v>
      </c>
      <c r="O3086" s="2">
        <f t="shared" si="635"/>
        <v>15248.27109022651</v>
      </c>
      <c r="P3086" s="2">
        <f t="shared" si="636"/>
        <v>15248.27109022651</v>
      </c>
    </row>
    <row r="3087" spans="1:16">
      <c r="A3087" s="6">
        <v>4</v>
      </c>
      <c r="B3087" s="6">
        <v>15</v>
      </c>
      <c r="C3087" s="6">
        <v>14</v>
      </c>
      <c r="D3087" s="6">
        <f t="shared" si="624"/>
        <v>33</v>
      </c>
      <c r="E3087" s="5">
        <f t="shared" si="625"/>
        <v>527.07600000000014</v>
      </c>
      <c r="F3087" s="5">
        <f t="shared" si="626"/>
        <v>651.73417492414967</v>
      </c>
      <c r="G3087" s="5">
        <f t="shared" si="627"/>
        <v>749.67149159246469</v>
      </c>
      <c r="H3087" s="5">
        <f t="shared" si="628"/>
        <v>1928.4816665166145</v>
      </c>
      <c r="I3087" s="5">
        <f t="shared" si="629"/>
        <v>720</v>
      </c>
      <c r="J3087" s="5">
        <f t="shared" si="630"/>
        <v>1208.4816665166145</v>
      </c>
      <c r="K3087" s="2">
        <f t="shared" si="631"/>
        <v>45980.584488135668</v>
      </c>
      <c r="L3087" s="2">
        <f t="shared" si="632"/>
        <v>104410</v>
      </c>
      <c r="M3087" s="2">
        <f t="shared" si="633"/>
        <v>22440</v>
      </c>
      <c r="N3087" s="6">
        <f t="shared" si="634"/>
        <v>1</v>
      </c>
      <c r="O3087" s="2">
        <f t="shared" si="635"/>
        <v>15989.415511864332</v>
      </c>
      <c r="P3087" s="2">
        <f t="shared" si="636"/>
        <v>15989.415511864332</v>
      </c>
    </row>
    <row r="3088" spans="1:16">
      <c r="A3088" s="6">
        <v>4</v>
      </c>
      <c r="B3088" s="6">
        <v>15</v>
      </c>
      <c r="C3088" s="6">
        <v>15</v>
      </c>
      <c r="D3088" s="6">
        <f t="shared" si="624"/>
        <v>34</v>
      </c>
      <c r="E3088" s="5">
        <f t="shared" si="625"/>
        <v>527.07600000000014</v>
      </c>
      <c r="F3088" s="5">
        <f t="shared" si="626"/>
        <v>651.73417492414967</v>
      </c>
      <c r="G3088" s="5">
        <f t="shared" si="627"/>
        <v>813.25969846861108</v>
      </c>
      <c r="H3088" s="5">
        <f t="shared" si="628"/>
        <v>1992.0698733927609</v>
      </c>
      <c r="I3088" s="5">
        <f t="shared" si="629"/>
        <v>720</v>
      </c>
      <c r="J3088" s="5">
        <f t="shared" si="630"/>
        <v>1272.0698733927609</v>
      </c>
      <c r="K3088" s="2">
        <f t="shared" si="631"/>
        <v>47084.546413068761</v>
      </c>
      <c r="L3088" s="2">
        <f t="shared" si="632"/>
        <v>107110</v>
      </c>
      <c r="M3088" s="2">
        <f t="shared" si="633"/>
        <v>23320</v>
      </c>
      <c r="N3088" s="6">
        <f t="shared" si="634"/>
        <v>1</v>
      </c>
      <c r="O3088" s="2">
        <f t="shared" si="635"/>
        <v>16705.453586931239</v>
      </c>
      <c r="P3088" s="2">
        <f t="shared" si="636"/>
        <v>16705.453586931239</v>
      </c>
    </row>
    <row r="3089" spans="1:16">
      <c r="A3089" s="6">
        <v>4</v>
      </c>
      <c r="B3089" s="6">
        <v>15</v>
      </c>
      <c r="C3089" s="6">
        <v>16</v>
      </c>
      <c r="D3089" s="6">
        <f t="shared" si="624"/>
        <v>35</v>
      </c>
      <c r="E3089" s="5">
        <f t="shared" si="625"/>
        <v>527.07600000000014</v>
      </c>
      <c r="F3089" s="5">
        <f t="shared" si="626"/>
        <v>651.73417492414967</v>
      </c>
      <c r="G3089" s="5">
        <f t="shared" si="627"/>
        <v>878.32047434610013</v>
      </c>
      <c r="H3089" s="5">
        <f t="shared" si="628"/>
        <v>2057.1306492702497</v>
      </c>
      <c r="I3089" s="5">
        <f t="shared" si="629"/>
        <v>720</v>
      </c>
      <c r="J3089" s="5">
        <f t="shared" si="630"/>
        <v>1337.1306492702497</v>
      </c>
      <c r="K3089" s="2">
        <f t="shared" si="631"/>
        <v>48214.073772052943</v>
      </c>
      <c r="L3089" s="2">
        <f t="shared" si="632"/>
        <v>109810</v>
      </c>
      <c r="M3089" s="2">
        <f t="shared" si="633"/>
        <v>24200</v>
      </c>
      <c r="N3089" s="6">
        <f t="shared" si="634"/>
        <v>1</v>
      </c>
      <c r="O3089" s="2">
        <f t="shared" si="635"/>
        <v>17395.926227947057</v>
      </c>
      <c r="P3089" s="2">
        <f t="shared" si="636"/>
        <v>17395.926227947057</v>
      </c>
    </row>
    <row r="3090" spans="1:16">
      <c r="A3090" s="6">
        <v>4</v>
      </c>
      <c r="B3090" s="6">
        <v>15</v>
      </c>
      <c r="C3090" s="6">
        <v>17</v>
      </c>
      <c r="D3090" s="6">
        <f t="shared" si="624"/>
        <v>36</v>
      </c>
      <c r="E3090" s="5">
        <f t="shared" si="625"/>
        <v>527.07600000000014</v>
      </c>
      <c r="F3090" s="5">
        <f t="shared" si="626"/>
        <v>651.73417492414967</v>
      </c>
      <c r="G3090" s="5">
        <f t="shared" si="627"/>
        <v>944.88069779264049</v>
      </c>
      <c r="H3090" s="5">
        <f t="shared" si="628"/>
        <v>2123.6908727167902</v>
      </c>
      <c r="I3090" s="5">
        <f t="shared" si="629"/>
        <v>720</v>
      </c>
      <c r="J3090" s="5">
        <f t="shared" si="630"/>
        <v>1403.6908727167902</v>
      </c>
      <c r="K3090" s="2">
        <f t="shared" si="631"/>
        <v>49369.633206888713</v>
      </c>
      <c r="L3090" s="2">
        <f t="shared" si="632"/>
        <v>112510</v>
      </c>
      <c r="M3090" s="2">
        <f t="shared" si="633"/>
        <v>25080</v>
      </c>
      <c r="N3090" s="6">
        <f t="shared" si="634"/>
        <v>1</v>
      </c>
      <c r="O3090" s="2">
        <f t="shared" si="635"/>
        <v>18060.366793111287</v>
      </c>
      <c r="P3090" s="2">
        <f t="shared" si="636"/>
        <v>18060.366793111287</v>
      </c>
    </row>
    <row r="3091" spans="1:16">
      <c r="A3091" s="6">
        <v>4</v>
      </c>
      <c r="B3091" s="6">
        <v>15</v>
      </c>
      <c r="C3091" s="6">
        <v>18</v>
      </c>
      <c r="D3091" s="6">
        <f t="shared" si="624"/>
        <v>37</v>
      </c>
      <c r="E3091" s="5">
        <f t="shared" si="625"/>
        <v>527.07600000000014</v>
      </c>
      <c r="F3091" s="5">
        <f t="shared" si="626"/>
        <v>651.73417492414967</v>
      </c>
      <c r="G3091" s="5">
        <f t="shared" si="627"/>
        <v>1012.9676892512279</v>
      </c>
      <c r="H3091" s="5">
        <f t="shared" si="628"/>
        <v>2191.7778641753775</v>
      </c>
      <c r="I3091" s="5">
        <f t="shared" si="629"/>
        <v>720</v>
      </c>
      <c r="J3091" s="5">
        <f t="shared" si="630"/>
        <v>1471.7778641753775</v>
      </c>
      <c r="K3091" s="2">
        <f t="shared" si="631"/>
        <v>50551.699030822521</v>
      </c>
      <c r="L3091" s="2">
        <f t="shared" si="632"/>
        <v>115210</v>
      </c>
      <c r="M3091" s="2">
        <f t="shared" si="633"/>
        <v>25960</v>
      </c>
      <c r="N3091" s="6">
        <f t="shared" si="634"/>
        <v>1</v>
      </c>
      <c r="O3091" s="2">
        <f t="shared" si="635"/>
        <v>18698.300969177479</v>
      </c>
      <c r="P3091" s="2">
        <f t="shared" si="636"/>
        <v>18698.300969177479</v>
      </c>
    </row>
    <row r="3092" spans="1:16">
      <c r="A3092" s="6">
        <v>4</v>
      </c>
      <c r="B3092" s="6">
        <v>15</v>
      </c>
      <c r="C3092" s="6">
        <v>19</v>
      </c>
      <c r="D3092" s="6">
        <f t="shared" si="624"/>
        <v>38</v>
      </c>
      <c r="E3092" s="5">
        <f t="shared" si="625"/>
        <v>527.07600000000014</v>
      </c>
      <c r="F3092" s="5">
        <f t="shared" si="626"/>
        <v>651.73417492414967</v>
      </c>
      <c r="G3092" s="5">
        <f t="shared" si="627"/>
        <v>1082.6092178872495</v>
      </c>
      <c r="H3092" s="5">
        <f t="shared" si="628"/>
        <v>2261.4193928113991</v>
      </c>
      <c r="I3092" s="5">
        <f t="shared" si="629"/>
        <v>720</v>
      </c>
      <c r="J3092" s="5">
        <f t="shared" si="630"/>
        <v>1541.4193928113991</v>
      </c>
      <c r="K3092" s="2">
        <f t="shared" si="631"/>
        <v>51760.753347420119</v>
      </c>
      <c r="L3092" s="2">
        <f t="shared" si="632"/>
        <v>117910</v>
      </c>
      <c r="M3092" s="2">
        <f t="shared" si="633"/>
        <v>26840</v>
      </c>
      <c r="N3092" s="6">
        <f t="shared" si="634"/>
        <v>1</v>
      </c>
      <c r="O3092" s="2">
        <f t="shared" si="635"/>
        <v>19309.246652579881</v>
      </c>
      <c r="P3092" s="2">
        <f t="shared" si="636"/>
        <v>19309.246652579881</v>
      </c>
    </row>
    <row r="3093" spans="1:16">
      <c r="A3093" s="6">
        <v>4</v>
      </c>
      <c r="B3093" s="6">
        <v>15</v>
      </c>
      <c r="C3093" s="6">
        <v>20</v>
      </c>
      <c r="D3093" s="6">
        <f t="shared" si="624"/>
        <v>39</v>
      </c>
      <c r="E3093" s="5">
        <f t="shared" si="625"/>
        <v>527.07600000000014</v>
      </c>
      <c r="F3093" s="5">
        <f t="shared" si="626"/>
        <v>651.73417492414967</v>
      </c>
      <c r="G3093" s="5">
        <f t="shared" si="627"/>
        <v>1153.8335085377266</v>
      </c>
      <c r="H3093" s="5">
        <f t="shared" si="628"/>
        <v>2332.6436834618762</v>
      </c>
      <c r="I3093" s="5">
        <f t="shared" si="629"/>
        <v>720</v>
      </c>
      <c r="J3093" s="5">
        <f t="shared" si="630"/>
        <v>1612.6436834618762</v>
      </c>
      <c r="K3093" s="2">
        <f t="shared" si="631"/>
        <v>52997.286171213127</v>
      </c>
      <c r="L3093" s="2">
        <f t="shared" si="632"/>
        <v>120610</v>
      </c>
      <c r="M3093" s="2">
        <f t="shared" si="633"/>
        <v>27720</v>
      </c>
      <c r="N3093" s="6">
        <f t="shared" si="634"/>
        <v>1</v>
      </c>
      <c r="O3093" s="2">
        <f t="shared" si="635"/>
        <v>19892.713828786873</v>
      </c>
      <c r="P3093" s="2">
        <f t="shared" si="636"/>
        <v>19892.713828786873</v>
      </c>
    </row>
    <row r="3094" spans="1:16">
      <c r="A3094" s="6">
        <v>4</v>
      </c>
      <c r="B3094" s="6">
        <v>15</v>
      </c>
      <c r="C3094" s="6">
        <v>21</v>
      </c>
      <c r="D3094" s="6">
        <f t="shared" si="624"/>
        <v>40</v>
      </c>
      <c r="E3094" s="5">
        <f t="shared" si="625"/>
        <v>527.07600000000014</v>
      </c>
      <c r="F3094" s="5">
        <f t="shared" si="626"/>
        <v>651.73417492414967</v>
      </c>
      <c r="G3094" s="5">
        <f t="shared" si="627"/>
        <v>1226.6692487641703</v>
      </c>
      <c r="H3094" s="5">
        <f t="shared" si="628"/>
        <v>2405.4794236883199</v>
      </c>
      <c r="I3094" s="5">
        <f t="shared" si="629"/>
        <v>720</v>
      </c>
      <c r="J3094" s="5">
        <f t="shared" si="630"/>
        <v>1685.4794236883199</v>
      </c>
      <c r="K3094" s="2">
        <f t="shared" si="631"/>
        <v>54261.795550144438</v>
      </c>
      <c r="L3094" s="2">
        <f t="shared" si="632"/>
        <v>123310</v>
      </c>
      <c r="M3094" s="2">
        <f t="shared" si="633"/>
        <v>28600</v>
      </c>
      <c r="N3094" s="6">
        <f t="shared" si="634"/>
        <v>1</v>
      </c>
      <c r="O3094" s="2">
        <f t="shared" si="635"/>
        <v>20448.204449855562</v>
      </c>
      <c r="P3094" s="2">
        <f t="shared" si="636"/>
        <v>20448.204449855562</v>
      </c>
    </row>
    <row r="3095" spans="1:16">
      <c r="A3095" s="6">
        <v>4</v>
      </c>
      <c r="B3095" s="6">
        <v>15</v>
      </c>
      <c r="C3095" s="6">
        <v>22</v>
      </c>
      <c r="D3095" s="6">
        <f t="shared" si="624"/>
        <v>41</v>
      </c>
      <c r="E3095" s="5">
        <f t="shared" si="625"/>
        <v>527.07600000000014</v>
      </c>
      <c r="F3095" s="5">
        <f t="shared" si="626"/>
        <v>651.73417492414967</v>
      </c>
      <c r="G3095" s="5">
        <f t="shared" si="627"/>
        <v>1301.1455960105666</v>
      </c>
      <c r="H3095" s="5">
        <f t="shared" si="628"/>
        <v>2479.9557709347164</v>
      </c>
      <c r="I3095" s="5">
        <f t="shared" si="629"/>
        <v>720</v>
      </c>
      <c r="J3095" s="5">
        <f t="shared" si="630"/>
        <v>1759.9557709347164</v>
      </c>
      <c r="K3095" s="2">
        <f t="shared" si="631"/>
        <v>55554.78768983882</v>
      </c>
      <c r="L3095" s="2">
        <f t="shared" si="632"/>
        <v>126010</v>
      </c>
      <c r="M3095" s="2">
        <f t="shared" si="633"/>
        <v>29480</v>
      </c>
      <c r="N3095" s="6">
        <f t="shared" si="634"/>
        <v>1</v>
      </c>
      <c r="O3095" s="2">
        <f t="shared" si="635"/>
        <v>20975.21231016118</v>
      </c>
      <c r="P3095" s="2">
        <f t="shared" si="636"/>
        <v>20975.21231016118</v>
      </c>
    </row>
    <row r="3096" spans="1:16">
      <c r="A3096" s="6">
        <v>4</v>
      </c>
      <c r="B3096" s="6">
        <v>15</v>
      </c>
      <c r="C3096" s="6">
        <v>23</v>
      </c>
      <c r="D3096" s="6">
        <f t="shared" si="624"/>
        <v>42</v>
      </c>
      <c r="E3096" s="5">
        <f t="shared" si="625"/>
        <v>527.07600000000014</v>
      </c>
      <c r="F3096" s="5">
        <f t="shared" si="626"/>
        <v>651.73417492414967</v>
      </c>
      <c r="G3096" s="5">
        <f t="shared" si="627"/>
        <v>1377.292184868003</v>
      </c>
      <c r="H3096" s="5">
        <f t="shared" si="628"/>
        <v>2556.102359792153</v>
      </c>
      <c r="I3096" s="5">
        <f t="shared" si="629"/>
        <v>720</v>
      </c>
      <c r="J3096" s="5">
        <f t="shared" si="630"/>
        <v>1836.102359792153</v>
      </c>
      <c r="K3096" s="2">
        <f t="shared" si="631"/>
        <v>56876.777079724881</v>
      </c>
      <c r="L3096" s="2">
        <f t="shared" si="632"/>
        <v>128710</v>
      </c>
      <c r="M3096" s="2">
        <f t="shared" si="633"/>
        <v>30360</v>
      </c>
      <c r="N3096" s="6">
        <f t="shared" si="634"/>
        <v>1</v>
      </c>
      <c r="O3096" s="2">
        <f t="shared" si="635"/>
        <v>21473.222920275119</v>
      </c>
      <c r="P3096" s="2">
        <f t="shared" si="636"/>
        <v>21473.222920275119</v>
      </c>
    </row>
    <row r="3097" spans="1:16">
      <c r="A3097" s="6">
        <v>4</v>
      </c>
      <c r="B3097" s="6">
        <v>15</v>
      </c>
      <c r="C3097" s="6">
        <v>24</v>
      </c>
      <c r="D3097" s="6">
        <f t="shared" si="624"/>
        <v>43</v>
      </c>
      <c r="E3097" s="5">
        <f t="shared" si="625"/>
        <v>527.07600000000014</v>
      </c>
      <c r="F3097" s="5">
        <f t="shared" si="626"/>
        <v>651.73417492414967</v>
      </c>
      <c r="G3097" s="5">
        <f t="shared" si="627"/>
        <v>1455.1391344474989</v>
      </c>
      <c r="H3097" s="5">
        <f t="shared" si="628"/>
        <v>2633.9493093716487</v>
      </c>
      <c r="I3097" s="5">
        <f t="shared" si="629"/>
        <v>720</v>
      </c>
      <c r="J3097" s="5">
        <f t="shared" si="630"/>
        <v>1913.9493093716487</v>
      </c>
      <c r="K3097" s="2">
        <f t="shared" si="631"/>
        <v>58228.286621035564</v>
      </c>
      <c r="L3097" s="2">
        <f t="shared" si="632"/>
        <v>131410</v>
      </c>
      <c r="M3097" s="2">
        <f t="shared" si="633"/>
        <v>31240</v>
      </c>
      <c r="N3097" s="6">
        <f t="shared" si="634"/>
        <v>1</v>
      </c>
      <c r="O3097" s="2">
        <f t="shared" si="635"/>
        <v>21941.713378964436</v>
      </c>
      <c r="P3097" s="2">
        <f t="shared" si="636"/>
        <v>21941.713378964436</v>
      </c>
    </row>
    <row r="3098" spans="1:16">
      <c r="A3098" s="6">
        <v>4</v>
      </c>
      <c r="B3098" s="6">
        <v>15</v>
      </c>
      <c r="C3098" s="6">
        <v>25</v>
      </c>
      <c r="D3098" s="6">
        <f t="shared" si="624"/>
        <v>44</v>
      </c>
      <c r="E3098" s="5">
        <f t="shared" si="625"/>
        <v>527.07600000000014</v>
      </c>
      <c r="F3098" s="5">
        <f t="shared" si="626"/>
        <v>651.73417492414967</v>
      </c>
      <c r="G3098" s="5">
        <f t="shared" si="627"/>
        <v>1534.7170558625965</v>
      </c>
      <c r="H3098" s="5">
        <f t="shared" si="628"/>
        <v>2713.5272307867463</v>
      </c>
      <c r="I3098" s="5">
        <f t="shared" si="629"/>
        <v>720</v>
      </c>
      <c r="J3098" s="5">
        <f t="shared" si="630"/>
        <v>1993.5272307867463</v>
      </c>
      <c r="K3098" s="2">
        <f t="shared" si="631"/>
        <v>59609.847756714342</v>
      </c>
      <c r="L3098" s="2">
        <f t="shared" si="632"/>
        <v>134110</v>
      </c>
      <c r="M3098" s="2">
        <f t="shared" si="633"/>
        <v>32120</v>
      </c>
      <c r="N3098" s="6">
        <f t="shared" si="634"/>
        <v>1</v>
      </c>
      <c r="O3098" s="2">
        <f t="shared" si="635"/>
        <v>22380.152243285658</v>
      </c>
      <c r="P3098" s="2">
        <f t="shared" si="636"/>
        <v>22380.152243285658</v>
      </c>
    </row>
    <row r="3099" spans="1:16">
      <c r="A3099" s="6">
        <v>4</v>
      </c>
      <c r="B3099" s="6">
        <v>15</v>
      </c>
      <c r="C3099" s="6">
        <v>26</v>
      </c>
      <c r="D3099" s="6">
        <f t="shared" si="624"/>
        <v>45</v>
      </c>
      <c r="E3099" s="5">
        <f t="shared" si="625"/>
        <v>527.07600000000014</v>
      </c>
      <c r="F3099" s="5">
        <f t="shared" si="626"/>
        <v>651.73417492414967</v>
      </c>
      <c r="G3099" s="5">
        <f t="shared" si="627"/>
        <v>1616.0570598233144</v>
      </c>
      <c r="H3099" s="5">
        <f t="shared" si="628"/>
        <v>2794.867234747464</v>
      </c>
      <c r="I3099" s="5">
        <f t="shared" si="629"/>
        <v>720</v>
      </c>
      <c r="J3099" s="5">
        <f t="shared" si="630"/>
        <v>2074.867234747464</v>
      </c>
      <c r="K3099" s="2">
        <f t="shared" si="631"/>
        <v>61022.000603254579</v>
      </c>
      <c r="L3099" s="2">
        <f t="shared" si="632"/>
        <v>136810</v>
      </c>
      <c r="M3099" s="2">
        <f t="shared" si="633"/>
        <v>33000</v>
      </c>
      <c r="N3099" s="6">
        <f t="shared" si="634"/>
        <v>1</v>
      </c>
      <c r="O3099" s="2">
        <f t="shared" si="635"/>
        <v>22787.999396745421</v>
      </c>
      <c r="P3099" s="2">
        <f t="shared" si="636"/>
        <v>22787.999396745421</v>
      </c>
    </row>
    <row r="3100" spans="1:16">
      <c r="A3100" s="6">
        <v>4</v>
      </c>
      <c r="B3100" s="6">
        <v>15</v>
      </c>
      <c r="C3100" s="6">
        <v>27</v>
      </c>
      <c r="D3100" s="6">
        <f t="shared" si="624"/>
        <v>46</v>
      </c>
      <c r="E3100" s="5">
        <f t="shared" si="625"/>
        <v>527.07600000000014</v>
      </c>
      <c r="F3100" s="5">
        <f t="shared" si="626"/>
        <v>651.73417492414967</v>
      </c>
      <c r="G3100" s="5">
        <f t="shared" si="627"/>
        <v>1699.1907643430709</v>
      </c>
      <c r="H3100" s="5">
        <f t="shared" si="628"/>
        <v>2878.0009392672209</v>
      </c>
      <c r="I3100" s="5">
        <f t="shared" si="629"/>
        <v>720</v>
      </c>
      <c r="J3100" s="5">
        <f t="shared" si="630"/>
        <v>2158.0009392672209</v>
      </c>
      <c r="K3100" s="2">
        <f t="shared" si="631"/>
        <v>62465.294084500361</v>
      </c>
      <c r="L3100" s="2">
        <f t="shared" si="632"/>
        <v>139510</v>
      </c>
      <c r="M3100" s="2">
        <f t="shared" si="633"/>
        <v>33880</v>
      </c>
      <c r="N3100" s="6">
        <f t="shared" si="634"/>
        <v>1</v>
      </c>
      <c r="O3100" s="2">
        <f t="shared" si="635"/>
        <v>23164.705915499639</v>
      </c>
      <c r="P3100" s="2">
        <f t="shared" si="636"/>
        <v>23164.705915499639</v>
      </c>
    </row>
    <row r="3101" spans="1:16">
      <c r="A3101" s="6">
        <v>4</v>
      </c>
      <c r="B3101" s="6">
        <v>15</v>
      </c>
      <c r="C3101" s="6">
        <v>28</v>
      </c>
      <c r="D3101" s="6">
        <f t="shared" si="624"/>
        <v>47</v>
      </c>
      <c r="E3101" s="5">
        <f t="shared" si="625"/>
        <v>527.07600000000014</v>
      </c>
      <c r="F3101" s="5">
        <f t="shared" si="626"/>
        <v>651.73417492414967</v>
      </c>
      <c r="G3101" s="5">
        <f t="shared" si="627"/>
        <v>1784.1503025602246</v>
      </c>
      <c r="H3101" s="5">
        <f t="shared" si="628"/>
        <v>2962.9604774843747</v>
      </c>
      <c r="I3101" s="5">
        <f t="shared" si="629"/>
        <v>720</v>
      </c>
      <c r="J3101" s="5">
        <f t="shared" si="630"/>
        <v>2242.9604774843747</v>
      </c>
      <c r="K3101" s="2">
        <f t="shared" si="631"/>
        <v>63940.28606743706</v>
      </c>
      <c r="L3101" s="2">
        <f t="shared" si="632"/>
        <v>142210</v>
      </c>
      <c r="M3101" s="2">
        <f t="shared" si="633"/>
        <v>34760</v>
      </c>
      <c r="N3101" s="6">
        <f t="shared" si="634"/>
        <v>1</v>
      </c>
      <c r="O3101" s="2">
        <f t="shared" si="635"/>
        <v>23509.71393256294</v>
      </c>
      <c r="P3101" s="2">
        <f t="shared" si="636"/>
        <v>23509.71393256294</v>
      </c>
    </row>
    <row r="3102" spans="1:16">
      <c r="A3102" s="6">
        <v>4</v>
      </c>
      <c r="B3102" s="6">
        <v>15</v>
      </c>
      <c r="C3102" s="6">
        <v>29</v>
      </c>
      <c r="D3102" s="6">
        <f t="shared" si="624"/>
        <v>48</v>
      </c>
      <c r="E3102" s="5">
        <f t="shared" si="625"/>
        <v>527.07600000000014</v>
      </c>
      <c r="F3102" s="5">
        <f t="shared" si="626"/>
        <v>651.73417492414967</v>
      </c>
      <c r="G3102" s="5">
        <f t="shared" si="627"/>
        <v>1870.9683306758782</v>
      </c>
      <c r="H3102" s="5">
        <f t="shared" si="628"/>
        <v>3049.778505600028</v>
      </c>
      <c r="I3102" s="5">
        <f t="shared" si="629"/>
        <v>720</v>
      </c>
      <c r="J3102" s="5">
        <f t="shared" si="630"/>
        <v>2329.778505600028</v>
      </c>
      <c r="K3102" s="2">
        <f t="shared" si="631"/>
        <v>65447.543500000487</v>
      </c>
      <c r="L3102" s="2">
        <f t="shared" si="632"/>
        <v>144910</v>
      </c>
      <c r="M3102" s="2">
        <f t="shared" si="633"/>
        <v>35640</v>
      </c>
      <c r="N3102" s="6">
        <f t="shared" si="634"/>
        <v>1</v>
      </c>
      <c r="O3102" s="2">
        <f t="shared" si="635"/>
        <v>23822.456499999513</v>
      </c>
      <c r="P3102" s="2">
        <f t="shared" si="636"/>
        <v>23822.456499999513</v>
      </c>
    </row>
    <row r="3103" spans="1:16">
      <c r="A3103" s="6">
        <v>4</v>
      </c>
      <c r="B3103" s="6">
        <v>15</v>
      </c>
      <c r="C3103" s="6">
        <v>30</v>
      </c>
      <c r="D3103" s="6">
        <f t="shared" si="624"/>
        <v>49</v>
      </c>
      <c r="E3103" s="5">
        <f t="shared" si="625"/>
        <v>527.07600000000014</v>
      </c>
      <c r="F3103" s="5">
        <f t="shared" si="626"/>
        <v>651.73417492414967</v>
      </c>
      <c r="G3103" s="5">
        <f t="shared" si="627"/>
        <v>1959.6780360096488</v>
      </c>
      <c r="H3103" s="5">
        <f t="shared" si="628"/>
        <v>3138.4882109337987</v>
      </c>
      <c r="I3103" s="5">
        <f t="shared" si="629"/>
        <v>720</v>
      </c>
      <c r="J3103" s="5">
        <f t="shared" si="630"/>
        <v>2418.4882109337987</v>
      </c>
      <c r="K3103" s="2">
        <f t="shared" si="631"/>
        <v>66987.642550934004</v>
      </c>
      <c r="L3103" s="2">
        <f t="shared" si="632"/>
        <v>147610</v>
      </c>
      <c r="M3103" s="2">
        <f t="shared" si="633"/>
        <v>36520</v>
      </c>
      <c r="N3103" s="6">
        <f t="shared" si="634"/>
        <v>1</v>
      </c>
      <c r="O3103" s="2">
        <f t="shared" si="635"/>
        <v>24102.357449065996</v>
      </c>
      <c r="P3103" s="2">
        <f t="shared" si="636"/>
        <v>24102.357449065996</v>
      </c>
    </row>
    <row r="3104" spans="1:16">
      <c r="A3104" s="6">
        <v>4</v>
      </c>
      <c r="B3104" s="6">
        <v>16</v>
      </c>
      <c r="C3104" s="6">
        <v>0</v>
      </c>
      <c r="D3104" s="6">
        <f t="shared" si="624"/>
        <v>20</v>
      </c>
      <c r="E3104" s="5">
        <f t="shared" si="625"/>
        <v>527.07600000000014</v>
      </c>
      <c r="F3104" s="5">
        <f t="shared" si="626"/>
        <v>712.5626979170703</v>
      </c>
      <c r="G3104" s="5">
        <f t="shared" si="627"/>
        <v>0</v>
      </c>
      <c r="H3104" s="5">
        <f t="shared" si="628"/>
        <v>1239.6386979170704</v>
      </c>
      <c r="I3104" s="5">
        <f t="shared" si="629"/>
        <v>720</v>
      </c>
      <c r="J3104" s="5">
        <f t="shared" si="630"/>
        <v>519.63869791707043</v>
      </c>
      <c r="K3104" s="2">
        <f t="shared" si="631"/>
        <v>34021.505172171361</v>
      </c>
      <c r="L3104" s="2">
        <f t="shared" si="632"/>
        <v>68704</v>
      </c>
      <c r="M3104" s="2">
        <f t="shared" si="633"/>
        <v>10560</v>
      </c>
      <c r="N3104" s="6">
        <f t="shared" si="634"/>
        <v>1</v>
      </c>
      <c r="O3104" s="2">
        <f t="shared" si="635"/>
        <v>4122.4948278286392</v>
      </c>
      <c r="P3104" s="2">
        <f t="shared" si="636"/>
        <v>4122.4948278286392</v>
      </c>
    </row>
    <row r="3105" spans="1:16">
      <c r="A3105" s="6">
        <v>4</v>
      </c>
      <c r="B3105" s="6">
        <v>16</v>
      </c>
      <c r="C3105" s="6">
        <v>1</v>
      </c>
      <c r="D3105" s="6">
        <f t="shared" si="624"/>
        <v>21</v>
      </c>
      <c r="E3105" s="5">
        <f t="shared" si="625"/>
        <v>527.07600000000014</v>
      </c>
      <c r="F3105" s="5">
        <f t="shared" si="626"/>
        <v>712.5626979170703</v>
      </c>
      <c r="G3105" s="5">
        <f t="shared" si="627"/>
        <v>45.5625</v>
      </c>
      <c r="H3105" s="5">
        <f t="shared" si="628"/>
        <v>1285.2011979170704</v>
      </c>
      <c r="I3105" s="5">
        <f t="shared" si="629"/>
        <v>720</v>
      </c>
      <c r="J3105" s="5">
        <f t="shared" si="630"/>
        <v>565.20119791707043</v>
      </c>
      <c r="K3105" s="2">
        <f t="shared" si="631"/>
        <v>34812.520797171361</v>
      </c>
      <c r="L3105" s="2">
        <f t="shared" si="632"/>
        <v>71404</v>
      </c>
      <c r="M3105" s="2">
        <f t="shared" si="633"/>
        <v>11440</v>
      </c>
      <c r="N3105" s="6">
        <f t="shared" si="634"/>
        <v>1</v>
      </c>
      <c r="O3105" s="2">
        <f t="shared" si="635"/>
        <v>5151.4792028286392</v>
      </c>
      <c r="P3105" s="2">
        <f t="shared" si="636"/>
        <v>5151.4792028286392</v>
      </c>
    </row>
    <row r="3106" spans="1:16">
      <c r="A3106" s="6">
        <v>4</v>
      </c>
      <c r="B3106" s="6">
        <v>16</v>
      </c>
      <c r="C3106" s="6">
        <v>2</v>
      </c>
      <c r="D3106" s="6">
        <f t="shared" si="624"/>
        <v>22</v>
      </c>
      <c r="E3106" s="5">
        <f t="shared" si="625"/>
        <v>527.07600000000014</v>
      </c>
      <c r="F3106" s="5">
        <f t="shared" si="626"/>
        <v>712.5626979170703</v>
      </c>
      <c r="G3106" s="5">
        <f t="shared" si="627"/>
        <v>92.264062499999994</v>
      </c>
      <c r="H3106" s="5">
        <f t="shared" si="628"/>
        <v>1331.9027604170703</v>
      </c>
      <c r="I3106" s="5">
        <f t="shared" si="629"/>
        <v>720</v>
      </c>
      <c r="J3106" s="5">
        <f t="shared" si="630"/>
        <v>611.90276041707034</v>
      </c>
      <c r="K3106" s="2">
        <f t="shared" si="631"/>
        <v>35623.311812796361</v>
      </c>
      <c r="L3106" s="2">
        <f t="shared" si="632"/>
        <v>74104</v>
      </c>
      <c r="M3106" s="2">
        <f t="shared" si="633"/>
        <v>12320</v>
      </c>
      <c r="N3106" s="6">
        <f t="shared" si="634"/>
        <v>1</v>
      </c>
      <c r="O3106" s="2">
        <f t="shared" si="635"/>
        <v>6160.6881872036392</v>
      </c>
      <c r="P3106" s="2">
        <f t="shared" si="636"/>
        <v>6160.6881872036392</v>
      </c>
    </row>
    <row r="3107" spans="1:16">
      <c r="A3107" s="6">
        <v>4</v>
      </c>
      <c r="B3107" s="6">
        <v>16</v>
      </c>
      <c r="C3107" s="6">
        <v>3</v>
      </c>
      <c r="D3107" s="6">
        <f t="shared" si="624"/>
        <v>23</v>
      </c>
      <c r="E3107" s="5">
        <f t="shared" si="625"/>
        <v>527.07600000000014</v>
      </c>
      <c r="F3107" s="5">
        <f t="shared" si="626"/>
        <v>712.5626979170703</v>
      </c>
      <c r="G3107" s="5">
        <f t="shared" si="627"/>
        <v>140.12604492187498</v>
      </c>
      <c r="H3107" s="5">
        <f t="shared" si="628"/>
        <v>1379.7647428389455</v>
      </c>
      <c r="I3107" s="5">
        <f t="shared" si="629"/>
        <v>720</v>
      </c>
      <c r="J3107" s="5">
        <f t="shared" si="630"/>
        <v>659.76474283894549</v>
      </c>
      <c r="K3107" s="2">
        <f t="shared" si="631"/>
        <v>36454.24900762058</v>
      </c>
      <c r="L3107" s="2">
        <f t="shared" si="632"/>
        <v>76804</v>
      </c>
      <c r="M3107" s="2">
        <f t="shared" si="633"/>
        <v>13200</v>
      </c>
      <c r="N3107" s="6">
        <f t="shared" si="634"/>
        <v>1</v>
      </c>
      <c r="O3107" s="2">
        <f t="shared" si="635"/>
        <v>7149.7509923794205</v>
      </c>
      <c r="P3107" s="2">
        <f t="shared" si="636"/>
        <v>7149.7509923794205</v>
      </c>
    </row>
    <row r="3108" spans="1:16">
      <c r="A3108" s="6">
        <v>4</v>
      </c>
      <c r="B3108" s="6">
        <v>16</v>
      </c>
      <c r="C3108" s="6">
        <v>4</v>
      </c>
      <c r="D3108" s="6">
        <f t="shared" si="624"/>
        <v>24</v>
      </c>
      <c r="E3108" s="5">
        <f t="shared" si="625"/>
        <v>527.07600000000014</v>
      </c>
      <c r="F3108" s="5">
        <f t="shared" si="626"/>
        <v>712.5626979170703</v>
      </c>
      <c r="G3108" s="5">
        <f t="shared" si="627"/>
        <v>189.17016064453125</v>
      </c>
      <c r="H3108" s="5">
        <f t="shared" si="628"/>
        <v>1428.8088585616017</v>
      </c>
      <c r="I3108" s="5">
        <f t="shared" si="629"/>
        <v>720</v>
      </c>
      <c r="J3108" s="5">
        <f t="shared" si="630"/>
        <v>708.80885856160171</v>
      </c>
      <c r="K3108" s="2">
        <f t="shared" si="631"/>
        <v>37305.709350027806</v>
      </c>
      <c r="L3108" s="2">
        <f t="shared" si="632"/>
        <v>79504</v>
      </c>
      <c r="M3108" s="2">
        <f t="shared" si="633"/>
        <v>14080</v>
      </c>
      <c r="N3108" s="6">
        <f t="shared" si="634"/>
        <v>1</v>
      </c>
      <c r="O3108" s="2">
        <f t="shared" si="635"/>
        <v>8118.2906499721939</v>
      </c>
      <c r="P3108" s="2">
        <f t="shared" si="636"/>
        <v>8118.2906499721939</v>
      </c>
    </row>
    <row r="3109" spans="1:16">
      <c r="A3109" s="6">
        <v>4</v>
      </c>
      <c r="B3109" s="6">
        <v>16</v>
      </c>
      <c r="C3109" s="6">
        <v>5</v>
      </c>
      <c r="D3109" s="6">
        <f t="shared" si="624"/>
        <v>25</v>
      </c>
      <c r="E3109" s="5">
        <f t="shared" si="625"/>
        <v>527.07600000000014</v>
      </c>
      <c r="F3109" s="5">
        <f t="shared" si="626"/>
        <v>712.5626979170703</v>
      </c>
      <c r="G3109" s="5">
        <f t="shared" si="627"/>
        <v>239.41848456573481</v>
      </c>
      <c r="H3109" s="5">
        <f t="shared" si="628"/>
        <v>1479.0571824828053</v>
      </c>
      <c r="I3109" s="5">
        <f t="shared" si="629"/>
        <v>720</v>
      </c>
      <c r="J3109" s="5">
        <f t="shared" si="630"/>
        <v>759.05718248280527</v>
      </c>
      <c r="K3109" s="2">
        <f t="shared" si="631"/>
        <v>38178.076084770924</v>
      </c>
      <c r="L3109" s="2">
        <f t="shared" si="632"/>
        <v>82204</v>
      </c>
      <c r="M3109" s="2">
        <f t="shared" si="633"/>
        <v>14960</v>
      </c>
      <c r="N3109" s="6">
        <f t="shared" si="634"/>
        <v>1</v>
      </c>
      <c r="O3109" s="2">
        <f t="shared" si="635"/>
        <v>9065.9239152290756</v>
      </c>
      <c r="P3109" s="2">
        <f t="shared" si="636"/>
        <v>9065.9239152290756</v>
      </c>
    </row>
    <row r="3110" spans="1:16">
      <c r="A3110" s="6">
        <v>4</v>
      </c>
      <c r="B3110" s="6">
        <v>16</v>
      </c>
      <c r="C3110" s="6">
        <v>6</v>
      </c>
      <c r="D3110" s="6">
        <f t="shared" si="624"/>
        <v>26</v>
      </c>
      <c r="E3110" s="5">
        <f t="shared" si="625"/>
        <v>527.07600000000014</v>
      </c>
      <c r="F3110" s="5">
        <f t="shared" si="626"/>
        <v>712.5626979170703</v>
      </c>
      <c r="G3110" s="5">
        <f t="shared" si="627"/>
        <v>290.89345874736784</v>
      </c>
      <c r="H3110" s="5">
        <f t="shared" si="628"/>
        <v>1530.5321566644384</v>
      </c>
      <c r="I3110" s="5">
        <f t="shared" si="629"/>
        <v>720</v>
      </c>
      <c r="J3110" s="5">
        <f t="shared" si="630"/>
        <v>810.53215666443839</v>
      </c>
      <c r="K3110" s="2">
        <f t="shared" si="631"/>
        <v>39071.738830979833</v>
      </c>
      <c r="L3110" s="2">
        <f t="shared" si="632"/>
        <v>84904</v>
      </c>
      <c r="M3110" s="2">
        <f t="shared" si="633"/>
        <v>15840</v>
      </c>
      <c r="N3110" s="6">
        <f t="shared" si="634"/>
        <v>1</v>
      </c>
      <c r="O3110" s="2">
        <f t="shared" si="635"/>
        <v>9992.2611690201666</v>
      </c>
      <c r="P3110" s="2">
        <f t="shared" si="636"/>
        <v>9992.2611690201666</v>
      </c>
    </row>
    <row r="3111" spans="1:16">
      <c r="A3111" s="6">
        <v>4</v>
      </c>
      <c r="B3111" s="6">
        <v>16</v>
      </c>
      <c r="C3111" s="6">
        <v>7</v>
      </c>
      <c r="D3111" s="6">
        <f t="shared" si="624"/>
        <v>27</v>
      </c>
      <c r="E3111" s="5">
        <f t="shared" si="625"/>
        <v>527.07600000000014</v>
      </c>
      <c r="F3111" s="5">
        <f t="shared" si="626"/>
        <v>712.5626979170703</v>
      </c>
      <c r="G3111" s="5">
        <f t="shared" si="627"/>
        <v>343.61789814532818</v>
      </c>
      <c r="H3111" s="5">
        <f t="shared" si="628"/>
        <v>1583.2565960623986</v>
      </c>
      <c r="I3111" s="5">
        <f t="shared" si="629"/>
        <v>720</v>
      </c>
      <c r="J3111" s="5">
        <f t="shared" si="630"/>
        <v>863.25659606239856</v>
      </c>
      <c r="K3111" s="2">
        <f t="shared" si="631"/>
        <v>39987.093681638864</v>
      </c>
      <c r="L3111" s="2">
        <f t="shared" si="632"/>
        <v>87604</v>
      </c>
      <c r="M3111" s="2">
        <f t="shared" si="633"/>
        <v>16720</v>
      </c>
      <c r="N3111" s="6">
        <f t="shared" si="634"/>
        <v>1</v>
      </c>
      <c r="O3111" s="2">
        <f t="shared" si="635"/>
        <v>10896.906318361136</v>
      </c>
      <c r="P3111" s="2">
        <f t="shared" si="636"/>
        <v>10896.906318361136</v>
      </c>
    </row>
    <row r="3112" spans="1:16">
      <c r="A3112" s="6">
        <v>4</v>
      </c>
      <c r="B3112" s="6">
        <v>16</v>
      </c>
      <c r="C3112" s="6">
        <v>8</v>
      </c>
      <c r="D3112" s="6">
        <f t="shared" si="624"/>
        <v>28</v>
      </c>
      <c r="E3112" s="5">
        <f t="shared" si="625"/>
        <v>527.07600000000014</v>
      </c>
      <c r="F3112" s="5">
        <f t="shared" si="626"/>
        <v>712.5626979170703</v>
      </c>
      <c r="G3112" s="5">
        <f t="shared" si="627"/>
        <v>397.61499642530839</v>
      </c>
      <c r="H3112" s="5">
        <f t="shared" si="628"/>
        <v>1637.2536943423788</v>
      </c>
      <c r="I3112" s="5">
        <f t="shared" si="629"/>
        <v>720</v>
      </c>
      <c r="J3112" s="5">
        <f t="shared" si="630"/>
        <v>917.25369434237882</v>
      </c>
      <c r="K3112" s="2">
        <f t="shared" si="631"/>
        <v>40924.543304555191</v>
      </c>
      <c r="L3112" s="2">
        <f t="shared" si="632"/>
        <v>90304</v>
      </c>
      <c r="M3112" s="2">
        <f t="shared" si="633"/>
        <v>17600</v>
      </c>
      <c r="N3112" s="6">
        <f t="shared" si="634"/>
        <v>1</v>
      </c>
      <c r="O3112" s="2">
        <f t="shared" si="635"/>
        <v>11779.456695444809</v>
      </c>
      <c r="P3112" s="2">
        <f t="shared" si="636"/>
        <v>11779.456695444809</v>
      </c>
    </row>
    <row r="3113" spans="1:16">
      <c r="A3113" s="6">
        <v>4</v>
      </c>
      <c r="B3113" s="6">
        <v>16</v>
      </c>
      <c r="C3113" s="6">
        <v>9</v>
      </c>
      <c r="D3113" s="6">
        <f t="shared" si="624"/>
        <v>29</v>
      </c>
      <c r="E3113" s="5">
        <f t="shared" si="625"/>
        <v>527.07600000000014</v>
      </c>
      <c r="F3113" s="5">
        <f t="shared" si="626"/>
        <v>712.5626979170703</v>
      </c>
      <c r="G3113" s="5">
        <f t="shared" si="627"/>
        <v>452.90833186570285</v>
      </c>
      <c r="H3113" s="5">
        <f t="shared" si="628"/>
        <v>1692.5470297827733</v>
      </c>
      <c r="I3113" s="5">
        <f t="shared" si="629"/>
        <v>720</v>
      </c>
      <c r="J3113" s="5">
        <f t="shared" si="630"/>
        <v>972.54702978277328</v>
      </c>
      <c r="K3113" s="2">
        <f t="shared" si="631"/>
        <v>41884.497044839809</v>
      </c>
      <c r="L3113" s="2">
        <f t="shared" si="632"/>
        <v>93004</v>
      </c>
      <c r="M3113" s="2">
        <f t="shared" si="633"/>
        <v>18480</v>
      </c>
      <c r="N3113" s="6">
        <f t="shared" si="634"/>
        <v>1</v>
      </c>
      <c r="O3113" s="2">
        <f t="shared" si="635"/>
        <v>12639.502955160191</v>
      </c>
      <c r="P3113" s="2">
        <f t="shared" si="636"/>
        <v>12639.502955160191</v>
      </c>
    </row>
    <row r="3114" spans="1:16">
      <c r="A3114" s="6">
        <v>4</v>
      </c>
      <c r="B3114" s="6">
        <v>16</v>
      </c>
      <c r="C3114" s="6">
        <v>10</v>
      </c>
      <c r="D3114" s="6">
        <f t="shared" si="624"/>
        <v>30</v>
      </c>
      <c r="E3114" s="5">
        <f t="shared" si="625"/>
        <v>527.07600000000014</v>
      </c>
      <c r="F3114" s="5">
        <f t="shared" si="626"/>
        <v>712.5626979170703</v>
      </c>
      <c r="G3114" s="5">
        <f t="shared" si="627"/>
        <v>509.52187334891573</v>
      </c>
      <c r="H3114" s="5">
        <f t="shared" si="628"/>
        <v>1749.1605712659862</v>
      </c>
      <c r="I3114" s="5">
        <f t="shared" si="629"/>
        <v>720</v>
      </c>
      <c r="J3114" s="5">
        <f t="shared" si="630"/>
        <v>1029.1605712659862</v>
      </c>
      <c r="K3114" s="2">
        <f t="shared" si="631"/>
        <v>42867.371028923371</v>
      </c>
      <c r="L3114" s="2">
        <f t="shared" si="632"/>
        <v>95704</v>
      </c>
      <c r="M3114" s="2">
        <f t="shared" si="633"/>
        <v>19360</v>
      </c>
      <c r="N3114" s="6">
        <f t="shared" si="634"/>
        <v>1</v>
      </c>
      <c r="O3114" s="2">
        <f t="shared" si="635"/>
        <v>13476.628971076629</v>
      </c>
      <c r="P3114" s="2">
        <f t="shared" si="636"/>
        <v>13476.628971076629</v>
      </c>
    </row>
    <row r="3115" spans="1:16">
      <c r="A3115" s="6">
        <v>4</v>
      </c>
      <c r="B3115" s="6">
        <v>16</v>
      </c>
      <c r="C3115" s="6">
        <v>11</v>
      </c>
      <c r="D3115" s="6">
        <f t="shared" si="624"/>
        <v>31</v>
      </c>
      <c r="E3115" s="5">
        <f t="shared" si="625"/>
        <v>527.07600000000014</v>
      </c>
      <c r="F3115" s="5">
        <f t="shared" si="626"/>
        <v>712.5626979170703</v>
      </c>
      <c r="G3115" s="5">
        <f t="shared" si="627"/>
        <v>567.47998644235474</v>
      </c>
      <c r="H3115" s="5">
        <f t="shared" si="628"/>
        <v>1807.1186843594251</v>
      </c>
      <c r="I3115" s="5">
        <f t="shared" si="629"/>
        <v>720</v>
      </c>
      <c r="J3115" s="5">
        <f t="shared" si="630"/>
        <v>1087.1186843594251</v>
      </c>
      <c r="K3115" s="2">
        <f t="shared" si="631"/>
        <v>43873.588270128908</v>
      </c>
      <c r="L3115" s="2">
        <f t="shared" si="632"/>
        <v>98404</v>
      </c>
      <c r="M3115" s="2">
        <f t="shared" si="633"/>
        <v>20240</v>
      </c>
      <c r="N3115" s="6">
        <f t="shared" si="634"/>
        <v>1</v>
      </c>
      <c r="O3115" s="2">
        <f t="shared" si="635"/>
        <v>14290.411729871092</v>
      </c>
      <c r="P3115" s="2">
        <f t="shared" si="636"/>
        <v>14290.411729871092</v>
      </c>
    </row>
    <row r="3116" spans="1:16">
      <c r="A3116" s="6">
        <v>4</v>
      </c>
      <c r="B3116" s="6">
        <v>16</v>
      </c>
      <c r="C3116" s="6">
        <v>12</v>
      </c>
      <c r="D3116" s="6">
        <f t="shared" si="624"/>
        <v>32</v>
      </c>
      <c r="E3116" s="5">
        <f t="shared" si="625"/>
        <v>527.07600000000014</v>
      </c>
      <c r="F3116" s="5">
        <f t="shared" si="626"/>
        <v>712.5626979170703</v>
      </c>
      <c r="G3116" s="5">
        <f t="shared" si="627"/>
        <v>626.80743957041921</v>
      </c>
      <c r="H3116" s="5">
        <f t="shared" si="628"/>
        <v>1866.4461374874895</v>
      </c>
      <c r="I3116" s="5">
        <f t="shared" si="629"/>
        <v>720</v>
      </c>
      <c r="J3116" s="5">
        <f t="shared" si="630"/>
        <v>1146.4461374874895</v>
      </c>
      <c r="K3116" s="2">
        <f t="shared" si="631"/>
        <v>44903.57877582447</v>
      </c>
      <c r="L3116" s="2">
        <f t="shared" si="632"/>
        <v>101104</v>
      </c>
      <c r="M3116" s="2">
        <f t="shared" si="633"/>
        <v>21120</v>
      </c>
      <c r="N3116" s="6">
        <f t="shared" si="634"/>
        <v>1</v>
      </c>
      <c r="O3116" s="2">
        <f t="shared" si="635"/>
        <v>15080.42122417553</v>
      </c>
      <c r="P3116" s="2">
        <f t="shared" si="636"/>
        <v>15080.42122417553</v>
      </c>
    </row>
    <row r="3117" spans="1:16">
      <c r="A3117" s="6">
        <v>4</v>
      </c>
      <c r="B3117" s="6">
        <v>16</v>
      </c>
      <c r="C3117" s="6">
        <v>13</v>
      </c>
      <c r="D3117" s="6">
        <f t="shared" si="624"/>
        <v>33</v>
      </c>
      <c r="E3117" s="5">
        <f t="shared" si="625"/>
        <v>527.07600000000014</v>
      </c>
      <c r="F3117" s="5">
        <f t="shared" si="626"/>
        <v>712.5626979170703</v>
      </c>
      <c r="G3117" s="5">
        <f t="shared" si="627"/>
        <v>687.52941027880343</v>
      </c>
      <c r="H3117" s="5">
        <f t="shared" si="628"/>
        <v>1927.1681081958739</v>
      </c>
      <c r="I3117" s="5">
        <f t="shared" si="629"/>
        <v>720</v>
      </c>
      <c r="J3117" s="5">
        <f t="shared" si="630"/>
        <v>1207.1681081958739</v>
      </c>
      <c r="K3117" s="2">
        <f t="shared" si="631"/>
        <v>45957.779656178362</v>
      </c>
      <c r="L3117" s="2">
        <f t="shared" si="632"/>
        <v>103804</v>
      </c>
      <c r="M3117" s="2">
        <f t="shared" si="633"/>
        <v>22000</v>
      </c>
      <c r="N3117" s="6">
        <f t="shared" si="634"/>
        <v>1</v>
      </c>
      <c r="O3117" s="2">
        <f t="shared" si="635"/>
        <v>15846.220343821638</v>
      </c>
      <c r="P3117" s="2">
        <f t="shared" si="636"/>
        <v>15846.220343821638</v>
      </c>
    </row>
    <row r="3118" spans="1:16">
      <c r="A3118" s="6">
        <v>4</v>
      </c>
      <c r="B3118" s="6">
        <v>16</v>
      </c>
      <c r="C3118" s="6">
        <v>14</v>
      </c>
      <c r="D3118" s="6">
        <f t="shared" si="624"/>
        <v>34</v>
      </c>
      <c r="E3118" s="5">
        <f t="shared" si="625"/>
        <v>527.07600000000014</v>
      </c>
      <c r="F3118" s="5">
        <f t="shared" si="626"/>
        <v>712.5626979170703</v>
      </c>
      <c r="G3118" s="5">
        <f t="shared" si="627"/>
        <v>749.67149159246469</v>
      </c>
      <c r="H3118" s="5">
        <f t="shared" si="628"/>
        <v>1989.3101895095351</v>
      </c>
      <c r="I3118" s="5">
        <f t="shared" si="629"/>
        <v>720</v>
      </c>
      <c r="J3118" s="5">
        <f t="shared" si="630"/>
        <v>1269.3101895095351</v>
      </c>
      <c r="K3118" s="2">
        <f t="shared" si="631"/>
        <v>47036.635234540539</v>
      </c>
      <c r="L3118" s="2">
        <f t="shared" si="632"/>
        <v>106504</v>
      </c>
      <c r="M3118" s="2">
        <f t="shared" si="633"/>
        <v>22880</v>
      </c>
      <c r="N3118" s="6">
        <f t="shared" si="634"/>
        <v>1</v>
      </c>
      <c r="O3118" s="2">
        <f t="shared" si="635"/>
        <v>16587.364765459461</v>
      </c>
      <c r="P3118" s="2">
        <f t="shared" si="636"/>
        <v>16587.364765459461</v>
      </c>
    </row>
    <row r="3119" spans="1:16">
      <c r="A3119" s="6">
        <v>4</v>
      </c>
      <c r="B3119" s="6">
        <v>16</v>
      </c>
      <c r="C3119" s="6">
        <v>15</v>
      </c>
      <c r="D3119" s="6">
        <f t="shared" si="624"/>
        <v>35</v>
      </c>
      <c r="E3119" s="5">
        <f t="shared" si="625"/>
        <v>527.07600000000014</v>
      </c>
      <c r="F3119" s="5">
        <f t="shared" si="626"/>
        <v>712.5626979170703</v>
      </c>
      <c r="G3119" s="5">
        <f t="shared" si="627"/>
        <v>813.25969846861108</v>
      </c>
      <c r="H3119" s="5">
        <f t="shared" si="628"/>
        <v>2052.8983963856817</v>
      </c>
      <c r="I3119" s="5">
        <f t="shared" si="629"/>
        <v>720</v>
      </c>
      <c r="J3119" s="5">
        <f t="shared" si="630"/>
        <v>1332.8983963856817</v>
      </c>
      <c r="K3119" s="2">
        <f t="shared" si="631"/>
        <v>48140.59715947364</v>
      </c>
      <c r="L3119" s="2">
        <f t="shared" si="632"/>
        <v>109204</v>
      </c>
      <c r="M3119" s="2">
        <f t="shared" si="633"/>
        <v>23760</v>
      </c>
      <c r="N3119" s="6">
        <f t="shared" si="634"/>
        <v>1</v>
      </c>
      <c r="O3119" s="2">
        <f t="shared" si="635"/>
        <v>17303.40284052636</v>
      </c>
      <c r="P3119" s="2">
        <f t="shared" si="636"/>
        <v>17303.40284052636</v>
      </c>
    </row>
    <row r="3120" spans="1:16">
      <c r="A3120" s="6">
        <v>4</v>
      </c>
      <c r="B3120" s="6">
        <v>16</v>
      </c>
      <c r="C3120" s="6">
        <v>16</v>
      </c>
      <c r="D3120" s="6">
        <f t="shared" si="624"/>
        <v>36</v>
      </c>
      <c r="E3120" s="5">
        <f t="shared" si="625"/>
        <v>527.07600000000014</v>
      </c>
      <c r="F3120" s="5">
        <f t="shared" si="626"/>
        <v>712.5626979170703</v>
      </c>
      <c r="G3120" s="5">
        <f t="shared" si="627"/>
        <v>878.32047434610013</v>
      </c>
      <c r="H3120" s="5">
        <f t="shared" si="628"/>
        <v>2117.9591722631703</v>
      </c>
      <c r="I3120" s="5">
        <f t="shared" si="629"/>
        <v>720</v>
      </c>
      <c r="J3120" s="5">
        <f t="shared" si="630"/>
        <v>1397.9591722631703</v>
      </c>
      <c r="K3120" s="2">
        <f t="shared" si="631"/>
        <v>49270.124518457815</v>
      </c>
      <c r="L3120" s="2">
        <f t="shared" si="632"/>
        <v>111904</v>
      </c>
      <c r="M3120" s="2">
        <f t="shared" si="633"/>
        <v>24640</v>
      </c>
      <c r="N3120" s="6">
        <f t="shared" si="634"/>
        <v>1</v>
      </c>
      <c r="O3120" s="2">
        <f t="shared" si="635"/>
        <v>17993.875481542185</v>
      </c>
      <c r="P3120" s="2">
        <f t="shared" si="636"/>
        <v>17993.875481542185</v>
      </c>
    </row>
    <row r="3121" spans="1:16">
      <c r="A3121" s="6">
        <v>4</v>
      </c>
      <c r="B3121" s="6">
        <v>16</v>
      </c>
      <c r="C3121" s="6">
        <v>17</v>
      </c>
      <c r="D3121" s="6">
        <f t="shared" si="624"/>
        <v>37</v>
      </c>
      <c r="E3121" s="5">
        <f t="shared" si="625"/>
        <v>527.07600000000014</v>
      </c>
      <c r="F3121" s="5">
        <f t="shared" si="626"/>
        <v>712.5626979170703</v>
      </c>
      <c r="G3121" s="5">
        <f t="shared" si="627"/>
        <v>944.88069779264049</v>
      </c>
      <c r="H3121" s="5">
        <f t="shared" si="628"/>
        <v>2184.5193957097108</v>
      </c>
      <c r="I3121" s="5">
        <f t="shared" si="629"/>
        <v>720</v>
      </c>
      <c r="J3121" s="5">
        <f t="shared" si="630"/>
        <v>1464.5193957097108</v>
      </c>
      <c r="K3121" s="2">
        <f t="shared" si="631"/>
        <v>50425.683953293585</v>
      </c>
      <c r="L3121" s="2">
        <f t="shared" si="632"/>
        <v>114604</v>
      </c>
      <c r="M3121" s="2">
        <f t="shared" si="633"/>
        <v>25520</v>
      </c>
      <c r="N3121" s="6">
        <f t="shared" si="634"/>
        <v>1</v>
      </c>
      <c r="O3121" s="2">
        <f t="shared" si="635"/>
        <v>18658.316046706415</v>
      </c>
      <c r="P3121" s="2">
        <f t="shared" si="636"/>
        <v>18658.316046706415</v>
      </c>
    </row>
    <row r="3122" spans="1:16">
      <c r="A3122" s="6">
        <v>4</v>
      </c>
      <c r="B3122" s="6">
        <v>16</v>
      </c>
      <c r="C3122" s="6">
        <v>18</v>
      </c>
      <c r="D3122" s="6">
        <f t="shared" si="624"/>
        <v>38</v>
      </c>
      <c r="E3122" s="5">
        <f t="shared" si="625"/>
        <v>527.07600000000014</v>
      </c>
      <c r="F3122" s="5">
        <f t="shared" si="626"/>
        <v>712.5626979170703</v>
      </c>
      <c r="G3122" s="5">
        <f t="shared" si="627"/>
        <v>1012.9676892512279</v>
      </c>
      <c r="H3122" s="5">
        <f t="shared" si="628"/>
        <v>2252.6063871682982</v>
      </c>
      <c r="I3122" s="5">
        <f t="shared" si="629"/>
        <v>720</v>
      </c>
      <c r="J3122" s="5">
        <f t="shared" si="630"/>
        <v>1532.6063871682982</v>
      </c>
      <c r="K3122" s="2">
        <f t="shared" si="631"/>
        <v>51607.749777227393</v>
      </c>
      <c r="L3122" s="2">
        <f t="shared" si="632"/>
        <v>117304</v>
      </c>
      <c r="M3122" s="2">
        <f t="shared" si="633"/>
        <v>26400</v>
      </c>
      <c r="N3122" s="6">
        <f t="shared" si="634"/>
        <v>1</v>
      </c>
      <c r="O3122" s="2">
        <f t="shared" si="635"/>
        <v>19296.250222772607</v>
      </c>
      <c r="P3122" s="2">
        <f t="shared" si="636"/>
        <v>19296.250222772607</v>
      </c>
    </row>
    <row r="3123" spans="1:16">
      <c r="A3123" s="6">
        <v>4</v>
      </c>
      <c r="B3123" s="6">
        <v>16</v>
      </c>
      <c r="C3123" s="6">
        <v>19</v>
      </c>
      <c r="D3123" s="6">
        <f t="shared" si="624"/>
        <v>39</v>
      </c>
      <c r="E3123" s="5">
        <f t="shared" si="625"/>
        <v>527.07600000000014</v>
      </c>
      <c r="F3123" s="5">
        <f t="shared" si="626"/>
        <v>712.5626979170703</v>
      </c>
      <c r="G3123" s="5">
        <f t="shared" si="627"/>
        <v>1082.6092178872495</v>
      </c>
      <c r="H3123" s="5">
        <f t="shared" si="628"/>
        <v>2322.2479158043197</v>
      </c>
      <c r="I3123" s="5">
        <f t="shared" si="629"/>
        <v>720</v>
      </c>
      <c r="J3123" s="5">
        <f t="shared" si="630"/>
        <v>1602.2479158043197</v>
      </c>
      <c r="K3123" s="2">
        <f t="shared" si="631"/>
        <v>52816.804093824991</v>
      </c>
      <c r="L3123" s="2">
        <f t="shared" si="632"/>
        <v>120004</v>
      </c>
      <c r="M3123" s="2">
        <f t="shared" si="633"/>
        <v>27280</v>
      </c>
      <c r="N3123" s="6">
        <f t="shared" si="634"/>
        <v>1</v>
      </c>
      <c r="O3123" s="2">
        <f t="shared" si="635"/>
        <v>19907.195906175009</v>
      </c>
      <c r="P3123" s="2">
        <f t="shared" si="636"/>
        <v>19907.195906175009</v>
      </c>
    </row>
    <row r="3124" spans="1:16">
      <c r="A3124" s="6">
        <v>4</v>
      </c>
      <c r="B3124" s="6">
        <v>16</v>
      </c>
      <c r="C3124" s="6">
        <v>20</v>
      </c>
      <c r="D3124" s="6">
        <f t="shared" si="624"/>
        <v>40</v>
      </c>
      <c r="E3124" s="5">
        <f t="shared" si="625"/>
        <v>527.07600000000014</v>
      </c>
      <c r="F3124" s="5">
        <f t="shared" si="626"/>
        <v>712.5626979170703</v>
      </c>
      <c r="G3124" s="5">
        <f t="shared" si="627"/>
        <v>1153.8335085377266</v>
      </c>
      <c r="H3124" s="5">
        <f t="shared" si="628"/>
        <v>2393.4722064547968</v>
      </c>
      <c r="I3124" s="5">
        <f t="shared" si="629"/>
        <v>720</v>
      </c>
      <c r="J3124" s="5">
        <f t="shared" si="630"/>
        <v>1673.4722064547968</v>
      </c>
      <c r="K3124" s="2">
        <f t="shared" si="631"/>
        <v>54053.336917617999</v>
      </c>
      <c r="L3124" s="2">
        <f t="shared" si="632"/>
        <v>122704</v>
      </c>
      <c r="M3124" s="2">
        <f t="shared" si="633"/>
        <v>28160</v>
      </c>
      <c r="N3124" s="6">
        <f t="shared" si="634"/>
        <v>1</v>
      </c>
      <c r="O3124" s="2">
        <f t="shared" si="635"/>
        <v>20490.663082382001</v>
      </c>
      <c r="P3124" s="2">
        <f t="shared" si="636"/>
        <v>20490.663082382001</v>
      </c>
    </row>
    <row r="3125" spans="1:16">
      <c r="A3125" s="6">
        <v>4</v>
      </c>
      <c r="B3125" s="6">
        <v>16</v>
      </c>
      <c r="C3125" s="6">
        <v>21</v>
      </c>
      <c r="D3125" s="6">
        <f t="shared" si="624"/>
        <v>41</v>
      </c>
      <c r="E3125" s="5">
        <f t="shared" si="625"/>
        <v>527.07600000000014</v>
      </c>
      <c r="F3125" s="5">
        <f t="shared" si="626"/>
        <v>712.5626979170703</v>
      </c>
      <c r="G3125" s="5">
        <f t="shared" si="627"/>
        <v>1226.6692487641703</v>
      </c>
      <c r="H3125" s="5">
        <f t="shared" si="628"/>
        <v>2466.3079466812405</v>
      </c>
      <c r="I3125" s="5">
        <f t="shared" si="629"/>
        <v>720</v>
      </c>
      <c r="J3125" s="5">
        <f t="shared" si="630"/>
        <v>1746.3079466812405</v>
      </c>
      <c r="K3125" s="2">
        <f t="shared" si="631"/>
        <v>55317.846296549309</v>
      </c>
      <c r="L3125" s="2">
        <f t="shared" si="632"/>
        <v>125404</v>
      </c>
      <c r="M3125" s="2">
        <f t="shared" si="633"/>
        <v>29040</v>
      </c>
      <c r="N3125" s="6">
        <f t="shared" si="634"/>
        <v>1</v>
      </c>
      <c r="O3125" s="2">
        <f t="shared" si="635"/>
        <v>21046.153703450691</v>
      </c>
      <c r="P3125" s="2">
        <f t="shared" si="636"/>
        <v>21046.153703450691</v>
      </c>
    </row>
    <row r="3126" spans="1:16">
      <c r="A3126" s="6">
        <v>4</v>
      </c>
      <c r="B3126" s="6">
        <v>16</v>
      </c>
      <c r="C3126" s="6">
        <v>22</v>
      </c>
      <c r="D3126" s="6">
        <f t="shared" si="624"/>
        <v>42</v>
      </c>
      <c r="E3126" s="5">
        <f t="shared" si="625"/>
        <v>527.07600000000014</v>
      </c>
      <c r="F3126" s="5">
        <f t="shared" si="626"/>
        <v>712.5626979170703</v>
      </c>
      <c r="G3126" s="5">
        <f t="shared" si="627"/>
        <v>1301.1455960105666</v>
      </c>
      <c r="H3126" s="5">
        <f t="shared" si="628"/>
        <v>2540.784293927637</v>
      </c>
      <c r="I3126" s="5">
        <f t="shared" si="629"/>
        <v>720</v>
      </c>
      <c r="J3126" s="5">
        <f t="shared" si="630"/>
        <v>1820.784293927637</v>
      </c>
      <c r="K3126" s="2">
        <f t="shared" si="631"/>
        <v>56610.838436243699</v>
      </c>
      <c r="L3126" s="2">
        <f t="shared" si="632"/>
        <v>128104</v>
      </c>
      <c r="M3126" s="2">
        <f t="shared" si="633"/>
        <v>29920</v>
      </c>
      <c r="N3126" s="6">
        <f t="shared" si="634"/>
        <v>1</v>
      </c>
      <c r="O3126" s="2">
        <f t="shared" si="635"/>
        <v>21573.161563756301</v>
      </c>
      <c r="P3126" s="2">
        <f t="shared" si="636"/>
        <v>21573.161563756301</v>
      </c>
    </row>
    <row r="3127" spans="1:16">
      <c r="A3127" s="6">
        <v>4</v>
      </c>
      <c r="B3127" s="6">
        <v>16</v>
      </c>
      <c r="C3127" s="6">
        <v>23</v>
      </c>
      <c r="D3127" s="6">
        <f t="shared" si="624"/>
        <v>43</v>
      </c>
      <c r="E3127" s="5">
        <f t="shared" si="625"/>
        <v>527.07600000000014</v>
      </c>
      <c r="F3127" s="5">
        <f t="shared" si="626"/>
        <v>712.5626979170703</v>
      </c>
      <c r="G3127" s="5">
        <f t="shared" si="627"/>
        <v>1377.292184868003</v>
      </c>
      <c r="H3127" s="5">
        <f t="shared" si="628"/>
        <v>2616.9308827850737</v>
      </c>
      <c r="I3127" s="5">
        <f t="shared" si="629"/>
        <v>720</v>
      </c>
      <c r="J3127" s="5">
        <f t="shared" si="630"/>
        <v>1896.9308827850737</v>
      </c>
      <c r="K3127" s="2">
        <f t="shared" si="631"/>
        <v>57932.827826129753</v>
      </c>
      <c r="L3127" s="2">
        <f t="shared" si="632"/>
        <v>130804</v>
      </c>
      <c r="M3127" s="2">
        <f t="shared" si="633"/>
        <v>30800</v>
      </c>
      <c r="N3127" s="6">
        <f t="shared" si="634"/>
        <v>1</v>
      </c>
      <c r="O3127" s="2">
        <f t="shared" si="635"/>
        <v>22071.172173870247</v>
      </c>
      <c r="P3127" s="2">
        <f t="shared" si="636"/>
        <v>22071.172173870247</v>
      </c>
    </row>
    <row r="3128" spans="1:16">
      <c r="A3128" s="6">
        <v>4</v>
      </c>
      <c r="B3128" s="6">
        <v>16</v>
      </c>
      <c r="C3128" s="6">
        <v>24</v>
      </c>
      <c r="D3128" s="6">
        <f t="shared" si="624"/>
        <v>44</v>
      </c>
      <c r="E3128" s="5">
        <f t="shared" si="625"/>
        <v>527.07600000000014</v>
      </c>
      <c r="F3128" s="5">
        <f t="shared" si="626"/>
        <v>712.5626979170703</v>
      </c>
      <c r="G3128" s="5">
        <f t="shared" si="627"/>
        <v>1455.1391344474989</v>
      </c>
      <c r="H3128" s="5">
        <f t="shared" si="628"/>
        <v>2694.7778323645693</v>
      </c>
      <c r="I3128" s="5">
        <f t="shared" si="629"/>
        <v>720</v>
      </c>
      <c r="J3128" s="5">
        <f t="shared" si="630"/>
        <v>1974.7778323645693</v>
      </c>
      <c r="K3128" s="2">
        <f t="shared" si="631"/>
        <v>59284.337367440443</v>
      </c>
      <c r="L3128" s="2">
        <f t="shared" si="632"/>
        <v>133504</v>
      </c>
      <c r="M3128" s="2">
        <f t="shared" si="633"/>
        <v>31680</v>
      </c>
      <c r="N3128" s="6">
        <f t="shared" si="634"/>
        <v>1</v>
      </c>
      <c r="O3128" s="2">
        <f t="shared" si="635"/>
        <v>22539.662632559557</v>
      </c>
      <c r="P3128" s="2">
        <f t="shared" si="636"/>
        <v>22539.662632559557</v>
      </c>
    </row>
    <row r="3129" spans="1:16">
      <c r="A3129" s="6">
        <v>4</v>
      </c>
      <c r="B3129" s="6">
        <v>16</v>
      </c>
      <c r="C3129" s="6">
        <v>25</v>
      </c>
      <c r="D3129" s="6">
        <f t="shared" si="624"/>
        <v>45</v>
      </c>
      <c r="E3129" s="5">
        <f t="shared" si="625"/>
        <v>527.07600000000014</v>
      </c>
      <c r="F3129" s="5">
        <f t="shared" si="626"/>
        <v>712.5626979170703</v>
      </c>
      <c r="G3129" s="5">
        <f t="shared" si="627"/>
        <v>1534.7170558625965</v>
      </c>
      <c r="H3129" s="5">
        <f t="shared" si="628"/>
        <v>2774.3557537796669</v>
      </c>
      <c r="I3129" s="5">
        <f t="shared" si="629"/>
        <v>720</v>
      </c>
      <c r="J3129" s="5">
        <f t="shared" si="630"/>
        <v>2054.3557537796669</v>
      </c>
      <c r="K3129" s="2">
        <f t="shared" si="631"/>
        <v>60665.898503119213</v>
      </c>
      <c r="L3129" s="2">
        <f t="shared" si="632"/>
        <v>136204</v>
      </c>
      <c r="M3129" s="2">
        <f t="shared" si="633"/>
        <v>32560</v>
      </c>
      <c r="N3129" s="6">
        <f t="shared" si="634"/>
        <v>1</v>
      </c>
      <c r="O3129" s="2">
        <f t="shared" si="635"/>
        <v>22978.101496880787</v>
      </c>
      <c r="P3129" s="2">
        <f t="shared" si="636"/>
        <v>22978.101496880787</v>
      </c>
    </row>
    <row r="3130" spans="1:16">
      <c r="A3130" s="6">
        <v>4</v>
      </c>
      <c r="B3130" s="6">
        <v>16</v>
      </c>
      <c r="C3130" s="6">
        <v>26</v>
      </c>
      <c r="D3130" s="6">
        <f t="shared" si="624"/>
        <v>46</v>
      </c>
      <c r="E3130" s="5">
        <f t="shared" si="625"/>
        <v>527.07600000000014</v>
      </c>
      <c r="F3130" s="5">
        <f t="shared" si="626"/>
        <v>712.5626979170703</v>
      </c>
      <c r="G3130" s="5">
        <f t="shared" si="627"/>
        <v>1616.0570598233144</v>
      </c>
      <c r="H3130" s="5">
        <f t="shared" si="628"/>
        <v>2855.6957577403846</v>
      </c>
      <c r="I3130" s="5">
        <f t="shared" si="629"/>
        <v>720</v>
      </c>
      <c r="J3130" s="5">
        <f t="shared" si="630"/>
        <v>2135.6957577403846</v>
      </c>
      <c r="K3130" s="2">
        <f t="shared" si="631"/>
        <v>62078.05134965945</v>
      </c>
      <c r="L3130" s="2">
        <f t="shared" si="632"/>
        <v>138904</v>
      </c>
      <c r="M3130" s="2">
        <f t="shared" si="633"/>
        <v>33440</v>
      </c>
      <c r="N3130" s="6">
        <f t="shared" si="634"/>
        <v>1</v>
      </c>
      <c r="O3130" s="2">
        <f t="shared" si="635"/>
        <v>23385.94865034055</v>
      </c>
      <c r="P3130" s="2">
        <f t="shared" si="636"/>
        <v>23385.94865034055</v>
      </c>
    </row>
    <row r="3131" spans="1:16">
      <c r="A3131" s="6">
        <v>4</v>
      </c>
      <c r="B3131" s="6">
        <v>16</v>
      </c>
      <c r="C3131" s="6">
        <v>27</v>
      </c>
      <c r="D3131" s="6">
        <f t="shared" si="624"/>
        <v>47</v>
      </c>
      <c r="E3131" s="5">
        <f t="shared" si="625"/>
        <v>527.07600000000014</v>
      </c>
      <c r="F3131" s="5">
        <f t="shared" si="626"/>
        <v>712.5626979170703</v>
      </c>
      <c r="G3131" s="5">
        <f t="shared" si="627"/>
        <v>1699.1907643430709</v>
      </c>
      <c r="H3131" s="5">
        <f t="shared" si="628"/>
        <v>2938.8294622601416</v>
      </c>
      <c r="I3131" s="5">
        <f t="shared" si="629"/>
        <v>720</v>
      </c>
      <c r="J3131" s="5">
        <f t="shared" si="630"/>
        <v>2218.8294622601416</v>
      </c>
      <c r="K3131" s="2">
        <f t="shared" si="631"/>
        <v>63521.344830905233</v>
      </c>
      <c r="L3131" s="2">
        <f t="shared" si="632"/>
        <v>141604</v>
      </c>
      <c r="M3131" s="2">
        <f t="shared" si="633"/>
        <v>34320</v>
      </c>
      <c r="N3131" s="6">
        <f t="shared" si="634"/>
        <v>1</v>
      </c>
      <c r="O3131" s="2">
        <f t="shared" si="635"/>
        <v>23762.655169094767</v>
      </c>
      <c r="P3131" s="2">
        <f t="shared" si="636"/>
        <v>23762.655169094767</v>
      </c>
    </row>
    <row r="3132" spans="1:16">
      <c r="A3132" s="6">
        <v>4</v>
      </c>
      <c r="B3132" s="6">
        <v>16</v>
      </c>
      <c r="C3132" s="6">
        <v>28</v>
      </c>
      <c r="D3132" s="6">
        <f t="shared" si="624"/>
        <v>48</v>
      </c>
      <c r="E3132" s="5">
        <f t="shared" si="625"/>
        <v>527.07600000000014</v>
      </c>
      <c r="F3132" s="5">
        <f t="shared" si="626"/>
        <v>712.5626979170703</v>
      </c>
      <c r="G3132" s="5">
        <f t="shared" si="627"/>
        <v>1784.1503025602246</v>
      </c>
      <c r="H3132" s="5">
        <f t="shared" si="628"/>
        <v>3023.7890004772953</v>
      </c>
      <c r="I3132" s="5">
        <f t="shared" si="629"/>
        <v>720</v>
      </c>
      <c r="J3132" s="5">
        <f t="shared" si="630"/>
        <v>2303.7890004772953</v>
      </c>
      <c r="K3132" s="2">
        <f t="shared" si="631"/>
        <v>64996.336813841932</v>
      </c>
      <c r="L3132" s="2">
        <f t="shared" si="632"/>
        <v>144304</v>
      </c>
      <c r="M3132" s="2">
        <f t="shared" si="633"/>
        <v>35200</v>
      </c>
      <c r="N3132" s="6">
        <f t="shared" si="634"/>
        <v>1</v>
      </c>
      <c r="O3132" s="2">
        <f t="shared" si="635"/>
        <v>24107.663186158068</v>
      </c>
      <c r="P3132" s="2">
        <f t="shared" si="636"/>
        <v>24107.663186158068</v>
      </c>
    </row>
    <row r="3133" spans="1:16">
      <c r="A3133" s="6">
        <v>4</v>
      </c>
      <c r="B3133" s="6">
        <v>16</v>
      </c>
      <c r="C3133" s="6">
        <v>29</v>
      </c>
      <c r="D3133" s="6">
        <f t="shared" si="624"/>
        <v>49</v>
      </c>
      <c r="E3133" s="5">
        <f t="shared" si="625"/>
        <v>527.07600000000014</v>
      </c>
      <c r="F3133" s="5">
        <f t="shared" si="626"/>
        <v>712.5626979170703</v>
      </c>
      <c r="G3133" s="5">
        <f t="shared" si="627"/>
        <v>1870.9683306758782</v>
      </c>
      <c r="H3133" s="5">
        <f t="shared" si="628"/>
        <v>3110.6070285929486</v>
      </c>
      <c r="I3133" s="5">
        <f t="shared" si="629"/>
        <v>720</v>
      </c>
      <c r="J3133" s="5">
        <f t="shared" si="630"/>
        <v>2390.6070285929486</v>
      </c>
      <c r="K3133" s="2">
        <f t="shared" si="631"/>
        <v>66503.594246405351</v>
      </c>
      <c r="L3133" s="2">
        <f t="shared" si="632"/>
        <v>147004</v>
      </c>
      <c r="M3133" s="2">
        <f t="shared" si="633"/>
        <v>36080</v>
      </c>
      <c r="N3133" s="6">
        <f t="shared" si="634"/>
        <v>1</v>
      </c>
      <c r="O3133" s="2">
        <f t="shared" si="635"/>
        <v>24420.405753594649</v>
      </c>
      <c r="P3133" s="2">
        <f t="shared" si="636"/>
        <v>24420.405753594649</v>
      </c>
    </row>
    <row r="3134" spans="1:16">
      <c r="A3134" s="6">
        <v>4</v>
      </c>
      <c r="B3134" s="6">
        <v>16</v>
      </c>
      <c r="C3134" s="6">
        <v>30</v>
      </c>
      <c r="D3134" s="6">
        <f t="shared" si="624"/>
        <v>50</v>
      </c>
      <c r="E3134" s="5">
        <f t="shared" si="625"/>
        <v>527.07600000000014</v>
      </c>
      <c r="F3134" s="5">
        <f t="shared" si="626"/>
        <v>712.5626979170703</v>
      </c>
      <c r="G3134" s="5">
        <f t="shared" si="627"/>
        <v>1959.6780360096488</v>
      </c>
      <c r="H3134" s="5">
        <f t="shared" si="628"/>
        <v>3199.3167339267193</v>
      </c>
      <c r="I3134" s="5">
        <f t="shared" si="629"/>
        <v>720</v>
      </c>
      <c r="J3134" s="5">
        <f t="shared" si="630"/>
        <v>2479.3167339267193</v>
      </c>
      <c r="K3134" s="2">
        <f t="shared" si="631"/>
        <v>68043.693297338876</v>
      </c>
      <c r="L3134" s="2">
        <f t="shared" si="632"/>
        <v>149704</v>
      </c>
      <c r="M3134" s="2">
        <f t="shared" si="633"/>
        <v>36960</v>
      </c>
      <c r="N3134" s="6">
        <f t="shared" si="634"/>
        <v>1</v>
      </c>
      <c r="O3134" s="2">
        <f t="shared" si="635"/>
        <v>24700.306702661124</v>
      </c>
      <c r="P3134" s="2">
        <f t="shared" si="636"/>
        <v>24700.306702661124</v>
      </c>
    </row>
    <row r="3135" spans="1:16">
      <c r="A3135" s="6">
        <v>4</v>
      </c>
      <c r="B3135" s="6">
        <v>17</v>
      </c>
      <c r="C3135" s="6">
        <v>0</v>
      </c>
      <c r="D3135" s="6">
        <f t="shared" si="624"/>
        <v>21</v>
      </c>
      <c r="E3135" s="5">
        <f t="shared" si="625"/>
        <v>527.07600000000014</v>
      </c>
      <c r="F3135" s="5">
        <f t="shared" si="626"/>
        <v>776.02531320030937</v>
      </c>
      <c r="G3135" s="5">
        <f t="shared" si="627"/>
        <v>0</v>
      </c>
      <c r="H3135" s="5">
        <f t="shared" si="628"/>
        <v>1303.1013132003095</v>
      </c>
      <c r="I3135" s="5">
        <f t="shared" si="629"/>
        <v>720</v>
      </c>
      <c r="J3135" s="5">
        <f t="shared" si="630"/>
        <v>583.10131320030951</v>
      </c>
      <c r="K3135" s="2">
        <f t="shared" si="631"/>
        <v>35123.286687505373</v>
      </c>
      <c r="L3135" s="2">
        <f t="shared" si="632"/>
        <v>70798</v>
      </c>
      <c r="M3135" s="2">
        <f t="shared" si="633"/>
        <v>11000</v>
      </c>
      <c r="N3135" s="6">
        <f t="shared" si="634"/>
        <v>1</v>
      </c>
      <c r="O3135" s="2">
        <f t="shared" si="635"/>
        <v>4674.7133124946267</v>
      </c>
      <c r="P3135" s="2">
        <f t="shared" si="636"/>
        <v>4674.7133124946267</v>
      </c>
    </row>
    <row r="3136" spans="1:16">
      <c r="A3136" s="6">
        <v>4</v>
      </c>
      <c r="B3136" s="6">
        <v>17</v>
      </c>
      <c r="C3136" s="6">
        <v>1</v>
      </c>
      <c r="D3136" s="6">
        <f t="shared" si="624"/>
        <v>22</v>
      </c>
      <c r="E3136" s="5">
        <f t="shared" si="625"/>
        <v>527.07600000000014</v>
      </c>
      <c r="F3136" s="5">
        <f t="shared" si="626"/>
        <v>776.02531320030937</v>
      </c>
      <c r="G3136" s="5">
        <f t="shared" si="627"/>
        <v>45.5625</v>
      </c>
      <c r="H3136" s="5">
        <f t="shared" si="628"/>
        <v>1348.6638132003095</v>
      </c>
      <c r="I3136" s="5">
        <f t="shared" si="629"/>
        <v>720</v>
      </c>
      <c r="J3136" s="5">
        <f t="shared" si="630"/>
        <v>628.66381320030951</v>
      </c>
      <c r="K3136" s="2">
        <f t="shared" si="631"/>
        <v>35914.302312505373</v>
      </c>
      <c r="L3136" s="2">
        <f t="shared" si="632"/>
        <v>73498</v>
      </c>
      <c r="M3136" s="2">
        <f t="shared" si="633"/>
        <v>11880</v>
      </c>
      <c r="N3136" s="6">
        <f t="shared" si="634"/>
        <v>1</v>
      </c>
      <c r="O3136" s="2">
        <f t="shared" si="635"/>
        <v>5703.6976874946267</v>
      </c>
      <c r="P3136" s="2">
        <f t="shared" si="636"/>
        <v>5703.6976874946267</v>
      </c>
    </row>
    <row r="3137" spans="1:16">
      <c r="A3137" s="6">
        <v>4</v>
      </c>
      <c r="B3137" s="6">
        <v>17</v>
      </c>
      <c r="C3137" s="6">
        <v>2</v>
      </c>
      <c r="D3137" s="6">
        <f t="shared" si="624"/>
        <v>23</v>
      </c>
      <c r="E3137" s="5">
        <f t="shared" si="625"/>
        <v>527.07600000000014</v>
      </c>
      <c r="F3137" s="5">
        <f t="shared" si="626"/>
        <v>776.02531320030937</v>
      </c>
      <c r="G3137" s="5">
        <f t="shared" si="627"/>
        <v>92.264062499999994</v>
      </c>
      <c r="H3137" s="5">
        <f t="shared" si="628"/>
        <v>1395.3653757003094</v>
      </c>
      <c r="I3137" s="5">
        <f t="shared" si="629"/>
        <v>720</v>
      </c>
      <c r="J3137" s="5">
        <f t="shared" si="630"/>
        <v>675.36537570030941</v>
      </c>
      <c r="K3137" s="2">
        <f t="shared" si="631"/>
        <v>36725.093328130373</v>
      </c>
      <c r="L3137" s="2">
        <f t="shared" si="632"/>
        <v>76198</v>
      </c>
      <c r="M3137" s="2">
        <f t="shared" si="633"/>
        <v>12760</v>
      </c>
      <c r="N3137" s="6">
        <f t="shared" si="634"/>
        <v>1</v>
      </c>
      <c r="O3137" s="2">
        <f t="shared" si="635"/>
        <v>6712.9066718696267</v>
      </c>
      <c r="P3137" s="2">
        <f t="shared" si="636"/>
        <v>6712.9066718696267</v>
      </c>
    </row>
    <row r="3138" spans="1:16">
      <c r="A3138" s="6">
        <v>4</v>
      </c>
      <c r="B3138" s="6">
        <v>17</v>
      </c>
      <c r="C3138" s="6">
        <v>3</v>
      </c>
      <c r="D3138" s="6">
        <f t="shared" si="624"/>
        <v>24</v>
      </c>
      <c r="E3138" s="5">
        <f t="shared" si="625"/>
        <v>527.07600000000014</v>
      </c>
      <c r="F3138" s="5">
        <f t="shared" si="626"/>
        <v>776.02531320030937</v>
      </c>
      <c r="G3138" s="5">
        <f t="shared" si="627"/>
        <v>140.12604492187498</v>
      </c>
      <c r="H3138" s="5">
        <f t="shared" si="628"/>
        <v>1443.2273581221846</v>
      </c>
      <c r="I3138" s="5">
        <f t="shared" si="629"/>
        <v>720</v>
      </c>
      <c r="J3138" s="5">
        <f t="shared" si="630"/>
        <v>723.22735812218457</v>
      </c>
      <c r="K3138" s="2">
        <f t="shared" si="631"/>
        <v>37556.030522954592</v>
      </c>
      <c r="L3138" s="2">
        <f t="shared" si="632"/>
        <v>78898</v>
      </c>
      <c r="M3138" s="2">
        <f t="shared" si="633"/>
        <v>13640</v>
      </c>
      <c r="N3138" s="6">
        <f t="shared" si="634"/>
        <v>1</v>
      </c>
      <c r="O3138" s="2">
        <f t="shared" si="635"/>
        <v>7701.969477045408</v>
      </c>
      <c r="P3138" s="2">
        <f t="shared" si="636"/>
        <v>7701.969477045408</v>
      </c>
    </row>
    <row r="3139" spans="1:16">
      <c r="A3139" s="6">
        <v>4</v>
      </c>
      <c r="B3139" s="6">
        <v>17</v>
      </c>
      <c r="C3139" s="6">
        <v>4</v>
      </c>
      <c r="D3139" s="6">
        <f t="shared" si="624"/>
        <v>25</v>
      </c>
      <c r="E3139" s="5">
        <f t="shared" si="625"/>
        <v>527.07600000000014</v>
      </c>
      <c r="F3139" s="5">
        <f t="shared" si="626"/>
        <v>776.02531320030937</v>
      </c>
      <c r="G3139" s="5">
        <f t="shared" si="627"/>
        <v>189.17016064453125</v>
      </c>
      <c r="H3139" s="5">
        <f t="shared" si="628"/>
        <v>1492.2714738448408</v>
      </c>
      <c r="I3139" s="5">
        <f t="shared" si="629"/>
        <v>720</v>
      </c>
      <c r="J3139" s="5">
        <f t="shared" si="630"/>
        <v>772.27147384484078</v>
      </c>
      <c r="K3139" s="2">
        <f t="shared" si="631"/>
        <v>38407.490865361819</v>
      </c>
      <c r="L3139" s="2">
        <f t="shared" si="632"/>
        <v>81598</v>
      </c>
      <c r="M3139" s="2">
        <f t="shared" si="633"/>
        <v>14520</v>
      </c>
      <c r="N3139" s="6">
        <f t="shared" si="634"/>
        <v>1</v>
      </c>
      <c r="O3139" s="2">
        <f t="shared" si="635"/>
        <v>8670.5091346381814</v>
      </c>
      <c r="P3139" s="2">
        <f t="shared" si="636"/>
        <v>8670.5091346381814</v>
      </c>
    </row>
    <row r="3140" spans="1:16">
      <c r="A3140" s="6">
        <v>4</v>
      </c>
      <c r="B3140" s="6">
        <v>17</v>
      </c>
      <c r="C3140" s="6">
        <v>5</v>
      </c>
      <c r="D3140" s="6">
        <f t="shared" ref="D3140:D3203" si="637">A3140+B3140+C3140</f>
        <v>26</v>
      </c>
      <c r="E3140" s="5">
        <f t="shared" ref="E3140:E3203" si="638">IF(A3140=0,0,A3140*LABOR_HRS_WK_TOM*SEASON_WEEKS*(1+DIM_PCT_TOM)^A3140)</f>
        <v>527.07600000000014</v>
      </c>
      <c r="F3140" s="5">
        <f t="shared" ref="F3140:F3203" si="639">IF(B3140=0,0,B3140*LABOR_HRS_WK_CAR*SEASON_WEEKS*(1+DIM_PCT_CAR)^B3140)</f>
        <v>776.02531320030937</v>
      </c>
      <c r="G3140" s="5">
        <f t="shared" ref="G3140:G3203" si="640">IF(C3140=0,0,C3140*LABOR_HRS_WK_MES*SEASON_WEEKS*(1+DIM_PCT_MES)^C3140)</f>
        <v>239.41848456573481</v>
      </c>
      <c r="H3140" s="5">
        <f t="shared" ref="H3140:H3203" si="641">E3140+F3140+G3140</f>
        <v>1542.5197977660443</v>
      </c>
      <c r="I3140" s="5">
        <f t="shared" ref="I3140:I3203" si="642">MIN(H3140,FARMER_HRS)</f>
        <v>720</v>
      </c>
      <c r="J3140" s="5">
        <f t="shared" ref="J3140:J3203" si="643">MAX(0,H3140-FARMER_HRS)</f>
        <v>822.51979776604435</v>
      </c>
      <c r="K3140" s="2">
        <f t="shared" ref="K3140:K3203" si="644">I3140*FARMER_RATE+J3140*TEMP_WORKER_RATE</f>
        <v>39279.857600104937</v>
      </c>
      <c r="L3140" s="2">
        <f t="shared" ref="L3140:L3203" si="645">A3140*PRICE_TOM+B3140*PRICE_CAR+C3140*PRICE_MES</f>
        <v>84298</v>
      </c>
      <c r="M3140" s="2">
        <f t="shared" ref="M3140:M3203" si="646">A3140*FERT_BED_TOM+B3140*FERT_BED_CAR+C3140*FERT_BED_MES</f>
        <v>15400</v>
      </c>
      <c r="N3140" s="6">
        <f t="shared" ref="N3140:N3203" si="647">IF(AND(D3140&lt;=TOTAL_BEDS,J3140&lt;=TEMP_WORKER_MAX*TEMP_WORKER_HRS),1,0)</f>
        <v>1</v>
      </c>
      <c r="O3140" s="2">
        <f t="shared" ref="O3140:O3203" si="648">L3140-M3140-K3140-FIXED_COSTS</f>
        <v>9618.1423998950631</v>
      </c>
      <c r="P3140" s="2">
        <f t="shared" ref="P3140:P3203" si="649">IF(N3140=1,O3140,"")</f>
        <v>9618.1423998950631</v>
      </c>
    </row>
    <row r="3141" spans="1:16">
      <c r="A3141" s="6">
        <v>4</v>
      </c>
      <c r="B3141" s="6">
        <v>17</v>
      </c>
      <c r="C3141" s="6">
        <v>6</v>
      </c>
      <c r="D3141" s="6">
        <f t="shared" si="637"/>
        <v>27</v>
      </c>
      <c r="E3141" s="5">
        <f t="shared" si="638"/>
        <v>527.07600000000014</v>
      </c>
      <c r="F3141" s="5">
        <f t="shared" si="639"/>
        <v>776.02531320030937</v>
      </c>
      <c r="G3141" s="5">
        <f t="shared" si="640"/>
        <v>290.89345874736784</v>
      </c>
      <c r="H3141" s="5">
        <f t="shared" si="641"/>
        <v>1593.9947719476772</v>
      </c>
      <c r="I3141" s="5">
        <f t="shared" si="642"/>
        <v>720</v>
      </c>
      <c r="J3141" s="5">
        <f t="shared" si="643"/>
        <v>873.99477194767724</v>
      </c>
      <c r="K3141" s="2">
        <f t="shared" si="644"/>
        <v>40173.520346313839</v>
      </c>
      <c r="L3141" s="2">
        <f t="shared" si="645"/>
        <v>86998</v>
      </c>
      <c r="M3141" s="2">
        <f t="shared" si="646"/>
        <v>16280</v>
      </c>
      <c r="N3141" s="6">
        <f t="shared" si="647"/>
        <v>1</v>
      </c>
      <c r="O3141" s="2">
        <f t="shared" si="648"/>
        <v>10544.479653686161</v>
      </c>
      <c r="P3141" s="2">
        <f t="shared" si="649"/>
        <v>10544.479653686161</v>
      </c>
    </row>
    <row r="3142" spans="1:16">
      <c r="A3142" s="6">
        <v>4</v>
      </c>
      <c r="B3142" s="6">
        <v>17</v>
      </c>
      <c r="C3142" s="6">
        <v>7</v>
      </c>
      <c r="D3142" s="6">
        <f t="shared" si="637"/>
        <v>28</v>
      </c>
      <c r="E3142" s="5">
        <f t="shared" si="638"/>
        <v>527.07600000000014</v>
      </c>
      <c r="F3142" s="5">
        <f t="shared" si="639"/>
        <v>776.02531320030937</v>
      </c>
      <c r="G3142" s="5">
        <f t="shared" si="640"/>
        <v>343.61789814532818</v>
      </c>
      <c r="H3142" s="5">
        <f t="shared" si="641"/>
        <v>1646.7192113456376</v>
      </c>
      <c r="I3142" s="5">
        <f t="shared" si="642"/>
        <v>720</v>
      </c>
      <c r="J3142" s="5">
        <f t="shared" si="643"/>
        <v>926.71921134563763</v>
      </c>
      <c r="K3142" s="2">
        <f t="shared" si="644"/>
        <v>41088.875196972876</v>
      </c>
      <c r="L3142" s="2">
        <f t="shared" si="645"/>
        <v>89698</v>
      </c>
      <c r="M3142" s="2">
        <f t="shared" si="646"/>
        <v>17160</v>
      </c>
      <c r="N3142" s="6">
        <f t="shared" si="647"/>
        <v>1</v>
      </c>
      <c r="O3142" s="2">
        <f t="shared" si="648"/>
        <v>11449.124803027124</v>
      </c>
      <c r="P3142" s="2">
        <f t="shared" si="649"/>
        <v>11449.124803027124</v>
      </c>
    </row>
    <row r="3143" spans="1:16">
      <c r="A3143" s="6">
        <v>4</v>
      </c>
      <c r="B3143" s="6">
        <v>17</v>
      </c>
      <c r="C3143" s="6">
        <v>8</v>
      </c>
      <c r="D3143" s="6">
        <f t="shared" si="637"/>
        <v>29</v>
      </c>
      <c r="E3143" s="5">
        <f t="shared" si="638"/>
        <v>527.07600000000014</v>
      </c>
      <c r="F3143" s="5">
        <f t="shared" si="639"/>
        <v>776.02531320030937</v>
      </c>
      <c r="G3143" s="5">
        <f t="shared" si="640"/>
        <v>397.61499642530839</v>
      </c>
      <c r="H3143" s="5">
        <f t="shared" si="641"/>
        <v>1700.7163096256179</v>
      </c>
      <c r="I3143" s="5">
        <f t="shared" si="642"/>
        <v>720</v>
      </c>
      <c r="J3143" s="5">
        <f t="shared" si="643"/>
        <v>980.7163096256179</v>
      </c>
      <c r="K3143" s="2">
        <f t="shared" si="644"/>
        <v>42026.324819889196</v>
      </c>
      <c r="L3143" s="2">
        <f t="shared" si="645"/>
        <v>92398</v>
      </c>
      <c r="M3143" s="2">
        <f t="shared" si="646"/>
        <v>18040</v>
      </c>
      <c r="N3143" s="6">
        <f t="shared" si="647"/>
        <v>1</v>
      </c>
      <c r="O3143" s="2">
        <f t="shared" si="648"/>
        <v>12331.675180110804</v>
      </c>
      <c r="P3143" s="2">
        <f t="shared" si="649"/>
        <v>12331.675180110804</v>
      </c>
    </row>
    <row r="3144" spans="1:16">
      <c r="A3144" s="6">
        <v>4</v>
      </c>
      <c r="B3144" s="6">
        <v>17</v>
      </c>
      <c r="C3144" s="6">
        <v>9</v>
      </c>
      <c r="D3144" s="6">
        <f t="shared" si="637"/>
        <v>30</v>
      </c>
      <c r="E3144" s="5">
        <f t="shared" si="638"/>
        <v>527.07600000000014</v>
      </c>
      <c r="F3144" s="5">
        <f t="shared" si="639"/>
        <v>776.02531320030937</v>
      </c>
      <c r="G3144" s="5">
        <f t="shared" si="640"/>
        <v>452.90833186570285</v>
      </c>
      <c r="H3144" s="5">
        <f t="shared" si="641"/>
        <v>1756.0096450660124</v>
      </c>
      <c r="I3144" s="5">
        <f t="shared" si="642"/>
        <v>720</v>
      </c>
      <c r="J3144" s="5">
        <f t="shared" si="643"/>
        <v>1036.0096450660124</v>
      </c>
      <c r="K3144" s="2">
        <f t="shared" si="644"/>
        <v>42986.278560173829</v>
      </c>
      <c r="L3144" s="2">
        <f t="shared" si="645"/>
        <v>95098</v>
      </c>
      <c r="M3144" s="2">
        <f t="shared" si="646"/>
        <v>18920</v>
      </c>
      <c r="N3144" s="6">
        <f t="shared" si="647"/>
        <v>1</v>
      </c>
      <c r="O3144" s="2">
        <f t="shared" si="648"/>
        <v>13191.721439826171</v>
      </c>
      <c r="P3144" s="2">
        <f t="shared" si="649"/>
        <v>13191.721439826171</v>
      </c>
    </row>
    <row r="3145" spans="1:16">
      <c r="A3145" s="6">
        <v>4</v>
      </c>
      <c r="B3145" s="6">
        <v>17</v>
      </c>
      <c r="C3145" s="6">
        <v>10</v>
      </c>
      <c r="D3145" s="6">
        <f t="shared" si="637"/>
        <v>31</v>
      </c>
      <c r="E3145" s="5">
        <f t="shared" si="638"/>
        <v>527.07600000000014</v>
      </c>
      <c r="F3145" s="5">
        <f t="shared" si="639"/>
        <v>776.02531320030937</v>
      </c>
      <c r="G3145" s="5">
        <f t="shared" si="640"/>
        <v>509.52187334891573</v>
      </c>
      <c r="H3145" s="5">
        <f t="shared" si="641"/>
        <v>1812.6231865492252</v>
      </c>
      <c r="I3145" s="5">
        <f t="shared" si="642"/>
        <v>720</v>
      </c>
      <c r="J3145" s="5">
        <f t="shared" si="643"/>
        <v>1092.6231865492252</v>
      </c>
      <c r="K3145" s="2">
        <f t="shared" si="644"/>
        <v>43969.152544257384</v>
      </c>
      <c r="L3145" s="2">
        <f t="shared" si="645"/>
        <v>97798</v>
      </c>
      <c r="M3145" s="2">
        <f t="shared" si="646"/>
        <v>19800</v>
      </c>
      <c r="N3145" s="6">
        <f t="shared" si="647"/>
        <v>1</v>
      </c>
      <c r="O3145" s="2">
        <f t="shared" si="648"/>
        <v>14028.847455742616</v>
      </c>
      <c r="P3145" s="2">
        <f t="shared" si="649"/>
        <v>14028.847455742616</v>
      </c>
    </row>
    <row r="3146" spans="1:16">
      <c r="A3146" s="6">
        <v>4</v>
      </c>
      <c r="B3146" s="6">
        <v>17</v>
      </c>
      <c r="C3146" s="6">
        <v>11</v>
      </c>
      <c r="D3146" s="6">
        <f t="shared" si="637"/>
        <v>32</v>
      </c>
      <c r="E3146" s="5">
        <f t="shared" si="638"/>
        <v>527.07600000000014</v>
      </c>
      <c r="F3146" s="5">
        <f t="shared" si="639"/>
        <v>776.02531320030937</v>
      </c>
      <c r="G3146" s="5">
        <f t="shared" si="640"/>
        <v>567.47998644235474</v>
      </c>
      <c r="H3146" s="5">
        <f t="shared" si="641"/>
        <v>1870.5812996426644</v>
      </c>
      <c r="I3146" s="5">
        <f t="shared" si="642"/>
        <v>720</v>
      </c>
      <c r="J3146" s="5">
        <f t="shared" si="643"/>
        <v>1150.5812996426644</v>
      </c>
      <c r="K3146" s="2">
        <f t="shared" si="644"/>
        <v>44975.369785462921</v>
      </c>
      <c r="L3146" s="2">
        <f t="shared" si="645"/>
        <v>100498</v>
      </c>
      <c r="M3146" s="2">
        <f t="shared" si="646"/>
        <v>20680</v>
      </c>
      <c r="N3146" s="6">
        <f t="shared" si="647"/>
        <v>1</v>
      </c>
      <c r="O3146" s="2">
        <f t="shared" si="648"/>
        <v>14842.630214537079</v>
      </c>
      <c r="P3146" s="2">
        <f t="shared" si="649"/>
        <v>14842.630214537079</v>
      </c>
    </row>
    <row r="3147" spans="1:16">
      <c r="A3147" s="6">
        <v>4</v>
      </c>
      <c r="B3147" s="6">
        <v>17</v>
      </c>
      <c r="C3147" s="6">
        <v>12</v>
      </c>
      <c r="D3147" s="6">
        <f t="shared" si="637"/>
        <v>33</v>
      </c>
      <c r="E3147" s="5">
        <f t="shared" si="638"/>
        <v>527.07600000000014</v>
      </c>
      <c r="F3147" s="5">
        <f t="shared" si="639"/>
        <v>776.02531320030937</v>
      </c>
      <c r="G3147" s="5">
        <f t="shared" si="640"/>
        <v>626.80743957041921</v>
      </c>
      <c r="H3147" s="5">
        <f t="shared" si="641"/>
        <v>1929.9087527707288</v>
      </c>
      <c r="I3147" s="5">
        <f t="shared" si="642"/>
        <v>720</v>
      </c>
      <c r="J3147" s="5">
        <f t="shared" si="643"/>
        <v>1209.9087527707288</v>
      </c>
      <c r="K3147" s="2">
        <f t="shared" si="644"/>
        <v>46005.360291158489</v>
      </c>
      <c r="L3147" s="2">
        <f t="shared" si="645"/>
        <v>103198</v>
      </c>
      <c r="M3147" s="2">
        <f t="shared" si="646"/>
        <v>21560</v>
      </c>
      <c r="N3147" s="6">
        <f t="shared" si="647"/>
        <v>1</v>
      </c>
      <c r="O3147" s="2">
        <f t="shared" si="648"/>
        <v>15632.639708841511</v>
      </c>
      <c r="P3147" s="2">
        <f t="shared" si="649"/>
        <v>15632.639708841511</v>
      </c>
    </row>
    <row r="3148" spans="1:16">
      <c r="A3148" s="6">
        <v>4</v>
      </c>
      <c r="B3148" s="6">
        <v>17</v>
      </c>
      <c r="C3148" s="6">
        <v>13</v>
      </c>
      <c r="D3148" s="6">
        <f t="shared" si="637"/>
        <v>34</v>
      </c>
      <c r="E3148" s="5">
        <f t="shared" si="638"/>
        <v>527.07600000000014</v>
      </c>
      <c r="F3148" s="5">
        <f t="shared" si="639"/>
        <v>776.02531320030937</v>
      </c>
      <c r="G3148" s="5">
        <f t="shared" si="640"/>
        <v>687.52941027880343</v>
      </c>
      <c r="H3148" s="5">
        <f t="shared" si="641"/>
        <v>1990.6307234791129</v>
      </c>
      <c r="I3148" s="5">
        <f t="shared" si="642"/>
        <v>720</v>
      </c>
      <c r="J3148" s="5">
        <f t="shared" si="643"/>
        <v>1270.6307234791129</v>
      </c>
      <c r="K3148" s="2">
        <f t="shared" si="644"/>
        <v>47059.561171512381</v>
      </c>
      <c r="L3148" s="2">
        <f t="shared" si="645"/>
        <v>105898</v>
      </c>
      <c r="M3148" s="2">
        <f t="shared" si="646"/>
        <v>22440</v>
      </c>
      <c r="N3148" s="6">
        <f t="shared" si="647"/>
        <v>1</v>
      </c>
      <c r="O3148" s="2">
        <f t="shared" si="648"/>
        <v>16398.438828487619</v>
      </c>
      <c r="P3148" s="2">
        <f t="shared" si="649"/>
        <v>16398.438828487619</v>
      </c>
    </row>
    <row r="3149" spans="1:16">
      <c r="A3149" s="6">
        <v>4</v>
      </c>
      <c r="B3149" s="6">
        <v>17</v>
      </c>
      <c r="C3149" s="6">
        <v>14</v>
      </c>
      <c r="D3149" s="6">
        <f t="shared" si="637"/>
        <v>35</v>
      </c>
      <c r="E3149" s="5">
        <f t="shared" si="638"/>
        <v>527.07600000000014</v>
      </c>
      <c r="F3149" s="5">
        <f t="shared" si="639"/>
        <v>776.02531320030937</v>
      </c>
      <c r="G3149" s="5">
        <f t="shared" si="640"/>
        <v>749.67149159246469</v>
      </c>
      <c r="H3149" s="5">
        <f t="shared" si="641"/>
        <v>2052.772804792774</v>
      </c>
      <c r="I3149" s="5">
        <f t="shared" si="642"/>
        <v>720</v>
      </c>
      <c r="J3149" s="5">
        <f t="shared" si="643"/>
        <v>1332.772804792774</v>
      </c>
      <c r="K3149" s="2">
        <f t="shared" si="644"/>
        <v>48138.416749874552</v>
      </c>
      <c r="L3149" s="2">
        <f t="shared" si="645"/>
        <v>108598</v>
      </c>
      <c r="M3149" s="2">
        <f t="shared" si="646"/>
        <v>23320</v>
      </c>
      <c r="N3149" s="6">
        <f t="shared" si="647"/>
        <v>1</v>
      </c>
      <c r="O3149" s="2">
        <f t="shared" si="648"/>
        <v>17139.583250125448</v>
      </c>
      <c r="P3149" s="2">
        <f t="shared" si="649"/>
        <v>17139.583250125448</v>
      </c>
    </row>
    <row r="3150" spans="1:16">
      <c r="A3150" s="6">
        <v>4</v>
      </c>
      <c r="B3150" s="6">
        <v>17</v>
      </c>
      <c r="C3150" s="6">
        <v>15</v>
      </c>
      <c r="D3150" s="6">
        <f t="shared" si="637"/>
        <v>36</v>
      </c>
      <c r="E3150" s="5">
        <f t="shared" si="638"/>
        <v>527.07600000000014</v>
      </c>
      <c r="F3150" s="5">
        <f t="shared" si="639"/>
        <v>776.02531320030937</v>
      </c>
      <c r="G3150" s="5">
        <f t="shared" si="640"/>
        <v>813.25969846861108</v>
      </c>
      <c r="H3150" s="5">
        <f t="shared" si="641"/>
        <v>2116.3610116689206</v>
      </c>
      <c r="I3150" s="5">
        <f t="shared" si="642"/>
        <v>720</v>
      </c>
      <c r="J3150" s="5">
        <f t="shared" si="643"/>
        <v>1396.3610116689206</v>
      </c>
      <c r="K3150" s="2">
        <f t="shared" si="644"/>
        <v>49242.378674807653</v>
      </c>
      <c r="L3150" s="2">
        <f t="shared" si="645"/>
        <v>111298</v>
      </c>
      <c r="M3150" s="2">
        <f t="shared" si="646"/>
        <v>24200</v>
      </c>
      <c r="N3150" s="6">
        <f t="shared" si="647"/>
        <v>1</v>
      </c>
      <c r="O3150" s="2">
        <f t="shared" si="648"/>
        <v>17855.621325192347</v>
      </c>
      <c r="P3150" s="2">
        <f t="shared" si="649"/>
        <v>17855.621325192347</v>
      </c>
    </row>
    <row r="3151" spans="1:16">
      <c r="A3151" s="6">
        <v>4</v>
      </c>
      <c r="B3151" s="6">
        <v>17</v>
      </c>
      <c r="C3151" s="6">
        <v>16</v>
      </c>
      <c r="D3151" s="6">
        <f t="shared" si="637"/>
        <v>37</v>
      </c>
      <c r="E3151" s="5">
        <f t="shared" si="638"/>
        <v>527.07600000000014</v>
      </c>
      <c r="F3151" s="5">
        <f t="shared" si="639"/>
        <v>776.02531320030937</v>
      </c>
      <c r="G3151" s="5">
        <f t="shared" si="640"/>
        <v>878.32047434610013</v>
      </c>
      <c r="H3151" s="5">
        <f t="shared" si="641"/>
        <v>2181.4217875464096</v>
      </c>
      <c r="I3151" s="5">
        <f t="shared" si="642"/>
        <v>720</v>
      </c>
      <c r="J3151" s="5">
        <f t="shared" si="643"/>
        <v>1461.4217875464096</v>
      </c>
      <c r="K3151" s="2">
        <f t="shared" si="644"/>
        <v>50371.906033791834</v>
      </c>
      <c r="L3151" s="2">
        <f t="shared" si="645"/>
        <v>113998</v>
      </c>
      <c r="M3151" s="2">
        <f t="shared" si="646"/>
        <v>25080</v>
      </c>
      <c r="N3151" s="6">
        <f t="shared" si="647"/>
        <v>1</v>
      </c>
      <c r="O3151" s="2">
        <f t="shared" si="648"/>
        <v>18546.093966208166</v>
      </c>
      <c r="P3151" s="2">
        <f t="shared" si="649"/>
        <v>18546.093966208166</v>
      </c>
    </row>
    <row r="3152" spans="1:16">
      <c r="A3152" s="6">
        <v>4</v>
      </c>
      <c r="B3152" s="6">
        <v>17</v>
      </c>
      <c r="C3152" s="6">
        <v>17</v>
      </c>
      <c r="D3152" s="6">
        <f t="shared" si="637"/>
        <v>38</v>
      </c>
      <c r="E3152" s="5">
        <f t="shared" si="638"/>
        <v>527.07600000000014</v>
      </c>
      <c r="F3152" s="5">
        <f t="shared" si="639"/>
        <v>776.02531320030937</v>
      </c>
      <c r="G3152" s="5">
        <f t="shared" si="640"/>
        <v>944.88069779264049</v>
      </c>
      <c r="H3152" s="5">
        <f t="shared" si="641"/>
        <v>2247.9820109929501</v>
      </c>
      <c r="I3152" s="5">
        <f t="shared" si="642"/>
        <v>720</v>
      </c>
      <c r="J3152" s="5">
        <f t="shared" si="643"/>
        <v>1527.9820109929501</v>
      </c>
      <c r="K3152" s="2">
        <f t="shared" si="644"/>
        <v>51527.465468627604</v>
      </c>
      <c r="L3152" s="2">
        <f t="shared" si="645"/>
        <v>116698</v>
      </c>
      <c r="M3152" s="2">
        <f t="shared" si="646"/>
        <v>25960</v>
      </c>
      <c r="N3152" s="6">
        <f t="shared" si="647"/>
        <v>1</v>
      </c>
      <c r="O3152" s="2">
        <f t="shared" si="648"/>
        <v>19210.534531372396</v>
      </c>
      <c r="P3152" s="2">
        <f t="shared" si="649"/>
        <v>19210.534531372396</v>
      </c>
    </row>
    <row r="3153" spans="1:16">
      <c r="A3153" s="6">
        <v>4</v>
      </c>
      <c r="B3153" s="6">
        <v>17</v>
      </c>
      <c r="C3153" s="6">
        <v>18</v>
      </c>
      <c r="D3153" s="6">
        <f t="shared" si="637"/>
        <v>39</v>
      </c>
      <c r="E3153" s="5">
        <f t="shared" si="638"/>
        <v>527.07600000000014</v>
      </c>
      <c r="F3153" s="5">
        <f t="shared" si="639"/>
        <v>776.02531320030937</v>
      </c>
      <c r="G3153" s="5">
        <f t="shared" si="640"/>
        <v>1012.9676892512279</v>
      </c>
      <c r="H3153" s="5">
        <f t="shared" si="641"/>
        <v>2316.0690024515375</v>
      </c>
      <c r="I3153" s="5">
        <f t="shared" si="642"/>
        <v>720</v>
      </c>
      <c r="J3153" s="5">
        <f t="shared" si="643"/>
        <v>1596.0690024515375</v>
      </c>
      <c r="K3153" s="2">
        <f t="shared" si="644"/>
        <v>52709.531292561413</v>
      </c>
      <c r="L3153" s="2">
        <f t="shared" si="645"/>
        <v>119398</v>
      </c>
      <c r="M3153" s="2">
        <f t="shared" si="646"/>
        <v>26840</v>
      </c>
      <c r="N3153" s="6">
        <f t="shared" si="647"/>
        <v>1</v>
      </c>
      <c r="O3153" s="2">
        <f t="shared" si="648"/>
        <v>19848.468707438587</v>
      </c>
      <c r="P3153" s="2">
        <f t="shared" si="649"/>
        <v>19848.468707438587</v>
      </c>
    </row>
    <row r="3154" spans="1:16">
      <c r="A3154" s="6">
        <v>4</v>
      </c>
      <c r="B3154" s="6">
        <v>17</v>
      </c>
      <c r="C3154" s="6">
        <v>19</v>
      </c>
      <c r="D3154" s="6">
        <f t="shared" si="637"/>
        <v>40</v>
      </c>
      <c r="E3154" s="5">
        <f t="shared" si="638"/>
        <v>527.07600000000014</v>
      </c>
      <c r="F3154" s="5">
        <f t="shared" si="639"/>
        <v>776.02531320030937</v>
      </c>
      <c r="G3154" s="5">
        <f t="shared" si="640"/>
        <v>1082.6092178872495</v>
      </c>
      <c r="H3154" s="5">
        <f t="shared" si="641"/>
        <v>2385.710531087559</v>
      </c>
      <c r="I3154" s="5">
        <f t="shared" si="642"/>
        <v>720</v>
      </c>
      <c r="J3154" s="5">
        <f t="shared" si="643"/>
        <v>1665.710531087559</v>
      </c>
      <c r="K3154" s="2">
        <f t="shared" si="644"/>
        <v>53918.58560915901</v>
      </c>
      <c r="L3154" s="2">
        <f t="shared" si="645"/>
        <v>122098</v>
      </c>
      <c r="M3154" s="2">
        <f t="shared" si="646"/>
        <v>27720</v>
      </c>
      <c r="N3154" s="6">
        <f t="shared" si="647"/>
        <v>1</v>
      </c>
      <c r="O3154" s="2">
        <f t="shared" si="648"/>
        <v>20459.41439084099</v>
      </c>
      <c r="P3154" s="2">
        <f t="shared" si="649"/>
        <v>20459.41439084099</v>
      </c>
    </row>
    <row r="3155" spans="1:16">
      <c r="A3155" s="6">
        <v>4</v>
      </c>
      <c r="B3155" s="6">
        <v>17</v>
      </c>
      <c r="C3155" s="6">
        <v>20</v>
      </c>
      <c r="D3155" s="6">
        <f t="shared" si="637"/>
        <v>41</v>
      </c>
      <c r="E3155" s="5">
        <f t="shared" si="638"/>
        <v>527.07600000000014</v>
      </c>
      <c r="F3155" s="5">
        <f t="shared" si="639"/>
        <v>776.02531320030937</v>
      </c>
      <c r="G3155" s="5">
        <f t="shared" si="640"/>
        <v>1153.8335085377266</v>
      </c>
      <c r="H3155" s="5">
        <f t="shared" si="641"/>
        <v>2456.9348217380361</v>
      </c>
      <c r="I3155" s="5">
        <f t="shared" si="642"/>
        <v>720</v>
      </c>
      <c r="J3155" s="5">
        <f t="shared" si="643"/>
        <v>1736.9348217380361</v>
      </c>
      <c r="K3155" s="2">
        <f t="shared" si="644"/>
        <v>55155.118432952018</v>
      </c>
      <c r="L3155" s="2">
        <f t="shared" si="645"/>
        <v>124798</v>
      </c>
      <c r="M3155" s="2">
        <f t="shared" si="646"/>
        <v>28600</v>
      </c>
      <c r="N3155" s="6">
        <f t="shared" si="647"/>
        <v>1</v>
      </c>
      <c r="O3155" s="2">
        <f t="shared" si="648"/>
        <v>21042.881567047982</v>
      </c>
      <c r="P3155" s="2">
        <f t="shared" si="649"/>
        <v>21042.881567047982</v>
      </c>
    </row>
    <row r="3156" spans="1:16">
      <c r="A3156" s="6">
        <v>4</v>
      </c>
      <c r="B3156" s="6">
        <v>17</v>
      </c>
      <c r="C3156" s="6">
        <v>21</v>
      </c>
      <c r="D3156" s="6">
        <f t="shared" si="637"/>
        <v>42</v>
      </c>
      <c r="E3156" s="5">
        <f t="shared" si="638"/>
        <v>527.07600000000014</v>
      </c>
      <c r="F3156" s="5">
        <f t="shared" si="639"/>
        <v>776.02531320030937</v>
      </c>
      <c r="G3156" s="5">
        <f t="shared" si="640"/>
        <v>1226.6692487641703</v>
      </c>
      <c r="H3156" s="5">
        <f t="shared" si="641"/>
        <v>2529.7705619644798</v>
      </c>
      <c r="I3156" s="5">
        <f t="shared" si="642"/>
        <v>720</v>
      </c>
      <c r="J3156" s="5">
        <f t="shared" si="643"/>
        <v>1809.7705619644798</v>
      </c>
      <c r="K3156" s="2">
        <f t="shared" si="644"/>
        <v>56419.627811883329</v>
      </c>
      <c r="L3156" s="2">
        <f t="shared" si="645"/>
        <v>127498</v>
      </c>
      <c r="M3156" s="2">
        <f t="shared" si="646"/>
        <v>29480</v>
      </c>
      <c r="N3156" s="6">
        <f t="shared" si="647"/>
        <v>1</v>
      </c>
      <c r="O3156" s="2">
        <f t="shared" si="648"/>
        <v>21598.372188116671</v>
      </c>
      <c r="P3156" s="2">
        <f t="shared" si="649"/>
        <v>21598.372188116671</v>
      </c>
    </row>
    <row r="3157" spans="1:16">
      <c r="A3157" s="6">
        <v>4</v>
      </c>
      <c r="B3157" s="6">
        <v>17</v>
      </c>
      <c r="C3157" s="6">
        <v>22</v>
      </c>
      <c r="D3157" s="6">
        <f t="shared" si="637"/>
        <v>43</v>
      </c>
      <c r="E3157" s="5">
        <f t="shared" si="638"/>
        <v>527.07600000000014</v>
      </c>
      <c r="F3157" s="5">
        <f t="shared" si="639"/>
        <v>776.02531320030937</v>
      </c>
      <c r="G3157" s="5">
        <f t="shared" si="640"/>
        <v>1301.1455960105666</v>
      </c>
      <c r="H3157" s="5">
        <f t="shared" si="641"/>
        <v>2604.2469092108759</v>
      </c>
      <c r="I3157" s="5">
        <f t="shared" si="642"/>
        <v>720</v>
      </c>
      <c r="J3157" s="5">
        <f t="shared" si="643"/>
        <v>1884.2469092108759</v>
      </c>
      <c r="K3157" s="2">
        <f t="shared" si="644"/>
        <v>57712.619951577704</v>
      </c>
      <c r="L3157" s="2">
        <f t="shared" si="645"/>
        <v>130198</v>
      </c>
      <c r="M3157" s="2">
        <f t="shared" si="646"/>
        <v>30360</v>
      </c>
      <c r="N3157" s="6">
        <f t="shared" si="647"/>
        <v>1</v>
      </c>
      <c r="O3157" s="2">
        <f t="shared" si="648"/>
        <v>22125.380048422296</v>
      </c>
      <c r="P3157" s="2">
        <f t="shared" si="649"/>
        <v>22125.380048422296</v>
      </c>
    </row>
    <row r="3158" spans="1:16">
      <c r="A3158" s="6">
        <v>4</v>
      </c>
      <c r="B3158" s="6">
        <v>17</v>
      </c>
      <c r="C3158" s="6">
        <v>23</v>
      </c>
      <c r="D3158" s="6">
        <f t="shared" si="637"/>
        <v>44</v>
      </c>
      <c r="E3158" s="5">
        <f t="shared" si="638"/>
        <v>527.07600000000014</v>
      </c>
      <c r="F3158" s="5">
        <f t="shared" si="639"/>
        <v>776.02531320030937</v>
      </c>
      <c r="G3158" s="5">
        <f t="shared" si="640"/>
        <v>1377.292184868003</v>
      </c>
      <c r="H3158" s="5">
        <f t="shared" si="641"/>
        <v>2680.3934980683125</v>
      </c>
      <c r="I3158" s="5">
        <f t="shared" si="642"/>
        <v>720</v>
      </c>
      <c r="J3158" s="5">
        <f t="shared" si="643"/>
        <v>1960.3934980683125</v>
      </c>
      <c r="K3158" s="2">
        <f t="shared" si="644"/>
        <v>59034.609341463758</v>
      </c>
      <c r="L3158" s="2">
        <f t="shared" si="645"/>
        <v>132898</v>
      </c>
      <c r="M3158" s="2">
        <f t="shared" si="646"/>
        <v>31240</v>
      </c>
      <c r="N3158" s="6">
        <f t="shared" si="647"/>
        <v>1</v>
      </c>
      <c r="O3158" s="2">
        <f t="shared" si="648"/>
        <v>22623.390658536242</v>
      </c>
      <c r="P3158" s="2">
        <f t="shared" si="649"/>
        <v>22623.390658536242</v>
      </c>
    </row>
    <row r="3159" spans="1:16">
      <c r="A3159" s="6">
        <v>4</v>
      </c>
      <c r="B3159" s="6">
        <v>17</v>
      </c>
      <c r="C3159" s="6">
        <v>24</v>
      </c>
      <c r="D3159" s="6">
        <f t="shared" si="637"/>
        <v>45</v>
      </c>
      <c r="E3159" s="5">
        <f t="shared" si="638"/>
        <v>527.07600000000014</v>
      </c>
      <c r="F3159" s="5">
        <f t="shared" si="639"/>
        <v>776.02531320030937</v>
      </c>
      <c r="G3159" s="5">
        <f t="shared" si="640"/>
        <v>1455.1391344474989</v>
      </c>
      <c r="H3159" s="5">
        <f t="shared" si="641"/>
        <v>2758.2404476478087</v>
      </c>
      <c r="I3159" s="5">
        <f t="shared" si="642"/>
        <v>720</v>
      </c>
      <c r="J3159" s="5">
        <f t="shared" si="643"/>
        <v>2038.2404476478087</v>
      </c>
      <c r="K3159" s="2">
        <f t="shared" si="644"/>
        <v>60386.118882774455</v>
      </c>
      <c r="L3159" s="2">
        <f t="shared" si="645"/>
        <v>135598</v>
      </c>
      <c r="M3159" s="2">
        <f t="shared" si="646"/>
        <v>32120</v>
      </c>
      <c r="N3159" s="6">
        <f t="shared" si="647"/>
        <v>1</v>
      </c>
      <c r="O3159" s="2">
        <f t="shared" si="648"/>
        <v>23091.881117225545</v>
      </c>
      <c r="P3159" s="2">
        <f t="shared" si="649"/>
        <v>23091.881117225545</v>
      </c>
    </row>
    <row r="3160" spans="1:16">
      <c r="A3160" s="6">
        <v>4</v>
      </c>
      <c r="B3160" s="6">
        <v>17</v>
      </c>
      <c r="C3160" s="6">
        <v>25</v>
      </c>
      <c r="D3160" s="6">
        <f t="shared" si="637"/>
        <v>46</v>
      </c>
      <c r="E3160" s="5">
        <f t="shared" si="638"/>
        <v>527.07600000000014</v>
      </c>
      <c r="F3160" s="5">
        <f t="shared" si="639"/>
        <v>776.02531320030937</v>
      </c>
      <c r="G3160" s="5">
        <f t="shared" si="640"/>
        <v>1534.7170558625965</v>
      </c>
      <c r="H3160" s="5">
        <f t="shared" si="641"/>
        <v>2837.8183690629057</v>
      </c>
      <c r="I3160" s="5">
        <f t="shared" si="642"/>
        <v>720</v>
      </c>
      <c r="J3160" s="5">
        <f t="shared" si="643"/>
        <v>2117.8183690629057</v>
      </c>
      <c r="K3160" s="2">
        <f t="shared" si="644"/>
        <v>61767.680018453226</v>
      </c>
      <c r="L3160" s="2">
        <f t="shared" si="645"/>
        <v>138298</v>
      </c>
      <c r="M3160" s="2">
        <f t="shared" si="646"/>
        <v>33000</v>
      </c>
      <c r="N3160" s="6">
        <f t="shared" si="647"/>
        <v>1</v>
      </c>
      <c r="O3160" s="2">
        <f t="shared" si="648"/>
        <v>23530.319981546774</v>
      </c>
      <c r="P3160" s="2">
        <f t="shared" si="649"/>
        <v>23530.319981546774</v>
      </c>
    </row>
    <row r="3161" spans="1:16">
      <c r="A3161" s="6">
        <v>4</v>
      </c>
      <c r="B3161" s="6">
        <v>17</v>
      </c>
      <c r="C3161" s="6">
        <v>26</v>
      </c>
      <c r="D3161" s="6">
        <f t="shared" si="637"/>
        <v>47</v>
      </c>
      <c r="E3161" s="5">
        <f t="shared" si="638"/>
        <v>527.07600000000014</v>
      </c>
      <c r="F3161" s="5">
        <f t="shared" si="639"/>
        <v>776.02531320030937</v>
      </c>
      <c r="G3161" s="5">
        <f t="shared" si="640"/>
        <v>1616.0570598233144</v>
      </c>
      <c r="H3161" s="5">
        <f t="shared" si="641"/>
        <v>2919.1583730236239</v>
      </c>
      <c r="I3161" s="5">
        <f t="shared" si="642"/>
        <v>720</v>
      </c>
      <c r="J3161" s="5">
        <f t="shared" si="643"/>
        <v>2199.1583730236239</v>
      </c>
      <c r="K3161" s="2">
        <f t="shared" si="644"/>
        <v>63179.83286499347</v>
      </c>
      <c r="L3161" s="2">
        <f t="shared" si="645"/>
        <v>140998</v>
      </c>
      <c r="M3161" s="2">
        <f t="shared" si="646"/>
        <v>33880</v>
      </c>
      <c r="N3161" s="6">
        <f t="shared" si="647"/>
        <v>1</v>
      </c>
      <c r="O3161" s="2">
        <f t="shared" si="648"/>
        <v>23938.16713500653</v>
      </c>
      <c r="P3161" s="2">
        <f t="shared" si="649"/>
        <v>23938.16713500653</v>
      </c>
    </row>
    <row r="3162" spans="1:16">
      <c r="A3162" s="6">
        <v>4</v>
      </c>
      <c r="B3162" s="6">
        <v>17</v>
      </c>
      <c r="C3162" s="6">
        <v>27</v>
      </c>
      <c r="D3162" s="6">
        <f t="shared" si="637"/>
        <v>48</v>
      </c>
      <c r="E3162" s="5">
        <f t="shared" si="638"/>
        <v>527.07600000000014</v>
      </c>
      <c r="F3162" s="5">
        <f t="shared" si="639"/>
        <v>776.02531320030937</v>
      </c>
      <c r="G3162" s="5">
        <f t="shared" si="640"/>
        <v>1699.1907643430709</v>
      </c>
      <c r="H3162" s="5">
        <f t="shared" si="641"/>
        <v>3002.2920775433804</v>
      </c>
      <c r="I3162" s="5">
        <f t="shared" si="642"/>
        <v>720</v>
      </c>
      <c r="J3162" s="5">
        <f t="shared" si="643"/>
        <v>2282.2920775433804</v>
      </c>
      <c r="K3162" s="2">
        <f t="shared" si="644"/>
        <v>64623.126346239245</v>
      </c>
      <c r="L3162" s="2">
        <f t="shared" si="645"/>
        <v>143698</v>
      </c>
      <c r="M3162" s="2">
        <f t="shared" si="646"/>
        <v>34760</v>
      </c>
      <c r="N3162" s="6">
        <f t="shared" si="647"/>
        <v>1</v>
      </c>
      <c r="O3162" s="2">
        <f t="shared" si="648"/>
        <v>24314.873653760755</v>
      </c>
      <c r="P3162" s="2">
        <f t="shared" si="649"/>
        <v>24314.873653760755</v>
      </c>
    </row>
    <row r="3163" spans="1:16">
      <c r="A3163" s="6">
        <v>4</v>
      </c>
      <c r="B3163" s="6">
        <v>17</v>
      </c>
      <c r="C3163" s="6">
        <v>28</v>
      </c>
      <c r="D3163" s="6">
        <f t="shared" si="637"/>
        <v>49</v>
      </c>
      <c r="E3163" s="5">
        <f t="shared" si="638"/>
        <v>527.07600000000014</v>
      </c>
      <c r="F3163" s="5">
        <f t="shared" si="639"/>
        <v>776.02531320030937</v>
      </c>
      <c r="G3163" s="5">
        <f t="shared" si="640"/>
        <v>1784.1503025602246</v>
      </c>
      <c r="H3163" s="5">
        <f t="shared" si="641"/>
        <v>3087.2516157605342</v>
      </c>
      <c r="I3163" s="5">
        <f t="shared" si="642"/>
        <v>720</v>
      </c>
      <c r="J3163" s="5">
        <f t="shared" si="643"/>
        <v>2367.2516157605342</v>
      </c>
      <c r="K3163" s="2">
        <f t="shared" si="644"/>
        <v>66098.118329175937</v>
      </c>
      <c r="L3163" s="2">
        <f t="shared" si="645"/>
        <v>146398</v>
      </c>
      <c r="M3163" s="2">
        <f t="shared" si="646"/>
        <v>35640</v>
      </c>
      <c r="N3163" s="6">
        <f t="shared" si="647"/>
        <v>1</v>
      </c>
      <c r="O3163" s="2">
        <f t="shared" si="648"/>
        <v>24659.881670824063</v>
      </c>
      <c r="P3163" s="2">
        <f t="shared" si="649"/>
        <v>24659.881670824063</v>
      </c>
    </row>
    <row r="3164" spans="1:16">
      <c r="A3164" s="6">
        <v>4</v>
      </c>
      <c r="B3164" s="6">
        <v>17</v>
      </c>
      <c r="C3164" s="6">
        <v>29</v>
      </c>
      <c r="D3164" s="6">
        <f t="shared" si="637"/>
        <v>50</v>
      </c>
      <c r="E3164" s="5">
        <f t="shared" si="638"/>
        <v>527.07600000000014</v>
      </c>
      <c r="F3164" s="5">
        <f t="shared" si="639"/>
        <v>776.02531320030937</v>
      </c>
      <c r="G3164" s="5">
        <f t="shared" si="640"/>
        <v>1870.9683306758782</v>
      </c>
      <c r="H3164" s="5">
        <f t="shared" si="641"/>
        <v>3174.0696438761879</v>
      </c>
      <c r="I3164" s="5">
        <f t="shared" si="642"/>
        <v>720</v>
      </c>
      <c r="J3164" s="5">
        <f t="shared" si="643"/>
        <v>2454.0696438761879</v>
      </c>
      <c r="K3164" s="2">
        <f t="shared" si="644"/>
        <v>67605.375761739371</v>
      </c>
      <c r="L3164" s="2">
        <f t="shared" si="645"/>
        <v>149098</v>
      </c>
      <c r="M3164" s="2">
        <f t="shared" si="646"/>
        <v>36520</v>
      </c>
      <c r="N3164" s="6">
        <f t="shared" si="647"/>
        <v>1</v>
      </c>
      <c r="O3164" s="2">
        <f t="shared" si="648"/>
        <v>24972.624238260629</v>
      </c>
      <c r="P3164" s="2">
        <f t="shared" si="649"/>
        <v>24972.624238260629</v>
      </c>
    </row>
    <row r="3165" spans="1:16">
      <c r="A3165" s="6">
        <v>4</v>
      </c>
      <c r="B3165" s="6">
        <v>17</v>
      </c>
      <c r="C3165" s="6">
        <v>30</v>
      </c>
      <c r="D3165" s="6">
        <f t="shared" si="637"/>
        <v>51</v>
      </c>
      <c r="E3165" s="5">
        <f t="shared" si="638"/>
        <v>527.07600000000014</v>
      </c>
      <c r="F3165" s="5">
        <f t="shared" si="639"/>
        <v>776.02531320030937</v>
      </c>
      <c r="G3165" s="5">
        <f t="shared" si="640"/>
        <v>1959.6780360096488</v>
      </c>
      <c r="H3165" s="5">
        <f t="shared" si="641"/>
        <v>3262.7793492099581</v>
      </c>
      <c r="I3165" s="5">
        <f t="shared" si="642"/>
        <v>720</v>
      </c>
      <c r="J3165" s="5">
        <f t="shared" si="643"/>
        <v>2542.7793492099581</v>
      </c>
      <c r="K3165" s="2">
        <f t="shared" si="644"/>
        <v>69145.474812672881</v>
      </c>
      <c r="L3165" s="2">
        <f t="shared" si="645"/>
        <v>151798</v>
      </c>
      <c r="M3165" s="2">
        <f t="shared" si="646"/>
        <v>37400</v>
      </c>
      <c r="N3165" s="6">
        <f t="shared" si="647"/>
        <v>1</v>
      </c>
      <c r="O3165" s="2">
        <f t="shared" si="648"/>
        <v>25252.525187327119</v>
      </c>
      <c r="P3165" s="2">
        <f t="shared" si="649"/>
        <v>25252.525187327119</v>
      </c>
    </row>
    <row r="3166" spans="1:16">
      <c r="A3166" s="6">
        <v>4</v>
      </c>
      <c r="B3166" s="6">
        <v>18</v>
      </c>
      <c r="C3166" s="6">
        <v>0</v>
      </c>
      <c r="D3166" s="6">
        <f t="shared" si="637"/>
        <v>22</v>
      </c>
      <c r="E3166" s="5">
        <f t="shared" si="638"/>
        <v>527.07600000000014</v>
      </c>
      <c r="F3166" s="5">
        <f t="shared" si="639"/>
        <v>842.2157075615122</v>
      </c>
      <c r="G3166" s="5">
        <f t="shared" si="640"/>
        <v>0</v>
      </c>
      <c r="H3166" s="5">
        <f t="shared" si="641"/>
        <v>1369.2917075615123</v>
      </c>
      <c r="I3166" s="5">
        <f t="shared" si="642"/>
        <v>720</v>
      </c>
      <c r="J3166" s="5">
        <f t="shared" si="643"/>
        <v>649.29170756151234</v>
      </c>
      <c r="K3166" s="2">
        <f t="shared" si="644"/>
        <v>36272.425478498481</v>
      </c>
      <c r="L3166" s="2">
        <f t="shared" si="645"/>
        <v>72892</v>
      </c>
      <c r="M3166" s="2">
        <f t="shared" si="646"/>
        <v>11440</v>
      </c>
      <c r="N3166" s="6">
        <f t="shared" si="647"/>
        <v>1</v>
      </c>
      <c r="O3166" s="2">
        <f t="shared" si="648"/>
        <v>5179.5745215015195</v>
      </c>
      <c r="P3166" s="2">
        <f t="shared" si="649"/>
        <v>5179.5745215015195</v>
      </c>
    </row>
    <row r="3167" spans="1:16">
      <c r="A3167" s="6">
        <v>4</v>
      </c>
      <c r="B3167" s="6">
        <v>18</v>
      </c>
      <c r="C3167" s="6">
        <v>1</v>
      </c>
      <c r="D3167" s="6">
        <f t="shared" si="637"/>
        <v>23</v>
      </c>
      <c r="E3167" s="5">
        <f t="shared" si="638"/>
        <v>527.07600000000014</v>
      </c>
      <c r="F3167" s="5">
        <f t="shared" si="639"/>
        <v>842.2157075615122</v>
      </c>
      <c r="G3167" s="5">
        <f t="shared" si="640"/>
        <v>45.5625</v>
      </c>
      <c r="H3167" s="5">
        <f t="shared" si="641"/>
        <v>1414.8542075615123</v>
      </c>
      <c r="I3167" s="5">
        <f t="shared" si="642"/>
        <v>720</v>
      </c>
      <c r="J3167" s="5">
        <f t="shared" si="643"/>
        <v>694.85420756151234</v>
      </c>
      <c r="K3167" s="2">
        <f t="shared" si="644"/>
        <v>37063.441103498481</v>
      </c>
      <c r="L3167" s="2">
        <f t="shared" si="645"/>
        <v>75592</v>
      </c>
      <c r="M3167" s="2">
        <f t="shared" si="646"/>
        <v>12320</v>
      </c>
      <c r="N3167" s="6">
        <f t="shared" si="647"/>
        <v>1</v>
      </c>
      <c r="O3167" s="2">
        <f t="shared" si="648"/>
        <v>6208.5588965015195</v>
      </c>
      <c r="P3167" s="2">
        <f t="shared" si="649"/>
        <v>6208.5588965015195</v>
      </c>
    </row>
    <row r="3168" spans="1:16">
      <c r="A3168" s="6">
        <v>4</v>
      </c>
      <c r="B3168" s="6">
        <v>18</v>
      </c>
      <c r="C3168" s="6">
        <v>2</v>
      </c>
      <c r="D3168" s="6">
        <f t="shared" si="637"/>
        <v>24</v>
      </c>
      <c r="E3168" s="5">
        <f t="shared" si="638"/>
        <v>527.07600000000014</v>
      </c>
      <c r="F3168" s="5">
        <f t="shared" si="639"/>
        <v>842.2157075615122</v>
      </c>
      <c r="G3168" s="5">
        <f t="shared" si="640"/>
        <v>92.264062499999994</v>
      </c>
      <c r="H3168" s="5">
        <f t="shared" si="641"/>
        <v>1461.5557700615122</v>
      </c>
      <c r="I3168" s="5">
        <f t="shared" si="642"/>
        <v>720</v>
      </c>
      <c r="J3168" s="5">
        <f t="shared" si="643"/>
        <v>741.55577006151225</v>
      </c>
      <c r="K3168" s="2">
        <f t="shared" si="644"/>
        <v>37874.232119123481</v>
      </c>
      <c r="L3168" s="2">
        <f t="shared" si="645"/>
        <v>78292</v>
      </c>
      <c r="M3168" s="2">
        <f t="shared" si="646"/>
        <v>13200</v>
      </c>
      <c r="N3168" s="6">
        <f t="shared" si="647"/>
        <v>1</v>
      </c>
      <c r="O3168" s="2">
        <f t="shared" si="648"/>
        <v>7217.7678808765195</v>
      </c>
      <c r="P3168" s="2">
        <f t="shared" si="649"/>
        <v>7217.7678808765195</v>
      </c>
    </row>
    <row r="3169" spans="1:16">
      <c r="A3169" s="6">
        <v>4</v>
      </c>
      <c r="B3169" s="6">
        <v>18</v>
      </c>
      <c r="C3169" s="6">
        <v>3</v>
      </c>
      <c r="D3169" s="6">
        <f t="shared" si="637"/>
        <v>25</v>
      </c>
      <c r="E3169" s="5">
        <f t="shared" si="638"/>
        <v>527.07600000000014</v>
      </c>
      <c r="F3169" s="5">
        <f t="shared" si="639"/>
        <v>842.2157075615122</v>
      </c>
      <c r="G3169" s="5">
        <f t="shared" si="640"/>
        <v>140.12604492187498</v>
      </c>
      <c r="H3169" s="5">
        <f t="shared" si="641"/>
        <v>1509.4177524833874</v>
      </c>
      <c r="I3169" s="5">
        <f t="shared" si="642"/>
        <v>720</v>
      </c>
      <c r="J3169" s="5">
        <f t="shared" si="643"/>
        <v>789.4177524833874</v>
      </c>
      <c r="K3169" s="2">
        <f t="shared" si="644"/>
        <v>38705.169313947699</v>
      </c>
      <c r="L3169" s="2">
        <f t="shared" si="645"/>
        <v>80992</v>
      </c>
      <c r="M3169" s="2">
        <f t="shared" si="646"/>
        <v>14080</v>
      </c>
      <c r="N3169" s="6">
        <f t="shared" si="647"/>
        <v>1</v>
      </c>
      <c r="O3169" s="2">
        <f t="shared" si="648"/>
        <v>8206.8306860523007</v>
      </c>
      <c r="P3169" s="2">
        <f t="shared" si="649"/>
        <v>8206.8306860523007</v>
      </c>
    </row>
    <row r="3170" spans="1:16">
      <c r="A3170" s="6">
        <v>4</v>
      </c>
      <c r="B3170" s="6">
        <v>18</v>
      </c>
      <c r="C3170" s="6">
        <v>4</v>
      </c>
      <c r="D3170" s="6">
        <f t="shared" si="637"/>
        <v>26</v>
      </c>
      <c r="E3170" s="5">
        <f t="shared" si="638"/>
        <v>527.07600000000014</v>
      </c>
      <c r="F3170" s="5">
        <f t="shared" si="639"/>
        <v>842.2157075615122</v>
      </c>
      <c r="G3170" s="5">
        <f t="shared" si="640"/>
        <v>189.17016064453125</v>
      </c>
      <c r="H3170" s="5">
        <f t="shared" si="641"/>
        <v>1558.4618682060436</v>
      </c>
      <c r="I3170" s="5">
        <f t="shared" si="642"/>
        <v>720</v>
      </c>
      <c r="J3170" s="5">
        <f t="shared" si="643"/>
        <v>838.46186820604362</v>
      </c>
      <c r="K3170" s="2">
        <f t="shared" si="644"/>
        <v>39556.629656354926</v>
      </c>
      <c r="L3170" s="2">
        <f t="shared" si="645"/>
        <v>83692</v>
      </c>
      <c r="M3170" s="2">
        <f t="shared" si="646"/>
        <v>14960</v>
      </c>
      <c r="N3170" s="6">
        <f t="shared" si="647"/>
        <v>1</v>
      </c>
      <c r="O3170" s="2">
        <f t="shared" si="648"/>
        <v>9175.3703436450742</v>
      </c>
      <c r="P3170" s="2">
        <f t="shared" si="649"/>
        <v>9175.3703436450742</v>
      </c>
    </row>
    <row r="3171" spans="1:16">
      <c r="A3171" s="6">
        <v>4</v>
      </c>
      <c r="B3171" s="6">
        <v>18</v>
      </c>
      <c r="C3171" s="6">
        <v>5</v>
      </c>
      <c r="D3171" s="6">
        <f t="shared" si="637"/>
        <v>27</v>
      </c>
      <c r="E3171" s="5">
        <f t="shared" si="638"/>
        <v>527.07600000000014</v>
      </c>
      <c r="F3171" s="5">
        <f t="shared" si="639"/>
        <v>842.2157075615122</v>
      </c>
      <c r="G3171" s="5">
        <f t="shared" si="640"/>
        <v>239.41848456573481</v>
      </c>
      <c r="H3171" s="5">
        <f t="shared" si="641"/>
        <v>1608.7101921272472</v>
      </c>
      <c r="I3171" s="5">
        <f t="shared" si="642"/>
        <v>720</v>
      </c>
      <c r="J3171" s="5">
        <f t="shared" si="643"/>
        <v>888.71019212724718</v>
      </c>
      <c r="K3171" s="2">
        <f t="shared" si="644"/>
        <v>40428.996391098044</v>
      </c>
      <c r="L3171" s="2">
        <f t="shared" si="645"/>
        <v>86392</v>
      </c>
      <c r="M3171" s="2">
        <f t="shared" si="646"/>
        <v>15840</v>
      </c>
      <c r="N3171" s="6">
        <f t="shared" si="647"/>
        <v>1</v>
      </c>
      <c r="O3171" s="2">
        <f t="shared" si="648"/>
        <v>10123.003608901956</v>
      </c>
      <c r="P3171" s="2">
        <f t="shared" si="649"/>
        <v>10123.003608901956</v>
      </c>
    </row>
    <row r="3172" spans="1:16">
      <c r="A3172" s="6">
        <v>4</v>
      </c>
      <c r="B3172" s="6">
        <v>18</v>
      </c>
      <c r="C3172" s="6">
        <v>6</v>
      </c>
      <c r="D3172" s="6">
        <f t="shared" si="637"/>
        <v>28</v>
      </c>
      <c r="E3172" s="5">
        <f t="shared" si="638"/>
        <v>527.07600000000014</v>
      </c>
      <c r="F3172" s="5">
        <f t="shared" si="639"/>
        <v>842.2157075615122</v>
      </c>
      <c r="G3172" s="5">
        <f t="shared" si="640"/>
        <v>290.89345874736784</v>
      </c>
      <c r="H3172" s="5">
        <f t="shared" si="641"/>
        <v>1660.1851663088801</v>
      </c>
      <c r="I3172" s="5">
        <f t="shared" si="642"/>
        <v>720</v>
      </c>
      <c r="J3172" s="5">
        <f t="shared" si="643"/>
        <v>940.18516630888007</v>
      </c>
      <c r="K3172" s="2">
        <f t="shared" si="644"/>
        <v>41322.659137306946</v>
      </c>
      <c r="L3172" s="2">
        <f t="shared" si="645"/>
        <v>89092</v>
      </c>
      <c r="M3172" s="2">
        <f t="shared" si="646"/>
        <v>16720</v>
      </c>
      <c r="N3172" s="6">
        <f t="shared" si="647"/>
        <v>1</v>
      </c>
      <c r="O3172" s="2">
        <f t="shared" si="648"/>
        <v>11049.340862693054</v>
      </c>
      <c r="P3172" s="2">
        <f t="shared" si="649"/>
        <v>11049.340862693054</v>
      </c>
    </row>
    <row r="3173" spans="1:16">
      <c r="A3173" s="6">
        <v>4</v>
      </c>
      <c r="B3173" s="6">
        <v>18</v>
      </c>
      <c r="C3173" s="6">
        <v>7</v>
      </c>
      <c r="D3173" s="6">
        <f t="shared" si="637"/>
        <v>29</v>
      </c>
      <c r="E3173" s="5">
        <f t="shared" si="638"/>
        <v>527.07600000000014</v>
      </c>
      <c r="F3173" s="5">
        <f t="shared" si="639"/>
        <v>842.2157075615122</v>
      </c>
      <c r="G3173" s="5">
        <f t="shared" si="640"/>
        <v>343.61789814532818</v>
      </c>
      <c r="H3173" s="5">
        <f t="shared" si="641"/>
        <v>1712.9096057068405</v>
      </c>
      <c r="I3173" s="5">
        <f t="shared" si="642"/>
        <v>720</v>
      </c>
      <c r="J3173" s="5">
        <f t="shared" si="643"/>
        <v>992.90960570684047</v>
      </c>
      <c r="K3173" s="2">
        <f t="shared" si="644"/>
        <v>42238.013987965984</v>
      </c>
      <c r="L3173" s="2">
        <f t="shared" si="645"/>
        <v>91792</v>
      </c>
      <c r="M3173" s="2">
        <f t="shared" si="646"/>
        <v>17600</v>
      </c>
      <c r="N3173" s="6">
        <f t="shared" si="647"/>
        <v>1</v>
      </c>
      <c r="O3173" s="2">
        <f t="shared" si="648"/>
        <v>11953.986012034016</v>
      </c>
      <c r="P3173" s="2">
        <f t="shared" si="649"/>
        <v>11953.986012034016</v>
      </c>
    </row>
    <row r="3174" spans="1:16">
      <c r="A3174" s="6">
        <v>4</v>
      </c>
      <c r="B3174" s="6">
        <v>18</v>
      </c>
      <c r="C3174" s="6">
        <v>8</v>
      </c>
      <c r="D3174" s="6">
        <f t="shared" si="637"/>
        <v>30</v>
      </c>
      <c r="E3174" s="5">
        <f t="shared" si="638"/>
        <v>527.07600000000014</v>
      </c>
      <c r="F3174" s="5">
        <f t="shared" si="639"/>
        <v>842.2157075615122</v>
      </c>
      <c r="G3174" s="5">
        <f t="shared" si="640"/>
        <v>397.61499642530839</v>
      </c>
      <c r="H3174" s="5">
        <f t="shared" si="641"/>
        <v>1766.9067039868207</v>
      </c>
      <c r="I3174" s="5">
        <f t="shared" si="642"/>
        <v>720</v>
      </c>
      <c r="J3174" s="5">
        <f t="shared" si="643"/>
        <v>1046.9067039868207</v>
      </c>
      <c r="K3174" s="2">
        <f t="shared" si="644"/>
        <v>43175.463610882303</v>
      </c>
      <c r="L3174" s="2">
        <f t="shared" si="645"/>
        <v>94492</v>
      </c>
      <c r="M3174" s="2">
        <f t="shared" si="646"/>
        <v>18480</v>
      </c>
      <c r="N3174" s="6">
        <f t="shared" si="647"/>
        <v>1</v>
      </c>
      <c r="O3174" s="2">
        <f t="shared" si="648"/>
        <v>12836.536389117697</v>
      </c>
      <c r="P3174" s="2">
        <f t="shared" si="649"/>
        <v>12836.536389117697</v>
      </c>
    </row>
    <row r="3175" spans="1:16">
      <c r="A3175" s="6">
        <v>4</v>
      </c>
      <c r="B3175" s="6">
        <v>18</v>
      </c>
      <c r="C3175" s="6">
        <v>9</v>
      </c>
      <c r="D3175" s="6">
        <f t="shared" si="637"/>
        <v>31</v>
      </c>
      <c r="E3175" s="5">
        <f t="shared" si="638"/>
        <v>527.07600000000014</v>
      </c>
      <c r="F3175" s="5">
        <f t="shared" si="639"/>
        <v>842.2157075615122</v>
      </c>
      <c r="G3175" s="5">
        <f t="shared" si="640"/>
        <v>452.90833186570285</v>
      </c>
      <c r="H3175" s="5">
        <f t="shared" si="641"/>
        <v>1822.2000394272152</v>
      </c>
      <c r="I3175" s="5">
        <f t="shared" si="642"/>
        <v>720</v>
      </c>
      <c r="J3175" s="5">
        <f t="shared" si="643"/>
        <v>1102.2000394272152</v>
      </c>
      <c r="K3175" s="2">
        <f t="shared" si="644"/>
        <v>44135.417351166929</v>
      </c>
      <c r="L3175" s="2">
        <f t="shared" si="645"/>
        <v>97192</v>
      </c>
      <c r="M3175" s="2">
        <f t="shared" si="646"/>
        <v>19360</v>
      </c>
      <c r="N3175" s="6">
        <f t="shared" si="647"/>
        <v>1</v>
      </c>
      <c r="O3175" s="2">
        <f t="shared" si="648"/>
        <v>13696.582648833071</v>
      </c>
      <c r="P3175" s="2">
        <f t="shared" si="649"/>
        <v>13696.582648833071</v>
      </c>
    </row>
    <row r="3176" spans="1:16">
      <c r="A3176" s="6">
        <v>4</v>
      </c>
      <c r="B3176" s="6">
        <v>18</v>
      </c>
      <c r="C3176" s="6">
        <v>10</v>
      </c>
      <c r="D3176" s="6">
        <f t="shared" si="637"/>
        <v>32</v>
      </c>
      <c r="E3176" s="5">
        <f t="shared" si="638"/>
        <v>527.07600000000014</v>
      </c>
      <c r="F3176" s="5">
        <f t="shared" si="639"/>
        <v>842.2157075615122</v>
      </c>
      <c r="G3176" s="5">
        <f t="shared" si="640"/>
        <v>509.52187334891573</v>
      </c>
      <c r="H3176" s="5">
        <f t="shared" si="641"/>
        <v>1878.8135809104281</v>
      </c>
      <c r="I3176" s="5">
        <f t="shared" si="642"/>
        <v>720</v>
      </c>
      <c r="J3176" s="5">
        <f t="shared" si="643"/>
        <v>1158.8135809104281</v>
      </c>
      <c r="K3176" s="2">
        <f t="shared" si="644"/>
        <v>45118.291335250484</v>
      </c>
      <c r="L3176" s="2">
        <f t="shared" si="645"/>
        <v>99892</v>
      </c>
      <c r="M3176" s="2">
        <f t="shared" si="646"/>
        <v>20240</v>
      </c>
      <c r="N3176" s="6">
        <f t="shared" si="647"/>
        <v>1</v>
      </c>
      <c r="O3176" s="2">
        <f t="shared" si="648"/>
        <v>14533.708664749516</v>
      </c>
      <c r="P3176" s="2">
        <f t="shared" si="649"/>
        <v>14533.708664749516</v>
      </c>
    </row>
    <row r="3177" spans="1:16">
      <c r="A3177" s="6">
        <v>4</v>
      </c>
      <c r="B3177" s="6">
        <v>18</v>
      </c>
      <c r="C3177" s="6">
        <v>11</v>
      </c>
      <c r="D3177" s="6">
        <f t="shared" si="637"/>
        <v>33</v>
      </c>
      <c r="E3177" s="5">
        <f t="shared" si="638"/>
        <v>527.07600000000014</v>
      </c>
      <c r="F3177" s="5">
        <f t="shared" si="639"/>
        <v>842.2157075615122</v>
      </c>
      <c r="G3177" s="5">
        <f t="shared" si="640"/>
        <v>567.47998644235474</v>
      </c>
      <c r="H3177" s="5">
        <f t="shared" si="641"/>
        <v>1936.7716940038672</v>
      </c>
      <c r="I3177" s="5">
        <f t="shared" si="642"/>
        <v>720</v>
      </c>
      <c r="J3177" s="5">
        <f t="shared" si="643"/>
        <v>1216.7716940038672</v>
      </c>
      <c r="K3177" s="2">
        <f t="shared" si="644"/>
        <v>46124.508576456028</v>
      </c>
      <c r="L3177" s="2">
        <f t="shared" si="645"/>
        <v>102592</v>
      </c>
      <c r="M3177" s="2">
        <f t="shared" si="646"/>
        <v>21120</v>
      </c>
      <c r="N3177" s="6">
        <f t="shared" si="647"/>
        <v>1</v>
      </c>
      <c r="O3177" s="2">
        <f t="shared" si="648"/>
        <v>15347.491423543972</v>
      </c>
      <c r="P3177" s="2">
        <f t="shared" si="649"/>
        <v>15347.491423543972</v>
      </c>
    </row>
    <row r="3178" spans="1:16">
      <c r="A3178" s="6">
        <v>4</v>
      </c>
      <c r="B3178" s="6">
        <v>18</v>
      </c>
      <c r="C3178" s="6">
        <v>12</v>
      </c>
      <c r="D3178" s="6">
        <f t="shared" si="637"/>
        <v>34</v>
      </c>
      <c r="E3178" s="5">
        <f t="shared" si="638"/>
        <v>527.07600000000014</v>
      </c>
      <c r="F3178" s="5">
        <f t="shared" si="639"/>
        <v>842.2157075615122</v>
      </c>
      <c r="G3178" s="5">
        <f t="shared" si="640"/>
        <v>626.80743957041921</v>
      </c>
      <c r="H3178" s="5">
        <f t="shared" si="641"/>
        <v>1996.0991471319317</v>
      </c>
      <c r="I3178" s="5">
        <f t="shared" si="642"/>
        <v>720</v>
      </c>
      <c r="J3178" s="5">
        <f t="shared" si="643"/>
        <v>1276.0991471319317</v>
      </c>
      <c r="K3178" s="2">
        <f t="shared" si="644"/>
        <v>47154.499082151589</v>
      </c>
      <c r="L3178" s="2">
        <f t="shared" si="645"/>
        <v>105292</v>
      </c>
      <c r="M3178" s="2">
        <f t="shared" si="646"/>
        <v>22000</v>
      </c>
      <c r="N3178" s="6">
        <f t="shared" si="647"/>
        <v>1</v>
      </c>
      <c r="O3178" s="2">
        <f t="shared" si="648"/>
        <v>16137.500917848411</v>
      </c>
      <c r="P3178" s="2">
        <f t="shared" si="649"/>
        <v>16137.500917848411</v>
      </c>
    </row>
    <row r="3179" spans="1:16">
      <c r="A3179" s="6">
        <v>4</v>
      </c>
      <c r="B3179" s="6">
        <v>18</v>
      </c>
      <c r="C3179" s="6">
        <v>13</v>
      </c>
      <c r="D3179" s="6">
        <f t="shared" si="637"/>
        <v>35</v>
      </c>
      <c r="E3179" s="5">
        <f t="shared" si="638"/>
        <v>527.07600000000014</v>
      </c>
      <c r="F3179" s="5">
        <f t="shared" si="639"/>
        <v>842.2157075615122</v>
      </c>
      <c r="G3179" s="5">
        <f t="shared" si="640"/>
        <v>687.52941027880343</v>
      </c>
      <c r="H3179" s="5">
        <f t="shared" si="641"/>
        <v>2056.8211178403158</v>
      </c>
      <c r="I3179" s="5">
        <f t="shared" si="642"/>
        <v>720</v>
      </c>
      <c r="J3179" s="5">
        <f t="shared" si="643"/>
        <v>1336.8211178403158</v>
      </c>
      <c r="K3179" s="2">
        <f t="shared" si="644"/>
        <v>48208.699962505481</v>
      </c>
      <c r="L3179" s="2">
        <f t="shared" si="645"/>
        <v>107992</v>
      </c>
      <c r="M3179" s="2">
        <f t="shared" si="646"/>
        <v>22880</v>
      </c>
      <c r="N3179" s="6">
        <f t="shared" si="647"/>
        <v>1</v>
      </c>
      <c r="O3179" s="2">
        <f t="shared" si="648"/>
        <v>16903.300037494519</v>
      </c>
      <c r="P3179" s="2">
        <f t="shared" si="649"/>
        <v>16903.300037494519</v>
      </c>
    </row>
    <row r="3180" spans="1:16">
      <c r="A3180" s="6">
        <v>4</v>
      </c>
      <c r="B3180" s="6">
        <v>18</v>
      </c>
      <c r="C3180" s="6">
        <v>14</v>
      </c>
      <c r="D3180" s="6">
        <f t="shared" si="637"/>
        <v>36</v>
      </c>
      <c r="E3180" s="5">
        <f t="shared" si="638"/>
        <v>527.07600000000014</v>
      </c>
      <c r="F3180" s="5">
        <f t="shared" si="639"/>
        <v>842.2157075615122</v>
      </c>
      <c r="G3180" s="5">
        <f t="shared" si="640"/>
        <v>749.67149159246469</v>
      </c>
      <c r="H3180" s="5">
        <f t="shared" si="641"/>
        <v>2118.9631991539773</v>
      </c>
      <c r="I3180" s="5">
        <f t="shared" si="642"/>
        <v>720</v>
      </c>
      <c r="J3180" s="5">
        <f t="shared" si="643"/>
        <v>1398.9631991539773</v>
      </c>
      <c r="K3180" s="2">
        <f t="shared" si="644"/>
        <v>49287.555540867659</v>
      </c>
      <c r="L3180" s="2">
        <f t="shared" si="645"/>
        <v>110692</v>
      </c>
      <c r="M3180" s="2">
        <f t="shared" si="646"/>
        <v>23760</v>
      </c>
      <c r="N3180" s="6">
        <f t="shared" si="647"/>
        <v>1</v>
      </c>
      <c r="O3180" s="2">
        <f t="shared" si="648"/>
        <v>17644.444459132341</v>
      </c>
      <c r="P3180" s="2">
        <f t="shared" si="649"/>
        <v>17644.444459132341</v>
      </c>
    </row>
    <row r="3181" spans="1:16">
      <c r="A3181" s="6">
        <v>4</v>
      </c>
      <c r="B3181" s="6">
        <v>18</v>
      </c>
      <c r="C3181" s="6">
        <v>15</v>
      </c>
      <c r="D3181" s="6">
        <f t="shared" si="637"/>
        <v>37</v>
      </c>
      <c r="E3181" s="5">
        <f t="shared" si="638"/>
        <v>527.07600000000014</v>
      </c>
      <c r="F3181" s="5">
        <f t="shared" si="639"/>
        <v>842.2157075615122</v>
      </c>
      <c r="G3181" s="5">
        <f t="shared" si="640"/>
        <v>813.25969846861108</v>
      </c>
      <c r="H3181" s="5">
        <f t="shared" si="641"/>
        <v>2182.5514060301234</v>
      </c>
      <c r="I3181" s="5">
        <f t="shared" si="642"/>
        <v>720</v>
      </c>
      <c r="J3181" s="5">
        <f t="shared" si="643"/>
        <v>1462.5514060301234</v>
      </c>
      <c r="K3181" s="2">
        <f t="shared" si="644"/>
        <v>50391.517465800753</v>
      </c>
      <c r="L3181" s="2">
        <f t="shared" si="645"/>
        <v>113392</v>
      </c>
      <c r="M3181" s="2">
        <f t="shared" si="646"/>
        <v>24640</v>
      </c>
      <c r="N3181" s="6">
        <f t="shared" si="647"/>
        <v>1</v>
      </c>
      <c r="O3181" s="2">
        <f t="shared" si="648"/>
        <v>18360.482534199247</v>
      </c>
      <c r="P3181" s="2">
        <f t="shared" si="649"/>
        <v>18360.482534199247</v>
      </c>
    </row>
    <row r="3182" spans="1:16">
      <c r="A3182" s="6">
        <v>4</v>
      </c>
      <c r="B3182" s="6">
        <v>18</v>
      </c>
      <c r="C3182" s="6">
        <v>16</v>
      </c>
      <c r="D3182" s="6">
        <f t="shared" si="637"/>
        <v>38</v>
      </c>
      <c r="E3182" s="5">
        <f t="shared" si="638"/>
        <v>527.07600000000014</v>
      </c>
      <c r="F3182" s="5">
        <f t="shared" si="639"/>
        <v>842.2157075615122</v>
      </c>
      <c r="G3182" s="5">
        <f t="shared" si="640"/>
        <v>878.32047434610013</v>
      </c>
      <c r="H3182" s="5">
        <f t="shared" si="641"/>
        <v>2247.6121819076125</v>
      </c>
      <c r="I3182" s="5">
        <f t="shared" si="642"/>
        <v>720</v>
      </c>
      <c r="J3182" s="5">
        <f t="shared" si="643"/>
        <v>1527.6121819076125</v>
      </c>
      <c r="K3182" s="2">
        <f t="shared" si="644"/>
        <v>51521.044824784942</v>
      </c>
      <c r="L3182" s="2">
        <f t="shared" si="645"/>
        <v>116092</v>
      </c>
      <c r="M3182" s="2">
        <f t="shared" si="646"/>
        <v>25520</v>
      </c>
      <c r="N3182" s="6">
        <f t="shared" si="647"/>
        <v>1</v>
      </c>
      <c r="O3182" s="2">
        <f t="shared" si="648"/>
        <v>19050.955175215058</v>
      </c>
      <c r="P3182" s="2">
        <f t="shared" si="649"/>
        <v>19050.955175215058</v>
      </c>
    </row>
    <row r="3183" spans="1:16">
      <c r="A3183" s="6">
        <v>4</v>
      </c>
      <c r="B3183" s="6">
        <v>18</v>
      </c>
      <c r="C3183" s="6">
        <v>17</v>
      </c>
      <c r="D3183" s="6">
        <f t="shared" si="637"/>
        <v>39</v>
      </c>
      <c r="E3183" s="5">
        <f t="shared" si="638"/>
        <v>527.07600000000014</v>
      </c>
      <c r="F3183" s="5">
        <f t="shared" si="639"/>
        <v>842.2157075615122</v>
      </c>
      <c r="G3183" s="5">
        <f t="shared" si="640"/>
        <v>944.88069779264049</v>
      </c>
      <c r="H3183" s="5">
        <f t="shared" si="641"/>
        <v>2314.1724053541529</v>
      </c>
      <c r="I3183" s="5">
        <f t="shared" si="642"/>
        <v>720</v>
      </c>
      <c r="J3183" s="5">
        <f t="shared" si="643"/>
        <v>1594.1724053541529</v>
      </c>
      <c r="K3183" s="2">
        <f t="shared" si="644"/>
        <v>52676.604259620712</v>
      </c>
      <c r="L3183" s="2">
        <f t="shared" si="645"/>
        <v>118792</v>
      </c>
      <c r="M3183" s="2">
        <f t="shared" si="646"/>
        <v>26400</v>
      </c>
      <c r="N3183" s="6">
        <f t="shared" si="647"/>
        <v>1</v>
      </c>
      <c r="O3183" s="2">
        <f t="shared" si="648"/>
        <v>19715.395740379288</v>
      </c>
      <c r="P3183" s="2">
        <f t="shared" si="649"/>
        <v>19715.395740379288</v>
      </c>
    </row>
    <row r="3184" spans="1:16">
      <c r="A3184" s="6">
        <v>4</v>
      </c>
      <c r="B3184" s="6">
        <v>18</v>
      </c>
      <c r="C3184" s="6">
        <v>18</v>
      </c>
      <c r="D3184" s="6">
        <f t="shared" si="637"/>
        <v>40</v>
      </c>
      <c r="E3184" s="5">
        <f t="shared" si="638"/>
        <v>527.07600000000014</v>
      </c>
      <c r="F3184" s="5">
        <f t="shared" si="639"/>
        <v>842.2157075615122</v>
      </c>
      <c r="G3184" s="5">
        <f t="shared" si="640"/>
        <v>1012.9676892512279</v>
      </c>
      <c r="H3184" s="5">
        <f t="shared" si="641"/>
        <v>2382.2593968127403</v>
      </c>
      <c r="I3184" s="5">
        <f t="shared" si="642"/>
        <v>720</v>
      </c>
      <c r="J3184" s="5">
        <f t="shared" si="643"/>
        <v>1662.2593968127403</v>
      </c>
      <c r="K3184" s="2">
        <f t="shared" si="644"/>
        <v>53858.67008355452</v>
      </c>
      <c r="L3184" s="2">
        <f t="shared" si="645"/>
        <v>121492</v>
      </c>
      <c r="M3184" s="2">
        <f t="shared" si="646"/>
        <v>27280</v>
      </c>
      <c r="N3184" s="6">
        <f t="shared" si="647"/>
        <v>1</v>
      </c>
      <c r="O3184" s="2">
        <f t="shared" si="648"/>
        <v>20353.32991644548</v>
      </c>
      <c r="P3184" s="2">
        <f t="shared" si="649"/>
        <v>20353.32991644548</v>
      </c>
    </row>
    <row r="3185" spans="1:16">
      <c r="A3185" s="6">
        <v>4</v>
      </c>
      <c r="B3185" s="6">
        <v>18</v>
      </c>
      <c r="C3185" s="6">
        <v>19</v>
      </c>
      <c r="D3185" s="6">
        <f t="shared" si="637"/>
        <v>41</v>
      </c>
      <c r="E3185" s="5">
        <f t="shared" si="638"/>
        <v>527.07600000000014</v>
      </c>
      <c r="F3185" s="5">
        <f t="shared" si="639"/>
        <v>842.2157075615122</v>
      </c>
      <c r="G3185" s="5">
        <f t="shared" si="640"/>
        <v>1082.6092178872495</v>
      </c>
      <c r="H3185" s="5">
        <f t="shared" si="641"/>
        <v>2451.9009254487619</v>
      </c>
      <c r="I3185" s="5">
        <f t="shared" si="642"/>
        <v>720</v>
      </c>
      <c r="J3185" s="5">
        <f t="shared" si="643"/>
        <v>1731.9009254487619</v>
      </c>
      <c r="K3185" s="2">
        <f t="shared" si="644"/>
        <v>55067.724400152118</v>
      </c>
      <c r="L3185" s="2">
        <f t="shared" si="645"/>
        <v>124192</v>
      </c>
      <c r="M3185" s="2">
        <f t="shared" si="646"/>
        <v>28160</v>
      </c>
      <c r="N3185" s="6">
        <f t="shared" si="647"/>
        <v>1</v>
      </c>
      <c r="O3185" s="2">
        <f t="shared" si="648"/>
        <v>20964.275599847882</v>
      </c>
      <c r="P3185" s="2">
        <f t="shared" si="649"/>
        <v>20964.275599847882</v>
      </c>
    </row>
    <row r="3186" spans="1:16">
      <c r="A3186" s="6">
        <v>4</v>
      </c>
      <c r="B3186" s="6">
        <v>18</v>
      </c>
      <c r="C3186" s="6">
        <v>20</v>
      </c>
      <c r="D3186" s="6">
        <f t="shared" si="637"/>
        <v>42</v>
      </c>
      <c r="E3186" s="5">
        <f t="shared" si="638"/>
        <v>527.07600000000014</v>
      </c>
      <c r="F3186" s="5">
        <f t="shared" si="639"/>
        <v>842.2157075615122</v>
      </c>
      <c r="G3186" s="5">
        <f t="shared" si="640"/>
        <v>1153.8335085377266</v>
      </c>
      <c r="H3186" s="5">
        <f t="shared" si="641"/>
        <v>2523.125216099239</v>
      </c>
      <c r="I3186" s="5">
        <f t="shared" si="642"/>
        <v>720</v>
      </c>
      <c r="J3186" s="5">
        <f t="shared" si="643"/>
        <v>1803.125216099239</v>
      </c>
      <c r="K3186" s="2">
        <f t="shared" si="644"/>
        <v>56304.257223945126</v>
      </c>
      <c r="L3186" s="2">
        <f t="shared" si="645"/>
        <v>126892</v>
      </c>
      <c r="M3186" s="2">
        <f t="shared" si="646"/>
        <v>29040</v>
      </c>
      <c r="N3186" s="6">
        <f t="shared" si="647"/>
        <v>1</v>
      </c>
      <c r="O3186" s="2">
        <f t="shared" si="648"/>
        <v>21547.742776054874</v>
      </c>
      <c r="P3186" s="2">
        <f t="shared" si="649"/>
        <v>21547.742776054874</v>
      </c>
    </row>
    <row r="3187" spans="1:16">
      <c r="A3187" s="6">
        <v>4</v>
      </c>
      <c r="B3187" s="6">
        <v>18</v>
      </c>
      <c r="C3187" s="6">
        <v>21</v>
      </c>
      <c r="D3187" s="6">
        <f t="shared" si="637"/>
        <v>43</v>
      </c>
      <c r="E3187" s="5">
        <f t="shared" si="638"/>
        <v>527.07600000000014</v>
      </c>
      <c r="F3187" s="5">
        <f t="shared" si="639"/>
        <v>842.2157075615122</v>
      </c>
      <c r="G3187" s="5">
        <f t="shared" si="640"/>
        <v>1226.6692487641703</v>
      </c>
      <c r="H3187" s="5">
        <f t="shared" si="641"/>
        <v>2595.9609563256827</v>
      </c>
      <c r="I3187" s="5">
        <f t="shared" si="642"/>
        <v>720</v>
      </c>
      <c r="J3187" s="5">
        <f t="shared" si="643"/>
        <v>1875.9609563256827</v>
      </c>
      <c r="K3187" s="2">
        <f t="shared" si="644"/>
        <v>57568.766602876436</v>
      </c>
      <c r="L3187" s="2">
        <f t="shared" si="645"/>
        <v>129592</v>
      </c>
      <c r="M3187" s="2">
        <f t="shared" si="646"/>
        <v>29920</v>
      </c>
      <c r="N3187" s="6">
        <f t="shared" si="647"/>
        <v>1</v>
      </c>
      <c r="O3187" s="2">
        <f t="shared" si="648"/>
        <v>22103.233397123564</v>
      </c>
      <c r="P3187" s="2">
        <f t="shared" si="649"/>
        <v>22103.233397123564</v>
      </c>
    </row>
    <row r="3188" spans="1:16">
      <c r="A3188" s="6">
        <v>4</v>
      </c>
      <c r="B3188" s="6">
        <v>18</v>
      </c>
      <c r="C3188" s="6">
        <v>22</v>
      </c>
      <c r="D3188" s="6">
        <f t="shared" si="637"/>
        <v>44</v>
      </c>
      <c r="E3188" s="5">
        <f t="shared" si="638"/>
        <v>527.07600000000014</v>
      </c>
      <c r="F3188" s="5">
        <f t="shared" si="639"/>
        <v>842.2157075615122</v>
      </c>
      <c r="G3188" s="5">
        <f t="shared" si="640"/>
        <v>1301.1455960105666</v>
      </c>
      <c r="H3188" s="5">
        <f t="shared" si="641"/>
        <v>2670.4373035720791</v>
      </c>
      <c r="I3188" s="5">
        <f t="shared" si="642"/>
        <v>720</v>
      </c>
      <c r="J3188" s="5">
        <f t="shared" si="643"/>
        <v>1950.4373035720791</v>
      </c>
      <c r="K3188" s="2">
        <f t="shared" si="644"/>
        <v>58861.758742570819</v>
      </c>
      <c r="L3188" s="2">
        <f t="shared" si="645"/>
        <v>132292</v>
      </c>
      <c r="M3188" s="2">
        <f t="shared" si="646"/>
        <v>30800</v>
      </c>
      <c r="N3188" s="6">
        <f t="shared" si="647"/>
        <v>1</v>
      </c>
      <c r="O3188" s="2">
        <f t="shared" si="648"/>
        <v>22630.241257429181</v>
      </c>
      <c r="P3188" s="2">
        <f t="shared" si="649"/>
        <v>22630.241257429181</v>
      </c>
    </row>
    <row r="3189" spans="1:16">
      <c r="A3189" s="6">
        <v>4</v>
      </c>
      <c r="B3189" s="6">
        <v>18</v>
      </c>
      <c r="C3189" s="6">
        <v>23</v>
      </c>
      <c r="D3189" s="6">
        <f t="shared" si="637"/>
        <v>45</v>
      </c>
      <c r="E3189" s="5">
        <f t="shared" si="638"/>
        <v>527.07600000000014</v>
      </c>
      <c r="F3189" s="5">
        <f t="shared" si="639"/>
        <v>842.2157075615122</v>
      </c>
      <c r="G3189" s="5">
        <f t="shared" si="640"/>
        <v>1377.292184868003</v>
      </c>
      <c r="H3189" s="5">
        <f t="shared" si="641"/>
        <v>2746.5838924295153</v>
      </c>
      <c r="I3189" s="5">
        <f t="shared" si="642"/>
        <v>720</v>
      </c>
      <c r="J3189" s="5">
        <f t="shared" si="643"/>
        <v>2026.5838924295153</v>
      </c>
      <c r="K3189" s="2">
        <f t="shared" si="644"/>
        <v>60183.748132456865</v>
      </c>
      <c r="L3189" s="2">
        <f t="shared" si="645"/>
        <v>134992</v>
      </c>
      <c r="M3189" s="2">
        <f t="shared" si="646"/>
        <v>31680</v>
      </c>
      <c r="N3189" s="6">
        <f t="shared" si="647"/>
        <v>1</v>
      </c>
      <c r="O3189" s="2">
        <f t="shared" si="648"/>
        <v>23128.251867543135</v>
      </c>
      <c r="P3189" s="2">
        <f t="shared" si="649"/>
        <v>23128.251867543135</v>
      </c>
    </row>
    <row r="3190" spans="1:16">
      <c r="A3190" s="6">
        <v>4</v>
      </c>
      <c r="B3190" s="6">
        <v>18</v>
      </c>
      <c r="C3190" s="6">
        <v>24</v>
      </c>
      <c r="D3190" s="6">
        <f t="shared" si="637"/>
        <v>46</v>
      </c>
      <c r="E3190" s="5">
        <f t="shared" si="638"/>
        <v>527.07600000000014</v>
      </c>
      <c r="F3190" s="5">
        <f t="shared" si="639"/>
        <v>842.2157075615122</v>
      </c>
      <c r="G3190" s="5">
        <f t="shared" si="640"/>
        <v>1455.1391344474989</v>
      </c>
      <c r="H3190" s="5">
        <f t="shared" si="641"/>
        <v>2824.430842009011</v>
      </c>
      <c r="I3190" s="5">
        <f t="shared" si="642"/>
        <v>720</v>
      </c>
      <c r="J3190" s="5">
        <f t="shared" si="643"/>
        <v>2104.430842009011</v>
      </c>
      <c r="K3190" s="2">
        <f t="shared" si="644"/>
        <v>61535.257673767555</v>
      </c>
      <c r="L3190" s="2">
        <f t="shared" si="645"/>
        <v>137692</v>
      </c>
      <c r="M3190" s="2">
        <f t="shared" si="646"/>
        <v>32560</v>
      </c>
      <c r="N3190" s="6">
        <f t="shared" si="647"/>
        <v>1</v>
      </c>
      <c r="O3190" s="2">
        <f t="shared" si="648"/>
        <v>23596.742326232445</v>
      </c>
      <c r="P3190" s="2">
        <f t="shared" si="649"/>
        <v>23596.742326232445</v>
      </c>
    </row>
    <row r="3191" spans="1:16">
      <c r="A3191" s="6">
        <v>4</v>
      </c>
      <c r="B3191" s="6">
        <v>18</v>
      </c>
      <c r="C3191" s="6">
        <v>25</v>
      </c>
      <c r="D3191" s="6">
        <f t="shared" si="637"/>
        <v>47</v>
      </c>
      <c r="E3191" s="5">
        <f t="shared" si="638"/>
        <v>527.07600000000014</v>
      </c>
      <c r="F3191" s="5">
        <f t="shared" si="639"/>
        <v>842.2157075615122</v>
      </c>
      <c r="G3191" s="5">
        <f t="shared" si="640"/>
        <v>1534.7170558625965</v>
      </c>
      <c r="H3191" s="5">
        <f t="shared" si="641"/>
        <v>2904.008763424109</v>
      </c>
      <c r="I3191" s="5">
        <f t="shared" si="642"/>
        <v>720</v>
      </c>
      <c r="J3191" s="5">
        <f t="shared" si="643"/>
        <v>2184.008763424109</v>
      </c>
      <c r="K3191" s="2">
        <f t="shared" si="644"/>
        <v>62916.818809446333</v>
      </c>
      <c r="L3191" s="2">
        <f t="shared" si="645"/>
        <v>140392</v>
      </c>
      <c r="M3191" s="2">
        <f t="shared" si="646"/>
        <v>33440</v>
      </c>
      <c r="N3191" s="6">
        <f t="shared" si="647"/>
        <v>1</v>
      </c>
      <c r="O3191" s="2">
        <f t="shared" si="648"/>
        <v>24035.181190553667</v>
      </c>
      <c r="P3191" s="2">
        <f t="shared" si="649"/>
        <v>24035.181190553667</v>
      </c>
    </row>
    <row r="3192" spans="1:16">
      <c r="A3192" s="6">
        <v>4</v>
      </c>
      <c r="B3192" s="6">
        <v>18</v>
      </c>
      <c r="C3192" s="6">
        <v>26</v>
      </c>
      <c r="D3192" s="6">
        <f t="shared" si="637"/>
        <v>48</v>
      </c>
      <c r="E3192" s="5">
        <f t="shared" si="638"/>
        <v>527.07600000000014</v>
      </c>
      <c r="F3192" s="5">
        <f t="shared" si="639"/>
        <v>842.2157075615122</v>
      </c>
      <c r="G3192" s="5">
        <f t="shared" si="640"/>
        <v>1616.0570598233144</v>
      </c>
      <c r="H3192" s="5">
        <f t="shared" si="641"/>
        <v>2985.3487673848267</v>
      </c>
      <c r="I3192" s="5">
        <f t="shared" si="642"/>
        <v>720</v>
      </c>
      <c r="J3192" s="5">
        <f t="shared" si="643"/>
        <v>2265.3487673848267</v>
      </c>
      <c r="K3192" s="2">
        <f t="shared" si="644"/>
        <v>64328.971655986577</v>
      </c>
      <c r="L3192" s="2">
        <f t="shared" si="645"/>
        <v>143092</v>
      </c>
      <c r="M3192" s="2">
        <f t="shared" si="646"/>
        <v>34320</v>
      </c>
      <c r="N3192" s="6">
        <f t="shared" si="647"/>
        <v>1</v>
      </c>
      <c r="O3192" s="2">
        <f t="shared" si="648"/>
        <v>24443.028344013423</v>
      </c>
      <c r="P3192" s="2">
        <f t="shared" si="649"/>
        <v>24443.028344013423</v>
      </c>
    </row>
    <row r="3193" spans="1:16">
      <c r="A3193" s="6">
        <v>4</v>
      </c>
      <c r="B3193" s="6">
        <v>18</v>
      </c>
      <c r="C3193" s="6">
        <v>27</v>
      </c>
      <c r="D3193" s="6">
        <f t="shared" si="637"/>
        <v>49</v>
      </c>
      <c r="E3193" s="5">
        <f t="shared" si="638"/>
        <v>527.07600000000014</v>
      </c>
      <c r="F3193" s="5">
        <f t="shared" si="639"/>
        <v>842.2157075615122</v>
      </c>
      <c r="G3193" s="5">
        <f t="shared" si="640"/>
        <v>1699.1907643430709</v>
      </c>
      <c r="H3193" s="5">
        <f t="shared" si="641"/>
        <v>3068.4824719045832</v>
      </c>
      <c r="I3193" s="5">
        <f t="shared" si="642"/>
        <v>720</v>
      </c>
      <c r="J3193" s="5">
        <f t="shared" si="643"/>
        <v>2348.4824719045832</v>
      </c>
      <c r="K3193" s="2">
        <f t="shared" si="644"/>
        <v>65772.265137232345</v>
      </c>
      <c r="L3193" s="2">
        <f t="shared" si="645"/>
        <v>145792</v>
      </c>
      <c r="M3193" s="2">
        <f t="shared" si="646"/>
        <v>35200</v>
      </c>
      <c r="N3193" s="6">
        <f t="shared" si="647"/>
        <v>1</v>
      </c>
      <c r="O3193" s="2">
        <f t="shared" si="648"/>
        <v>24819.734862767655</v>
      </c>
      <c r="P3193" s="2">
        <f t="shared" si="649"/>
        <v>24819.734862767655</v>
      </c>
    </row>
    <row r="3194" spans="1:16">
      <c r="A3194" s="6">
        <v>4</v>
      </c>
      <c r="B3194" s="6">
        <v>18</v>
      </c>
      <c r="C3194" s="6">
        <v>28</v>
      </c>
      <c r="D3194" s="6">
        <f t="shared" si="637"/>
        <v>50</v>
      </c>
      <c r="E3194" s="5">
        <f t="shared" si="638"/>
        <v>527.07600000000014</v>
      </c>
      <c r="F3194" s="5">
        <f t="shared" si="639"/>
        <v>842.2157075615122</v>
      </c>
      <c r="G3194" s="5">
        <f t="shared" si="640"/>
        <v>1784.1503025602246</v>
      </c>
      <c r="H3194" s="5">
        <f t="shared" si="641"/>
        <v>3153.442010121737</v>
      </c>
      <c r="I3194" s="5">
        <f t="shared" si="642"/>
        <v>720</v>
      </c>
      <c r="J3194" s="5">
        <f t="shared" si="643"/>
        <v>2433.442010121737</v>
      </c>
      <c r="K3194" s="2">
        <f t="shared" si="644"/>
        <v>67247.257120169044</v>
      </c>
      <c r="L3194" s="2">
        <f t="shared" si="645"/>
        <v>148492</v>
      </c>
      <c r="M3194" s="2">
        <f t="shared" si="646"/>
        <v>36080</v>
      </c>
      <c r="N3194" s="6">
        <f t="shared" si="647"/>
        <v>1</v>
      </c>
      <c r="O3194" s="2">
        <f t="shared" si="648"/>
        <v>25164.742879830956</v>
      </c>
      <c r="P3194" s="2">
        <f t="shared" si="649"/>
        <v>25164.742879830956</v>
      </c>
    </row>
    <row r="3195" spans="1:16">
      <c r="A3195" s="6">
        <v>4</v>
      </c>
      <c r="B3195" s="6">
        <v>18</v>
      </c>
      <c r="C3195" s="6">
        <v>29</v>
      </c>
      <c r="D3195" s="6">
        <f t="shared" si="637"/>
        <v>51</v>
      </c>
      <c r="E3195" s="5">
        <f t="shared" si="638"/>
        <v>527.07600000000014</v>
      </c>
      <c r="F3195" s="5">
        <f t="shared" si="639"/>
        <v>842.2157075615122</v>
      </c>
      <c r="G3195" s="5">
        <f t="shared" si="640"/>
        <v>1870.9683306758782</v>
      </c>
      <c r="H3195" s="5">
        <f t="shared" si="641"/>
        <v>3240.2600382373903</v>
      </c>
      <c r="I3195" s="5">
        <f t="shared" si="642"/>
        <v>720</v>
      </c>
      <c r="J3195" s="5">
        <f t="shared" si="643"/>
        <v>2520.2600382373903</v>
      </c>
      <c r="K3195" s="2">
        <f t="shared" si="644"/>
        <v>68754.514552732464</v>
      </c>
      <c r="L3195" s="2">
        <f t="shared" si="645"/>
        <v>151192</v>
      </c>
      <c r="M3195" s="2">
        <f t="shared" si="646"/>
        <v>36960</v>
      </c>
      <c r="N3195" s="6">
        <f t="shared" si="647"/>
        <v>1</v>
      </c>
      <c r="O3195" s="2">
        <f t="shared" si="648"/>
        <v>25477.485447267536</v>
      </c>
      <c r="P3195" s="2">
        <f t="shared" si="649"/>
        <v>25477.485447267536</v>
      </c>
    </row>
    <row r="3196" spans="1:16">
      <c r="A3196" s="6">
        <v>4</v>
      </c>
      <c r="B3196" s="6">
        <v>18</v>
      </c>
      <c r="C3196" s="6">
        <v>30</v>
      </c>
      <c r="D3196" s="6">
        <f t="shared" si="637"/>
        <v>52</v>
      </c>
      <c r="E3196" s="5">
        <f t="shared" si="638"/>
        <v>527.07600000000014</v>
      </c>
      <c r="F3196" s="5">
        <f t="shared" si="639"/>
        <v>842.2157075615122</v>
      </c>
      <c r="G3196" s="5">
        <f t="shared" si="640"/>
        <v>1959.6780360096488</v>
      </c>
      <c r="H3196" s="5">
        <f t="shared" si="641"/>
        <v>3328.9697435711614</v>
      </c>
      <c r="I3196" s="5">
        <f t="shared" si="642"/>
        <v>720</v>
      </c>
      <c r="J3196" s="5">
        <f t="shared" si="643"/>
        <v>2608.9697435711614</v>
      </c>
      <c r="K3196" s="2">
        <f t="shared" si="644"/>
        <v>70294.613603665988</v>
      </c>
      <c r="L3196" s="2">
        <f t="shared" si="645"/>
        <v>153892</v>
      </c>
      <c r="M3196" s="2">
        <f t="shared" si="646"/>
        <v>37840</v>
      </c>
      <c r="N3196" s="6">
        <f t="shared" si="647"/>
        <v>1</v>
      </c>
      <c r="O3196" s="2">
        <f t="shared" si="648"/>
        <v>25757.386396334012</v>
      </c>
      <c r="P3196" s="2">
        <f t="shared" si="649"/>
        <v>25757.386396334012</v>
      </c>
    </row>
    <row r="3197" spans="1:16">
      <c r="A3197" s="6">
        <v>4</v>
      </c>
      <c r="B3197" s="6">
        <v>19</v>
      </c>
      <c r="C3197" s="6">
        <v>0</v>
      </c>
      <c r="D3197" s="6">
        <f t="shared" si="637"/>
        <v>23</v>
      </c>
      <c r="E3197" s="5">
        <f t="shared" si="638"/>
        <v>527.07600000000014</v>
      </c>
      <c r="F3197" s="5">
        <f t="shared" si="639"/>
        <v>911.23060582002495</v>
      </c>
      <c r="G3197" s="5">
        <f t="shared" si="640"/>
        <v>0</v>
      </c>
      <c r="H3197" s="5">
        <f t="shared" si="641"/>
        <v>1438.3066058200252</v>
      </c>
      <c r="I3197" s="5">
        <f t="shared" si="642"/>
        <v>720</v>
      </c>
      <c r="J3197" s="5">
        <f t="shared" si="643"/>
        <v>718.3066058200252</v>
      </c>
      <c r="K3197" s="2">
        <f t="shared" si="644"/>
        <v>37470.600795486549</v>
      </c>
      <c r="L3197" s="2">
        <f t="shared" si="645"/>
        <v>74986</v>
      </c>
      <c r="M3197" s="2">
        <f t="shared" si="646"/>
        <v>11880</v>
      </c>
      <c r="N3197" s="6">
        <f t="shared" si="647"/>
        <v>1</v>
      </c>
      <c r="O3197" s="2">
        <f t="shared" si="648"/>
        <v>5635.399204513451</v>
      </c>
      <c r="P3197" s="2">
        <f t="shared" si="649"/>
        <v>5635.399204513451</v>
      </c>
    </row>
    <row r="3198" spans="1:16">
      <c r="A3198" s="6">
        <v>4</v>
      </c>
      <c r="B3198" s="6">
        <v>19</v>
      </c>
      <c r="C3198" s="6">
        <v>1</v>
      </c>
      <c r="D3198" s="6">
        <f t="shared" si="637"/>
        <v>24</v>
      </c>
      <c r="E3198" s="5">
        <f t="shared" si="638"/>
        <v>527.07600000000014</v>
      </c>
      <c r="F3198" s="5">
        <f t="shared" si="639"/>
        <v>911.23060582002495</v>
      </c>
      <c r="G3198" s="5">
        <f t="shared" si="640"/>
        <v>45.5625</v>
      </c>
      <c r="H3198" s="5">
        <f t="shared" si="641"/>
        <v>1483.8691058200252</v>
      </c>
      <c r="I3198" s="5">
        <f t="shared" si="642"/>
        <v>720</v>
      </c>
      <c r="J3198" s="5">
        <f t="shared" si="643"/>
        <v>763.8691058200252</v>
      </c>
      <c r="K3198" s="2">
        <f t="shared" si="644"/>
        <v>38261.616420486549</v>
      </c>
      <c r="L3198" s="2">
        <f t="shared" si="645"/>
        <v>77686</v>
      </c>
      <c r="M3198" s="2">
        <f t="shared" si="646"/>
        <v>12760</v>
      </c>
      <c r="N3198" s="6">
        <f t="shared" si="647"/>
        <v>1</v>
      </c>
      <c r="O3198" s="2">
        <f t="shared" si="648"/>
        <v>6664.383579513451</v>
      </c>
      <c r="P3198" s="2">
        <f t="shared" si="649"/>
        <v>6664.383579513451</v>
      </c>
    </row>
    <row r="3199" spans="1:16">
      <c r="A3199" s="6">
        <v>4</v>
      </c>
      <c r="B3199" s="6">
        <v>19</v>
      </c>
      <c r="C3199" s="6">
        <v>2</v>
      </c>
      <c r="D3199" s="6">
        <f t="shared" si="637"/>
        <v>25</v>
      </c>
      <c r="E3199" s="5">
        <f t="shared" si="638"/>
        <v>527.07600000000014</v>
      </c>
      <c r="F3199" s="5">
        <f t="shared" si="639"/>
        <v>911.23060582002495</v>
      </c>
      <c r="G3199" s="5">
        <f t="shared" si="640"/>
        <v>92.264062499999994</v>
      </c>
      <c r="H3199" s="5">
        <f t="shared" si="641"/>
        <v>1530.5706683200251</v>
      </c>
      <c r="I3199" s="5">
        <f t="shared" si="642"/>
        <v>720</v>
      </c>
      <c r="J3199" s="5">
        <f t="shared" si="643"/>
        <v>810.57066832002511</v>
      </c>
      <c r="K3199" s="2">
        <f t="shared" si="644"/>
        <v>39072.407436111549</v>
      </c>
      <c r="L3199" s="2">
        <f t="shared" si="645"/>
        <v>80386</v>
      </c>
      <c r="M3199" s="2">
        <f t="shared" si="646"/>
        <v>13640</v>
      </c>
      <c r="N3199" s="6">
        <f t="shared" si="647"/>
        <v>1</v>
      </c>
      <c r="O3199" s="2">
        <f t="shared" si="648"/>
        <v>7673.592563888451</v>
      </c>
      <c r="P3199" s="2">
        <f t="shared" si="649"/>
        <v>7673.592563888451</v>
      </c>
    </row>
    <row r="3200" spans="1:16">
      <c r="A3200" s="6">
        <v>4</v>
      </c>
      <c r="B3200" s="6">
        <v>19</v>
      </c>
      <c r="C3200" s="6">
        <v>3</v>
      </c>
      <c r="D3200" s="6">
        <f t="shared" si="637"/>
        <v>26</v>
      </c>
      <c r="E3200" s="5">
        <f t="shared" si="638"/>
        <v>527.07600000000014</v>
      </c>
      <c r="F3200" s="5">
        <f t="shared" si="639"/>
        <v>911.23060582002495</v>
      </c>
      <c r="G3200" s="5">
        <f t="shared" si="640"/>
        <v>140.12604492187498</v>
      </c>
      <c r="H3200" s="5">
        <f t="shared" si="641"/>
        <v>1578.4326507419003</v>
      </c>
      <c r="I3200" s="5">
        <f t="shared" si="642"/>
        <v>720</v>
      </c>
      <c r="J3200" s="5">
        <f t="shared" si="643"/>
        <v>858.43265074190026</v>
      </c>
      <c r="K3200" s="2">
        <f t="shared" si="644"/>
        <v>39903.344630935768</v>
      </c>
      <c r="L3200" s="2">
        <f t="shared" si="645"/>
        <v>83086</v>
      </c>
      <c r="M3200" s="2">
        <f t="shared" si="646"/>
        <v>14520</v>
      </c>
      <c r="N3200" s="6">
        <f t="shared" si="647"/>
        <v>1</v>
      </c>
      <c r="O3200" s="2">
        <f t="shared" si="648"/>
        <v>8662.6553690642322</v>
      </c>
      <c r="P3200" s="2">
        <f t="shared" si="649"/>
        <v>8662.6553690642322</v>
      </c>
    </row>
    <row r="3201" spans="1:16">
      <c r="A3201" s="6">
        <v>4</v>
      </c>
      <c r="B3201" s="6">
        <v>19</v>
      </c>
      <c r="C3201" s="6">
        <v>4</v>
      </c>
      <c r="D3201" s="6">
        <f t="shared" si="637"/>
        <v>27</v>
      </c>
      <c r="E3201" s="5">
        <f t="shared" si="638"/>
        <v>527.07600000000014</v>
      </c>
      <c r="F3201" s="5">
        <f t="shared" si="639"/>
        <v>911.23060582002495</v>
      </c>
      <c r="G3201" s="5">
        <f t="shared" si="640"/>
        <v>189.17016064453125</v>
      </c>
      <c r="H3201" s="5">
        <f t="shared" si="641"/>
        <v>1627.4767664645565</v>
      </c>
      <c r="I3201" s="5">
        <f t="shared" si="642"/>
        <v>720</v>
      </c>
      <c r="J3201" s="5">
        <f t="shared" si="643"/>
        <v>907.47676646455648</v>
      </c>
      <c r="K3201" s="2">
        <f t="shared" si="644"/>
        <v>40754.804973342994</v>
      </c>
      <c r="L3201" s="2">
        <f t="shared" si="645"/>
        <v>85786</v>
      </c>
      <c r="M3201" s="2">
        <f t="shared" si="646"/>
        <v>15400</v>
      </c>
      <c r="N3201" s="6">
        <f t="shared" si="647"/>
        <v>1</v>
      </c>
      <c r="O3201" s="2">
        <f t="shared" si="648"/>
        <v>9631.1950266570057</v>
      </c>
      <c r="P3201" s="2">
        <f t="shared" si="649"/>
        <v>9631.1950266570057</v>
      </c>
    </row>
    <row r="3202" spans="1:16">
      <c r="A3202" s="6">
        <v>4</v>
      </c>
      <c r="B3202" s="6">
        <v>19</v>
      </c>
      <c r="C3202" s="6">
        <v>5</v>
      </c>
      <c r="D3202" s="6">
        <f t="shared" si="637"/>
        <v>28</v>
      </c>
      <c r="E3202" s="5">
        <f t="shared" si="638"/>
        <v>527.07600000000014</v>
      </c>
      <c r="F3202" s="5">
        <f t="shared" si="639"/>
        <v>911.23060582002495</v>
      </c>
      <c r="G3202" s="5">
        <f t="shared" si="640"/>
        <v>239.41848456573481</v>
      </c>
      <c r="H3202" s="5">
        <f t="shared" si="641"/>
        <v>1677.72509038576</v>
      </c>
      <c r="I3202" s="5">
        <f t="shared" si="642"/>
        <v>720</v>
      </c>
      <c r="J3202" s="5">
        <f t="shared" si="643"/>
        <v>957.72509038576004</v>
      </c>
      <c r="K3202" s="2">
        <f t="shared" si="644"/>
        <v>41627.171708086113</v>
      </c>
      <c r="L3202" s="2">
        <f t="shared" si="645"/>
        <v>88486</v>
      </c>
      <c r="M3202" s="2">
        <f t="shared" si="646"/>
        <v>16280</v>
      </c>
      <c r="N3202" s="6">
        <f t="shared" si="647"/>
        <v>1</v>
      </c>
      <c r="O3202" s="2">
        <f t="shared" si="648"/>
        <v>10578.828291913887</v>
      </c>
      <c r="P3202" s="2">
        <f t="shared" si="649"/>
        <v>10578.828291913887</v>
      </c>
    </row>
    <row r="3203" spans="1:16">
      <c r="A3203" s="6">
        <v>4</v>
      </c>
      <c r="B3203" s="6">
        <v>19</v>
      </c>
      <c r="C3203" s="6">
        <v>6</v>
      </c>
      <c r="D3203" s="6">
        <f t="shared" si="637"/>
        <v>29</v>
      </c>
      <c r="E3203" s="5">
        <f t="shared" si="638"/>
        <v>527.07600000000014</v>
      </c>
      <c r="F3203" s="5">
        <f t="shared" si="639"/>
        <v>911.23060582002495</v>
      </c>
      <c r="G3203" s="5">
        <f t="shared" si="640"/>
        <v>290.89345874736784</v>
      </c>
      <c r="H3203" s="5">
        <f t="shared" si="641"/>
        <v>1729.2000645673929</v>
      </c>
      <c r="I3203" s="5">
        <f t="shared" si="642"/>
        <v>720</v>
      </c>
      <c r="J3203" s="5">
        <f t="shared" si="643"/>
        <v>1009.2000645673929</v>
      </c>
      <c r="K3203" s="2">
        <f t="shared" si="644"/>
        <v>42520.834454295014</v>
      </c>
      <c r="L3203" s="2">
        <f t="shared" si="645"/>
        <v>91186</v>
      </c>
      <c r="M3203" s="2">
        <f t="shared" si="646"/>
        <v>17160</v>
      </c>
      <c r="N3203" s="6">
        <f t="shared" si="647"/>
        <v>1</v>
      </c>
      <c r="O3203" s="2">
        <f t="shared" si="648"/>
        <v>11505.165545704986</v>
      </c>
      <c r="P3203" s="2">
        <f t="shared" si="649"/>
        <v>11505.165545704986</v>
      </c>
    </row>
    <row r="3204" spans="1:16">
      <c r="A3204" s="6">
        <v>4</v>
      </c>
      <c r="B3204" s="6">
        <v>19</v>
      </c>
      <c r="C3204" s="6">
        <v>7</v>
      </c>
      <c r="D3204" s="6">
        <f t="shared" ref="D3204:D3267" si="650">A3204+B3204+C3204</f>
        <v>30</v>
      </c>
      <c r="E3204" s="5">
        <f t="shared" ref="E3204:E3267" si="651">IF(A3204=0,0,A3204*LABOR_HRS_WK_TOM*SEASON_WEEKS*(1+DIM_PCT_TOM)^A3204)</f>
        <v>527.07600000000014</v>
      </c>
      <c r="F3204" s="5">
        <f t="shared" ref="F3204:F3267" si="652">IF(B3204=0,0,B3204*LABOR_HRS_WK_CAR*SEASON_WEEKS*(1+DIM_PCT_CAR)^B3204)</f>
        <v>911.23060582002495</v>
      </c>
      <c r="G3204" s="5">
        <f t="shared" ref="G3204:G3267" si="653">IF(C3204=0,0,C3204*LABOR_HRS_WK_MES*SEASON_WEEKS*(1+DIM_PCT_MES)^C3204)</f>
        <v>343.61789814532818</v>
      </c>
      <c r="H3204" s="5">
        <f t="shared" ref="H3204:H3267" si="654">E3204+F3204+G3204</f>
        <v>1781.9245039653533</v>
      </c>
      <c r="I3204" s="5">
        <f t="shared" ref="I3204:I3267" si="655">MIN(H3204,FARMER_HRS)</f>
        <v>720</v>
      </c>
      <c r="J3204" s="5">
        <f t="shared" ref="J3204:J3267" si="656">MAX(0,H3204-FARMER_HRS)</f>
        <v>1061.9245039653533</v>
      </c>
      <c r="K3204" s="2">
        <f t="shared" ref="K3204:K3267" si="657">I3204*FARMER_RATE+J3204*TEMP_WORKER_RATE</f>
        <v>43436.189304954052</v>
      </c>
      <c r="L3204" s="2">
        <f t="shared" ref="L3204:L3267" si="658">A3204*PRICE_TOM+B3204*PRICE_CAR+C3204*PRICE_MES</f>
        <v>93886</v>
      </c>
      <c r="M3204" s="2">
        <f t="shared" ref="M3204:M3267" si="659">A3204*FERT_BED_TOM+B3204*FERT_BED_CAR+C3204*FERT_BED_MES</f>
        <v>18040</v>
      </c>
      <c r="N3204" s="6">
        <f t="shared" ref="N3204:N3267" si="660">IF(AND(D3204&lt;=TOTAL_BEDS,J3204&lt;=TEMP_WORKER_MAX*TEMP_WORKER_HRS),1,0)</f>
        <v>1</v>
      </c>
      <c r="O3204" s="2">
        <f t="shared" ref="O3204:O3267" si="661">L3204-M3204-K3204-FIXED_COSTS</f>
        <v>12409.810695045948</v>
      </c>
      <c r="P3204" s="2">
        <f t="shared" ref="P3204:P3267" si="662">IF(N3204=1,O3204,"")</f>
        <v>12409.810695045948</v>
      </c>
    </row>
    <row r="3205" spans="1:16">
      <c r="A3205" s="6">
        <v>4</v>
      </c>
      <c r="B3205" s="6">
        <v>19</v>
      </c>
      <c r="C3205" s="6">
        <v>8</v>
      </c>
      <c r="D3205" s="6">
        <f t="shared" si="650"/>
        <v>31</v>
      </c>
      <c r="E3205" s="5">
        <f t="shared" si="651"/>
        <v>527.07600000000014</v>
      </c>
      <c r="F3205" s="5">
        <f t="shared" si="652"/>
        <v>911.23060582002495</v>
      </c>
      <c r="G3205" s="5">
        <f t="shared" si="653"/>
        <v>397.61499642530839</v>
      </c>
      <c r="H3205" s="5">
        <f t="shared" si="654"/>
        <v>1835.9216022453336</v>
      </c>
      <c r="I3205" s="5">
        <f t="shared" si="655"/>
        <v>720</v>
      </c>
      <c r="J3205" s="5">
        <f t="shared" si="656"/>
        <v>1115.9216022453336</v>
      </c>
      <c r="K3205" s="2">
        <f t="shared" si="657"/>
        <v>44373.638927870372</v>
      </c>
      <c r="L3205" s="2">
        <f t="shared" si="658"/>
        <v>96586</v>
      </c>
      <c r="M3205" s="2">
        <f t="shared" si="659"/>
        <v>18920</v>
      </c>
      <c r="N3205" s="6">
        <f t="shared" si="660"/>
        <v>1</v>
      </c>
      <c r="O3205" s="2">
        <f t="shared" si="661"/>
        <v>13292.361072129628</v>
      </c>
      <c r="P3205" s="2">
        <f t="shared" si="662"/>
        <v>13292.361072129628</v>
      </c>
    </row>
    <row r="3206" spans="1:16">
      <c r="A3206" s="6">
        <v>4</v>
      </c>
      <c r="B3206" s="6">
        <v>19</v>
      </c>
      <c r="C3206" s="6">
        <v>9</v>
      </c>
      <c r="D3206" s="6">
        <f t="shared" si="650"/>
        <v>32</v>
      </c>
      <c r="E3206" s="5">
        <f t="shared" si="651"/>
        <v>527.07600000000014</v>
      </c>
      <c r="F3206" s="5">
        <f t="shared" si="652"/>
        <v>911.23060582002495</v>
      </c>
      <c r="G3206" s="5">
        <f t="shared" si="653"/>
        <v>452.90833186570285</v>
      </c>
      <c r="H3206" s="5">
        <f t="shared" si="654"/>
        <v>1891.214937685728</v>
      </c>
      <c r="I3206" s="5">
        <f t="shared" si="655"/>
        <v>720</v>
      </c>
      <c r="J3206" s="5">
        <f t="shared" si="656"/>
        <v>1171.214937685728</v>
      </c>
      <c r="K3206" s="2">
        <f t="shared" si="657"/>
        <v>45333.592668155005</v>
      </c>
      <c r="L3206" s="2">
        <f t="shared" si="658"/>
        <v>99286</v>
      </c>
      <c r="M3206" s="2">
        <f t="shared" si="659"/>
        <v>19800</v>
      </c>
      <c r="N3206" s="6">
        <f t="shared" si="660"/>
        <v>1</v>
      </c>
      <c r="O3206" s="2">
        <f t="shared" si="661"/>
        <v>14152.407331844995</v>
      </c>
      <c r="P3206" s="2">
        <f t="shared" si="662"/>
        <v>14152.407331844995</v>
      </c>
    </row>
    <row r="3207" spans="1:16">
      <c r="A3207" s="6">
        <v>4</v>
      </c>
      <c r="B3207" s="6">
        <v>19</v>
      </c>
      <c r="C3207" s="6">
        <v>10</v>
      </c>
      <c r="D3207" s="6">
        <f t="shared" si="650"/>
        <v>33</v>
      </c>
      <c r="E3207" s="5">
        <f t="shared" si="651"/>
        <v>527.07600000000014</v>
      </c>
      <c r="F3207" s="5">
        <f t="shared" si="652"/>
        <v>911.23060582002495</v>
      </c>
      <c r="G3207" s="5">
        <f t="shared" si="653"/>
        <v>509.52187334891573</v>
      </c>
      <c r="H3207" s="5">
        <f t="shared" si="654"/>
        <v>1947.8284791689409</v>
      </c>
      <c r="I3207" s="5">
        <f t="shared" si="655"/>
        <v>720</v>
      </c>
      <c r="J3207" s="5">
        <f t="shared" si="656"/>
        <v>1227.8284791689409</v>
      </c>
      <c r="K3207" s="2">
        <f t="shared" si="657"/>
        <v>46316.466652238552</v>
      </c>
      <c r="L3207" s="2">
        <f t="shared" si="658"/>
        <v>101986</v>
      </c>
      <c r="M3207" s="2">
        <f t="shared" si="659"/>
        <v>20680</v>
      </c>
      <c r="N3207" s="6">
        <f t="shared" si="660"/>
        <v>1</v>
      </c>
      <c r="O3207" s="2">
        <f t="shared" si="661"/>
        <v>14989.533347761448</v>
      </c>
      <c r="P3207" s="2">
        <f t="shared" si="662"/>
        <v>14989.533347761448</v>
      </c>
    </row>
    <row r="3208" spans="1:16">
      <c r="A3208" s="6">
        <v>4</v>
      </c>
      <c r="B3208" s="6">
        <v>19</v>
      </c>
      <c r="C3208" s="6">
        <v>11</v>
      </c>
      <c r="D3208" s="6">
        <f t="shared" si="650"/>
        <v>34</v>
      </c>
      <c r="E3208" s="5">
        <f t="shared" si="651"/>
        <v>527.07600000000014</v>
      </c>
      <c r="F3208" s="5">
        <f t="shared" si="652"/>
        <v>911.23060582002495</v>
      </c>
      <c r="G3208" s="5">
        <f t="shared" si="653"/>
        <v>567.47998644235474</v>
      </c>
      <c r="H3208" s="5">
        <f t="shared" si="654"/>
        <v>2005.7865922623801</v>
      </c>
      <c r="I3208" s="5">
        <f t="shared" si="655"/>
        <v>720</v>
      </c>
      <c r="J3208" s="5">
        <f t="shared" si="656"/>
        <v>1285.7865922623801</v>
      </c>
      <c r="K3208" s="2">
        <f t="shared" si="657"/>
        <v>47322.683893444097</v>
      </c>
      <c r="L3208" s="2">
        <f t="shared" si="658"/>
        <v>104686</v>
      </c>
      <c r="M3208" s="2">
        <f t="shared" si="659"/>
        <v>21560</v>
      </c>
      <c r="N3208" s="6">
        <f t="shared" si="660"/>
        <v>1</v>
      </c>
      <c r="O3208" s="2">
        <f t="shared" si="661"/>
        <v>15803.316106555903</v>
      </c>
      <c r="P3208" s="2">
        <f t="shared" si="662"/>
        <v>15803.316106555903</v>
      </c>
    </row>
    <row r="3209" spans="1:16">
      <c r="A3209" s="6">
        <v>4</v>
      </c>
      <c r="B3209" s="6">
        <v>19</v>
      </c>
      <c r="C3209" s="6">
        <v>12</v>
      </c>
      <c r="D3209" s="6">
        <f t="shared" si="650"/>
        <v>35</v>
      </c>
      <c r="E3209" s="5">
        <f t="shared" si="651"/>
        <v>527.07600000000014</v>
      </c>
      <c r="F3209" s="5">
        <f t="shared" si="652"/>
        <v>911.23060582002495</v>
      </c>
      <c r="G3209" s="5">
        <f t="shared" si="653"/>
        <v>626.80743957041921</v>
      </c>
      <c r="H3209" s="5">
        <f t="shared" si="654"/>
        <v>2065.1140453904445</v>
      </c>
      <c r="I3209" s="5">
        <f t="shared" si="655"/>
        <v>720</v>
      </c>
      <c r="J3209" s="5">
        <f t="shared" si="656"/>
        <v>1345.1140453904445</v>
      </c>
      <c r="K3209" s="2">
        <f t="shared" si="657"/>
        <v>48352.674399139665</v>
      </c>
      <c r="L3209" s="2">
        <f t="shared" si="658"/>
        <v>107386</v>
      </c>
      <c r="M3209" s="2">
        <f t="shared" si="659"/>
        <v>22440</v>
      </c>
      <c r="N3209" s="6">
        <f t="shared" si="660"/>
        <v>1</v>
      </c>
      <c r="O3209" s="2">
        <f t="shared" si="661"/>
        <v>16593.325600860335</v>
      </c>
      <c r="P3209" s="2">
        <f t="shared" si="662"/>
        <v>16593.325600860335</v>
      </c>
    </row>
    <row r="3210" spans="1:16">
      <c r="A3210" s="6">
        <v>4</v>
      </c>
      <c r="B3210" s="6">
        <v>19</v>
      </c>
      <c r="C3210" s="6">
        <v>13</v>
      </c>
      <c r="D3210" s="6">
        <f t="shared" si="650"/>
        <v>36</v>
      </c>
      <c r="E3210" s="5">
        <f t="shared" si="651"/>
        <v>527.07600000000014</v>
      </c>
      <c r="F3210" s="5">
        <f t="shared" si="652"/>
        <v>911.23060582002495</v>
      </c>
      <c r="G3210" s="5">
        <f t="shared" si="653"/>
        <v>687.52941027880343</v>
      </c>
      <c r="H3210" s="5">
        <f t="shared" si="654"/>
        <v>2125.8360160988286</v>
      </c>
      <c r="I3210" s="5">
        <f t="shared" si="655"/>
        <v>720</v>
      </c>
      <c r="J3210" s="5">
        <f t="shared" si="656"/>
        <v>1405.8360160988286</v>
      </c>
      <c r="K3210" s="2">
        <f t="shared" si="657"/>
        <v>49406.875279493557</v>
      </c>
      <c r="L3210" s="2">
        <f t="shared" si="658"/>
        <v>110086</v>
      </c>
      <c r="M3210" s="2">
        <f t="shared" si="659"/>
        <v>23320</v>
      </c>
      <c r="N3210" s="6">
        <f t="shared" si="660"/>
        <v>1</v>
      </c>
      <c r="O3210" s="2">
        <f t="shared" si="661"/>
        <v>17359.124720506443</v>
      </c>
      <c r="P3210" s="2">
        <f t="shared" si="662"/>
        <v>17359.124720506443</v>
      </c>
    </row>
    <row r="3211" spans="1:16">
      <c r="A3211" s="6">
        <v>4</v>
      </c>
      <c r="B3211" s="6">
        <v>19</v>
      </c>
      <c r="C3211" s="6">
        <v>14</v>
      </c>
      <c r="D3211" s="6">
        <f t="shared" si="650"/>
        <v>37</v>
      </c>
      <c r="E3211" s="5">
        <f t="shared" si="651"/>
        <v>527.07600000000014</v>
      </c>
      <c r="F3211" s="5">
        <f t="shared" si="652"/>
        <v>911.23060582002495</v>
      </c>
      <c r="G3211" s="5">
        <f t="shared" si="653"/>
        <v>749.67149159246469</v>
      </c>
      <c r="H3211" s="5">
        <f t="shared" si="654"/>
        <v>2187.9780974124897</v>
      </c>
      <c r="I3211" s="5">
        <f t="shared" si="655"/>
        <v>720</v>
      </c>
      <c r="J3211" s="5">
        <f t="shared" si="656"/>
        <v>1467.9780974124897</v>
      </c>
      <c r="K3211" s="2">
        <f t="shared" si="657"/>
        <v>50485.730857855728</v>
      </c>
      <c r="L3211" s="2">
        <f t="shared" si="658"/>
        <v>112786</v>
      </c>
      <c r="M3211" s="2">
        <f t="shared" si="659"/>
        <v>24200</v>
      </c>
      <c r="N3211" s="6">
        <f t="shared" si="660"/>
        <v>1</v>
      </c>
      <c r="O3211" s="2">
        <f t="shared" si="661"/>
        <v>18100.269142144272</v>
      </c>
      <c r="P3211" s="2">
        <f t="shared" si="662"/>
        <v>18100.269142144272</v>
      </c>
    </row>
    <row r="3212" spans="1:16">
      <c r="A3212" s="6">
        <v>4</v>
      </c>
      <c r="B3212" s="6">
        <v>19</v>
      </c>
      <c r="C3212" s="6">
        <v>15</v>
      </c>
      <c r="D3212" s="6">
        <f t="shared" si="650"/>
        <v>38</v>
      </c>
      <c r="E3212" s="5">
        <f t="shared" si="651"/>
        <v>527.07600000000014</v>
      </c>
      <c r="F3212" s="5">
        <f t="shared" si="652"/>
        <v>911.23060582002495</v>
      </c>
      <c r="G3212" s="5">
        <f t="shared" si="653"/>
        <v>813.25969846861108</v>
      </c>
      <c r="H3212" s="5">
        <f t="shared" si="654"/>
        <v>2251.5663042886363</v>
      </c>
      <c r="I3212" s="5">
        <f t="shared" si="655"/>
        <v>720</v>
      </c>
      <c r="J3212" s="5">
        <f t="shared" si="656"/>
        <v>1531.5663042886363</v>
      </c>
      <c r="K3212" s="2">
        <f t="shared" si="657"/>
        <v>51589.692782788828</v>
      </c>
      <c r="L3212" s="2">
        <f t="shared" si="658"/>
        <v>115486</v>
      </c>
      <c r="M3212" s="2">
        <f t="shared" si="659"/>
        <v>25080</v>
      </c>
      <c r="N3212" s="6">
        <f t="shared" si="660"/>
        <v>1</v>
      </c>
      <c r="O3212" s="2">
        <f t="shared" si="661"/>
        <v>18816.307217211172</v>
      </c>
      <c r="P3212" s="2">
        <f t="shared" si="662"/>
        <v>18816.307217211172</v>
      </c>
    </row>
    <row r="3213" spans="1:16">
      <c r="A3213" s="6">
        <v>4</v>
      </c>
      <c r="B3213" s="6">
        <v>19</v>
      </c>
      <c r="C3213" s="6">
        <v>16</v>
      </c>
      <c r="D3213" s="6">
        <f t="shared" si="650"/>
        <v>39</v>
      </c>
      <c r="E3213" s="5">
        <f t="shared" si="651"/>
        <v>527.07600000000014</v>
      </c>
      <c r="F3213" s="5">
        <f t="shared" si="652"/>
        <v>911.23060582002495</v>
      </c>
      <c r="G3213" s="5">
        <f t="shared" si="653"/>
        <v>878.32047434610013</v>
      </c>
      <c r="H3213" s="5">
        <f t="shared" si="654"/>
        <v>2316.6270801661253</v>
      </c>
      <c r="I3213" s="5">
        <f t="shared" si="655"/>
        <v>720</v>
      </c>
      <c r="J3213" s="5">
        <f t="shared" si="656"/>
        <v>1596.6270801661253</v>
      </c>
      <c r="K3213" s="2">
        <f t="shared" si="657"/>
        <v>52719.22014177301</v>
      </c>
      <c r="L3213" s="2">
        <f t="shared" si="658"/>
        <v>118186</v>
      </c>
      <c r="M3213" s="2">
        <f t="shared" si="659"/>
        <v>25960</v>
      </c>
      <c r="N3213" s="6">
        <f t="shared" si="660"/>
        <v>1</v>
      </c>
      <c r="O3213" s="2">
        <f t="shared" si="661"/>
        <v>19506.77985822699</v>
      </c>
      <c r="P3213" s="2">
        <f t="shared" si="662"/>
        <v>19506.77985822699</v>
      </c>
    </row>
    <row r="3214" spans="1:16">
      <c r="A3214" s="6">
        <v>4</v>
      </c>
      <c r="B3214" s="6">
        <v>19</v>
      </c>
      <c r="C3214" s="6">
        <v>17</v>
      </c>
      <c r="D3214" s="6">
        <f t="shared" si="650"/>
        <v>40</v>
      </c>
      <c r="E3214" s="5">
        <f t="shared" si="651"/>
        <v>527.07600000000014</v>
      </c>
      <c r="F3214" s="5">
        <f t="shared" si="652"/>
        <v>911.23060582002495</v>
      </c>
      <c r="G3214" s="5">
        <f t="shared" si="653"/>
        <v>944.88069779264049</v>
      </c>
      <c r="H3214" s="5">
        <f t="shared" si="654"/>
        <v>2383.1873036126658</v>
      </c>
      <c r="I3214" s="5">
        <f t="shared" si="655"/>
        <v>720</v>
      </c>
      <c r="J3214" s="5">
        <f t="shared" si="656"/>
        <v>1663.1873036126658</v>
      </c>
      <c r="K3214" s="2">
        <f t="shared" si="657"/>
        <v>53874.77957660878</v>
      </c>
      <c r="L3214" s="2">
        <f t="shared" si="658"/>
        <v>120886</v>
      </c>
      <c r="M3214" s="2">
        <f t="shared" si="659"/>
        <v>26840</v>
      </c>
      <c r="N3214" s="6">
        <f t="shared" si="660"/>
        <v>1</v>
      </c>
      <c r="O3214" s="2">
        <f t="shared" si="661"/>
        <v>20171.22042339122</v>
      </c>
      <c r="P3214" s="2">
        <f t="shared" si="662"/>
        <v>20171.22042339122</v>
      </c>
    </row>
    <row r="3215" spans="1:16">
      <c r="A3215" s="6">
        <v>4</v>
      </c>
      <c r="B3215" s="6">
        <v>19</v>
      </c>
      <c r="C3215" s="6">
        <v>18</v>
      </c>
      <c r="D3215" s="6">
        <f t="shared" si="650"/>
        <v>41</v>
      </c>
      <c r="E3215" s="5">
        <f t="shared" si="651"/>
        <v>527.07600000000014</v>
      </c>
      <c r="F3215" s="5">
        <f t="shared" si="652"/>
        <v>911.23060582002495</v>
      </c>
      <c r="G3215" s="5">
        <f t="shared" si="653"/>
        <v>1012.9676892512279</v>
      </c>
      <c r="H3215" s="5">
        <f t="shared" si="654"/>
        <v>2451.2742950712532</v>
      </c>
      <c r="I3215" s="5">
        <f t="shared" si="655"/>
        <v>720</v>
      </c>
      <c r="J3215" s="5">
        <f t="shared" si="656"/>
        <v>1731.2742950712532</v>
      </c>
      <c r="K3215" s="2">
        <f t="shared" si="657"/>
        <v>55056.845400542588</v>
      </c>
      <c r="L3215" s="2">
        <f t="shared" si="658"/>
        <v>123586</v>
      </c>
      <c r="M3215" s="2">
        <f t="shared" si="659"/>
        <v>27720</v>
      </c>
      <c r="N3215" s="6">
        <f t="shared" si="660"/>
        <v>1</v>
      </c>
      <c r="O3215" s="2">
        <f t="shared" si="661"/>
        <v>20809.154599457412</v>
      </c>
      <c r="P3215" s="2">
        <f t="shared" si="662"/>
        <v>20809.154599457412</v>
      </c>
    </row>
    <row r="3216" spans="1:16">
      <c r="A3216" s="6">
        <v>4</v>
      </c>
      <c r="B3216" s="6">
        <v>19</v>
      </c>
      <c r="C3216" s="6">
        <v>19</v>
      </c>
      <c r="D3216" s="6">
        <f t="shared" si="650"/>
        <v>42</v>
      </c>
      <c r="E3216" s="5">
        <f t="shared" si="651"/>
        <v>527.07600000000014</v>
      </c>
      <c r="F3216" s="5">
        <f t="shared" si="652"/>
        <v>911.23060582002495</v>
      </c>
      <c r="G3216" s="5">
        <f t="shared" si="653"/>
        <v>1082.6092178872495</v>
      </c>
      <c r="H3216" s="5">
        <f t="shared" si="654"/>
        <v>2520.9158237072747</v>
      </c>
      <c r="I3216" s="5">
        <f t="shared" si="655"/>
        <v>720</v>
      </c>
      <c r="J3216" s="5">
        <f t="shared" si="656"/>
        <v>1800.9158237072747</v>
      </c>
      <c r="K3216" s="2">
        <f t="shared" si="657"/>
        <v>56265.899717140186</v>
      </c>
      <c r="L3216" s="2">
        <f t="shared" si="658"/>
        <v>126286</v>
      </c>
      <c r="M3216" s="2">
        <f t="shared" si="659"/>
        <v>28600</v>
      </c>
      <c r="N3216" s="6">
        <f t="shared" si="660"/>
        <v>1</v>
      </c>
      <c r="O3216" s="2">
        <f t="shared" si="661"/>
        <v>21420.100282859814</v>
      </c>
      <c r="P3216" s="2">
        <f t="shared" si="662"/>
        <v>21420.100282859814</v>
      </c>
    </row>
    <row r="3217" spans="1:16">
      <c r="A3217" s="6">
        <v>4</v>
      </c>
      <c r="B3217" s="6">
        <v>19</v>
      </c>
      <c r="C3217" s="6">
        <v>20</v>
      </c>
      <c r="D3217" s="6">
        <f t="shared" si="650"/>
        <v>43</v>
      </c>
      <c r="E3217" s="5">
        <f t="shared" si="651"/>
        <v>527.07600000000014</v>
      </c>
      <c r="F3217" s="5">
        <f t="shared" si="652"/>
        <v>911.23060582002495</v>
      </c>
      <c r="G3217" s="5">
        <f t="shared" si="653"/>
        <v>1153.8335085377266</v>
      </c>
      <c r="H3217" s="5">
        <f t="shared" si="654"/>
        <v>2592.1401143577518</v>
      </c>
      <c r="I3217" s="5">
        <f t="shared" si="655"/>
        <v>720</v>
      </c>
      <c r="J3217" s="5">
        <f t="shared" si="656"/>
        <v>1872.1401143577518</v>
      </c>
      <c r="K3217" s="2">
        <f t="shared" si="657"/>
        <v>57502.432540933194</v>
      </c>
      <c r="L3217" s="2">
        <f t="shared" si="658"/>
        <v>128986</v>
      </c>
      <c r="M3217" s="2">
        <f t="shared" si="659"/>
        <v>29480</v>
      </c>
      <c r="N3217" s="6">
        <f t="shared" si="660"/>
        <v>1</v>
      </c>
      <c r="O3217" s="2">
        <f t="shared" si="661"/>
        <v>22003.567459066806</v>
      </c>
      <c r="P3217" s="2">
        <f t="shared" si="662"/>
        <v>22003.567459066806</v>
      </c>
    </row>
    <row r="3218" spans="1:16">
      <c r="A3218" s="6">
        <v>4</v>
      </c>
      <c r="B3218" s="6">
        <v>19</v>
      </c>
      <c r="C3218" s="6">
        <v>21</v>
      </c>
      <c r="D3218" s="6">
        <f t="shared" si="650"/>
        <v>44</v>
      </c>
      <c r="E3218" s="5">
        <f t="shared" si="651"/>
        <v>527.07600000000014</v>
      </c>
      <c r="F3218" s="5">
        <f t="shared" si="652"/>
        <v>911.23060582002495</v>
      </c>
      <c r="G3218" s="5">
        <f t="shared" si="653"/>
        <v>1226.6692487641703</v>
      </c>
      <c r="H3218" s="5">
        <f t="shared" si="654"/>
        <v>2664.9758545841955</v>
      </c>
      <c r="I3218" s="5">
        <f t="shared" si="655"/>
        <v>720</v>
      </c>
      <c r="J3218" s="5">
        <f t="shared" si="656"/>
        <v>1944.9758545841955</v>
      </c>
      <c r="K3218" s="2">
        <f t="shared" si="657"/>
        <v>58766.941919864505</v>
      </c>
      <c r="L3218" s="2">
        <f t="shared" si="658"/>
        <v>131686</v>
      </c>
      <c r="M3218" s="2">
        <f t="shared" si="659"/>
        <v>30360</v>
      </c>
      <c r="N3218" s="6">
        <f t="shared" si="660"/>
        <v>1</v>
      </c>
      <c r="O3218" s="2">
        <f t="shared" si="661"/>
        <v>22559.058080135495</v>
      </c>
      <c r="P3218" s="2">
        <f t="shared" si="662"/>
        <v>22559.058080135495</v>
      </c>
    </row>
    <row r="3219" spans="1:16">
      <c r="A3219" s="6">
        <v>4</v>
      </c>
      <c r="B3219" s="6">
        <v>19</v>
      </c>
      <c r="C3219" s="6">
        <v>22</v>
      </c>
      <c r="D3219" s="6">
        <f t="shared" si="650"/>
        <v>45</v>
      </c>
      <c r="E3219" s="5">
        <f t="shared" si="651"/>
        <v>527.07600000000014</v>
      </c>
      <c r="F3219" s="5">
        <f t="shared" si="652"/>
        <v>911.23060582002495</v>
      </c>
      <c r="G3219" s="5">
        <f t="shared" si="653"/>
        <v>1301.1455960105666</v>
      </c>
      <c r="H3219" s="5">
        <f t="shared" si="654"/>
        <v>2739.4522018305915</v>
      </c>
      <c r="I3219" s="5">
        <f t="shared" si="655"/>
        <v>720</v>
      </c>
      <c r="J3219" s="5">
        <f t="shared" si="656"/>
        <v>2019.4522018305915</v>
      </c>
      <c r="K3219" s="2">
        <f t="shared" si="657"/>
        <v>60059.93405955888</v>
      </c>
      <c r="L3219" s="2">
        <f t="shared" si="658"/>
        <v>134386</v>
      </c>
      <c r="M3219" s="2">
        <f t="shared" si="659"/>
        <v>31240</v>
      </c>
      <c r="N3219" s="6">
        <f t="shared" si="660"/>
        <v>1</v>
      </c>
      <c r="O3219" s="2">
        <f t="shared" si="661"/>
        <v>23086.06594044112</v>
      </c>
      <c r="P3219" s="2">
        <f t="shared" si="662"/>
        <v>23086.06594044112</v>
      </c>
    </row>
    <row r="3220" spans="1:16">
      <c r="A3220" s="6">
        <v>4</v>
      </c>
      <c r="B3220" s="6">
        <v>19</v>
      </c>
      <c r="C3220" s="6">
        <v>23</v>
      </c>
      <c r="D3220" s="6">
        <f t="shared" si="650"/>
        <v>46</v>
      </c>
      <c r="E3220" s="5">
        <f t="shared" si="651"/>
        <v>527.07600000000014</v>
      </c>
      <c r="F3220" s="5">
        <f t="shared" si="652"/>
        <v>911.23060582002495</v>
      </c>
      <c r="G3220" s="5">
        <f t="shared" si="653"/>
        <v>1377.292184868003</v>
      </c>
      <c r="H3220" s="5">
        <f t="shared" si="654"/>
        <v>2815.5987906880282</v>
      </c>
      <c r="I3220" s="5">
        <f t="shared" si="655"/>
        <v>720</v>
      </c>
      <c r="J3220" s="5">
        <f t="shared" si="656"/>
        <v>2095.5987906880282</v>
      </c>
      <c r="K3220" s="2">
        <f t="shared" si="657"/>
        <v>61381.923449444934</v>
      </c>
      <c r="L3220" s="2">
        <f t="shared" si="658"/>
        <v>137086</v>
      </c>
      <c r="M3220" s="2">
        <f t="shared" si="659"/>
        <v>32120</v>
      </c>
      <c r="N3220" s="6">
        <f t="shared" si="660"/>
        <v>1</v>
      </c>
      <c r="O3220" s="2">
        <f t="shared" si="661"/>
        <v>23584.076550555066</v>
      </c>
      <c r="P3220" s="2">
        <f t="shared" si="662"/>
        <v>23584.076550555066</v>
      </c>
    </row>
    <row r="3221" spans="1:16">
      <c r="A3221" s="6">
        <v>4</v>
      </c>
      <c r="B3221" s="6">
        <v>19</v>
      </c>
      <c r="C3221" s="6">
        <v>24</v>
      </c>
      <c r="D3221" s="6">
        <f t="shared" si="650"/>
        <v>47</v>
      </c>
      <c r="E3221" s="5">
        <f t="shared" si="651"/>
        <v>527.07600000000014</v>
      </c>
      <c r="F3221" s="5">
        <f t="shared" si="652"/>
        <v>911.23060582002495</v>
      </c>
      <c r="G3221" s="5">
        <f t="shared" si="653"/>
        <v>1455.1391344474989</v>
      </c>
      <c r="H3221" s="5">
        <f t="shared" si="654"/>
        <v>2893.4457402675243</v>
      </c>
      <c r="I3221" s="5">
        <f t="shared" si="655"/>
        <v>720</v>
      </c>
      <c r="J3221" s="5">
        <f t="shared" si="656"/>
        <v>2173.4457402675243</v>
      </c>
      <c r="K3221" s="2">
        <f t="shared" si="657"/>
        <v>62733.432990755631</v>
      </c>
      <c r="L3221" s="2">
        <f t="shared" si="658"/>
        <v>139786</v>
      </c>
      <c r="M3221" s="2">
        <f t="shared" si="659"/>
        <v>33000</v>
      </c>
      <c r="N3221" s="6">
        <f t="shared" si="660"/>
        <v>1</v>
      </c>
      <c r="O3221" s="2">
        <f t="shared" si="661"/>
        <v>24052.567009244369</v>
      </c>
      <c r="P3221" s="2">
        <f t="shared" si="662"/>
        <v>24052.567009244369</v>
      </c>
    </row>
    <row r="3222" spans="1:16">
      <c r="A3222" s="6">
        <v>4</v>
      </c>
      <c r="B3222" s="6">
        <v>19</v>
      </c>
      <c r="C3222" s="6">
        <v>25</v>
      </c>
      <c r="D3222" s="6">
        <f t="shared" si="650"/>
        <v>48</v>
      </c>
      <c r="E3222" s="5">
        <f t="shared" si="651"/>
        <v>527.07600000000014</v>
      </c>
      <c r="F3222" s="5">
        <f t="shared" si="652"/>
        <v>911.23060582002495</v>
      </c>
      <c r="G3222" s="5">
        <f t="shared" si="653"/>
        <v>1534.7170558625965</v>
      </c>
      <c r="H3222" s="5">
        <f t="shared" si="654"/>
        <v>2973.0236616826214</v>
      </c>
      <c r="I3222" s="5">
        <f t="shared" si="655"/>
        <v>720</v>
      </c>
      <c r="J3222" s="5">
        <f t="shared" si="656"/>
        <v>2253.0236616826214</v>
      </c>
      <c r="K3222" s="2">
        <f t="shared" si="657"/>
        <v>64114.994126434402</v>
      </c>
      <c r="L3222" s="2">
        <f t="shared" si="658"/>
        <v>142486</v>
      </c>
      <c r="M3222" s="2">
        <f t="shared" si="659"/>
        <v>33880</v>
      </c>
      <c r="N3222" s="6">
        <f t="shared" si="660"/>
        <v>1</v>
      </c>
      <c r="O3222" s="2">
        <f t="shared" si="661"/>
        <v>24491.005873565598</v>
      </c>
      <c r="P3222" s="2">
        <f t="shared" si="662"/>
        <v>24491.005873565598</v>
      </c>
    </row>
    <row r="3223" spans="1:16">
      <c r="A3223" s="6">
        <v>4</v>
      </c>
      <c r="B3223" s="6">
        <v>19</v>
      </c>
      <c r="C3223" s="6">
        <v>26</v>
      </c>
      <c r="D3223" s="6">
        <f t="shared" si="650"/>
        <v>49</v>
      </c>
      <c r="E3223" s="5">
        <f t="shared" si="651"/>
        <v>527.07600000000014</v>
      </c>
      <c r="F3223" s="5">
        <f t="shared" si="652"/>
        <v>911.23060582002495</v>
      </c>
      <c r="G3223" s="5">
        <f t="shared" si="653"/>
        <v>1616.0570598233144</v>
      </c>
      <c r="H3223" s="5">
        <f t="shared" si="654"/>
        <v>3054.3636656433396</v>
      </c>
      <c r="I3223" s="5">
        <f t="shared" si="655"/>
        <v>720</v>
      </c>
      <c r="J3223" s="5">
        <f t="shared" si="656"/>
        <v>2334.3636656433396</v>
      </c>
      <c r="K3223" s="2">
        <f t="shared" si="657"/>
        <v>65527.146972974646</v>
      </c>
      <c r="L3223" s="2">
        <f t="shared" si="658"/>
        <v>145186</v>
      </c>
      <c r="M3223" s="2">
        <f t="shared" si="659"/>
        <v>34760</v>
      </c>
      <c r="N3223" s="6">
        <f t="shared" si="660"/>
        <v>1</v>
      </c>
      <c r="O3223" s="2">
        <f t="shared" si="661"/>
        <v>24898.853027025354</v>
      </c>
      <c r="P3223" s="2">
        <f t="shared" si="662"/>
        <v>24898.853027025354</v>
      </c>
    </row>
    <row r="3224" spans="1:16">
      <c r="A3224" s="6">
        <v>4</v>
      </c>
      <c r="B3224" s="6">
        <v>19</v>
      </c>
      <c r="C3224" s="6">
        <v>27</v>
      </c>
      <c r="D3224" s="6">
        <f t="shared" si="650"/>
        <v>50</v>
      </c>
      <c r="E3224" s="5">
        <f t="shared" si="651"/>
        <v>527.07600000000014</v>
      </c>
      <c r="F3224" s="5">
        <f t="shared" si="652"/>
        <v>911.23060582002495</v>
      </c>
      <c r="G3224" s="5">
        <f t="shared" si="653"/>
        <v>1699.1907643430709</v>
      </c>
      <c r="H3224" s="5">
        <f t="shared" si="654"/>
        <v>3137.4973701630961</v>
      </c>
      <c r="I3224" s="5">
        <f t="shared" si="655"/>
        <v>720</v>
      </c>
      <c r="J3224" s="5">
        <f t="shared" si="656"/>
        <v>2417.4973701630961</v>
      </c>
      <c r="K3224" s="2">
        <f t="shared" si="657"/>
        <v>66970.440454220414</v>
      </c>
      <c r="L3224" s="2">
        <f t="shared" si="658"/>
        <v>147886</v>
      </c>
      <c r="M3224" s="2">
        <f t="shared" si="659"/>
        <v>35640</v>
      </c>
      <c r="N3224" s="6">
        <f t="shared" si="660"/>
        <v>1</v>
      </c>
      <c r="O3224" s="2">
        <f t="shared" si="661"/>
        <v>25275.559545779586</v>
      </c>
      <c r="P3224" s="2">
        <f t="shared" si="662"/>
        <v>25275.559545779586</v>
      </c>
    </row>
    <row r="3225" spans="1:16">
      <c r="A3225" s="6">
        <v>4</v>
      </c>
      <c r="B3225" s="6">
        <v>19</v>
      </c>
      <c r="C3225" s="6">
        <v>28</v>
      </c>
      <c r="D3225" s="6">
        <f t="shared" si="650"/>
        <v>51</v>
      </c>
      <c r="E3225" s="5">
        <f t="shared" si="651"/>
        <v>527.07600000000014</v>
      </c>
      <c r="F3225" s="5">
        <f t="shared" si="652"/>
        <v>911.23060582002495</v>
      </c>
      <c r="G3225" s="5">
        <f t="shared" si="653"/>
        <v>1784.1503025602246</v>
      </c>
      <c r="H3225" s="5">
        <f t="shared" si="654"/>
        <v>3222.4569083802498</v>
      </c>
      <c r="I3225" s="5">
        <f t="shared" si="655"/>
        <v>720</v>
      </c>
      <c r="J3225" s="5">
        <f t="shared" si="656"/>
        <v>2502.4569083802498</v>
      </c>
      <c r="K3225" s="2">
        <f t="shared" si="657"/>
        <v>68445.432437157113</v>
      </c>
      <c r="L3225" s="2">
        <f t="shared" si="658"/>
        <v>150586</v>
      </c>
      <c r="M3225" s="2">
        <f t="shared" si="659"/>
        <v>36520</v>
      </c>
      <c r="N3225" s="6">
        <f t="shared" si="660"/>
        <v>1</v>
      </c>
      <c r="O3225" s="2">
        <f t="shared" si="661"/>
        <v>25620.567562842887</v>
      </c>
      <c r="P3225" s="2">
        <f t="shared" si="662"/>
        <v>25620.567562842887</v>
      </c>
    </row>
    <row r="3226" spans="1:16">
      <c r="A3226" s="6">
        <v>4</v>
      </c>
      <c r="B3226" s="6">
        <v>19</v>
      </c>
      <c r="C3226" s="6">
        <v>29</v>
      </c>
      <c r="D3226" s="6">
        <f t="shared" si="650"/>
        <v>52</v>
      </c>
      <c r="E3226" s="5">
        <f t="shared" si="651"/>
        <v>527.07600000000014</v>
      </c>
      <c r="F3226" s="5">
        <f t="shared" si="652"/>
        <v>911.23060582002495</v>
      </c>
      <c r="G3226" s="5">
        <f t="shared" si="653"/>
        <v>1870.9683306758782</v>
      </c>
      <c r="H3226" s="5">
        <f t="shared" si="654"/>
        <v>3309.2749364959036</v>
      </c>
      <c r="I3226" s="5">
        <f t="shared" si="655"/>
        <v>720</v>
      </c>
      <c r="J3226" s="5">
        <f t="shared" si="656"/>
        <v>2589.2749364959036</v>
      </c>
      <c r="K3226" s="2">
        <f t="shared" si="657"/>
        <v>69952.689869720547</v>
      </c>
      <c r="L3226" s="2">
        <f t="shared" si="658"/>
        <v>153286</v>
      </c>
      <c r="M3226" s="2">
        <f t="shared" si="659"/>
        <v>37400</v>
      </c>
      <c r="N3226" s="6">
        <f t="shared" si="660"/>
        <v>1</v>
      </c>
      <c r="O3226" s="2">
        <f t="shared" si="661"/>
        <v>25933.310130279453</v>
      </c>
      <c r="P3226" s="2">
        <f t="shared" si="662"/>
        <v>25933.310130279453</v>
      </c>
    </row>
    <row r="3227" spans="1:16">
      <c r="A3227" s="6">
        <v>4</v>
      </c>
      <c r="B3227" s="6">
        <v>19</v>
      </c>
      <c r="C3227" s="6">
        <v>30</v>
      </c>
      <c r="D3227" s="6">
        <f t="shared" si="650"/>
        <v>53</v>
      </c>
      <c r="E3227" s="5">
        <f t="shared" si="651"/>
        <v>527.07600000000014</v>
      </c>
      <c r="F3227" s="5">
        <f t="shared" si="652"/>
        <v>911.23060582002495</v>
      </c>
      <c r="G3227" s="5">
        <f t="shared" si="653"/>
        <v>1959.6780360096488</v>
      </c>
      <c r="H3227" s="5">
        <f t="shared" si="654"/>
        <v>3397.9846418296738</v>
      </c>
      <c r="I3227" s="5">
        <f t="shared" si="655"/>
        <v>720</v>
      </c>
      <c r="J3227" s="5">
        <f t="shared" si="656"/>
        <v>2677.9846418296738</v>
      </c>
      <c r="K3227" s="2">
        <f t="shared" si="657"/>
        <v>71492.788920654057</v>
      </c>
      <c r="L3227" s="2">
        <f t="shared" si="658"/>
        <v>155986</v>
      </c>
      <c r="M3227" s="2">
        <f t="shared" si="659"/>
        <v>38280</v>
      </c>
      <c r="N3227" s="6">
        <f t="shared" si="660"/>
        <v>1</v>
      </c>
      <c r="O3227" s="2">
        <f t="shared" si="661"/>
        <v>26213.211079345943</v>
      </c>
      <c r="P3227" s="2">
        <f t="shared" si="662"/>
        <v>26213.211079345943</v>
      </c>
    </row>
    <row r="3228" spans="1:16">
      <c r="A3228" s="6">
        <v>4</v>
      </c>
      <c r="B3228" s="6">
        <v>20</v>
      </c>
      <c r="C3228" s="6">
        <v>0</v>
      </c>
      <c r="D3228" s="6">
        <f t="shared" si="650"/>
        <v>24</v>
      </c>
      <c r="E3228" s="5">
        <f t="shared" si="651"/>
        <v>527.07600000000014</v>
      </c>
      <c r="F3228" s="5">
        <f t="shared" si="652"/>
        <v>983.16986417423732</v>
      </c>
      <c r="G3228" s="5">
        <f t="shared" si="653"/>
        <v>0</v>
      </c>
      <c r="H3228" s="5">
        <f t="shared" si="654"/>
        <v>1510.2458641742373</v>
      </c>
      <c r="I3228" s="5">
        <f t="shared" si="655"/>
        <v>720</v>
      </c>
      <c r="J3228" s="5">
        <f t="shared" si="656"/>
        <v>790.24586417423734</v>
      </c>
      <c r="K3228" s="2">
        <f t="shared" si="657"/>
        <v>38719.54625302495</v>
      </c>
      <c r="L3228" s="2">
        <f t="shared" si="658"/>
        <v>77080</v>
      </c>
      <c r="M3228" s="2">
        <f t="shared" si="659"/>
        <v>12320</v>
      </c>
      <c r="N3228" s="6">
        <f t="shared" si="660"/>
        <v>1</v>
      </c>
      <c r="O3228" s="2">
        <f t="shared" si="661"/>
        <v>6040.4537469750503</v>
      </c>
      <c r="P3228" s="2">
        <f t="shared" si="662"/>
        <v>6040.4537469750503</v>
      </c>
    </row>
    <row r="3229" spans="1:16">
      <c r="A3229" s="6">
        <v>4</v>
      </c>
      <c r="B3229" s="6">
        <v>20</v>
      </c>
      <c r="C3229" s="6">
        <v>1</v>
      </c>
      <c r="D3229" s="6">
        <f t="shared" si="650"/>
        <v>25</v>
      </c>
      <c r="E3229" s="5">
        <f t="shared" si="651"/>
        <v>527.07600000000014</v>
      </c>
      <c r="F3229" s="5">
        <f t="shared" si="652"/>
        <v>983.16986417423732</v>
      </c>
      <c r="G3229" s="5">
        <f t="shared" si="653"/>
        <v>45.5625</v>
      </c>
      <c r="H3229" s="5">
        <f t="shared" si="654"/>
        <v>1555.8083641742373</v>
      </c>
      <c r="I3229" s="5">
        <f t="shared" si="655"/>
        <v>720</v>
      </c>
      <c r="J3229" s="5">
        <f t="shared" si="656"/>
        <v>835.80836417423734</v>
      </c>
      <c r="K3229" s="2">
        <f t="shared" si="657"/>
        <v>39510.56187802495</v>
      </c>
      <c r="L3229" s="2">
        <f t="shared" si="658"/>
        <v>79780</v>
      </c>
      <c r="M3229" s="2">
        <f t="shared" si="659"/>
        <v>13200</v>
      </c>
      <c r="N3229" s="6">
        <f t="shared" si="660"/>
        <v>1</v>
      </c>
      <c r="O3229" s="2">
        <f t="shared" si="661"/>
        <v>7069.4381219750503</v>
      </c>
      <c r="P3229" s="2">
        <f t="shared" si="662"/>
        <v>7069.4381219750503</v>
      </c>
    </row>
    <row r="3230" spans="1:16">
      <c r="A3230" s="6">
        <v>4</v>
      </c>
      <c r="B3230" s="6">
        <v>20</v>
      </c>
      <c r="C3230" s="6">
        <v>2</v>
      </c>
      <c r="D3230" s="6">
        <f t="shared" si="650"/>
        <v>26</v>
      </c>
      <c r="E3230" s="5">
        <f t="shared" si="651"/>
        <v>527.07600000000014</v>
      </c>
      <c r="F3230" s="5">
        <f t="shared" si="652"/>
        <v>983.16986417423732</v>
      </c>
      <c r="G3230" s="5">
        <f t="shared" si="653"/>
        <v>92.264062499999994</v>
      </c>
      <c r="H3230" s="5">
        <f t="shared" si="654"/>
        <v>1602.5099266742372</v>
      </c>
      <c r="I3230" s="5">
        <f t="shared" si="655"/>
        <v>720</v>
      </c>
      <c r="J3230" s="5">
        <f t="shared" si="656"/>
        <v>882.50992667423725</v>
      </c>
      <c r="K3230" s="2">
        <f t="shared" si="657"/>
        <v>40321.35289364995</v>
      </c>
      <c r="L3230" s="2">
        <f t="shared" si="658"/>
        <v>82480</v>
      </c>
      <c r="M3230" s="2">
        <f t="shared" si="659"/>
        <v>14080</v>
      </c>
      <c r="N3230" s="6">
        <f t="shared" si="660"/>
        <v>1</v>
      </c>
      <c r="O3230" s="2">
        <f t="shared" si="661"/>
        <v>8078.6471063500503</v>
      </c>
      <c r="P3230" s="2">
        <f t="shared" si="662"/>
        <v>8078.6471063500503</v>
      </c>
    </row>
    <row r="3231" spans="1:16">
      <c r="A3231" s="6">
        <v>4</v>
      </c>
      <c r="B3231" s="6">
        <v>20</v>
      </c>
      <c r="C3231" s="6">
        <v>3</v>
      </c>
      <c r="D3231" s="6">
        <f t="shared" si="650"/>
        <v>27</v>
      </c>
      <c r="E3231" s="5">
        <f t="shared" si="651"/>
        <v>527.07600000000014</v>
      </c>
      <c r="F3231" s="5">
        <f t="shared" si="652"/>
        <v>983.16986417423732</v>
      </c>
      <c r="G3231" s="5">
        <f t="shared" si="653"/>
        <v>140.12604492187498</v>
      </c>
      <c r="H3231" s="5">
        <f t="shared" si="654"/>
        <v>1650.3719090961124</v>
      </c>
      <c r="I3231" s="5">
        <f t="shared" si="655"/>
        <v>720</v>
      </c>
      <c r="J3231" s="5">
        <f t="shared" si="656"/>
        <v>930.3719090961124</v>
      </c>
      <c r="K3231" s="2">
        <f t="shared" si="657"/>
        <v>41152.290088474176</v>
      </c>
      <c r="L3231" s="2">
        <f t="shared" si="658"/>
        <v>85180</v>
      </c>
      <c r="M3231" s="2">
        <f t="shared" si="659"/>
        <v>14960</v>
      </c>
      <c r="N3231" s="6">
        <f t="shared" si="660"/>
        <v>1</v>
      </c>
      <c r="O3231" s="2">
        <f t="shared" si="661"/>
        <v>9067.7099115258243</v>
      </c>
      <c r="P3231" s="2">
        <f t="shared" si="662"/>
        <v>9067.7099115258243</v>
      </c>
    </row>
    <row r="3232" spans="1:16">
      <c r="A3232" s="6">
        <v>4</v>
      </c>
      <c r="B3232" s="6">
        <v>20</v>
      </c>
      <c r="C3232" s="6">
        <v>4</v>
      </c>
      <c r="D3232" s="6">
        <f t="shared" si="650"/>
        <v>28</v>
      </c>
      <c r="E3232" s="5">
        <f t="shared" si="651"/>
        <v>527.07600000000014</v>
      </c>
      <c r="F3232" s="5">
        <f t="shared" si="652"/>
        <v>983.16986417423732</v>
      </c>
      <c r="G3232" s="5">
        <f t="shared" si="653"/>
        <v>189.17016064453125</v>
      </c>
      <c r="H3232" s="5">
        <f t="shared" si="654"/>
        <v>1699.4160248187686</v>
      </c>
      <c r="I3232" s="5">
        <f t="shared" si="655"/>
        <v>720</v>
      </c>
      <c r="J3232" s="5">
        <f t="shared" si="656"/>
        <v>979.41602481876862</v>
      </c>
      <c r="K3232" s="2">
        <f t="shared" si="657"/>
        <v>42003.750430881395</v>
      </c>
      <c r="L3232" s="2">
        <f t="shared" si="658"/>
        <v>87880</v>
      </c>
      <c r="M3232" s="2">
        <f t="shared" si="659"/>
        <v>15840</v>
      </c>
      <c r="N3232" s="6">
        <f t="shared" si="660"/>
        <v>1</v>
      </c>
      <c r="O3232" s="2">
        <f t="shared" si="661"/>
        <v>10036.249569118605</v>
      </c>
      <c r="P3232" s="2">
        <f t="shared" si="662"/>
        <v>10036.249569118605</v>
      </c>
    </row>
    <row r="3233" spans="1:16">
      <c r="A3233" s="6">
        <v>4</v>
      </c>
      <c r="B3233" s="6">
        <v>20</v>
      </c>
      <c r="C3233" s="6">
        <v>5</v>
      </c>
      <c r="D3233" s="6">
        <f t="shared" si="650"/>
        <v>29</v>
      </c>
      <c r="E3233" s="5">
        <f t="shared" si="651"/>
        <v>527.07600000000014</v>
      </c>
      <c r="F3233" s="5">
        <f t="shared" si="652"/>
        <v>983.16986417423732</v>
      </c>
      <c r="G3233" s="5">
        <f t="shared" si="653"/>
        <v>239.41848456573481</v>
      </c>
      <c r="H3233" s="5">
        <f t="shared" si="654"/>
        <v>1749.6643487399722</v>
      </c>
      <c r="I3233" s="5">
        <f t="shared" si="655"/>
        <v>720</v>
      </c>
      <c r="J3233" s="5">
        <f t="shared" si="656"/>
        <v>1029.6643487399722</v>
      </c>
      <c r="K3233" s="2">
        <f t="shared" si="657"/>
        <v>42876.117165624513</v>
      </c>
      <c r="L3233" s="2">
        <f t="shared" si="658"/>
        <v>90580</v>
      </c>
      <c r="M3233" s="2">
        <f t="shared" si="659"/>
        <v>16720</v>
      </c>
      <c r="N3233" s="6">
        <f t="shared" si="660"/>
        <v>1</v>
      </c>
      <c r="O3233" s="2">
        <f t="shared" si="661"/>
        <v>10983.882834375487</v>
      </c>
      <c r="P3233" s="2">
        <f t="shared" si="662"/>
        <v>10983.882834375487</v>
      </c>
    </row>
    <row r="3234" spans="1:16">
      <c r="A3234" s="6">
        <v>4</v>
      </c>
      <c r="B3234" s="6">
        <v>20</v>
      </c>
      <c r="C3234" s="6">
        <v>6</v>
      </c>
      <c r="D3234" s="6">
        <f t="shared" si="650"/>
        <v>30</v>
      </c>
      <c r="E3234" s="5">
        <f t="shared" si="651"/>
        <v>527.07600000000014</v>
      </c>
      <c r="F3234" s="5">
        <f t="shared" si="652"/>
        <v>983.16986417423732</v>
      </c>
      <c r="G3234" s="5">
        <f t="shared" si="653"/>
        <v>290.89345874736784</v>
      </c>
      <c r="H3234" s="5">
        <f t="shared" si="654"/>
        <v>1801.1393229216051</v>
      </c>
      <c r="I3234" s="5">
        <f t="shared" si="655"/>
        <v>720</v>
      </c>
      <c r="J3234" s="5">
        <f t="shared" si="656"/>
        <v>1081.1393229216051</v>
      </c>
      <c r="K3234" s="2">
        <f t="shared" si="657"/>
        <v>43769.779911833422</v>
      </c>
      <c r="L3234" s="2">
        <f t="shared" si="658"/>
        <v>93280</v>
      </c>
      <c r="M3234" s="2">
        <f t="shared" si="659"/>
        <v>17600</v>
      </c>
      <c r="N3234" s="6">
        <f t="shared" si="660"/>
        <v>1</v>
      </c>
      <c r="O3234" s="2">
        <f t="shared" si="661"/>
        <v>11910.220088166578</v>
      </c>
      <c r="P3234" s="2">
        <f t="shared" si="662"/>
        <v>11910.220088166578</v>
      </c>
    </row>
    <row r="3235" spans="1:16">
      <c r="A3235" s="6">
        <v>4</v>
      </c>
      <c r="B3235" s="6">
        <v>20</v>
      </c>
      <c r="C3235" s="6">
        <v>7</v>
      </c>
      <c r="D3235" s="6">
        <f t="shared" si="650"/>
        <v>31</v>
      </c>
      <c r="E3235" s="5">
        <f t="shared" si="651"/>
        <v>527.07600000000014</v>
      </c>
      <c r="F3235" s="5">
        <f t="shared" si="652"/>
        <v>983.16986417423732</v>
      </c>
      <c r="G3235" s="5">
        <f t="shared" si="653"/>
        <v>343.61789814532818</v>
      </c>
      <c r="H3235" s="5">
        <f t="shared" si="654"/>
        <v>1853.8637623195655</v>
      </c>
      <c r="I3235" s="5">
        <f t="shared" si="655"/>
        <v>720</v>
      </c>
      <c r="J3235" s="5">
        <f t="shared" si="656"/>
        <v>1133.8637623195655</v>
      </c>
      <c r="K3235" s="2">
        <f t="shared" si="657"/>
        <v>44685.134762492453</v>
      </c>
      <c r="L3235" s="2">
        <f t="shared" si="658"/>
        <v>95980</v>
      </c>
      <c r="M3235" s="2">
        <f t="shared" si="659"/>
        <v>18480</v>
      </c>
      <c r="N3235" s="6">
        <f t="shared" si="660"/>
        <v>1</v>
      </c>
      <c r="O3235" s="2">
        <f t="shared" si="661"/>
        <v>12814.865237507547</v>
      </c>
      <c r="P3235" s="2">
        <f t="shared" si="662"/>
        <v>12814.865237507547</v>
      </c>
    </row>
    <row r="3236" spans="1:16">
      <c r="A3236" s="6">
        <v>4</v>
      </c>
      <c r="B3236" s="6">
        <v>20</v>
      </c>
      <c r="C3236" s="6">
        <v>8</v>
      </c>
      <c r="D3236" s="6">
        <f t="shared" si="650"/>
        <v>32</v>
      </c>
      <c r="E3236" s="5">
        <f t="shared" si="651"/>
        <v>527.07600000000014</v>
      </c>
      <c r="F3236" s="5">
        <f t="shared" si="652"/>
        <v>983.16986417423732</v>
      </c>
      <c r="G3236" s="5">
        <f t="shared" si="653"/>
        <v>397.61499642530839</v>
      </c>
      <c r="H3236" s="5">
        <f t="shared" si="654"/>
        <v>1907.8608605995457</v>
      </c>
      <c r="I3236" s="5">
        <f t="shared" si="655"/>
        <v>720</v>
      </c>
      <c r="J3236" s="5">
        <f t="shared" si="656"/>
        <v>1187.8608605995457</v>
      </c>
      <c r="K3236" s="2">
        <f t="shared" si="657"/>
        <v>45622.58438540878</v>
      </c>
      <c r="L3236" s="2">
        <f t="shared" si="658"/>
        <v>98680</v>
      </c>
      <c r="M3236" s="2">
        <f t="shared" si="659"/>
        <v>19360</v>
      </c>
      <c r="N3236" s="6">
        <f t="shared" si="660"/>
        <v>1</v>
      </c>
      <c r="O3236" s="2">
        <f t="shared" si="661"/>
        <v>13697.41561459122</v>
      </c>
      <c r="P3236" s="2">
        <f t="shared" si="662"/>
        <v>13697.41561459122</v>
      </c>
    </row>
    <row r="3237" spans="1:16">
      <c r="A3237" s="6">
        <v>4</v>
      </c>
      <c r="B3237" s="6">
        <v>20</v>
      </c>
      <c r="C3237" s="6">
        <v>9</v>
      </c>
      <c r="D3237" s="6">
        <f t="shared" si="650"/>
        <v>33</v>
      </c>
      <c r="E3237" s="5">
        <f t="shared" si="651"/>
        <v>527.07600000000014</v>
      </c>
      <c r="F3237" s="5">
        <f t="shared" si="652"/>
        <v>983.16986417423732</v>
      </c>
      <c r="G3237" s="5">
        <f t="shared" si="653"/>
        <v>452.90833186570285</v>
      </c>
      <c r="H3237" s="5">
        <f t="shared" si="654"/>
        <v>1963.1541960399402</v>
      </c>
      <c r="I3237" s="5">
        <f t="shared" si="655"/>
        <v>720</v>
      </c>
      <c r="J3237" s="5">
        <f t="shared" si="656"/>
        <v>1243.1541960399402</v>
      </c>
      <c r="K3237" s="2">
        <f t="shared" si="657"/>
        <v>46582.538125693405</v>
      </c>
      <c r="L3237" s="2">
        <f t="shared" si="658"/>
        <v>101380</v>
      </c>
      <c r="M3237" s="2">
        <f t="shared" si="659"/>
        <v>20240</v>
      </c>
      <c r="N3237" s="6">
        <f t="shared" si="660"/>
        <v>1</v>
      </c>
      <c r="O3237" s="2">
        <f t="shared" si="661"/>
        <v>14557.461874306595</v>
      </c>
      <c r="P3237" s="2">
        <f t="shared" si="662"/>
        <v>14557.461874306595</v>
      </c>
    </row>
    <row r="3238" spans="1:16">
      <c r="A3238" s="6">
        <v>4</v>
      </c>
      <c r="B3238" s="6">
        <v>20</v>
      </c>
      <c r="C3238" s="6">
        <v>10</v>
      </c>
      <c r="D3238" s="6">
        <f t="shared" si="650"/>
        <v>34</v>
      </c>
      <c r="E3238" s="5">
        <f t="shared" si="651"/>
        <v>527.07600000000014</v>
      </c>
      <c r="F3238" s="5">
        <f t="shared" si="652"/>
        <v>983.16986417423732</v>
      </c>
      <c r="G3238" s="5">
        <f t="shared" si="653"/>
        <v>509.52187334891573</v>
      </c>
      <c r="H3238" s="5">
        <f t="shared" si="654"/>
        <v>2019.7677375231531</v>
      </c>
      <c r="I3238" s="5">
        <f t="shared" si="655"/>
        <v>720</v>
      </c>
      <c r="J3238" s="5">
        <f t="shared" si="656"/>
        <v>1299.7677375231531</v>
      </c>
      <c r="K3238" s="2">
        <f t="shared" si="657"/>
        <v>47565.412109776968</v>
      </c>
      <c r="L3238" s="2">
        <f t="shared" si="658"/>
        <v>104080</v>
      </c>
      <c r="M3238" s="2">
        <f t="shared" si="659"/>
        <v>21120</v>
      </c>
      <c r="N3238" s="6">
        <f t="shared" si="660"/>
        <v>1</v>
      </c>
      <c r="O3238" s="2">
        <f t="shared" si="661"/>
        <v>15394.587890223032</v>
      </c>
      <c r="P3238" s="2">
        <f t="shared" si="662"/>
        <v>15394.587890223032</v>
      </c>
    </row>
    <row r="3239" spans="1:16">
      <c r="A3239" s="6">
        <v>4</v>
      </c>
      <c r="B3239" s="6">
        <v>20</v>
      </c>
      <c r="C3239" s="6">
        <v>11</v>
      </c>
      <c r="D3239" s="6">
        <f t="shared" si="650"/>
        <v>35</v>
      </c>
      <c r="E3239" s="5">
        <f t="shared" si="651"/>
        <v>527.07600000000014</v>
      </c>
      <c r="F3239" s="5">
        <f t="shared" si="652"/>
        <v>983.16986417423732</v>
      </c>
      <c r="G3239" s="5">
        <f t="shared" si="653"/>
        <v>567.47998644235474</v>
      </c>
      <c r="H3239" s="5">
        <f t="shared" si="654"/>
        <v>2077.7258506165922</v>
      </c>
      <c r="I3239" s="5">
        <f t="shared" si="655"/>
        <v>720</v>
      </c>
      <c r="J3239" s="5">
        <f t="shared" si="656"/>
        <v>1357.7258506165922</v>
      </c>
      <c r="K3239" s="2">
        <f t="shared" si="657"/>
        <v>48571.629350982505</v>
      </c>
      <c r="L3239" s="2">
        <f t="shared" si="658"/>
        <v>106780</v>
      </c>
      <c r="M3239" s="2">
        <f t="shared" si="659"/>
        <v>22000</v>
      </c>
      <c r="N3239" s="6">
        <f t="shared" si="660"/>
        <v>1</v>
      </c>
      <c r="O3239" s="2">
        <f t="shared" si="661"/>
        <v>16208.370649017495</v>
      </c>
      <c r="P3239" s="2">
        <f t="shared" si="662"/>
        <v>16208.370649017495</v>
      </c>
    </row>
    <row r="3240" spans="1:16">
      <c r="A3240" s="6">
        <v>4</v>
      </c>
      <c r="B3240" s="6">
        <v>20</v>
      </c>
      <c r="C3240" s="6">
        <v>12</v>
      </c>
      <c r="D3240" s="6">
        <f t="shared" si="650"/>
        <v>36</v>
      </c>
      <c r="E3240" s="5">
        <f t="shared" si="651"/>
        <v>527.07600000000014</v>
      </c>
      <c r="F3240" s="5">
        <f t="shared" si="652"/>
        <v>983.16986417423732</v>
      </c>
      <c r="G3240" s="5">
        <f t="shared" si="653"/>
        <v>626.80743957041921</v>
      </c>
      <c r="H3240" s="5">
        <f t="shared" si="654"/>
        <v>2137.0533037446567</v>
      </c>
      <c r="I3240" s="5">
        <f t="shared" si="655"/>
        <v>720</v>
      </c>
      <c r="J3240" s="5">
        <f t="shared" si="656"/>
        <v>1417.0533037446567</v>
      </c>
      <c r="K3240" s="2">
        <f t="shared" si="657"/>
        <v>49601.619856678066</v>
      </c>
      <c r="L3240" s="2">
        <f t="shared" si="658"/>
        <v>109480</v>
      </c>
      <c r="M3240" s="2">
        <f t="shared" si="659"/>
        <v>22880</v>
      </c>
      <c r="N3240" s="6">
        <f t="shared" si="660"/>
        <v>1</v>
      </c>
      <c r="O3240" s="2">
        <f t="shared" si="661"/>
        <v>16998.380143321934</v>
      </c>
      <c r="P3240" s="2">
        <f t="shared" si="662"/>
        <v>16998.380143321934</v>
      </c>
    </row>
    <row r="3241" spans="1:16">
      <c r="A3241" s="6">
        <v>4</v>
      </c>
      <c r="B3241" s="6">
        <v>20</v>
      </c>
      <c r="C3241" s="6">
        <v>13</v>
      </c>
      <c r="D3241" s="6">
        <f t="shared" si="650"/>
        <v>37</v>
      </c>
      <c r="E3241" s="5">
        <f t="shared" si="651"/>
        <v>527.07600000000014</v>
      </c>
      <c r="F3241" s="5">
        <f t="shared" si="652"/>
        <v>983.16986417423732</v>
      </c>
      <c r="G3241" s="5">
        <f t="shared" si="653"/>
        <v>687.52941027880343</v>
      </c>
      <c r="H3241" s="5">
        <f t="shared" si="654"/>
        <v>2197.7752744530408</v>
      </c>
      <c r="I3241" s="5">
        <f t="shared" si="655"/>
        <v>720</v>
      </c>
      <c r="J3241" s="5">
        <f t="shared" si="656"/>
        <v>1477.7752744530408</v>
      </c>
      <c r="K3241" s="2">
        <f t="shared" si="657"/>
        <v>50655.820737031958</v>
      </c>
      <c r="L3241" s="2">
        <f t="shared" si="658"/>
        <v>112180</v>
      </c>
      <c r="M3241" s="2">
        <f t="shared" si="659"/>
        <v>23760</v>
      </c>
      <c r="N3241" s="6">
        <f t="shared" si="660"/>
        <v>1</v>
      </c>
      <c r="O3241" s="2">
        <f t="shared" si="661"/>
        <v>17764.179262968042</v>
      </c>
      <c r="P3241" s="2">
        <f t="shared" si="662"/>
        <v>17764.179262968042</v>
      </c>
    </row>
    <row r="3242" spans="1:16">
      <c r="A3242" s="6">
        <v>4</v>
      </c>
      <c r="B3242" s="6">
        <v>20</v>
      </c>
      <c r="C3242" s="6">
        <v>14</v>
      </c>
      <c r="D3242" s="6">
        <f t="shared" si="650"/>
        <v>38</v>
      </c>
      <c r="E3242" s="5">
        <f t="shared" si="651"/>
        <v>527.07600000000014</v>
      </c>
      <c r="F3242" s="5">
        <f t="shared" si="652"/>
        <v>983.16986417423732</v>
      </c>
      <c r="G3242" s="5">
        <f t="shared" si="653"/>
        <v>749.67149159246469</v>
      </c>
      <c r="H3242" s="5">
        <f t="shared" si="654"/>
        <v>2259.9173557667018</v>
      </c>
      <c r="I3242" s="5">
        <f t="shared" si="655"/>
        <v>720</v>
      </c>
      <c r="J3242" s="5">
        <f t="shared" si="656"/>
        <v>1539.9173557667018</v>
      </c>
      <c r="K3242" s="2">
        <f t="shared" si="657"/>
        <v>51734.676315394128</v>
      </c>
      <c r="L3242" s="2">
        <f t="shared" si="658"/>
        <v>114880</v>
      </c>
      <c r="M3242" s="2">
        <f t="shared" si="659"/>
        <v>24640</v>
      </c>
      <c r="N3242" s="6">
        <f t="shared" si="660"/>
        <v>1</v>
      </c>
      <c r="O3242" s="2">
        <f t="shared" si="661"/>
        <v>18505.323684605872</v>
      </c>
      <c r="P3242" s="2">
        <f t="shared" si="662"/>
        <v>18505.323684605872</v>
      </c>
    </row>
    <row r="3243" spans="1:16">
      <c r="A3243" s="6">
        <v>4</v>
      </c>
      <c r="B3243" s="6">
        <v>20</v>
      </c>
      <c r="C3243" s="6">
        <v>15</v>
      </c>
      <c r="D3243" s="6">
        <f t="shared" si="650"/>
        <v>39</v>
      </c>
      <c r="E3243" s="5">
        <f t="shared" si="651"/>
        <v>527.07600000000014</v>
      </c>
      <c r="F3243" s="5">
        <f t="shared" si="652"/>
        <v>983.16986417423732</v>
      </c>
      <c r="G3243" s="5">
        <f t="shared" si="653"/>
        <v>813.25969846861108</v>
      </c>
      <c r="H3243" s="5">
        <f t="shared" si="654"/>
        <v>2323.5055626428484</v>
      </c>
      <c r="I3243" s="5">
        <f t="shared" si="655"/>
        <v>720</v>
      </c>
      <c r="J3243" s="5">
        <f t="shared" si="656"/>
        <v>1603.5055626428484</v>
      </c>
      <c r="K3243" s="2">
        <f t="shared" si="657"/>
        <v>52838.638240327229</v>
      </c>
      <c r="L3243" s="2">
        <f t="shared" si="658"/>
        <v>117580</v>
      </c>
      <c r="M3243" s="2">
        <f t="shared" si="659"/>
        <v>25520</v>
      </c>
      <c r="N3243" s="6">
        <f t="shared" si="660"/>
        <v>1</v>
      </c>
      <c r="O3243" s="2">
        <f t="shared" si="661"/>
        <v>19221.361759672771</v>
      </c>
      <c r="P3243" s="2">
        <f t="shared" si="662"/>
        <v>19221.361759672771</v>
      </c>
    </row>
    <row r="3244" spans="1:16">
      <c r="A3244" s="6">
        <v>4</v>
      </c>
      <c r="B3244" s="6">
        <v>20</v>
      </c>
      <c r="C3244" s="6">
        <v>16</v>
      </c>
      <c r="D3244" s="6">
        <f t="shared" si="650"/>
        <v>40</v>
      </c>
      <c r="E3244" s="5">
        <f t="shared" si="651"/>
        <v>527.07600000000014</v>
      </c>
      <c r="F3244" s="5">
        <f t="shared" si="652"/>
        <v>983.16986417423732</v>
      </c>
      <c r="G3244" s="5">
        <f t="shared" si="653"/>
        <v>878.32047434610013</v>
      </c>
      <c r="H3244" s="5">
        <f t="shared" si="654"/>
        <v>2388.5663385203375</v>
      </c>
      <c r="I3244" s="5">
        <f t="shared" si="655"/>
        <v>720</v>
      </c>
      <c r="J3244" s="5">
        <f t="shared" si="656"/>
        <v>1668.5663385203375</v>
      </c>
      <c r="K3244" s="2">
        <f t="shared" si="657"/>
        <v>53968.165599311411</v>
      </c>
      <c r="L3244" s="2">
        <f t="shared" si="658"/>
        <v>120280</v>
      </c>
      <c r="M3244" s="2">
        <f t="shared" si="659"/>
        <v>26400</v>
      </c>
      <c r="N3244" s="6">
        <f t="shared" si="660"/>
        <v>1</v>
      </c>
      <c r="O3244" s="2">
        <f t="shared" si="661"/>
        <v>19911.834400688589</v>
      </c>
      <c r="P3244" s="2">
        <f t="shared" si="662"/>
        <v>19911.834400688589</v>
      </c>
    </row>
    <row r="3245" spans="1:16">
      <c r="A3245" s="6">
        <v>4</v>
      </c>
      <c r="B3245" s="6">
        <v>20</v>
      </c>
      <c r="C3245" s="6">
        <v>17</v>
      </c>
      <c r="D3245" s="6">
        <f t="shared" si="650"/>
        <v>41</v>
      </c>
      <c r="E3245" s="5">
        <f t="shared" si="651"/>
        <v>527.07600000000014</v>
      </c>
      <c r="F3245" s="5">
        <f t="shared" si="652"/>
        <v>983.16986417423732</v>
      </c>
      <c r="G3245" s="5">
        <f t="shared" si="653"/>
        <v>944.88069779264049</v>
      </c>
      <c r="H3245" s="5">
        <f t="shared" si="654"/>
        <v>2455.1265619668779</v>
      </c>
      <c r="I3245" s="5">
        <f t="shared" si="655"/>
        <v>720</v>
      </c>
      <c r="J3245" s="5">
        <f t="shared" si="656"/>
        <v>1735.1265619668779</v>
      </c>
      <c r="K3245" s="2">
        <f t="shared" si="657"/>
        <v>55123.725034147181</v>
      </c>
      <c r="L3245" s="2">
        <f t="shared" si="658"/>
        <v>122980</v>
      </c>
      <c r="M3245" s="2">
        <f t="shared" si="659"/>
        <v>27280</v>
      </c>
      <c r="N3245" s="6">
        <f t="shared" si="660"/>
        <v>1</v>
      </c>
      <c r="O3245" s="2">
        <f t="shared" si="661"/>
        <v>20576.274965852819</v>
      </c>
      <c r="P3245" s="2">
        <f t="shared" si="662"/>
        <v>20576.274965852819</v>
      </c>
    </row>
    <row r="3246" spans="1:16">
      <c r="A3246" s="6">
        <v>4</v>
      </c>
      <c r="B3246" s="6">
        <v>20</v>
      </c>
      <c r="C3246" s="6">
        <v>18</v>
      </c>
      <c r="D3246" s="6">
        <f t="shared" si="650"/>
        <v>42</v>
      </c>
      <c r="E3246" s="5">
        <f t="shared" si="651"/>
        <v>527.07600000000014</v>
      </c>
      <c r="F3246" s="5">
        <f t="shared" si="652"/>
        <v>983.16986417423732</v>
      </c>
      <c r="G3246" s="5">
        <f t="shared" si="653"/>
        <v>1012.9676892512279</v>
      </c>
      <c r="H3246" s="5">
        <f t="shared" si="654"/>
        <v>2523.2135534254653</v>
      </c>
      <c r="I3246" s="5">
        <f t="shared" si="655"/>
        <v>720</v>
      </c>
      <c r="J3246" s="5">
        <f t="shared" si="656"/>
        <v>1803.2135534254653</v>
      </c>
      <c r="K3246" s="2">
        <f t="shared" si="657"/>
        <v>56305.790858080989</v>
      </c>
      <c r="L3246" s="2">
        <f t="shared" si="658"/>
        <v>125680</v>
      </c>
      <c r="M3246" s="2">
        <f t="shared" si="659"/>
        <v>28160</v>
      </c>
      <c r="N3246" s="6">
        <f t="shared" si="660"/>
        <v>1</v>
      </c>
      <c r="O3246" s="2">
        <f t="shared" si="661"/>
        <v>21214.209141919011</v>
      </c>
      <c r="P3246" s="2">
        <f t="shared" si="662"/>
        <v>21214.209141919011</v>
      </c>
    </row>
    <row r="3247" spans="1:16">
      <c r="A3247" s="6">
        <v>4</v>
      </c>
      <c r="B3247" s="6">
        <v>20</v>
      </c>
      <c r="C3247" s="6">
        <v>19</v>
      </c>
      <c r="D3247" s="6">
        <f t="shared" si="650"/>
        <v>43</v>
      </c>
      <c r="E3247" s="5">
        <f t="shared" si="651"/>
        <v>527.07600000000014</v>
      </c>
      <c r="F3247" s="5">
        <f t="shared" si="652"/>
        <v>983.16986417423732</v>
      </c>
      <c r="G3247" s="5">
        <f t="shared" si="653"/>
        <v>1082.6092178872495</v>
      </c>
      <c r="H3247" s="5">
        <f t="shared" si="654"/>
        <v>2592.8550820614869</v>
      </c>
      <c r="I3247" s="5">
        <f t="shared" si="655"/>
        <v>720</v>
      </c>
      <c r="J3247" s="5">
        <f t="shared" si="656"/>
        <v>1872.8550820614869</v>
      </c>
      <c r="K3247" s="2">
        <f t="shared" si="657"/>
        <v>57514.845174678587</v>
      </c>
      <c r="L3247" s="2">
        <f t="shared" si="658"/>
        <v>128380</v>
      </c>
      <c r="M3247" s="2">
        <f t="shared" si="659"/>
        <v>29040</v>
      </c>
      <c r="N3247" s="6">
        <f t="shared" si="660"/>
        <v>1</v>
      </c>
      <c r="O3247" s="2">
        <f t="shared" si="661"/>
        <v>21825.154825321413</v>
      </c>
      <c r="P3247" s="2">
        <f t="shared" si="662"/>
        <v>21825.154825321413</v>
      </c>
    </row>
    <row r="3248" spans="1:16">
      <c r="A3248" s="6">
        <v>4</v>
      </c>
      <c r="B3248" s="6">
        <v>20</v>
      </c>
      <c r="C3248" s="6">
        <v>20</v>
      </c>
      <c r="D3248" s="6">
        <f t="shared" si="650"/>
        <v>44</v>
      </c>
      <c r="E3248" s="5">
        <f t="shared" si="651"/>
        <v>527.07600000000014</v>
      </c>
      <c r="F3248" s="5">
        <f t="shared" si="652"/>
        <v>983.16986417423732</v>
      </c>
      <c r="G3248" s="5">
        <f t="shared" si="653"/>
        <v>1153.8335085377266</v>
      </c>
      <c r="H3248" s="5">
        <f t="shared" si="654"/>
        <v>2664.079372711964</v>
      </c>
      <c r="I3248" s="5">
        <f t="shared" si="655"/>
        <v>720</v>
      </c>
      <c r="J3248" s="5">
        <f t="shared" si="656"/>
        <v>1944.079372711964</v>
      </c>
      <c r="K3248" s="2">
        <f t="shared" si="657"/>
        <v>58751.377998471595</v>
      </c>
      <c r="L3248" s="2">
        <f t="shared" si="658"/>
        <v>131080</v>
      </c>
      <c r="M3248" s="2">
        <f t="shared" si="659"/>
        <v>29920</v>
      </c>
      <c r="N3248" s="6">
        <f t="shared" si="660"/>
        <v>1</v>
      </c>
      <c r="O3248" s="2">
        <f t="shared" si="661"/>
        <v>22408.622001528405</v>
      </c>
      <c r="P3248" s="2">
        <f t="shared" si="662"/>
        <v>22408.622001528405</v>
      </c>
    </row>
    <row r="3249" spans="1:16">
      <c r="A3249" s="6">
        <v>4</v>
      </c>
      <c r="B3249" s="6">
        <v>20</v>
      </c>
      <c r="C3249" s="6">
        <v>21</v>
      </c>
      <c r="D3249" s="6">
        <f t="shared" si="650"/>
        <v>45</v>
      </c>
      <c r="E3249" s="5">
        <f t="shared" si="651"/>
        <v>527.07600000000014</v>
      </c>
      <c r="F3249" s="5">
        <f t="shared" si="652"/>
        <v>983.16986417423732</v>
      </c>
      <c r="G3249" s="5">
        <f t="shared" si="653"/>
        <v>1226.6692487641703</v>
      </c>
      <c r="H3249" s="5">
        <f t="shared" si="654"/>
        <v>2736.9151129384077</v>
      </c>
      <c r="I3249" s="5">
        <f t="shared" si="655"/>
        <v>720</v>
      </c>
      <c r="J3249" s="5">
        <f t="shared" si="656"/>
        <v>2016.9151129384077</v>
      </c>
      <c r="K3249" s="2">
        <f t="shared" si="657"/>
        <v>60015.887377402913</v>
      </c>
      <c r="L3249" s="2">
        <f t="shared" si="658"/>
        <v>133780</v>
      </c>
      <c r="M3249" s="2">
        <f t="shared" si="659"/>
        <v>30800</v>
      </c>
      <c r="N3249" s="6">
        <f t="shared" si="660"/>
        <v>1</v>
      </c>
      <c r="O3249" s="2">
        <f t="shared" si="661"/>
        <v>22964.112622597087</v>
      </c>
      <c r="P3249" s="2">
        <f t="shared" si="662"/>
        <v>22964.112622597087</v>
      </c>
    </row>
    <row r="3250" spans="1:16">
      <c r="A3250" s="6">
        <v>4</v>
      </c>
      <c r="B3250" s="6">
        <v>20</v>
      </c>
      <c r="C3250" s="6">
        <v>22</v>
      </c>
      <c r="D3250" s="6">
        <f t="shared" si="650"/>
        <v>46</v>
      </c>
      <c r="E3250" s="5">
        <f t="shared" si="651"/>
        <v>527.07600000000014</v>
      </c>
      <c r="F3250" s="5">
        <f t="shared" si="652"/>
        <v>983.16986417423732</v>
      </c>
      <c r="G3250" s="5">
        <f t="shared" si="653"/>
        <v>1301.1455960105666</v>
      </c>
      <c r="H3250" s="5">
        <f t="shared" si="654"/>
        <v>2811.3914601848037</v>
      </c>
      <c r="I3250" s="5">
        <f t="shared" si="655"/>
        <v>720</v>
      </c>
      <c r="J3250" s="5">
        <f t="shared" si="656"/>
        <v>2091.3914601848037</v>
      </c>
      <c r="K3250" s="2">
        <f t="shared" si="657"/>
        <v>61308.879517097288</v>
      </c>
      <c r="L3250" s="2">
        <f t="shared" si="658"/>
        <v>136480</v>
      </c>
      <c r="M3250" s="2">
        <f t="shared" si="659"/>
        <v>31680</v>
      </c>
      <c r="N3250" s="6">
        <f t="shared" si="660"/>
        <v>1</v>
      </c>
      <c r="O3250" s="2">
        <f t="shared" si="661"/>
        <v>23491.120482902712</v>
      </c>
      <c r="P3250" s="2">
        <f t="shared" si="662"/>
        <v>23491.120482902712</v>
      </c>
    </row>
    <row r="3251" spans="1:16">
      <c r="A3251" s="6">
        <v>4</v>
      </c>
      <c r="B3251" s="6">
        <v>20</v>
      </c>
      <c r="C3251" s="6">
        <v>23</v>
      </c>
      <c r="D3251" s="6">
        <f t="shared" si="650"/>
        <v>47</v>
      </c>
      <c r="E3251" s="5">
        <f t="shared" si="651"/>
        <v>527.07600000000014</v>
      </c>
      <c r="F3251" s="5">
        <f t="shared" si="652"/>
        <v>983.16986417423732</v>
      </c>
      <c r="G3251" s="5">
        <f t="shared" si="653"/>
        <v>1377.292184868003</v>
      </c>
      <c r="H3251" s="5">
        <f t="shared" si="654"/>
        <v>2887.5380490422403</v>
      </c>
      <c r="I3251" s="5">
        <f t="shared" si="655"/>
        <v>720</v>
      </c>
      <c r="J3251" s="5">
        <f t="shared" si="656"/>
        <v>2167.5380490422403</v>
      </c>
      <c r="K3251" s="2">
        <f t="shared" si="657"/>
        <v>62630.868906983342</v>
      </c>
      <c r="L3251" s="2">
        <f t="shared" si="658"/>
        <v>139180</v>
      </c>
      <c r="M3251" s="2">
        <f t="shared" si="659"/>
        <v>32560</v>
      </c>
      <c r="N3251" s="6">
        <f t="shared" si="660"/>
        <v>1</v>
      </c>
      <c r="O3251" s="2">
        <f t="shared" si="661"/>
        <v>23989.131093016658</v>
      </c>
      <c r="P3251" s="2">
        <f t="shared" si="662"/>
        <v>23989.131093016658</v>
      </c>
    </row>
    <row r="3252" spans="1:16">
      <c r="A3252" s="6">
        <v>4</v>
      </c>
      <c r="B3252" s="6">
        <v>20</v>
      </c>
      <c r="C3252" s="6">
        <v>24</v>
      </c>
      <c r="D3252" s="6">
        <f t="shared" si="650"/>
        <v>48</v>
      </c>
      <c r="E3252" s="5">
        <f t="shared" si="651"/>
        <v>527.07600000000014</v>
      </c>
      <c r="F3252" s="5">
        <f t="shared" si="652"/>
        <v>983.16986417423732</v>
      </c>
      <c r="G3252" s="5">
        <f t="shared" si="653"/>
        <v>1455.1391344474989</v>
      </c>
      <c r="H3252" s="5">
        <f t="shared" si="654"/>
        <v>2965.3849986217365</v>
      </c>
      <c r="I3252" s="5">
        <f t="shared" si="655"/>
        <v>720</v>
      </c>
      <c r="J3252" s="5">
        <f t="shared" si="656"/>
        <v>2245.3849986217365</v>
      </c>
      <c r="K3252" s="2">
        <f t="shared" si="657"/>
        <v>63982.378448294032</v>
      </c>
      <c r="L3252" s="2">
        <f t="shared" si="658"/>
        <v>141880</v>
      </c>
      <c r="M3252" s="2">
        <f t="shared" si="659"/>
        <v>33440</v>
      </c>
      <c r="N3252" s="6">
        <f t="shared" si="660"/>
        <v>1</v>
      </c>
      <c r="O3252" s="2">
        <f t="shared" si="661"/>
        <v>24457.621551705968</v>
      </c>
      <c r="P3252" s="2">
        <f t="shared" si="662"/>
        <v>24457.621551705968</v>
      </c>
    </row>
    <row r="3253" spans="1:16">
      <c r="A3253" s="6">
        <v>4</v>
      </c>
      <c r="B3253" s="6">
        <v>20</v>
      </c>
      <c r="C3253" s="6">
        <v>25</v>
      </c>
      <c r="D3253" s="6">
        <f t="shared" si="650"/>
        <v>49</v>
      </c>
      <c r="E3253" s="5">
        <f t="shared" si="651"/>
        <v>527.07600000000014</v>
      </c>
      <c r="F3253" s="5">
        <f t="shared" si="652"/>
        <v>983.16986417423732</v>
      </c>
      <c r="G3253" s="5">
        <f t="shared" si="653"/>
        <v>1534.7170558625965</v>
      </c>
      <c r="H3253" s="5">
        <f t="shared" si="654"/>
        <v>3044.9629200368336</v>
      </c>
      <c r="I3253" s="5">
        <f t="shared" si="655"/>
        <v>720</v>
      </c>
      <c r="J3253" s="5">
        <f t="shared" si="656"/>
        <v>2324.9629200368336</v>
      </c>
      <c r="K3253" s="2">
        <f t="shared" si="657"/>
        <v>65363.939583972802</v>
      </c>
      <c r="L3253" s="2">
        <f t="shared" si="658"/>
        <v>144580</v>
      </c>
      <c r="M3253" s="2">
        <f t="shared" si="659"/>
        <v>34320</v>
      </c>
      <c r="N3253" s="6">
        <f t="shared" si="660"/>
        <v>1</v>
      </c>
      <c r="O3253" s="2">
        <f t="shared" si="661"/>
        <v>24896.060416027198</v>
      </c>
      <c r="P3253" s="2">
        <f t="shared" si="662"/>
        <v>24896.060416027198</v>
      </c>
    </row>
    <row r="3254" spans="1:16">
      <c r="A3254" s="6">
        <v>4</v>
      </c>
      <c r="B3254" s="6">
        <v>20</v>
      </c>
      <c r="C3254" s="6">
        <v>26</v>
      </c>
      <c r="D3254" s="6">
        <f t="shared" si="650"/>
        <v>50</v>
      </c>
      <c r="E3254" s="5">
        <f t="shared" si="651"/>
        <v>527.07600000000014</v>
      </c>
      <c r="F3254" s="5">
        <f t="shared" si="652"/>
        <v>983.16986417423732</v>
      </c>
      <c r="G3254" s="5">
        <f t="shared" si="653"/>
        <v>1616.0570598233144</v>
      </c>
      <c r="H3254" s="5">
        <f t="shared" si="654"/>
        <v>3126.3029239975517</v>
      </c>
      <c r="I3254" s="5">
        <f t="shared" si="655"/>
        <v>720</v>
      </c>
      <c r="J3254" s="5">
        <f t="shared" si="656"/>
        <v>2406.3029239975517</v>
      </c>
      <c r="K3254" s="2">
        <f t="shared" si="657"/>
        <v>66776.092430513047</v>
      </c>
      <c r="L3254" s="2">
        <f t="shared" si="658"/>
        <v>147280</v>
      </c>
      <c r="M3254" s="2">
        <f t="shared" si="659"/>
        <v>35200</v>
      </c>
      <c r="N3254" s="6">
        <f t="shared" si="660"/>
        <v>1</v>
      </c>
      <c r="O3254" s="2">
        <f t="shared" si="661"/>
        <v>25303.907569486953</v>
      </c>
      <c r="P3254" s="2">
        <f t="shared" si="662"/>
        <v>25303.907569486953</v>
      </c>
    </row>
    <row r="3255" spans="1:16">
      <c r="A3255" s="6">
        <v>4</v>
      </c>
      <c r="B3255" s="6">
        <v>20</v>
      </c>
      <c r="C3255" s="6">
        <v>27</v>
      </c>
      <c r="D3255" s="6">
        <f t="shared" si="650"/>
        <v>51</v>
      </c>
      <c r="E3255" s="5">
        <f t="shared" si="651"/>
        <v>527.07600000000014</v>
      </c>
      <c r="F3255" s="5">
        <f t="shared" si="652"/>
        <v>983.16986417423732</v>
      </c>
      <c r="G3255" s="5">
        <f t="shared" si="653"/>
        <v>1699.1907643430709</v>
      </c>
      <c r="H3255" s="5">
        <f t="shared" si="654"/>
        <v>3209.4366285173082</v>
      </c>
      <c r="I3255" s="5">
        <f t="shared" si="655"/>
        <v>720</v>
      </c>
      <c r="J3255" s="5">
        <f t="shared" si="656"/>
        <v>2489.4366285173082</v>
      </c>
      <c r="K3255" s="2">
        <f t="shared" si="657"/>
        <v>68219.385911758814</v>
      </c>
      <c r="L3255" s="2">
        <f t="shared" si="658"/>
        <v>149980</v>
      </c>
      <c r="M3255" s="2">
        <f t="shared" si="659"/>
        <v>36080</v>
      </c>
      <c r="N3255" s="6">
        <f t="shared" si="660"/>
        <v>1</v>
      </c>
      <c r="O3255" s="2">
        <f t="shared" si="661"/>
        <v>25680.614088241186</v>
      </c>
      <c r="P3255" s="2">
        <f t="shared" si="662"/>
        <v>25680.614088241186</v>
      </c>
    </row>
    <row r="3256" spans="1:16">
      <c r="A3256" s="6">
        <v>4</v>
      </c>
      <c r="B3256" s="6">
        <v>20</v>
      </c>
      <c r="C3256" s="6">
        <v>28</v>
      </c>
      <c r="D3256" s="6">
        <f t="shared" si="650"/>
        <v>52</v>
      </c>
      <c r="E3256" s="5">
        <f t="shared" si="651"/>
        <v>527.07600000000014</v>
      </c>
      <c r="F3256" s="5">
        <f t="shared" si="652"/>
        <v>983.16986417423732</v>
      </c>
      <c r="G3256" s="5">
        <f t="shared" si="653"/>
        <v>1784.1503025602246</v>
      </c>
      <c r="H3256" s="5">
        <f t="shared" si="654"/>
        <v>3294.396166734462</v>
      </c>
      <c r="I3256" s="5">
        <f t="shared" si="655"/>
        <v>720</v>
      </c>
      <c r="J3256" s="5">
        <f t="shared" si="656"/>
        <v>2574.396166734462</v>
      </c>
      <c r="K3256" s="2">
        <f t="shared" si="657"/>
        <v>69694.377894695528</v>
      </c>
      <c r="L3256" s="2">
        <f t="shared" si="658"/>
        <v>152680</v>
      </c>
      <c r="M3256" s="2">
        <f t="shared" si="659"/>
        <v>36960</v>
      </c>
      <c r="N3256" s="6">
        <f t="shared" si="660"/>
        <v>1</v>
      </c>
      <c r="O3256" s="2">
        <f t="shared" si="661"/>
        <v>26025.622105304472</v>
      </c>
      <c r="P3256" s="2">
        <f t="shared" si="662"/>
        <v>26025.622105304472</v>
      </c>
    </row>
    <row r="3257" spans="1:16">
      <c r="A3257" s="6">
        <v>4</v>
      </c>
      <c r="B3257" s="6">
        <v>20</v>
      </c>
      <c r="C3257" s="6">
        <v>29</v>
      </c>
      <c r="D3257" s="6">
        <f t="shared" si="650"/>
        <v>53</v>
      </c>
      <c r="E3257" s="5">
        <f t="shared" si="651"/>
        <v>527.07600000000014</v>
      </c>
      <c r="F3257" s="5">
        <f t="shared" si="652"/>
        <v>983.16986417423732</v>
      </c>
      <c r="G3257" s="5">
        <f t="shared" si="653"/>
        <v>1870.9683306758782</v>
      </c>
      <c r="H3257" s="5">
        <f t="shared" si="654"/>
        <v>3381.2141948501157</v>
      </c>
      <c r="I3257" s="5">
        <f t="shared" si="655"/>
        <v>720</v>
      </c>
      <c r="J3257" s="5">
        <f t="shared" si="656"/>
        <v>2661.2141948501157</v>
      </c>
      <c r="K3257" s="2">
        <f t="shared" si="657"/>
        <v>71201.635327258962</v>
      </c>
      <c r="L3257" s="2">
        <f t="shared" si="658"/>
        <v>155380</v>
      </c>
      <c r="M3257" s="2">
        <f t="shared" si="659"/>
        <v>37840</v>
      </c>
      <c r="N3257" s="6">
        <f t="shared" si="660"/>
        <v>1</v>
      </c>
      <c r="O3257" s="2">
        <f t="shared" si="661"/>
        <v>26338.364672741038</v>
      </c>
      <c r="P3257" s="2">
        <f t="shared" si="662"/>
        <v>26338.364672741038</v>
      </c>
    </row>
    <row r="3258" spans="1:16">
      <c r="A3258" s="6">
        <v>4</v>
      </c>
      <c r="B3258" s="6">
        <v>20</v>
      </c>
      <c r="C3258" s="6">
        <v>30</v>
      </c>
      <c r="D3258" s="6">
        <f t="shared" si="650"/>
        <v>54</v>
      </c>
      <c r="E3258" s="5">
        <f t="shared" si="651"/>
        <v>527.07600000000014</v>
      </c>
      <c r="F3258" s="5">
        <f t="shared" si="652"/>
        <v>983.16986417423732</v>
      </c>
      <c r="G3258" s="5">
        <f t="shared" si="653"/>
        <v>1959.6780360096488</v>
      </c>
      <c r="H3258" s="5">
        <f t="shared" si="654"/>
        <v>3469.923900183886</v>
      </c>
      <c r="I3258" s="5">
        <f t="shared" si="655"/>
        <v>720</v>
      </c>
      <c r="J3258" s="5">
        <f t="shared" si="656"/>
        <v>2749.923900183886</v>
      </c>
      <c r="K3258" s="2">
        <f t="shared" si="657"/>
        <v>72741.734378192457</v>
      </c>
      <c r="L3258" s="2">
        <f t="shared" si="658"/>
        <v>158080</v>
      </c>
      <c r="M3258" s="2">
        <f t="shared" si="659"/>
        <v>38720</v>
      </c>
      <c r="N3258" s="6">
        <f t="shared" si="660"/>
        <v>1</v>
      </c>
      <c r="O3258" s="2">
        <f t="shared" si="661"/>
        <v>26618.265621807543</v>
      </c>
      <c r="P3258" s="2">
        <f t="shared" si="662"/>
        <v>26618.265621807543</v>
      </c>
    </row>
    <row r="3259" spans="1:16">
      <c r="A3259" s="6">
        <v>5</v>
      </c>
      <c r="B3259" s="6">
        <v>0</v>
      </c>
      <c r="C3259" s="6">
        <v>0</v>
      </c>
      <c r="D3259" s="6">
        <f t="shared" si="650"/>
        <v>5</v>
      </c>
      <c r="E3259" s="5">
        <f t="shared" si="651"/>
        <v>724.72950000000026</v>
      </c>
      <c r="F3259" s="5">
        <f t="shared" si="652"/>
        <v>0</v>
      </c>
      <c r="G3259" s="5">
        <f t="shared" si="653"/>
        <v>0</v>
      </c>
      <c r="H3259" s="5">
        <f t="shared" si="654"/>
        <v>724.72950000000026</v>
      </c>
      <c r="I3259" s="5">
        <f t="shared" si="655"/>
        <v>720</v>
      </c>
      <c r="J3259" s="5">
        <f t="shared" si="656"/>
        <v>4.7295000000002574</v>
      </c>
      <c r="K3259" s="2">
        <f t="shared" si="657"/>
        <v>25082.109375000004</v>
      </c>
      <c r="L3259" s="2">
        <f t="shared" si="658"/>
        <v>44000</v>
      </c>
      <c r="M3259" s="2">
        <f t="shared" si="659"/>
        <v>4400</v>
      </c>
      <c r="N3259" s="6">
        <f t="shared" si="660"/>
        <v>1</v>
      </c>
      <c r="O3259" s="2">
        <f t="shared" si="661"/>
        <v>-5482.1093750000036</v>
      </c>
      <c r="P3259" s="2">
        <f t="shared" si="662"/>
        <v>-5482.1093750000036</v>
      </c>
    </row>
    <row r="3260" spans="1:16">
      <c r="A3260" s="6">
        <v>5</v>
      </c>
      <c r="B3260" s="6">
        <v>0</v>
      </c>
      <c r="C3260" s="6">
        <v>1</v>
      </c>
      <c r="D3260" s="6">
        <f t="shared" si="650"/>
        <v>6</v>
      </c>
      <c r="E3260" s="5">
        <f t="shared" si="651"/>
        <v>724.72950000000026</v>
      </c>
      <c r="F3260" s="5">
        <f t="shared" si="652"/>
        <v>0</v>
      </c>
      <c r="G3260" s="5">
        <f t="shared" si="653"/>
        <v>45.5625</v>
      </c>
      <c r="H3260" s="5">
        <f t="shared" si="654"/>
        <v>770.29200000000026</v>
      </c>
      <c r="I3260" s="5">
        <f t="shared" si="655"/>
        <v>720</v>
      </c>
      <c r="J3260" s="5">
        <f t="shared" si="656"/>
        <v>50.292000000000257</v>
      </c>
      <c r="K3260" s="2">
        <f t="shared" si="657"/>
        <v>25873.125000000004</v>
      </c>
      <c r="L3260" s="2">
        <f t="shared" si="658"/>
        <v>46700</v>
      </c>
      <c r="M3260" s="2">
        <f t="shared" si="659"/>
        <v>5280</v>
      </c>
      <c r="N3260" s="6">
        <f t="shared" si="660"/>
        <v>1</v>
      </c>
      <c r="O3260" s="2">
        <f t="shared" si="661"/>
        <v>-4453.1250000000036</v>
      </c>
      <c r="P3260" s="2">
        <f t="shared" si="662"/>
        <v>-4453.1250000000036</v>
      </c>
    </row>
    <row r="3261" spans="1:16">
      <c r="A3261" s="6">
        <v>5</v>
      </c>
      <c r="B3261" s="6">
        <v>0</v>
      </c>
      <c r="C3261" s="6">
        <v>2</v>
      </c>
      <c r="D3261" s="6">
        <f t="shared" si="650"/>
        <v>7</v>
      </c>
      <c r="E3261" s="5">
        <f t="shared" si="651"/>
        <v>724.72950000000026</v>
      </c>
      <c r="F3261" s="5">
        <f t="shared" si="652"/>
        <v>0</v>
      </c>
      <c r="G3261" s="5">
        <f t="shared" si="653"/>
        <v>92.264062499999994</v>
      </c>
      <c r="H3261" s="5">
        <f t="shared" si="654"/>
        <v>816.99356250000028</v>
      </c>
      <c r="I3261" s="5">
        <f t="shared" si="655"/>
        <v>720</v>
      </c>
      <c r="J3261" s="5">
        <f t="shared" si="656"/>
        <v>96.99356250000028</v>
      </c>
      <c r="K3261" s="2">
        <f t="shared" si="657"/>
        <v>26683.916015625004</v>
      </c>
      <c r="L3261" s="2">
        <f t="shared" si="658"/>
        <v>49400</v>
      </c>
      <c r="M3261" s="2">
        <f t="shared" si="659"/>
        <v>6160</v>
      </c>
      <c r="N3261" s="6">
        <f t="shared" si="660"/>
        <v>1</v>
      </c>
      <c r="O3261" s="2">
        <f t="shared" si="661"/>
        <v>-3443.9160156250036</v>
      </c>
      <c r="P3261" s="2">
        <f t="shared" si="662"/>
        <v>-3443.9160156250036</v>
      </c>
    </row>
    <row r="3262" spans="1:16">
      <c r="A3262" s="6">
        <v>5</v>
      </c>
      <c r="B3262" s="6">
        <v>0</v>
      </c>
      <c r="C3262" s="6">
        <v>3</v>
      </c>
      <c r="D3262" s="6">
        <f t="shared" si="650"/>
        <v>8</v>
      </c>
      <c r="E3262" s="5">
        <f t="shared" si="651"/>
        <v>724.72950000000026</v>
      </c>
      <c r="F3262" s="5">
        <f t="shared" si="652"/>
        <v>0</v>
      </c>
      <c r="G3262" s="5">
        <f t="shared" si="653"/>
        <v>140.12604492187498</v>
      </c>
      <c r="H3262" s="5">
        <f t="shared" si="654"/>
        <v>864.85554492187521</v>
      </c>
      <c r="I3262" s="5">
        <f t="shared" si="655"/>
        <v>720</v>
      </c>
      <c r="J3262" s="5">
        <f t="shared" si="656"/>
        <v>144.85554492187521</v>
      </c>
      <c r="K3262" s="2">
        <f t="shared" si="657"/>
        <v>27514.853210449222</v>
      </c>
      <c r="L3262" s="2">
        <f t="shared" si="658"/>
        <v>52100</v>
      </c>
      <c r="M3262" s="2">
        <f t="shared" si="659"/>
        <v>7040</v>
      </c>
      <c r="N3262" s="6">
        <f t="shared" si="660"/>
        <v>1</v>
      </c>
      <c r="O3262" s="2">
        <f t="shared" si="661"/>
        <v>-2454.8532104492224</v>
      </c>
      <c r="P3262" s="2">
        <f t="shared" si="662"/>
        <v>-2454.8532104492224</v>
      </c>
    </row>
    <row r="3263" spans="1:16">
      <c r="A3263" s="6">
        <v>5</v>
      </c>
      <c r="B3263" s="6">
        <v>0</v>
      </c>
      <c r="C3263" s="6">
        <v>4</v>
      </c>
      <c r="D3263" s="6">
        <f t="shared" si="650"/>
        <v>9</v>
      </c>
      <c r="E3263" s="5">
        <f t="shared" si="651"/>
        <v>724.72950000000026</v>
      </c>
      <c r="F3263" s="5">
        <f t="shared" si="652"/>
        <v>0</v>
      </c>
      <c r="G3263" s="5">
        <f t="shared" si="653"/>
        <v>189.17016064453125</v>
      </c>
      <c r="H3263" s="5">
        <f t="shared" si="654"/>
        <v>913.89966064453154</v>
      </c>
      <c r="I3263" s="5">
        <f t="shared" si="655"/>
        <v>720</v>
      </c>
      <c r="J3263" s="5">
        <f t="shared" si="656"/>
        <v>193.89966064453154</v>
      </c>
      <c r="K3263" s="2">
        <f t="shared" si="657"/>
        <v>28366.313552856449</v>
      </c>
      <c r="L3263" s="2">
        <f t="shared" si="658"/>
        <v>54800</v>
      </c>
      <c r="M3263" s="2">
        <f t="shared" si="659"/>
        <v>7920</v>
      </c>
      <c r="N3263" s="6">
        <f t="shared" si="660"/>
        <v>1</v>
      </c>
      <c r="O3263" s="2">
        <f t="shared" si="661"/>
        <v>-1486.313552856449</v>
      </c>
      <c r="P3263" s="2">
        <f t="shared" si="662"/>
        <v>-1486.313552856449</v>
      </c>
    </row>
    <row r="3264" spans="1:16">
      <c r="A3264" s="6">
        <v>5</v>
      </c>
      <c r="B3264" s="6">
        <v>0</v>
      </c>
      <c r="C3264" s="6">
        <v>5</v>
      </c>
      <c r="D3264" s="6">
        <f t="shared" si="650"/>
        <v>10</v>
      </c>
      <c r="E3264" s="5">
        <f t="shared" si="651"/>
        <v>724.72950000000026</v>
      </c>
      <c r="F3264" s="5">
        <f t="shared" si="652"/>
        <v>0</v>
      </c>
      <c r="G3264" s="5">
        <f t="shared" si="653"/>
        <v>239.41848456573481</v>
      </c>
      <c r="H3264" s="5">
        <f t="shared" si="654"/>
        <v>964.1479845657351</v>
      </c>
      <c r="I3264" s="5">
        <f t="shared" si="655"/>
        <v>720</v>
      </c>
      <c r="J3264" s="5">
        <f t="shared" si="656"/>
        <v>244.1479845657351</v>
      </c>
      <c r="K3264" s="2">
        <f t="shared" si="657"/>
        <v>29238.680287599567</v>
      </c>
      <c r="L3264" s="2">
        <f t="shared" si="658"/>
        <v>57500</v>
      </c>
      <c r="M3264" s="2">
        <f t="shared" si="659"/>
        <v>8800</v>
      </c>
      <c r="N3264" s="6">
        <f t="shared" si="660"/>
        <v>1</v>
      </c>
      <c r="O3264" s="2">
        <f t="shared" si="661"/>
        <v>-538.68028759956724</v>
      </c>
      <c r="P3264" s="2">
        <f t="shared" si="662"/>
        <v>-538.68028759956724</v>
      </c>
    </row>
    <row r="3265" spans="1:16">
      <c r="A3265" s="6">
        <v>5</v>
      </c>
      <c r="B3265" s="6">
        <v>0</v>
      </c>
      <c r="C3265" s="6">
        <v>6</v>
      </c>
      <c r="D3265" s="6">
        <f t="shared" si="650"/>
        <v>11</v>
      </c>
      <c r="E3265" s="5">
        <f t="shared" si="651"/>
        <v>724.72950000000026</v>
      </c>
      <c r="F3265" s="5">
        <f t="shared" si="652"/>
        <v>0</v>
      </c>
      <c r="G3265" s="5">
        <f t="shared" si="653"/>
        <v>290.89345874736784</v>
      </c>
      <c r="H3265" s="5">
        <f t="shared" si="654"/>
        <v>1015.6229587473681</v>
      </c>
      <c r="I3265" s="5">
        <f t="shared" si="655"/>
        <v>720</v>
      </c>
      <c r="J3265" s="5">
        <f t="shared" si="656"/>
        <v>295.6229587473681</v>
      </c>
      <c r="K3265" s="2">
        <f t="shared" si="657"/>
        <v>30132.343033808473</v>
      </c>
      <c r="L3265" s="2">
        <f t="shared" si="658"/>
        <v>60200</v>
      </c>
      <c r="M3265" s="2">
        <f t="shared" si="659"/>
        <v>9680</v>
      </c>
      <c r="N3265" s="6">
        <f t="shared" si="660"/>
        <v>1</v>
      </c>
      <c r="O3265" s="2">
        <f t="shared" si="661"/>
        <v>387.65696619152732</v>
      </c>
      <c r="P3265" s="2">
        <f t="shared" si="662"/>
        <v>387.65696619152732</v>
      </c>
    </row>
    <row r="3266" spans="1:16">
      <c r="A3266" s="6">
        <v>5</v>
      </c>
      <c r="B3266" s="6">
        <v>0</v>
      </c>
      <c r="C3266" s="6">
        <v>7</v>
      </c>
      <c r="D3266" s="6">
        <f t="shared" si="650"/>
        <v>12</v>
      </c>
      <c r="E3266" s="5">
        <f t="shared" si="651"/>
        <v>724.72950000000026</v>
      </c>
      <c r="F3266" s="5">
        <f t="shared" si="652"/>
        <v>0</v>
      </c>
      <c r="G3266" s="5">
        <f t="shared" si="653"/>
        <v>343.61789814532818</v>
      </c>
      <c r="H3266" s="5">
        <f t="shared" si="654"/>
        <v>1068.3473981453285</v>
      </c>
      <c r="I3266" s="5">
        <f t="shared" si="655"/>
        <v>720</v>
      </c>
      <c r="J3266" s="5">
        <f t="shared" si="656"/>
        <v>348.3473981453285</v>
      </c>
      <c r="K3266" s="2">
        <f t="shared" si="657"/>
        <v>31047.69788446751</v>
      </c>
      <c r="L3266" s="2">
        <f t="shared" si="658"/>
        <v>62900</v>
      </c>
      <c r="M3266" s="2">
        <f t="shared" si="659"/>
        <v>10560</v>
      </c>
      <c r="N3266" s="6">
        <f t="shared" si="660"/>
        <v>1</v>
      </c>
      <c r="O3266" s="2">
        <f t="shared" si="661"/>
        <v>1292.3021155324896</v>
      </c>
      <c r="P3266" s="2">
        <f t="shared" si="662"/>
        <v>1292.3021155324896</v>
      </c>
    </row>
    <row r="3267" spans="1:16">
      <c r="A3267" s="6">
        <v>5</v>
      </c>
      <c r="B3267" s="6">
        <v>0</v>
      </c>
      <c r="C3267" s="6">
        <v>8</v>
      </c>
      <c r="D3267" s="6">
        <f t="shared" si="650"/>
        <v>13</v>
      </c>
      <c r="E3267" s="5">
        <f t="shared" si="651"/>
        <v>724.72950000000026</v>
      </c>
      <c r="F3267" s="5">
        <f t="shared" si="652"/>
        <v>0</v>
      </c>
      <c r="G3267" s="5">
        <f t="shared" si="653"/>
        <v>397.61499642530839</v>
      </c>
      <c r="H3267" s="5">
        <f t="shared" si="654"/>
        <v>1122.3444964253085</v>
      </c>
      <c r="I3267" s="5">
        <f t="shared" si="655"/>
        <v>720</v>
      </c>
      <c r="J3267" s="5">
        <f t="shared" si="656"/>
        <v>402.34449642530853</v>
      </c>
      <c r="K3267" s="2">
        <f t="shared" si="657"/>
        <v>31985.14750738383</v>
      </c>
      <c r="L3267" s="2">
        <f t="shared" si="658"/>
        <v>65600</v>
      </c>
      <c r="M3267" s="2">
        <f t="shared" si="659"/>
        <v>11440</v>
      </c>
      <c r="N3267" s="6">
        <f t="shared" si="660"/>
        <v>1</v>
      </c>
      <c r="O3267" s="2">
        <f t="shared" si="661"/>
        <v>2174.8524926161699</v>
      </c>
      <c r="P3267" s="2">
        <f t="shared" si="662"/>
        <v>2174.8524926161699</v>
      </c>
    </row>
    <row r="3268" spans="1:16">
      <c r="A3268" s="6">
        <v>5</v>
      </c>
      <c r="B3268" s="6">
        <v>0</v>
      </c>
      <c r="C3268" s="6">
        <v>9</v>
      </c>
      <c r="D3268" s="6">
        <f t="shared" ref="D3268:D3331" si="663">A3268+B3268+C3268</f>
        <v>14</v>
      </c>
      <c r="E3268" s="5">
        <f t="shared" ref="E3268:E3331" si="664">IF(A3268=0,0,A3268*LABOR_HRS_WK_TOM*SEASON_WEEKS*(1+DIM_PCT_TOM)^A3268)</f>
        <v>724.72950000000026</v>
      </c>
      <c r="F3268" s="5">
        <f t="shared" ref="F3268:F3331" si="665">IF(B3268=0,0,B3268*LABOR_HRS_WK_CAR*SEASON_WEEKS*(1+DIM_PCT_CAR)^B3268)</f>
        <v>0</v>
      </c>
      <c r="G3268" s="5">
        <f t="shared" ref="G3268:G3331" si="666">IF(C3268=0,0,C3268*LABOR_HRS_WK_MES*SEASON_WEEKS*(1+DIM_PCT_MES)^C3268)</f>
        <v>452.90833186570285</v>
      </c>
      <c r="H3268" s="5">
        <f t="shared" ref="H3268:H3331" si="667">E3268+F3268+G3268</f>
        <v>1177.637831865703</v>
      </c>
      <c r="I3268" s="5">
        <f t="shared" ref="I3268:I3331" si="668">MIN(H3268,FARMER_HRS)</f>
        <v>720</v>
      </c>
      <c r="J3268" s="5">
        <f t="shared" ref="J3268:J3331" si="669">MAX(0,H3268-FARMER_HRS)</f>
        <v>457.63783186570299</v>
      </c>
      <c r="K3268" s="2">
        <f t="shared" ref="K3268:K3331" si="670">I3268*FARMER_RATE+J3268*TEMP_WORKER_RATE</f>
        <v>32945.101247668455</v>
      </c>
      <c r="L3268" s="2">
        <f t="shared" ref="L3268:L3331" si="671">A3268*PRICE_TOM+B3268*PRICE_CAR+C3268*PRICE_MES</f>
        <v>68300</v>
      </c>
      <c r="M3268" s="2">
        <f t="shared" ref="M3268:M3331" si="672">A3268*FERT_BED_TOM+B3268*FERT_BED_CAR+C3268*FERT_BED_MES</f>
        <v>12320</v>
      </c>
      <c r="N3268" s="6">
        <f t="shared" ref="N3268:N3331" si="673">IF(AND(D3268&lt;=TOTAL_BEDS,J3268&lt;=TEMP_WORKER_MAX*TEMP_WORKER_HRS),1,0)</f>
        <v>1</v>
      </c>
      <c r="O3268" s="2">
        <f t="shared" ref="O3268:O3331" si="674">L3268-M3268-K3268-FIXED_COSTS</f>
        <v>3034.8987523315445</v>
      </c>
      <c r="P3268" s="2">
        <f t="shared" ref="P3268:P3331" si="675">IF(N3268=1,O3268,"")</f>
        <v>3034.8987523315445</v>
      </c>
    </row>
    <row r="3269" spans="1:16">
      <c r="A3269" s="6">
        <v>5</v>
      </c>
      <c r="B3269" s="6">
        <v>0</v>
      </c>
      <c r="C3269" s="6">
        <v>10</v>
      </c>
      <c r="D3269" s="6">
        <f t="shared" si="663"/>
        <v>15</v>
      </c>
      <c r="E3269" s="5">
        <f t="shared" si="664"/>
        <v>724.72950000000026</v>
      </c>
      <c r="F3269" s="5">
        <f t="shared" si="665"/>
        <v>0</v>
      </c>
      <c r="G3269" s="5">
        <f t="shared" si="666"/>
        <v>509.52187334891573</v>
      </c>
      <c r="H3269" s="5">
        <f t="shared" si="667"/>
        <v>1234.2513733489159</v>
      </c>
      <c r="I3269" s="5">
        <f t="shared" si="668"/>
        <v>720</v>
      </c>
      <c r="J3269" s="5">
        <f t="shared" si="669"/>
        <v>514.25137334891588</v>
      </c>
      <c r="K3269" s="2">
        <f t="shared" si="670"/>
        <v>33927.975231752011</v>
      </c>
      <c r="L3269" s="2">
        <f t="shared" si="671"/>
        <v>71000</v>
      </c>
      <c r="M3269" s="2">
        <f t="shared" si="672"/>
        <v>13200</v>
      </c>
      <c r="N3269" s="6">
        <f t="shared" si="673"/>
        <v>1</v>
      </c>
      <c r="O3269" s="2">
        <f t="shared" si="674"/>
        <v>3872.0247682479894</v>
      </c>
      <c r="P3269" s="2">
        <f t="shared" si="675"/>
        <v>3872.0247682479894</v>
      </c>
    </row>
    <row r="3270" spans="1:16">
      <c r="A3270" s="6">
        <v>5</v>
      </c>
      <c r="B3270" s="6">
        <v>0</v>
      </c>
      <c r="C3270" s="6">
        <v>11</v>
      </c>
      <c r="D3270" s="6">
        <f t="shared" si="663"/>
        <v>16</v>
      </c>
      <c r="E3270" s="5">
        <f t="shared" si="664"/>
        <v>724.72950000000026</v>
      </c>
      <c r="F3270" s="5">
        <f t="shared" si="665"/>
        <v>0</v>
      </c>
      <c r="G3270" s="5">
        <f t="shared" si="666"/>
        <v>567.47998644235474</v>
      </c>
      <c r="H3270" s="5">
        <f t="shared" si="667"/>
        <v>1292.209486442355</v>
      </c>
      <c r="I3270" s="5">
        <f t="shared" si="668"/>
        <v>720</v>
      </c>
      <c r="J3270" s="5">
        <f t="shared" si="669"/>
        <v>572.209486442355</v>
      </c>
      <c r="K3270" s="2">
        <f t="shared" si="670"/>
        <v>34934.192472957555</v>
      </c>
      <c r="L3270" s="2">
        <f t="shared" si="671"/>
        <v>73700</v>
      </c>
      <c r="M3270" s="2">
        <f t="shared" si="672"/>
        <v>14080</v>
      </c>
      <c r="N3270" s="6">
        <f t="shared" si="673"/>
        <v>1</v>
      </c>
      <c r="O3270" s="2">
        <f t="shared" si="674"/>
        <v>4685.8075270424451</v>
      </c>
      <c r="P3270" s="2">
        <f t="shared" si="675"/>
        <v>4685.8075270424451</v>
      </c>
    </row>
    <row r="3271" spans="1:16">
      <c r="A3271" s="6">
        <v>5</v>
      </c>
      <c r="B3271" s="6">
        <v>0</v>
      </c>
      <c r="C3271" s="6">
        <v>12</v>
      </c>
      <c r="D3271" s="6">
        <f t="shared" si="663"/>
        <v>17</v>
      </c>
      <c r="E3271" s="5">
        <f t="shared" si="664"/>
        <v>724.72950000000026</v>
      </c>
      <c r="F3271" s="5">
        <f t="shared" si="665"/>
        <v>0</v>
      </c>
      <c r="G3271" s="5">
        <f t="shared" si="666"/>
        <v>626.80743957041921</v>
      </c>
      <c r="H3271" s="5">
        <f t="shared" si="667"/>
        <v>1351.5369395704195</v>
      </c>
      <c r="I3271" s="5">
        <f t="shared" si="668"/>
        <v>720</v>
      </c>
      <c r="J3271" s="5">
        <f t="shared" si="669"/>
        <v>631.53693957041946</v>
      </c>
      <c r="K3271" s="2">
        <f t="shared" si="670"/>
        <v>35964.182978653116</v>
      </c>
      <c r="L3271" s="2">
        <f t="shared" si="671"/>
        <v>76400</v>
      </c>
      <c r="M3271" s="2">
        <f t="shared" si="672"/>
        <v>14960</v>
      </c>
      <c r="N3271" s="6">
        <f t="shared" si="673"/>
        <v>1</v>
      </c>
      <c r="O3271" s="2">
        <f t="shared" si="674"/>
        <v>5475.8170213468838</v>
      </c>
      <c r="P3271" s="2">
        <f t="shared" si="675"/>
        <v>5475.8170213468838</v>
      </c>
    </row>
    <row r="3272" spans="1:16">
      <c r="A3272" s="6">
        <v>5</v>
      </c>
      <c r="B3272" s="6">
        <v>0</v>
      </c>
      <c r="C3272" s="6">
        <v>13</v>
      </c>
      <c r="D3272" s="6">
        <f t="shared" si="663"/>
        <v>18</v>
      </c>
      <c r="E3272" s="5">
        <f t="shared" si="664"/>
        <v>724.72950000000026</v>
      </c>
      <c r="F3272" s="5">
        <f t="shared" si="665"/>
        <v>0</v>
      </c>
      <c r="G3272" s="5">
        <f t="shared" si="666"/>
        <v>687.52941027880343</v>
      </c>
      <c r="H3272" s="5">
        <f t="shared" si="667"/>
        <v>1412.2589102788038</v>
      </c>
      <c r="I3272" s="5">
        <f t="shared" si="668"/>
        <v>720</v>
      </c>
      <c r="J3272" s="5">
        <f t="shared" si="669"/>
        <v>692.2589102788038</v>
      </c>
      <c r="K3272" s="2">
        <f t="shared" si="670"/>
        <v>37018.383859007008</v>
      </c>
      <c r="L3272" s="2">
        <f t="shared" si="671"/>
        <v>79100</v>
      </c>
      <c r="M3272" s="2">
        <f t="shared" si="672"/>
        <v>15840</v>
      </c>
      <c r="N3272" s="6">
        <f t="shared" si="673"/>
        <v>1</v>
      </c>
      <c r="O3272" s="2">
        <f t="shared" si="674"/>
        <v>6241.6161409929919</v>
      </c>
      <c r="P3272" s="2">
        <f t="shared" si="675"/>
        <v>6241.6161409929919</v>
      </c>
    </row>
    <row r="3273" spans="1:16">
      <c r="A3273" s="6">
        <v>5</v>
      </c>
      <c r="B3273" s="6">
        <v>0</v>
      </c>
      <c r="C3273" s="6">
        <v>14</v>
      </c>
      <c r="D3273" s="6">
        <f t="shared" si="663"/>
        <v>19</v>
      </c>
      <c r="E3273" s="5">
        <f t="shared" si="664"/>
        <v>724.72950000000026</v>
      </c>
      <c r="F3273" s="5">
        <f t="shared" si="665"/>
        <v>0</v>
      </c>
      <c r="G3273" s="5">
        <f t="shared" si="666"/>
        <v>749.67149159246469</v>
      </c>
      <c r="H3273" s="5">
        <f t="shared" si="667"/>
        <v>1474.4009915924648</v>
      </c>
      <c r="I3273" s="5">
        <f t="shared" si="668"/>
        <v>720</v>
      </c>
      <c r="J3273" s="5">
        <f t="shared" si="669"/>
        <v>754.40099159246483</v>
      </c>
      <c r="K3273" s="2">
        <f t="shared" si="670"/>
        <v>38097.239437369179</v>
      </c>
      <c r="L3273" s="2">
        <f t="shared" si="671"/>
        <v>81800</v>
      </c>
      <c r="M3273" s="2">
        <f t="shared" si="672"/>
        <v>16720</v>
      </c>
      <c r="N3273" s="6">
        <f t="shared" si="673"/>
        <v>1</v>
      </c>
      <c r="O3273" s="2">
        <f t="shared" si="674"/>
        <v>6982.7605626308214</v>
      </c>
      <c r="P3273" s="2">
        <f t="shared" si="675"/>
        <v>6982.7605626308214</v>
      </c>
    </row>
    <row r="3274" spans="1:16">
      <c r="A3274" s="6">
        <v>5</v>
      </c>
      <c r="B3274" s="6">
        <v>0</v>
      </c>
      <c r="C3274" s="6">
        <v>15</v>
      </c>
      <c r="D3274" s="6">
        <f t="shared" si="663"/>
        <v>20</v>
      </c>
      <c r="E3274" s="5">
        <f t="shared" si="664"/>
        <v>724.72950000000026</v>
      </c>
      <c r="F3274" s="5">
        <f t="shared" si="665"/>
        <v>0</v>
      </c>
      <c r="G3274" s="5">
        <f t="shared" si="666"/>
        <v>813.25969846861108</v>
      </c>
      <c r="H3274" s="5">
        <f t="shared" si="667"/>
        <v>1537.9891984686114</v>
      </c>
      <c r="I3274" s="5">
        <f t="shared" si="668"/>
        <v>720</v>
      </c>
      <c r="J3274" s="5">
        <f t="shared" si="669"/>
        <v>817.98919846861145</v>
      </c>
      <c r="K3274" s="2">
        <f t="shared" si="670"/>
        <v>39201.201362302279</v>
      </c>
      <c r="L3274" s="2">
        <f t="shared" si="671"/>
        <v>84500</v>
      </c>
      <c r="M3274" s="2">
        <f t="shared" si="672"/>
        <v>17600</v>
      </c>
      <c r="N3274" s="6">
        <f t="shared" si="673"/>
        <v>1</v>
      </c>
      <c r="O3274" s="2">
        <f t="shared" si="674"/>
        <v>7698.7986376977206</v>
      </c>
      <c r="P3274" s="2">
        <f t="shared" si="675"/>
        <v>7698.7986376977206</v>
      </c>
    </row>
    <row r="3275" spans="1:16">
      <c r="A3275" s="6">
        <v>5</v>
      </c>
      <c r="B3275" s="6">
        <v>0</v>
      </c>
      <c r="C3275" s="6">
        <v>16</v>
      </c>
      <c r="D3275" s="6">
        <f t="shared" si="663"/>
        <v>21</v>
      </c>
      <c r="E3275" s="5">
        <f t="shared" si="664"/>
        <v>724.72950000000026</v>
      </c>
      <c r="F3275" s="5">
        <f t="shared" si="665"/>
        <v>0</v>
      </c>
      <c r="G3275" s="5">
        <f t="shared" si="666"/>
        <v>878.32047434610013</v>
      </c>
      <c r="H3275" s="5">
        <f t="shared" si="667"/>
        <v>1603.0499743461005</v>
      </c>
      <c r="I3275" s="5">
        <f t="shared" si="668"/>
        <v>720</v>
      </c>
      <c r="J3275" s="5">
        <f t="shared" si="669"/>
        <v>883.0499743461005</v>
      </c>
      <c r="K3275" s="2">
        <f t="shared" si="670"/>
        <v>40330.728721286468</v>
      </c>
      <c r="L3275" s="2">
        <f t="shared" si="671"/>
        <v>87200</v>
      </c>
      <c r="M3275" s="2">
        <f t="shared" si="672"/>
        <v>18480</v>
      </c>
      <c r="N3275" s="6">
        <f t="shared" si="673"/>
        <v>1</v>
      </c>
      <c r="O3275" s="2">
        <f t="shared" si="674"/>
        <v>8389.2712787135315</v>
      </c>
      <c r="P3275" s="2">
        <f t="shared" si="675"/>
        <v>8389.2712787135315</v>
      </c>
    </row>
    <row r="3276" spans="1:16">
      <c r="A3276" s="6">
        <v>5</v>
      </c>
      <c r="B3276" s="6">
        <v>0</v>
      </c>
      <c r="C3276" s="6">
        <v>17</v>
      </c>
      <c r="D3276" s="6">
        <f t="shared" si="663"/>
        <v>22</v>
      </c>
      <c r="E3276" s="5">
        <f t="shared" si="664"/>
        <v>724.72950000000026</v>
      </c>
      <c r="F3276" s="5">
        <f t="shared" si="665"/>
        <v>0</v>
      </c>
      <c r="G3276" s="5">
        <f t="shared" si="666"/>
        <v>944.88069779264049</v>
      </c>
      <c r="H3276" s="5">
        <f t="shared" si="667"/>
        <v>1669.6101977926407</v>
      </c>
      <c r="I3276" s="5">
        <f t="shared" si="668"/>
        <v>720</v>
      </c>
      <c r="J3276" s="5">
        <f t="shared" si="669"/>
        <v>949.61019779264075</v>
      </c>
      <c r="K3276" s="2">
        <f t="shared" si="670"/>
        <v>41486.288156122231</v>
      </c>
      <c r="L3276" s="2">
        <f t="shared" si="671"/>
        <v>89900</v>
      </c>
      <c r="M3276" s="2">
        <f t="shared" si="672"/>
        <v>19360</v>
      </c>
      <c r="N3276" s="6">
        <f t="shared" si="673"/>
        <v>1</v>
      </c>
      <c r="O3276" s="2">
        <f t="shared" si="674"/>
        <v>9053.7118438777688</v>
      </c>
      <c r="P3276" s="2">
        <f t="shared" si="675"/>
        <v>9053.7118438777688</v>
      </c>
    </row>
    <row r="3277" spans="1:16">
      <c r="A3277" s="6">
        <v>5</v>
      </c>
      <c r="B3277" s="6">
        <v>0</v>
      </c>
      <c r="C3277" s="6">
        <v>18</v>
      </c>
      <c r="D3277" s="6">
        <f t="shared" si="663"/>
        <v>23</v>
      </c>
      <c r="E3277" s="5">
        <f t="shared" si="664"/>
        <v>724.72950000000026</v>
      </c>
      <c r="F3277" s="5">
        <f t="shared" si="665"/>
        <v>0</v>
      </c>
      <c r="G3277" s="5">
        <f t="shared" si="666"/>
        <v>1012.9676892512279</v>
      </c>
      <c r="H3277" s="5">
        <f t="shared" si="667"/>
        <v>1737.6971892512281</v>
      </c>
      <c r="I3277" s="5">
        <f t="shared" si="668"/>
        <v>720</v>
      </c>
      <c r="J3277" s="5">
        <f t="shared" si="669"/>
        <v>1017.6971892512281</v>
      </c>
      <c r="K3277" s="2">
        <f t="shared" si="670"/>
        <v>42668.353980056039</v>
      </c>
      <c r="L3277" s="2">
        <f t="shared" si="671"/>
        <v>92600</v>
      </c>
      <c r="M3277" s="2">
        <f t="shared" si="672"/>
        <v>20240</v>
      </c>
      <c r="N3277" s="6">
        <f t="shared" si="673"/>
        <v>1</v>
      </c>
      <c r="O3277" s="2">
        <f t="shared" si="674"/>
        <v>9691.6460199439607</v>
      </c>
      <c r="P3277" s="2">
        <f t="shared" si="675"/>
        <v>9691.6460199439607</v>
      </c>
    </row>
    <row r="3278" spans="1:16">
      <c r="A3278" s="6">
        <v>5</v>
      </c>
      <c r="B3278" s="6">
        <v>0</v>
      </c>
      <c r="C3278" s="6">
        <v>19</v>
      </c>
      <c r="D3278" s="6">
        <f t="shared" si="663"/>
        <v>24</v>
      </c>
      <c r="E3278" s="5">
        <f t="shared" si="664"/>
        <v>724.72950000000026</v>
      </c>
      <c r="F3278" s="5">
        <f t="shared" si="665"/>
        <v>0</v>
      </c>
      <c r="G3278" s="5">
        <f t="shared" si="666"/>
        <v>1082.6092178872495</v>
      </c>
      <c r="H3278" s="5">
        <f t="shared" si="667"/>
        <v>1807.3387178872499</v>
      </c>
      <c r="I3278" s="5">
        <f t="shared" si="668"/>
        <v>720</v>
      </c>
      <c r="J3278" s="5">
        <f t="shared" si="669"/>
        <v>1087.3387178872499</v>
      </c>
      <c r="K3278" s="2">
        <f t="shared" si="670"/>
        <v>43877.408296653644</v>
      </c>
      <c r="L3278" s="2">
        <f t="shared" si="671"/>
        <v>95300</v>
      </c>
      <c r="M3278" s="2">
        <f t="shared" si="672"/>
        <v>21120</v>
      </c>
      <c r="N3278" s="6">
        <f t="shared" si="673"/>
        <v>1</v>
      </c>
      <c r="O3278" s="2">
        <f t="shared" si="674"/>
        <v>10302.591703346356</v>
      </c>
      <c r="P3278" s="2">
        <f t="shared" si="675"/>
        <v>10302.591703346356</v>
      </c>
    </row>
    <row r="3279" spans="1:16">
      <c r="A3279" s="6">
        <v>5</v>
      </c>
      <c r="B3279" s="6">
        <v>0</v>
      </c>
      <c r="C3279" s="6">
        <v>20</v>
      </c>
      <c r="D3279" s="6">
        <f t="shared" si="663"/>
        <v>25</v>
      </c>
      <c r="E3279" s="5">
        <f t="shared" si="664"/>
        <v>724.72950000000026</v>
      </c>
      <c r="F3279" s="5">
        <f t="shared" si="665"/>
        <v>0</v>
      </c>
      <c r="G3279" s="5">
        <f t="shared" si="666"/>
        <v>1153.8335085377266</v>
      </c>
      <c r="H3279" s="5">
        <f t="shared" si="667"/>
        <v>1878.563008537727</v>
      </c>
      <c r="I3279" s="5">
        <f t="shared" si="668"/>
        <v>720</v>
      </c>
      <c r="J3279" s="5">
        <f t="shared" si="669"/>
        <v>1158.563008537727</v>
      </c>
      <c r="K3279" s="2">
        <f t="shared" si="670"/>
        <v>45113.941120446645</v>
      </c>
      <c r="L3279" s="2">
        <f t="shared" si="671"/>
        <v>98000</v>
      </c>
      <c r="M3279" s="2">
        <f t="shared" si="672"/>
        <v>22000</v>
      </c>
      <c r="N3279" s="6">
        <f t="shared" si="673"/>
        <v>1</v>
      </c>
      <c r="O3279" s="2">
        <f t="shared" si="674"/>
        <v>10886.058879553355</v>
      </c>
      <c r="P3279" s="2">
        <f t="shared" si="675"/>
        <v>10886.058879553355</v>
      </c>
    </row>
    <row r="3280" spans="1:16">
      <c r="A3280" s="6">
        <v>5</v>
      </c>
      <c r="B3280" s="6">
        <v>0</v>
      </c>
      <c r="C3280" s="6">
        <v>21</v>
      </c>
      <c r="D3280" s="6">
        <f t="shared" si="663"/>
        <v>26</v>
      </c>
      <c r="E3280" s="5">
        <f t="shared" si="664"/>
        <v>724.72950000000026</v>
      </c>
      <c r="F3280" s="5">
        <f t="shared" si="665"/>
        <v>0</v>
      </c>
      <c r="G3280" s="5">
        <f t="shared" si="666"/>
        <v>1226.6692487641703</v>
      </c>
      <c r="H3280" s="5">
        <f t="shared" si="667"/>
        <v>1951.3987487641707</v>
      </c>
      <c r="I3280" s="5">
        <f t="shared" si="668"/>
        <v>720</v>
      </c>
      <c r="J3280" s="5">
        <f t="shared" si="669"/>
        <v>1231.3987487641707</v>
      </c>
      <c r="K3280" s="2">
        <f t="shared" si="670"/>
        <v>46378.450499377963</v>
      </c>
      <c r="L3280" s="2">
        <f t="shared" si="671"/>
        <v>100700</v>
      </c>
      <c r="M3280" s="2">
        <f t="shared" si="672"/>
        <v>22880</v>
      </c>
      <c r="N3280" s="6">
        <f t="shared" si="673"/>
        <v>1</v>
      </c>
      <c r="O3280" s="2">
        <f t="shared" si="674"/>
        <v>11441.549500622037</v>
      </c>
      <c r="P3280" s="2">
        <f t="shared" si="675"/>
        <v>11441.549500622037</v>
      </c>
    </row>
    <row r="3281" spans="1:16">
      <c r="A3281" s="6">
        <v>5</v>
      </c>
      <c r="B3281" s="6">
        <v>0</v>
      </c>
      <c r="C3281" s="6">
        <v>22</v>
      </c>
      <c r="D3281" s="6">
        <f t="shared" si="663"/>
        <v>27</v>
      </c>
      <c r="E3281" s="5">
        <f t="shared" si="664"/>
        <v>724.72950000000026</v>
      </c>
      <c r="F3281" s="5">
        <f t="shared" si="665"/>
        <v>0</v>
      </c>
      <c r="G3281" s="5">
        <f t="shared" si="666"/>
        <v>1301.1455960105666</v>
      </c>
      <c r="H3281" s="5">
        <f t="shared" si="667"/>
        <v>2025.8750960105667</v>
      </c>
      <c r="I3281" s="5">
        <f t="shared" si="668"/>
        <v>720</v>
      </c>
      <c r="J3281" s="5">
        <f t="shared" si="669"/>
        <v>1305.8750960105667</v>
      </c>
      <c r="K3281" s="2">
        <f t="shared" si="670"/>
        <v>47671.442639072338</v>
      </c>
      <c r="L3281" s="2">
        <f t="shared" si="671"/>
        <v>103400</v>
      </c>
      <c r="M3281" s="2">
        <f t="shared" si="672"/>
        <v>23760</v>
      </c>
      <c r="N3281" s="6">
        <f t="shared" si="673"/>
        <v>1</v>
      </c>
      <c r="O3281" s="2">
        <f t="shared" si="674"/>
        <v>11968.557360927662</v>
      </c>
      <c r="P3281" s="2">
        <f t="shared" si="675"/>
        <v>11968.557360927662</v>
      </c>
    </row>
    <row r="3282" spans="1:16">
      <c r="A3282" s="6">
        <v>5</v>
      </c>
      <c r="B3282" s="6">
        <v>0</v>
      </c>
      <c r="C3282" s="6">
        <v>23</v>
      </c>
      <c r="D3282" s="6">
        <f t="shared" si="663"/>
        <v>28</v>
      </c>
      <c r="E3282" s="5">
        <f t="shared" si="664"/>
        <v>724.72950000000026</v>
      </c>
      <c r="F3282" s="5">
        <f t="shared" si="665"/>
        <v>0</v>
      </c>
      <c r="G3282" s="5">
        <f t="shared" si="666"/>
        <v>1377.292184868003</v>
      </c>
      <c r="H3282" s="5">
        <f t="shared" si="667"/>
        <v>2102.0216848680034</v>
      </c>
      <c r="I3282" s="5">
        <f t="shared" si="668"/>
        <v>720</v>
      </c>
      <c r="J3282" s="5">
        <f t="shared" si="669"/>
        <v>1382.0216848680034</v>
      </c>
      <c r="K3282" s="2">
        <f t="shared" si="670"/>
        <v>48993.432028958392</v>
      </c>
      <c r="L3282" s="2">
        <f t="shared" si="671"/>
        <v>106100</v>
      </c>
      <c r="M3282" s="2">
        <f t="shared" si="672"/>
        <v>24640</v>
      </c>
      <c r="N3282" s="6">
        <f t="shared" si="673"/>
        <v>1</v>
      </c>
      <c r="O3282" s="2">
        <f t="shared" si="674"/>
        <v>12466.567971041608</v>
      </c>
      <c r="P3282" s="2">
        <f t="shared" si="675"/>
        <v>12466.567971041608</v>
      </c>
    </row>
    <row r="3283" spans="1:16">
      <c r="A3283" s="6">
        <v>5</v>
      </c>
      <c r="B3283" s="6">
        <v>0</v>
      </c>
      <c r="C3283" s="6">
        <v>24</v>
      </c>
      <c r="D3283" s="6">
        <f t="shared" si="663"/>
        <v>29</v>
      </c>
      <c r="E3283" s="5">
        <f t="shared" si="664"/>
        <v>724.72950000000026</v>
      </c>
      <c r="F3283" s="5">
        <f t="shared" si="665"/>
        <v>0</v>
      </c>
      <c r="G3283" s="5">
        <f t="shared" si="666"/>
        <v>1455.1391344474989</v>
      </c>
      <c r="H3283" s="5">
        <f t="shared" si="667"/>
        <v>2179.8686344474991</v>
      </c>
      <c r="I3283" s="5">
        <f t="shared" si="668"/>
        <v>720</v>
      </c>
      <c r="J3283" s="5">
        <f t="shared" si="669"/>
        <v>1459.8686344474991</v>
      </c>
      <c r="K3283" s="2">
        <f t="shared" si="670"/>
        <v>50344.941570269082</v>
      </c>
      <c r="L3283" s="2">
        <f t="shared" si="671"/>
        <v>108800</v>
      </c>
      <c r="M3283" s="2">
        <f t="shared" si="672"/>
        <v>25520</v>
      </c>
      <c r="N3283" s="6">
        <f t="shared" si="673"/>
        <v>1</v>
      </c>
      <c r="O3283" s="2">
        <f t="shared" si="674"/>
        <v>12935.058429730918</v>
      </c>
      <c r="P3283" s="2">
        <f t="shared" si="675"/>
        <v>12935.058429730918</v>
      </c>
    </row>
    <row r="3284" spans="1:16">
      <c r="A3284" s="6">
        <v>5</v>
      </c>
      <c r="B3284" s="6">
        <v>0</v>
      </c>
      <c r="C3284" s="6">
        <v>25</v>
      </c>
      <c r="D3284" s="6">
        <f t="shared" si="663"/>
        <v>30</v>
      </c>
      <c r="E3284" s="5">
        <f t="shared" si="664"/>
        <v>724.72950000000026</v>
      </c>
      <c r="F3284" s="5">
        <f t="shared" si="665"/>
        <v>0</v>
      </c>
      <c r="G3284" s="5">
        <f t="shared" si="666"/>
        <v>1534.7170558625965</v>
      </c>
      <c r="H3284" s="5">
        <f t="shared" si="667"/>
        <v>2259.4465558625966</v>
      </c>
      <c r="I3284" s="5">
        <f t="shared" si="668"/>
        <v>720</v>
      </c>
      <c r="J3284" s="5">
        <f t="shared" si="669"/>
        <v>1539.4465558625966</v>
      </c>
      <c r="K3284" s="2">
        <f t="shared" si="670"/>
        <v>51726.50270594786</v>
      </c>
      <c r="L3284" s="2">
        <f t="shared" si="671"/>
        <v>111500</v>
      </c>
      <c r="M3284" s="2">
        <f t="shared" si="672"/>
        <v>26400</v>
      </c>
      <c r="N3284" s="6">
        <f t="shared" si="673"/>
        <v>1</v>
      </c>
      <c r="O3284" s="2">
        <f t="shared" si="674"/>
        <v>13373.49729405214</v>
      </c>
      <c r="P3284" s="2">
        <f t="shared" si="675"/>
        <v>13373.49729405214</v>
      </c>
    </row>
    <row r="3285" spans="1:16">
      <c r="A3285" s="6">
        <v>5</v>
      </c>
      <c r="B3285" s="6">
        <v>0</v>
      </c>
      <c r="C3285" s="6">
        <v>26</v>
      </c>
      <c r="D3285" s="6">
        <f t="shared" si="663"/>
        <v>31</v>
      </c>
      <c r="E3285" s="5">
        <f t="shared" si="664"/>
        <v>724.72950000000026</v>
      </c>
      <c r="F3285" s="5">
        <f t="shared" si="665"/>
        <v>0</v>
      </c>
      <c r="G3285" s="5">
        <f t="shared" si="666"/>
        <v>1616.0570598233144</v>
      </c>
      <c r="H3285" s="5">
        <f t="shared" si="667"/>
        <v>2340.7865598233147</v>
      </c>
      <c r="I3285" s="5">
        <f t="shared" si="668"/>
        <v>720</v>
      </c>
      <c r="J3285" s="5">
        <f t="shared" si="669"/>
        <v>1620.7865598233147</v>
      </c>
      <c r="K3285" s="2">
        <f t="shared" si="670"/>
        <v>53138.655552488104</v>
      </c>
      <c r="L3285" s="2">
        <f t="shared" si="671"/>
        <v>114200</v>
      </c>
      <c r="M3285" s="2">
        <f t="shared" si="672"/>
        <v>27280</v>
      </c>
      <c r="N3285" s="6">
        <f t="shared" si="673"/>
        <v>1</v>
      </c>
      <c r="O3285" s="2">
        <f t="shared" si="674"/>
        <v>13781.344447511896</v>
      </c>
      <c r="P3285" s="2">
        <f t="shared" si="675"/>
        <v>13781.344447511896</v>
      </c>
    </row>
    <row r="3286" spans="1:16">
      <c r="A3286" s="6">
        <v>5</v>
      </c>
      <c r="B3286" s="6">
        <v>0</v>
      </c>
      <c r="C3286" s="6">
        <v>27</v>
      </c>
      <c r="D3286" s="6">
        <f t="shared" si="663"/>
        <v>32</v>
      </c>
      <c r="E3286" s="5">
        <f t="shared" si="664"/>
        <v>724.72950000000026</v>
      </c>
      <c r="F3286" s="5">
        <f t="shared" si="665"/>
        <v>0</v>
      </c>
      <c r="G3286" s="5">
        <f t="shared" si="666"/>
        <v>1699.1907643430709</v>
      </c>
      <c r="H3286" s="5">
        <f t="shared" si="667"/>
        <v>2423.9202643430713</v>
      </c>
      <c r="I3286" s="5">
        <f t="shared" si="668"/>
        <v>720</v>
      </c>
      <c r="J3286" s="5">
        <f t="shared" si="669"/>
        <v>1703.9202643430713</v>
      </c>
      <c r="K3286" s="2">
        <f t="shared" si="670"/>
        <v>54581.949033733879</v>
      </c>
      <c r="L3286" s="2">
        <f t="shared" si="671"/>
        <v>116900</v>
      </c>
      <c r="M3286" s="2">
        <f t="shared" si="672"/>
        <v>28160</v>
      </c>
      <c r="N3286" s="6">
        <f t="shared" si="673"/>
        <v>1</v>
      </c>
      <c r="O3286" s="2">
        <f t="shared" si="674"/>
        <v>14158.050966266121</v>
      </c>
      <c r="P3286" s="2">
        <f t="shared" si="675"/>
        <v>14158.050966266121</v>
      </c>
    </row>
    <row r="3287" spans="1:16">
      <c r="A3287" s="6">
        <v>5</v>
      </c>
      <c r="B3287" s="6">
        <v>0</v>
      </c>
      <c r="C3287" s="6">
        <v>28</v>
      </c>
      <c r="D3287" s="6">
        <f t="shared" si="663"/>
        <v>33</v>
      </c>
      <c r="E3287" s="5">
        <f t="shared" si="664"/>
        <v>724.72950000000026</v>
      </c>
      <c r="F3287" s="5">
        <f t="shared" si="665"/>
        <v>0</v>
      </c>
      <c r="G3287" s="5">
        <f t="shared" si="666"/>
        <v>1784.1503025602246</v>
      </c>
      <c r="H3287" s="5">
        <f t="shared" si="667"/>
        <v>2508.879802560225</v>
      </c>
      <c r="I3287" s="5">
        <f t="shared" si="668"/>
        <v>720</v>
      </c>
      <c r="J3287" s="5">
        <f t="shared" si="669"/>
        <v>1788.879802560225</v>
      </c>
      <c r="K3287" s="2">
        <f t="shared" si="670"/>
        <v>56056.941016670571</v>
      </c>
      <c r="L3287" s="2">
        <f t="shared" si="671"/>
        <v>119600</v>
      </c>
      <c r="M3287" s="2">
        <f t="shared" si="672"/>
        <v>29040</v>
      </c>
      <c r="N3287" s="6">
        <f t="shared" si="673"/>
        <v>1</v>
      </c>
      <c r="O3287" s="2">
        <f t="shared" si="674"/>
        <v>14503.058983329429</v>
      </c>
      <c r="P3287" s="2">
        <f t="shared" si="675"/>
        <v>14503.058983329429</v>
      </c>
    </row>
    <row r="3288" spans="1:16">
      <c r="A3288" s="6">
        <v>5</v>
      </c>
      <c r="B3288" s="6">
        <v>0</v>
      </c>
      <c r="C3288" s="6">
        <v>29</v>
      </c>
      <c r="D3288" s="6">
        <f t="shared" si="663"/>
        <v>34</v>
      </c>
      <c r="E3288" s="5">
        <f t="shared" si="664"/>
        <v>724.72950000000026</v>
      </c>
      <c r="F3288" s="5">
        <f t="shared" si="665"/>
        <v>0</v>
      </c>
      <c r="G3288" s="5">
        <f t="shared" si="666"/>
        <v>1870.9683306758782</v>
      </c>
      <c r="H3288" s="5">
        <f t="shared" si="667"/>
        <v>2595.6978306758783</v>
      </c>
      <c r="I3288" s="5">
        <f t="shared" si="668"/>
        <v>720</v>
      </c>
      <c r="J3288" s="5">
        <f t="shared" si="669"/>
        <v>1875.6978306758783</v>
      </c>
      <c r="K3288" s="2">
        <f t="shared" si="670"/>
        <v>57564.198449233998</v>
      </c>
      <c r="L3288" s="2">
        <f t="shared" si="671"/>
        <v>122300</v>
      </c>
      <c r="M3288" s="2">
        <f t="shared" si="672"/>
        <v>29920</v>
      </c>
      <c r="N3288" s="6">
        <f t="shared" si="673"/>
        <v>1</v>
      </c>
      <c r="O3288" s="2">
        <f t="shared" si="674"/>
        <v>14815.801550766002</v>
      </c>
      <c r="P3288" s="2">
        <f t="shared" si="675"/>
        <v>14815.801550766002</v>
      </c>
    </row>
    <row r="3289" spans="1:16">
      <c r="A3289" s="6">
        <v>5</v>
      </c>
      <c r="B3289" s="6">
        <v>0</v>
      </c>
      <c r="C3289" s="6">
        <v>30</v>
      </c>
      <c r="D3289" s="6">
        <f t="shared" si="663"/>
        <v>35</v>
      </c>
      <c r="E3289" s="5">
        <f t="shared" si="664"/>
        <v>724.72950000000026</v>
      </c>
      <c r="F3289" s="5">
        <f t="shared" si="665"/>
        <v>0</v>
      </c>
      <c r="G3289" s="5">
        <f t="shared" si="666"/>
        <v>1959.6780360096488</v>
      </c>
      <c r="H3289" s="5">
        <f t="shared" si="667"/>
        <v>2684.407536009649</v>
      </c>
      <c r="I3289" s="5">
        <f t="shared" si="668"/>
        <v>720</v>
      </c>
      <c r="J3289" s="5">
        <f t="shared" si="669"/>
        <v>1964.407536009649</v>
      </c>
      <c r="K3289" s="2">
        <f t="shared" si="670"/>
        <v>59104.297500167515</v>
      </c>
      <c r="L3289" s="2">
        <f t="shared" si="671"/>
        <v>125000</v>
      </c>
      <c r="M3289" s="2">
        <f t="shared" si="672"/>
        <v>30800</v>
      </c>
      <c r="N3289" s="6">
        <f t="shared" si="673"/>
        <v>1</v>
      </c>
      <c r="O3289" s="2">
        <f t="shared" si="674"/>
        <v>15095.702499832485</v>
      </c>
      <c r="P3289" s="2">
        <f t="shared" si="675"/>
        <v>15095.702499832485</v>
      </c>
    </row>
    <row r="3290" spans="1:16">
      <c r="A3290" s="6">
        <v>5</v>
      </c>
      <c r="B3290" s="6">
        <v>1</v>
      </c>
      <c r="C3290" s="6">
        <v>0</v>
      </c>
      <c r="D3290" s="6">
        <f t="shared" si="663"/>
        <v>6</v>
      </c>
      <c r="E3290" s="5">
        <f t="shared" si="664"/>
        <v>724.72950000000026</v>
      </c>
      <c r="F3290" s="5">
        <f t="shared" si="665"/>
        <v>30.749999999999996</v>
      </c>
      <c r="G3290" s="5">
        <f t="shared" si="666"/>
        <v>0</v>
      </c>
      <c r="H3290" s="5">
        <f t="shared" si="667"/>
        <v>755.47950000000026</v>
      </c>
      <c r="I3290" s="5">
        <f t="shared" si="668"/>
        <v>720</v>
      </c>
      <c r="J3290" s="5">
        <f t="shared" si="669"/>
        <v>35.479500000000257</v>
      </c>
      <c r="K3290" s="2">
        <f t="shared" si="670"/>
        <v>25615.963541666672</v>
      </c>
      <c r="L3290" s="2">
        <f t="shared" si="671"/>
        <v>46094</v>
      </c>
      <c r="M3290" s="2">
        <f t="shared" si="672"/>
        <v>4840</v>
      </c>
      <c r="N3290" s="6">
        <f t="shared" si="673"/>
        <v>1</v>
      </c>
      <c r="O3290" s="2">
        <f t="shared" si="674"/>
        <v>-4361.9635416666715</v>
      </c>
      <c r="P3290" s="2">
        <f t="shared" si="675"/>
        <v>-4361.9635416666715</v>
      </c>
    </row>
    <row r="3291" spans="1:16">
      <c r="A3291" s="6">
        <v>5</v>
      </c>
      <c r="B3291" s="6">
        <v>1</v>
      </c>
      <c r="C3291" s="6">
        <v>1</v>
      </c>
      <c r="D3291" s="6">
        <f t="shared" si="663"/>
        <v>7</v>
      </c>
      <c r="E3291" s="5">
        <f t="shared" si="664"/>
        <v>724.72950000000026</v>
      </c>
      <c r="F3291" s="5">
        <f t="shared" si="665"/>
        <v>30.749999999999996</v>
      </c>
      <c r="G3291" s="5">
        <f t="shared" si="666"/>
        <v>45.5625</v>
      </c>
      <c r="H3291" s="5">
        <f t="shared" si="667"/>
        <v>801.04200000000026</v>
      </c>
      <c r="I3291" s="5">
        <f t="shared" si="668"/>
        <v>720</v>
      </c>
      <c r="J3291" s="5">
        <f t="shared" si="669"/>
        <v>81.042000000000257</v>
      </c>
      <c r="K3291" s="2">
        <f t="shared" si="670"/>
        <v>26406.979166666672</v>
      </c>
      <c r="L3291" s="2">
        <f t="shared" si="671"/>
        <v>48794</v>
      </c>
      <c r="M3291" s="2">
        <f t="shared" si="672"/>
        <v>5720</v>
      </c>
      <c r="N3291" s="6">
        <f t="shared" si="673"/>
        <v>1</v>
      </c>
      <c r="O3291" s="2">
        <f t="shared" si="674"/>
        <v>-3332.9791666666715</v>
      </c>
      <c r="P3291" s="2">
        <f t="shared" si="675"/>
        <v>-3332.9791666666715</v>
      </c>
    </row>
    <row r="3292" spans="1:16">
      <c r="A3292" s="6">
        <v>5</v>
      </c>
      <c r="B3292" s="6">
        <v>1</v>
      </c>
      <c r="C3292" s="6">
        <v>2</v>
      </c>
      <c r="D3292" s="6">
        <f t="shared" si="663"/>
        <v>8</v>
      </c>
      <c r="E3292" s="5">
        <f t="shared" si="664"/>
        <v>724.72950000000026</v>
      </c>
      <c r="F3292" s="5">
        <f t="shared" si="665"/>
        <v>30.749999999999996</v>
      </c>
      <c r="G3292" s="5">
        <f t="shared" si="666"/>
        <v>92.264062499999994</v>
      </c>
      <c r="H3292" s="5">
        <f t="shared" si="667"/>
        <v>847.74356250000028</v>
      </c>
      <c r="I3292" s="5">
        <f t="shared" si="668"/>
        <v>720</v>
      </c>
      <c r="J3292" s="5">
        <f t="shared" si="669"/>
        <v>127.74356250000028</v>
      </c>
      <c r="K3292" s="2">
        <f t="shared" si="670"/>
        <v>27217.770182291672</v>
      </c>
      <c r="L3292" s="2">
        <f t="shared" si="671"/>
        <v>51494</v>
      </c>
      <c r="M3292" s="2">
        <f t="shared" si="672"/>
        <v>6600</v>
      </c>
      <c r="N3292" s="6">
        <f t="shared" si="673"/>
        <v>1</v>
      </c>
      <c r="O3292" s="2">
        <f t="shared" si="674"/>
        <v>-2323.7701822916715</v>
      </c>
      <c r="P3292" s="2">
        <f t="shared" si="675"/>
        <v>-2323.7701822916715</v>
      </c>
    </row>
    <row r="3293" spans="1:16">
      <c r="A3293" s="6">
        <v>5</v>
      </c>
      <c r="B3293" s="6">
        <v>1</v>
      </c>
      <c r="C3293" s="6">
        <v>3</v>
      </c>
      <c r="D3293" s="6">
        <f t="shared" si="663"/>
        <v>9</v>
      </c>
      <c r="E3293" s="5">
        <f t="shared" si="664"/>
        <v>724.72950000000026</v>
      </c>
      <c r="F3293" s="5">
        <f t="shared" si="665"/>
        <v>30.749999999999996</v>
      </c>
      <c r="G3293" s="5">
        <f t="shared" si="666"/>
        <v>140.12604492187498</v>
      </c>
      <c r="H3293" s="5">
        <f t="shared" si="667"/>
        <v>895.60554492187521</v>
      </c>
      <c r="I3293" s="5">
        <f t="shared" si="668"/>
        <v>720</v>
      </c>
      <c r="J3293" s="5">
        <f t="shared" si="669"/>
        <v>175.60554492187521</v>
      </c>
      <c r="K3293" s="2">
        <f t="shared" si="670"/>
        <v>28048.70737711589</v>
      </c>
      <c r="L3293" s="2">
        <f t="shared" si="671"/>
        <v>54194</v>
      </c>
      <c r="M3293" s="2">
        <f t="shared" si="672"/>
        <v>7480</v>
      </c>
      <c r="N3293" s="6">
        <f t="shared" si="673"/>
        <v>1</v>
      </c>
      <c r="O3293" s="2">
        <f t="shared" si="674"/>
        <v>-1334.7073771158903</v>
      </c>
      <c r="P3293" s="2">
        <f t="shared" si="675"/>
        <v>-1334.7073771158903</v>
      </c>
    </row>
    <row r="3294" spans="1:16">
      <c r="A3294" s="6">
        <v>5</v>
      </c>
      <c r="B3294" s="6">
        <v>1</v>
      </c>
      <c r="C3294" s="6">
        <v>4</v>
      </c>
      <c r="D3294" s="6">
        <f t="shared" si="663"/>
        <v>10</v>
      </c>
      <c r="E3294" s="5">
        <f t="shared" si="664"/>
        <v>724.72950000000026</v>
      </c>
      <c r="F3294" s="5">
        <f t="shared" si="665"/>
        <v>30.749999999999996</v>
      </c>
      <c r="G3294" s="5">
        <f t="shared" si="666"/>
        <v>189.17016064453125</v>
      </c>
      <c r="H3294" s="5">
        <f t="shared" si="667"/>
        <v>944.64966064453154</v>
      </c>
      <c r="I3294" s="5">
        <f t="shared" si="668"/>
        <v>720</v>
      </c>
      <c r="J3294" s="5">
        <f t="shared" si="669"/>
        <v>224.64966064453154</v>
      </c>
      <c r="K3294" s="2">
        <f t="shared" si="670"/>
        <v>28900.167719523117</v>
      </c>
      <c r="L3294" s="2">
        <f t="shared" si="671"/>
        <v>56894</v>
      </c>
      <c r="M3294" s="2">
        <f t="shared" si="672"/>
        <v>8360</v>
      </c>
      <c r="N3294" s="6">
        <f t="shared" si="673"/>
        <v>1</v>
      </c>
      <c r="O3294" s="2">
        <f t="shared" si="674"/>
        <v>-366.16771952311683</v>
      </c>
      <c r="P3294" s="2">
        <f t="shared" si="675"/>
        <v>-366.16771952311683</v>
      </c>
    </row>
    <row r="3295" spans="1:16">
      <c r="A3295" s="6">
        <v>5</v>
      </c>
      <c r="B3295" s="6">
        <v>1</v>
      </c>
      <c r="C3295" s="6">
        <v>5</v>
      </c>
      <c r="D3295" s="6">
        <f t="shared" si="663"/>
        <v>11</v>
      </c>
      <c r="E3295" s="5">
        <f t="shared" si="664"/>
        <v>724.72950000000026</v>
      </c>
      <c r="F3295" s="5">
        <f t="shared" si="665"/>
        <v>30.749999999999996</v>
      </c>
      <c r="G3295" s="5">
        <f t="shared" si="666"/>
        <v>239.41848456573481</v>
      </c>
      <c r="H3295" s="5">
        <f t="shared" si="667"/>
        <v>994.8979845657351</v>
      </c>
      <c r="I3295" s="5">
        <f t="shared" si="668"/>
        <v>720</v>
      </c>
      <c r="J3295" s="5">
        <f t="shared" si="669"/>
        <v>274.8979845657351</v>
      </c>
      <c r="K3295" s="2">
        <f t="shared" si="670"/>
        <v>29772.534454266235</v>
      </c>
      <c r="L3295" s="2">
        <f t="shared" si="671"/>
        <v>59594</v>
      </c>
      <c r="M3295" s="2">
        <f t="shared" si="672"/>
        <v>9240</v>
      </c>
      <c r="N3295" s="6">
        <f t="shared" si="673"/>
        <v>1</v>
      </c>
      <c r="O3295" s="2">
        <f t="shared" si="674"/>
        <v>581.46554573376488</v>
      </c>
      <c r="P3295" s="2">
        <f t="shared" si="675"/>
        <v>581.46554573376488</v>
      </c>
    </row>
    <row r="3296" spans="1:16">
      <c r="A3296" s="6">
        <v>5</v>
      </c>
      <c r="B3296" s="6">
        <v>1</v>
      </c>
      <c r="C3296" s="6">
        <v>6</v>
      </c>
      <c r="D3296" s="6">
        <f t="shared" si="663"/>
        <v>12</v>
      </c>
      <c r="E3296" s="5">
        <f t="shared" si="664"/>
        <v>724.72950000000026</v>
      </c>
      <c r="F3296" s="5">
        <f t="shared" si="665"/>
        <v>30.749999999999996</v>
      </c>
      <c r="G3296" s="5">
        <f t="shared" si="666"/>
        <v>290.89345874736784</v>
      </c>
      <c r="H3296" s="5">
        <f t="shared" si="667"/>
        <v>1046.3729587473681</v>
      </c>
      <c r="I3296" s="5">
        <f t="shared" si="668"/>
        <v>720</v>
      </c>
      <c r="J3296" s="5">
        <f t="shared" si="669"/>
        <v>326.3729587473681</v>
      </c>
      <c r="K3296" s="2">
        <f t="shared" si="670"/>
        <v>30666.197200475141</v>
      </c>
      <c r="L3296" s="2">
        <f t="shared" si="671"/>
        <v>62294</v>
      </c>
      <c r="M3296" s="2">
        <f t="shared" si="672"/>
        <v>10120</v>
      </c>
      <c r="N3296" s="6">
        <f t="shared" si="673"/>
        <v>1</v>
      </c>
      <c r="O3296" s="2">
        <f t="shared" si="674"/>
        <v>1507.8027995248594</v>
      </c>
      <c r="P3296" s="2">
        <f t="shared" si="675"/>
        <v>1507.8027995248594</v>
      </c>
    </row>
    <row r="3297" spans="1:16">
      <c r="A3297" s="6">
        <v>5</v>
      </c>
      <c r="B3297" s="6">
        <v>1</v>
      </c>
      <c r="C3297" s="6">
        <v>7</v>
      </c>
      <c r="D3297" s="6">
        <f t="shared" si="663"/>
        <v>13</v>
      </c>
      <c r="E3297" s="5">
        <f t="shared" si="664"/>
        <v>724.72950000000026</v>
      </c>
      <c r="F3297" s="5">
        <f t="shared" si="665"/>
        <v>30.749999999999996</v>
      </c>
      <c r="G3297" s="5">
        <f t="shared" si="666"/>
        <v>343.61789814532818</v>
      </c>
      <c r="H3297" s="5">
        <f t="shared" si="667"/>
        <v>1099.0973981453285</v>
      </c>
      <c r="I3297" s="5">
        <f t="shared" si="668"/>
        <v>720</v>
      </c>
      <c r="J3297" s="5">
        <f t="shared" si="669"/>
        <v>379.0973981453285</v>
      </c>
      <c r="K3297" s="2">
        <f t="shared" si="670"/>
        <v>31581.552051134175</v>
      </c>
      <c r="L3297" s="2">
        <f t="shared" si="671"/>
        <v>64994</v>
      </c>
      <c r="M3297" s="2">
        <f t="shared" si="672"/>
        <v>11000</v>
      </c>
      <c r="N3297" s="6">
        <f t="shared" si="673"/>
        <v>1</v>
      </c>
      <c r="O3297" s="2">
        <f t="shared" si="674"/>
        <v>2412.4479488658253</v>
      </c>
      <c r="P3297" s="2">
        <f t="shared" si="675"/>
        <v>2412.4479488658253</v>
      </c>
    </row>
    <row r="3298" spans="1:16">
      <c r="A3298" s="6">
        <v>5</v>
      </c>
      <c r="B3298" s="6">
        <v>1</v>
      </c>
      <c r="C3298" s="6">
        <v>8</v>
      </c>
      <c r="D3298" s="6">
        <f t="shared" si="663"/>
        <v>14</v>
      </c>
      <c r="E3298" s="5">
        <f t="shared" si="664"/>
        <v>724.72950000000026</v>
      </c>
      <c r="F3298" s="5">
        <f t="shared" si="665"/>
        <v>30.749999999999996</v>
      </c>
      <c r="G3298" s="5">
        <f t="shared" si="666"/>
        <v>397.61499642530839</v>
      </c>
      <c r="H3298" s="5">
        <f t="shared" si="667"/>
        <v>1153.0944964253085</v>
      </c>
      <c r="I3298" s="5">
        <f t="shared" si="668"/>
        <v>720</v>
      </c>
      <c r="J3298" s="5">
        <f t="shared" si="669"/>
        <v>433.09449642530853</v>
      </c>
      <c r="K3298" s="2">
        <f t="shared" si="670"/>
        <v>32519.001674050494</v>
      </c>
      <c r="L3298" s="2">
        <f t="shared" si="671"/>
        <v>67694</v>
      </c>
      <c r="M3298" s="2">
        <f t="shared" si="672"/>
        <v>11880</v>
      </c>
      <c r="N3298" s="6">
        <f t="shared" si="673"/>
        <v>1</v>
      </c>
      <c r="O3298" s="2">
        <f t="shared" si="674"/>
        <v>3294.9983259495057</v>
      </c>
      <c r="P3298" s="2">
        <f t="shared" si="675"/>
        <v>3294.9983259495057</v>
      </c>
    </row>
    <row r="3299" spans="1:16">
      <c r="A3299" s="6">
        <v>5</v>
      </c>
      <c r="B3299" s="6">
        <v>1</v>
      </c>
      <c r="C3299" s="6">
        <v>9</v>
      </c>
      <c r="D3299" s="6">
        <f t="shared" si="663"/>
        <v>15</v>
      </c>
      <c r="E3299" s="5">
        <f t="shared" si="664"/>
        <v>724.72950000000026</v>
      </c>
      <c r="F3299" s="5">
        <f t="shared" si="665"/>
        <v>30.749999999999996</v>
      </c>
      <c r="G3299" s="5">
        <f t="shared" si="666"/>
        <v>452.90833186570285</v>
      </c>
      <c r="H3299" s="5">
        <f t="shared" si="667"/>
        <v>1208.387831865703</v>
      </c>
      <c r="I3299" s="5">
        <f t="shared" si="668"/>
        <v>720</v>
      </c>
      <c r="J3299" s="5">
        <f t="shared" si="669"/>
        <v>488.38783186570299</v>
      </c>
      <c r="K3299" s="2">
        <f t="shared" si="670"/>
        <v>33478.95541433512</v>
      </c>
      <c r="L3299" s="2">
        <f t="shared" si="671"/>
        <v>70394</v>
      </c>
      <c r="M3299" s="2">
        <f t="shared" si="672"/>
        <v>12760</v>
      </c>
      <c r="N3299" s="6">
        <f t="shared" si="673"/>
        <v>1</v>
      </c>
      <c r="O3299" s="2">
        <f t="shared" si="674"/>
        <v>4155.0445856648803</v>
      </c>
      <c r="P3299" s="2">
        <f t="shared" si="675"/>
        <v>4155.0445856648803</v>
      </c>
    </row>
    <row r="3300" spans="1:16">
      <c r="A3300" s="6">
        <v>5</v>
      </c>
      <c r="B3300" s="6">
        <v>1</v>
      </c>
      <c r="C3300" s="6">
        <v>10</v>
      </c>
      <c r="D3300" s="6">
        <f t="shared" si="663"/>
        <v>16</v>
      </c>
      <c r="E3300" s="5">
        <f t="shared" si="664"/>
        <v>724.72950000000026</v>
      </c>
      <c r="F3300" s="5">
        <f t="shared" si="665"/>
        <v>30.749999999999996</v>
      </c>
      <c r="G3300" s="5">
        <f t="shared" si="666"/>
        <v>509.52187334891573</v>
      </c>
      <c r="H3300" s="5">
        <f t="shared" si="667"/>
        <v>1265.0013733489159</v>
      </c>
      <c r="I3300" s="5">
        <f t="shared" si="668"/>
        <v>720</v>
      </c>
      <c r="J3300" s="5">
        <f t="shared" si="669"/>
        <v>545.00137334891588</v>
      </c>
      <c r="K3300" s="2">
        <f t="shared" si="670"/>
        <v>34461.829398418675</v>
      </c>
      <c r="L3300" s="2">
        <f t="shared" si="671"/>
        <v>73094</v>
      </c>
      <c r="M3300" s="2">
        <f t="shared" si="672"/>
        <v>13640</v>
      </c>
      <c r="N3300" s="6">
        <f t="shared" si="673"/>
        <v>1</v>
      </c>
      <c r="O3300" s="2">
        <f t="shared" si="674"/>
        <v>4992.1706015813252</v>
      </c>
      <c r="P3300" s="2">
        <f t="shared" si="675"/>
        <v>4992.1706015813252</v>
      </c>
    </row>
    <row r="3301" spans="1:16">
      <c r="A3301" s="6">
        <v>5</v>
      </c>
      <c r="B3301" s="6">
        <v>1</v>
      </c>
      <c r="C3301" s="6">
        <v>11</v>
      </c>
      <c r="D3301" s="6">
        <f t="shared" si="663"/>
        <v>17</v>
      </c>
      <c r="E3301" s="5">
        <f t="shared" si="664"/>
        <v>724.72950000000026</v>
      </c>
      <c r="F3301" s="5">
        <f t="shared" si="665"/>
        <v>30.749999999999996</v>
      </c>
      <c r="G3301" s="5">
        <f t="shared" si="666"/>
        <v>567.47998644235474</v>
      </c>
      <c r="H3301" s="5">
        <f t="shared" si="667"/>
        <v>1322.959486442355</v>
      </c>
      <c r="I3301" s="5">
        <f t="shared" si="668"/>
        <v>720</v>
      </c>
      <c r="J3301" s="5">
        <f t="shared" si="669"/>
        <v>602.959486442355</v>
      </c>
      <c r="K3301" s="2">
        <f t="shared" si="670"/>
        <v>35468.046639624219</v>
      </c>
      <c r="L3301" s="2">
        <f t="shared" si="671"/>
        <v>75794</v>
      </c>
      <c r="M3301" s="2">
        <f t="shared" si="672"/>
        <v>14520</v>
      </c>
      <c r="N3301" s="6">
        <f t="shared" si="673"/>
        <v>1</v>
      </c>
      <c r="O3301" s="2">
        <f t="shared" si="674"/>
        <v>5805.9533603757809</v>
      </c>
      <c r="P3301" s="2">
        <f t="shared" si="675"/>
        <v>5805.9533603757809</v>
      </c>
    </row>
    <row r="3302" spans="1:16">
      <c r="A3302" s="6">
        <v>5</v>
      </c>
      <c r="B3302" s="6">
        <v>1</v>
      </c>
      <c r="C3302" s="6">
        <v>12</v>
      </c>
      <c r="D3302" s="6">
        <f t="shared" si="663"/>
        <v>18</v>
      </c>
      <c r="E3302" s="5">
        <f t="shared" si="664"/>
        <v>724.72950000000026</v>
      </c>
      <c r="F3302" s="5">
        <f t="shared" si="665"/>
        <v>30.749999999999996</v>
      </c>
      <c r="G3302" s="5">
        <f t="shared" si="666"/>
        <v>626.80743957041921</v>
      </c>
      <c r="H3302" s="5">
        <f t="shared" si="667"/>
        <v>1382.2869395704195</v>
      </c>
      <c r="I3302" s="5">
        <f t="shared" si="668"/>
        <v>720</v>
      </c>
      <c r="J3302" s="5">
        <f t="shared" si="669"/>
        <v>662.28693957041946</v>
      </c>
      <c r="K3302" s="2">
        <f t="shared" si="670"/>
        <v>36498.03714531978</v>
      </c>
      <c r="L3302" s="2">
        <f t="shared" si="671"/>
        <v>78494</v>
      </c>
      <c r="M3302" s="2">
        <f t="shared" si="672"/>
        <v>15400</v>
      </c>
      <c r="N3302" s="6">
        <f t="shared" si="673"/>
        <v>1</v>
      </c>
      <c r="O3302" s="2">
        <f t="shared" si="674"/>
        <v>6595.9628546802196</v>
      </c>
      <c r="P3302" s="2">
        <f t="shared" si="675"/>
        <v>6595.9628546802196</v>
      </c>
    </row>
    <row r="3303" spans="1:16">
      <c r="A3303" s="6">
        <v>5</v>
      </c>
      <c r="B3303" s="6">
        <v>1</v>
      </c>
      <c r="C3303" s="6">
        <v>13</v>
      </c>
      <c r="D3303" s="6">
        <f t="shared" si="663"/>
        <v>19</v>
      </c>
      <c r="E3303" s="5">
        <f t="shared" si="664"/>
        <v>724.72950000000026</v>
      </c>
      <c r="F3303" s="5">
        <f t="shared" si="665"/>
        <v>30.749999999999996</v>
      </c>
      <c r="G3303" s="5">
        <f t="shared" si="666"/>
        <v>687.52941027880343</v>
      </c>
      <c r="H3303" s="5">
        <f t="shared" si="667"/>
        <v>1443.0089102788038</v>
      </c>
      <c r="I3303" s="5">
        <f t="shared" si="668"/>
        <v>720</v>
      </c>
      <c r="J3303" s="5">
        <f t="shared" si="669"/>
        <v>723.0089102788038</v>
      </c>
      <c r="K3303" s="2">
        <f t="shared" si="670"/>
        <v>37552.23802567368</v>
      </c>
      <c r="L3303" s="2">
        <f t="shared" si="671"/>
        <v>81194</v>
      </c>
      <c r="M3303" s="2">
        <f t="shared" si="672"/>
        <v>16280</v>
      </c>
      <c r="N3303" s="6">
        <f t="shared" si="673"/>
        <v>1</v>
      </c>
      <c r="O3303" s="2">
        <f t="shared" si="674"/>
        <v>7361.7619743263203</v>
      </c>
      <c r="P3303" s="2">
        <f t="shared" si="675"/>
        <v>7361.7619743263203</v>
      </c>
    </row>
    <row r="3304" spans="1:16">
      <c r="A3304" s="6">
        <v>5</v>
      </c>
      <c r="B3304" s="6">
        <v>1</v>
      </c>
      <c r="C3304" s="6">
        <v>14</v>
      </c>
      <c r="D3304" s="6">
        <f t="shared" si="663"/>
        <v>20</v>
      </c>
      <c r="E3304" s="5">
        <f t="shared" si="664"/>
        <v>724.72950000000026</v>
      </c>
      <c r="F3304" s="5">
        <f t="shared" si="665"/>
        <v>30.749999999999996</v>
      </c>
      <c r="G3304" s="5">
        <f t="shared" si="666"/>
        <v>749.67149159246469</v>
      </c>
      <c r="H3304" s="5">
        <f t="shared" si="667"/>
        <v>1505.1509915924648</v>
      </c>
      <c r="I3304" s="5">
        <f t="shared" si="668"/>
        <v>720</v>
      </c>
      <c r="J3304" s="5">
        <f t="shared" si="669"/>
        <v>785.15099159246483</v>
      </c>
      <c r="K3304" s="2">
        <f t="shared" si="670"/>
        <v>38631.09360403585</v>
      </c>
      <c r="L3304" s="2">
        <f t="shared" si="671"/>
        <v>83894</v>
      </c>
      <c r="M3304" s="2">
        <f t="shared" si="672"/>
        <v>17160</v>
      </c>
      <c r="N3304" s="6">
        <f t="shared" si="673"/>
        <v>1</v>
      </c>
      <c r="O3304" s="2">
        <f t="shared" si="674"/>
        <v>8102.9063959641499</v>
      </c>
      <c r="P3304" s="2">
        <f t="shared" si="675"/>
        <v>8102.9063959641499</v>
      </c>
    </row>
    <row r="3305" spans="1:16">
      <c r="A3305" s="6">
        <v>5</v>
      </c>
      <c r="B3305" s="6">
        <v>1</v>
      </c>
      <c r="C3305" s="6">
        <v>15</v>
      </c>
      <c r="D3305" s="6">
        <f t="shared" si="663"/>
        <v>21</v>
      </c>
      <c r="E3305" s="5">
        <f t="shared" si="664"/>
        <v>724.72950000000026</v>
      </c>
      <c r="F3305" s="5">
        <f t="shared" si="665"/>
        <v>30.749999999999996</v>
      </c>
      <c r="G3305" s="5">
        <f t="shared" si="666"/>
        <v>813.25969846861108</v>
      </c>
      <c r="H3305" s="5">
        <f t="shared" si="667"/>
        <v>1568.7391984686114</v>
      </c>
      <c r="I3305" s="5">
        <f t="shared" si="668"/>
        <v>720</v>
      </c>
      <c r="J3305" s="5">
        <f t="shared" si="669"/>
        <v>848.73919846861145</v>
      </c>
      <c r="K3305" s="2">
        <f t="shared" si="670"/>
        <v>39735.055528968951</v>
      </c>
      <c r="L3305" s="2">
        <f t="shared" si="671"/>
        <v>86594</v>
      </c>
      <c r="M3305" s="2">
        <f t="shared" si="672"/>
        <v>18040</v>
      </c>
      <c r="N3305" s="6">
        <f t="shared" si="673"/>
        <v>1</v>
      </c>
      <c r="O3305" s="2">
        <f t="shared" si="674"/>
        <v>8818.944471031049</v>
      </c>
      <c r="P3305" s="2">
        <f t="shared" si="675"/>
        <v>8818.944471031049</v>
      </c>
    </row>
    <row r="3306" spans="1:16">
      <c r="A3306" s="6">
        <v>5</v>
      </c>
      <c r="B3306" s="6">
        <v>1</v>
      </c>
      <c r="C3306" s="6">
        <v>16</v>
      </c>
      <c r="D3306" s="6">
        <f t="shared" si="663"/>
        <v>22</v>
      </c>
      <c r="E3306" s="5">
        <f t="shared" si="664"/>
        <v>724.72950000000026</v>
      </c>
      <c r="F3306" s="5">
        <f t="shared" si="665"/>
        <v>30.749999999999996</v>
      </c>
      <c r="G3306" s="5">
        <f t="shared" si="666"/>
        <v>878.32047434610013</v>
      </c>
      <c r="H3306" s="5">
        <f t="shared" si="667"/>
        <v>1633.7999743461005</v>
      </c>
      <c r="I3306" s="5">
        <f t="shared" si="668"/>
        <v>720</v>
      </c>
      <c r="J3306" s="5">
        <f t="shared" si="669"/>
        <v>913.7999743461005</v>
      </c>
      <c r="K3306" s="2">
        <f t="shared" si="670"/>
        <v>40864.582887953133</v>
      </c>
      <c r="L3306" s="2">
        <f t="shared" si="671"/>
        <v>89294</v>
      </c>
      <c r="M3306" s="2">
        <f t="shared" si="672"/>
        <v>18920</v>
      </c>
      <c r="N3306" s="6">
        <f t="shared" si="673"/>
        <v>1</v>
      </c>
      <c r="O3306" s="2">
        <f t="shared" si="674"/>
        <v>9509.4171120468673</v>
      </c>
      <c r="P3306" s="2">
        <f t="shared" si="675"/>
        <v>9509.4171120468673</v>
      </c>
    </row>
    <row r="3307" spans="1:16">
      <c r="A3307" s="6">
        <v>5</v>
      </c>
      <c r="B3307" s="6">
        <v>1</v>
      </c>
      <c r="C3307" s="6">
        <v>17</v>
      </c>
      <c r="D3307" s="6">
        <f t="shared" si="663"/>
        <v>23</v>
      </c>
      <c r="E3307" s="5">
        <f t="shared" si="664"/>
        <v>724.72950000000026</v>
      </c>
      <c r="F3307" s="5">
        <f t="shared" si="665"/>
        <v>30.749999999999996</v>
      </c>
      <c r="G3307" s="5">
        <f t="shared" si="666"/>
        <v>944.88069779264049</v>
      </c>
      <c r="H3307" s="5">
        <f t="shared" si="667"/>
        <v>1700.3601977926407</v>
      </c>
      <c r="I3307" s="5">
        <f t="shared" si="668"/>
        <v>720</v>
      </c>
      <c r="J3307" s="5">
        <f t="shared" si="669"/>
        <v>980.36019779264075</v>
      </c>
      <c r="K3307" s="2">
        <f t="shared" si="670"/>
        <v>42020.142322788903</v>
      </c>
      <c r="L3307" s="2">
        <f t="shared" si="671"/>
        <v>91994</v>
      </c>
      <c r="M3307" s="2">
        <f t="shared" si="672"/>
        <v>19800</v>
      </c>
      <c r="N3307" s="6">
        <f t="shared" si="673"/>
        <v>1</v>
      </c>
      <c r="O3307" s="2">
        <f t="shared" si="674"/>
        <v>10173.857677211097</v>
      </c>
      <c r="P3307" s="2">
        <f t="shared" si="675"/>
        <v>10173.857677211097</v>
      </c>
    </row>
    <row r="3308" spans="1:16">
      <c r="A3308" s="6">
        <v>5</v>
      </c>
      <c r="B3308" s="6">
        <v>1</v>
      </c>
      <c r="C3308" s="6">
        <v>18</v>
      </c>
      <c r="D3308" s="6">
        <f t="shared" si="663"/>
        <v>24</v>
      </c>
      <c r="E3308" s="5">
        <f t="shared" si="664"/>
        <v>724.72950000000026</v>
      </c>
      <c r="F3308" s="5">
        <f t="shared" si="665"/>
        <v>30.749999999999996</v>
      </c>
      <c r="G3308" s="5">
        <f t="shared" si="666"/>
        <v>1012.9676892512279</v>
      </c>
      <c r="H3308" s="5">
        <f t="shared" si="667"/>
        <v>1768.4471892512281</v>
      </c>
      <c r="I3308" s="5">
        <f t="shared" si="668"/>
        <v>720</v>
      </c>
      <c r="J3308" s="5">
        <f t="shared" si="669"/>
        <v>1048.4471892512281</v>
      </c>
      <c r="K3308" s="2">
        <f t="shared" si="670"/>
        <v>43202.208146722711</v>
      </c>
      <c r="L3308" s="2">
        <f t="shared" si="671"/>
        <v>94694</v>
      </c>
      <c r="M3308" s="2">
        <f t="shared" si="672"/>
        <v>20680</v>
      </c>
      <c r="N3308" s="6">
        <f t="shared" si="673"/>
        <v>1</v>
      </c>
      <c r="O3308" s="2">
        <f t="shared" si="674"/>
        <v>10811.791853277289</v>
      </c>
      <c r="P3308" s="2">
        <f t="shared" si="675"/>
        <v>10811.791853277289</v>
      </c>
    </row>
    <row r="3309" spans="1:16">
      <c r="A3309" s="6">
        <v>5</v>
      </c>
      <c r="B3309" s="6">
        <v>1</v>
      </c>
      <c r="C3309" s="6">
        <v>19</v>
      </c>
      <c r="D3309" s="6">
        <f t="shared" si="663"/>
        <v>25</v>
      </c>
      <c r="E3309" s="5">
        <f t="shared" si="664"/>
        <v>724.72950000000026</v>
      </c>
      <c r="F3309" s="5">
        <f t="shared" si="665"/>
        <v>30.749999999999996</v>
      </c>
      <c r="G3309" s="5">
        <f t="shared" si="666"/>
        <v>1082.6092178872495</v>
      </c>
      <c r="H3309" s="5">
        <f t="shared" si="667"/>
        <v>1838.0887178872499</v>
      </c>
      <c r="I3309" s="5">
        <f t="shared" si="668"/>
        <v>720</v>
      </c>
      <c r="J3309" s="5">
        <f t="shared" si="669"/>
        <v>1118.0887178872499</v>
      </c>
      <c r="K3309" s="2">
        <f t="shared" si="670"/>
        <v>44411.262463320309</v>
      </c>
      <c r="L3309" s="2">
        <f t="shared" si="671"/>
        <v>97394</v>
      </c>
      <c r="M3309" s="2">
        <f t="shared" si="672"/>
        <v>21560</v>
      </c>
      <c r="N3309" s="6">
        <f t="shared" si="673"/>
        <v>1</v>
      </c>
      <c r="O3309" s="2">
        <f t="shared" si="674"/>
        <v>11422.737536679691</v>
      </c>
      <c r="P3309" s="2">
        <f t="shared" si="675"/>
        <v>11422.737536679691</v>
      </c>
    </row>
    <row r="3310" spans="1:16">
      <c r="A3310" s="6">
        <v>5</v>
      </c>
      <c r="B3310" s="6">
        <v>1</v>
      </c>
      <c r="C3310" s="6">
        <v>20</v>
      </c>
      <c r="D3310" s="6">
        <f t="shared" si="663"/>
        <v>26</v>
      </c>
      <c r="E3310" s="5">
        <f t="shared" si="664"/>
        <v>724.72950000000026</v>
      </c>
      <c r="F3310" s="5">
        <f t="shared" si="665"/>
        <v>30.749999999999996</v>
      </c>
      <c r="G3310" s="5">
        <f t="shared" si="666"/>
        <v>1153.8335085377266</v>
      </c>
      <c r="H3310" s="5">
        <f t="shared" si="667"/>
        <v>1909.313008537727</v>
      </c>
      <c r="I3310" s="5">
        <f t="shared" si="668"/>
        <v>720</v>
      </c>
      <c r="J3310" s="5">
        <f t="shared" si="669"/>
        <v>1189.313008537727</v>
      </c>
      <c r="K3310" s="2">
        <f t="shared" si="670"/>
        <v>45647.795287113317</v>
      </c>
      <c r="L3310" s="2">
        <f t="shared" si="671"/>
        <v>100094</v>
      </c>
      <c r="M3310" s="2">
        <f t="shared" si="672"/>
        <v>22440</v>
      </c>
      <c r="N3310" s="6">
        <f t="shared" si="673"/>
        <v>1</v>
      </c>
      <c r="O3310" s="2">
        <f t="shared" si="674"/>
        <v>12006.204712886683</v>
      </c>
      <c r="P3310" s="2">
        <f t="shared" si="675"/>
        <v>12006.204712886683</v>
      </c>
    </row>
    <row r="3311" spans="1:16">
      <c r="A3311" s="6">
        <v>5</v>
      </c>
      <c r="B3311" s="6">
        <v>1</v>
      </c>
      <c r="C3311" s="6">
        <v>21</v>
      </c>
      <c r="D3311" s="6">
        <f t="shared" si="663"/>
        <v>27</v>
      </c>
      <c r="E3311" s="5">
        <f t="shared" si="664"/>
        <v>724.72950000000026</v>
      </c>
      <c r="F3311" s="5">
        <f t="shared" si="665"/>
        <v>30.749999999999996</v>
      </c>
      <c r="G3311" s="5">
        <f t="shared" si="666"/>
        <v>1226.6692487641703</v>
      </c>
      <c r="H3311" s="5">
        <f t="shared" si="667"/>
        <v>1982.1487487641707</v>
      </c>
      <c r="I3311" s="5">
        <f t="shared" si="668"/>
        <v>720</v>
      </c>
      <c r="J3311" s="5">
        <f t="shared" si="669"/>
        <v>1262.1487487641707</v>
      </c>
      <c r="K3311" s="2">
        <f t="shared" si="670"/>
        <v>46912.304666044627</v>
      </c>
      <c r="L3311" s="2">
        <f t="shared" si="671"/>
        <v>102794</v>
      </c>
      <c r="M3311" s="2">
        <f t="shared" si="672"/>
        <v>23320</v>
      </c>
      <c r="N3311" s="6">
        <f t="shared" si="673"/>
        <v>1</v>
      </c>
      <c r="O3311" s="2">
        <f t="shared" si="674"/>
        <v>12561.695333955373</v>
      </c>
      <c r="P3311" s="2">
        <f t="shared" si="675"/>
        <v>12561.695333955373</v>
      </c>
    </row>
    <row r="3312" spans="1:16">
      <c r="A3312" s="6">
        <v>5</v>
      </c>
      <c r="B3312" s="6">
        <v>1</v>
      </c>
      <c r="C3312" s="6">
        <v>22</v>
      </c>
      <c r="D3312" s="6">
        <f t="shared" si="663"/>
        <v>28</v>
      </c>
      <c r="E3312" s="5">
        <f t="shared" si="664"/>
        <v>724.72950000000026</v>
      </c>
      <c r="F3312" s="5">
        <f t="shared" si="665"/>
        <v>30.749999999999996</v>
      </c>
      <c r="G3312" s="5">
        <f t="shared" si="666"/>
        <v>1301.1455960105666</v>
      </c>
      <c r="H3312" s="5">
        <f t="shared" si="667"/>
        <v>2056.6250960105667</v>
      </c>
      <c r="I3312" s="5">
        <f t="shared" si="668"/>
        <v>720</v>
      </c>
      <c r="J3312" s="5">
        <f t="shared" si="669"/>
        <v>1336.6250960105667</v>
      </c>
      <c r="K3312" s="2">
        <f t="shared" si="670"/>
        <v>48205.29680573901</v>
      </c>
      <c r="L3312" s="2">
        <f t="shared" si="671"/>
        <v>105494</v>
      </c>
      <c r="M3312" s="2">
        <f t="shared" si="672"/>
        <v>24200</v>
      </c>
      <c r="N3312" s="6">
        <f t="shared" si="673"/>
        <v>1</v>
      </c>
      <c r="O3312" s="2">
        <f t="shared" si="674"/>
        <v>13088.70319426099</v>
      </c>
      <c r="P3312" s="2">
        <f t="shared" si="675"/>
        <v>13088.70319426099</v>
      </c>
    </row>
    <row r="3313" spans="1:16">
      <c r="A3313" s="6">
        <v>5</v>
      </c>
      <c r="B3313" s="6">
        <v>1</v>
      </c>
      <c r="C3313" s="6">
        <v>23</v>
      </c>
      <c r="D3313" s="6">
        <f t="shared" si="663"/>
        <v>29</v>
      </c>
      <c r="E3313" s="5">
        <f t="shared" si="664"/>
        <v>724.72950000000026</v>
      </c>
      <c r="F3313" s="5">
        <f t="shared" si="665"/>
        <v>30.749999999999996</v>
      </c>
      <c r="G3313" s="5">
        <f t="shared" si="666"/>
        <v>1377.292184868003</v>
      </c>
      <c r="H3313" s="5">
        <f t="shared" si="667"/>
        <v>2132.7716848680034</v>
      </c>
      <c r="I3313" s="5">
        <f t="shared" si="668"/>
        <v>720</v>
      </c>
      <c r="J3313" s="5">
        <f t="shared" si="669"/>
        <v>1412.7716848680034</v>
      </c>
      <c r="K3313" s="2">
        <f t="shared" si="670"/>
        <v>49527.286195625056</v>
      </c>
      <c r="L3313" s="2">
        <f t="shared" si="671"/>
        <v>108194</v>
      </c>
      <c r="M3313" s="2">
        <f t="shared" si="672"/>
        <v>25080</v>
      </c>
      <c r="N3313" s="6">
        <f t="shared" si="673"/>
        <v>1</v>
      </c>
      <c r="O3313" s="2">
        <f t="shared" si="674"/>
        <v>13586.713804374944</v>
      </c>
      <c r="P3313" s="2">
        <f t="shared" si="675"/>
        <v>13586.713804374944</v>
      </c>
    </row>
    <row r="3314" spans="1:16">
      <c r="A3314" s="6">
        <v>5</v>
      </c>
      <c r="B3314" s="6">
        <v>1</v>
      </c>
      <c r="C3314" s="6">
        <v>24</v>
      </c>
      <c r="D3314" s="6">
        <f t="shared" si="663"/>
        <v>30</v>
      </c>
      <c r="E3314" s="5">
        <f t="shared" si="664"/>
        <v>724.72950000000026</v>
      </c>
      <c r="F3314" s="5">
        <f t="shared" si="665"/>
        <v>30.749999999999996</v>
      </c>
      <c r="G3314" s="5">
        <f t="shared" si="666"/>
        <v>1455.1391344474989</v>
      </c>
      <c r="H3314" s="5">
        <f t="shared" si="667"/>
        <v>2210.6186344474991</v>
      </c>
      <c r="I3314" s="5">
        <f t="shared" si="668"/>
        <v>720</v>
      </c>
      <c r="J3314" s="5">
        <f t="shared" si="669"/>
        <v>1490.6186344474991</v>
      </c>
      <c r="K3314" s="2">
        <f t="shared" si="670"/>
        <v>50878.795736935746</v>
      </c>
      <c r="L3314" s="2">
        <f t="shared" si="671"/>
        <v>110894</v>
      </c>
      <c r="M3314" s="2">
        <f t="shared" si="672"/>
        <v>25960</v>
      </c>
      <c r="N3314" s="6">
        <f t="shared" si="673"/>
        <v>1</v>
      </c>
      <c r="O3314" s="2">
        <f t="shared" si="674"/>
        <v>14055.204263064254</v>
      </c>
      <c r="P3314" s="2">
        <f t="shared" si="675"/>
        <v>14055.204263064254</v>
      </c>
    </row>
    <row r="3315" spans="1:16">
      <c r="A3315" s="6">
        <v>5</v>
      </c>
      <c r="B3315" s="6">
        <v>1</v>
      </c>
      <c r="C3315" s="6">
        <v>25</v>
      </c>
      <c r="D3315" s="6">
        <f t="shared" si="663"/>
        <v>31</v>
      </c>
      <c r="E3315" s="5">
        <f t="shared" si="664"/>
        <v>724.72950000000026</v>
      </c>
      <c r="F3315" s="5">
        <f t="shared" si="665"/>
        <v>30.749999999999996</v>
      </c>
      <c r="G3315" s="5">
        <f t="shared" si="666"/>
        <v>1534.7170558625965</v>
      </c>
      <c r="H3315" s="5">
        <f t="shared" si="667"/>
        <v>2290.1965558625966</v>
      </c>
      <c r="I3315" s="5">
        <f t="shared" si="668"/>
        <v>720</v>
      </c>
      <c r="J3315" s="5">
        <f t="shared" si="669"/>
        <v>1570.1965558625966</v>
      </c>
      <c r="K3315" s="2">
        <f t="shared" si="670"/>
        <v>52260.356872614524</v>
      </c>
      <c r="L3315" s="2">
        <f t="shared" si="671"/>
        <v>113594</v>
      </c>
      <c r="M3315" s="2">
        <f t="shared" si="672"/>
        <v>26840</v>
      </c>
      <c r="N3315" s="6">
        <f t="shared" si="673"/>
        <v>1</v>
      </c>
      <c r="O3315" s="2">
        <f t="shared" si="674"/>
        <v>14493.643127385476</v>
      </c>
      <c r="P3315" s="2">
        <f t="shared" si="675"/>
        <v>14493.643127385476</v>
      </c>
    </row>
    <row r="3316" spans="1:16">
      <c r="A3316" s="6">
        <v>5</v>
      </c>
      <c r="B3316" s="6">
        <v>1</v>
      </c>
      <c r="C3316" s="6">
        <v>26</v>
      </c>
      <c r="D3316" s="6">
        <f t="shared" si="663"/>
        <v>32</v>
      </c>
      <c r="E3316" s="5">
        <f t="shared" si="664"/>
        <v>724.72950000000026</v>
      </c>
      <c r="F3316" s="5">
        <f t="shared" si="665"/>
        <v>30.749999999999996</v>
      </c>
      <c r="G3316" s="5">
        <f t="shared" si="666"/>
        <v>1616.0570598233144</v>
      </c>
      <c r="H3316" s="5">
        <f t="shared" si="667"/>
        <v>2371.5365598233147</v>
      </c>
      <c r="I3316" s="5">
        <f t="shared" si="668"/>
        <v>720</v>
      </c>
      <c r="J3316" s="5">
        <f t="shared" si="669"/>
        <v>1651.5365598233147</v>
      </c>
      <c r="K3316" s="2">
        <f t="shared" si="670"/>
        <v>53672.509719154768</v>
      </c>
      <c r="L3316" s="2">
        <f t="shared" si="671"/>
        <v>116294</v>
      </c>
      <c r="M3316" s="2">
        <f t="shared" si="672"/>
        <v>27720</v>
      </c>
      <c r="N3316" s="6">
        <f t="shared" si="673"/>
        <v>1</v>
      </c>
      <c r="O3316" s="2">
        <f t="shared" si="674"/>
        <v>14901.490280845232</v>
      </c>
      <c r="P3316" s="2">
        <f t="shared" si="675"/>
        <v>14901.490280845232</v>
      </c>
    </row>
    <row r="3317" spans="1:16">
      <c r="A3317" s="6">
        <v>5</v>
      </c>
      <c r="B3317" s="6">
        <v>1</v>
      </c>
      <c r="C3317" s="6">
        <v>27</v>
      </c>
      <c r="D3317" s="6">
        <f t="shared" si="663"/>
        <v>33</v>
      </c>
      <c r="E3317" s="5">
        <f t="shared" si="664"/>
        <v>724.72950000000026</v>
      </c>
      <c r="F3317" s="5">
        <f t="shared" si="665"/>
        <v>30.749999999999996</v>
      </c>
      <c r="G3317" s="5">
        <f t="shared" si="666"/>
        <v>1699.1907643430709</v>
      </c>
      <c r="H3317" s="5">
        <f t="shared" si="667"/>
        <v>2454.6702643430713</v>
      </c>
      <c r="I3317" s="5">
        <f t="shared" si="668"/>
        <v>720</v>
      </c>
      <c r="J3317" s="5">
        <f t="shared" si="669"/>
        <v>1734.6702643430713</v>
      </c>
      <c r="K3317" s="2">
        <f t="shared" si="670"/>
        <v>55115.803200400544</v>
      </c>
      <c r="L3317" s="2">
        <f t="shared" si="671"/>
        <v>118994</v>
      </c>
      <c r="M3317" s="2">
        <f t="shared" si="672"/>
        <v>28600</v>
      </c>
      <c r="N3317" s="6">
        <f t="shared" si="673"/>
        <v>1</v>
      </c>
      <c r="O3317" s="2">
        <f t="shared" si="674"/>
        <v>15278.196799599456</v>
      </c>
      <c r="P3317" s="2">
        <f t="shared" si="675"/>
        <v>15278.196799599456</v>
      </c>
    </row>
    <row r="3318" spans="1:16">
      <c r="A3318" s="6">
        <v>5</v>
      </c>
      <c r="B3318" s="6">
        <v>1</v>
      </c>
      <c r="C3318" s="6">
        <v>28</v>
      </c>
      <c r="D3318" s="6">
        <f t="shared" si="663"/>
        <v>34</v>
      </c>
      <c r="E3318" s="5">
        <f t="shared" si="664"/>
        <v>724.72950000000026</v>
      </c>
      <c r="F3318" s="5">
        <f t="shared" si="665"/>
        <v>30.749999999999996</v>
      </c>
      <c r="G3318" s="5">
        <f t="shared" si="666"/>
        <v>1784.1503025602246</v>
      </c>
      <c r="H3318" s="5">
        <f t="shared" si="667"/>
        <v>2539.629802560225</v>
      </c>
      <c r="I3318" s="5">
        <f t="shared" si="668"/>
        <v>720</v>
      </c>
      <c r="J3318" s="5">
        <f t="shared" si="669"/>
        <v>1819.629802560225</v>
      </c>
      <c r="K3318" s="2">
        <f t="shared" si="670"/>
        <v>56590.795183337235</v>
      </c>
      <c r="L3318" s="2">
        <f t="shared" si="671"/>
        <v>121694</v>
      </c>
      <c r="M3318" s="2">
        <f t="shared" si="672"/>
        <v>29480</v>
      </c>
      <c r="N3318" s="6">
        <f t="shared" si="673"/>
        <v>1</v>
      </c>
      <c r="O3318" s="2">
        <f t="shared" si="674"/>
        <v>15623.204816662765</v>
      </c>
      <c r="P3318" s="2">
        <f t="shared" si="675"/>
        <v>15623.204816662765</v>
      </c>
    </row>
    <row r="3319" spans="1:16">
      <c r="A3319" s="6">
        <v>5</v>
      </c>
      <c r="B3319" s="6">
        <v>1</v>
      </c>
      <c r="C3319" s="6">
        <v>29</v>
      </c>
      <c r="D3319" s="6">
        <f t="shared" si="663"/>
        <v>35</v>
      </c>
      <c r="E3319" s="5">
        <f t="shared" si="664"/>
        <v>724.72950000000026</v>
      </c>
      <c r="F3319" s="5">
        <f t="shared" si="665"/>
        <v>30.749999999999996</v>
      </c>
      <c r="G3319" s="5">
        <f t="shared" si="666"/>
        <v>1870.9683306758782</v>
      </c>
      <c r="H3319" s="5">
        <f t="shared" si="667"/>
        <v>2626.4478306758783</v>
      </c>
      <c r="I3319" s="5">
        <f t="shared" si="668"/>
        <v>720</v>
      </c>
      <c r="J3319" s="5">
        <f t="shared" si="669"/>
        <v>1906.4478306758783</v>
      </c>
      <c r="K3319" s="2">
        <f t="shared" si="670"/>
        <v>58098.052615900662</v>
      </c>
      <c r="L3319" s="2">
        <f t="shared" si="671"/>
        <v>124394</v>
      </c>
      <c r="M3319" s="2">
        <f t="shared" si="672"/>
        <v>30360</v>
      </c>
      <c r="N3319" s="6">
        <f t="shared" si="673"/>
        <v>1</v>
      </c>
      <c r="O3319" s="2">
        <f t="shared" si="674"/>
        <v>15935.947384099338</v>
      </c>
      <c r="P3319" s="2">
        <f t="shared" si="675"/>
        <v>15935.947384099338</v>
      </c>
    </row>
    <row r="3320" spans="1:16">
      <c r="A3320" s="6">
        <v>5</v>
      </c>
      <c r="B3320" s="6">
        <v>1</v>
      </c>
      <c r="C3320" s="6">
        <v>30</v>
      </c>
      <c r="D3320" s="6">
        <f t="shared" si="663"/>
        <v>36</v>
      </c>
      <c r="E3320" s="5">
        <f t="shared" si="664"/>
        <v>724.72950000000026</v>
      </c>
      <c r="F3320" s="5">
        <f t="shared" si="665"/>
        <v>30.749999999999996</v>
      </c>
      <c r="G3320" s="5">
        <f t="shared" si="666"/>
        <v>1959.6780360096488</v>
      </c>
      <c r="H3320" s="5">
        <f t="shared" si="667"/>
        <v>2715.157536009649</v>
      </c>
      <c r="I3320" s="5">
        <f t="shared" si="668"/>
        <v>720</v>
      </c>
      <c r="J3320" s="5">
        <f t="shared" si="669"/>
        <v>1995.157536009649</v>
      </c>
      <c r="K3320" s="2">
        <f t="shared" si="670"/>
        <v>59638.151666834186</v>
      </c>
      <c r="L3320" s="2">
        <f t="shared" si="671"/>
        <v>127094</v>
      </c>
      <c r="M3320" s="2">
        <f t="shared" si="672"/>
        <v>31240</v>
      </c>
      <c r="N3320" s="6">
        <f t="shared" si="673"/>
        <v>1</v>
      </c>
      <c r="O3320" s="2">
        <f t="shared" si="674"/>
        <v>16215.848333165814</v>
      </c>
      <c r="P3320" s="2">
        <f t="shared" si="675"/>
        <v>16215.848333165814</v>
      </c>
    </row>
    <row r="3321" spans="1:16">
      <c r="A3321" s="6">
        <v>5</v>
      </c>
      <c r="B3321" s="6">
        <v>2</v>
      </c>
      <c r="C3321" s="6">
        <v>0</v>
      </c>
      <c r="D3321" s="6">
        <f t="shared" si="663"/>
        <v>7</v>
      </c>
      <c r="E3321" s="5">
        <f t="shared" si="664"/>
        <v>724.72950000000026</v>
      </c>
      <c r="F3321" s="5">
        <f t="shared" si="665"/>
        <v>63.037499999999994</v>
      </c>
      <c r="G3321" s="5">
        <f t="shared" si="666"/>
        <v>0</v>
      </c>
      <c r="H3321" s="5">
        <f t="shared" si="667"/>
        <v>787.76700000000028</v>
      </c>
      <c r="I3321" s="5">
        <f t="shared" si="668"/>
        <v>720</v>
      </c>
      <c r="J3321" s="5">
        <f t="shared" si="669"/>
        <v>67.76700000000028</v>
      </c>
      <c r="K3321" s="2">
        <f t="shared" si="670"/>
        <v>26176.510416666672</v>
      </c>
      <c r="L3321" s="2">
        <f t="shared" si="671"/>
        <v>48188</v>
      </c>
      <c r="M3321" s="2">
        <f t="shared" si="672"/>
        <v>5280</v>
      </c>
      <c r="N3321" s="6">
        <f t="shared" si="673"/>
        <v>1</v>
      </c>
      <c r="O3321" s="2">
        <f t="shared" si="674"/>
        <v>-3268.5104166666715</v>
      </c>
      <c r="P3321" s="2">
        <f t="shared" si="675"/>
        <v>-3268.5104166666715</v>
      </c>
    </row>
    <row r="3322" spans="1:16">
      <c r="A3322" s="6">
        <v>5</v>
      </c>
      <c r="B3322" s="6">
        <v>2</v>
      </c>
      <c r="C3322" s="6">
        <v>1</v>
      </c>
      <c r="D3322" s="6">
        <f t="shared" si="663"/>
        <v>8</v>
      </c>
      <c r="E3322" s="5">
        <f t="shared" si="664"/>
        <v>724.72950000000026</v>
      </c>
      <c r="F3322" s="5">
        <f t="shared" si="665"/>
        <v>63.037499999999994</v>
      </c>
      <c r="G3322" s="5">
        <f t="shared" si="666"/>
        <v>45.5625</v>
      </c>
      <c r="H3322" s="5">
        <f t="shared" si="667"/>
        <v>833.32950000000028</v>
      </c>
      <c r="I3322" s="5">
        <f t="shared" si="668"/>
        <v>720</v>
      </c>
      <c r="J3322" s="5">
        <f t="shared" si="669"/>
        <v>113.32950000000028</v>
      </c>
      <c r="K3322" s="2">
        <f t="shared" si="670"/>
        <v>26967.526041666672</v>
      </c>
      <c r="L3322" s="2">
        <f t="shared" si="671"/>
        <v>50888</v>
      </c>
      <c r="M3322" s="2">
        <f t="shared" si="672"/>
        <v>6160</v>
      </c>
      <c r="N3322" s="6">
        <f t="shared" si="673"/>
        <v>1</v>
      </c>
      <c r="O3322" s="2">
        <f t="shared" si="674"/>
        <v>-2239.5260416666715</v>
      </c>
      <c r="P3322" s="2">
        <f t="shared" si="675"/>
        <v>-2239.5260416666715</v>
      </c>
    </row>
    <row r="3323" spans="1:16">
      <c r="A3323" s="6">
        <v>5</v>
      </c>
      <c r="B3323" s="6">
        <v>2</v>
      </c>
      <c r="C3323" s="6">
        <v>2</v>
      </c>
      <c r="D3323" s="6">
        <f t="shared" si="663"/>
        <v>9</v>
      </c>
      <c r="E3323" s="5">
        <f t="shared" si="664"/>
        <v>724.72950000000026</v>
      </c>
      <c r="F3323" s="5">
        <f t="shared" si="665"/>
        <v>63.037499999999994</v>
      </c>
      <c r="G3323" s="5">
        <f t="shared" si="666"/>
        <v>92.264062499999994</v>
      </c>
      <c r="H3323" s="5">
        <f t="shared" si="667"/>
        <v>880.0310625000003</v>
      </c>
      <c r="I3323" s="5">
        <f t="shared" si="668"/>
        <v>720</v>
      </c>
      <c r="J3323" s="5">
        <f t="shared" si="669"/>
        <v>160.0310625000003</v>
      </c>
      <c r="K3323" s="2">
        <f t="shared" si="670"/>
        <v>27778.317057291672</v>
      </c>
      <c r="L3323" s="2">
        <f t="shared" si="671"/>
        <v>53588</v>
      </c>
      <c r="M3323" s="2">
        <f t="shared" si="672"/>
        <v>7040</v>
      </c>
      <c r="N3323" s="6">
        <f t="shared" si="673"/>
        <v>1</v>
      </c>
      <c r="O3323" s="2">
        <f t="shared" si="674"/>
        <v>-1230.3170572916715</v>
      </c>
      <c r="P3323" s="2">
        <f t="shared" si="675"/>
        <v>-1230.3170572916715</v>
      </c>
    </row>
    <row r="3324" spans="1:16">
      <c r="A3324" s="6">
        <v>5</v>
      </c>
      <c r="B3324" s="6">
        <v>2</v>
      </c>
      <c r="C3324" s="6">
        <v>3</v>
      </c>
      <c r="D3324" s="6">
        <f t="shared" si="663"/>
        <v>10</v>
      </c>
      <c r="E3324" s="5">
        <f t="shared" si="664"/>
        <v>724.72950000000026</v>
      </c>
      <c r="F3324" s="5">
        <f t="shared" si="665"/>
        <v>63.037499999999994</v>
      </c>
      <c r="G3324" s="5">
        <f t="shared" si="666"/>
        <v>140.12604492187498</v>
      </c>
      <c r="H3324" s="5">
        <f t="shared" si="667"/>
        <v>927.89304492187523</v>
      </c>
      <c r="I3324" s="5">
        <f t="shared" si="668"/>
        <v>720</v>
      </c>
      <c r="J3324" s="5">
        <f t="shared" si="669"/>
        <v>207.89304492187523</v>
      </c>
      <c r="K3324" s="2">
        <f t="shared" si="670"/>
        <v>28609.25425211589</v>
      </c>
      <c r="L3324" s="2">
        <f t="shared" si="671"/>
        <v>56288</v>
      </c>
      <c r="M3324" s="2">
        <f t="shared" si="672"/>
        <v>7920</v>
      </c>
      <c r="N3324" s="6">
        <f t="shared" si="673"/>
        <v>1</v>
      </c>
      <c r="O3324" s="2">
        <f t="shared" si="674"/>
        <v>-241.25425211589027</v>
      </c>
      <c r="P3324" s="2">
        <f t="shared" si="675"/>
        <v>-241.25425211589027</v>
      </c>
    </row>
    <row r="3325" spans="1:16">
      <c r="A3325" s="6">
        <v>5</v>
      </c>
      <c r="B3325" s="6">
        <v>2</v>
      </c>
      <c r="C3325" s="6">
        <v>4</v>
      </c>
      <c r="D3325" s="6">
        <f t="shared" si="663"/>
        <v>11</v>
      </c>
      <c r="E3325" s="5">
        <f t="shared" si="664"/>
        <v>724.72950000000026</v>
      </c>
      <c r="F3325" s="5">
        <f t="shared" si="665"/>
        <v>63.037499999999994</v>
      </c>
      <c r="G3325" s="5">
        <f t="shared" si="666"/>
        <v>189.17016064453125</v>
      </c>
      <c r="H3325" s="5">
        <f t="shared" si="667"/>
        <v>976.93716064453156</v>
      </c>
      <c r="I3325" s="5">
        <f t="shared" si="668"/>
        <v>720</v>
      </c>
      <c r="J3325" s="5">
        <f t="shared" si="669"/>
        <v>256.93716064453156</v>
      </c>
      <c r="K3325" s="2">
        <f t="shared" si="670"/>
        <v>29460.714594523117</v>
      </c>
      <c r="L3325" s="2">
        <f t="shared" si="671"/>
        <v>58988</v>
      </c>
      <c r="M3325" s="2">
        <f t="shared" si="672"/>
        <v>8800</v>
      </c>
      <c r="N3325" s="6">
        <f t="shared" si="673"/>
        <v>1</v>
      </c>
      <c r="O3325" s="2">
        <f t="shared" si="674"/>
        <v>727.28540547688317</v>
      </c>
      <c r="P3325" s="2">
        <f t="shared" si="675"/>
        <v>727.28540547688317</v>
      </c>
    </row>
    <row r="3326" spans="1:16">
      <c r="A3326" s="6">
        <v>5</v>
      </c>
      <c r="B3326" s="6">
        <v>2</v>
      </c>
      <c r="C3326" s="6">
        <v>5</v>
      </c>
      <c r="D3326" s="6">
        <f t="shared" si="663"/>
        <v>12</v>
      </c>
      <c r="E3326" s="5">
        <f t="shared" si="664"/>
        <v>724.72950000000026</v>
      </c>
      <c r="F3326" s="5">
        <f t="shared" si="665"/>
        <v>63.037499999999994</v>
      </c>
      <c r="G3326" s="5">
        <f t="shared" si="666"/>
        <v>239.41848456573481</v>
      </c>
      <c r="H3326" s="5">
        <f t="shared" si="667"/>
        <v>1027.1854845657351</v>
      </c>
      <c r="I3326" s="5">
        <f t="shared" si="668"/>
        <v>720</v>
      </c>
      <c r="J3326" s="5">
        <f t="shared" si="669"/>
        <v>307.18548456573512</v>
      </c>
      <c r="K3326" s="2">
        <f t="shared" si="670"/>
        <v>30333.081329266235</v>
      </c>
      <c r="L3326" s="2">
        <f t="shared" si="671"/>
        <v>61688</v>
      </c>
      <c r="M3326" s="2">
        <f t="shared" si="672"/>
        <v>9680</v>
      </c>
      <c r="N3326" s="6">
        <f t="shared" si="673"/>
        <v>1</v>
      </c>
      <c r="O3326" s="2">
        <f t="shared" si="674"/>
        <v>1674.9186707337649</v>
      </c>
      <c r="P3326" s="2">
        <f t="shared" si="675"/>
        <v>1674.9186707337649</v>
      </c>
    </row>
    <row r="3327" spans="1:16">
      <c r="A3327" s="6">
        <v>5</v>
      </c>
      <c r="B3327" s="6">
        <v>2</v>
      </c>
      <c r="C3327" s="6">
        <v>6</v>
      </c>
      <c r="D3327" s="6">
        <f t="shared" si="663"/>
        <v>13</v>
      </c>
      <c r="E3327" s="5">
        <f t="shared" si="664"/>
        <v>724.72950000000026</v>
      </c>
      <c r="F3327" s="5">
        <f t="shared" si="665"/>
        <v>63.037499999999994</v>
      </c>
      <c r="G3327" s="5">
        <f t="shared" si="666"/>
        <v>290.89345874736784</v>
      </c>
      <c r="H3327" s="5">
        <f t="shared" si="667"/>
        <v>1078.660458747368</v>
      </c>
      <c r="I3327" s="5">
        <f t="shared" si="668"/>
        <v>720</v>
      </c>
      <c r="J3327" s="5">
        <f t="shared" si="669"/>
        <v>358.66045874736801</v>
      </c>
      <c r="K3327" s="2">
        <f t="shared" si="670"/>
        <v>31226.744075475137</v>
      </c>
      <c r="L3327" s="2">
        <f t="shared" si="671"/>
        <v>64388</v>
      </c>
      <c r="M3327" s="2">
        <f t="shared" si="672"/>
        <v>10560</v>
      </c>
      <c r="N3327" s="6">
        <f t="shared" si="673"/>
        <v>1</v>
      </c>
      <c r="O3327" s="2">
        <f t="shared" si="674"/>
        <v>2601.2559245248631</v>
      </c>
      <c r="P3327" s="2">
        <f t="shared" si="675"/>
        <v>2601.2559245248631</v>
      </c>
    </row>
    <row r="3328" spans="1:16">
      <c r="A3328" s="6">
        <v>5</v>
      </c>
      <c r="B3328" s="6">
        <v>2</v>
      </c>
      <c r="C3328" s="6">
        <v>7</v>
      </c>
      <c r="D3328" s="6">
        <f t="shared" si="663"/>
        <v>14</v>
      </c>
      <c r="E3328" s="5">
        <f t="shared" si="664"/>
        <v>724.72950000000026</v>
      </c>
      <c r="F3328" s="5">
        <f t="shared" si="665"/>
        <v>63.037499999999994</v>
      </c>
      <c r="G3328" s="5">
        <f t="shared" si="666"/>
        <v>343.61789814532818</v>
      </c>
      <c r="H3328" s="5">
        <f t="shared" si="667"/>
        <v>1131.3848981453284</v>
      </c>
      <c r="I3328" s="5">
        <f t="shared" si="668"/>
        <v>720</v>
      </c>
      <c r="J3328" s="5">
        <f t="shared" si="669"/>
        <v>411.38489814532841</v>
      </c>
      <c r="K3328" s="2">
        <f t="shared" si="670"/>
        <v>32142.098926134175</v>
      </c>
      <c r="L3328" s="2">
        <f t="shared" si="671"/>
        <v>67088</v>
      </c>
      <c r="M3328" s="2">
        <f t="shared" si="672"/>
        <v>11440</v>
      </c>
      <c r="N3328" s="6">
        <f t="shared" si="673"/>
        <v>1</v>
      </c>
      <c r="O3328" s="2">
        <f t="shared" si="674"/>
        <v>3505.9010738658253</v>
      </c>
      <c r="P3328" s="2">
        <f t="shared" si="675"/>
        <v>3505.9010738658253</v>
      </c>
    </row>
    <row r="3329" spans="1:16">
      <c r="A3329" s="6">
        <v>5</v>
      </c>
      <c r="B3329" s="6">
        <v>2</v>
      </c>
      <c r="C3329" s="6">
        <v>8</v>
      </c>
      <c r="D3329" s="6">
        <f t="shared" si="663"/>
        <v>15</v>
      </c>
      <c r="E3329" s="5">
        <f t="shared" si="664"/>
        <v>724.72950000000026</v>
      </c>
      <c r="F3329" s="5">
        <f t="shared" si="665"/>
        <v>63.037499999999994</v>
      </c>
      <c r="G3329" s="5">
        <f t="shared" si="666"/>
        <v>397.61499642530839</v>
      </c>
      <c r="H3329" s="5">
        <f t="shared" si="667"/>
        <v>1185.3819964253087</v>
      </c>
      <c r="I3329" s="5">
        <f t="shared" si="668"/>
        <v>720</v>
      </c>
      <c r="J3329" s="5">
        <f t="shared" si="669"/>
        <v>465.38199642530867</v>
      </c>
      <c r="K3329" s="2">
        <f t="shared" si="670"/>
        <v>33079.548549050494</v>
      </c>
      <c r="L3329" s="2">
        <f t="shared" si="671"/>
        <v>69788</v>
      </c>
      <c r="M3329" s="2">
        <f t="shared" si="672"/>
        <v>12320</v>
      </c>
      <c r="N3329" s="6">
        <f t="shared" si="673"/>
        <v>1</v>
      </c>
      <c r="O3329" s="2">
        <f t="shared" si="674"/>
        <v>4388.4514509495057</v>
      </c>
      <c r="P3329" s="2">
        <f t="shared" si="675"/>
        <v>4388.4514509495057</v>
      </c>
    </row>
    <row r="3330" spans="1:16">
      <c r="A3330" s="6">
        <v>5</v>
      </c>
      <c r="B3330" s="6">
        <v>2</v>
      </c>
      <c r="C3330" s="6">
        <v>9</v>
      </c>
      <c r="D3330" s="6">
        <f t="shared" si="663"/>
        <v>16</v>
      </c>
      <c r="E3330" s="5">
        <f t="shared" si="664"/>
        <v>724.72950000000026</v>
      </c>
      <c r="F3330" s="5">
        <f t="shared" si="665"/>
        <v>63.037499999999994</v>
      </c>
      <c r="G3330" s="5">
        <f t="shared" si="666"/>
        <v>452.90833186570285</v>
      </c>
      <c r="H3330" s="5">
        <f t="shared" si="667"/>
        <v>1240.6753318657031</v>
      </c>
      <c r="I3330" s="5">
        <f t="shared" si="668"/>
        <v>720</v>
      </c>
      <c r="J3330" s="5">
        <f t="shared" si="669"/>
        <v>520.67533186570313</v>
      </c>
      <c r="K3330" s="2">
        <f t="shared" si="670"/>
        <v>34039.502289335127</v>
      </c>
      <c r="L3330" s="2">
        <f t="shared" si="671"/>
        <v>72488</v>
      </c>
      <c r="M3330" s="2">
        <f t="shared" si="672"/>
        <v>13200</v>
      </c>
      <c r="N3330" s="6">
        <f t="shared" si="673"/>
        <v>1</v>
      </c>
      <c r="O3330" s="2">
        <f t="shared" si="674"/>
        <v>5248.497710664873</v>
      </c>
      <c r="P3330" s="2">
        <f t="shared" si="675"/>
        <v>5248.497710664873</v>
      </c>
    </row>
    <row r="3331" spans="1:16">
      <c r="A3331" s="6">
        <v>5</v>
      </c>
      <c r="B3331" s="6">
        <v>2</v>
      </c>
      <c r="C3331" s="6">
        <v>10</v>
      </c>
      <c r="D3331" s="6">
        <f t="shared" si="663"/>
        <v>17</v>
      </c>
      <c r="E3331" s="5">
        <f t="shared" si="664"/>
        <v>724.72950000000026</v>
      </c>
      <c r="F3331" s="5">
        <f t="shared" si="665"/>
        <v>63.037499999999994</v>
      </c>
      <c r="G3331" s="5">
        <f t="shared" si="666"/>
        <v>509.52187334891573</v>
      </c>
      <c r="H3331" s="5">
        <f t="shared" si="667"/>
        <v>1297.288873348916</v>
      </c>
      <c r="I3331" s="5">
        <f t="shared" si="668"/>
        <v>720</v>
      </c>
      <c r="J3331" s="5">
        <f t="shared" si="669"/>
        <v>577.28887334891601</v>
      </c>
      <c r="K3331" s="2">
        <f t="shared" si="670"/>
        <v>35022.376273418682</v>
      </c>
      <c r="L3331" s="2">
        <f t="shared" si="671"/>
        <v>75188</v>
      </c>
      <c r="M3331" s="2">
        <f t="shared" si="672"/>
        <v>14080</v>
      </c>
      <c r="N3331" s="6">
        <f t="shared" si="673"/>
        <v>1</v>
      </c>
      <c r="O3331" s="2">
        <f t="shared" si="674"/>
        <v>6085.6237265813179</v>
      </c>
      <c r="P3331" s="2">
        <f t="shared" si="675"/>
        <v>6085.6237265813179</v>
      </c>
    </row>
    <row r="3332" spans="1:16">
      <c r="A3332" s="6">
        <v>5</v>
      </c>
      <c r="B3332" s="6">
        <v>2</v>
      </c>
      <c r="C3332" s="6">
        <v>11</v>
      </c>
      <c r="D3332" s="6">
        <f t="shared" ref="D3332:D3395" si="676">A3332+B3332+C3332</f>
        <v>18</v>
      </c>
      <c r="E3332" s="5">
        <f t="shared" ref="E3332:E3395" si="677">IF(A3332=0,0,A3332*LABOR_HRS_WK_TOM*SEASON_WEEKS*(1+DIM_PCT_TOM)^A3332)</f>
        <v>724.72950000000026</v>
      </c>
      <c r="F3332" s="5">
        <f t="shared" ref="F3332:F3395" si="678">IF(B3332=0,0,B3332*LABOR_HRS_WK_CAR*SEASON_WEEKS*(1+DIM_PCT_CAR)^B3332)</f>
        <v>63.037499999999994</v>
      </c>
      <c r="G3332" s="5">
        <f t="shared" ref="G3332:G3395" si="679">IF(C3332=0,0,C3332*LABOR_HRS_WK_MES*SEASON_WEEKS*(1+DIM_PCT_MES)^C3332)</f>
        <v>567.47998644235474</v>
      </c>
      <c r="H3332" s="5">
        <f t="shared" ref="H3332:H3395" si="680">E3332+F3332+G3332</f>
        <v>1355.2469864423551</v>
      </c>
      <c r="I3332" s="5">
        <f t="shared" ref="I3332:I3395" si="681">MIN(H3332,FARMER_HRS)</f>
        <v>720</v>
      </c>
      <c r="J3332" s="5">
        <f t="shared" ref="J3332:J3395" si="682">MAX(0,H3332-FARMER_HRS)</f>
        <v>635.24698644235514</v>
      </c>
      <c r="K3332" s="2">
        <f t="shared" ref="K3332:K3395" si="683">I3332*FARMER_RATE+J3332*TEMP_WORKER_RATE</f>
        <v>36028.593514624219</v>
      </c>
      <c r="L3332" s="2">
        <f t="shared" ref="L3332:L3395" si="684">A3332*PRICE_TOM+B3332*PRICE_CAR+C3332*PRICE_MES</f>
        <v>77888</v>
      </c>
      <c r="M3332" s="2">
        <f t="shared" ref="M3332:M3395" si="685">A3332*FERT_BED_TOM+B3332*FERT_BED_CAR+C3332*FERT_BED_MES</f>
        <v>14960</v>
      </c>
      <c r="N3332" s="6">
        <f t="shared" ref="N3332:N3395" si="686">IF(AND(D3332&lt;=TOTAL_BEDS,J3332&lt;=TEMP_WORKER_MAX*TEMP_WORKER_HRS),1,0)</f>
        <v>1</v>
      </c>
      <c r="O3332" s="2">
        <f t="shared" ref="O3332:O3395" si="687">L3332-M3332-K3332-FIXED_COSTS</f>
        <v>6899.4064853757809</v>
      </c>
      <c r="P3332" s="2">
        <f t="shared" ref="P3332:P3395" si="688">IF(N3332=1,O3332,"")</f>
        <v>6899.4064853757809</v>
      </c>
    </row>
    <row r="3333" spans="1:16">
      <c r="A3333" s="6">
        <v>5</v>
      </c>
      <c r="B3333" s="6">
        <v>2</v>
      </c>
      <c r="C3333" s="6">
        <v>12</v>
      </c>
      <c r="D3333" s="6">
        <f t="shared" si="676"/>
        <v>19</v>
      </c>
      <c r="E3333" s="5">
        <f t="shared" si="677"/>
        <v>724.72950000000026</v>
      </c>
      <c r="F3333" s="5">
        <f t="shared" si="678"/>
        <v>63.037499999999994</v>
      </c>
      <c r="G3333" s="5">
        <f t="shared" si="679"/>
        <v>626.80743957041921</v>
      </c>
      <c r="H3333" s="5">
        <f t="shared" si="680"/>
        <v>1414.5744395704196</v>
      </c>
      <c r="I3333" s="5">
        <f t="shared" si="681"/>
        <v>720</v>
      </c>
      <c r="J3333" s="5">
        <f t="shared" si="682"/>
        <v>694.5744395704196</v>
      </c>
      <c r="K3333" s="2">
        <f t="shared" si="683"/>
        <v>37058.584020319788</v>
      </c>
      <c r="L3333" s="2">
        <f t="shared" si="684"/>
        <v>80588</v>
      </c>
      <c r="M3333" s="2">
        <f t="shared" si="685"/>
        <v>15840</v>
      </c>
      <c r="N3333" s="6">
        <f t="shared" si="686"/>
        <v>1</v>
      </c>
      <c r="O3333" s="2">
        <f t="shared" si="687"/>
        <v>7689.4159796802123</v>
      </c>
      <c r="P3333" s="2">
        <f t="shared" si="688"/>
        <v>7689.4159796802123</v>
      </c>
    </row>
    <row r="3334" spans="1:16">
      <c r="A3334" s="6">
        <v>5</v>
      </c>
      <c r="B3334" s="6">
        <v>2</v>
      </c>
      <c r="C3334" s="6">
        <v>13</v>
      </c>
      <c r="D3334" s="6">
        <f t="shared" si="676"/>
        <v>20</v>
      </c>
      <c r="E3334" s="5">
        <f t="shared" si="677"/>
        <v>724.72950000000026</v>
      </c>
      <c r="F3334" s="5">
        <f t="shared" si="678"/>
        <v>63.037499999999994</v>
      </c>
      <c r="G3334" s="5">
        <f t="shared" si="679"/>
        <v>687.52941027880343</v>
      </c>
      <c r="H3334" s="5">
        <f t="shared" si="680"/>
        <v>1475.2964102788037</v>
      </c>
      <c r="I3334" s="5">
        <f t="shared" si="681"/>
        <v>720</v>
      </c>
      <c r="J3334" s="5">
        <f t="shared" si="682"/>
        <v>755.29641027880371</v>
      </c>
      <c r="K3334" s="2">
        <f t="shared" si="683"/>
        <v>38112.78490067368</v>
      </c>
      <c r="L3334" s="2">
        <f t="shared" si="684"/>
        <v>83288</v>
      </c>
      <c r="M3334" s="2">
        <f t="shared" si="685"/>
        <v>16720</v>
      </c>
      <c r="N3334" s="6">
        <f t="shared" si="686"/>
        <v>1</v>
      </c>
      <c r="O3334" s="2">
        <f t="shared" si="687"/>
        <v>8455.2150993263203</v>
      </c>
      <c r="P3334" s="2">
        <f t="shared" si="688"/>
        <v>8455.2150993263203</v>
      </c>
    </row>
    <row r="3335" spans="1:16">
      <c r="A3335" s="6">
        <v>5</v>
      </c>
      <c r="B3335" s="6">
        <v>2</v>
      </c>
      <c r="C3335" s="6">
        <v>14</v>
      </c>
      <c r="D3335" s="6">
        <f t="shared" si="676"/>
        <v>21</v>
      </c>
      <c r="E3335" s="5">
        <f t="shared" si="677"/>
        <v>724.72950000000026</v>
      </c>
      <c r="F3335" s="5">
        <f t="shared" si="678"/>
        <v>63.037499999999994</v>
      </c>
      <c r="G3335" s="5">
        <f t="shared" si="679"/>
        <v>749.67149159246469</v>
      </c>
      <c r="H3335" s="5">
        <f t="shared" si="680"/>
        <v>1537.438491592465</v>
      </c>
      <c r="I3335" s="5">
        <f t="shared" si="681"/>
        <v>720</v>
      </c>
      <c r="J3335" s="5">
        <f t="shared" si="682"/>
        <v>817.43849159246497</v>
      </c>
      <c r="K3335" s="2">
        <f t="shared" si="683"/>
        <v>39191.64047903585</v>
      </c>
      <c r="L3335" s="2">
        <f t="shared" si="684"/>
        <v>85988</v>
      </c>
      <c r="M3335" s="2">
        <f t="shared" si="685"/>
        <v>17600</v>
      </c>
      <c r="N3335" s="6">
        <f t="shared" si="686"/>
        <v>1</v>
      </c>
      <c r="O3335" s="2">
        <f t="shared" si="687"/>
        <v>9196.3595209641499</v>
      </c>
      <c r="P3335" s="2">
        <f t="shared" si="688"/>
        <v>9196.3595209641499</v>
      </c>
    </row>
    <row r="3336" spans="1:16">
      <c r="A3336" s="6">
        <v>5</v>
      </c>
      <c r="B3336" s="6">
        <v>2</v>
      </c>
      <c r="C3336" s="6">
        <v>15</v>
      </c>
      <c r="D3336" s="6">
        <f t="shared" si="676"/>
        <v>22</v>
      </c>
      <c r="E3336" s="5">
        <f t="shared" si="677"/>
        <v>724.72950000000026</v>
      </c>
      <c r="F3336" s="5">
        <f t="shared" si="678"/>
        <v>63.037499999999994</v>
      </c>
      <c r="G3336" s="5">
        <f t="shared" si="679"/>
        <v>813.25969846861108</v>
      </c>
      <c r="H3336" s="5">
        <f t="shared" si="680"/>
        <v>1601.0266984686114</v>
      </c>
      <c r="I3336" s="5">
        <f t="shared" si="681"/>
        <v>720</v>
      </c>
      <c r="J3336" s="5">
        <f t="shared" si="682"/>
        <v>881.02669846861136</v>
      </c>
      <c r="K3336" s="2">
        <f t="shared" si="683"/>
        <v>40295.602403968951</v>
      </c>
      <c r="L3336" s="2">
        <f t="shared" si="684"/>
        <v>88688</v>
      </c>
      <c r="M3336" s="2">
        <f t="shared" si="685"/>
        <v>18480</v>
      </c>
      <c r="N3336" s="6">
        <f t="shared" si="686"/>
        <v>1</v>
      </c>
      <c r="O3336" s="2">
        <f t="shared" si="687"/>
        <v>9912.397596031049</v>
      </c>
      <c r="P3336" s="2">
        <f t="shared" si="688"/>
        <v>9912.397596031049</v>
      </c>
    </row>
    <row r="3337" spans="1:16">
      <c r="A3337" s="6">
        <v>5</v>
      </c>
      <c r="B3337" s="6">
        <v>2</v>
      </c>
      <c r="C3337" s="6">
        <v>16</v>
      </c>
      <c r="D3337" s="6">
        <f t="shared" si="676"/>
        <v>23</v>
      </c>
      <c r="E3337" s="5">
        <f t="shared" si="677"/>
        <v>724.72950000000026</v>
      </c>
      <c r="F3337" s="5">
        <f t="shared" si="678"/>
        <v>63.037499999999994</v>
      </c>
      <c r="G3337" s="5">
        <f t="shared" si="679"/>
        <v>878.32047434610013</v>
      </c>
      <c r="H3337" s="5">
        <f t="shared" si="680"/>
        <v>1666.0874743461004</v>
      </c>
      <c r="I3337" s="5">
        <f t="shared" si="681"/>
        <v>720</v>
      </c>
      <c r="J3337" s="5">
        <f t="shared" si="682"/>
        <v>946.08747434610041</v>
      </c>
      <c r="K3337" s="2">
        <f t="shared" si="683"/>
        <v>41425.129762953133</v>
      </c>
      <c r="L3337" s="2">
        <f t="shared" si="684"/>
        <v>91388</v>
      </c>
      <c r="M3337" s="2">
        <f t="shared" si="685"/>
        <v>19360</v>
      </c>
      <c r="N3337" s="6">
        <f t="shared" si="686"/>
        <v>1</v>
      </c>
      <c r="O3337" s="2">
        <f t="shared" si="687"/>
        <v>10602.870237046867</v>
      </c>
      <c r="P3337" s="2">
        <f t="shared" si="688"/>
        <v>10602.870237046867</v>
      </c>
    </row>
    <row r="3338" spans="1:16">
      <c r="A3338" s="6">
        <v>5</v>
      </c>
      <c r="B3338" s="6">
        <v>2</v>
      </c>
      <c r="C3338" s="6">
        <v>17</v>
      </c>
      <c r="D3338" s="6">
        <f t="shared" si="676"/>
        <v>24</v>
      </c>
      <c r="E3338" s="5">
        <f t="shared" si="677"/>
        <v>724.72950000000026</v>
      </c>
      <c r="F3338" s="5">
        <f t="shared" si="678"/>
        <v>63.037499999999994</v>
      </c>
      <c r="G3338" s="5">
        <f t="shared" si="679"/>
        <v>944.88069779264049</v>
      </c>
      <c r="H3338" s="5">
        <f t="shared" si="680"/>
        <v>1732.6476977926409</v>
      </c>
      <c r="I3338" s="5">
        <f t="shared" si="681"/>
        <v>720</v>
      </c>
      <c r="J3338" s="5">
        <f t="shared" si="682"/>
        <v>1012.6476977926409</v>
      </c>
      <c r="K3338" s="2">
        <f t="shared" si="683"/>
        <v>42580.689197788903</v>
      </c>
      <c r="L3338" s="2">
        <f t="shared" si="684"/>
        <v>94088</v>
      </c>
      <c r="M3338" s="2">
        <f t="shared" si="685"/>
        <v>20240</v>
      </c>
      <c r="N3338" s="6">
        <f t="shared" si="686"/>
        <v>1</v>
      </c>
      <c r="O3338" s="2">
        <f t="shared" si="687"/>
        <v>11267.310802211097</v>
      </c>
      <c r="P3338" s="2">
        <f t="shared" si="688"/>
        <v>11267.310802211097</v>
      </c>
    </row>
    <row r="3339" spans="1:16">
      <c r="A3339" s="6">
        <v>5</v>
      </c>
      <c r="B3339" s="6">
        <v>2</v>
      </c>
      <c r="C3339" s="6">
        <v>18</v>
      </c>
      <c r="D3339" s="6">
        <f t="shared" si="676"/>
        <v>25</v>
      </c>
      <c r="E3339" s="5">
        <f t="shared" si="677"/>
        <v>724.72950000000026</v>
      </c>
      <c r="F3339" s="5">
        <f t="shared" si="678"/>
        <v>63.037499999999994</v>
      </c>
      <c r="G3339" s="5">
        <f t="shared" si="679"/>
        <v>1012.9676892512279</v>
      </c>
      <c r="H3339" s="5">
        <f t="shared" si="680"/>
        <v>1800.7346892512282</v>
      </c>
      <c r="I3339" s="5">
        <f t="shared" si="681"/>
        <v>720</v>
      </c>
      <c r="J3339" s="5">
        <f t="shared" si="682"/>
        <v>1080.7346892512282</v>
      </c>
      <c r="K3339" s="2">
        <f t="shared" si="683"/>
        <v>43762.755021722711</v>
      </c>
      <c r="L3339" s="2">
        <f t="shared" si="684"/>
        <v>96788</v>
      </c>
      <c r="M3339" s="2">
        <f t="shared" si="685"/>
        <v>21120</v>
      </c>
      <c r="N3339" s="6">
        <f t="shared" si="686"/>
        <v>1</v>
      </c>
      <c r="O3339" s="2">
        <f t="shared" si="687"/>
        <v>11905.244978277289</v>
      </c>
      <c r="P3339" s="2">
        <f t="shared" si="688"/>
        <v>11905.244978277289</v>
      </c>
    </row>
    <row r="3340" spans="1:16">
      <c r="A3340" s="6">
        <v>5</v>
      </c>
      <c r="B3340" s="6">
        <v>2</v>
      </c>
      <c r="C3340" s="6">
        <v>19</v>
      </c>
      <c r="D3340" s="6">
        <f t="shared" si="676"/>
        <v>26</v>
      </c>
      <c r="E3340" s="5">
        <f t="shared" si="677"/>
        <v>724.72950000000026</v>
      </c>
      <c r="F3340" s="5">
        <f t="shared" si="678"/>
        <v>63.037499999999994</v>
      </c>
      <c r="G3340" s="5">
        <f t="shared" si="679"/>
        <v>1082.6092178872495</v>
      </c>
      <c r="H3340" s="5">
        <f t="shared" si="680"/>
        <v>1870.3762178872498</v>
      </c>
      <c r="I3340" s="5">
        <f t="shared" si="681"/>
        <v>720</v>
      </c>
      <c r="J3340" s="5">
        <f t="shared" si="682"/>
        <v>1150.3762178872498</v>
      </c>
      <c r="K3340" s="2">
        <f t="shared" si="683"/>
        <v>44971.809338320309</v>
      </c>
      <c r="L3340" s="2">
        <f t="shared" si="684"/>
        <v>99488</v>
      </c>
      <c r="M3340" s="2">
        <f t="shared" si="685"/>
        <v>22000</v>
      </c>
      <c r="N3340" s="6">
        <f t="shared" si="686"/>
        <v>1</v>
      </c>
      <c r="O3340" s="2">
        <f t="shared" si="687"/>
        <v>12516.190661679691</v>
      </c>
      <c r="P3340" s="2">
        <f t="shared" si="688"/>
        <v>12516.190661679691</v>
      </c>
    </row>
    <row r="3341" spans="1:16">
      <c r="A3341" s="6">
        <v>5</v>
      </c>
      <c r="B3341" s="6">
        <v>2</v>
      </c>
      <c r="C3341" s="6">
        <v>20</v>
      </c>
      <c r="D3341" s="6">
        <f t="shared" si="676"/>
        <v>27</v>
      </c>
      <c r="E3341" s="5">
        <f t="shared" si="677"/>
        <v>724.72950000000026</v>
      </c>
      <c r="F3341" s="5">
        <f t="shared" si="678"/>
        <v>63.037499999999994</v>
      </c>
      <c r="G3341" s="5">
        <f t="shared" si="679"/>
        <v>1153.8335085377266</v>
      </c>
      <c r="H3341" s="5">
        <f t="shared" si="680"/>
        <v>1941.6005085377269</v>
      </c>
      <c r="I3341" s="5">
        <f t="shared" si="681"/>
        <v>720</v>
      </c>
      <c r="J3341" s="5">
        <f t="shared" si="682"/>
        <v>1221.6005085377269</v>
      </c>
      <c r="K3341" s="2">
        <f t="shared" si="683"/>
        <v>46208.342162113317</v>
      </c>
      <c r="L3341" s="2">
        <f t="shared" si="684"/>
        <v>102188</v>
      </c>
      <c r="M3341" s="2">
        <f t="shared" si="685"/>
        <v>22880</v>
      </c>
      <c r="N3341" s="6">
        <f t="shared" si="686"/>
        <v>1</v>
      </c>
      <c r="O3341" s="2">
        <f t="shared" si="687"/>
        <v>13099.657837886683</v>
      </c>
      <c r="P3341" s="2">
        <f t="shared" si="688"/>
        <v>13099.657837886683</v>
      </c>
    </row>
    <row r="3342" spans="1:16">
      <c r="A3342" s="6">
        <v>5</v>
      </c>
      <c r="B3342" s="6">
        <v>2</v>
      </c>
      <c r="C3342" s="6">
        <v>21</v>
      </c>
      <c r="D3342" s="6">
        <f t="shared" si="676"/>
        <v>28</v>
      </c>
      <c r="E3342" s="5">
        <f t="shared" si="677"/>
        <v>724.72950000000026</v>
      </c>
      <c r="F3342" s="5">
        <f t="shared" si="678"/>
        <v>63.037499999999994</v>
      </c>
      <c r="G3342" s="5">
        <f t="shared" si="679"/>
        <v>1226.6692487641703</v>
      </c>
      <c r="H3342" s="5">
        <f t="shared" si="680"/>
        <v>2014.4362487641706</v>
      </c>
      <c r="I3342" s="5">
        <f t="shared" si="681"/>
        <v>720</v>
      </c>
      <c r="J3342" s="5">
        <f t="shared" si="682"/>
        <v>1294.4362487641706</v>
      </c>
      <c r="K3342" s="2">
        <f t="shared" si="683"/>
        <v>47472.851541044627</v>
      </c>
      <c r="L3342" s="2">
        <f t="shared" si="684"/>
        <v>104888</v>
      </c>
      <c r="M3342" s="2">
        <f t="shared" si="685"/>
        <v>23760</v>
      </c>
      <c r="N3342" s="6">
        <f t="shared" si="686"/>
        <v>1</v>
      </c>
      <c r="O3342" s="2">
        <f t="shared" si="687"/>
        <v>13655.148458955373</v>
      </c>
      <c r="P3342" s="2">
        <f t="shared" si="688"/>
        <v>13655.148458955373</v>
      </c>
    </row>
    <row r="3343" spans="1:16">
      <c r="A3343" s="6">
        <v>5</v>
      </c>
      <c r="B3343" s="6">
        <v>2</v>
      </c>
      <c r="C3343" s="6">
        <v>22</v>
      </c>
      <c r="D3343" s="6">
        <f t="shared" si="676"/>
        <v>29</v>
      </c>
      <c r="E3343" s="5">
        <f t="shared" si="677"/>
        <v>724.72950000000026</v>
      </c>
      <c r="F3343" s="5">
        <f t="shared" si="678"/>
        <v>63.037499999999994</v>
      </c>
      <c r="G3343" s="5">
        <f t="shared" si="679"/>
        <v>1301.1455960105666</v>
      </c>
      <c r="H3343" s="5">
        <f t="shared" si="680"/>
        <v>2088.9125960105666</v>
      </c>
      <c r="I3343" s="5">
        <f t="shared" si="681"/>
        <v>720</v>
      </c>
      <c r="J3343" s="5">
        <f t="shared" si="682"/>
        <v>1368.9125960105666</v>
      </c>
      <c r="K3343" s="2">
        <f t="shared" si="683"/>
        <v>48765.843680739003</v>
      </c>
      <c r="L3343" s="2">
        <f t="shared" si="684"/>
        <v>107588</v>
      </c>
      <c r="M3343" s="2">
        <f t="shared" si="685"/>
        <v>24640</v>
      </c>
      <c r="N3343" s="6">
        <f t="shared" si="686"/>
        <v>1</v>
      </c>
      <c r="O3343" s="2">
        <f t="shared" si="687"/>
        <v>14182.156319260997</v>
      </c>
      <c r="P3343" s="2">
        <f t="shared" si="688"/>
        <v>14182.156319260997</v>
      </c>
    </row>
    <row r="3344" spans="1:16">
      <c r="A3344" s="6">
        <v>5</v>
      </c>
      <c r="B3344" s="6">
        <v>2</v>
      </c>
      <c r="C3344" s="6">
        <v>23</v>
      </c>
      <c r="D3344" s="6">
        <f t="shared" si="676"/>
        <v>30</v>
      </c>
      <c r="E3344" s="5">
        <f t="shared" si="677"/>
        <v>724.72950000000026</v>
      </c>
      <c r="F3344" s="5">
        <f t="shared" si="678"/>
        <v>63.037499999999994</v>
      </c>
      <c r="G3344" s="5">
        <f t="shared" si="679"/>
        <v>1377.292184868003</v>
      </c>
      <c r="H3344" s="5">
        <f t="shared" si="680"/>
        <v>2165.0591848680033</v>
      </c>
      <c r="I3344" s="5">
        <f t="shared" si="681"/>
        <v>720</v>
      </c>
      <c r="J3344" s="5">
        <f t="shared" si="682"/>
        <v>1445.0591848680033</v>
      </c>
      <c r="K3344" s="2">
        <f t="shared" si="683"/>
        <v>50087.833070625056</v>
      </c>
      <c r="L3344" s="2">
        <f t="shared" si="684"/>
        <v>110288</v>
      </c>
      <c r="M3344" s="2">
        <f t="shared" si="685"/>
        <v>25520</v>
      </c>
      <c r="N3344" s="6">
        <f t="shared" si="686"/>
        <v>1</v>
      </c>
      <c r="O3344" s="2">
        <f t="shared" si="687"/>
        <v>14680.166929374944</v>
      </c>
      <c r="P3344" s="2">
        <f t="shared" si="688"/>
        <v>14680.166929374944</v>
      </c>
    </row>
    <row r="3345" spans="1:16">
      <c r="A3345" s="6">
        <v>5</v>
      </c>
      <c r="B3345" s="6">
        <v>2</v>
      </c>
      <c r="C3345" s="6">
        <v>24</v>
      </c>
      <c r="D3345" s="6">
        <f t="shared" si="676"/>
        <v>31</v>
      </c>
      <c r="E3345" s="5">
        <f t="shared" si="677"/>
        <v>724.72950000000026</v>
      </c>
      <c r="F3345" s="5">
        <f t="shared" si="678"/>
        <v>63.037499999999994</v>
      </c>
      <c r="G3345" s="5">
        <f t="shared" si="679"/>
        <v>1455.1391344474989</v>
      </c>
      <c r="H3345" s="5">
        <f t="shared" si="680"/>
        <v>2242.9061344474994</v>
      </c>
      <c r="I3345" s="5">
        <f t="shared" si="681"/>
        <v>720</v>
      </c>
      <c r="J3345" s="5">
        <f t="shared" si="682"/>
        <v>1522.9061344474994</v>
      </c>
      <c r="K3345" s="2">
        <f t="shared" si="683"/>
        <v>51439.342611935754</v>
      </c>
      <c r="L3345" s="2">
        <f t="shared" si="684"/>
        <v>112988</v>
      </c>
      <c r="M3345" s="2">
        <f t="shared" si="685"/>
        <v>26400</v>
      </c>
      <c r="N3345" s="6">
        <f t="shared" si="686"/>
        <v>1</v>
      </c>
      <c r="O3345" s="2">
        <f t="shared" si="687"/>
        <v>15148.657388064246</v>
      </c>
      <c r="P3345" s="2">
        <f t="shared" si="688"/>
        <v>15148.657388064246</v>
      </c>
    </row>
    <row r="3346" spans="1:16">
      <c r="A3346" s="6">
        <v>5</v>
      </c>
      <c r="B3346" s="6">
        <v>2</v>
      </c>
      <c r="C3346" s="6">
        <v>25</v>
      </c>
      <c r="D3346" s="6">
        <f t="shared" si="676"/>
        <v>32</v>
      </c>
      <c r="E3346" s="5">
        <f t="shared" si="677"/>
        <v>724.72950000000026</v>
      </c>
      <c r="F3346" s="5">
        <f t="shared" si="678"/>
        <v>63.037499999999994</v>
      </c>
      <c r="G3346" s="5">
        <f t="shared" si="679"/>
        <v>1534.7170558625965</v>
      </c>
      <c r="H3346" s="5">
        <f t="shared" si="680"/>
        <v>2322.4840558625965</v>
      </c>
      <c r="I3346" s="5">
        <f t="shared" si="681"/>
        <v>720</v>
      </c>
      <c r="J3346" s="5">
        <f t="shared" si="682"/>
        <v>1602.4840558625965</v>
      </c>
      <c r="K3346" s="2">
        <f t="shared" si="683"/>
        <v>52820.903747614517</v>
      </c>
      <c r="L3346" s="2">
        <f t="shared" si="684"/>
        <v>115688</v>
      </c>
      <c r="M3346" s="2">
        <f t="shared" si="685"/>
        <v>27280</v>
      </c>
      <c r="N3346" s="6">
        <f t="shared" si="686"/>
        <v>1</v>
      </c>
      <c r="O3346" s="2">
        <f t="shared" si="687"/>
        <v>15587.096252385483</v>
      </c>
      <c r="P3346" s="2">
        <f t="shared" si="688"/>
        <v>15587.096252385483</v>
      </c>
    </row>
    <row r="3347" spans="1:16">
      <c r="A3347" s="6">
        <v>5</v>
      </c>
      <c r="B3347" s="6">
        <v>2</v>
      </c>
      <c r="C3347" s="6">
        <v>26</v>
      </c>
      <c r="D3347" s="6">
        <f t="shared" si="676"/>
        <v>33</v>
      </c>
      <c r="E3347" s="5">
        <f t="shared" si="677"/>
        <v>724.72950000000026</v>
      </c>
      <c r="F3347" s="5">
        <f t="shared" si="678"/>
        <v>63.037499999999994</v>
      </c>
      <c r="G3347" s="5">
        <f t="shared" si="679"/>
        <v>1616.0570598233144</v>
      </c>
      <c r="H3347" s="5">
        <f t="shared" si="680"/>
        <v>2403.8240598233147</v>
      </c>
      <c r="I3347" s="5">
        <f t="shared" si="681"/>
        <v>720</v>
      </c>
      <c r="J3347" s="5">
        <f t="shared" si="682"/>
        <v>1683.8240598233147</v>
      </c>
      <c r="K3347" s="2">
        <f t="shared" si="683"/>
        <v>54233.056594154768</v>
      </c>
      <c r="L3347" s="2">
        <f t="shared" si="684"/>
        <v>118388</v>
      </c>
      <c r="M3347" s="2">
        <f t="shared" si="685"/>
        <v>28160</v>
      </c>
      <c r="N3347" s="6">
        <f t="shared" si="686"/>
        <v>1</v>
      </c>
      <c r="O3347" s="2">
        <f t="shared" si="687"/>
        <v>15994.943405845232</v>
      </c>
      <c r="P3347" s="2">
        <f t="shared" si="688"/>
        <v>15994.943405845232</v>
      </c>
    </row>
    <row r="3348" spans="1:16">
      <c r="A3348" s="6">
        <v>5</v>
      </c>
      <c r="B3348" s="6">
        <v>2</v>
      </c>
      <c r="C3348" s="6">
        <v>27</v>
      </c>
      <c r="D3348" s="6">
        <f t="shared" si="676"/>
        <v>34</v>
      </c>
      <c r="E3348" s="5">
        <f t="shared" si="677"/>
        <v>724.72950000000026</v>
      </c>
      <c r="F3348" s="5">
        <f t="shared" si="678"/>
        <v>63.037499999999994</v>
      </c>
      <c r="G3348" s="5">
        <f t="shared" si="679"/>
        <v>1699.1907643430709</v>
      </c>
      <c r="H3348" s="5">
        <f t="shared" si="680"/>
        <v>2486.9577643430712</v>
      </c>
      <c r="I3348" s="5">
        <f t="shared" si="681"/>
        <v>720</v>
      </c>
      <c r="J3348" s="5">
        <f t="shared" si="682"/>
        <v>1766.9577643430712</v>
      </c>
      <c r="K3348" s="2">
        <f t="shared" si="683"/>
        <v>55676.350075400536</v>
      </c>
      <c r="L3348" s="2">
        <f t="shared" si="684"/>
        <v>121088</v>
      </c>
      <c r="M3348" s="2">
        <f t="shared" si="685"/>
        <v>29040</v>
      </c>
      <c r="N3348" s="6">
        <f t="shared" si="686"/>
        <v>1</v>
      </c>
      <c r="O3348" s="2">
        <f t="shared" si="687"/>
        <v>16371.649924599464</v>
      </c>
      <c r="P3348" s="2">
        <f t="shared" si="688"/>
        <v>16371.649924599464</v>
      </c>
    </row>
    <row r="3349" spans="1:16">
      <c r="A3349" s="6">
        <v>5</v>
      </c>
      <c r="B3349" s="6">
        <v>2</v>
      </c>
      <c r="C3349" s="6">
        <v>28</v>
      </c>
      <c r="D3349" s="6">
        <f t="shared" si="676"/>
        <v>35</v>
      </c>
      <c r="E3349" s="5">
        <f t="shared" si="677"/>
        <v>724.72950000000026</v>
      </c>
      <c r="F3349" s="5">
        <f t="shared" si="678"/>
        <v>63.037499999999994</v>
      </c>
      <c r="G3349" s="5">
        <f t="shared" si="679"/>
        <v>1784.1503025602246</v>
      </c>
      <c r="H3349" s="5">
        <f t="shared" si="680"/>
        <v>2571.9173025602249</v>
      </c>
      <c r="I3349" s="5">
        <f t="shared" si="681"/>
        <v>720</v>
      </c>
      <c r="J3349" s="5">
        <f t="shared" si="682"/>
        <v>1851.9173025602249</v>
      </c>
      <c r="K3349" s="2">
        <f t="shared" si="683"/>
        <v>57151.342058337235</v>
      </c>
      <c r="L3349" s="2">
        <f t="shared" si="684"/>
        <v>123788</v>
      </c>
      <c r="M3349" s="2">
        <f t="shared" si="685"/>
        <v>29920</v>
      </c>
      <c r="N3349" s="6">
        <f t="shared" si="686"/>
        <v>1</v>
      </c>
      <c r="O3349" s="2">
        <f t="shared" si="687"/>
        <v>16716.657941662765</v>
      </c>
      <c r="P3349" s="2">
        <f t="shared" si="688"/>
        <v>16716.657941662765</v>
      </c>
    </row>
    <row r="3350" spans="1:16">
      <c r="A3350" s="6">
        <v>5</v>
      </c>
      <c r="B3350" s="6">
        <v>2</v>
      </c>
      <c r="C3350" s="6">
        <v>29</v>
      </c>
      <c r="D3350" s="6">
        <f t="shared" si="676"/>
        <v>36</v>
      </c>
      <c r="E3350" s="5">
        <f t="shared" si="677"/>
        <v>724.72950000000026</v>
      </c>
      <c r="F3350" s="5">
        <f t="shared" si="678"/>
        <v>63.037499999999994</v>
      </c>
      <c r="G3350" s="5">
        <f t="shared" si="679"/>
        <v>1870.9683306758782</v>
      </c>
      <c r="H3350" s="5">
        <f t="shared" si="680"/>
        <v>2658.7353306758787</v>
      </c>
      <c r="I3350" s="5">
        <f t="shared" si="681"/>
        <v>720</v>
      </c>
      <c r="J3350" s="5">
        <f t="shared" si="682"/>
        <v>1938.7353306758787</v>
      </c>
      <c r="K3350" s="2">
        <f t="shared" si="683"/>
        <v>58658.599490900669</v>
      </c>
      <c r="L3350" s="2">
        <f t="shared" si="684"/>
        <v>126488</v>
      </c>
      <c r="M3350" s="2">
        <f t="shared" si="685"/>
        <v>30800</v>
      </c>
      <c r="N3350" s="6">
        <f t="shared" si="686"/>
        <v>1</v>
      </c>
      <c r="O3350" s="2">
        <f t="shared" si="687"/>
        <v>17029.400509099331</v>
      </c>
      <c r="P3350" s="2">
        <f t="shared" si="688"/>
        <v>17029.400509099331</v>
      </c>
    </row>
    <row r="3351" spans="1:16">
      <c r="A3351" s="6">
        <v>5</v>
      </c>
      <c r="B3351" s="6">
        <v>2</v>
      </c>
      <c r="C3351" s="6">
        <v>30</v>
      </c>
      <c r="D3351" s="6">
        <f t="shared" si="676"/>
        <v>37</v>
      </c>
      <c r="E3351" s="5">
        <f t="shared" si="677"/>
        <v>724.72950000000026</v>
      </c>
      <c r="F3351" s="5">
        <f t="shared" si="678"/>
        <v>63.037499999999994</v>
      </c>
      <c r="G3351" s="5">
        <f t="shared" si="679"/>
        <v>1959.6780360096488</v>
      </c>
      <c r="H3351" s="5">
        <f t="shared" si="680"/>
        <v>2747.4450360096489</v>
      </c>
      <c r="I3351" s="5">
        <f t="shared" si="681"/>
        <v>720</v>
      </c>
      <c r="J3351" s="5">
        <f t="shared" si="682"/>
        <v>2027.4450360096489</v>
      </c>
      <c r="K3351" s="2">
        <f t="shared" si="683"/>
        <v>60198.698541834179</v>
      </c>
      <c r="L3351" s="2">
        <f t="shared" si="684"/>
        <v>129188</v>
      </c>
      <c r="M3351" s="2">
        <f t="shared" si="685"/>
        <v>31680</v>
      </c>
      <c r="N3351" s="6">
        <f t="shared" si="686"/>
        <v>1</v>
      </c>
      <c r="O3351" s="2">
        <f t="shared" si="687"/>
        <v>17309.301458165821</v>
      </c>
      <c r="P3351" s="2">
        <f t="shared" si="688"/>
        <v>17309.301458165821</v>
      </c>
    </row>
    <row r="3352" spans="1:16">
      <c r="A3352" s="6">
        <v>5</v>
      </c>
      <c r="B3352" s="6">
        <v>3</v>
      </c>
      <c r="C3352" s="6">
        <v>0</v>
      </c>
      <c r="D3352" s="6">
        <f t="shared" si="676"/>
        <v>8</v>
      </c>
      <c r="E3352" s="5">
        <f t="shared" si="677"/>
        <v>724.72950000000026</v>
      </c>
      <c r="F3352" s="5">
        <f t="shared" si="678"/>
        <v>96.920156249999991</v>
      </c>
      <c r="G3352" s="5">
        <f t="shared" si="679"/>
        <v>0</v>
      </c>
      <c r="H3352" s="5">
        <f t="shared" si="680"/>
        <v>821.64965625000025</v>
      </c>
      <c r="I3352" s="5">
        <f t="shared" si="681"/>
        <v>720</v>
      </c>
      <c r="J3352" s="5">
        <f t="shared" si="682"/>
        <v>101.64965625000025</v>
      </c>
      <c r="K3352" s="2">
        <f t="shared" si="683"/>
        <v>26764.750976562504</v>
      </c>
      <c r="L3352" s="2">
        <f t="shared" si="684"/>
        <v>50282</v>
      </c>
      <c r="M3352" s="2">
        <f t="shared" si="685"/>
        <v>5720</v>
      </c>
      <c r="N3352" s="6">
        <f t="shared" si="686"/>
        <v>1</v>
      </c>
      <c r="O3352" s="2">
        <f t="shared" si="687"/>
        <v>-2202.7509765625036</v>
      </c>
      <c r="P3352" s="2">
        <f t="shared" si="688"/>
        <v>-2202.7509765625036</v>
      </c>
    </row>
    <row r="3353" spans="1:16">
      <c r="A3353" s="6">
        <v>5</v>
      </c>
      <c r="B3353" s="6">
        <v>3</v>
      </c>
      <c r="C3353" s="6">
        <v>1</v>
      </c>
      <c r="D3353" s="6">
        <f t="shared" si="676"/>
        <v>9</v>
      </c>
      <c r="E3353" s="5">
        <f t="shared" si="677"/>
        <v>724.72950000000026</v>
      </c>
      <c r="F3353" s="5">
        <f t="shared" si="678"/>
        <v>96.920156249999991</v>
      </c>
      <c r="G3353" s="5">
        <f t="shared" si="679"/>
        <v>45.5625</v>
      </c>
      <c r="H3353" s="5">
        <f t="shared" si="680"/>
        <v>867.21215625000025</v>
      </c>
      <c r="I3353" s="5">
        <f t="shared" si="681"/>
        <v>720</v>
      </c>
      <c r="J3353" s="5">
        <f t="shared" si="682"/>
        <v>147.21215625000025</v>
      </c>
      <c r="K3353" s="2">
        <f t="shared" si="683"/>
        <v>27555.766601562504</v>
      </c>
      <c r="L3353" s="2">
        <f t="shared" si="684"/>
        <v>52982</v>
      </c>
      <c r="M3353" s="2">
        <f t="shared" si="685"/>
        <v>6600</v>
      </c>
      <c r="N3353" s="6">
        <f t="shared" si="686"/>
        <v>1</v>
      </c>
      <c r="O3353" s="2">
        <f t="shared" si="687"/>
        <v>-1173.7666015625036</v>
      </c>
      <c r="P3353" s="2">
        <f t="shared" si="688"/>
        <v>-1173.7666015625036</v>
      </c>
    </row>
    <row r="3354" spans="1:16">
      <c r="A3354" s="6">
        <v>5</v>
      </c>
      <c r="B3354" s="6">
        <v>3</v>
      </c>
      <c r="C3354" s="6">
        <v>2</v>
      </c>
      <c r="D3354" s="6">
        <f t="shared" si="676"/>
        <v>10</v>
      </c>
      <c r="E3354" s="5">
        <f t="shared" si="677"/>
        <v>724.72950000000026</v>
      </c>
      <c r="F3354" s="5">
        <f t="shared" si="678"/>
        <v>96.920156249999991</v>
      </c>
      <c r="G3354" s="5">
        <f t="shared" si="679"/>
        <v>92.264062499999994</v>
      </c>
      <c r="H3354" s="5">
        <f t="shared" si="680"/>
        <v>913.91371875000027</v>
      </c>
      <c r="I3354" s="5">
        <f t="shared" si="681"/>
        <v>720</v>
      </c>
      <c r="J3354" s="5">
        <f t="shared" si="682"/>
        <v>193.91371875000027</v>
      </c>
      <c r="K3354" s="2">
        <f t="shared" si="683"/>
        <v>28366.557617187504</v>
      </c>
      <c r="L3354" s="2">
        <f t="shared" si="684"/>
        <v>55682</v>
      </c>
      <c r="M3354" s="2">
        <f t="shared" si="685"/>
        <v>7480</v>
      </c>
      <c r="N3354" s="6">
        <f t="shared" si="686"/>
        <v>1</v>
      </c>
      <c r="O3354" s="2">
        <f t="shared" si="687"/>
        <v>-164.55761718750364</v>
      </c>
      <c r="P3354" s="2">
        <f t="shared" si="688"/>
        <v>-164.55761718750364</v>
      </c>
    </row>
    <row r="3355" spans="1:16">
      <c r="A3355" s="6">
        <v>5</v>
      </c>
      <c r="B3355" s="6">
        <v>3</v>
      </c>
      <c r="C3355" s="6">
        <v>3</v>
      </c>
      <c r="D3355" s="6">
        <f t="shared" si="676"/>
        <v>11</v>
      </c>
      <c r="E3355" s="5">
        <f t="shared" si="677"/>
        <v>724.72950000000026</v>
      </c>
      <c r="F3355" s="5">
        <f t="shared" si="678"/>
        <v>96.920156249999991</v>
      </c>
      <c r="G3355" s="5">
        <f t="shared" si="679"/>
        <v>140.12604492187498</v>
      </c>
      <c r="H3355" s="5">
        <f t="shared" si="680"/>
        <v>961.7757011718752</v>
      </c>
      <c r="I3355" s="5">
        <f t="shared" si="681"/>
        <v>720</v>
      </c>
      <c r="J3355" s="5">
        <f t="shared" si="682"/>
        <v>241.7757011718752</v>
      </c>
      <c r="K3355" s="2">
        <f t="shared" si="683"/>
        <v>29197.494812011722</v>
      </c>
      <c r="L3355" s="2">
        <f t="shared" si="684"/>
        <v>58382</v>
      </c>
      <c r="M3355" s="2">
        <f t="shared" si="685"/>
        <v>8360</v>
      </c>
      <c r="N3355" s="6">
        <f t="shared" si="686"/>
        <v>1</v>
      </c>
      <c r="O3355" s="2">
        <f t="shared" si="687"/>
        <v>824.50518798827761</v>
      </c>
      <c r="P3355" s="2">
        <f t="shared" si="688"/>
        <v>824.50518798827761</v>
      </c>
    </row>
    <row r="3356" spans="1:16">
      <c r="A3356" s="6">
        <v>5</v>
      </c>
      <c r="B3356" s="6">
        <v>3</v>
      </c>
      <c r="C3356" s="6">
        <v>4</v>
      </c>
      <c r="D3356" s="6">
        <f t="shared" si="676"/>
        <v>12</v>
      </c>
      <c r="E3356" s="5">
        <f t="shared" si="677"/>
        <v>724.72950000000026</v>
      </c>
      <c r="F3356" s="5">
        <f t="shared" si="678"/>
        <v>96.920156249999991</v>
      </c>
      <c r="G3356" s="5">
        <f t="shared" si="679"/>
        <v>189.17016064453125</v>
      </c>
      <c r="H3356" s="5">
        <f t="shared" si="680"/>
        <v>1010.8198168945315</v>
      </c>
      <c r="I3356" s="5">
        <f t="shared" si="681"/>
        <v>720</v>
      </c>
      <c r="J3356" s="5">
        <f t="shared" si="682"/>
        <v>290.81981689453153</v>
      </c>
      <c r="K3356" s="2">
        <f t="shared" si="683"/>
        <v>30048.955154418949</v>
      </c>
      <c r="L3356" s="2">
        <f t="shared" si="684"/>
        <v>61082</v>
      </c>
      <c r="M3356" s="2">
        <f t="shared" si="685"/>
        <v>9240</v>
      </c>
      <c r="N3356" s="6">
        <f t="shared" si="686"/>
        <v>1</v>
      </c>
      <c r="O3356" s="2">
        <f t="shared" si="687"/>
        <v>1793.044845581051</v>
      </c>
      <c r="P3356" s="2">
        <f t="shared" si="688"/>
        <v>1793.044845581051</v>
      </c>
    </row>
    <row r="3357" spans="1:16">
      <c r="A3357" s="6">
        <v>5</v>
      </c>
      <c r="B3357" s="6">
        <v>3</v>
      </c>
      <c r="C3357" s="6">
        <v>5</v>
      </c>
      <c r="D3357" s="6">
        <f t="shared" si="676"/>
        <v>13</v>
      </c>
      <c r="E3357" s="5">
        <f t="shared" si="677"/>
        <v>724.72950000000026</v>
      </c>
      <c r="F3357" s="5">
        <f t="shared" si="678"/>
        <v>96.920156249999991</v>
      </c>
      <c r="G3357" s="5">
        <f t="shared" si="679"/>
        <v>239.41848456573481</v>
      </c>
      <c r="H3357" s="5">
        <f t="shared" si="680"/>
        <v>1061.068140815735</v>
      </c>
      <c r="I3357" s="5">
        <f t="shared" si="681"/>
        <v>720</v>
      </c>
      <c r="J3357" s="5">
        <f t="shared" si="682"/>
        <v>341.06814081573498</v>
      </c>
      <c r="K3357" s="2">
        <f t="shared" si="683"/>
        <v>30921.321889162064</v>
      </c>
      <c r="L3357" s="2">
        <f t="shared" si="684"/>
        <v>63782</v>
      </c>
      <c r="M3357" s="2">
        <f t="shared" si="685"/>
        <v>10120</v>
      </c>
      <c r="N3357" s="6">
        <f t="shared" si="686"/>
        <v>1</v>
      </c>
      <c r="O3357" s="2">
        <f t="shared" si="687"/>
        <v>2740.6781108379364</v>
      </c>
      <c r="P3357" s="2">
        <f t="shared" si="688"/>
        <v>2740.6781108379364</v>
      </c>
    </row>
    <row r="3358" spans="1:16">
      <c r="A3358" s="6">
        <v>5</v>
      </c>
      <c r="B3358" s="6">
        <v>3</v>
      </c>
      <c r="C3358" s="6">
        <v>6</v>
      </c>
      <c r="D3358" s="6">
        <f t="shared" si="676"/>
        <v>14</v>
      </c>
      <c r="E3358" s="5">
        <f t="shared" si="677"/>
        <v>724.72950000000026</v>
      </c>
      <c r="F3358" s="5">
        <f t="shared" si="678"/>
        <v>96.920156249999991</v>
      </c>
      <c r="G3358" s="5">
        <f t="shared" si="679"/>
        <v>290.89345874736784</v>
      </c>
      <c r="H3358" s="5">
        <f t="shared" si="680"/>
        <v>1112.5431149973681</v>
      </c>
      <c r="I3358" s="5">
        <f t="shared" si="681"/>
        <v>720</v>
      </c>
      <c r="J3358" s="5">
        <f t="shared" si="682"/>
        <v>392.54311499736809</v>
      </c>
      <c r="K3358" s="2">
        <f t="shared" si="683"/>
        <v>31814.984635370973</v>
      </c>
      <c r="L3358" s="2">
        <f t="shared" si="684"/>
        <v>66482</v>
      </c>
      <c r="M3358" s="2">
        <f t="shared" si="685"/>
        <v>11000</v>
      </c>
      <c r="N3358" s="6">
        <f t="shared" si="686"/>
        <v>1</v>
      </c>
      <c r="O3358" s="2">
        <f t="shared" si="687"/>
        <v>3667.0153646290273</v>
      </c>
      <c r="P3358" s="2">
        <f t="shared" si="688"/>
        <v>3667.0153646290273</v>
      </c>
    </row>
    <row r="3359" spans="1:16">
      <c r="A3359" s="6">
        <v>5</v>
      </c>
      <c r="B3359" s="6">
        <v>3</v>
      </c>
      <c r="C3359" s="6">
        <v>7</v>
      </c>
      <c r="D3359" s="6">
        <f t="shared" si="676"/>
        <v>15</v>
      </c>
      <c r="E3359" s="5">
        <f t="shared" si="677"/>
        <v>724.72950000000026</v>
      </c>
      <c r="F3359" s="5">
        <f t="shared" si="678"/>
        <v>96.920156249999991</v>
      </c>
      <c r="G3359" s="5">
        <f t="shared" si="679"/>
        <v>343.61789814532818</v>
      </c>
      <c r="H3359" s="5">
        <f t="shared" si="680"/>
        <v>1165.2675543953285</v>
      </c>
      <c r="I3359" s="5">
        <f t="shared" si="681"/>
        <v>720</v>
      </c>
      <c r="J3359" s="5">
        <f t="shared" si="682"/>
        <v>445.26755439532849</v>
      </c>
      <c r="K3359" s="2">
        <f t="shared" si="683"/>
        <v>32730.33948603001</v>
      </c>
      <c r="L3359" s="2">
        <f t="shared" si="684"/>
        <v>69182</v>
      </c>
      <c r="M3359" s="2">
        <f t="shared" si="685"/>
        <v>11880</v>
      </c>
      <c r="N3359" s="6">
        <f t="shared" si="686"/>
        <v>1</v>
      </c>
      <c r="O3359" s="2">
        <f t="shared" si="687"/>
        <v>4571.6605139699896</v>
      </c>
      <c r="P3359" s="2">
        <f t="shared" si="688"/>
        <v>4571.6605139699896</v>
      </c>
    </row>
    <row r="3360" spans="1:16">
      <c r="A3360" s="6">
        <v>5</v>
      </c>
      <c r="B3360" s="6">
        <v>3</v>
      </c>
      <c r="C3360" s="6">
        <v>8</v>
      </c>
      <c r="D3360" s="6">
        <f t="shared" si="676"/>
        <v>16</v>
      </c>
      <c r="E3360" s="5">
        <f t="shared" si="677"/>
        <v>724.72950000000026</v>
      </c>
      <c r="F3360" s="5">
        <f t="shared" si="678"/>
        <v>96.920156249999991</v>
      </c>
      <c r="G3360" s="5">
        <f t="shared" si="679"/>
        <v>397.61499642530839</v>
      </c>
      <c r="H3360" s="5">
        <f t="shared" si="680"/>
        <v>1219.2646526753088</v>
      </c>
      <c r="I3360" s="5">
        <f t="shared" si="681"/>
        <v>720</v>
      </c>
      <c r="J3360" s="5">
        <f t="shared" si="682"/>
        <v>499.26465267530875</v>
      </c>
      <c r="K3360" s="2">
        <f t="shared" si="683"/>
        <v>33667.78910894633</v>
      </c>
      <c r="L3360" s="2">
        <f t="shared" si="684"/>
        <v>71882</v>
      </c>
      <c r="M3360" s="2">
        <f t="shared" si="685"/>
        <v>12760</v>
      </c>
      <c r="N3360" s="6">
        <f t="shared" si="686"/>
        <v>1</v>
      </c>
      <c r="O3360" s="2">
        <f t="shared" si="687"/>
        <v>5454.2108910536699</v>
      </c>
      <c r="P3360" s="2">
        <f t="shared" si="688"/>
        <v>5454.2108910536699</v>
      </c>
    </row>
    <row r="3361" spans="1:16">
      <c r="A3361" s="6">
        <v>5</v>
      </c>
      <c r="B3361" s="6">
        <v>3</v>
      </c>
      <c r="C3361" s="6">
        <v>9</v>
      </c>
      <c r="D3361" s="6">
        <f t="shared" si="676"/>
        <v>17</v>
      </c>
      <c r="E3361" s="5">
        <f t="shared" si="677"/>
        <v>724.72950000000026</v>
      </c>
      <c r="F3361" s="5">
        <f t="shared" si="678"/>
        <v>96.920156249999991</v>
      </c>
      <c r="G3361" s="5">
        <f t="shared" si="679"/>
        <v>452.90833186570285</v>
      </c>
      <c r="H3361" s="5">
        <f t="shared" si="680"/>
        <v>1274.5579881157032</v>
      </c>
      <c r="I3361" s="5">
        <f t="shared" si="681"/>
        <v>720</v>
      </c>
      <c r="J3361" s="5">
        <f t="shared" si="682"/>
        <v>554.55798811570321</v>
      </c>
      <c r="K3361" s="2">
        <f t="shared" si="683"/>
        <v>34627.742849230955</v>
      </c>
      <c r="L3361" s="2">
        <f t="shared" si="684"/>
        <v>74582</v>
      </c>
      <c r="M3361" s="2">
        <f t="shared" si="685"/>
        <v>13640</v>
      </c>
      <c r="N3361" s="6">
        <f t="shared" si="686"/>
        <v>1</v>
      </c>
      <c r="O3361" s="2">
        <f t="shared" si="687"/>
        <v>6314.2571507690445</v>
      </c>
      <c r="P3361" s="2">
        <f t="shared" si="688"/>
        <v>6314.2571507690445</v>
      </c>
    </row>
    <row r="3362" spans="1:16">
      <c r="A3362" s="6">
        <v>5</v>
      </c>
      <c r="B3362" s="6">
        <v>3</v>
      </c>
      <c r="C3362" s="6">
        <v>10</v>
      </c>
      <c r="D3362" s="6">
        <f t="shared" si="676"/>
        <v>18</v>
      </c>
      <c r="E3362" s="5">
        <f t="shared" si="677"/>
        <v>724.72950000000026</v>
      </c>
      <c r="F3362" s="5">
        <f t="shared" si="678"/>
        <v>96.920156249999991</v>
      </c>
      <c r="G3362" s="5">
        <f t="shared" si="679"/>
        <v>509.52187334891573</v>
      </c>
      <c r="H3362" s="5">
        <f t="shared" si="680"/>
        <v>1331.1715295989161</v>
      </c>
      <c r="I3362" s="5">
        <f t="shared" si="681"/>
        <v>720</v>
      </c>
      <c r="J3362" s="5">
        <f t="shared" si="682"/>
        <v>611.17152959891609</v>
      </c>
      <c r="K3362" s="2">
        <f t="shared" si="683"/>
        <v>35610.616833314518</v>
      </c>
      <c r="L3362" s="2">
        <f t="shared" si="684"/>
        <v>77282</v>
      </c>
      <c r="M3362" s="2">
        <f t="shared" si="685"/>
        <v>14520</v>
      </c>
      <c r="N3362" s="6">
        <f t="shared" si="686"/>
        <v>1</v>
      </c>
      <c r="O3362" s="2">
        <f t="shared" si="687"/>
        <v>7151.3831666854821</v>
      </c>
      <c r="P3362" s="2">
        <f t="shared" si="688"/>
        <v>7151.3831666854821</v>
      </c>
    </row>
    <row r="3363" spans="1:16">
      <c r="A3363" s="6">
        <v>5</v>
      </c>
      <c r="B3363" s="6">
        <v>3</v>
      </c>
      <c r="C3363" s="6">
        <v>11</v>
      </c>
      <c r="D3363" s="6">
        <f t="shared" si="676"/>
        <v>19</v>
      </c>
      <c r="E3363" s="5">
        <f t="shared" si="677"/>
        <v>724.72950000000026</v>
      </c>
      <c r="F3363" s="5">
        <f t="shared" si="678"/>
        <v>96.920156249999991</v>
      </c>
      <c r="G3363" s="5">
        <f t="shared" si="679"/>
        <v>567.47998644235474</v>
      </c>
      <c r="H3363" s="5">
        <f t="shared" si="680"/>
        <v>1389.129642692355</v>
      </c>
      <c r="I3363" s="5">
        <f t="shared" si="681"/>
        <v>720</v>
      </c>
      <c r="J3363" s="5">
        <f t="shared" si="682"/>
        <v>669.12964269235499</v>
      </c>
      <c r="K3363" s="2">
        <f t="shared" si="683"/>
        <v>36616.834074520055</v>
      </c>
      <c r="L3363" s="2">
        <f t="shared" si="684"/>
        <v>79982</v>
      </c>
      <c r="M3363" s="2">
        <f t="shared" si="685"/>
        <v>15400</v>
      </c>
      <c r="N3363" s="6">
        <f t="shared" si="686"/>
        <v>1</v>
      </c>
      <c r="O3363" s="2">
        <f t="shared" si="687"/>
        <v>7965.1659254799451</v>
      </c>
      <c r="P3363" s="2">
        <f t="shared" si="688"/>
        <v>7965.1659254799451</v>
      </c>
    </row>
    <row r="3364" spans="1:16">
      <c r="A3364" s="6">
        <v>5</v>
      </c>
      <c r="B3364" s="6">
        <v>3</v>
      </c>
      <c r="C3364" s="6">
        <v>12</v>
      </c>
      <c r="D3364" s="6">
        <f t="shared" si="676"/>
        <v>20</v>
      </c>
      <c r="E3364" s="5">
        <f t="shared" si="677"/>
        <v>724.72950000000026</v>
      </c>
      <c r="F3364" s="5">
        <f t="shared" si="678"/>
        <v>96.920156249999991</v>
      </c>
      <c r="G3364" s="5">
        <f t="shared" si="679"/>
        <v>626.80743957041921</v>
      </c>
      <c r="H3364" s="5">
        <f t="shared" si="680"/>
        <v>1448.4570958204195</v>
      </c>
      <c r="I3364" s="5">
        <f t="shared" si="681"/>
        <v>720</v>
      </c>
      <c r="J3364" s="5">
        <f t="shared" si="682"/>
        <v>728.45709582041945</v>
      </c>
      <c r="K3364" s="2">
        <f t="shared" si="683"/>
        <v>37646.824580215616</v>
      </c>
      <c r="L3364" s="2">
        <f t="shared" si="684"/>
        <v>82682</v>
      </c>
      <c r="M3364" s="2">
        <f t="shared" si="685"/>
        <v>16280</v>
      </c>
      <c r="N3364" s="6">
        <f t="shared" si="686"/>
        <v>1</v>
      </c>
      <c r="O3364" s="2">
        <f t="shared" si="687"/>
        <v>8755.1754197843838</v>
      </c>
      <c r="P3364" s="2">
        <f t="shared" si="688"/>
        <v>8755.1754197843838</v>
      </c>
    </row>
    <row r="3365" spans="1:16">
      <c r="A3365" s="6">
        <v>5</v>
      </c>
      <c r="B3365" s="6">
        <v>3</v>
      </c>
      <c r="C3365" s="6">
        <v>13</v>
      </c>
      <c r="D3365" s="6">
        <f t="shared" si="676"/>
        <v>21</v>
      </c>
      <c r="E3365" s="5">
        <f t="shared" si="677"/>
        <v>724.72950000000026</v>
      </c>
      <c r="F3365" s="5">
        <f t="shared" si="678"/>
        <v>96.920156249999991</v>
      </c>
      <c r="G3365" s="5">
        <f t="shared" si="679"/>
        <v>687.52941027880343</v>
      </c>
      <c r="H3365" s="5">
        <f t="shared" si="680"/>
        <v>1509.1790665288036</v>
      </c>
      <c r="I3365" s="5">
        <f t="shared" si="681"/>
        <v>720</v>
      </c>
      <c r="J3365" s="5">
        <f t="shared" si="682"/>
        <v>789.17906652880356</v>
      </c>
      <c r="K3365" s="2">
        <f t="shared" si="683"/>
        <v>38701.025460569508</v>
      </c>
      <c r="L3365" s="2">
        <f t="shared" si="684"/>
        <v>85382</v>
      </c>
      <c r="M3365" s="2">
        <f t="shared" si="685"/>
        <v>17160</v>
      </c>
      <c r="N3365" s="6">
        <f t="shared" si="686"/>
        <v>1</v>
      </c>
      <c r="O3365" s="2">
        <f t="shared" si="687"/>
        <v>9520.9745394304919</v>
      </c>
      <c r="P3365" s="2">
        <f t="shared" si="688"/>
        <v>9520.9745394304919</v>
      </c>
    </row>
    <row r="3366" spans="1:16">
      <c r="A3366" s="6">
        <v>5</v>
      </c>
      <c r="B3366" s="6">
        <v>3</v>
      </c>
      <c r="C3366" s="6">
        <v>14</v>
      </c>
      <c r="D3366" s="6">
        <f t="shared" si="676"/>
        <v>22</v>
      </c>
      <c r="E3366" s="5">
        <f t="shared" si="677"/>
        <v>724.72950000000026</v>
      </c>
      <c r="F3366" s="5">
        <f t="shared" si="678"/>
        <v>96.920156249999991</v>
      </c>
      <c r="G3366" s="5">
        <f t="shared" si="679"/>
        <v>749.67149159246469</v>
      </c>
      <c r="H3366" s="5">
        <f t="shared" si="680"/>
        <v>1571.3211478424651</v>
      </c>
      <c r="I3366" s="5">
        <f t="shared" si="681"/>
        <v>720</v>
      </c>
      <c r="J3366" s="5">
        <f t="shared" si="682"/>
        <v>851.32114784246505</v>
      </c>
      <c r="K3366" s="2">
        <f t="shared" si="683"/>
        <v>39779.881038931686</v>
      </c>
      <c r="L3366" s="2">
        <f t="shared" si="684"/>
        <v>88082</v>
      </c>
      <c r="M3366" s="2">
        <f t="shared" si="685"/>
        <v>18040</v>
      </c>
      <c r="N3366" s="6">
        <f t="shared" si="686"/>
        <v>1</v>
      </c>
      <c r="O3366" s="2">
        <f t="shared" si="687"/>
        <v>10262.118961068314</v>
      </c>
      <c r="P3366" s="2">
        <f t="shared" si="688"/>
        <v>10262.118961068314</v>
      </c>
    </row>
    <row r="3367" spans="1:16">
      <c r="A3367" s="6">
        <v>5</v>
      </c>
      <c r="B3367" s="6">
        <v>3</v>
      </c>
      <c r="C3367" s="6">
        <v>15</v>
      </c>
      <c r="D3367" s="6">
        <f t="shared" si="676"/>
        <v>23</v>
      </c>
      <c r="E3367" s="5">
        <f t="shared" si="677"/>
        <v>724.72950000000026</v>
      </c>
      <c r="F3367" s="5">
        <f t="shared" si="678"/>
        <v>96.920156249999991</v>
      </c>
      <c r="G3367" s="5">
        <f t="shared" si="679"/>
        <v>813.25969846861108</v>
      </c>
      <c r="H3367" s="5">
        <f t="shared" si="680"/>
        <v>1634.9093547186112</v>
      </c>
      <c r="I3367" s="5">
        <f t="shared" si="681"/>
        <v>720</v>
      </c>
      <c r="J3367" s="5">
        <f t="shared" si="682"/>
        <v>914.90935471861121</v>
      </c>
      <c r="K3367" s="2">
        <f t="shared" si="683"/>
        <v>40883.842963864779</v>
      </c>
      <c r="L3367" s="2">
        <f t="shared" si="684"/>
        <v>90782</v>
      </c>
      <c r="M3367" s="2">
        <f t="shared" si="685"/>
        <v>18920</v>
      </c>
      <c r="N3367" s="6">
        <f t="shared" si="686"/>
        <v>1</v>
      </c>
      <c r="O3367" s="2">
        <f t="shared" si="687"/>
        <v>10978.157036135221</v>
      </c>
      <c r="P3367" s="2">
        <f t="shared" si="688"/>
        <v>10978.157036135221</v>
      </c>
    </row>
    <row r="3368" spans="1:16">
      <c r="A3368" s="6">
        <v>5</v>
      </c>
      <c r="B3368" s="6">
        <v>3</v>
      </c>
      <c r="C3368" s="6">
        <v>16</v>
      </c>
      <c r="D3368" s="6">
        <f t="shared" si="676"/>
        <v>24</v>
      </c>
      <c r="E3368" s="5">
        <f t="shared" si="677"/>
        <v>724.72950000000026</v>
      </c>
      <c r="F3368" s="5">
        <f t="shared" si="678"/>
        <v>96.920156249999991</v>
      </c>
      <c r="G3368" s="5">
        <f t="shared" si="679"/>
        <v>878.32047434610013</v>
      </c>
      <c r="H3368" s="5">
        <f t="shared" si="680"/>
        <v>1699.9701305961003</v>
      </c>
      <c r="I3368" s="5">
        <f t="shared" si="681"/>
        <v>720</v>
      </c>
      <c r="J3368" s="5">
        <f t="shared" si="682"/>
        <v>979.97013059610026</v>
      </c>
      <c r="K3368" s="2">
        <f t="shared" si="683"/>
        <v>42013.370322848961</v>
      </c>
      <c r="L3368" s="2">
        <f t="shared" si="684"/>
        <v>93482</v>
      </c>
      <c r="M3368" s="2">
        <f t="shared" si="685"/>
        <v>19800</v>
      </c>
      <c r="N3368" s="6">
        <f t="shared" si="686"/>
        <v>1</v>
      </c>
      <c r="O3368" s="2">
        <f t="shared" si="687"/>
        <v>11668.629677151039</v>
      </c>
      <c r="P3368" s="2">
        <f t="shared" si="688"/>
        <v>11668.629677151039</v>
      </c>
    </row>
    <row r="3369" spans="1:16">
      <c r="A3369" s="6">
        <v>5</v>
      </c>
      <c r="B3369" s="6">
        <v>3</v>
      </c>
      <c r="C3369" s="6">
        <v>17</v>
      </c>
      <c r="D3369" s="6">
        <f t="shared" si="676"/>
        <v>25</v>
      </c>
      <c r="E3369" s="5">
        <f t="shared" si="677"/>
        <v>724.72950000000026</v>
      </c>
      <c r="F3369" s="5">
        <f t="shared" si="678"/>
        <v>96.920156249999991</v>
      </c>
      <c r="G3369" s="5">
        <f t="shared" si="679"/>
        <v>944.88069779264049</v>
      </c>
      <c r="H3369" s="5">
        <f t="shared" si="680"/>
        <v>1766.5303540426407</v>
      </c>
      <c r="I3369" s="5">
        <f t="shared" si="681"/>
        <v>720</v>
      </c>
      <c r="J3369" s="5">
        <f t="shared" si="682"/>
        <v>1046.5303540426407</v>
      </c>
      <c r="K3369" s="2">
        <f t="shared" si="683"/>
        <v>43168.929757684731</v>
      </c>
      <c r="L3369" s="2">
        <f t="shared" si="684"/>
        <v>96182</v>
      </c>
      <c r="M3369" s="2">
        <f t="shared" si="685"/>
        <v>20680</v>
      </c>
      <c r="N3369" s="6">
        <f t="shared" si="686"/>
        <v>1</v>
      </c>
      <c r="O3369" s="2">
        <f t="shared" si="687"/>
        <v>12333.070242315269</v>
      </c>
      <c r="P3369" s="2">
        <f t="shared" si="688"/>
        <v>12333.070242315269</v>
      </c>
    </row>
    <row r="3370" spans="1:16">
      <c r="A3370" s="6">
        <v>5</v>
      </c>
      <c r="B3370" s="6">
        <v>3</v>
      </c>
      <c r="C3370" s="6">
        <v>18</v>
      </c>
      <c r="D3370" s="6">
        <f t="shared" si="676"/>
        <v>26</v>
      </c>
      <c r="E3370" s="5">
        <f t="shared" si="677"/>
        <v>724.72950000000026</v>
      </c>
      <c r="F3370" s="5">
        <f t="shared" si="678"/>
        <v>96.920156249999991</v>
      </c>
      <c r="G3370" s="5">
        <f t="shared" si="679"/>
        <v>1012.9676892512279</v>
      </c>
      <c r="H3370" s="5">
        <f t="shared" si="680"/>
        <v>1834.6173455012281</v>
      </c>
      <c r="I3370" s="5">
        <f t="shared" si="681"/>
        <v>720</v>
      </c>
      <c r="J3370" s="5">
        <f t="shared" si="682"/>
        <v>1114.6173455012281</v>
      </c>
      <c r="K3370" s="2">
        <f t="shared" si="683"/>
        <v>44350.995581618539</v>
      </c>
      <c r="L3370" s="2">
        <f t="shared" si="684"/>
        <v>98882</v>
      </c>
      <c r="M3370" s="2">
        <f t="shared" si="685"/>
        <v>21560</v>
      </c>
      <c r="N3370" s="6">
        <f t="shared" si="686"/>
        <v>1</v>
      </c>
      <c r="O3370" s="2">
        <f t="shared" si="687"/>
        <v>12971.004418381461</v>
      </c>
      <c r="P3370" s="2">
        <f t="shared" si="688"/>
        <v>12971.004418381461</v>
      </c>
    </row>
    <row r="3371" spans="1:16">
      <c r="A3371" s="6">
        <v>5</v>
      </c>
      <c r="B3371" s="6">
        <v>3</v>
      </c>
      <c r="C3371" s="6">
        <v>19</v>
      </c>
      <c r="D3371" s="6">
        <f t="shared" si="676"/>
        <v>27</v>
      </c>
      <c r="E3371" s="5">
        <f t="shared" si="677"/>
        <v>724.72950000000026</v>
      </c>
      <c r="F3371" s="5">
        <f t="shared" si="678"/>
        <v>96.920156249999991</v>
      </c>
      <c r="G3371" s="5">
        <f t="shared" si="679"/>
        <v>1082.6092178872495</v>
      </c>
      <c r="H3371" s="5">
        <f t="shared" si="680"/>
        <v>1904.2588741372497</v>
      </c>
      <c r="I3371" s="5">
        <f t="shared" si="681"/>
        <v>720</v>
      </c>
      <c r="J3371" s="5">
        <f t="shared" si="682"/>
        <v>1184.2588741372497</v>
      </c>
      <c r="K3371" s="2">
        <f t="shared" si="683"/>
        <v>45560.049898216137</v>
      </c>
      <c r="L3371" s="2">
        <f t="shared" si="684"/>
        <v>101582</v>
      </c>
      <c r="M3371" s="2">
        <f t="shared" si="685"/>
        <v>22440</v>
      </c>
      <c r="N3371" s="6">
        <f t="shared" si="686"/>
        <v>1</v>
      </c>
      <c r="O3371" s="2">
        <f t="shared" si="687"/>
        <v>13581.950101783863</v>
      </c>
      <c r="P3371" s="2">
        <f t="shared" si="688"/>
        <v>13581.950101783863</v>
      </c>
    </row>
    <row r="3372" spans="1:16">
      <c r="A3372" s="6">
        <v>5</v>
      </c>
      <c r="B3372" s="6">
        <v>3</v>
      </c>
      <c r="C3372" s="6">
        <v>20</v>
      </c>
      <c r="D3372" s="6">
        <f t="shared" si="676"/>
        <v>28</v>
      </c>
      <c r="E3372" s="5">
        <f t="shared" si="677"/>
        <v>724.72950000000026</v>
      </c>
      <c r="F3372" s="5">
        <f t="shared" si="678"/>
        <v>96.920156249999991</v>
      </c>
      <c r="G3372" s="5">
        <f t="shared" si="679"/>
        <v>1153.8335085377266</v>
      </c>
      <c r="H3372" s="5">
        <f t="shared" si="680"/>
        <v>1975.4831647877268</v>
      </c>
      <c r="I3372" s="5">
        <f t="shared" si="681"/>
        <v>720</v>
      </c>
      <c r="J3372" s="5">
        <f t="shared" si="682"/>
        <v>1255.4831647877268</v>
      </c>
      <c r="K3372" s="2">
        <f t="shared" si="683"/>
        <v>46796.582722009145</v>
      </c>
      <c r="L3372" s="2">
        <f t="shared" si="684"/>
        <v>104282</v>
      </c>
      <c r="M3372" s="2">
        <f t="shared" si="685"/>
        <v>23320</v>
      </c>
      <c r="N3372" s="6">
        <f t="shared" si="686"/>
        <v>1</v>
      </c>
      <c r="O3372" s="2">
        <f t="shared" si="687"/>
        <v>14165.417277990855</v>
      </c>
      <c r="P3372" s="2">
        <f t="shared" si="688"/>
        <v>14165.417277990855</v>
      </c>
    </row>
    <row r="3373" spans="1:16">
      <c r="A3373" s="6">
        <v>5</v>
      </c>
      <c r="B3373" s="6">
        <v>3</v>
      </c>
      <c r="C3373" s="6">
        <v>21</v>
      </c>
      <c r="D3373" s="6">
        <f t="shared" si="676"/>
        <v>29</v>
      </c>
      <c r="E3373" s="5">
        <f t="shared" si="677"/>
        <v>724.72950000000026</v>
      </c>
      <c r="F3373" s="5">
        <f t="shared" si="678"/>
        <v>96.920156249999991</v>
      </c>
      <c r="G3373" s="5">
        <f t="shared" si="679"/>
        <v>1226.6692487641703</v>
      </c>
      <c r="H3373" s="5">
        <f t="shared" si="680"/>
        <v>2048.3189050141705</v>
      </c>
      <c r="I3373" s="5">
        <f t="shared" si="681"/>
        <v>720</v>
      </c>
      <c r="J3373" s="5">
        <f t="shared" si="682"/>
        <v>1328.3189050141705</v>
      </c>
      <c r="K3373" s="2">
        <f t="shared" si="683"/>
        <v>48061.092100940456</v>
      </c>
      <c r="L3373" s="2">
        <f t="shared" si="684"/>
        <v>106982</v>
      </c>
      <c r="M3373" s="2">
        <f t="shared" si="685"/>
        <v>24200</v>
      </c>
      <c r="N3373" s="6">
        <f t="shared" si="686"/>
        <v>1</v>
      </c>
      <c r="O3373" s="2">
        <f t="shared" si="687"/>
        <v>14720.907899059544</v>
      </c>
      <c r="P3373" s="2">
        <f t="shared" si="688"/>
        <v>14720.907899059544</v>
      </c>
    </row>
    <row r="3374" spans="1:16">
      <c r="A3374" s="6">
        <v>5</v>
      </c>
      <c r="B3374" s="6">
        <v>3</v>
      </c>
      <c r="C3374" s="6">
        <v>22</v>
      </c>
      <c r="D3374" s="6">
        <f t="shared" si="676"/>
        <v>30</v>
      </c>
      <c r="E3374" s="5">
        <f t="shared" si="677"/>
        <v>724.72950000000026</v>
      </c>
      <c r="F3374" s="5">
        <f t="shared" si="678"/>
        <v>96.920156249999991</v>
      </c>
      <c r="G3374" s="5">
        <f t="shared" si="679"/>
        <v>1301.1455960105666</v>
      </c>
      <c r="H3374" s="5">
        <f t="shared" si="680"/>
        <v>2122.7952522605669</v>
      </c>
      <c r="I3374" s="5">
        <f t="shared" si="681"/>
        <v>720</v>
      </c>
      <c r="J3374" s="5">
        <f t="shared" si="682"/>
        <v>1402.7952522605669</v>
      </c>
      <c r="K3374" s="2">
        <f t="shared" si="683"/>
        <v>49354.084240634838</v>
      </c>
      <c r="L3374" s="2">
        <f t="shared" si="684"/>
        <v>109682</v>
      </c>
      <c r="M3374" s="2">
        <f t="shared" si="685"/>
        <v>25080</v>
      </c>
      <c r="N3374" s="6">
        <f t="shared" si="686"/>
        <v>1</v>
      </c>
      <c r="O3374" s="2">
        <f t="shared" si="687"/>
        <v>15247.915759365162</v>
      </c>
      <c r="P3374" s="2">
        <f t="shared" si="688"/>
        <v>15247.915759365162</v>
      </c>
    </row>
    <row r="3375" spans="1:16">
      <c r="A3375" s="6">
        <v>5</v>
      </c>
      <c r="B3375" s="6">
        <v>3</v>
      </c>
      <c r="C3375" s="6">
        <v>23</v>
      </c>
      <c r="D3375" s="6">
        <f t="shared" si="676"/>
        <v>31</v>
      </c>
      <c r="E3375" s="5">
        <f t="shared" si="677"/>
        <v>724.72950000000026</v>
      </c>
      <c r="F3375" s="5">
        <f t="shared" si="678"/>
        <v>96.920156249999991</v>
      </c>
      <c r="G3375" s="5">
        <f t="shared" si="679"/>
        <v>1377.292184868003</v>
      </c>
      <c r="H3375" s="5">
        <f t="shared" si="680"/>
        <v>2198.9418411180031</v>
      </c>
      <c r="I3375" s="5">
        <f t="shared" si="681"/>
        <v>720</v>
      </c>
      <c r="J3375" s="5">
        <f t="shared" si="682"/>
        <v>1478.9418411180031</v>
      </c>
      <c r="K3375" s="2">
        <f t="shared" si="683"/>
        <v>50676.073630520885</v>
      </c>
      <c r="L3375" s="2">
        <f t="shared" si="684"/>
        <v>112382</v>
      </c>
      <c r="M3375" s="2">
        <f t="shared" si="685"/>
        <v>25960</v>
      </c>
      <c r="N3375" s="6">
        <f t="shared" si="686"/>
        <v>1</v>
      </c>
      <c r="O3375" s="2">
        <f t="shared" si="687"/>
        <v>15745.926369479115</v>
      </c>
      <c r="P3375" s="2">
        <f t="shared" si="688"/>
        <v>15745.926369479115</v>
      </c>
    </row>
    <row r="3376" spans="1:16">
      <c r="A3376" s="6">
        <v>5</v>
      </c>
      <c r="B3376" s="6">
        <v>3</v>
      </c>
      <c r="C3376" s="6">
        <v>24</v>
      </c>
      <c r="D3376" s="6">
        <f t="shared" si="676"/>
        <v>32</v>
      </c>
      <c r="E3376" s="5">
        <f t="shared" si="677"/>
        <v>724.72950000000026</v>
      </c>
      <c r="F3376" s="5">
        <f t="shared" si="678"/>
        <v>96.920156249999991</v>
      </c>
      <c r="G3376" s="5">
        <f t="shared" si="679"/>
        <v>1455.1391344474989</v>
      </c>
      <c r="H3376" s="5">
        <f t="shared" si="680"/>
        <v>2276.7887906974993</v>
      </c>
      <c r="I3376" s="5">
        <f t="shared" si="681"/>
        <v>720</v>
      </c>
      <c r="J3376" s="5">
        <f t="shared" si="682"/>
        <v>1556.7887906974993</v>
      </c>
      <c r="K3376" s="2">
        <f t="shared" si="683"/>
        <v>52027.583171831589</v>
      </c>
      <c r="L3376" s="2">
        <f t="shared" si="684"/>
        <v>115082</v>
      </c>
      <c r="M3376" s="2">
        <f t="shared" si="685"/>
        <v>26840</v>
      </c>
      <c r="N3376" s="6">
        <f t="shared" si="686"/>
        <v>1</v>
      </c>
      <c r="O3376" s="2">
        <f t="shared" si="687"/>
        <v>16214.416828168411</v>
      </c>
      <c r="P3376" s="2">
        <f t="shared" si="688"/>
        <v>16214.416828168411</v>
      </c>
    </row>
    <row r="3377" spans="1:16">
      <c r="A3377" s="6">
        <v>5</v>
      </c>
      <c r="B3377" s="6">
        <v>3</v>
      </c>
      <c r="C3377" s="6">
        <v>25</v>
      </c>
      <c r="D3377" s="6">
        <f t="shared" si="676"/>
        <v>33</v>
      </c>
      <c r="E3377" s="5">
        <f t="shared" si="677"/>
        <v>724.72950000000026</v>
      </c>
      <c r="F3377" s="5">
        <f t="shared" si="678"/>
        <v>96.920156249999991</v>
      </c>
      <c r="G3377" s="5">
        <f t="shared" si="679"/>
        <v>1534.7170558625965</v>
      </c>
      <c r="H3377" s="5">
        <f t="shared" si="680"/>
        <v>2356.3667121125968</v>
      </c>
      <c r="I3377" s="5">
        <f t="shared" si="681"/>
        <v>720</v>
      </c>
      <c r="J3377" s="5">
        <f t="shared" si="682"/>
        <v>1636.3667121125968</v>
      </c>
      <c r="K3377" s="2">
        <f t="shared" si="683"/>
        <v>53409.14430751036</v>
      </c>
      <c r="L3377" s="2">
        <f t="shared" si="684"/>
        <v>117782</v>
      </c>
      <c r="M3377" s="2">
        <f t="shared" si="685"/>
        <v>27720</v>
      </c>
      <c r="N3377" s="6">
        <f t="shared" si="686"/>
        <v>1</v>
      </c>
      <c r="O3377" s="2">
        <f t="shared" si="687"/>
        <v>16652.85569248964</v>
      </c>
      <c r="P3377" s="2">
        <f t="shared" si="688"/>
        <v>16652.85569248964</v>
      </c>
    </row>
    <row r="3378" spans="1:16">
      <c r="A3378" s="6">
        <v>5</v>
      </c>
      <c r="B3378" s="6">
        <v>3</v>
      </c>
      <c r="C3378" s="6">
        <v>26</v>
      </c>
      <c r="D3378" s="6">
        <f t="shared" si="676"/>
        <v>34</v>
      </c>
      <c r="E3378" s="5">
        <f t="shared" si="677"/>
        <v>724.72950000000026</v>
      </c>
      <c r="F3378" s="5">
        <f t="shared" si="678"/>
        <v>96.920156249999991</v>
      </c>
      <c r="G3378" s="5">
        <f t="shared" si="679"/>
        <v>1616.0570598233144</v>
      </c>
      <c r="H3378" s="5">
        <f t="shared" si="680"/>
        <v>2437.7067160733145</v>
      </c>
      <c r="I3378" s="5">
        <f t="shared" si="681"/>
        <v>720</v>
      </c>
      <c r="J3378" s="5">
        <f t="shared" si="682"/>
        <v>1717.7067160733145</v>
      </c>
      <c r="K3378" s="2">
        <f t="shared" si="683"/>
        <v>54821.297154050597</v>
      </c>
      <c r="L3378" s="2">
        <f t="shared" si="684"/>
        <v>120482</v>
      </c>
      <c r="M3378" s="2">
        <f t="shared" si="685"/>
        <v>28600</v>
      </c>
      <c r="N3378" s="6">
        <f t="shared" si="686"/>
        <v>1</v>
      </c>
      <c r="O3378" s="2">
        <f t="shared" si="687"/>
        <v>17060.702845949403</v>
      </c>
      <c r="P3378" s="2">
        <f t="shared" si="688"/>
        <v>17060.702845949403</v>
      </c>
    </row>
    <row r="3379" spans="1:16">
      <c r="A3379" s="6">
        <v>5</v>
      </c>
      <c r="B3379" s="6">
        <v>3</v>
      </c>
      <c r="C3379" s="6">
        <v>27</v>
      </c>
      <c r="D3379" s="6">
        <f t="shared" si="676"/>
        <v>35</v>
      </c>
      <c r="E3379" s="5">
        <f t="shared" si="677"/>
        <v>724.72950000000026</v>
      </c>
      <c r="F3379" s="5">
        <f t="shared" si="678"/>
        <v>96.920156249999991</v>
      </c>
      <c r="G3379" s="5">
        <f t="shared" si="679"/>
        <v>1699.1907643430709</v>
      </c>
      <c r="H3379" s="5">
        <f t="shared" si="680"/>
        <v>2520.840420593071</v>
      </c>
      <c r="I3379" s="5">
        <f t="shared" si="681"/>
        <v>720</v>
      </c>
      <c r="J3379" s="5">
        <f t="shared" si="682"/>
        <v>1800.840420593071</v>
      </c>
      <c r="K3379" s="2">
        <f t="shared" si="683"/>
        <v>56264.590635296372</v>
      </c>
      <c r="L3379" s="2">
        <f t="shared" si="684"/>
        <v>123182</v>
      </c>
      <c r="M3379" s="2">
        <f t="shared" si="685"/>
        <v>29480</v>
      </c>
      <c r="N3379" s="6">
        <f t="shared" si="686"/>
        <v>1</v>
      </c>
      <c r="O3379" s="2">
        <f t="shared" si="687"/>
        <v>17437.409364703628</v>
      </c>
      <c r="P3379" s="2">
        <f t="shared" si="688"/>
        <v>17437.409364703628</v>
      </c>
    </row>
    <row r="3380" spans="1:16">
      <c r="A3380" s="6">
        <v>5</v>
      </c>
      <c r="B3380" s="6">
        <v>3</v>
      </c>
      <c r="C3380" s="6">
        <v>28</v>
      </c>
      <c r="D3380" s="6">
        <f t="shared" si="676"/>
        <v>36</v>
      </c>
      <c r="E3380" s="5">
        <f t="shared" si="677"/>
        <v>724.72950000000026</v>
      </c>
      <c r="F3380" s="5">
        <f t="shared" si="678"/>
        <v>96.920156249999991</v>
      </c>
      <c r="G3380" s="5">
        <f t="shared" si="679"/>
        <v>1784.1503025602246</v>
      </c>
      <c r="H3380" s="5">
        <f t="shared" si="680"/>
        <v>2605.7999588102248</v>
      </c>
      <c r="I3380" s="5">
        <f t="shared" si="681"/>
        <v>720</v>
      </c>
      <c r="J3380" s="5">
        <f t="shared" si="682"/>
        <v>1885.7999588102248</v>
      </c>
      <c r="K3380" s="2">
        <f t="shared" si="683"/>
        <v>57739.582618233064</v>
      </c>
      <c r="L3380" s="2">
        <f t="shared" si="684"/>
        <v>125882</v>
      </c>
      <c r="M3380" s="2">
        <f t="shared" si="685"/>
        <v>30360</v>
      </c>
      <c r="N3380" s="6">
        <f t="shared" si="686"/>
        <v>1</v>
      </c>
      <c r="O3380" s="2">
        <f t="shared" si="687"/>
        <v>17782.417381766936</v>
      </c>
      <c r="P3380" s="2">
        <f t="shared" si="688"/>
        <v>17782.417381766936</v>
      </c>
    </row>
    <row r="3381" spans="1:16">
      <c r="A3381" s="6">
        <v>5</v>
      </c>
      <c r="B3381" s="6">
        <v>3</v>
      </c>
      <c r="C3381" s="6">
        <v>29</v>
      </c>
      <c r="D3381" s="6">
        <f t="shared" si="676"/>
        <v>37</v>
      </c>
      <c r="E3381" s="5">
        <f t="shared" si="677"/>
        <v>724.72950000000026</v>
      </c>
      <c r="F3381" s="5">
        <f t="shared" si="678"/>
        <v>96.920156249999991</v>
      </c>
      <c r="G3381" s="5">
        <f t="shared" si="679"/>
        <v>1870.9683306758782</v>
      </c>
      <c r="H3381" s="5">
        <f t="shared" si="680"/>
        <v>2692.6179869258785</v>
      </c>
      <c r="I3381" s="5">
        <f t="shared" si="681"/>
        <v>720</v>
      </c>
      <c r="J3381" s="5">
        <f t="shared" si="682"/>
        <v>1972.6179869258785</v>
      </c>
      <c r="K3381" s="2">
        <f t="shared" si="683"/>
        <v>59246.840050796505</v>
      </c>
      <c r="L3381" s="2">
        <f t="shared" si="684"/>
        <v>128582</v>
      </c>
      <c r="M3381" s="2">
        <f t="shared" si="685"/>
        <v>31240</v>
      </c>
      <c r="N3381" s="6">
        <f t="shared" si="686"/>
        <v>1</v>
      </c>
      <c r="O3381" s="2">
        <f t="shared" si="687"/>
        <v>18095.159949203495</v>
      </c>
      <c r="P3381" s="2">
        <f t="shared" si="688"/>
        <v>18095.159949203495</v>
      </c>
    </row>
    <row r="3382" spans="1:16">
      <c r="A3382" s="6">
        <v>5</v>
      </c>
      <c r="B3382" s="6">
        <v>3</v>
      </c>
      <c r="C3382" s="6">
        <v>30</v>
      </c>
      <c r="D3382" s="6">
        <f t="shared" si="676"/>
        <v>38</v>
      </c>
      <c r="E3382" s="5">
        <f t="shared" si="677"/>
        <v>724.72950000000026</v>
      </c>
      <c r="F3382" s="5">
        <f t="shared" si="678"/>
        <v>96.920156249999991</v>
      </c>
      <c r="G3382" s="5">
        <f t="shared" si="679"/>
        <v>1959.6780360096488</v>
      </c>
      <c r="H3382" s="5">
        <f t="shared" si="680"/>
        <v>2781.3276922596492</v>
      </c>
      <c r="I3382" s="5">
        <f t="shared" si="681"/>
        <v>720</v>
      </c>
      <c r="J3382" s="5">
        <f t="shared" si="682"/>
        <v>2061.3276922596492</v>
      </c>
      <c r="K3382" s="2">
        <f t="shared" si="683"/>
        <v>60786.939101730022</v>
      </c>
      <c r="L3382" s="2">
        <f t="shared" si="684"/>
        <v>131282</v>
      </c>
      <c r="M3382" s="2">
        <f t="shared" si="685"/>
        <v>32120</v>
      </c>
      <c r="N3382" s="6">
        <f t="shared" si="686"/>
        <v>1</v>
      </c>
      <c r="O3382" s="2">
        <f t="shared" si="687"/>
        <v>18375.060898269978</v>
      </c>
      <c r="P3382" s="2">
        <f t="shared" si="688"/>
        <v>18375.060898269978</v>
      </c>
    </row>
    <row r="3383" spans="1:16">
      <c r="A3383" s="6">
        <v>5</v>
      </c>
      <c r="B3383" s="6">
        <v>4</v>
      </c>
      <c r="C3383" s="6">
        <v>0</v>
      </c>
      <c r="D3383" s="6">
        <f t="shared" si="676"/>
        <v>9</v>
      </c>
      <c r="E3383" s="5">
        <f t="shared" si="677"/>
        <v>724.72950000000026</v>
      </c>
      <c r="F3383" s="5">
        <f t="shared" si="678"/>
        <v>132.45754687499996</v>
      </c>
      <c r="G3383" s="5">
        <f t="shared" si="679"/>
        <v>0</v>
      </c>
      <c r="H3383" s="5">
        <f t="shared" si="680"/>
        <v>857.18704687500019</v>
      </c>
      <c r="I3383" s="5">
        <f t="shared" si="681"/>
        <v>720</v>
      </c>
      <c r="J3383" s="5">
        <f t="shared" si="682"/>
        <v>137.18704687500019</v>
      </c>
      <c r="K3383" s="2">
        <f t="shared" si="683"/>
        <v>27381.719563802086</v>
      </c>
      <c r="L3383" s="2">
        <f t="shared" si="684"/>
        <v>52376</v>
      </c>
      <c r="M3383" s="2">
        <f t="shared" si="685"/>
        <v>6160</v>
      </c>
      <c r="N3383" s="6">
        <f t="shared" si="686"/>
        <v>1</v>
      </c>
      <c r="O3383" s="2">
        <f t="shared" si="687"/>
        <v>-1165.7195638020858</v>
      </c>
      <c r="P3383" s="2">
        <f t="shared" si="688"/>
        <v>-1165.7195638020858</v>
      </c>
    </row>
    <row r="3384" spans="1:16">
      <c r="A3384" s="6">
        <v>5</v>
      </c>
      <c r="B3384" s="6">
        <v>4</v>
      </c>
      <c r="C3384" s="6">
        <v>1</v>
      </c>
      <c r="D3384" s="6">
        <f t="shared" si="676"/>
        <v>10</v>
      </c>
      <c r="E3384" s="5">
        <f t="shared" si="677"/>
        <v>724.72950000000026</v>
      </c>
      <c r="F3384" s="5">
        <f t="shared" si="678"/>
        <v>132.45754687499996</v>
      </c>
      <c r="G3384" s="5">
        <f t="shared" si="679"/>
        <v>45.5625</v>
      </c>
      <c r="H3384" s="5">
        <f t="shared" si="680"/>
        <v>902.74954687500019</v>
      </c>
      <c r="I3384" s="5">
        <f t="shared" si="681"/>
        <v>720</v>
      </c>
      <c r="J3384" s="5">
        <f t="shared" si="682"/>
        <v>182.74954687500019</v>
      </c>
      <c r="K3384" s="2">
        <f t="shared" si="683"/>
        <v>28172.735188802086</v>
      </c>
      <c r="L3384" s="2">
        <f t="shared" si="684"/>
        <v>55076</v>
      </c>
      <c r="M3384" s="2">
        <f t="shared" si="685"/>
        <v>7040</v>
      </c>
      <c r="N3384" s="6">
        <f t="shared" si="686"/>
        <v>1</v>
      </c>
      <c r="O3384" s="2">
        <f t="shared" si="687"/>
        <v>-136.73518880208576</v>
      </c>
      <c r="P3384" s="2">
        <f t="shared" si="688"/>
        <v>-136.73518880208576</v>
      </c>
    </row>
    <row r="3385" spans="1:16">
      <c r="A3385" s="6">
        <v>5</v>
      </c>
      <c r="B3385" s="6">
        <v>4</v>
      </c>
      <c r="C3385" s="6">
        <v>2</v>
      </c>
      <c r="D3385" s="6">
        <f t="shared" si="676"/>
        <v>11</v>
      </c>
      <c r="E3385" s="5">
        <f t="shared" si="677"/>
        <v>724.72950000000026</v>
      </c>
      <c r="F3385" s="5">
        <f t="shared" si="678"/>
        <v>132.45754687499996</v>
      </c>
      <c r="G3385" s="5">
        <f t="shared" si="679"/>
        <v>92.264062499999994</v>
      </c>
      <c r="H3385" s="5">
        <f t="shared" si="680"/>
        <v>949.45110937500021</v>
      </c>
      <c r="I3385" s="5">
        <f t="shared" si="681"/>
        <v>720</v>
      </c>
      <c r="J3385" s="5">
        <f t="shared" si="682"/>
        <v>229.45110937500021</v>
      </c>
      <c r="K3385" s="2">
        <f t="shared" si="683"/>
        <v>28983.526204427086</v>
      </c>
      <c r="L3385" s="2">
        <f t="shared" si="684"/>
        <v>57776</v>
      </c>
      <c r="M3385" s="2">
        <f t="shared" si="685"/>
        <v>7920</v>
      </c>
      <c r="N3385" s="6">
        <f t="shared" si="686"/>
        <v>1</v>
      </c>
      <c r="O3385" s="2">
        <f t="shared" si="687"/>
        <v>872.47379557291424</v>
      </c>
      <c r="P3385" s="2">
        <f t="shared" si="688"/>
        <v>872.47379557291424</v>
      </c>
    </row>
    <row r="3386" spans="1:16">
      <c r="A3386" s="6">
        <v>5</v>
      </c>
      <c r="B3386" s="6">
        <v>4</v>
      </c>
      <c r="C3386" s="6">
        <v>3</v>
      </c>
      <c r="D3386" s="6">
        <f t="shared" si="676"/>
        <v>12</v>
      </c>
      <c r="E3386" s="5">
        <f t="shared" si="677"/>
        <v>724.72950000000026</v>
      </c>
      <c r="F3386" s="5">
        <f t="shared" si="678"/>
        <v>132.45754687499996</v>
      </c>
      <c r="G3386" s="5">
        <f t="shared" si="679"/>
        <v>140.12604492187498</v>
      </c>
      <c r="H3386" s="5">
        <f t="shared" si="680"/>
        <v>997.31309179687514</v>
      </c>
      <c r="I3386" s="5">
        <f t="shared" si="681"/>
        <v>720</v>
      </c>
      <c r="J3386" s="5">
        <f t="shared" si="682"/>
        <v>277.31309179687514</v>
      </c>
      <c r="K3386" s="2">
        <f t="shared" si="683"/>
        <v>29814.463399251305</v>
      </c>
      <c r="L3386" s="2">
        <f t="shared" si="684"/>
        <v>60476</v>
      </c>
      <c r="M3386" s="2">
        <f t="shared" si="685"/>
        <v>8800</v>
      </c>
      <c r="N3386" s="6">
        <f t="shared" si="686"/>
        <v>1</v>
      </c>
      <c r="O3386" s="2">
        <f t="shared" si="687"/>
        <v>1861.5366007486955</v>
      </c>
      <c r="P3386" s="2">
        <f t="shared" si="688"/>
        <v>1861.5366007486955</v>
      </c>
    </row>
    <row r="3387" spans="1:16">
      <c r="A3387" s="6">
        <v>5</v>
      </c>
      <c r="B3387" s="6">
        <v>4</v>
      </c>
      <c r="C3387" s="6">
        <v>4</v>
      </c>
      <c r="D3387" s="6">
        <f t="shared" si="676"/>
        <v>13</v>
      </c>
      <c r="E3387" s="5">
        <f t="shared" si="677"/>
        <v>724.72950000000026</v>
      </c>
      <c r="F3387" s="5">
        <f t="shared" si="678"/>
        <v>132.45754687499996</v>
      </c>
      <c r="G3387" s="5">
        <f t="shared" si="679"/>
        <v>189.17016064453125</v>
      </c>
      <c r="H3387" s="5">
        <f t="shared" si="680"/>
        <v>1046.3572075195314</v>
      </c>
      <c r="I3387" s="5">
        <f t="shared" si="681"/>
        <v>720</v>
      </c>
      <c r="J3387" s="5">
        <f t="shared" si="682"/>
        <v>326.35720751953136</v>
      </c>
      <c r="K3387" s="2">
        <f t="shared" si="683"/>
        <v>30665.923741658531</v>
      </c>
      <c r="L3387" s="2">
        <f t="shared" si="684"/>
        <v>63176</v>
      </c>
      <c r="M3387" s="2">
        <f t="shared" si="685"/>
        <v>9680</v>
      </c>
      <c r="N3387" s="6">
        <f t="shared" si="686"/>
        <v>1</v>
      </c>
      <c r="O3387" s="2">
        <f t="shared" si="687"/>
        <v>2830.0762583414689</v>
      </c>
      <c r="P3387" s="2">
        <f t="shared" si="688"/>
        <v>2830.0762583414689</v>
      </c>
    </row>
    <row r="3388" spans="1:16">
      <c r="A3388" s="6">
        <v>5</v>
      </c>
      <c r="B3388" s="6">
        <v>4</v>
      </c>
      <c r="C3388" s="6">
        <v>5</v>
      </c>
      <c r="D3388" s="6">
        <f t="shared" si="676"/>
        <v>14</v>
      </c>
      <c r="E3388" s="5">
        <f t="shared" si="677"/>
        <v>724.72950000000026</v>
      </c>
      <c r="F3388" s="5">
        <f t="shared" si="678"/>
        <v>132.45754687499996</v>
      </c>
      <c r="G3388" s="5">
        <f t="shared" si="679"/>
        <v>239.41848456573481</v>
      </c>
      <c r="H3388" s="5">
        <f t="shared" si="680"/>
        <v>1096.6055314407349</v>
      </c>
      <c r="I3388" s="5">
        <f t="shared" si="681"/>
        <v>720</v>
      </c>
      <c r="J3388" s="5">
        <f t="shared" si="682"/>
        <v>376.60553144073492</v>
      </c>
      <c r="K3388" s="2">
        <f t="shared" si="683"/>
        <v>31538.290476401649</v>
      </c>
      <c r="L3388" s="2">
        <f t="shared" si="684"/>
        <v>65876</v>
      </c>
      <c r="M3388" s="2">
        <f t="shared" si="685"/>
        <v>10560</v>
      </c>
      <c r="N3388" s="6">
        <f t="shared" si="686"/>
        <v>1</v>
      </c>
      <c r="O3388" s="2">
        <f t="shared" si="687"/>
        <v>3777.7095235983506</v>
      </c>
      <c r="P3388" s="2">
        <f t="shared" si="688"/>
        <v>3777.7095235983506</v>
      </c>
    </row>
    <row r="3389" spans="1:16">
      <c r="A3389" s="6">
        <v>5</v>
      </c>
      <c r="B3389" s="6">
        <v>4</v>
      </c>
      <c r="C3389" s="6">
        <v>6</v>
      </c>
      <c r="D3389" s="6">
        <f t="shared" si="676"/>
        <v>15</v>
      </c>
      <c r="E3389" s="5">
        <f t="shared" si="677"/>
        <v>724.72950000000026</v>
      </c>
      <c r="F3389" s="5">
        <f t="shared" si="678"/>
        <v>132.45754687499996</v>
      </c>
      <c r="G3389" s="5">
        <f t="shared" si="679"/>
        <v>290.89345874736784</v>
      </c>
      <c r="H3389" s="5">
        <f t="shared" si="680"/>
        <v>1148.080505622368</v>
      </c>
      <c r="I3389" s="5">
        <f t="shared" si="681"/>
        <v>720</v>
      </c>
      <c r="J3389" s="5">
        <f t="shared" si="682"/>
        <v>428.08050562236804</v>
      </c>
      <c r="K3389" s="2">
        <f t="shared" si="683"/>
        <v>32431.953222610555</v>
      </c>
      <c r="L3389" s="2">
        <f t="shared" si="684"/>
        <v>68576</v>
      </c>
      <c r="M3389" s="2">
        <f t="shared" si="685"/>
        <v>11440</v>
      </c>
      <c r="N3389" s="6">
        <f t="shared" si="686"/>
        <v>1</v>
      </c>
      <c r="O3389" s="2">
        <f t="shared" si="687"/>
        <v>4704.0467773894452</v>
      </c>
      <c r="P3389" s="2">
        <f t="shared" si="688"/>
        <v>4704.0467773894452</v>
      </c>
    </row>
    <row r="3390" spans="1:16">
      <c r="A3390" s="6">
        <v>5</v>
      </c>
      <c r="B3390" s="6">
        <v>4</v>
      </c>
      <c r="C3390" s="6">
        <v>7</v>
      </c>
      <c r="D3390" s="6">
        <f t="shared" si="676"/>
        <v>16</v>
      </c>
      <c r="E3390" s="5">
        <f t="shared" si="677"/>
        <v>724.72950000000026</v>
      </c>
      <c r="F3390" s="5">
        <f t="shared" si="678"/>
        <v>132.45754687499996</v>
      </c>
      <c r="G3390" s="5">
        <f t="shared" si="679"/>
        <v>343.61789814532818</v>
      </c>
      <c r="H3390" s="5">
        <f t="shared" si="680"/>
        <v>1200.8049450203284</v>
      </c>
      <c r="I3390" s="5">
        <f t="shared" si="681"/>
        <v>720</v>
      </c>
      <c r="J3390" s="5">
        <f t="shared" si="682"/>
        <v>480.80494502032843</v>
      </c>
      <c r="K3390" s="2">
        <f t="shared" si="683"/>
        <v>33347.308073269589</v>
      </c>
      <c r="L3390" s="2">
        <f t="shared" si="684"/>
        <v>71276</v>
      </c>
      <c r="M3390" s="2">
        <f t="shared" si="685"/>
        <v>12320</v>
      </c>
      <c r="N3390" s="6">
        <f t="shared" si="686"/>
        <v>1</v>
      </c>
      <c r="O3390" s="2">
        <f t="shared" si="687"/>
        <v>5608.6919267304111</v>
      </c>
      <c r="P3390" s="2">
        <f t="shared" si="688"/>
        <v>5608.6919267304111</v>
      </c>
    </row>
    <row r="3391" spans="1:16">
      <c r="A3391" s="6">
        <v>5</v>
      </c>
      <c r="B3391" s="6">
        <v>4</v>
      </c>
      <c r="C3391" s="6">
        <v>8</v>
      </c>
      <c r="D3391" s="6">
        <f t="shared" si="676"/>
        <v>17</v>
      </c>
      <c r="E3391" s="5">
        <f t="shared" si="677"/>
        <v>724.72950000000026</v>
      </c>
      <c r="F3391" s="5">
        <f t="shared" si="678"/>
        <v>132.45754687499996</v>
      </c>
      <c r="G3391" s="5">
        <f t="shared" si="679"/>
        <v>397.61499642530839</v>
      </c>
      <c r="H3391" s="5">
        <f t="shared" si="680"/>
        <v>1254.8020433003085</v>
      </c>
      <c r="I3391" s="5">
        <f t="shared" si="681"/>
        <v>720</v>
      </c>
      <c r="J3391" s="5">
        <f t="shared" si="682"/>
        <v>534.80204330030847</v>
      </c>
      <c r="K3391" s="2">
        <f t="shared" si="683"/>
        <v>34284.757696185909</v>
      </c>
      <c r="L3391" s="2">
        <f t="shared" si="684"/>
        <v>73976</v>
      </c>
      <c r="M3391" s="2">
        <f t="shared" si="685"/>
        <v>13200</v>
      </c>
      <c r="N3391" s="6">
        <f t="shared" si="686"/>
        <v>1</v>
      </c>
      <c r="O3391" s="2">
        <f t="shared" si="687"/>
        <v>6491.2423038140914</v>
      </c>
      <c r="P3391" s="2">
        <f t="shared" si="688"/>
        <v>6491.2423038140914</v>
      </c>
    </row>
    <row r="3392" spans="1:16">
      <c r="A3392" s="6">
        <v>5</v>
      </c>
      <c r="B3392" s="6">
        <v>4</v>
      </c>
      <c r="C3392" s="6">
        <v>9</v>
      </c>
      <c r="D3392" s="6">
        <f t="shared" si="676"/>
        <v>18</v>
      </c>
      <c r="E3392" s="5">
        <f t="shared" si="677"/>
        <v>724.72950000000026</v>
      </c>
      <c r="F3392" s="5">
        <f t="shared" si="678"/>
        <v>132.45754687499996</v>
      </c>
      <c r="G3392" s="5">
        <f t="shared" si="679"/>
        <v>452.90833186570285</v>
      </c>
      <c r="H3392" s="5">
        <f t="shared" si="680"/>
        <v>1310.0953787407029</v>
      </c>
      <c r="I3392" s="5">
        <f t="shared" si="681"/>
        <v>720</v>
      </c>
      <c r="J3392" s="5">
        <f t="shared" si="682"/>
        <v>590.09537874070293</v>
      </c>
      <c r="K3392" s="2">
        <f t="shared" si="683"/>
        <v>35244.711436470534</v>
      </c>
      <c r="L3392" s="2">
        <f t="shared" si="684"/>
        <v>76676</v>
      </c>
      <c r="M3392" s="2">
        <f t="shared" si="685"/>
        <v>14080</v>
      </c>
      <c r="N3392" s="6">
        <f t="shared" si="686"/>
        <v>1</v>
      </c>
      <c r="O3392" s="2">
        <f t="shared" si="687"/>
        <v>7351.288563529466</v>
      </c>
      <c r="P3392" s="2">
        <f t="shared" si="688"/>
        <v>7351.288563529466</v>
      </c>
    </row>
    <row r="3393" spans="1:16">
      <c r="A3393" s="6">
        <v>5</v>
      </c>
      <c r="B3393" s="6">
        <v>4</v>
      </c>
      <c r="C3393" s="6">
        <v>10</v>
      </c>
      <c r="D3393" s="6">
        <f t="shared" si="676"/>
        <v>19</v>
      </c>
      <c r="E3393" s="5">
        <f t="shared" si="677"/>
        <v>724.72950000000026</v>
      </c>
      <c r="F3393" s="5">
        <f t="shared" si="678"/>
        <v>132.45754687499996</v>
      </c>
      <c r="G3393" s="5">
        <f t="shared" si="679"/>
        <v>509.52187334891573</v>
      </c>
      <c r="H3393" s="5">
        <f t="shared" si="680"/>
        <v>1366.7089202239158</v>
      </c>
      <c r="I3393" s="5">
        <f t="shared" si="681"/>
        <v>720</v>
      </c>
      <c r="J3393" s="5">
        <f t="shared" si="682"/>
        <v>646.70892022391581</v>
      </c>
      <c r="K3393" s="2">
        <f t="shared" si="683"/>
        <v>36227.585420554096</v>
      </c>
      <c r="L3393" s="2">
        <f t="shared" si="684"/>
        <v>79376</v>
      </c>
      <c r="M3393" s="2">
        <f t="shared" si="685"/>
        <v>14960</v>
      </c>
      <c r="N3393" s="6">
        <f t="shared" si="686"/>
        <v>1</v>
      </c>
      <c r="O3393" s="2">
        <f t="shared" si="687"/>
        <v>8188.4145794459037</v>
      </c>
      <c r="P3393" s="2">
        <f t="shared" si="688"/>
        <v>8188.4145794459037</v>
      </c>
    </row>
    <row r="3394" spans="1:16">
      <c r="A3394" s="6">
        <v>5</v>
      </c>
      <c r="B3394" s="6">
        <v>4</v>
      </c>
      <c r="C3394" s="6">
        <v>11</v>
      </c>
      <c r="D3394" s="6">
        <f t="shared" si="676"/>
        <v>20</v>
      </c>
      <c r="E3394" s="5">
        <f t="shared" si="677"/>
        <v>724.72950000000026</v>
      </c>
      <c r="F3394" s="5">
        <f t="shared" si="678"/>
        <v>132.45754687499996</v>
      </c>
      <c r="G3394" s="5">
        <f t="shared" si="679"/>
        <v>567.47998644235474</v>
      </c>
      <c r="H3394" s="5">
        <f t="shared" si="680"/>
        <v>1424.6670333173549</v>
      </c>
      <c r="I3394" s="5">
        <f t="shared" si="681"/>
        <v>720</v>
      </c>
      <c r="J3394" s="5">
        <f t="shared" si="682"/>
        <v>704.66703331735494</v>
      </c>
      <c r="K3394" s="2">
        <f t="shared" si="683"/>
        <v>37233.802661759633</v>
      </c>
      <c r="L3394" s="2">
        <f t="shared" si="684"/>
        <v>82076</v>
      </c>
      <c r="M3394" s="2">
        <f t="shared" si="685"/>
        <v>15840</v>
      </c>
      <c r="N3394" s="6">
        <f t="shared" si="686"/>
        <v>1</v>
      </c>
      <c r="O3394" s="2">
        <f t="shared" si="687"/>
        <v>9002.1973382403667</v>
      </c>
      <c r="P3394" s="2">
        <f t="shared" si="688"/>
        <v>9002.1973382403667</v>
      </c>
    </row>
    <row r="3395" spans="1:16">
      <c r="A3395" s="6">
        <v>5</v>
      </c>
      <c r="B3395" s="6">
        <v>4</v>
      </c>
      <c r="C3395" s="6">
        <v>12</v>
      </c>
      <c r="D3395" s="6">
        <f t="shared" si="676"/>
        <v>21</v>
      </c>
      <c r="E3395" s="5">
        <f t="shared" si="677"/>
        <v>724.72950000000026</v>
      </c>
      <c r="F3395" s="5">
        <f t="shared" si="678"/>
        <v>132.45754687499996</v>
      </c>
      <c r="G3395" s="5">
        <f t="shared" si="679"/>
        <v>626.80743957041921</v>
      </c>
      <c r="H3395" s="5">
        <f t="shared" si="680"/>
        <v>1483.9944864454194</v>
      </c>
      <c r="I3395" s="5">
        <f t="shared" si="681"/>
        <v>720</v>
      </c>
      <c r="J3395" s="5">
        <f t="shared" si="682"/>
        <v>763.9944864454194</v>
      </c>
      <c r="K3395" s="2">
        <f t="shared" si="683"/>
        <v>38263.793167455195</v>
      </c>
      <c r="L3395" s="2">
        <f t="shared" si="684"/>
        <v>84776</v>
      </c>
      <c r="M3395" s="2">
        <f t="shared" si="685"/>
        <v>16720</v>
      </c>
      <c r="N3395" s="6">
        <f t="shared" si="686"/>
        <v>1</v>
      </c>
      <c r="O3395" s="2">
        <f t="shared" si="687"/>
        <v>9792.2068325448054</v>
      </c>
      <c r="P3395" s="2">
        <f t="shared" si="688"/>
        <v>9792.2068325448054</v>
      </c>
    </row>
    <row r="3396" spans="1:16">
      <c r="A3396" s="6">
        <v>5</v>
      </c>
      <c r="B3396" s="6">
        <v>4</v>
      </c>
      <c r="C3396" s="6">
        <v>13</v>
      </c>
      <c r="D3396" s="6">
        <f t="shared" ref="D3396:D3459" si="689">A3396+B3396+C3396</f>
        <v>22</v>
      </c>
      <c r="E3396" s="5">
        <f t="shared" ref="E3396:E3459" si="690">IF(A3396=0,0,A3396*LABOR_HRS_WK_TOM*SEASON_WEEKS*(1+DIM_PCT_TOM)^A3396)</f>
        <v>724.72950000000026</v>
      </c>
      <c r="F3396" s="5">
        <f t="shared" ref="F3396:F3459" si="691">IF(B3396=0,0,B3396*LABOR_HRS_WK_CAR*SEASON_WEEKS*(1+DIM_PCT_CAR)^B3396)</f>
        <v>132.45754687499996</v>
      </c>
      <c r="G3396" s="5">
        <f t="shared" ref="G3396:G3459" si="692">IF(C3396=0,0,C3396*LABOR_HRS_WK_MES*SEASON_WEEKS*(1+DIM_PCT_MES)^C3396)</f>
        <v>687.52941027880343</v>
      </c>
      <c r="H3396" s="5">
        <f t="shared" ref="H3396:H3459" si="693">E3396+F3396+G3396</f>
        <v>1544.7164571538037</v>
      </c>
      <c r="I3396" s="5">
        <f t="shared" ref="I3396:I3459" si="694">MIN(H3396,FARMER_HRS)</f>
        <v>720</v>
      </c>
      <c r="J3396" s="5">
        <f t="shared" ref="J3396:J3459" si="695">MAX(0,H3396-FARMER_HRS)</f>
        <v>824.71645715380373</v>
      </c>
      <c r="K3396" s="2">
        <f t="shared" ref="K3396:K3459" si="696">I3396*FARMER_RATE+J3396*TEMP_WORKER_RATE</f>
        <v>39317.994047809094</v>
      </c>
      <c r="L3396" s="2">
        <f t="shared" ref="L3396:L3459" si="697">A3396*PRICE_TOM+B3396*PRICE_CAR+C3396*PRICE_MES</f>
        <v>87476</v>
      </c>
      <c r="M3396" s="2">
        <f t="shared" ref="M3396:M3459" si="698">A3396*FERT_BED_TOM+B3396*FERT_BED_CAR+C3396*FERT_BED_MES</f>
        <v>17600</v>
      </c>
      <c r="N3396" s="6">
        <f t="shared" ref="N3396:N3459" si="699">IF(AND(D3396&lt;=TOTAL_BEDS,J3396&lt;=TEMP_WORKER_MAX*TEMP_WORKER_HRS),1,0)</f>
        <v>1</v>
      </c>
      <c r="O3396" s="2">
        <f t="shared" ref="O3396:O3459" si="700">L3396-M3396-K3396-FIXED_COSTS</f>
        <v>10558.005952190906</v>
      </c>
      <c r="P3396" s="2">
        <f t="shared" ref="P3396:P3459" si="701">IF(N3396=1,O3396,"")</f>
        <v>10558.005952190906</v>
      </c>
    </row>
    <row r="3397" spans="1:16">
      <c r="A3397" s="6">
        <v>5</v>
      </c>
      <c r="B3397" s="6">
        <v>4</v>
      </c>
      <c r="C3397" s="6">
        <v>14</v>
      </c>
      <c r="D3397" s="6">
        <f t="shared" si="689"/>
        <v>23</v>
      </c>
      <c r="E3397" s="5">
        <f t="shared" si="690"/>
        <v>724.72950000000026</v>
      </c>
      <c r="F3397" s="5">
        <f t="shared" si="691"/>
        <v>132.45754687499996</v>
      </c>
      <c r="G3397" s="5">
        <f t="shared" si="692"/>
        <v>749.67149159246469</v>
      </c>
      <c r="H3397" s="5">
        <f t="shared" si="693"/>
        <v>1606.8585384674648</v>
      </c>
      <c r="I3397" s="5">
        <f t="shared" si="694"/>
        <v>720</v>
      </c>
      <c r="J3397" s="5">
        <f t="shared" si="695"/>
        <v>886.85853846746477</v>
      </c>
      <c r="K3397" s="2">
        <f t="shared" si="696"/>
        <v>40396.849626171264</v>
      </c>
      <c r="L3397" s="2">
        <f t="shared" si="697"/>
        <v>90176</v>
      </c>
      <c r="M3397" s="2">
        <f t="shared" si="698"/>
        <v>18480</v>
      </c>
      <c r="N3397" s="6">
        <f t="shared" si="699"/>
        <v>1</v>
      </c>
      <c r="O3397" s="2">
        <f t="shared" si="700"/>
        <v>11299.150373828736</v>
      </c>
      <c r="P3397" s="2">
        <f t="shared" si="701"/>
        <v>11299.150373828736</v>
      </c>
    </row>
    <row r="3398" spans="1:16">
      <c r="A3398" s="6">
        <v>5</v>
      </c>
      <c r="B3398" s="6">
        <v>4</v>
      </c>
      <c r="C3398" s="6">
        <v>15</v>
      </c>
      <c r="D3398" s="6">
        <f t="shared" si="689"/>
        <v>24</v>
      </c>
      <c r="E3398" s="5">
        <f t="shared" si="690"/>
        <v>724.72950000000026</v>
      </c>
      <c r="F3398" s="5">
        <f t="shared" si="691"/>
        <v>132.45754687499996</v>
      </c>
      <c r="G3398" s="5">
        <f t="shared" si="692"/>
        <v>813.25969846861108</v>
      </c>
      <c r="H3398" s="5">
        <f t="shared" si="693"/>
        <v>1670.4467453436114</v>
      </c>
      <c r="I3398" s="5">
        <f t="shared" si="694"/>
        <v>720</v>
      </c>
      <c r="J3398" s="5">
        <f t="shared" si="695"/>
        <v>950.44674534361138</v>
      </c>
      <c r="K3398" s="2">
        <f t="shared" si="696"/>
        <v>41500.811551104365</v>
      </c>
      <c r="L3398" s="2">
        <f t="shared" si="697"/>
        <v>92876</v>
      </c>
      <c r="M3398" s="2">
        <f t="shared" si="698"/>
        <v>19360</v>
      </c>
      <c r="N3398" s="6">
        <f t="shared" si="699"/>
        <v>1</v>
      </c>
      <c r="O3398" s="2">
        <f t="shared" si="700"/>
        <v>12015.188448895635</v>
      </c>
      <c r="P3398" s="2">
        <f t="shared" si="701"/>
        <v>12015.188448895635</v>
      </c>
    </row>
    <row r="3399" spans="1:16">
      <c r="A3399" s="6">
        <v>5</v>
      </c>
      <c r="B3399" s="6">
        <v>4</v>
      </c>
      <c r="C3399" s="6">
        <v>16</v>
      </c>
      <c r="D3399" s="6">
        <f t="shared" si="689"/>
        <v>25</v>
      </c>
      <c r="E3399" s="5">
        <f t="shared" si="690"/>
        <v>724.72950000000026</v>
      </c>
      <c r="F3399" s="5">
        <f t="shared" si="691"/>
        <v>132.45754687499996</v>
      </c>
      <c r="G3399" s="5">
        <f t="shared" si="692"/>
        <v>878.32047434610013</v>
      </c>
      <c r="H3399" s="5">
        <f t="shared" si="693"/>
        <v>1735.5075212211004</v>
      </c>
      <c r="I3399" s="5">
        <f t="shared" si="694"/>
        <v>720</v>
      </c>
      <c r="J3399" s="5">
        <f t="shared" si="695"/>
        <v>1015.5075212211004</v>
      </c>
      <c r="K3399" s="2">
        <f t="shared" si="696"/>
        <v>42630.338910088547</v>
      </c>
      <c r="L3399" s="2">
        <f t="shared" si="697"/>
        <v>95576</v>
      </c>
      <c r="M3399" s="2">
        <f t="shared" si="698"/>
        <v>20240</v>
      </c>
      <c r="N3399" s="6">
        <f t="shared" si="699"/>
        <v>1</v>
      </c>
      <c r="O3399" s="2">
        <f t="shared" si="700"/>
        <v>12705.661089911453</v>
      </c>
      <c r="P3399" s="2">
        <f t="shared" si="701"/>
        <v>12705.661089911453</v>
      </c>
    </row>
    <row r="3400" spans="1:16">
      <c r="A3400" s="6">
        <v>5</v>
      </c>
      <c r="B3400" s="6">
        <v>4</v>
      </c>
      <c r="C3400" s="6">
        <v>17</v>
      </c>
      <c r="D3400" s="6">
        <f t="shared" si="689"/>
        <v>26</v>
      </c>
      <c r="E3400" s="5">
        <f t="shared" si="690"/>
        <v>724.72950000000026</v>
      </c>
      <c r="F3400" s="5">
        <f t="shared" si="691"/>
        <v>132.45754687499996</v>
      </c>
      <c r="G3400" s="5">
        <f t="shared" si="692"/>
        <v>944.88069779264049</v>
      </c>
      <c r="H3400" s="5">
        <f t="shared" si="693"/>
        <v>1802.0677446676407</v>
      </c>
      <c r="I3400" s="5">
        <f t="shared" si="694"/>
        <v>720</v>
      </c>
      <c r="J3400" s="5">
        <f t="shared" si="695"/>
        <v>1082.0677446676407</v>
      </c>
      <c r="K3400" s="2">
        <f t="shared" si="696"/>
        <v>43785.898344924317</v>
      </c>
      <c r="L3400" s="2">
        <f t="shared" si="697"/>
        <v>98276</v>
      </c>
      <c r="M3400" s="2">
        <f t="shared" si="698"/>
        <v>21120</v>
      </c>
      <c r="N3400" s="6">
        <f t="shared" si="699"/>
        <v>1</v>
      </c>
      <c r="O3400" s="2">
        <f t="shared" si="700"/>
        <v>13370.101655075683</v>
      </c>
      <c r="P3400" s="2">
        <f t="shared" si="701"/>
        <v>13370.101655075683</v>
      </c>
    </row>
    <row r="3401" spans="1:16">
      <c r="A3401" s="6">
        <v>5</v>
      </c>
      <c r="B3401" s="6">
        <v>4</v>
      </c>
      <c r="C3401" s="6">
        <v>18</v>
      </c>
      <c r="D3401" s="6">
        <f t="shared" si="689"/>
        <v>27</v>
      </c>
      <c r="E3401" s="5">
        <f t="shared" si="690"/>
        <v>724.72950000000026</v>
      </c>
      <c r="F3401" s="5">
        <f t="shared" si="691"/>
        <v>132.45754687499996</v>
      </c>
      <c r="G3401" s="5">
        <f t="shared" si="692"/>
        <v>1012.9676892512279</v>
      </c>
      <c r="H3401" s="5">
        <f t="shared" si="693"/>
        <v>1870.154736126228</v>
      </c>
      <c r="I3401" s="5">
        <f t="shared" si="694"/>
        <v>720</v>
      </c>
      <c r="J3401" s="5">
        <f t="shared" si="695"/>
        <v>1150.154736126228</v>
      </c>
      <c r="K3401" s="2">
        <f t="shared" si="696"/>
        <v>44967.964168858125</v>
      </c>
      <c r="L3401" s="2">
        <f t="shared" si="697"/>
        <v>100976</v>
      </c>
      <c r="M3401" s="2">
        <f t="shared" si="698"/>
        <v>22000</v>
      </c>
      <c r="N3401" s="6">
        <f t="shared" si="699"/>
        <v>1</v>
      </c>
      <c r="O3401" s="2">
        <f t="shared" si="700"/>
        <v>14008.035831141875</v>
      </c>
      <c r="P3401" s="2">
        <f t="shared" si="701"/>
        <v>14008.035831141875</v>
      </c>
    </row>
    <row r="3402" spans="1:16">
      <c r="A3402" s="6">
        <v>5</v>
      </c>
      <c r="B3402" s="6">
        <v>4</v>
      </c>
      <c r="C3402" s="6">
        <v>19</v>
      </c>
      <c r="D3402" s="6">
        <f t="shared" si="689"/>
        <v>28</v>
      </c>
      <c r="E3402" s="5">
        <f t="shared" si="690"/>
        <v>724.72950000000026</v>
      </c>
      <c r="F3402" s="5">
        <f t="shared" si="691"/>
        <v>132.45754687499996</v>
      </c>
      <c r="G3402" s="5">
        <f t="shared" si="692"/>
        <v>1082.6092178872495</v>
      </c>
      <c r="H3402" s="5">
        <f t="shared" si="693"/>
        <v>1939.7962647622498</v>
      </c>
      <c r="I3402" s="5">
        <f t="shared" si="694"/>
        <v>720</v>
      </c>
      <c r="J3402" s="5">
        <f t="shared" si="695"/>
        <v>1219.7962647622498</v>
      </c>
      <c r="K3402" s="2">
        <f t="shared" si="696"/>
        <v>46177.01848545573</v>
      </c>
      <c r="L3402" s="2">
        <f t="shared" si="697"/>
        <v>103676</v>
      </c>
      <c r="M3402" s="2">
        <f t="shared" si="698"/>
        <v>22880</v>
      </c>
      <c r="N3402" s="6">
        <f t="shared" si="699"/>
        <v>1</v>
      </c>
      <c r="O3402" s="2">
        <f t="shared" si="700"/>
        <v>14618.98151454427</v>
      </c>
      <c r="P3402" s="2">
        <f t="shared" si="701"/>
        <v>14618.98151454427</v>
      </c>
    </row>
    <row r="3403" spans="1:16">
      <c r="A3403" s="6">
        <v>5</v>
      </c>
      <c r="B3403" s="6">
        <v>4</v>
      </c>
      <c r="C3403" s="6">
        <v>20</v>
      </c>
      <c r="D3403" s="6">
        <f t="shared" si="689"/>
        <v>29</v>
      </c>
      <c r="E3403" s="5">
        <f t="shared" si="690"/>
        <v>724.72950000000026</v>
      </c>
      <c r="F3403" s="5">
        <f t="shared" si="691"/>
        <v>132.45754687499996</v>
      </c>
      <c r="G3403" s="5">
        <f t="shared" si="692"/>
        <v>1153.8335085377266</v>
      </c>
      <c r="H3403" s="5">
        <f t="shared" si="693"/>
        <v>2011.0205554127269</v>
      </c>
      <c r="I3403" s="5">
        <f t="shared" si="694"/>
        <v>720</v>
      </c>
      <c r="J3403" s="5">
        <f t="shared" si="695"/>
        <v>1291.0205554127269</v>
      </c>
      <c r="K3403" s="2">
        <f t="shared" si="696"/>
        <v>47413.551309248731</v>
      </c>
      <c r="L3403" s="2">
        <f t="shared" si="697"/>
        <v>106376</v>
      </c>
      <c r="M3403" s="2">
        <f t="shared" si="698"/>
        <v>23760</v>
      </c>
      <c r="N3403" s="6">
        <f t="shared" si="699"/>
        <v>1</v>
      </c>
      <c r="O3403" s="2">
        <f t="shared" si="700"/>
        <v>15202.448690751269</v>
      </c>
      <c r="P3403" s="2">
        <f t="shared" si="701"/>
        <v>15202.448690751269</v>
      </c>
    </row>
    <row r="3404" spans="1:16">
      <c r="A3404" s="6">
        <v>5</v>
      </c>
      <c r="B3404" s="6">
        <v>4</v>
      </c>
      <c r="C3404" s="6">
        <v>21</v>
      </c>
      <c r="D3404" s="6">
        <f t="shared" si="689"/>
        <v>30</v>
      </c>
      <c r="E3404" s="5">
        <f t="shared" si="690"/>
        <v>724.72950000000026</v>
      </c>
      <c r="F3404" s="5">
        <f t="shared" si="691"/>
        <v>132.45754687499996</v>
      </c>
      <c r="G3404" s="5">
        <f t="shared" si="692"/>
        <v>1226.6692487641703</v>
      </c>
      <c r="H3404" s="5">
        <f t="shared" si="693"/>
        <v>2083.8562956391706</v>
      </c>
      <c r="I3404" s="5">
        <f t="shared" si="694"/>
        <v>720</v>
      </c>
      <c r="J3404" s="5">
        <f t="shared" si="695"/>
        <v>1363.8562956391706</v>
      </c>
      <c r="K3404" s="2">
        <f t="shared" si="696"/>
        <v>48678.060688180049</v>
      </c>
      <c r="L3404" s="2">
        <f t="shared" si="697"/>
        <v>109076</v>
      </c>
      <c r="M3404" s="2">
        <f t="shared" si="698"/>
        <v>24640</v>
      </c>
      <c r="N3404" s="6">
        <f t="shared" si="699"/>
        <v>1</v>
      </c>
      <c r="O3404" s="2">
        <f t="shared" si="700"/>
        <v>15757.939311819951</v>
      </c>
      <c r="P3404" s="2">
        <f t="shared" si="701"/>
        <v>15757.939311819951</v>
      </c>
    </row>
    <row r="3405" spans="1:16">
      <c r="A3405" s="6">
        <v>5</v>
      </c>
      <c r="B3405" s="6">
        <v>4</v>
      </c>
      <c r="C3405" s="6">
        <v>22</v>
      </c>
      <c r="D3405" s="6">
        <f t="shared" si="689"/>
        <v>31</v>
      </c>
      <c r="E3405" s="5">
        <f t="shared" si="690"/>
        <v>724.72950000000026</v>
      </c>
      <c r="F3405" s="5">
        <f t="shared" si="691"/>
        <v>132.45754687499996</v>
      </c>
      <c r="G3405" s="5">
        <f t="shared" si="692"/>
        <v>1301.1455960105666</v>
      </c>
      <c r="H3405" s="5">
        <f t="shared" si="693"/>
        <v>2158.3326428855667</v>
      </c>
      <c r="I3405" s="5">
        <f t="shared" si="694"/>
        <v>720</v>
      </c>
      <c r="J3405" s="5">
        <f t="shared" si="695"/>
        <v>1438.3326428855667</v>
      </c>
      <c r="K3405" s="2">
        <f t="shared" si="696"/>
        <v>49971.052827874417</v>
      </c>
      <c r="L3405" s="2">
        <f t="shared" si="697"/>
        <v>111776</v>
      </c>
      <c r="M3405" s="2">
        <f t="shared" si="698"/>
        <v>25520</v>
      </c>
      <c r="N3405" s="6">
        <f t="shared" si="699"/>
        <v>1</v>
      </c>
      <c r="O3405" s="2">
        <f t="shared" si="700"/>
        <v>16284.947172125583</v>
      </c>
      <c r="P3405" s="2">
        <f t="shared" si="701"/>
        <v>16284.947172125583</v>
      </c>
    </row>
    <row r="3406" spans="1:16">
      <c r="A3406" s="6">
        <v>5</v>
      </c>
      <c r="B3406" s="6">
        <v>4</v>
      </c>
      <c r="C3406" s="6">
        <v>23</v>
      </c>
      <c r="D3406" s="6">
        <f t="shared" si="689"/>
        <v>32</v>
      </c>
      <c r="E3406" s="5">
        <f t="shared" si="690"/>
        <v>724.72950000000026</v>
      </c>
      <c r="F3406" s="5">
        <f t="shared" si="691"/>
        <v>132.45754687499996</v>
      </c>
      <c r="G3406" s="5">
        <f t="shared" si="692"/>
        <v>1377.292184868003</v>
      </c>
      <c r="H3406" s="5">
        <f t="shared" si="693"/>
        <v>2234.4792317430033</v>
      </c>
      <c r="I3406" s="5">
        <f t="shared" si="694"/>
        <v>720</v>
      </c>
      <c r="J3406" s="5">
        <f t="shared" si="695"/>
        <v>1514.4792317430033</v>
      </c>
      <c r="K3406" s="2">
        <f t="shared" si="696"/>
        <v>51293.042217760478</v>
      </c>
      <c r="L3406" s="2">
        <f t="shared" si="697"/>
        <v>114476</v>
      </c>
      <c r="M3406" s="2">
        <f t="shared" si="698"/>
        <v>26400</v>
      </c>
      <c r="N3406" s="6">
        <f t="shared" si="699"/>
        <v>1</v>
      </c>
      <c r="O3406" s="2">
        <f t="shared" si="700"/>
        <v>16782.957782239522</v>
      </c>
      <c r="P3406" s="2">
        <f t="shared" si="701"/>
        <v>16782.957782239522</v>
      </c>
    </row>
    <row r="3407" spans="1:16">
      <c r="A3407" s="6">
        <v>5</v>
      </c>
      <c r="B3407" s="6">
        <v>4</v>
      </c>
      <c r="C3407" s="6">
        <v>24</v>
      </c>
      <c r="D3407" s="6">
        <f t="shared" si="689"/>
        <v>33</v>
      </c>
      <c r="E3407" s="5">
        <f t="shared" si="690"/>
        <v>724.72950000000026</v>
      </c>
      <c r="F3407" s="5">
        <f t="shared" si="691"/>
        <v>132.45754687499996</v>
      </c>
      <c r="G3407" s="5">
        <f t="shared" si="692"/>
        <v>1455.1391344474989</v>
      </c>
      <c r="H3407" s="5">
        <f t="shared" si="693"/>
        <v>2312.326181322499</v>
      </c>
      <c r="I3407" s="5">
        <f t="shared" si="694"/>
        <v>720</v>
      </c>
      <c r="J3407" s="5">
        <f t="shared" si="695"/>
        <v>1592.326181322499</v>
      </c>
      <c r="K3407" s="2">
        <f t="shared" si="696"/>
        <v>52644.551759071168</v>
      </c>
      <c r="L3407" s="2">
        <f t="shared" si="697"/>
        <v>117176</v>
      </c>
      <c r="M3407" s="2">
        <f t="shared" si="698"/>
        <v>27280</v>
      </c>
      <c r="N3407" s="6">
        <f t="shared" si="699"/>
        <v>1</v>
      </c>
      <c r="O3407" s="2">
        <f t="shared" si="700"/>
        <v>17251.448240928832</v>
      </c>
      <c r="P3407" s="2">
        <f t="shared" si="701"/>
        <v>17251.448240928832</v>
      </c>
    </row>
    <row r="3408" spans="1:16">
      <c r="A3408" s="6">
        <v>5</v>
      </c>
      <c r="B3408" s="6">
        <v>4</v>
      </c>
      <c r="C3408" s="6">
        <v>25</v>
      </c>
      <c r="D3408" s="6">
        <f t="shared" si="689"/>
        <v>34</v>
      </c>
      <c r="E3408" s="5">
        <f t="shared" si="690"/>
        <v>724.72950000000026</v>
      </c>
      <c r="F3408" s="5">
        <f t="shared" si="691"/>
        <v>132.45754687499996</v>
      </c>
      <c r="G3408" s="5">
        <f t="shared" si="692"/>
        <v>1534.7170558625965</v>
      </c>
      <c r="H3408" s="5">
        <f t="shared" si="693"/>
        <v>2391.9041027375965</v>
      </c>
      <c r="I3408" s="5">
        <f t="shared" si="694"/>
        <v>720</v>
      </c>
      <c r="J3408" s="5">
        <f t="shared" si="695"/>
        <v>1671.9041027375965</v>
      </c>
      <c r="K3408" s="2">
        <f t="shared" si="696"/>
        <v>54026.112894749938</v>
      </c>
      <c r="L3408" s="2">
        <f t="shared" si="697"/>
        <v>119876</v>
      </c>
      <c r="M3408" s="2">
        <f t="shared" si="698"/>
        <v>28160</v>
      </c>
      <c r="N3408" s="6">
        <f t="shared" si="699"/>
        <v>1</v>
      </c>
      <c r="O3408" s="2">
        <f t="shared" si="700"/>
        <v>17689.887105250062</v>
      </c>
      <c r="P3408" s="2">
        <f t="shared" si="701"/>
        <v>17689.887105250062</v>
      </c>
    </row>
    <row r="3409" spans="1:16">
      <c r="A3409" s="6">
        <v>5</v>
      </c>
      <c r="B3409" s="6">
        <v>4</v>
      </c>
      <c r="C3409" s="6">
        <v>26</v>
      </c>
      <c r="D3409" s="6">
        <f t="shared" si="689"/>
        <v>35</v>
      </c>
      <c r="E3409" s="5">
        <f t="shared" si="690"/>
        <v>724.72950000000026</v>
      </c>
      <c r="F3409" s="5">
        <f t="shared" si="691"/>
        <v>132.45754687499996</v>
      </c>
      <c r="G3409" s="5">
        <f t="shared" si="692"/>
        <v>1616.0570598233144</v>
      </c>
      <c r="H3409" s="5">
        <f t="shared" si="693"/>
        <v>2473.2441066983147</v>
      </c>
      <c r="I3409" s="5">
        <f t="shared" si="694"/>
        <v>720</v>
      </c>
      <c r="J3409" s="5">
        <f t="shared" si="695"/>
        <v>1753.2441066983147</v>
      </c>
      <c r="K3409" s="2">
        <f t="shared" si="696"/>
        <v>55438.26574129019</v>
      </c>
      <c r="L3409" s="2">
        <f t="shared" si="697"/>
        <v>122576</v>
      </c>
      <c r="M3409" s="2">
        <f t="shared" si="698"/>
        <v>29040</v>
      </c>
      <c r="N3409" s="6">
        <f t="shared" si="699"/>
        <v>1</v>
      </c>
      <c r="O3409" s="2">
        <f t="shared" si="700"/>
        <v>18097.73425870981</v>
      </c>
      <c r="P3409" s="2">
        <f t="shared" si="701"/>
        <v>18097.73425870981</v>
      </c>
    </row>
    <row r="3410" spans="1:16">
      <c r="A3410" s="6">
        <v>5</v>
      </c>
      <c r="B3410" s="6">
        <v>4</v>
      </c>
      <c r="C3410" s="6">
        <v>27</v>
      </c>
      <c r="D3410" s="6">
        <f t="shared" si="689"/>
        <v>36</v>
      </c>
      <c r="E3410" s="5">
        <f t="shared" si="690"/>
        <v>724.72950000000026</v>
      </c>
      <c r="F3410" s="5">
        <f t="shared" si="691"/>
        <v>132.45754687499996</v>
      </c>
      <c r="G3410" s="5">
        <f t="shared" si="692"/>
        <v>1699.1907643430709</v>
      </c>
      <c r="H3410" s="5">
        <f t="shared" si="693"/>
        <v>2556.3778112180712</v>
      </c>
      <c r="I3410" s="5">
        <f t="shared" si="694"/>
        <v>720</v>
      </c>
      <c r="J3410" s="5">
        <f t="shared" si="695"/>
        <v>1836.3778112180712</v>
      </c>
      <c r="K3410" s="2">
        <f t="shared" si="696"/>
        <v>56881.559222535958</v>
      </c>
      <c r="L3410" s="2">
        <f t="shared" si="697"/>
        <v>125276</v>
      </c>
      <c r="M3410" s="2">
        <f t="shared" si="698"/>
        <v>29920</v>
      </c>
      <c r="N3410" s="6">
        <f t="shared" si="699"/>
        <v>1</v>
      </c>
      <c r="O3410" s="2">
        <f t="shared" si="700"/>
        <v>18474.440777464042</v>
      </c>
      <c r="P3410" s="2">
        <f t="shared" si="701"/>
        <v>18474.440777464042</v>
      </c>
    </row>
    <row r="3411" spans="1:16">
      <c r="A3411" s="6">
        <v>5</v>
      </c>
      <c r="B3411" s="6">
        <v>4</v>
      </c>
      <c r="C3411" s="6">
        <v>28</v>
      </c>
      <c r="D3411" s="6">
        <f t="shared" si="689"/>
        <v>37</v>
      </c>
      <c r="E3411" s="5">
        <f t="shared" si="690"/>
        <v>724.72950000000026</v>
      </c>
      <c r="F3411" s="5">
        <f t="shared" si="691"/>
        <v>132.45754687499996</v>
      </c>
      <c r="G3411" s="5">
        <f t="shared" si="692"/>
        <v>1784.1503025602246</v>
      </c>
      <c r="H3411" s="5">
        <f t="shared" si="693"/>
        <v>2641.337349435225</v>
      </c>
      <c r="I3411" s="5">
        <f t="shared" si="694"/>
        <v>720</v>
      </c>
      <c r="J3411" s="5">
        <f t="shared" si="695"/>
        <v>1921.337349435225</v>
      </c>
      <c r="K3411" s="2">
        <f t="shared" si="696"/>
        <v>58356.551205472657</v>
      </c>
      <c r="L3411" s="2">
        <f t="shared" si="697"/>
        <v>127976</v>
      </c>
      <c r="M3411" s="2">
        <f t="shared" si="698"/>
        <v>30800</v>
      </c>
      <c r="N3411" s="6">
        <f t="shared" si="699"/>
        <v>1</v>
      </c>
      <c r="O3411" s="2">
        <f t="shared" si="700"/>
        <v>18819.448794527343</v>
      </c>
      <c r="P3411" s="2">
        <f t="shared" si="701"/>
        <v>18819.448794527343</v>
      </c>
    </row>
    <row r="3412" spans="1:16">
      <c r="A3412" s="6">
        <v>5</v>
      </c>
      <c r="B3412" s="6">
        <v>4</v>
      </c>
      <c r="C3412" s="6">
        <v>29</v>
      </c>
      <c r="D3412" s="6">
        <f t="shared" si="689"/>
        <v>38</v>
      </c>
      <c r="E3412" s="5">
        <f t="shared" si="690"/>
        <v>724.72950000000026</v>
      </c>
      <c r="F3412" s="5">
        <f t="shared" si="691"/>
        <v>132.45754687499996</v>
      </c>
      <c r="G3412" s="5">
        <f t="shared" si="692"/>
        <v>1870.9683306758782</v>
      </c>
      <c r="H3412" s="5">
        <f t="shared" si="693"/>
        <v>2728.1553775508783</v>
      </c>
      <c r="I3412" s="5">
        <f t="shared" si="694"/>
        <v>720</v>
      </c>
      <c r="J3412" s="5">
        <f t="shared" si="695"/>
        <v>2008.1553775508783</v>
      </c>
      <c r="K3412" s="2">
        <f t="shared" si="696"/>
        <v>59863.808638036076</v>
      </c>
      <c r="L3412" s="2">
        <f t="shared" si="697"/>
        <v>130676</v>
      </c>
      <c r="M3412" s="2">
        <f t="shared" si="698"/>
        <v>31680</v>
      </c>
      <c r="N3412" s="6">
        <f t="shared" si="699"/>
        <v>1</v>
      </c>
      <c r="O3412" s="2">
        <f t="shared" si="700"/>
        <v>19132.191361963924</v>
      </c>
      <c r="P3412" s="2">
        <f t="shared" si="701"/>
        <v>19132.191361963924</v>
      </c>
    </row>
    <row r="3413" spans="1:16">
      <c r="A3413" s="6">
        <v>5</v>
      </c>
      <c r="B3413" s="6">
        <v>4</v>
      </c>
      <c r="C3413" s="6">
        <v>30</v>
      </c>
      <c r="D3413" s="6">
        <f t="shared" si="689"/>
        <v>39</v>
      </c>
      <c r="E3413" s="5">
        <f t="shared" si="690"/>
        <v>724.72950000000026</v>
      </c>
      <c r="F3413" s="5">
        <f t="shared" si="691"/>
        <v>132.45754687499996</v>
      </c>
      <c r="G3413" s="5">
        <f t="shared" si="692"/>
        <v>1959.6780360096488</v>
      </c>
      <c r="H3413" s="5">
        <f t="shared" si="693"/>
        <v>2816.8650828846489</v>
      </c>
      <c r="I3413" s="5">
        <f t="shared" si="694"/>
        <v>720</v>
      </c>
      <c r="J3413" s="5">
        <f t="shared" si="695"/>
        <v>2096.8650828846489</v>
      </c>
      <c r="K3413" s="2">
        <f t="shared" si="696"/>
        <v>61403.907688969601</v>
      </c>
      <c r="L3413" s="2">
        <f t="shared" si="697"/>
        <v>133376</v>
      </c>
      <c r="M3413" s="2">
        <f t="shared" si="698"/>
        <v>32560</v>
      </c>
      <c r="N3413" s="6">
        <f t="shared" si="699"/>
        <v>1</v>
      </c>
      <c r="O3413" s="2">
        <f t="shared" si="700"/>
        <v>19412.092311030399</v>
      </c>
      <c r="P3413" s="2">
        <f t="shared" si="701"/>
        <v>19412.092311030399</v>
      </c>
    </row>
    <row r="3414" spans="1:16">
      <c r="A3414" s="6">
        <v>5</v>
      </c>
      <c r="B3414" s="6">
        <v>5</v>
      </c>
      <c r="C3414" s="6">
        <v>0</v>
      </c>
      <c r="D3414" s="6">
        <f t="shared" si="689"/>
        <v>10</v>
      </c>
      <c r="E3414" s="5">
        <f t="shared" si="690"/>
        <v>724.72950000000026</v>
      </c>
      <c r="F3414" s="5">
        <f t="shared" si="691"/>
        <v>169.71123193359369</v>
      </c>
      <c r="G3414" s="5">
        <f t="shared" si="692"/>
        <v>0</v>
      </c>
      <c r="H3414" s="5">
        <f t="shared" si="693"/>
        <v>894.44073193359395</v>
      </c>
      <c r="I3414" s="5">
        <f t="shared" si="694"/>
        <v>720</v>
      </c>
      <c r="J3414" s="5">
        <f t="shared" si="695"/>
        <v>174.44073193359395</v>
      </c>
      <c r="K3414" s="2">
        <f t="shared" si="696"/>
        <v>28028.484929402672</v>
      </c>
      <c r="L3414" s="2">
        <f t="shared" si="697"/>
        <v>54470</v>
      </c>
      <c r="M3414" s="2">
        <f t="shared" si="698"/>
        <v>6600</v>
      </c>
      <c r="N3414" s="6">
        <f t="shared" si="699"/>
        <v>1</v>
      </c>
      <c r="O3414" s="2">
        <f t="shared" si="700"/>
        <v>-158.4849294026717</v>
      </c>
      <c r="P3414" s="2">
        <f t="shared" si="701"/>
        <v>-158.4849294026717</v>
      </c>
    </row>
    <row r="3415" spans="1:16">
      <c r="A3415" s="6">
        <v>5</v>
      </c>
      <c r="B3415" s="6">
        <v>5</v>
      </c>
      <c r="C3415" s="6">
        <v>1</v>
      </c>
      <c r="D3415" s="6">
        <f t="shared" si="689"/>
        <v>11</v>
      </c>
      <c r="E3415" s="5">
        <f t="shared" si="690"/>
        <v>724.72950000000026</v>
      </c>
      <c r="F3415" s="5">
        <f t="shared" si="691"/>
        <v>169.71123193359369</v>
      </c>
      <c r="G3415" s="5">
        <f t="shared" si="692"/>
        <v>45.5625</v>
      </c>
      <c r="H3415" s="5">
        <f t="shared" si="693"/>
        <v>940.00323193359395</v>
      </c>
      <c r="I3415" s="5">
        <f t="shared" si="694"/>
        <v>720</v>
      </c>
      <c r="J3415" s="5">
        <f t="shared" si="695"/>
        <v>220.00323193359395</v>
      </c>
      <c r="K3415" s="2">
        <f t="shared" si="696"/>
        <v>28819.500554402672</v>
      </c>
      <c r="L3415" s="2">
        <f t="shared" si="697"/>
        <v>57170</v>
      </c>
      <c r="M3415" s="2">
        <f t="shared" si="698"/>
        <v>7480</v>
      </c>
      <c r="N3415" s="6">
        <f t="shared" si="699"/>
        <v>1</v>
      </c>
      <c r="O3415" s="2">
        <f t="shared" si="700"/>
        <v>870.4994455973283</v>
      </c>
      <c r="P3415" s="2">
        <f t="shared" si="701"/>
        <v>870.4994455973283</v>
      </c>
    </row>
    <row r="3416" spans="1:16">
      <c r="A3416" s="6">
        <v>5</v>
      </c>
      <c r="B3416" s="6">
        <v>5</v>
      </c>
      <c r="C3416" s="6">
        <v>2</v>
      </c>
      <c r="D3416" s="6">
        <f t="shared" si="689"/>
        <v>12</v>
      </c>
      <c r="E3416" s="5">
        <f t="shared" si="690"/>
        <v>724.72950000000026</v>
      </c>
      <c r="F3416" s="5">
        <f t="shared" si="691"/>
        <v>169.71123193359369</v>
      </c>
      <c r="G3416" s="5">
        <f t="shared" si="692"/>
        <v>92.264062499999994</v>
      </c>
      <c r="H3416" s="5">
        <f t="shared" si="693"/>
        <v>986.70479443359397</v>
      </c>
      <c r="I3416" s="5">
        <f t="shared" si="694"/>
        <v>720</v>
      </c>
      <c r="J3416" s="5">
        <f t="shared" si="695"/>
        <v>266.70479443359397</v>
      </c>
      <c r="K3416" s="2">
        <f t="shared" si="696"/>
        <v>29630.291570027672</v>
      </c>
      <c r="L3416" s="2">
        <f t="shared" si="697"/>
        <v>59870</v>
      </c>
      <c r="M3416" s="2">
        <f t="shared" si="698"/>
        <v>8360</v>
      </c>
      <c r="N3416" s="6">
        <f t="shared" si="699"/>
        <v>1</v>
      </c>
      <c r="O3416" s="2">
        <f t="shared" si="700"/>
        <v>1879.7084299723283</v>
      </c>
      <c r="P3416" s="2">
        <f t="shared" si="701"/>
        <v>1879.7084299723283</v>
      </c>
    </row>
    <row r="3417" spans="1:16">
      <c r="A3417" s="6">
        <v>5</v>
      </c>
      <c r="B3417" s="6">
        <v>5</v>
      </c>
      <c r="C3417" s="6">
        <v>3</v>
      </c>
      <c r="D3417" s="6">
        <f t="shared" si="689"/>
        <v>13</v>
      </c>
      <c r="E3417" s="5">
        <f t="shared" si="690"/>
        <v>724.72950000000026</v>
      </c>
      <c r="F3417" s="5">
        <f t="shared" si="691"/>
        <v>169.71123193359369</v>
      </c>
      <c r="G3417" s="5">
        <f t="shared" si="692"/>
        <v>140.12604492187498</v>
      </c>
      <c r="H3417" s="5">
        <f t="shared" si="693"/>
        <v>1034.566776855469</v>
      </c>
      <c r="I3417" s="5">
        <f t="shared" si="694"/>
        <v>720</v>
      </c>
      <c r="J3417" s="5">
        <f t="shared" si="695"/>
        <v>314.56677685546902</v>
      </c>
      <c r="K3417" s="2">
        <f t="shared" si="696"/>
        <v>30461.22876485189</v>
      </c>
      <c r="L3417" s="2">
        <f t="shared" si="697"/>
        <v>62570</v>
      </c>
      <c r="M3417" s="2">
        <f t="shared" si="698"/>
        <v>9240</v>
      </c>
      <c r="N3417" s="6">
        <f t="shared" si="699"/>
        <v>1</v>
      </c>
      <c r="O3417" s="2">
        <f t="shared" si="700"/>
        <v>2868.7712351481096</v>
      </c>
      <c r="P3417" s="2">
        <f t="shared" si="701"/>
        <v>2868.7712351481096</v>
      </c>
    </row>
    <row r="3418" spans="1:16">
      <c r="A3418" s="6">
        <v>5</v>
      </c>
      <c r="B3418" s="6">
        <v>5</v>
      </c>
      <c r="C3418" s="6">
        <v>4</v>
      </c>
      <c r="D3418" s="6">
        <f t="shared" si="689"/>
        <v>14</v>
      </c>
      <c r="E3418" s="5">
        <f t="shared" si="690"/>
        <v>724.72950000000026</v>
      </c>
      <c r="F3418" s="5">
        <f t="shared" si="691"/>
        <v>169.71123193359369</v>
      </c>
      <c r="G3418" s="5">
        <f t="shared" si="692"/>
        <v>189.17016064453125</v>
      </c>
      <c r="H3418" s="5">
        <f t="shared" si="693"/>
        <v>1083.6108925781252</v>
      </c>
      <c r="I3418" s="5">
        <f t="shared" si="694"/>
        <v>720</v>
      </c>
      <c r="J3418" s="5">
        <f t="shared" si="695"/>
        <v>363.61089257812523</v>
      </c>
      <c r="K3418" s="2">
        <f t="shared" si="696"/>
        <v>31312.689107259117</v>
      </c>
      <c r="L3418" s="2">
        <f t="shared" si="697"/>
        <v>65270</v>
      </c>
      <c r="M3418" s="2">
        <f t="shared" si="698"/>
        <v>10120</v>
      </c>
      <c r="N3418" s="6">
        <f t="shared" si="699"/>
        <v>1</v>
      </c>
      <c r="O3418" s="2">
        <f t="shared" si="700"/>
        <v>3837.310892740883</v>
      </c>
      <c r="P3418" s="2">
        <f t="shared" si="701"/>
        <v>3837.310892740883</v>
      </c>
    </row>
    <row r="3419" spans="1:16">
      <c r="A3419" s="6">
        <v>5</v>
      </c>
      <c r="B3419" s="6">
        <v>5</v>
      </c>
      <c r="C3419" s="6">
        <v>5</v>
      </c>
      <c r="D3419" s="6">
        <f t="shared" si="689"/>
        <v>15</v>
      </c>
      <c r="E3419" s="5">
        <f t="shared" si="690"/>
        <v>724.72950000000026</v>
      </c>
      <c r="F3419" s="5">
        <f t="shared" si="691"/>
        <v>169.71123193359369</v>
      </c>
      <c r="G3419" s="5">
        <f t="shared" si="692"/>
        <v>239.41848456573481</v>
      </c>
      <c r="H3419" s="5">
        <f t="shared" si="693"/>
        <v>1133.8592164993288</v>
      </c>
      <c r="I3419" s="5">
        <f t="shared" si="694"/>
        <v>720</v>
      </c>
      <c r="J3419" s="5">
        <f t="shared" si="695"/>
        <v>413.8592164993288</v>
      </c>
      <c r="K3419" s="2">
        <f t="shared" si="696"/>
        <v>32185.055842002235</v>
      </c>
      <c r="L3419" s="2">
        <f t="shared" si="697"/>
        <v>67970</v>
      </c>
      <c r="M3419" s="2">
        <f t="shared" si="698"/>
        <v>11000</v>
      </c>
      <c r="N3419" s="6">
        <f t="shared" si="699"/>
        <v>1</v>
      </c>
      <c r="O3419" s="2">
        <f t="shared" si="700"/>
        <v>4784.9441579977647</v>
      </c>
      <c r="P3419" s="2">
        <f t="shared" si="701"/>
        <v>4784.9441579977647</v>
      </c>
    </row>
    <row r="3420" spans="1:16">
      <c r="A3420" s="6">
        <v>5</v>
      </c>
      <c r="B3420" s="6">
        <v>5</v>
      </c>
      <c r="C3420" s="6">
        <v>6</v>
      </c>
      <c r="D3420" s="6">
        <f t="shared" si="689"/>
        <v>16</v>
      </c>
      <c r="E3420" s="5">
        <f t="shared" si="690"/>
        <v>724.72950000000026</v>
      </c>
      <c r="F3420" s="5">
        <f t="shared" si="691"/>
        <v>169.71123193359369</v>
      </c>
      <c r="G3420" s="5">
        <f t="shared" si="692"/>
        <v>290.89345874736784</v>
      </c>
      <c r="H3420" s="5">
        <f t="shared" si="693"/>
        <v>1185.3341906809619</v>
      </c>
      <c r="I3420" s="5">
        <f t="shared" si="694"/>
        <v>720</v>
      </c>
      <c r="J3420" s="5">
        <f t="shared" si="695"/>
        <v>465.33419068096191</v>
      </c>
      <c r="K3420" s="2">
        <f t="shared" si="696"/>
        <v>33078.718588211144</v>
      </c>
      <c r="L3420" s="2">
        <f t="shared" si="697"/>
        <v>70670</v>
      </c>
      <c r="M3420" s="2">
        <f t="shared" si="698"/>
        <v>11880</v>
      </c>
      <c r="N3420" s="6">
        <f t="shared" si="699"/>
        <v>1</v>
      </c>
      <c r="O3420" s="2">
        <f t="shared" si="700"/>
        <v>5711.2814117888556</v>
      </c>
      <c r="P3420" s="2">
        <f t="shared" si="701"/>
        <v>5711.2814117888556</v>
      </c>
    </row>
    <row r="3421" spans="1:16">
      <c r="A3421" s="6">
        <v>5</v>
      </c>
      <c r="B3421" s="6">
        <v>5</v>
      </c>
      <c r="C3421" s="6">
        <v>7</v>
      </c>
      <c r="D3421" s="6">
        <f t="shared" si="689"/>
        <v>17</v>
      </c>
      <c r="E3421" s="5">
        <f t="shared" si="690"/>
        <v>724.72950000000026</v>
      </c>
      <c r="F3421" s="5">
        <f t="shared" si="691"/>
        <v>169.71123193359369</v>
      </c>
      <c r="G3421" s="5">
        <f t="shared" si="692"/>
        <v>343.61789814532818</v>
      </c>
      <c r="H3421" s="5">
        <f t="shared" si="693"/>
        <v>1238.0586300789221</v>
      </c>
      <c r="I3421" s="5">
        <f t="shared" si="694"/>
        <v>720</v>
      </c>
      <c r="J3421" s="5">
        <f t="shared" si="695"/>
        <v>518.05863007892208</v>
      </c>
      <c r="K3421" s="2">
        <f t="shared" si="696"/>
        <v>33994.073438870175</v>
      </c>
      <c r="L3421" s="2">
        <f t="shared" si="697"/>
        <v>73370</v>
      </c>
      <c r="M3421" s="2">
        <f t="shared" si="698"/>
        <v>12760</v>
      </c>
      <c r="N3421" s="6">
        <f t="shared" si="699"/>
        <v>1</v>
      </c>
      <c r="O3421" s="2">
        <f t="shared" si="700"/>
        <v>6615.9265611298251</v>
      </c>
      <c r="P3421" s="2">
        <f t="shared" si="701"/>
        <v>6615.9265611298251</v>
      </c>
    </row>
    <row r="3422" spans="1:16">
      <c r="A3422" s="6">
        <v>5</v>
      </c>
      <c r="B3422" s="6">
        <v>5</v>
      </c>
      <c r="C3422" s="6">
        <v>8</v>
      </c>
      <c r="D3422" s="6">
        <f t="shared" si="689"/>
        <v>18</v>
      </c>
      <c r="E3422" s="5">
        <f t="shared" si="690"/>
        <v>724.72950000000026</v>
      </c>
      <c r="F3422" s="5">
        <f t="shared" si="691"/>
        <v>169.71123193359369</v>
      </c>
      <c r="G3422" s="5">
        <f t="shared" si="692"/>
        <v>397.61499642530839</v>
      </c>
      <c r="H3422" s="5">
        <f t="shared" si="693"/>
        <v>1292.0557283589023</v>
      </c>
      <c r="I3422" s="5">
        <f t="shared" si="694"/>
        <v>720</v>
      </c>
      <c r="J3422" s="5">
        <f t="shared" si="695"/>
        <v>572.05572835890234</v>
      </c>
      <c r="K3422" s="2">
        <f t="shared" si="696"/>
        <v>34931.523061786502</v>
      </c>
      <c r="L3422" s="2">
        <f t="shared" si="697"/>
        <v>76070</v>
      </c>
      <c r="M3422" s="2">
        <f t="shared" si="698"/>
        <v>13640</v>
      </c>
      <c r="N3422" s="6">
        <f t="shared" si="699"/>
        <v>1</v>
      </c>
      <c r="O3422" s="2">
        <f t="shared" si="700"/>
        <v>7498.4769382134982</v>
      </c>
      <c r="P3422" s="2">
        <f t="shared" si="701"/>
        <v>7498.4769382134982</v>
      </c>
    </row>
    <row r="3423" spans="1:16">
      <c r="A3423" s="6">
        <v>5</v>
      </c>
      <c r="B3423" s="6">
        <v>5</v>
      </c>
      <c r="C3423" s="6">
        <v>9</v>
      </c>
      <c r="D3423" s="6">
        <f t="shared" si="689"/>
        <v>19</v>
      </c>
      <c r="E3423" s="5">
        <f t="shared" si="690"/>
        <v>724.72950000000026</v>
      </c>
      <c r="F3423" s="5">
        <f t="shared" si="691"/>
        <v>169.71123193359369</v>
      </c>
      <c r="G3423" s="5">
        <f t="shared" si="692"/>
        <v>452.90833186570285</v>
      </c>
      <c r="H3423" s="5">
        <f t="shared" si="693"/>
        <v>1347.3490637992968</v>
      </c>
      <c r="I3423" s="5">
        <f t="shared" si="694"/>
        <v>720</v>
      </c>
      <c r="J3423" s="5">
        <f t="shared" si="695"/>
        <v>627.3490637992968</v>
      </c>
      <c r="K3423" s="2">
        <f t="shared" si="696"/>
        <v>35891.476802071127</v>
      </c>
      <c r="L3423" s="2">
        <f t="shared" si="697"/>
        <v>78770</v>
      </c>
      <c r="M3423" s="2">
        <f t="shared" si="698"/>
        <v>14520</v>
      </c>
      <c r="N3423" s="6">
        <f t="shared" si="699"/>
        <v>1</v>
      </c>
      <c r="O3423" s="2">
        <f t="shared" si="700"/>
        <v>8358.5231979288728</v>
      </c>
      <c r="P3423" s="2">
        <f t="shared" si="701"/>
        <v>8358.5231979288728</v>
      </c>
    </row>
    <row r="3424" spans="1:16">
      <c r="A3424" s="6">
        <v>5</v>
      </c>
      <c r="B3424" s="6">
        <v>5</v>
      </c>
      <c r="C3424" s="6">
        <v>10</v>
      </c>
      <c r="D3424" s="6">
        <f t="shared" si="689"/>
        <v>20</v>
      </c>
      <c r="E3424" s="5">
        <f t="shared" si="690"/>
        <v>724.72950000000026</v>
      </c>
      <c r="F3424" s="5">
        <f t="shared" si="691"/>
        <v>169.71123193359369</v>
      </c>
      <c r="G3424" s="5">
        <f t="shared" si="692"/>
        <v>509.52187334891573</v>
      </c>
      <c r="H3424" s="5">
        <f t="shared" si="693"/>
        <v>1403.9626052825097</v>
      </c>
      <c r="I3424" s="5">
        <f t="shared" si="694"/>
        <v>720</v>
      </c>
      <c r="J3424" s="5">
        <f t="shared" si="695"/>
        <v>683.96260528250968</v>
      </c>
      <c r="K3424" s="2">
        <f t="shared" si="696"/>
        <v>36874.350786154682</v>
      </c>
      <c r="L3424" s="2">
        <f t="shared" si="697"/>
        <v>81470</v>
      </c>
      <c r="M3424" s="2">
        <f t="shared" si="698"/>
        <v>15400</v>
      </c>
      <c r="N3424" s="6">
        <f t="shared" si="699"/>
        <v>1</v>
      </c>
      <c r="O3424" s="2">
        <f t="shared" si="700"/>
        <v>9195.6492138453177</v>
      </c>
      <c r="P3424" s="2">
        <f t="shared" si="701"/>
        <v>9195.6492138453177</v>
      </c>
    </row>
    <row r="3425" spans="1:16">
      <c r="A3425" s="6">
        <v>5</v>
      </c>
      <c r="B3425" s="6">
        <v>5</v>
      </c>
      <c r="C3425" s="6">
        <v>11</v>
      </c>
      <c r="D3425" s="6">
        <f t="shared" si="689"/>
        <v>21</v>
      </c>
      <c r="E3425" s="5">
        <f t="shared" si="690"/>
        <v>724.72950000000026</v>
      </c>
      <c r="F3425" s="5">
        <f t="shared" si="691"/>
        <v>169.71123193359369</v>
      </c>
      <c r="G3425" s="5">
        <f t="shared" si="692"/>
        <v>567.47998644235474</v>
      </c>
      <c r="H3425" s="5">
        <f t="shared" si="693"/>
        <v>1461.9207183759486</v>
      </c>
      <c r="I3425" s="5">
        <f t="shared" si="694"/>
        <v>720</v>
      </c>
      <c r="J3425" s="5">
        <f t="shared" si="695"/>
        <v>741.92071837594858</v>
      </c>
      <c r="K3425" s="2">
        <f t="shared" si="696"/>
        <v>37880.568027360219</v>
      </c>
      <c r="L3425" s="2">
        <f t="shared" si="697"/>
        <v>84170</v>
      </c>
      <c r="M3425" s="2">
        <f t="shared" si="698"/>
        <v>16280</v>
      </c>
      <c r="N3425" s="6">
        <f t="shared" si="699"/>
        <v>1</v>
      </c>
      <c r="O3425" s="2">
        <f t="shared" si="700"/>
        <v>10009.431972639781</v>
      </c>
      <c r="P3425" s="2">
        <f t="shared" si="701"/>
        <v>10009.431972639781</v>
      </c>
    </row>
    <row r="3426" spans="1:16">
      <c r="A3426" s="6">
        <v>5</v>
      </c>
      <c r="B3426" s="6">
        <v>5</v>
      </c>
      <c r="C3426" s="6">
        <v>12</v>
      </c>
      <c r="D3426" s="6">
        <f t="shared" si="689"/>
        <v>22</v>
      </c>
      <c r="E3426" s="5">
        <f t="shared" si="690"/>
        <v>724.72950000000026</v>
      </c>
      <c r="F3426" s="5">
        <f t="shared" si="691"/>
        <v>169.71123193359369</v>
      </c>
      <c r="G3426" s="5">
        <f t="shared" si="692"/>
        <v>626.80743957041921</v>
      </c>
      <c r="H3426" s="5">
        <f t="shared" si="693"/>
        <v>1521.248171504013</v>
      </c>
      <c r="I3426" s="5">
        <f t="shared" si="694"/>
        <v>720</v>
      </c>
      <c r="J3426" s="5">
        <f t="shared" si="695"/>
        <v>801.24817150401304</v>
      </c>
      <c r="K3426" s="2">
        <f t="shared" si="696"/>
        <v>38910.558533055781</v>
      </c>
      <c r="L3426" s="2">
        <f t="shared" si="697"/>
        <v>86870</v>
      </c>
      <c r="M3426" s="2">
        <f t="shared" si="698"/>
        <v>17160</v>
      </c>
      <c r="N3426" s="6">
        <f t="shared" si="699"/>
        <v>1</v>
      </c>
      <c r="O3426" s="2">
        <f t="shared" si="700"/>
        <v>10799.441466944219</v>
      </c>
      <c r="P3426" s="2">
        <f t="shared" si="701"/>
        <v>10799.441466944219</v>
      </c>
    </row>
    <row r="3427" spans="1:16">
      <c r="A3427" s="6">
        <v>5</v>
      </c>
      <c r="B3427" s="6">
        <v>5</v>
      </c>
      <c r="C3427" s="6">
        <v>13</v>
      </c>
      <c r="D3427" s="6">
        <f t="shared" si="689"/>
        <v>23</v>
      </c>
      <c r="E3427" s="5">
        <f t="shared" si="690"/>
        <v>724.72950000000026</v>
      </c>
      <c r="F3427" s="5">
        <f t="shared" si="691"/>
        <v>169.71123193359369</v>
      </c>
      <c r="G3427" s="5">
        <f t="shared" si="692"/>
        <v>687.52941027880343</v>
      </c>
      <c r="H3427" s="5">
        <f t="shared" si="693"/>
        <v>1581.9701422123974</v>
      </c>
      <c r="I3427" s="5">
        <f t="shared" si="694"/>
        <v>720</v>
      </c>
      <c r="J3427" s="5">
        <f t="shared" si="695"/>
        <v>861.97014221239738</v>
      </c>
      <c r="K3427" s="2">
        <f t="shared" si="696"/>
        <v>39964.759413409673</v>
      </c>
      <c r="L3427" s="2">
        <f t="shared" si="697"/>
        <v>89570</v>
      </c>
      <c r="M3427" s="2">
        <f t="shared" si="698"/>
        <v>18040</v>
      </c>
      <c r="N3427" s="6">
        <f t="shared" si="699"/>
        <v>1</v>
      </c>
      <c r="O3427" s="2">
        <f t="shared" si="700"/>
        <v>11565.240586590327</v>
      </c>
      <c r="P3427" s="2">
        <f t="shared" si="701"/>
        <v>11565.240586590327</v>
      </c>
    </row>
    <row r="3428" spans="1:16">
      <c r="A3428" s="6">
        <v>5</v>
      </c>
      <c r="B3428" s="6">
        <v>5</v>
      </c>
      <c r="C3428" s="6">
        <v>14</v>
      </c>
      <c r="D3428" s="6">
        <f t="shared" si="689"/>
        <v>24</v>
      </c>
      <c r="E3428" s="5">
        <f t="shared" si="690"/>
        <v>724.72950000000026</v>
      </c>
      <c r="F3428" s="5">
        <f t="shared" si="691"/>
        <v>169.71123193359369</v>
      </c>
      <c r="G3428" s="5">
        <f t="shared" si="692"/>
        <v>749.67149159246469</v>
      </c>
      <c r="H3428" s="5">
        <f t="shared" si="693"/>
        <v>1644.1122235260586</v>
      </c>
      <c r="I3428" s="5">
        <f t="shared" si="694"/>
        <v>720</v>
      </c>
      <c r="J3428" s="5">
        <f t="shared" si="695"/>
        <v>924.11222352605864</v>
      </c>
      <c r="K3428" s="2">
        <f t="shared" si="696"/>
        <v>41043.61499177185</v>
      </c>
      <c r="L3428" s="2">
        <f t="shared" si="697"/>
        <v>92270</v>
      </c>
      <c r="M3428" s="2">
        <f t="shared" si="698"/>
        <v>18920</v>
      </c>
      <c r="N3428" s="6">
        <f t="shared" si="699"/>
        <v>1</v>
      </c>
      <c r="O3428" s="2">
        <f t="shared" si="700"/>
        <v>12306.38500822815</v>
      </c>
      <c r="P3428" s="2">
        <f t="shared" si="701"/>
        <v>12306.38500822815</v>
      </c>
    </row>
    <row r="3429" spans="1:16">
      <c r="A3429" s="6">
        <v>5</v>
      </c>
      <c r="B3429" s="6">
        <v>5</v>
      </c>
      <c r="C3429" s="6">
        <v>15</v>
      </c>
      <c r="D3429" s="6">
        <f t="shared" si="689"/>
        <v>25</v>
      </c>
      <c r="E3429" s="5">
        <f t="shared" si="690"/>
        <v>724.72950000000026</v>
      </c>
      <c r="F3429" s="5">
        <f t="shared" si="691"/>
        <v>169.71123193359369</v>
      </c>
      <c r="G3429" s="5">
        <f t="shared" si="692"/>
        <v>813.25969846861108</v>
      </c>
      <c r="H3429" s="5">
        <f t="shared" si="693"/>
        <v>1707.700430402205</v>
      </c>
      <c r="I3429" s="5">
        <f t="shared" si="694"/>
        <v>720</v>
      </c>
      <c r="J3429" s="5">
        <f t="shared" si="695"/>
        <v>987.70043040220503</v>
      </c>
      <c r="K3429" s="2">
        <f t="shared" si="696"/>
        <v>42147.576916704944</v>
      </c>
      <c r="L3429" s="2">
        <f t="shared" si="697"/>
        <v>94970</v>
      </c>
      <c r="M3429" s="2">
        <f t="shared" si="698"/>
        <v>19800</v>
      </c>
      <c r="N3429" s="6">
        <f t="shared" si="699"/>
        <v>1</v>
      </c>
      <c r="O3429" s="2">
        <f t="shared" si="700"/>
        <v>13022.423083295056</v>
      </c>
      <c r="P3429" s="2">
        <f t="shared" si="701"/>
        <v>13022.423083295056</v>
      </c>
    </row>
    <row r="3430" spans="1:16">
      <c r="A3430" s="6">
        <v>5</v>
      </c>
      <c r="B3430" s="6">
        <v>5</v>
      </c>
      <c r="C3430" s="6">
        <v>16</v>
      </c>
      <c r="D3430" s="6">
        <f t="shared" si="689"/>
        <v>26</v>
      </c>
      <c r="E3430" s="5">
        <f t="shared" si="690"/>
        <v>724.72950000000026</v>
      </c>
      <c r="F3430" s="5">
        <f t="shared" si="691"/>
        <v>169.71123193359369</v>
      </c>
      <c r="G3430" s="5">
        <f t="shared" si="692"/>
        <v>878.32047434610013</v>
      </c>
      <c r="H3430" s="5">
        <f t="shared" si="693"/>
        <v>1772.7612062796941</v>
      </c>
      <c r="I3430" s="5">
        <f t="shared" si="694"/>
        <v>720</v>
      </c>
      <c r="J3430" s="5">
        <f t="shared" si="695"/>
        <v>1052.7612062796941</v>
      </c>
      <c r="K3430" s="2">
        <f t="shared" si="696"/>
        <v>43277.104275689133</v>
      </c>
      <c r="L3430" s="2">
        <f t="shared" si="697"/>
        <v>97670</v>
      </c>
      <c r="M3430" s="2">
        <f t="shared" si="698"/>
        <v>20680</v>
      </c>
      <c r="N3430" s="6">
        <f t="shared" si="699"/>
        <v>1</v>
      </c>
      <c r="O3430" s="2">
        <f t="shared" si="700"/>
        <v>13712.895724310867</v>
      </c>
      <c r="P3430" s="2">
        <f t="shared" si="701"/>
        <v>13712.895724310867</v>
      </c>
    </row>
    <row r="3431" spans="1:16">
      <c r="A3431" s="6">
        <v>5</v>
      </c>
      <c r="B3431" s="6">
        <v>5</v>
      </c>
      <c r="C3431" s="6">
        <v>17</v>
      </c>
      <c r="D3431" s="6">
        <f t="shared" si="689"/>
        <v>27</v>
      </c>
      <c r="E3431" s="5">
        <f t="shared" si="690"/>
        <v>724.72950000000026</v>
      </c>
      <c r="F3431" s="5">
        <f t="shared" si="691"/>
        <v>169.71123193359369</v>
      </c>
      <c r="G3431" s="5">
        <f t="shared" si="692"/>
        <v>944.88069779264049</v>
      </c>
      <c r="H3431" s="5">
        <f t="shared" si="693"/>
        <v>1839.3214297262343</v>
      </c>
      <c r="I3431" s="5">
        <f t="shared" si="694"/>
        <v>720</v>
      </c>
      <c r="J3431" s="5">
        <f t="shared" si="695"/>
        <v>1119.3214297262343</v>
      </c>
      <c r="K3431" s="2">
        <f t="shared" si="696"/>
        <v>44432.663710524903</v>
      </c>
      <c r="L3431" s="2">
        <f t="shared" si="697"/>
        <v>100370</v>
      </c>
      <c r="M3431" s="2">
        <f t="shared" si="698"/>
        <v>21560</v>
      </c>
      <c r="N3431" s="6">
        <f t="shared" si="699"/>
        <v>1</v>
      </c>
      <c r="O3431" s="2">
        <f t="shared" si="700"/>
        <v>14377.336289475097</v>
      </c>
      <c r="P3431" s="2">
        <f t="shared" si="701"/>
        <v>14377.336289475097</v>
      </c>
    </row>
    <row r="3432" spans="1:16">
      <c r="A3432" s="6">
        <v>5</v>
      </c>
      <c r="B3432" s="6">
        <v>5</v>
      </c>
      <c r="C3432" s="6">
        <v>18</v>
      </c>
      <c r="D3432" s="6">
        <f t="shared" si="689"/>
        <v>28</v>
      </c>
      <c r="E3432" s="5">
        <f t="shared" si="690"/>
        <v>724.72950000000026</v>
      </c>
      <c r="F3432" s="5">
        <f t="shared" si="691"/>
        <v>169.71123193359369</v>
      </c>
      <c r="G3432" s="5">
        <f t="shared" si="692"/>
        <v>1012.9676892512279</v>
      </c>
      <c r="H3432" s="5">
        <f t="shared" si="693"/>
        <v>1907.4084211848217</v>
      </c>
      <c r="I3432" s="5">
        <f t="shared" si="694"/>
        <v>720</v>
      </c>
      <c r="J3432" s="5">
        <f t="shared" si="695"/>
        <v>1187.4084211848217</v>
      </c>
      <c r="K3432" s="2">
        <f t="shared" si="696"/>
        <v>45614.729534458711</v>
      </c>
      <c r="L3432" s="2">
        <f t="shared" si="697"/>
        <v>103070</v>
      </c>
      <c r="M3432" s="2">
        <f t="shared" si="698"/>
        <v>22440</v>
      </c>
      <c r="N3432" s="6">
        <f t="shared" si="699"/>
        <v>1</v>
      </c>
      <c r="O3432" s="2">
        <f t="shared" si="700"/>
        <v>15015.270465541289</v>
      </c>
      <c r="P3432" s="2">
        <f t="shared" si="701"/>
        <v>15015.270465541289</v>
      </c>
    </row>
    <row r="3433" spans="1:16">
      <c r="A3433" s="6">
        <v>5</v>
      </c>
      <c r="B3433" s="6">
        <v>5</v>
      </c>
      <c r="C3433" s="6">
        <v>19</v>
      </c>
      <c r="D3433" s="6">
        <f t="shared" si="689"/>
        <v>29</v>
      </c>
      <c r="E3433" s="5">
        <f t="shared" si="690"/>
        <v>724.72950000000026</v>
      </c>
      <c r="F3433" s="5">
        <f t="shared" si="691"/>
        <v>169.71123193359369</v>
      </c>
      <c r="G3433" s="5">
        <f t="shared" si="692"/>
        <v>1082.6092178872495</v>
      </c>
      <c r="H3433" s="5">
        <f t="shared" si="693"/>
        <v>1977.0499498208435</v>
      </c>
      <c r="I3433" s="5">
        <f t="shared" si="694"/>
        <v>720</v>
      </c>
      <c r="J3433" s="5">
        <f t="shared" si="695"/>
        <v>1257.0499498208435</v>
      </c>
      <c r="K3433" s="2">
        <f t="shared" si="696"/>
        <v>46823.783851056309</v>
      </c>
      <c r="L3433" s="2">
        <f t="shared" si="697"/>
        <v>105770</v>
      </c>
      <c r="M3433" s="2">
        <f t="shared" si="698"/>
        <v>23320</v>
      </c>
      <c r="N3433" s="6">
        <f t="shared" si="699"/>
        <v>1</v>
      </c>
      <c r="O3433" s="2">
        <f t="shared" si="700"/>
        <v>15626.216148943691</v>
      </c>
      <c r="P3433" s="2">
        <f t="shared" si="701"/>
        <v>15626.216148943691</v>
      </c>
    </row>
    <row r="3434" spans="1:16">
      <c r="A3434" s="6">
        <v>5</v>
      </c>
      <c r="B3434" s="6">
        <v>5</v>
      </c>
      <c r="C3434" s="6">
        <v>20</v>
      </c>
      <c r="D3434" s="6">
        <f t="shared" si="689"/>
        <v>30</v>
      </c>
      <c r="E3434" s="5">
        <f t="shared" si="690"/>
        <v>724.72950000000026</v>
      </c>
      <c r="F3434" s="5">
        <f t="shared" si="691"/>
        <v>169.71123193359369</v>
      </c>
      <c r="G3434" s="5">
        <f t="shared" si="692"/>
        <v>1153.8335085377266</v>
      </c>
      <c r="H3434" s="5">
        <f t="shared" si="693"/>
        <v>2048.2742404713208</v>
      </c>
      <c r="I3434" s="5">
        <f t="shared" si="694"/>
        <v>720</v>
      </c>
      <c r="J3434" s="5">
        <f t="shared" si="695"/>
        <v>1328.2742404713208</v>
      </c>
      <c r="K3434" s="2">
        <f t="shared" si="696"/>
        <v>48060.316674849324</v>
      </c>
      <c r="L3434" s="2">
        <f t="shared" si="697"/>
        <v>108470</v>
      </c>
      <c r="M3434" s="2">
        <f t="shared" si="698"/>
        <v>24200</v>
      </c>
      <c r="N3434" s="6">
        <f t="shared" si="699"/>
        <v>1</v>
      </c>
      <c r="O3434" s="2">
        <f t="shared" si="700"/>
        <v>16209.683325150676</v>
      </c>
      <c r="P3434" s="2">
        <f t="shared" si="701"/>
        <v>16209.683325150676</v>
      </c>
    </row>
    <row r="3435" spans="1:16">
      <c r="A3435" s="6">
        <v>5</v>
      </c>
      <c r="B3435" s="6">
        <v>5</v>
      </c>
      <c r="C3435" s="6">
        <v>21</v>
      </c>
      <c r="D3435" s="6">
        <f t="shared" si="689"/>
        <v>31</v>
      </c>
      <c r="E3435" s="5">
        <f t="shared" si="690"/>
        <v>724.72950000000026</v>
      </c>
      <c r="F3435" s="5">
        <f t="shared" si="691"/>
        <v>169.71123193359369</v>
      </c>
      <c r="G3435" s="5">
        <f t="shared" si="692"/>
        <v>1226.6692487641703</v>
      </c>
      <c r="H3435" s="5">
        <f t="shared" si="693"/>
        <v>2121.1099806977645</v>
      </c>
      <c r="I3435" s="5">
        <f t="shared" si="694"/>
        <v>720</v>
      </c>
      <c r="J3435" s="5">
        <f t="shared" si="695"/>
        <v>1401.1099806977645</v>
      </c>
      <c r="K3435" s="2">
        <f t="shared" si="696"/>
        <v>49324.826053780635</v>
      </c>
      <c r="L3435" s="2">
        <f t="shared" si="697"/>
        <v>111170</v>
      </c>
      <c r="M3435" s="2">
        <f t="shared" si="698"/>
        <v>25080</v>
      </c>
      <c r="N3435" s="6">
        <f t="shared" si="699"/>
        <v>1</v>
      </c>
      <c r="O3435" s="2">
        <f t="shared" si="700"/>
        <v>16765.173946219365</v>
      </c>
      <c r="P3435" s="2">
        <f t="shared" si="701"/>
        <v>16765.173946219365</v>
      </c>
    </row>
    <row r="3436" spans="1:16">
      <c r="A3436" s="6">
        <v>5</v>
      </c>
      <c r="B3436" s="6">
        <v>5</v>
      </c>
      <c r="C3436" s="6">
        <v>22</v>
      </c>
      <c r="D3436" s="6">
        <f t="shared" si="689"/>
        <v>32</v>
      </c>
      <c r="E3436" s="5">
        <f t="shared" si="690"/>
        <v>724.72950000000026</v>
      </c>
      <c r="F3436" s="5">
        <f t="shared" si="691"/>
        <v>169.71123193359369</v>
      </c>
      <c r="G3436" s="5">
        <f t="shared" si="692"/>
        <v>1301.1455960105666</v>
      </c>
      <c r="H3436" s="5">
        <f t="shared" si="693"/>
        <v>2195.5863279441605</v>
      </c>
      <c r="I3436" s="5">
        <f t="shared" si="694"/>
        <v>720</v>
      </c>
      <c r="J3436" s="5">
        <f t="shared" si="695"/>
        <v>1475.5863279441605</v>
      </c>
      <c r="K3436" s="2">
        <f t="shared" si="696"/>
        <v>50617.81819347501</v>
      </c>
      <c r="L3436" s="2">
        <f t="shared" si="697"/>
        <v>113870</v>
      </c>
      <c r="M3436" s="2">
        <f t="shared" si="698"/>
        <v>25960</v>
      </c>
      <c r="N3436" s="6">
        <f t="shared" si="699"/>
        <v>1</v>
      </c>
      <c r="O3436" s="2">
        <f t="shared" si="700"/>
        <v>17292.18180652499</v>
      </c>
      <c r="P3436" s="2">
        <f t="shared" si="701"/>
        <v>17292.18180652499</v>
      </c>
    </row>
    <row r="3437" spans="1:16">
      <c r="A3437" s="6">
        <v>5</v>
      </c>
      <c r="B3437" s="6">
        <v>5</v>
      </c>
      <c r="C3437" s="6">
        <v>23</v>
      </c>
      <c r="D3437" s="6">
        <f t="shared" si="689"/>
        <v>33</v>
      </c>
      <c r="E3437" s="5">
        <f t="shared" si="690"/>
        <v>724.72950000000026</v>
      </c>
      <c r="F3437" s="5">
        <f t="shared" si="691"/>
        <v>169.71123193359369</v>
      </c>
      <c r="G3437" s="5">
        <f t="shared" si="692"/>
        <v>1377.292184868003</v>
      </c>
      <c r="H3437" s="5">
        <f t="shared" si="693"/>
        <v>2271.7329168015967</v>
      </c>
      <c r="I3437" s="5">
        <f t="shared" si="694"/>
        <v>720</v>
      </c>
      <c r="J3437" s="5">
        <f t="shared" si="695"/>
        <v>1551.7329168015967</v>
      </c>
      <c r="K3437" s="2">
        <f t="shared" si="696"/>
        <v>51939.807583361049</v>
      </c>
      <c r="L3437" s="2">
        <f t="shared" si="697"/>
        <v>116570</v>
      </c>
      <c r="M3437" s="2">
        <f t="shared" si="698"/>
        <v>26840</v>
      </c>
      <c r="N3437" s="6">
        <f t="shared" si="699"/>
        <v>1</v>
      </c>
      <c r="O3437" s="2">
        <f t="shared" si="700"/>
        <v>17790.192416638951</v>
      </c>
      <c r="P3437" s="2">
        <f t="shared" si="701"/>
        <v>17790.192416638951</v>
      </c>
    </row>
    <row r="3438" spans="1:16">
      <c r="A3438" s="6">
        <v>5</v>
      </c>
      <c r="B3438" s="6">
        <v>5</v>
      </c>
      <c r="C3438" s="6">
        <v>24</v>
      </c>
      <c r="D3438" s="6">
        <f t="shared" si="689"/>
        <v>34</v>
      </c>
      <c r="E3438" s="5">
        <f t="shared" si="690"/>
        <v>724.72950000000026</v>
      </c>
      <c r="F3438" s="5">
        <f t="shared" si="691"/>
        <v>169.71123193359369</v>
      </c>
      <c r="G3438" s="5">
        <f t="shared" si="692"/>
        <v>1455.1391344474989</v>
      </c>
      <c r="H3438" s="5">
        <f t="shared" si="693"/>
        <v>2349.5798663810929</v>
      </c>
      <c r="I3438" s="5">
        <f t="shared" si="694"/>
        <v>720</v>
      </c>
      <c r="J3438" s="5">
        <f t="shared" si="695"/>
        <v>1629.5798663810929</v>
      </c>
      <c r="K3438" s="2">
        <f t="shared" si="696"/>
        <v>53291.317124671754</v>
      </c>
      <c r="L3438" s="2">
        <f t="shared" si="697"/>
        <v>119270</v>
      </c>
      <c r="M3438" s="2">
        <f t="shared" si="698"/>
        <v>27720</v>
      </c>
      <c r="N3438" s="6">
        <f t="shared" si="699"/>
        <v>1</v>
      </c>
      <c r="O3438" s="2">
        <f t="shared" si="700"/>
        <v>18258.682875328246</v>
      </c>
      <c r="P3438" s="2">
        <f t="shared" si="701"/>
        <v>18258.682875328246</v>
      </c>
    </row>
    <row r="3439" spans="1:16">
      <c r="A3439" s="6">
        <v>5</v>
      </c>
      <c r="B3439" s="6">
        <v>5</v>
      </c>
      <c r="C3439" s="6">
        <v>25</v>
      </c>
      <c r="D3439" s="6">
        <f t="shared" si="689"/>
        <v>35</v>
      </c>
      <c r="E3439" s="5">
        <f t="shared" si="690"/>
        <v>724.72950000000026</v>
      </c>
      <c r="F3439" s="5">
        <f t="shared" si="691"/>
        <v>169.71123193359369</v>
      </c>
      <c r="G3439" s="5">
        <f t="shared" si="692"/>
        <v>1534.7170558625965</v>
      </c>
      <c r="H3439" s="5">
        <f t="shared" si="693"/>
        <v>2429.1577877961904</v>
      </c>
      <c r="I3439" s="5">
        <f t="shared" si="694"/>
        <v>720</v>
      </c>
      <c r="J3439" s="5">
        <f t="shared" si="695"/>
        <v>1709.1577877961904</v>
      </c>
      <c r="K3439" s="2">
        <f t="shared" si="696"/>
        <v>54672.878260350524</v>
      </c>
      <c r="L3439" s="2">
        <f t="shared" si="697"/>
        <v>121970</v>
      </c>
      <c r="M3439" s="2">
        <f t="shared" si="698"/>
        <v>28600</v>
      </c>
      <c r="N3439" s="6">
        <f t="shared" si="699"/>
        <v>1</v>
      </c>
      <c r="O3439" s="2">
        <f t="shared" si="700"/>
        <v>18697.121739649476</v>
      </c>
      <c r="P3439" s="2">
        <f t="shared" si="701"/>
        <v>18697.121739649476</v>
      </c>
    </row>
    <row r="3440" spans="1:16">
      <c r="A3440" s="6">
        <v>5</v>
      </c>
      <c r="B3440" s="6">
        <v>5</v>
      </c>
      <c r="C3440" s="6">
        <v>26</v>
      </c>
      <c r="D3440" s="6">
        <f t="shared" si="689"/>
        <v>36</v>
      </c>
      <c r="E3440" s="5">
        <f t="shared" si="690"/>
        <v>724.72950000000026</v>
      </c>
      <c r="F3440" s="5">
        <f t="shared" si="691"/>
        <v>169.71123193359369</v>
      </c>
      <c r="G3440" s="5">
        <f t="shared" si="692"/>
        <v>1616.0570598233144</v>
      </c>
      <c r="H3440" s="5">
        <f t="shared" si="693"/>
        <v>2510.4977917569086</v>
      </c>
      <c r="I3440" s="5">
        <f t="shared" si="694"/>
        <v>720</v>
      </c>
      <c r="J3440" s="5">
        <f t="shared" si="695"/>
        <v>1790.4977917569086</v>
      </c>
      <c r="K3440" s="2">
        <f t="shared" si="696"/>
        <v>56085.031106890776</v>
      </c>
      <c r="L3440" s="2">
        <f t="shared" si="697"/>
        <v>124670</v>
      </c>
      <c r="M3440" s="2">
        <f t="shared" si="698"/>
        <v>29480</v>
      </c>
      <c r="N3440" s="6">
        <f t="shared" si="699"/>
        <v>1</v>
      </c>
      <c r="O3440" s="2">
        <f t="shared" si="700"/>
        <v>19104.968893109224</v>
      </c>
      <c r="P3440" s="2">
        <f t="shared" si="701"/>
        <v>19104.968893109224</v>
      </c>
    </row>
    <row r="3441" spans="1:16">
      <c r="A3441" s="6">
        <v>5</v>
      </c>
      <c r="B3441" s="6">
        <v>5</v>
      </c>
      <c r="C3441" s="6">
        <v>27</v>
      </c>
      <c r="D3441" s="6">
        <f t="shared" si="689"/>
        <v>37</v>
      </c>
      <c r="E3441" s="5">
        <f t="shared" si="690"/>
        <v>724.72950000000026</v>
      </c>
      <c r="F3441" s="5">
        <f t="shared" si="691"/>
        <v>169.71123193359369</v>
      </c>
      <c r="G3441" s="5">
        <f t="shared" si="692"/>
        <v>1699.1907643430709</v>
      </c>
      <c r="H3441" s="5">
        <f t="shared" si="693"/>
        <v>2593.6314962766646</v>
      </c>
      <c r="I3441" s="5">
        <f t="shared" si="694"/>
        <v>720</v>
      </c>
      <c r="J3441" s="5">
        <f t="shared" si="695"/>
        <v>1873.6314962766646</v>
      </c>
      <c r="K3441" s="2">
        <f t="shared" si="696"/>
        <v>57528.324588136536</v>
      </c>
      <c r="L3441" s="2">
        <f t="shared" si="697"/>
        <v>127370</v>
      </c>
      <c r="M3441" s="2">
        <f t="shared" si="698"/>
        <v>30360</v>
      </c>
      <c r="N3441" s="6">
        <f t="shared" si="699"/>
        <v>1</v>
      </c>
      <c r="O3441" s="2">
        <f t="shared" si="700"/>
        <v>19481.675411863464</v>
      </c>
      <c r="P3441" s="2">
        <f t="shared" si="701"/>
        <v>19481.675411863464</v>
      </c>
    </row>
    <row r="3442" spans="1:16">
      <c r="A3442" s="6">
        <v>5</v>
      </c>
      <c r="B3442" s="6">
        <v>5</v>
      </c>
      <c r="C3442" s="6">
        <v>28</v>
      </c>
      <c r="D3442" s="6">
        <f t="shared" si="689"/>
        <v>38</v>
      </c>
      <c r="E3442" s="5">
        <f t="shared" si="690"/>
        <v>724.72950000000026</v>
      </c>
      <c r="F3442" s="5">
        <f t="shared" si="691"/>
        <v>169.71123193359369</v>
      </c>
      <c r="G3442" s="5">
        <f t="shared" si="692"/>
        <v>1784.1503025602246</v>
      </c>
      <c r="H3442" s="5">
        <f t="shared" si="693"/>
        <v>2678.5910344938184</v>
      </c>
      <c r="I3442" s="5">
        <f t="shared" si="694"/>
        <v>720</v>
      </c>
      <c r="J3442" s="5">
        <f t="shared" si="695"/>
        <v>1958.5910344938184</v>
      </c>
      <c r="K3442" s="2">
        <f t="shared" si="696"/>
        <v>59003.316571073236</v>
      </c>
      <c r="L3442" s="2">
        <f t="shared" si="697"/>
        <v>130070</v>
      </c>
      <c r="M3442" s="2">
        <f t="shared" si="698"/>
        <v>31240</v>
      </c>
      <c r="N3442" s="6">
        <f t="shared" si="699"/>
        <v>1</v>
      </c>
      <c r="O3442" s="2">
        <f t="shared" si="700"/>
        <v>19826.683428926764</v>
      </c>
      <c r="P3442" s="2">
        <f t="shared" si="701"/>
        <v>19826.683428926764</v>
      </c>
    </row>
    <row r="3443" spans="1:16">
      <c r="A3443" s="6">
        <v>5</v>
      </c>
      <c r="B3443" s="6">
        <v>5</v>
      </c>
      <c r="C3443" s="6">
        <v>29</v>
      </c>
      <c r="D3443" s="6">
        <f t="shared" si="689"/>
        <v>39</v>
      </c>
      <c r="E3443" s="5">
        <f t="shared" si="690"/>
        <v>724.72950000000026</v>
      </c>
      <c r="F3443" s="5">
        <f t="shared" si="691"/>
        <v>169.71123193359369</v>
      </c>
      <c r="G3443" s="5">
        <f t="shared" si="692"/>
        <v>1870.9683306758782</v>
      </c>
      <c r="H3443" s="5">
        <f t="shared" si="693"/>
        <v>2765.4090626094721</v>
      </c>
      <c r="I3443" s="5">
        <f t="shared" si="694"/>
        <v>720</v>
      </c>
      <c r="J3443" s="5">
        <f t="shared" si="695"/>
        <v>2045.4090626094721</v>
      </c>
      <c r="K3443" s="2">
        <f t="shared" si="696"/>
        <v>60510.57400363667</v>
      </c>
      <c r="L3443" s="2">
        <f t="shared" si="697"/>
        <v>132770</v>
      </c>
      <c r="M3443" s="2">
        <f t="shared" si="698"/>
        <v>32120</v>
      </c>
      <c r="N3443" s="6">
        <f t="shared" si="699"/>
        <v>1</v>
      </c>
      <c r="O3443" s="2">
        <f t="shared" si="700"/>
        <v>20139.42599636333</v>
      </c>
      <c r="P3443" s="2">
        <f t="shared" si="701"/>
        <v>20139.42599636333</v>
      </c>
    </row>
    <row r="3444" spans="1:16">
      <c r="A3444" s="6">
        <v>5</v>
      </c>
      <c r="B3444" s="6">
        <v>5</v>
      </c>
      <c r="C3444" s="6">
        <v>30</v>
      </c>
      <c r="D3444" s="6">
        <f t="shared" si="689"/>
        <v>40</v>
      </c>
      <c r="E3444" s="5">
        <f t="shared" si="690"/>
        <v>724.72950000000026</v>
      </c>
      <c r="F3444" s="5">
        <f t="shared" si="691"/>
        <v>169.71123193359369</v>
      </c>
      <c r="G3444" s="5">
        <f t="shared" si="692"/>
        <v>1959.6780360096488</v>
      </c>
      <c r="H3444" s="5">
        <f t="shared" si="693"/>
        <v>2854.1187679432428</v>
      </c>
      <c r="I3444" s="5">
        <f t="shared" si="694"/>
        <v>720</v>
      </c>
      <c r="J3444" s="5">
        <f t="shared" si="695"/>
        <v>2134.1187679432428</v>
      </c>
      <c r="K3444" s="2">
        <f t="shared" si="696"/>
        <v>62050.673054570187</v>
      </c>
      <c r="L3444" s="2">
        <f t="shared" si="697"/>
        <v>135470</v>
      </c>
      <c r="M3444" s="2">
        <f t="shared" si="698"/>
        <v>33000</v>
      </c>
      <c r="N3444" s="6">
        <f t="shared" si="699"/>
        <v>1</v>
      </c>
      <c r="O3444" s="2">
        <f t="shared" si="700"/>
        <v>20419.326945429813</v>
      </c>
      <c r="P3444" s="2">
        <f t="shared" si="701"/>
        <v>20419.326945429813</v>
      </c>
    </row>
    <row r="3445" spans="1:16">
      <c r="A3445" s="6">
        <v>5</v>
      </c>
      <c r="B3445" s="6">
        <v>6</v>
      </c>
      <c r="C3445" s="6">
        <v>0</v>
      </c>
      <c r="D3445" s="6">
        <f t="shared" si="689"/>
        <v>11</v>
      </c>
      <c r="E3445" s="5">
        <f t="shared" si="690"/>
        <v>724.72950000000026</v>
      </c>
      <c r="F3445" s="5">
        <f t="shared" si="691"/>
        <v>208.74481527832023</v>
      </c>
      <c r="G3445" s="5">
        <f t="shared" si="692"/>
        <v>0</v>
      </c>
      <c r="H3445" s="5">
        <f t="shared" si="693"/>
        <v>933.47431527832055</v>
      </c>
      <c r="I3445" s="5">
        <f t="shared" si="694"/>
        <v>720</v>
      </c>
      <c r="J3445" s="5">
        <f t="shared" si="695"/>
        <v>213.47431527832055</v>
      </c>
      <c r="K3445" s="2">
        <f t="shared" si="696"/>
        <v>28706.151306915286</v>
      </c>
      <c r="L3445" s="2">
        <f t="shared" si="697"/>
        <v>56564</v>
      </c>
      <c r="M3445" s="2">
        <f t="shared" si="698"/>
        <v>7040</v>
      </c>
      <c r="N3445" s="6">
        <f t="shared" si="699"/>
        <v>1</v>
      </c>
      <c r="O3445" s="2">
        <f t="shared" si="700"/>
        <v>817.84869308471389</v>
      </c>
      <c r="P3445" s="2">
        <f t="shared" si="701"/>
        <v>817.84869308471389</v>
      </c>
    </row>
    <row r="3446" spans="1:16">
      <c r="A3446" s="6">
        <v>5</v>
      </c>
      <c r="B3446" s="6">
        <v>6</v>
      </c>
      <c r="C3446" s="6">
        <v>1</v>
      </c>
      <c r="D3446" s="6">
        <f t="shared" si="689"/>
        <v>12</v>
      </c>
      <c r="E3446" s="5">
        <f t="shared" si="690"/>
        <v>724.72950000000026</v>
      </c>
      <c r="F3446" s="5">
        <f t="shared" si="691"/>
        <v>208.74481527832023</v>
      </c>
      <c r="G3446" s="5">
        <f t="shared" si="692"/>
        <v>45.5625</v>
      </c>
      <c r="H3446" s="5">
        <f t="shared" si="693"/>
        <v>979.03681527832055</v>
      </c>
      <c r="I3446" s="5">
        <f t="shared" si="694"/>
        <v>720</v>
      </c>
      <c r="J3446" s="5">
        <f t="shared" si="695"/>
        <v>259.03681527832055</v>
      </c>
      <c r="K3446" s="2">
        <f t="shared" si="696"/>
        <v>29497.166931915286</v>
      </c>
      <c r="L3446" s="2">
        <f t="shared" si="697"/>
        <v>59264</v>
      </c>
      <c r="M3446" s="2">
        <f t="shared" si="698"/>
        <v>7920</v>
      </c>
      <c r="N3446" s="6">
        <f t="shared" si="699"/>
        <v>1</v>
      </c>
      <c r="O3446" s="2">
        <f t="shared" si="700"/>
        <v>1846.8330680847139</v>
      </c>
      <c r="P3446" s="2">
        <f t="shared" si="701"/>
        <v>1846.8330680847139</v>
      </c>
    </row>
    <row r="3447" spans="1:16">
      <c r="A3447" s="6">
        <v>5</v>
      </c>
      <c r="B3447" s="6">
        <v>6</v>
      </c>
      <c r="C3447" s="6">
        <v>2</v>
      </c>
      <c r="D3447" s="6">
        <f t="shared" si="689"/>
        <v>13</v>
      </c>
      <c r="E3447" s="5">
        <f t="shared" si="690"/>
        <v>724.72950000000026</v>
      </c>
      <c r="F3447" s="5">
        <f t="shared" si="691"/>
        <v>208.74481527832023</v>
      </c>
      <c r="G3447" s="5">
        <f t="shared" si="692"/>
        <v>92.264062499999994</v>
      </c>
      <c r="H3447" s="5">
        <f t="shared" si="693"/>
        <v>1025.7383777783205</v>
      </c>
      <c r="I3447" s="5">
        <f t="shared" si="694"/>
        <v>720</v>
      </c>
      <c r="J3447" s="5">
        <f t="shared" si="695"/>
        <v>305.73837777832046</v>
      </c>
      <c r="K3447" s="2">
        <f t="shared" si="696"/>
        <v>30307.957947540286</v>
      </c>
      <c r="L3447" s="2">
        <f t="shared" si="697"/>
        <v>61964</v>
      </c>
      <c r="M3447" s="2">
        <f t="shared" si="698"/>
        <v>8800</v>
      </c>
      <c r="N3447" s="6">
        <f t="shared" si="699"/>
        <v>1</v>
      </c>
      <c r="O3447" s="2">
        <f t="shared" si="700"/>
        <v>2856.0420524597139</v>
      </c>
      <c r="P3447" s="2">
        <f t="shared" si="701"/>
        <v>2856.0420524597139</v>
      </c>
    </row>
    <row r="3448" spans="1:16">
      <c r="A3448" s="6">
        <v>5</v>
      </c>
      <c r="B3448" s="6">
        <v>6</v>
      </c>
      <c r="C3448" s="6">
        <v>3</v>
      </c>
      <c r="D3448" s="6">
        <f t="shared" si="689"/>
        <v>14</v>
      </c>
      <c r="E3448" s="5">
        <f t="shared" si="690"/>
        <v>724.72950000000026</v>
      </c>
      <c r="F3448" s="5">
        <f t="shared" si="691"/>
        <v>208.74481527832023</v>
      </c>
      <c r="G3448" s="5">
        <f t="shared" si="692"/>
        <v>140.12604492187498</v>
      </c>
      <c r="H3448" s="5">
        <f t="shared" si="693"/>
        <v>1073.6003602001956</v>
      </c>
      <c r="I3448" s="5">
        <f t="shared" si="694"/>
        <v>720</v>
      </c>
      <c r="J3448" s="5">
        <f t="shared" si="695"/>
        <v>353.60036020019561</v>
      </c>
      <c r="K3448" s="2">
        <f t="shared" si="696"/>
        <v>31138.895142364505</v>
      </c>
      <c r="L3448" s="2">
        <f t="shared" si="697"/>
        <v>64664</v>
      </c>
      <c r="M3448" s="2">
        <f t="shared" si="698"/>
        <v>9680</v>
      </c>
      <c r="N3448" s="6">
        <f t="shared" si="699"/>
        <v>1</v>
      </c>
      <c r="O3448" s="2">
        <f t="shared" si="700"/>
        <v>3845.1048576354951</v>
      </c>
      <c r="P3448" s="2">
        <f t="shared" si="701"/>
        <v>3845.1048576354951</v>
      </c>
    </row>
    <row r="3449" spans="1:16">
      <c r="A3449" s="6">
        <v>5</v>
      </c>
      <c r="B3449" s="6">
        <v>6</v>
      </c>
      <c r="C3449" s="6">
        <v>4</v>
      </c>
      <c r="D3449" s="6">
        <f t="shared" si="689"/>
        <v>15</v>
      </c>
      <c r="E3449" s="5">
        <f t="shared" si="690"/>
        <v>724.72950000000026</v>
      </c>
      <c r="F3449" s="5">
        <f t="shared" si="691"/>
        <v>208.74481527832023</v>
      </c>
      <c r="G3449" s="5">
        <f t="shared" si="692"/>
        <v>189.17016064453125</v>
      </c>
      <c r="H3449" s="5">
        <f t="shared" si="693"/>
        <v>1122.6444759228518</v>
      </c>
      <c r="I3449" s="5">
        <f t="shared" si="694"/>
        <v>720</v>
      </c>
      <c r="J3449" s="5">
        <f t="shared" si="695"/>
        <v>402.64447592285183</v>
      </c>
      <c r="K3449" s="2">
        <f t="shared" si="696"/>
        <v>31990.355484771731</v>
      </c>
      <c r="L3449" s="2">
        <f t="shared" si="697"/>
        <v>67364</v>
      </c>
      <c r="M3449" s="2">
        <f t="shared" si="698"/>
        <v>10560</v>
      </c>
      <c r="N3449" s="6">
        <f t="shared" si="699"/>
        <v>1</v>
      </c>
      <c r="O3449" s="2">
        <f t="shared" si="700"/>
        <v>4813.6445152282686</v>
      </c>
      <c r="P3449" s="2">
        <f t="shared" si="701"/>
        <v>4813.6445152282686</v>
      </c>
    </row>
    <row r="3450" spans="1:16">
      <c r="A3450" s="6">
        <v>5</v>
      </c>
      <c r="B3450" s="6">
        <v>6</v>
      </c>
      <c r="C3450" s="6">
        <v>5</v>
      </c>
      <c r="D3450" s="6">
        <f t="shared" si="689"/>
        <v>16</v>
      </c>
      <c r="E3450" s="5">
        <f t="shared" si="690"/>
        <v>724.72950000000026</v>
      </c>
      <c r="F3450" s="5">
        <f t="shared" si="691"/>
        <v>208.74481527832023</v>
      </c>
      <c r="G3450" s="5">
        <f t="shared" si="692"/>
        <v>239.41848456573481</v>
      </c>
      <c r="H3450" s="5">
        <f t="shared" si="693"/>
        <v>1172.8927998440554</v>
      </c>
      <c r="I3450" s="5">
        <f t="shared" si="694"/>
        <v>720</v>
      </c>
      <c r="J3450" s="5">
        <f t="shared" si="695"/>
        <v>452.89279984405539</v>
      </c>
      <c r="K3450" s="2">
        <f t="shared" si="696"/>
        <v>32862.72221951485</v>
      </c>
      <c r="L3450" s="2">
        <f t="shared" si="697"/>
        <v>70064</v>
      </c>
      <c r="M3450" s="2">
        <f t="shared" si="698"/>
        <v>11440</v>
      </c>
      <c r="N3450" s="6">
        <f t="shared" si="699"/>
        <v>1</v>
      </c>
      <c r="O3450" s="2">
        <f t="shared" si="700"/>
        <v>5761.2777804851503</v>
      </c>
      <c r="P3450" s="2">
        <f t="shared" si="701"/>
        <v>5761.2777804851503</v>
      </c>
    </row>
    <row r="3451" spans="1:16">
      <c r="A3451" s="6">
        <v>5</v>
      </c>
      <c r="B3451" s="6">
        <v>6</v>
      </c>
      <c r="C3451" s="6">
        <v>6</v>
      </c>
      <c r="D3451" s="6">
        <f t="shared" si="689"/>
        <v>17</v>
      </c>
      <c r="E3451" s="5">
        <f t="shared" si="690"/>
        <v>724.72950000000026</v>
      </c>
      <c r="F3451" s="5">
        <f t="shared" si="691"/>
        <v>208.74481527832023</v>
      </c>
      <c r="G3451" s="5">
        <f t="shared" si="692"/>
        <v>290.89345874736784</v>
      </c>
      <c r="H3451" s="5">
        <f t="shared" si="693"/>
        <v>1224.3677740256885</v>
      </c>
      <c r="I3451" s="5">
        <f t="shared" si="694"/>
        <v>720</v>
      </c>
      <c r="J3451" s="5">
        <f t="shared" si="695"/>
        <v>504.3677740256885</v>
      </c>
      <c r="K3451" s="2">
        <f t="shared" si="696"/>
        <v>33756.384965723759</v>
      </c>
      <c r="L3451" s="2">
        <f t="shared" si="697"/>
        <v>72764</v>
      </c>
      <c r="M3451" s="2">
        <f t="shared" si="698"/>
        <v>12320</v>
      </c>
      <c r="N3451" s="6">
        <f t="shared" si="699"/>
        <v>1</v>
      </c>
      <c r="O3451" s="2">
        <f t="shared" si="700"/>
        <v>6687.6150342762412</v>
      </c>
      <c r="P3451" s="2">
        <f t="shared" si="701"/>
        <v>6687.6150342762412</v>
      </c>
    </row>
    <row r="3452" spans="1:16">
      <c r="A3452" s="6">
        <v>5</v>
      </c>
      <c r="B3452" s="6">
        <v>6</v>
      </c>
      <c r="C3452" s="6">
        <v>7</v>
      </c>
      <c r="D3452" s="6">
        <f t="shared" si="689"/>
        <v>18</v>
      </c>
      <c r="E3452" s="5">
        <f t="shared" si="690"/>
        <v>724.72950000000026</v>
      </c>
      <c r="F3452" s="5">
        <f t="shared" si="691"/>
        <v>208.74481527832023</v>
      </c>
      <c r="G3452" s="5">
        <f t="shared" si="692"/>
        <v>343.61789814532818</v>
      </c>
      <c r="H3452" s="5">
        <f t="shared" si="693"/>
        <v>1277.0922134236487</v>
      </c>
      <c r="I3452" s="5">
        <f t="shared" si="694"/>
        <v>720</v>
      </c>
      <c r="J3452" s="5">
        <f t="shared" si="695"/>
        <v>557.09221342364867</v>
      </c>
      <c r="K3452" s="2">
        <f t="shared" si="696"/>
        <v>34671.739816382789</v>
      </c>
      <c r="L3452" s="2">
        <f t="shared" si="697"/>
        <v>75464</v>
      </c>
      <c r="M3452" s="2">
        <f t="shared" si="698"/>
        <v>13200</v>
      </c>
      <c r="N3452" s="6">
        <f t="shared" si="699"/>
        <v>1</v>
      </c>
      <c r="O3452" s="2">
        <f t="shared" si="700"/>
        <v>7592.2601836172107</v>
      </c>
      <c r="P3452" s="2">
        <f t="shared" si="701"/>
        <v>7592.2601836172107</v>
      </c>
    </row>
    <row r="3453" spans="1:16">
      <c r="A3453" s="6">
        <v>5</v>
      </c>
      <c r="B3453" s="6">
        <v>6</v>
      </c>
      <c r="C3453" s="6">
        <v>8</v>
      </c>
      <c r="D3453" s="6">
        <f t="shared" si="689"/>
        <v>19</v>
      </c>
      <c r="E3453" s="5">
        <f t="shared" si="690"/>
        <v>724.72950000000026</v>
      </c>
      <c r="F3453" s="5">
        <f t="shared" si="691"/>
        <v>208.74481527832023</v>
      </c>
      <c r="G3453" s="5">
        <f t="shared" si="692"/>
        <v>397.61499642530839</v>
      </c>
      <c r="H3453" s="5">
        <f t="shared" si="693"/>
        <v>1331.0893117036289</v>
      </c>
      <c r="I3453" s="5">
        <f t="shared" si="694"/>
        <v>720</v>
      </c>
      <c r="J3453" s="5">
        <f t="shared" si="695"/>
        <v>611.08931170362894</v>
      </c>
      <c r="K3453" s="2">
        <f t="shared" si="696"/>
        <v>35609.189439299109</v>
      </c>
      <c r="L3453" s="2">
        <f t="shared" si="697"/>
        <v>78164</v>
      </c>
      <c r="M3453" s="2">
        <f t="shared" si="698"/>
        <v>14080</v>
      </c>
      <c r="N3453" s="6">
        <f t="shared" si="699"/>
        <v>1</v>
      </c>
      <c r="O3453" s="2">
        <f t="shared" si="700"/>
        <v>8474.8105607008911</v>
      </c>
      <c r="P3453" s="2">
        <f t="shared" si="701"/>
        <v>8474.8105607008911</v>
      </c>
    </row>
    <row r="3454" spans="1:16">
      <c r="A3454" s="6">
        <v>5</v>
      </c>
      <c r="B3454" s="6">
        <v>6</v>
      </c>
      <c r="C3454" s="6">
        <v>9</v>
      </c>
      <c r="D3454" s="6">
        <f t="shared" si="689"/>
        <v>20</v>
      </c>
      <c r="E3454" s="5">
        <f t="shared" si="690"/>
        <v>724.72950000000026</v>
      </c>
      <c r="F3454" s="5">
        <f t="shared" si="691"/>
        <v>208.74481527832023</v>
      </c>
      <c r="G3454" s="5">
        <f t="shared" si="692"/>
        <v>452.90833186570285</v>
      </c>
      <c r="H3454" s="5">
        <f t="shared" si="693"/>
        <v>1386.3826471440234</v>
      </c>
      <c r="I3454" s="5">
        <f t="shared" si="694"/>
        <v>720</v>
      </c>
      <c r="J3454" s="5">
        <f t="shared" si="695"/>
        <v>666.38264714402339</v>
      </c>
      <c r="K3454" s="2">
        <f t="shared" si="696"/>
        <v>36569.143179583742</v>
      </c>
      <c r="L3454" s="2">
        <f t="shared" si="697"/>
        <v>80864</v>
      </c>
      <c r="M3454" s="2">
        <f t="shared" si="698"/>
        <v>14960</v>
      </c>
      <c r="N3454" s="6">
        <f t="shared" si="699"/>
        <v>1</v>
      </c>
      <c r="O3454" s="2">
        <f t="shared" si="700"/>
        <v>9334.8568204162584</v>
      </c>
      <c r="P3454" s="2">
        <f t="shared" si="701"/>
        <v>9334.8568204162584</v>
      </c>
    </row>
    <row r="3455" spans="1:16">
      <c r="A3455" s="6">
        <v>5</v>
      </c>
      <c r="B3455" s="6">
        <v>6</v>
      </c>
      <c r="C3455" s="6">
        <v>10</v>
      </c>
      <c r="D3455" s="6">
        <f t="shared" si="689"/>
        <v>21</v>
      </c>
      <c r="E3455" s="5">
        <f t="shared" si="690"/>
        <v>724.72950000000026</v>
      </c>
      <c r="F3455" s="5">
        <f t="shared" si="691"/>
        <v>208.74481527832023</v>
      </c>
      <c r="G3455" s="5">
        <f t="shared" si="692"/>
        <v>509.52187334891573</v>
      </c>
      <c r="H3455" s="5">
        <f t="shared" si="693"/>
        <v>1442.9961886272363</v>
      </c>
      <c r="I3455" s="5">
        <f t="shared" si="694"/>
        <v>720</v>
      </c>
      <c r="J3455" s="5">
        <f t="shared" si="695"/>
        <v>722.99618862723628</v>
      </c>
      <c r="K3455" s="2">
        <f t="shared" si="696"/>
        <v>37552.017163667297</v>
      </c>
      <c r="L3455" s="2">
        <f t="shared" si="697"/>
        <v>83564</v>
      </c>
      <c r="M3455" s="2">
        <f t="shared" si="698"/>
        <v>15840</v>
      </c>
      <c r="N3455" s="6">
        <f t="shared" si="699"/>
        <v>1</v>
      </c>
      <c r="O3455" s="2">
        <f t="shared" si="700"/>
        <v>10171.982836332703</v>
      </c>
      <c r="P3455" s="2">
        <f t="shared" si="701"/>
        <v>10171.982836332703</v>
      </c>
    </row>
    <row r="3456" spans="1:16">
      <c r="A3456" s="6">
        <v>5</v>
      </c>
      <c r="B3456" s="6">
        <v>6</v>
      </c>
      <c r="C3456" s="6">
        <v>11</v>
      </c>
      <c r="D3456" s="6">
        <f t="shared" si="689"/>
        <v>22</v>
      </c>
      <c r="E3456" s="5">
        <f t="shared" si="690"/>
        <v>724.72950000000026</v>
      </c>
      <c r="F3456" s="5">
        <f t="shared" si="691"/>
        <v>208.74481527832023</v>
      </c>
      <c r="G3456" s="5">
        <f t="shared" si="692"/>
        <v>567.47998644235474</v>
      </c>
      <c r="H3456" s="5">
        <f t="shared" si="693"/>
        <v>1500.9543017206752</v>
      </c>
      <c r="I3456" s="5">
        <f t="shared" si="694"/>
        <v>720</v>
      </c>
      <c r="J3456" s="5">
        <f t="shared" si="695"/>
        <v>780.95430172067518</v>
      </c>
      <c r="K3456" s="2">
        <f t="shared" si="696"/>
        <v>38558.234404872834</v>
      </c>
      <c r="L3456" s="2">
        <f t="shared" si="697"/>
        <v>86264</v>
      </c>
      <c r="M3456" s="2">
        <f t="shared" si="698"/>
        <v>16720</v>
      </c>
      <c r="N3456" s="6">
        <f t="shared" si="699"/>
        <v>1</v>
      </c>
      <c r="O3456" s="2">
        <f t="shared" si="700"/>
        <v>10985.765595127166</v>
      </c>
      <c r="P3456" s="2">
        <f t="shared" si="701"/>
        <v>10985.765595127166</v>
      </c>
    </row>
    <row r="3457" spans="1:16">
      <c r="A3457" s="6">
        <v>5</v>
      </c>
      <c r="B3457" s="6">
        <v>6</v>
      </c>
      <c r="C3457" s="6">
        <v>12</v>
      </c>
      <c r="D3457" s="6">
        <f t="shared" si="689"/>
        <v>23</v>
      </c>
      <c r="E3457" s="5">
        <f t="shared" si="690"/>
        <v>724.72950000000026</v>
      </c>
      <c r="F3457" s="5">
        <f t="shared" si="691"/>
        <v>208.74481527832023</v>
      </c>
      <c r="G3457" s="5">
        <f t="shared" si="692"/>
        <v>626.80743957041921</v>
      </c>
      <c r="H3457" s="5">
        <f t="shared" si="693"/>
        <v>1560.2817548487396</v>
      </c>
      <c r="I3457" s="5">
        <f t="shared" si="694"/>
        <v>720</v>
      </c>
      <c r="J3457" s="5">
        <f t="shared" si="695"/>
        <v>840.28175484873964</v>
      </c>
      <c r="K3457" s="2">
        <f t="shared" si="696"/>
        <v>39588.224910568395</v>
      </c>
      <c r="L3457" s="2">
        <f t="shared" si="697"/>
        <v>88964</v>
      </c>
      <c r="M3457" s="2">
        <f t="shared" si="698"/>
        <v>17600</v>
      </c>
      <c r="N3457" s="6">
        <f t="shared" si="699"/>
        <v>1</v>
      </c>
      <c r="O3457" s="2">
        <f t="shared" si="700"/>
        <v>11775.775089431605</v>
      </c>
      <c r="P3457" s="2">
        <f t="shared" si="701"/>
        <v>11775.775089431605</v>
      </c>
    </row>
    <row r="3458" spans="1:16">
      <c r="A3458" s="6">
        <v>5</v>
      </c>
      <c r="B3458" s="6">
        <v>6</v>
      </c>
      <c r="C3458" s="6">
        <v>13</v>
      </c>
      <c r="D3458" s="6">
        <f t="shared" si="689"/>
        <v>24</v>
      </c>
      <c r="E3458" s="5">
        <f t="shared" si="690"/>
        <v>724.72950000000026</v>
      </c>
      <c r="F3458" s="5">
        <f t="shared" si="691"/>
        <v>208.74481527832023</v>
      </c>
      <c r="G3458" s="5">
        <f t="shared" si="692"/>
        <v>687.52941027880343</v>
      </c>
      <c r="H3458" s="5">
        <f t="shared" si="693"/>
        <v>1621.003725557124</v>
      </c>
      <c r="I3458" s="5">
        <f t="shared" si="694"/>
        <v>720</v>
      </c>
      <c r="J3458" s="5">
        <f t="shared" si="695"/>
        <v>901.00372555712397</v>
      </c>
      <c r="K3458" s="2">
        <f t="shared" si="696"/>
        <v>40642.425790922294</v>
      </c>
      <c r="L3458" s="2">
        <f t="shared" si="697"/>
        <v>91664</v>
      </c>
      <c r="M3458" s="2">
        <f t="shared" si="698"/>
        <v>18480</v>
      </c>
      <c r="N3458" s="6">
        <f t="shared" si="699"/>
        <v>1</v>
      </c>
      <c r="O3458" s="2">
        <f t="shared" si="700"/>
        <v>12541.574209077706</v>
      </c>
      <c r="P3458" s="2">
        <f t="shared" si="701"/>
        <v>12541.574209077706</v>
      </c>
    </row>
    <row r="3459" spans="1:16">
      <c r="A3459" s="6">
        <v>5</v>
      </c>
      <c r="B3459" s="6">
        <v>6</v>
      </c>
      <c r="C3459" s="6">
        <v>14</v>
      </c>
      <c r="D3459" s="6">
        <f t="shared" si="689"/>
        <v>25</v>
      </c>
      <c r="E3459" s="5">
        <f t="shared" si="690"/>
        <v>724.72950000000026</v>
      </c>
      <c r="F3459" s="5">
        <f t="shared" si="691"/>
        <v>208.74481527832023</v>
      </c>
      <c r="G3459" s="5">
        <f t="shared" si="692"/>
        <v>749.67149159246469</v>
      </c>
      <c r="H3459" s="5">
        <f t="shared" si="693"/>
        <v>1683.1458068707852</v>
      </c>
      <c r="I3459" s="5">
        <f t="shared" si="694"/>
        <v>720</v>
      </c>
      <c r="J3459" s="5">
        <f t="shared" si="695"/>
        <v>963.14580687078524</v>
      </c>
      <c r="K3459" s="2">
        <f t="shared" si="696"/>
        <v>41721.281369284465</v>
      </c>
      <c r="L3459" s="2">
        <f t="shared" si="697"/>
        <v>94364</v>
      </c>
      <c r="M3459" s="2">
        <f t="shared" si="698"/>
        <v>19360</v>
      </c>
      <c r="N3459" s="6">
        <f t="shared" si="699"/>
        <v>1</v>
      </c>
      <c r="O3459" s="2">
        <f t="shared" si="700"/>
        <v>13282.718630715535</v>
      </c>
      <c r="P3459" s="2">
        <f t="shared" si="701"/>
        <v>13282.718630715535</v>
      </c>
    </row>
    <row r="3460" spans="1:16">
      <c r="A3460" s="6">
        <v>5</v>
      </c>
      <c r="B3460" s="6">
        <v>6</v>
      </c>
      <c r="C3460" s="6">
        <v>15</v>
      </c>
      <c r="D3460" s="6">
        <f t="shared" ref="D3460:D3523" si="702">A3460+B3460+C3460</f>
        <v>26</v>
      </c>
      <c r="E3460" s="5">
        <f t="shared" ref="E3460:E3523" si="703">IF(A3460=0,0,A3460*LABOR_HRS_WK_TOM*SEASON_WEEKS*(1+DIM_PCT_TOM)^A3460)</f>
        <v>724.72950000000026</v>
      </c>
      <c r="F3460" s="5">
        <f t="shared" ref="F3460:F3523" si="704">IF(B3460=0,0,B3460*LABOR_HRS_WK_CAR*SEASON_WEEKS*(1+DIM_PCT_CAR)^B3460)</f>
        <v>208.74481527832023</v>
      </c>
      <c r="G3460" s="5">
        <f t="shared" ref="G3460:G3523" si="705">IF(C3460=0,0,C3460*LABOR_HRS_WK_MES*SEASON_WEEKS*(1+DIM_PCT_MES)^C3460)</f>
        <v>813.25969846861108</v>
      </c>
      <c r="H3460" s="5">
        <f t="shared" ref="H3460:H3523" si="706">E3460+F3460+G3460</f>
        <v>1746.7340137469316</v>
      </c>
      <c r="I3460" s="5">
        <f t="shared" ref="I3460:I3523" si="707">MIN(H3460,FARMER_HRS)</f>
        <v>720</v>
      </c>
      <c r="J3460" s="5">
        <f t="shared" ref="J3460:J3523" si="708">MAX(0,H3460-FARMER_HRS)</f>
        <v>1026.7340137469316</v>
      </c>
      <c r="K3460" s="2">
        <f t="shared" ref="K3460:K3523" si="709">I3460*FARMER_RATE+J3460*TEMP_WORKER_RATE</f>
        <v>42825.243294217566</v>
      </c>
      <c r="L3460" s="2">
        <f t="shared" ref="L3460:L3523" si="710">A3460*PRICE_TOM+B3460*PRICE_CAR+C3460*PRICE_MES</f>
        <v>97064</v>
      </c>
      <c r="M3460" s="2">
        <f t="shared" ref="M3460:M3523" si="711">A3460*FERT_BED_TOM+B3460*FERT_BED_CAR+C3460*FERT_BED_MES</f>
        <v>20240</v>
      </c>
      <c r="N3460" s="6">
        <f t="shared" ref="N3460:N3523" si="712">IF(AND(D3460&lt;=TOTAL_BEDS,J3460&lt;=TEMP_WORKER_MAX*TEMP_WORKER_HRS),1,0)</f>
        <v>1</v>
      </c>
      <c r="O3460" s="2">
        <f t="shared" ref="O3460:O3523" si="713">L3460-M3460-K3460-FIXED_COSTS</f>
        <v>13998.756705782434</v>
      </c>
      <c r="P3460" s="2">
        <f t="shared" ref="P3460:P3523" si="714">IF(N3460=1,O3460,"")</f>
        <v>13998.756705782434</v>
      </c>
    </row>
    <row r="3461" spans="1:16">
      <c r="A3461" s="6">
        <v>5</v>
      </c>
      <c r="B3461" s="6">
        <v>6</v>
      </c>
      <c r="C3461" s="6">
        <v>16</v>
      </c>
      <c r="D3461" s="6">
        <f t="shared" si="702"/>
        <v>27</v>
      </c>
      <c r="E3461" s="5">
        <f t="shared" si="703"/>
        <v>724.72950000000026</v>
      </c>
      <c r="F3461" s="5">
        <f t="shared" si="704"/>
        <v>208.74481527832023</v>
      </c>
      <c r="G3461" s="5">
        <f t="shared" si="705"/>
        <v>878.32047434610013</v>
      </c>
      <c r="H3461" s="5">
        <f t="shared" si="706"/>
        <v>1811.7947896244207</v>
      </c>
      <c r="I3461" s="5">
        <f t="shared" si="707"/>
        <v>720</v>
      </c>
      <c r="J3461" s="5">
        <f t="shared" si="708"/>
        <v>1091.7947896244207</v>
      </c>
      <c r="K3461" s="2">
        <f t="shared" si="709"/>
        <v>43954.770653201747</v>
      </c>
      <c r="L3461" s="2">
        <f t="shared" si="710"/>
        <v>99764</v>
      </c>
      <c r="M3461" s="2">
        <f t="shared" si="711"/>
        <v>21120</v>
      </c>
      <c r="N3461" s="6">
        <f t="shared" si="712"/>
        <v>1</v>
      </c>
      <c r="O3461" s="2">
        <f t="shared" si="713"/>
        <v>14689.229346798253</v>
      </c>
      <c r="P3461" s="2">
        <f t="shared" si="714"/>
        <v>14689.229346798253</v>
      </c>
    </row>
    <row r="3462" spans="1:16">
      <c r="A3462" s="6">
        <v>5</v>
      </c>
      <c r="B3462" s="6">
        <v>6</v>
      </c>
      <c r="C3462" s="6">
        <v>17</v>
      </c>
      <c r="D3462" s="6">
        <f t="shared" si="702"/>
        <v>28</v>
      </c>
      <c r="E3462" s="5">
        <f t="shared" si="703"/>
        <v>724.72950000000026</v>
      </c>
      <c r="F3462" s="5">
        <f t="shared" si="704"/>
        <v>208.74481527832023</v>
      </c>
      <c r="G3462" s="5">
        <f t="shared" si="705"/>
        <v>944.88069779264049</v>
      </c>
      <c r="H3462" s="5">
        <f t="shared" si="706"/>
        <v>1878.3550130709609</v>
      </c>
      <c r="I3462" s="5">
        <f t="shared" si="707"/>
        <v>720</v>
      </c>
      <c r="J3462" s="5">
        <f t="shared" si="708"/>
        <v>1158.3550130709609</v>
      </c>
      <c r="K3462" s="2">
        <f t="shared" si="709"/>
        <v>45110.330088037517</v>
      </c>
      <c r="L3462" s="2">
        <f t="shared" si="710"/>
        <v>102464</v>
      </c>
      <c r="M3462" s="2">
        <f t="shared" si="711"/>
        <v>22000</v>
      </c>
      <c r="N3462" s="6">
        <f t="shared" si="712"/>
        <v>1</v>
      </c>
      <c r="O3462" s="2">
        <f t="shared" si="713"/>
        <v>15353.669911962483</v>
      </c>
      <c r="P3462" s="2">
        <f t="shared" si="714"/>
        <v>15353.669911962483</v>
      </c>
    </row>
    <row r="3463" spans="1:16">
      <c r="A3463" s="6">
        <v>5</v>
      </c>
      <c r="B3463" s="6">
        <v>6</v>
      </c>
      <c r="C3463" s="6">
        <v>18</v>
      </c>
      <c r="D3463" s="6">
        <f t="shared" si="702"/>
        <v>29</v>
      </c>
      <c r="E3463" s="5">
        <f t="shared" si="703"/>
        <v>724.72950000000026</v>
      </c>
      <c r="F3463" s="5">
        <f t="shared" si="704"/>
        <v>208.74481527832023</v>
      </c>
      <c r="G3463" s="5">
        <f t="shared" si="705"/>
        <v>1012.9676892512279</v>
      </c>
      <c r="H3463" s="5">
        <f t="shared" si="706"/>
        <v>1946.4420045295483</v>
      </c>
      <c r="I3463" s="5">
        <f t="shared" si="707"/>
        <v>720</v>
      </c>
      <c r="J3463" s="5">
        <f t="shared" si="708"/>
        <v>1226.4420045295483</v>
      </c>
      <c r="K3463" s="2">
        <f t="shared" si="709"/>
        <v>46292.395911971325</v>
      </c>
      <c r="L3463" s="2">
        <f t="shared" si="710"/>
        <v>105164</v>
      </c>
      <c r="M3463" s="2">
        <f t="shared" si="711"/>
        <v>22880</v>
      </c>
      <c r="N3463" s="6">
        <f t="shared" si="712"/>
        <v>1</v>
      </c>
      <c r="O3463" s="2">
        <f t="shared" si="713"/>
        <v>15991.604088028675</v>
      </c>
      <c r="P3463" s="2">
        <f t="shared" si="714"/>
        <v>15991.604088028675</v>
      </c>
    </row>
    <row r="3464" spans="1:16">
      <c r="A3464" s="6">
        <v>5</v>
      </c>
      <c r="B3464" s="6">
        <v>6</v>
      </c>
      <c r="C3464" s="6">
        <v>19</v>
      </c>
      <c r="D3464" s="6">
        <f t="shared" si="702"/>
        <v>30</v>
      </c>
      <c r="E3464" s="5">
        <f t="shared" si="703"/>
        <v>724.72950000000026</v>
      </c>
      <c r="F3464" s="5">
        <f t="shared" si="704"/>
        <v>208.74481527832023</v>
      </c>
      <c r="G3464" s="5">
        <f t="shared" si="705"/>
        <v>1082.6092178872495</v>
      </c>
      <c r="H3464" s="5">
        <f t="shared" si="706"/>
        <v>2016.0835331655701</v>
      </c>
      <c r="I3464" s="5">
        <f t="shared" si="707"/>
        <v>720</v>
      </c>
      <c r="J3464" s="5">
        <f t="shared" si="708"/>
        <v>1296.0835331655701</v>
      </c>
      <c r="K3464" s="2">
        <f t="shared" si="709"/>
        <v>47501.450228568923</v>
      </c>
      <c r="L3464" s="2">
        <f t="shared" si="710"/>
        <v>107864</v>
      </c>
      <c r="M3464" s="2">
        <f t="shared" si="711"/>
        <v>23760</v>
      </c>
      <c r="N3464" s="6">
        <f t="shared" si="712"/>
        <v>1</v>
      </c>
      <c r="O3464" s="2">
        <f t="shared" si="713"/>
        <v>16602.549771431077</v>
      </c>
      <c r="P3464" s="2">
        <f t="shared" si="714"/>
        <v>16602.549771431077</v>
      </c>
    </row>
    <row r="3465" spans="1:16">
      <c r="A3465" s="6">
        <v>5</v>
      </c>
      <c r="B3465" s="6">
        <v>6</v>
      </c>
      <c r="C3465" s="6">
        <v>20</v>
      </c>
      <c r="D3465" s="6">
        <f t="shared" si="702"/>
        <v>31</v>
      </c>
      <c r="E3465" s="5">
        <f t="shared" si="703"/>
        <v>724.72950000000026</v>
      </c>
      <c r="F3465" s="5">
        <f t="shared" si="704"/>
        <v>208.74481527832023</v>
      </c>
      <c r="G3465" s="5">
        <f t="shared" si="705"/>
        <v>1153.8335085377266</v>
      </c>
      <c r="H3465" s="5">
        <f t="shared" si="706"/>
        <v>2087.3078238160469</v>
      </c>
      <c r="I3465" s="5">
        <f t="shared" si="707"/>
        <v>720</v>
      </c>
      <c r="J3465" s="5">
        <f t="shared" si="708"/>
        <v>1367.3078238160469</v>
      </c>
      <c r="K3465" s="2">
        <f t="shared" si="709"/>
        <v>48737.983052361924</v>
      </c>
      <c r="L3465" s="2">
        <f t="shared" si="710"/>
        <v>110564</v>
      </c>
      <c r="M3465" s="2">
        <f t="shared" si="711"/>
        <v>24640</v>
      </c>
      <c r="N3465" s="6">
        <f t="shared" si="712"/>
        <v>1</v>
      </c>
      <c r="O3465" s="2">
        <f t="shared" si="713"/>
        <v>17186.016947638076</v>
      </c>
      <c r="P3465" s="2">
        <f t="shared" si="714"/>
        <v>17186.016947638076</v>
      </c>
    </row>
    <row r="3466" spans="1:16">
      <c r="A3466" s="6">
        <v>5</v>
      </c>
      <c r="B3466" s="6">
        <v>6</v>
      </c>
      <c r="C3466" s="6">
        <v>21</v>
      </c>
      <c r="D3466" s="6">
        <f t="shared" si="702"/>
        <v>32</v>
      </c>
      <c r="E3466" s="5">
        <f t="shared" si="703"/>
        <v>724.72950000000026</v>
      </c>
      <c r="F3466" s="5">
        <f t="shared" si="704"/>
        <v>208.74481527832023</v>
      </c>
      <c r="G3466" s="5">
        <f t="shared" si="705"/>
        <v>1226.6692487641703</v>
      </c>
      <c r="H3466" s="5">
        <f t="shared" si="706"/>
        <v>2160.1435640424907</v>
      </c>
      <c r="I3466" s="5">
        <f t="shared" si="707"/>
        <v>720</v>
      </c>
      <c r="J3466" s="5">
        <f t="shared" si="708"/>
        <v>1440.1435640424907</v>
      </c>
      <c r="K3466" s="2">
        <f t="shared" si="709"/>
        <v>50002.492431293242</v>
      </c>
      <c r="L3466" s="2">
        <f t="shared" si="710"/>
        <v>113264</v>
      </c>
      <c r="M3466" s="2">
        <f t="shared" si="711"/>
        <v>25520</v>
      </c>
      <c r="N3466" s="6">
        <f t="shared" si="712"/>
        <v>1</v>
      </c>
      <c r="O3466" s="2">
        <f t="shared" si="713"/>
        <v>17741.507568706758</v>
      </c>
      <c r="P3466" s="2">
        <f t="shared" si="714"/>
        <v>17741.507568706758</v>
      </c>
    </row>
    <row r="3467" spans="1:16">
      <c r="A3467" s="6">
        <v>5</v>
      </c>
      <c r="B3467" s="6">
        <v>6</v>
      </c>
      <c r="C3467" s="6">
        <v>22</v>
      </c>
      <c r="D3467" s="6">
        <f t="shared" si="702"/>
        <v>33</v>
      </c>
      <c r="E3467" s="5">
        <f t="shared" si="703"/>
        <v>724.72950000000026</v>
      </c>
      <c r="F3467" s="5">
        <f t="shared" si="704"/>
        <v>208.74481527832023</v>
      </c>
      <c r="G3467" s="5">
        <f t="shared" si="705"/>
        <v>1301.1455960105666</v>
      </c>
      <c r="H3467" s="5">
        <f t="shared" si="706"/>
        <v>2234.6199112888871</v>
      </c>
      <c r="I3467" s="5">
        <f t="shared" si="707"/>
        <v>720</v>
      </c>
      <c r="J3467" s="5">
        <f t="shared" si="708"/>
        <v>1514.6199112888871</v>
      </c>
      <c r="K3467" s="2">
        <f t="shared" si="709"/>
        <v>51295.484570987624</v>
      </c>
      <c r="L3467" s="2">
        <f t="shared" si="710"/>
        <v>115964</v>
      </c>
      <c r="M3467" s="2">
        <f t="shared" si="711"/>
        <v>26400</v>
      </c>
      <c r="N3467" s="6">
        <f t="shared" si="712"/>
        <v>1</v>
      </c>
      <c r="O3467" s="2">
        <f t="shared" si="713"/>
        <v>18268.515429012376</v>
      </c>
      <c r="P3467" s="2">
        <f t="shared" si="714"/>
        <v>18268.515429012376</v>
      </c>
    </row>
    <row r="3468" spans="1:16">
      <c r="A3468" s="6">
        <v>5</v>
      </c>
      <c r="B3468" s="6">
        <v>6</v>
      </c>
      <c r="C3468" s="6">
        <v>23</v>
      </c>
      <c r="D3468" s="6">
        <f t="shared" si="702"/>
        <v>34</v>
      </c>
      <c r="E3468" s="5">
        <f t="shared" si="703"/>
        <v>724.72950000000026</v>
      </c>
      <c r="F3468" s="5">
        <f t="shared" si="704"/>
        <v>208.74481527832023</v>
      </c>
      <c r="G3468" s="5">
        <f t="shared" si="705"/>
        <v>1377.292184868003</v>
      </c>
      <c r="H3468" s="5">
        <f t="shared" si="706"/>
        <v>2310.7665001463238</v>
      </c>
      <c r="I3468" s="5">
        <f t="shared" si="707"/>
        <v>720</v>
      </c>
      <c r="J3468" s="5">
        <f t="shared" si="708"/>
        <v>1590.7665001463238</v>
      </c>
      <c r="K3468" s="2">
        <f t="shared" si="709"/>
        <v>52617.473960873671</v>
      </c>
      <c r="L3468" s="2">
        <f t="shared" si="710"/>
        <v>118664</v>
      </c>
      <c r="M3468" s="2">
        <f t="shared" si="711"/>
        <v>27280</v>
      </c>
      <c r="N3468" s="6">
        <f t="shared" si="712"/>
        <v>1</v>
      </c>
      <c r="O3468" s="2">
        <f t="shared" si="713"/>
        <v>18766.526039126329</v>
      </c>
      <c r="P3468" s="2">
        <f t="shared" si="714"/>
        <v>18766.526039126329</v>
      </c>
    </row>
    <row r="3469" spans="1:16">
      <c r="A3469" s="6">
        <v>5</v>
      </c>
      <c r="B3469" s="6">
        <v>6</v>
      </c>
      <c r="C3469" s="6">
        <v>24</v>
      </c>
      <c r="D3469" s="6">
        <f t="shared" si="702"/>
        <v>35</v>
      </c>
      <c r="E3469" s="5">
        <f t="shared" si="703"/>
        <v>724.72950000000026</v>
      </c>
      <c r="F3469" s="5">
        <f t="shared" si="704"/>
        <v>208.74481527832023</v>
      </c>
      <c r="G3469" s="5">
        <f t="shared" si="705"/>
        <v>1455.1391344474989</v>
      </c>
      <c r="H3469" s="5">
        <f t="shared" si="706"/>
        <v>2388.6134497258195</v>
      </c>
      <c r="I3469" s="5">
        <f t="shared" si="707"/>
        <v>720</v>
      </c>
      <c r="J3469" s="5">
        <f t="shared" si="708"/>
        <v>1668.6134497258195</v>
      </c>
      <c r="K3469" s="2">
        <f t="shared" si="709"/>
        <v>53968.983502184361</v>
      </c>
      <c r="L3469" s="2">
        <f t="shared" si="710"/>
        <v>121364</v>
      </c>
      <c r="M3469" s="2">
        <f t="shared" si="711"/>
        <v>28160</v>
      </c>
      <c r="N3469" s="6">
        <f t="shared" si="712"/>
        <v>1</v>
      </c>
      <c r="O3469" s="2">
        <f t="shared" si="713"/>
        <v>19235.016497815639</v>
      </c>
      <c r="P3469" s="2">
        <f t="shared" si="714"/>
        <v>19235.016497815639</v>
      </c>
    </row>
    <row r="3470" spans="1:16">
      <c r="A3470" s="6">
        <v>5</v>
      </c>
      <c r="B3470" s="6">
        <v>6</v>
      </c>
      <c r="C3470" s="6">
        <v>25</v>
      </c>
      <c r="D3470" s="6">
        <f t="shared" si="702"/>
        <v>36</v>
      </c>
      <c r="E3470" s="5">
        <f t="shared" si="703"/>
        <v>724.72950000000026</v>
      </c>
      <c r="F3470" s="5">
        <f t="shared" si="704"/>
        <v>208.74481527832023</v>
      </c>
      <c r="G3470" s="5">
        <f t="shared" si="705"/>
        <v>1534.7170558625965</v>
      </c>
      <c r="H3470" s="5">
        <f t="shared" si="706"/>
        <v>2468.191371140917</v>
      </c>
      <c r="I3470" s="5">
        <f t="shared" si="707"/>
        <v>720</v>
      </c>
      <c r="J3470" s="5">
        <f t="shared" si="708"/>
        <v>1748.191371140917</v>
      </c>
      <c r="K3470" s="2">
        <f t="shared" si="709"/>
        <v>55350.544637863146</v>
      </c>
      <c r="L3470" s="2">
        <f t="shared" si="710"/>
        <v>124064</v>
      </c>
      <c r="M3470" s="2">
        <f t="shared" si="711"/>
        <v>29040</v>
      </c>
      <c r="N3470" s="6">
        <f t="shared" si="712"/>
        <v>1</v>
      </c>
      <c r="O3470" s="2">
        <f t="shared" si="713"/>
        <v>19673.455362136854</v>
      </c>
      <c r="P3470" s="2">
        <f t="shared" si="714"/>
        <v>19673.455362136854</v>
      </c>
    </row>
    <row r="3471" spans="1:16">
      <c r="A3471" s="6">
        <v>5</v>
      </c>
      <c r="B3471" s="6">
        <v>6</v>
      </c>
      <c r="C3471" s="6">
        <v>26</v>
      </c>
      <c r="D3471" s="6">
        <f t="shared" si="702"/>
        <v>37</v>
      </c>
      <c r="E3471" s="5">
        <f t="shared" si="703"/>
        <v>724.72950000000026</v>
      </c>
      <c r="F3471" s="5">
        <f t="shared" si="704"/>
        <v>208.74481527832023</v>
      </c>
      <c r="G3471" s="5">
        <f t="shared" si="705"/>
        <v>1616.0570598233144</v>
      </c>
      <c r="H3471" s="5">
        <f t="shared" si="706"/>
        <v>2549.5313751016347</v>
      </c>
      <c r="I3471" s="5">
        <f t="shared" si="707"/>
        <v>720</v>
      </c>
      <c r="J3471" s="5">
        <f t="shared" si="708"/>
        <v>1829.5313751016347</v>
      </c>
      <c r="K3471" s="2">
        <f t="shared" si="709"/>
        <v>56762.697484403383</v>
      </c>
      <c r="L3471" s="2">
        <f t="shared" si="710"/>
        <v>126764</v>
      </c>
      <c r="M3471" s="2">
        <f t="shared" si="711"/>
        <v>29920</v>
      </c>
      <c r="N3471" s="6">
        <f t="shared" si="712"/>
        <v>1</v>
      </c>
      <c r="O3471" s="2">
        <f t="shared" si="713"/>
        <v>20081.302515596617</v>
      </c>
      <c r="P3471" s="2">
        <f t="shared" si="714"/>
        <v>20081.302515596617</v>
      </c>
    </row>
    <row r="3472" spans="1:16">
      <c r="A3472" s="6">
        <v>5</v>
      </c>
      <c r="B3472" s="6">
        <v>6</v>
      </c>
      <c r="C3472" s="6">
        <v>27</v>
      </c>
      <c r="D3472" s="6">
        <f t="shared" si="702"/>
        <v>38</v>
      </c>
      <c r="E3472" s="5">
        <f t="shared" si="703"/>
        <v>724.72950000000026</v>
      </c>
      <c r="F3472" s="5">
        <f t="shared" si="704"/>
        <v>208.74481527832023</v>
      </c>
      <c r="G3472" s="5">
        <f t="shared" si="705"/>
        <v>1699.1907643430709</v>
      </c>
      <c r="H3472" s="5">
        <f t="shared" si="706"/>
        <v>2632.6650796213917</v>
      </c>
      <c r="I3472" s="5">
        <f t="shared" si="707"/>
        <v>720</v>
      </c>
      <c r="J3472" s="5">
        <f t="shared" si="708"/>
        <v>1912.6650796213917</v>
      </c>
      <c r="K3472" s="2">
        <f t="shared" si="709"/>
        <v>58205.990965649158</v>
      </c>
      <c r="L3472" s="2">
        <f t="shared" si="710"/>
        <v>129464</v>
      </c>
      <c r="M3472" s="2">
        <f t="shared" si="711"/>
        <v>30800</v>
      </c>
      <c r="N3472" s="6">
        <f t="shared" si="712"/>
        <v>1</v>
      </c>
      <c r="O3472" s="2">
        <f t="shared" si="713"/>
        <v>20458.009034350842</v>
      </c>
      <c r="P3472" s="2">
        <f t="shared" si="714"/>
        <v>20458.009034350842</v>
      </c>
    </row>
    <row r="3473" spans="1:16">
      <c r="A3473" s="6">
        <v>5</v>
      </c>
      <c r="B3473" s="6">
        <v>6</v>
      </c>
      <c r="C3473" s="6">
        <v>28</v>
      </c>
      <c r="D3473" s="6">
        <f t="shared" si="702"/>
        <v>39</v>
      </c>
      <c r="E3473" s="5">
        <f t="shared" si="703"/>
        <v>724.72950000000026</v>
      </c>
      <c r="F3473" s="5">
        <f t="shared" si="704"/>
        <v>208.74481527832023</v>
      </c>
      <c r="G3473" s="5">
        <f t="shared" si="705"/>
        <v>1784.1503025602246</v>
      </c>
      <c r="H3473" s="5">
        <f t="shared" si="706"/>
        <v>2717.6246178385454</v>
      </c>
      <c r="I3473" s="5">
        <f t="shared" si="707"/>
        <v>720</v>
      </c>
      <c r="J3473" s="5">
        <f t="shared" si="708"/>
        <v>1997.6246178385454</v>
      </c>
      <c r="K3473" s="2">
        <f t="shared" si="709"/>
        <v>59680.982948585857</v>
      </c>
      <c r="L3473" s="2">
        <f t="shared" si="710"/>
        <v>132164</v>
      </c>
      <c r="M3473" s="2">
        <f t="shared" si="711"/>
        <v>31680</v>
      </c>
      <c r="N3473" s="6">
        <f t="shared" si="712"/>
        <v>1</v>
      </c>
      <c r="O3473" s="2">
        <f t="shared" si="713"/>
        <v>20803.017051414143</v>
      </c>
      <c r="P3473" s="2">
        <f t="shared" si="714"/>
        <v>20803.017051414143</v>
      </c>
    </row>
    <row r="3474" spans="1:16">
      <c r="A3474" s="6">
        <v>5</v>
      </c>
      <c r="B3474" s="6">
        <v>6</v>
      </c>
      <c r="C3474" s="6">
        <v>29</v>
      </c>
      <c r="D3474" s="6">
        <f t="shared" si="702"/>
        <v>40</v>
      </c>
      <c r="E3474" s="5">
        <f t="shared" si="703"/>
        <v>724.72950000000026</v>
      </c>
      <c r="F3474" s="5">
        <f t="shared" si="704"/>
        <v>208.74481527832023</v>
      </c>
      <c r="G3474" s="5">
        <f t="shared" si="705"/>
        <v>1870.9683306758782</v>
      </c>
      <c r="H3474" s="5">
        <f t="shared" si="706"/>
        <v>2804.4426459541987</v>
      </c>
      <c r="I3474" s="5">
        <f t="shared" si="707"/>
        <v>720</v>
      </c>
      <c r="J3474" s="5">
        <f t="shared" si="708"/>
        <v>2084.4426459541987</v>
      </c>
      <c r="K3474" s="2">
        <f t="shared" si="709"/>
        <v>61188.240381149284</v>
      </c>
      <c r="L3474" s="2">
        <f t="shared" si="710"/>
        <v>134864</v>
      </c>
      <c r="M3474" s="2">
        <f t="shared" si="711"/>
        <v>32560</v>
      </c>
      <c r="N3474" s="6">
        <f t="shared" si="712"/>
        <v>1</v>
      </c>
      <c r="O3474" s="2">
        <f t="shared" si="713"/>
        <v>21115.759618850716</v>
      </c>
      <c r="P3474" s="2">
        <f t="shared" si="714"/>
        <v>21115.759618850716</v>
      </c>
    </row>
    <row r="3475" spans="1:16">
      <c r="A3475" s="6">
        <v>5</v>
      </c>
      <c r="B3475" s="6">
        <v>6</v>
      </c>
      <c r="C3475" s="6">
        <v>30</v>
      </c>
      <c r="D3475" s="6">
        <f t="shared" si="702"/>
        <v>41</v>
      </c>
      <c r="E3475" s="5">
        <f t="shared" si="703"/>
        <v>724.72950000000026</v>
      </c>
      <c r="F3475" s="5">
        <f t="shared" si="704"/>
        <v>208.74481527832023</v>
      </c>
      <c r="G3475" s="5">
        <f t="shared" si="705"/>
        <v>1959.6780360096488</v>
      </c>
      <c r="H3475" s="5">
        <f t="shared" si="706"/>
        <v>2893.1523512879694</v>
      </c>
      <c r="I3475" s="5">
        <f t="shared" si="707"/>
        <v>720</v>
      </c>
      <c r="J3475" s="5">
        <f t="shared" si="708"/>
        <v>2173.1523512879694</v>
      </c>
      <c r="K3475" s="2">
        <f t="shared" si="709"/>
        <v>62728.339432082801</v>
      </c>
      <c r="L3475" s="2">
        <f t="shared" si="710"/>
        <v>137564</v>
      </c>
      <c r="M3475" s="2">
        <f t="shared" si="711"/>
        <v>33440</v>
      </c>
      <c r="N3475" s="6">
        <f t="shared" si="712"/>
        <v>1</v>
      </c>
      <c r="O3475" s="2">
        <f t="shared" si="713"/>
        <v>21395.660567917199</v>
      </c>
      <c r="P3475" s="2">
        <f t="shared" si="714"/>
        <v>21395.660567917199</v>
      </c>
    </row>
    <row r="3476" spans="1:16">
      <c r="A3476" s="6">
        <v>5</v>
      </c>
      <c r="B3476" s="6">
        <v>7</v>
      </c>
      <c r="C3476" s="6">
        <v>0</v>
      </c>
      <c r="D3476" s="6">
        <f t="shared" si="702"/>
        <v>12</v>
      </c>
      <c r="E3476" s="5">
        <f t="shared" si="703"/>
        <v>724.72950000000026</v>
      </c>
      <c r="F3476" s="5">
        <f t="shared" si="704"/>
        <v>249.62400827032465</v>
      </c>
      <c r="G3476" s="5">
        <f t="shared" si="705"/>
        <v>0</v>
      </c>
      <c r="H3476" s="5">
        <f t="shared" si="706"/>
        <v>974.35350827032494</v>
      </c>
      <c r="I3476" s="5">
        <f t="shared" si="707"/>
        <v>720</v>
      </c>
      <c r="J3476" s="5">
        <f t="shared" si="708"/>
        <v>254.35350827032494</v>
      </c>
      <c r="K3476" s="2">
        <f t="shared" si="709"/>
        <v>29415.85951858203</v>
      </c>
      <c r="L3476" s="2">
        <f t="shared" si="710"/>
        <v>58658</v>
      </c>
      <c r="M3476" s="2">
        <f t="shared" si="711"/>
        <v>7480</v>
      </c>
      <c r="N3476" s="6">
        <f t="shared" si="712"/>
        <v>1</v>
      </c>
      <c r="O3476" s="2">
        <f t="shared" si="713"/>
        <v>1762.1404814179696</v>
      </c>
      <c r="P3476" s="2">
        <f t="shared" si="714"/>
        <v>1762.1404814179696</v>
      </c>
    </row>
    <row r="3477" spans="1:16">
      <c r="A3477" s="6">
        <v>5</v>
      </c>
      <c r="B3477" s="6">
        <v>7</v>
      </c>
      <c r="C3477" s="6">
        <v>1</v>
      </c>
      <c r="D3477" s="6">
        <f t="shared" si="702"/>
        <v>13</v>
      </c>
      <c r="E3477" s="5">
        <f t="shared" si="703"/>
        <v>724.72950000000026</v>
      </c>
      <c r="F3477" s="5">
        <f t="shared" si="704"/>
        <v>249.62400827032465</v>
      </c>
      <c r="G3477" s="5">
        <f t="shared" si="705"/>
        <v>45.5625</v>
      </c>
      <c r="H3477" s="5">
        <f t="shared" si="706"/>
        <v>1019.9160082703249</v>
      </c>
      <c r="I3477" s="5">
        <f t="shared" si="707"/>
        <v>720</v>
      </c>
      <c r="J3477" s="5">
        <f t="shared" si="708"/>
        <v>299.91600827032494</v>
      </c>
      <c r="K3477" s="2">
        <f t="shared" si="709"/>
        <v>30206.87514358203</v>
      </c>
      <c r="L3477" s="2">
        <f t="shared" si="710"/>
        <v>61358</v>
      </c>
      <c r="M3477" s="2">
        <f t="shared" si="711"/>
        <v>8360</v>
      </c>
      <c r="N3477" s="6">
        <f t="shared" si="712"/>
        <v>1</v>
      </c>
      <c r="O3477" s="2">
        <f t="shared" si="713"/>
        <v>2791.1248564179696</v>
      </c>
      <c r="P3477" s="2">
        <f t="shared" si="714"/>
        <v>2791.1248564179696</v>
      </c>
    </row>
    <row r="3478" spans="1:16">
      <c r="A3478" s="6">
        <v>5</v>
      </c>
      <c r="B3478" s="6">
        <v>7</v>
      </c>
      <c r="C3478" s="6">
        <v>2</v>
      </c>
      <c r="D3478" s="6">
        <f t="shared" si="702"/>
        <v>14</v>
      </c>
      <c r="E3478" s="5">
        <f t="shared" si="703"/>
        <v>724.72950000000026</v>
      </c>
      <c r="F3478" s="5">
        <f t="shared" si="704"/>
        <v>249.62400827032465</v>
      </c>
      <c r="G3478" s="5">
        <f t="shared" si="705"/>
        <v>92.264062499999994</v>
      </c>
      <c r="H3478" s="5">
        <f t="shared" si="706"/>
        <v>1066.6175707703248</v>
      </c>
      <c r="I3478" s="5">
        <f t="shared" si="707"/>
        <v>720</v>
      </c>
      <c r="J3478" s="5">
        <f t="shared" si="708"/>
        <v>346.61757077032485</v>
      </c>
      <c r="K3478" s="2">
        <f t="shared" si="709"/>
        <v>31017.66615920703</v>
      </c>
      <c r="L3478" s="2">
        <f t="shared" si="710"/>
        <v>64058</v>
      </c>
      <c r="M3478" s="2">
        <f t="shared" si="711"/>
        <v>9240</v>
      </c>
      <c r="N3478" s="6">
        <f t="shared" si="712"/>
        <v>1</v>
      </c>
      <c r="O3478" s="2">
        <f t="shared" si="713"/>
        <v>3800.3338407929696</v>
      </c>
      <c r="P3478" s="2">
        <f t="shared" si="714"/>
        <v>3800.3338407929696</v>
      </c>
    </row>
    <row r="3479" spans="1:16">
      <c r="A3479" s="6">
        <v>5</v>
      </c>
      <c r="B3479" s="6">
        <v>7</v>
      </c>
      <c r="C3479" s="6">
        <v>3</v>
      </c>
      <c r="D3479" s="6">
        <f t="shared" si="702"/>
        <v>15</v>
      </c>
      <c r="E3479" s="5">
        <f t="shared" si="703"/>
        <v>724.72950000000026</v>
      </c>
      <c r="F3479" s="5">
        <f t="shared" si="704"/>
        <v>249.62400827032465</v>
      </c>
      <c r="G3479" s="5">
        <f t="shared" si="705"/>
        <v>140.12604492187498</v>
      </c>
      <c r="H3479" s="5">
        <f t="shared" si="706"/>
        <v>1114.4795531922</v>
      </c>
      <c r="I3479" s="5">
        <f t="shared" si="707"/>
        <v>720</v>
      </c>
      <c r="J3479" s="5">
        <f t="shared" si="708"/>
        <v>394.4795531922</v>
      </c>
      <c r="K3479" s="2">
        <f t="shared" si="709"/>
        <v>31848.603354031249</v>
      </c>
      <c r="L3479" s="2">
        <f t="shared" si="710"/>
        <v>66758</v>
      </c>
      <c r="M3479" s="2">
        <f t="shared" si="711"/>
        <v>10120</v>
      </c>
      <c r="N3479" s="6">
        <f t="shared" si="712"/>
        <v>1</v>
      </c>
      <c r="O3479" s="2">
        <f t="shared" si="713"/>
        <v>4789.3966459687508</v>
      </c>
      <c r="P3479" s="2">
        <f t="shared" si="714"/>
        <v>4789.3966459687508</v>
      </c>
    </row>
    <row r="3480" spans="1:16">
      <c r="A3480" s="6">
        <v>5</v>
      </c>
      <c r="B3480" s="6">
        <v>7</v>
      </c>
      <c r="C3480" s="6">
        <v>4</v>
      </c>
      <c r="D3480" s="6">
        <f t="shared" si="702"/>
        <v>16</v>
      </c>
      <c r="E3480" s="5">
        <f t="shared" si="703"/>
        <v>724.72950000000026</v>
      </c>
      <c r="F3480" s="5">
        <f t="shared" si="704"/>
        <v>249.62400827032465</v>
      </c>
      <c r="G3480" s="5">
        <f t="shared" si="705"/>
        <v>189.17016064453125</v>
      </c>
      <c r="H3480" s="5">
        <f t="shared" si="706"/>
        <v>1163.5236689148562</v>
      </c>
      <c r="I3480" s="5">
        <f t="shared" si="707"/>
        <v>720</v>
      </c>
      <c r="J3480" s="5">
        <f t="shared" si="708"/>
        <v>443.52366891485622</v>
      </c>
      <c r="K3480" s="2">
        <f t="shared" si="709"/>
        <v>32700.063696438476</v>
      </c>
      <c r="L3480" s="2">
        <f t="shared" si="710"/>
        <v>69458</v>
      </c>
      <c r="M3480" s="2">
        <f t="shared" si="711"/>
        <v>11000</v>
      </c>
      <c r="N3480" s="6">
        <f t="shared" si="712"/>
        <v>1</v>
      </c>
      <c r="O3480" s="2">
        <f t="shared" si="713"/>
        <v>5757.9363035615243</v>
      </c>
      <c r="P3480" s="2">
        <f t="shared" si="714"/>
        <v>5757.9363035615243</v>
      </c>
    </row>
    <row r="3481" spans="1:16">
      <c r="A3481" s="6">
        <v>5</v>
      </c>
      <c r="B3481" s="6">
        <v>7</v>
      </c>
      <c r="C3481" s="6">
        <v>5</v>
      </c>
      <c r="D3481" s="6">
        <f t="shared" si="702"/>
        <v>17</v>
      </c>
      <c r="E3481" s="5">
        <f t="shared" si="703"/>
        <v>724.72950000000026</v>
      </c>
      <c r="F3481" s="5">
        <f t="shared" si="704"/>
        <v>249.62400827032465</v>
      </c>
      <c r="G3481" s="5">
        <f t="shared" si="705"/>
        <v>239.41848456573481</v>
      </c>
      <c r="H3481" s="5">
        <f t="shared" si="706"/>
        <v>1213.7719928360598</v>
      </c>
      <c r="I3481" s="5">
        <f t="shared" si="707"/>
        <v>720</v>
      </c>
      <c r="J3481" s="5">
        <f t="shared" si="708"/>
        <v>493.77199283605978</v>
      </c>
      <c r="K3481" s="2">
        <f t="shared" si="709"/>
        <v>33572.430431181594</v>
      </c>
      <c r="L3481" s="2">
        <f t="shared" si="710"/>
        <v>72158</v>
      </c>
      <c r="M3481" s="2">
        <f t="shared" si="711"/>
        <v>11880</v>
      </c>
      <c r="N3481" s="6">
        <f t="shared" si="712"/>
        <v>1</v>
      </c>
      <c r="O3481" s="2">
        <f t="shared" si="713"/>
        <v>6705.569568818406</v>
      </c>
      <c r="P3481" s="2">
        <f t="shared" si="714"/>
        <v>6705.569568818406</v>
      </c>
    </row>
    <row r="3482" spans="1:16">
      <c r="A3482" s="6">
        <v>5</v>
      </c>
      <c r="B3482" s="6">
        <v>7</v>
      </c>
      <c r="C3482" s="6">
        <v>6</v>
      </c>
      <c r="D3482" s="6">
        <f t="shared" si="702"/>
        <v>18</v>
      </c>
      <c r="E3482" s="5">
        <f t="shared" si="703"/>
        <v>724.72950000000026</v>
      </c>
      <c r="F3482" s="5">
        <f t="shared" si="704"/>
        <v>249.62400827032465</v>
      </c>
      <c r="G3482" s="5">
        <f t="shared" si="705"/>
        <v>290.89345874736784</v>
      </c>
      <c r="H3482" s="5">
        <f t="shared" si="706"/>
        <v>1265.2469670176929</v>
      </c>
      <c r="I3482" s="5">
        <f t="shared" si="707"/>
        <v>720</v>
      </c>
      <c r="J3482" s="5">
        <f t="shared" si="708"/>
        <v>545.2469670176929</v>
      </c>
      <c r="K3482" s="2">
        <f t="shared" si="709"/>
        <v>34466.093177390503</v>
      </c>
      <c r="L3482" s="2">
        <f t="shared" si="710"/>
        <v>74858</v>
      </c>
      <c r="M3482" s="2">
        <f t="shared" si="711"/>
        <v>12760</v>
      </c>
      <c r="N3482" s="6">
        <f t="shared" si="712"/>
        <v>1</v>
      </c>
      <c r="O3482" s="2">
        <f t="shared" si="713"/>
        <v>7631.9068226094969</v>
      </c>
      <c r="P3482" s="2">
        <f t="shared" si="714"/>
        <v>7631.9068226094969</v>
      </c>
    </row>
    <row r="3483" spans="1:16">
      <c r="A3483" s="6">
        <v>5</v>
      </c>
      <c r="B3483" s="6">
        <v>7</v>
      </c>
      <c r="C3483" s="6">
        <v>7</v>
      </c>
      <c r="D3483" s="6">
        <f t="shared" si="702"/>
        <v>19</v>
      </c>
      <c r="E3483" s="5">
        <f t="shared" si="703"/>
        <v>724.72950000000026</v>
      </c>
      <c r="F3483" s="5">
        <f t="shared" si="704"/>
        <v>249.62400827032465</v>
      </c>
      <c r="G3483" s="5">
        <f t="shared" si="705"/>
        <v>343.61789814532818</v>
      </c>
      <c r="H3483" s="5">
        <f t="shared" si="706"/>
        <v>1317.9714064156531</v>
      </c>
      <c r="I3483" s="5">
        <f t="shared" si="707"/>
        <v>720</v>
      </c>
      <c r="J3483" s="5">
        <f t="shared" si="708"/>
        <v>597.97140641565306</v>
      </c>
      <c r="K3483" s="2">
        <f t="shared" si="709"/>
        <v>35381.448028049534</v>
      </c>
      <c r="L3483" s="2">
        <f t="shared" si="710"/>
        <v>77558</v>
      </c>
      <c r="M3483" s="2">
        <f t="shared" si="711"/>
        <v>13640</v>
      </c>
      <c r="N3483" s="6">
        <f t="shared" si="712"/>
        <v>1</v>
      </c>
      <c r="O3483" s="2">
        <f t="shared" si="713"/>
        <v>8536.5519719504664</v>
      </c>
      <c r="P3483" s="2">
        <f t="shared" si="714"/>
        <v>8536.5519719504664</v>
      </c>
    </row>
    <row r="3484" spans="1:16">
      <c r="A3484" s="6">
        <v>5</v>
      </c>
      <c r="B3484" s="6">
        <v>7</v>
      </c>
      <c r="C3484" s="6">
        <v>8</v>
      </c>
      <c r="D3484" s="6">
        <f t="shared" si="702"/>
        <v>20</v>
      </c>
      <c r="E3484" s="5">
        <f t="shared" si="703"/>
        <v>724.72950000000026</v>
      </c>
      <c r="F3484" s="5">
        <f t="shared" si="704"/>
        <v>249.62400827032465</v>
      </c>
      <c r="G3484" s="5">
        <f t="shared" si="705"/>
        <v>397.61499642530839</v>
      </c>
      <c r="H3484" s="5">
        <f t="shared" si="706"/>
        <v>1371.9685046956333</v>
      </c>
      <c r="I3484" s="5">
        <f t="shared" si="707"/>
        <v>720</v>
      </c>
      <c r="J3484" s="5">
        <f t="shared" si="708"/>
        <v>651.96850469563333</v>
      </c>
      <c r="K3484" s="2">
        <f t="shared" si="709"/>
        <v>36318.897650965853</v>
      </c>
      <c r="L3484" s="2">
        <f t="shared" si="710"/>
        <v>80258</v>
      </c>
      <c r="M3484" s="2">
        <f t="shared" si="711"/>
        <v>14520</v>
      </c>
      <c r="N3484" s="6">
        <f t="shared" si="712"/>
        <v>1</v>
      </c>
      <c r="O3484" s="2">
        <f t="shared" si="713"/>
        <v>9419.1023490341468</v>
      </c>
      <c r="P3484" s="2">
        <f t="shared" si="714"/>
        <v>9419.1023490341468</v>
      </c>
    </row>
    <row r="3485" spans="1:16">
      <c r="A3485" s="6">
        <v>5</v>
      </c>
      <c r="B3485" s="6">
        <v>7</v>
      </c>
      <c r="C3485" s="6">
        <v>9</v>
      </c>
      <c r="D3485" s="6">
        <f t="shared" si="702"/>
        <v>21</v>
      </c>
      <c r="E3485" s="5">
        <f t="shared" si="703"/>
        <v>724.72950000000026</v>
      </c>
      <c r="F3485" s="5">
        <f t="shared" si="704"/>
        <v>249.62400827032465</v>
      </c>
      <c r="G3485" s="5">
        <f t="shared" si="705"/>
        <v>452.90833186570285</v>
      </c>
      <c r="H3485" s="5">
        <f t="shared" si="706"/>
        <v>1427.2618401360278</v>
      </c>
      <c r="I3485" s="5">
        <f t="shared" si="707"/>
        <v>720</v>
      </c>
      <c r="J3485" s="5">
        <f t="shared" si="708"/>
        <v>707.26184013602779</v>
      </c>
      <c r="K3485" s="2">
        <f t="shared" si="709"/>
        <v>37278.851391250486</v>
      </c>
      <c r="L3485" s="2">
        <f t="shared" si="710"/>
        <v>82958</v>
      </c>
      <c r="M3485" s="2">
        <f t="shared" si="711"/>
        <v>15400</v>
      </c>
      <c r="N3485" s="6">
        <f t="shared" si="712"/>
        <v>1</v>
      </c>
      <c r="O3485" s="2">
        <f t="shared" si="713"/>
        <v>10279.148608749514</v>
      </c>
      <c r="P3485" s="2">
        <f t="shared" si="714"/>
        <v>10279.148608749514</v>
      </c>
    </row>
    <row r="3486" spans="1:16">
      <c r="A3486" s="6">
        <v>5</v>
      </c>
      <c r="B3486" s="6">
        <v>7</v>
      </c>
      <c r="C3486" s="6">
        <v>10</v>
      </c>
      <c r="D3486" s="6">
        <f t="shared" si="702"/>
        <v>22</v>
      </c>
      <c r="E3486" s="5">
        <f t="shared" si="703"/>
        <v>724.72950000000026</v>
      </c>
      <c r="F3486" s="5">
        <f t="shared" si="704"/>
        <v>249.62400827032465</v>
      </c>
      <c r="G3486" s="5">
        <f t="shared" si="705"/>
        <v>509.52187334891573</v>
      </c>
      <c r="H3486" s="5">
        <f t="shared" si="706"/>
        <v>1483.8753816192407</v>
      </c>
      <c r="I3486" s="5">
        <f t="shared" si="707"/>
        <v>720</v>
      </c>
      <c r="J3486" s="5">
        <f t="shared" si="708"/>
        <v>763.87538161924067</v>
      </c>
      <c r="K3486" s="2">
        <f t="shared" si="709"/>
        <v>38261.725375334041</v>
      </c>
      <c r="L3486" s="2">
        <f t="shared" si="710"/>
        <v>85658</v>
      </c>
      <c r="M3486" s="2">
        <f t="shared" si="711"/>
        <v>16280</v>
      </c>
      <c r="N3486" s="6">
        <f t="shared" si="712"/>
        <v>1</v>
      </c>
      <c r="O3486" s="2">
        <f t="shared" si="713"/>
        <v>11116.274624665959</v>
      </c>
      <c r="P3486" s="2">
        <f t="shared" si="714"/>
        <v>11116.274624665959</v>
      </c>
    </row>
    <row r="3487" spans="1:16">
      <c r="A3487" s="6">
        <v>5</v>
      </c>
      <c r="B3487" s="6">
        <v>7</v>
      </c>
      <c r="C3487" s="6">
        <v>11</v>
      </c>
      <c r="D3487" s="6">
        <f t="shared" si="702"/>
        <v>23</v>
      </c>
      <c r="E3487" s="5">
        <f t="shared" si="703"/>
        <v>724.72950000000026</v>
      </c>
      <c r="F3487" s="5">
        <f t="shared" si="704"/>
        <v>249.62400827032465</v>
      </c>
      <c r="G3487" s="5">
        <f t="shared" si="705"/>
        <v>567.47998644235474</v>
      </c>
      <c r="H3487" s="5">
        <f t="shared" si="706"/>
        <v>1541.8334947126796</v>
      </c>
      <c r="I3487" s="5">
        <f t="shared" si="707"/>
        <v>720</v>
      </c>
      <c r="J3487" s="5">
        <f t="shared" si="708"/>
        <v>821.83349471267957</v>
      </c>
      <c r="K3487" s="2">
        <f t="shared" si="709"/>
        <v>39267.942616539578</v>
      </c>
      <c r="L3487" s="2">
        <f t="shared" si="710"/>
        <v>88358</v>
      </c>
      <c r="M3487" s="2">
        <f t="shared" si="711"/>
        <v>17160</v>
      </c>
      <c r="N3487" s="6">
        <f t="shared" si="712"/>
        <v>1</v>
      </c>
      <c r="O3487" s="2">
        <f t="shared" si="713"/>
        <v>11930.057383460422</v>
      </c>
      <c r="P3487" s="2">
        <f t="shared" si="714"/>
        <v>11930.057383460422</v>
      </c>
    </row>
    <row r="3488" spans="1:16">
      <c r="A3488" s="6">
        <v>5</v>
      </c>
      <c r="B3488" s="6">
        <v>7</v>
      </c>
      <c r="C3488" s="6">
        <v>12</v>
      </c>
      <c r="D3488" s="6">
        <f t="shared" si="702"/>
        <v>24</v>
      </c>
      <c r="E3488" s="5">
        <f t="shared" si="703"/>
        <v>724.72950000000026</v>
      </c>
      <c r="F3488" s="5">
        <f t="shared" si="704"/>
        <v>249.62400827032465</v>
      </c>
      <c r="G3488" s="5">
        <f t="shared" si="705"/>
        <v>626.80743957041921</v>
      </c>
      <c r="H3488" s="5">
        <f t="shared" si="706"/>
        <v>1601.160947840744</v>
      </c>
      <c r="I3488" s="5">
        <f t="shared" si="707"/>
        <v>720</v>
      </c>
      <c r="J3488" s="5">
        <f t="shared" si="708"/>
        <v>881.16094784074403</v>
      </c>
      <c r="K3488" s="2">
        <f t="shared" si="709"/>
        <v>40297.933122235139</v>
      </c>
      <c r="L3488" s="2">
        <f t="shared" si="710"/>
        <v>91058</v>
      </c>
      <c r="M3488" s="2">
        <f t="shared" si="711"/>
        <v>18040</v>
      </c>
      <c r="N3488" s="6">
        <f t="shared" si="712"/>
        <v>1</v>
      </c>
      <c r="O3488" s="2">
        <f t="shared" si="713"/>
        <v>12720.066877764861</v>
      </c>
      <c r="P3488" s="2">
        <f t="shared" si="714"/>
        <v>12720.066877764861</v>
      </c>
    </row>
    <row r="3489" spans="1:16">
      <c r="A3489" s="6">
        <v>5</v>
      </c>
      <c r="B3489" s="6">
        <v>7</v>
      </c>
      <c r="C3489" s="6">
        <v>13</v>
      </c>
      <c r="D3489" s="6">
        <f t="shared" si="702"/>
        <v>25</v>
      </c>
      <c r="E3489" s="5">
        <f t="shared" si="703"/>
        <v>724.72950000000026</v>
      </c>
      <c r="F3489" s="5">
        <f t="shared" si="704"/>
        <v>249.62400827032465</v>
      </c>
      <c r="G3489" s="5">
        <f t="shared" si="705"/>
        <v>687.52941027880343</v>
      </c>
      <c r="H3489" s="5">
        <f t="shared" si="706"/>
        <v>1661.8829185491284</v>
      </c>
      <c r="I3489" s="5">
        <f t="shared" si="707"/>
        <v>720</v>
      </c>
      <c r="J3489" s="5">
        <f t="shared" si="708"/>
        <v>941.88291854912836</v>
      </c>
      <c r="K3489" s="2">
        <f t="shared" si="709"/>
        <v>41352.134002589031</v>
      </c>
      <c r="L3489" s="2">
        <f t="shared" si="710"/>
        <v>93758</v>
      </c>
      <c r="M3489" s="2">
        <f t="shared" si="711"/>
        <v>18920</v>
      </c>
      <c r="N3489" s="6">
        <f t="shared" si="712"/>
        <v>1</v>
      </c>
      <c r="O3489" s="2">
        <f t="shared" si="713"/>
        <v>13485.865997410969</v>
      </c>
      <c r="P3489" s="2">
        <f t="shared" si="714"/>
        <v>13485.865997410969</v>
      </c>
    </row>
    <row r="3490" spans="1:16">
      <c r="A3490" s="6">
        <v>5</v>
      </c>
      <c r="B3490" s="6">
        <v>7</v>
      </c>
      <c r="C3490" s="6">
        <v>14</v>
      </c>
      <c r="D3490" s="6">
        <f t="shared" si="702"/>
        <v>26</v>
      </c>
      <c r="E3490" s="5">
        <f t="shared" si="703"/>
        <v>724.72950000000026</v>
      </c>
      <c r="F3490" s="5">
        <f t="shared" si="704"/>
        <v>249.62400827032465</v>
      </c>
      <c r="G3490" s="5">
        <f t="shared" si="705"/>
        <v>749.67149159246469</v>
      </c>
      <c r="H3490" s="5">
        <f t="shared" si="706"/>
        <v>1724.0249998627896</v>
      </c>
      <c r="I3490" s="5">
        <f t="shared" si="707"/>
        <v>720</v>
      </c>
      <c r="J3490" s="5">
        <f t="shared" si="708"/>
        <v>1004.0249998627896</v>
      </c>
      <c r="K3490" s="2">
        <f t="shared" si="709"/>
        <v>42430.989580951209</v>
      </c>
      <c r="L3490" s="2">
        <f t="shared" si="710"/>
        <v>96458</v>
      </c>
      <c r="M3490" s="2">
        <f t="shared" si="711"/>
        <v>19800</v>
      </c>
      <c r="N3490" s="6">
        <f t="shared" si="712"/>
        <v>1</v>
      </c>
      <c r="O3490" s="2">
        <f t="shared" si="713"/>
        <v>14227.010419048791</v>
      </c>
      <c r="P3490" s="2">
        <f t="shared" si="714"/>
        <v>14227.010419048791</v>
      </c>
    </row>
    <row r="3491" spans="1:16">
      <c r="A3491" s="6">
        <v>5</v>
      </c>
      <c r="B3491" s="6">
        <v>7</v>
      </c>
      <c r="C3491" s="6">
        <v>15</v>
      </c>
      <c r="D3491" s="6">
        <f t="shared" si="702"/>
        <v>27</v>
      </c>
      <c r="E3491" s="5">
        <f t="shared" si="703"/>
        <v>724.72950000000026</v>
      </c>
      <c r="F3491" s="5">
        <f t="shared" si="704"/>
        <v>249.62400827032465</v>
      </c>
      <c r="G3491" s="5">
        <f t="shared" si="705"/>
        <v>813.25969846861108</v>
      </c>
      <c r="H3491" s="5">
        <f t="shared" si="706"/>
        <v>1787.613206738936</v>
      </c>
      <c r="I3491" s="5">
        <f t="shared" si="707"/>
        <v>720</v>
      </c>
      <c r="J3491" s="5">
        <f t="shared" si="708"/>
        <v>1067.613206738936</v>
      </c>
      <c r="K3491" s="2">
        <f t="shared" si="709"/>
        <v>43534.95150588431</v>
      </c>
      <c r="L3491" s="2">
        <f t="shared" si="710"/>
        <v>99158</v>
      </c>
      <c r="M3491" s="2">
        <f t="shared" si="711"/>
        <v>20680</v>
      </c>
      <c r="N3491" s="6">
        <f t="shared" si="712"/>
        <v>1</v>
      </c>
      <c r="O3491" s="2">
        <f t="shared" si="713"/>
        <v>14943.04849411569</v>
      </c>
      <c r="P3491" s="2">
        <f t="shared" si="714"/>
        <v>14943.04849411569</v>
      </c>
    </row>
    <row r="3492" spans="1:16">
      <c r="A3492" s="6">
        <v>5</v>
      </c>
      <c r="B3492" s="6">
        <v>7</v>
      </c>
      <c r="C3492" s="6">
        <v>16</v>
      </c>
      <c r="D3492" s="6">
        <f t="shared" si="702"/>
        <v>28</v>
      </c>
      <c r="E3492" s="5">
        <f t="shared" si="703"/>
        <v>724.72950000000026</v>
      </c>
      <c r="F3492" s="5">
        <f t="shared" si="704"/>
        <v>249.62400827032465</v>
      </c>
      <c r="G3492" s="5">
        <f t="shared" si="705"/>
        <v>878.32047434610013</v>
      </c>
      <c r="H3492" s="5">
        <f t="shared" si="706"/>
        <v>1852.6739826164251</v>
      </c>
      <c r="I3492" s="5">
        <f t="shared" si="707"/>
        <v>720</v>
      </c>
      <c r="J3492" s="5">
        <f t="shared" si="708"/>
        <v>1132.6739826164251</v>
      </c>
      <c r="K3492" s="2">
        <f t="shared" si="709"/>
        <v>44664.478864868492</v>
      </c>
      <c r="L3492" s="2">
        <f t="shared" si="710"/>
        <v>101858</v>
      </c>
      <c r="M3492" s="2">
        <f t="shared" si="711"/>
        <v>21560</v>
      </c>
      <c r="N3492" s="6">
        <f t="shared" si="712"/>
        <v>1</v>
      </c>
      <c r="O3492" s="2">
        <f t="shared" si="713"/>
        <v>15633.521135131508</v>
      </c>
      <c r="P3492" s="2">
        <f t="shared" si="714"/>
        <v>15633.521135131508</v>
      </c>
    </row>
    <row r="3493" spans="1:16">
      <c r="A3493" s="6">
        <v>5</v>
      </c>
      <c r="B3493" s="6">
        <v>7</v>
      </c>
      <c r="C3493" s="6">
        <v>17</v>
      </c>
      <c r="D3493" s="6">
        <f t="shared" si="702"/>
        <v>29</v>
      </c>
      <c r="E3493" s="5">
        <f t="shared" si="703"/>
        <v>724.72950000000026</v>
      </c>
      <c r="F3493" s="5">
        <f t="shared" si="704"/>
        <v>249.62400827032465</v>
      </c>
      <c r="G3493" s="5">
        <f t="shared" si="705"/>
        <v>944.88069779264049</v>
      </c>
      <c r="H3493" s="5">
        <f t="shared" si="706"/>
        <v>1919.2342060629653</v>
      </c>
      <c r="I3493" s="5">
        <f t="shared" si="707"/>
        <v>720</v>
      </c>
      <c r="J3493" s="5">
        <f t="shared" si="708"/>
        <v>1199.2342060629653</v>
      </c>
      <c r="K3493" s="2">
        <f t="shared" si="709"/>
        <v>45820.038299704262</v>
      </c>
      <c r="L3493" s="2">
        <f t="shared" si="710"/>
        <v>104558</v>
      </c>
      <c r="M3493" s="2">
        <f t="shared" si="711"/>
        <v>22440</v>
      </c>
      <c r="N3493" s="6">
        <f t="shared" si="712"/>
        <v>1</v>
      </c>
      <c r="O3493" s="2">
        <f t="shared" si="713"/>
        <v>16297.961700295738</v>
      </c>
      <c r="P3493" s="2">
        <f t="shared" si="714"/>
        <v>16297.961700295738</v>
      </c>
    </row>
    <row r="3494" spans="1:16">
      <c r="A3494" s="6">
        <v>5</v>
      </c>
      <c r="B3494" s="6">
        <v>7</v>
      </c>
      <c r="C3494" s="6">
        <v>18</v>
      </c>
      <c r="D3494" s="6">
        <f t="shared" si="702"/>
        <v>30</v>
      </c>
      <c r="E3494" s="5">
        <f t="shared" si="703"/>
        <v>724.72950000000026</v>
      </c>
      <c r="F3494" s="5">
        <f t="shared" si="704"/>
        <v>249.62400827032465</v>
      </c>
      <c r="G3494" s="5">
        <f t="shared" si="705"/>
        <v>1012.9676892512279</v>
      </c>
      <c r="H3494" s="5">
        <f t="shared" si="706"/>
        <v>1987.3211975215527</v>
      </c>
      <c r="I3494" s="5">
        <f t="shared" si="707"/>
        <v>720</v>
      </c>
      <c r="J3494" s="5">
        <f t="shared" si="708"/>
        <v>1267.3211975215527</v>
      </c>
      <c r="K3494" s="2">
        <f t="shared" si="709"/>
        <v>47002.10412363807</v>
      </c>
      <c r="L3494" s="2">
        <f t="shared" si="710"/>
        <v>107258</v>
      </c>
      <c r="M3494" s="2">
        <f t="shared" si="711"/>
        <v>23320</v>
      </c>
      <c r="N3494" s="6">
        <f t="shared" si="712"/>
        <v>1</v>
      </c>
      <c r="O3494" s="2">
        <f t="shared" si="713"/>
        <v>16935.89587636193</v>
      </c>
      <c r="P3494" s="2">
        <f t="shared" si="714"/>
        <v>16935.89587636193</v>
      </c>
    </row>
    <row r="3495" spans="1:16">
      <c r="A3495" s="6">
        <v>5</v>
      </c>
      <c r="B3495" s="6">
        <v>7</v>
      </c>
      <c r="C3495" s="6">
        <v>19</v>
      </c>
      <c r="D3495" s="6">
        <f t="shared" si="702"/>
        <v>31</v>
      </c>
      <c r="E3495" s="5">
        <f t="shared" si="703"/>
        <v>724.72950000000026</v>
      </c>
      <c r="F3495" s="5">
        <f t="shared" si="704"/>
        <v>249.62400827032465</v>
      </c>
      <c r="G3495" s="5">
        <f t="shared" si="705"/>
        <v>1082.6092178872495</v>
      </c>
      <c r="H3495" s="5">
        <f t="shared" si="706"/>
        <v>2056.9627261575743</v>
      </c>
      <c r="I3495" s="5">
        <f t="shared" si="707"/>
        <v>720</v>
      </c>
      <c r="J3495" s="5">
        <f t="shared" si="708"/>
        <v>1336.9627261575743</v>
      </c>
      <c r="K3495" s="2">
        <f t="shared" si="709"/>
        <v>48211.158440235668</v>
      </c>
      <c r="L3495" s="2">
        <f t="shared" si="710"/>
        <v>109958</v>
      </c>
      <c r="M3495" s="2">
        <f t="shared" si="711"/>
        <v>24200</v>
      </c>
      <c r="N3495" s="6">
        <f t="shared" si="712"/>
        <v>1</v>
      </c>
      <c r="O3495" s="2">
        <f t="shared" si="713"/>
        <v>17546.841559764332</v>
      </c>
      <c r="P3495" s="2">
        <f t="shared" si="714"/>
        <v>17546.841559764332</v>
      </c>
    </row>
    <row r="3496" spans="1:16">
      <c r="A3496" s="6">
        <v>5</v>
      </c>
      <c r="B3496" s="6">
        <v>7</v>
      </c>
      <c r="C3496" s="6">
        <v>20</v>
      </c>
      <c r="D3496" s="6">
        <f t="shared" si="702"/>
        <v>32</v>
      </c>
      <c r="E3496" s="5">
        <f t="shared" si="703"/>
        <v>724.72950000000026</v>
      </c>
      <c r="F3496" s="5">
        <f t="shared" si="704"/>
        <v>249.62400827032465</v>
      </c>
      <c r="G3496" s="5">
        <f t="shared" si="705"/>
        <v>1153.8335085377266</v>
      </c>
      <c r="H3496" s="5">
        <f t="shared" si="706"/>
        <v>2128.1870168080513</v>
      </c>
      <c r="I3496" s="5">
        <f t="shared" si="707"/>
        <v>720</v>
      </c>
      <c r="J3496" s="5">
        <f t="shared" si="708"/>
        <v>1408.1870168080513</v>
      </c>
      <c r="K3496" s="2">
        <f t="shared" si="709"/>
        <v>49447.691264028668</v>
      </c>
      <c r="L3496" s="2">
        <f t="shared" si="710"/>
        <v>112658</v>
      </c>
      <c r="M3496" s="2">
        <f t="shared" si="711"/>
        <v>25080</v>
      </c>
      <c r="N3496" s="6">
        <f t="shared" si="712"/>
        <v>1</v>
      </c>
      <c r="O3496" s="2">
        <f t="shared" si="713"/>
        <v>18130.308735971332</v>
      </c>
      <c r="P3496" s="2">
        <f t="shared" si="714"/>
        <v>18130.308735971332</v>
      </c>
    </row>
    <row r="3497" spans="1:16">
      <c r="A3497" s="6">
        <v>5</v>
      </c>
      <c r="B3497" s="6">
        <v>7</v>
      </c>
      <c r="C3497" s="6">
        <v>21</v>
      </c>
      <c r="D3497" s="6">
        <f t="shared" si="702"/>
        <v>33</v>
      </c>
      <c r="E3497" s="5">
        <f t="shared" si="703"/>
        <v>724.72950000000026</v>
      </c>
      <c r="F3497" s="5">
        <f t="shared" si="704"/>
        <v>249.62400827032465</v>
      </c>
      <c r="G3497" s="5">
        <f t="shared" si="705"/>
        <v>1226.6692487641703</v>
      </c>
      <c r="H3497" s="5">
        <f t="shared" si="706"/>
        <v>2201.022757034495</v>
      </c>
      <c r="I3497" s="5">
        <f t="shared" si="707"/>
        <v>720</v>
      </c>
      <c r="J3497" s="5">
        <f t="shared" si="708"/>
        <v>1481.022757034495</v>
      </c>
      <c r="K3497" s="2">
        <f t="shared" si="709"/>
        <v>50712.200642959986</v>
      </c>
      <c r="L3497" s="2">
        <f t="shared" si="710"/>
        <v>115358</v>
      </c>
      <c r="M3497" s="2">
        <f t="shared" si="711"/>
        <v>25960</v>
      </c>
      <c r="N3497" s="6">
        <f t="shared" si="712"/>
        <v>1</v>
      </c>
      <c r="O3497" s="2">
        <f t="shared" si="713"/>
        <v>18685.799357040014</v>
      </c>
      <c r="P3497" s="2">
        <f t="shared" si="714"/>
        <v>18685.799357040014</v>
      </c>
    </row>
    <row r="3498" spans="1:16">
      <c r="A3498" s="6">
        <v>5</v>
      </c>
      <c r="B3498" s="6">
        <v>7</v>
      </c>
      <c r="C3498" s="6">
        <v>22</v>
      </c>
      <c r="D3498" s="6">
        <f t="shared" si="702"/>
        <v>34</v>
      </c>
      <c r="E3498" s="5">
        <f t="shared" si="703"/>
        <v>724.72950000000026</v>
      </c>
      <c r="F3498" s="5">
        <f t="shared" si="704"/>
        <v>249.62400827032465</v>
      </c>
      <c r="G3498" s="5">
        <f t="shared" si="705"/>
        <v>1301.1455960105666</v>
      </c>
      <c r="H3498" s="5">
        <f t="shared" si="706"/>
        <v>2275.4991042808915</v>
      </c>
      <c r="I3498" s="5">
        <f t="shared" si="707"/>
        <v>720</v>
      </c>
      <c r="J3498" s="5">
        <f t="shared" si="708"/>
        <v>1555.4991042808915</v>
      </c>
      <c r="K3498" s="2">
        <f t="shared" si="709"/>
        <v>52005.192782654369</v>
      </c>
      <c r="L3498" s="2">
        <f t="shared" si="710"/>
        <v>118058</v>
      </c>
      <c r="M3498" s="2">
        <f t="shared" si="711"/>
        <v>26840</v>
      </c>
      <c r="N3498" s="6">
        <f t="shared" si="712"/>
        <v>1</v>
      </c>
      <c r="O3498" s="2">
        <f t="shared" si="713"/>
        <v>19212.807217345631</v>
      </c>
      <c r="P3498" s="2">
        <f t="shared" si="714"/>
        <v>19212.807217345631</v>
      </c>
    </row>
    <row r="3499" spans="1:16">
      <c r="A3499" s="6">
        <v>5</v>
      </c>
      <c r="B3499" s="6">
        <v>7</v>
      </c>
      <c r="C3499" s="6">
        <v>23</v>
      </c>
      <c r="D3499" s="6">
        <f t="shared" si="702"/>
        <v>35</v>
      </c>
      <c r="E3499" s="5">
        <f t="shared" si="703"/>
        <v>724.72950000000026</v>
      </c>
      <c r="F3499" s="5">
        <f t="shared" si="704"/>
        <v>249.62400827032465</v>
      </c>
      <c r="G3499" s="5">
        <f t="shared" si="705"/>
        <v>1377.292184868003</v>
      </c>
      <c r="H3499" s="5">
        <f t="shared" si="706"/>
        <v>2351.6456931383282</v>
      </c>
      <c r="I3499" s="5">
        <f t="shared" si="707"/>
        <v>720</v>
      </c>
      <c r="J3499" s="5">
        <f t="shared" si="708"/>
        <v>1631.6456931383282</v>
      </c>
      <c r="K3499" s="2">
        <f t="shared" si="709"/>
        <v>53327.182172540415</v>
      </c>
      <c r="L3499" s="2">
        <f t="shared" si="710"/>
        <v>120758</v>
      </c>
      <c r="M3499" s="2">
        <f t="shared" si="711"/>
        <v>27720</v>
      </c>
      <c r="N3499" s="6">
        <f t="shared" si="712"/>
        <v>1</v>
      </c>
      <c r="O3499" s="2">
        <f t="shared" si="713"/>
        <v>19710.817827459585</v>
      </c>
      <c r="P3499" s="2">
        <f t="shared" si="714"/>
        <v>19710.817827459585</v>
      </c>
    </row>
    <row r="3500" spans="1:16">
      <c r="A3500" s="6">
        <v>5</v>
      </c>
      <c r="B3500" s="6">
        <v>7</v>
      </c>
      <c r="C3500" s="6">
        <v>24</v>
      </c>
      <c r="D3500" s="6">
        <f t="shared" si="702"/>
        <v>36</v>
      </c>
      <c r="E3500" s="5">
        <f t="shared" si="703"/>
        <v>724.72950000000026</v>
      </c>
      <c r="F3500" s="5">
        <f t="shared" si="704"/>
        <v>249.62400827032465</v>
      </c>
      <c r="G3500" s="5">
        <f t="shared" si="705"/>
        <v>1455.1391344474989</v>
      </c>
      <c r="H3500" s="5">
        <f t="shared" si="706"/>
        <v>2429.4926427178239</v>
      </c>
      <c r="I3500" s="5">
        <f t="shared" si="707"/>
        <v>720</v>
      </c>
      <c r="J3500" s="5">
        <f t="shared" si="708"/>
        <v>1709.4926427178239</v>
      </c>
      <c r="K3500" s="2">
        <f t="shared" si="709"/>
        <v>54678.691713851105</v>
      </c>
      <c r="L3500" s="2">
        <f t="shared" si="710"/>
        <v>123458</v>
      </c>
      <c r="M3500" s="2">
        <f t="shared" si="711"/>
        <v>28600</v>
      </c>
      <c r="N3500" s="6">
        <f t="shared" si="712"/>
        <v>1</v>
      </c>
      <c r="O3500" s="2">
        <f t="shared" si="713"/>
        <v>20179.308286148895</v>
      </c>
      <c r="P3500" s="2">
        <f t="shared" si="714"/>
        <v>20179.308286148895</v>
      </c>
    </row>
    <row r="3501" spans="1:16">
      <c r="A3501" s="6">
        <v>5</v>
      </c>
      <c r="B3501" s="6">
        <v>7</v>
      </c>
      <c r="C3501" s="6">
        <v>25</v>
      </c>
      <c r="D3501" s="6">
        <f t="shared" si="702"/>
        <v>37</v>
      </c>
      <c r="E3501" s="5">
        <f t="shared" si="703"/>
        <v>724.72950000000026</v>
      </c>
      <c r="F3501" s="5">
        <f t="shared" si="704"/>
        <v>249.62400827032465</v>
      </c>
      <c r="G3501" s="5">
        <f t="shared" si="705"/>
        <v>1534.7170558625965</v>
      </c>
      <c r="H3501" s="5">
        <f t="shared" si="706"/>
        <v>2509.0705641329214</v>
      </c>
      <c r="I3501" s="5">
        <f t="shared" si="707"/>
        <v>720</v>
      </c>
      <c r="J3501" s="5">
        <f t="shared" si="708"/>
        <v>1789.0705641329214</v>
      </c>
      <c r="K3501" s="2">
        <f t="shared" si="709"/>
        <v>56060.252849529883</v>
      </c>
      <c r="L3501" s="2">
        <f t="shared" si="710"/>
        <v>126158</v>
      </c>
      <c r="M3501" s="2">
        <f t="shared" si="711"/>
        <v>29480</v>
      </c>
      <c r="N3501" s="6">
        <f t="shared" si="712"/>
        <v>1</v>
      </c>
      <c r="O3501" s="2">
        <f t="shared" si="713"/>
        <v>20617.747150470117</v>
      </c>
      <c r="P3501" s="2">
        <f t="shared" si="714"/>
        <v>20617.747150470117</v>
      </c>
    </row>
    <row r="3502" spans="1:16">
      <c r="A3502" s="6">
        <v>5</v>
      </c>
      <c r="B3502" s="6">
        <v>7</v>
      </c>
      <c r="C3502" s="6">
        <v>26</v>
      </c>
      <c r="D3502" s="6">
        <f t="shared" si="702"/>
        <v>38</v>
      </c>
      <c r="E3502" s="5">
        <f t="shared" si="703"/>
        <v>724.72950000000026</v>
      </c>
      <c r="F3502" s="5">
        <f t="shared" si="704"/>
        <v>249.62400827032465</v>
      </c>
      <c r="G3502" s="5">
        <f t="shared" si="705"/>
        <v>1616.0570598233144</v>
      </c>
      <c r="H3502" s="5">
        <f t="shared" si="706"/>
        <v>2590.4105680936391</v>
      </c>
      <c r="I3502" s="5">
        <f t="shared" si="707"/>
        <v>720</v>
      </c>
      <c r="J3502" s="5">
        <f t="shared" si="708"/>
        <v>1870.4105680936391</v>
      </c>
      <c r="K3502" s="2">
        <f t="shared" si="709"/>
        <v>57472.405696070127</v>
      </c>
      <c r="L3502" s="2">
        <f t="shared" si="710"/>
        <v>128858</v>
      </c>
      <c r="M3502" s="2">
        <f t="shared" si="711"/>
        <v>30360</v>
      </c>
      <c r="N3502" s="6">
        <f t="shared" si="712"/>
        <v>1</v>
      </c>
      <c r="O3502" s="2">
        <f t="shared" si="713"/>
        <v>21025.594303929873</v>
      </c>
      <c r="P3502" s="2">
        <f t="shared" si="714"/>
        <v>21025.594303929873</v>
      </c>
    </row>
    <row r="3503" spans="1:16">
      <c r="A3503" s="6">
        <v>5</v>
      </c>
      <c r="B3503" s="6">
        <v>7</v>
      </c>
      <c r="C3503" s="6">
        <v>27</v>
      </c>
      <c r="D3503" s="6">
        <f t="shared" si="702"/>
        <v>39</v>
      </c>
      <c r="E3503" s="5">
        <f t="shared" si="703"/>
        <v>724.72950000000026</v>
      </c>
      <c r="F3503" s="5">
        <f t="shared" si="704"/>
        <v>249.62400827032465</v>
      </c>
      <c r="G3503" s="5">
        <f t="shared" si="705"/>
        <v>1699.1907643430709</v>
      </c>
      <c r="H3503" s="5">
        <f t="shared" si="706"/>
        <v>2673.5442726133961</v>
      </c>
      <c r="I3503" s="5">
        <f t="shared" si="707"/>
        <v>720</v>
      </c>
      <c r="J3503" s="5">
        <f t="shared" si="708"/>
        <v>1953.5442726133961</v>
      </c>
      <c r="K3503" s="2">
        <f t="shared" si="709"/>
        <v>58915.699177315902</v>
      </c>
      <c r="L3503" s="2">
        <f t="shared" si="710"/>
        <v>131558</v>
      </c>
      <c r="M3503" s="2">
        <f t="shared" si="711"/>
        <v>31240</v>
      </c>
      <c r="N3503" s="6">
        <f t="shared" si="712"/>
        <v>1</v>
      </c>
      <c r="O3503" s="2">
        <f t="shared" si="713"/>
        <v>21402.300822684098</v>
      </c>
      <c r="P3503" s="2">
        <f t="shared" si="714"/>
        <v>21402.300822684098</v>
      </c>
    </row>
    <row r="3504" spans="1:16">
      <c r="A3504" s="6">
        <v>5</v>
      </c>
      <c r="B3504" s="6">
        <v>7</v>
      </c>
      <c r="C3504" s="6">
        <v>28</v>
      </c>
      <c r="D3504" s="6">
        <f t="shared" si="702"/>
        <v>40</v>
      </c>
      <c r="E3504" s="5">
        <f t="shared" si="703"/>
        <v>724.72950000000026</v>
      </c>
      <c r="F3504" s="5">
        <f t="shared" si="704"/>
        <v>249.62400827032465</v>
      </c>
      <c r="G3504" s="5">
        <f t="shared" si="705"/>
        <v>1784.1503025602246</v>
      </c>
      <c r="H3504" s="5">
        <f t="shared" si="706"/>
        <v>2758.5038108305498</v>
      </c>
      <c r="I3504" s="5">
        <f t="shared" si="707"/>
        <v>720</v>
      </c>
      <c r="J3504" s="5">
        <f t="shared" si="708"/>
        <v>2038.5038108305498</v>
      </c>
      <c r="K3504" s="2">
        <f t="shared" si="709"/>
        <v>60390.691160252602</v>
      </c>
      <c r="L3504" s="2">
        <f t="shared" si="710"/>
        <v>134258</v>
      </c>
      <c r="M3504" s="2">
        <f t="shared" si="711"/>
        <v>32120</v>
      </c>
      <c r="N3504" s="6">
        <f t="shared" si="712"/>
        <v>1</v>
      </c>
      <c r="O3504" s="2">
        <f t="shared" si="713"/>
        <v>21747.308839747398</v>
      </c>
      <c r="P3504" s="2">
        <f t="shared" si="714"/>
        <v>21747.308839747398</v>
      </c>
    </row>
    <row r="3505" spans="1:16">
      <c r="A3505" s="6">
        <v>5</v>
      </c>
      <c r="B3505" s="6">
        <v>7</v>
      </c>
      <c r="C3505" s="6">
        <v>29</v>
      </c>
      <c r="D3505" s="6">
        <f t="shared" si="702"/>
        <v>41</v>
      </c>
      <c r="E3505" s="5">
        <f t="shared" si="703"/>
        <v>724.72950000000026</v>
      </c>
      <c r="F3505" s="5">
        <f t="shared" si="704"/>
        <v>249.62400827032465</v>
      </c>
      <c r="G3505" s="5">
        <f t="shared" si="705"/>
        <v>1870.9683306758782</v>
      </c>
      <c r="H3505" s="5">
        <f t="shared" si="706"/>
        <v>2845.3218389462031</v>
      </c>
      <c r="I3505" s="5">
        <f t="shared" si="707"/>
        <v>720</v>
      </c>
      <c r="J3505" s="5">
        <f t="shared" si="708"/>
        <v>2125.3218389462031</v>
      </c>
      <c r="K3505" s="2">
        <f t="shared" si="709"/>
        <v>61897.948592816028</v>
      </c>
      <c r="L3505" s="2">
        <f t="shared" si="710"/>
        <v>136958</v>
      </c>
      <c r="M3505" s="2">
        <f t="shared" si="711"/>
        <v>33000</v>
      </c>
      <c r="N3505" s="6">
        <f t="shared" si="712"/>
        <v>1</v>
      </c>
      <c r="O3505" s="2">
        <f t="shared" si="713"/>
        <v>22060.051407183972</v>
      </c>
      <c r="P3505" s="2">
        <f t="shared" si="714"/>
        <v>22060.051407183972</v>
      </c>
    </row>
    <row r="3506" spans="1:16">
      <c r="A3506" s="6">
        <v>5</v>
      </c>
      <c r="B3506" s="6">
        <v>7</v>
      </c>
      <c r="C3506" s="6">
        <v>30</v>
      </c>
      <c r="D3506" s="6">
        <f t="shared" si="702"/>
        <v>42</v>
      </c>
      <c r="E3506" s="5">
        <f t="shared" si="703"/>
        <v>724.72950000000026</v>
      </c>
      <c r="F3506" s="5">
        <f t="shared" si="704"/>
        <v>249.62400827032465</v>
      </c>
      <c r="G3506" s="5">
        <f t="shared" si="705"/>
        <v>1959.6780360096488</v>
      </c>
      <c r="H3506" s="5">
        <f t="shared" si="706"/>
        <v>2934.0315442799738</v>
      </c>
      <c r="I3506" s="5">
        <f t="shared" si="707"/>
        <v>720</v>
      </c>
      <c r="J3506" s="5">
        <f t="shared" si="708"/>
        <v>2214.0315442799738</v>
      </c>
      <c r="K3506" s="2">
        <f t="shared" si="709"/>
        <v>63438.047643749545</v>
      </c>
      <c r="L3506" s="2">
        <f t="shared" si="710"/>
        <v>139658</v>
      </c>
      <c r="M3506" s="2">
        <f t="shared" si="711"/>
        <v>33880</v>
      </c>
      <c r="N3506" s="6">
        <f t="shared" si="712"/>
        <v>1</v>
      </c>
      <c r="O3506" s="2">
        <f t="shared" si="713"/>
        <v>22339.952356250455</v>
      </c>
      <c r="P3506" s="2">
        <f t="shared" si="714"/>
        <v>22339.952356250455</v>
      </c>
    </row>
    <row r="3507" spans="1:16">
      <c r="A3507" s="6">
        <v>5</v>
      </c>
      <c r="B3507" s="6">
        <v>8</v>
      </c>
      <c r="C3507" s="6">
        <v>0</v>
      </c>
      <c r="D3507" s="6">
        <f t="shared" si="702"/>
        <v>13</v>
      </c>
      <c r="E3507" s="5">
        <f t="shared" si="703"/>
        <v>724.72950000000026</v>
      </c>
      <c r="F3507" s="5">
        <f t="shared" si="704"/>
        <v>292.41669540238024</v>
      </c>
      <c r="G3507" s="5">
        <f t="shared" si="705"/>
        <v>0</v>
      </c>
      <c r="H3507" s="5">
        <f t="shared" si="706"/>
        <v>1017.1461954023805</v>
      </c>
      <c r="I3507" s="5">
        <f t="shared" si="707"/>
        <v>720</v>
      </c>
      <c r="J3507" s="5">
        <f t="shared" si="708"/>
        <v>297.1461954023805</v>
      </c>
      <c r="K3507" s="2">
        <f t="shared" si="709"/>
        <v>30158.788114624662</v>
      </c>
      <c r="L3507" s="2">
        <f t="shared" si="710"/>
        <v>60752</v>
      </c>
      <c r="M3507" s="2">
        <f t="shared" si="711"/>
        <v>7920</v>
      </c>
      <c r="N3507" s="6">
        <f t="shared" si="712"/>
        <v>1</v>
      </c>
      <c r="O3507" s="2">
        <f t="shared" si="713"/>
        <v>2673.2118853753382</v>
      </c>
      <c r="P3507" s="2">
        <f t="shared" si="714"/>
        <v>2673.2118853753382</v>
      </c>
    </row>
    <row r="3508" spans="1:16">
      <c r="A3508" s="6">
        <v>5</v>
      </c>
      <c r="B3508" s="6">
        <v>8</v>
      </c>
      <c r="C3508" s="6">
        <v>1</v>
      </c>
      <c r="D3508" s="6">
        <f t="shared" si="702"/>
        <v>14</v>
      </c>
      <c r="E3508" s="5">
        <f t="shared" si="703"/>
        <v>724.72950000000026</v>
      </c>
      <c r="F3508" s="5">
        <f t="shared" si="704"/>
        <v>292.41669540238024</v>
      </c>
      <c r="G3508" s="5">
        <f t="shared" si="705"/>
        <v>45.5625</v>
      </c>
      <c r="H3508" s="5">
        <f t="shared" si="706"/>
        <v>1062.7086954023805</v>
      </c>
      <c r="I3508" s="5">
        <f t="shared" si="707"/>
        <v>720</v>
      </c>
      <c r="J3508" s="5">
        <f t="shared" si="708"/>
        <v>342.7086954023805</v>
      </c>
      <c r="K3508" s="2">
        <f t="shared" si="709"/>
        <v>30949.803739624662</v>
      </c>
      <c r="L3508" s="2">
        <f t="shared" si="710"/>
        <v>63452</v>
      </c>
      <c r="M3508" s="2">
        <f t="shared" si="711"/>
        <v>8800</v>
      </c>
      <c r="N3508" s="6">
        <f t="shared" si="712"/>
        <v>1</v>
      </c>
      <c r="O3508" s="2">
        <f t="shared" si="713"/>
        <v>3702.1962603753382</v>
      </c>
      <c r="P3508" s="2">
        <f t="shared" si="714"/>
        <v>3702.1962603753382</v>
      </c>
    </row>
    <row r="3509" spans="1:16">
      <c r="A3509" s="6">
        <v>5</v>
      </c>
      <c r="B3509" s="6">
        <v>8</v>
      </c>
      <c r="C3509" s="6">
        <v>2</v>
      </c>
      <c r="D3509" s="6">
        <f t="shared" si="702"/>
        <v>15</v>
      </c>
      <c r="E3509" s="5">
        <f t="shared" si="703"/>
        <v>724.72950000000026</v>
      </c>
      <c r="F3509" s="5">
        <f t="shared" si="704"/>
        <v>292.41669540238024</v>
      </c>
      <c r="G3509" s="5">
        <f t="shared" si="705"/>
        <v>92.264062499999994</v>
      </c>
      <c r="H3509" s="5">
        <f t="shared" si="706"/>
        <v>1109.4102579023804</v>
      </c>
      <c r="I3509" s="5">
        <f t="shared" si="707"/>
        <v>720</v>
      </c>
      <c r="J3509" s="5">
        <f t="shared" si="708"/>
        <v>389.41025790238041</v>
      </c>
      <c r="K3509" s="2">
        <f t="shared" si="709"/>
        <v>31760.594755249658</v>
      </c>
      <c r="L3509" s="2">
        <f t="shared" si="710"/>
        <v>66152</v>
      </c>
      <c r="M3509" s="2">
        <f t="shared" si="711"/>
        <v>9680</v>
      </c>
      <c r="N3509" s="6">
        <f t="shared" si="712"/>
        <v>1</v>
      </c>
      <c r="O3509" s="2">
        <f t="shared" si="713"/>
        <v>4711.4052447503418</v>
      </c>
      <c r="P3509" s="2">
        <f t="shared" si="714"/>
        <v>4711.4052447503418</v>
      </c>
    </row>
    <row r="3510" spans="1:16">
      <c r="A3510" s="6">
        <v>5</v>
      </c>
      <c r="B3510" s="6">
        <v>8</v>
      </c>
      <c r="C3510" s="6">
        <v>3</v>
      </c>
      <c r="D3510" s="6">
        <f t="shared" si="702"/>
        <v>16</v>
      </c>
      <c r="E3510" s="5">
        <f t="shared" si="703"/>
        <v>724.72950000000026</v>
      </c>
      <c r="F3510" s="5">
        <f t="shared" si="704"/>
        <v>292.41669540238024</v>
      </c>
      <c r="G3510" s="5">
        <f t="shared" si="705"/>
        <v>140.12604492187498</v>
      </c>
      <c r="H3510" s="5">
        <f t="shared" si="706"/>
        <v>1157.2722403242556</v>
      </c>
      <c r="I3510" s="5">
        <f t="shared" si="707"/>
        <v>720</v>
      </c>
      <c r="J3510" s="5">
        <f t="shared" si="708"/>
        <v>437.27224032425556</v>
      </c>
      <c r="K3510" s="2">
        <f t="shared" si="709"/>
        <v>32591.531950073881</v>
      </c>
      <c r="L3510" s="2">
        <f t="shared" si="710"/>
        <v>68852</v>
      </c>
      <c r="M3510" s="2">
        <f t="shared" si="711"/>
        <v>10560</v>
      </c>
      <c r="N3510" s="6">
        <f t="shared" si="712"/>
        <v>1</v>
      </c>
      <c r="O3510" s="2">
        <f t="shared" si="713"/>
        <v>5700.4680499261194</v>
      </c>
      <c r="P3510" s="2">
        <f t="shared" si="714"/>
        <v>5700.4680499261194</v>
      </c>
    </row>
    <row r="3511" spans="1:16">
      <c r="A3511" s="6">
        <v>5</v>
      </c>
      <c r="B3511" s="6">
        <v>8</v>
      </c>
      <c r="C3511" s="6">
        <v>4</v>
      </c>
      <c r="D3511" s="6">
        <f t="shared" si="702"/>
        <v>17</v>
      </c>
      <c r="E3511" s="5">
        <f t="shared" si="703"/>
        <v>724.72950000000026</v>
      </c>
      <c r="F3511" s="5">
        <f t="shared" si="704"/>
        <v>292.41669540238024</v>
      </c>
      <c r="G3511" s="5">
        <f t="shared" si="705"/>
        <v>189.17016064453125</v>
      </c>
      <c r="H3511" s="5">
        <f t="shared" si="706"/>
        <v>1206.3163560469118</v>
      </c>
      <c r="I3511" s="5">
        <f t="shared" si="707"/>
        <v>720</v>
      </c>
      <c r="J3511" s="5">
        <f t="shared" si="708"/>
        <v>486.31635604691178</v>
      </c>
      <c r="K3511" s="2">
        <f t="shared" si="709"/>
        <v>33442.992292481111</v>
      </c>
      <c r="L3511" s="2">
        <f t="shared" si="710"/>
        <v>71552</v>
      </c>
      <c r="M3511" s="2">
        <f t="shared" si="711"/>
        <v>11440</v>
      </c>
      <c r="N3511" s="6">
        <f t="shared" si="712"/>
        <v>1</v>
      </c>
      <c r="O3511" s="2">
        <f t="shared" si="713"/>
        <v>6669.0077075188892</v>
      </c>
      <c r="P3511" s="2">
        <f t="shared" si="714"/>
        <v>6669.0077075188892</v>
      </c>
    </row>
    <row r="3512" spans="1:16">
      <c r="A3512" s="6">
        <v>5</v>
      </c>
      <c r="B3512" s="6">
        <v>8</v>
      </c>
      <c r="C3512" s="6">
        <v>5</v>
      </c>
      <c r="D3512" s="6">
        <f t="shared" si="702"/>
        <v>18</v>
      </c>
      <c r="E3512" s="5">
        <f t="shared" si="703"/>
        <v>724.72950000000026</v>
      </c>
      <c r="F3512" s="5">
        <f t="shared" si="704"/>
        <v>292.41669540238024</v>
      </c>
      <c r="G3512" s="5">
        <f t="shared" si="705"/>
        <v>239.41848456573481</v>
      </c>
      <c r="H3512" s="5">
        <f t="shared" si="706"/>
        <v>1256.5646799681153</v>
      </c>
      <c r="I3512" s="5">
        <f t="shared" si="707"/>
        <v>720</v>
      </c>
      <c r="J3512" s="5">
        <f t="shared" si="708"/>
        <v>536.56467996811534</v>
      </c>
      <c r="K3512" s="2">
        <f t="shared" si="709"/>
        <v>34315.359027224222</v>
      </c>
      <c r="L3512" s="2">
        <f t="shared" si="710"/>
        <v>74252</v>
      </c>
      <c r="M3512" s="2">
        <f t="shared" si="711"/>
        <v>12320</v>
      </c>
      <c r="N3512" s="6">
        <f t="shared" si="712"/>
        <v>1</v>
      </c>
      <c r="O3512" s="2">
        <f t="shared" si="713"/>
        <v>7616.6409727757782</v>
      </c>
      <c r="P3512" s="2">
        <f t="shared" si="714"/>
        <v>7616.6409727757782</v>
      </c>
    </row>
    <row r="3513" spans="1:16">
      <c r="A3513" s="6">
        <v>5</v>
      </c>
      <c r="B3513" s="6">
        <v>8</v>
      </c>
      <c r="C3513" s="6">
        <v>6</v>
      </c>
      <c r="D3513" s="6">
        <f t="shared" si="702"/>
        <v>19</v>
      </c>
      <c r="E3513" s="5">
        <f t="shared" si="703"/>
        <v>724.72950000000026</v>
      </c>
      <c r="F3513" s="5">
        <f t="shared" si="704"/>
        <v>292.41669540238024</v>
      </c>
      <c r="G3513" s="5">
        <f t="shared" si="705"/>
        <v>290.89345874736784</v>
      </c>
      <c r="H3513" s="5">
        <f t="shared" si="706"/>
        <v>1308.0396541497485</v>
      </c>
      <c r="I3513" s="5">
        <f t="shared" si="707"/>
        <v>720</v>
      </c>
      <c r="J3513" s="5">
        <f t="shared" si="708"/>
        <v>588.03965414974846</v>
      </c>
      <c r="K3513" s="2">
        <f t="shared" si="709"/>
        <v>35209.021773433131</v>
      </c>
      <c r="L3513" s="2">
        <f t="shared" si="710"/>
        <v>76952</v>
      </c>
      <c r="M3513" s="2">
        <f t="shared" si="711"/>
        <v>13200</v>
      </c>
      <c r="N3513" s="6">
        <f t="shared" si="712"/>
        <v>1</v>
      </c>
      <c r="O3513" s="2">
        <f t="shared" si="713"/>
        <v>8542.9782265668691</v>
      </c>
      <c r="P3513" s="2">
        <f t="shared" si="714"/>
        <v>8542.9782265668691</v>
      </c>
    </row>
    <row r="3514" spans="1:16">
      <c r="A3514" s="6">
        <v>5</v>
      </c>
      <c r="B3514" s="6">
        <v>8</v>
      </c>
      <c r="C3514" s="6">
        <v>7</v>
      </c>
      <c r="D3514" s="6">
        <f t="shared" si="702"/>
        <v>20</v>
      </c>
      <c r="E3514" s="5">
        <f t="shared" si="703"/>
        <v>724.72950000000026</v>
      </c>
      <c r="F3514" s="5">
        <f t="shared" si="704"/>
        <v>292.41669540238024</v>
      </c>
      <c r="G3514" s="5">
        <f t="shared" si="705"/>
        <v>343.61789814532818</v>
      </c>
      <c r="H3514" s="5">
        <f t="shared" si="706"/>
        <v>1360.7640935477086</v>
      </c>
      <c r="I3514" s="5">
        <f t="shared" si="707"/>
        <v>720</v>
      </c>
      <c r="J3514" s="5">
        <f t="shared" si="708"/>
        <v>640.76409354770863</v>
      </c>
      <c r="K3514" s="2">
        <f t="shared" si="709"/>
        <v>36124.376624092161</v>
      </c>
      <c r="L3514" s="2">
        <f t="shared" si="710"/>
        <v>79652</v>
      </c>
      <c r="M3514" s="2">
        <f t="shared" si="711"/>
        <v>14080</v>
      </c>
      <c r="N3514" s="6">
        <f t="shared" si="712"/>
        <v>1</v>
      </c>
      <c r="O3514" s="2">
        <f t="shared" si="713"/>
        <v>9447.6233759078386</v>
      </c>
      <c r="P3514" s="2">
        <f t="shared" si="714"/>
        <v>9447.6233759078386</v>
      </c>
    </row>
    <row r="3515" spans="1:16">
      <c r="A3515" s="6">
        <v>5</v>
      </c>
      <c r="B3515" s="6">
        <v>8</v>
      </c>
      <c r="C3515" s="6">
        <v>8</v>
      </c>
      <c r="D3515" s="6">
        <f t="shared" si="702"/>
        <v>21</v>
      </c>
      <c r="E3515" s="5">
        <f t="shared" si="703"/>
        <v>724.72950000000026</v>
      </c>
      <c r="F3515" s="5">
        <f t="shared" si="704"/>
        <v>292.41669540238024</v>
      </c>
      <c r="G3515" s="5">
        <f t="shared" si="705"/>
        <v>397.61499642530839</v>
      </c>
      <c r="H3515" s="5">
        <f t="shared" si="706"/>
        <v>1414.7611918276889</v>
      </c>
      <c r="I3515" s="5">
        <f t="shared" si="707"/>
        <v>720</v>
      </c>
      <c r="J3515" s="5">
        <f t="shared" si="708"/>
        <v>694.76119182768889</v>
      </c>
      <c r="K3515" s="2">
        <f t="shared" si="709"/>
        <v>37061.826247008488</v>
      </c>
      <c r="L3515" s="2">
        <f t="shared" si="710"/>
        <v>82352</v>
      </c>
      <c r="M3515" s="2">
        <f t="shared" si="711"/>
        <v>14960</v>
      </c>
      <c r="N3515" s="6">
        <f t="shared" si="712"/>
        <v>1</v>
      </c>
      <c r="O3515" s="2">
        <f t="shared" si="713"/>
        <v>10330.173752991512</v>
      </c>
      <c r="P3515" s="2">
        <f t="shared" si="714"/>
        <v>10330.173752991512</v>
      </c>
    </row>
    <row r="3516" spans="1:16">
      <c r="A3516" s="6">
        <v>5</v>
      </c>
      <c r="B3516" s="6">
        <v>8</v>
      </c>
      <c r="C3516" s="6">
        <v>9</v>
      </c>
      <c r="D3516" s="6">
        <f t="shared" si="702"/>
        <v>22</v>
      </c>
      <c r="E3516" s="5">
        <f t="shared" si="703"/>
        <v>724.72950000000026</v>
      </c>
      <c r="F3516" s="5">
        <f t="shared" si="704"/>
        <v>292.41669540238024</v>
      </c>
      <c r="G3516" s="5">
        <f t="shared" si="705"/>
        <v>452.90833186570285</v>
      </c>
      <c r="H3516" s="5">
        <f t="shared" si="706"/>
        <v>1470.0545272680833</v>
      </c>
      <c r="I3516" s="5">
        <f t="shared" si="707"/>
        <v>720</v>
      </c>
      <c r="J3516" s="5">
        <f t="shared" si="708"/>
        <v>750.05452726808335</v>
      </c>
      <c r="K3516" s="2">
        <f t="shared" si="709"/>
        <v>38021.779987293114</v>
      </c>
      <c r="L3516" s="2">
        <f t="shared" si="710"/>
        <v>85052</v>
      </c>
      <c r="M3516" s="2">
        <f t="shared" si="711"/>
        <v>15840</v>
      </c>
      <c r="N3516" s="6">
        <f t="shared" si="712"/>
        <v>1</v>
      </c>
      <c r="O3516" s="2">
        <f t="shared" si="713"/>
        <v>11190.220012706886</v>
      </c>
      <c r="P3516" s="2">
        <f t="shared" si="714"/>
        <v>11190.220012706886</v>
      </c>
    </row>
    <row r="3517" spans="1:16">
      <c r="A3517" s="6">
        <v>5</v>
      </c>
      <c r="B3517" s="6">
        <v>8</v>
      </c>
      <c r="C3517" s="6">
        <v>10</v>
      </c>
      <c r="D3517" s="6">
        <f t="shared" si="702"/>
        <v>23</v>
      </c>
      <c r="E3517" s="5">
        <f t="shared" si="703"/>
        <v>724.72950000000026</v>
      </c>
      <c r="F3517" s="5">
        <f t="shared" si="704"/>
        <v>292.41669540238024</v>
      </c>
      <c r="G3517" s="5">
        <f t="shared" si="705"/>
        <v>509.52187334891573</v>
      </c>
      <c r="H3517" s="5">
        <f t="shared" si="706"/>
        <v>1526.6680687512962</v>
      </c>
      <c r="I3517" s="5">
        <f t="shared" si="707"/>
        <v>720</v>
      </c>
      <c r="J3517" s="5">
        <f t="shared" si="708"/>
        <v>806.66806875129623</v>
      </c>
      <c r="K3517" s="2">
        <f t="shared" si="709"/>
        <v>39004.653971376669</v>
      </c>
      <c r="L3517" s="2">
        <f t="shared" si="710"/>
        <v>87752</v>
      </c>
      <c r="M3517" s="2">
        <f t="shared" si="711"/>
        <v>16720</v>
      </c>
      <c r="N3517" s="6">
        <f t="shared" si="712"/>
        <v>1</v>
      </c>
      <c r="O3517" s="2">
        <f t="shared" si="713"/>
        <v>12027.346028623331</v>
      </c>
      <c r="P3517" s="2">
        <f t="shared" si="714"/>
        <v>12027.346028623331</v>
      </c>
    </row>
    <row r="3518" spans="1:16">
      <c r="A3518" s="6">
        <v>5</v>
      </c>
      <c r="B3518" s="6">
        <v>8</v>
      </c>
      <c r="C3518" s="6">
        <v>11</v>
      </c>
      <c r="D3518" s="6">
        <f t="shared" si="702"/>
        <v>24</v>
      </c>
      <c r="E3518" s="5">
        <f t="shared" si="703"/>
        <v>724.72950000000026</v>
      </c>
      <c r="F3518" s="5">
        <f t="shared" si="704"/>
        <v>292.41669540238024</v>
      </c>
      <c r="G3518" s="5">
        <f t="shared" si="705"/>
        <v>567.47998644235474</v>
      </c>
      <c r="H3518" s="5">
        <f t="shared" si="706"/>
        <v>1584.6261818447351</v>
      </c>
      <c r="I3518" s="5">
        <f t="shared" si="707"/>
        <v>720</v>
      </c>
      <c r="J3518" s="5">
        <f t="shared" si="708"/>
        <v>864.62618184473513</v>
      </c>
      <c r="K3518" s="2">
        <f t="shared" si="709"/>
        <v>40010.871212582206</v>
      </c>
      <c r="L3518" s="2">
        <f t="shared" si="710"/>
        <v>90452</v>
      </c>
      <c r="M3518" s="2">
        <f t="shared" si="711"/>
        <v>17600</v>
      </c>
      <c r="N3518" s="6">
        <f t="shared" si="712"/>
        <v>1</v>
      </c>
      <c r="O3518" s="2">
        <f t="shared" si="713"/>
        <v>12841.128787417794</v>
      </c>
      <c r="P3518" s="2">
        <f t="shared" si="714"/>
        <v>12841.128787417794</v>
      </c>
    </row>
    <row r="3519" spans="1:16">
      <c r="A3519" s="6">
        <v>5</v>
      </c>
      <c r="B3519" s="6">
        <v>8</v>
      </c>
      <c r="C3519" s="6">
        <v>12</v>
      </c>
      <c r="D3519" s="6">
        <f t="shared" si="702"/>
        <v>25</v>
      </c>
      <c r="E3519" s="5">
        <f t="shared" si="703"/>
        <v>724.72950000000026</v>
      </c>
      <c r="F3519" s="5">
        <f t="shared" si="704"/>
        <v>292.41669540238024</v>
      </c>
      <c r="G3519" s="5">
        <f t="shared" si="705"/>
        <v>626.80743957041921</v>
      </c>
      <c r="H3519" s="5">
        <f t="shared" si="706"/>
        <v>1643.9536349727996</v>
      </c>
      <c r="I3519" s="5">
        <f t="shared" si="707"/>
        <v>720</v>
      </c>
      <c r="J3519" s="5">
        <f t="shared" si="708"/>
        <v>923.95363497279959</v>
      </c>
      <c r="K3519" s="2">
        <f t="shared" si="709"/>
        <v>41040.861718277767</v>
      </c>
      <c r="L3519" s="2">
        <f t="shared" si="710"/>
        <v>93152</v>
      </c>
      <c r="M3519" s="2">
        <f t="shared" si="711"/>
        <v>18480</v>
      </c>
      <c r="N3519" s="6">
        <f t="shared" si="712"/>
        <v>1</v>
      </c>
      <c r="O3519" s="2">
        <f t="shared" si="713"/>
        <v>13631.138281722233</v>
      </c>
      <c r="P3519" s="2">
        <f t="shared" si="714"/>
        <v>13631.138281722233</v>
      </c>
    </row>
    <row r="3520" spans="1:16">
      <c r="A3520" s="6">
        <v>5</v>
      </c>
      <c r="B3520" s="6">
        <v>8</v>
      </c>
      <c r="C3520" s="6">
        <v>13</v>
      </c>
      <c r="D3520" s="6">
        <f t="shared" si="702"/>
        <v>26</v>
      </c>
      <c r="E3520" s="5">
        <f t="shared" si="703"/>
        <v>724.72950000000026</v>
      </c>
      <c r="F3520" s="5">
        <f t="shared" si="704"/>
        <v>292.41669540238024</v>
      </c>
      <c r="G3520" s="5">
        <f t="shared" si="705"/>
        <v>687.52941027880343</v>
      </c>
      <c r="H3520" s="5">
        <f t="shared" si="706"/>
        <v>1704.6756056811839</v>
      </c>
      <c r="I3520" s="5">
        <f t="shared" si="707"/>
        <v>720</v>
      </c>
      <c r="J3520" s="5">
        <f t="shared" si="708"/>
        <v>984.67560568118392</v>
      </c>
      <c r="K3520" s="2">
        <f t="shared" si="709"/>
        <v>42095.062598631666</v>
      </c>
      <c r="L3520" s="2">
        <f t="shared" si="710"/>
        <v>95852</v>
      </c>
      <c r="M3520" s="2">
        <f t="shared" si="711"/>
        <v>19360</v>
      </c>
      <c r="N3520" s="6">
        <f t="shared" si="712"/>
        <v>1</v>
      </c>
      <c r="O3520" s="2">
        <f t="shared" si="713"/>
        <v>14396.937401368334</v>
      </c>
      <c r="P3520" s="2">
        <f t="shared" si="714"/>
        <v>14396.937401368334</v>
      </c>
    </row>
    <row r="3521" spans="1:16">
      <c r="A3521" s="6">
        <v>5</v>
      </c>
      <c r="B3521" s="6">
        <v>8</v>
      </c>
      <c r="C3521" s="6">
        <v>14</v>
      </c>
      <c r="D3521" s="6">
        <f t="shared" si="702"/>
        <v>27</v>
      </c>
      <c r="E3521" s="5">
        <f t="shared" si="703"/>
        <v>724.72950000000026</v>
      </c>
      <c r="F3521" s="5">
        <f t="shared" si="704"/>
        <v>292.41669540238024</v>
      </c>
      <c r="G3521" s="5">
        <f t="shared" si="705"/>
        <v>749.67149159246469</v>
      </c>
      <c r="H3521" s="5">
        <f t="shared" si="706"/>
        <v>1766.8176869948452</v>
      </c>
      <c r="I3521" s="5">
        <f t="shared" si="707"/>
        <v>720</v>
      </c>
      <c r="J3521" s="5">
        <f t="shared" si="708"/>
        <v>1046.8176869948452</v>
      </c>
      <c r="K3521" s="2">
        <f t="shared" si="709"/>
        <v>43173.918176993844</v>
      </c>
      <c r="L3521" s="2">
        <f t="shared" si="710"/>
        <v>98552</v>
      </c>
      <c r="M3521" s="2">
        <f t="shared" si="711"/>
        <v>20240</v>
      </c>
      <c r="N3521" s="6">
        <f t="shared" si="712"/>
        <v>1</v>
      </c>
      <c r="O3521" s="2">
        <f t="shared" si="713"/>
        <v>15138.081823006156</v>
      </c>
      <c r="P3521" s="2">
        <f t="shared" si="714"/>
        <v>15138.081823006156</v>
      </c>
    </row>
    <row r="3522" spans="1:16">
      <c r="A3522" s="6">
        <v>5</v>
      </c>
      <c r="B3522" s="6">
        <v>8</v>
      </c>
      <c r="C3522" s="6">
        <v>15</v>
      </c>
      <c r="D3522" s="6">
        <f t="shared" si="702"/>
        <v>28</v>
      </c>
      <c r="E3522" s="5">
        <f t="shared" si="703"/>
        <v>724.72950000000026</v>
      </c>
      <c r="F3522" s="5">
        <f t="shared" si="704"/>
        <v>292.41669540238024</v>
      </c>
      <c r="G3522" s="5">
        <f t="shared" si="705"/>
        <v>813.25969846861108</v>
      </c>
      <c r="H3522" s="5">
        <f t="shared" si="706"/>
        <v>1830.4058938709916</v>
      </c>
      <c r="I3522" s="5">
        <f t="shared" si="707"/>
        <v>720</v>
      </c>
      <c r="J3522" s="5">
        <f t="shared" si="708"/>
        <v>1110.4058938709916</v>
      </c>
      <c r="K3522" s="2">
        <f t="shared" si="709"/>
        <v>44277.880101926938</v>
      </c>
      <c r="L3522" s="2">
        <f t="shared" si="710"/>
        <v>101252</v>
      </c>
      <c r="M3522" s="2">
        <f t="shared" si="711"/>
        <v>21120</v>
      </c>
      <c r="N3522" s="6">
        <f t="shared" si="712"/>
        <v>1</v>
      </c>
      <c r="O3522" s="2">
        <f t="shared" si="713"/>
        <v>15854.119898073062</v>
      </c>
      <c r="P3522" s="2">
        <f t="shared" si="714"/>
        <v>15854.119898073062</v>
      </c>
    </row>
    <row r="3523" spans="1:16">
      <c r="A3523" s="6">
        <v>5</v>
      </c>
      <c r="B3523" s="6">
        <v>8</v>
      </c>
      <c r="C3523" s="6">
        <v>16</v>
      </c>
      <c r="D3523" s="6">
        <f t="shared" si="702"/>
        <v>29</v>
      </c>
      <c r="E3523" s="5">
        <f t="shared" si="703"/>
        <v>724.72950000000026</v>
      </c>
      <c r="F3523" s="5">
        <f t="shared" si="704"/>
        <v>292.41669540238024</v>
      </c>
      <c r="G3523" s="5">
        <f t="shared" si="705"/>
        <v>878.32047434610013</v>
      </c>
      <c r="H3523" s="5">
        <f t="shared" si="706"/>
        <v>1895.4666697484806</v>
      </c>
      <c r="I3523" s="5">
        <f t="shared" si="707"/>
        <v>720</v>
      </c>
      <c r="J3523" s="5">
        <f t="shared" si="708"/>
        <v>1175.4666697484806</v>
      </c>
      <c r="K3523" s="2">
        <f t="shared" si="709"/>
        <v>45407.407460911127</v>
      </c>
      <c r="L3523" s="2">
        <f t="shared" si="710"/>
        <v>103952</v>
      </c>
      <c r="M3523" s="2">
        <f t="shared" si="711"/>
        <v>22000</v>
      </c>
      <c r="N3523" s="6">
        <f t="shared" si="712"/>
        <v>1</v>
      </c>
      <c r="O3523" s="2">
        <f t="shared" si="713"/>
        <v>16544.592539088873</v>
      </c>
      <c r="P3523" s="2">
        <f t="shared" si="714"/>
        <v>16544.592539088873</v>
      </c>
    </row>
    <row r="3524" spans="1:16">
      <c r="A3524" s="6">
        <v>5</v>
      </c>
      <c r="B3524" s="6">
        <v>8</v>
      </c>
      <c r="C3524" s="6">
        <v>17</v>
      </c>
      <c r="D3524" s="6">
        <f t="shared" ref="D3524:D3587" si="715">A3524+B3524+C3524</f>
        <v>30</v>
      </c>
      <c r="E3524" s="5">
        <f t="shared" ref="E3524:E3587" si="716">IF(A3524=0,0,A3524*LABOR_HRS_WK_TOM*SEASON_WEEKS*(1+DIM_PCT_TOM)^A3524)</f>
        <v>724.72950000000026</v>
      </c>
      <c r="F3524" s="5">
        <f t="shared" ref="F3524:F3587" si="717">IF(B3524=0,0,B3524*LABOR_HRS_WK_CAR*SEASON_WEEKS*(1+DIM_PCT_CAR)^B3524)</f>
        <v>292.41669540238024</v>
      </c>
      <c r="G3524" s="5">
        <f t="shared" ref="G3524:G3587" si="718">IF(C3524=0,0,C3524*LABOR_HRS_WK_MES*SEASON_WEEKS*(1+DIM_PCT_MES)^C3524)</f>
        <v>944.88069779264049</v>
      </c>
      <c r="H3524" s="5">
        <f t="shared" ref="H3524:H3587" si="719">E3524+F3524+G3524</f>
        <v>1962.0268931950209</v>
      </c>
      <c r="I3524" s="5">
        <f t="shared" ref="I3524:I3587" si="720">MIN(H3524,FARMER_HRS)</f>
        <v>720</v>
      </c>
      <c r="J3524" s="5">
        <f t="shared" ref="J3524:J3587" si="721">MAX(0,H3524-FARMER_HRS)</f>
        <v>1242.0268931950209</v>
      </c>
      <c r="K3524" s="2">
        <f t="shared" ref="K3524:K3587" si="722">I3524*FARMER_RATE+J3524*TEMP_WORKER_RATE</f>
        <v>46562.966895746889</v>
      </c>
      <c r="L3524" s="2">
        <f t="shared" ref="L3524:L3587" si="723">A3524*PRICE_TOM+B3524*PRICE_CAR+C3524*PRICE_MES</f>
        <v>106652</v>
      </c>
      <c r="M3524" s="2">
        <f t="shared" ref="M3524:M3587" si="724">A3524*FERT_BED_TOM+B3524*FERT_BED_CAR+C3524*FERT_BED_MES</f>
        <v>22880</v>
      </c>
      <c r="N3524" s="6">
        <f t="shared" ref="N3524:N3587" si="725">IF(AND(D3524&lt;=TOTAL_BEDS,J3524&lt;=TEMP_WORKER_MAX*TEMP_WORKER_HRS),1,0)</f>
        <v>1</v>
      </c>
      <c r="O3524" s="2">
        <f t="shared" ref="O3524:O3587" si="726">L3524-M3524-K3524-FIXED_COSTS</f>
        <v>17209.033104253111</v>
      </c>
      <c r="P3524" s="2">
        <f t="shared" ref="P3524:P3587" si="727">IF(N3524=1,O3524,"")</f>
        <v>17209.033104253111</v>
      </c>
    </row>
    <row r="3525" spans="1:16">
      <c r="A3525" s="6">
        <v>5</v>
      </c>
      <c r="B3525" s="6">
        <v>8</v>
      </c>
      <c r="C3525" s="6">
        <v>18</v>
      </c>
      <c r="D3525" s="6">
        <f t="shared" si="715"/>
        <v>31</v>
      </c>
      <c r="E3525" s="5">
        <f t="shared" si="716"/>
        <v>724.72950000000026</v>
      </c>
      <c r="F3525" s="5">
        <f t="shared" si="717"/>
        <v>292.41669540238024</v>
      </c>
      <c r="G3525" s="5">
        <f t="shared" si="718"/>
        <v>1012.9676892512279</v>
      </c>
      <c r="H3525" s="5">
        <f t="shared" si="719"/>
        <v>2030.1138846536082</v>
      </c>
      <c r="I3525" s="5">
        <f t="shared" si="720"/>
        <v>720</v>
      </c>
      <c r="J3525" s="5">
        <f t="shared" si="721"/>
        <v>1310.1138846536082</v>
      </c>
      <c r="K3525" s="2">
        <f t="shared" si="722"/>
        <v>47745.032719680697</v>
      </c>
      <c r="L3525" s="2">
        <f t="shared" si="723"/>
        <v>109352</v>
      </c>
      <c r="M3525" s="2">
        <f t="shared" si="724"/>
        <v>23760</v>
      </c>
      <c r="N3525" s="6">
        <f t="shared" si="725"/>
        <v>1</v>
      </c>
      <c r="O3525" s="2">
        <f t="shared" si="726"/>
        <v>17846.967280319303</v>
      </c>
      <c r="P3525" s="2">
        <f t="shared" si="727"/>
        <v>17846.967280319303</v>
      </c>
    </row>
    <row r="3526" spans="1:16">
      <c r="A3526" s="6">
        <v>5</v>
      </c>
      <c r="B3526" s="6">
        <v>8</v>
      </c>
      <c r="C3526" s="6">
        <v>19</v>
      </c>
      <c r="D3526" s="6">
        <f t="shared" si="715"/>
        <v>32</v>
      </c>
      <c r="E3526" s="5">
        <f t="shared" si="716"/>
        <v>724.72950000000026</v>
      </c>
      <c r="F3526" s="5">
        <f t="shared" si="717"/>
        <v>292.41669540238024</v>
      </c>
      <c r="G3526" s="5">
        <f t="shared" si="718"/>
        <v>1082.6092178872495</v>
      </c>
      <c r="H3526" s="5">
        <f t="shared" si="719"/>
        <v>2099.7554132896303</v>
      </c>
      <c r="I3526" s="5">
        <f t="shared" si="720"/>
        <v>720</v>
      </c>
      <c r="J3526" s="5">
        <f t="shared" si="721"/>
        <v>1379.7554132896303</v>
      </c>
      <c r="K3526" s="2">
        <f t="shared" si="722"/>
        <v>48954.087036278303</v>
      </c>
      <c r="L3526" s="2">
        <f t="shared" si="723"/>
        <v>112052</v>
      </c>
      <c r="M3526" s="2">
        <f t="shared" si="724"/>
        <v>24640</v>
      </c>
      <c r="N3526" s="6">
        <f t="shared" si="725"/>
        <v>1</v>
      </c>
      <c r="O3526" s="2">
        <f t="shared" si="726"/>
        <v>18457.912963721697</v>
      </c>
      <c r="P3526" s="2">
        <f t="shared" si="727"/>
        <v>18457.912963721697</v>
      </c>
    </row>
    <row r="3527" spans="1:16">
      <c r="A3527" s="6">
        <v>5</v>
      </c>
      <c r="B3527" s="6">
        <v>8</v>
      </c>
      <c r="C3527" s="6">
        <v>20</v>
      </c>
      <c r="D3527" s="6">
        <f t="shared" si="715"/>
        <v>33</v>
      </c>
      <c r="E3527" s="5">
        <f t="shared" si="716"/>
        <v>724.72950000000026</v>
      </c>
      <c r="F3527" s="5">
        <f t="shared" si="717"/>
        <v>292.41669540238024</v>
      </c>
      <c r="G3527" s="5">
        <f t="shared" si="718"/>
        <v>1153.8335085377266</v>
      </c>
      <c r="H3527" s="5">
        <f t="shared" si="719"/>
        <v>2170.9797039401074</v>
      </c>
      <c r="I3527" s="5">
        <f t="shared" si="720"/>
        <v>720</v>
      </c>
      <c r="J3527" s="5">
        <f t="shared" si="721"/>
        <v>1450.9797039401074</v>
      </c>
      <c r="K3527" s="2">
        <f t="shared" si="722"/>
        <v>50190.619860071311</v>
      </c>
      <c r="L3527" s="2">
        <f t="shared" si="723"/>
        <v>114752</v>
      </c>
      <c r="M3527" s="2">
        <f t="shared" si="724"/>
        <v>25520</v>
      </c>
      <c r="N3527" s="6">
        <f t="shared" si="725"/>
        <v>1</v>
      </c>
      <c r="O3527" s="2">
        <f t="shared" si="726"/>
        <v>19041.380139928689</v>
      </c>
      <c r="P3527" s="2">
        <f t="shared" si="727"/>
        <v>19041.380139928689</v>
      </c>
    </row>
    <row r="3528" spans="1:16">
      <c r="A3528" s="6">
        <v>5</v>
      </c>
      <c r="B3528" s="6">
        <v>8</v>
      </c>
      <c r="C3528" s="6">
        <v>21</v>
      </c>
      <c r="D3528" s="6">
        <f t="shared" si="715"/>
        <v>34</v>
      </c>
      <c r="E3528" s="5">
        <f t="shared" si="716"/>
        <v>724.72950000000026</v>
      </c>
      <c r="F3528" s="5">
        <f t="shared" si="717"/>
        <v>292.41669540238024</v>
      </c>
      <c r="G3528" s="5">
        <f t="shared" si="718"/>
        <v>1226.6692487641703</v>
      </c>
      <c r="H3528" s="5">
        <f t="shared" si="719"/>
        <v>2243.8154441665511</v>
      </c>
      <c r="I3528" s="5">
        <f t="shared" si="720"/>
        <v>720</v>
      </c>
      <c r="J3528" s="5">
        <f t="shared" si="721"/>
        <v>1523.8154441665511</v>
      </c>
      <c r="K3528" s="2">
        <f t="shared" si="722"/>
        <v>51455.129239002621</v>
      </c>
      <c r="L3528" s="2">
        <f t="shared" si="723"/>
        <v>117452</v>
      </c>
      <c r="M3528" s="2">
        <f t="shared" si="724"/>
        <v>26400</v>
      </c>
      <c r="N3528" s="6">
        <f t="shared" si="725"/>
        <v>1</v>
      </c>
      <c r="O3528" s="2">
        <f t="shared" si="726"/>
        <v>19596.870760997379</v>
      </c>
      <c r="P3528" s="2">
        <f t="shared" si="727"/>
        <v>19596.870760997379</v>
      </c>
    </row>
    <row r="3529" spans="1:16">
      <c r="A3529" s="6">
        <v>5</v>
      </c>
      <c r="B3529" s="6">
        <v>8</v>
      </c>
      <c r="C3529" s="6">
        <v>22</v>
      </c>
      <c r="D3529" s="6">
        <f t="shared" si="715"/>
        <v>35</v>
      </c>
      <c r="E3529" s="5">
        <f t="shared" si="716"/>
        <v>724.72950000000026</v>
      </c>
      <c r="F3529" s="5">
        <f t="shared" si="717"/>
        <v>292.41669540238024</v>
      </c>
      <c r="G3529" s="5">
        <f t="shared" si="718"/>
        <v>1301.1455960105666</v>
      </c>
      <c r="H3529" s="5">
        <f t="shared" si="719"/>
        <v>2318.2917914129471</v>
      </c>
      <c r="I3529" s="5">
        <f t="shared" si="720"/>
        <v>720</v>
      </c>
      <c r="J3529" s="5">
        <f t="shared" si="721"/>
        <v>1598.2917914129471</v>
      </c>
      <c r="K3529" s="2">
        <f t="shared" si="722"/>
        <v>52748.121378696997</v>
      </c>
      <c r="L3529" s="2">
        <f t="shared" si="723"/>
        <v>120152</v>
      </c>
      <c r="M3529" s="2">
        <f t="shared" si="724"/>
        <v>27280</v>
      </c>
      <c r="N3529" s="6">
        <f t="shared" si="725"/>
        <v>1</v>
      </c>
      <c r="O3529" s="2">
        <f t="shared" si="726"/>
        <v>20123.878621303003</v>
      </c>
      <c r="P3529" s="2">
        <f t="shared" si="727"/>
        <v>20123.878621303003</v>
      </c>
    </row>
    <row r="3530" spans="1:16">
      <c r="A3530" s="6">
        <v>5</v>
      </c>
      <c r="B3530" s="6">
        <v>8</v>
      </c>
      <c r="C3530" s="6">
        <v>23</v>
      </c>
      <c r="D3530" s="6">
        <f t="shared" si="715"/>
        <v>36</v>
      </c>
      <c r="E3530" s="5">
        <f t="shared" si="716"/>
        <v>724.72950000000026</v>
      </c>
      <c r="F3530" s="5">
        <f t="shared" si="717"/>
        <v>292.41669540238024</v>
      </c>
      <c r="G3530" s="5">
        <f t="shared" si="718"/>
        <v>1377.292184868003</v>
      </c>
      <c r="H3530" s="5">
        <f t="shared" si="719"/>
        <v>2394.4383802703833</v>
      </c>
      <c r="I3530" s="5">
        <f t="shared" si="720"/>
        <v>720</v>
      </c>
      <c r="J3530" s="5">
        <f t="shared" si="721"/>
        <v>1674.4383802703833</v>
      </c>
      <c r="K3530" s="2">
        <f t="shared" si="722"/>
        <v>54070.110768583043</v>
      </c>
      <c r="L3530" s="2">
        <f t="shared" si="723"/>
        <v>122852</v>
      </c>
      <c r="M3530" s="2">
        <f t="shared" si="724"/>
        <v>28160</v>
      </c>
      <c r="N3530" s="6">
        <f t="shared" si="725"/>
        <v>1</v>
      </c>
      <c r="O3530" s="2">
        <f t="shared" si="726"/>
        <v>20621.889231416957</v>
      </c>
      <c r="P3530" s="2">
        <f t="shared" si="727"/>
        <v>20621.889231416957</v>
      </c>
    </row>
    <row r="3531" spans="1:16">
      <c r="A3531" s="6">
        <v>5</v>
      </c>
      <c r="B3531" s="6">
        <v>8</v>
      </c>
      <c r="C3531" s="6">
        <v>24</v>
      </c>
      <c r="D3531" s="6">
        <f t="shared" si="715"/>
        <v>37</v>
      </c>
      <c r="E3531" s="5">
        <f t="shared" si="716"/>
        <v>724.72950000000026</v>
      </c>
      <c r="F3531" s="5">
        <f t="shared" si="717"/>
        <v>292.41669540238024</v>
      </c>
      <c r="G3531" s="5">
        <f t="shared" si="718"/>
        <v>1455.1391344474989</v>
      </c>
      <c r="H3531" s="5">
        <f t="shared" si="719"/>
        <v>2472.2853298498794</v>
      </c>
      <c r="I3531" s="5">
        <f t="shared" si="720"/>
        <v>720</v>
      </c>
      <c r="J3531" s="5">
        <f t="shared" si="721"/>
        <v>1752.2853298498794</v>
      </c>
      <c r="K3531" s="2">
        <f t="shared" si="722"/>
        <v>55421.62030989374</v>
      </c>
      <c r="L3531" s="2">
        <f t="shared" si="723"/>
        <v>125552</v>
      </c>
      <c r="M3531" s="2">
        <f t="shared" si="724"/>
        <v>29040</v>
      </c>
      <c r="N3531" s="6">
        <f t="shared" si="725"/>
        <v>1</v>
      </c>
      <c r="O3531" s="2">
        <f t="shared" si="726"/>
        <v>21090.37969010626</v>
      </c>
      <c r="P3531" s="2">
        <f t="shared" si="727"/>
        <v>21090.37969010626</v>
      </c>
    </row>
    <row r="3532" spans="1:16">
      <c r="A3532" s="6">
        <v>5</v>
      </c>
      <c r="B3532" s="6">
        <v>8</v>
      </c>
      <c r="C3532" s="6">
        <v>25</v>
      </c>
      <c r="D3532" s="6">
        <f t="shared" si="715"/>
        <v>38</v>
      </c>
      <c r="E3532" s="5">
        <f t="shared" si="716"/>
        <v>724.72950000000026</v>
      </c>
      <c r="F3532" s="5">
        <f t="shared" si="717"/>
        <v>292.41669540238024</v>
      </c>
      <c r="G3532" s="5">
        <f t="shared" si="718"/>
        <v>1534.7170558625965</v>
      </c>
      <c r="H3532" s="5">
        <f t="shared" si="719"/>
        <v>2551.863251264977</v>
      </c>
      <c r="I3532" s="5">
        <f t="shared" si="720"/>
        <v>720</v>
      </c>
      <c r="J3532" s="5">
        <f t="shared" si="721"/>
        <v>1831.863251264977</v>
      </c>
      <c r="K3532" s="2">
        <f t="shared" si="722"/>
        <v>56803.181445572511</v>
      </c>
      <c r="L3532" s="2">
        <f t="shared" si="723"/>
        <v>128252</v>
      </c>
      <c r="M3532" s="2">
        <f t="shared" si="724"/>
        <v>29920</v>
      </c>
      <c r="N3532" s="6">
        <f t="shared" si="725"/>
        <v>1</v>
      </c>
      <c r="O3532" s="2">
        <f t="shared" si="726"/>
        <v>21528.818554427489</v>
      </c>
      <c r="P3532" s="2">
        <f t="shared" si="727"/>
        <v>21528.818554427489</v>
      </c>
    </row>
    <row r="3533" spans="1:16">
      <c r="A3533" s="6">
        <v>5</v>
      </c>
      <c r="B3533" s="6">
        <v>8</v>
      </c>
      <c r="C3533" s="6">
        <v>26</v>
      </c>
      <c r="D3533" s="6">
        <f t="shared" si="715"/>
        <v>39</v>
      </c>
      <c r="E3533" s="5">
        <f t="shared" si="716"/>
        <v>724.72950000000026</v>
      </c>
      <c r="F3533" s="5">
        <f t="shared" si="717"/>
        <v>292.41669540238024</v>
      </c>
      <c r="G3533" s="5">
        <f t="shared" si="718"/>
        <v>1616.0570598233144</v>
      </c>
      <c r="H3533" s="5">
        <f t="shared" si="719"/>
        <v>2633.2032552256951</v>
      </c>
      <c r="I3533" s="5">
        <f t="shared" si="720"/>
        <v>720</v>
      </c>
      <c r="J3533" s="5">
        <f t="shared" si="721"/>
        <v>1913.2032552256951</v>
      </c>
      <c r="K3533" s="2">
        <f t="shared" si="722"/>
        <v>58215.334292112762</v>
      </c>
      <c r="L3533" s="2">
        <f t="shared" si="723"/>
        <v>130952</v>
      </c>
      <c r="M3533" s="2">
        <f t="shared" si="724"/>
        <v>30800</v>
      </c>
      <c r="N3533" s="6">
        <f t="shared" si="725"/>
        <v>1</v>
      </c>
      <c r="O3533" s="2">
        <f t="shared" si="726"/>
        <v>21936.665707887238</v>
      </c>
      <c r="P3533" s="2">
        <f t="shared" si="727"/>
        <v>21936.665707887238</v>
      </c>
    </row>
    <row r="3534" spans="1:16">
      <c r="A3534" s="6">
        <v>5</v>
      </c>
      <c r="B3534" s="6">
        <v>8</v>
      </c>
      <c r="C3534" s="6">
        <v>27</v>
      </c>
      <c r="D3534" s="6">
        <f t="shared" si="715"/>
        <v>40</v>
      </c>
      <c r="E3534" s="5">
        <f t="shared" si="716"/>
        <v>724.72950000000026</v>
      </c>
      <c r="F3534" s="5">
        <f t="shared" si="717"/>
        <v>292.41669540238024</v>
      </c>
      <c r="G3534" s="5">
        <f t="shared" si="718"/>
        <v>1699.1907643430709</v>
      </c>
      <c r="H3534" s="5">
        <f t="shared" si="719"/>
        <v>2716.3369597454512</v>
      </c>
      <c r="I3534" s="5">
        <f t="shared" si="720"/>
        <v>720</v>
      </c>
      <c r="J3534" s="5">
        <f t="shared" si="721"/>
        <v>1996.3369597454512</v>
      </c>
      <c r="K3534" s="2">
        <f t="shared" si="722"/>
        <v>59658.627773358523</v>
      </c>
      <c r="L3534" s="2">
        <f t="shared" si="723"/>
        <v>133652</v>
      </c>
      <c r="M3534" s="2">
        <f t="shared" si="724"/>
        <v>31680</v>
      </c>
      <c r="N3534" s="6">
        <f t="shared" si="725"/>
        <v>1</v>
      </c>
      <c r="O3534" s="2">
        <f t="shared" si="726"/>
        <v>22313.372226641477</v>
      </c>
      <c r="P3534" s="2">
        <f t="shared" si="727"/>
        <v>22313.372226641477</v>
      </c>
    </row>
    <row r="3535" spans="1:16">
      <c r="A3535" s="6">
        <v>5</v>
      </c>
      <c r="B3535" s="6">
        <v>8</v>
      </c>
      <c r="C3535" s="6">
        <v>28</v>
      </c>
      <c r="D3535" s="6">
        <f t="shared" si="715"/>
        <v>41</v>
      </c>
      <c r="E3535" s="5">
        <f t="shared" si="716"/>
        <v>724.72950000000026</v>
      </c>
      <c r="F3535" s="5">
        <f t="shared" si="717"/>
        <v>292.41669540238024</v>
      </c>
      <c r="G3535" s="5">
        <f t="shared" si="718"/>
        <v>1784.1503025602246</v>
      </c>
      <c r="H3535" s="5">
        <f t="shared" si="719"/>
        <v>2801.2964979626049</v>
      </c>
      <c r="I3535" s="5">
        <f t="shared" si="720"/>
        <v>720</v>
      </c>
      <c r="J3535" s="5">
        <f t="shared" si="721"/>
        <v>2081.2964979626049</v>
      </c>
      <c r="K3535" s="2">
        <f t="shared" si="722"/>
        <v>61133.619756295222</v>
      </c>
      <c r="L3535" s="2">
        <f t="shared" si="723"/>
        <v>136352</v>
      </c>
      <c r="M3535" s="2">
        <f t="shared" si="724"/>
        <v>32560</v>
      </c>
      <c r="N3535" s="6">
        <f t="shared" si="725"/>
        <v>1</v>
      </c>
      <c r="O3535" s="2">
        <f t="shared" si="726"/>
        <v>22658.380243704778</v>
      </c>
      <c r="P3535" s="2">
        <f t="shared" si="727"/>
        <v>22658.380243704778</v>
      </c>
    </row>
    <row r="3536" spans="1:16">
      <c r="A3536" s="6">
        <v>5</v>
      </c>
      <c r="B3536" s="6">
        <v>8</v>
      </c>
      <c r="C3536" s="6">
        <v>29</v>
      </c>
      <c r="D3536" s="6">
        <f t="shared" si="715"/>
        <v>42</v>
      </c>
      <c r="E3536" s="5">
        <f t="shared" si="716"/>
        <v>724.72950000000026</v>
      </c>
      <c r="F3536" s="5">
        <f t="shared" si="717"/>
        <v>292.41669540238024</v>
      </c>
      <c r="G3536" s="5">
        <f t="shared" si="718"/>
        <v>1870.9683306758782</v>
      </c>
      <c r="H3536" s="5">
        <f t="shared" si="719"/>
        <v>2888.1145260782587</v>
      </c>
      <c r="I3536" s="5">
        <f t="shared" si="720"/>
        <v>720</v>
      </c>
      <c r="J3536" s="5">
        <f t="shared" si="721"/>
        <v>2168.1145260782587</v>
      </c>
      <c r="K3536" s="2">
        <f t="shared" si="722"/>
        <v>62640.877188858656</v>
      </c>
      <c r="L3536" s="2">
        <f t="shared" si="723"/>
        <v>139052</v>
      </c>
      <c r="M3536" s="2">
        <f t="shared" si="724"/>
        <v>33440</v>
      </c>
      <c r="N3536" s="6">
        <f t="shared" si="725"/>
        <v>1</v>
      </c>
      <c r="O3536" s="2">
        <f t="shared" si="726"/>
        <v>22971.122811141344</v>
      </c>
      <c r="P3536" s="2">
        <f t="shared" si="727"/>
        <v>22971.122811141344</v>
      </c>
    </row>
    <row r="3537" spans="1:16">
      <c r="A3537" s="6">
        <v>5</v>
      </c>
      <c r="B3537" s="6">
        <v>8</v>
      </c>
      <c r="C3537" s="6">
        <v>30</v>
      </c>
      <c r="D3537" s="6">
        <f t="shared" si="715"/>
        <v>43</v>
      </c>
      <c r="E3537" s="5">
        <f t="shared" si="716"/>
        <v>724.72950000000026</v>
      </c>
      <c r="F3537" s="5">
        <f t="shared" si="717"/>
        <v>292.41669540238024</v>
      </c>
      <c r="G3537" s="5">
        <f t="shared" si="718"/>
        <v>1959.6780360096488</v>
      </c>
      <c r="H3537" s="5">
        <f t="shared" si="719"/>
        <v>2976.8242314120293</v>
      </c>
      <c r="I3537" s="5">
        <f t="shared" si="720"/>
        <v>720</v>
      </c>
      <c r="J3537" s="5">
        <f t="shared" si="721"/>
        <v>2256.8242314120293</v>
      </c>
      <c r="K3537" s="2">
        <f t="shared" si="722"/>
        <v>64180.976239792173</v>
      </c>
      <c r="L3537" s="2">
        <f t="shared" si="723"/>
        <v>141752</v>
      </c>
      <c r="M3537" s="2">
        <f t="shared" si="724"/>
        <v>34320</v>
      </c>
      <c r="N3537" s="6">
        <f t="shared" si="725"/>
        <v>1</v>
      </c>
      <c r="O3537" s="2">
        <f t="shared" si="726"/>
        <v>23251.023760207827</v>
      </c>
      <c r="P3537" s="2">
        <f t="shared" si="727"/>
        <v>23251.023760207827</v>
      </c>
    </row>
    <row r="3538" spans="1:16">
      <c r="A3538" s="6">
        <v>5</v>
      </c>
      <c r="B3538" s="6">
        <v>9</v>
      </c>
      <c r="C3538" s="6">
        <v>0</v>
      </c>
      <c r="D3538" s="6">
        <f t="shared" si="715"/>
        <v>14</v>
      </c>
      <c r="E3538" s="5">
        <f t="shared" si="716"/>
        <v>724.72950000000026</v>
      </c>
      <c r="F3538" s="5">
        <f t="shared" si="717"/>
        <v>337.19300188586965</v>
      </c>
      <c r="G3538" s="5">
        <f t="shared" si="718"/>
        <v>0</v>
      </c>
      <c r="H3538" s="5">
        <f t="shared" si="719"/>
        <v>1061.9225018858699</v>
      </c>
      <c r="I3538" s="5">
        <f t="shared" si="720"/>
        <v>720</v>
      </c>
      <c r="J3538" s="5">
        <f t="shared" si="721"/>
        <v>341.92250188586991</v>
      </c>
      <c r="K3538" s="2">
        <f t="shared" si="722"/>
        <v>30936.154546629685</v>
      </c>
      <c r="L3538" s="2">
        <f t="shared" si="723"/>
        <v>62846</v>
      </c>
      <c r="M3538" s="2">
        <f t="shared" si="724"/>
        <v>8360</v>
      </c>
      <c r="N3538" s="6">
        <f t="shared" si="725"/>
        <v>1</v>
      </c>
      <c r="O3538" s="2">
        <f t="shared" si="726"/>
        <v>3549.8454533703152</v>
      </c>
      <c r="P3538" s="2">
        <f t="shared" si="727"/>
        <v>3549.8454533703152</v>
      </c>
    </row>
    <row r="3539" spans="1:16">
      <c r="A3539" s="6">
        <v>5</v>
      </c>
      <c r="B3539" s="6">
        <v>9</v>
      </c>
      <c r="C3539" s="6">
        <v>1</v>
      </c>
      <c r="D3539" s="6">
        <f t="shared" si="715"/>
        <v>15</v>
      </c>
      <c r="E3539" s="5">
        <f t="shared" si="716"/>
        <v>724.72950000000026</v>
      </c>
      <c r="F3539" s="5">
        <f t="shared" si="717"/>
        <v>337.19300188586965</v>
      </c>
      <c r="G3539" s="5">
        <f t="shared" si="718"/>
        <v>45.5625</v>
      </c>
      <c r="H3539" s="5">
        <f t="shared" si="719"/>
        <v>1107.4850018858699</v>
      </c>
      <c r="I3539" s="5">
        <f t="shared" si="720"/>
        <v>720</v>
      </c>
      <c r="J3539" s="5">
        <f t="shared" si="721"/>
        <v>387.48500188586991</v>
      </c>
      <c r="K3539" s="2">
        <f t="shared" si="722"/>
        <v>31727.170171629685</v>
      </c>
      <c r="L3539" s="2">
        <f t="shared" si="723"/>
        <v>65546</v>
      </c>
      <c r="M3539" s="2">
        <f t="shared" si="724"/>
        <v>9240</v>
      </c>
      <c r="N3539" s="6">
        <f t="shared" si="725"/>
        <v>1</v>
      </c>
      <c r="O3539" s="2">
        <f t="shared" si="726"/>
        <v>4578.8298283703152</v>
      </c>
      <c r="P3539" s="2">
        <f t="shared" si="727"/>
        <v>4578.8298283703152</v>
      </c>
    </row>
    <row r="3540" spans="1:16">
      <c r="A3540" s="6">
        <v>5</v>
      </c>
      <c r="B3540" s="6">
        <v>9</v>
      </c>
      <c r="C3540" s="6">
        <v>2</v>
      </c>
      <c r="D3540" s="6">
        <f t="shared" si="715"/>
        <v>16</v>
      </c>
      <c r="E3540" s="5">
        <f t="shared" si="716"/>
        <v>724.72950000000026</v>
      </c>
      <c r="F3540" s="5">
        <f t="shared" si="717"/>
        <v>337.19300188586965</v>
      </c>
      <c r="G3540" s="5">
        <f t="shared" si="718"/>
        <v>92.264062499999994</v>
      </c>
      <c r="H3540" s="5">
        <f t="shared" si="719"/>
        <v>1154.1865643858698</v>
      </c>
      <c r="I3540" s="5">
        <f t="shared" si="720"/>
        <v>720</v>
      </c>
      <c r="J3540" s="5">
        <f t="shared" si="721"/>
        <v>434.18656438586981</v>
      </c>
      <c r="K3540" s="2">
        <f t="shared" si="722"/>
        <v>32537.961187254685</v>
      </c>
      <c r="L3540" s="2">
        <f t="shared" si="723"/>
        <v>68246</v>
      </c>
      <c r="M3540" s="2">
        <f t="shared" si="724"/>
        <v>10120</v>
      </c>
      <c r="N3540" s="6">
        <f t="shared" si="725"/>
        <v>1</v>
      </c>
      <c r="O3540" s="2">
        <f t="shared" si="726"/>
        <v>5588.0388127453152</v>
      </c>
      <c r="P3540" s="2">
        <f t="shared" si="727"/>
        <v>5588.0388127453152</v>
      </c>
    </row>
    <row r="3541" spans="1:16">
      <c r="A3541" s="6">
        <v>5</v>
      </c>
      <c r="B3541" s="6">
        <v>9</v>
      </c>
      <c r="C3541" s="6">
        <v>3</v>
      </c>
      <c r="D3541" s="6">
        <f t="shared" si="715"/>
        <v>17</v>
      </c>
      <c r="E3541" s="5">
        <f t="shared" si="716"/>
        <v>724.72950000000026</v>
      </c>
      <c r="F3541" s="5">
        <f t="shared" si="717"/>
        <v>337.19300188586965</v>
      </c>
      <c r="G3541" s="5">
        <f t="shared" si="718"/>
        <v>140.12604492187498</v>
      </c>
      <c r="H3541" s="5">
        <f t="shared" si="719"/>
        <v>1202.048546807745</v>
      </c>
      <c r="I3541" s="5">
        <f t="shared" si="720"/>
        <v>720</v>
      </c>
      <c r="J3541" s="5">
        <f t="shared" si="721"/>
        <v>482.04854680774497</v>
      </c>
      <c r="K3541" s="2">
        <f t="shared" si="722"/>
        <v>33368.898382078907</v>
      </c>
      <c r="L3541" s="2">
        <f t="shared" si="723"/>
        <v>70946</v>
      </c>
      <c r="M3541" s="2">
        <f t="shared" si="724"/>
        <v>11000</v>
      </c>
      <c r="N3541" s="6">
        <f t="shared" si="725"/>
        <v>1</v>
      </c>
      <c r="O3541" s="2">
        <f t="shared" si="726"/>
        <v>6577.1016179210928</v>
      </c>
      <c r="P3541" s="2">
        <f t="shared" si="727"/>
        <v>6577.1016179210928</v>
      </c>
    </row>
    <row r="3542" spans="1:16">
      <c r="A3542" s="6">
        <v>5</v>
      </c>
      <c r="B3542" s="6">
        <v>9</v>
      </c>
      <c r="C3542" s="6">
        <v>4</v>
      </c>
      <c r="D3542" s="6">
        <f t="shared" si="715"/>
        <v>18</v>
      </c>
      <c r="E3542" s="5">
        <f t="shared" si="716"/>
        <v>724.72950000000026</v>
      </c>
      <c r="F3542" s="5">
        <f t="shared" si="717"/>
        <v>337.19300188586965</v>
      </c>
      <c r="G3542" s="5">
        <f t="shared" si="718"/>
        <v>189.17016064453125</v>
      </c>
      <c r="H3542" s="5">
        <f t="shared" si="719"/>
        <v>1251.0926625304012</v>
      </c>
      <c r="I3542" s="5">
        <f t="shared" si="720"/>
        <v>720</v>
      </c>
      <c r="J3542" s="5">
        <f t="shared" si="721"/>
        <v>531.09266253040118</v>
      </c>
      <c r="K3542" s="2">
        <f t="shared" si="722"/>
        <v>34220.358724486134</v>
      </c>
      <c r="L3542" s="2">
        <f t="shared" si="723"/>
        <v>73646</v>
      </c>
      <c r="M3542" s="2">
        <f t="shared" si="724"/>
        <v>11880</v>
      </c>
      <c r="N3542" s="6">
        <f t="shared" si="725"/>
        <v>1</v>
      </c>
      <c r="O3542" s="2">
        <f t="shared" si="726"/>
        <v>7545.6412755138663</v>
      </c>
      <c r="P3542" s="2">
        <f t="shared" si="727"/>
        <v>7545.6412755138663</v>
      </c>
    </row>
    <row r="3543" spans="1:16">
      <c r="A3543" s="6">
        <v>5</v>
      </c>
      <c r="B3543" s="6">
        <v>9</v>
      </c>
      <c r="C3543" s="6">
        <v>5</v>
      </c>
      <c r="D3543" s="6">
        <f t="shared" si="715"/>
        <v>19</v>
      </c>
      <c r="E3543" s="5">
        <f t="shared" si="716"/>
        <v>724.72950000000026</v>
      </c>
      <c r="F3543" s="5">
        <f t="shared" si="717"/>
        <v>337.19300188586965</v>
      </c>
      <c r="G3543" s="5">
        <f t="shared" si="718"/>
        <v>239.41848456573481</v>
      </c>
      <c r="H3543" s="5">
        <f t="shared" si="719"/>
        <v>1301.3409864516047</v>
      </c>
      <c r="I3543" s="5">
        <f t="shared" si="720"/>
        <v>720</v>
      </c>
      <c r="J3543" s="5">
        <f t="shared" si="721"/>
        <v>581.34098645160475</v>
      </c>
      <c r="K3543" s="2">
        <f t="shared" si="722"/>
        <v>35092.725459229245</v>
      </c>
      <c r="L3543" s="2">
        <f t="shared" si="723"/>
        <v>76346</v>
      </c>
      <c r="M3543" s="2">
        <f t="shared" si="724"/>
        <v>12760</v>
      </c>
      <c r="N3543" s="6">
        <f t="shared" si="725"/>
        <v>1</v>
      </c>
      <c r="O3543" s="2">
        <f t="shared" si="726"/>
        <v>8493.2745407707553</v>
      </c>
      <c r="P3543" s="2">
        <f t="shared" si="727"/>
        <v>8493.2745407707553</v>
      </c>
    </row>
    <row r="3544" spans="1:16">
      <c r="A3544" s="6">
        <v>5</v>
      </c>
      <c r="B3544" s="6">
        <v>9</v>
      </c>
      <c r="C3544" s="6">
        <v>6</v>
      </c>
      <c r="D3544" s="6">
        <f t="shared" si="715"/>
        <v>20</v>
      </c>
      <c r="E3544" s="5">
        <f t="shared" si="716"/>
        <v>724.72950000000026</v>
      </c>
      <c r="F3544" s="5">
        <f t="shared" si="717"/>
        <v>337.19300188586965</v>
      </c>
      <c r="G3544" s="5">
        <f t="shared" si="718"/>
        <v>290.89345874736784</v>
      </c>
      <c r="H3544" s="5">
        <f t="shared" si="719"/>
        <v>1352.8159606332379</v>
      </c>
      <c r="I3544" s="5">
        <f t="shared" si="720"/>
        <v>720</v>
      </c>
      <c r="J3544" s="5">
        <f t="shared" si="721"/>
        <v>632.81596063323786</v>
      </c>
      <c r="K3544" s="2">
        <f t="shared" si="722"/>
        <v>35986.388205438154</v>
      </c>
      <c r="L3544" s="2">
        <f t="shared" si="723"/>
        <v>79046</v>
      </c>
      <c r="M3544" s="2">
        <f t="shared" si="724"/>
        <v>13640</v>
      </c>
      <c r="N3544" s="6">
        <f t="shared" si="725"/>
        <v>1</v>
      </c>
      <c r="O3544" s="2">
        <f t="shared" si="726"/>
        <v>9419.6117945618462</v>
      </c>
      <c r="P3544" s="2">
        <f t="shared" si="727"/>
        <v>9419.6117945618462</v>
      </c>
    </row>
    <row r="3545" spans="1:16">
      <c r="A3545" s="6">
        <v>5</v>
      </c>
      <c r="B3545" s="6">
        <v>9</v>
      </c>
      <c r="C3545" s="6">
        <v>7</v>
      </c>
      <c r="D3545" s="6">
        <f t="shared" si="715"/>
        <v>21</v>
      </c>
      <c r="E3545" s="5">
        <f t="shared" si="716"/>
        <v>724.72950000000026</v>
      </c>
      <c r="F3545" s="5">
        <f t="shared" si="717"/>
        <v>337.19300188586965</v>
      </c>
      <c r="G3545" s="5">
        <f t="shared" si="718"/>
        <v>343.61789814532818</v>
      </c>
      <c r="H3545" s="5">
        <f t="shared" si="719"/>
        <v>1405.540400031198</v>
      </c>
      <c r="I3545" s="5">
        <f t="shared" si="720"/>
        <v>720</v>
      </c>
      <c r="J3545" s="5">
        <f t="shared" si="721"/>
        <v>685.54040003119803</v>
      </c>
      <c r="K3545" s="2">
        <f t="shared" si="722"/>
        <v>36901.743056097184</v>
      </c>
      <c r="L3545" s="2">
        <f t="shared" si="723"/>
        <v>81746</v>
      </c>
      <c r="M3545" s="2">
        <f t="shared" si="724"/>
        <v>14520</v>
      </c>
      <c r="N3545" s="6">
        <f t="shared" si="725"/>
        <v>1</v>
      </c>
      <c r="O3545" s="2">
        <f t="shared" si="726"/>
        <v>10324.256943902816</v>
      </c>
      <c r="P3545" s="2">
        <f t="shared" si="727"/>
        <v>10324.256943902816</v>
      </c>
    </row>
    <row r="3546" spans="1:16">
      <c r="A3546" s="6">
        <v>5</v>
      </c>
      <c r="B3546" s="6">
        <v>9</v>
      </c>
      <c r="C3546" s="6">
        <v>8</v>
      </c>
      <c r="D3546" s="6">
        <f t="shared" si="715"/>
        <v>22</v>
      </c>
      <c r="E3546" s="5">
        <f t="shared" si="716"/>
        <v>724.72950000000026</v>
      </c>
      <c r="F3546" s="5">
        <f t="shared" si="717"/>
        <v>337.19300188586965</v>
      </c>
      <c r="G3546" s="5">
        <f t="shared" si="718"/>
        <v>397.61499642530839</v>
      </c>
      <c r="H3546" s="5">
        <f t="shared" si="719"/>
        <v>1459.5374983111783</v>
      </c>
      <c r="I3546" s="5">
        <f t="shared" si="720"/>
        <v>720</v>
      </c>
      <c r="J3546" s="5">
        <f t="shared" si="721"/>
        <v>739.5374983111783</v>
      </c>
      <c r="K3546" s="2">
        <f t="shared" si="722"/>
        <v>37839.192679013511</v>
      </c>
      <c r="L3546" s="2">
        <f t="shared" si="723"/>
        <v>84446</v>
      </c>
      <c r="M3546" s="2">
        <f t="shared" si="724"/>
        <v>15400</v>
      </c>
      <c r="N3546" s="6">
        <f t="shared" si="725"/>
        <v>1</v>
      </c>
      <c r="O3546" s="2">
        <f t="shared" si="726"/>
        <v>11206.807320986489</v>
      </c>
      <c r="P3546" s="2">
        <f t="shared" si="727"/>
        <v>11206.807320986489</v>
      </c>
    </row>
    <row r="3547" spans="1:16">
      <c r="A3547" s="6">
        <v>5</v>
      </c>
      <c r="B3547" s="6">
        <v>9</v>
      </c>
      <c r="C3547" s="6">
        <v>9</v>
      </c>
      <c r="D3547" s="6">
        <f t="shared" si="715"/>
        <v>23</v>
      </c>
      <c r="E3547" s="5">
        <f t="shared" si="716"/>
        <v>724.72950000000026</v>
      </c>
      <c r="F3547" s="5">
        <f t="shared" si="717"/>
        <v>337.19300188586965</v>
      </c>
      <c r="G3547" s="5">
        <f t="shared" si="718"/>
        <v>452.90833186570285</v>
      </c>
      <c r="H3547" s="5">
        <f t="shared" si="719"/>
        <v>1514.8308337515728</v>
      </c>
      <c r="I3547" s="5">
        <f t="shared" si="720"/>
        <v>720</v>
      </c>
      <c r="J3547" s="5">
        <f t="shared" si="721"/>
        <v>794.83083375157275</v>
      </c>
      <c r="K3547" s="2">
        <f t="shared" si="722"/>
        <v>38799.146419298137</v>
      </c>
      <c r="L3547" s="2">
        <f t="shared" si="723"/>
        <v>87146</v>
      </c>
      <c r="M3547" s="2">
        <f t="shared" si="724"/>
        <v>16280</v>
      </c>
      <c r="N3547" s="6">
        <f t="shared" si="725"/>
        <v>1</v>
      </c>
      <c r="O3547" s="2">
        <f t="shared" si="726"/>
        <v>12066.853580701863</v>
      </c>
      <c r="P3547" s="2">
        <f t="shared" si="727"/>
        <v>12066.853580701863</v>
      </c>
    </row>
    <row r="3548" spans="1:16">
      <c r="A3548" s="6">
        <v>5</v>
      </c>
      <c r="B3548" s="6">
        <v>9</v>
      </c>
      <c r="C3548" s="6">
        <v>10</v>
      </c>
      <c r="D3548" s="6">
        <f t="shared" si="715"/>
        <v>24</v>
      </c>
      <c r="E3548" s="5">
        <f t="shared" si="716"/>
        <v>724.72950000000026</v>
      </c>
      <c r="F3548" s="5">
        <f t="shared" si="717"/>
        <v>337.19300188586965</v>
      </c>
      <c r="G3548" s="5">
        <f t="shared" si="718"/>
        <v>509.52187334891573</v>
      </c>
      <c r="H3548" s="5">
        <f t="shared" si="719"/>
        <v>1571.4443752347856</v>
      </c>
      <c r="I3548" s="5">
        <f t="shared" si="720"/>
        <v>720</v>
      </c>
      <c r="J3548" s="5">
        <f t="shared" si="721"/>
        <v>851.44437523478564</v>
      </c>
      <c r="K3548" s="2">
        <f t="shared" si="722"/>
        <v>39782.020403381699</v>
      </c>
      <c r="L3548" s="2">
        <f t="shared" si="723"/>
        <v>89846</v>
      </c>
      <c r="M3548" s="2">
        <f t="shared" si="724"/>
        <v>17160</v>
      </c>
      <c r="N3548" s="6">
        <f t="shared" si="725"/>
        <v>1</v>
      </c>
      <c r="O3548" s="2">
        <f t="shared" si="726"/>
        <v>12903.979596618301</v>
      </c>
      <c r="P3548" s="2">
        <f t="shared" si="727"/>
        <v>12903.979596618301</v>
      </c>
    </row>
    <row r="3549" spans="1:16">
      <c r="A3549" s="6">
        <v>5</v>
      </c>
      <c r="B3549" s="6">
        <v>9</v>
      </c>
      <c r="C3549" s="6">
        <v>11</v>
      </c>
      <c r="D3549" s="6">
        <f t="shared" si="715"/>
        <v>25</v>
      </c>
      <c r="E3549" s="5">
        <f t="shared" si="716"/>
        <v>724.72950000000026</v>
      </c>
      <c r="F3549" s="5">
        <f t="shared" si="717"/>
        <v>337.19300188586965</v>
      </c>
      <c r="G3549" s="5">
        <f t="shared" si="718"/>
        <v>567.47998644235474</v>
      </c>
      <c r="H3549" s="5">
        <f t="shared" si="719"/>
        <v>1629.4024883282245</v>
      </c>
      <c r="I3549" s="5">
        <f t="shared" si="720"/>
        <v>720</v>
      </c>
      <c r="J3549" s="5">
        <f t="shared" si="721"/>
        <v>909.40248832822454</v>
      </c>
      <c r="K3549" s="2">
        <f t="shared" si="722"/>
        <v>40788.237644587229</v>
      </c>
      <c r="L3549" s="2">
        <f t="shared" si="723"/>
        <v>92546</v>
      </c>
      <c r="M3549" s="2">
        <f t="shared" si="724"/>
        <v>18040</v>
      </c>
      <c r="N3549" s="6">
        <f t="shared" si="725"/>
        <v>1</v>
      </c>
      <c r="O3549" s="2">
        <f t="shared" si="726"/>
        <v>13717.762355412771</v>
      </c>
      <c r="P3549" s="2">
        <f t="shared" si="727"/>
        <v>13717.762355412771</v>
      </c>
    </row>
    <row r="3550" spans="1:16">
      <c r="A3550" s="6">
        <v>5</v>
      </c>
      <c r="B3550" s="6">
        <v>9</v>
      </c>
      <c r="C3550" s="6">
        <v>12</v>
      </c>
      <c r="D3550" s="6">
        <f t="shared" si="715"/>
        <v>26</v>
      </c>
      <c r="E3550" s="5">
        <f t="shared" si="716"/>
        <v>724.72950000000026</v>
      </c>
      <c r="F3550" s="5">
        <f t="shared" si="717"/>
        <v>337.19300188586965</v>
      </c>
      <c r="G3550" s="5">
        <f t="shared" si="718"/>
        <v>626.80743957041921</v>
      </c>
      <c r="H3550" s="5">
        <f t="shared" si="719"/>
        <v>1688.729941456289</v>
      </c>
      <c r="I3550" s="5">
        <f t="shared" si="720"/>
        <v>720</v>
      </c>
      <c r="J3550" s="5">
        <f t="shared" si="721"/>
        <v>968.729941456289</v>
      </c>
      <c r="K3550" s="2">
        <f t="shared" si="722"/>
        <v>41818.228150282797</v>
      </c>
      <c r="L3550" s="2">
        <f t="shared" si="723"/>
        <v>95246</v>
      </c>
      <c r="M3550" s="2">
        <f t="shared" si="724"/>
        <v>18920</v>
      </c>
      <c r="N3550" s="6">
        <f t="shared" si="725"/>
        <v>1</v>
      </c>
      <c r="O3550" s="2">
        <f t="shared" si="726"/>
        <v>14507.771849717203</v>
      </c>
      <c r="P3550" s="2">
        <f t="shared" si="727"/>
        <v>14507.771849717203</v>
      </c>
    </row>
    <row r="3551" spans="1:16">
      <c r="A3551" s="6">
        <v>5</v>
      </c>
      <c r="B3551" s="6">
        <v>9</v>
      </c>
      <c r="C3551" s="6">
        <v>13</v>
      </c>
      <c r="D3551" s="6">
        <f t="shared" si="715"/>
        <v>27</v>
      </c>
      <c r="E3551" s="5">
        <f t="shared" si="716"/>
        <v>724.72950000000026</v>
      </c>
      <c r="F3551" s="5">
        <f t="shared" si="717"/>
        <v>337.19300188586965</v>
      </c>
      <c r="G3551" s="5">
        <f t="shared" si="718"/>
        <v>687.52941027880343</v>
      </c>
      <c r="H3551" s="5">
        <f t="shared" si="719"/>
        <v>1749.4519121646733</v>
      </c>
      <c r="I3551" s="5">
        <f t="shared" si="720"/>
        <v>720</v>
      </c>
      <c r="J3551" s="5">
        <f t="shared" si="721"/>
        <v>1029.4519121646733</v>
      </c>
      <c r="K3551" s="2">
        <f t="shared" si="722"/>
        <v>42872.429030636689</v>
      </c>
      <c r="L3551" s="2">
        <f t="shared" si="723"/>
        <v>97946</v>
      </c>
      <c r="M3551" s="2">
        <f t="shared" si="724"/>
        <v>19800</v>
      </c>
      <c r="N3551" s="6">
        <f t="shared" si="725"/>
        <v>1</v>
      </c>
      <c r="O3551" s="2">
        <f t="shared" si="726"/>
        <v>15273.570969363311</v>
      </c>
      <c r="P3551" s="2">
        <f t="shared" si="727"/>
        <v>15273.570969363311</v>
      </c>
    </row>
    <row r="3552" spans="1:16">
      <c r="A3552" s="6">
        <v>5</v>
      </c>
      <c r="B3552" s="6">
        <v>9</v>
      </c>
      <c r="C3552" s="6">
        <v>14</v>
      </c>
      <c r="D3552" s="6">
        <f t="shared" si="715"/>
        <v>28</v>
      </c>
      <c r="E3552" s="5">
        <f t="shared" si="716"/>
        <v>724.72950000000026</v>
      </c>
      <c r="F3552" s="5">
        <f t="shared" si="717"/>
        <v>337.19300188586965</v>
      </c>
      <c r="G3552" s="5">
        <f t="shared" si="718"/>
        <v>749.67149159246469</v>
      </c>
      <c r="H3552" s="5">
        <f t="shared" si="719"/>
        <v>1811.5939934783346</v>
      </c>
      <c r="I3552" s="5">
        <f t="shared" si="720"/>
        <v>720</v>
      </c>
      <c r="J3552" s="5">
        <f t="shared" si="721"/>
        <v>1091.5939934783346</v>
      </c>
      <c r="K3552" s="2">
        <f t="shared" si="722"/>
        <v>43951.28460899886</v>
      </c>
      <c r="L3552" s="2">
        <f t="shared" si="723"/>
        <v>100646</v>
      </c>
      <c r="M3552" s="2">
        <f t="shared" si="724"/>
        <v>20680</v>
      </c>
      <c r="N3552" s="6">
        <f t="shared" si="725"/>
        <v>1</v>
      </c>
      <c r="O3552" s="2">
        <f t="shared" si="726"/>
        <v>16014.71539100114</v>
      </c>
      <c r="P3552" s="2">
        <f t="shared" si="727"/>
        <v>16014.71539100114</v>
      </c>
    </row>
    <row r="3553" spans="1:16">
      <c r="A3553" s="6">
        <v>5</v>
      </c>
      <c r="B3553" s="6">
        <v>9</v>
      </c>
      <c r="C3553" s="6">
        <v>15</v>
      </c>
      <c r="D3553" s="6">
        <f t="shared" si="715"/>
        <v>29</v>
      </c>
      <c r="E3553" s="5">
        <f t="shared" si="716"/>
        <v>724.72950000000026</v>
      </c>
      <c r="F3553" s="5">
        <f t="shared" si="717"/>
        <v>337.19300188586965</v>
      </c>
      <c r="G3553" s="5">
        <f t="shared" si="718"/>
        <v>813.25969846861108</v>
      </c>
      <c r="H3553" s="5">
        <f t="shared" si="719"/>
        <v>1875.182200354481</v>
      </c>
      <c r="I3553" s="5">
        <f t="shared" si="720"/>
        <v>720</v>
      </c>
      <c r="J3553" s="5">
        <f t="shared" si="721"/>
        <v>1155.182200354481</v>
      </c>
      <c r="K3553" s="2">
        <f t="shared" si="722"/>
        <v>45055.246533931961</v>
      </c>
      <c r="L3553" s="2">
        <f t="shared" si="723"/>
        <v>103346</v>
      </c>
      <c r="M3553" s="2">
        <f t="shared" si="724"/>
        <v>21560</v>
      </c>
      <c r="N3553" s="6">
        <f t="shared" si="725"/>
        <v>1</v>
      </c>
      <c r="O3553" s="2">
        <f t="shared" si="726"/>
        <v>16730.753466068039</v>
      </c>
      <c r="P3553" s="2">
        <f t="shared" si="727"/>
        <v>16730.753466068039</v>
      </c>
    </row>
    <row r="3554" spans="1:16">
      <c r="A3554" s="6">
        <v>5</v>
      </c>
      <c r="B3554" s="6">
        <v>9</v>
      </c>
      <c r="C3554" s="6">
        <v>16</v>
      </c>
      <c r="D3554" s="6">
        <f t="shared" si="715"/>
        <v>30</v>
      </c>
      <c r="E3554" s="5">
        <f t="shared" si="716"/>
        <v>724.72950000000026</v>
      </c>
      <c r="F3554" s="5">
        <f t="shared" si="717"/>
        <v>337.19300188586965</v>
      </c>
      <c r="G3554" s="5">
        <f t="shared" si="718"/>
        <v>878.32047434610013</v>
      </c>
      <c r="H3554" s="5">
        <f t="shared" si="719"/>
        <v>1940.24297623197</v>
      </c>
      <c r="I3554" s="5">
        <f t="shared" si="720"/>
        <v>720</v>
      </c>
      <c r="J3554" s="5">
        <f t="shared" si="721"/>
        <v>1220.24297623197</v>
      </c>
      <c r="K3554" s="2">
        <f t="shared" si="722"/>
        <v>46184.773892916142</v>
      </c>
      <c r="L3554" s="2">
        <f t="shared" si="723"/>
        <v>106046</v>
      </c>
      <c r="M3554" s="2">
        <f t="shared" si="724"/>
        <v>22440</v>
      </c>
      <c r="N3554" s="6">
        <f t="shared" si="725"/>
        <v>1</v>
      </c>
      <c r="O3554" s="2">
        <f t="shared" si="726"/>
        <v>17421.226107083858</v>
      </c>
      <c r="P3554" s="2">
        <f t="shared" si="727"/>
        <v>17421.226107083858</v>
      </c>
    </row>
    <row r="3555" spans="1:16">
      <c r="A3555" s="6">
        <v>5</v>
      </c>
      <c r="B3555" s="6">
        <v>9</v>
      </c>
      <c r="C3555" s="6">
        <v>17</v>
      </c>
      <c r="D3555" s="6">
        <f t="shared" si="715"/>
        <v>31</v>
      </c>
      <c r="E3555" s="5">
        <f t="shared" si="716"/>
        <v>724.72950000000026</v>
      </c>
      <c r="F3555" s="5">
        <f t="shared" si="717"/>
        <v>337.19300188586965</v>
      </c>
      <c r="G3555" s="5">
        <f t="shared" si="718"/>
        <v>944.88069779264049</v>
      </c>
      <c r="H3555" s="5">
        <f t="shared" si="719"/>
        <v>2006.8031996785103</v>
      </c>
      <c r="I3555" s="5">
        <f t="shared" si="720"/>
        <v>720</v>
      </c>
      <c r="J3555" s="5">
        <f t="shared" si="721"/>
        <v>1286.8031996785103</v>
      </c>
      <c r="K3555" s="2">
        <f t="shared" si="722"/>
        <v>47340.333327751912</v>
      </c>
      <c r="L3555" s="2">
        <f t="shared" si="723"/>
        <v>108746</v>
      </c>
      <c r="M3555" s="2">
        <f t="shared" si="724"/>
        <v>23320</v>
      </c>
      <c r="N3555" s="6">
        <f t="shared" si="725"/>
        <v>1</v>
      </c>
      <c r="O3555" s="2">
        <f t="shared" si="726"/>
        <v>18085.666672248088</v>
      </c>
      <c r="P3555" s="2">
        <f t="shared" si="727"/>
        <v>18085.666672248088</v>
      </c>
    </row>
    <row r="3556" spans="1:16">
      <c r="A3556" s="6">
        <v>5</v>
      </c>
      <c r="B3556" s="6">
        <v>9</v>
      </c>
      <c r="C3556" s="6">
        <v>18</v>
      </c>
      <c r="D3556" s="6">
        <f t="shared" si="715"/>
        <v>32</v>
      </c>
      <c r="E3556" s="5">
        <f t="shared" si="716"/>
        <v>724.72950000000026</v>
      </c>
      <c r="F3556" s="5">
        <f t="shared" si="717"/>
        <v>337.19300188586965</v>
      </c>
      <c r="G3556" s="5">
        <f t="shared" si="718"/>
        <v>1012.9676892512279</v>
      </c>
      <c r="H3556" s="5">
        <f t="shared" si="719"/>
        <v>2074.8901911370976</v>
      </c>
      <c r="I3556" s="5">
        <f t="shared" si="720"/>
        <v>720</v>
      </c>
      <c r="J3556" s="5">
        <f t="shared" si="721"/>
        <v>1354.8901911370976</v>
      </c>
      <c r="K3556" s="2">
        <f t="shared" si="722"/>
        <v>48522.39915168572</v>
      </c>
      <c r="L3556" s="2">
        <f t="shared" si="723"/>
        <v>111446</v>
      </c>
      <c r="M3556" s="2">
        <f t="shared" si="724"/>
        <v>24200</v>
      </c>
      <c r="N3556" s="6">
        <f t="shared" si="725"/>
        <v>1</v>
      </c>
      <c r="O3556" s="2">
        <f t="shared" si="726"/>
        <v>18723.60084831428</v>
      </c>
      <c r="P3556" s="2">
        <f t="shared" si="727"/>
        <v>18723.60084831428</v>
      </c>
    </row>
    <row r="3557" spans="1:16">
      <c r="A3557" s="6">
        <v>5</v>
      </c>
      <c r="B3557" s="6">
        <v>9</v>
      </c>
      <c r="C3557" s="6">
        <v>19</v>
      </c>
      <c r="D3557" s="6">
        <f t="shared" si="715"/>
        <v>33</v>
      </c>
      <c r="E3557" s="5">
        <f t="shared" si="716"/>
        <v>724.72950000000026</v>
      </c>
      <c r="F3557" s="5">
        <f t="shared" si="717"/>
        <v>337.19300188586965</v>
      </c>
      <c r="G3557" s="5">
        <f t="shared" si="718"/>
        <v>1082.6092178872495</v>
      </c>
      <c r="H3557" s="5">
        <f t="shared" si="719"/>
        <v>2144.5317197731192</v>
      </c>
      <c r="I3557" s="5">
        <f t="shared" si="720"/>
        <v>720</v>
      </c>
      <c r="J3557" s="5">
        <f t="shared" si="721"/>
        <v>1424.5317197731192</v>
      </c>
      <c r="K3557" s="2">
        <f t="shared" si="722"/>
        <v>49731.453468283318</v>
      </c>
      <c r="L3557" s="2">
        <f t="shared" si="723"/>
        <v>114146</v>
      </c>
      <c r="M3557" s="2">
        <f t="shared" si="724"/>
        <v>25080</v>
      </c>
      <c r="N3557" s="6">
        <f t="shared" si="725"/>
        <v>1</v>
      </c>
      <c r="O3557" s="2">
        <f t="shared" si="726"/>
        <v>19334.546531716682</v>
      </c>
      <c r="P3557" s="2">
        <f t="shared" si="727"/>
        <v>19334.546531716682</v>
      </c>
    </row>
    <row r="3558" spans="1:16">
      <c r="A3558" s="6">
        <v>5</v>
      </c>
      <c r="B3558" s="6">
        <v>9</v>
      </c>
      <c r="C3558" s="6">
        <v>20</v>
      </c>
      <c r="D3558" s="6">
        <f t="shared" si="715"/>
        <v>34</v>
      </c>
      <c r="E3558" s="5">
        <f t="shared" si="716"/>
        <v>724.72950000000026</v>
      </c>
      <c r="F3558" s="5">
        <f t="shared" si="717"/>
        <v>337.19300188586965</v>
      </c>
      <c r="G3558" s="5">
        <f t="shared" si="718"/>
        <v>1153.8335085377266</v>
      </c>
      <c r="H3558" s="5">
        <f t="shared" si="719"/>
        <v>2215.7560104235963</v>
      </c>
      <c r="I3558" s="5">
        <f t="shared" si="720"/>
        <v>720</v>
      </c>
      <c r="J3558" s="5">
        <f t="shared" si="721"/>
        <v>1495.7560104235963</v>
      </c>
      <c r="K3558" s="2">
        <f t="shared" si="722"/>
        <v>50967.986292076326</v>
      </c>
      <c r="L3558" s="2">
        <f t="shared" si="723"/>
        <v>116846</v>
      </c>
      <c r="M3558" s="2">
        <f t="shared" si="724"/>
        <v>25960</v>
      </c>
      <c r="N3558" s="6">
        <f t="shared" si="725"/>
        <v>1</v>
      </c>
      <c r="O3558" s="2">
        <f t="shared" si="726"/>
        <v>19918.013707923674</v>
      </c>
      <c r="P3558" s="2">
        <f t="shared" si="727"/>
        <v>19918.013707923674</v>
      </c>
    </row>
    <row r="3559" spans="1:16">
      <c r="A3559" s="6">
        <v>5</v>
      </c>
      <c r="B3559" s="6">
        <v>9</v>
      </c>
      <c r="C3559" s="6">
        <v>21</v>
      </c>
      <c r="D3559" s="6">
        <f t="shared" si="715"/>
        <v>35</v>
      </c>
      <c r="E3559" s="5">
        <f t="shared" si="716"/>
        <v>724.72950000000026</v>
      </c>
      <c r="F3559" s="5">
        <f t="shared" si="717"/>
        <v>337.19300188586965</v>
      </c>
      <c r="G3559" s="5">
        <f t="shared" si="718"/>
        <v>1226.6692487641703</v>
      </c>
      <c r="H3559" s="5">
        <f t="shared" si="719"/>
        <v>2288.59175065004</v>
      </c>
      <c r="I3559" s="5">
        <f t="shared" si="720"/>
        <v>720</v>
      </c>
      <c r="J3559" s="5">
        <f t="shared" si="721"/>
        <v>1568.59175065004</v>
      </c>
      <c r="K3559" s="2">
        <f t="shared" si="722"/>
        <v>52232.495671007637</v>
      </c>
      <c r="L3559" s="2">
        <f t="shared" si="723"/>
        <v>119546</v>
      </c>
      <c r="M3559" s="2">
        <f t="shared" si="724"/>
        <v>26840</v>
      </c>
      <c r="N3559" s="6">
        <f t="shared" si="725"/>
        <v>1</v>
      </c>
      <c r="O3559" s="2">
        <f t="shared" si="726"/>
        <v>20473.504328992363</v>
      </c>
      <c r="P3559" s="2">
        <f t="shared" si="727"/>
        <v>20473.504328992363</v>
      </c>
    </row>
    <row r="3560" spans="1:16">
      <c r="A3560" s="6">
        <v>5</v>
      </c>
      <c r="B3560" s="6">
        <v>9</v>
      </c>
      <c r="C3560" s="6">
        <v>22</v>
      </c>
      <c r="D3560" s="6">
        <f t="shared" si="715"/>
        <v>36</v>
      </c>
      <c r="E3560" s="5">
        <f t="shared" si="716"/>
        <v>724.72950000000026</v>
      </c>
      <c r="F3560" s="5">
        <f t="shared" si="717"/>
        <v>337.19300188586965</v>
      </c>
      <c r="G3560" s="5">
        <f t="shared" si="718"/>
        <v>1301.1455960105666</v>
      </c>
      <c r="H3560" s="5">
        <f t="shared" si="719"/>
        <v>2363.0680978964365</v>
      </c>
      <c r="I3560" s="5">
        <f t="shared" si="720"/>
        <v>720</v>
      </c>
      <c r="J3560" s="5">
        <f t="shared" si="721"/>
        <v>1643.0680978964365</v>
      </c>
      <c r="K3560" s="2">
        <f t="shared" si="722"/>
        <v>53525.487810702019</v>
      </c>
      <c r="L3560" s="2">
        <f t="shared" si="723"/>
        <v>122246</v>
      </c>
      <c r="M3560" s="2">
        <f t="shared" si="724"/>
        <v>27720</v>
      </c>
      <c r="N3560" s="6">
        <f t="shared" si="725"/>
        <v>1</v>
      </c>
      <c r="O3560" s="2">
        <f t="shared" si="726"/>
        <v>21000.512189297981</v>
      </c>
      <c r="P3560" s="2">
        <f t="shared" si="727"/>
        <v>21000.512189297981</v>
      </c>
    </row>
    <row r="3561" spans="1:16">
      <c r="A3561" s="6">
        <v>5</v>
      </c>
      <c r="B3561" s="6">
        <v>9</v>
      </c>
      <c r="C3561" s="6">
        <v>23</v>
      </c>
      <c r="D3561" s="6">
        <f t="shared" si="715"/>
        <v>37</v>
      </c>
      <c r="E3561" s="5">
        <f t="shared" si="716"/>
        <v>724.72950000000026</v>
      </c>
      <c r="F3561" s="5">
        <f t="shared" si="717"/>
        <v>337.19300188586965</v>
      </c>
      <c r="G3561" s="5">
        <f t="shared" si="718"/>
        <v>1377.292184868003</v>
      </c>
      <c r="H3561" s="5">
        <f t="shared" si="719"/>
        <v>2439.2146867538731</v>
      </c>
      <c r="I3561" s="5">
        <f t="shared" si="720"/>
        <v>720</v>
      </c>
      <c r="J3561" s="5">
        <f t="shared" si="721"/>
        <v>1719.2146867538731</v>
      </c>
      <c r="K3561" s="2">
        <f t="shared" si="722"/>
        <v>54847.477200588073</v>
      </c>
      <c r="L3561" s="2">
        <f t="shared" si="723"/>
        <v>124946</v>
      </c>
      <c r="M3561" s="2">
        <f t="shared" si="724"/>
        <v>28600</v>
      </c>
      <c r="N3561" s="6">
        <f t="shared" si="725"/>
        <v>1</v>
      </c>
      <c r="O3561" s="2">
        <f t="shared" si="726"/>
        <v>21498.522799411927</v>
      </c>
      <c r="P3561" s="2">
        <f t="shared" si="727"/>
        <v>21498.522799411927</v>
      </c>
    </row>
    <row r="3562" spans="1:16">
      <c r="A3562" s="6">
        <v>5</v>
      </c>
      <c r="B3562" s="6">
        <v>9</v>
      </c>
      <c r="C3562" s="6">
        <v>24</v>
      </c>
      <c r="D3562" s="6">
        <f t="shared" si="715"/>
        <v>38</v>
      </c>
      <c r="E3562" s="5">
        <f t="shared" si="716"/>
        <v>724.72950000000026</v>
      </c>
      <c r="F3562" s="5">
        <f t="shared" si="717"/>
        <v>337.19300188586965</v>
      </c>
      <c r="G3562" s="5">
        <f t="shared" si="718"/>
        <v>1455.1391344474989</v>
      </c>
      <c r="H3562" s="5">
        <f t="shared" si="719"/>
        <v>2517.0616363333688</v>
      </c>
      <c r="I3562" s="5">
        <f t="shared" si="720"/>
        <v>720</v>
      </c>
      <c r="J3562" s="5">
        <f t="shared" si="721"/>
        <v>1797.0616363333688</v>
      </c>
      <c r="K3562" s="2">
        <f t="shared" si="722"/>
        <v>56198.986741898763</v>
      </c>
      <c r="L3562" s="2">
        <f t="shared" si="723"/>
        <v>127646</v>
      </c>
      <c r="M3562" s="2">
        <f t="shared" si="724"/>
        <v>29480</v>
      </c>
      <c r="N3562" s="6">
        <f t="shared" si="725"/>
        <v>1</v>
      </c>
      <c r="O3562" s="2">
        <f t="shared" si="726"/>
        <v>21967.013258101237</v>
      </c>
      <c r="P3562" s="2">
        <f t="shared" si="727"/>
        <v>21967.013258101237</v>
      </c>
    </row>
    <row r="3563" spans="1:16">
      <c r="A3563" s="6">
        <v>5</v>
      </c>
      <c r="B3563" s="6">
        <v>9</v>
      </c>
      <c r="C3563" s="6">
        <v>25</v>
      </c>
      <c r="D3563" s="6">
        <f t="shared" si="715"/>
        <v>39</v>
      </c>
      <c r="E3563" s="5">
        <f t="shared" si="716"/>
        <v>724.72950000000026</v>
      </c>
      <c r="F3563" s="5">
        <f t="shared" si="717"/>
        <v>337.19300188586965</v>
      </c>
      <c r="G3563" s="5">
        <f t="shared" si="718"/>
        <v>1534.7170558625965</v>
      </c>
      <c r="H3563" s="5">
        <f t="shared" si="719"/>
        <v>2596.6395577484664</v>
      </c>
      <c r="I3563" s="5">
        <f t="shared" si="720"/>
        <v>720</v>
      </c>
      <c r="J3563" s="5">
        <f t="shared" si="721"/>
        <v>1876.6395577484664</v>
      </c>
      <c r="K3563" s="2">
        <f t="shared" si="722"/>
        <v>57580.547877577541</v>
      </c>
      <c r="L3563" s="2">
        <f t="shared" si="723"/>
        <v>130346</v>
      </c>
      <c r="M3563" s="2">
        <f t="shared" si="724"/>
        <v>30360</v>
      </c>
      <c r="N3563" s="6">
        <f t="shared" si="725"/>
        <v>1</v>
      </c>
      <c r="O3563" s="2">
        <f t="shared" si="726"/>
        <v>22405.452122422459</v>
      </c>
      <c r="P3563" s="2">
        <f t="shared" si="727"/>
        <v>22405.452122422459</v>
      </c>
    </row>
    <row r="3564" spans="1:16">
      <c r="A3564" s="6">
        <v>5</v>
      </c>
      <c r="B3564" s="6">
        <v>9</v>
      </c>
      <c r="C3564" s="6">
        <v>26</v>
      </c>
      <c r="D3564" s="6">
        <f t="shared" si="715"/>
        <v>40</v>
      </c>
      <c r="E3564" s="5">
        <f t="shared" si="716"/>
        <v>724.72950000000026</v>
      </c>
      <c r="F3564" s="5">
        <f t="shared" si="717"/>
        <v>337.19300188586965</v>
      </c>
      <c r="G3564" s="5">
        <f t="shared" si="718"/>
        <v>1616.0570598233144</v>
      </c>
      <c r="H3564" s="5">
        <f t="shared" si="719"/>
        <v>2677.9795617091841</v>
      </c>
      <c r="I3564" s="5">
        <f t="shared" si="720"/>
        <v>720</v>
      </c>
      <c r="J3564" s="5">
        <f t="shared" si="721"/>
        <v>1957.9795617091841</v>
      </c>
      <c r="K3564" s="2">
        <f t="shared" si="722"/>
        <v>58992.700724117778</v>
      </c>
      <c r="L3564" s="2">
        <f t="shared" si="723"/>
        <v>133046</v>
      </c>
      <c r="M3564" s="2">
        <f t="shared" si="724"/>
        <v>31240</v>
      </c>
      <c r="N3564" s="6">
        <f t="shared" si="725"/>
        <v>1</v>
      </c>
      <c r="O3564" s="2">
        <f t="shared" si="726"/>
        <v>22813.299275882222</v>
      </c>
      <c r="P3564" s="2">
        <f t="shared" si="727"/>
        <v>22813.299275882222</v>
      </c>
    </row>
    <row r="3565" spans="1:16">
      <c r="A3565" s="6">
        <v>5</v>
      </c>
      <c r="B3565" s="6">
        <v>9</v>
      </c>
      <c r="C3565" s="6">
        <v>27</v>
      </c>
      <c r="D3565" s="6">
        <f t="shared" si="715"/>
        <v>41</v>
      </c>
      <c r="E3565" s="5">
        <f t="shared" si="716"/>
        <v>724.72950000000026</v>
      </c>
      <c r="F3565" s="5">
        <f t="shared" si="717"/>
        <v>337.19300188586965</v>
      </c>
      <c r="G3565" s="5">
        <f t="shared" si="718"/>
        <v>1699.1907643430709</v>
      </c>
      <c r="H3565" s="5">
        <f t="shared" si="719"/>
        <v>2761.113266228941</v>
      </c>
      <c r="I3565" s="5">
        <f t="shared" si="720"/>
        <v>720</v>
      </c>
      <c r="J3565" s="5">
        <f t="shared" si="721"/>
        <v>2041.113266228941</v>
      </c>
      <c r="K3565" s="2">
        <f t="shared" si="722"/>
        <v>60435.99420536356</v>
      </c>
      <c r="L3565" s="2">
        <f t="shared" si="723"/>
        <v>135746</v>
      </c>
      <c r="M3565" s="2">
        <f t="shared" si="724"/>
        <v>32120</v>
      </c>
      <c r="N3565" s="6">
        <f t="shared" si="725"/>
        <v>1</v>
      </c>
      <c r="O3565" s="2">
        <f t="shared" si="726"/>
        <v>23190.00579463644</v>
      </c>
      <c r="P3565" s="2">
        <f t="shared" si="727"/>
        <v>23190.00579463644</v>
      </c>
    </row>
    <row r="3566" spans="1:16">
      <c r="A3566" s="6">
        <v>5</v>
      </c>
      <c r="B3566" s="6">
        <v>9</v>
      </c>
      <c r="C3566" s="6">
        <v>28</v>
      </c>
      <c r="D3566" s="6">
        <f t="shared" si="715"/>
        <v>42</v>
      </c>
      <c r="E3566" s="5">
        <f t="shared" si="716"/>
        <v>724.72950000000026</v>
      </c>
      <c r="F3566" s="5">
        <f t="shared" si="717"/>
        <v>337.19300188586965</v>
      </c>
      <c r="G3566" s="5">
        <f t="shared" si="718"/>
        <v>1784.1503025602246</v>
      </c>
      <c r="H3566" s="5">
        <f t="shared" si="719"/>
        <v>2846.0728044460948</v>
      </c>
      <c r="I3566" s="5">
        <f t="shared" si="720"/>
        <v>720</v>
      </c>
      <c r="J3566" s="5">
        <f t="shared" si="721"/>
        <v>2126.0728044460948</v>
      </c>
      <c r="K3566" s="2">
        <f t="shared" si="722"/>
        <v>61910.986188300252</v>
      </c>
      <c r="L3566" s="2">
        <f t="shared" si="723"/>
        <v>138446</v>
      </c>
      <c r="M3566" s="2">
        <f t="shared" si="724"/>
        <v>33000</v>
      </c>
      <c r="N3566" s="6">
        <f t="shared" si="725"/>
        <v>1</v>
      </c>
      <c r="O3566" s="2">
        <f t="shared" si="726"/>
        <v>23535.013811699748</v>
      </c>
      <c r="P3566" s="2">
        <f t="shared" si="727"/>
        <v>23535.013811699748</v>
      </c>
    </row>
    <row r="3567" spans="1:16">
      <c r="A3567" s="6">
        <v>5</v>
      </c>
      <c r="B3567" s="6">
        <v>9</v>
      </c>
      <c r="C3567" s="6">
        <v>29</v>
      </c>
      <c r="D3567" s="6">
        <f t="shared" si="715"/>
        <v>43</v>
      </c>
      <c r="E3567" s="5">
        <f t="shared" si="716"/>
        <v>724.72950000000026</v>
      </c>
      <c r="F3567" s="5">
        <f t="shared" si="717"/>
        <v>337.19300188586965</v>
      </c>
      <c r="G3567" s="5">
        <f t="shared" si="718"/>
        <v>1870.9683306758782</v>
      </c>
      <c r="H3567" s="5">
        <f t="shared" si="719"/>
        <v>2932.8908325617481</v>
      </c>
      <c r="I3567" s="5">
        <f t="shared" si="720"/>
        <v>720</v>
      </c>
      <c r="J3567" s="5">
        <f t="shared" si="721"/>
        <v>2212.8908325617481</v>
      </c>
      <c r="K3567" s="2">
        <f t="shared" si="722"/>
        <v>63418.243620863679</v>
      </c>
      <c r="L3567" s="2">
        <f t="shared" si="723"/>
        <v>141146</v>
      </c>
      <c r="M3567" s="2">
        <f t="shared" si="724"/>
        <v>33880</v>
      </c>
      <c r="N3567" s="6">
        <f t="shared" si="725"/>
        <v>1</v>
      </c>
      <c r="O3567" s="2">
        <f t="shared" si="726"/>
        <v>23847.756379136321</v>
      </c>
      <c r="P3567" s="2">
        <f t="shared" si="727"/>
        <v>23847.756379136321</v>
      </c>
    </row>
    <row r="3568" spans="1:16">
      <c r="A3568" s="6">
        <v>5</v>
      </c>
      <c r="B3568" s="6">
        <v>9</v>
      </c>
      <c r="C3568" s="6">
        <v>30</v>
      </c>
      <c r="D3568" s="6">
        <f t="shared" si="715"/>
        <v>44</v>
      </c>
      <c r="E3568" s="5">
        <f t="shared" si="716"/>
        <v>724.72950000000026</v>
      </c>
      <c r="F3568" s="5">
        <f t="shared" si="717"/>
        <v>337.19300188586965</v>
      </c>
      <c r="G3568" s="5">
        <f t="shared" si="718"/>
        <v>1959.6780360096488</v>
      </c>
      <c r="H3568" s="5">
        <f t="shared" si="719"/>
        <v>3021.6005378955188</v>
      </c>
      <c r="I3568" s="5">
        <f t="shared" si="720"/>
        <v>720</v>
      </c>
      <c r="J3568" s="5">
        <f t="shared" si="721"/>
        <v>2301.6005378955188</v>
      </c>
      <c r="K3568" s="2">
        <f t="shared" si="722"/>
        <v>64958.342671797196</v>
      </c>
      <c r="L3568" s="2">
        <f t="shared" si="723"/>
        <v>143846</v>
      </c>
      <c r="M3568" s="2">
        <f t="shared" si="724"/>
        <v>34760</v>
      </c>
      <c r="N3568" s="6">
        <f t="shared" si="725"/>
        <v>1</v>
      </c>
      <c r="O3568" s="2">
        <f t="shared" si="726"/>
        <v>24127.657328202804</v>
      </c>
      <c r="P3568" s="2">
        <f t="shared" si="727"/>
        <v>24127.657328202804</v>
      </c>
    </row>
    <row r="3569" spans="1:16">
      <c r="A3569" s="6">
        <v>5</v>
      </c>
      <c r="B3569" s="6">
        <v>10</v>
      </c>
      <c r="C3569" s="6">
        <v>0</v>
      </c>
      <c r="D3569" s="6">
        <f t="shared" si="715"/>
        <v>15</v>
      </c>
      <c r="E3569" s="5">
        <f t="shared" si="716"/>
        <v>724.72950000000026</v>
      </c>
      <c r="F3569" s="5">
        <f t="shared" si="717"/>
        <v>384.02536325890713</v>
      </c>
      <c r="G3569" s="5">
        <f t="shared" si="718"/>
        <v>0</v>
      </c>
      <c r="H3569" s="5">
        <f t="shared" si="719"/>
        <v>1108.7548632589073</v>
      </c>
      <c r="I3569" s="5">
        <f t="shared" si="720"/>
        <v>720</v>
      </c>
      <c r="J3569" s="5">
        <f t="shared" si="721"/>
        <v>388.75486325890733</v>
      </c>
      <c r="K3569" s="2">
        <f t="shared" si="722"/>
        <v>31749.216376022698</v>
      </c>
      <c r="L3569" s="2">
        <f t="shared" si="723"/>
        <v>64940</v>
      </c>
      <c r="M3569" s="2">
        <f t="shared" si="724"/>
        <v>8800</v>
      </c>
      <c r="N3569" s="6">
        <f t="shared" si="725"/>
        <v>1</v>
      </c>
      <c r="O3569" s="2">
        <f t="shared" si="726"/>
        <v>4390.7836239773023</v>
      </c>
      <c r="P3569" s="2">
        <f t="shared" si="727"/>
        <v>4390.7836239773023</v>
      </c>
    </row>
    <row r="3570" spans="1:16">
      <c r="A3570" s="6">
        <v>5</v>
      </c>
      <c r="B3570" s="6">
        <v>10</v>
      </c>
      <c r="C3570" s="6">
        <v>1</v>
      </c>
      <c r="D3570" s="6">
        <f t="shared" si="715"/>
        <v>16</v>
      </c>
      <c r="E3570" s="5">
        <f t="shared" si="716"/>
        <v>724.72950000000026</v>
      </c>
      <c r="F3570" s="5">
        <f t="shared" si="717"/>
        <v>384.02536325890713</v>
      </c>
      <c r="G3570" s="5">
        <f t="shared" si="718"/>
        <v>45.5625</v>
      </c>
      <c r="H3570" s="5">
        <f t="shared" si="719"/>
        <v>1154.3173632589073</v>
      </c>
      <c r="I3570" s="5">
        <f t="shared" si="720"/>
        <v>720</v>
      </c>
      <c r="J3570" s="5">
        <f t="shared" si="721"/>
        <v>434.31736325890733</v>
      </c>
      <c r="K3570" s="2">
        <f t="shared" si="722"/>
        <v>32540.232001022698</v>
      </c>
      <c r="L3570" s="2">
        <f t="shared" si="723"/>
        <v>67640</v>
      </c>
      <c r="M3570" s="2">
        <f t="shared" si="724"/>
        <v>9680</v>
      </c>
      <c r="N3570" s="6">
        <f t="shared" si="725"/>
        <v>1</v>
      </c>
      <c r="O3570" s="2">
        <f t="shared" si="726"/>
        <v>5419.7679989773023</v>
      </c>
      <c r="P3570" s="2">
        <f t="shared" si="727"/>
        <v>5419.7679989773023</v>
      </c>
    </row>
    <row r="3571" spans="1:16">
      <c r="A3571" s="6">
        <v>5</v>
      </c>
      <c r="B3571" s="6">
        <v>10</v>
      </c>
      <c r="C3571" s="6">
        <v>2</v>
      </c>
      <c r="D3571" s="6">
        <f t="shared" si="715"/>
        <v>17</v>
      </c>
      <c r="E3571" s="5">
        <f t="shared" si="716"/>
        <v>724.72950000000026</v>
      </c>
      <c r="F3571" s="5">
        <f t="shared" si="717"/>
        <v>384.02536325890713</v>
      </c>
      <c r="G3571" s="5">
        <f t="shared" si="718"/>
        <v>92.264062499999994</v>
      </c>
      <c r="H3571" s="5">
        <f t="shared" si="719"/>
        <v>1201.0189257589072</v>
      </c>
      <c r="I3571" s="5">
        <f t="shared" si="720"/>
        <v>720</v>
      </c>
      <c r="J3571" s="5">
        <f t="shared" si="721"/>
        <v>481.01892575890724</v>
      </c>
      <c r="K3571" s="2">
        <f t="shared" si="722"/>
        <v>33351.023016647698</v>
      </c>
      <c r="L3571" s="2">
        <f t="shared" si="723"/>
        <v>70340</v>
      </c>
      <c r="M3571" s="2">
        <f t="shared" si="724"/>
        <v>10560</v>
      </c>
      <c r="N3571" s="6">
        <f t="shared" si="725"/>
        <v>1</v>
      </c>
      <c r="O3571" s="2">
        <f t="shared" si="726"/>
        <v>6428.9769833523023</v>
      </c>
      <c r="P3571" s="2">
        <f t="shared" si="727"/>
        <v>6428.9769833523023</v>
      </c>
    </row>
    <row r="3572" spans="1:16">
      <c r="A3572" s="6">
        <v>5</v>
      </c>
      <c r="B3572" s="6">
        <v>10</v>
      </c>
      <c r="C3572" s="6">
        <v>3</v>
      </c>
      <c r="D3572" s="6">
        <f t="shared" si="715"/>
        <v>18</v>
      </c>
      <c r="E3572" s="5">
        <f t="shared" si="716"/>
        <v>724.72950000000026</v>
      </c>
      <c r="F3572" s="5">
        <f t="shared" si="717"/>
        <v>384.02536325890713</v>
      </c>
      <c r="G3572" s="5">
        <f t="shared" si="718"/>
        <v>140.12604492187498</v>
      </c>
      <c r="H3572" s="5">
        <f t="shared" si="719"/>
        <v>1248.8809081807824</v>
      </c>
      <c r="I3572" s="5">
        <f t="shared" si="720"/>
        <v>720</v>
      </c>
      <c r="J3572" s="5">
        <f t="shared" si="721"/>
        <v>528.8809081807824</v>
      </c>
      <c r="K3572" s="2">
        <f t="shared" si="722"/>
        <v>34181.960211471916</v>
      </c>
      <c r="L3572" s="2">
        <f t="shared" si="723"/>
        <v>73040</v>
      </c>
      <c r="M3572" s="2">
        <f t="shared" si="724"/>
        <v>11440</v>
      </c>
      <c r="N3572" s="6">
        <f t="shared" si="725"/>
        <v>1</v>
      </c>
      <c r="O3572" s="2">
        <f t="shared" si="726"/>
        <v>7418.0397885280836</v>
      </c>
      <c r="P3572" s="2">
        <f t="shared" si="727"/>
        <v>7418.0397885280836</v>
      </c>
    </row>
    <row r="3573" spans="1:16">
      <c r="A3573" s="6">
        <v>5</v>
      </c>
      <c r="B3573" s="6">
        <v>10</v>
      </c>
      <c r="C3573" s="6">
        <v>4</v>
      </c>
      <c r="D3573" s="6">
        <f t="shared" si="715"/>
        <v>19</v>
      </c>
      <c r="E3573" s="5">
        <f t="shared" si="716"/>
        <v>724.72950000000026</v>
      </c>
      <c r="F3573" s="5">
        <f t="shared" si="717"/>
        <v>384.02536325890713</v>
      </c>
      <c r="G3573" s="5">
        <f t="shared" si="718"/>
        <v>189.17016064453125</v>
      </c>
      <c r="H3573" s="5">
        <f t="shared" si="719"/>
        <v>1297.9250239034386</v>
      </c>
      <c r="I3573" s="5">
        <f t="shared" si="720"/>
        <v>720</v>
      </c>
      <c r="J3573" s="5">
        <f t="shared" si="721"/>
        <v>577.92502390343861</v>
      </c>
      <c r="K3573" s="2">
        <f t="shared" si="722"/>
        <v>35033.420553879143</v>
      </c>
      <c r="L3573" s="2">
        <f t="shared" si="723"/>
        <v>75740</v>
      </c>
      <c r="M3573" s="2">
        <f t="shared" si="724"/>
        <v>12320</v>
      </c>
      <c r="N3573" s="6">
        <f t="shared" si="725"/>
        <v>1</v>
      </c>
      <c r="O3573" s="2">
        <f t="shared" si="726"/>
        <v>8386.579446120857</v>
      </c>
      <c r="P3573" s="2">
        <f t="shared" si="727"/>
        <v>8386.579446120857</v>
      </c>
    </row>
    <row r="3574" spans="1:16">
      <c r="A3574" s="6">
        <v>5</v>
      </c>
      <c r="B3574" s="6">
        <v>10</v>
      </c>
      <c r="C3574" s="6">
        <v>5</v>
      </c>
      <c r="D3574" s="6">
        <f t="shared" si="715"/>
        <v>20</v>
      </c>
      <c r="E3574" s="5">
        <f t="shared" si="716"/>
        <v>724.72950000000026</v>
      </c>
      <c r="F3574" s="5">
        <f t="shared" si="717"/>
        <v>384.02536325890713</v>
      </c>
      <c r="G3574" s="5">
        <f t="shared" si="718"/>
        <v>239.41848456573481</v>
      </c>
      <c r="H3574" s="5">
        <f t="shared" si="719"/>
        <v>1348.1733478246422</v>
      </c>
      <c r="I3574" s="5">
        <f t="shared" si="720"/>
        <v>720</v>
      </c>
      <c r="J3574" s="5">
        <f t="shared" si="721"/>
        <v>628.17334782464218</v>
      </c>
      <c r="K3574" s="2">
        <f t="shared" si="722"/>
        <v>35905.787288622261</v>
      </c>
      <c r="L3574" s="2">
        <f t="shared" si="723"/>
        <v>78440</v>
      </c>
      <c r="M3574" s="2">
        <f t="shared" si="724"/>
        <v>13200</v>
      </c>
      <c r="N3574" s="6">
        <f t="shared" si="725"/>
        <v>1</v>
      </c>
      <c r="O3574" s="2">
        <f t="shared" si="726"/>
        <v>9334.2127113777387</v>
      </c>
      <c r="P3574" s="2">
        <f t="shared" si="727"/>
        <v>9334.2127113777387</v>
      </c>
    </row>
    <row r="3575" spans="1:16">
      <c r="A3575" s="6">
        <v>5</v>
      </c>
      <c r="B3575" s="6">
        <v>10</v>
      </c>
      <c r="C3575" s="6">
        <v>6</v>
      </c>
      <c r="D3575" s="6">
        <f t="shared" si="715"/>
        <v>21</v>
      </c>
      <c r="E3575" s="5">
        <f t="shared" si="716"/>
        <v>724.72950000000026</v>
      </c>
      <c r="F3575" s="5">
        <f t="shared" si="717"/>
        <v>384.02536325890713</v>
      </c>
      <c r="G3575" s="5">
        <f t="shared" si="718"/>
        <v>290.89345874736784</v>
      </c>
      <c r="H3575" s="5">
        <f t="shared" si="719"/>
        <v>1399.6483220062751</v>
      </c>
      <c r="I3575" s="5">
        <f t="shared" si="720"/>
        <v>720</v>
      </c>
      <c r="J3575" s="5">
        <f t="shared" si="721"/>
        <v>679.64832200627507</v>
      </c>
      <c r="K3575" s="2">
        <f t="shared" si="722"/>
        <v>36799.450034831163</v>
      </c>
      <c r="L3575" s="2">
        <f t="shared" si="723"/>
        <v>81140</v>
      </c>
      <c r="M3575" s="2">
        <f t="shared" si="724"/>
        <v>14080</v>
      </c>
      <c r="N3575" s="6">
        <f t="shared" si="725"/>
        <v>1</v>
      </c>
      <c r="O3575" s="2">
        <f t="shared" si="726"/>
        <v>10260.549965168837</v>
      </c>
      <c r="P3575" s="2">
        <f t="shared" si="727"/>
        <v>10260.549965168837</v>
      </c>
    </row>
    <row r="3576" spans="1:16">
      <c r="A3576" s="6">
        <v>5</v>
      </c>
      <c r="B3576" s="6">
        <v>10</v>
      </c>
      <c r="C3576" s="6">
        <v>7</v>
      </c>
      <c r="D3576" s="6">
        <f t="shared" si="715"/>
        <v>22</v>
      </c>
      <c r="E3576" s="5">
        <f t="shared" si="716"/>
        <v>724.72950000000026</v>
      </c>
      <c r="F3576" s="5">
        <f t="shared" si="717"/>
        <v>384.02536325890713</v>
      </c>
      <c r="G3576" s="5">
        <f t="shared" si="718"/>
        <v>343.61789814532818</v>
      </c>
      <c r="H3576" s="5">
        <f t="shared" si="719"/>
        <v>1452.3727614042355</v>
      </c>
      <c r="I3576" s="5">
        <f t="shared" si="720"/>
        <v>720</v>
      </c>
      <c r="J3576" s="5">
        <f t="shared" si="721"/>
        <v>732.37276140423546</v>
      </c>
      <c r="K3576" s="2">
        <f t="shared" si="722"/>
        <v>37714.804885490201</v>
      </c>
      <c r="L3576" s="2">
        <f t="shared" si="723"/>
        <v>83840</v>
      </c>
      <c r="M3576" s="2">
        <f t="shared" si="724"/>
        <v>14960</v>
      </c>
      <c r="N3576" s="6">
        <f t="shared" si="725"/>
        <v>1</v>
      </c>
      <c r="O3576" s="2">
        <f t="shared" si="726"/>
        <v>11165.195114509799</v>
      </c>
      <c r="P3576" s="2">
        <f t="shared" si="727"/>
        <v>11165.195114509799</v>
      </c>
    </row>
    <row r="3577" spans="1:16">
      <c r="A3577" s="6">
        <v>5</v>
      </c>
      <c r="B3577" s="6">
        <v>10</v>
      </c>
      <c r="C3577" s="6">
        <v>8</v>
      </c>
      <c r="D3577" s="6">
        <f t="shared" si="715"/>
        <v>23</v>
      </c>
      <c r="E3577" s="5">
        <f t="shared" si="716"/>
        <v>724.72950000000026</v>
      </c>
      <c r="F3577" s="5">
        <f t="shared" si="717"/>
        <v>384.02536325890713</v>
      </c>
      <c r="G3577" s="5">
        <f t="shared" si="718"/>
        <v>397.61499642530839</v>
      </c>
      <c r="H3577" s="5">
        <f t="shared" si="719"/>
        <v>1506.3698596842157</v>
      </c>
      <c r="I3577" s="5">
        <f t="shared" si="720"/>
        <v>720</v>
      </c>
      <c r="J3577" s="5">
        <f t="shared" si="721"/>
        <v>786.36985968421573</v>
      </c>
      <c r="K3577" s="2">
        <f t="shared" si="722"/>
        <v>38652.25450840652</v>
      </c>
      <c r="L3577" s="2">
        <f t="shared" si="723"/>
        <v>86540</v>
      </c>
      <c r="M3577" s="2">
        <f t="shared" si="724"/>
        <v>15840</v>
      </c>
      <c r="N3577" s="6">
        <f t="shared" si="725"/>
        <v>1</v>
      </c>
      <c r="O3577" s="2">
        <f t="shared" si="726"/>
        <v>12047.74549159348</v>
      </c>
      <c r="P3577" s="2">
        <f t="shared" si="727"/>
        <v>12047.74549159348</v>
      </c>
    </row>
    <row r="3578" spans="1:16">
      <c r="A3578" s="6">
        <v>5</v>
      </c>
      <c r="B3578" s="6">
        <v>10</v>
      </c>
      <c r="C3578" s="6">
        <v>9</v>
      </c>
      <c r="D3578" s="6">
        <f t="shared" si="715"/>
        <v>24</v>
      </c>
      <c r="E3578" s="5">
        <f t="shared" si="716"/>
        <v>724.72950000000026</v>
      </c>
      <c r="F3578" s="5">
        <f t="shared" si="717"/>
        <v>384.02536325890713</v>
      </c>
      <c r="G3578" s="5">
        <f t="shared" si="718"/>
        <v>452.90833186570285</v>
      </c>
      <c r="H3578" s="5">
        <f t="shared" si="719"/>
        <v>1561.6631951246102</v>
      </c>
      <c r="I3578" s="5">
        <f t="shared" si="720"/>
        <v>720</v>
      </c>
      <c r="J3578" s="5">
        <f t="shared" si="721"/>
        <v>841.66319512461018</v>
      </c>
      <c r="K3578" s="2">
        <f t="shared" si="722"/>
        <v>39612.208248691153</v>
      </c>
      <c r="L3578" s="2">
        <f t="shared" si="723"/>
        <v>89240</v>
      </c>
      <c r="M3578" s="2">
        <f t="shared" si="724"/>
        <v>16720</v>
      </c>
      <c r="N3578" s="6">
        <f t="shared" si="725"/>
        <v>1</v>
      </c>
      <c r="O3578" s="2">
        <f t="shared" si="726"/>
        <v>12907.791751308847</v>
      </c>
      <c r="P3578" s="2">
        <f t="shared" si="727"/>
        <v>12907.791751308847</v>
      </c>
    </row>
    <row r="3579" spans="1:16">
      <c r="A3579" s="6">
        <v>5</v>
      </c>
      <c r="B3579" s="6">
        <v>10</v>
      </c>
      <c r="C3579" s="6">
        <v>10</v>
      </c>
      <c r="D3579" s="6">
        <f t="shared" si="715"/>
        <v>25</v>
      </c>
      <c r="E3579" s="5">
        <f t="shared" si="716"/>
        <v>724.72950000000026</v>
      </c>
      <c r="F3579" s="5">
        <f t="shared" si="717"/>
        <v>384.02536325890713</v>
      </c>
      <c r="G3579" s="5">
        <f t="shared" si="718"/>
        <v>509.52187334891573</v>
      </c>
      <c r="H3579" s="5">
        <f t="shared" si="719"/>
        <v>1618.2767366078231</v>
      </c>
      <c r="I3579" s="5">
        <f t="shared" si="720"/>
        <v>720</v>
      </c>
      <c r="J3579" s="5">
        <f t="shared" si="721"/>
        <v>898.27673660782307</v>
      </c>
      <c r="K3579" s="2">
        <f t="shared" si="722"/>
        <v>40595.082232774708</v>
      </c>
      <c r="L3579" s="2">
        <f t="shared" si="723"/>
        <v>91940</v>
      </c>
      <c r="M3579" s="2">
        <f t="shared" si="724"/>
        <v>17600</v>
      </c>
      <c r="N3579" s="6">
        <f t="shared" si="725"/>
        <v>1</v>
      </c>
      <c r="O3579" s="2">
        <f t="shared" si="726"/>
        <v>13744.917767225292</v>
      </c>
      <c r="P3579" s="2">
        <f t="shared" si="727"/>
        <v>13744.917767225292</v>
      </c>
    </row>
    <row r="3580" spans="1:16">
      <c r="A3580" s="6">
        <v>5</v>
      </c>
      <c r="B3580" s="6">
        <v>10</v>
      </c>
      <c r="C3580" s="6">
        <v>11</v>
      </c>
      <c r="D3580" s="6">
        <f t="shared" si="715"/>
        <v>26</v>
      </c>
      <c r="E3580" s="5">
        <f t="shared" si="716"/>
        <v>724.72950000000026</v>
      </c>
      <c r="F3580" s="5">
        <f t="shared" si="717"/>
        <v>384.02536325890713</v>
      </c>
      <c r="G3580" s="5">
        <f t="shared" si="718"/>
        <v>567.47998644235474</v>
      </c>
      <c r="H3580" s="5">
        <f t="shared" si="719"/>
        <v>1676.2348497012622</v>
      </c>
      <c r="I3580" s="5">
        <f t="shared" si="720"/>
        <v>720</v>
      </c>
      <c r="J3580" s="5">
        <f t="shared" si="721"/>
        <v>956.23484970126219</v>
      </c>
      <c r="K3580" s="2">
        <f t="shared" si="722"/>
        <v>41601.299473980245</v>
      </c>
      <c r="L3580" s="2">
        <f t="shared" si="723"/>
        <v>94640</v>
      </c>
      <c r="M3580" s="2">
        <f t="shared" si="724"/>
        <v>18480</v>
      </c>
      <c r="N3580" s="6">
        <f t="shared" si="725"/>
        <v>1</v>
      </c>
      <c r="O3580" s="2">
        <f t="shared" si="726"/>
        <v>14558.700526019755</v>
      </c>
      <c r="P3580" s="2">
        <f t="shared" si="727"/>
        <v>14558.700526019755</v>
      </c>
    </row>
    <row r="3581" spans="1:16">
      <c r="A3581" s="6">
        <v>5</v>
      </c>
      <c r="B3581" s="6">
        <v>10</v>
      </c>
      <c r="C3581" s="6">
        <v>12</v>
      </c>
      <c r="D3581" s="6">
        <f t="shared" si="715"/>
        <v>27</v>
      </c>
      <c r="E3581" s="5">
        <f t="shared" si="716"/>
        <v>724.72950000000026</v>
      </c>
      <c r="F3581" s="5">
        <f t="shared" si="717"/>
        <v>384.02536325890713</v>
      </c>
      <c r="G3581" s="5">
        <f t="shared" si="718"/>
        <v>626.80743957041921</v>
      </c>
      <c r="H3581" s="5">
        <f t="shared" si="719"/>
        <v>1735.5623028293267</v>
      </c>
      <c r="I3581" s="5">
        <f t="shared" si="720"/>
        <v>720</v>
      </c>
      <c r="J3581" s="5">
        <f t="shared" si="721"/>
        <v>1015.5623028293267</v>
      </c>
      <c r="K3581" s="2">
        <f t="shared" si="722"/>
        <v>42631.289979675814</v>
      </c>
      <c r="L3581" s="2">
        <f t="shared" si="723"/>
        <v>97340</v>
      </c>
      <c r="M3581" s="2">
        <f t="shared" si="724"/>
        <v>19360</v>
      </c>
      <c r="N3581" s="6">
        <f t="shared" si="725"/>
        <v>1</v>
      </c>
      <c r="O3581" s="2">
        <f t="shared" si="726"/>
        <v>15348.710020324186</v>
      </c>
      <c r="P3581" s="2">
        <f t="shared" si="727"/>
        <v>15348.710020324186</v>
      </c>
    </row>
    <row r="3582" spans="1:16">
      <c r="A3582" s="6">
        <v>5</v>
      </c>
      <c r="B3582" s="6">
        <v>10</v>
      </c>
      <c r="C3582" s="6">
        <v>13</v>
      </c>
      <c r="D3582" s="6">
        <f t="shared" si="715"/>
        <v>28</v>
      </c>
      <c r="E3582" s="5">
        <f t="shared" si="716"/>
        <v>724.72950000000026</v>
      </c>
      <c r="F3582" s="5">
        <f t="shared" si="717"/>
        <v>384.02536325890713</v>
      </c>
      <c r="G3582" s="5">
        <f t="shared" si="718"/>
        <v>687.52941027880343</v>
      </c>
      <c r="H3582" s="5">
        <f t="shared" si="719"/>
        <v>1796.2842735377108</v>
      </c>
      <c r="I3582" s="5">
        <f t="shared" si="720"/>
        <v>720</v>
      </c>
      <c r="J3582" s="5">
        <f t="shared" si="721"/>
        <v>1076.2842735377108</v>
      </c>
      <c r="K3582" s="2">
        <f t="shared" si="722"/>
        <v>43685.490860029699</v>
      </c>
      <c r="L3582" s="2">
        <f t="shared" si="723"/>
        <v>100040</v>
      </c>
      <c r="M3582" s="2">
        <f t="shared" si="724"/>
        <v>20240</v>
      </c>
      <c r="N3582" s="6">
        <f t="shared" si="725"/>
        <v>1</v>
      </c>
      <c r="O3582" s="2">
        <f t="shared" si="726"/>
        <v>16114.509139970301</v>
      </c>
      <c r="P3582" s="2">
        <f t="shared" si="727"/>
        <v>16114.509139970301</v>
      </c>
    </row>
    <row r="3583" spans="1:16">
      <c r="A3583" s="6">
        <v>5</v>
      </c>
      <c r="B3583" s="6">
        <v>10</v>
      </c>
      <c r="C3583" s="6">
        <v>14</v>
      </c>
      <c r="D3583" s="6">
        <f t="shared" si="715"/>
        <v>29</v>
      </c>
      <c r="E3583" s="5">
        <f t="shared" si="716"/>
        <v>724.72950000000026</v>
      </c>
      <c r="F3583" s="5">
        <f t="shared" si="717"/>
        <v>384.02536325890713</v>
      </c>
      <c r="G3583" s="5">
        <f t="shared" si="718"/>
        <v>749.67149159246469</v>
      </c>
      <c r="H3583" s="5">
        <f t="shared" si="719"/>
        <v>1858.426354851372</v>
      </c>
      <c r="I3583" s="5">
        <f t="shared" si="720"/>
        <v>720</v>
      </c>
      <c r="J3583" s="5">
        <f t="shared" si="721"/>
        <v>1138.426354851372</v>
      </c>
      <c r="K3583" s="2">
        <f t="shared" si="722"/>
        <v>44764.346438391876</v>
      </c>
      <c r="L3583" s="2">
        <f t="shared" si="723"/>
        <v>102740</v>
      </c>
      <c r="M3583" s="2">
        <f t="shared" si="724"/>
        <v>21120</v>
      </c>
      <c r="N3583" s="6">
        <f t="shared" si="725"/>
        <v>1</v>
      </c>
      <c r="O3583" s="2">
        <f t="shared" si="726"/>
        <v>16855.653561608124</v>
      </c>
      <c r="P3583" s="2">
        <f t="shared" si="727"/>
        <v>16855.653561608124</v>
      </c>
    </row>
    <row r="3584" spans="1:16">
      <c r="A3584" s="6">
        <v>5</v>
      </c>
      <c r="B3584" s="6">
        <v>10</v>
      </c>
      <c r="C3584" s="6">
        <v>15</v>
      </c>
      <c r="D3584" s="6">
        <f t="shared" si="715"/>
        <v>30</v>
      </c>
      <c r="E3584" s="5">
        <f t="shared" si="716"/>
        <v>724.72950000000026</v>
      </c>
      <c r="F3584" s="5">
        <f t="shared" si="717"/>
        <v>384.02536325890713</v>
      </c>
      <c r="G3584" s="5">
        <f t="shared" si="718"/>
        <v>813.25969846861108</v>
      </c>
      <c r="H3584" s="5">
        <f t="shared" si="719"/>
        <v>1922.0145617275184</v>
      </c>
      <c r="I3584" s="5">
        <f t="shared" si="720"/>
        <v>720</v>
      </c>
      <c r="J3584" s="5">
        <f t="shared" si="721"/>
        <v>1202.0145617275184</v>
      </c>
      <c r="K3584" s="2">
        <f t="shared" si="722"/>
        <v>45868.308363324977</v>
      </c>
      <c r="L3584" s="2">
        <f t="shared" si="723"/>
        <v>105440</v>
      </c>
      <c r="M3584" s="2">
        <f t="shared" si="724"/>
        <v>22000</v>
      </c>
      <c r="N3584" s="6">
        <f t="shared" si="725"/>
        <v>1</v>
      </c>
      <c r="O3584" s="2">
        <f t="shared" si="726"/>
        <v>17571.691636675023</v>
      </c>
      <c r="P3584" s="2">
        <f t="shared" si="727"/>
        <v>17571.691636675023</v>
      </c>
    </row>
    <row r="3585" spans="1:16">
      <c r="A3585" s="6">
        <v>5</v>
      </c>
      <c r="B3585" s="6">
        <v>10</v>
      </c>
      <c r="C3585" s="6">
        <v>16</v>
      </c>
      <c r="D3585" s="6">
        <f t="shared" si="715"/>
        <v>31</v>
      </c>
      <c r="E3585" s="5">
        <f t="shared" si="716"/>
        <v>724.72950000000026</v>
      </c>
      <c r="F3585" s="5">
        <f t="shared" si="717"/>
        <v>384.02536325890713</v>
      </c>
      <c r="G3585" s="5">
        <f t="shared" si="718"/>
        <v>878.32047434610013</v>
      </c>
      <c r="H3585" s="5">
        <f t="shared" si="719"/>
        <v>1987.0753376050075</v>
      </c>
      <c r="I3585" s="5">
        <f t="shared" si="720"/>
        <v>720</v>
      </c>
      <c r="J3585" s="5">
        <f t="shared" si="721"/>
        <v>1267.0753376050075</v>
      </c>
      <c r="K3585" s="2">
        <f t="shared" si="722"/>
        <v>46997.835722309159</v>
      </c>
      <c r="L3585" s="2">
        <f t="shared" si="723"/>
        <v>108140</v>
      </c>
      <c r="M3585" s="2">
        <f t="shared" si="724"/>
        <v>22880</v>
      </c>
      <c r="N3585" s="6">
        <f t="shared" si="725"/>
        <v>1</v>
      </c>
      <c r="O3585" s="2">
        <f t="shared" si="726"/>
        <v>18262.164277690841</v>
      </c>
      <c r="P3585" s="2">
        <f t="shared" si="727"/>
        <v>18262.164277690841</v>
      </c>
    </row>
    <row r="3586" spans="1:16">
      <c r="A3586" s="6">
        <v>5</v>
      </c>
      <c r="B3586" s="6">
        <v>10</v>
      </c>
      <c r="C3586" s="6">
        <v>17</v>
      </c>
      <c r="D3586" s="6">
        <f t="shared" si="715"/>
        <v>32</v>
      </c>
      <c r="E3586" s="5">
        <f t="shared" si="716"/>
        <v>724.72950000000026</v>
      </c>
      <c r="F3586" s="5">
        <f t="shared" si="717"/>
        <v>384.02536325890713</v>
      </c>
      <c r="G3586" s="5">
        <f t="shared" si="718"/>
        <v>944.88069779264049</v>
      </c>
      <c r="H3586" s="5">
        <f t="shared" si="719"/>
        <v>2053.6355610515479</v>
      </c>
      <c r="I3586" s="5">
        <f t="shared" si="720"/>
        <v>720</v>
      </c>
      <c r="J3586" s="5">
        <f t="shared" si="721"/>
        <v>1333.6355610515479</v>
      </c>
      <c r="K3586" s="2">
        <f t="shared" si="722"/>
        <v>48153.395157144929</v>
      </c>
      <c r="L3586" s="2">
        <f t="shared" si="723"/>
        <v>110840</v>
      </c>
      <c r="M3586" s="2">
        <f t="shared" si="724"/>
        <v>23760</v>
      </c>
      <c r="N3586" s="6">
        <f t="shared" si="725"/>
        <v>1</v>
      </c>
      <c r="O3586" s="2">
        <f t="shared" si="726"/>
        <v>18926.604842855071</v>
      </c>
      <c r="P3586" s="2">
        <f t="shared" si="727"/>
        <v>18926.604842855071</v>
      </c>
    </row>
    <row r="3587" spans="1:16">
      <c r="A3587" s="6">
        <v>5</v>
      </c>
      <c r="B3587" s="6">
        <v>10</v>
      </c>
      <c r="C3587" s="6">
        <v>18</v>
      </c>
      <c r="D3587" s="6">
        <f t="shared" si="715"/>
        <v>33</v>
      </c>
      <c r="E3587" s="5">
        <f t="shared" si="716"/>
        <v>724.72950000000026</v>
      </c>
      <c r="F3587" s="5">
        <f t="shared" si="717"/>
        <v>384.02536325890713</v>
      </c>
      <c r="G3587" s="5">
        <f t="shared" si="718"/>
        <v>1012.9676892512279</v>
      </c>
      <c r="H3587" s="5">
        <f t="shared" si="719"/>
        <v>2121.7225525101353</v>
      </c>
      <c r="I3587" s="5">
        <f t="shared" si="720"/>
        <v>720</v>
      </c>
      <c r="J3587" s="5">
        <f t="shared" si="721"/>
        <v>1401.7225525101353</v>
      </c>
      <c r="K3587" s="2">
        <f t="shared" si="722"/>
        <v>49335.460981078737</v>
      </c>
      <c r="L3587" s="2">
        <f t="shared" si="723"/>
        <v>113540</v>
      </c>
      <c r="M3587" s="2">
        <f t="shared" si="724"/>
        <v>24640</v>
      </c>
      <c r="N3587" s="6">
        <f t="shared" si="725"/>
        <v>1</v>
      </c>
      <c r="O3587" s="2">
        <f t="shared" si="726"/>
        <v>19564.539018921263</v>
      </c>
      <c r="P3587" s="2">
        <f t="shared" si="727"/>
        <v>19564.539018921263</v>
      </c>
    </row>
    <row r="3588" spans="1:16">
      <c r="A3588" s="6">
        <v>5</v>
      </c>
      <c r="B3588" s="6">
        <v>10</v>
      </c>
      <c r="C3588" s="6">
        <v>19</v>
      </c>
      <c r="D3588" s="6">
        <f t="shared" ref="D3588:D3651" si="728">A3588+B3588+C3588</f>
        <v>34</v>
      </c>
      <c r="E3588" s="5">
        <f t="shared" ref="E3588:E3651" si="729">IF(A3588=0,0,A3588*LABOR_HRS_WK_TOM*SEASON_WEEKS*(1+DIM_PCT_TOM)^A3588)</f>
        <v>724.72950000000026</v>
      </c>
      <c r="F3588" s="5">
        <f t="shared" ref="F3588:F3651" si="730">IF(B3588=0,0,B3588*LABOR_HRS_WK_CAR*SEASON_WEEKS*(1+DIM_PCT_CAR)^B3588)</f>
        <v>384.02536325890713</v>
      </c>
      <c r="G3588" s="5">
        <f t="shared" ref="G3588:G3651" si="731">IF(C3588=0,0,C3588*LABOR_HRS_WK_MES*SEASON_WEEKS*(1+DIM_PCT_MES)^C3588)</f>
        <v>1082.6092178872495</v>
      </c>
      <c r="H3588" s="5">
        <f t="shared" ref="H3588:H3651" si="732">E3588+F3588+G3588</f>
        <v>2191.3640811461569</v>
      </c>
      <c r="I3588" s="5">
        <f t="shared" ref="I3588:I3651" si="733">MIN(H3588,FARMER_HRS)</f>
        <v>720</v>
      </c>
      <c r="J3588" s="5">
        <f t="shared" ref="J3588:J3651" si="734">MAX(0,H3588-FARMER_HRS)</f>
        <v>1471.3640811461569</v>
      </c>
      <c r="K3588" s="2">
        <f t="shared" ref="K3588:K3651" si="735">I3588*FARMER_RATE+J3588*TEMP_WORKER_RATE</f>
        <v>50544.515297676335</v>
      </c>
      <c r="L3588" s="2">
        <f t="shared" ref="L3588:L3651" si="736">A3588*PRICE_TOM+B3588*PRICE_CAR+C3588*PRICE_MES</f>
        <v>116240</v>
      </c>
      <c r="M3588" s="2">
        <f t="shared" ref="M3588:M3651" si="737">A3588*FERT_BED_TOM+B3588*FERT_BED_CAR+C3588*FERT_BED_MES</f>
        <v>25520</v>
      </c>
      <c r="N3588" s="6">
        <f t="shared" ref="N3588:N3651" si="738">IF(AND(D3588&lt;=TOTAL_BEDS,J3588&lt;=TEMP_WORKER_MAX*TEMP_WORKER_HRS),1,0)</f>
        <v>1</v>
      </c>
      <c r="O3588" s="2">
        <f t="shared" ref="O3588:O3651" si="739">L3588-M3588-K3588-FIXED_COSTS</f>
        <v>20175.484702323665</v>
      </c>
      <c r="P3588" s="2">
        <f t="shared" ref="P3588:P3651" si="740">IF(N3588=1,O3588,"")</f>
        <v>20175.484702323665</v>
      </c>
    </row>
    <row r="3589" spans="1:16">
      <c r="A3589" s="6">
        <v>5</v>
      </c>
      <c r="B3589" s="6">
        <v>10</v>
      </c>
      <c r="C3589" s="6">
        <v>20</v>
      </c>
      <c r="D3589" s="6">
        <f t="shared" si="728"/>
        <v>35</v>
      </c>
      <c r="E3589" s="5">
        <f t="shared" si="729"/>
        <v>724.72950000000026</v>
      </c>
      <c r="F3589" s="5">
        <f t="shared" si="730"/>
        <v>384.02536325890713</v>
      </c>
      <c r="G3589" s="5">
        <f t="shared" si="731"/>
        <v>1153.8335085377266</v>
      </c>
      <c r="H3589" s="5">
        <f t="shared" si="732"/>
        <v>2262.588371796634</v>
      </c>
      <c r="I3589" s="5">
        <f t="shared" si="733"/>
        <v>720</v>
      </c>
      <c r="J3589" s="5">
        <f t="shared" si="734"/>
        <v>1542.588371796634</v>
      </c>
      <c r="K3589" s="2">
        <f t="shared" si="735"/>
        <v>51781.048121469343</v>
      </c>
      <c r="L3589" s="2">
        <f t="shared" si="736"/>
        <v>118940</v>
      </c>
      <c r="M3589" s="2">
        <f t="shared" si="737"/>
        <v>26400</v>
      </c>
      <c r="N3589" s="6">
        <f t="shared" si="738"/>
        <v>1</v>
      </c>
      <c r="O3589" s="2">
        <f t="shared" si="739"/>
        <v>20758.951878530657</v>
      </c>
      <c r="P3589" s="2">
        <f t="shared" si="740"/>
        <v>20758.951878530657</v>
      </c>
    </row>
    <row r="3590" spans="1:16">
      <c r="A3590" s="6">
        <v>5</v>
      </c>
      <c r="B3590" s="6">
        <v>10</v>
      </c>
      <c r="C3590" s="6">
        <v>21</v>
      </c>
      <c r="D3590" s="6">
        <f t="shared" si="728"/>
        <v>36</v>
      </c>
      <c r="E3590" s="5">
        <f t="shared" si="729"/>
        <v>724.72950000000026</v>
      </c>
      <c r="F3590" s="5">
        <f t="shared" si="730"/>
        <v>384.02536325890713</v>
      </c>
      <c r="G3590" s="5">
        <f t="shared" si="731"/>
        <v>1226.6692487641703</v>
      </c>
      <c r="H3590" s="5">
        <f t="shared" si="732"/>
        <v>2335.4241120230777</v>
      </c>
      <c r="I3590" s="5">
        <f t="shared" si="733"/>
        <v>720</v>
      </c>
      <c r="J3590" s="5">
        <f t="shared" si="734"/>
        <v>1615.4241120230777</v>
      </c>
      <c r="K3590" s="2">
        <f t="shared" si="735"/>
        <v>53045.557500400653</v>
      </c>
      <c r="L3590" s="2">
        <f t="shared" si="736"/>
        <v>121640</v>
      </c>
      <c r="M3590" s="2">
        <f t="shared" si="737"/>
        <v>27280</v>
      </c>
      <c r="N3590" s="6">
        <f t="shared" si="738"/>
        <v>1</v>
      </c>
      <c r="O3590" s="2">
        <f t="shared" si="739"/>
        <v>21314.442499599347</v>
      </c>
      <c r="P3590" s="2">
        <f t="shared" si="740"/>
        <v>21314.442499599347</v>
      </c>
    </row>
    <row r="3591" spans="1:16">
      <c r="A3591" s="6">
        <v>5</v>
      </c>
      <c r="B3591" s="6">
        <v>10</v>
      </c>
      <c r="C3591" s="6">
        <v>22</v>
      </c>
      <c r="D3591" s="6">
        <f t="shared" si="728"/>
        <v>37</v>
      </c>
      <c r="E3591" s="5">
        <f t="shared" si="729"/>
        <v>724.72950000000026</v>
      </c>
      <c r="F3591" s="5">
        <f t="shared" si="730"/>
        <v>384.02536325890713</v>
      </c>
      <c r="G3591" s="5">
        <f t="shared" si="731"/>
        <v>1301.1455960105666</v>
      </c>
      <c r="H3591" s="5">
        <f t="shared" si="732"/>
        <v>2409.9004592694737</v>
      </c>
      <c r="I3591" s="5">
        <f t="shared" si="733"/>
        <v>720</v>
      </c>
      <c r="J3591" s="5">
        <f t="shared" si="734"/>
        <v>1689.9004592694737</v>
      </c>
      <c r="K3591" s="2">
        <f t="shared" si="735"/>
        <v>54338.549640095029</v>
      </c>
      <c r="L3591" s="2">
        <f t="shared" si="736"/>
        <v>124340</v>
      </c>
      <c r="M3591" s="2">
        <f t="shared" si="737"/>
        <v>28160</v>
      </c>
      <c r="N3591" s="6">
        <f t="shared" si="738"/>
        <v>1</v>
      </c>
      <c r="O3591" s="2">
        <f t="shared" si="739"/>
        <v>21841.450359904971</v>
      </c>
      <c r="P3591" s="2">
        <f t="shared" si="740"/>
        <v>21841.450359904971</v>
      </c>
    </row>
    <row r="3592" spans="1:16">
      <c r="A3592" s="6">
        <v>5</v>
      </c>
      <c r="B3592" s="6">
        <v>10</v>
      </c>
      <c r="C3592" s="6">
        <v>23</v>
      </c>
      <c r="D3592" s="6">
        <f t="shared" si="728"/>
        <v>38</v>
      </c>
      <c r="E3592" s="5">
        <f t="shared" si="729"/>
        <v>724.72950000000026</v>
      </c>
      <c r="F3592" s="5">
        <f t="shared" si="730"/>
        <v>384.02536325890713</v>
      </c>
      <c r="G3592" s="5">
        <f t="shared" si="731"/>
        <v>1377.292184868003</v>
      </c>
      <c r="H3592" s="5">
        <f t="shared" si="732"/>
        <v>2486.0470481269103</v>
      </c>
      <c r="I3592" s="5">
        <f t="shared" si="733"/>
        <v>720</v>
      </c>
      <c r="J3592" s="5">
        <f t="shared" si="734"/>
        <v>1766.0470481269103</v>
      </c>
      <c r="K3592" s="2">
        <f t="shared" si="735"/>
        <v>55660.539029981082</v>
      </c>
      <c r="L3592" s="2">
        <f t="shared" si="736"/>
        <v>127040</v>
      </c>
      <c r="M3592" s="2">
        <f t="shared" si="737"/>
        <v>29040</v>
      </c>
      <c r="N3592" s="6">
        <f t="shared" si="738"/>
        <v>1</v>
      </c>
      <c r="O3592" s="2">
        <f t="shared" si="739"/>
        <v>22339.460970018918</v>
      </c>
      <c r="P3592" s="2">
        <f t="shared" si="740"/>
        <v>22339.460970018918</v>
      </c>
    </row>
    <row r="3593" spans="1:16">
      <c r="A3593" s="6">
        <v>5</v>
      </c>
      <c r="B3593" s="6">
        <v>10</v>
      </c>
      <c r="C3593" s="6">
        <v>24</v>
      </c>
      <c r="D3593" s="6">
        <f t="shared" si="728"/>
        <v>39</v>
      </c>
      <c r="E3593" s="5">
        <f t="shared" si="729"/>
        <v>724.72950000000026</v>
      </c>
      <c r="F3593" s="5">
        <f t="shared" si="730"/>
        <v>384.02536325890713</v>
      </c>
      <c r="G3593" s="5">
        <f t="shared" si="731"/>
        <v>1455.1391344474989</v>
      </c>
      <c r="H3593" s="5">
        <f t="shared" si="732"/>
        <v>2563.8939977064065</v>
      </c>
      <c r="I3593" s="5">
        <f t="shared" si="733"/>
        <v>720</v>
      </c>
      <c r="J3593" s="5">
        <f t="shared" si="734"/>
        <v>1843.8939977064065</v>
      </c>
      <c r="K3593" s="2">
        <f t="shared" si="735"/>
        <v>57012.04857129178</v>
      </c>
      <c r="L3593" s="2">
        <f t="shared" si="736"/>
        <v>129740</v>
      </c>
      <c r="M3593" s="2">
        <f t="shared" si="737"/>
        <v>29920</v>
      </c>
      <c r="N3593" s="6">
        <f t="shared" si="738"/>
        <v>1</v>
      </c>
      <c r="O3593" s="2">
        <f t="shared" si="739"/>
        <v>22807.95142870822</v>
      </c>
      <c r="P3593" s="2">
        <f t="shared" si="740"/>
        <v>22807.95142870822</v>
      </c>
    </row>
    <row r="3594" spans="1:16">
      <c r="A3594" s="6">
        <v>5</v>
      </c>
      <c r="B3594" s="6">
        <v>10</v>
      </c>
      <c r="C3594" s="6">
        <v>25</v>
      </c>
      <c r="D3594" s="6">
        <f t="shared" si="728"/>
        <v>40</v>
      </c>
      <c r="E3594" s="5">
        <f t="shared" si="729"/>
        <v>724.72950000000026</v>
      </c>
      <c r="F3594" s="5">
        <f t="shared" si="730"/>
        <v>384.02536325890713</v>
      </c>
      <c r="G3594" s="5">
        <f t="shared" si="731"/>
        <v>1534.7170558625965</v>
      </c>
      <c r="H3594" s="5">
        <f t="shared" si="732"/>
        <v>2643.4719191215036</v>
      </c>
      <c r="I3594" s="5">
        <f t="shared" si="733"/>
        <v>720</v>
      </c>
      <c r="J3594" s="5">
        <f t="shared" si="734"/>
        <v>1923.4719191215036</v>
      </c>
      <c r="K3594" s="2">
        <f t="shared" si="735"/>
        <v>58393.60970697055</v>
      </c>
      <c r="L3594" s="2">
        <f t="shared" si="736"/>
        <v>132440</v>
      </c>
      <c r="M3594" s="2">
        <f t="shared" si="737"/>
        <v>30800</v>
      </c>
      <c r="N3594" s="6">
        <f t="shared" si="738"/>
        <v>1</v>
      </c>
      <c r="O3594" s="2">
        <f t="shared" si="739"/>
        <v>23246.39029302945</v>
      </c>
      <c r="P3594" s="2">
        <f t="shared" si="740"/>
        <v>23246.39029302945</v>
      </c>
    </row>
    <row r="3595" spans="1:16">
      <c r="A3595" s="6">
        <v>5</v>
      </c>
      <c r="B3595" s="6">
        <v>10</v>
      </c>
      <c r="C3595" s="6">
        <v>26</v>
      </c>
      <c r="D3595" s="6">
        <f t="shared" si="728"/>
        <v>41</v>
      </c>
      <c r="E3595" s="5">
        <f t="shared" si="729"/>
        <v>724.72950000000026</v>
      </c>
      <c r="F3595" s="5">
        <f t="shared" si="730"/>
        <v>384.02536325890713</v>
      </c>
      <c r="G3595" s="5">
        <f t="shared" si="731"/>
        <v>1616.0570598233144</v>
      </c>
      <c r="H3595" s="5">
        <f t="shared" si="732"/>
        <v>2724.8119230822217</v>
      </c>
      <c r="I3595" s="5">
        <f t="shared" si="733"/>
        <v>720</v>
      </c>
      <c r="J3595" s="5">
        <f t="shared" si="734"/>
        <v>2004.8119230822217</v>
      </c>
      <c r="K3595" s="2">
        <f t="shared" si="735"/>
        <v>59805.762553510795</v>
      </c>
      <c r="L3595" s="2">
        <f t="shared" si="736"/>
        <v>135140</v>
      </c>
      <c r="M3595" s="2">
        <f t="shared" si="737"/>
        <v>31680</v>
      </c>
      <c r="N3595" s="6">
        <f t="shared" si="738"/>
        <v>1</v>
      </c>
      <c r="O3595" s="2">
        <f t="shared" si="739"/>
        <v>23654.237446489205</v>
      </c>
      <c r="P3595" s="2">
        <f t="shared" si="740"/>
        <v>23654.237446489205</v>
      </c>
    </row>
    <row r="3596" spans="1:16">
      <c r="A3596" s="6">
        <v>5</v>
      </c>
      <c r="B3596" s="6">
        <v>10</v>
      </c>
      <c r="C3596" s="6">
        <v>27</v>
      </c>
      <c r="D3596" s="6">
        <f t="shared" si="728"/>
        <v>42</v>
      </c>
      <c r="E3596" s="5">
        <f t="shared" si="729"/>
        <v>724.72950000000026</v>
      </c>
      <c r="F3596" s="5">
        <f t="shared" si="730"/>
        <v>384.02536325890713</v>
      </c>
      <c r="G3596" s="5">
        <f t="shared" si="731"/>
        <v>1699.1907643430709</v>
      </c>
      <c r="H3596" s="5">
        <f t="shared" si="732"/>
        <v>2807.9456276019782</v>
      </c>
      <c r="I3596" s="5">
        <f t="shared" si="733"/>
        <v>720</v>
      </c>
      <c r="J3596" s="5">
        <f t="shared" si="734"/>
        <v>2087.9456276019782</v>
      </c>
      <c r="K3596" s="2">
        <f t="shared" si="735"/>
        <v>61249.056034756562</v>
      </c>
      <c r="L3596" s="2">
        <f t="shared" si="736"/>
        <v>137840</v>
      </c>
      <c r="M3596" s="2">
        <f t="shared" si="737"/>
        <v>32560</v>
      </c>
      <c r="N3596" s="6">
        <f t="shared" si="738"/>
        <v>1</v>
      </c>
      <c r="O3596" s="2">
        <f t="shared" si="739"/>
        <v>24030.943965243438</v>
      </c>
      <c r="P3596" s="2">
        <f t="shared" si="740"/>
        <v>24030.943965243438</v>
      </c>
    </row>
    <row r="3597" spans="1:16">
      <c r="A3597" s="6">
        <v>5</v>
      </c>
      <c r="B3597" s="6">
        <v>10</v>
      </c>
      <c r="C3597" s="6">
        <v>28</v>
      </c>
      <c r="D3597" s="6">
        <f t="shared" si="728"/>
        <v>43</v>
      </c>
      <c r="E3597" s="5">
        <f t="shared" si="729"/>
        <v>724.72950000000026</v>
      </c>
      <c r="F3597" s="5">
        <f t="shared" si="730"/>
        <v>384.02536325890713</v>
      </c>
      <c r="G3597" s="5">
        <f t="shared" si="731"/>
        <v>1784.1503025602246</v>
      </c>
      <c r="H3597" s="5">
        <f t="shared" si="732"/>
        <v>2892.905165819132</v>
      </c>
      <c r="I3597" s="5">
        <f t="shared" si="733"/>
        <v>720</v>
      </c>
      <c r="J3597" s="5">
        <f t="shared" si="734"/>
        <v>2172.905165819132</v>
      </c>
      <c r="K3597" s="2">
        <f t="shared" si="735"/>
        <v>62724.048017693261</v>
      </c>
      <c r="L3597" s="2">
        <f t="shared" si="736"/>
        <v>140540</v>
      </c>
      <c r="M3597" s="2">
        <f t="shared" si="737"/>
        <v>33440</v>
      </c>
      <c r="N3597" s="6">
        <f t="shared" si="738"/>
        <v>1</v>
      </c>
      <c r="O3597" s="2">
        <f t="shared" si="739"/>
        <v>24375.951982306739</v>
      </c>
      <c r="P3597" s="2">
        <f t="shared" si="740"/>
        <v>24375.951982306739</v>
      </c>
    </row>
    <row r="3598" spans="1:16">
      <c r="A3598" s="6">
        <v>5</v>
      </c>
      <c r="B3598" s="6">
        <v>10</v>
      </c>
      <c r="C3598" s="6">
        <v>29</v>
      </c>
      <c r="D3598" s="6">
        <f t="shared" si="728"/>
        <v>44</v>
      </c>
      <c r="E3598" s="5">
        <f t="shared" si="729"/>
        <v>724.72950000000026</v>
      </c>
      <c r="F3598" s="5">
        <f t="shared" si="730"/>
        <v>384.02536325890713</v>
      </c>
      <c r="G3598" s="5">
        <f t="shared" si="731"/>
        <v>1870.9683306758782</v>
      </c>
      <c r="H3598" s="5">
        <f t="shared" si="732"/>
        <v>2979.7231939347857</v>
      </c>
      <c r="I3598" s="5">
        <f t="shared" si="733"/>
        <v>720</v>
      </c>
      <c r="J3598" s="5">
        <f t="shared" si="734"/>
        <v>2259.7231939347857</v>
      </c>
      <c r="K3598" s="2">
        <f t="shared" si="735"/>
        <v>64231.305450256696</v>
      </c>
      <c r="L3598" s="2">
        <f t="shared" si="736"/>
        <v>143240</v>
      </c>
      <c r="M3598" s="2">
        <f t="shared" si="737"/>
        <v>34320</v>
      </c>
      <c r="N3598" s="6">
        <f t="shared" si="738"/>
        <v>1</v>
      </c>
      <c r="O3598" s="2">
        <f t="shared" si="739"/>
        <v>24688.694549743304</v>
      </c>
      <c r="P3598" s="2">
        <f t="shared" si="740"/>
        <v>24688.694549743304</v>
      </c>
    </row>
    <row r="3599" spans="1:16">
      <c r="A3599" s="6">
        <v>5</v>
      </c>
      <c r="B3599" s="6">
        <v>10</v>
      </c>
      <c r="C3599" s="6">
        <v>30</v>
      </c>
      <c r="D3599" s="6">
        <f t="shared" si="728"/>
        <v>45</v>
      </c>
      <c r="E3599" s="5">
        <f t="shared" si="729"/>
        <v>724.72950000000026</v>
      </c>
      <c r="F3599" s="5">
        <f t="shared" si="730"/>
        <v>384.02536325890713</v>
      </c>
      <c r="G3599" s="5">
        <f t="shared" si="731"/>
        <v>1959.6780360096488</v>
      </c>
      <c r="H3599" s="5">
        <f t="shared" si="732"/>
        <v>3068.432899268556</v>
      </c>
      <c r="I3599" s="5">
        <f t="shared" si="733"/>
        <v>720</v>
      </c>
      <c r="J3599" s="5">
        <f t="shared" si="734"/>
        <v>2348.432899268556</v>
      </c>
      <c r="K3599" s="2">
        <f t="shared" si="735"/>
        <v>65771.404501190205</v>
      </c>
      <c r="L3599" s="2">
        <f t="shared" si="736"/>
        <v>145940</v>
      </c>
      <c r="M3599" s="2">
        <f t="shared" si="737"/>
        <v>35200</v>
      </c>
      <c r="N3599" s="6">
        <f t="shared" si="738"/>
        <v>1</v>
      </c>
      <c r="O3599" s="2">
        <f t="shared" si="739"/>
        <v>24968.595498809795</v>
      </c>
      <c r="P3599" s="2">
        <f t="shared" si="740"/>
        <v>24968.595498809795</v>
      </c>
    </row>
    <row r="3600" spans="1:16">
      <c r="A3600" s="6">
        <v>5</v>
      </c>
      <c r="B3600" s="6">
        <v>11</v>
      </c>
      <c r="C3600" s="6">
        <v>0</v>
      </c>
      <c r="D3600" s="6">
        <f t="shared" si="728"/>
        <v>16</v>
      </c>
      <c r="E3600" s="5">
        <f t="shared" si="729"/>
        <v>724.72950000000026</v>
      </c>
      <c r="F3600" s="5">
        <f t="shared" si="730"/>
        <v>432.98859707441784</v>
      </c>
      <c r="G3600" s="5">
        <f t="shared" si="731"/>
        <v>0</v>
      </c>
      <c r="H3600" s="5">
        <f t="shared" si="732"/>
        <v>1157.718097074418</v>
      </c>
      <c r="I3600" s="5">
        <f t="shared" si="733"/>
        <v>720</v>
      </c>
      <c r="J3600" s="5">
        <f t="shared" si="734"/>
        <v>437.71809707441798</v>
      </c>
      <c r="K3600" s="2">
        <f t="shared" si="735"/>
        <v>32599.272518653088</v>
      </c>
      <c r="L3600" s="2">
        <f t="shared" si="736"/>
        <v>67034</v>
      </c>
      <c r="M3600" s="2">
        <f t="shared" si="737"/>
        <v>9240</v>
      </c>
      <c r="N3600" s="6">
        <f t="shared" si="738"/>
        <v>1</v>
      </c>
      <c r="O3600" s="2">
        <f t="shared" si="739"/>
        <v>5194.7274813469121</v>
      </c>
      <c r="P3600" s="2">
        <f t="shared" si="740"/>
        <v>5194.7274813469121</v>
      </c>
    </row>
    <row r="3601" spans="1:16">
      <c r="A3601" s="6">
        <v>5</v>
      </c>
      <c r="B3601" s="6">
        <v>11</v>
      </c>
      <c r="C3601" s="6">
        <v>1</v>
      </c>
      <c r="D3601" s="6">
        <f t="shared" si="728"/>
        <v>17</v>
      </c>
      <c r="E3601" s="5">
        <f t="shared" si="729"/>
        <v>724.72950000000026</v>
      </c>
      <c r="F3601" s="5">
        <f t="shared" si="730"/>
        <v>432.98859707441784</v>
      </c>
      <c r="G3601" s="5">
        <f t="shared" si="731"/>
        <v>45.5625</v>
      </c>
      <c r="H3601" s="5">
        <f t="shared" si="732"/>
        <v>1203.280597074418</v>
      </c>
      <c r="I3601" s="5">
        <f t="shared" si="733"/>
        <v>720</v>
      </c>
      <c r="J3601" s="5">
        <f t="shared" si="734"/>
        <v>483.28059707441798</v>
      </c>
      <c r="K3601" s="2">
        <f t="shared" si="735"/>
        <v>33390.288143653088</v>
      </c>
      <c r="L3601" s="2">
        <f t="shared" si="736"/>
        <v>69734</v>
      </c>
      <c r="M3601" s="2">
        <f t="shared" si="737"/>
        <v>10120</v>
      </c>
      <c r="N3601" s="6">
        <f t="shared" si="738"/>
        <v>1</v>
      </c>
      <c r="O3601" s="2">
        <f t="shared" si="739"/>
        <v>6223.7118563469121</v>
      </c>
      <c r="P3601" s="2">
        <f t="shared" si="740"/>
        <v>6223.7118563469121</v>
      </c>
    </row>
    <row r="3602" spans="1:16">
      <c r="A3602" s="6">
        <v>5</v>
      </c>
      <c r="B3602" s="6">
        <v>11</v>
      </c>
      <c r="C3602" s="6">
        <v>2</v>
      </c>
      <c r="D3602" s="6">
        <f t="shared" si="728"/>
        <v>18</v>
      </c>
      <c r="E3602" s="5">
        <f t="shared" si="729"/>
        <v>724.72950000000026</v>
      </c>
      <c r="F3602" s="5">
        <f t="shared" si="730"/>
        <v>432.98859707441784</v>
      </c>
      <c r="G3602" s="5">
        <f t="shared" si="731"/>
        <v>92.264062499999994</v>
      </c>
      <c r="H3602" s="5">
        <f t="shared" si="732"/>
        <v>1249.9821595744179</v>
      </c>
      <c r="I3602" s="5">
        <f t="shared" si="733"/>
        <v>720</v>
      </c>
      <c r="J3602" s="5">
        <f t="shared" si="734"/>
        <v>529.98215957441789</v>
      </c>
      <c r="K3602" s="2">
        <f t="shared" si="735"/>
        <v>34201.079159278088</v>
      </c>
      <c r="L3602" s="2">
        <f t="shared" si="736"/>
        <v>72434</v>
      </c>
      <c r="M3602" s="2">
        <f t="shared" si="737"/>
        <v>11000</v>
      </c>
      <c r="N3602" s="6">
        <f t="shared" si="738"/>
        <v>1</v>
      </c>
      <c r="O3602" s="2">
        <f t="shared" si="739"/>
        <v>7232.9208407219121</v>
      </c>
      <c r="P3602" s="2">
        <f t="shared" si="740"/>
        <v>7232.9208407219121</v>
      </c>
    </row>
    <row r="3603" spans="1:16">
      <c r="A3603" s="6">
        <v>5</v>
      </c>
      <c r="B3603" s="6">
        <v>11</v>
      </c>
      <c r="C3603" s="6">
        <v>3</v>
      </c>
      <c r="D3603" s="6">
        <f t="shared" si="728"/>
        <v>19</v>
      </c>
      <c r="E3603" s="5">
        <f t="shared" si="729"/>
        <v>724.72950000000026</v>
      </c>
      <c r="F3603" s="5">
        <f t="shared" si="730"/>
        <v>432.98859707441784</v>
      </c>
      <c r="G3603" s="5">
        <f t="shared" si="731"/>
        <v>140.12604492187498</v>
      </c>
      <c r="H3603" s="5">
        <f t="shared" si="732"/>
        <v>1297.844141996293</v>
      </c>
      <c r="I3603" s="5">
        <f t="shared" si="733"/>
        <v>720</v>
      </c>
      <c r="J3603" s="5">
        <f t="shared" si="734"/>
        <v>577.84414199629305</v>
      </c>
      <c r="K3603" s="2">
        <f t="shared" si="735"/>
        <v>35032.016354102307</v>
      </c>
      <c r="L3603" s="2">
        <f t="shared" si="736"/>
        <v>75134</v>
      </c>
      <c r="M3603" s="2">
        <f t="shared" si="737"/>
        <v>11880</v>
      </c>
      <c r="N3603" s="6">
        <f t="shared" si="738"/>
        <v>1</v>
      </c>
      <c r="O3603" s="2">
        <f t="shared" si="739"/>
        <v>8221.9836458976933</v>
      </c>
      <c r="P3603" s="2">
        <f t="shared" si="740"/>
        <v>8221.9836458976933</v>
      </c>
    </row>
    <row r="3604" spans="1:16">
      <c r="A3604" s="6">
        <v>5</v>
      </c>
      <c r="B3604" s="6">
        <v>11</v>
      </c>
      <c r="C3604" s="6">
        <v>4</v>
      </c>
      <c r="D3604" s="6">
        <f t="shared" si="728"/>
        <v>20</v>
      </c>
      <c r="E3604" s="5">
        <f t="shared" si="729"/>
        <v>724.72950000000026</v>
      </c>
      <c r="F3604" s="5">
        <f t="shared" si="730"/>
        <v>432.98859707441784</v>
      </c>
      <c r="G3604" s="5">
        <f t="shared" si="731"/>
        <v>189.17016064453125</v>
      </c>
      <c r="H3604" s="5">
        <f t="shared" si="732"/>
        <v>1346.8882577189493</v>
      </c>
      <c r="I3604" s="5">
        <f t="shared" si="733"/>
        <v>720</v>
      </c>
      <c r="J3604" s="5">
        <f t="shared" si="734"/>
        <v>626.88825771894926</v>
      </c>
      <c r="K3604" s="2">
        <f t="shared" si="735"/>
        <v>35883.476696509533</v>
      </c>
      <c r="L3604" s="2">
        <f t="shared" si="736"/>
        <v>77834</v>
      </c>
      <c r="M3604" s="2">
        <f t="shared" si="737"/>
        <v>12760</v>
      </c>
      <c r="N3604" s="6">
        <f t="shared" si="738"/>
        <v>1</v>
      </c>
      <c r="O3604" s="2">
        <f t="shared" si="739"/>
        <v>9190.5233034904668</v>
      </c>
      <c r="P3604" s="2">
        <f t="shared" si="740"/>
        <v>9190.5233034904668</v>
      </c>
    </row>
    <row r="3605" spans="1:16">
      <c r="A3605" s="6">
        <v>5</v>
      </c>
      <c r="B3605" s="6">
        <v>11</v>
      </c>
      <c r="C3605" s="6">
        <v>5</v>
      </c>
      <c r="D3605" s="6">
        <f t="shared" si="728"/>
        <v>21</v>
      </c>
      <c r="E3605" s="5">
        <f t="shared" si="729"/>
        <v>724.72950000000026</v>
      </c>
      <c r="F3605" s="5">
        <f t="shared" si="730"/>
        <v>432.98859707441784</v>
      </c>
      <c r="G3605" s="5">
        <f t="shared" si="731"/>
        <v>239.41848456573481</v>
      </c>
      <c r="H3605" s="5">
        <f t="shared" si="732"/>
        <v>1397.1365816401528</v>
      </c>
      <c r="I3605" s="5">
        <f t="shared" si="733"/>
        <v>720</v>
      </c>
      <c r="J3605" s="5">
        <f t="shared" si="734"/>
        <v>677.13658164015283</v>
      </c>
      <c r="K3605" s="2">
        <f t="shared" si="735"/>
        <v>36755.843431252651</v>
      </c>
      <c r="L3605" s="2">
        <f t="shared" si="736"/>
        <v>80534</v>
      </c>
      <c r="M3605" s="2">
        <f t="shared" si="737"/>
        <v>13640</v>
      </c>
      <c r="N3605" s="6">
        <f t="shared" si="738"/>
        <v>1</v>
      </c>
      <c r="O3605" s="2">
        <f t="shared" si="739"/>
        <v>10138.156568747349</v>
      </c>
      <c r="P3605" s="2">
        <f t="shared" si="740"/>
        <v>10138.156568747349</v>
      </c>
    </row>
    <row r="3606" spans="1:16">
      <c r="A3606" s="6">
        <v>5</v>
      </c>
      <c r="B3606" s="6">
        <v>11</v>
      </c>
      <c r="C3606" s="6">
        <v>6</v>
      </c>
      <c r="D3606" s="6">
        <f t="shared" si="728"/>
        <v>22</v>
      </c>
      <c r="E3606" s="5">
        <f t="shared" si="729"/>
        <v>724.72950000000026</v>
      </c>
      <c r="F3606" s="5">
        <f t="shared" si="730"/>
        <v>432.98859707441784</v>
      </c>
      <c r="G3606" s="5">
        <f t="shared" si="731"/>
        <v>290.89345874736784</v>
      </c>
      <c r="H3606" s="5">
        <f t="shared" si="732"/>
        <v>1448.6115558217857</v>
      </c>
      <c r="I3606" s="5">
        <f t="shared" si="733"/>
        <v>720</v>
      </c>
      <c r="J3606" s="5">
        <f t="shared" si="734"/>
        <v>728.61155582178571</v>
      </c>
      <c r="K3606" s="2">
        <f t="shared" si="735"/>
        <v>37649.506177461561</v>
      </c>
      <c r="L3606" s="2">
        <f t="shared" si="736"/>
        <v>83234</v>
      </c>
      <c r="M3606" s="2">
        <f t="shared" si="737"/>
        <v>14520</v>
      </c>
      <c r="N3606" s="6">
        <f t="shared" si="738"/>
        <v>1</v>
      </c>
      <c r="O3606" s="2">
        <f t="shared" si="739"/>
        <v>11064.493822538439</v>
      </c>
      <c r="P3606" s="2">
        <f t="shared" si="740"/>
        <v>11064.493822538439</v>
      </c>
    </row>
    <row r="3607" spans="1:16">
      <c r="A3607" s="6">
        <v>5</v>
      </c>
      <c r="B3607" s="6">
        <v>11</v>
      </c>
      <c r="C3607" s="6">
        <v>7</v>
      </c>
      <c r="D3607" s="6">
        <f t="shared" si="728"/>
        <v>23</v>
      </c>
      <c r="E3607" s="5">
        <f t="shared" si="729"/>
        <v>724.72950000000026</v>
      </c>
      <c r="F3607" s="5">
        <f t="shared" si="730"/>
        <v>432.98859707441784</v>
      </c>
      <c r="G3607" s="5">
        <f t="shared" si="731"/>
        <v>343.61789814532818</v>
      </c>
      <c r="H3607" s="5">
        <f t="shared" si="732"/>
        <v>1501.3359952197461</v>
      </c>
      <c r="I3607" s="5">
        <f t="shared" si="733"/>
        <v>720</v>
      </c>
      <c r="J3607" s="5">
        <f t="shared" si="734"/>
        <v>781.33599521974611</v>
      </c>
      <c r="K3607" s="2">
        <f t="shared" si="735"/>
        <v>38564.861028120591</v>
      </c>
      <c r="L3607" s="2">
        <f t="shared" si="736"/>
        <v>85934</v>
      </c>
      <c r="M3607" s="2">
        <f t="shared" si="737"/>
        <v>15400</v>
      </c>
      <c r="N3607" s="6">
        <f t="shared" si="738"/>
        <v>1</v>
      </c>
      <c r="O3607" s="2">
        <f t="shared" si="739"/>
        <v>11969.138971879409</v>
      </c>
      <c r="P3607" s="2">
        <f t="shared" si="740"/>
        <v>11969.138971879409</v>
      </c>
    </row>
    <row r="3608" spans="1:16">
      <c r="A3608" s="6">
        <v>5</v>
      </c>
      <c r="B3608" s="6">
        <v>11</v>
      </c>
      <c r="C3608" s="6">
        <v>8</v>
      </c>
      <c r="D3608" s="6">
        <f t="shared" si="728"/>
        <v>24</v>
      </c>
      <c r="E3608" s="5">
        <f t="shared" si="729"/>
        <v>724.72950000000026</v>
      </c>
      <c r="F3608" s="5">
        <f t="shared" si="730"/>
        <v>432.98859707441784</v>
      </c>
      <c r="G3608" s="5">
        <f t="shared" si="731"/>
        <v>397.61499642530839</v>
      </c>
      <c r="H3608" s="5">
        <f t="shared" si="732"/>
        <v>1555.3330934997264</v>
      </c>
      <c r="I3608" s="5">
        <f t="shared" si="733"/>
        <v>720</v>
      </c>
      <c r="J3608" s="5">
        <f t="shared" si="734"/>
        <v>835.33309349972637</v>
      </c>
      <c r="K3608" s="2">
        <f t="shared" si="735"/>
        <v>39502.310651036918</v>
      </c>
      <c r="L3608" s="2">
        <f t="shared" si="736"/>
        <v>88634</v>
      </c>
      <c r="M3608" s="2">
        <f t="shared" si="737"/>
        <v>16280</v>
      </c>
      <c r="N3608" s="6">
        <f t="shared" si="738"/>
        <v>1</v>
      </c>
      <c r="O3608" s="2">
        <f t="shared" si="739"/>
        <v>12851.689348963082</v>
      </c>
      <c r="P3608" s="2">
        <f t="shared" si="740"/>
        <v>12851.689348963082</v>
      </c>
    </row>
    <row r="3609" spans="1:16">
      <c r="A3609" s="6">
        <v>5</v>
      </c>
      <c r="B3609" s="6">
        <v>11</v>
      </c>
      <c r="C3609" s="6">
        <v>9</v>
      </c>
      <c r="D3609" s="6">
        <f t="shared" si="728"/>
        <v>25</v>
      </c>
      <c r="E3609" s="5">
        <f t="shared" si="729"/>
        <v>724.72950000000026</v>
      </c>
      <c r="F3609" s="5">
        <f t="shared" si="730"/>
        <v>432.98859707441784</v>
      </c>
      <c r="G3609" s="5">
        <f t="shared" si="731"/>
        <v>452.90833186570285</v>
      </c>
      <c r="H3609" s="5">
        <f t="shared" si="732"/>
        <v>1610.6264289401208</v>
      </c>
      <c r="I3609" s="5">
        <f t="shared" si="733"/>
        <v>720</v>
      </c>
      <c r="J3609" s="5">
        <f t="shared" si="734"/>
        <v>890.62642894012083</v>
      </c>
      <c r="K3609" s="2">
        <f t="shared" si="735"/>
        <v>40462.264391321543</v>
      </c>
      <c r="L3609" s="2">
        <f t="shared" si="736"/>
        <v>91334</v>
      </c>
      <c r="M3609" s="2">
        <f t="shared" si="737"/>
        <v>17160</v>
      </c>
      <c r="N3609" s="6">
        <f t="shared" si="738"/>
        <v>1</v>
      </c>
      <c r="O3609" s="2">
        <f t="shared" si="739"/>
        <v>13711.735608678457</v>
      </c>
      <c r="P3609" s="2">
        <f t="shared" si="740"/>
        <v>13711.735608678457</v>
      </c>
    </row>
    <row r="3610" spans="1:16">
      <c r="A3610" s="6">
        <v>5</v>
      </c>
      <c r="B3610" s="6">
        <v>11</v>
      </c>
      <c r="C3610" s="6">
        <v>10</v>
      </c>
      <c r="D3610" s="6">
        <f t="shared" si="728"/>
        <v>26</v>
      </c>
      <c r="E3610" s="5">
        <f t="shared" si="729"/>
        <v>724.72950000000026</v>
      </c>
      <c r="F3610" s="5">
        <f t="shared" si="730"/>
        <v>432.98859707441784</v>
      </c>
      <c r="G3610" s="5">
        <f t="shared" si="731"/>
        <v>509.52187334891573</v>
      </c>
      <c r="H3610" s="5">
        <f t="shared" si="732"/>
        <v>1667.2399704233337</v>
      </c>
      <c r="I3610" s="5">
        <f t="shared" si="733"/>
        <v>720</v>
      </c>
      <c r="J3610" s="5">
        <f t="shared" si="734"/>
        <v>947.23997042333372</v>
      </c>
      <c r="K3610" s="2">
        <f t="shared" si="735"/>
        <v>41445.138375405098</v>
      </c>
      <c r="L3610" s="2">
        <f t="shared" si="736"/>
        <v>94034</v>
      </c>
      <c r="M3610" s="2">
        <f t="shared" si="737"/>
        <v>18040</v>
      </c>
      <c r="N3610" s="6">
        <f t="shared" si="738"/>
        <v>1</v>
      </c>
      <c r="O3610" s="2">
        <f t="shared" si="739"/>
        <v>14548.861624594902</v>
      </c>
      <c r="P3610" s="2">
        <f t="shared" si="740"/>
        <v>14548.861624594902</v>
      </c>
    </row>
    <row r="3611" spans="1:16">
      <c r="A3611" s="6">
        <v>5</v>
      </c>
      <c r="B3611" s="6">
        <v>11</v>
      </c>
      <c r="C3611" s="6">
        <v>11</v>
      </c>
      <c r="D3611" s="6">
        <f t="shared" si="728"/>
        <v>27</v>
      </c>
      <c r="E3611" s="5">
        <f t="shared" si="729"/>
        <v>724.72950000000026</v>
      </c>
      <c r="F3611" s="5">
        <f t="shared" si="730"/>
        <v>432.98859707441784</v>
      </c>
      <c r="G3611" s="5">
        <f t="shared" si="731"/>
        <v>567.47998644235474</v>
      </c>
      <c r="H3611" s="5">
        <f t="shared" si="732"/>
        <v>1725.1980835167728</v>
      </c>
      <c r="I3611" s="5">
        <f t="shared" si="733"/>
        <v>720</v>
      </c>
      <c r="J3611" s="5">
        <f t="shared" si="734"/>
        <v>1005.1980835167728</v>
      </c>
      <c r="K3611" s="2">
        <f t="shared" si="735"/>
        <v>42451.355616610643</v>
      </c>
      <c r="L3611" s="2">
        <f t="shared" si="736"/>
        <v>96734</v>
      </c>
      <c r="M3611" s="2">
        <f t="shared" si="737"/>
        <v>18920</v>
      </c>
      <c r="N3611" s="6">
        <f t="shared" si="738"/>
        <v>1</v>
      </c>
      <c r="O3611" s="2">
        <f t="shared" si="739"/>
        <v>15362.644383389357</v>
      </c>
      <c r="P3611" s="2">
        <f t="shared" si="740"/>
        <v>15362.644383389357</v>
      </c>
    </row>
    <row r="3612" spans="1:16">
      <c r="A3612" s="6">
        <v>5</v>
      </c>
      <c r="B3612" s="6">
        <v>11</v>
      </c>
      <c r="C3612" s="6">
        <v>12</v>
      </c>
      <c r="D3612" s="6">
        <f t="shared" si="728"/>
        <v>28</v>
      </c>
      <c r="E3612" s="5">
        <f t="shared" si="729"/>
        <v>724.72950000000026</v>
      </c>
      <c r="F3612" s="5">
        <f t="shared" si="730"/>
        <v>432.98859707441784</v>
      </c>
      <c r="G3612" s="5">
        <f t="shared" si="731"/>
        <v>626.80743957041921</v>
      </c>
      <c r="H3612" s="5">
        <f t="shared" si="732"/>
        <v>1784.5255366448373</v>
      </c>
      <c r="I3612" s="5">
        <f t="shared" si="733"/>
        <v>720</v>
      </c>
      <c r="J3612" s="5">
        <f t="shared" si="734"/>
        <v>1064.5255366448373</v>
      </c>
      <c r="K3612" s="2">
        <f t="shared" si="735"/>
        <v>43481.346122306204</v>
      </c>
      <c r="L3612" s="2">
        <f t="shared" si="736"/>
        <v>99434</v>
      </c>
      <c r="M3612" s="2">
        <f t="shared" si="737"/>
        <v>19800</v>
      </c>
      <c r="N3612" s="6">
        <f t="shared" si="738"/>
        <v>1</v>
      </c>
      <c r="O3612" s="2">
        <f t="shared" si="739"/>
        <v>16152.653877693796</v>
      </c>
      <c r="P3612" s="2">
        <f t="shared" si="740"/>
        <v>16152.653877693796</v>
      </c>
    </row>
    <row r="3613" spans="1:16">
      <c r="A3613" s="6">
        <v>5</v>
      </c>
      <c r="B3613" s="6">
        <v>11</v>
      </c>
      <c r="C3613" s="6">
        <v>13</v>
      </c>
      <c r="D3613" s="6">
        <f t="shared" si="728"/>
        <v>29</v>
      </c>
      <c r="E3613" s="5">
        <f t="shared" si="729"/>
        <v>724.72950000000026</v>
      </c>
      <c r="F3613" s="5">
        <f t="shared" si="730"/>
        <v>432.98859707441784</v>
      </c>
      <c r="G3613" s="5">
        <f t="shared" si="731"/>
        <v>687.52941027880343</v>
      </c>
      <c r="H3613" s="5">
        <f t="shared" si="732"/>
        <v>1845.2475073532214</v>
      </c>
      <c r="I3613" s="5">
        <f t="shared" si="733"/>
        <v>720</v>
      </c>
      <c r="J3613" s="5">
        <f t="shared" si="734"/>
        <v>1125.2475073532214</v>
      </c>
      <c r="K3613" s="2">
        <f t="shared" si="735"/>
        <v>44535.547002660096</v>
      </c>
      <c r="L3613" s="2">
        <f t="shared" si="736"/>
        <v>102134</v>
      </c>
      <c r="M3613" s="2">
        <f t="shared" si="737"/>
        <v>20680</v>
      </c>
      <c r="N3613" s="6">
        <f t="shared" si="738"/>
        <v>1</v>
      </c>
      <c r="O3613" s="2">
        <f t="shared" si="739"/>
        <v>16918.452997339904</v>
      </c>
      <c r="P3613" s="2">
        <f t="shared" si="740"/>
        <v>16918.452997339904</v>
      </c>
    </row>
    <row r="3614" spans="1:16">
      <c r="A3614" s="6">
        <v>5</v>
      </c>
      <c r="B3614" s="6">
        <v>11</v>
      </c>
      <c r="C3614" s="6">
        <v>14</v>
      </c>
      <c r="D3614" s="6">
        <f t="shared" si="728"/>
        <v>30</v>
      </c>
      <c r="E3614" s="5">
        <f t="shared" si="729"/>
        <v>724.72950000000026</v>
      </c>
      <c r="F3614" s="5">
        <f t="shared" si="730"/>
        <v>432.98859707441784</v>
      </c>
      <c r="G3614" s="5">
        <f t="shared" si="731"/>
        <v>749.67149159246469</v>
      </c>
      <c r="H3614" s="5">
        <f t="shared" si="732"/>
        <v>1907.3895886668827</v>
      </c>
      <c r="I3614" s="5">
        <f t="shared" si="733"/>
        <v>720</v>
      </c>
      <c r="J3614" s="5">
        <f t="shared" si="734"/>
        <v>1187.3895886668827</v>
      </c>
      <c r="K3614" s="2">
        <f t="shared" si="735"/>
        <v>45614.402581022267</v>
      </c>
      <c r="L3614" s="2">
        <f t="shared" si="736"/>
        <v>104834</v>
      </c>
      <c r="M3614" s="2">
        <f t="shared" si="737"/>
        <v>21560</v>
      </c>
      <c r="N3614" s="6">
        <f t="shared" si="738"/>
        <v>1</v>
      </c>
      <c r="O3614" s="2">
        <f t="shared" si="739"/>
        <v>17659.597418977733</v>
      </c>
      <c r="P3614" s="2">
        <f t="shared" si="740"/>
        <v>17659.597418977733</v>
      </c>
    </row>
    <row r="3615" spans="1:16">
      <c r="A3615" s="6">
        <v>5</v>
      </c>
      <c r="B3615" s="6">
        <v>11</v>
      </c>
      <c r="C3615" s="6">
        <v>15</v>
      </c>
      <c r="D3615" s="6">
        <f t="shared" si="728"/>
        <v>31</v>
      </c>
      <c r="E3615" s="5">
        <f t="shared" si="729"/>
        <v>724.72950000000026</v>
      </c>
      <c r="F3615" s="5">
        <f t="shared" si="730"/>
        <v>432.98859707441784</v>
      </c>
      <c r="G3615" s="5">
        <f t="shared" si="731"/>
        <v>813.25969846861108</v>
      </c>
      <c r="H3615" s="5">
        <f t="shared" si="732"/>
        <v>1970.9777955430291</v>
      </c>
      <c r="I3615" s="5">
        <f t="shared" si="733"/>
        <v>720</v>
      </c>
      <c r="J3615" s="5">
        <f t="shared" si="734"/>
        <v>1250.9777955430291</v>
      </c>
      <c r="K3615" s="2">
        <f t="shared" si="735"/>
        <v>46718.364505955367</v>
      </c>
      <c r="L3615" s="2">
        <f t="shared" si="736"/>
        <v>107534</v>
      </c>
      <c r="M3615" s="2">
        <f t="shared" si="737"/>
        <v>22440</v>
      </c>
      <c r="N3615" s="6">
        <f t="shared" si="738"/>
        <v>1</v>
      </c>
      <c r="O3615" s="2">
        <f t="shared" si="739"/>
        <v>18375.635494044633</v>
      </c>
      <c r="P3615" s="2">
        <f t="shared" si="740"/>
        <v>18375.635494044633</v>
      </c>
    </row>
    <row r="3616" spans="1:16">
      <c r="A3616" s="6">
        <v>5</v>
      </c>
      <c r="B3616" s="6">
        <v>11</v>
      </c>
      <c r="C3616" s="6">
        <v>16</v>
      </c>
      <c r="D3616" s="6">
        <f t="shared" si="728"/>
        <v>32</v>
      </c>
      <c r="E3616" s="5">
        <f t="shared" si="729"/>
        <v>724.72950000000026</v>
      </c>
      <c r="F3616" s="5">
        <f t="shared" si="730"/>
        <v>432.98859707441784</v>
      </c>
      <c r="G3616" s="5">
        <f t="shared" si="731"/>
        <v>878.32047434610013</v>
      </c>
      <c r="H3616" s="5">
        <f t="shared" si="732"/>
        <v>2036.0385714205181</v>
      </c>
      <c r="I3616" s="5">
        <f t="shared" si="733"/>
        <v>720</v>
      </c>
      <c r="J3616" s="5">
        <f t="shared" si="734"/>
        <v>1316.0385714205181</v>
      </c>
      <c r="K3616" s="2">
        <f t="shared" si="735"/>
        <v>47847.891864939549</v>
      </c>
      <c r="L3616" s="2">
        <f t="shared" si="736"/>
        <v>110234</v>
      </c>
      <c r="M3616" s="2">
        <f t="shared" si="737"/>
        <v>23320</v>
      </c>
      <c r="N3616" s="6">
        <f t="shared" si="738"/>
        <v>1</v>
      </c>
      <c r="O3616" s="2">
        <f t="shared" si="739"/>
        <v>19066.108135060451</v>
      </c>
      <c r="P3616" s="2">
        <f t="shared" si="740"/>
        <v>19066.108135060451</v>
      </c>
    </row>
    <row r="3617" spans="1:16">
      <c r="A3617" s="6">
        <v>5</v>
      </c>
      <c r="B3617" s="6">
        <v>11</v>
      </c>
      <c r="C3617" s="6">
        <v>17</v>
      </c>
      <c r="D3617" s="6">
        <f t="shared" si="728"/>
        <v>33</v>
      </c>
      <c r="E3617" s="5">
        <f t="shared" si="729"/>
        <v>724.72950000000026</v>
      </c>
      <c r="F3617" s="5">
        <f t="shared" si="730"/>
        <v>432.98859707441784</v>
      </c>
      <c r="G3617" s="5">
        <f t="shared" si="731"/>
        <v>944.88069779264049</v>
      </c>
      <c r="H3617" s="5">
        <f t="shared" si="732"/>
        <v>2102.5987948670586</v>
      </c>
      <c r="I3617" s="5">
        <f t="shared" si="733"/>
        <v>720</v>
      </c>
      <c r="J3617" s="5">
        <f t="shared" si="734"/>
        <v>1382.5987948670586</v>
      </c>
      <c r="K3617" s="2">
        <f t="shared" si="735"/>
        <v>49003.451299775319</v>
      </c>
      <c r="L3617" s="2">
        <f t="shared" si="736"/>
        <v>112934</v>
      </c>
      <c r="M3617" s="2">
        <f t="shared" si="737"/>
        <v>24200</v>
      </c>
      <c r="N3617" s="6">
        <f t="shared" si="738"/>
        <v>1</v>
      </c>
      <c r="O3617" s="2">
        <f t="shared" si="739"/>
        <v>19730.548700224681</v>
      </c>
      <c r="P3617" s="2">
        <f t="shared" si="740"/>
        <v>19730.548700224681</v>
      </c>
    </row>
    <row r="3618" spans="1:16">
      <c r="A3618" s="6">
        <v>5</v>
      </c>
      <c r="B3618" s="6">
        <v>11</v>
      </c>
      <c r="C3618" s="6">
        <v>18</v>
      </c>
      <c r="D3618" s="6">
        <f t="shared" si="728"/>
        <v>34</v>
      </c>
      <c r="E3618" s="5">
        <f t="shared" si="729"/>
        <v>724.72950000000026</v>
      </c>
      <c r="F3618" s="5">
        <f t="shared" si="730"/>
        <v>432.98859707441784</v>
      </c>
      <c r="G3618" s="5">
        <f t="shared" si="731"/>
        <v>1012.9676892512279</v>
      </c>
      <c r="H3618" s="5">
        <f t="shared" si="732"/>
        <v>2170.6857863256459</v>
      </c>
      <c r="I3618" s="5">
        <f t="shared" si="733"/>
        <v>720</v>
      </c>
      <c r="J3618" s="5">
        <f t="shared" si="734"/>
        <v>1450.6857863256459</v>
      </c>
      <c r="K3618" s="2">
        <f t="shared" si="735"/>
        <v>50185.517123709127</v>
      </c>
      <c r="L3618" s="2">
        <f t="shared" si="736"/>
        <v>115634</v>
      </c>
      <c r="M3618" s="2">
        <f t="shared" si="737"/>
        <v>25080</v>
      </c>
      <c r="N3618" s="6">
        <f t="shared" si="738"/>
        <v>1</v>
      </c>
      <c r="O3618" s="2">
        <f t="shared" si="739"/>
        <v>20368.482876290873</v>
      </c>
      <c r="P3618" s="2">
        <f t="shared" si="740"/>
        <v>20368.482876290873</v>
      </c>
    </row>
    <row r="3619" spans="1:16">
      <c r="A3619" s="6">
        <v>5</v>
      </c>
      <c r="B3619" s="6">
        <v>11</v>
      </c>
      <c r="C3619" s="6">
        <v>19</v>
      </c>
      <c r="D3619" s="6">
        <f t="shared" si="728"/>
        <v>35</v>
      </c>
      <c r="E3619" s="5">
        <f t="shared" si="729"/>
        <v>724.72950000000026</v>
      </c>
      <c r="F3619" s="5">
        <f t="shared" si="730"/>
        <v>432.98859707441784</v>
      </c>
      <c r="G3619" s="5">
        <f t="shared" si="731"/>
        <v>1082.6092178872495</v>
      </c>
      <c r="H3619" s="5">
        <f t="shared" si="732"/>
        <v>2240.3273149616675</v>
      </c>
      <c r="I3619" s="5">
        <f t="shared" si="733"/>
        <v>720</v>
      </c>
      <c r="J3619" s="5">
        <f t="shared" si="734"/>
        <v>1520.3273149616675</v>
      </c>
      <c r="K3619" s="2">
        <f t="shared" si="735"/>
        <v>51394.571440306725</v>
      </c>
      <c r="L3619" s="2">
        <f t="shared" si="736"/>
        <v>118334</v>
      </c>
      <c r="M3619" s="2">
        <f t="shared" si="737"/>
        <v>25960</v>
      </c>
      <c r="N3619" s="6">
        <f t="shared" si="738"/>
        <v>1</v>
      </c>
      <c r="O3619" s="2">
        <f t="shared" si="739"/>
        <v>20979.428559693275</v>
      </c>
      <c r="P3619" s="2">
        <f t="shared" si="740"/>
        <v>20979.428559693275</v>
      </c>
    </row>
    <row r="3620" spans="1:16">
      <c r="A3620" s="6">
        <v>5</v>
      </c>
      <c r="B3620" s="6">
        <v>11</v>
      </c>
      <c r="C3620" s="6">
        <v>20</v>
      </c>
      <c r="D3620" s="6">
        <f t="shared" si="728"/>
        <v>36</v>
      </c>
      <c r="E3620" s="5">
        <f t="shared" si="729"/>
        <v>724.72950000000026</v>
      </c>
      <c r="F3620" s="5">
        <f t="shared" si="730"/>
        <v>432.98859707441784</v>
      </c>
      <c r="G3620" s="5">
        <f t="shared" si="731"/>
        <v>1153.8335085377266</v>
      </c>
      <c r="H3620" s="5">
        <f t="shared" si="732"/>
        <v>2311.5516056121446</v>
      </c>
      <c r="I3620" s="5">
        <f t="shared" si="733"/>
        <v>720</v>
      </c>
      <c r="J3620" s="5">
        <f t="shared" si="734"/>
        <v>1591.5516056121446</v>
      </c>
      <c r="K3620" s="2">
        <f t="shared" si="735"/>
        <v>52631.104264099733</v>
      </c>
      <c r="L3620" s="2">
        <f t="shared" si="736"/>
        <v>121034</v>
      </c>
      <c r="M3620" s="2">
        <f t="shared" si="737"/>
        <v>26840</v>
      </c>
      <c r="N3620" s="6">
        <f t="shared" si="738"/>
        <v>1</v>
      </c>
      <c r="O3620" s="2">
        <f t="shared" si="739"/>
        <v>21562.895735900267</v>
      </c>
      <c r="P3620" s="2">
        <f t="shared" si="740"/>
        <v>21562.895735900267</v>
      </c>
    </row>
    <row r="3621" spans="1:16">
      <c r="A3621" s="6">
        <v>5</v>
      </c>
      <c r="B3621" s="6">
        <v>11</v>
      </c>
      <c r="C3621" s="6">
        <v>21</v>
      </c>
      <c r="D3621" s="6">
        <f t="shared" si="728"/>
        <v>37</v>
      </c>
      <c r="E3621" s="5">
        <f t="shared" si="729"/>
        <v>724.72950000000026</v>
      </c>
      <c r="F3621" s="5">
        <f t="shared" si="730"/>
        <v>432.98859707441784</v>
      </c>
      <c r="G3621" s="5">
        <f t="shared" si="731"/>
        <v>1226.6692487641703</v>
      </c>
      <c r="H3621" s="5">
        <f t="shared" si="732"/>
        <v>2384.3873458385883</v>
      </c>
      <c r="I3621" s="5">
        <f t="shared" si="733"/>
        <v>720</v>
      </c>
      <c r="J3621" s="5">
        <f t="shared" si="734"/>
        <v>1664.3873458385883</v>
      </c>
      <c r="K3621" s="2">
        <f t="shared" si="735"/>
        <v>53895.613643031043</v>
      </c>
      <c r="L3621" s="2">
        <f t="shared" si="736"/>
        <v>123734</v>
      </c>
      <c r="M3621" s="2">
        <f t="shared" si="737"/>
        <v>27720</v>
      </c>
      <c r="N3621" s="6">
        <f t="shared" si="738"/>
        <v>1</v>
      </c>
      <c r="O3621" s="2">
        <f t="shared" si="739"/>
        <v>22118.386356968957</v>
      </c>
      <c r="P3621" s="2">
        <f t="shared" si="740"/>
        <v>22118.386356968957</v>
      </c>
    </row>
    <row r="3622" spans="1:16">
      <c r="A3622" s="6">
        <v>5</v>
      </c>
      <c r="B3622" s="6">
        <v>11</v>
      </c>
      <c r="C3622" s="6">
        <v>22</v>
      </c>
      <c r="D3622" s="6">
        <f t="shared" si="728"/>
        <v>38</v>
      </c>
      <c r="E3622" s="5">
        <f t="shared" si="729"/>
        <v>724.72950000000026</v>
      </c>
      <c r="F3622" s="5">
        <f t="shared" si="730"/>
        <v>432.98859707441784</v>
      </c>
      <c r="G3622" s="5">
        <f t="shared" si="731"/>
        <v>1301.1455960105666</v>
      </c>
      <c r="H3622" s="5">
        <f t="shared" si="732"/>
        <v>2458.8636930849843</v>
      </c>
      <c r="I3622" s="5">
        <f t="shared" si="733"/>
        <v>720</v>
      </c>
      <c r="J3622" s="5">
        <f t="shared" si="734"/>
        <v>1738.8636930849843</v>
      </c>
      <c r="K3622" s="2">
        <f t="shared" si="735"/>
        <v>55188.605782725426</v>
      </c>
      <c r="L3622" s="2">
        <f t="shared" si="736"/>
        <v>126434</v>
      </c>
      <c r="M3622" s="2">
        <f t="shared" si="737"/>
        <v>28600</v>
      </c>
      <c r="N3622" s="6">
        <f t="shared" si="738"/>
        <v>1</v>
      </c>
      <c r="O3622" s="2">
        <f t="shared" si="739"/>
        <v>22645.394217274574</v>
      </c>
      <c r="P3622" s="2">
        <f t="shared" si="740"/>
        <v>22645.394217274574</v>
      </c>
    </row>
    <row r="3623" spans="1:16">
      <c r="A3623" s="6">
        <v>5</v>
      </c>
      <c r="B3623" s="6">
        <v>11</v>
      </c>
      <c r="C3623" s="6">
        <v>23</v>
      </c>
      <c r="D3623" s="6">
        <f t="shared" si="728"/>
        <v>39</v>
      </c>
      <c r="E3623" s="5">
        <f t="shared" si="729"/>
        <v>724.72950000000026</v>
      </c>
      <c r="F3623" s="5">
        <f t="shared" si="730"/>
        <v>432.98859707441784</v>
      </c>
      <c r="G3623" s="5">
        <f t="shared" si="731"/>
        <v>1377.292184868003</v>
      </c>
      <c r="H3623" s="5">
        <f t="shared" si="732"/>
        <v>2535.010281942421</v>
      </c>
      <c r="I3623" s="5">
        <f t="shared" si="733"/>
        <v>720</v>
      </c>
      <c r="J3623" s="5">
        <f t="shared" si="734"/>
        <v>1815.010281942421</v>
      </c>
      <c r="K3623" s="2">
        <f t="shared" si="735"/>
        <v>56510.595172611473</v>
      </c>
      <c r="L3623" s="2">
        <f t="shared" si="736"/>
        <v>129134</v>
      </c>
      <c r="M3623" s="2">
        <f t="shared" si="737"/>
        <v>29480</v>
      </c>
      <c r="N3623" s="6">
        <f t="shared" si="738"/>
        <v>1</v>
      </c>
      <c r="O3623" s="2">
        <f t="shared" si="739"/>
        <v>23143.404827388527</v>
      </c>
      <c r="P3623" s="2">
        <f t="shared" si="740"/>
        <v>23143.404827388527</v>
      </c>
    </row>
    <row r="3624" spans="1:16">
      <c r="A3624" s="6">
        <v>5</v>
      </c>
      <c r="B3624" s="6">
        <v>11</v>
      </c>
      <c r="C3624" s="6">
        <v>24</v>
      </c>
      <c r="D3624" s="6">
        <f t="shared" si="728"/>
        <v>40</v>
      </c>
      <c r="E3624" s="5">
        <f t="shared" si="729"/>
        <v>724.72950000000026</v>
      </c>
      <c r="F3624" s="5">
        <f t="shared" si="730"/>
        <v>432.98859707441784</v>
      </c>
      <c r="G3624" s="5">
        <f t="shared" si="731"/>
        <v>1455.1391344474989</v>
      </c>
      <c r="H3624" s="5">
        <f t="shared" si="732"/>
        <v>2612.8572315219171</v>
      </c>
      <c r="I3624" s="5">
        <f t="shared" si="733"/>
        <v>720</v>
      </c>
      <c r="J3624" s="5">
        <f t="shared" si="734"/>
        <v>1892.8572315219171</v>
      </c>
      <c r="K3624" s="2">
        <f t="shared" si="735"/>
        <v>57862.10471392217</v>
      </c>
      <c r="L3624" s="2">
        <f t="shared" si="736"/>
        <v>131834</v>
      </c>
      <c r="M3624" s="2">
        <f t="shared" si="737"/>
        <v>30360</v>
      </c>
      <c r="N3624" s="6">
        <f t="shared" si="738"/>
        <v>1</v>
      </c>
      <c r="O3624" s="2">
        <f t="shared" si="739"/>
        <v>23611.89528607783</v>
      </c>
      <c r="P3624" s="2">
        <f t="shared" si="740"/>
        <v>23611.89528607783</v>
      </c>
    </row>
    <row r="3625" spans="1:16">
      <c r="A3625" s="6">
        <v>5</v>
      </c>
      <c r="B3625" s="6">
        <v>11</v>
      </c>
      <c r="C3625" s="6">
        <v>25</v>
      </c>
      <c r="D3625" s="6">
        <f t="shared" si="728"/>
        <v>41</v>
      </c>
      <c r="E3625" s="5">
        <f t="shared" si="729"/>
        <v>724.72950000000026</v>
      </c>
      <c r="F3625" s="5">
        <f t="shared" si="730"/>
        <v>432.98859707441784</v>
      </c>
      <c r="G3625" s="5">
        <f t="shared" si="731"/>
        <v>1534.7170558625965</v>
      </c>
      <c r="H3625" s="5">
        <f t="shared" si="732"/>
        <v>2692.4351529370142</v>
      </c>
      <c r="I3625" s="5">
        <f t="shared" si="733"/>
        <v>720</v>
      </c>
      <c r="J3625" s="5">
        <f t="shared" si="734"/>
        <v>1972.4351529370142</v>
      </c>
      <c r="K3625" s="2">
        <f t="shared" si="735"/>
        <v>59243.66584960094</v>
      </c>
      <c r="L3625" s="2">
        <f t="shared" si="736"/>
        <v>134534</v>
      </c>
      <c r="M3625" s="2">
        <f t="shared" si="737"/>
        <v>31240</v>
      </c>
      <c r="N3625" s="6">
        <f t="shared" si="738"/>
        <v>1</v>
      </c>
      <c r="O3625" s="2">
        <f t="shared" si="739"/>
        <v>24050.33415039906</v>
      </c>
      <c r="P3625" s="2">
        <f t="shared" si="740"/>
        <v>24050.33415039906</v>
      </c>
    </row>
    <row r="3626" spans="1:16">
      <c r="A3626" s="6">
        <v>5</v>
      </c>
      <c r="B3626" s="6">
        <v>11</v>
      </c>
      <c r="C3626" s="6">
        <v>26</v>
      </c>
      <c r="D3626" s="6">
        <f t="shared" si="728"/>
        <v>42</v>
      </c>
      <c r="E3626" s="5">
        <f t="shared" si="729"/>
        <v>724.72950000000026</v>
      </c>
      <c r="F3626" s="5">
        <f t="shared" si="730"/>
        <v>432.98859707441784</v>
      </c>
      <c r="G3626" s="5">
        <f t="shared" si="731"/>
        <v>1616.0570598233144</v>
      </c>
      <c r="H3626" s="5">
        <f t="shared" si="732"/>
        <v>2773.7751568977324</v>
      </c>
      <c r="I3626" s="5">
        <f t="shared" si="733"/>
        <v>720</v>
      </c>
      <c r="J3626" s="5">
        <f t="shared" si="734"/>
        <v>2053.7751568977324</v>
      </c>
      <c r="K3626" s="2">
        <f t="shared" si="735"/>
        <v>60655.818696141185</v>
      </c>
      <c r="L3626" s="2">
        <f t="shared" si="736"/>
        <v>137234</v>
      </c>
      <c r="M3626" s="2">
        <f t="shared" si="737"/>
        <v>32120</v>
      </c>
      <c r="N3626" s="6">
        <f t="shared" si="738"/>
        <v>1</v>
      </c>
      <c r="O3626" s="2">
        <f t="shared" si="739"/>
        <v>24458.181303858815</v>
      </c>
      <c r="P3626" s="2">
        <f t="shared" si="740"/>
        <v>24458.181303858815</v>
      </c>
    </row>
    <row r="3627" spans="1:16">
      <c r="A3627" s="6">
        <v>5</v>
      </c>
      <c r="B3627" s="6">
        <v>11</v>
      </c>
      <c r="C3627" s="6">
        <v>27</v>
      </c>
      <c r="D3627" s="6">
        <f t="shared" si="728"/>
        <v>43</v>
      </c>
      <c r="E3627" s="5">
        <f t="shared" si="729"/>
        <v>724.72950000000026</v>
      </c>
      <c r="F3627" s="5">
        <f t="shared" si="730"/>
        <v>432.98859707441784</v>
      </c>
      <c r="G3627" s="5">
        <f t="shared" si="731"/>
        <v>1699.1907643430709</v>
      </c>
      <c r="H3627" s="5">
        <f t="shared" si="732"/>
        <v>2856.9088614174889</v>
      </c>
      <c r="I3627" s="5">
        <f t="shared" si="733"/>
        <v>720</v>
      </c>
      <c r="J3627" s="5">
        <f t="shared" si="734"/>
        <v>2136.9088614174889</v>
      </c>
      <c r="K3627" s="2">
        <f t="shared" si="735"/>
        <v>62099.11217738696</v>
      </c>
      <c r="L3627" s="2">
        <f t="shared" si="736"/>
        <v>139934</v>
      </c>
      <c r="M3627" s="2">
        <f t="shared" si="737"/>
        <v>33000</v>
      </c>
      <c r="N3627" s="6">
        <f t="shared" si="738"/>
        <v>1</v>
      </c>
      <c r="O3627" s="2">
        <f t="shared" si="739"/>
        <v>24834.88782261304</v>
      </c>
      <c r="P3627" s="2">
        <f t="shared" si="740"/>
        <v>24834.88782261304</v>
      </c>
    </row>
    <row r="3628" spans="1:16">
      <c r="A3628" s="6">
        <v>5</v>
      </c>
      <c r="B3628" s="6">
        <v>11</v>
      </c>
      <c r="C3628" s="6">
        <v>28</v>
      </c>
      <c r="D3628" s="6">
        <f t="shared" si="728"/>
        <v>44</v>
      </c>
      <c r="E3628" s="5">
        <f t="shared" si="729"/>
        <v>724.72950000000026</v>
      </c>
      <c r="F3628" s="5">
        <f t="shared" si="730"/>
        <v>432.98859707441784</v>
      </c>
      <c r="G3628" s="5">
        <f t="shared" si="731"/>
        <v>1784.1503025602246</v>
      </c>
      <c r="H3628" s="5">
        <f t="shared" si="732"/>
        <v>2941.8683996346426</v>
      </c>
      <c r="I3628" s="5">
        <f t="shared" si="733"/>
        <v>720</v>
      </c>
      <c r="J3628" s="5">
        <f t="shared" si="734"/>
        <v>2221.8683996346426</v>
      </c>
      <c r="K3628" s="2">
        <f t="shared" si="735"/>
        <v>63574.104160323659</v>
      </c>
      <c r="L3628" s="2">
        <f t="shared" si="736"/>
        <v>142634</v>
      </c>
      <c r="M3628" s="2">
        <f t="shared" si="737"/>
        <v>33880</v>
      </c>
      <c r="N3628" s="6">
        <f t="shared" si="738"/>
        <v>1</v>
      </c>
      <c r="O3628" s="2">
        <f t="shared" si="739"/>
        <v>25179.895839676341</v>
      </c>
      <c r="P3628" s="2">
        <f t="shared" si="740"/>
        <v>25179.895839676341</v>
      </c>
    </row>
    <row r="3629" spans="1:16">
      <c r="A3629" s="6">
        <v>5</v>
      </c>
      <c r="B3629" s="6">
        <v>11</v>
      </c>
      <c r="C3629" s="6">
        <v>29</v>
      </c>
      <c r="D3629" s="6">
        <f t="shared" si="728"/>
        <v>45</v>
      </c>
      <c r="E3629" s="5">
        <f t="shared" si="729"/>
        <v>724.72950000000026</v>
      </c>
      <c r="F3629" s="5">
        <f t="shared" si="730"/>
        <v>432.98859707441784</v>
      </c>
      <c r="G3629" s="5">
        <f t="shared" si="731"/>
        <v>1870.9683306758782</v>
      </c>
      <c r="H3629" s="5">
        <f t="shared" si="732"/>
        <v>3028.6864277502964</v>
      </c>
      <c r="I3629" s="5">
        <f t="shared" si="733"/>
        <v>720</v>
      </c>
      <c r="J3629" s="5">
        <f t="shared" si="734"/>
        <v>2308.6864277502964</v>
      </c>
      <c r="K3629" s="2">
        <f t="shared" si="735"/>
        <v>65081.361592887086</v>
      </c>
      <c r="L3629" s="2">
        <f t="shared" si="736"/>
        <v>145334</v>
      </c>
      <c r="M3629" s="2">
        <f t="shared" si="737"/>
        <v>34760</v>
      </c>
      <c r="N3629" s="6">
        <f t="shared" si="738"/>
        <v>1</v>
      </c>
      <c r="O3629" s="2">
        <f t="shared" si="739"/>
        <v>25492.638407112914</v>
      </c>
      <c r="P3629" s="2">
        <f t="shared" si="740"/>
        <v>25492.638407112914</v>
      </c>
    </row>
    <row r="3630" spans="1:16">
      <c r="A3630" s="6">
        <v>5</v>
      </c>
      <c r="B3630" s="6">
        <v>11</v>
      </c>
      <c r="C3630" s="6">
        <v>30</v>
      </c>
      <c r="D3630" s="6">
        <f t="shared" si="728"/>
        <v>46</v>
      </c>
      <c r="E3630" s="5">
        <f t="shared" si="729"/>
        <v>724.72950000000026</v>
      </c>
      <c r="F3630" s="5">
        <f t="shared" si="730"/>
        <v>432.98859707441784</v>
      </c>
      <c r="G3630" s="5">
        <f t="shared" si="731"/>
        <v>1959.6780360096488</v>
      </c>
      <c r="H3630" s="5">
        <f t="shared" si="732"/>
        <v>3117.3961330840666</v>
      </c>
      <c r="I3630" s="5">
        <f t="shared" si="733"/>
        <v>720</v>
      </c>
      <c r="J3630" s="5">
        <f t="shared" si="734"/>
        <v>2397.3961330840666</v>
      </c>
      <c r="K3630" s="2">
        <f t="shared" si="735"/>
        <v>66621.46064382061</v>
      </c>
      <c r="L3630" s="2">
        <f t="shared" si="736"/>
        <v>148034</v>
      </c>
      <c r="M3630" s="2">
        <f t="shared" si="737"/>
        <v>35640</v>
      </c>
      <c r="N3630" s="6">
        <f t="shared" si="738"/>
        <v>1</v>
      </c>
      <c r="O3630" s="2">
        <f t="shared" si="739"/>
        <v>25772.53935617939</v>
      </c>
      <c r="P3630" s="2">
        <f t="shared" si="740"/>
        <v>25772.53935617939</v>
      </c>
    </row>
    <row r="3631" spans="1:16">
      <c r="A3631" s="6">
        <v>5</v>
      </c>
      <c r="B3631" s="6">
        <v>12</v>
      </c>
      <c r="C3631" s="6">
        <v>0</v>
      </c>
      <c r="D3631" s="6">
        <f t="shared" si="728"/>
        <v>17</v>
      </c>
      <c r="E3631" s="5">
        <f t="shared" si="729"/>
        <v>724.72950000000026</v>
      </c>
      <c r="F3631" s="5">
        <f t="shared" si="730"/>
        <v>484.15997672866712</v>
      </c>
      <c r="G3631" s="5">
        <f t="shared" si="731"/>
        <v>0</v>
      </c>
      <c r="H3631" s="5">
        <f t="shared" si="732"/>
        <v>1208.8894767286674</v>
      </c>
      <c r="I3631" s="5">
        <f t="shared" si="733"/>
        <v>720</v>
      </c>
      <c r="J3631" s="5">
        <f t="shared" si="734"/>
        <v>488.88947672866743</v>
      </c>
      <c r="K3631" s="2">
        <f t="shared" si="735"/>
        <v>33487.664526539367</v>
      </c>
      <c r="L3631" s="2">
        <f t="shared" si="736"/>
        <v>69128</v>
      </c>
      <c r="M3631" s="2">
        <f t="shared" si="737"/>
        <v>9680</v>
      </c>
      <c r="N3631" s="6">
        <f t="shared" si="738"/>
        <v>1</v>
      </c>
      <c r="O3631" s="2">
        <f t="shared" si="739"/>
        <v>5960.3354734606328</v>
      </c>
      <c r="P3631" s="2">
        <f t="shared" si="740"/>
        <v>5960.3354734606328</v>
      </c>
    </row>
    <row r="3632" spans="1:16">
      <c r="A3632" s="6">
        <v>5</v>
      </c>
      <c r="B3632" s="6">
        <v>12</v>
      </c>
      <c r="C3632" s="6">
        <v>1</v>
      </c>
      <c r="D3632" s="6">
        <f t="shared" si="728"/>
        <v>18</v>
      </c>
      <c r="E3632" s="5">
        <f t="shared" si="729"/>
        <v>724.72950000000026</v>
      </c>
      <c r="F3632" s="5">
        <f t="shared" si="730"/>
        <v>484.15997672866712</v>
      </c>
      <c r="G3632" s="5">
        <f t="shared" si="731"/>
        <v>45.5625</v>
      </c>
      <c r="H3632" s="5">
        <f t="shared" si="732"/>
        <v>1254.4519767286674</v>
      </c>
      <c r="I3632" s="5">
        <f t="shared" si="733"/>
        <v>720</v>
      </c>
      <c r="J3632" s="5">
        <f t="shared" si="734"/>
        <v>534.45197672866743</v>
      </c>
      <c r="K3632" s="2">
        <f t="shared" si="735"/>
        <v>34278.680151539367</v>
      </c>
      <c r="L3632" s="2">
        <f t="shared" si="736"/>
        <v>71828</v>
      </c>
      <c r="M3632" s="2">
        <f t="shared" si="737"/>
        <v>10560</v>
      </c>
      <c r="N3632" s="6">
        <f t="shared" si="738"/>
        <v>1</v>
      </c>
      <c r="O3632" s="2">
        <f t="shared" si="739"/>
        <v>6989.3198484606328</v>
      </c>
      <c r="P3632" s="2">
        <f t="shared" si="740"/>
        <v>6989.3198484606328</v>
      </c>
    </row>
    <row r="3633" spans="1:16">
      <c r="A3633" s="6">
        <v>5</v>
      </c>
      <c r="B3633" s="6">
        <v>12</v>
      </c>
      <c r="C3633" s="6">
        <v>2</v>
      </c>
      <c r="D3633" s="6">
        <f t="shared" si="728"/>
        <v>19</v>
      </c>
      <c r="E3633" s="5">
        <f t="shared" si="729"/>
        <v>724.72950000000026</v>
      </c>
      <c r="F3633" s="5">
        <f t="shared" si="730"/>
        <v>484.15997672866712</v>
      </c>
      <c r="G3633" s="5">
        <f t="shared" si="731"/>
        <v>92.264062499999994</v>
      </c>
      <c r="H3633" s="5">
        <f t="shared" si="732"/>
        <v>1301.1535392286673</v>
      </c>
      <c r="I3633" s="5">
        <f t="shared" si="733"/>
        <v>720</v>
      </c>
      <c r="J3633" s="5">
        <f t="shared" si="734"/>
        <v>581.15353922866734</v>
      </c>
      <c r="K3633" s="2">
        <f t="shared" si="735"/>
        <v>35089.47116716436</v>
      </c>
      <c r="L3633" s="2">
        <f t="shared" si="736"/>
        <v>74528</v>
      </c>
      <c r="M3633" s="2">
        <f t="shared" si="737"/>
        <v>11440</v>
      </c>
      <c r="N3633" s="6">
        <f t="shared" si="738"/>
        <v>1</v>
      </c>
      <c r="O3633" s="2">
        <f t="shared" si="739"/>
        <v>7998.5288328356401</v>
      </c>
      <c r="P3633" s="2">
        <f t="shared" si="740"/>
        <v>7998.5288328356401</v>
      </c>
    </row>
    <row r="3634" spans="1:16">
      <c r="A3634" s="6">
        <v>5</v>
      </c>
      <c r="B3634" s="6">
        <v>12</v>
      </c>
      <c r="C3634" s="6">
        <v>3</v>
      </c>
      <c r="D3634" s="6">
        <f t="shared" si="728"/>
        <v>20</v>
      </c>
      <c r="E3634" s="5">
        <f t="shared" si="729"/>
        <v>724.72950000000026</v>
      </c>
      <c r="F3634" s="5">
        <f t="shared" si="730"/>
        <v>484.15997672866712</v>
      </c>
      <c r="G3634" s="5">
        <f t="shared" si="731"/>
        <v>140.12604492187498</v>
      </c>
      <c r="H3634" s="5">
        <f t="shared" si="732"/>
        <v>1349.0155216505425</v>
      </c>
      <c r="I3634" s="5">
        <f t="shared" si="733"/>
        <v>720</v>
      </c>
      <c r="J3634" s="5">
        <f t="shared" si="734"/>
        <v>629.0155216505425</v>
      </c>
      <c r="K3634" s="2">
        <f t="shared" si="735"/>
        <v>35920.408361988586</v>
      </c>
      <c r="L3634" s="2">
        <f t="shared" si="736"/>
        <v>77228</v>
      </c>
      <c r="M3634" s="2">
        <f t="shared" si="737"/>
        <v>12320</v>
      </c>
      <c r="N3634" s="6">
        <f t="shared" si="738"/>
        <v>1</v>
      </c>
      <c r="O3634" s="2">
        <f t="shared" si="739"/>
        <v>8987.591638011414</v>
      </c>
      <c r="P3634" s="2">
        <f t="shared" si="740"/>
        <v>8987.591638011414</v>
      </c>
    </row>
    <row r="3635" spans="1:16">
      <c r="A3635" s="6">
        <v>5</v>
      </c>
      <c r="B3635" s="6">
        <v>12</v>
      </c>
      <c r="C3635" s="6">
        <v>4</v>
      </c>
      <c r="D3635" s="6">
        <f t="shared" si="728"/>
        <v>21</v>
      </c>
      <c r="E3635" s="5">
        <f t="shared" si="729"/>
        <v>724.72950000000026</v>
      </c>
      <c r="F3635" s="5">
        <f t="shared" si="730"/>
        <v>484.15997672866712</v>
      </c>
      <c r="G3635" s="5">
        <f t="shared" si="731"/>
        <v>189.17016064453125</v>
      </c>
      <c r="H3635" s="5">
        <f t="shared" si="732"/>
        <v>1398.0596373731987</v>
      </c>
      <c r="I3635" s="5">
        <f t="shared" si="733"/>
        <v>720</v>
      </c>
      <c r="J3635" s="5">
        <f t="shared" si="734"/>
        <v>678.05963737319871</v>
      </c>
      <c r="K3635" s="2">
        <f t="shared" si="735"/>
        <v>36771.868704395813</v>
      </c>
      <c r="L3635" s="2">
        <f t="shared" si="736"/>
        <v>79928</v>
      </c>
      <c r="M3635" s="2">
        <f t="shared" si="737"/>
        <v>13200</v>
      </c>
      <c r="N3635" s="6">
        <f t="shared" si="738"/>
        <v>1</v>
      </c>
      <c r="O3635" s="2">
        <f t="shared" si="739"/>
        <v>9956.1312956041875</v>
      </c>
      <c r="P3635" s="2">
        <f t="shared" si="740"/>
        <v>9956.1312956041875</v>
      </c>
    </row>
    <row r="3636" spans="1:16">
      <c r="A3636" s="6">
        <v>5</v>
      </c>
      <c r="B3636" s="6">
        <v>12</v>
      </c>
      <c r="C3636" s="6">
        <v>5</v>
      </c>
      <c r="D3636" s="6">
        <f t="shared" si="728"/>
        <v>22</v>
      </c>
      <c r="E3636" s="5">
        <f t="shared" si="729"/>
        <v>724.72950000000026</v>
      </c>
      <c r="F3636" s="5">
        <f t="shared" si="730"/>
        <v>484.15997672866712</v>
      </c>
      <c r="G3636" s="5">
        <f t="shared" si="731"/>
        <v>239.41848456573481</v>
      </c>
      <c r="H3636" s="5">
        <f t="shared" si="732"/>
        <v>1448.3079612944023</v>
      </c>
      <c r="I3636" s="5">
        <f t="shared" si="733"/>
        <v>720</v>
      </c>
      <c r="J3636" s="5">
        <f t="shared" si="734"/>
        <v>728.30796129440228</v>
      </c>
      <c r="K3636" s="2">
        <f t="shared" si="735"/>
        <v>37644.235439138931</v>
      </c>
      <c r="L3636" s="2">
        <f t="shared" si="736"/>
        <v>82628</v>
      </c>
      <c r="M3636" s="2">
        <f t="shared" si="737"/>
        <v>14080</v>
      </c>
      <c r="N3636" s="6">
        <f t="shared" si="738"/>
        <v>1</v>
      </c>
      <c r="O3636" s="2">
        <f t="shared" si="739"/>
        <v>10903.764560861069</v>
      </c>
      <c r="P3636" s="2">
        <f t="shared" si="740"/>
        <v>10903.764560861069</v>
      </c>
    </row>
    <row r="3637" spans="1:16">
      <c r="A3637" s="6">
        <v>5</v>
      </c>
      <c r="B3637" s="6">
        <v>12</v>
      </c>
      <c r="C3637" s="6">
        <v>6</v>
      </c>
      <c r="D3637" s="6">
        <f t="shared" si="728"/>
        <v>23</v>
      </c>
      <c r="E3637" s="5">
        <f t="shared" si="729"/>
        <v>724.72950000000026</v>
      </c>
      <c r="F3637" s="5">
        <f t="shared" si="730"/>
        <v>484.15997672866712</v>
      </c>
      <c r="G3637" s="5">
        <f t="shared" si="731"/>
        <v>290.89345874736784</v>
      </c>
      <c r="H3637" s="5">
        <f t="shared" si="732"/>
        <v>1499.7829354760352</v>
      </c>
      <c r="I3637" s="5">
        <f t="shared" si="733"/>
        <v>720</v>
      </c>
      <c r="J3637" s="5">
        <f t="shared" si="734"/>
        <v>779.78293547603516</v>
      </c>
      <c r="K3637" s="2">
        <f t="shared" si="735"/>
        <v>38537.898185347833</v>
      </c>
      <c r="L3637" s="2">
        <f t="shared" si="736"/>
        <v>85328</v>
      </c>
      <c r="M3637" s="2">
        <f t="shared" si="737"/>
        <v>14960</v>
      </c>
      <c r="N3637" s="6">
        <f t="shared" si="738"/>
        <v>1</v>
      </c>
      <c r="O3637" s="2">
        <f t="shared" si="739"/>
        <v>11830.101814652167</v>
      </c>
      <c r="P3637" s="2">
        <f t="shared" si="740"/>
        <v>11830.101814652167</v>
      </c>
    </row>
    <row r="3638" spans="1:16">
      <c r="A3638" s="6">
        <v>5</v>
      </c>
      <c r="B3638" s="6">
        <v>12</v>
      </c>
      <c r="C3638" s="6">
        <v>7</v>
      </c>
      <c r="D3638" s="6">
        <f t="shared" si="728"/>
        <v>24</v>
      </c>
      <c r="E3638" s="5">
        <f t="shared" si="729"/>
        <v>724.72950000000026</v>
      </c>
      <c r="F3638" s="5">
        <f t="shared" si="730"/>
        <v>484.15997672866712</v>
      </c>
      <c r="G3638" s="5">
        <f t="shared" si="731"/>
        <v>343.61789814532818</v>
      </c>
      <c r="H3638" s="5">
        <f t="shared" si="732"/>
        <v>1552.5073748739956</v>
      </c>
      <c r="I3638" s="5">
        <f t="shared" si="733"/>
        <v>720</v>
      </c>
      <c r="J3638" s="5">
        <f t="shared" si="734"/>
        <v>832.50737487399556</v>
      </c>
      <c r="K3638" s="2">
        <f t="shared" si="735"/>
        <v>39453.253036006863</v>
      </c>
      <c r="L3638" s="2">
        <f t="shared" si="736"/>
        <v>88028</v>
      </c>
      <c r="M3638" s="2">
        <f t="shared" si="737"/>
        <v>15840</v>
      </c>
      <c r="N3638" s="6">
        <f t="shared" si="738"/>
        <v>1</v>
      </c>
      <c r="O3638" s="2">
        <f t="shared" si="739"/>
        <v>12734.746963993137</v>
      </c>
      <c r="P3638" s="2">
        <f t="shared" si="740"/>
        <v>12734.746963993137</v>
      </c>
    </row>
    <row r="3639" spans="1:16">
      <c r="A3639" s="6">
        <v>5</v>
      </c>
      <c r="B3639" s="6">
        <v>12</v>
      </c>
      <c r="C3639" s="6">
        <v>8</v>
      </c>
      <c r="D3639" s="6">
        <f t="shared" si="728"/>
        <v>25</v>
      </c>
      <c r="E3639" s="5">
        <f t="shared" si="729"/>
        <v>724.72950000000026</v>
      </c>
      <c r="F3639" s="5">
        <f t="shared" si="730"/>
        <v>484.15997672866712</v>
      </c>
      <c r="G3639" s="5">
        <f t="shared" si="731"/>
        <v>397.61499642530839</v>
      </c>
      <c r="H3639" s="5">
        <f t="shared" si="732"/>
        <v>1606.5044731539758</v>
      </c>
      <c r="I3639" s="5">
        <f t="shared" si="733"/>
        <v>720</v>
      </c>
      <c r="J3639" s="5">
        <f t="shared" si="734"/>
        <v>886.50447315397582</v>
      </c>
      <c r="K3639" s="2">
        <f t="shared" si="735"/>
        <v>40390.70265892319</v>
      </c>
      <c r="L3639" s="2">
        <f t="shared" si="736"/>
        <v>90728</v>
      </c>
      <c r="M3639" s="2">
        <f t="shared" si="737"/>
        <v>16720</v>
      </c>
      <c r="N3639" s="6">
        <f t="shared" si="738"/>
        <v>1</v>
      </c>
      <c r="O3639" s="2">
        <f t="shared" si="739"/>
        <v>13617.29734107681</v>
      </c>
      <c r="P3639" s="2">
        <f t="shared" si="740"/>
        <v>13617.29734107681</v>
      </c>
    </row>
    <row r="3640" spans="1:16">
      <c r="A3640" s="6">
        <v>5</v>
      </c>
      <c r="B3640" s="6">
        <v>12</v>
      </c>
      <c r="C3640" s="6">
        <v>9</v>
      </c>
      <c r="D3640" s="6">
        <f t="shared" si="728"/>
        <v>26</v>
      </c>
      <c r="E3640" s="5">
        <f t="shared" si="729"/>
        <v>724.72950000000026</v>
      </c>
      <c r="F3640" s="5">
        <f t="shared" si="730"/>
        <v>484.15997672866712</v>
      </c>
      <c r="G3640" s="5">
        <f t="shared" si="731"/>
        <v>452.90833186570285</v>
      </c>
      <c r="H3640" s="5">
        <f t="shared" si="732"/>
        <v>1661.7978085943703</v>
      </c>
      <c r="I3640" s="5">
        <f t="shared" si="733"/>
        <v>720</v>
      </c>
      <c r="J3640" s="5">
        <f t="shared" si="734"/>
        <v>941.79780859437028</v>
      </c>
      <c r="K3640" s="2">
        <f t="shared" si="735"/>
        <v>41350.656399207815</v>
      </c>
      <c r="L3640" s="2">
        <f t="shared" si="736"/>
        <v>93428</v>
      </c>
      <c r="M3640" s="2">
        <f t="shared" si="737"/>
        <v>17600</v>
      </c>
      <c r="N3640" s="6">
        <f t="shared" si="738"/>
        <v>1</v>
      </c>
      <c r="O3640" s="2">
        <f t="shared" si="739"/>
        <v>14477.343600792185</v>
      </c>
      <c r="P3640" s="2">
        <f t="shared" si="740"/>
        <v>14477.343600792185</v>
      </c>
    </row>
    <row r="3641" spans="1:16">
      <c r="A3641" s="6">
        <v>5</v>
      </c>
      <c r="B3641" s="6">
        <v>12</v>
      </c>
      <c r="C3641" s="6">
        <v>10</v>
      </c>
      <c r="D3641" s="6">
        <f t="shared" si="728"/>
        <v>27</v>
      </c>
      <c r="E3641" s="5">
        <f t="shared" si="729"/>
        <v>724.72950000000026</v>
      </c>
      <c r="F3641" s="5">
        <f t="shared" si="730"/>
        <v>484.15997672866712</v>
      </c>
      <c r="G3641" s="5">
        <f t="shared" si="731"/>
        <v>509.52187334891573</v>
      </c>
      <c r="H3641" s="5">
        <f t="shared" si="732"/>
        <v>1718.4113500775832</v>
      </c>
      <c r="I3641" s="5">
        <f t="shared" si="733"/>
        <v>720</v>
      </c>
      <c r="J3641" s="5">
        <f t="shared" si="734"/>
        <v>998.41135007758317</v>
      </c>
      <c r="K3641" s="2">
        <f t="shared" si="735"/>
        <v>42333.530383291378</v>
      </c>
      <c r="L3641" s="2">
        <f t="shared" si="736"/>
        <v>96128</v>
      </c>
      <c r="M3641" s="2">
        <f t="shared" si="737"/>
        <v>18480</v>
      </c>
      <c r="N3641" s="6">
        <f t="shared" si="738"/>
        <v>1</v>
      </c>
      <c r="O3641" s="2">
        <f t="shared" si="739"/>
        <v>15314.469616708622</v>
      </c>
      <c r="P3641" s="2">
        <f t="shared" si="740"/>
        <v>15314.469616708622</v>
      </c>
    </row>
    <row r="3642" spans="1:16">
      <c r="A3642" s="6">
        <v>5</v>
      </c>
      <c r="B3642" s="6">
        <v>12</v>
      </c>
      <c r="C3642" s="6">
        <v>11</v>
      </c>
      <c r="D3642" s="6">
        <f t="shared" si="728"/>
        <v>28</v>
      </c>
      <c r="E3642" s="5">
        <f t="shared" si="729"/>
        <v>724.72950000000026</v>
      </c>
      <c r="F3642" s="5">
        <f t="shared" si="730"/>
        <v>484.15997672866712</v>
      </c>
      <c r="G3642" s="5">
        <f t="shared" si="731"/>
        <v>567.47998644235474</v>
      </c>
      <c r="H3642" s="5">
        <f t="shared" si="732"/>
        <v>1776.3694631710223</v>
      </c>
      <c r="I3642" s="5">
        <f t="shared" si="733"/>
        <v>720</v>
      </c>
      <c r="J3642" s="5">
        <f t="shared" si="734"/>
        <v>1056.3694631710223</v>
      </c>
      <c r="K3642" s="2">
        <f t="shared" si="735"/>
        <v>43339.747624496915</v>
      </c>
      <c r="L3642" s="2">
        <f t="shared" si="736"/>
        <v>98828</v>
      </c>
      <c r="M3642" s="2">
        <f t="shared" si="737"/>
        <v>19360</v>
      </c>
      <c r="N3642" s="6">
        <f t="shared" si="738"/>
        <v>1</v>
      </c>
      <c r="O3642" s="2">
        <f t="shared" si="739"/>
        <v>16128.252375503085</v>
      </c>
      <c r="P3642" s="2">
        <f t="shared" si="740"/>
        <v>16128.252375503085</v>
      </c>
    </row>
    <row r="3643" spans="1:16">
      <c r="A3643" s="6">
        <v>5</v>
      </c>
      <c r="B3643" s="6">
        <v>12</v>
      </c>
      <c r="C3643" s="6">
        <v>12</v>
      </c>
      <c r="D3643" s="6">
        <f t="shared" si="728"/>
        <v>29</v>
      </c>
      <c r="E3643" s="5">
        <f t="shared" si="729"/>
        <v>724.72950000000026</v>
      </c>
      <c r="F3643" s="5">
        <f t="shared" si="730"/>
        <v>484.15997672866712</v>
      </c>
      <c r="G3643" s="5">
        <f t="shared" si="731"/>
        <v>626.80743957041921</v>
      </c>
      <c r="H3643" s="5">
        <f t="shared" si="732"/>
        <v>1835.6969162990868</v>
      </c>
      <c r="I3643" s="5">
        <f t="shared" si="733"/>
        <v>720</v>
      </c>
      <c r="J3643" s="5">
        <f t="shared" si="734"/>
        <v>1115.6969162990868</v>
      </c>
      <c r="K3643" s="2">
        <f t="shared" si="735"/>
        <v>44369.738130192476</v>
      </c>
      <c r="L3643" s="2">
        <f t="shared" si="736"/>
        <v>101528</v>
      </c>
      <c r="M3643" s="2">
        <f t="shared" si="737"/>
        <v>20240</v>
      </c>
      <c r="N3643" s="6">
        <f t="shared" si="738"/>
        <v>1</v>
      </c>
      <c r="O3643" s="2">
        <f t="shared" si="739"/>
        <v>16918.261869807524</v>
      </c>
      <c r="P3643" s="2">
        <f t="shared" si="740"/>
        <v>16918.261869807524</v>
      </c>
    </row>
    <row r="3644" spans="1:16">
      <c r="A3644" s="6">
        <v>5</v>
      </c>
      <c r="B3644" s="6">
        <v>12</v>
      </c>
      <c r="C3644" s="6">
        <v>13</v>
      </c>
      <c r="D3644" s="6">
        <f t="shared" si="728"/>
        <v>30</v>
      </c>
      <c r="E3644" s="5">
        <f t="shared" si="729"/>
        <v>724.72950000000026</v>
      </c>
      <c r="F3644" s="5">
        <f t="shared" si="730"/>
        <v>484.15997672866712</v>
      </c>
      <c r="G3644" s="5">
        <f t="shared" si="731"/>
        <v>687.52941027880343</v>
      </c>
      <c r="H3644" s="5">
        <f t="shared" si="732"/>
        <v>1896.4188870074709</v>
      </c>
      <c r="I3644" s="5">
        <f t="shared" si="733"/>
        <v>720</v>
      </c>
      <c r="J3644" s="5">
        <f t="shared" si="734"/>
        <v>1176.4188870074709</v>
      </c>
      <c r="K3644" s="2">
        <f t="shared" si="735"/>
        <v>45423.939010546368</v>
      </c>
      <c r="L3644" s="2">
        <f t="shared" si="736"/>
        <v>104228</v>
      </c>
      <c r="M3644" s="2">
        <f t="shared" si="737"/>
        <v>21120</v>
      </c>
      <c r="N3644" s="6">
        <f t="shared" si="738"/>
        <v>1</v>
      </c>
      <c r="O3644" s="2">
        <f t="shared" si="739"/>
        <v>17684.060989453632</v>
      </c>
      <c r="P3644" s="2">
        <f t="shared" si="740"/>
        <v>17684.060989453632</v>
      </c>
    </row>
    <row r="3645" spans="1:16">
      <c r="A3645" s="6">
        <v>5</v>
      </c>
      <c r="B3645" s="6">
        <v>12</v>
      </c>
      <c r="C3645" s="6">
        <v>14</v>
      </c>
      <c r="D3645" s="6">
        <f t="shared" si="728"/>
        <v>31</v>
      </c>
      <c r="E3645" s="5">
        <f t="shared" si="729"/>
        <v>724.72950000000026</v>
      </c>
      <c r="F3645" s="5">
        <f t="shared" si="730"/>
        <v>484.15997672866712</v>
      </c>
      <c r="G3645" s="5">
        <f t="shared" si="731"/>
        <v>749.67149159246469</v>
      </c>
      <c r="H3645" s="5">
        <f t="shared" si="732"/>
        <v>1958.5609683211321</v>
      </c>
      <c r="I3645" s="5">
        <f t="shared" si="733"/>
        <v>720</v>
      </c>
      <c r="J3645" s="5">
        <f t="shared" si="734"/>
        <v>1238.5609683211321</v>
      </c>
      <c r="K3645" s="2">
        <f t="shared" si="735"/>
        <v>46502.794588908539</v>
      </c>
      <c r="L3645" s="2">
        <f t="shared" si="736"/>
        <v>106928</v>
      </c>
      <c r="M3645" s="2">
        <f t="shared" si="737"/>
        <v>22000</v>
      </c>
      <c r="N3645" s="6">
        <f t="shared" si="738"/>
        <v>1</v>
      </c>
      <c r="O3645" s="2">
        <f t="shared" si="739"/>
        <v>18425.205411091461</v>
      </c>
      <c r="P3645" s="2">
        <f t="shared" si="740"/>
        <v>18425.205411091461</v>
      </c>
    </row>
    <row r="3646" spans="1:16">
      <c r="A3646" s="6">
        <v>5</v>
      </c>
      <c r="B3646" s="6">
        <v>12</v>
      </c>
      <c r="C3646" s="6">
        <v>15</v>
      </c>
      <c r="D3646" s="6">
        <f t="shared" si="728"/>
        <v>32</v>
      </c>
      <c r="E3646" s="5">
        <f t="shared" si="729"/>
        <v>724.72950000000026</v>
      </c>
      <c r="F3646" s="5">
        <f t="shared" si="730"/>
        <v>484.15997672866712</v>
      </c>
      <c r="G3646" s="5">
        <f t="shared" si="731"/>
        <v>813.25969846861108</v>
      </c>
      <c r="H3646" s="5">
        <f t="shared" si="732"/>
        <v>2022.1491751972785</v>
      </c>
      <c r="I3646" s="5">
        <f t="shared" si="733"/>
        <v>720</v>
      </c>
      <c r="J3646" s="5">
        <f t="shared" si="734"/>
        <v>1302.1491751972785</v>
      </c>
      <c r="K3646" s="2">
        <f t="shared" si="735"/>
        <v>47606.756513841639</v>
      </c>
      <c r="L3646" s="2">
        <f t="shared" si="736"/>
        <v>109628</v>
      </c>
      <c r="M3646" s="2">
        <f t="shared" si="737"/>
        <v>22880</v>
      </c>
      <c r="N3646" s="6">
        <f t="shared" si="738"/>
        <v>1</v>
      </c>
      <c r="O3646" s="2">
        <f t="shared" si="739"/>
        <v>19141.243486158361</v>
      </c>
      <c r="P3646" s="2">
        <f t="shared" si="740"/>
        <v>19141.243486158361</v>
      </c>
    </row>
    <row r="3647" spans="1:16">
      <c r="A3647" s="6">
        <v>5</v>
      </c>
      <c r="B3647" s="6">
        <v>12</v>
      </c>
      <c r="C3647" s="6">
        <v>16</v>
      </c>
      <c r="D3647" s="6">
        <f t="shared" si="728"/>
        <v>33</v>
      </c>
      <c r="E3647" s="5">
        <f t="shared" si="729"/>
        <v>724.72950000000026</v>
      </c>
      <c r="F3647" s="5">
        <f t="shared" si="730"/>
        <v>484.15997672866712</v>
      </c>
      <c r="G3647" s="5">
        <f t="shared" si="731"/>
        <v>878.32047434610013</v>
      </c>
      <c r="H3647" s="5">
        <f t="shared" si="732"/>
        <v>2087.2099510747676</v>
      </c>
      <c r="I3647" s="5">
        <f t="shared" si="733"/>
        <v>720</v>
      </c>
      <c r="J3647" s="5">
        <f t="shared" si="734"/>
        <v>1367.2099510747676</v>
      </c>
      <c r="K3647" s="2">
        <f t="shared" si="735"/>
        <v>48736.283872825821</v>
      </c>
      <c r="L3647" s="2">
        <f t="shared" si="736"/>
        <v>112328</v>
      </c>
      <c r="M3647" s="2">
        <f t="shared" si="737"/>
        <v>23760</v>
      </c>
      <c r="N3647" s="6">
        <f t="shared" si="738"/>
        <v>1</v>
      </c>
      <c r="O3647" s="2">
        <f t="shared" si="739"/>
        <v>19831.716127174179</v>
      </c>
      <c r="P3647" s="2">
        <f t="shared" si="740"/>
        <v>19831.716127174179</v>
      </c>
    </row>
    <row r="3648" spans="1:16">
      <c r="A3648" s="6">
        <v>5</v>
      </c>
      <c r="B3648" s="6">
        <v>12</v>
      </c>
      <c r="C3648" s="6">
        <v>17</v>
      </c>
      <c r="D3648" s="6">
        <f t="shared" si="728"/>
        <v>34</v>
      </c>
      <c r="E3648" s="5">
        <f t="shared" si="729"/>
        <v>724.72950000000026</v>
      </c>
      <c r="F3648" s="5">
        <f t="shared" si="730"/>
        <v>484.15997672866712</v>
      </c>
      <c r="G3648" s="5">
        <f t="shared" si="731"/>
        <v>944.88069779264049</v>
      </c>
      <c r="H3648" s="5">
        <f t="shared" si="732"/>
        <v>2153.770174521308</v>
      </c>
      <c r="I3648" s="5">
        <f t="shared" si="733"/>
        <v>720</v>
      </c>
      <c r="J3648" s="5">
        <f t="shared" si="734"/>
        <v>1433.770174521308</v>
      </c>
      <c r="K3648" s="2">
        <f t="shared" si="735"/>
        <v>49891.843307661598</v>
      </c>
      <c r="L3648" s="2">
        <f t="shared" si="736"/>
        <v>115028</v>
      </c>
      <c r="M3648" s="2">
        <f t="shared" si="737"/>
        <v>24640</v>
      </c>
      <c r="N3648" s="6">
        <f t="shared" si="738"/>
        <v>1</v>
      </c>
      <c r="O3648" s="2">
        <f t="shared" si="739"/>
        <v>20496.156692338402</v>
      </c>
      <c r="P3648" s="2">
        <f t="shared" si="740"/>
        <v>20496.156692338402</v>
      </c>
    </row>
    <row r="3649" spans="1:16">
      <c r="A3649" s="6">
        <v>5</v>
      </c>
      <c r="B3649" s="6">
        <v>12</v>
      </c>
      <c r="C3649" s="6">
        <v>18</v>
      </c>
      <c r="D3649" s="6">
        <f t="shared" si="728"/>
        <v>35</v>
      </c>
      <c r="E3649" s="5">
        <f t="shared" si="729"/>
        <v>724.72950000000026</v>
      </c>
      <c r="F3649" s="5">
        <f t="shared" si="730"/>
        <v>484.15997672866712</v>
      </c>
      <c r="G3649" s="5">
        <f t="shared" si="731"/>
        <v>1012.9676892512279</v>
      </c>
      <c r="H3649" s="5">
        <f t="shared" si="732"/>
        <v>2221.8571659798954</v>
      </c>
      <c r="I3649" s="5">
        <f t="shared" si="733"/>
        <v>720</v>
      </c>
      <c r="J3649" s="5">
        <f t="shared" si="734"/>
        <v>1501.8571659798954</v>
      </c>
      <c r="K3649" s="2">
        <f t="shared" si="735"/>
        <v>51073.909131595407</v>
      </c>
      <c r="L3649" s="2">
        <f t="shared" si="736"/>
        <v>117728</v>
      </c>
      <c r="M3649" s="2">
        <f t="shared" si="737"/>
        <v>25520</v>
      </c>
      <c r="N3649" s="6">
        <f t="shared" si="738"/>
        <v>1</v>
      </c>
      <c r="O3649" s="2">
        <f t="shared" si="739"/>
        <v>21134.090868404593</v>
      </c>
      <c r="P3649" s="2">
        <f t="shared" si="740"/>
        <v>21134.090868404593</v>
      </c>
    </row>
    <row r="3650" spans="1:16">
      <c r="A3650" s="6">
        <v>5</v>
      </c>
      <c r="B3650" s="6">
        <v>12</v>
      </c>
      <c r="C3650" s="6">
        <v>19</v>
      </c>
      <c r="D3650" s="6">
        <f t="shared" si="728"/>
        <v>36</v>
      </c>
      <c r="E3650" s="5">
        <f t="shared" si="729"/>
        <v>724.72950000000026</v>
      </c>
      <c r="F3650" s="5">
        <f t="shared" si="730"/>
        <v>484.15997672866712</v>
      </c>
      <c r="G3650" s="5">
        <f t="shared" si="731"/>
        <v>1082.6092178872495</v>
      </c>
      <c r="H3650" s="5">
        <f t="shared" si="732"/>
        <v>2291.498694615917</v>
      </c>
      <c r="I3650" s="5">
        <f t="shared" si="733"/>
        <v>720</v>
      </c>
      <c r="J3650" s="5">
        <f t="shared" si="734"/>
        <v>1571.498694615917</v>
      </c>
      <c r="K3650" s="2">
        <f t="shared" si="735"/>
        <v>52282.963448192997</v>
      </c>
      <c r="L3650" s="2">
        <f t="shared" si="736"/>
        <v>120428</v>
      </c>
      <c r="M3650" s="2">
        <f t="shared" si="737"/>
        <v>26400</v>
      </c>
      <c r="N3650" s="6">
        <f t="shared" si="738"/>
        <v>1</v>
      </c>
      <c r="O3650" s="2">
        <f t="shared" si="739"/>
        <v>21745.036551807003</v>
      </c>
      <c r="P3650" s="2">
        <f t="shared" si="740"/>
        <v>21745.036551807003</v>
      </c>
    </row>
    <row r="3651" spans="1:16">
      <c r="A3651" s="6">
        <v>5</v>
      </c>
      <c r="B3651" s="6">
        <v>12</v>
      </c>
      <c r="C3651" s="6">
        <v>20</v>
      </c>
      <c r="D3651" s="6">
        <f t="shared" si="728"/>
        <v>37</v>
      </c>
      <c r="E3651" s="5">
        <f t="shared" si="729"/>
        <v>724.72950000000026</v>
      </c>
      <c r="F3651" s="5">
        <f t="shared" si="730"/>
        <v>484.15997672866712</v>
      </c>
      <c r="G3651" s="5">
        <f t="shared" si="731"/>
        <v>1153.8335085377266</v>
      </c>
      <c r="H3651" s="5">
        <f t="shared" si="732"/>
        <v>2362.7229852663941</v>
      </c>
      <c r="I3651" s="5">
        <f t="shared" si="733"/>
        <v>720</v>
      </c>
      <c r="J3651" s="5">
        <f t="shared" si="734"/>
        <v>1642.7229852663941</v>
      </c>
      <c r="K3651" s="2">
        <f t="shared" si="735"/>
        <v>53519.496271986005</v>
      </c>
      <c r="L3651" s="2">
        <f t="shared" si="736"/>
        <v>123128</v>
      </c>
      <c r="M3651" s="2">
        <f t="shared" si="737"/>
        <v>27280</v>
      </c>
      <c r="N3651" s="6">
        <f t="shared" si="738"/>
        <v>1</v>
      </c>
      <c r="O3651" s="2">
        <f t="shared" si="739"/>
        <v>22328.503728013995</v>
      </c>
      <c r="P3651" s="2">
        <f t="shared" si="740"/>
        <v>22328.503728013995</v>
      </c>
    </row>
    <row r="3652" spans="1:16">
      <c r="A3652" s="6">
        <v>5</v>
      </c>
      <c r="B3652" s="6">
        <v>12</v>
      </c>
      <c r="C3652" s="6">
        <v>21</v>
      </c>
      <c r="D3652" s="6">
        <f t="shared" ref="D3652:D3715" si="741">A3652+B3652+C3652</f>
        <v>38</v>
      </c>
      <c r="E3652" s="5">
        <f t="shared" ref="E3652:E3715" si="742">IF(A3652=0,0,A3652*LABOR_HRS_WK_TOM*SEASON_WEEKS*(1+DIM_PCT_TOM)^A3652)</f>
        <v>724.72950000000026</v>
      </c>
      <c r="F3652" s="5">
        <f t="shared" ref="F3652:F3715" si="743">IF(B3652=0,0,B3652*LABOR_HRS_WK_CAR*SEASON_WEEKS*(1+DIM_PCT_CAR)^B3652)</f>
        <v>484.15997672866712</v>
      </c>
      <c r="G3652" s="5">
        <f t="shared" ref="G3652:G3715" si="744">IF(C3652=0,0,C3652*LABOR_HRS_WK_MES*SEASON_WEEKS*(1+DIM_PCT_MES)^C3652)</f>
        <v>1226.6692487641703</v>
      </c>
      <c r="H3652" s="5">
        <f t="shared" ref="H3652:H3715" si="745">E3652+F3652+G3652</f>
        <v>2435.5587254928378</v>
      </c>
      <c r="I3652" s="5">
        <f t="shared" ref="I3652:I3715" si="746">MIN(H3652,FARMER_HRS)</f>
        <v>720</v>
      </c>
      <c r="J3652" s="5">
        <f t="shared" ref="J3652:J3715" si="747">MAX(0,H3652-FARMER_HRS)</f>
        <v>1715.5587254928378</v>
      </c>
      <c r="K3652" s="2">
        <f t="shared" ref="K3652:K3715" si="748">I3652*FARMER_RATE+J3652*TEMP_WORKER_RATE</f>
        <v>54784.005650917323</v>
      </c>
      <c r="L3652" s="2">
        <f t="shared" ref="L3652:L3715" si="749">A3652*PRICE_TOM+B3652*PRICE_CAR+C3652*PRICE_MES</f>
        <v>125828</v>
      </c>
      <c r="M3652" s="2">
        <f t="shared" ref="M3652:M3715" si="750">A3652*FERT_BED_TOM+B3652*FERT_BED_CAR+C3652*FERT_BED_MES</f>
        <v>28160</v>
      </c>
      <c r="N3652" s="6">
        <f t="shared" ref="N3652:N3715" si="751">IF(AND(D3652&lt;=TOTAL_BEDS,J3652&lt;=TEMP_WORKER_MAX*TEMP_WORKER_HRS),1,0)</f>
        <v>1</v>
      </c>
      <c r="O3652" s="2">
        <f t="shared" ref="O3652:O3715" si="752">L3652-M3652-K3652-FIXED_COSTS</f>
        <v>22883.994349082677</v>
      </c>
      <c r="P3652" s="2">
        <f t="shared" ref="P3652:P3715" si="753">IF(N3652=1,O3652,"")</f>
        <v>22883.994349082677</v>
      </c>
    </row>
    <row r="3653" spans="1:16">
      <c r="A3653" s="6">
        <v>5</v>
      </c>
      <c r="B3653" s="6">
        <v>12</v>
      </c>
      <c r="C3653" s="6">
        <v>22</v>
      </c>
      <c r="D3653" s="6">
        <f t="shared" si="741"/>
        <v>39</v>
      </c>
      <c r="E3653" s="5">
        <f t="shared" si="742"/>
        <v>724.72950000000026</v>
      </c>
      <c r="F3653" s="5">
        <f t="shared" si="743"/>
        <v>484.15997672866712</v>
      </c>
      <c r="G3653" s="5">
        <f t="shared" si="744"/>
        <v>1301.1455960105666</v>
      </c>
      <c r="H3653" s="5">
        <f t="shared" si="745"/>
        <v>2510.0350727392342</v>
      </c>
      <c r="I3653" s="5">
        <f t="shared" si="746"/>
        <v>720</v>
      </c>
      <c r="J3653" s="5">
        <f t="shared" si="747"/>
        <v>1790.0350727392342</v>
      </c>
      <c r="K3653" s="2">
        <f t="shared" si="748"/>
        <v>56076.997790611706</v>
      </c>
      <c r="L3653" s="2">
        <f t="shared" si="749"/>
        <v>128528</v>
      </c>
      <c r="M3653" s="2">
        <f t="shared" si="750"/>
        <v>29040</v>
      </c>
      <c r="N3653" s="6">
        <f t="shared" si="751"/>
        <v>1</v>
      </c>
      <c r="O3653" s="2">
        <f t="shared" si="752"/>
        <v>23411.002209388294</v>
      </c>
      <c r="P3653" s="2">
        <f t="shared" si="753"/>
        <v>23411.002209388294</v>
      </c>
    </row>
    <row r="3654" spans="1:16">
      <c r="A3654" s="6">
        <v>5</v>
      </c>
      <c r="B3654" s="6">
        <v>12</v>
      </c>
      <c r="C3654" s="6">
        <v>23</v>
      </c>
      <c r="D3654" s="6">
        <f t="shared" si="741"/>
        <v>40</v>
      </c>
      <c r="E3654" s="5">
        <f t="shared" si="742"/>
        <v>724.72950000000026</v>
      </c>
      <c r="F3654" s="5">
        <f t="shared" si="743"/>
        <v>484.15997672866712</v>
      </c>
      <c r="G3654" s="5">
        <f t="shared" si="744"/>
        <v>1377.292184868003</v>
      </c>
      <c r="H3654" s="5">
        <f t="shared" si="745"/>
        <v>2586.1816615966704</v>
      </c>
      <c r="I3654" s="5">
        <f t="shared" si="746"/>
        <v>720</v>
      </c>
      <c r="J3654" s="5">
        <f t="shared" si="747"/>
        <v>1866.1816615966704</v>
      </c>
      <c r="K3654" s="2">
        <f t="shared" si="748"/>
        <v>57398.987180497745</v>
      </c>
      <c r="L3654" s="2">
        <f t="shared" si="749"/>
        <v>131228</v>
      </c>
      <c r="M3654" s="2">
        <f t="shared" si="750"/>
        <v>29920</v>
      </c>
      <c r="N3654" s="6">
        <f t="shared" si="751"/>
        <v>1</v>
      </c>
      <c r="O3654" s="2">
        <f t="shared" si="752"/>
        <v>23909.012819502255</v>
      </c>
      <c r="P3654" s="2">
        <f t="shared" si="753"/>
        <v>23909.012819502255</v>
      </c>
    </row>
    <row r="3655" spans="1:16">
      <c r="A3655" s="6">
        <v>5</v>
      </c>
      <c r="B3655" s="6">
        <v>12</v>
      </c>
      <c r="C3655" s="6">
        <v>24</v>
      </c>
      <c r="D3655" s="6">
        <f t="shared" si="741"/>
        <v>41</v>
      </c>
      <c r="E3655" s="5">
        <f t="shared" si="742"/>
        <v>724.72950000000026</v>
      </c>
      <c r="F3655" s="5">
        <f t="shared" si="743"/>
        <v>484.15997672866712</v>
      </c>
      <c r="G3655" s="5">
        <f t="shared" si="744"/>
        <v>1455.1391344474989</v>
      </c>
      <c r="H3655" s="5">
        <f t="shared" si="745"/>
        <v>2664.0286111761661</v>
      </c>
      <c r="I3655" s="5">
        <f t="shared" si="746"/>
        <v>720</v>
      </c>
      <c r="J3655" s="5">
        <f t="shared" si="747"/>
        <v>1944.0286111761661</v>
      </c>
      <c r="K3655" s="2">
        <f t="shared" si="748"/>
        <v>58750.496721808442</v>
      </c>
      <c r="L3655" s="2">
        <f t="shared" si="749"/>
        <v>133928</v>
      </c>
      <c r="M3655" s="2">
        <f t="shared" si="750"/>
        <v>30800</v>
      </c>
      <c r="N3655" s="6">
        <f t="shared" si="751"/>
        <v>1</v>
      </c>
      <c r="O3655" s="2">
        <f t="shared" si="752"/>
        <v>24377.503278191558</v>
      </c>
      <c r="P3655" s="2">
        <f t="shared" si="753"/>
        <v>24377.503278191558</v>
      </c>
    </row>
    <row r="3656" spans="1:16">
      <c r="A3656" s="6">
        <v>5</v>
      </c>
      <c r="B3656" s="6">
        <v>12</v>
      </c>
      <c r="C3656" s="6">
        <v>25</v>
      </c>
      <c r="D3656" s="6">
        <f t="shared" si="741"/>
        <v>42</v>
      </c>
      <c r="E3656" s="5">
        <f t="shared" si="742"/>
        <v>724.72950000000026</v>
      </c>
      <c r="F3656" s="5">
        <f t="shared" si="743"/>
        <v>484.15997672866712</v>
      </c>
      <c r="G3656" s="5">
        <f t="shared" si="744"/>
        <v>1534.7170558625965</v>
      </c>
      <c r="H3656" s="5">
        <f t="shared" si="745"/>
        <v>2743.6065325912641</v>
      </c>
      <c r="I3656" s="5">
        <f t="shared" si="746"/>
        <v>720</v>
      </c>
      <c r="J3656" s="5">
        <f t="shared" si="747"/>
        <v>2023.6065325912641</v>
      </c>
      <c r="K3656" s="2">
        <f t="shared" si="748"/>
        <v>60132.057857487227</v>
      </c>
      <c r="L3656" s="2">
        <f t="shared" si="749"/>
        <v>136628</v>
      </c>
      <c r="M3656" s="2">
        <f t="shared" si="750"/>
        <v>31680</v>
      </c>
      <c r="N3656" s="6">
        <f t="shared" si="751"/>
        <v>1</v>
      </c>
      <c r="O3656" s="2">
        <f t="shared" si="752"/>
        <v>24815.942142512773</v>
      </c>
      <c r="P3656" s="2">
        <f t="shared" si="753"/>
        <v>24815.942142512773</v>
      </c>
    </row>
    <row r="3657" spans="1:16">
      <c r="A3657" s="6">
        <v>5</v>
      </c>
      <c r="B3657" s="6">
        <v>12</v>
      </c>
      <c r="C3657" s="6">
        <v>26</v>
      </c>
      <c r="D3657" s="6">
        <f t="shared" si="741"/>
        <v>43</v>
      </c>
      <c r="E3657" s="5">
        <f t="shared" si="742"/>
        <v>724.72950000000026</v>
      </c>
      <c r="F3657" s="5">
        <f t="shared" si="743"/>
        <v>484.15997672866712</v>
      </c>
      <c r="G3657" s="5">
        <f t="shared" si="744"/>
        <v>1616.0570598233144</v>
      </c>
      <c r="H3657" s="5">
        <f t="shared" si="745"/>
        <v>2824.9465365519818</v>
      </c>
      <c r="I3657" s="5">
        <f t="shared" si="746"/>
        <v>720</v>
      </c>
      <c r="J3657" s="5">
        <f t="shared" si="747"/>
        <v>2104.9465365519818</v>
      </c>
      <c r="K3657" s="2">
        <f t="shared" si="748"/>
        <v>61544.210704027464</v>
      </c>
      <c r="L3657" s="2">
        <f t="shared" si="749"/>
        <v>139328</v>
      </c>
      <c r="M3657" s="2">
        <f t="shared" si="750"/>
        <v>32560</v>
      </c>
      <c r="N3657" s="6">
        <f t="shared" si="751"/>
        <v>1</v>
      </c>
      <c r="O3657" s="2">
        <f t="shared" si="752"/>
        <v>25223.789295972536</v>
      </c>
      <c r="P3657" s="2">
        <f t="shared" si="753"/>
        <v>25223.789295972536</v>
      </c>
    </row>
    <row r="3658" spans="1:16">
      <c r="A3658" s="6">
        <v>5</v>
      </c>
      <c r="B3658" s="6">
        <v>12</v>
      </c>
      <c r="C3658" s="6">
        <v>27</v>
      </c>
      <c r="D3658" s="6">
        <f t="shared" si="741"/>
        <v>44</v>
      </c>
      <c r="E3658" s="5">
        <f t="shared" si="742"/>
        <v>724.72950000000026</v>
      </c>
      <c r="F3658" s="5">
        <f t="shared" si="743"/>
        <v>484.15997672866712</v>
      </c>
      <c r="G3658" s="5">
        <f t="shared" si="744"/>
        <v>1699.1907643430709</v>
      </c>
      <c r="H3658" s="5">
        <f t="shared" si="745"/>
        <v>2908.0802410717383</v>
      </c>
      <c r="I3658" s="5">
        <f t="shared" si="746"/>
        <v>720</v>
      </c>
      <c r="J3658" s="5">
        <f t="shared" si="747"/>
        <v>2188.0802410717383</v>
      </c>
      <c r="K3658" s="2">
        <f t="shared" si="748"/>
        <v>62987.504185273232</v>
      </c>
      <c r="L3658" s="2">
        <f t="shared" si="749"/>
        <v>142028</v>
      </c>
      <c r="M3658" s="2">
        <f t="shared" si="750"/>
        <v>33440</v>
      </c>
      <c r="N3658" s="6">
        <f t="shared" si="751"/>
        <v>1</v>
      </c>
      <c r="O3658" s="2">
        <f t="shared" si="752"/>
        <v>25600.495814726768</v>
      </c>
      <c r="P3658" s="2">
        <f t="shared" si="753"/>
        <v>25600.495814726768</v>
      </c>
    </row>
    <row r="3659" spans="1:16">
      <c r="A3659" s="6">
        <v>5</v>
      </c>
      <c r="B3659" s="6">
        <v>12</v>
      </c>
      <c r="C3659" s="6">
        <v>28</v>
      </c>
      <c r="D3659" s="6">
        <f t="shared" si="741"/>
        <v>45</v>
      </c>
      <c r="E3659" s="5">
        <f t="shared" si="742"/>
        <v>724.72950000000026</v>
      </c>
      <c r="F3659" s="5">
        <f t="shared" si="743"/>
        <v>484.15997672866712</v>
      </c>
      <c r="G3659" s="5">
        <f t="shared" si="744"/>
        <v>1784.1503025602246</v>
      </c>
      <c r="H3659" s="5">
        <f t="shared" si="745"/>
        <v>2993.0397792888921</v>
      </c>
      <c r="I3659" s="5">
        <f t="shared" si="746"/>
        <v>720</v>
      </c>
      <c r="J3659" s="5">
        <f t="shared" si="747"/>
        <v>2273.0397792888921</v>
      </c>
      <c r="K3659" s="2">
        <f t="shared" si="748"/>
        <v>64462.496168209931</v>
      </c>
      <c r="L3659" s="2">
        <f t="shared" si="749"/>
        <v>144728</v>
      </c>
      <c r="M3659" s="2">
        <f t="shared" si="750"/>
        <v>34320</v>
      </c>
      <c r="N3659" s="6">
        <f t="shared" si="751"/>
        <v>1</v>
      </c>
      <c r="O3659" s="2">
        <f t="shared" si="752"/>
        <v>25945.503831790069</v>
      </c>
      <c r="P3659" s="2">
        <f t="shared" si="753"/>
        <v>25945.503831790069</v>
      </c>
    </row>
    <row r="3660" spans="1:16">
      <c r="A3660" s="6">
        <v>5</v>
      </c>
      <c r="B3660" s="6">
        <v>12</v>
      </c>
      <c r="C3660" s="6">
        <v>29</v>
      </c>
      <c r="D3660" s="6">
        <f t="shared" si="741"/>
        <v>46</v>
      </c>
      <c r="E3660" s="5">
        <f t="shared" si="742"/>
        <v>724.72950000000026</v>
      </c>
      <c r="F3660" s="5">
        <f t="shared" si="743"/>
        <v>484.15997672866712</v>
      </c>
      <c r="G3660" s="5">
        <f t="shared" si="744"/>
        <v>1870.9683306758782</v>
      </c>
      <c r="H3660" s="5">
        <f t="shared" si="745"/>
        <v>3079.8578074045454</v>
      </c>
      <c r="I3660" s="5">
        <f t="shared" si="746"/>
        <v>720</v>
      </c>
      <c r="J3660" s="5">
        <f t="shared" si="747"/>
        <v>2359.8578074045454</v>
      </c>
      <c r="K3660" s="2">
        <f t="shared" si="748"/>
        <v>65969.753600773358</v>
      </c>
      <c r="L3660" s="2">
        <f t="shared" si="749"/>
        <v>147428</v>
      </c>
      <c r="M3660" s="2">
        <f t="shared" si="750"/>
        <v>35200</v>
      </c>
      <c r="N3660" s="6">
        <f t="shared" si="751"/>
        <v>1</v>
      </c>
      <c r="O3660" s="2">
        <f t="shared" si="752"/>
        <v>26258.246399226642</v>
      </c>
      <c r="P3660" s="2">
        <f t="shared" si="753"/>
        <v>26258.246399226642</v>
      </c>
    </row>
    <row r="3661" spans="1:16">
      <c r="A3661" s="6">
        <v>5</v>
      </c>
      <c r="B3661" s="6">
        <v>12</v>
      </c>
      <c r="C3661" s="6">
        <v>30</v>
      </c>
      <c r="D3661" s="6">
        <f t="shared" si="741"/>
        <v>47</v>
      </c>
      <c r="E3661" s="5">
        <f t="shared" si="742"/>
        <v>724.72950000000026</v>
      </c>
      <c r="F3661" s="5">
        <f t="shared" si="743"/>
        <v>484.15997672866712</v>
      </c>
      <c r="G3661" s="5">
        <f t="shared" si="744"/>
        <v>1959.6780360096488</v>
      </c>
      <c r="H3661" s="5">
        <f t="shared" si="745"/>
        <v>3168.5675127383165</v>
      </c>
      <c r="I3661" s="5">
        <f t="shared" si="746"/>
        <v>720</v>
      </c>
      <c r="J3661" s="5">
        <f t="shared" si="747"/>
        <v>2448.5675127383165</v>
      </c>
      <c r="K3661" s="2">
        <f t="shared" si="748"/>
        <v>67509.852651706882</v>
      </c>
      <c r="L3661" s="2">
        <f t="shared" si="749"/>
        <v>150128</v>
      </c>
      <c r="M3661" s="2">
        <f t="shared" si="750"/>
        <v>36080</v>
      </c>
      <c r="N3661" s="6">
        <f t="shared" si="751"/>
        <v>1</v>
      </c>
      <c r="O3661" s="2">
        <f t="shared" si="752"/>
        <v>26538.147348293118</v>
      </c>
      <c r="P3661" s="2">
        <f t="shared" si="753"/>
        <v>26538.147348293118</v>
      </c>
    </row>
    <row r="3662" spans="1:16">
      <c r="A3662" s="6">
        <v>5</v>
      </c>
      <c r="B3662" s="6">
        <v>13</v>
      </c>
      <c r="C3662" s="6">
        <v>0</v>
      </c>
      <c r="D3662" s="6">
        <f t="shared" si="741"/>
        <v>18</v>
      </c>
      <c r="E3662" s="5">
        <f t="shared" si="742"/>
        <v>724.72950000000026</v>
      </c>
      <c r="F3662" s="5">
        <f t="shared" si="743"/>
        <v>537.61930749245744</v>
      </c>
      <c r="G3662" s="5">
        <f t="shared" si="744"/>
        <v>0</v>
      </c>
      <c r="H3662" s="5">
        <f t="shared" si="745"/>
        <v>1262.3488074924576</v>
      </c>
      <c r="I3662" s="5">
        <f t="shared" si="746"/>
        <v>720</v>
      </c>
      <c r="J3662" s="5">
        <f t="shared" si="747"/>
        <v>542.34880749245758</v>
      </c>
      <c r="K3662" s="2">
        <f t="shared" si="748"/>
        <v>34415.777907855168</v>
      </c>
      <c r="L3662" s="2">
        <f t="shared" si="749"/>
        <v>71222</v>
      </c>
      <c r="M3662" s="2">
        <f t="shared" si="750"/>
        <v>10120</v>
      </c>
      <c r="N3662" s="6">
        <f t="shared" si="751"/>
        <v>1</v>
      </c>
      <c r="O3662" s="2">
        <f t="shared" si="752"/>
        <v>6686.2220921448315</v>
      </c>
      <c r="P3662" s="2">
        <f t="shared" si="753"/>
        <v>6686.2220921448315</v>
      </c>
    </row>
    <row r="3663" spans="1:16">
      <c r="A3663" s="6">
        <v>5</v>
      </c>
      <c r="B3663" s="6">
        <v>13</v>
      </c>
      <c r="C3663" s="6">
        <v>1</v>
      </c>
      <c r="D3663" s="6">
        <f t="shared" si="741"/>
        <v>19</v>
      </c>
      <c r="E3663" s="5">
        <f t="shared" si="742"/>
        <v>724.72950000000026</v>
      </c>
      <c r="F3663" s="5">
        <f t="shared" si="743"/>
        <v>537.61930749245744</v>
      </c>
      <c r="G3663" s="5">
        <f t="shared" si="744"/>
        <v>45.5625</v>
      </c>
      <c r="H3663" s="5">
        <f t="shared" si="745"/>
        <v>1307.9113074924576</v>
      </c>
      <c r="I3663" s="5">
        <f t="shared" si="746"/>
        <v>720</v>
      </c>
      <c r="J3663" s="5">
        <f t="shared" si="747"/>
        <v>587.91130749245758</v>
      </c>
      <c r="K3663" s="2">
        <f t="shared" si="748"/>
        <v>35206.793532855168</v>
      </c>
      <c r="L3663" s="2">
        <f t="shared" si="749"/>
        <v>73922</v>
      </c>
      <c r="M3663" s="2">
        <f t="shared" si="750"/>
        <v>11000</v>
      </c>
      <c r="N3663" s="6">
        <f t="shared" si="751"/>
        <v>1</v>
      </c>
      <c r="O3663" s="2">
        <f t="shared" si="752"/>
        <v>7715.2064671448315</v>
      </c>
      <c r="P3663" s="2">
        <f t="shared" si="753"/>
        <v>7715.2064671448315</v>
      </c>
    </row>
    <row r="3664" spans="1:16">
      <c r="A3664" s="6">
        <v>5</v>
      </c>
      <c r="B3664" s="6">
        <v>13</v>
      </c>
      <c r="C3664" s="6">
        <v>2</v>
      </c>
      <c r="D3664" s="6">
        <f t="shared" si="741"/>
        <v>20</v>
      </c>
      <c r="E3664" s="5">
        <f t="shared" si="742"/>
        <v>724.72950000000026</v>
      </c>
      <c r="F3664" s="5">
        <f t="shared" si="743"/>
        <v>537.61930749245744</v>
      </c>
      <c r="G3664" s="5">
        <f t="shared" si="744"/>
        <v>92.264062499999994</v>
      </c>
      <c r="H3664" s="5">
        <f t="shared" si="745"/>
        <v>1354.6128699924575</v>
      </c>
      <c r="I3664" s="5">
        <f t="shared" si="746"/>
        <v>720</v>
      </c>
      <c r="J3664" s="5">
        <f t="shared" si="747"/>
        <v>634.61286999245749</v>
      </c>
      <c r="K3664" s="2">
        <f t="shared" si="748"/>
        <v>36017.584548480168</v>
      </c>
      <c r="L3664" s="2">
        <f t="shared" si="749"/>
        <v>76622</v>
      </c>
      <c r="M3664" s="2">
        <f t="shared" si="750"/>
        <v>11880</v>
      </c>
      <c r="N3664" s="6">
        <f t="shared" si="751"/>
        <v>1</v>
      </c>
      <c r="O3664" s="2">
        <f t="shared" si="752"/>
        <v>8724.4154515198315</v>
      </c>
      <c r="P3664" s="2">
        <f t="shared" si="753"/>
        <v>8724.4154515198315</v>
      </c>
    </row>
    <row r="3665" spans="1:16">
      <c r="A3665" s="6">
        <v>5</v>
      </c>
      <c r="B3665" s="6">
        <v>13</v>
      </c>
      <c r="C3665" s="6">
        <v>3</v>
      </c>
      <c r="D3665" s="6">
        <f t="shared" si="741"/>
        <v>21</v>
      </c>
      <c r="E3665" s="5">
        <f t="shared" si="742"/>
        <v>724.72950000000026</v>
      </c>
      <c r="F3665" s="5">
        <f t="shared" si="743"/>
        <v>537.61930749245744</v>
      </c>
      <c r="G3665" s="5">
        <f t="shared" si="744"/>
        <v>140.12604492187498</v>
      </c>
      <c r="H3665" s="5">
        <f t="shared" si="745"/>
        <v>1402.4748524143326</v>
      </c>
      <c r="I3665" s="5">
        <f t="shared" si="746"/>
        <v>720</v>
      </c>
      <c r="J3665" s="5">
        <f t="shared" si="747"/>
        <v>682.47485241433264</v>
      </c>
      <c r="K3665" s="2">
        <f t="shared" si="748"/>
        <v>36848.521743304387</v>
      </c>
      <c r="L3665" s="2">
        <f t="shared" si="749"/>
        <v>79322</v>
      </c>
      <c r="M3665" s="2">
        <f t="shared" si="750"/>
        <v>12760</v>
      </c>
      <c r="N3665" s="6">
        <f t="shared" si="751"/>
        <v>1</v>
      </c>
      <c r="O3665" s="2">
        <f t="shared" si="752"/>
        <v>9713.4782566956128</v>
      </c>
      <c r="P3665" s="2">
        <f t="shared" si="753"/>
        <v>9713.4782566956128</v>
      </c>
    </row>
    <row r="3666" spans="1:16">
      <c r="A3666" s="6">
        <v>5</v>
      </c>
      <c r="B3666" s="6">
        <v>13</v>
      </c>
      <c r="C3666" s="6">
        <v>4</v>
      </c>
      <c r="D3666" s="6">
        <f t="shared" si="741"/>
        <v>22</v>
      </c>
      <c r="E3666" s="5">
        <f t="shared" si="742"/>
        <v>724.72950000000026</v>
      </c>
      <c r="F3666" s="5">
        <f t="shared" si="743"/>
        <v>537.61930749245744</v>
      </c>
      <c r="G3666" s="5">
        <f t="shared" si="744"/>
        <v>189.17016064453125</v>
      </c>
      <c r="H3666" s="5">
        <f t="shared" si="745"/>
        <v>1451.5189681369889</v>
      </c>
      <c r="I3666" s="5">
        <f t="shared" si="746"/>
        <v>720</v>
      </c>
      <c r="J3666" s="5">
        <f t="shared" si="747"/>
        <v>731.51896813698886</v>
      </c>
      <c r="K3666" s="2">
        <f t="shared" si="748"/>
        <v>37699.982085711614</v>
      </c>
      <c r="L3666" s="2">
        <f t="shared" si="749"/>
        <v>82022</v>
      </c>
      <c r="M3666" s="2">
        <f t="shared" si="750"/>
        <v>13640</v>
      </c>
      <c r="N3666" s="6">
        <f t="shared" si="751"/>
        <v>1</v>
      </c>
      <c r="O3666" s="2">
        <f t="shared" si="752"/>
        <v>10682.017914288386</v>
      </c>
      <c r="P3666" s="2">
        <f t="shared" si="753"/>
        <v>10682.017914288386</v>
      </c>
    </row>
    <row r="3667" spans="1:16">
      <c r="A3667" s="6">
        <v>5</v>
      </c>
      <c r="B3667" s="6">
        <v>13</v>
      </c>
      <c r="C3667" s="6">
        <v>5</v>
      </c>
      <c r="D3667" s="6">
        <f t="shared" si="741"/>
        <v>23</v>
      </c>
      <c r="E3667" s="5">
        <f t="shared" si="742"/>
        <v>724.72950000000026</v>
      </c>
      <c r="F3667" s="5">
        <f t="shared" si="743"/>
        <v>537.61930749245744</v>
      </c>
      <c r="G3667" s="5">
        <f t="shared" si="744"/>
        <v>239.41848456573481</v>
      </c>
      <c r="H3667" s="5">
        <f t="shared" si="745"/>
        <v>1501.7672920581924</v>
      </c>
      <c r="I3667" s="5">
        <f t="shared" si="746"/>
        <v>720</v>
      </c>
      <c r="J3667" s="5">
        <f t="shared" si="747"/>
        <v>781.76729205819242</v>
      </c>
      <c r="K3667" s="2">
        <f t="shared" si="748"/>
        <v>38572.348820454732</v>
      </c>
      <c r="L3667" s="2">
        <f t="shared" si="749"/>
        <v>84722</v>
      </c>
      <c r="M3667" s="2">
        <f t="shared" si="750"/>
        <v>14520</v>
      </c>
      <c r="N3667" s="6">
        <f t="shared" si="751"/>
        <v>1</v>
      </c>
      <c r="O3667" s="2">
        <f t="shared" si="752"/>
        <v>11629.651179545268</v>
      </c>
      <c r="P3667" s="2">
        <f t="shared" si="753"/>
        <v>11629.651179545268</v>
      </c>
    </row>
    <row r="3668" spans="1:16">
      <c r="A3668" s="6">
        <v>5</v>
      </c>
      <c r="B3668" s="6">
        <v>13</v>
      </c>
      <c r="C3668" s="6">
        <v>6</v>
      </c>
      <c r="D3668" s="6">
        <f t="shared" si="741"/>
        <v>24</v>
      </c>
      <c r="E3668" s="5">
        <f t="shared" si="742"/>
        <v>724.72950000000026</v>
      </c>
      <c r="F3668" s="5">
        <f t="shared" si="743"/>
        <v>537.61930749245744</v>
      </c>
      <c r="G3668" s="5">
        <f t="shared" si="744"/>
        <v>290.89345874736784</v>
      </c>
      <c r="H3668" s="5">
        <f t="shared" si="745"/>
        <v>1553.2422662398253</v>
      </c>
      <c r="I3668" s="5">
        <f t="shared" si="746"/>
        <v>720</v>
      </c>
      <c r="J3668" s="5">
        <f t="shared" si="747"/>
        <v>833.24226623982531</v>
      </c>
      <c r="K3668" s="2">
        <f t="shared" si="748"/>
        <v>39466.011566663634</v>
      </c>
      <c r="L3668" s="2">
        <f t="shared" si="749"/>
        <v>87422</v>
      </c>
      <c r="M3668" s="2">
        <f t="shared" si="750"/>
        <v>15400</v>
      </c>
      <c r="N3668" s="6">
        <f t="shared" si="751"/>
        <v>1</v>
      </c>
      <c r="O3668" s="2">
        <f t="shared" si="752"/>
        <v>12555.988433336366</v>
      </c>
      <c r="P3668" s="2">
        <f t="shared" si="753"/>
        <v>12555.988433336366</v>
      </c>
    </row>
    <row r="3669" spans="1:16">
      <c r="A3669" s="6">
        <v>5</v>
      </c>
      <c r="B3669" s="6">
        <v>13</v>
      </c>
      <c r="C3669" s="6">
        <v>7</v>
      </c>
      <c r="D3669" s="6">
        <f t="shared" si="741"/>
        <v>25</v>
      </c>
      <c r="E3669" s="5">
        <f t="shared" si="742"/>
        <v>724.72950000000026</v>
      </c>
      <c r="F3669" s="5">
        <f t="shared" si="743"/>
        <v>537.61930749245744</v>
      </c>
      <c r="G3669" s="5">
        <f t="shared" si="744"/>
        <v>343.61789814532818</v>
      </c>
      <c r="H3669" s="5">
        <f t="shared" si="745"/>
        <v>1605.9667056377857</v>
      </c>
      <c r="I3669" s="5">
        <f t="shared" si="746"/>
        <v>720</v>
      </c>
      <c r="J3669" s="5">
        <f t="shared" si="747"/>
        <v>885.96670563778571</v>
      </c>
      <c r="K3669" s="2">
        <f t="shared" si="748"/>
        <v>40381.366417322672</v>
      </c>
      <c r="L3669" s="2">
        <f t="shared" si="749"/>
        <v>90122</v>
      </c>
      <c r="M3669" s="2">
        <f t="shared" si="750"/>
        <v>16280</v>
      </c>
      <c r="N3669" s="6">
        <f t="shared" si="751"/>
        <v>1</v>
      </c>
      <c r="O3669" s="2">
        <f t="shared" si="752"/>
        <v>13460.633582677328</v>
      </c>
      <c r="P3669" s="2">
        <f t="shared" si="753"/>
        <v>13460.633582677328</v>
      </c>
    </row>
    <row r="3670" spans="1:16">
      <c r="A3670" s="6">
        <v>5</v>
      </c>
      <c r="B3670" s="6">
        <v>13</v>
      </c>
      <c r="C3670" s="6">
        <v>8</v>
      </c>
      <c r="D3670" s="6">
        <f t="shared" si="741"/>
        <v>26</v>
      </c>
      <c r="E3670" s="5">
        <f t="shared" si="742"/>
        <v>724.72950000000026</v>
      </c>
      <c r="F3670" s="5">
        <f t="shared" si="743"/>
        <v>537.61930749245744</v>
      </c>
      <c r="G3670" s="5">
        <f t="shared" si="744"/>
        <v>397.61499642530839</v>
      </c>
      <c r="H3670" s="5">
        <f t="shared" si="745"/>
        <v>1659.963803917766</v>
      </c>
      <c r="I3670" s="5">
        <f t="shared" si="746"/>
        <v>720</v>
      </c>
      <c r="J3670" s="5">
        <f t="shared" si="747"/>
        <v>939.96380391776597</v>
      </c>
      <c r="K3670" s="2">
        <f t="shared" si="748"/>
        <v>41318.816040238991</v>
      </c>
      <c r="L3670" s="2">
        <f t="shared" si="749"/>
        <v>92822</v>
      </c>
      <c r="M3670" s="2">
        <f t="shared" si="750"/>
        <v>17160</v>
      </c>
      <c r="N3670" s="6">
        <f t="shared" si="751"/>
        <v>1</v>
      </c>
      <c r="O3670" s="2">
        <f t="shared" si="752"/>
        <v>14343.183959761009</v>
      </c>
      <c r="P3670" s="2">
        <f t="shared" si="753"/>
        <v>14343.183959761009</v>
      </c>
    </row>
    <row r="3671" spans="1:16">
      <c r="A3671" s="6">
        <v>5</v>
      </c>
      <c r="B3671" s="6">
        <v>13</v>
      </c>
      <c r="C3671" s="6">
        <v>9</v>
      </c>
      <c r="D3671" s="6">
        <f t="shared" si="741"/>
        <v>27</v>
      </c>
      <c r="E3671" s="5">
        <f t="shared" si="742"/>
        <v>724.72950000000026</v>
      </c>
      <c r="F3671" s="5">
        <f t="shared" si="743"/>
        <v>537.61930749245744</v>
      </c>
      <c r="G3671" s="5">
        <f t="shared" si="744"/>
        <v>452.90833186570285</v>
      </c>
      <c r="H3671" s="5">
        <f t="shared" si="745"/>
        <v>1715.2571393581604</v>
      </c>
      <c r="I3671" s="5">
        <f t="shared" si="746"/>
        <v>720</v>
      </c>
      <c r="J3671" s="5">
        <f t="shared" si="747"/>
        <v>995.25713935816043</v>
      </c>
      <c r="K3671" s="2">
        <f t="shared" si="748"/>
        <v>42278.769780523617</v>
      </c>
      <c r="L3671" s="2">
        <f t="shared" si="749"/>
        <v>95522</v>
      </c>
      <c r="M3671" s="2">
        <f t="shared" si="750"/>
        <v>18040</v>
      </c>
      <c r="N3671" s="6">
        <f t="shared" si="751"/>
        <v>1</v>
      </c>
      <c r="O3671" s="2">
        <f t="shared" si="752"/>
        <v>15203.230219476383</v>
      </c>
      <c r="P3671" s="2">
        <f t="shared" si="753"/>
        <v>15203.230219476383</v>
      </c>
    </row>
    <row r="3672" spans="1:16">
      <c r="A3672" s="6">
        <v>5</v>
      </c>
      <c r="B3672" s="6">
        <v>13</v>
      </c>
      <c r="C3672" s="6">
        <v>10</v>
      </c>
      <c r="D3672" s="6">
        <f t="shared" si="741"/>
        <v>28</v>
      </c>
      <c r="E3672" s="5">
        <f t="shared" si="742"/>
        <v>724.72950000000026</v>
      </c>
      <c r="F3672" s="5">
        <f t="shared" si="743"/>
        <v>537.61930749245744</v>
      </c>
      <c r="G3672" s="5">
        <f t="shared" si="744"/>
        <v>509.52187334891573</v>
      </c>
      <c r="H3672" s="5">
        <f t="shared" si="745"/>
        <v>1771.8706808413733</v>
      </c>
      <c r="I3672" s="5">
        <f t="shared" si="746"/>
        <v>720</v>
      </c>
      <c r="J3672" s="5">
        <f t="shared" si="747"/>
        <v>1051.8706808413733</v>
      </c>
      <c r="K3672" s="2">
        <f t="shared" si="748"/>
        <v>43261.643764607172</v>
      </c>
      <c r="L3672" s="2">
        <f t="shared" si="749"/>
        <v>98222</v>
      </c>
      <c r="M3672" s="2">
        <f t="shared" si="750"/>
        <v>18920</v>
      </c>
      <c r="N3672" s="6">
        <f t="shared" si="751"/>
        <v>1</v>
      </c>
      <c r="O3672" s="2">
        <f t="shared" si="752"/>
        <v>16040.356235392828</v>
      </c>
      <c r="P3672" s="2">
        <f t="shared" si="753"/>
        <v>16040.356235392828</v>
      </c>
    </row>
    <row r="3673" spans="1:16">
      <c r="A3673" s="6">
        <v>5</v>
      </c>
      <c r="B3673" s="6">
        <v>13</v>
      </c>
      <c r="C3673" s="6">
        <v>11</v>
      </c>
      <c r="D3673" s="6">
        <f t="shared" si="741"/>
        <v>29</v>
      </c>
      <c r="E3673" s="5">
        <f t="shared" si="742"/>
        <v>724.72950000000026</v>
      </c>
      <c r="F3673" s="5">
        <f t="shared" si="743"/>
        <v>537.61930749245744</v>
      </c>
      <c r="G3673" s="5">
        <f t="shared" si="744"/>
        <v>567.47998644235474</v>
      </c>
      <c r="H3673" s="5">
        <f t="shared" si="745"/>
        <v>1829.8287939348124</v>
      </c>
      <c r="I3673" s="5">
        <f t="shared" si="746"/>
        <v>720</v>
      </c>
      <c r="J3673" s="5">
        <f t="shared" si="747"/>
        <v>1109.8287939348124</v>
      </c>
      <c r="K3673" s="2">
        <f t="shared" si="748"/>
        <v>44267.861005812716</v>
      </c>
      <c r="L3673" s="2">
        <f t="shared" si="749"/>
        <v>100922</v>
      </c>
      <c r="M3673" s="2">
        <f t="shared" si="750"/>
        <v>19800</v>
      </c>
      <c r="N3673" s="6">
        <f t="shared" si="751"/>
        <v>1</v>
      </c>
      <c r="O3673" s="2">
        <f t="shared" si="752"/>
        <v>16854.138994187284</v>
      </c>
      <c r="P3673" s="2">
        <f t="shared" si="753"/>
        <v>16854.138994187284</v>
      </c>
    </row>
    <row r="3674" spans="1:16">
      <c r="A3674" s="6">
        <v>5</v>
      </c>
      <c r="B3674" s="6">
        <v>13</v>
      </c>
      <c r="C3674" s="6">
        <v>12</v>
      </c>
      <c r="D3674" s="6">
        <f t="shared" si="741"/>
        <v>30</v>
      </c>
      <c r="E3674" s="5">
        <f t="shared" si="742"/>
        <v>724.72950000000026</v>
      </c>
      <c r="F3674" s="5">
        <f t="shared" si="743"/>
        <v>537.61930749245744</v>
      </c>
      <c r="G3674" s="5">
        <f t="shared" si="744"/>
        <v>626.80743957041921</v>
      </c>
      <c r="H3674" s="5">
        <f t="shared" si="745"/>
        <v>1889.1562470628769</v>
      </c>
      <c r="I3674" s="5">
        <f t="shared" si="746"/>
        <v>720</v>
      </c>
      <c r="J3674" s="5">
        <f t="shared" si="747"/>
        <v>1169.1562470628769</v>
      </c>
      <c r="K3674" s="2">
        <f t="shared" si="748"/>
        <v>45297.851511508277</v>
      </c>
      <c r="L3674" s="2">
        <f t="shared" si="749"/>
        <v>103622</v>
      </c>
      <c r="M3674" s="2">
        <f t="shared" si="750"/>
        <v>20680</v>
      </c>
      <c r="N3674" s="6">
        <f t="shared" si="751"/>
        <v>1</v>
      </c>
      <c r="O3674" s="2">
        <f t="shared" si="752"/>
        <v>17644.148488491723</v>
      </c>
      <c r="P3674" s="2">
        <f t="shared" si="753"/>
        <v>17644.148488491723</v>
      </c>
    </row>
    <row r="3675" spans="1:16">
      <c r="A3675" s="6">
        <v>5</v>
      </c>
      <c r="B3675" s="6">
        <v>13</v>
      </c>
      <c r="C3675" s="6">
        <v>13</v>
      </c>
      <c r="D3675" s="6">
        <f t="shared" si="741"/>
        <v>31</v>
      </c>
      <c r="E3675" s="5">
        <f t="shared" si="742"/>
        <v>724.72950000000026</v>
      </c>
      <c r="F3675" s="5">
        <f t="shared" si="743"/>
        <v>537.61930749245744</v>
      </c>
      <c r="G3675" s="5">
        <f t="shared" si="744"/>
        <v>687.52941027880343</v>
      </c>
      <c r="H3675" s="5">
        <f t="shared" si="745"/>
        <v>1949.878217771261</v>
      </c>
      <c r="I3675" s="5">
        <f t="shared" si="746"/>
        <v>720</v>
      </c>
      <c r="J3675" s="5">
        <f t="shared" si="747"/>
        <v>1229.878217771261</v>
      </c>
      <c r="K3675" s="2">
        <f t="shared" si="748"/>
        <v>46352.052391862169</v>
      </c>
      <c r="L3675" s="2">
        <f t="shared" si="749"/>
        <v>106322</v>
      </c>
      <c r="M3675" s="2">
        <f t="shared" si="750"/>
        <v>21560</v>
      </c>
      <c r="N3675" s="6">
        <f t="shared" si="751"/>
        <v>1</v>
      </c>
      <c r="O3675" s="2">
        <f t="shared" si="752"/>
        <v>18409.947608137831</v>
      </c>
      <c r="P3675" s="2">
        <f t="shared" si="753"/>
        <v>18409.947608137831</v>
      </c>
    </row>
    <row r="3676" spans="1:16">
      <c r="A3676" s="6">
        <v>5</v>
      </c>
      <c r="B3676" s="6">
        <v>13</v>
      </c>
      <c r="C3676" s="6">
        <v>14</v>
      </c>
      <c r="D3676" s="6">
        <f t="shared" si="741"/>
        <v>32</v>
      </c>
      <c r="E3676" s="5">
        <f t="shared" si="742"/>
        <v>724.72950000000026</v>
      </c>
      <c r="F3676" s="5">
        <f t="shared" si="743"/>
        <v>537.61930749245744</v>
      </c>
      <c r="G3676" s="5">
        <f t="shared" si="744"/>
        <v>749.67149159246469</v>
      </c>
      <c r="H3676" s="5">
        <f t="shared" si="745"/>
        <v>2012.0202990849223</v>
      </c>
      <c r="I3676" s="5">
        <f t="shared" si="746"/>
        <v>720</v>
      </c>
      <c r="J3676" s="5">
        <f t="shared" si="747"/>
        <v>1292.0202990849223</v>
      </c>
      <c r="K3676" s="2">
        <f t="shared" si="748"/>
        <v>47430.907970224347</v>
      </c>
      <c r="L3676" s="2">
        <f t="shared" si="749"/>
        <v>109022</v>
      </c>
      <c r="M3676" s="2">
        <f t="shared" si="750"/>
        <v>22440</v>
      </c>
      <c r="N3676" s="6">
        <f t="shared" si="751"/>
        <v>1</v>
      </c>
      <c r="O3676" s="2">
        <f t="shared" si="752"/>
        <v>19151.092029775653</v>
      </c>
      <c r="P3676" s="2">
        <f t="shared" si="753"/>
        <v>19151.092029775653</v>
      </c>
    </row>
    <row r="3677" spans="1:16">
      <c r="A3677" s="6">
        <v>5</v>
      </c>
      <c r="B3677" s="6">
        <v>13</v>
      </c>
      <c r="C3677" s="6">
        <v>15</v>
      </c>
      <c r="D3677" s="6">
        <f t="shared" si="741"/>
        <v>33</v>
      </c>
      <c r="E3677" s="5">
        <f t="shared" si="742"/>
        <v>724.72950000000026</v>
      </c>
      <c r="F3677" s="5">
        <f t="shared" si="743"/>
        <v>537.61930749245744</v>
      </c>
      <c r="G3677" s="5">
        <f t="shared" si="744"/>
        <v>813.25969846861108</v>
      </c>
      <c r="H3677" s="5">
        <f t="shared" si="745"/>
        <v>2075.6085059610687</v>
      </c>
      <c r="I3677" s="5">
        <f t="shared" si="746"/>
        <v>720</v>
      </c>
      <c r="J3677" s="5">
        <f t="shared" si="747"/>
        <v>1355.6085059610687</v>
      </c>
      <c r="K3677" s="2">
        <f t="shared" si="748"/>
        <v>48534.869895157441</v>
      </c>
      <c r="L3677" s="2">
        <f t="shared" si="749"/>
        <v>111722</v>
      </c>
      <c r="M3677" s="2">
        <f t="shared" si="750"/>
        <v>23320</v>
      </c>
      <c r="N3677" s="6">
        <f t="shared" si="751"/>
        <v>1</v>
      </c>
      <c r="O3677" s="2">
        <f t="shared" si="752"/>
        <v>19867.130104842559</v>
      </c>
      <c r="P3677" s="2">
        <f t="shared" si="753"/>
        <v>19867.130104842559</v>
      </c>
    </row>
    <row r="3678" spans="1:16">
      <c r="A3678" s="6">
        <v>5</v>
      </c>
      <c r="B3678" s="6">
        <v>13</v>
      </c>
      <c r="C3678" s="6">
        <v>16</v>
      </c>
      <c r="D3678" s="6">
        <f t="shared" si="741"/>
        <v>34</v>
      </c>
      <c r="E3678" s="5">
        <f t="shared" si="742"/>
        <v>724.72950000000026</v>
      </c>
      <c r="F3678" s="5">
        <f t="shared" si="743"/>
        <v>537.61930749245744</v>
      </c>
      <c r="G3678" s="5">
        <f t="shared" si="744"/>
        <v>878.32047434610013</v>
      </c>
      <c r="H3678" s="5">
        <f t="shared" si="745"/>
        <v>2140.6692818385577</v>
      </c>
      <c r="I3678" s="5">
        <f t="shared" si="746"/>
        <v>720</v>
      </c>
      <c r="J3678" s="5">
        <f t="shared" si="747"/>
        <v>1420.6692818385577</v>
      </c>
      <c r="K3678" s="2">
        <f t="shared" si="748"/>
        <v>49664.39725414163</v>
      </c>
      <c r="L3678" s="2">
        <f t="shared" si="749"/>
        <v>114422</v>
      </c>
      <c r="M3678" s="2">
        <f t="shared" si="750"/>
        <v>24200</v>
      </c>
      <c r="N3678" s="6">
        <f t="shared" si="751"/>
        <v>1</v>
      </c>
      <c r="O3678" s="2">
        <f t="shared" si="752"/>
        <v>20557.60274585837</v>
      </c>
      <c r="P3678" s="2">
        <f t="shared" si="753"/>
        <v>20557.60274585837</v>
      </c>
    </row>
    <row r="3679" spans="1:16">
      <c r="A3679" s="6">
        <v>5</v>
      </c>
      <c r="B3679" s="6">
        <v>13</v>
      </c>
      <c r="C3679" s="6">
        <v>17</v>
      </c>
      <c r="D3679" s="6">
        <f t="shared" si="741"/>
        <v>35</v>
      </c>
      <c r="E3679" s="5">
        <f t="shared" si="742"/>
        <v>724.72950000000026</v>
      </c>
      <c r="F3679" s="5">
        <f t="shared" si="743"/>
        <v>537.61930749245744</v>
      </c>
      <c r="G3679" s="5">
        <f t="shared" si="744"/>
        <v>944.88069779264049</v>
      </c>
      <c r="H3679" s="5">
        <f t="shared" si="745"/>
        <v>2207.2295052850982</v>
      </c>
      <c r="I3679" s="5">
        <f t="shared" si="746"/>
        <v>720</v>
      </c>
      <c r="J3679" s="5">
        <f t="shared" si="747"/>
        <v>1487.2295052850982</v>
      </c>
      <c r="K3679" s="2">
        <f t="shared" si="748"/>
        <v>50819.9566889774</v>
      </c>
      <c r="L3679" s="2">
        <f t="shared" si="749"/>
        <v>117122</v>
      </c>
      <c r="M3679" s="2">
        <f t="shared" si="750"/>
        <v>25080</v>
      </c>
      <c r="N3679" s="6">
        <f t="shared" si="751"/>
        <v>1</v>
      </c>
      <c r="O3679" s="2">
        <f t="shared" si="752"/>
        <v>21222.0433110226</v>
      </c>
      <c r="P3679" s="2">
        <f t="shared" si="753"/>
        <v>21222.0433110226</v>
      </c>
    </row>
    <row r="3680" spans="1:16">
      <c r="A3680" s="6">
        <v>5</v>
      </c>
      <c r="B3680" s="6">
        <v>13</v>
      </c>
      <c r="C3680" s="6">
        <v>18</v>
      </c>
      <c r="D3680" s="6">
        <f t="shared" si="741"/>
        <v>36</v>
      </c>
      <c r="E3680" s="5">
        <f t="shared" si="742"/>
        <v>724.72950000000026</v>
      </c>
      <c r="F3680" s="5">
        <f t="shared" si="743"/>
        <v>537.61930749245744</v>
      </c>
      <c r="G3680" s="5">
        <f t="shared" si="744"/>
        <v>1012.9676892512279</v>
      </c>
      <c r="H3680" s="5">
        <f t="shared" si="745"/>
        <v>2275.3164967436855</v>
      </c>
      <c r="I3680" s="5">
        <f t="shared" si="746"/>
        <v>720</v>
      </c>
      <c r="J3680" s="5">
        <f t="shared" si="747"/>
        <v>1555.3164967436855</v>
      </c>
      <c r="K3680" s="2">
        <f t="shared" si="748"/>
        <v>52002.022512911208</v>
      </c>
      <c r="L3680" s="2">
        <f t="shared" si="749"/>
        <v>119822</v>
      </c>
      <c r="M3680" s="2">
        <f t="shared" si="750"/>
        <v>25960</v>
      </c>
      <c r="N3680" s="6">
        <f t="shared" si="751"/>
        <v>1</v>
      </c>
      <c r="O3680" s="2">
        <f t="shared" si="752"/>
        <v>21859.977487088792</v>
      </c>
      <c r="P3680" s="2">
        <f t="shared" si="753"/>
        <v>21859.977487088792</v>
      </c>
    </row>
    <row r="3681" spans="1:16">
      <c r="A3681" s="6">
        <v>5</v>
      </c>
      <c r="B3681" s="6">
        <v>13</v>
      </c>
      <c r="C3681" s="6">
        <v>19</v>
      </c>
      <c r="D3681" s="6">
        <f t="shared" si="741"/>
        <v>37</v>
      </c>
      <c r="E3681" s="5">
        <f t="shared" si="742"/>
        <v>724.72950000000026</v>
      </c>
      <c r="F3681" s="5">
        <f t="shared" si="743"/>
        <v>537.61930749245744</v>
      </c>
      <c r="G3681" s="5">
        <f t="shared" si="744"/>
        <v>1082.6092178872495</v>
      </c>
      <c r="H3681" s="5">
        <f t="shared" si="745"/>
        <v>2344.9580253797071</v>
      </c>
      <c r="I3681" s="5">
        <f t="shared" si="746"/>
        <v>720</v>
      </c>
      <c r="J3681" s="5">
        <f t="shared" si="747"/>
        <v>1624.9580253797071</v>
      </c>
      <c r="K3681" s="2">
        <f t="shared" si="748"/>
        <v>53211.076829508806</v>
      </c>
      <c r="L3681" s="2">
        <f t="shared" si="749"/>
        <v>122522</v>
      </c>
      <c r="M3681" s="2">
        <f t="shared" si="750"/>
        <v>26840</v>
      </c>
      <c r="N3681" s="6">
        <f t="shared" si="751"/>
        <v>1</v>
      </c>
      <c r="O3681" s="2">
        <f t="shared" si="752"/>
        <v>22470.923170491194</v>
      </c>
      <c r="P3681" s="2">
        <f t="shared" si="753"/>
        <v>22470.923170491194</v>
      </c>
    </row>
    <row r="3682" spans="1:16">
      <c r="A3682" s="6">
        <v>5</v>
      </c>
      <c r="B3682" s="6">
        <v>13</v>
      </c>
      <c r="C3682" s="6">
        <v>20</v>
      </c>
      <c r="D3682" s="6">
        <f t="shared" si="741"/>
        <v>38</v>
      </c>
      <c r="E3682" s="5">
        <f t="shared" si="742"/>
        <v>724.72950000000026</v>
      </c>
      <c r="F3682" s="5">
        <f t="shared" si="743"/>
        <v>537.61930749245744</v>
      </c>
      <c r="G3682" s="5">
        <f t="shared" si="744"/>
        <v>1153.8335085377266</v>
      </c>
      <c r="H3682" s="5">
        <f t="shared" si="745"/>
        <v>2416.1823160301842</v>
      </c>
      <c r="I3682" s="5">
        <f t="shared" si="746"/>
        <v>720</v>
      </c>
      <c r="J3682" s="5">
        <f t="shared" si="747"/>
        <v>1696.1823160301842</v>
      </c>
      <c r="K3682" s="2">
        <f t="shared" si="748"/>
        <v>54447.609653301814</v>
      </c>
      <c r="L3682" s="2">
        <f t="shared" si="749"/>
        <v>125222</v>
      </c>
      <c r="M3682" s="2">
        <f t="shared" si="750"/>
        <v>27720</v>
      </c>
      <c r="N3682" s="6">
        <f t="shared" si="751"/>
        <v>1</v>
      </c>
      <c r="O3682" s="2">
        <f t="shared" si="752"/>
        <v>23054.390346698186</v>
      </c>
      <c r="P3682" s="2">
        <f t="shared" si="753"/>
        <v>23054.390346698186</v>
      </c>
    </row>
    <row r="3683" spans="1:16">
      <c r="A3683" s="6">
        <v>5</v>
      </c>
      <c r="B3683" s="6">
        <v>13</v>
      </c>
      <c r="C3683" s="6">
        <v>21</v>
      </c>
      <c r="D3683" s="6">
        <f t="shared" si="741"/>
        <v>39</v>
      </c>
      <c r="E3683" s="5">
        <f t="shared" si="742"/>
        <v>724.72950000000026</v>
      </c>
      <c r="F3683" s="5">
        <f t="shared" si="743"/>
        <v>537.61930749245744</v>
      </c>
      <c r="G3683" s="5">
        <f t="shared" si="744"/>
        <v>1226.6692487641703</v>
      </c>
      <c r="H3683" s="5">
        <f t="shared" si="745"/>
        <v>2489.0180562566279</v>
      </c>
      <c r="I3683" s="5">
        <f t="shared" si="746"/>
        <v>720</v>
      </c>
      <c r="J3683" s="5">
        <f t="shared" si="747"/>
        <v>1769.0180562566279</v>
      </c>
      <c r="K3683" s="2">
        <f t="shared" si="748"/>
        <v>55712.119032233124</v>
      </c>
      <c r="L3683" s="2">
        <f t="shared" si="749"/>
        <v>127922</v>
      </c>
      <c r="M3683" s="2">
        <f t="shared" si="750"/>
        <v>28600</v>
      </c>
      <c r="N3683" s="6">
        <f t="shared" si="751"/>
        <v>1</v>
      </c>
      <c r="O3683" s="2">
        <f t="shared" si="752"/>
        <v>23609.880967766876</v>
      </c>
      <c r="P3683" s="2">
        <f t="shared" si="753"/>
        <v>23609.880967766876</v>
      </c>
    </row>
    <row r="3684" spans="1:16">
      <c r="A3684" s="6">
        <v>5</v>
      </c>
      <c r="B3684" s="6">
        <v>13</v>
      </c>
      <c r="C3684" s="6">
        <v>22</v>
      </c>
      <c r="D3684" s="6">
        <f t="shared" si="741"/>
        <v>40</v>
      </c>
      <c r="E3684" s="5">
        <f t="shared" si="742"/>
        <v>724.72950000000026</v>
      </c>
      <c r="F3684" s="5">
        <f t="shared" si="743"/>
        <v>537.61930749245744</v>
      </c>
      <c r="G3684" s="5">
        <f t="shared" si="744"/>
        <v>1301.1455960105666</v>
      </c>
      <c r="H3684" s="5">
        <f t="shared" si="745"/>
        <v>2563.4944035030239</v>
      </c>
      <c r="I3684" s="5">
        <f t="shared" si="746"/>
        <v>720</v>
      </c>
      <c r="J3684" s="5">
        <f t="shared" si="747"/>
        <v>1843.4944035030239</v>
      </c>
      <c r="K3684" s="2">
        <f t="shared" si="748"/>
        <v>57005.1111719275</v>
      </c>
      <c r="L3684" s="2">
        <f t="shared" si="749"/>
        <v>130622</v>
      </c>
      <c r="M3684" s="2">
        <f t="shared" si="750"/>
        <v>29480</v>
      </c>
      <c r="N3684" s="6">
        <f t="shared" si="751"/>
        <v>1</v>
      </c>
      <c r="O3684" s="2">
        <f t="shared" si="752"/>
        <v>24136.8888280725</v>
      </c>
      <c r="P3684" s="2">
        <f t="shared" si="753"/>
        <v>24136.8888280725</v>
      </c>
    </row>
    <row r="3685" spans="1:16">
      <c r="A3685" s="6">
        <v>5</v>
      </c>
      <c r="B3685" s="6">
        <v>13</v>
      </c>
      <c r="C3685" s="6">
        <v>23</v>
      </c>
      <c r="D3685" s="6">
        <f t="shared" si="741"/>
        <v>41</v>
      </c>
      <c r="E3685" s="5">
        <f t="shared" si="742"/>
        <v>724.72950000000026</v>
      </c>
      <c r="F3685" s="5">
        <f t="shared" si="743"/>
        <v>537.61930749245744</v>
      </c>
      <c r="G3685" s="5">
        <f t="shared" si="744"/>
        <v>1377.292184868003</v>
      </c>
      <c r="H3685" s="5">
        <f t="shared" si="745"/>
        <v>2639.6409923604606</v>
      </c>
      <c r="I3685" s="5">
        <f t="shared" si="746"/>
        <v>720</v>
      </c>
      <c r="J3685" s="5">
        <f t="shared" si="747"/>
        <v>1919.6409923604606</v>
      </c>
      <c r="K3685" s="2">
        <f t="shared" si="748"/>
        <v>58327.100561813553</v>
      </c>
      <c r="L3685" s="2">
        <f t="shared" si="749"/>
        <v>133322</v>
      </c>
      <c r="M3685" s="2">
        <f t="shared" si="750"/>
        <v>30360</v>
      </c>
      <c r="N3685" s="6">
        <f t="shared" si="751"/>
        <v>1</v>
      </c>
      <c r="O3685" s="2">
        <f t="shared" si="752"/>
        <v>24634.899438186447</v>
      </c>
      <c r="P3685" s="2">
        <f t="shared" si="753"/>
        <v>24634.899438186447</v>
      </c>
    </row>
    <row r="3686" spans="1:16">
      <c r="A3686" s="6">
        <v>5</v>
      </c>
      <c r="B3686" s="6">
        <v>13</v>
      </c>
      <c r="C3686" s="6">
        <v>24</v>
      </c>
      <c r="D3686" s="6">
        <f t="shared" si="741"/>
        <v>42</v>
      </c>
      <c r="E3686" s="5">
        <f t="shared" si="742"/>
        <v>724.72950000000026</v>
      </c>
      <c r="F3686" s="5">
        <f t="shared" si="743"/>
        <v>537.61930749245744</v>
      </c>
      <c r="G3686" s="5">
        <f t="shared" si="744"/>
        <v>1455.1391344474989</v>
      </c>
      <c r="H3686" s="5">
        <f t="shared" si="745"/>
        <v>2717.4879419399567</v>
      </c>
      <c r="I3686" s="5">
        <f t="shared" si="746"/>
        <v>720</v>
      </c>
      <c r="J3686" s="5">
        <f t="shared" si="747"/>
        <v>1997.4879419399567</v>
      </c>
      <c r="K3686" s="2">
        <f t="shared" si="748"/>
        <v>59678.610103124251</v>
      </c>
      <c r="L3686" s="2">
        <f t="shared" si="749"/>
        <v>136022</v>
      </c>
      <c r="M3686" s="2">
        <f t="shared" si="750"/>
        <v>31240</v>
      </c>
      <c r="N3686" s="6">
        <f t="shared" si="751"/>
        <v>1</v>
      </c>
      <c r="O3686" s="2">
        <f t="shared" si="752"/>
        <v>25103.389896875749</v>
      </c>
      <c r="P3686" s="2">
        <f t="shared" si="753"/>
        <v>25103.389896875749</v>
      </c>
    </row>
    <row r="3687" spans="1:16">
      <c r="A3687" s="6">
        <v>5</v>
      </c>
      <c r="B3687" s="6">
        <v>13</v>
      </c>
      <c r="C3687" s="6">
        <v>25</v>
      </c>
      <c r="D3687" s="6">
        <f t="shared" si="741"/>
        <v>43</v>
      </c>
      <c r="E3687" s="5">
        <f t="shared" si="742"/>
        <v>724.72950000000026</v>
      </c>
      <c r="F3687" s="5">
        <f t="shared" si="743"/>
        <v>537.61930749245744</v>
      </c>
      <c r="G3687" s="5">
        <f t="shared" si="744"/>
        <v>1534.7170558625965</v>
      </c>
      <c r="H3687" s="5">
        <f t="shared" si="745"/>
        <v>2797.0658633550538</v>
      </c>
      <c r="I3687" s="5">
        <f t="shared" si="746"/>
        <v>720</v>
      </c>
      <c r="J3687" s="5">
        <f t="shared" si="747"/>
        <v>2077.0658633550538</v>
      </c>
      <c r="K3687" s="2">
        <f t="shared" si="748"/>
        <v>61060.171238803014</v>
      </c>
      <c r="L3687" s="2">
        <f t="shared" si="749"/>
        <v>138722</v>
      </c>
      <c r="M3687" s="2">
        <f t="shared" si="750"/>
        <v>32120</v>
      </c>
      <c r="N3687" s="6">
        <f t="shared" si="751"/>
        <v>1</v>
      </c>
      <c r="O3687" s="2">
        <f t="shared" si="752"/>
        <v>25541.828761196986</v>
      </c>
      <c r="P3687" s="2">
        <f t="shared" si="753"/>
        <v>25541.828761196986</v>
      </c>
    </row>
    <row r="3688" spans="1:16">
      <c r="A3688" s="6">
        <v>5</v>
      </c>
      <c r="B3688" s="6">
        <v>13</v>
      </c>
      <c r="C3688" s="6">
        <v>26</v>
      </c>
      <c r="D3688" s="6">
        <f t="shared" si="741"/>
        <v>44</v>
      </c>
      <c r="E3688" s="5">
        <f t="shared" si="742"/>
        <v>724.72950000000026</v>
      </c>
      <c r="F3688" s="5">
        <f t="shared" si="743"/>
        <v>537.61930749245744</v>
      </c>
      <c r="G3688" s="5">
        <f t="shared" si="744"/>
        <v>1616.0570598233144</v>
      </c>
      <c r="H3688" s="5">
        <f t="shared" si="745"/>
        <v>2878.405867315772</v>
      </c>
      <c r="I3688" s="5">
        <f t="shared" si="746"/>
        <v>720</v>
      </c>
      <c r="J3688" s="5">
        <f t="shared" si="747"/>
        <v>2158.405867315772</v>
      </c>
      <c r="K3688" s="2">
        <f t="shared" si="748"/>
        <v>62472.324085343265</v>
      </c>
      <c r="L3688" s="2">
        <f t="shared" si="749"/>
        <v>141422</v>
      </c>
      <c r="M3688" s="2">
        <f t="shared" si="750"/>
        <v>33000</v>
      </c>
      <c r="N3688" s="6">
        <f t="shared" si="751"/>
        <v>1</v>
      </c>
      <c r="O3688" s="2">
        <f t="shared" si="752"/>
        <v>25949.675914656735</v>
      </c>
      <c r="P3688" s="2">
        <f t="shared" si="753"/>
        <v>25949.675914656735</v>
      </c>
    </row>
    <row r="3689" spans="1:16">
      <c r="A3689" s="6">
        <v>5</v>
      </c>
      <c r="B3689" s="6">
        <v>13</v>
      </c>
      <c r="C3689" s="6">
        <v>27</v>
      </c>
      <c r="D3689" s="6">
        <f t="shared" si="741"/>
        <v>45</v>
      </c>
      <c r="E3689" s="5">
        <f t="shared" si="742"/>
        <v>724.72950000000026</v>
      </c>
      <c r="F3689" s="5">
        <f t="shared" si="743"/>
        <v>537.61930749245744</v>
      </c>
      <c r="G3689" s="5">
        <f t="shared" si="744"/>
        <v>1699.1907643430709</v>
      </c>
      <c r="H3689" s="5">
        <f t="shared" si="745"/>
        <v>2961.5395718355285</v>
      </c>
      <c r="I3689" s="5">
        <f t="shared" si="746"/>
        <v>720</v>
      </c>
      <c r="J3689" s="5">
        <f t="shared" si="747"/>
        <v>2241.5395718355285</v>
      </c>
      <c r="K3689" s="2">
        <f t="shared" si="748"/>
        <v>63915.617566589033</v>
      </c>
      <c r="L3689" s="2">
        <f t="shared" si="749"/>
        <v>144122</v>
      </c>
      <c r="M3689" s="2">
        <f t="shared" si="750"/>
        <v>33880</v>
      </c>
      <c r="N3689" s="6">
        <f t="shared" si="751"/>
        <v>1</v>
      </c>
      <c r="O3689" s="2">
        <f t="shared" si="752"/>
        <v>26326.382433410967</v>
      </c>
      <c r="P3689" s="2">
        <f t="shared" si="753"/>
        <v>26326.382433410967</v>
      </c>
    </row>
    <row r="3690" spans="1:16">
      <c r="A3690" s="6">
        <v>5</v>
      </c>
      <c r="B3690" s="6">
        <v>13</v>
      </c>
      <c r="C3690" s="6">
        <v>28</v>
      </c>
      <c r="D3690" s="6">
        <f t="shared" si="741"/>
        <v>46</v>
      </c>
      <c r="E3690" s="5">
        <f t="shared" si="742"/>
        <v>724.72950000000026</v>
      </c>
      <c r="F3690" s="5">
        <f t="shared" si="743"/>
        <v>537.61930749245744</v>
      </c>
      <c r="G3690" s="5">
        <f t="shared" si="744"/>
        <v>1784.1503025602246</v>
      </c>
      <c r="H3690" s="5">
        <f t="shared" si="745"/>
        <v>3046.4991100526822</v>
      </c>
      <c r="I3690" s="5">
        <f t="shared" si="746"/>
        <v>720</v>
      </c>
      <c r="J3690" s="5">
        <f t="shared" si="747"/>
        <v>2326.4991100526822</v>
      </c>
      <c r="K3690" s="2">
        <f t="shared" si="748"/>
        <v>65390.609549525732</v>
      </c>
      <c r="L3690" s="2">
        <f t="shared" si="749"/>
        <v>146822</v>
      </c>
      <c r="M3690" s="2">
        <f t="shared" si="750"/>
        <v>34760</v>
      </c>
      <c r="N3690" s="6">
        <f t="shared" si="751"/>
        <v>1</v>
      </c>
      <c r="O3690" s="2">
        <f t="shared" si="752"/>
        <v>26671.390450474268</v>
      </c>
      <c r="P3690" s="2">
        <f t="shared" si="753"/>
        <v>26671.390450474268</v>
      </c>
    </row>
    <row r="3691" spans="1:16">
      <c r="A3691" s="6">
        <v>5</v>
      </c>
      <c r="B3691" s="6">
        <v>13</v>
      </c>
      <c r="C3691" s="6">
        <v>29</v>
      </c>
      <c r="D3691" s="6">
        <f t="shared" si="741"/>
        <v>47</v>
      </c>
      <c r="E3691" s="5">
        <f t="shared" si="742"/>
        <v>724.72950000000026</v>
      </c>
      <c r="F3691" s="5">
        <f t="shared" si="743"/>
        <v>537.61930749245744</v>
      </c>
      <c r="G3691" s="5">
        <f t="shared" si="744"/>
        <v>1870.9683306758782</v>
      </c>
      <c r="H3691" s="5">
        <f t="shared" si="745"/>
        <v>3133.317138168336</v>
      </c>
      <c r="I3691" s="5">
        <f t="shared" si="746"/>
        <v>720</v>
      </c>
      <c r="J3691" s="5">
        <f t="shared" si="747"/>
        <v>2413.317138168336</v>
      </c>
      <c r="K3691" s="2">
        <f t="shared" si="748"/>
        <v>66897.866982089166</v>
      </c>
      <c r="L3691" s="2">
        <f t="shared" si="749"/>
        <v>149522</v>
      </c>
      <c r="M3691" s="2">
        <f t="shared" si="750"/>
        <v>35640</v>
      </c>
      <c r="N3691" s="6">
        <f t="shared" si="751"/>
        <v>1</v>
      </c>
      <c r="O3691" s="2">
        <f t="shared" si="752"/>
        <v>26984.133017910834</v>
      </c>
      <c r="P3691" s="2">
        <f t="shared" si="753"/>
        <v>26984.133017910834</v>
      </c>
    </row>
    <row r="3692" spans="1:16">
      <c r="A3692" s="6">
        <v>5</v>
      </c>
      <c r="B3692" s="6">
        <v>13</v>
      </c>
      <c r="C3692" s="6">
        <v>30</v>
      </c>
      <c r="D3692" s="6">
        <f t="shared" si="741"/>
        <v>48</v>
      </c>
      <c r="E3692" s="5">
        <f t="shared" si="742"/>
        <v>724.72950000000026</v>
      </c>
      <c r="F3692" s="5">
        <f t="shared" si="743"/>
        <v>537.61930749245744</v>
      </c>
      <c r="G3692" s="5">
        <f t="shared" si="744"/>
        <v>1959.6780360096488</v>
      </c>
      <c r="H3692" s="5">
        <f t="shared" si="745"/>
        <v>3222.0268435021062</v>
      </c>
      <c r="I3692" s="5">
        <f t="shared" si="746"/>
        <v>720</v>
      </c>
      <c r="J3692" s="5">
        <f t="shared" si="747"/>
        <v>2502.0268435021062</v>
      </c>
      <c r="K3692" s="2">
        <f t="shared" si="748"/>
        <v>68437.966033022676</v>
      </c>
      <c r="L3692" s="2">
        <f t="shared" si="749"/>
        <v>152222</v>
      </c>
      <c r="M3692" s="2">
        <f t="shared" si="750"/>
        <v>36520</v>
      </c>
      <c r="N3692" s="6">
        <f t="shared" si="751"/>
        <v>1</v>
      </c>
      <c r="O3692" s="2">
        <f t="shared" si="752"/>
        <v>27264.033966977324</v>
      </c>
      <c r="P3692" s="2">
        <f t="shared" si="753"/>
        <v>27264.033966977324</v>
      </c>
    </row>
    <row r="3693" spans="1:16">
      <c r="A3693" s="6">
        <v>5</v>
      </c>
      <c r="B3693" s="6">
        <v>14</v>
      </c>
      <c r="C3693" s="6">
        <v>0</v>
      </c>
      <c r="D3693" s="6">
        <f t="shared" si="741"/>
        <v>19</v>
      </c>
      <c r="E3693" s="5">
        <f t="shared" si="742"/>
        <v>724.72950000000026</v>
      </c>
      <c r="F3693" s="5">
        <f t="shared" si="743"/>
        <v>593.44900480898184</v>
      </c>
      <c r="G3693" s="5">
        <f t="shared" si="744"/>
        <v>0</v>
      </c>
      <c r="H3693" s="5">
        <f t="shared" si="745"/>
        <v>1318.1785048089821</v>
      </c>
      <c r="I3693" s="5">
        <f t="shared" si="746"/>
        <v>720</v>
      </c>
      <c r="J3693" s="5">
        <f t="shared" si="747"/>
        <v>598.1785048089821</v>
      </c>
      <c r="K3693" s="2">
        <f t="shared" si="748"/>
        <v>35385.043486267052</v>
      </c>
      <c r="L3693" s="2">
        <f t="shared" si="749"/>
        <v>73316</v>
      </c>
      <c r="M3693" s="2">
        <f t="shared" si="750"/>
        <v>10560</v>
      </c>
      <c r="N3693" s="6">
        <f t="shared" si="751"/>
        <v>1</v>
      </c>
      <c r="O3693" s="2">
        <f t="shared" si="752"/>
        <v>7370.9565137329482</v>
      </c>
      <c r="P3693" s="2">
        <f t="shared" si="753"/>
        <v>7370.9565137329482</v>
      </c>
    </row>
    <row r="3694" spans="1:16">
      <c r="A3694" s="6">
        <v>5</v>
      </c>
      <c r="B3694" s="6">
        <v>14</v>
      </c>
      <c r="C3694" s="6">
        <v>1</v>
      </c>
      <c r="D3694" s="6">
        <f t="shared" si="741"/>
        <v>20</v>
      </c>
      <c r="E3694" s="5">
        <f t="shared" si="742"/>
        <v>724.72950000000026</v>
      </c>
      <c r="F3694" s="5">
        <f t="shared" si="743"/>
        <v>593.44900480898184</v>
      </c>
      <c r="G3694" s="5">
        <f t="shared" si="744"/>
        <v>45.5625</v>
      </c>
      <c r="H3694" s="5">
        <f t="shared" si="745"/>
        <v>1363.7410048089821</v>
      </c>
      <c r="I3694" s="5">
        <f t="shared" si="746"/>
        <v>720</v>
      </c>
      <c r="J3694" s="5">
        <f t="shared" si="747"/>
        <v>643.7410048089821</v>
      </c>
      <c r="K3694" s="2">
        <f t="shared" si="748"/>
        <v>36176.059111267052</v>
      </c>
      <c r="L3694" s="2">
        <f t="shared" si="749"/>
        <v>76016</v>
      </c>
      <c r="M3694" s="2">
        <f t="shared" si="750"/>
        <v>11440</v>
      </c>
      <c r="N3694" s="6">
        <f t="shared" si="751"/>
        <v>1</v>
      </c>
      <c r="O3694" s="2">
        <f t="shared" si="752"/>
        <v>8399.9408887329482</v>
      </c>
      <c r="P3694" s="2">
        <f t="shared" si="753"/>
        <v>8399.9408887329482</v>
      </c>
    </row>
    <row r="3695" spans="1:16">
      <c r="A3695" s="6">
        <v>5</v>
      </c>
      <c r="B3695" s="6">
        <v>14</v>
      </c>
      <c r="C3695" s="6">
        <v>2</v>
      </c>
      <c r="D3695" s="6">
        <f t="shared" si="741"/>
        <v>21</v>
      </c>
      <c r="E3695" s="5">
        <f t="shared" si="742"/>
        <v>724.72950000000026</v>
      </c>
      <c r="F3695" s="5">
        <f t="shared" si="743"/>
        <v>593.44900480898184</v>
      </c>
      <c r="G3695" s="5">
        <f t="shared" si="744"/>
        <v>92.264062499999994</v>
      </c>
      <c r="H3695" s="5">
        <f t="shared" si="745"/>
        <v>1410.442567308982</v>
      </c>
      <c r="I3695" s="5">
        <f t="shared" si="746"/>
        <v>720</v>
      </c>
      <c r="J3695" s="5">
        <f t="shared" si="747"/>
        <v>690.44256730898201</v>
      </c>
      <c r="K3695" s="2">
        <f t="shared" si="748"/>
        <v>36986.850126892052</v>
      </c>
      <c r="L3695" s="2">
        <f t="shared" si="749"/>
        <v>78716</v>
      </c>
      <c r="M3695" s="2">
        <f t="shared" si="750"/>
        <v>12320</v>
      </c>
      <c r="N3695" s="6">
        <f t="shared" si="751"/>
        <v>1</v>
      </c>
      <c r="O3695" s="2">
        <f t="shared" si="752"/>
        <v>9409.1498731079482</v>
      </c>
      <c r="P3695" s="2">
        <f t="shared" si="753"/>
        <v>9409.1498731079482</v>
      </c>
    </row>
    <row r="3696" spans="1:16">
      <c r="A3696" s="6">
        <v>5</v>
      </c>
      <c r="B3696" s="6">
        <v>14</v>
      </c>
      <c r="C3696" s="6">
        <v>3</v>
      </c>
      <c r="D3696" s="6">
        <f t="shared" si="741"/>
        <v>22</v>
      </c>
      <c r="E3696" s="5">
        <f t="shared" si="742"/>
        <v>724.72950000000026</v>
      </c>
      <c r="F3696" s="5">
        <f t="shared" si="743"/>
        <v>593.44900480898184</v>
      </c>
      <c r="G3696" s="5">
        <f t="shared" si="744"/>
        <v>140.12604492187498</v>
      </c>
      <c r="H3696" s="5">
        <f t="shared" si="745"/>
        <v>1458.3045497308572</v>
      </c>
      <c r="I3696" s="5">
        <f t="shared" si="746"/>
        <v>720</v>
      </c>
      <c r="J3696" s="5">
        <f t="shared" si="747"/>
        <v>738.30454973085716</v>
      </c>
      <c r="K3696" s="2">
        <f t="shared" si="748"/>
        <v>37817.787321716271</v>
      </c>
      <c r="L3696" s="2">
        <f t="shared" si="749"/>
        <v>81416</v>
      </c>
      <c r="M3696" s="2">
        <f t="shared" si="750"/>
        <v>13200</v>
      </c>
      <c r="N3696" s="6">
        <f t="shared" si="751"/>
        <v>1</v>
      </c>
      <c r="O3696" s="2">
        <f t="shared" si="752"/>
        <v>10398.212678283729</v>
      </c>
      <c r="P3696" s="2">
        <f t="shared" si="753"/>
        <v>10398.212678283729</v>
      </c>
    </row>
    <row r="3697" spans="1:16">
      <c r="A3697" s="6">
        <v>5</v>
      </c>
      <c r="B3697" s="6">
        <v>14</v>
      </c>
      <c r="C3697" s="6">
        <v>4</v>
      </c>
      <c r="D3697" s="6">
        <f t="shared" si="741"/>
        <v>23</v>
      </c>
      <c r="E3697" s="5">
        <f t="shared" si="742"/>
        <v>724.72950000000026</v>
      </c>
      <c r="F3697" s="5">
        <f t="shared" si="743"/>
        <v>593.44900480898184</v>
      </c>
      <c r="G3697" s="5">
        <f t="shared" si="744"/>
        <v>189.17016064453125</v>
      </c>
      <c r="H3697" s="5">
        <f t="shared" si="745"/>
        <v>1507.3486654535134</v>
      </c>
      <c r="I3697" s="5">
        <f t="shared" si="746"/>
        <v>720</v>
      </c>
      <c r="J3697" s="5">
        <f t="shared" si="747"/>
        <v>787.34866545351338</v>
      </c>
      <c r="K3697" s="2">
        <f t="shared" si="748"/>
        <v>38669.247664123497</v>
      </c>
      <c r="L3697" s="2">
        <f t="shared" si="749"/>
        <v>84116</v>
      </c>
      <c r="M3697" s="2">
        <f t="shared" si="750"/>
        <v>14080</v>
      </c>
      <c r="N3697" s="6">
        <f t="shared" si="751"/>
        <v>1</v>
      </c>
      <c r="O3697" s="2">
        <f t="shared" si="752"/>
        <v>11366.752335876503</v>
      </c>
      <c r="P3697" s="2">
        <f t="shared" si="753"/>
        <v>11366.752335876503</v>
      </c>
    </row>
    <row r="3698" spans="1:16">
      <c r="A3698" s="6">
        <v>5</v>
      </c>
      <c r="B3698" s="6">
        <v>14</v>
      </c>
      <c r="C3698" s="6">
        <v>5</v>
      </c>
      <c r="D3698" s="6">
        <f t="shared" si="741"/>
        <v>24</v>
      </c>
      <c r="E3698" s="5">
        <f t="shared" si="742"/>
        <v>724.72950000000026</v>
      </c>
      <c r="F3698" s="5">
        <f t="shared" si="743"/>
        <v>593.44900480898184</v>
      </c>
      <c r="G3698" s="5">
        <f t="shared" si="744"/>
        <v>239.41848456573481</v>
      </c>
      <c r="H3698" s="5">
        <f t="shared" si="745"/>
        <v>1557.5969893747169</v>
      </c>
      <c r="I3698" s="5">
        <f t="shared" si="746"/>
        <v>720</v>
      </c>
      <c r="J3698" s="5">
        <f t="shared" si="747"/>
        <v>837.59698937471694</v>
      </c>
      <c r="K3698" s="2">
        <f t="shared" si="748"/>
        <v>39541.614398866615</v>
      </c>
      <c r="L3698" s="2">
        <f t="shared" si="749"/>
        <v>86816</v>
      </c>
      <c r="M3698" s="2">
        <f t="shared" si="750"/>
        <v>14960</v>
      </c>
      <c r="N3698" s="6">
        <f t="shared" si="751"/>
        <v>1</v>
      </c>
      <c r="O3698" s="2">
        <f t="shared" si="752"/>
        <v>12314.385601133385</v>
      </c>
      <c r="P3698" s="2">
        <f t="shared" si="753"/>
        <v>12314.385601133385</v>
      </c>
    </row>
    <row r="3699" spans="1:16">
      <c r="A3699" s="6">
        <v>5</v>
      </c>
      <c r="B3699" s="6">
        <v>14</v>
      </c>
      <c r="C3699" s="6">
        <v>6</v>
      </c>
      <c r="D3699" s="6">
        <f t="shared" si="741"/>
        <v>25</v>
      </c>
      <c r="E3699" s="5">
        <f t="shared" si="742"/>
        <v>724.72950000000026</v>
      </c>
      <c r="F3699" s="5">
        <f t="shared" si="743"/>
        <v>593.44900480898184</v>
      </c>
      <c r="G3699" s="5">
        <f t="shared" si="744"/>
        <v>290.89345874736784</v>
      </c>
      <c r="H3699" s="5">
        <f t="shared" si="745"/>
        <v>1609.0719635563501</v>
      </c>
      <c r="I3699" s="5">
        <f t="shared" si="746"/>
        <v>720</v>
      </c>
      <c r="J3699" s="5">
        <f t="shared" si="747"/>
        <v>889.07196355635006</v>
      </c>
      <c r="K3699" s="2">
        <f t="shared" si="748"/>
        <v>40435.277145075524</v>
      </c>
      <c r="L3699" s="2">
        <f t="shared" si="749"/>
        <v>89516</v>
      </c>
      <c r="M3699" s="2">
        <f t="shared" si="750"/>
        <v>15840</v>
      </c>
      <c r="N3699" s="6">
        <f t="shared" si="751"/>
        <v>1</v>
      </c>
      <c r="O3699" s="2">
        <f t="shared" si="752"/>
        <v>13240.722854924476</v>
      </c>
      <c r="P3699" s="2">
        <f t="shared" si="753"/>
        <v>13240.722854924476</v>
      </c>
    </row>
    <row r="3700" spans="1:16">
      <c r="A3700" s="6">
        <v>5</v>
      </c>
      <c r="B3700" s="6">
        <v>14</v>
      </c>
      <c r="C3700" s="6">
        <v>7</v>
      </c>
      <c r="D3700" s="6">
        <f t="shared" si="741"/>
        <v>26</v>
      </c>
      <c r="E3700" s="5">
        <f t="shared" si="742"/>
        <v>724.72950000000026</v>
      </c>
      <c r="F3700" s="5">
        <f t="shared" si="743"/>
        <v>593.44900480898184</v>
      </c>
      <c r="G3700" s="5">
        <f t="shared" si="744"/>
        <v>343.61789814532818</v>
      </c>
      <c r="H3700" s="5">
        <f t="shared" si="745"/>
        <v>1661.7964029543102</v>
      </c>
      <c r="I3700" s="5">
        <f t="shared" si="746"/>
        <v>720</v>
      </c>
      <c r="J3700" s="5">
        <f t="shared" si="747"/>
        <v>941.79640295431022</v>
      </c>
      <c r="K3700" s="2">
        <f t="shared" si="748"/>
        <v>41350.631995734555</v>
      </c>
      <c r="L3700" s="2">
        <f t="shared" si="749"/>
        <v>92216</v>
      </c>
      <c r="M3700" s="2">
        <f t="shared" si="750"/>
        <v>16720</v>
      </c>
      <c r="N3700" s="6">
        <f t="shared" si="751"/>
        <v>1</v>
      </c>
      <c r="O3700" s="2">
        <f t="shared" si="752"/>
        <v>14145.368004265445</v>
      </c>
      <c r="P3700" s="2">
        <f t="shared" si="753"/>
        <v>14145.368004265445</v>
      </c>
    </row>
    <row r="3701" spans="1:16">
      <c r="A3701" s="6">
        <v>5</v>
      </c>
      <c r="B3701" s="6">
        <v>14</v>
      </c>
      <c r="C3701" s="6">
        <v>8</v>
      </c>
      <c r="D3701" s="6">
        <f t="shared" si="741"/>
        <v>27</v>
      </c>
      <c r="E3701" s="5">
        <f t="shared" si="742"/>
        <v>724.72950000000026</v>
      </c>
      <c r="F3701" s="5">
        <f t="shared" si="743"/>
        <v>593.44900480898184</v>
      </c>
      <c r="G3701" s="5">
        <f t="shared" si="744"/>
        <v>397.61499642530839</v>
      </c>
      <c r="H3701" s="5">
        <f t="shared" si="745"/>
        <v>1715.7935012342905</v>
      </c>
      <c r="I3701" s="5">
        <f t="shared" si="746"/>
        <v>720</v>
      </c>
      <c r="J3701" s="5">
        <f t="shared" si="747"/>
        <v>995.79350123429049</v>
      </c>
      <c r="K3701" s="2">
        <f t="shared" si="748"/>
        <v>42288.081618650875</v>
      </c>
      <c r="L3701" s="2">
        <f t="shared" si="749"/>
        <v>94916</v>
      </c>
      <c r="M3701" s="2">
        <f t="shared" si="750"/>
        <v>17600</v>
      </c>
      <c r="N3701" s="6">
        <f t="shared" si="751"/>
        <v>1</v>
      </c>
      <c r="O3701" s="2">
        <f t="shared" si="752"/>
        <v>15027.918381349125</v>
      </c>
      <c r="P3701" s="2">
        <f t="shared" si="753"/>
        <v>15027.918381349125</v>
      </c>
    </row>
    <row r="3702" spans="1:16">
      <c r="A3702" s="6">
        <v>5</v>
      </c>
      <c r="B3702" s="6">
        <v>14</v>
      </c>
      <c r="C3702" s="6">
        <v>9</v>
      </c>
      <c r="D3702" s="6">
        <f t="shared" si="741"/>
        <v>28</v>
      </c>
      <c r="E3702" s="5">
        <f t="shared" si="742"/>
        <v>724.72950000000026</v>
      </c>
      <c r="F3702" s="5">
        <f t="shared" si="743"/>
        <v>593.44900480898184</v>
      </c>
      <c r="G3702" s="5">
        <f t="shared" si="744"/>
        <v>452.90833186570285</v>
      </c>
      <c r="H3702" s="5">
        <f t="shared" si="745"/>
        <v>1771.0868366746849</v>
      </c>
      <c r="I3702" s="5">
        <f t="shared" si="746"/>
        <v>720</v>
      </c>
      <c r="J3702" s="5">
        <f t="shared" si="747"/>
        <v>1051.0868366746849</v>
      </c>
      <c r="K3702" s="2">
        <f t="shared" si="748"/>
        <v>43248.035358935507</v>
      </c>
      <c r="L3702" s="2">
        <f t="shared" si="749"/>
        <v>97616</v>
      </c>
      <c r="M3702" s="2">
        <f t="shared" si="750"/>
        <v>18480</v>
      </c>
      <c r="N3702" s="6">
        <f t="shared" si="751"/>
        <v>1</v>
      </c>
      <c r="O3702" s="2">
        <f t="shared" si="752"/>
        <v>15887.964641064493</v>
      </c>
      <c r="P3702" s="2">
        <f t="shared" si="753"/>
        <v>15887.964641064493</v>
      </c>
    </row>
    <row r="3703" spans="1:16">
      <c r="A3703" s="6">
        <v>5</v>
      </c>
      <c r="B3703" s="6">
        <v>14</v>
      </c>
      <c r="C3703" s="6">
        <v>10</v>
      </c>
      <c r="D3703" s="6">
        <f t="shared" si="741"/>
        <v>29</v>
      </c>
      <c r="E3703" s="5">
        <f t="shared" si="742"/>
        <v>724.72950000000026</v>
      </c>
      <c r="F3703" s="5">
        <f t="shared" si="743"/>
        <v>593.44900480898184</v>
      </c>
      <c r="G3703" s="5">
        <f t="shared" si="744"/>
        <v>509.52187334891573</v>
      </c>
      <c r="H3703" s="5">
        <f t="shared" si="745"/>
        <v>1827.7003781578978</v>
      </c>
      <c r="I3703" s="5">
        <f t="shared" si="746"/>
        <v>720</v>
      </c>
      <c r="J3703" s="5">
        <f t="shared" si="747"/>
        <v>1107.7003781578978</v>
      </c>
      <c r="K3703" s="2">
        <f t="shared" si="748"/>
        <v>44230.909343019055</v>
      </c>
      <c r="L3703" s="2">
        <f t="shared" si="749"/>
        <v>100316</v>
      </c>
      <c r="M3703" s="2">
        <f t="shared" si="750"/>
        <v>19360</v>
      </c>
      <c r="N3703" s="6">
        <f t="shared" si="751"/>
        <v>1</v>
      </c>
      <c r="O3703" s="2">
        <f t="shared" si="752"/>
        <v>16725.090656980945</v>
      </c>
      <c r="P3703" s="2">
        <f t="shared" si="753"/>
        <v>16725.090656980945</v>
      </c>
    </row>
    <row r="3704" spans="1:16">
      <c r="A3704" s="6">
        <v>5</v>
      </c>
      <c r="B3704" s="6">
        <v>14</v>
      </c>
      <c r="C3704" s="6">
        <v>11</v>
      </c>
      <c r="D3704" s="6">
        <f t="shared" si="741"/>
        <v>30</v>
      </c>
      <c r="E3704" s="5">
        <f t="shared" si="742"/>
        <v>724.72950000000026</v>
      </c>
      <c r="F3704" s="5">
        <f t="shared" si="743"/>
        <v>593.44900480898184</v>
      </c>
      <c r="G3704" s="5">
        <f t="shared" si="744"/>
        <v>567.47998644235474</v>
      </c>
      <c r="H3704" s="5">
        <f t="shared" si="745"/>
        <v>1885.6584912513367</v>
      </c>
      <c r="I3704" s="5">
        <f t="shared" si="746"/>
        <v>720</v>
      </c>
      <c r="J3704" s="5">
        <f t="shared" si="747"/>
        <v>1165.6584912513367</v>
      </c>
      <c r="K3704" s="2">
        <f t="shared" si="748"/>
        <v>45237.126584224592</v>
      </c>
      <c r="L3704" s="2">
        <f t="shared" si="749"/>
        <v>103016</v>
      </c>
      <c r="M3704" s="2">
        <f t="shared" si="750"/>
        <v>20240</v>
      </c>
      <c r="N3704" s="6">
        <f t="shared" si="751"/>
        <v>1</v>
      </c>
      <c r="O3704" s="2">
        <f t="shared" si="752"/>
        <v>17538.873415775408</v>
      </c>
      <c r="P3704" s="2">
        <f t="shared" si="753"/>
        <v>17538.873415775408</v>
      </c>
    </row>
    <row r="3705" spans="1:16">
      <c r="A3705" s="6">
        <v>5</v>
      </c>
      <c r="B3705" s="6">
        <v>14</v>
      </c>
      <c r="C3705" s="6">
        <v>12</v>
      </c>
      <c r="D3705" s="6">
        <f t="shared" si="741"/>
        <v>31</v>
      </c>
      <c r="E3705" s="5">
        <f t="shared" si="742"/>
        <v>724.72950000000026</v>
      </c>
      <c r="F3705" s="5">
        <f t="shared" si="743"/>
        <v>593.44900480898184</v>
      </c>
      <c r="G3705" s="5">
        <f t="shared" si="744"/>
        <v>626.80743957041921</v>
      </c>
      <c r="H3705" s="5">
        <f t="shared" si="745"/>
        <v>1944.9859443794012</v>
      </c>
      <c r="I3705" s="5">
        <f t="shared" si="746"/>
        <v>720</v>
      </c>
      <c r="J3705" s="5">
        <f t="shared" si="747"/>
        <v>1224.9859443794012</v>
      </c>
      <c r="K3705" s="2">
        <f t="shared" si="748"/>
        <v>46267.117089920161</v>
      </c>
      <c r="L3705" s="2">
        <f t="shared" si="749"/>
        <v>105716</v>
      </c>
      <c r="M3705" s="2">
        <f t="shared" si="750"/>
        <v>21120</v>
      </c>
      <c r="N3705" s="6">
        <f t="shared" si="751"/>
        <v>1</v>
      </c>
      <c r="O3705" s="2">
        <f t="shared" si="752"/>
        <v>18328.882910079839</v>
      </c>
      <c r="P3705" s="2">
        <f t="shared" si="753"/>
        <v>18328.882910079839</v>
      </c>
    </row>
    <row r="3706" spans="1:16">
      <c r="A3706" s="6">
        <v>5</v>
      </c>
      <c r="B3706" s="6">
        <v>14</v>
      </c>
      <c r="C3706" s="6">
        <v>13</v>
      </c>
      <c r="D3706" s="6">
        <f t="shared" si="741"/>
        <v>32</v>
      </c>
      <c r="E3706" s="5">
        <f t="shared" si="742"/>
        <v>724.72950000000026</v>
      </c>
      <c r="F3706" s="5">
        <f t="shared" si="743"/>
        <v>593.44900480898184</v>
      </c>
      <c r="G3706" s="5">
        <f t="shared" si="744"/>
        <v>687.52941027880343</v>
      </c>
      <c r="H3706" s="5">
        <f t="shared" si="745"/>
        <v>2005.7079150877855</v>
      </c>
      <c r="I3706" s="5">
        <f t="shared" si="746"/>
        <v>720</v>
      </c>
      <c r="J3706" s="5">
        <f t="shared" si="747"/>
        <v>1285.7079150877855</v>
      </c>
      <c r="K3706" s="2">
        <f t="shared" si="748"/>
        <v>47321.317970274053</v>
      </c>
      <c r="L3706" s="2">
        <f t="shared" si="749"/>
        <v>108416</v>
      </c>
      <c r="M3706" s="2">
        <f t="shared" si="750"/>
        <v>22000</v>
      </c>
      <c r="N3706" s="6">
        <f t="shared" si="751"/>
        <v>1</v>
      </c>
      <c r="O3706" s="2">
        <f t="shared" si="752"/>
        <v>19094.682029725947</v>
      </c>
      <c r="P3706" s="2">
        <f t="shared" si="753"/>
        <v>19094.682029725947</v>
      </c>
    </row>
    <row r="3707" spans="1:16">
      <c r="A3707" s="6">
        <v>5</v>
      </c>
      <c r="B3707" s="6">
        <v>14</v>
      </c>
      <c r="C3707" s="6">
        <v>14</v>
      </c>
      <c r="D3707" s="6">
        <f t="shared" si="741"/>
        <v>33</v>
      </c>
      <c r="E3707" s="5">
        <f t="shared" si="742"/>
        <v>724.72950000000026</v>
      </c>
      <c r="F3707" s="5">
        <f t="shared" si="743"/>
        <v>593.44900480898184</v>
      </c>
      <c r="G3707" s="5">
        <f t="shared" si="744"/>
        <v>749.67149159246469</v>
      </c>
      <c r="H3707" s="5">
        <f t="shared" si="745"/>
        <v>2067.8499964014468</v>
      </c>
      <c r="I3707" s="5">
        <f t="shared" si="746"/>
        <v>720</v>
      </c>
      <c r="J3707" s="5">
        <f t="shared" si="747"/>
        <v>1347.8499964014468</v>
      </c>
      <c r="K3707" s="2">
        <f t="shared" si="748"/>
        <v>48400.17354863623</v>
      </c>
      <c r="L3707" s="2">
        <f t="shared" si="749"/>
        <v>111116</v>
      </c>
      <c r="M3707" s="2">
        <f t="shared" si="750"/>
        <v>22880</v>
      </c>
      <c r="N3707" s="6">
        <f t="shared" si="751"/>
        <v>1</v>
      </c>
      <c r="O3707" s="2">
        <f t="shared" si="752"/>
        <v>19835.82645136377</v>
      </c>
      <c r="P3707" s="2">
        <f t="shared" si="753"/>
        <v>19835.82645136377</v>
      </c>
    </row>
    <row r="3708" spans="1:16">
      <c r="A3708" s="6">
        <v>5</v>
      </c>
      <c r="B3708" s="6">
        <v>14</v>
      </c>
      <c r="C3708" s="6">
        <v>15</v>
      </c>
      <c r="D3708" s="6">
        <f t="shared" si="741"/>
        <v>34</v>
      </c>
      <c r="E3708" s="5">
        <f t="shared" si="742"/>
        <v>724.72950000000026</v>
      </c>
      <c r="F3708" s="5">
        <f t="shared" si="743"/>
        <v>593.44900480898184</v>
      </c>
      <c r="G3708" s="5">
        <f t="shared" si="744"/>
        <v>813.25969846861108</v>
      </c>
      <c r="H3708" s="5">
        <f t="shared" si="745"/>
        <v>2131.4382032775929</v>
      </c>
      <c r="I3708" s="5">
        <f t="shared" si="746"/>
        <v>720</v>
      </c>
      <c r="J3708" s="5">
        <f t="shared" si="747"/>
        <v>1411.4382032775929</v>
      </c>
      <c r="K3708" s="2">
        <f t="shared" si="748"/>
        <v>49504.135473569317</v>
      </c>
      <c r="L3708" s="2">
        <f t="shared" si="749"/>
        <v>113816</v>
      </c>
      <c r="M3708" s="2">
        <f t="shared" si="750"/>
        <v>23760</v>
      </c>
      <c r="N3708" s="6">
        <f t="shared" si="751"/>
        <v>1</v>
      </c>
      <c r="O3708" s="2">
        <f t="shared" si="752"/>
        <v>20551.864526430683</v>
      </c>
      <c r="P3708" s="2">
        <f t="shared" si="753"/>
        <v>20551.864526430683</v>
      </c>
    </row>
    <row r="3709" spans="1:16">
      <c r="A3709" s="6">
        <v>5</v>
      </c>
      <c r="B3709" s="6">
        <v>14</v>
      </c>
      <c r="C3709" s="6">
        <v>16</v>
      </c>
      <c r="D3709" s="6">
        <f t="shared" si="741"/>
        <v>35</v>
      </c>
      <c r="E3709" s="5">
        <f t="shared" si="742"/>
        <v>724.72950000000026</v>
      </c>
      <c r="F3709" s="5">
        <f t="shared" si="743"/>
        <v>593.44900480898184</v>
      </c>
      <c r="G3709" s="5">
        <f t="shared" si="744"/>
        <v>878.32047434610013</v>
      </c>
      <c r="H3709" s="5">
        <f t="shared" si="745"/>
        <v>2196.4989791550825</v>
      </c>
      <c r="I3709" s="5">
        <f t="shared" si="746"/>
        <v>720</v>
      </c>
      <c r="J3709" s="5">
        <f t="shared" si="747"/>
        <v>1476.4989791550825</v>
      </c>
      <c r="K3709" s="2">
        <f t="shared" si="748"/>
        <v>50633.662832553513</v>
      </c>
      <c r="L3709" s="2">
        <f t="shared" si="749"/>
        <v>116516</v>
      </c>
      <c r="M3709" s="2">
        <f t="shared" si="750"/>
        <v>24640</v>
      </c>
      <c r="N3709" s="6">
        <f t="shared" si="751"/>
        <v>1</v>
      </c>
      <c r="O3709" s="2">
        <f t="shared" si="752"/>
        <v>21242.337167446487</v>
      </c>
      <c r="P3709" s="2">
        <f t="shared" si="753"/>
        <v>21242.337167446487</v>
      </c>
    </row>
    <row r="3710" spans="1:16">
      <c r="A3710" s="6">
        <v>5</v>
      </c>
      <c r="B3710" s="6">
        <v>14</v>
      </c>
      <c r="C3710" s="6">
        <v>17</v>
      </c>
      <c r="D3710" s="6">
        <f t="shared" si="741"/>
        <v>36</v>
      </c>
      <c r="E3710" s="5">
        <f t="shared" si="742"/>
        <v>724.72950000000026</v>
      </c>
      <c r="F3710" s="5">
        <f t="shared" si="743"/>
        <v>593.44900480898184</v>
      </c>
      <c r="G3710" s="5">
        <f t="shared" si="744"/>
        <v>944.88069779264049</v>
      </c>
      <c r="H3710" s="5">
        <f t="shared" si="745"/>
        <v>2263.0592026016225</v>
      </c>
      <c r="I3710" s="5">
        <f t="shared" si="746"/>
        <v>720</v>
      </c>
      <c r="J3710" s="5">
        <f t="shared" si="747"/>
        <v>1543.0592026016225</v>
      </c>
      <c r="K3710" s="2">
        <f t="shared" si="748"/>
        <v>51789.222267389283</v>
      </c>
      <c r="L3710" s="2">
        <f t="shared" si="749"/>
        <v>119216</v>
      </c>
      <c r="M3710" s="2">
        <f t="shared" si="750"/>
        <v>25520</v>
      </c>
      <c r="N3710" s="6">
        <f t="shared" si="751"/>
        <v>1</v>
      </c>
      <c r="O3710" s="2">
        <f t="shared" si="752"/>
        <v>21906.777732610717</v>
      </c>
      <c r="P3710" s="2">
        <f t="shared" si="753"/>
        <v>21906.777732610717</v>
      </c>
    </row>
    <row r="3711" spans="1:16">
      <c r="A3711" s="6">
        <v>5</v>
      </c>
      <c r="B3711" s="6">
        <v>14</v>
      </c>
      <c r="C3711" s="6">
        <v>18</v>
      </c>
      <c r="D3711" s="6">
        <f t="shared" si="741"/>
        <v>37</v>
      </c>
      <c r="E3711" s="5">
        <f t="shared" si="742"/>
        <v>724.72950000000026</v>
      </c>
      <c r="F3711" s="5">
        <f t="shared" si="743"/>
        <v>593.44900480898184</v>
      </c>
      <c r="G3711" s="5">
        <f t="shared" si="744"/>
        <v>1012.9676892512279</v>
      </c>
      <c r="H3711" s="5">
        <f t="shared" si="745"/>
        <v>2331.1461940602098</v>
      </c>
      <c r="I3711" s="5">
        <f t="shared" si="746"/>
        <v>720</v>
      </c>
      <c r="J3711" s="5">
        <f t="shared" si="747"/>
        <v>1611.1461940602098</v>
      </c>
      <c r="K3711" s="2">
        <f t="shared" si="748"/>
        <v>52971.288091323091</v>
      </c>
      <c r="L3711" s="2">
        <f t="shared" si="749"/>
        <v>121916</v>
      </c>
      <c r="M3711" s="2">
        <f t="shared" si="750"/>
        <v>26400</v>
      </c>
      <c r="N3711" s="6">
        <f t="shared" si="751"/>
        <v>1</v>
      </c>
      <c r="O3711" s="2">
        <f t="shared" si="752"/>
        <v>22544.711908676909</v>
      </c>
      <c r="P3711" s="2">
        <f t="shared" si="753"/>
        <v>22544.711908676909</v>
      </c>
    </row>
    <row r="3712" spans="1:16">
      <c r="A3712" s="6">
        <v>5</v>
      </c>
      <c r="B3712" s="6">
        <v>14</v>
      </c>
      <c r="C3712" s="6">
        <v>19</v>
      </c>
      <c r="D3712" s="6">
        <f t="shared" si="741"/>
        <v>38</v>
      </c>
      <c r="E3712" s="5">
        <f t="shared" si="742"/>
        <v>724.72950000000026</v>
      </c>
      <c r="F3712" s="5">
        <f t="shared" si="743"/>
        <v>593.44900480898184</v>
      </c>
      <c r="G3712" s="5">
        <f t="shared" si="744"/>
        <v>1082.6092178872495</v>
      </c>
      <c r="H3712" s="5">
        <f t="shared" si="745"/>
        <v>2400.7877226962319</v>
      </c>
      <c r="I3712" s="5">
        <f t="shared" si="746"/>
        <v>720</v>
      </c>
      <c r="J3712" s="5">
        <f t="shared" si="747"/>
        <v>1680.7877226962319</v>
      </c>
      <c r="K3712" s="2">
        <f t="shared" si="748"/>
        <v>54180.342407920689</v>
      </c>
      <c r="L3712" s="2">
        <f t="shared" si="749"/>
        <v>124616</v>
      </c>
      <c r="M3712" s="2">
        <f t="shared" si="750"/>
        <v>27280</v>
      </c>
      <c r="N3712" s="6">
        <f t="shared" si="751"/>
        <v>1</v>
      </c>
      <c r="O3712" s="2">
        <f t="shared" si="752"/>
        <v>23155.657592079311</v>
      </c>
      <c r="P3712" s="2">
        <f t="shared" si="753"/>
        <v>23155.657592079311</v>
      </c>
    </row>
    <row r="3713" spans="1:16">
      <c r="A3713" s="6">
        <v>5</v>
      </c>
      <c r="B3713" s="6">
        <v>14</v>
      </c>
      <c r="C3713" s="6">
        <v>20</v>
      </c>
      <c r="D3713" s="6">
        <f t="shared" si="741"/>
        <v>39</v>
      </c>
      <c r="E3713" s="5">
        <f t="shared" si="742"/>
        <v>724.72950000000026</v>
      </c>
      <c r="F3713" s="5">
        <f t="shared" si="743"/>
        <v>593.44900480898184</v>
      </c>
      <c r="G3713" s="5">
        <f t="shared" si="744"/>
        <v>1153.8335085377266</v>
      </c>
      <c r="H3713" s="5">
        <f t="shared" si="745"/>
        <v>2472.012013346709</v>
      </c>
      <c r="I3713" s="5">
        <f t="shared" si="746"/>
        <v>720</v>
      </c>
      <c r="J3713" s="5">
        <f t="shared" si="747"/>
        <v>1752.012013346709</v>
      </c>
      <c r="K3713" s="2">
        <f t="shared" si="748"/>
        <v>55416.875231713697</v>
      </c>
      <c r="L3713" s="2">
        <f t="shared" si="749"/>
        <v>127316</v>
      </c>
      <c r="M3713" s="2">
        <f t="shared" si="750"/>
        <v>28160</v>
      </c>
      <c r="N3713" s="6">
        <f t="shared" si="751"/>
        <v>1</v>
      </c>
      <c r="O3713" s="2">
        <f t="shared" si="752"/>
        <v>23739.124768286303</v>
      </c>
      <c r="P3713" s="2">
        <f t="shared" si="753"/>
        <v>23739.124768286303</v>
      </c>
    </row>
    <row r="3714" spans="1:16">
      <c r="A3714" s="6">
        <v>5</v>
      </c>
      <c r="B3714" s="6">
        <v>14</v>
      </c>
      <c r="C3714" s="6">
        <v>21</v>
      </c>
      <c r="D3714" s="6">
        <f t="shared" si="741"/>
        <v>40</v>
      </c>
      <c r="E3714" s="5">
        <f t="shared" si="742"/>
        <v>724.72950000000026</v>
      </c>
      <c r="F3714" s="5">
        <f t="shared" si="743"/>
        <v>593.44900480898184</v>
      </c>
      <c r="G3714" s="5">
        <f t="shared" si="744"/>
        <v>1226.6692487641703</v>
      </c>
      <c r="H3714" s="5">
        <f t="shared" si="745"/>
        <v>2544.8477535731527</v>
      </c>
      <c r="I3714" s="5">
        <f t="shared" si="746"/>
        <v>720</v>
      </c>
      <c r="J3714" s="5">
        <f t="shared" si="747"/>
        <v>1824.8477535731527</v>
      </c>
      <c r="K3714" s="2">
        <f t="shared" si="748"/>
        <v>56681.384610645007</v>
      </c>
      <c r="L3714" s="2">
        <f t="shared" si="749"/>
        <v>130016</v>
      </c>
      <c r="M3714" s="2">
        <f t="shared" si="750"/>
        <v>29040</v>
      </c>
      <c r="N3714" s="6">
        <f t="shared" si="751"/>
        <v>1</v>
      </c>
      <c r="O3714" s="2">
        <f t="shared" si="752"/>
        <v>24294.615389354993</v>
      </c>
      <c r="P3714" s="2">
        <f t="shared" si="753"/>
        <v>24294.615389354993</v>
      </c>
    </row>
    <row r="3715" spans="1:16">
      <c r="A3715" s="6">
        <v>5</v>
      </c>
      <c r="B3715" s="6">
        <v>14</v>
      </c>
      <c r="C3715" s="6">
        <v>22</v>
      </c>
      <c r="D3715" s="6">
        <f t="shared" si="741"/>
        <v>41</v>
      </c>
      <c r="E3715" s="5">
        <f t="shared" si="742"/>
        <v>724.72950000000026</v>
      </c>
      <c r="F3715" s="5">
        <f t="shared" si="743"/>
        <v>593.44900480898184</v>
      </c>
      <c r="G3715" s="5">
        <f t="shared" si="744"/>
        <v>1301.1455960105666</v>
      </c>
      <c r="H3715" s="5">
        <f t="shared" si="745"/>
        <v>2619.3241008195487</v>
      </c>
      <c r="I3715" s="5">
        <f t="shared" si="746"/>
        <v>720</v>
      </c>
      <c r="J3715" s="5">
        <f t="shared" si="747"/>
        <v>1899.3241008195487</v>
      </c>
      <c r="K3715" s="2">
        <f t="shared" si="748"/>
        <v>57974.376750339383</v>
      </c>
      <c r="L3715" s="2">
        <f t="shared" si="749"/>
        <v>132716</v>
      </c>
      <c r="M3715" s="2">
        <f t="shared" si="750"/>
        <v>29920</v>
      </c>
      <c r="N3715" s="6">
        <f t="shared" si="751"/>
        <v>1</v>
      </c>
      <c r="O3715" s="2">
        <f t="shared" si="752"/>
        <v>24821.623249660617</v>
      </c>
      <c r="P3715" s="2">
        <f t="shared" si="753"/>
        <v>24821.623249660617</v>
      </c>
    </row>
    <row r="3716" spans="1:16">
      <c r="A3716" s="6">
        <v>5</v>
      </c>
      <c r="B3716" s="6">
        <v>14</v>
      </c>
      <c r="C3716" s="6">
        <v>23</v>
      </c>
      <c r="D3716" s="6">
        <f t="shared" ref="D3716:D3779" si="754">A3716+B3716+C3716</f>
        <v>42</v>
      </c>
      <c r="E3716" s="5">
        <f t="shared" ref="E3716:E3779" si="755">IF(A3716=0,0,A3716*LABOR_HRS_WK_TOM*SEASON_WEEKS*(1+DIM_PCT_TOM)^A3716)</f>
        <v>724.72950000000026</v>
      </c>
      <c r="F3716" s="5">
        <f t="shared" ref="F3716:F3779" si="756">IF(B3716=0,0,B3716*LABOR_HRS_WK_CAR*SEASON_WEEKS*(1+DIM_PCT_CAR)^B3716)</f>
        <v>593.44900480898184</v>
      </c>
      <c r="G3716" s="5">
        <f t="shared" ref="G3716:G3779" si="757">IF(C3716=0,0,C3716*LABOR_HRS_WK_MES*SEASON_WEEKS*(1+DIM_PCT_MES)^C3716)</f>
        <v>1377.292184868003</v>
      </c>
      <c r="H3716" s="5">
        <f t="shared" ref="H3716:H3779" si="758">E3716+F3716+G3716</f>
        <v>2695.4706896769849</v>
      </c>
      <c r="I3716" s="5">
        <f t="shared" ref="I3716:I3779" si="759">MIN(H3716,FARMER_HRS)</f>
        <v>720</v>
      </c>
      <c r="J3716" s="5">
        <f t="shared" ref="J3716:J3779" si="760">MAX(0,H3716-FARMER_HRS)</f>
        <v>1975.4706896769849</v>
      </c>
      <c r="K3716" s="2">
        <f t="shared" ref="K3716:K3779" si="761">I3716*FARMER_RATE+J3716*TEMP_WORKER_RATE</f>
        <v>59296.366140225429</v>
      </c>
      <c r="L3716" s="2">
        <f t="shared" ref="L3716:L3779" si="762">A3716*PRICE_TOM+B3716*PRICE_CAR+C3716*PRICE_MES</f>
        <v>135416</v>
      </c>
      <c r="M3716" s="2">
        <f t="shared" ref="M3716:M3779" si="763">A3716*FERT_BED_TOM+B3716*FERT_BED_CAR+C3716*FERT_BED_MES</f>
        <v>30800</v>
      </c>
      <c r="N3716" s="6">
        <f t="shared" ref="N3716:N3779" si="764">IF(AND(D3716&lt;=TOTAL_BEDS,J3716&lt;=TEMP_WORKER_MAX*TEMP_WORKER_HRS),1,0)</f>
        <v>1</v>
      </c>
      <c r="O3716" s="2">
        <f t="shared" ref="O3716:O3779" si="765">L3716-M3716-K3716-FIXED_COSTS</f>
        <v>25319.633859774571</v>
      </c>
      <c r="P3716" s="2">
        <f t="shared" ref="P3716:P3779" si="766">IF(N3716=1,O3716,"")</f>
        <v>25319.633859774571</v>
      </c>
    </row>
    <row r="3717" spans="1:16">
      <c r="A3717" s="6">
        <v>5</v>
      </c>
      <c r="B3717" s="6">
        <v>14</v>
      </c>
      <c r="C3717" s="6">
        <v>24</v>
      </c>
      <c r="D3717" s="6">
        <f t="shared" si="754"/>
        <v>43</v>
      </c>
      <c r="E3717" s="5">
        <f t="shared" si="755"/>
        <v>724.72950000000026</v>
      </c>
      <c r="F3717" s="5">
        <f t="shared" si="756"/>
        <v>593.44900480898184</v>
      </c>
      <c r="G3717" s="5">
        <f t="shared" si="757"/>
        <v>1455.1391344474989</v>
      </c>
      <c r="H3717" s="5">
        <f t="shared" si="758"/>
        <v>2773.317639256481</v>
      </c>
      <c r="I3717" s="5">
        <f t="shared" si="759"/>
        <v>720</v>
      </c>
      <c r="J3717" s="5">
        <f t="shared" si="760"/>
        <v>2053.317639256481</v>
      </c>
      <c r="K3717" s="2">
        <f t="shared" si="761"/>
        <v>60647.875681536127</v>
      </c>
      <c r="L3717" s="2">
        <f t="shared" si="762"/>
        <v>138116</v>
      </c>
      <c r="M3717" s="2">
        <f t="shared" si="763"/>
        <v>31680</v>
      </c>
      <c r="N3717" s="6">
        <f t="shared" si="764"/>
        <v>1</v>
      </c>
      <c r="O3717" s="2">
        <f t="shared" si="765"/>
        <v>25788.124318463873</v>
      </c>
      <c r="P3717" s="2">
        <f t="shared" si="766"/>
        <v>25788.124318463873</v>
      </c>
    </row>
    <row r="3718" spans="1:16">
      <c r="A3718" s="6">
        <v>5</v>
      </c>
      <c r="B3718" s="6">
        <v>14</v>
      </c>
      <c r="C3718" s="6">
        <v>25</v>
      </c>
      <c r="D3718" s="6">
        <f t="shared" si="754"/>
        <v>44</v>
      </c>
      <c r="E3718" s="5">
        <f t="shared" si="755"/>
        <v>724.72950000000026</v>
      </c>
      <c r="F3718" s="5">
        <f t="shared" si="756"/>
        <v>593.44900480898184</v>
      </c>
      <c r="G3718" s="5">
        <f t="shared" si="757"/>
        <v>1534.7170558625965</v>
      </c>
      <c r="H3718" s="5">
        <f t="shared" si="758"/>
        <v>2852.8955606715786</v>
      </c>
      <c r="I3718" s="5">
        <f t="shared" si="759"/>
        <v>720</v>
      </c>
      <c r="J3718" s="5">
        <f t="shared" si="760"/>
        <v>2132.8955606715786</v>
      </c>
      <c r="K3718" s="2">
        <f t="shared" si="761"/>
        <v>62029.436817214904</v>
      </c>
      <c r="L3718" s="2">
        <f t="shared" si="762"/>
        <v>140816</v>
      </c>
      <c r="M3718" s="2">
        <f t="shared" si="763"/>
        <v>32560</v>
      </c>
      <c r="N3718" s="6">
        <f t="shared" si="764"/>
        <v>1</v>
      </c>
      <c r="O3718" s="2">
        <f t="shared" si="765"/>
        <v>26226.563182785096</v>
      </c>
      <c r="P3718" s="2">
        <f t="shared" si="766"/>
        <v>26226.563182785096</v>
      </c>
    </row>
    <row r="3719" spans="1:16">
      <c r="A3719" s="6">
        <v>5</v>
      </c>
      <c r="B3719" s="6">
        <v>14</v>
      </c>
      <c r="C3719" s="6">
        <v>26</v>
      </c>
      <c r="D3719" s="6">
        <f t="shared" si="754"/>
        <v>45</v>
      </c>
      <c r="E3719" s="5">
        <f t="shared" si="755"/>
        <v>724.72950000000026</v>
      </c>
      <c r="F3719" s="5">
        <f t="shared" si="756"/>
        <v>593.44900480898184</v>
      </c>
      <c r="G3719" s="5">
        <f t="shared" si="757"/>
        <v>1616.0570598233144</v>
      </c>
      <c r="H3719" s="5">
        <f t="shared" si="758"/>
        <v>2934.2355646322967</v>
      </c>
      <c r="I3719" s="5">
        <f t="shared" si="759"/>
        <v>720</v>
      </c>
      <c r="J3719" s="5">
        <f t="shared" si="760"/>
        <v>2214.2355646322967</v>
      </c>
      <c r="K3719" s="2">
        <f t="shared" si="761"/>
        <v>63441.589663755149</v>
      </c>
      <c r="L3719" s="2">
        <f t="shared" si="762"/>
        <v>143516</v>
      </c>
      <c r="M3719" s="2">
        <f t="shared" si="763"/>
        <v>33440</v>
      </c>
      <c r="N3719" s="6">
        <f t="shared" si="764"/>
        <v>1</v>
      </c>
      <c r="O3719" s="2">
        <f t="shared" si="765"/>
        <v>26634.410336244851</v>
      </c>
      <c r="P3719" s="2">
        <f t="shared" si="766"/>
        <v>26634.410336244851</v>
      </c>
    </row>
    <row r="3720" spans="1:16">
      <c r="A3720" s="6">
        <v>5</v>
      </c>
      <c r="B3720" s="6">
        <v>14</v>
      </c>
      <c r="C3720" s="6">
        <v>27</v>
      </c>
      <c r="D3720" s="6">
        <f t="shared" si="754"/>
        <v>46</v>
      </c>
      <c r="E3720" s="5">
        <f t="shared" si="755"/>
        <v>724.72950000000026</v>
      </c>
      <c r="F3720" s="5">
        <f t="shared" si="756"/>
        <v>593.44900480898184</v>
      </c>
      <c r="G3720" s="5">
        <f t="shared" si="757"/>
        <v>1699.1907643430709</v>
      </c>
      <c r="H3720" s="5">
        <f t="shared" si="758"/>
        <v>3017.3692691520528</v>
      </c>
      <c r="I3720" s="5">
        <f t="shared" si="759"/>
        <v>720</v>
      </c>
      <c r="J3720" s="5">
        <f t="shared" si="760"/>
        <v>2297.3692691520528</v>
      </c>
      <c r="K3720" s="2">
        <f t="shared" si="761"/>
        <v>64884.883145000917</v>
      </c>
      <c r="L3720" s="2">
        <f t="shared" si="762"/>
        <v>146216</v>
      </c>
      <c r="M3720" s="2">
        <f t="shared" si="763"/>
        <v>34320</v>
      </c>
      <c r="N3720" s="6">
        <f t="shared" si="764"/>
        <v>1</v>
      </c>
      <c r="O3720" s="2">
        <f t="shared" si="765"/>
        <v>27011.116854999083</v>
      </c>
      <c r="P3720" s="2">
        <f t="shared" si="766"/>
        <v>27011.116854999083</v>
      </c>
    </row>
    <row r="3721" spans="1:16">
      <c r="A3721" s="6">
        <v>5</v>
      </c>
      <c r="B3721" s="6">
        <v>14</v>
      </c>
      <c r="C3721" s="6">
        <v>28</v>
      </c>
      <c r="D3721" s="6">
        <f t="shared" si="754"/>
        <v>47</v>
      </c>
      <c r="E3721" s="5">
        <f t="shared" si="755"/>
        <v>724.72950000000026</v>
      </c>
      <c r="F3721" s="5">
        <f t="shared" si="756"/>
        <v>593.44900480898184</v>
      </c>
      <c r="G3721" s="5">
        <f t="shared" si="757"/>
        <v>1784.1503025602246</v>
      </c>
      <c r="H3721" s="5">
        <f t="shared" si="758"/>
        <v>3102.3288073692065</v>
      </c>
      <c r="I3721" s="5">
        <f t="shared" si="759"/>
        <v>720</v>
      </c>
      <c r="J3721" s="5">
        <f t="shared" si="760"/>
        <v>2382.3288073692065</v>
      </c>
      <c r="K3721" s="2">
        <f t="shared" si="761"/>
        <v>66359.875127937616</v>
      </c>
      <c r="L3721" s="2">
        <f t="shared" si="762"/>
        <v>148916</v>
      </c>
      <c r="M3721" s="2">
        <f t="shared" si="763"/>
        <v>35200</v>
      </c>
      <c r="N3721" s="6">
        <f t="shared" si="764"/>
        <v>1</v>
      </c>
      <c r="O3721" s="2">
        <f t="shared" si="765"/>
        <v>27356.124872062384</v>
      </c>
      <c r="P3721" s="2">
        <f t="shared" si="766"/>
        <v>27356.124872062384</v>
      </c>
    </row>
    <row r="3722" spans="1:16">
      <c r="A3722" s="6">
        <v>5</v>
      </c>
      <c r="B3722" s="6">
        <v>14</v>
      </c>
      <c r="C3722" s="6">
        <v>29</v>
      </c>
      <c r="D3722" s="6">
        <f t="shared" si="754"/>
        <v>48</v>
      </c>
      <c r="E3722" s="5">
        <f t="shared" si="755"/>
        <v>724.72950000000026</v>
      </c>
      <c r="F3722" s="5">
        <f t="shared" si="756"/>
        <v>593.44900480898184</v>
      </c>
      <c r="G3722" s="5">
        <f t="shared" si="757"/>
        <v>1870.9683306758782</v>
      </c>
      <c r="H3722" s="5">
        <f t="shared" si="758"/>
        <v>3189.1468354848603</v>
      </c>
      <c r="I3722" s="5">
        <f t="shared" si="759"/>
        <v>720</v>
      </c>
      <c r="J3722" s="5">
        <f t="shared" si="760"/>
        <v>2469.1468354848603</v>
      </c>
      <c r="K3722" s="2">
        <f t="shared" si="761"/>
        <v>67867.13256050105</v>
      </c>
      <c r="L3722" s="2">
        <f t="shared" si="762"/>
        <v>151616</v>
      </c>
      <c r="M3722" s="2">
        <f t="shared" si="763"/>
        <v>36080</v>
      </c>
      <c r="N3722" s="6">
        <f t="shared" si="764"/>
        <v>1</v>
      </c>
      <c r="O3722" s="2">
        <f t="shared" si="765"/>
        <v>27668.86743949895</v>
      </c>
      <c r="P3722" s="2">
        <f t="shared" si="766"/>
        <v>27668.86743949895</v>
      </c>
    </row>
    <row r="3723" spans="1:16">
      <c r="A3723" s="6">
        <v>5</v>
      </c>
      <c r="B3723" s="6">
        <v>14</v>
      </c>
      <c r="C3723" s="6">
        <v>30</v>
      </c>
      <c r="D3723" s="6">
        <f t="shared" si="754"/>
        <v>49</v>
      </c>
      <c r="E3723" s="5">
        <f t="shared" si="755"/>
        <v>724.72950000000026</v>
      </c>
      <c r="F3723" s="5">
        <f t="shared" si="756"/>
        <v>593.44900480898184</v>
      </c>
      <c r="G3723" s="5">
        <f t="shared" si="757"/>
        <v>1959.6780360096488</v>
      </c>
      <c r="H3723" s="5">
        <f t="shared" si="758"/>
        <v>3277.8565408186309</v>
      </c>
      <c r="I3723" s="5">
        <f t="shared" si="759"/>
        <v>720</v>
      </c>
      <c r="J3723" s="5">
        <f t="shared" si="760"/>
        <v>2557.8565408186309</v>
      </c>
      <c r="K3723" s="2">
        <f t="shared" si="761"/>
        <v>69407.231611434574</v>
      </c>
      <c r="L3723" s="2">
        <f t="shared" si="762"/>
        <v>154316</v>
      </c>
      <c r="M3723" s="2">
        <f t="shared" si="763"/>
        <v>36960</v>
      </c>
      <c r="N3723" s="6">
        <f t="shared" si="764"/>
        <v>1</v>
      </c>
      <c r="O3723" s="2">
        <f t="shared" si="765"/>
        <v>27948.768388565426</v>
      </c>
      <c r="P3723" s="2">
        <f t="shared" si="766"/>
        <v>27948.768388565426</v>
      </c>
    </row>
    <row r="3724" spans="1:16">
      <c r="A3724" s="6">
        <v>5</v>
      </c>
      <c r="B3724" s="6">
        <v>15</v>
      </c>
      <c r="C3724" s="6">
        <v>0</v>
      </c>
      <c r="D3724" s="6">
        <f t="shared" si="754"/>
        <v>20</v>
      </c>
      <c r="E3724" s="5">
        <f t="shared" si="755"/>
        <v>724.72950000000026</v>
      </c>
      <c r="F3724" s="5">
        <f t="shared" si="756"/>
        <v>651.73417492414967</v>
      </c>
      <c r="G3724" s="5">
        <f t="shared" si="757"/>
        <v>0</v>
      </c>
      <c r="H3724" s="5">
        <f t="shared" si="758"/>
        <v>1376.4636749241499</v>
      </c>
      <c r="I3724" s="5">
        <f t="shared" si="759"/>
        <v>720</v>
      </c>
      <c r="J3724" s="5">
        <f t="shared" si="760"/>
        <v>656.46367492414993</v>
      </c>
      <c r="K3724" s="2">
        <f t="shared" si="761"/>
        <v>36396.938800766489</v>
      </c>
      <c r="L3724" s="2">
        <f t="shared" si="762"/>
        <v>75410</v>
      </c>
      <c r="M3724" s="2">
        <f t="shared" si="763"/>
        <v>11000</v>
      </c>
      <c r="N3724" s="6">
        <f t="shared" si="764"/>
        <v>1</v>
      </c>
      <c r="O3724" s="2">
        <f t="shared" si="765"/>
        <v>8013.0611992335107</v>
      </c>
      <c r="P3724" s="2">
        <f t="shared" si="766"/>
        <v>8013.0611992335107</v>
      </c>
    </row>
    <row r="3725" spans="1:16">
      <c r="A3725" s="6">
        <v>5</v>
      </c>
      <c r="B3725" s="6">
        <v>15</v>
      </c>
      <c r="C3725" s="6">
        <v>1</v>
      </c>
      <c r="D3725" s="6">
        <f t="shared" si="754"/>
        <v>21</v>
      </c>
      <c r="E3725" s="5">
        <f t="shared" si="755"/>
        <v>724.72950000000026</v>
      </c>
      <c r="F3725" s="5">
        <f t="shared" si="756"/>
        <v>651.73417492414967</v>
      </c>
      <c r="G3725" s="5">
        <f t="shared" si="757"/>
        <v>45.5625</v>
      </c>
      <c r="H3725" s="5">
        <f t="shared" si="758"/>
        <v>1422.0261749241499</v>
      </c>
      <c r="I3725" s="5">
        <f t="shared" si="759"/>
        <v>720</v>
      </c>
      <c r="J3725" s="5">
        <f t="shared" si="760"/>
        <v>702.02617492414993</v>
      </c>
      <c r="K3725" s="2">
        <f t="shared" si="761"/>
        <v>37187.954425766489</v>
      </c>
      <c r="L3725" s="2">
        <f t="shared" si="762"/>
        <v>78110</v>
      </c>
      <c r="M3725" s="2">
        <f t="shared" si="763"/>
        <v>11880</v>
      </c>
      <c r="N3725" s="6">
        <f t="shared" si="764"/>
        <v>1</v>
      </c>
      <c r="O3725" s="2">
        <f t="shared" si="765"/>
        <v>9042.0455742335107</v>
      </c>
      <c r="P3725" s="2">
        <f t="shared" si="766"/>
        <v>9042.0455742335107</v>
      </c>
    </row>
    <row r="3726" spans="1:16">
      <c r="A3726" s="6">
        <v>5</v>
      </c>
      <c r="B3726" s="6">
        <v>15</v>
      </c>
      <c r="C3726" s="6">
        <v>2</v>
      </c>
      <c r="D3726" s="6">
        <f t="shared" si="754"/>
        <v>22</v>
      </c>
      <c r="E3726" s="5">
        <f t="shared" si="755"/>
        <v>724.72950000000026</v>
      </c>
      <c r="F3726" s="5">
        <f t="shared" si="756"/>
        <v>651.73417492414967</v>
      </c>
      <c r="G3726" s="5">
        <f t="shared" si="757"/>
        <v>92.264062499999994</v>
      </c>
      <c r="H3726" s="5">
        <f t="shared" si="758"/>
        <v>1468.7277374241498</v>
      </c>
      <c r="I3726" s="5">
        <f t="shared" si="759"/>
        <v>720</v>
      </c>
      <c r="J3726" s="5">
        <f t="shared" si="760"/>
        <v>748.72773742414984</v>
      </c>
      <c r="K3726" s="2">
        <f t="shared" si="761"/>
        <v>37998.745441391489</v>
      </c>
      <c r="L3726" s="2">
        <f t="shared" si="762"/>
        <v>80810</v>
      </c>
      <c r="M3726" s="2">
        <f t="shared" si="763"/>
        <v>12760</v>
      </c>
      <c r="N3726" s="6">
        <f t="shared" si="764"/>
        <v>1</v>
      </c>
      <c r="O3726" s="2">
        <f t="shared" si="765"/>
        <v>10051.254558608511</v>
      </c>
      <c r="P3726" s="2">
        <f t="shared" si="766"/>
        <v>10051.254558608511</v>
      </c>
    </row>
    <row r="3727" spans="1:16">
      <c r="A3727" s="6">
        <v>5</v>
      </c>
      <c r="B3727" s="6">
        <v>15</v>
      </c>
      <c r="C3727" s="6">
        <v>3</v>
      </c>
      <c r="D3727" s="6">
        <f t="shared" si="754"/>
        <v>23</v>
      </c>
      <c r="E3727" s="5">
        <f t="shared" si="755"/>
        <v>724.72950000000026</v>
      </c>
      <c r="F3727" s="5">
        <f t="shared" si="756"/>
        <v>651.73417492414967</v>
      </c>
      <c r="G3727" s="5">
        <f t="shared" si="757"/>
        <v>140.12604492187498</v>
      </c>
      <c r="H3727" s="5">
        <f t="shared" si="758"/>
        <v>1516.589719846025</v>
      </c>
      <c r="I3727" s="5">
        <f t="shared" si="759"/>
        <v>720</v>
      </c>
      <c r="J3727" s="5">
        <f t="shared" si="760"/>
        <v>796.58971984602499</v>
      </c>
      <c r="K3727" s="2">
        <f t="shared" si="761"/>
        <v>38829.682636215715</v>
      </c>
      <c r="L3727" s="2">
        <f t="shared" si="762"/>
        <v>83510</v>
      </c>
      <c r="M3727" s="2">
        <f t="shared" si="763"/>
        <v>13640</v>
      </c>
      <c r="N3727" s="6">
        <f t="shared" si="764"/>
        <v>1</v>
      </c>
      <c r="O3727" s="2">
        <f t="shared" si="765"/>
        <v>11040.317363784285</v>
      </c>
      <c r="P3727" s="2">
        <f t="shared" si="766"/>
        <v>11040.317363784285</v>
      </c>
    </row>
    <row r="3728" spans="1:16">
      <c r="A3728" s="6">
        <v>5</v>
      </c>
      <c r="B3728" s="6">
        <v>15</v>
      </c>
      <c r="C3728" s="6">
        <v>4</v>
      </c>
      <c r="D3728" s="6">
        <f t="shared" si="754"/>
        <v>24</v>
      </c>
      <c r="E3728" s="5">
        <f t="shared" si="755"/>
        <v>724.72950000000026</v>
      </c>
      <c r="F3728" s="5">
        <f t="shared" si="756"/>
        <v>651.73417492414967</v>
      </c>
      <c r="G3728" s="5">
        <f t="shared" si="757"/>
        <v>189.17016064453125</v>
      </c>
      <c r="H3728" s="5">
        <f t="shared" si="758"/>
        <v>1565.6338355686812</v>
      </c>
      <c r="I3728" s="5">
        <f t="shared" si="759"/>
        <v>720</v>
      </c>
      <c r="J3728" s="5">
        <f t="shared" si="760"/>
        <v>845.63383556868121</v>
      </c>
      <c r="K3728" s="2">
        <f t="shared" si="761"/>
        <v>39681.142978622935</v>
      </c>
      <c r="L3728" s="2">
        <f t="shared" si="762"/>
        <v>86210</v>
      </c>
      <c r="M3728" s="2">
        <f t="shared" si="763"/>
        <v>14520</v>
      </c>
      <c r="N3728" s="6">
        <f t="shared" si="764"/>
        <v>1</v>
      </c>
      <c r="O3728" s="2">
        <f t="shared" si="765"/>
        <v>12008.857021377065</v>
      </c>
      <c r="P3728" s="2">
        <f t="shared" si="766"/>
        <v>12008.857021377065</v>
      </c>
    </row>
    <row r="3729" spans="1:16">
      <c r="A3729" s="6">
        <v>5</v>
      </c>
      <c r="B3729" s="6">
        <v>15</v>
      </c>
      <c r="C3729" s="6">
        <v>5</v>
      </c>
      <c r="D3729" s="6">
        <f t="shared" si="754"/>
        <v>25</v>
      </c>
      <c r="E3729" s="5">
        <f t="shared" si="755"/>
        <v>724.72950000000026</v>
      </c>
      <c r="F3729" s="5">
        <f t="shared" si="756"/>
        <v>651.73417492414967</v>
      </c>
      <c r="G3729" s="5">
        <f t="shared" si="757"/>
        <v>239.41848456573481</v>
      </c>
      <c r="H3729" s="5">
        <f t="shared" si="758"/>
        <v>1615.8821594898848</v>
      </c>
      <c r="I3729" s="5">
        <f t="shared" si="759"/>
        <v>720</v>
      </c>
      <c r="J3729" s="5">
        <f t="shared" si="760"/>
        <v>895.88215948988477</v>
      </c>
      <c r="K3729" s="2">
        <f t="shared" si="761"/>
        <v>40553.509713366053</v>
      </c>
      <c r="L3729" s="2">
        <f t="shared" si="762"/>
        <v>88910</v>
      </c>
      <c r="M3729" s="2">
        <f t="shared" si="763"/>
        <v>15400</v>
      </c>
      <c r="N3729" s="6">
        <f t="shared" si="764"/>
        <v>1</v>
      </c>
      <c r="O3729" s="2">
        <f t="shared" si="765"/>
        <v>12956.490286633947</v>
      </c>
      <c r="P3729" s="2">
        <f t="shared" si="766"/>
        <v>12956.490286633947</v>
      </c>
    </row>
    <row r="3730" spans="1:16">
      <c r="A3730" s="6">
        <v>5</v>
      </c>
      <c r="B3730" s="6">
        <v>15</v>
      </c>
      <c r="C3730" s="6">
        <v>6</v>
      </c>
      <c r="D3730" s="6">
        <f t="shared" si="754"/>
        <v>26</v>
      </c>
      <c r="E3730" s="5">
        <f t="shared" si="755"/>
        <v>724.72950000000026</v>
      </c>
      <c r="F3730" s="5">
        <f t="shared" si="756"/>
        <v>651.73417492414967</v>
      </c>
      <c r="G3730" s="5">
        <f t="shared" si="757"/>
        <v>290.89345874736784</v>
      </c>
      <c r="H3730" s="5">
        <f t="shared" si="758"/>
        <v>1667.3571336715177</v>
      </c>
      <c r="I3730" s="5">
        <f t="shared" si="759"/>
        <v>720</v>
      </c>
      <c r="J3730" s="5">
        <f t="shared" si="760"/>
        <v>947.35713367151766</v>
      </c>
      <c r="K3730" s="2">
        <f t="shared" si="761"/>
        <v>41447.172459574955</v>
      </c>
      <c r="L3730" s="2">
        <f t="shared" si="762"/>
        <v>91610</v>
      </c>
      <c r="M3730" s="2">
        <f t="shared" si="763"/>
        <v>16280</v>
      </c>
      <c r="N3730" s="6">
        <f t="shared" si="764"/>
        <v>1</v>
      </c>
      <c r="O3730" s="2">
        <f t="shared" si="765"/>
        <v>13882.827540425045</v>
      </c>
      <c r="P3730" s="2">
        <f t="shared" si="766"/>
        <v>13882.827540425045</v>
      </c>
    </row>
    <row r="3731" spans="1:16">
      <c r="A3731" s="6">
        <v>5</v>
      </c>
      <c r="B3731" s="6">
        <v>15</v>
      </c>
      <c r="C3731" s="6">
        <v>7</v>
      </c>
      <c r="D3731" s="6">
        <f t="shared" si="754"/>
        <v>27</v>
      </c>
      <c r="E3731" s="5">
        <f t="shared" si="755"/>
        <v>724.72950000000026</v>
      </c>
      <c r="F3731" s="5">
        <f t="shared" si="756"/>
        <v>651.73417492414967</v>
      </c>
      <c r="G3731" s="5">
        <f t="shared" si="757"/>
        <v>343.61789814532818</v>
      </c>
      <c r="H3731" s="5">
        <f t="shared" si="758"/>
        <v>1720.0815730694781</v>
      </c>
      <c r="I3731" s="5">
        <f t="shared" si="759"/>
        <v>720</v>
      </c>
      <c r="J3731" s="5">
        <f t="shared" si="760"/>
        <v>1000.0815730694781</v>
      </c>
      <c r="K3731" s="2">
        <f t="shared" si="761"/>
        <v>42362.527310233992</v>
      </c>
      <c r="L3731" s="2">
        <f t="shared" si="762"/>
        <v>94310</v>
      </c>
      <c r="M3731" s="2">
        <f t="shared" si="763"/>
        <v>17160</v>
      </c>
      <c r="N3731" s="6">
        <f t="shared" si="764"/>
        <v>1</v>
      </c>
      <c r="O3731" s="2">
        <f t="shared" si="765"/>
        <v>14787.472689766008</v>
      </c>
      <c r="P3731" s="2">
        <f t="shared" si="766"/>
        <v>14787.472689766008</v>
      </c>
    </row>
    <row r="3732" spans="1:16">
      <c r="A3732" s="6">
        <v>5</v>
      </c>
      <c r="B3732" s="6">
        <v>15</v>
      </c>
      <c r="C3732" s="6">
        <v>8</v>
      </c>
      <c r="D3732" s="6">
        <f t="shared" si="754"/>
        <v>28</v>
      </c>
      <c r="E3732" s="5">
        <f t="shared" si="755"/>
        <v>724.72950000000026</v>
      </c>
      <c r="F3732" s="5">
        <f t="shared" si="756"/>
        <v>651.73417492414967</v>
      </c>
      <c r="G3732" s="5">
        <f t="shared" si="757"/>
        <v>397.61499642530839</v>
      </c>
      <c r="H3732" s="5">
        <f t="shared" si="758"/>
        <v>1774.0786713494583</v>
      </c>
      <c r="I3732" s="5">
        <f t="shared" si="759"/>
        <v>720</v>
      </c>
      <c r="J3732" s="5">
        <f t="shared" si="760"/>
        <v>1054.0786713494583</v>
      </c>
      <c r="K3732" s="2">
        <f t="shared" si="761"/>
        <v>43299.976933150319</v>
      </c>
      <c r="L3732" s="2">
        <f t="shared" si="762"/>
        <v>97010</v>
      </c>
      <c r="M3732" s="2">
        <f t="shared" si="763"/>
        <v>18040</v>
      </c>
      <c r="N3732" s="6">
        <f t="shared" si="764"/>
        <v>1</v>
      </c>
      <c r="O3732" s="2">
        <f t="shared" si="765"/>
        <v>15670.023066849681</v>
      </c>
      <c r="P3732" s="2">
        <f t="shared" si="766"/>
        <v>15670.023066849681</v>
      </c>
    </row>
    <row r="3733" spans="1:16">
      <c r="A3733" s="6">
        <v>5</v>
      </c>
      <c r="B3733" s="6">
        <v>15</v>
      </c>
      <c r="C3733" s="6">
        <v>9</v>
      </c>
      <c r="D3733" s="6">
        <f t="shared" si="754"/>
        <v>29</v>
      </c>
      <c r="E3733" s="5">
        <f t="shared" si="755"/>
        <v>724.72950000000026</v>
      </c>
      <c r="F3733" s="5">
        <f t="shared" si="756"/>
        <v>651.73417492414967</v>
      </c>
      <c r="G3733" s="5">
        <f t="shared" si="757"/>
        <v>452.90833186570285</v>
      </c>
      <c r="H3733" s="5">
        <f t="shared" si="758"/>
        <v>1829.3720067898528</v>
      </c>
      <c r="I3733" s="5">
        <f t="shared" si="759"/>
        <v>720</v>
      </c>
      <c r="J3733" s="5">
        <f t="shared" si="760"/>
        <v>1109.3720067898528</v>
      </c>
      <c r="K3733" s="2">
        <f t="shared" si="761"/>
        <v>44259.930673434945</v>
      </c>
      <c r="L3733" s="2">
        <f t="shared" si="762"/>
        <v>99710</v>
      </c>
      <c r="M3733" s="2">
        <f t="shared" si="763"/>
        <v>18920</v>
      </c>
      <c r="N3733" s="6">
        <f t="shared" si="764"/>
        <v>1</v>
      </c>
      <c r="O3733" s="2">
        <f t="shared" si="765"/>
        <v>16530.069326565055</v>
      </c>
      <c r="P3733" s="2">
        <f t="shared" si="766"/>
        <v>16530.069326565055</v>
      </c>
    </row>
    <row r="3734" spans="1:16">
      <c r="A3734" s="6">
        <v>5</v>
      </c>
      <c r="B3734" s="6">
        <v>15</v>
      </c>
      <c r="C3734" s="6">
        <v>10</v>
      </c>
      <c r="D3734" s="6">
        <f t="shared" si="754"/>
        <v>30</v>
      </c>
      <c r="E3734" s="5">
        <f t="shared" si="755"/>
        <v>724.72950000000026</v>
      </c>
      <c r="F3734" s="5">
        <f t="shared" si="756"/>
        <v>651.73417492414967</v>
      </c>
      <c r="G3734" s="5">
        <f t="shared" si="757"/>
        <v>509.52187334891573</v>
      </c>
      <c r="H3734" s="5">
        <f t="shared" si="758"/>
        <v>1885.9855482730657</v>
      </c>
      <c r="I3734" s="5">
        <f t="shared" si="759"/>
        <v>720</v>
      </c>
      <c r="J3734" s="5">
        <f t="shared" si="760"/>
        <v>1165.9855482730657</v>
      </c>
      <c r="K3734" s="2">
        <f t="shared" si="761"/>
        <v>45242.8046575185</v>
      </c>
      <c r="L3734" s="2">
        <f t="shared" si="762"/>
        <v>102410</v>
      </c>
      <c r="M3734" s="2">
        <f t="shared" si="763"/>
        <v>19800</v>
      </c>
      <c r="N3734" s="6">
        <f t="shared" si="764"/>
        <v>1</v>
      </c>
      <c r="O3734" s="2">
        <f t="shared" si="765"/>
        <v>17367.1953424815</v>
      </c>
      <c r="P3734" s="2">
        <f t="shared" si="766"/>
        <v>17367.1953424815</v>
      </c>
    </row>
    <row r="3735" spans="1:16">
      <c r="A3735" s="6">
        <v>5</v>
      </c>
      <c r="B3735" s="6">
        <v>15</v>
      </c>
      <c r="C3735" s="6">
        <v>11</v>
      </c>
      <c r="D3735" s="6">
        <f t="shared" si="754"/>
        <v>31</v>
      </c>
      <c r="E3735" s="5">
        <f t="shared" si="755"/>
        <v>724.72950000000026</v>
      </c>
      <c r="F3735" s="5">
        <f t="shared" si="756"/>
        <v>651.73417492414967</v>
      </c>
      <c r="G3735" s="5">
        <f t="shared" si="757"/>
        <v>567.47998644235474</v>
      </c>
      <c r="H3735" s="5">
        <f t="shared" si="758"/>
        <v>1943.9436613665048</v>
      </c>
      <c r="I3735" s="5">
        <f t="shared" si="759"/>
        <v>720</v>
      </c>
      <c r="J3735" s="5">
        <f t="shared" si="760"/>
        <v>1223.9436613665048</v>
      </c>
      <c r="K3735" s="2">
        <f t="shared" si="761"/>
        <v>46249.021898724037</v>
      </c>
      <c r="L3735" s="2">
        <f t="shared" si="762"/>
        <v>105110</v>
      </c>
      <c r="M3735" s="2">
        <f t="shared" si="763"/>
        <v>20680</v>
      </c>
      <c r="N3735" s="6">
        <f t="shared" si="764"/>
        <v>1</v>
      </c>
      <c r="O3735" s="2">
        <f t="shared" si="765"/>
        <v>18180.978101275963</v>
      </c>
      <c r="P3735" s="2">
        <f t="shared" si="766"/>
        <v>18180.978101275963</v>
      </c>
    </row>
    <row r="3736" spans="1:16">
      <c r="A3736" s="6">
        <v>5</v>
      </c>
      <c r="B3736" s="6">
        <v>15</v>
      </c>
      <c r="C3736" s="6">
        <v>12</v>
      </c>
      <c r="D3736" s="6">
        <f t="shared" si="754"/>
        <v>32</v>
      </c>
      <c r="E3736" s="5">
        <f t="shared" si="755"/>
        <v>724.72950000000026</v>
      </c>
      <c r="F3736" s="5">
        <f t="shared" si="756"/>
        <v>651.73417492414967</v>
      </c>
      <c r="G3736" s="5">
        <f t="shared" si="757"/>
        <v>626.80743957041921</v>
      </c>
      <c r="H3736" s="5">
        <f t="shared" si="758"/>
        <v>2003.2711144945692</v>
      </c>
      <c r="I3736" s="5">
        <f t="shared" si="759"/>
        <v>720</v>
      </c>
      <c r="J3736" s="5">
        <f t="shared" si="760"/>
        <v>1283.2711144945692</v>
      </c>
      <c r="K3736" s="2">
        <f t="shared" si="761"/>
        <v>47279.012404419605</v>
      </c>
      <c r="L3736" s="2">
        <f t="shared" si="762"/>
        <v>107810</v>
      </c>
      <c r="M3736" s="2">
        <f t="shared" si="763"/>
        <v>21560</v>
      </c>
      <c r="N3736" s="6">
        <f t="shared" si="764"/>
        <v>1</v>
      </c>
      <c r="O3736" s="2">
        <f t="shared" si="765"/>
        <v>18970.987595580395</v>
      </c>
      <c r="P3736" s="2">
        <f t="shared" si="766"/>
        <v>18970.987595580395</v>
      </c>
    </row>
    <row r="3737" spans="1:16">
      <c r="A3737" s="6">
        <v>5</v>
      </c>
      <c r="B3737" s="6">
        <v>15</v>
      </c>
      <c r="C3737" s="6">
        <v>13</v>
      </c>
      <c r="D3737" s="6">
        <f t="shared" si="754"/>
        <v>33</v>
      </c>
      <c r="E3737" s="5">
        <f t="shared" si="755"/>
        <v>724.72950000000026</v>
      </c>
      <c r="F3737" s="5">
        <f t="shared" si="756"/>
        <v>651.73417492414967</v>
      </c>
      <c r="G3737" s="5">
        <f t="shared" si="757"/>
        <v>687.52941027880343</v>
      </c>
      <c r="H3737" s="5">
        <f t="shared" si="758"/>
        <v>2063.9930852029534</v>
      </c>
      <c r="I3737" s="5">
        <f t="shared" si="759"/>
        <v>720</v>
      </c>
      <c r="J3737" s="5">
        <f t="shared" si="760"/>
        <v>1343.9930852029534</v>
      </c>
      <c r="K3737" s="2">
        <f t="shared" si="761"/>
        <v>48333.21328477349</v>
      </c>
      <c r="L3737" s="2">
        <f t="shared" si="762"/>
        <v>110510</v>
      </c>
      <c r="M3737" s="2">
        <f t="shared" si="763"/>
        <v>22440</v>
      </c>
      <c r="N3737" s="6">
        <f t="shared" si="764"/>
        <v>1</v>
      </c>
      <c r="O3737" s="2">
        <f t="shared" si="765"/>
        <v>19736.78671522651</v>
      </c>
      <c r="P3737" s="2">
        <f t="shared" si="766"/>
        <v>19736.78671522651</v>
      </c>
    </row>
    <row r="3738" spans="1:16">
      <c r="A3738" s="6">
        <v>5</v>
      </c>
      <c r="B3738" s="6">
        <v>15</v>
      </c>
      <c r="C3738" s="6">
        <v>14</v>
      </c>
      <c r="D3738" s="6">
        <f t="shared" si="754"/>
        <v>34</v>
      </c>
      <c r="E3738" s="5">
        <f t="shared" si="755"/>
        <v>724.72950000000026</v>
      </c>
      <c r="F3738" s="5">
        <f t="shared" si="756"/>
        <v>651.73417492414967</v>
      </c>
      <c r="G3738" s="5">
        <f t="shared" si="757"/>
        <v>749.67149159246469</v>
      </c>
      <c r="H3738" s="5">
        <f t="shared" si="758"/>
        <v>2126.1351665166148</v>
      </c>
      <c r="I3738" s="5">
        <f t="shared" si="759"/>
        <v>720</v>
      </c>
      <c r="J3738" s="5">
        <f t="shared" si="760"/>
        <v>1406.1351665166148</v>
      </c>
      <c r="K3738" s="2">
        <f t="shared" si="761"/>
        <v>49412.068863135675</v>
      </c>
      <c r="L3738" s="2">
        <f t="shared" si="762"/>
        <v>113210</v>
      </c>
      <c r="M3738" s="2">
        <f t="shared" si="763"/>
        <v>23320</v>
      </c>
      <c r="N3738" s="6">
        <f t="shared" si="764"/>
        <v>1</v>
      </c>
      <c r="O3738" s="2">
        <f t="shared" si="765"/>
        <v>20477.931136864325</v>
      </c>
      <c r="P3738" s="2">
        <f t="shared" si="766"/>
        <v>20477.931136864325</v>
      </c>
    </row>
    <row r="3739" spans="1:16">
      <c r="A3739" s="6">
        <v>5</v>
      </c>
      <c r="B3739" s="6">
        <v>15</v>
      </c>
      <c r="C3739" s="6">
        <v>15</v>
      </c>
      <c r="D3739" s="6">
        <f t="shared" si="754"/>
        <v>35</v>
      </c>
      <c r="E3739" s="5">
        <f t="shared" si="755"/>
        <v>724.72950000000026</v>
      </c>
      <c r="F3739" s="5">
        <f t="shared" si="756"/>
        <v>651.73417492414967</v>
      </c>
      <c r="G3739" s="5">
        <f t="shared" si="757"/>
        <v>813.25969846861108</v>
      </c>
      <c r="H3739" s="5">
        <f t="shared" si="758"/>
        <v>2189.723373392761</v>
      </c>
      <c r="I3739" s="5">
        <f t="shared" si="759"/>
        <v>720</v>
      </c>
      <c r="J3739" s="5">
        <f t="shared" si="760"/>
        <v>1469.723373392761</v>
      </c>
      <c r="K3739" s="2">
        <f t="shared" si="761"/>
        <v>50516.030788068761</v>
      </c>
      <c r="L3739" s="2">
        <f t="shared" si="762"/>
        <v>115910</v>
      </c>
      <c r="M3739" s="2">
        <f t="shared" si="763"/>
        <v>24200</v>
      </c>
      <c r="N3739" s="6">
        <f t="shared" si="764"/>
        <v>1</v>
      </c>
      <c r="O3739" s="2">
        <f t="shared" si="765"/>
        <v>21193.969211931239</v>
      </c>
      <c r="P3739" s="2">
        <f t="shared" si="766"/>
        <v>21193.969211931239</v>
      </c>
    </row>
    <row r="3740" spans="1:16">
      <c r="A3740" s="6">
        <v>5</v>
      </c>
      <c r="B3740" s="6">
        <v>15</v>
      </c>
      <c r="C3740" s="6">
        <v>16</v>
      </c>
      <c r="D3740" s="6">
        <f t="shared" si="754"/>
        <v>36</v>
      </c>
      <c r="E3740" s="5">
        <f t="shared" si="755"/>
        <v>724.72950000000026</v>
      </c>
      <c r="F3740" s="5">
        <f t="shared" si="756"/>
        <v>651.73417492414967</v>
      </c>
      <c r="G3740" s="5">
        <f t="shared" si="757"/>
        <v>878.32047434610013</v>
      </c>
      <c r="H3740" s="5">
        <f t="shared" si="758"/>
        <v>2254.7841492702501</v>
      </c>
      <c r="I3740" s="5">
        <f t="shared" si="759"/>
        <v>720</v>
      </c>
      <c r="J3740" s="5">
        <f t="shared" si="760"/>
        <v>1534.7841492702501</v>
      </c>
      <c r="K3740" s="2">
        <f t="shared" si="761"/>
        <v>51645.558147052951</v>
      </c>
      <c r="L3740" s="2">
        <f t="shared" si="762"/>
        <v>118610</v>
      </c>
      <c r="M3740" s="2">
        <f t="shared" si="763"/>
        <v>25080</v>
      </c>
      <c r="N3740" s="6">
        <f t="shared" si="764"/>
        <v>1</v>
      </c>
      <c r="O3740" s="2">
        <f t="shared" si="765"/>
        <v>21884.441852947049</v>
      </c>
      <c r="P3740" s="2">
        <f t="shared" si="766"/>
        <v>21884.441852947049</v>
      </c>
    </row>
    <row r="3741" spans="1:16">
      <c r="A3741" s="6">
        <v>5</v>
      </c>
      <c r="B3741" s="6">
        <v>15</v>
      </c>
      <c r="C3741" s="6">
        <v>17</v>
      </c>
      <c r="D3741" s="6">
        <f t="shared" si="754"/>
        <v>37</v>
      </c>
      <c r="E3741" s="5">
        <f t="shared" si="755"/>
        <v>724.72950000000026</v>
      </c>
      <c r="F3741" s="5">
        <f t="shared" si="756"/>
        <v>651.73417492414967</v>
      </c>
      <c r="G3741" s="5">
        <f t="shared" si="757"/>
        <v>944.88069779264049</v>
      </c>
      <c r="H3741" s="5">
        <f t="shared" si="758"/>
        <v>2321.3443727167905</v>
      </c>
      <c r="I3741" s="5">
        <f t="shared" si="759"/>
        <v>720</v>
      </c>
      <c r="J3741" s="5">
        <f t="shared" si="760"/>
        <v>1601.3443727167905</v>
      </c>
      <c r="K3741" s="2">
        <f t="shared" si="761"/>
        <v>52801.117581888728</v>
      </c>
      <c r="L3741" s="2">
        <f t="shared" si="762"/>
        <v>121310</v>
      </c>
      <c r="M3741" s="2">
        <f t="shared" si="763"/>
        <v>25960</v>
      </c>
      <c r="N3741" s="6">
        <f t="shared" si="764"/>
        <v>1</v>
      </c>
      <c r="O3741" s="2">
        <f t="shared" si="765"/>
        <v>22548.882418111272</v>
      </c>
      <c r="P3741" s="2">
        <f t="shared" si="766"/>
        <v>22548.882418111272</v>
      </c>
    </row>
    <row r="3742" spans="1:16">
      <c r="A3742" s="6">
        <v>5</v>
      </c>
      <c r="B3742" s="6">
        <v>15</v>
      </c>
      <c r="C3742" s="6">
        <v>18</v>
      </c>
      <c r="D3742" s="6">
        <f t="shared" si="754"/>
        <v>38</v>
      </c>
      <c r="E3742" s="5">
        <f t="shared" si="755"/>
        <v>724.72950000000026</v>
      </c>
      <c r="F3742" s="5">
        <f t="shared" si="756"/>
        <v>651.73417492414967</v>
      </c>
      <c r="G3742" s="5">
        <f t="shared" si="757"/>
        <v>1012.9676892512279</v>
      </c>
      <c r="H3742" s="5">
        <f t="shared" si="758"/>
        <v>2389.4313641753779</v>
      </c>
      <c r="I3742" s="5">
        <f t="shared" si="759"/>
        <v>720</v>
      </c>
      <c r="J3742" s="5">
        <f t="shared" si="760"/>
        <v>1669.4313641753779</v>
      </c>
      <c r="K3742" s="2">
        <f t="shared" si="761"/>
        <v>53983.183405822536</v>
      </c>
      <c r="L3742" s="2">
        <f t="shared" si="762"/>
        <v>124010</v>
      </c>
      <c r="M3742" s="2">
        <f t="shared" si="763"/>
        <v>26840</v>
      </c>
      <c r="N3742" s="6">
        <f t="shared" si="764"/>
        <v>1</v>
      </c>
      <c r="O3742" s="2">
        <f t="shared" si="765"/>
        <v>23186.816594177464</v>
      </c>
      <c r="P3742" s="2">
        <f t="shared" si="766"/>
        <v>23186.816594177464</v>
      </c>
    </row>
    <row r="3743" spans="1:16">
      <c r="A3743" s="6">
        <v>5</v>
      </c>
      <c r="B3743" s="6">
        <v>15</v>
      </c>
      <c r="C3743" s="6">
        <v>19</v>
      </c>
      <c r="D3743" s="6">
        <f t="shared" si="754"/>
        <v>39</v>
      </c>
      <c r="E3743" s="5">
        <f t="shared" si="755"/>
        <v>724.72950000000026</v>
      </c>
      <c r="F3743" s="5">
        <f t="shared" si="756"/>
        <v>651.73417492414967</v>
      </c>
      <c r="G3743" s="5">
        <f t="shared" si="757"/>
        <v>1082.6092178872495</v>
      </c>
      <c r="H3743" s="5">
        <f t="shared" si="758"/>
        <v>2459.0728928113995</v>
      </c>
      <c r="I3743" s="5">
        <f t="shared" si="759"/>
        <v>720</v>
      </c>
      <c r="J3743" s="5">
        <f t="shared" si="760"/>
        <v>1739.0728928113995</v>
      </c>
      <c r="K3743" s="2">
        <f t="shared" si="761"/>
        <v>55192.237722420134</v>
      </c>
      <c r="L3743" s="2">
        <f t="shared" si="762"/>
        <v>126710</v>
      </c>
      <c r="M3743" s="2">
        <f t="shared" si="763"/>
        <v>27720</v>
      </c>
      <c r="N3743" s="6">
        <f t="shared" si="764"/>
        <v>1</v>
      </c>
      <c r="O3743" s="2">
        <f t="shared" si="765"/>
        <v>23797.762277579866</v>
      </c>
      <c r="P3743" s="2">
        <f t="shared" si="766"/>
        <v>23797.762277579866</v>
      </c>
    </row>
    <row r="3744" spans="1:16">
      <c r="A3744" s="6">
        <v>5</v>
      </c>
      <c r="B3744" s="6">
        <v>15</v>
      </c>
      <c r="C3744" s="6">
        <v>20</v>
      </c>
      <c r="D3744" s="6">
        <f t="shared" si="754"/>
        <v>40</v>
      </c>
      <c r="E3744" s="5">
        <f t="shared" si="755"/>
        <v>724.72950000000026</v>
      </c>
      <c r="F3744" s="5">
        <f t="shared" si="756"/>
        <v>651.73417492414967</v>
      </c>
      <c r="G3744" s="5">
        <f t="shared" si="757"/>
        <v>1153.8335085377266</v>
      </c>
      <c r="H3744" s="5">
        <f t="shared" si="758"/>
        <v>2530.2971834618766</v>
      </c>
      <c r="I3744" s="5">
        <f t="shared" si="759"/>
        <v>720</v>
      </c>
      <c r="J3744" s="5">
        <f t="shared" si="760"/>
        <v>1810.2971834618766</v>
      </c>
      <c r="K3744" s="2">
        <f t="shared" si="761"/>
        <v>56428.770546213134</v>
      </c>
      <c r="L3744" s="2">
        <f t="shared" si="762"/>
        <v>129410</v>
      </c>
      <c r="M3744" s="2">
        <f t="shared" si="763"/>
        <v>28600</v>
      </c>
      <c r="N3744" s="6">
        <f t="shared" si="764"/>
        <v>1</v>
      </c>
      <c r="O3744" s="2">
        <f t="shared" si="765"/>
        <v>24381.229453786866</v>
      </c>
      <c r="P3744" s="2">
        <f t="shared" si="766"/>
        <v>24381.229453786866</v>
      </c>
    </row>
    <row r="3745" spans="1:16">
      <c r="A3745" s="6">
        <v>5</v>
      </c>
      <c r="B3745" s="6">
        <v>15</v>
      </c>
      <c r="C3745" s="6">
        <v>21</v>
      </c>
      <c r="D3745" s="6">
        <f t="shared" si="754"/>
        <v>41</v>
      </c>
      <c r="E3745" s="5">
        <f t="shared" si="755"/>
        <v>724.72950000000026</v>
      </c>
      <c r="F3745" s="5">
        <f t="shared" si="756"/>
        <v>651.73417492414967</v>
      </c>
      <c r="G3745" s="5">
        <f t="shared" si="757"/>
        <v>1226.6692487641703</v>
      </c>
      <c r="H3745" s="5">
        <f t="shared" si="758"/>
        <v>2603.1329236883203</v>
      </c>
      <c r="I3745" s="5">
        <f t="shared" si="759"/>
        <v>720</v>
      </c>
      <c r="J3745" s="5">
        <f t="shared" si="760"/>
        <v>1883.1329236883203</v>
      </c>
      <c r="K3745" s="2">
        <f t="shared" si="761"/>
        <v>57693.279925144452</v>
      </c>
      <c r="L3745" s="2">
        <f t="shared" si="762"/>
        <v>132110</v>
      </c>
      <c r="M3745" s="2">
        <f t="shared" si="763"/>
        <v>29480</v>
      </c>
      <c r="N3745" s="6">
        <f t="shared" si="764"/>
        <v>1</v>
      </c>
      <c r="O3745" s="2">
        <f t="shared" si="765"/>
        <v>24936.720074855548</v>
      </c>
      <c r="P3745" s="2">
        <f t="shared" si="766"/>
        <v>24936.720074855548</v>
      </c>
    </row>
    <row r="3746" spans="1:16">
      <c r="A3746" s="6">
        <v>5</v>
      </c>
      <c r="B3746" s="6">
        <v>15</v>
      </c>
      <c r="C3746" s="6">
        <v>22</v>
      </c>
      <c r="D3746" s="6">
        <f t="shared" si="754"/>
        <v>42</v>
      </c>
      <c r="E3746" s="5">
        <f t="shared" si="755"/>
        <v>724.72950000000026</v>
      </c>
      <c r="F3746" s="5">
        <f t="shared" si="756"/>
        <v>651.73417492414967</v>
      </c>
      <c r="G3746" s="5">
        <f t="shared" si="757"/>
        <v>1301.1455960105666</v>
      </c>
      <c r="H3746" s="5">
        <f t="shared" si="758"/>
        <v>2677.6092709347167</v>
      </c>
      <c r="I3746" s="5">
        <f t="shared" si="759"/>
        <v>720</v>
      </c>
      <c r="J3746" s="5">
        <f t="shared" si="760"/>
        <v>1957.6092709347167</v>
      </c>
      <c r="K3746" s="2">
        <f t="shared" si="761"/>
        <v>58986.272064838835</v>
      </c>
      <c r="L3746" s="2">
        <f t="shared" si="762"/>
        <v>134810</v>
      </c>
      <c r="M3746" s="2">
        <f t="shared" si="763"/>
        <v>30360</v>
      </c>
      <c r="N3746" s="6">
        <f t="shared" si="764"/>
        <v>1</v>
      </c>
      <c r="O3746" s="2">
        <f t="shared" si="765"/>
        <v>25463.727935161165</v>
      </c>
      <c r="P3746" s="2">
        <f t="shared" si="766"/>
        <v>25463.727935161165</v>
      </c>
    </row>
    <row r="3747" spans="1:16">
      <c r="A3747" s="6">
        <v>5</v>
      </c>
      <c r="B3747" s="6">
        <v>15</v>
      </c>
      <c r="C3747" s="6">
        <v>23</v>
      </c>
      <c r="D3747" s="6">
        <f t="shared" si="754"/>
        <v>43</v>
      </c>
      <c r="E3747" s="5">
        <f t="shared" si="755"/>
        <v>724.72950000000026</v>
      </c>
      <c r="F3747" s="5">
        <f t="shared" si="756"/>
        <v>651.73417492414967</v>
      </c>
      <c r="G3747" s="5">
        <f t="shared" si="757"/>
        <v>1377.292184868003</v>
      </c>
      <c r="H3747" s="5">
        <f t="shared" si="758"/>
        <v>2753.7558597921529</v>
      </c>
      <c r="I3747" s="5">
        <f t="shared" si="759"/>
        <v>720</v>
      </c>
      <c r="J3747" s="5">
        <f t="shared" si="760"/>
        <v>2033.7558597921529</v>
      </c>
      <c r="K3747" s="2">
        <f t="shared" si="761"/>
        <v>60308.261454724874</v>
      </c>
      <c r="L3747" s="2">
        <f t="shared" si="762"/>
        <v>137510</v>
      </c>
      <c r="M3747" s="2">
        <f t="shared" si="763"/>
        <v>31240</v>
      </c>
      <c r="N3747" s="6">
        <f t="shared" si="764"/>
        <v>1</v>
      </c>
      <c r="O3747" s="2">
        <f t="shared" si="765"/>
        <v>25961.738545275126</v>
      </c>
      <c r="P3747" s="2">
        <f t="shared" si="766"/>
        <v>25961.738545275126</v>
      </c>
    </row>
    <row r="3748" spans="1:16">
      <c r="A3748" s="6">
        <v>5</v>
      </c>
      <c r="B3748" s="6">
        <v>15</v>
      </c>
      <c r="C3748" s="6">
        <v>24</v>
      </c>
      <c r="D3748" s="6">
        <f t="shared" si="754"/>
        <v>44</v>
      </c>
      <c r="E3748" s="5">
        <f t="shared" si="755"/>
        <v>724.72950000000026</v>
      </c>
      <c r="F3748" s="5">
        <f t="shared" si="756"/>
        <v>651.73417492414967</v>
      </c>
      <c r="G3748" s="5">
        <f t="shared" si="757"/>
        <v>1455.1391344474989</v>
      </c>
      <c r="H3748" s="5">
        <f t="shared" si="758"/>
        <v>2831.6028093716486</v>
      </c>
      <c r="I3748" s="5">
        <f t="shared" si="759"/>
        <v>720</v>
      </c>
      <c r="J3748" s="5">
        <f t="shared" si="760"/>
        <v>2111.6028093716486</v>
      </c>
      <c r="K3748" s="2">
        <f t="shared" si="761"/>
        <v>61659.770996035564</v>
      </c>
      <c r="L3748" s="2">
        <f t="shared" si="762"/>
        <v>140210</v>
      </c>
      <c r="M3748" s="2">
        <f t="shared" si="763"/>
        <v>32120</v>
      </c>
      <c r="N3748" s="6">
        <f t="shared" si="764"/>
        <v>1</v>
      </c>
      <c r="O3748" s="2">
        <f t="shared" si="765"/>
        <v>26430.229003964436</v>
      </c>
      <c r="P3748" s="2">
        <f t="shared" si="766"/>
        <v>26430.229003964436</v>
      </c>
    </row>
    <row r="3749" spans="1:16">
      <c r="A3749" s="6">
        <v>5</v>
      </c>
      <c r="B3749" s="6">
        <v>15</v>
      </c>
      <c r="C3749" s="6">
        <v>25</v>
      </c>
      <c r="D3749" s="6">
        <f t="shared" si="754"/>
        <v>45</v>
      </c>
      <c r="E3749" s="5">
        <f t="shared" si="755"/>
        <v>724.72950000000026</v>
      </c>
      <c r="F3749" s="5">
        <f t="shared" si="756"/>
        <v>651.73417492414967</v>
      </c>
      <c r="G3749" s="5">
        <f t="shared" si="757"/>
        <v>1534.7170558625965</v>
      </c>
      <c r="H3749" s="5">
        <f t="shared" si="758"/>
        <v>2911.1807307867466</v>
      </c>
      <c r="I3749" s="5">
        <f t="shared" si="759"/>
        <v>720</v>
      </c>
      <c r="J3749" s="5">
        <f t="shared" si="760"/>
        <v>2191.1807307867466</v>
      </c>
      <c r="K3749" s="2">
        <f t="shared" si="761"/>
        <v>63041.332131714349</v>
      </c>
      <c r="L3749" s="2">
        <f t="shared" si="762"/>
        <v>142910</v>
      </c>
      <c r="M3749" s="2">
        <f t="shared" si="763"/>
        <v>33000</v>
      </c>
      <c r="N3749" s="6">
        <f t="shared" si="764"/>
        <v>1</v>
      </c>
      <c r="O3749" s="2">
        <f t="shared" si="765"/>
        <v>26868.667868285651</v>
      </c>
      <c r="P3749" s="2">
        <f t="shared" si="766"/>
        <v>26868.667868285651</v>
      </c>
    </row>
    <row r="3750" spans="1:16">
      <c r="A3750" s="6">
        <v>5</v>
      </c>
      <c r="B3750" s="6">
        <v>15</v>
      </c>
      <c r="C3750" s="6">
        <v>26</v>
      </c>
      <c r="D3750" s="6">
        <f t="shared" si="754"/>
        <v>46</v>
      </c>
      <c r="E3750" s="5">
        <f t="shared" si="755"/>
        <v>724.72950000000026</v>
      </c>
      <c r="F3750" s="5">
        <f t="shared" si="756"/>
        <v>651.73417492414967</v>
      </c>
      <c r="G3750" s="5">
        <f t="shared" si="757"/>
        <v>1616.0570598233144</v>
      </c>
      <c r="H3750" s="5">
        <f t="shared" si="758"/>
        <v>2992.5207347474643</v>
      </c>
      <c r="I3750" s="5">
        <f t="shared" si="759"/>
        <v>720</v>
      </c>
      <c r="J3750" s="5">
        <f t="shared" si="760"/>
        <v>2272.5207347474643</v>
      </c>
      <c r="K3750" s="2">
        <f t="shared" si="761"/>
        <v>64453.484978254586</v>
      </c>
      <c r="L3750" s="2">
        <f t="shared" si="762"/>
        <v>145610</v>
      </c>
      <c r="M3750" s="2">
        <f t="shared" si="763"/>
        <v>33880</v>
      </c>
      <c r="N3750" s="6">
        <f t="shared" si="764"/>
        <v>1</v>
      </c>
      <c r="O3750" s="2">
        <f t="shared" si="765"/>
        <v>27276.515021745414</v>
      </c>
      <c r="P3750" s="2">
        <f t="shared" si="766"/>
        <v>27276.515021745414</v>
      </c>
    </row>
    <row r="3751" spans="1:16">
      <c r="A3751" s="6">
        <v>5</v>
      </c>
      <c r="B3751" s="6">
        <v>15</v>
      </c>
      <c r="C3751" s="6">
        <v>27</v>
      </c>
      <c r="D3751" s="6">
        <f t="shared" si="754"/>
        <v>47</v>
      </c>
      <c r="E3751" s="5">
        <f t="shared" si="755"/>
        <v>724.72950000000026</v>
      </c>
      <c r="F3751" s="5">
        <f t="shared" si="756"/>
        <v>651.73417492414967</v>
      </c>
      <c r="G3751" s="5">
        <f t="shared" si="757"/>
        <v>1699.1907643430709</v>
      </c>
      <c r="H3751" s="5">
        <f t="shared" si="758"/>
        <v>3075.6544392672208</v>
      </c>
      <c r="I3751" s="5">
        <f t="shared" si="759"/>
        <v>720</v>
      </c>
      <c r="J3751" s="5">
        <f t="shared" si="760"/>
        <v>2355.6544392672208</v>
      </c>
      <c r="K3751" s="2">
        <f t="shared" si="761"/>
        <v>65896.778459500361</v>
      </c>
      <c r="L3751" s="2">
        <f t="shared" si="762"/>
        <v>148310</v>
      </c>
      <c r="M3751" s="2">
        <f t="shared" si="763"/>
        <v>34760</v>
      </c>
      <c r="N3751" s="6">
        <f t="shared" si="764"/>
        <v>1</v>
      </c>
      <c r="O3751" s="2">
        <f t="shared" si="765"/>
        <v>27653.221540499639</v>
      </c>
      <c r="P3751" s="2">
        <f t="shared" si="766"/>
        <v>27653.221540499639</v>
      </c>
    </row>
    <row r="3752" spans="1:16">
      <c r="A3752" s="6">
        <v>5</v>
      </c>
      <c r="B3752" s="6">
        <v>15</v>
      </c>
      <c r="C3752" s="6">
        <v>28</v>
      </c>
      <c r="D3752" s="6">
        <f t="shared" si="754"/>
        <v>48</v>
      </c>
      <c r="E3752" s="5">
        <f t="shared" si="755"/>
        <v>724.72950000000026</v>
      </c>
      <c r="F3752" s="5">
        <f t="shared" si="756"/>
        <v>651.73417492414967</v>
      </c>
      <c r="G3752" s="5">
        <f t="shared" si="757"/>
        <v>1784.1503025602246</v>
      </c>
      <c r="H3752" s="5">
        <f t="shared" si="758"/>
        <v>3160.6139774843746</v>
      </c>
      <c r="I3752" s="5">
        <f t="shared" si="759"/>
        <v>720</v>
      </c>
      <c r="J3752" s="5">
        <f t="shared" si="760"/>
        <v>2440.6139774843746</v>
      </c>
      <c r="K3752" s="2">
        <f t="shared" si="761"/>
        <v>67371.77044243706</v>
      </c>
      <c r="L3752" s="2">
        <f t="shared" si="762"/>
        <v>151010</v>
      </c>
      <c r="M3752" s="2">
        <f t="shared" si="763"/>
        <v>35640</v>
      </c>
      <c r="N3752" s="6">
        <f t="shared" si="764"/>
        <v>1</v>
      </c>
      <c r="O3752" s="2">
        <f t="shared" si="765"/>
        <v>27998.22955756294</v>
      </c>
      <c r="P3752" s="2">
        <f t="shared" si="766"/>
        <v>27998.22955756294</v>
      </c>
    </row>
    <row r="3753" spans="1:16">
      <c r="A3753" s="6">
        <v>5</v>
      </c>
      <c r="B3753" s="6">
        <v>15</v>
      </c>
      <c r="C3753" s="6">
        <v>29</v>
      </c>
      <c r="D3753" s="6">
        <f t="shared" si="754"/>
        <v>49</v>
      </c>
      <c r="E3753" s="5">
        <f t="shared" si="755"/>
        <v>724.72950000000026</v>
      </c>
      <c r="F3753" s="5">
        <f t="shared" si="756"/>
        <v>651.73417492414967</v>
      </c>
      <c r="G3753" s="5">
        <f t="shared" si="757"/>
        <v>1870.9683306758782</v>
      </c>
      <c r="H3753" s="5">
        <f t="shared" si="758"/>
        <v>3247.4320056000279</v>
      </c>
      <c r="I3753" s="5">
        <f t="shared" si="759"/>
        <v>720</v>
      </c>
      <c r="J3753" s="5">
        <f t="shared" si="760"/>
        <v>2527.4320056000279</v>
      </c>
      <c r="K3753" s="2">
        <f t="shared" si="761"/>
        <v>68879.02787500048</v>
      </c>
      <c r="L3753" s="2">
        <f t="shared" si="762"/>
        <v>153710</v>
      </c>
      <c r="M3753" s="2">
        <f t="shared" si="763"/>
        <v>36520</v>
      </c>
      <c r="N3753" s="6">
        <f t="shared" si="764"/>
        <v>1</v>
      </c>
      <c r="O3753" s="2">
        <f t="shared" si="765"/>
        <v>28310.97212499952</v>
      </c>
      <c r="P3753" s="2">
        <f t="shared" si="766"/>
        <v>28310.97212499952</v>
      </c>
    </row>
    <row r="3754" spans="1:16">
      <c r="A3754" s="6">
        <v>5</v>
      </c>
      <c r="B3754" s="6">
        <v>15</v>
      </c>
      <c r="C3754" s="6">
        <v>30</v>
      </c>
      <c r="D3754" s="6">
        <f t="shared" si="754"/>
        <v>50</v>
      </c>
      <c r="E3754" s="5">
        <f t="shared" si="755"/>
        <v>724.72950000000026</v>
      </c>
      <c r="F3754" s="5">
        <f t="shared" si="756"/>
        <v>651.73417492414967</v>
      </c>
      <c r="G3754" s="5">
        <f t="shared" si="757"/>
        <v>1959.6780360096488</v>
      </c>
      <c r="H3754" s="5">
        <f t="shared" si="758"/>
        <v>3336.141710933799</v>
      </c>
      <c r="I3754" s="5">
        <f t="shared" si="759"/>
        <v>720</v>
      </c>
      <c r="J3754" s="5">
        <f t="shared" si="760"/>
        <v>2616.141710933799</v>
      </c>
      <c r="K3754" s="2">
        <f t="shared" si="761"/>
        <v>70419.126925934019</v>
      </c>
      <c r="L3754" s="2">
        <f t="shared" si="762"/>
        <v>156410</v>
      </c>
      <c r="M3754" s="2">
        <f t="shared" si="763"/>
        <v>37400</v>
      </c>
      <c r="N3754" s="6">
        <f t="shared" si="764"/>
        <v>1</v>
      </c>
      <c r="O3754" s="2">
        <f t="shared" si="765"/>
        <v>28590.873074065981</v>
      </c>
      <c r="P3754" s="2">
        <f t="shared" si="766"/>
        <v>28590.873074065981</v>
      </c>
    </row>
    <row r="3755" spans="1:16">
      <c r="A3755" s="6">
        <v>5</v>
      </c>
      <c r="B3755" s="6">
        <v>16</v>
      </c>
      <c r="C3755" s="6">
        <v>0</v>
      </c>
      <c r="D3755" s="6">
        <f t="shared" si="754"/>
        <v>21</v>
      </c>
      <c r="E3755" s="5">
        <f t="shared" si="755"/>
        <v>724.72950000000026</v>
      </c>
      <c r="F3755" s="5">
        <f t="shared" si="756"/>
        <v>712.5626979170703</v>
      </c>
      <c r="G3755" s="5">
        <f t="shared" si="757"/>
        <v>0</v>
      </c>
      <c r="H3755" s="5">
        <f t="shared" si="758"/>
        <v>1437.2921979170706</v>
      </c>
      <c r="I3755" s="5">
        <f t="shared" si="759"/>
        <v>720</v>
      </c>
      <c r="J3755" s="5">
        <f t="shared" si="760"/>
        <v>717.29219791707055</v>
      </c>
      <c r="K3755" s="2">
        <f t="shared" si="761"/>
        <v>37452.989547171361</v>
      </c>
      <c r="L3755" s="2">
        <f t="shared" si="762"/>
        <v>77504</v>
      </c>
      <c r="M3755" s="2">
        <f t="shared" si="763"/>
        <v>11440</v>
      </c>
      <c r="N3755" s="6">
        <f t="shared" si="764"/>
        <v>1</v>
      </c>
      <c r="O3755" s="2">
        <f t="shared" si="765"/>
        <v>8611.0104528286392</v>
      </c>
      <c r="P3755" s="2">
        <f t="shared" si="766"/>
        <v>8611.0104528286392</v>
      </c>
    </row>
    <row r="3756" spans="1:16">
      <c r="A3756" s="6">
        <v>5</v>
      </c>
      <c r="B3756" s="6">
        <v>16</v>
      </c>
      <c r="C3756" s="6">
        <v>1</v>
      </c>
      <c r="D3756" s="6">
        <f t="shared" si="754"/>
        <v>22</v>
      </c>
      <c r="E3756" s="5">
        <f t="shared" si="755"/>
        <v>724.72950000000026</v>
      </c>
      <c r="F3756" s="5">
        <f t="shared" si="756"/>
        <v>712.5626979170703</v>
      </c>
      <c r="G3756" s="5">
        <f t="shared" si="757"/>
        <v>45.5625</v>
      </c>
      <c r="H3756" s="5">
        <f t="shared" si="758"/>
        <v>1482.8546979170706</v>
      </c>
      <c r="I3756" s="5">
        <f t="shared" si="759"/>
        <v>720</v>
      </c>
      <c r="J3756" s="5">
        <f t="shared" si="760"/>
        <v>762.85469791707055</v>
      </c>
      <c r="K3756" s="2">
        <f t="shared" si="761"/>
        <v>38244.005172171361</v>
      </c>
      <c r="L3756" s="2">
        <f t="shared" si="762"/>
        <v>80204</v>
      </c>
      <c r="M3756" s="2">
        <f t="shared" si="763"/>
        <v>12320</v>
      </c>
      <c r="N3756" s="6">
        <f t="shared" si="764"/>
        <v>1</v>
      </c>
      <c r="O3756" s="2">
        <f t="shared" si="765"/>
        <v>9639.9948278286392</v>
      </c>
      <c r="P3756" s="2">
        <f t="shared" si="766"/>
        <v>9639.9948278286392</v>
      </c>
    </row>
    <row r="3757" spans="1:16">
      <c r="A3757" s="6">
        <v>5</v>
      </c>
      <c r="B3757" s="6">
        <v>16</v>
      </c>
      <c r="C3757" s="6">
        <v>2</v>
      </c>
      <c r="D3757" s="6">
        <f t="shared" si="754"/>
        <v>23</v>
      </c>
      <c r="E3757" s="5">
        <f t="shared" si="755"/>
        <v>724.72950000000026</v>
      </c>
      <c r="F3757" s="5">
        <f t="shared" si="756"/>
        <v>712.5626979170703</v>
      </c>
      <c r="G3757" s="5">
        <f t="shared" si="757"/>
        <v>92.264062499999994</v>
      </c>
      <c r="H3757" s="5">
        <f t="shared" si="758"/>
        <v>1529.5562604170705</v>
      </c>
      <c r="I3757" s="5">
        <f t="shared" si="759"/>
        <v>720</v>
      </c>
      <c r="J3757" s="5">
        <f t="shared" si="760"/>
        <v>809.55626041707046</v>
      </c>
      <c r="K3757" s="2">
        <f t="shared" si="761"/>
        <v>39054.796187796361</v>
      </c>
      <c r="L3757" s="2">
        <f t="shared" si="762"/>
        <v>82904</v>
      </c>
      <c r="M3757" s="2">
        <f t="shared" si="763"/>
        <v>13200</v>
      </c>
      <c r="N3757" s="6">
        <f t="shared" si="764"/>
        <v>1</v>
      </c>
      <c r="O3757" s="2">
        <f t="shared" si="765"/>
        <v>10649.203812203639</v>
      </c>
      <c r="P3757" s="2">
        <f t="shared" si="766"/>
        <v>10649.203812203639</v>
      </c>
    </row>
    <row r="3758" spans="1:16">
      <c r="A3758" s="6">
        <v>5</v>
      </c>
      <c r="B3758" s="6">
        <v>16</v>
      </c>
      <c r="C3758" s="6">
        <v>3</v>
      </c>
      <c r="D3758" s="6">
        <f t="shared" si="754"/>
        <v>24</v>
      </c>
      <c r="E3758" s="5">
        <f t="shared" si="755"/>
        <v>724.72950000000026</v>
      </c>
      <c r="F3758" s="5">
        <f t="shared" si="756"/>
        <v>712.5626979170703</v>
      </c>
      <c r="G3758" s="5">
        <f t="shared" si="757"/>
        <v>140.12604492187498</v>
      </c>
      <c r="H3758" s="5">
        <f t="shared" si="758"/>
        <v>1577.4182428389456</v>
      </c>
      <c r="I3758" s="5">
        <f t="shared" si="759"/>
        <v>720</v>
      </c>
      <c r="J3758" s="5">
        <f t="shared" si="760"/>
        <v>857.41824283894562</v>
      </c>
      <c r="K3758" s="2">
        <f t="shared" si="761"/>
        <v>39885.733382620587</v>
      </c>
      <c r="L3758" s="2">
        <f t="shared" si="762"/>
        <v>85604</v>
      </c>
      <c r="M3758" s="2">
        <f t="shared" si="763"/>
        <v>14080</v>
      </c>
      <c r="N3758" s="6">
        <f t="shared" si="764"/>
        <v>1</v>
      </c>
      <c r="O3758" s="2">
        <f t="shared" si="765"/>
        <v>11638.266617379413</v>
      </c>
      <c r="P3758" s="2">
        <f t="shared" si="766"/>
        <v>11638.266617379413</v>
      </c>
    </row>
    <row r="3759" spans="1:16">
      <c r="A3759" s="6">
        <v>5</v>
      </c>
      <c r="B3759" s="6">
        <v>16</v>
      </c>
      <c r="C3759" s="6">
        <v>4</v>
      </c>
      <c r="D3759" s="6">
        <f t="shared" si="754"/>
        <v>25</v>
      </c>
      <c r="E3759" s="5">
        <f t="shared" si="755"/>
        <v>724.72950000000026</v>
      </c>
      <c r="F3759" s="5">
        <f t="shared" si="756"/>
        <v>712.5626979170703</v>
      </c>
      <c r="G3759" s="5">
        <f t="shared" si="757"/>
        <v>189.17016064453125</v>
      </c>
      <c r="H3759" s="5">
        <f t="shared" si="758"/>
        <v>1626.4623585616018</v>
      </c>
      <c r="I3759" s="5">
        <f t="shared" si="759"/>
        <v>720</v>
      </c>
      <c r="J3759" s="5">
        <f t="shared" si="760"/>
        <v>906.46235856160183</v>
      </c>
      <c r="K3759" s="2">
        <f t="shared" si="761"/>
        <v>40737.193725027813</v>
      </c>
      <c r="L3759" s="2">
        <f t="shared" si="762"/>
        <v>88304</v>
      </c>
      <c r="M3759" s="2">
        <f t="shared" si="763"/>
        <v>14960</v>
      </c>
      <c r="N3759" s="6">
        <f t="shared" si="764"/>
        <v>1</v>
      </c>
      <c r="O3759" s="2">
        <f t="shared" si="765"/>
        <v>12606.806274972187</v>
      </c>
      <c r="P3759" s="2">
        <f t="shared" si="766"/>
        <v>12606.806274972187</v>
      </c>
    </row>
    <row r="3760" spans="1:16">
      <c r="A3760" s="6">
        <v>5</v>
      </c>
      <c r="B3760" s="6">
        <v>16</v>
      </c>
      <c r="C3760" s="6">
        <v>5</v>
      </c>
      <c r="D3760" s="6">
        <f t="shared" si="754"/>
        <v>26</v>
      </c>
      <c r="E3760" s="5">
        <f t="shared" si="755"/>
        <v>724.72950000000026</v>
      </c>
      <c r="F3760" s="5">
        <f t="shared" si="756"/>
        <v>712.5626979170703</v>
      </c>
      <c r="G3760" s="5">
        <f t="shared" si="757"/>
        <v>239.41848456573481</v>
      </c>
      <c r="H3760" s="5">
        <f t="shared" si="758"/>
        <v>1676.7106824828054</v>
      </c>
      <c r="I3760" s="5">
        <f t="shared" si="759"/>
        <v>720</v>
      </c>
      <c r="J3760" s="5">
        <f t="shared" si="760"/>
        <v>956.7106824828054</v>
      </c>
      <c r="K3760" s="2">
        <f t="shared" si="761"/>
        <v>41609.560459770932</v>
      </c>
      <c r="L3760" s="2">
        <f t="shared" si="762"/>
        <v>91004</v>
      </c>
      <c r="M3760" s="2">
        <f t="shared" si="763"/>
        <v>15840</v>
      </c>
      <c r="N3760" s="6">
        <f t="shared" si="764"/>
        <v>1</v>
      </c>
      <c r="O3760" s="2">
        <f t="shared" si="765"/>
        <v>13554.439540229068</v>
      </c>
      <c r="P3760" s="2">
        <f t="shared" si="766"/>
        <v>13554.439540229068</v>
      </c>
    </row>
    <row r="3761" spans="1:16">
      <c r="A3761" s="6">
        <v>5</v>
      </c>
      <c r="B3761" s="6">
        <v>16</v>
      </c>
      <c r="C3761" s="6">
        <v>6</v>
      </c>
      <c r="D3761" s="6">
        <f t="shared" si="754"/>
        <v>27</v>
      </c>
      <c r="E3761" s="5">
        <f t="shared" si="755"/>
        <v>724.72950000000026</v>
      </c>
      <c r="F3761" s="5">
        <f t="shared" si="756"/>
        <v>712.5626979170703</v>
      </c>
      <c r="G3761" s="5">
        <f t="shared" si="757"/>
        <v>290.89345874736784</v>
      </c>
      <c r="H3761" s="5">
        <f t="shared" si="758"/>
        <v>1728.1856566644383</v>
      </c>
      <c r="I3761" s="5">
        <f t="shared" si="759"/>
        <v>720</v>
      </c>
      <c r="J3761" s="5">
        <f t="shared" si="760"/>
        <v>1008.1856566644383</v>
      </c>
      <c r="K3761" s="2">
        <f t="shared" si="761"/>
        <v>42503.223205979826</v>
      </c>
      <c r="L3761" s="2">
        <f t="shared" si="762"/>
        <v>93704</v>
      </c>
      <c r="M3761" s="2">
        <f t="shared" si="763"/>
        <v>16720</v>
      </c>
      <c r="N3761" s="6">
        <f t="shared" si="764"/>
        <v>1</v>
      </c>
      <c r="O3761" s="2">
        <f t="shared" si="765"/>
        <v>14480.776794020174</v>
      </c>
      <c r="P3761" s="2">
        <f t="shared" si="766"/>
        <v>14480.776794020174</v>
      </c>
    </row>
    <row r="3762" spans="1:16">
      <c r="A3762" s="6">
        <v>5</v>
      </c>
      <c r="B3762" s="6">
        <v>16</v>
      </c>
      <c r="C3762" s="6">
        <v>7</v>
      </c>
      <c r="D3762" s="6">
        <f t="shared" si="754"/>
        <v>28</v>
      </c>
      <c r="E3762" s="5">
        <f t="shared" si="755"/>
        <v>724.72950000000026</v>
      </c>
      <c r="F3762" s="5">
        <f t="shared" si="756"/>
        <v>712.5626979170703</v>
      </c>
      <c r="G3762" s="5">
        <f t="shared" si="757"/>
        <v>343.61789814532818</v>
      </c>
      <c r="H3762" s="5">
        <f t="shared" si="758"/>
        <v>1780.9100960623987</v>
      </c>
      <c r="I3762" s="5">
        <f t="shared" si="759"/>
        <v>720</v>
      </c>
      <c r="J3762" s="5">
        <f t="shared" si="760"/>
        <v>1060.9100960623987</v>
      </c>
      <c r="K3762" s="2">
        <f t="shared" si="761"/>
        <v>43418.578056638864</v>
      </c>
      <c r="L3762" s="2">
        <f t="shared" si="762"/>
        <v>96404</v>
      </c>
      <c r="M3762" s="2">
        <f t="shared" si="763"/>
        <v>17600</v>
      </c>
      <c r="N3762" s="6">
        <f t="shared" si="764"/>
        <v>1</v>
      </c>
      <c r="O3762" s="2">
        <f t="shared" si="765"/>
        <v>15385.421943361136</v>
      </c>
      <c r="P3762" s="2">
        <f t="shared" si="766"/>
        <v>15385.421943361136</v>
      </c>
    </row>
    <row r="3763" spans="1:16">
      <c r="A3763" s="6">
        <v>5</v>
      </c>
      <c r="B3763" s="6">
        <v>16</v>
      </c>
      <c r="C3763" s="6">
        <v>8</v>
      </c>
      <c r="D3763" s="6">
        <f t="shared" si="754"/>
        <v>29</v>
      </c>
      <c r="E3763" s="5">
        <f t="shared" si="755"/>
        <v>724.72950000000026</v>
      </c>
      <c r="F3763" s="5">
        <f t="shared" si="756"/>
        <v>712.5626979170703</v>
      </c>
      <c r="G3763" s="5">
        <f t="shared" si="757"/>
        <v>397.61499642530839</v>
      </c>
      <c r="H3763" s="5">
        <f t="shared" si="758"/>
        <v>1834.9071943423789</v>
      </c>
      <c r="I3763" s="5">
        <f t="shared" si="759"/>
        <v>720</v>
      </c>
      <c r="J3763" s="5">
        <f t="shared" si="760"/>
        <v>1114.9071943423789</v>
      </c>
      <c r="K3763" s="2">
        <f t="shared" si="761"/>
        <v>44356.027679555191</v>
      </c>
      <c r="L3763" s="2">
        <f t="shared" si="762"/>
        <v>99104</v>
      </c>
      <c r="M3763" s="2">
        <f t="shared" si="763"/>
        <v>18480</v>
      </c>
      <c r="N3763" s="6">
        <f t="shared" si="764"/>
        <v>1</v>
      </c>
      <c r="O3763" s="2">
        <f t="shared" si="765"/>
        <v>16267.972320444809</v>
      </c>
      <c r="P3763" s="2">
        <f t="shared" si="766"/>
        <v>16267.972320444809</v>
      </c>
    </row>
    <row r="3764" spans="1:16">
      <c r="A3764" s="6">
        <v>5</v>
      </c>
      <c r="B3764" s="6">
        <v>16</v>
      </c>
      <c r="C3764" s="6">
        <v>9</v>
      </c>
      <c r="D3764" s="6">
        <f t="shared" si="754"/>
        <v>30</v>
      </c>
      <c r="E3764" s="5">
        <f t="shared" si="755"/>
        <v>724.72950000000026</v>
      </c>
      <c r="F3764" s="5">
        <f t="shared" si="756"/>
        <v>712.5626979170703</v>
      </c>
      <c r="G3764" s="5">
        <f t="shared" si="757"/>
        <v>452.90833186570285</v>
      </c>
      <c r="H3764" s="5">
        <f t="shared" si="758"/>
        <v>1890.2005297827734</v>
      </c>
      <c r="I3764" s="5">
        <f t="shared" si="759"/>
        <v>720</v>
      </c>
      <c r="J3764" s="5">
        <f t="shared" si="760"/>
        <v>1170.2005297827734</v>
      </c>
      <c r="K3764" s="2">
        <f t="shared" si="761"/>
        <v>45315.981419839816</v>
      </c>
      <c r="L3764" s="2">
        <f t="shared" si="762"/>
        <v>101804</v>
      </c>
      <c r="M3764" s="2">
        <f t="shared" si="763"/>
        <v>19360</v>
      </c>
      <c r="N3764" s="6">
        <f t="shared" si="764"/>
        <v>1</v>
      </c>
      <c r="O3764" s="2">
        <f t="shared" si="765"/>
        <v>17128.018580160184</v>
      </c>
      <c r="P3764" s="2">
        <f t="shared" si="766"/>
        <v>17128.018580160184</v>
      </c>
    </row>
    <row r="3765" spans="1:16">
      <c r="A3765" s="6">
        <v>5</v>
      </c>
      <c r="B3765" s="6">
        <v>16</v>
      </c>
      <c r="C3765" s="6">
        <v>10</v>
      </c>
      <c r="D3765" s="6">
        <f t="shared" si="754"/>
        <v>31</v>
      </c>
      <c r="E3765" s="5">
        <f t="shared" si="755"/>
        <v>724.72950000000026</v>
      </c>
      <c r="F3765" s="5">
        <f t="shared" si="756"/>
        <v>712.5626979170703</v>
      </c>
      <c r="G3765" s="5">
        <f t="shared" si="757"/>
        <v>509.52187334891573</v>
      </c>
      <c r="H3765" s="5">
        <f t="shared" si="758"/>
        <v>1946.8140712659863</v>
      </c>
      <c r="I3765" s="5">
        <f t="shared" si="759"/>
        <v>720</v>
      </c>
      <c r="J3765" s="5">
        <f t="shared" si="760"/>
        <v>1226.8140712659863</v>
      </c>
      <c r="K3765" s="2">
        <f t="shared" si="761"/>
        <v>46298.855403923371</v>
      </c>
      <c r="L3765" s="2">
        <f t="shared" si="762"/>
        <v>104504</v>
      </c>
      <c r="M3765" s="2">
        <f t="shared" si="763"/>
        <v>20240</v>
      </c>
      <c r="N3765" s="6">
        <f t="shared" si="764"/>
        <v>1</v>
      </c>
      <c r="O3765" s="2">
        <f t="shared" si="765"/>
        <v>17965.144596076629</v>
      </c>
      <c r="P3765" s="2">
        <f t="shared" si="766"/>
        <v>17965.144596076629</v>
      </c>
    </row>
    <row r="3766" spans="1:16">
      <c r="A3766" s="6">
        <v>5</v>
      </c>
      <c r="B3766" s="6">
        <v>16</v>
      </c>
      <c r="C3766" s="6">
        <v>11</v>
      </c>
      <c r="D3766" s="6">
        <f t="shared" si="754"/>
        <v>32</v>
      </c>
      <c r="E3766" s="5">
        <f t="shared" si="755"/>
        <v>724.72950000000026</v>
      </c>
      <c r="F3766" s="5">
        <f t="shared" si="756"/>
        <v>712.5626979170703</v>
      </c>
      <c r="G3766" s="5">
        <f t="shared" si="757"/>
        <v>567.47998644235474</v>
      </c>
      <c r="H3766" s="5">
        <f t="shared" si="758"/>
        <v>2004.7721843594254</v>
      </c>
      <c r="I3766" s="5">
        <f t="shared" si="759"/>
        <v>720</v>
      </c>
      <c r="J3766" s="5">
        <f t="shared" si="760"/>
        <v>1284.7721843594254</v>
      </c>
      <c r="K3766" s="2">
        <f t="shared" si="761"/>
        <v>47305.072645128908</v>
      </c>
      <c r="L3766" s="2">
        <f t="shared" si="762"/>
        <v>107204</v>
      </c>
      <c r="M3766" s="2">
        <f t="shared" si="763"/>
        <v>21120</v>
      </c>
      <c r="N3766" s="6">
        <f t="shared" si="764"/>
        <v>1</v>
      </c>
      <c r="O3766" s="2">
        <f t="shared" si="765"/>
        <v>18778.927354871092</v>
      </c>
      <c r="P3766" s="2">
        <f t="shared" si="766"/>
        <v>18778.927354871092</v>
      </c>
    </row>
    <row r="3767" spans="1:16">
      <c r="A3767" s="6">
        <v>5</v>
      </c>
      <c r="B3767" s="6">
        <v>16</v>
      </c>
      <c r="C3767" s="6">
        <v>12</v>
      </c>
      <c r="D3767" s="6">
        <f t="shared" si="754"/>
        <v>33</v>
      </c>
      <c r="E3767" s="5">
        <f t="shared" si="755"/>
        <v>724.72950000000026</v>
      </c>
      <c r="F3767" s="5">
        <f t="shared" si="756"/>
        <v>712.5626979170703</v>
      </c>
      <c r="G3767" s="5">
        <f t="shared" si="757"/>
        <v>626.80743957041921</v>
      </c>
      <c r="H3767" s="5">
        <f t="shared" si="758"/>
        <v>2064.0996374874899</v>
      </c>
      <c r="I3767" s="5">
        <f t="shared" si="759"/>
        <v>720</v>
      </c>
      <c r="J3767" s="5">
        <f t="shared" si="760"/>
        <v>1344.0996374874899</v>
      </c>
      <c r="K3767" s="2">
        <f t="shared" si="761"/>
        <v>48335.063150824477</v>
      </c>
      <c r="L3767" s="2">
        <f t="shared" si="762"/>
        <v>109904</v>
      </c>
      <c r="M3767" s="2">
        <f t="shared" si="763"/>
        <v>22000</v>
      </c>
      <c r="N3767" s="6">
        <f t="shared" si="764"/>
        <v>1</v>
      </c>
      <c r="O3767" s="2">
        <f t="shared" si="765"/>
        <v>19568.936849175523</v>
      </c>
      <c r="P3767" s="2">
        <f t="shared" si="766"/>
        <v>19568.936849175523</v>
      </c>
    </row>
    <row r="3768" spans="1:16">
      <c r="A3768" s="6">
        <v>5</v>
      </c>
      <c r="B3768" s="6">
        <v>16</v>
      </c>
      <c r="C3768" s="6">
        <v>13</v>
      </c>
      <c r="D3768" s="6">
        <f t="shared" si="754"/>
        <v>34</v>
      </c>
      <c r="E3768" s="5">
        <f t="shared" si="755"/>
        <v>724.72950000000026</v>
      </c>
      <c r="F3768" s="5">
        <f t="shared" si="756"/>
        <v>712.5626979170703</v>
      </c>
      <c r="G3768" s="5">
        <f t="shared" si="757"/>
        <v>687.52941027880343</v>
      </c>
      <c r="H3768" s="5">
        <f t="shared" si="758"/>
        <v>2124.821608195874</v>
      </c>
      <c r="I3768" s="5">
        <f t="shared" si="759"/>
        <v>720</v>
      </c>
      <c r="J3768" s="5">
        <f t="shared" si="760"/>
        <v>1404.821608195874</v>
      </c>
      <c r="K3768" s="2">
        <f t="shared" si="761"/>
        <v>49389.264031178369</v>
      </c>
      <c r="L3768" s="2">
        <f t="shared" si="762"/>
        <v>112604</v>
      </c>
      <c r="M3768" s="2">
        <f t="shared" si="763"/>
        <v>22880</v>
      </c>
      <c r="N3768" s="6">
        <f t="shared" si="764"/>
        <v>1</v>
      </c>
      <c r="O3768" s="2">
        <f t="shared" si="765"/>
        <v>20334.735968821631</v>
      </c>
      <c r="P3768" s="2">
        <f t="shared" si="766"/>
        <v>20334.735968821631</v>
      </c>
    </row>
    <row r="3769" spans="1:16">
      <c r="A3769" s="6">
        <v>5</v>
      </c>
      <c r="B3769" s="6">
        <v>16</v>
      </c>
      <c r="C3769" s="6">
        <v>14</v>
      </c>
      <c r="D3769" s="6">
        <f t="shared" si="754"/>
        <v>35</v>
      </c>
      <c r="E3769" s="5">
        <f t="shared" si="755"/>
        <v>724.72950000000026</v>
      </c>
      <c r="F3769" s="5">
        <f t="shared" si="756"/>
        <v>712.5626979170703</v>
      </c>
      <c r="G3769" s="5">
        <f t="shared" si="757"/>
        <v>749.67149159246469</v>
      </c>
      <c r="H3769" s="5">
        <f t="shared" si="758"/>
        <v>2186.9636895095355</v>
      </c>
      <c r="I3769" s="5">
        <f t="shared" si="759"/>
        <v>720</v>
      </c>
      <c r="J3769" s="5">
        <f t="shared" si="760"/>
        <v>1466.9636895095355</v>
      </c>
      <c r="K3769" s="2">
        <f t="shared" si="761"/>
        <v>50468.119609540547</v>
      </c>
      <c r="L3769" s="2">
        <f t="shared" si="762"/>
        <v>115304</v>
      </c>
      <c r="M3769" s="2">
        <f t="shared" si="763"/>
        <v>23760</v>
      </c>
      <c r="N3769" s="6">
        <f t="shared" si="764"/>
        <v>1</v>
      </c>
      <c r="O3769" s="2">
        <f t="shared" si="765"/>
        <v>21075.880390459453</v>
      </c>
      <c r="P3769" s="2">
        <f t="shared" si="766"/>
        <v>21075.880390459453</v>
      </c>
    </row>
    <row r="3770" spans="1:16">
      <c r="A3770" s="6">
        <v>5</v>
      </c>
      <c r="B3770" s="6">
        <v>16</v>
      </c>
      <c r="C3770" s="6">
        <v>15</v>
      </c>
      <c r="D3770" s="6">
        <f t="shared" si="754"/>
        <v>36</v>
      </c>
      <c r="E3770" s="5">
        <f t="shared" si="755"/>
        <v>724.72950000000026</v>
      </c>
      <c r="F3770" s="5">
        <f t="shared" si="756"/>
        <v>712.5626979170703</v>
      </c>
      <c r="G3770" s="5">
        <f t="shared" si="757"/>
        <v>813.25969846861108</v>
      </c>
      <c r="H3770" s="5">
        <f t="shared" si="758"/>
        <v>2250.5518963856816</v>
      </c>
      <c r="I3770" s="5">
        <f t="shared" si="759"/>
        <v>720</v>
      </c>
      <c r="J3770" s="5">
        <f t="shared" si="760"/>
        <v>1530.5518963856816</v>
      </c>
      <c r="K3770" s="2">
        <f t="shared" si="761"/>
        <v>51572.08153447364</v>
      </c>
      <c r="L3770" s="2">
        <f t="shared" si="762"/>
        <v>118004</v>
      </c>
      <c r="M3770" s="2">
        <f t="shared" si="763"/>
        <v>24640</v>
      </c>
      <c r="N3770" s="6">
        <f t="shared" si="764"/>
        <v>1</v>
      </c>
      <c r="O3770" s="2">
        <f t="shared" si="765"/>
        <v>21791.91846552636</v>
      </c>
      <c r="P3770" s="2">
        <f t="shared" si="766"/>
        <v>21791.91846552636</v>
      </c>
    </row>
    <row r="3771" spans="1:16">
      <c r="A3771" s="6">
        <v>5</v>
      </c>
      <c r="B3771" s="6">
        <v>16</v>
      </c>
      <c r="C3771" s="6">
        <v>16</v>
      </c>
      <c r="D3771" s="6">
        <f t="shared" si="754"/>
        <v>37</v>
      </c>
      <c r="E3771" s="5">
        <f t="shared" si="755"/>
        <v>724.72950000000026</v>
      </c>
      <c r="F3771" s="5">
        <f t="shared" si="756"/>
        <v>712.5626979170703</v>
      </c>
      <c r="G3771" s="5">
        <f t="shared" si="757"/>
        <v>878.32047434610013</v>
      </c>
      <c r="H3771" s="5">
        <f t="shared" si="758"/>
        <v>2315.6126722631707</v>
      </c>
      <c r="I3771" s="5">
        <f t="shared" si="759"/>
        <v>720</v>
      </c>
      <c r="J3771" s="5">
        <f t="shared" si="760"/>
        <v>1595.6126722631707</v>
      </c>
      <c r="K3771" s="2">
        <f t="shared" si="761"/>
        <v>52701.608893457822</v>
      </c>
      <c r="L3771" s="2">
        <f t="shared" si="762"/>
        <v>120704</v>
      </c>
      <c r="M3771" s="2">
        <f t="shared" si="763"/>
        <v>25520</v>
      </c>
      <c r="N3771" s="6">
        <f t="shared" si="764"/>
        <v>1</v>
      </c>
      <c r="O3771" s="2">
        <f t="shared" si="765"/>
        <v>22482.391106542178</v>
      </c>
      <c r="P3771" s="2">
        <f t="shared" si="766"/>
        <v>22482.391106542178</v>
      </c>
    </row>
    <row r="3772" spans="1:16">
      <c r="A3772" s="6">
        <v>5</v>
      </c>
      <c r="B3772" s="6">
        <v>16</v>
      </c>
      <c r="C3772" s="6">
        <v>17</v>
      </c>
      <c r="D3772" s="6">
        <f t="shared" si="754"/>
        <v>38</v>
      </c>
      <c r="E3772" s="5">
        <f t="shared" si="755"/>
        <v>724.72950000000026</v>
      </c>
      <c r="F3772" s="5">
        <f t="shared" si="756"/>
        <v>712.5626979170703</v>
      </c>
      <c r="G3772" s="5">
        <f t="shared" si="757"/>
        <v>944.88069779264049</v>
      </c>
      <c r="H3772" s="5">
        <f t="shared" si="758"/>
        <v>2382.1728957097112</v>
      </c>
      <c r="I3772" s="5">
        <f t="shared" si="759"/>
        <v>720</v>
      </c>
      <c r="J3772" s="5">
        <f t="shared" si="760"/>
        <v>1662.1728957097112</v>
      </c>
      <c r="K3772" s="2">
        <f t="shared" si="761"/>
        <v>53857.168328293599</v>
      </c>
      <c r="L3772" s="2">
        <f t="shared" si="762"/>
        <v>123404</v>
      </c>
      <c r="M3772" s="2">
        <f t="shared" si="763"/>
        <v>26400</v>
      </c>
      <c r="N3772" s="6">
        <f t="shared" si="764"/>
        <v>1</v>
      </c>
      <c r="O3772" s="2">
        <f t="shared" si="765"/>
        <v>23146.831671706401</v>
      </c>
      <c r="P3772" s="2">
        <f t="shared" si="766"/>
        <v>23146.831671706401</v>
      </c>
    </row>
    <row r="3773" spans="1:16">
      <c r="A3773" s="6">
        <v>5</v>
      </c>
      <c r="B3773" s="6">
        <v>16</v>
      </c>
      <c r="C3773" s="6">
        <v>18</v>
      </c>
      <c r="D3773" s="6">
        <f t="shared" si="754"/>
        <v>39</v>
      </c>
      <c r="E3773" s="5">
        <f t="shared" si="755"/>
        <v>724.72950000000026</v>
      </c>
      <c r="F3773" s="5">
        <f t="shared" si="756"/>
        <v>712.5626979170703</v>
      </c>
      <c r="G3773" s="5">
        <f t="shared" si="757"/>
        <v>1012.9676892512279</v>
      </c>
      <c r="H3773" s="5">
        <f t="shared" si="758"/>
        <v>2450.2598871682985</v>
      </c>
      <c r="I3773" s="5">
        <f t="shared" si="759"/>
        <v>720</v>
      </c>
      <c r="J3773" s="5">
        <f t="shared" si="760"/>
        <v>1730.2598871682985</v>
      </c>
      <c r="K3773" s="2">
        <f t="shared" si="761"/>
        <v>55039.234152227407</v>
      </c>
      <c r="L3773" s="2">
        <f t="shared" si="762"/>
        <v>126104</v>
      </c>
      <c r="M3773" s="2">
        <f t="shared" si="763"/>
        <v>27280</v>
      </c>
      <c r="N3773" s="6">
        <f t="shared" si="764"/>
        <v>1</v>
      </c>
      <c r="O3773" s="2">
        <f t="shared" si="765"/>
        <v>23784.765847772593</v>
      </c>
      <c r="P3773" s="2">
        <f t="shared" si="766"/>
        <v>23784.765847772593</v>
      </c>
    </row>
    <row r="3774" spans="1:16">
      <c r="A3774" s="6">
        <v>5</v>
      </c>
      <c r="B3774" s="6">
        <v>16</v>
      </c>
      <c r="C3774" s="6">
        <v>19</v>
      </c>
      <c r="D3774" s="6">
        <f t="shared" si="754"/>
        <v>40</v>
      </c>
      <c r="E3774" s="5">
        <f t="shared" si="755"/>
        <v>724.72950000000026</v>
      </c>
      <c r="F3774" s="5">
        <f t="shared" si="756"/>
        <v>712.5626979170703</v>
      </c>
      <c r="G3774" s="5">
        <f t="shared" si="757"/>
        <v>1082.6092178872495</v>
      </c>
      <c r="H3774" s="5">
        <f t="shared" si="758"/>
        <v>2519.9014158043201</v>
      </c>
      <c r="I3774" s="5">
        <f t="shared" si="759"/>
        <v>720</v>
      </c>
      <c r="J3774" s="5">
        <f t="shared" si="760"/>
        <v>1799.9014158043201</v>
      </c>
      <c r="K3774" s="2">
        <f t="shared" si="761"/>
        <v>56248.288468825005</v>
      </c>
      <c r="L3774" s="2">
        <f t="shared" si="762"/>
        <v>128804</v>
      </c>
      <c r="M3774" s="2">
        <f t="shared" si="763"/>
        <v>28160</v>
      </c>
      <c r="N3774" s="6">
        <f t="shared" si="764"/>
        <v>1</v>
      </c>
      <c r="O3774" s="2">
        <f t="shared" si="765"/>
        <v>24395.711531174995</v>
      </c>
      <c r="P3774" s="2">
        <f t="shared" si="766"/>
        <v>24395.711531174995</v>
      </c>
    </row>
    <row r="3775" spans="1:16">
      <c r="A3775" s="6">
        <v>5</v>
      </c>
      <c r="B3775" s="6">
        <v>16</v>
      </c>
      <c r="C3775" s="6">
        <v>20</v>
      </c>
      <c r="D3775" s="6">
        <f t="shared" si="754"/>
        <v>41</v>
      </c>
      <c r="E3775" s="5">
        <f t="shared" si="755"/>
        <v>724.72950000000026</v>
      </c>
      <c r="F3775" s="5">
        <f t="shared" si="756"/>
        <v>712.5626979170703</v>
      </c>
      <c r="G3775" s="5">
        <f t="shared" si="757"/>
        <v>1153.8335085377266</v>
      </c>
      <c r="H3775" s="5">
        <f t="shared" si="758"/>
        <v>2591.1257064547972</v>
      </c>
      <c r="I3775" s="5">
        <f t="shared" si="759"/>
        <v>720</v>
      </c>
      <c r="J3775" s="5">
        <f t="shared" si="760"/>
        <v>1871.1257064547972</v>
      </c>
      <c r="K3775" s="2">
        <f t="shared" si="761"/>
        <v>57484.821292618006</v>
      </c>
      <c r="L3775" s="2">
        <f t="shared" si="762"/>
        <v>131504</v>
      </c>
      <c r="M3775" s="2">
        <f t="shared" si="763"/>
        <v>29040</v>
      </c>
      <c r="N3775" s="6">
        <f t="shared" si="764"/>
        <v>1</v>
      </c>
      <c r="O3775" s="2">
        <f t="shared" si="765"/>
        <v>24979.178707381994</v>
      </c>
      <c r="P3775" s="2">
        <f t="shared" si="766"/>
        <v>24979.178707381994</v>
      </c>
    </row>
    <row r="3776" spans="1:16">
      <c r="A3776" s="6">
        <v>5</v>
      </c>
      <c r="B3776" s="6">
        <v>16</v>
      </c>
      <c r="C3776" s="6">
        <v>21</v>
      </c>
      <c r="D3776" s="6">
        <f t="shared" si="754"/>
        <v>42</v>
      </c>
      <c r="E3776" s="5">
        <f t="shared" si="755"/>
        <v>724.72950000000026</v>
      </c>
      <c r="F3776" s="5">
        <f t="shared" si="756"/>
        <v>712.5626979170703</v>
      </c>
      <c r="G3776" s="5">
        <f t="shared" si="757"/>
        <v>1226.6692487641703</v>
      </c>
      <c r="H3776" s="5">
        <f t="shared" si="758"/>
        <v>2663.9614466812409</v>
      </c>
      <c r="I3776" s="5">
        <f t="shared" si="759"/>
        <v>720</v>
      </c>
      <c r="J3776" s="5">
        <f t="shared" si="760"/>
        <v>1943.9614466812409</v>
      </c>
      <c r="K3776" s="2">
        <f t="shared" si="761"/>
        <v>58749.330671549324</v>
      </c>
      <c r="L3776" s="2">
        <f t="shared" si="762"/>
        <v>134204</v>
      </c>
      <c r="M3776" s="2">
        <f t="shared" si="763"/>
        <v>29920</v>
      </c>
      <c r="N3776" s="6">
        <f t="shared" si="764"/>
        <v>1</v>
      </c>
      <c r="O3776" s="2">
        <f t="shared" si="765"/>
        <v>25534.669328450676</v>
      </c>
      <c r="P3776" s="2">
        <f t="shared" si="766"/>
        <v>25534.669328450676</v>
      </c>
    </row>
    <row r="3777" spans="1:16">
      <c r="A3777" s="6">
        <v>5</v>
      </c>
      <c r="B3777" s="6">
        <v>16</v>
      </c>
      <c r="C3777" s="6">
        <v>22</v>
      </c>
      <c r="D3777" s="6">
        <f t="shared" si="754"/>
        <v>43</v>
      </c>
      <c r="E3777" s="5">
        <f t="shared" si="755"/>
        <v>724.72950000000026</v>
      </c>
      <c r="F3777" s="5">
        <f t="shared" si="756"/>
        <v>712.5626979170703</v>
      </c>
      <c r="G3777" s="5">
        <f t="shared" si="757"/>
        <v>1301.1455960105666</v>
      </c>
      <c r="H3777" s="5">
        <f t="shared" si="758"/>
        <v>2738.4377939276374</v>
      </c>
      <c r="I3777" s="5">
        <f t="shared" si="759"/>
        <v>720</v>
      </c>
      <c r="J3777" s="5">
        <f t="shared" si="760"/>
        <v>2018.4377939276374</v>
      </c>
      <c r="K3777" s="2">
        <f t="shared" si="761"/>
        <v>60042.322811243706</v>
      </c>
      <c r="L3777" s="2">
        <f t="shared" si="762"/>
        <v>136904</v>
      </c>
      <c r="M3777" s="2">
        <f t="shared" si="763"/>
        <v>30800</v>
      </c>
      <c r="N3777" s="6">
        <f t="shared" si="764"/>
        <v>1</v>
      </c>
      <c r="O3777" s="2">
        <f t="shared" si="765"/>
        <v>26061.677188756294</v>
      </c>
      <c r="P3777" s="2">
        <f t="shared" si="766"/>
        <v>26061.677188756294</v>
      </c>
    </row>
    <row r="3778" spans="1:16">
      <c r="A3778" s="6">
        <v>5</v>
      </c>
      <c r="B3778" s="6">
        <v>16</v>
      </c>
      <c r="C3778" s="6">
        <v>23</v>
      </c>
      <c r="D3778" s="6">
        <f t="shared" si="754"/>
        <v>44</v>
      </c>
      <c r="E3778" s="5">
        <f t="shared" si="755"/>
        <v>724.72950000000026</v>
      </c>
      <c r="F3778" s="5">
        <f t="shared" si="756"/>
        <v>712.5626979170703</v>
      </c>
      <c r="G3778" s="5">
        <f t="shared" si="757"/>
        <v>1377.292184868003</v>
      </c>
      <c r="H3778" s="5">
        <f t="shared" si="758"/>
        <v>2814.5843827850736</v>
      </c>
      <c r="I3778" s="5">
        <f t="shared" si="759"/>
        <v>720</v>
      </c>
      <c r="J3778" s="5">
        <f t="shared" si="760"/>
        <v>2094.5843827850736</v>
      </c>
      <c r="K3778" s="2">
        <f t="shared" si="761"/>
        <v>61364.312201129746</v>
      </c>
      <c r="L3778" s="2">
        <f t="shared" si="762"/>
        <v>139604</v>
      </c>
      <c r="M3778" s="2">
        <f t="shared" si="763"/>
        <v>31680</v>
      </c>
      <c r="N3778" s="6">
        <f t="shared" si="764"/>
        <v>1</v>
      </c>
      <c r="O3778" s="2">
        <f t="shared" si="765"/>
        <v>26559.687798870254</v>
      </c>
      <c r="P3778" s="2">
        <f t="shared" si="766"/>
        <v>26559.687798870254</v>
      </c>
    </row>
    <row r="3779" spans="1:16">
      <c r="A3779" s="6">
        <v>5</v>
      </c>
      <c r="B3779" s="6">
        <v>16</v>
      </c>
      <c r="C3779" s="6">
        <v>24</v>
      </c>
      <c r="D3779" s="6">
        <f t="shared" si="754"/>
        <v>45</v>
      </c>
      <c r="E3779" s="5">
        <f t="shared" si="755"/>
        <v>724.72950000000026</v>
      </c>
      <c r="F3779" s="5">
        <f t="shared" si="756"/>
        <v>712.5626979170703</v>
      </c>
      <c r="G3779" s="5">
        <f t="shared" si="757"/>
        <v>1455.1391344474989</v>
      </c>
      <c r="H3779" s="5">
        <f t="shared" si="758"/>
        <v>2892.4313323645692</v>
      </c>
      <c r="I3779" s="5">
        <f t="shared" si="759"/>
        <v>720</v>
      </c>
      <c r="J3779" s="5">
        <f t="shared" si="760"/>
        <v>2172.4313323645692</v>
      </c>
      <c r="K3779" s="2">
        <f t="shared" si="761"/>
        <v>62715.821742440436</v>
      </c>
      <c r="L3779" s="2">
        <f t="shared" si="762"/>
        <v>142304</v>
      </c>
      <c r="M3779" s="2">
        <f t="shared" si="763"/>
        <v>32560</v>
      </c>
      <c r="N3779" s="6">
        <f t="shared" si="764"/>
        <v>1</v>
      </c>
      <c r="O3779" s="2">
        <f t="shared" si="765"/>
        <v>27028.178257559564</v>
      </c>
      <c r="P3779" s="2">
        <f t="shared" si="766"/>
        <v>27028.178257559564</v>
      </c>
    </row>
    <row r="3780" spans="1:16">
      <c r="A3780" s="6">
        <v>5</v>
      </c>
      <c r="B3780" s="6">
        <v>16</v>
      </c>
      <c r="C3780" s="6">
        <v>25</v>
      </c>
      <c r="D3780" s="6">
        <f t="shared" ref="D3780:D3843" si="767">A3780+B3780+C3780</f>
        <v>46</v>
      </c>
      <c r="E3780" s="5">
        <f t="shared" ref="E3780:E3843" si="768">IF(A3780=0,0,A3780*LABOR_HRS_WK_TOM*SEASON_WEEKS*(1+DIM_PCT_TOM)^A3780)</f>
        <v>724.72950000000026</v>
      </c>
      <c r="F3780" s="5">
        <f t="shared" ref="F3780:F3843" si="769">IF(B3780=0,0,B3780*LABOR_HRS_WK_CAR*SEASON_WEEKS*(1+DIM_PCT_CAR)^B3780)</f>
        <v>712.5626979170703</v>
      </c>
      <c r="G3780" s="5">
        <f t="shared" ref="G3780:G3843" si="770">IF(C3780=0,0,C3780*LABOR_HRS_WK_MES*SEASON_WEEKS*(1+DIM_PCT_MES)^C3780)</f>
        <v>1534.7170558625965</v>
      </c>
      <c r="H3780" s="5">
        <f t="shared" ref="H3780:H3843" si="771">E3780+F3780+G3780</f>
        <v>2972.0092537796672</v>
      </c>
      <c r="I3780" s="5">
        <f t="shared" ref="I3780:I3843" si="772">MIN(H3780,FARMER_HRS)</f>
        <v>720</v>
      </c>
      <c r="J3780" s="5">
        <f t="shared" ref="J3780:J3843" si="773">MAX(0,H3780-FARMER_HRS)</f>
        <v>2252.0092537796672</v>
      </c>
      <c r="K3780" s="2">
        <f t="shared" ref="K3780:K3843" si="774">I3780*FARMER_RATE+J3780*TEMP_WORKER_RATE</f>
        <v>64097.382878119221</v>
      </c>
      <c r="L3780" s="2">
        <f t="shared" ref="L3780:L3843" si="775">A3780*PRICE_TOM+B3780*PRICE_CAR+C3780*PRICE_MES</f>
        <v>145004</v>
      </c>
      <c r="M3780" s="2">
        <f t="shared" ref="M3780:M3843" si="776">A3780*FERT_BED_TOM+B3780*FERT_BED_CAR+C3780*FERT_BED_MES</f>
        <v>33440</v>
      </c>
      <c r="N3780" s="6">
        <f t="shared" ref="N3780:N3843" si="777">IF(AND(D3780&lt;=TOTAL_BEDS,J3780&lt;=TEMP_WORKER_MAX*TEMP_WORKER_HRS),1,0)</f>
        <v>1</v>
      </c>
      <c r="O3780" s="2">
        <f t="shared" ref="O3780:O3843" si="778">L3780-M3780-K3780-FIXED_COSTS</f>
        <v>27466.617121880779</v>
      </c>
      <c r="P3780" s="2">
        <f t="shared" ref="P3780:P3843" si="779">IF(N3780=1,O3780,"")</f>
        <v>27466.617121880779</v>
      </c>
    </row>
    <row r="3781" spans="1:16">
      <c r="A3781" s="6">
        <v>5</v>
      </c>
      <c r="B3781" s="6">
        <v>16</v>
      </c>
      <c r="C3781" s="6">
        <v>26</v>
      </c>
      <c r="D3781" s="6">
        <f t="shared" si="767"/>
        <v>47</v>
      </c>
      <c r="E3781" s="5">
        <f t="shared" si="768"/>
        <v>724.72950000000026</v>
      </c>
      <c r="F3781" s="5">
        <f t="shared" si="769"/>
        <v>712.5626979170703</v>
      </c>
      <c r="G3781" s="5">
        <f t="shared" si="770"/>
        <v>1616.0570598233144</v>
      </c>
      <c r="H3781" s="5">
        <f t="shared" si="771"/>
        <v>3053.3492577403849</v>
      </c>
      <c r="I3781" s="5">
        <f t="shared" si="772"/>
        <v>720</v>
      </c>
      <c r="J3781" s="5">
        <f t="shared" si="773"/>
        <v>2333.3492577403849</v>
      </c>
      <c r="K3781" s="2">
        <f t="shared" si="774"/>
        <v>65509.535724659458</v>
      </c>
      <c r="L3781" s="2">
        <f t="shared" si="775"/>
        <v>147704</v>
      </c>
      <c r="M3781" s="2">
        <f t="shared" si="776"/>
        <v>34320</v>
      </c>
      <c r="N3781" s="6">
        <f t="shared" si="777"/>
        <v>1</v>
      </c>
      <c r="O3781" s="2">
        <f t="shared" si="778"/>
        <v>27874.464275340542</v>
      </c>
      <c r="P3781" s="2">
        <f t="shared" si="779"/>
        <v>27874.464275340542</v>
      </c>
    </row>
    <row r="3782" spans="1:16">
      <c r="A3782" s="6">
        <v>5</v>
      </c>
      <c r="B3782" s="6">
        <v>16</v>
      </c>
      <c r="C3782" s="6">
        <v>27</v>
      </c>
      <c r="D3782" s="6">
        <f t="shared" si="767"/>
        <v>48</v>
      </c>
      <c r="E3782" s="5">
        <f t="shared" si="768"/>
        <v>724.72950000000026</v>
      </c>
      <c r="F3782" s="5">
        <f t="shared" si="769"/>
        <v>712.5626979170703</v>
      </c>
      <c r="G3782" s="5">
        <f t="shared" si="770"/>
        <v>1699.1907643430709</v>
      </c>
      <c r="H3782" s="5">
        <f t="shared" si="771"/>
        <v>3136.4829622601414</v>
      </c>
      <c r="I3782" s="5">
        <f t="shared" si="772"/>
        <v>720</v>
      </c>
      <c r="J3782" s="5">
        <f t="shared" si="773"/>
        <v>2416.4829622601414</v>
      </c>
      <c r="K3782" s="2">
        <f t="shared" si="774"/>
        <v>66952.829205905233</v>
      </c>
      <c r="L3782" s="2">
        <f t="shared" si="775"/>
        <v>150404</v>
      </c>
      <c r="M3782" s="2">
        <f t="shared" si="776"/>
        <v>35200</v>
      </c>
      <c r="N3782" s="6">
        <f t="shared" si="777"/>
        <v>1</v>
      </c>
      <c r="O3782" s="2">
        <f t="shared" si="778"/>
        <v>28251.170794094767</v>
      </c>
      <c r="P3782" s="2">
        <f t="shared" si="779"/>
        <v>28251.170794094767</v>
      </c>
    </row>
    <row r="3783" spans="1:16">
      <c r="A3783" s="6">
        <v>5</v>
      </c>
      <c r="B3783" s="6">
        <v>16</v>
      </c>
      <c r="C3783" s="6">
        <v>28</v>
      </c>
      <c r="D3783" s="6">
        <f t="shared" si="767"/>
        <v>49</v>
      </c>
      <c r="E3783" s="5">
        <f t="shared" si="768"/>
        <v>724.72950000000026</v>
      </c>
      <c r="F3783" s="5">
        <f t="shared" si="769"/>
        <v>712.5626979170703</v>
      </c>
      <c r="G3783" s="5">
        <f t="shared" si="770"/>
        <v>1784.1503025602246</v>
      </c>
      <c r="H3783" s="5">
        <f t="shared" si="771"/>
        <v>3221.4425004772952</v>
      </c>
      <c r="I3783" s="5">
        <f t="shared" si="772"/>
        <v>720</v>
      </c>
      <c r="J3783" s="5">
        <f t="shared" si="773"/>
        <v>2501.4425004772952</v>
      </c>
      <c r="K3783" s="2">
        <f t="shared" si="774"/>
        <v>68427.821188841932</v>
      </c>
      <c r="L3783" s="2">
        <f t="shared" si="775"/>
        <v>153104</v>
      </c>
      <c r="M3783" s="2">
        <f t="shared" si="776"/>
        <v>36080</v>
      </c>
      <c r="N3783" s="6">
        <f t="shared" si="777"/>
        <v>1</v>
      </c>
      <c r="O3783" s="2">
        <f t="shared" si="778"/>
        <v>28596.178811158068</v>
      </c>
      <c r="P3783" s="2">
        <f t="shared" si="779"/>
        <v>28596.178811158068</v>
      </c>
    </row>
    <row r="3784" spans="1:16">
      <c r="A3784" s="6">
        <v>5</v>
      </c>
      <c r="B3784" s="6">
        <v>16</v>
      </c>
      <c r="C3784" s="6">
        <v>29</v>
      </c>
      <c r="D3784" s="6">
        <f t="shared" si="767"/>
        <v>50</v>
      </c>
      <c r="E3784" s="5">
        <f t="shared" si="768"/>
        <v>724.72950000000026</v>
      </c>
      <c r="F3784" s="5">
        <f t="shared" si="769"/>
        <v>712.5626979170703</v>
      </c>
      <c r="G3784" s="5">
        <f t="shared" si="770"/>
        <v>1870.9683306758782</v>
      </c>
      <c r="H3784" s="5">
        <f t="shared" si="771"/>
        <v>3308.2605285929485</v>
      </c>
      <c r="I3784" s="5">
        <f t="shared" si="772"/>
        <v>720</v>
      </c>
      <c r="J3784" s="5">
        <f t="shared" si="773"/>
        <v>2588.2605285929485</v>
      </c>
      <c r="K3784" s="2">
        <f t="shared" si="774"/>
        <v>69935.078621405351</v>
      </c>
      <c r="L3784" s="2">
        <f t="shared" si="775"/>
        <v>155804</v>
      </c>
      <c r="M3784" s="2">
        <f t="shared" si="776"/>
        <v>36960</v>
      </c>
      <c r="N3784" s="6">
        <f t="shared" si="777"/>
        <v>1</v>
      </c>
      <c r="O3784" s="2">
        <f t="shared" si="778"/>
        <v>28908.921378594649</v>
      </c>
      <c r="P3784" s="2">
        <f t="shared" si="779"/>
        <v>28908.921378594649</v>
      </c>
    </row>
    <row r="3785" spans="1:16">
      <c r="A3785" s="6">
        <v>5</v>
      </c>
      <c r="B3785" s="6">
        <v>16</v>
      </c>
      <c r="C3785" s="6">
        <v>30</v>
      </c>
      <c r="D3785" s="6">
        <f t="shared" si="767"/>
        <v>51</v>
      </c>
      <c r="E3785" s="5">
        <f t="shared" si="768"/>
        <v>724.72950000000026</v>
      </c>
      <c r="F3785" s="5">
        <f t="shared" si="769"/>
        <v>712.5626979170703</v>
      </c>
      <c r="G3785" s="5">
        <f t="shared" si="770"/>
        <v>1959.6780360096488</v>
      </c>
      <c r="H3785" s="5">
        <f t="shared" si="771"/>
        <v>3396.9702339267196</v>
      </c>
      <c r="I3785" s="5">
        <f t="shared" si="772"/>
        <v>720</v>
      </c>
      <c r="J3785" s="5">
        <f t="shared" si="773"/>
        <v>2676.9702339267196</v>
      </c>
      <c r="K3785" s="2">
        <f t="shared" si="774"/>
        <v>71475.177672338876</v>
      </c>
      <c r="L3785" s="2">
        <f t="shared" si="775"/>
        <v>158504</v>
      </c>
      <c r="M3785" s="2">
        <f t="shared" si="776"/>
        <v>37840</v>
      </c>
      <c r="N3785" s="6">
        <f t="shared" si="777"/>
        <v>1</v>
      </c>
      <c r="O3785" s="2">
        <f t="shared" si="778"/>
        <v>29188.822327661124</v>
      </c>
      <c r="P3785" s="2">
        <f t="shared" si="779"/>
        <v>29188.822327661124</v>
      </c>
    </row>
    <row r="3786" spans="1:16">
      <c r="A3786" s="6">
        <v>5</v>
      </c>
      <c r="B3786" s="6">
        <v>17</v>
      </c>
      <c r="C3786" s="6">
        <v>0</v>
      </c>
      <c r="D3786" s="6">
        <f t="shared" si="767"/>
        <v>22</v>
      </c>
      <c r="E3786" s="5">
        <f t="shared" si="768"/>
        <v>724.72950000000026</v>
      </c>
      <c r="F3786" s="5">
        <f t="shared" si="769"/>
        <v>776.02531320030937</v>
      </c>
      <c r="G3786" s="5">
        <f t="shared" si="770"/>
        <v>0</v>
      </c>
      <c r="H3786" s="5">
        <f t="shared" si="771"/>
        <v>1500.7548132003096</v>
      </c>
      <c r="I3786" s="5">
        <f t="shared" si="772"/>
        <v>720</v>
      </c>
      <c r="J3786" s="5">
        <f t="shared" si="773"/>
        <v>780.75481320030963</v>
      </c>
      <c r="K3786" s="2">
        <f t="shared" si="774"/>
        <v>38554.771062505373</v>
      </c>
      <c r="L3786" s="2">
        <f t="shared" si="775"/>
        <v>79598</v>
      </c>
      <c r="M3786" s="2">
        <f t="shared" si="776"/>
        <v>11880</v>
      </c>
      <c r="N3786" s="6">
        <f t="shared" si="777"/>
        <v>1</v>
      </c>
      <c r="O3786" s="2">
        <f t="shared" si="778"/>
        <v>9163.2289374946267</v>
      </c>
      <c r="P3786" s="2">
        <f t="shared" si="779"/>
        <v>9163.2289374946267</v>
      </c>
    </row>
    <row r="3787" spans="1:16">
      <c r="A3787" s="6">
        <v>5</v>
      </c>
      <c r="B3787" s="6">
        <v>17</v>
      </c>
      <c r="C3787" s="6">
        <v>1</v>
      </c>
      <c r="D3787" s="6">
        <f t="shared" si="767"/>
        <v>23</v>
      </c>
      <c r="E3787" s="5">
        <f t="shared" si="768"/>
        <v>724.72950000000026</v>
      </c>
      <c r="F3787" s="5">
        <f t="shared" si="769"/>
        <v>776.02531320030937</v>
      </c>
      <c r="G3787" s="5">
        <f t="shared" si="770"/>
        <v>45.5625</v>
      </c>
      <c r="H3787" s="5">
        <f t="shared" si="771"/>
        <v>1546.3173132003096</v>
      </c>
      <c r="I3787" s="5">
        <f t="shared" si="772"/>
        <v>720</v>
      </c>
      <c r="J3787" s="5">
        <f t="shared" si="773"/>
        <v>826.31731320030963</v>
      </c>
      <c r="K3787" s="2">
        <f t="shared" si="774"/>
        <v>39345.786687505373</v>
      </c>
      <c r="L3787" s="2">
        <f t="shared" si="775"/>
        <v>82298</v>
      </c>
      <c r="M3787" s="2">
        <f t="shared" si="776"/>
        <v>12760</v>
      </c>
      <c r="N3787" s="6">
        <f t="shared" si="777"/>
        <v>1</v>
      </c>
      <c r="O3787" s="2">
        <f t="shared" si="778"/>
        <v>10192.213312494627</v>
      </c>
      <c r="P3787" s="2">
        <f t="shared" si="779"/>
        <v>10192.213312494627</v>
      </c>
    </row>
    <row r="3788" spans="1:16">
      <c r="A3788" s="6">
        <v>5</v>
      </c>
      <c r="B3788" s="6">
        <v>17</v>
      </c>
      <c r="C3788" s="6">
        <v>2</v>
      </c>
      <c r="D3788" s="6">
        <f t="shared" si="767"/>
        <v>24</v>
      </c>
      <c r="E3788" s="5">
        <f t="shared" si="768"/>
        <v>724.72950000000026</v>
      </c>
      <c r="F3788" s="5">
        <f t="shared" si="769"/>
        <v>776.02531320030937</v>
      </c>
      <c r="G3788" s="5">
        <f t="shared" si="770"/>
        <v>92.264062499999994</v>
      </c>
      <c r="H3788" s="5">
        <f t="shared" si="771"/>
        <v>1593.0188757003095</v>
      </c>
      <c r="I3788" s="5">
        <f t="shared" si="772"/>
        <v>720</v>
      </c>
      <c r="J3788" s="5">
        <f t="shared" si="773"/>
        <v>873.01887570030954</v>
      </c>
      <c r="K3788" s="2">
        <f t="shared" si="774"/>
        <v>40156.577703130373</v>
      </c>
      <c r="L3788" s="2">
        <f t="shared" si="775"/>
        <v>84998</v>
      </c>
      <c r="M3788" s="2">
        <f t="shared" si="776"/>
        <v>13640</v>
      </c>
      <c r="N3788" s="6">
        <f t="shared" si="777"/>
        <v>1</v>
      </c>
      <c r="O3788" s="2">
        <f t="shared" si="778"/>
        <v>11201.422296869627</v>
      </c>
      <c r="P3788" s="2">
        <f t="shared" si="779"/>
        <v>11201.422296869627</v>
      </c>
    </row>
    <row r="3789" spans="1:16">
      <c r="A3789" s="6">
        <v>5</v>
      </c>
      <c r="B3789" s="6">
        <v>17</v>
      </c>
      <c r="C3789" s="6">
        <v>3</v>
      </c>
      <c r="D3789" s="6">
        <f t="shared" si="767"/>
        <v>25</v>
      </c>
      <c r="E3789" s="5">
        <f t="shared" si="768"/>
        <v>724.72950000000026</v>
      </c>
      <c r="F3789" s="5">
        <f t="shared" si="769"/>
        <v>776.02531320030937</v>
      </c>
      <c r="G3789" s="5">
        <f t="shared" si="770"/>
        <v>140.12604492187498</v>
      </c>
      <c r="H3789" s="5">
        <f t="shared" si="771"/>
        <v>1640.8808581221847</v>
      </c>
      <c r="I3789" s="5">
        <f t="shared" si="772"/>
        <v>720</v>
      </c>
      <c r="J3789" s="5">
        <f t="shared" si="773"/>
        <v>920.88085812218469</v>
      </c>
      <c r="K3789" s="2">
        <f t="shared" si="774"/>
        <v>40987.514897954592</v>
      </c>
      <c r="L3789" s="2">
        <f t="shared" si="775"/>
        <v>87698</v>
      </c>
      <c r="M3789" s="2">
        <f t="shared" si="776"/>
        <v>14520</v>
      </c>
      <c r="N3789" s="6">
        <f t="shared" si="777"/>
        <v>1</v>
      </c>
      <c r="O3789" s="2">
        <f t="shared" si="778"/>
        <v>12190.485102045408</v>
      </c>
      <c r="P3789" s="2">
        <f t="shared" si="779"/>
        <v>12190.485102045408</v>
      </c>
    </row>
    <row r="3790" spans="1:16">
      <c r="A3790" s="6">
        <v>5</v>
      </c>
      <c r="B3790" s="6">
        <v>17</v>
      </c>
      <c r="C3790" s="6">
        <v>4</v>
      </c>
      <c r="D3790" s="6">
        <f t="shared" si="767"/>
        <v>26</v>
      </c>
      <c r="E3790" s="5">
        <f t="shared" si="768"/>
        <v>724.72950000000026</v>
      </c>
      <c r="F3790" s="5">
        <f t="shared" si="769"/>
        <v>776.02531320030937</v>
      </c>
      <c r="G3790" s="5">
        <f t="shared" si="770"/>
        <v>189.17016064453125</v>
      </c>
      <c r="H3790" s="5">
        <f t="shared" si="771"/>
        <v>1689.9249738448409</v>
      </c>
      <c r="I3790" s="5">
        <f t="shared" si="772"/>
        <v>720</v>
      </c>
      <c r="J3790" s="5">
        <f t="shared" si="773"/>
        <v>969.92497384484091</v>
      </c>
      <c r="K3790" s="2">
        <f t="shared" si="774"/>
        <v>41838.975240361819</v>
      </c>
      <c r="L3790" s="2">
        <f t="shared" si="775"/>
        <v>90398</v>
      </c>
      <c r="M3790" s="2">
        <f t="shared" si="776"/>
        <v>15400</v>
      </c>
      <c r="N3790" s="6">
        <f t="shared" si="777"/>
        <v>1</v>
      </c>
      <c r="O3790" s="2">
        <f t="shared" si="778"/>
        <v>13159.024759638181</v>
      </c>
      <c r="P3790" s="2">
        <f t="shared" si="779"/>
        <v>13159.024759638181</v>
      </c>
    </row>
    <row r="3791" spans="1:16">
      <c r="A3791" s="6">
        <v>5</v>
      </c>
      <c r="B3791" s="6">
        <v>17</v>
      </c>
      <c r="C3791" s="6">
        <v>5</v>
      </c>
      <c r="D3791" s="6">
        <f t="shared" si="767"/>
        <v>27</v>
      </c>
      <c r="E3791" s="5">
        <f t="shared" si="768"/>
        <v>724.72950000000026</v>
      </c>
      <c r="F3791" s="5">
        <f t="shared" si="769"/>
        <v>776.02531320030937</v>
      </c>
      <c r="G3791" s="5">
        <f t="shared" si="770"/>
        <v>239.41848456573481</v>
      </c>
      <c r="H3791" s="5">
        <f t="shared" si="771"/>
        <v>1740.1732977660445</v>
      </c>
      <c r="I3791" s="5">
        <f t="shared" si="772"/>
        <v>720</v>
      </c>
      <c r="J3791" s="5">
        <f t="shared" si="773"/>
        <v>1020.1732977660445</v>
      </c>
      <c r="K3791" s="2">
        <f t="shared" si="774"/>
        <v>42711.341975104937</v>
      </c>
      <c r="L3791" s="2">
        <f t="shared" si="775"/>
        <v>93098</v>
      </c>
      <c r="M3791" s="2">
        <f t="shared" si="776"/>
        <v>16280</v>
      </c>
      <c r="N3791" s="6">
        <f t="shared" si="777"/>
        <v>1</v>
      </c>
      <c r="O3791" s="2">
        <f t="shared" si="778"/>
        <v>14106.658024895063</v>
      </c>
      <c r="P3791" s="2">
        <f t="shared" si="779"/>
        <v>14106.658024895063</v>
      </c>
    </row>
    <row r="3792" spans="1:16">
      <c r="A3792" s="6">
        <v>5</v>
      </c>
      <c r="B3792" s="6">
        <v>17</v>
      </c>
      <c r="C3792" s="6">
        <v>6</v>
      </c>
      <c r="D3792" s="6">
        <f t="shared" si="767"/>
        <v>28</v>
      </c>
      <c r="E3792" s="5">
        <f t="shared" si="768"/>
        <v>724.72950000000026</v>
      </c>
      <c r="F3792" s="5">
        <f t="shared" si="769"/>
        <v>776.02531320030937</v>
      </c>
      <c r="G3792" s="5">
        <f t="shared" si="770"/>
        <v>290.89345874736784</v>
      </c>
      <c r="H3792" s="5">
        <f t="shared" si="771"/>
        <v>1791.6482719476776</v>
      </c>
      <c r="I3792" s="5">
        <f t="shared" si="772"/>
        <v>720</v>
      </c>
      <c r="J3792" s="5">
        <f t="shared" si="773"/>
        <v>1071.6482719476776</v>
      </c>
      <c r="K3792" s="2">
        <f t="shared" si="774"/>
        <v>43605.004721313846</v>
      </c>
      <c r="L3792" s="2">
        <f t="shared" si="775"/>
        <v>95798</v>
      </c>
      <c r="M3792" s="2">
        <f t="shared" si="776"/>
        <v>17160</v>
      </c>
      <c r="N3792" s="6">
        <f t="shared" si="777"/>
        <v>1</v>
      </c>
      <c r="O3792" s="2">
        <f t="shared" si="778"/>
        <v>15032.995278686154</v>
      </c>
      <c r="P3792" s="2">
        <f t="shared" si="779"/>
        <v>15032.995278686154</v>
      </c>
    </row>
    <row r="3793" spans="1:16">
      <c r="A3793" s="6">
        <v>5</v>
      </c>
      <c r="B3793" s="6">
        <v>17</v>
      </c>
      <c r="C3793" s="6">
        <v>7</v>
      </c>
      <c r="D3793" s="6">
        <f t="shared" si="767"/>
        <v>29</v>
      </c>
      <c r="E3793" s="5">
        <f t="shared" si="768"/>
        <v>724.72950000000026</v>
      </c>
      <c r="F3793" s="5">
        <f t="shared" si="769"/>
        <v>776.02531320030937</v>
      </c>
      <c r="G3793" s="5">
        <f t="shared" si="770"/>
        <v>343.61789814532818</v>
      </c>
      <c r="H3793" s="5">
        <f t="shared" si="771"/>
        <v>1844.3727113456378</v>
      </c>
      <c r="I3793" s="5">
        <f t="shared" si="772"/>
        <v>720</v>
      </c>
      <c r="J3793" s="5">
        <f t="shared" si="773"/>
        <v>1124.3727113456378</v>
      </c>
      <c r="K3793" s="2">
        <f t="shared" si="774"/>
        <v>44520.359571972876</v>
      </c>
      <c r="L3793" s="2">
        <f t="shared" si="775"/>
        <v>98498</v>
      </c>
      <c r="M3793" s="2">
        <f t="shared" si="776"/>
        <v>18040</v>
      </c>
      <c r="N3793" s="6">
        <f t="shared" si="777"/>
        <v>1</v>
      </c>
      <c r="O3793" s="2">
        <f t="shared" si="778"/>
        <v>15937.640428027124</v>
      </c>
      <c r="P3793" s="2">
        <f t="shared" si="779"/>
        <v>15937.640428027124</v>
      </c>
    </row>
    <row r="3794" spans="1:16">
      <c r="A3794" s="6">
        <v>5</v>
      </c>
      <c r="B3794" s="6">
        <v>17</v>
      </c>
      <c r="C3794" s="6">
        <v>8</v>
      </c>
      <c r="D3794" s="6">
        <f t="shared" si="767"/>
        <v>30</v>
      </c>
      <c r="E3794" s="5">
        <f t="shared" si="768"/>
        <v>724.72950000000026</v>
      </c>
      <c r="F3794" s="5">
        <f t="shared" si="769"/>
        <v>776.02531320030937</v>
      </c>
      <c r="G3794" s="5">
        <f t="shared" si="770"/>
        <v>397.61499642530839</v>
      </c>
      <c r="H3794" s="5">
        <f t="shared" si="771"/>
        <v>1898.369809625618</v>
      </c>
      <c r="I3794" s="5">
        <f t="shared" si="772"/>
        <v>720</v>
      </c>
      <c r="J3794" s="5">
        <f t="shared" si="773"/>
        <v>1178.369809625618</v>
      </c>
      <c r="K3794" s="2">
        <f t="shared" si="774"/>
        <v>45457.809194889196</v>
      </c>
      <c r="L3794" s="2">
        <f t="shared" si="775"/>
        <v>101198</v>
      </c>
      <c r="M3794" s="2">
        <f t="shared" si="776"/>
        <v>18920</v>
      </c>
      <c r="N3794" s="6">
        <f t="shared" si="777"/>
        <v>1</v>
      </c>
      <c r="O3794" s="2">
        <f t="shared" si="778"/>
        <v>16820.190805110804</v>
      </c>
      <c r="P3794" s="2">
        <f t="shared" si="779"/>
        <v>16820.190805110804</v>
      </c>
    </row>
    <row r="3795" spans="1:16">
      <c r="A3795" s="6">
        <v>5</v>
      </c>
      <c r="B3795" s="6">
        <v>17</v>
      </c>
      <c r="C3795" s="6">
        <v>9</v>
      </c>
      <c r="D3795" s="6">
        <f t="shared" si="767"/>
        <v>31</v>
      </c>
      <c r="E3795" s="5">
        <f t="shared" si="768"/>
        <v>724.72950000000026</v>
      </c>
      <c r="F3795" s="5">
        <f t="shared" si="769"/>
        <v>776.02531320030937</v>
      </c>
      <c r="G3795" s="5">
        <f t="shared" si="770"/>
        <v>452.90833186570285</v>
      </c>
      <c r="H3795" s="5">
        <f t="shared" si="771"/>
        <v>1953.6631450660125</v>
      </c>
      <c r="I3795" s="5">
        <f t="shared" si="772"/>
        <v>720</v>
      </c>
      <c r="J3795" s="5">
        <f t="shared" si="773"/>
        <v>1233.6631450660125</v>
      </c>
      <c r="K3795" s="2">
        <f t="shared" si="774"/>
        <v>46417.762935173829</v>
      </c>
      <c r="L3795" s="2">
        <f t="shared" si="775"/>
        <v>103898</v>
      </c>
      <c r="M3795" s="2">
        <f t="shared" si="776"/>
        <v>19800</v>
      </c>
      <c r="N3795" s="6">
        <f t="shared" si="777"/>
        <v>1</v>
      </c>
      <c r="O3795" s="2">
        <f t="shared" si="778"/>
        <v>17680.237064826171</v>
      </c>
      <c r="P3795" s="2">
        <f t="shared" si="779"/>
        <v>17680.237064826171</v>
      </c>
    </row>
    <row r="3796" spans="1:16">
      <c r="A3796" s="6">
        <v>5</v>
      </c>
      <c r="B3796" s="6">
        <v>17</v>
      </c>
      <c r="C3796" s="6">
        <v>10</v>
      </c>
      <c r="D3796" s="6">
        <f t="shared" si="767"/>
        <v>32</v>
      </c>
      <c r="E3796" s="5">
        <f t="shared" si="768"/>
        <v>724.72950000000026</v>
      </c>
      <c r="F3796" s="5">
        <f t="shared" si="769"/>
        <v>776.02531320030937</v>
      </c>
      <c r="G3796" s="5">
        <f t="shared" si="770"/>
        <v>509.52187334891573</v>
      </c>
      <c r="H3796" s="5">
        <f t="shared" si="771"/>
        <v>2010.2766865492254</v>
      </c>
      <c r="I3796" s="5">
        <f t="shared" si="772"/>
        <v>720</v>
      </c>
      <c r="J3796" s="5">
        <f t="shared" si="773"/>
        <v>1290.2766865492254</v>
      </c>
      <c r="K3796" s="2">
        <f t="shared" si="774"/>
        <v>47400.636919257384</v>
      </c>
      <c r="L3796" s="2">
        <f t="shared" si="775"/>
        <v>106598</v>
      </c>
      <c r="M3796" s="2">
        <f t="shared" si="776"/>
        <v>20680</v>
      </c>
      <c r="N3796" s="6">
        <f t="shared" si="777"/>
        <v>1</v>
      </c>
      <c r="O3796" s="2">
        <f t="shared" si="778"/>
        <v>18517.363080742616</v>
      </c>
      <c r="P3796" s="2">
        <f t="shared" si="779"/>
        <v>18517.363080742616</v>
      </c>
    </row>
    <row r="3797" spans="1:16">
      <c r="A3797" s="6">
        <v>5</v>
      </c>
      <c r="B3797" s="6">
        <v>17</v>
      </c>
      <c r="C3797" s="6">
        <v>11</v>
      </c>
      <c r="D3797" s="6">
        <f t="shared" si="767"/>
        <v>33</v>
      </c>
      <c r="E3797" s="5">
        <f t="shared" si="768"/>
        <v>724.72950000000026</v>
      </c>
      <c r="F3797" s="5">
        <f t="shared" si="769"/>
        <v>776.02531320030937</v>
      </c>
      <c r="G3797" s="5">
        <f t="shared" si="770"/>
        <v>567.47998644235474</v>
      </c>
      <c r="H3797" s="5">
        <f t="shared" si="771"/>
        <v>2068.2347996426643</v>
      </c>
      <c r="I3797" s="5">
        <f t="shared" si="772"/>
        <v>720</v>
      </c>
      <c r="J3797" s="5">
        <f t="shared" si="773"/>
        <v>1348.2347996426643</v>
      </c>
      <c r="K3797" s="2">
        <f t="shared" si="774"/>
        <v>48406.854160462921</v>
      </c>
      <c r="L3797" s="2">
        <f t="shared" si="775"/>
        <v>109298</v>
      </c>
      <c r="M3797" s="2">
        <f t="shared" si="776"/>
        <v>21560</v>
      </c>
      <c r="N3797" s="6">
        <f t="shared" si="777"/>
        <v>1</v>
      </c>
      <c r="O3797" s="2">
        <f t="shared" si="778"/>
        <v>19331.145839537079</v>
      </c>
      <c r="P3797" s="2">
        <f t="shared" si="779"/>
        <v>19331.145839537079</v>
      </c>
    </row>
    <row r="3798" spans="1:16">
      <c r="A3798" s="6">
        <v>5</v>
      </c>
      <c r="B3798" s="6">
        <v>17</v>
      </c>
      <c r="C3798" s="6">
        <v>12</v>
      </c>
      <c r="D3798" s="6">
        <f t="shared" si="767"/>
        <v>34</v>
      </c>
      <c r="E3798" s="5">
        <f t="shared" si="768"/>
        <v>724.72950000000026</v>
      </c>
      <c r="F3798" s="5">
        <f t="shared" si="769"/>
        <v>776.02531320030937</v>
      </c>
      <c r="G3798" s="5">
        <f t="shared" si="770"/>
        <v>626.80743957041921</v>
      </c>
      <c r="H3798" s="5">
        <f t="shared" si="771"/>
        <v>2127.5622527707287</v>
      </c>
      <c r="I3798" s="5">
        <f t="shared" si="772"/>
        <v>720</v>
      </c>
      <c r="J3798" s="5">
        <f t="shared" si="773"/>
        <v>1407.5622527707287</v>
      </c>
      <c r="K3798" s="2">
        <f t="shared" si="774"/>
        <v>49436.844666158489</v>
      </c>
      <c r="L3798" s="2">
        <f t="shared" si="775"/>
        <v>111998</v>
      </c>
      <c r="M3798" s="2">
        <f t="shared" si="776"/>
        <v>22440</v>
      </c>
      <c r="N3798" s="6">
        <f t="shared" si="777"/>
        <v>1</v>
      </c>
      <c r="O3798" s="2">
        <f t="shared" si="778"/>
        <v>20121.155333841511</v>
      </c>
      <c r="P3798" s="2">
        <f t="shared" si="779"/>
        <v>20121.155333841511</v>
      </c>
    </row>
    <row r="3799" spans="1:16">
      <c r="A3799" s="6">
        <v>5</v>
      </c>
      <c r="B3799" s="6">
        <v>17</v>
      </c>
      <c r="C3799" s="6">
        <v>13</v>
      </c>
      <c r="D3799" s="6">
        <f t="shared" si="767"/>
        <v>35</v>
      </c>
      <c r="E3799" s="5">
        <f t="shared" si="768"/>
        <v>724.72950000000026</v>
      </c>
      <c r="F3799" s="5">
        <f t="shared" si="769"/>
        <v>776.02531320030937</v>
      </c>
      <c r="G3799" s="5">
        <f t="shared" si="770"/>
        <v>687.52941027880343</v>
      </c>
      <c r="H3799" s="5">
        <f t="shared" si="771"/>
        <v>2188.2842234791133</v>
      </c>
      <c r="I3799" s="5">
        <f t="shared" si="772"/>
        <v>720</v>
      </c>
      <c r="J3799" s="5">
        <f t="shared" si="773"/>
        <v>1468.2842234791133</v>
      </c>
      <c r="K3799" s="2">
        <f t="shared" si="774"/>
        <v>50491.045546512381</v>
      </c>
      <c r="L3799" s="2">
        <f t="shared" si="775"/>
        <v>114698</v>
      </c>
      <c r="M3799" s="2">
        <f t="shared" si="776"/>
        <v>23320</v>
      </c>
      <c r="N3799" s="6">
        <f t="shared" si="777"/>
        <v>1</v>
      </c>
      <c r="O3799" s="2">
        <f t="shared" si="778"/>
        <v>20886.954453487619</v>
      </c>
      <c r="P3799" s="2">
        <f t="shared" si="779"/>
        <v>20886.954453487619</v>
      </c>
    </row>
    <row r="3800" spans="1:16">
      <c r="A3800" s="6">
        <v>5</v>
      </c>
      <c r="B3800" s="6">
        <v>17</v>
      </c>
      <c r="C3800" s="6">
        <v>14</v>
      </c>
      <c r="D3800" s="6">
        <f t="shared" si="767"/>
        <v>36</v>
      </c>
      <c r="E3800" s="5">
        <f t="shared" si="768"/>
        <v>724.72950000000026</v>
      </c>
      <c r="F3800" s="5">
        <f t="shared" si="769"/>
        <v>776.02531320030937</v>
      </c>
      <c r="G3800" s="5">
        <f t="shared" si="770"/>
        <v>749.67149159246469</v>
      </c>
      <c r="H3800" s="5">
        <f t="shared" si="771"/>
        <v>2250.4263047927743</v>
      </c>
      <c r="I3800" s="5">
        <f t="shared" si="772"/>
        <v>720</v>
      </c>
      <c r="J3800" s="5">
        <f t="shared" si="773"/>
        <v>1530.4263047927743</v>
      </c>
      <c r="K3800" s="2">
        <f t="shared" si="774"/>
        <v>51569.901124874552</v>
      </c>
      <c r="L3800" s="2">
        <f t="shared" si="775"/>
        <v>117398</v>
      </c>
      <c r="M3800" s="2">
        <f t="shared" si="776"/>
        <v>24200</v>
      </c>
      <c r="N3800" s="6">
        <f t="shared" si="777"/>
        <v>1</v>
      </c>
      <c r="O3800" s="2">
        <f t="shared" si="778"/>
        <v>21628.098875125448</v>
      </c>
      <c r="P3800" s="2">
        <f t="shared" si="779"/>
        <v>21628.098875125448</v>
      </c>
    </row>
    <row r="3801" spans="1:16">
      <c r="A3801" s="6">
        <v>5</v>
      </c>
      <c r="B3801" s="6">
        <v>17</v>
      </c>
      <c r="C3801" s="6">
        <v>15</v>
      </c>
      <c r="D3801" s="6">
        <f t="shared" si="767"/>
        <v>37</v>
      </c>
      <c r="E3801" s="5">
        <f t="shared" si="768"/>
        <v>724.72950000000026</v>
      </c>
      <c r="F3801" s="5">
        <f t="shared" si="769"/>
        <v>776.02531320030937</v>
      </c>
      <c r="G3801" s="5">
        <f t="shared" si="770"/>
        <v>813.25969846861108</v>
      </c>
      <c r="H3801" s="5">
        <f t="shared" si="771"/>
        <v>2314.0145116689209</v>
      </c>
      <c r="I3801" s="5">
        <f t="shared" si="772"/>
        <v>720</v>
      </c>
      <c r="J3801" s="5">
        <f t="shared" si="773"/>
        <v>1594.0145116689209</v>
      </c>
      <c r="K3801" s="2">
        <f t="shared" si="774"/>
        <v>52673.863049807653</v>
      </c>
      <c r="L3801" s="2">
        <f t="shared" si="775"/>
        <v>120098</v>
      </c>
      <c r="M3801" s="2">
        <f t="shared" si="776"/>
        <v>25080</v>
      </c>
      <c r="N3801" s="6">
        <f t="shared" si="777"/>
        <v>1</v>
      </c>
      <c r="O3801" s="2">
        <f t="shared" si="778"/>
        <v>22344.136950192347</v>
      </c>
      <c r="P3801" s="2">
        <f t="shared" si="779"/>
        <v>22344.136950192347</v>
      </c>
    </row>
    <row r="3802" spans="1:16">
      <c r="A3802" s="6">
        <v>5</v>
      </c>
      <c r="B3802" s="6">
        <v>17</v>
      </c>
      <c r="C3802" s="6">
        <v>16</v>
      </c>
      <c r="D3802" s="6">
        <f t="shared" si="767"/>
        <v>38</v>
      </c>
      <c r="E3802" s="5">
        <f t="shared" si="768"/>
        <v>724.72950000000026</v>
      </c>
      <c r="F3802" s="5">
        <f t="shared" si="769"/>
        <v>776.02531320030937</v>
      </c>
      <c r="G3802" s="5">
        <f t="shared" si="770"/>
        <v>878.32047434610013</v>
      </c>
      <c r="H3802" s="5">
        <f t="shared" si="771"/>
        <v>2379.0752875464095</v>
      </c>
      <c r="I3802" s="5">
        <f t="shared" si="772"/>
        <v>720</v>
      </c>
      <c r="J3802" s="5">
        <f t="shared" si="773"/>
        <v>1659.0752875464095</v>
      </c>
      <c r="K3802" s="2">
        <f t="shared" si="774"/>
        <v>53803.390408791834</v>
      </c>
      <c r="L3802" s="2">
        <f t="shared" si="775"/>
        <v>122798</v>
      </c>
      <c r="M3802" s="2">
        <f t="shared" si="776"/>
        <v>25960</v>
      </c>
      <c r="N3802" s="6">
        <f t="shared" si="777"/>
        <v>1</v>
      </c>
      <c r="O3802" s="2">
        <f t="shared" si="778"/>
        <v>23034.609591208166</v>
      </c>
      <c r="P3802" s="2">
        <f t="shared" si="779"/>
        <v>23034.609591208166</v>
      </c>
    </row>
    <row r="3803" spans="1:16">
      <c r="A3803" s="6">
        <v>5</v>
      </c>
      <c r="B3803" s="6">
        <v>17</v>
      </c>
      <c r="C3803" s="6">
        <v>17</v>
      </c>
      <c r="D3803" s="6">
        <f t="shared" si="767"/>
        <v>39</v>
      </c>
      <c r="E3803" s="5">
        <f t="shared" si="768"/>
        <v>724.72950000000026</v>
      </c>
      <c r="F3803" s="5">
        <f t="shared" si="769"/>
        <v>776.02531320030937</v>
      </c>
      <c r="G3803" s="5">
        <f t="shared" si="770"/>
        <v>944.88069779264049</v>
      </c>
      <c r="H3803" s="5">
        <f t="shared" si="771"/>
        <v>2445.63551099295</v>
      </c>
      <c r="I3803" s="5">
        <f t="shared" si="772"/>
        <v>720</v>
      </c>
      <c r="J3803" s="5">
        <f t="shared" si="773"/>
        <v>1725.63551099295</v>
      </c>
      <c r="K3803" s="2">
        <f t="shared" si="774"/>
        <v>54958.949843627604</v>
      </c>
      <c r="L3803" s="2">
        <f t="shared" si="775"/>
        <v>125498</v>
      </c>
      <c r="M3803" s="2">
        <f t="shared" si="776"/>
        <v>26840</v>
      </c>
      <c r="N3803" s="6">
        <f t="shared" si="777"/>
        <v>1</v>
      </c>
      <c r="O3803" s="2">
        <f t="shared" si="778"/>
        <v>23699.050156372396</v>
      </c>
      <c r="P3803" s="2">
        <f t="shared" si="779"/>
        <v>23699.050156372396</v>
      </c>
    </row>
    <row r="3804" spans="1:16">
      <c r="A3804" s="6">
        <v>5</v>
      </c>
      <c r="B3804" s="6">
        <v>17</v>
      </c>
      <c r="C3804" s="6">
        <v>18</v>
      </c>
      <c r="D3804" s="6">
        <f t="shared" si="767"/>
        <v>40</v>
      </c>
      <c r="E3804" s="5">
        <f t="shared" si="768"/>
        <v>724.72950000000026</v>
      </c>
      <c r="F3804" s="5">
        <f t="shared" si="769"/>
        <v>776.02531320030937</v>
      </c>
      <c r="G3804" s="5">
        <f t="shared" si="770"/>
        <v>1012.9676892512279</v>
      </c>
      <c r="H3804" s="5">
        <f t="shared" si="771"/>
        <v>2513.7225024515374</v>
      </c>
      <c r="I3804" s="5">
        <f t="shared" si="772"/>
        <v>720</v>
      </c>
      <c r="J3804" s="5">
        <f t="shared" si="773"/>
        <v>1793.7225024515374</v>
      </c>
      <c r="K3804" s="2">
        <f t="shared" si="774"/>
        <v>56141.015667561413</v>
      </c>
      <c r="L3804" s="2">
        <f t="shared" si="775"/>
        <v>128198</v>
      </c>
      <c r="M3804" s="2">
        <f t="shared" si="776"/>
        <v>27720</v>
      </c>
      <c r="N3804" s="6">
        <f t="shared" si="777"/>
        <v>1</v>
      </c>
      <c r="O3804" s="2">
        <f t="shared" si="778"/>
        <v>24336.984332438587</v>
      </c>
      <c r="P3804" s="2">
        <f t="shared" si="779"/>
        <v>24336.984332438587</v>
      </c>
    </row>
    <row r="3805" spans="1:16">
      <c r="A3805" s="6">
        <v>5</v>
      </c>
      <c r="B3805" s="6">
        <v>17</v>
      </c>
      <c r="C3805" s="6">
        <v>19</v>
      </c>
      <c r="D3805" s="6">
        <f t="shared" si="767"/>
        <v>41</v>
      </c>
      <c r="E3805" s="5">
        <f t="shared" si="768"/>
        <v>724.72950000000026</v>
      </c>
      <c r="F3805" s="5">
        <f t="shared" si="769"/>
        <v>776.02531320030937</v>
      </c>
      <c r="G3805" s="5">
        <f t="shared" si="770"/>
        <v>1082.6092178872495</v>
      </c>
      <c r="H3805" s="5">
        <f t="shared" si="771"/>
        <v>2583.3640310875589</v>
      </c>
      <c r="I3805" s="5">
        <f t="shared" si="772"/>
        <v>720</v>
      </c>
      <c r="J3805" s="5">
        <f t="shared" si="773"/>
        <v>1863.3640310875589</v>
      </c>
      <c r="K3805" s="2">
        <f t="shared" si="774"/>
        <v>57350.06998415901</v>
      </c>
      <c r="L3805" s="2">
        <f t="shared" si="775"/>
        <v>130898</v>
      </c>
      <c r="M3805" s="2">
        <f t="shared" si="776"/>
        <v>28600</v>
      </c>
      <c r="N3805" s="6">
        <f t="shared" si="777"/>
        <v>1</v>
      </c>
      <c r="O3805" s="2">
        <f t="shared" si="778"/>
        <v>24947.93001584099</v>
      </c>
      <c r="P3805" s="2">
        <f t="shared" si="779"/>
        <v>24947.93001584099</v>
      </c>
    </row>
    <row r="3806" spans="1:16">
      <c r="A3806" s="6">
        <v>5</v>
      </c>
      <c r="B3806" s="6">
        <v>17</v>
      </c>
      <c r="C3806" s="6">
        <v>20</v>
      </c>
      <c r="D3806" s="6">
        <f t="shared" si="767"/>
        <v>42</v>
      </c>
      <c r="E3806" s="5">
        <f t="shared" si="768"/>
        <v>724.72950000000026</v>
      </c>
      <c r="F3806" s="5">
        <f t="shared" si="769"/>
        <v>776.02531320030937</v>
      </c>
      <c r="G3806" s="5">
        <f t="shared" si="770"/>
        <v>1153.8335085377266</v>
      </c>
      <c r="H3806" s="5">
        <f t="shared" si="771"/>
        <v>2654.588321738036</v>
      </c>
      <c r="I3806" s="5">
        <f t="shared" si="772"/>
        <v>720</v>
      </c>
      <c r="J3806" s="5">
        <f t="shared" si="773"/>
        <v>1934.588321738036</v>
      </c>
      <c r="K3806" s="2">
        <f t="shared" si="774"/>
        <v>58586.602807952011</v>
      </c>
      <c r="L3806" s="2">
        <f t="shared" si="775"/>
        <v>133598</v>
      </c>
      <c r="M3806" s="2">
        <f t="shared" si="776"/>
        <v>29480</v>
      </c>
      <c r="N3806" s="6">
        <f t="shared" si="777"/>
        <v>1</v>
      </c>
      <c r="O3806" s="2">
        <f t="shared" si="778"/>
        <v>25531.397192047989</v>
      </c>
      <c r="P3806" s="2">
        <f t="shared" si="779"/>
        <v>25531.397192047989</v>
      </c>
    </row>
    <row r="3807" spans="1:16">
      <c r="A3807" s="6">
        <v>5</v>
      </c>
      <c r="B3807" s="6">
        <v>17</v>
      </c>
      <c r="C3807" s="6">
        <v>21</v>
      </c>
      <c r="D3807" s="6">
        <f t="shared" si="767"/>
        <v>43</v>
      </c>
      <c r="E3807" s="5">
        <f t="shared" si="768"/>
        <v>724.72950000000026</v>
      </c>
      <c r="F3807" s="5">
        <f t="shared" si="769"/>
        <v>776.02531320030937</v>
      </c>
      <c r="G3807" s="5">
        <f t="shared" si="770"/>
        <v>1226.6692487641703</v>
      </c>
      <c r="H3807" s="5">
        <f t="shared" si="771"/>
        <v>2727.4240619644797</v>
      </c>
      <c r="I3807" s="5">
        <f t="shared" si="772"/>
        <v>720</v>
      </c>
      <c r="J3807" s="5">
        <f t="shared" si="773"/>
        <v>2007.4240619644797</v>
      </c>
      <c r="K3807" s="2">
        <f t="shared" si="774"/>
        <v>59851.112186883329</v>
      </c>
      <c r="L3807" s="2">
        <f t="shared" si="775"/>
        <v>136298</v>
      </c>
      <c r="M3807" s="2">
        <f t="shared" si="776"/>
        <v>30360</v>
      </c>
      <c r="N3807" s="6">
        <f t="shared" si="777"/>
        <v>1</v>
      </c>
      <c r="O3807" s="2">
        <f t="shared" si="778"/>
        <v>26086.887813116671</v>
      </c>
      <c r="P3807" s="2">
        <f t="shared" si="779"/>
        <v>26086.887813116671</v>
      </c>
    </row>
    <row r="3808" spans="1:16">
      <c r="A3808" s="6">
        <v>5</v>
      </c>
      <c r="B3808" s="6">
        <v>17</v>
      </c>
      <c r="C3808" s="6">
        <v>22</v>
      </c>
      <c r="D3808" s="6">
        <f t="shared" si="767"/>
        <v>44</v>
      </c>
      <c r="E3808" s="5">
        <f t="shared" si="768"/>
        <v>724.72950000000026</v>
      </c>
      <c r="F3808" s="5">
        <f t="shared" si="769"/>
        <v>776.02531320030937</v>
      </c>
      <c r="G3808" s="5">
        <f t="shared" si="770"/>
        <v>1301.1455960105666</v>
      </c>
      <c r="H3808" s="5">
        <f t="shared" si="771"/>
        <v>2801.9004092108762</v>
      </c>
      <c r="I3808" s="5">
        <f t="shared" si="772"/>
        <v>720</v>
      </c>
      <c r="J3808" s="5">
        <f t="shared" si="773"/>
        <v>2081.9004092108762</v>
      </c>
      <c r="K3808" s="2">
        <f t="shared" si="774"/>
        <v>61144.104326577712</v>
      </c>
      <c r="L3808" s="2">
        <f t="shared" si="775"/>
        <v>138998</v>
      </c>
      <c r="M3808" s="2">
        <f t="shared" si="776"/>
        <v>31240</v>
      </c>
      <c r="N3808" s="6">
        <f t="shared" si="777"/>
        <v>1</v>
      </c>
      <c r="O3808" s="2">
        <f t="shared" si="778"/>
        <v>26613.895673422288</v>
      </c>
      <c r="P3808" s="2">
        <f t="shared" si="779"/>
        <v>26613.895673422288</v>
      </c>
    </row>
    <row r="3809" spans="1:16">
      <c r="A3809" s="6">
        <v>5</v>
      </c>
      <c r="B3809" s="6">
        <v>17</v>
      </c>
      <c r="C3809" s="6">
        <v>23</v>
      </c>
      <c r="D3809" s="6">
        <f t="shared" si="767"/>
        <v>45</v>
      </c>
      <c r="E3809" s="5">
        <f t="shared" si="768"/>
        <v>724.72950000000026</v>
      </c>
      <c r="F3809" s="5">
        <f t="shared" si="769"/>
        <v>776.02531320030937</v>
      </c>
      <c r="G3809" s="5">
        <f t="shared" si="770"/>
        <v>1377.292184868003</v>
      </c>
      <c r="H3809" s="5">
        <f t="shared" si="771"/>
        <v>2878.0469980683129</v>
      </c>
      <c r="I3809" s="5">
        <f t="shared" si="772"/>
        <v>720</v>
      </c>
      <c r="J3809" s="5">
        <f t="shared" si="773"/>
        <v>2158.0469980683129</v>
      </c>
      <c r="K3809" s="2">
        <f t="shared" si="774"/>
        <v>62466.093716463765</v>
      </c>
      <c r="L3809" s="2">
        <f t="shared" si="775"/>
        <v>141698</v>
      </c>
      <c r="M3809" s="2">
        <f t="shared" si="776"/>
        <v>32120</v>
      </c>
      <c r="N3809" s="6">
        <f t="shared" si="777"/>
        <v>1</v>
      </c>
      <c r="O3809" s="2">
        <f t="shared" si="778"/>
        <v>27111.906283536235</v>
      </c>
      <c r="P3809" s="2">
        <f t="shared" si="779"/>
        <v>27111.906283536235</v>
      </c>
    </row>
    <row r="3810" spans="1:16">
      <c r="A3810" s="6">
        <v>5</v>
      </c>
      <c r="B3810" s="6">
        <v>17</v>
      </c>
      <c r="C3810" s="6">
        <v>24</v>
      </c>
      <c r="D3810" s="6">
        <f t="shared" si="767"/>
        <v>46</v>
      </c>
      <c r="E3810" s="5">
        <f t="shared" si="768"/>
        <v>724.72950000000026</v>
      </c>
      <c r="F3810" s="5">
        <f t="shared" si="769"/>
        <v>776.02531320030937</v>
      </c>
      <c r="G3810" s="5">
        <f t="shared" si="770"/>
        <v>1455.1391344474989</v>
      </c>
      <c r="H3810" s="5">
        <f t="shared" si="771"/>
        <v>2955.8939476478085</v>
      </c>
      <c r="I3810" s="5">
        <f t="shared" si="772"/>
        <v>720</v>
      </c>
      <c r="J3810" s="5">
        <f t="shared" si="773"/>
        <v>2235.8939476478085</v>
      </c>
      <c r="K3810" s="2">
        <f t="shared" si="774"/>
        <v>63817.603257774455</v>
      </c>
      <c r="L3810" s="2">
        <f t="shared" si="775"/>
        <v>144398</v>
      </c>
      <c r="M3810" s="2">
        <f t="shared" si="776"/>
        <v>33000</v>
      </c>
      <c r="N3810" s="6">
        <f t="shared" si="777"/>
        <v>1</v>
      </c>
      <c r="O3810" s="2">
        <f t="shared" si="778"/>
        <v>27580.396742225545</v>
      </c>
      <c r="P3810" s="2">
        <f t="shared" si="779"/>
        <v>27580.396742225545</v>
      </c>
    </row>
    <row r="3811" spans="1:16">
      <c r="A3811" s="6">
        <v>5</v>
      </c>
      <c r="B3811" s="6">
        <v>17</v>
      </c>
      <c r="C3811" s="6">
        <v>25</v>
      </c>
      <c r="D3811" s="6">
        <f t="shared" si="767"/>
        <v>47</v>
      </c>
      <c r="E3811" s="5">
        <f t="shared" si="768"/>
        <v>724.72950000000026</v>
      </c>
      <c r="F3811" s="5">
        <f t="shared" si="769"/>
        <v>776.02531320030937</v>
      </c>
      <c r="G3811" s="5">
        <f t="shared" si="770"/>
        <v>1534.7170558625965</v>
      </c>
      <c r="H3811" s="5">
        <f t="shared" si="771"/>
        <v>3035.4718690629061</v>
      </c>
      <c r="I3811" s="5">
        <f t="shared" si="772"/>
        <v>720</v>
      </c>
      <c r="J3811" s="5">
        <f t="shared" si="773"/>
        <v>2315.4718690629061</v>
      </c>
      <c r="K3811" s="2">
        <f t="shared" si="774"/>
        <v>65199.164393453233</v>
      </c>
      <c r="L3811" s="2">
        <f t="shared" si="775"/>
        <v>147098</v>
      </c>
      <c r="M3811" s="2">
        <f t="shared" si="776"/>
        <v>33880</v>
      </c>
      <c r="N3811" s="6">
        <f t="shared" si="777"/>
        <v>1</v>
      </c>
      <c r="O3811" s="2">
        <f t="shared" si="778"/>
        <v>28018.835606546767</v>
      </c>
      <c r="P3811" s="2">
        <f t="shared" si="779"/>
        <v>28018.835606546767</v>
      </c>
    </row>
    <row r="3812" spans="1:16">
      <c r="A3812" s="6">
        <v>5</v>
      </c>
      <c r="B3812" s="6">
        <v>17</v>
      </c>
      <c r="C3812" s="6">
        <v>26</v>
      </c>
      <c r="D3812" s="6">
        <f t="shared" si="767"/>
        <v>48</v>
      </c>
      <c r="E3812" s="5">
        <f t="shared" si="768"/>
        <v>724.72950000000026</v>
      </c>
      <c r="F3812" s="5">
        <f t="shared" si="769"/>
        <v>776.02531320030937</v>
      </c>
      <c r="G3812" s="5">
        <f t="shared" si="770"/>
        <v>1616.0570598233144</v>
      </c>
      <c r="H3812" s="5">
        <f t="shared" si="771"/>
        <v>3116.8118730236238</v>
      </c>
      <c r="I3812" s="5">
        <f t="shared" si="772"/>
        <v>720</v>
      </c>
      <c r="J3812" s="5">
        <f t="shared" si="773"/>
        <v>2396.8118730236238</v>
      </c>
      <c r="K3812" s="2">
        <f t="shared" si="774"/>
        <v>66611.31723999347</v>
      </c>
      <c r="L3812" s="2">
        <f t="shared" si="775"/>
        <v>149798</v>
      </c>
      <c r="M3812" s="2">
        <f t="shared" si="776"/>
        <v>34760</v>
      </c>
      <c r="N3812" s="6">
        <f t="shared" si="777"/>
        <v>1</v>
      </c>
      <c r="O3812" s="2">
        <f t="shared" si="778"/>
        <v>28426.68276000653</v>
      </c>
      <c r="P3812" s="2">
        <f t="shared" si="779"/>
        <v>28426.68276000653</v>
      </c>
    </row>
    <row r="3813" spans="1:16">
      <c r="A3813" s="6">
        <v>5</v>
      </c>
      <c r="B3813" s="6">
        <v>17</v>
      </c>
      <c r="C3813" s="6">
        <v>27</v>
      </c>
      <c r="D3813" s="6">
        <f t="shared" si="767"/>
        <v>49</v>
      </c>
      <c r="E3813" s="5">
        <f t="shared" si="768"/>
        <v>724.72950000000026</v>
      </c>
      <c r="F3813" s="5">
        <f t="shared" si="769"/>
        <v>776.02531320030937</v>
      </c>
      <c r="G3813" s="5">
        <f t="shared" si="770"/>
        <v>1699.1907643430709</v>
      </c>
      <c r="H3813" s="5">
        <f t="shared" si="771"/>
        <v>3199.9455775433808</v>
      </c>
      <c r="I3813" s="5">
        <f t="shared" si="772"/>
        <v>720</v>
      </c>
      <c r="J3813" s="5">
        <f t="shared" si="773"/>
        <v>2479.9455775433808</v>
      </c>
      <c r="K3813" s="2">
        <f t="shared" si="774"/>
        <v>68054.610721239238</v>
      </c>
      <c r="L3813" s="2">
        <f t="shared" si="775"/>
        <v>152498</v>
      </c>
      <c r="M3813" s="2">
        <f t="shared" si="776"/>
        <v>35640</v>
      </c>
      <c r="N3813" s="6">
        <f t="shared" si="777"/>
        <v>1</v>
      </c>
      <c r="O3813" s="2">
        <f t="shared" si="778"/>
        <v>28803.389278760762</v>
      </c>
      <c r="P3813" s="2">
        <f t="shared" si="779"/>
        <v>28803.389278760762</v>
      </c>
    </row>
    <row r="3814" spans="1:16">
      <c r="A3814" s="6">
        <v>5</v>
      </c>
      <c r="B3814" s="6">
        <v>17</v>
      </c>
      <c r="C3814" s="6">
        <v>28</v>
      </c>
      <c r="D3814" s="6">
        <f t="shared" si="767"/>
        <v>50</v>
      </c>
      <c r="E3814" s="5">
        <f t="shared" si="768"/>
        <v>724.72950000000026</v>
      </c>
      <c r="F3814" s="5">
        <f t="shared" si="769"/>
        <v>776.02531320030937</v>
      </c>
      <c r="G3814" s="5">
        <f t="shared" si="770"/>
        <v>1784.1503025602246</v>
      </c>
      <c r="H3814" s="5">
        <f t="shared" si="771"/>
        <v>3284.9051157605345</v>
      </c>
      <c r="I3814" s="5">
        <f t="shared" si="772"/>
        <v>720</v>
      </c>
      <c r="J3814" s="5">
        <f t="shared" si="773"/>
        <v>2564.9051157605345</v>
      </c>
      <c r="K3814" s="2">
        <f t="shared" si="774"/>
        <v>69529.602704175952</v>
      </c>
      <c r="L3814" s="2">
        <f t="shared" si="775"/>
        <v>155198</v>
      </c>
      <c r="M3814" s="2">
        <f t="shared" si="776"/>
        <v>36520</v>
      </c>
      <c r="N3814" s="6">
        <f t="shared" si="777"/>
        <v>1</v>
      </c>
      <c r="O3814" s="2">
        <f t="shared" si="778"/>
        <v>29148.397295824048</v>
      </c>
      <c r="P3814" s="2">
        <f t="shared" si="779"/>
        <v>29148.397295824048</v>
      </c>
    </row>
    <row r="3815" spans="1:16">
      <c r="A3815" s="6">
        <v>5</v>
      </c>
      <c r="B3815" s="6">
        <v>17</v>
      </c>
      <c r="C3815" s="6">
        <v>29</v>
      </c>
      <c r="D3815" s="6">
        <f t="shared" si="767"/>
        <v>51</v>
      </c>
      <c r="E3815" s="5">
        <f t="shared" si="768"/>
        <v>724.72950000000026</v>
      </c>
      <c r="F3815" s="5">
        <f t="shared" si="769"/>
        <v>776.02531320030937</v>
      </c>
      <c r="G3815" s="5">
        <f t="shared" si="770"/>
        <v>1870.9683306758782</v>
      </c>
      <c r="H3815" s="5">
        <f t="shared" si="771"/>
        <v>3371.7231438761878</v>
      </c>
      <c r="I3815" s="5">
        <f t="shared" si="772"/>
        <v>720</v>
      </c>
      <c r="J3815" s="5">
        <f t="shared" si="773"/>
        <v>2651.7231438761878</v>
      </c>
      <c r="K3815" s="2">
        <f t="shared" si="774"/>
        <v>71036.860136739371</v>
      </c>
      <c r="L3815" s="2">
        <f t="shared" si="775"/>
        <v>157898</v>
      </c>
      <c r="M3815" s="2">
        <f t="shared" si="776"/>
        <v>37400</v>
      </c>
      <c r="N3815" s="6">
        <f t="shared" si="777"/>
        <v>1</v>
      </c>
      <c r="O3815" s="2">
        <f t="shared" si="778"/>
        <v>29461.139863260629</v>
      </c>
      <c r="P3815" s="2">
        <f t="shared" si="779"/>
        <v>29461.139863260629</v>
      </c>
    </row>
    <row r="3816" spans="1:16">
      <c r="A3816" s="6">
        <v>5</v>
      </c>
      <c r="B3816" s="6">
        <v>17</v>
      </c>
      <c r="C3816" s="6">
        <v>30</v>
      </c>
      <c r="D3816" s="6">
        <f t="shared" si="767"/>
        <v>52</v>
      </c>
      <c r="E3816" s="5">
        <f t="shared" si="768"/>
        <v>724.72950000000026</v>
      </c>
      <c r="F3816" s="5">
        <f t="shared" si="769"/>
        <v>776.02531320030937</v>
      </c>
      <c r="G3816" s="5">
        <f t="shared" si="770"/>
        <v>1959.6780360096488</v>
      </c>
      <c r="H3816" s="5">
        <f t="shared" si="771"/>
        <v>3460.4328492099585</v>
      </c>
      <c r="I3816" s="5">
        <f t="shared" si="772"/>
        <v>720</v>
      </c>
      <c r="J3816" s="5">
        <f t="shared" si="773"/>
        <v>2740.4328492099585</v>
      </c>
      <c r="K3816" s="2">
        <f t="shared" si="774"/>
        <v>72576.959187672881</v>
      </c>
      <c r="L3816" s="2">
        <f t="shared" si="775"/>
        <v>160598</v>
      </c>
      <c r="M3816" s="2">
        <f t="shared" si="776"/>
        <v>38280</v>
      </c>
      <c r="N3816" s="6">
        <f t="shared" si="777"/>
        <v>1</v>
      </c>
      <c r="O3816" s="2">
        <f t="shared" si="778"/>
        <v>29741.040812327119</v>
      </c>
      <c r="P3816" s="2">
        <f t="shared" si="779"/>
        <v>29741.040812327119</v>
      </c>
    </row>
    <row r="3817" spans="1:16">
      <c r="A3817" s="6">
        <v>5</v>
      </c>
      <c r="B3817" s="6">
        <v>18</v>
      </c>
      <c r="C3817" s="6">
        <v>0</v>
      </c>
      <c r="D3817" s="6">
        <f t="shared" si="767"/>
        <v>23</v>
      </c>
      <c r="E3817" s="5">
        <f t="shared" si="768"/>
        <v>724.72950000000026</v>
      </c>
      <c r="F3817" s="5">
        <f t="shared" si="769"/>
        <v>842.2157075615122</v>
      </c>
      <c r="G3817" s="5">
        <f t="shared" si="770"/>
        <v>0</v>
      </c>
      <c r="H3817" s="5">
        <f t="shared" si="771"/>
        <v>1566.9452075615125</v>
      </c>
      <c r="I3817" s="5">
        <f t="shared" si="772"/>
        <v>720</v>
      </c>
      <c r="J3817" s="5">
        <f t="shared" si="773"/>
        <v>846.94520756151246</v>
      </c>
      <c r="K3817" s="2">
        <f t="shared" si="774"/>
        <v>39703.909853498481</v>
      </c>
      <c r="L3817" s="2">
        <f t="shared" si="775"/>
        <v>81692</v>
      </c>
      <c r="M3817" s="2">
        <f t="shared" si="776"/>
        <v>12320</v>
      </c>
      <c r="N3817" s="6">
        <f t="shared" si="777"/>
        <v>1</v>
      </c>
      <c r="O3817" s="2">
        <f t="shared" si="778"/>
        <v>9668.0901465015195</v>
      </c>
      <c r="P3817" s="2">
        <f t="shared" si="779"/>
        <v>9668.0901465015195</v>
      </c>
    </row>
    <row r="3818" spans="1:16">
      <c r="A3818" s="6">
        <v>5</v>
      </c>
      <c r="B3818" s="6">
        <v>18</v>
      </c>
      <c r="C3818" s="6">
        <v>1</v>
      </c>
      <c r="D3818" s="6">
        <f t="shared" si="767"/>
        <v>24</v>
      </c>
      <c r="E3818" s="5">
        <f t="shared" si="768"/>
        <v>724.72950000000026</v>
      </c>
      <c r="F3818" s="5">
        <f t="shared" si="769"/>
        <v>842.2157075615122</v>
      </c>
      <c r="G3818" s="5">
        <f t="shared" si="770"/>
        <v>45.5625</v>
      </c>
      <c r="H3818" s="5">
        <f t="shared" si="771"/>
        <v>1612.5077075615125</v>
      </c>
      <c r="I3818" s="5">
        <f t="shared" si="772"/>
        <v>720</v>
      </c>
      <c r="J3818" s="5">
        <f t="shared" si="773"/>
        <v>892.50770756151246</v>
      </c>
      <c r="K3818" s="2">
        <f t="shared" si="774"/>
        <v>40494.925478498481</v>
      </c>
      <c r="L3818" s="2">
        <f t="shared" si="775"/>
        <v>84392</v>
      </c>
      <c r="M3818" s="2">
        <f t="shared" si="776"/>
        <v>13200</v>
      </c>
      <c r="N3818" s="6">
        <f t="shared" si="777"/>
        <v>1</v>
      </c>
      <c r="O3818" s="2">
        <f t="shared" si="778"/>
        <v>10697.074521501519</v>
      </c>
      <c r="P3818" s="2">
        <f t="shared" si="779"/>
        <v>10697.074521501519</v>
      </c>
    </row>
    <row r="3819" spans="1:16">
      <c r="A3819" s="6">
        <v>5</v>
      </c>
      <c r="B3819" s="6">
        <v>18</v>
      </c>
      <c r="C3819" s="6">
        <v>2</v>
      </c>
      <c r="D3819" s="6">
        <f t="shared" si="767"/>
        <v>25</v>
      </c>
      <c r="E3819" s="5">
        <f t="shared" si="768"/>
        <v>724.72950000000026</v>
      </c>
      <c r="F3819" s="5">
        <f t="shared" si="769"/>
        <v>842.2157075615122</v>
      </c>
      <c r="G3819" s="5">
        <f t="shared" si="770"/>
        <v>92.264062499999994</v>
      </c>
      <c r="H3819" s="5">
        <f t="shared" si="771"/>
        <v>1659.2092700615124</v>
      </c>
      <c r="I3819" s="5">
        <f t="shared" si="772"/>
        <v>720</v>
      </c>
      <c r="J3819" s="5">
        <f t="shared" si="773"/>
        <v>939.20927006151237</v>
      </c>
      <c r="K3819" s="2">
        <f t="shared" si="774"/>
        <v>41305.716494123481</v>
      </c>
      <c r="L3819" s="2">
        <f t="shared" si="775"/>
        <v>87092</v>
      </c>
      <c r="M3819" s="2">
        <f t="shared" si="776"/>
        <v>14080</v>
      </c>
      <c r="N3819" s="6">
        <f t="shared" si="777"/>
        <v>1</v>
      </c>
      <c r="O3819" s="2">
        <f t="shared" si="778"/>
        <v>11706.283505876519</v>
      </c>
      <c r="P3819" s="2">
        <f t="shared" si="779"/>
        <v>11706.283505876519</v>
      </c>
    </row>
    <row r="3820" spans="1:16">
      <c r="A3820" s="6">
        <v>5</v>
      </c>
      <c r="B3820" s="6">
        <v>18</v>
      </c>
      <c r="C3820" s="6">
        <v>3</v>
      </c>
      <c r="D3820" s="6">
        <f t="shared" si="767"/>
        <v>26</v>
      </c>
      <c r="E3820" s="5">
        <f t="shared" si="768"/>
        <v>724.72950000000026</v>
      </c>
      <c r="F3820" s="5">
        <f t="shared" si="769"/>
        <v>842.2157075615122</v>
      </c>
      <c r="G3820" s="5">
        <f t="shared" si="770"/>
        <v>140.12604492187498</v>
      </c>
      <c r="H3820" s="5">
        <f t="shared" si="771"/>
        <v>1707.0712524833875</v>
      </c>
      <c r="I3820" s="5">
        <f t="shared" si="772"/>
        <v>720</v>
      </c>
      <c r="J3820" s="5">
        <f t="shared" si="773"/>
        <v>987.07125248338752</v>
      </c>
      <c r="K3820" s="2">
        <f t="shared" si="774"/>
        <v>42136.653688947699</v>
      </c>
      <c r="L3820" s="2">
        <f t="shared" si="775"/>
        <v>89792</v>
      </c>
      <c r="M3820" s="2">
        <f t="shared" si="776"/>
        <v>14960</v>
      </c>
      <c r="N3820" s="6">
        <f t="shared" si="777"/>
        <v>1</v>
      </c>
      <c r="O3820" s="2">
        <f t="shared" si="778"/>
        <v>12695.346311052301</v>
      </c>
      <c r="P3820" s="2">
        <f t="shared" si="779"/>
        <v>12695.346311052301</v>
      </c>
    </row>
    <row r="3821" spans="1:16">
      <c r="A3821" s="6">
        <v>5</v>
      </c>
      <c r="B3821" s="6">
        <v>18</v>
      </c>
      <c r="C3821" s="6">
        <v>4</v>
      </c>
      <c r="D3821" s="6">
        <f t="shared" si="767"/>
        <v>27</v>
      </c>
      <c r="E3821" s="5">
        <f t="shared" si="768"/>
        <v>724.72950000000026</v>
      </c>
      <c r="F3821" s="5">
        <f t="shared" si="769"/>
        <v>842.2157075615122</v>
      </c>
      <c r="G3821" s="5">
        <f t="shared" si="770"/>
        <v>189.17016064453125</v>
      </c>
      <c r="H3821" s="5">
        <f t="shared" si="771"/>
        <v>1756.1153682060437</v>
      </c>
      <c r="I3821" s="5">
        <f t="shared" si="772"/>
        <v>720</v>
      </c>
      <c r="J3821" s="5">
        <f t="shared" si="773"/>
        <v>1036.1153682060437</v>
      </c>
      <c r="K3821" s="2">
        <f t="shared" si="774"/>
        <v>42988.114031354926</v>
      </c>
      <c r="L3821" s="2">
        <f t="shared" si="775"/>
        <v>92492</v>
      </c>
      <c r="M3821" s="2">
        <f t="shared" si="776"/>
        <v>15840</v>
      </c>
      <c r="N3821" s="6">
        <f t="shared" si="777"/>
        <v>1</v>
      </c>
      <c r="O3821" s="2">
        <f t="shared" si="778"/>
        <v>13663.885968645074</v>
      </c>
      <c r="P3821" s="2">
        <f t="shared" si="779"/>
        <v>13663.885968645074</v>
      </c>
    </row>
    <row r="3822" spans="1:16">
      <c r="A3822" s="6">
        <v>5</v>
      </c>
      <c r="B3822" s="6">
        <v>18</v>
      </c>
      <c r="C3822" s="6">
        <v>5</v>
      </c>
      <c r="D3822" s="6">
        <f t="shared" si="767"/>
        <v>28</v>
      </c>
      <c r="E3822" s="5">
        <f t="shared" si="768"/>
        <v>724.72950000000026</v>
      </c>
      <c r="F3822" s="5">
        <f t="shared" si="769"/>
        <v>842.2157075615122</v>
      </c>
      <c r="G3822" s="5">
        <f t="shared" si="770"/>
        <v>239.41848456573481</v>
      </c>
      <c r="H3822" s="5">
        <f t="shared" si="771"/>
        <v>1806.3636921272473</v>
      </c>
      <c r="I3822" s="5">
        <f t="shared" si="772"/>
        <v>720</v>
      </c>
      <c r="J3822" s="5">
        <f t="shared" si="773"/>
        <v>1086.3636921272473</v>
      </c>
      <c r="K3822" s="2">
        <f t="shared" si="774"/>
        <v>43860.480766098044</v>
      </c>
      <c r="L3822" s="2">
        <f t="shared" si="775"/>
        <v>95192</v>
      </c>
      <c r="M3822" s="2">
        <f t="shared" si="776"/>
        <v>16720</v>
      </c>
      <c r="N3822" s="6">
        <f t="shared" si="777"/>
        <v>1</v>
      </c>
      <c r="O3822" s="2">
        <f t="shared" si="778"/>
        <v>14611.519233901956</v>
      </c>
      <c r="P3822" s="2">
        <f t="shared" si="779"/>
        <v>14611.519233901956</v>
      </c>
    </row>
    <row r="3823" spans="1:16">
      <c r="A3823" s="6">
        <v>5</v>
      </c>
      <c r="B3823" s="6">
        <v>18</v>
      </c>
      <c r="C3823" s="6">
        <v>6</v>
      </c>
      <c r="D3823" s="6">
        <f t="shared" si="767"/>
        <v>29</v>
      </c>
      <c r="E3823" s="5">
        <f t="shared" si="768"/>
        <v>724.72950000000026</v>
      </c>
      <c r="F3823" s="5">
        <f t="shared" si="769"/>
        <v>842.2157075615122</v>
      </c>
      <c r="G3823" s="5">
        <f t="shared" si="770"/>
        <v>290.89345874736784</v>
      </c>
      <c r="H3823" s="5">
        <f t="shared" si="771"/>
        <v>1857.8386663088804</v>
      </c>
      <c r="I3823" s="5">
        <f t="shared" si="772"/>
        <v>720</v>
      </c>
      <c r="J3823" s="5">
        <f t="shared" si="773"/>
        <v>1137.8386663088804</v>
      </c>
      <c r="K3823" s="2">
        <f t="shared" si="774"/>
        <v>44754.143512306953</v>
      </c>
      <c r="L3823" s="2">
        <f t="shared" si="775"/>
        <v>97892</v>
      </c>
      <c r="M3823" s="2">
        <f t="shared" si="776"/>
        <v>17600</v>
      </c>
      <c r="N3823" s="6">
        <f t="shared" si="777"/>
        <v>1</v>
      </c>
      <c r="O3823" s="2">
        <f t="shared" si="778"/>
        <v>15537.856487693047</v>
      </c>
      <c r="P3823" s="2">
        <f t="shared" si="779"/>
        <v>15537.856487693047</v>
      </c>
    </row>
    <row r="3824" spans="1:16">
      <c r="A3824" s="6">
        <v>5</v>
      </c>
      <c r="B3824" s="6">
        <v>18</v>
      </c>
      <c r="C3824" s="6">
        <v>7</v>
      </c>
      <c r="D3824" s="6">
        <f t="shared" si="767"/>
        <v>30</v>
      </c>
      <c r="E3824" s="5">
        <f t="shared" si="768"/>
        <v>724.72950000000026</v>
      </c>
      <c r="F3824" s="5">
        <f t="shared" si="769"/>
        <v>842.2157075615122</v>
      </c>
      <c r="G3824" s="5">
        <f t="shared" si="770"/>
        <v>343.61789814532818</v>
      </c>
      <c r="H3824" s="5">
        <f t="shared" si="771"/>
        <v>1910.5631057068406</v>
      </c>
      <c r="I3824" s="5">
        <f t="shared" si="772"/>
        <v>720</v>
      </c>
      <c r="J3824" s="5">
        <f t="shared" si="773"/>
        <v>1190.5631057068406</v>
      </c>
      <c r="K3824" s="2">
        <f t="shared" si="774"/>
        <v>45669.498362965984</v>
      </c>
      <c r="L3824" s="2">
        <f t="shared" si="775"/>
        <v>100592</v>
      </c>
      <c r="M3824" s="2">
        <f t="shared" si="776"/>
        <v>18480</v>
      </c>
      <c r="N3824" s="6">
        <f t="shared" si="777"/>
        <v>1</v>
      </c>
      <c r="O3824" s="2">
        <f t="shared" si="778"/>
        <v>16442.501637034016</v>
      </c>
      <c r="P3824" s="2">
        <f t="shared" si="779"/>
        <v>16442.501637034016</v>
      </c>
    </row>
    <row r="3825" spans="1:16">
      <c r="A3825" s="6">
        <v>5</v>
      </c>
      <c r="B3825" s="6">
        <v>18</v>
      </c>
      <c r="C3825" s="6">
        <v>8</v>
      </c>
      <c r="D3825" s="6">
        <f t="shared" si="767"/>
        <v>31</v>
      </c>
      <c r="E3825" s="5">
        <f t="shared" si="768"/>
        <v>724.72950000000026</v>
      </c>
      <c r="F3825" s="5">
        <f t="shared" si="769"/>
        <v>842.2157075615122</v>
      </c>
      <c r="G3825" s="5">
        <f t="shared" si="770"/>
        <v>397.61499642530839</v>
      </c>
      <c r="H3825" s="5">
        <f t="shared" si="771"/>
        <v>1964.5602039868209</v>
      </c>
      <c r="I3825" s="5">
        <f t="shared" si="772"/>
        <v>720</v>
      </c>
      <c r="J3825" s="5">
        <f t="shared" si="773"/>
        <v>1244.5602039868209</v>
      </c>
      <c r="K3825" s="2">
        <f t="shared" si="774"/>
        <v>46606.947985882303</v>
      </c>
      <c r="L3825" s="2">
        <f t="shared" si="775"/>
        <v>103292</v>
      </c>
      <c r="M3825" s="2">
        <f t="shared" si="776"/>
        <v>19360</v>
      </c>
      <c r="N3825" s="6">
        <f t="shared" si="777"/>
        <v>1</v>
      </c>
      <c r="O3825" s="2">
        <f t="shared" si="778"/>
        <v>17325.052014117697</v>
      </c>
      <c r="P3825" s="2">
        <f t="shared" si="779"/>
        <v>17325.052014117697</v>
      </c>
    </row>
    <row r="3826" spans="1:16">
      <c r="A3826" s="6">
        <v>5</v>
      </c>
      <c r="B3826" s="6">
        <v>18</v>
      </c>
      <c r="C3826" s="6">
        <v>9</v>
      </c>
      <c r="D3826" s="6">
        <f t="shared" si="767"/>
        <v>32</v>
      </c>
      <c r="E3826" s="5">
        <f t="shared" si="768"/>
        <v>724.72950000000026</v>
      </c>
      <c r="F3826" s="5">
        <f t="shared" si="769"/>
        <v>842.2157075615122</v>
      </c>
      <c r="G3826" s="5">
        <f t="shared" si="770"/>
        <v>452.90833186570285</v>
      </c>
      <c r="H3826" s="5">
        <f t="shared" si="771"/>
        <v>2019.8535394272153</v>
      </c>
      <c r="I3826" s="5">
        <f t="shared" si="772"/>
        <v>720</v>
      </c>
      <c r="J3826" s="5">
        <f t="shared" si="773"/>
        <v>1299.8535394272153</v>
      </c>
      <c r="K3826" s="2">
        <f t="shared" si="774"/>
        <v>47566.901726166936</v>
      </c>
      <c r="L3826" s="2">
        <f t="shared" si="775"/>
        <v>105992</v>
      </c>
      <c r="M3826" s="2">
        <f t="shared" si="776"/>
        <v>20240</v>
      </c>
      <c r="N3826" s="6">
        <f t="shared" si="777"/>
        <v>1</v>
      </c>
      <c r="O3826" s="2">
        <f t="shared" si="778"/>
        <v>18185.098273833064</v>
      </c>
      <c r="P3826" s="2">
        <f t="shared" si="779"/>
        <v>18185.098273833064</v>
      </c>
    </row>
    <row r="3827" spans="1:16">
      <c r="A3827" s="6">
        <v>5</v>
      </c>
      <c r="B3827" s="6">
        <v>18</v>
      </c>
      <c r="C3827" s="6">
        <v>10</v>
      </c>
      <c r="D3827" s="6">
        <f t="shared" si="767"/>
        <v>33</v>
      </c>
      <c r="E3827" s="5">
        <f t="shared" si="768"/>
        <v>724.72950000000026</v>
      </c>
      <c r="F3827" s="5">
        <f t="shared" si="769"/>
        <v>842.2157075615122</v>
      </c>
      <c r="G3827" s="5">
        <f t="shared" si="770"/>
        <v>509.52187334891573</v>
      </c>
      <c r="H3827" s="5">
        <f t="shared" si="771"/>
        <v>2076.4670809104282</v>
      </c>
      <c r="I3827" s="5">
        <f t="shared" si="772"/>
        <v>720</v>
      </c>
      <c r="J3827" s="5">
        <f t="shared" si="773"/>
        <v>1356.4670809104282</v>
      </c>
      <c r="K3827" s="2">
        <f t="shared" si="774"/>
        <v>48549.775710250484</v>
      </c>
      <c r="L3827" s="2">
        <f t="shared" si="775"/>
        <v>108692</v>
      </c>
      <c r="M3827" s="2">
        <f t="shared" si="776"/>
        <v>21120</v>
      </c>
      <c r="N3827" s="6">
        <f t="shared" si="777"/>
        <v>1</v>
      </c>
      <c r="O3827" s="2">
        <f t="shared" si="778"/>
        <v>19022.224289749516</v>
      </c>
      <c r="P3827" s="2">
        <f t="shared" si="779"/>
        <v>19022.224289749516</v>
      </c>
    </row>
    <row r="3828" spans="1:16">
      <c r="A3828" s="6">
        <v>5</v>
      </c>
      <c r="B3828" s="6">
        <v>18</v>
      </c>
      <c r="C3828" s="6">
        <v>11</v>
      </c>
      <c r="D3828" s="6">
        <f t="shared" si="767"/>
        <v>34</v>
      </c>
      <c r="E3828" s="5">
        <f t="shared" si="768"/>
        <v>724.72950000000026</v>
      </c>
      <c r="F3828" s="5">
        <f t="shared" si="769"/>
        <v>842.2157075615122</v>
      </c>
      <c r="G3828" s="5">
        <f t="shared" si="770"/>
        <v>567.47998644235474</v>
      </c>
      <c r="H3828" s="5">
        <f t="shared" si="771"/>
        <v>2134.4251940038671</v>
      </c>
      <c r="I3828" s="5">
        <f t="shared" si="772"/>
        <v>720</v>
      </c>
      <c r="J3828" s="5">
        <f t="shared" si="773"/>
        <v>1414.4251940038671</v>
      </c>
      <c r="K3828" s="2">
        <f t="shared" si="774"/>
        <v>49555.992951456021</v>
      </c>
      <c r="L3828" s="2">
        <f t="shared" si="775"/>
        <v>111392</v>
      </c>
      <c r="M3828" s="2">
        <f t="shared" si="776"/>
        <v>22000</v>
      </c>
      <c r="N3828" s="6">
        <f t="shared" si="777"/>
        <v>1</v>
      </c>
      <c r="O3828" s="2">
        <f t="shared" si="778"/>
        <v>19836.007048543979</v>
      </c>
      <c r="P3828" s="2">
        <f t="shared" si="779"/>
        <v>19836.007048543979</v>
      </c>
    </row>
    <row r="3829" spans="1:16">
      <c r="A3829" s="6">
        <v>5</v>
      </c>
      <c r="B3829" s="6">
        <v>18</v>
      </c>
      <c r="C3829" s="6">
        <v>12</v>
      </c>
      <c r="D3829" s="6">
        <f t="shared" si="767"/>
        <v>35</v>
      </c>
      <c r="E3829" s="5">
        <f t="shared" si="768"/>
        <v>724.72950000000026</v>
      </c>
      <c r="F3829" s="5">
        <f t="shared" si="769"/>
        <v>842.2157075615122</v>
      </c>
      <c r="G3829" s="5">
        <f t="shared" si="770"/>
        <v>626.80743957041921</v>
      </c>
      <c r="H3829" s="5">
        <f t="shared" si="771"/>
        <v>2193.7526471319316</v>
      </c>
      <c r="I3829" s="5">
        <f t="shared" si="772"/>
        <v>720</v>
      </c>
      <c r="J3829" s="5">
        <f t="shared" si="773"/>
        <v>1473.7526471319316</v>
      </c>
      <c r="K3829" s="2">
        <f t="shared" si="774"/>
        <v>50585.983457151589</v>
      </c>
      <c r="L3829" s="2">
        <f t="shared" si="775"/>
        <v>114092</v>
      </c>
      <c r="M3829" s="2">
        <f t="shared" si="776"/>
        <v>22880</v>
      </c>
      <c r="N3829" s="6">
        <f t="shared" si="777"/>
        <v>1</v>
      </c>
      <c r="O3829" s="2">
        <f t="shared" si="778"/>
        <v>20626.016542848411</v>
      </c>
      <c r="P3829" s="2">
        <f t="shared" si="779"/>
        <v>20626.016542848411</v>
      </c>
    </row>
    <row r="3830" spans="1:16">
      <c r="A3830" s="6">
        <v>5</v>
      </c>
      <c r="B3830" s="6">
        <v>18</v>
      </c>
      <c r="C3830" s="6">
        <v>13</v>
      </c>
      <c r="D3830" s="6">
        <f t="shared" si="767"/>
        <v>36</v>
      </c>
      <c r="E3830" s="5">
        <f t="shared" si="768"/>
        <v>724.72950000000026</v>
      </c>
      <c r="F3830" s="5">
        <f t="shared" si="769"/>
        <v>842.2157075615122</v>
      </c>
      <c r="G3830" s="5">
        <f t="shared" si="770"/>
        <v>687.52941027880343</v>
      </c>
      <c r="H3830" s="5">
        <f t="shared" si="771"/>
        <v>2254.4746178403157</v>
      </c>
      <c r="I3830" s="5">
        <f t="shared" si="772"/>
        <v>720</v>
      </c>
      <c r="J3830" s="5">
        <f t="shared" si="773"/>
        <v>1534.4746178403157</v>
      </c>
      <c r="K3830" s="2">
        <f t="shared" si="774"/>
        <v>51640.184337505481</v>
      </c>
      <c r="L3830" s="2">
        <f t="shared" si="775"/>
        <v>116792</v>
      </c>
      <c r="M3830" s="2">
        <f t="shared" si="776"/>
        <v>23760</v>
      </c>
      <c r="N3830" s="6">
        <f t="shared" si="777"/>
        <v>1</v>
      </c>
      <c r="O3830" s="2">
        <f t="shared" si="778"/>
        <v>21391.815662494519</v>
      </c>
      <c r="P3830" s="2">
        <f t="shared" si="779"/>
        <v>21391.815662494519</v>
      </c>
    </row>
    <row r="3831" spans="1:16">
      <c r="A3831" s="6">
        <v>5</v>
      </c>
      <c r="B3831" s="6">
        <v>18</v>
      </c>
      <c r="C3831" s="6">
        <v>14</v>
      </c>
      <c r="D3831" s="6">
        <f t="shared" si="767"/>
        <v>37</v>
      </c>
      <c r="E3831" s="5">
        <f t="shared" si="768"/>
        <v>724.72950000000026</v>
      </c>
      <c r="F3831" s="5">
        <f t="shared" si="769"/>
        <v>842.2157075615122</v>
      </c>
      <c r="G3831" s="5">
        <f t="shared" si="770"/>
        <v>749.67149159246469</v>
      </c>
      <c r="H3831" s="5">
        <f t="shared" si="771"/>
        <v>2316.6166991539772</v>
      </c>
      <c r="I3831" s="5">
        <f t="shared" si="772"/>
        <v>720</v>
      </c>
      <c r="J3831" s="5">
        <f t="shared" si="773"/>
        <v>1596.6166991539772</v>
      </c>
      <c r="K3831" s="2">
        <f t="shared" si="774"/>
        <v>52719.039915867659</v>
      </c>
      <c r="L3831" s="2">
        <f t="shared" si="775"/>
        <v>119492</v>
      </c>
      <c r="M3831" s="2">
        <f t="shared" si="776"/>
        <v>24640</v>
      </c>
      <c r="N3831" s="6">
        <f t="shared" si="777"/>
        <v>1</v>
      </c>
      <c r="O3831" s="2">
        <f t="shared" si="778"/>
        <v>22132.960084132341</v>
      </c>
      <c r="P3831" s="2">
        <f t="shared" si="779"/>
        <v>22132.960084132341</v>
      </c>
    </row>
    <row r="3832" spans="1:16">
      <c r="A3832" s="6">
        <v>5</v>
      </c>
      <c r="B3832" s="6">
        <v>18</v>
      </c>
      <c r="C3832" s="6">
        <v>15</v>
      </c>
      <c r="D3832" s="6">
        <f t="shared" si="767"/>
        <v>38</v>
      </c>
      <c r="E3832" s="5">
        <f t="shared" si="768"/>
        <v>724.72950000000026</v>
      </c>
      <c r="F3832" s="5">
        <f t="shared" si="769"/>
        <v>842.2157075615122</v>
      </c>
      <c r="G3832" s="5">
        <f t="shared" si="770"/>
        <v>813.25969846861108</v>
      </c>
      <c r="H3832" s="5">
        <f t="shared" si="771"/>
        <v>2380.2049060301233</v>
      </c>
      <c r="I3832" s="5">
        <f t="shared" si="772"/>
        <v>720</v>
      </c>
      <c r="J3832" s="5">
        <f t="shared" si="773"/>
        <v>1660.2049060301233</v>
      </c>
      <c r="K3832" s="2">
        <f t="shared" si="774"/>
        <v>53823.001840800753</v>
      </c>
      <c r="L3832" s="2">
        <f t="shared" si="775"/>
        <v>122192</v>
      </c>
      <c r="M3832" s="2">
        <f t="shared" si="776"/>
        <v>25520</v>
      </c>
      <c r="N3832" s="6">
        <f t="shared" si="777"/>
        <v>1</v>
      </c>
      <c r="O3832" s="2">
        <f t="shared" si="778"/>
        <v>22848.998159199247</v>
      </c>
      <c r="P3832" s="2">
        <f t="shared" si="779"/>
        <v>22848.998159199247</v>
      </c>
    </row>
    <row r="3833" spans="1:16">
      <c r="A3833" s="6">
        <v>5</v>
      </c>
      <c r="B3833" s="6">
        <v>18</v>
      </c>
      <c r="C3833" s="6">
        <v>16</v>
      </c>
      <c r="D3833" s="6">
        <f t="shared" si="767"/>
        <v>39</v>
      </c>
      <c r="E3833" s="5">
        <f t="shared" si="768"/>
        <v>724.72950000000026</v>
      </c>
      <c r="F3833" s="5">
        <f t="shared" si="769"/>
        <v>842.2157075615122</v>
      </c>
      <c r="G3833" s="5">
        <f t="shared" si="770"/>
        <v>878.32047434610013</v>
      </c>
      <c r="H3833" s="5">
        <f t="shared" si="771"/>
        <v>2445.2656819076128</v>
      </c>
      <c r="I3833" s="5">
        <f t="shared" si="772"/>
        <v>720</v>
      </c>
      <c r="J3833" s="5">
        <f t="shared" si="773"/>
        <v>1725.2656819076128</v>
      </c>
      <c r="K3833" s="2">
        <f t="shared" si="774"/>
        <v>54952.529199784942</v>
      </c>
      <c r="L3833" s="2">
        <f t="shared" si="775"/>
        <v>124892</v>
      </c>
      <c r="M3833" s="2">
        <f t="shared" si="776"/>
        <v>26400</v>
      </c>
      <c r="N3833" s="6">
        <f t="shared" si="777"/>
        <v>1</v>
      </c>
      <c r="O3833" s="2">
        <f t="shared" si="778"/>
        <v>23539.470800215058</v>
      </c>
      <c r="P3833" s="2">
        <f t="shared" si="779"/>
        <v>23539.470800215058</v>
      </c>
    </row>
    <row r="3834" spans="1:16">
      <c r="A3834" s="6">
        <v>5</v>
      </c>
      <c r="B3834" s="6">
        <v>18</v>
      </c>
      <c r="C3834" s="6">
        <v>17</v>
      </c>
      <c r="D3834" s="6">
        <f t="shared" si="767"/>
        <v>40</v>
      </c>
      <c r="E3834" s="5">
        <f t="shared" si="768"/>
        <v>724.72950000000026</v>
      </c>
      <c r="F3834" s="5">
        <f t="shared" si="769"/>
        <v>842.2157075615122</v>
      </c>
      <c r="G3834" s="5">
        <f t="shared" si="770"/>
        <v>944.88069779264049</v>
      </c>
      <c r="H3834" s="5">
        <f t="shared" si="771"/>
        <v>2511.8259053541528</v>
      </c>
      <c r="I3834" s="5">
        <f t="shared" si="772"/>
        <v>720</v>
      </c>
      <c r="J3834" s="5">
        <f t="shared" si="773"/>
        <v>1791.8259053541528</v>
      </c>
      <c r="K3834" s="2">
        <f t="shared" si="774"/>
        <v>56108.088634620712</v>
      </c>
      <c r="L3834" s="2">
        <f t="shared" si="775"/>
        <v>127592</v>
      </c>
      <c r="M3834" s="2">
        <f t="shared" si="776"/>
        <v>27280</v>
      </c>
      <c r="N3834" s="6">
        <f t="shared" si="777"/>
        <v>1</v>
      </c>
      <c r="O3834" s="2">
        <f t="shared" si="778"/>
        <v>24203.911365379288</v>
      </c>
      <c r="P3834" s="2">
        <f t="shared" si="779"/>
        <v>24203.911365379288</v>
      </c>
    </row>
    <row r="3835" spans="1:16">
      <c r="A3835" s="6">
        <v>5</v>
      </c>
      <c r="B3835" s="6">
        <v>18</v>
      </c>
      <c r="C3835" s="6">
        <v>18</v>
      </c>
      <c r="D3835" s="6">
        <f t="shared" si="767"/>
        <v>41</v>
      </c>
      <c r="E3835" s="5">
        <f t="shared" si="768"/>
        <v>724.72950000000026</v>
      </c>
      <c r="F3835" s="5">
        <f t="shared" si="769"/>
        <v>842.2157075615122</v>
      </c>
      <c r="G3835" s="5">
        <f t="shared" si="770"/>
        <v>1012.9676892512279</v>
      </c>
      <c r="H3835" s="5">
        <f t="shared" si="771"/>
        <v>2579.9128968127402</v>
      </c>
      <c r="I3835" s="5">
        <f t="shared" si="772"/>
        <v>720</v>
      </c>
      <c r="J3835" s="5">
        <f t="shared" si="773"/>
        <v>1859.9128968127402</v>
      </c>
      <c r="K3835" s="2">
        <f t="shared" si="774"/>
        <v>57290.15445855452</v>
      </c>
      <c r="L3835" s="2">
        <f t="shared" si="775"/>
        <v>130292</v>
      </c>
      <c r="M3835" s="2">
        <f t="shared" si="776"/>
        <v>28160</v>
      </c>
      <c r="N3835" s="6">
        <f t="shared" si="777"/>
        <v>1</v>
      </c>
      <c r="O3835" s="2">
        <f t="shared" si="778"/>
        <v>24841.84554144548</v>
      </c>
      <c r="P3835" s="2">
        <f t="shared" si="779"/>
        <v>24841.84554144548</v>
      </c>
    </row>
    <row r="3836" spans="1:16">
      <c r="A3836" s="6">
        <v>5</v>
      </c>
      <c r="B3836" s="6">
        <v>18</v>
      </c>
      <c r="C3836" s="6">
        <v>19</v>
      </c>
      <c r="D3836" s="6">
        <f t="shared" si="767"/>
        <v>42</v>
      </c>
      <c r="E3836" s="5">
        <f t="shared" si="768"/>
        <v>724.72950000000026</v>
      </c>
      <c r="F3836" s="5">
        <f t="shared" si="769"/>
        <v>842.2157075615122</v>
      </c>
      <c r="G3836" s="5">
        <f t="shared" si="770"/>
        <v>1082.6092178872495</v>
      </c>
      <c r="H3836" s="5">
        <f t="shared" si="771"/>
        <v>2649.5544254487622</v>
      </c>
      <c r="I3836" s="5">
        <f t="shared" si="772"/>
        <v>720</v>
      </c>
      <c r="J3836" s="5">
        <f t="shared" si="773"/>
        <v>1929.5544254487622</v>
      </c>
      <c r="K3836" s="2">
        <f t="shared" si="774"/>
        <v>58499.208775152125</v>
      </c>
      <c r="L3836" s="2">
        <f t="shared" si="775"/>
        <v>132992</v>
      </c>
      <c r="M3836" s="2">
        <f t="shared" si="776"/>
        <v>29040</v>
      </c>
      <c r="N3836" s="6">
        <f t="shared" si="777"/>
        <v>1</v>
      </c>
      <c r="O3836" s="2">
        <f t="shared" si="778"/>
        <v>25452.791224847875</v>
      </c>
      <c r="P3836" s="2">
        <f t="shared" si="779"/>
        <v>25452.791224847875</v>
      </c>
    </row>
    <row r="3837" spans="1:16">
      <c r="A3837" s="6">
        <v>5</v>
      </c>
      <c r="B3837" s="6">
        <v>18</v>
      </c>
      <c r="C3837" s="6">
        <v>20</v>
      </c>
      <c r="D3837" s="6">
        <f t="shared" si="767"/>
        <v>43</v>
      </c>
      <c r="E3837" s="5">
        <f t="shared" si="768"/>
        <v>724.72950000000026</v>
      </c>
      <c r="F3837" s="5">
        <f t="shared" si="769"/>
        <v>842.2157075615122</v>
      </c>
      <c r="G3837" s="5">
        <f t="shared" si="770"/>
        <v>1153.8335085377266</v>
      </c>
      <c r="H3837" s="5">
        <f t="shared" si="771"/>
        <v>2720.7787160992393</v>
      </c>
      <c r="I3837" s="5">
        <f t="shared" si="772"/>
        <v>720</v>
      </c>
      <c r="J3837" s="5">
        <f t="shared" si="773"/>
        <v>2000.7787160992393</v>
      </c>
      <c r="K3837" s="2">
        <f t="shared" si="774"/>
        <v>59735.741598945126</v>
      </c>
      <c r="L3837" s="2">
        <f t="shared" si="775"/>
        <v>135692</v>
      </c>
      <c r="M3837" s="2">
        <f t="shared" si="776"/>
        <v>29920</v>
      </c>
      <c r="N3837" s="6">
        <f t="shared" si="777"/>
        <v>1</v>
      </c>
      <c r="O3837" s="2">
        <f t="shared" si="778"/>
        <v>26036.258401054874</v>
      </c>
      <c r="P3837" s="2">
        <f t="shared" si="779"/>
        <v>26036.258401054874</v>
      </c>
    </row>
    <row r="3838" spans="1:16">
      <c r="A3838" s="6">
        <v>5</v>
      </c>
      <c r="B3838" s="6">
        <v>18</v>
      </c>
      <c r="C3838" s="6">
        <v>21</v>
      </c>
      <c r="D3838" s="6">
        <f t="shared" si="767"/>
        <v>44</v>
      </c>
      <c r="E3838" s="5">
        <f t="shared" si="768"/>
        <v>724.72950000000026</v>
      </c>
      <c r="F3838" s="5">
        <f t="shared" si="769"/>
        <v>842.2157075615122</v>
      </c>
      <c r="G3838" s="5">
        <f t="shared" si="770"/>
        <v>1226.6692487641703</v>
      </c>
      <c r="H3838" s="5">
        <f t="shared" si="771"/>
        <v>2793.614456325683</v>
      </c>
      <c r="I3838" s="5">
        <f t="shared" si="772"/>
        <v>720</v>
      </c>
      <c r="J3838" s="5">
        <f t="shared" si="773"/>
        <v>2073.614456325683</v>
      </c>
      <c r="K3838" s="2">
        <f t="shared" si="774"/>
        <v>61000.250977876443</v>
      </c>
      <c r="L3838" s="2">
        <f t="shared" si="775"/>
        <v>138392</v>
      </c>
      <c r="M3838" s="2">
        <f t="shared" si="776"/>
        <v>30800</v>
      </c>
      <c r="N3838" s="6">
        <f t="shared" si="777"/>
        <v>1</v>
      </c>
      <c r="O3838" s="2">
        <f t="shared" si="778"/>
        <v>26591.749022123557</v>
      </c>
      <c r="P3838" s="2">
        <f t="shared" si="779"/>
        <v>26591.749022123557</v>
      </c>
    </row>
    <row r="3839" spans="1:16">
      <c r="A3839" s="6">
        <v>5</v>
      </c>
      <c r="B3839" s="6">
        <v>18</v>
      </c>
      <c r="C3839" s="6">
        <v>22</v>
      </c>
      <c r="D3839" s="6">
        <f t="shared" si="767"/>
        <v>45</v>
      </c>
      <c r="E3839" s="5">
        <f t="shared" si="768"/>
        <v>724.72950000000026</v>
      </c>
      <c r="F3839" s="5">
        <f t="shared" si="769"/>
        <v>842.2157075615122</v>
      </c>
      <c r="G3839" s="5">
        <f t="shared" si="770"/>
        <v>1301.1455960105666</v>
      </c>
      <c r="H3839" s="5">
        <f t="shared" si="771"/>
        <v>2868.090803572079</v>
      </c>
      <c r="I3839" s="5">
        <f t="shared" si="772"/>
        <v>720</v>
      </c>
      <c r="J3839" s="5">
        <f t="shared" si="773"/>
        <v>2148.090803572079</v>
      </c>
      <c r="K3839" s="2">
        <f t="shared" si="774"/>
        <v>62293.243117570819</v>
      </c>
      <c r="L3839" s="2">
        <f t="shared" si="775"/>
        <v>141092</v>
      </c>
      <c r="M3839" s="2">
        <f t="shared" si="776"/>
        <v>31680</v>
      </c>
      <c r="N3839" s="6">
        <f t="shared" si="777"/>
        <v>1</v>
      </c>
      <c r="O3839" s="2">
        <f t="shared" si="778"/>
        <v>27118.756882429181</v>
      </c>
      <c r="P3839" s="2">
        <f t="shared" si="779"/>
        <v>27118.756882429181</v>
      </c>
    </row>
    <row r="3840" spans="1:16">
      <c r="A3840" s="6">
        <v>5</v>
      </c>
      <c r="B3840" s="6">
        <v>18</v>
      </c>
      <c r="C3840" s="6">
        <v>23</v>
      </c>
      <c r="D3840" s="6">
        <f t="shared" si="767"/>
        <v>46</v>
      </c>
      <c r="E3840" s="5">
        <f t="shared" si="768"/>
        <v>724.72950000000026</v>
      </c>
      <c r="F3840" s="5">
        <f t="shared" si="769"/>
        <v>842.2157075615122</v>
      </c>
      <c r="G3840" s="5">
        <f t="shared" si="770"/>
        <v>1377.292184868003</v>
      </c>
      <c r="H3840" s="5">
        <f t="shared" si="771"/>
        <v>2944.2373924295152</v>
      </c>
      <c r="I3840" s="5">
        <f t="shared" si="772"/>
        <v>720</v>
      </c>
      <c r="J3840" s="5">
        <f t="shared" si="773"/>
        <v>2224.2373924295152</v>
      </c>
      <c r="K3840" s="2">
        <f t="shared" si="774"/>
        <v>63615.232507456858</v>
      </c>
      <c r="L3840" s="2">
        <f t="shared" si="775"/>
        <v>143792</v>
      </c>
      <c r="M3840" s="2">
        <f t="shared" si="776"/>
        <v>32560</v>
      </c>
      <c r="N3840" s="6">
        <f t="shared" si="777"/>
        <v>1</v>
      </c>
      <c r="O3840" s="2">
        <f t="shared" si="778"/>
        <v>27616.767492543142</v>
      </c>
      <c r="P3840" s="2">
        <f t="shared" si="779"/>
        <v>27616.767492543142</v>
      </c>
    </row>
    <row r="3841" spans="1:16">
      <c r="A3841" s="6">
        <v>5</v>
      </c>
      <c r="B3841" s="6">
        <v>18</v>
      </c>
      <c r="C3841" s="6">
        <v>24</v>
      </c>
      <c r="D3841" s="6">
        <f t="shared" si="767"/>
        <v>47</v>
      </c>
      <c r="E3841" s="5">
        <f t="shared" si="768"/>
        <v>724.72950000000026</v>
      </c>
      <c r="F3841" s="5">
        <f t="shared" si="769"/>
        <v>842.2157075615122</v>
      </c>
      <c r="G3841" s="5">
        <f t="shared" si="770"/>
        <v>1455.1391344474989</v>
      </c>
      <c r="H3841" s="5">
        <f t="shared" si="771"/>
        <v>3022.0843420090114</v>
      </c>
      <c r="I3841" s="5">
        <f t="shared" si="772"/>
        <v>720</v>
      </c>
      <c r="J3841" s="5">
        <f t="shared" si="773"/>
        <v>2302.0843420090114</v>
      </c>
      <c r="K3841" s="2">
        <f t="shared" si="774"/>
        <v>64966.742048767555</v>
      </c>
      <c r="L3841" s="2">
        <f t="shared" si="775"/>
        <v>146492</v>
      </c>
      <c r="M3841" s="2">
        <f t="shared" si="776"/>
        <v>33440</v>
      </c>
      <c r="N3841" s="6">
        <f t="shared" si="777"/>
        <v>1</v>
      </c>
      <c r="O3841" s="2">
        <f t="shared" si="778"/>
        <v>28085.257951232445</v>
      </c>
      <c r="P3841" s="2">
        <f t="shared" si="779"/>
        <v>28085.257951232445</v>
      </c>
    </row>
    <row r="3842" spans="1:16">
      <c r="A3842" s="6">
        <v>5</v>
      </c>
      <c r="B3842" s="6">
        <v>18</v>
      </c>
      <c r="C3842" s="6">
        <v>25</v>
      </c>
      <c r="D3842" s="6">
        <f t="shared" si="767"/>
        <v>48</v>
      </c>
      <c r="E3842" s="5">
        <f t="shared" si="768"/>
        <v>724.72950000000026</v>
      </c>
      <c r="F3842" s="5">
        <f t="shared" si="769"/>
        <v>842.2157075615122</v>
      </c>
      <c r="G3842" s="5">
        <f t="shared" si="770"/>
        <v>1534.7170558625965</v>
      </c>
      <c r="H3842" s="5">
        <f t="shared" si="771"/>
        <v>3101.6622634241089</v>
      </c>
      <c r="I3842" s="5">
        <f t="shared" si="772"/>
        <v>720</v>
      </c>
      <c r="J3842" s="5">
        <f t="shared" si="773"/>
        <v>2381.6622634241089</v>
      </c>
      <c r="K3842" s="2">
        <f t="shared" si="774"/>
        <v>66348.303184446326</v>
      </c>
      <c r="L3842" s="2">
        <f t="shared" si="775"/>
        <v>149192</v>
      </c>
      <c r="M3842" s="2">
        <f t="shared" si="776"/>
        <v>34320</v>
      </c>
      <c r="N3842" s="6">
        <f t="shared" si="777"/>
        <v>1</v>
      </c>
      <c r="O3842" s="2">
        <f t="shared" si="778"/>
        <v>28523.696815553674</v>
      </c>
      <c r="P3842" s="2">
        <f t="shared" si="779"/>
        <v>28523.696815553674</v>
      </c>
    </row>
    <row r="3843" spans="1:16">
      <c r="A3843" s="6">
        <v>5</v>
      </c>
      <c r="B3843" s="6">
        <v>18</v>
      </c>
      <c r="C3843" s="6">
        <v>26</v>
      </c>
      <c r="D3843" s="6">
        <f t="shared" si="767"/>
        <v>49</v>
      </c>
      <c r="E3843" s="5">
        <f t="shared" si="768"/>
        <v>724.72950000000026</v>
      </c>
      <c r="F3843" s="5">
        <f t="shared" si="769"/>
        <v>842.2157075615122</v>
      </c>
      <c r="G3843" s="5">
        <f t="shared" si="770"/>
        <v>1616.0570598233144</v>
      </c>
      <c r="H3843" s="5">
        <f t="shared" si="771"/>
        <v>3183.0022673848271</v>
      </c>
      <c r="I3843" s="5">
        <f t="shared" si="772"/>
        <v>720</v>
      </c>
      <c r="J3843" s="5">
        <f t="shared" si="773"/>
        <v>2463.0022673848271</v>
      </c>
      <c r="K3843" s="2">
        <f t="shared" si="774"/>
        <v>67760.456030986577</v>
      </c>
      <c r="L3843" s="2">
        <f t="shared" si="775"/>
        <v>151892</v>
      </c>
      <c r="M3843" s="2">
        <f t="shared" si="776"/>
        <v>35200</v>
      </c>
      <c r="N3843" s="6">
        <f t="shared" si="777"/>
        <v>1</v>
      </c>
      <c r="O3843" s="2">
        <f t="shared" si="778"/>
        <v>28931.543969013423</v>
      </c>
      <c r="P3843" s="2">
        <f t="shared" si="779"/>
        <v>28931.543969013423</v>
      </c>
    </row>
    <row r="3844" spans="1:16">
      <c r="A3844" s="6">
        <v>5</v>
      </c>
      <c r="B3844" s="6">
        <v>18</v>
      </c>
      <c r="C3844" s="6">
        <v>27</v>
      </c>
      <c r="D3844" s="6">
        <f t="shared" ref="D3844:D3907" si="780">A3844+B3844+C3844</f>
        <v>50</v>
      </c>
      <c r="E3844" s="5">
        <f t="shared" ref="E3844:E3907" si="781">IF(A3844=0,0,A3844*LABOR_HRS_WK_TOM*SEASON_WEEKS*(1+DIM_PCT_TOM)^A3844)</f>
        <v>724.72950000000026</v>
      </c>
      <c r="F3844" s="5">
        <f t="shared" ref="F3844:F3907" si="782">IF(B3844=0,0,B3844*LABOR_HRS_WK_CAR*SEASON_WEEKS*(1+DIM_PCT_CAR)^B3844)</f>
        <v>842.2157075615122</v>
      </c>
      <c r="G3844" s="5">
        <f t="shared" ref="G3844:G3907" si="783">IF(C3844=0,0,C3844*LABOR_HRS_WK_MES*SEASON_WEEKS*(1+DIM_PCT_MES)^C3844)</f>
        <v>1699.1907643430709</v>
      </c>
      <c r="H3844" s="5">
        <f t="shared" ref="H3844:H3907" si="784">E3844+F3844+G3844</f>
        <v>3266.1359719045831</v>
      </c>
      <c r="I3844" s="5">
        <f t="shared" ref="I3844:I3907" si="785">MIN(H3844,FARMER_HRS)</f>
        <v>720</v>
      </c>
      <c r="J3844" s="5">
        <f t="shared" ref="J3844:J3907" si="786">MAX(0,H3844-FARMER_HRS)</f>
        <v>2546.1359719045831</v>
      </c>
      <c r="K3844" s="2">
        <f t="shared" ref="K3844:K3907" si="787">I3844*FARMER_RATE+J3844*TEMP_WORKER_RATE</f>
        <v>69203.749512232345</v>
      </c>
      <c r="L3844" s="2">
        <f t="shared" ref="L3844:L3907" si="788">A3844*PRICE_TOM+B3844*PRICE_CAR+C3844*PRICE_MES</f>
        <v>154592</v>
      </c>
      <c r="M3844" s="2">
        <f t="shared" ref="M3844:M3907" si="789">A3844*FERT_BED_TOM+B3844*FERT_BED_CAR+C3844*FERT_BED_MES</f>
        <v>36080</v>
      </c>
      <c r="N3844" s="6">
        <f t="shared" ref="N3844:N3907" si="790">IF(AND(D3844&lt;=TOTAL_BEDS,J3844&lt;=TEMP_WORKER_MAX*TEMP_WORKER_HRS),1,0)</f>
        <v>1</v>
      </c>
      <c r="O3844" s="2">
        <f t="shared" ref="O3844:O3907" si="791">L3844-M3844-K3844-FIXED_COSTS</f>
        <v>29308.250487767655</v>
      </c>
      <c r="P3844" s="2">
        <f t="shared" ref="P3844:P3907" si="792">IF(N3844=1,O3844,"")</f>
        <v>29308.250487767655</v>
      </c>
    </row>
    <row r="3845" spans="1:16">
      <c r="A3845" s="6">
        <v>5</v>
      </c>
      <c r="B3845" s="6">
        <v>18</v>
      </c>
      <c r="C3845" s="6">
        <v>28</v>
      </c>
      <c r="D3845" s="6">
        <f t="shared" si="780"/>
        <v>51</v>
      </c>
      <c r="E3845" s="5">
        <f t="shared" si="781"/>
        <v>724.72950000000026</v>
      </c>
      <c r="F3845" s="5">
        <f t="shared" si="782"/>
        <v>842.2157075615122</v>
      </c>
      <c r="G3845" s="5">
        <f t="shared" si="783"/>
        <v>1784.1503025602246</v>
      </c>
      <c r="H3845" s="5">
        <f t="shared" si="784"/>
        <v>3351.0955101217369</v>
      </c>
      <c r="I3845" s="5">
        <f t="shared" si="785"/>
        <v>720</v>
      </c>
      <c r="J3845" s="5">
        <f t="shared" si="786"/>
        <v>2631.0955101217369</v>
      </c>
      <c r="K3845" s="2">
        <f t="shared" si="787"/>
        <v>70678.741495169044</v>
      </c>
      <c r="L3845" s="2">
        <f t="shared" si="788"/>
        <v>157292</v>
      </c>
      <c r="M3845" s="2">
        <f t="shared" si="789"/>
        <v>36960</v>
      </c>
      <c r="N3845" s="6">
        <f t="shared" si="790"/>
        <v>1</v>
      </c>
      <c r="O3845" s="2">
        <f t="shared" si="791"/>
        <v>29653.258504830956</v>
      </c>
      <c r="P3845" s="2">
        <f t="shared" si="792"/>
        <v>29653.258504830956</v>
      </c>
    </row>
    <row r="3846" spans="1:16">
      <c r="A3846" s="6">
        <v>5</v>
      </c>
      <c r="B3846" s="6">
        <v>18</v>
      </c>
      <c r="C3846" s="6">
        <v>29</v>
      </c>
      <c r="D3846" s="6">
        <f t="shared" si="780"/>
        <v>52</v>
      </c>
      <c r="E3846" s="5">
        <f t="shared" si="781"/>
        <v>724.72950000000026</v>
      </c>
      <c r="F3846" s="5">
        <f t="shared" si="782"/>
        <v>842.2157075615122</v>
      </c>
      <c r="G3846" s="5">
        <f t="shared" si="783"/>
        <v>1870.9683306758782</v>
      </c>
      <c r="H3846" s="5">
        <f t="shared" si="784"/>
        <v>3437.9135382373906</v>
      </c>
      <c r="I3846" s="5">
        <f t="shared" si="785"/>
        <v>720</v>
      </c>
      <c r="J3846" s="5">
        <f t="shared" si="786"/>
        <v>2717.9135382373906</v>
      </c>
      <c r="K3846" s="2">
        <f t="shared" si="787"/>
        <v>72185.998927732478</v>
      </c>
      <c r="L3846" s="2">
        <f t="shared" si="788"/>
        <v>159992</v>
      </c>
      <c r="M3846" s="2">
        <f t="shared" si="789"/>
        <v>37840</v>
      </c>
      <c r="N3846" s="6">
        <f t="shared" si="790"/>
        <v>1</v>
      </c>
      <c r="O3846" s="2">
        <f t="shared" si="791"/>
        <v>29966.001072267522</v>
      </c>
      <c r="P3846" s="2">
        <f t="shared" si="792"/>
        <v>29966.001072267522</v>
      </c>
    </row>
    <row r="3847" spans="1:16">
      <c r="A3847" s="6">
        <v>5</v>
      </c>
      <c r="B3847" s="6">
        <v>18</v>
      </c>
      <c r="C3847" s="6">
        <v>30</v>
      </c>
      <c r="D3847" s="6">
        <f t="shared" si="780"/>
        <v>53</v>
      </c>
      <c r="E3847" s="5">
        <f t="shared" si="781"/>
        <v>724.72950000000026</v>
      </c>
      <c r="F3847" s="5">
        <f t="shared" si="782"/>
        <v>842.2157075615122</v>
      </c>
      <c r="G3847" s="5">
        <f t="shared" si="783"/>
        <v>1959.6780360096488</v>
      </c>
      <c r="H3847" s="5">
        <f t="shared" si="784"/>
        <v>3526.6232435711613</v>
      </c>
      <c r="I3847" s="5">
        <f t="shared" si="785"/>
        <v>720</v>
      </c>
      <c r="J3847" s="5">
        <f t="shared" si="786"/>
        <v>2806.6232435711613</v>
      </c>
      <c r="K3847" s="2">
        <f t="shared" si="787"/>
        <v>73726.097978665988</v>
      </c>
      <c r="L3847" s="2">
        <f t="shared" si="788"/>
        <v>162692</v>
      </c>
      <c r="M3847" s="2">
        <f t="shared" si="789"/>
        <v>38720</v>
      </c>
      <c r="N3847" s="6">
        <f t="shared" si="790"/>
        <v>1</v>
      </c>
      <c r="O3847" s="2">
        <f t="shared" si="791"/>
        <v>30245.902021334012</v>
      </c>
      <c r="P3847" s="2">
        <f t="shared" si="792"/>
        <v>30245.902021334012</v>
      </c>
    </row>
    <row r="3848" spans="1:16">
      <c r="A3848" s="6">
        <v>5</v>
      </c>
      <c r="B3848" s="6">
        <v>19</v>
      </c>
      <c r="C3848" s="6">
        <v>0</v>
      </c>
      <c r="D3848" s="6">
        <f t="shared" si="780"/>
        <v>24</v>
      </c>
      <c r="E3848" s="5">
        <f t="shared" si="781"/>
        <v>724.72950000000026</v>
      </c>
      <c r="F3848" s="5">
        <f t="shared" si="782"/>
        <v>911.23060582002495</v>
      </c>
      <c r="G3848" s="5">
        <f t="shared" si="783"/>
        <v>0</v>
      </c>
      <c r="H3848" s="5">
        <f t="shared" si="784"/>
        <v>1635.9601058200251</v>
      </c>
      <c r="I3848" s="5">
        <f t="shared" si="785"/>
        <v>720</v>
      </c>
      <c r="J3848" s="5">
        <f t="shared" si="786"/>
        <v>915.96010582002509</v>
      </c>
      <c r="K3848" s="2">
        <f t="shared" si="787"/>
        <v>40902.085170486549</v>
      </c>
      <c r="L3848" s="2">
        <f t="shared" si="788"/>
        <v>83786</v>
      </c>
      <c r="M3848" s="2">
        <f t="shared" si="789"/>
        <v>12760</v>
      </c>
      <c r="N3848" s="6">
        <f t="shared" si="790"/>
        <v>1</v>
      </c>
      <c r="O3848" s="2">
        <f t="shared" si="791"/>
        <v>10123.914829513451</v>
      </c>
      <c r="P3848" s="2">
        <f t="shared" si="792"/>
        <v>10123.914829513451</v>
      </c>
    </row>
    <row r="3849" spans="1:16">
      <c r="A3849" s="6">
        <v>5</v>
      </c>
      <c r="B3849" s="6">
        <v>19</v>
      </c>
      <c r="C3849" s="6">
        <v>1</v>
      </c>
      <c r="D3849" s="6">
        <f t="shared" si="780"/>
        <v>25</v>
      </c>
      <c r="E3849" s="5">
        <f t="shared" si="781"/>
        <v>724.72950000000026</v>
      </c>
      <c r="F3849" s="5">
        <f t="shared" si="782"/>
        <v>911.23060582002495</v>
      </c>
      <c r="G3849" s="5">
        <f t="shared" si="783"/>
        <v>45.5625</v>
      </c>
      <c r="H3849" s="5">
        <f t="shared" si="784"/>
        <v>1681.5226058200251</v>
      </c>
      <c r="I3849" s="5">
        <f t="shared" si="785"/>
        <v>720</v>
      </c>
      <c r="J3849" s="5">
        <f t="shared" si="786"/>
        <v>961.52260582002509</v>
      </c>
      <c r="K3849" s="2">
        <f t="shared" si="787"/>
        <v>41693.100795486549</v>
      </c>
      <c r="L3849" s="2">
        <f t="shared" si="788"/>
        <v>86486</v>
      </c>
      <c r="M3849" s="2">
        <f t="shared" si="789"/>
        <v>13640</v>
      </c>
      <c r="N3849" s="6">
        <f t="shared" si="790"/>
        <v>1</v>
      </c>
      <c r="O3849" s="2">
        <f t="shared" si="791"/>
        <v>11152.899204513451</v>
      </c>
      <c r="P3849" s="2">
        <f t="shared" si="792"/>
        <v>11152.899204513451</v>
      </c>
    </row>
    <row r="3850" spans="1:16">
      <c r="A3850" s="6">
        <v>5</v>
      </c>
      <c r="B3850" s="6">
        <v>19</v>
      </c>
      <c r="C3850" s="6">
        <v>2</v>
      </c>
      <c r="D3850" s="6">
        <f t="shared" si="780"/>
        <v>26</v>
      </c>
      <c r="E3850" s="5">
        <f t="shared" si="781"/>
        <v>724.72950000000026</v>
      </c>
      <c r="F3850" s="5">
        <f t="shared" si="782"/>
        <v>911.23060582002495</v>
      </c>
      <c r="G3850" s="5">
        <f t="shared" si="783"/>
        <v>92.264062499999994</v>
      </c>
      <c r="H3850" s="5">
        <f t="shared" si="784"/>
        <v>1728.224168320025</v>
      </c>
      <c r="I3850" s="5">
        <f t="shared" si="785"/>
        <v>720</v>
      </c>
      <c r="J3850" s="5">
        <f t="shared" si="786"/>
        <v>1008.224168320025</v>
      </c>
      <c r="K3850" s="2">
        <f t="shared" si="787"/>
        <v>42503.891811111549</v>
      </c>
      <c r="L3850" s="2">
        <f t="shared" si="788"/>
        <v>89186</v>
      </c>
      <c r="M3850" s="2">
        <f t="shared" si="789"/>
        <v>14520</v>
      </c>
      <c r="N3850" s="6">
        <f t="shared" si="790"/>
        <v>1</v>
      </c>
      <c r="O3850" s="2">
        <f t="shared" si="791"/>
        <v>12162.108188888451</v>
      </c>
      <c r="P3850" s="2">
        <f t="shared" si="792"/>
        <v>12162.108188888451</v>
      </c>
    </row>
    <row r="3851" spans="1:16">
      <c r="A3851" s="6">
        <v>5</v>
      </c>
      <c r="B3851" s="6">
        <v>19</v>
      </c>
      <c r="C3851" s="6">
        <v>3</v>
      </c>
      <c r="D3851" s="6">
        <f t="shared" si="780"/>
        <v>27</v>
      </c>
      <c r="E3851" s="5">
        <f t="shared" si="781"/>
        <v>724.72950000000026</v>
      </c>
      <c r="F3851" s="5">
        <f t="shared" si="782"/>
        <v>911.23060582002495</v>
      </c>
      <c r="G3851" s="5">
        <f t="shared" si="783"/>
        <v>140.12604492187498</v>
      </c>
      <c r="H3851" s="5">
        <f t="shared" si="784"/>
        <v>1776.0861507419002</v>
      </c>
      <c r="I3851" s="5">
        <f t="shared" si="785"/>
        <v>720</v>
      </c>
      <c r="J3851" s="5">
        <f t="shared" si="786"/>
        <v>1056.0861507419002</v>
      </c>
      <c r="K3851" s="2">
        <f t="shared" si="787"/>
        <v>43334.829005935768</v>
      </c>
      <c r="L3851" s="2">
        <f t="shared" si="788"/>
        <v>91886</v>
      </c>
      <c r="M3851" s="2">
        <f t="shared" si="789"/>
        <v>15400</v>
      </c>
      <c r="N3851" s="6">
        <f t="shared" si="790"/>
        <v>1</v>
      </c>
      <c r="O3851" s="2">
        <f t="shared" si="791"/>
        <v>13151.170994064232</v>
      </c>
      <c r="P3851" s="2">
        <f t="shared" si="792"/>
        <v>13151.170994064232</v>
      </c>
    </row>
    <row r="3852" spans="1:16">
      <c r="A3852" s="6">
        <v>5</v>
      </c>
      <c r="B3852" s="6">
        <v>19</v>
      </c>
      <c r="C3852" s="6">
        <v>4</v>
      </c>
      <c r="D3852" s="6">
        <f t="shared" si="780"/>
        <v>28</v>
      </c>
      <c r="E3852" s="5">
        <f t="shared" si="781"/>
        <v>724.72950000000026</v>
      </c>
      <c r="F3852" s="5">
        <f t="shared" si="782"/>
        <v>911.23060582002495</v>
      </c>
      <c r="G3852" s="5">
        <f t="shared" si="783"/>
        <v>189.17016064453125</v>
      </c>
      <c r="H3852" s="5">
        <f t="shared" si="784"/>
        <v>1825.1302664645564</v>
      </c>
      <c r="I3852" s="5">
        <f t="shared" si="785"/>
        <v>720</v>
      </c>
      <c r="J3852" s="5">
        <f t="shared" si="786"/>
        <v>1105.1302664645564</v>
      </c>
      <c r="K3852" s="2">
        <f t="shared" si="787"/>
        <v>44186.289348342994</v>
      </c>
      <c r="L3852" s="2">
        <f t="shared" si="788"/>
        <v>94586</v>
      </c>
      <c r="M3852" s="2">
        <f t="shared" si="789"/>
        <v>16280</v>
      </c>
      <c r="N3852" s="6">
        <f t="shared" si="790"/>
        <v>1</v>
      </c>
      <c r="O3852" s="2">
        <f t="shared" si="791"/>
        <v>14119.710651657006</v>
      </c>
      <c r="P3852" s="2">
        <f t="shared" si="792"/>
        <v>14119.710651657006</v>
      </c>
    </row>
    <row r="3853" spans="1:16">
      <c r="A3853" s="6">
        <v>5</v>
      </c>
      <c r="B3853" s="6">
        <v>19</v>
      </c>
      <c r="C3853" s="6">
        <v>5</v>
      </c>
      <c r="D3853" s="6">
        <f t="shared" si="780"/>
        <v>29</v>
      </c>
      <c r="E3853" s="5">
        <f t="shared" si="781"/>
        <v>724.72950000000026</v>
      </c>
      <c r="F3853" s="5">
        <f t="shared" si="782"/>
        <v>911.23060582002495</v>
      </c>
      <c r="G3853" s="5">
        <f t="shared" si="783"/>
        <v>239.41848456573481</v>
      </c>
      <c r="H3853" s="5">
        <f t="shared" si="784"/>
        <v>1875.3785903857599</v>
      </c>
      <c r="I3853" s="5">
        <f t="shared" si="785"/>
        <v>720</v>
      </c>
      <c r="J3853" s="5">
        <f t="shared" si="786"/>
        <v>1155.3785903857599</v>
      </c>
      <c r="K3853" s="2">
        <f t="shared" si="787"/>
        <v>45058.656083086113</v>
      </c>
      <c r="L3853" s="2">
        <f t="shared" si="788"/>
        <v>97286</v>
      </c>
      <c r="M3853" s="2">
        <f t="shared" si="789"/>
        <v>17160</v>
      </c>
      <c r="N3853" s="6">
        <f t="shared" si="790"/>
        <v>1</v>
      </c>
      <c r="O3853" s="2">
        <f t="shared" si="791"/>
        <v>15067.343916913887</v>
      </c>
      <c r="P3853" s="2">
        <f t="shared" si="792"/>
        <v>15067.343916913887</v>
      </c>
    </row>
    <row r="3854" spans="1:16">
      <c r="A3854" s="6">
        <v>5</v>
      </c>
      <c r="B3854" s="6">
        <v>19</v>
      </c>
      <c r="C3854" s="6">
        <v>6</v>
      </c>
      <c r="D3854" s="6">
        <f t="shared" si="780"/>
        <v>30</v>
      </c>
      <c r="E3854" s="5">
        <f t="shared" si="781"/>
        <v>724.72950000000026</v>
      </c>
      <c r="F3854" s="5">
        <f t="shared" si="782"/>
        <v>911.23060582002495</v>
      </c>
      <c r="G3854" s="5">
        <f t="shared" si="783"/>
        <v>290.89345874736784</v>
      </c>
      <c r="H3854" s="5">
        <f t="shared" si="784"/>
        <v>1926.8535645673928</v>
      </c>
      <c r="I3854" s="5">
        <f t="shared" si="785"/>
        <v>720</v>
      </c>
      <c r="J3854" s="5">
        <f t="shared" si="786"/>
        <v>1206.8535645673928</v>
      </c>
      <c r="K3854" s="2">
        <f t="shared" si="787"/>
        <v>45952.318829295014</v>
      </c>
      <c r="L3854" s="2">
        <f t="shared" si="788"/>
        <v>99986</v>
      </c>
      <c r="M3854" s="2">
        <f t="shared" si="789"/>
        <v>18040</v>
      </c>
      <c r="N3854" s="6">
        <f t="shared" si="790"/>
        <v>1</v>
      </c>
      <c r="O3854" s="2">
        <f t="shared" si="791"/>
        <v>15993.681170704986</v>
      </c>
      <c r="P3854" s="2">
        <f t="shared" si="792"/>
        <v>15993.681170704986</v>
      </c>
    </row>
    <row r="3855" spans="1:16">
      <c r="A3855" s="6">
        <v>5</v>
      </c>
      <c r="B3855" s="6">
        <v>19</v>
      </c>
      <c r="C3855" s="6">
        <v>7</v>
      </c>
      <c r="D3855" s="6">
        <f t="shared" si="780"/>
        <v>31</v>
      </c>
      <c r="E3855" s="5">
        <f t="shared" si="781"/>
        <v>724.72950000000026</v>
      </c>
      <c r="F3855" s="5">
        <f t="shared" si="782"/>
        <v>911.23060582002495</v>
      </c>
      <c r="G3855" s="5">
        <f t="shared" si="783"/>
        <v>343.61789814532818</v>
      </c>
      <c r="H3855" s="5">
        <f t="shared" si="784"/>
        <v>1979.5780039653532</v>
      </c>
      <c r="I3855" s="5">
        <f t="shared" si="785"/>
        <v>720</v>
      </c>
      <c r="J3855" s="5">
        <f t="shared" si="786"/>
        <v>1259.5780039653532</v>
      </c>
      <c r="K3855" s="2">
        <f t="shared" si="787"/>
        <v>46867.673679954052</v>
      </c>
      <c r="L3855" s="2">
        <f t="shared" si="788"/>
        <v>102686</v>
      </c>
      <c r="M3855" s="2">
        <f t="shared" si="789"/>
        <v>18920</v>
      </c>
      <c r="N3855" s="6">
        <f t="shared" si="790"/>
        <v>1</v>
      </c>
      <c r="O3855" s="2">
        <f t="shared" si="791"/>
        <v>16898.326320045948</v>
      </c>
      <c r="P3855" s="2">
        <f t="shared" si="792"/>
        <v>16898.326320045948</v>
      </c>
    </row>
    <row r="3856" spans="1:16">
      <c r="A3856" s="6">
        <v>5</v>
      </c>
      <c r="B3856" s="6">
        <v>19</v>
      </c>
      <c r="C3856" s="6">
        <v>8</v>
      </c>
      <c r="D3856" s="6">
        <f t="shared" si="780"/>
        <v>32</v>
      </c>
      <c r="E3856" s="5">
        <f t="shared" si="781"/>
        <v>724.72950000000026</v>
      </c>
      <c r="F3856" s="5">
        <f t="shared" si="782"/>
        <v>911.23060582002495</v>
      </c>
      <c r="G3856" s="5">
        <f t="shared" si="783"/>
        <v>397.61499642530839</v>
      </c>
      <c r="H3856" s="5">
        <f t="shared" si="784"/>
        <v>2033.5751022453335</v>
      </c>
      <c r="I3856" s="5">
        <f t="shared" si="785"/>
        <v>720</v>
      </c>
      <c r="J3856" s="5">
        <f t="shared" si="786"/>
        <v>1313.5751022453335</v>
      </c>
      <c r="K3856" s="2">
        <f t="shared" si="787"/>
        <v>47805.123302870372</v>
      </c>
      <c r="L3856" s="2">
        <f t="shared" si="788"/>
        <v>105386</v>
      </c>
      <c r="M3856" s="2">
        <f t="shared" si="789"/>
        <v>19800</v>
      </c>
      <c r="N3856" s="6">
        <f t="shared" si="790"/>
        <v>1</v>
      </c>
      <c r="O3856" s="2">
        <f t="shared" si="791"/>
        <v>17780.876697129628</v>
      </c>
      <c r="P3856" s="2">
        <f t="shared" si="792"/>
        <v>17780.876697129628</v>
      </c>
    </row>
    <row r="3857" spans="1:16">
      <c r="A3857" s="6">
        <v>5</v>
      </c>
      <c r="B3857" s="6">
        <v>19</v>
      </c>
      <c r="C3857" s="6">
        <v>9</v>
      </c>
      <c r="D3857" s="6">
        <f t="shared" si="780"/>
        <v>33</v>
      </c>
      <c r="E3857" s="5">
        <f t="shared" si="781"/>
        <v>724.72950000000026</v>
      </c>
      <c r="F3857" s="5">
        <f t="shared" si="782"/>
        <v>911.23060582002495</v>
      </c>
      <c r="G3857" s="5">
        <f t="shared" si="783"/>
        <v>452.90833186570285</v>
      </c>
      <c r="H3857" s="5">
        <f t="shared" si="784"/>
        <v>2088.8684376857282</v>
      </c>
      <c r="I3857" s="5">
        <f t="shared" si="785"/>
        <v>720</v>
      </c>
      <c r="J3857" s="5">
        <f t="shared" si="786"/>
        <v>1368.8684376857282</v>
      </c>
      <c r="K3857" s="2">
        <f t="shared" si="787"/>
        <v>48765.077043155005</v>
      </c>
      <c r="L3857" s="2">
        <f t="shared" si="788"/>
        <v>108086</v>
      </c>
      <c r="M3857" s="2">
        <f t="shared" si="789"/>
        <v>20680</v>
      </c>
      <c r="N3857" s="6">
        <f t="shared" si="790"/>
        <v>1</v>
      </c>
      <c r="O3857" s="2">
        <f t="shared" si="791"/>
        <v>18640.922956844995</v>
      </c>
      <c r="P3857" s="2">
        <f t="shared" si="792"/>
        <v>18640.922956844995</v>
      </c>
    </row>
    <row r="3858" spans="1:16">
      <c r="A3858" s="6">
        <v>5</v>
      </c>
      <c r="B3858" s="6">
        <v>19</v>
      </c>
      <c r="C3858" s="6">
        <v>10</v>
      </c>
      <c r="D3858" s="6">
        <f t="shared" si="780"/>
        <v>34</v>
      </c>
      <c r="E3858" s="5">
        <f t="shared" si="781"/>
        <v>724.72950000000026</v>
      </c>
      <c r="F3858" s="5">
        <f t="shared" si="782"/>
        <v>911.23060582002495</v>
      </c>
      <c r="G3858" s="5">
        <f t="shared" si="783"/>
        <v>509.52187334891573</v>
      </c>
      <c r="H3858" s="5">
        <f t="shared" si="784"/>
        <v>2145.4819791689406</v>
      </c>
      <c r="I3858" s="5">
        <f t="shared" si="785"/>
        <v>720</v>
      </c>
      <c r="J3858" s="5">
        <f t="shared" si="786"/>
        <v>1425.4819791689406</v>
      </c>
      <c r="K3858" s="2">
        <f t="shared" si="787"/>
        <v>49747.951027238552</v>
      </c>
      <c r="L3858" s="2">
        <f t="shared" si="788"/>
        <v>110786</v>
      </c>
      <c r="M3858" s="2">
        <f t="shared" si="789"/>
        <v>21560</v>
      </c>
      <c r="N3858" s="6">
        <f t="shared" si="790"/>
        <v>1</v>
      </c>
      <c r="O3858" s="2">
        <f t="shared" si="791"/>
        <v>19478.048972761448</v>
      </c>
      <c r="P3858" s="2">
        <f t="shared" si="792"/>
        <v>19478.048972761448</v>
      </c>
    </row>
    <row r="3859" spans="1:16">
      <c r="A3859" s="6">
        <v>5</v>
      </c>
      <c r="B3859" s="6">
        <v>19</v>
      </c>
      <c r="C3859" s="6">
        <v>11</v>
      </c>
      <c r="D3859" s="6">
        <f t="shared" si="780"/>
        <v>35</v>
      </c>
      <c r="E3859" s="5">
        <f t="shared" si="781"/>
        <v>724.72950000000026</v>
      </c>
      <c r="F3859" s="5">
        <f t="shared" si="782"/>
        <v>911.23060582002495</v>
      </c>
      <c r="G3859" s="5">
        <f t="shared" si="783"/>
        <v>567.47998644235474</v>
      </c>
      <c r="H3859" s="5">
        <f t="shared" si="784"/>
        <v>2203.4400922623799</v>
      </c>
      <c r="I3859" s="5">
        <f t="shared" si="785"/>
        <v>720</v>
      </c>
      <c r="J3859" s="5">
        <f t="shared" si="786"/>
        <v>1483.4400922623799</v>
      </c>
      <c r="K3859" s="2">
        <f t="shared" si="787"/>
        <v>50754.168268444097</v>
      </c>
      <c r="L3859" s="2">
        <f t="shared" si="788"/>
        <v>113486</v>
      </c>
      <c r="M3859" s="2">
        <f t="shared" si="789"/>
        <v>22440</v>
      </c>
      <c r="N3859" s="6">
        <f t="shared" si="790"/>
        <v>1</v>
      </c>
      <c r="O3859" s="2">
        <f t="shared" si="791"/>
        <v>20291.831731555903</v>
      </c>
      <c r="P3859" s="2">
        <f t="shared" si="792"/>
        <v>20291.831731555903</v>
      </c>
    </row>
    <row r="3860" spans="1:16">
      <c r="A3860" s="6">
        <v>5</v>
      </c>
      <c r="B3860" s="6">
        <v>19</v>
      </c>
      <c r="C3860" s="6">
        <v>12</v>
      </c>
      <c r="D3860" s="6">
        <f t="shared" si="780"/>
        <v>36</v>
      </c>
      <c r="E3860" s="5">
        <f t="shared" si="781"/>
        <v>724.72950000000026</v>
      </c>
      <c r="F3860" s="5">
        <f t="shared" si="782"/>
        <v>911.23060582002495</v>
      </c>
      <c r="G3860" s="5">
        <f t="shared" si="783"/>
        <v>626.80743957041921</v>
      </c>
      <c r="H3860" s="5">
        <f t="shared" si="784"/>
        <v>2262.7675453904444</v>
      </c>
      <c r="I3860" s="5">
        <f t="shared" si="785"/>
        <v>720</v>
      </c>
      <c r="J3860" s="5">
        <f t="shared" si="786"/>
        <v>1542.7675453904444</v>
      </c>
      <c r="K3860" s="2">
        <f t="shared" si="787"/>
        <v>51784.158774139658</v>
      </c>
      <c r="L3860" s="2">
        <f t="shared" si="788"/>
        <v>116186</v>
      </c>
      <c r="M3860" s="2">
        <f t="shared" si="789"/>
        <v>23320</v>
      </c>
      <c r="N3860" s="6">
        <f t="shared" si="790"/>
        <v>1</v>
      </c>
      <c r="O3860" s="2">
        <f t="shared" si="791"/>
        <v>21081.841225860342</v>
      </c>
      <c r="P3860" s="2">
        <f t="shared" si="792"/>
        <v>21081.841225860342</v>
      </c>
    </row>
    <row r="3861" spans="1:16">
      <c r="A3861" s="6">
        <v>5</v>
      </c>
      <c r="B3861" s="6">
        <v>19</v>
      </c>
      <c r="C3861" s="6">
        <v>13</v>
      </c>
      <c r="D3861" s="6">
        <f t="shared" si="780"/>
        <v>37</v>
      </c>
      <c r="E3861" s="5">
        <f t="shared" si="781"/>
        <v>724.72950000000026</v>
      </c>
      <c r="F3861" s="5">
        <f t="shared" si="782"/>
        <v>911.23060582002495</v>
      </c>
      <c r="G3861" s="5">
        <f t="shared" si="783"/>
        <v>687.52941027880343</v>
      </c>
      <c r="H3861" s="5">
        <f t="shared" si="784"/>
        <v>2323.4895160988285</v>
      </c>
      <c r="I3861" s="5">
        <f t="shared" si="785"/>
        <v>720</v>
      </c>
      <c r="J3861" s="5">
        <f t="shared" si="786"/>
        <v>1603.4895160988285</v>
      </c>
      <c r="K3861" s="2">
        <f t="shared" si="787"/>
        <v>52838.35965449355</v>
      </c>
      <c r="L3861" s="2">
        <f t="shared" si="788"/>
        <v>118886</v>
      </c>
      <c r="M3861" s="2">
        <f t="shared" si="789"/>
        <v>24200</v>
      </c>
      <c r="N3861" s="6">
        <f t="shared" si="790"/>
        <v>1</v>
      </c>
      <c r="O3861" s="2">
        <f t="shared" si="791"/>
        <v>21847.64034550645</v>
      </c>
      <c r="P3861" s="2">
        <f t="shared" si="792"/>
        <v>21847.64034550645</v>
      </c>
    </row>
    <row r="3862" spans="1:16">
      <c r="A3862" s="6">
        <v>5</v>
      </c>
      <c r="B3862" s="6">
        <v>19</v>
      </c>
      <c r="C3862" s="6">
        <v>14</v>
      </c>
      <c r="D3862" s="6">
        <f t="shared" si="780"/>
        <v>38</v>
      </c>
      <c r="E3862" s="5">
        <f t="shared" si="781"/>
        <v>724.72950000000026</v>
      </c>
      <c r="F3862" s="5">
        <f t="shared" si="782"/>
        <v>911.23060582002495</v>
      </c>
      <c r="G3862" s="5">
        <f t="shared" si="783"/>
        <v>749.67149159246469</v>
      </c>
      <c r="H3862" s="5">
        <f t="shared" si="784"/>
        <v>2385.63159741249</v>
      </c>
      <c r="I3862" s="5">
        <f t="shared" si="785"/>
        <v>720</v>
      </c>
      <c r="J3862" s="5">
        <f t="shared" si="786"/>
        <v>1665.63159741249</v>
      </c>
      <c r="K3862" s="2">
        <f t="shared" si="787"/>
        <v>53917.215232855728</v>
      </c>
      <c r="L3862" s="2">
        <f t="shared" si="788"/>
        <v>121586</v>
      </c>
      <c r="M3862" s="2">
        <f t="shared" si="789"/>
        <v>25080</v>
      </c>
      <c r="N3862" s="6">
        <f t="shared" si="790"/>
        <v>1</v>
      </c>
      <c r="O3862" s="2">
        <f t="shared" si="791"/>
        <v>22588.784767144272</v>
      </c>
      <c r="P3862" s="2">
        <f t="shared" si="792"/>
        <v>22588.784767144272</v>
      </c>
    </row>
    <row r="3863" spans="1:16">
      <c r="A3863" s="6">
        <v>5</v>
      </c>
      <c r="B3863" s="6">
        <v>19</v>
      </c>
      <c r="C3863" s="6">
        <v>15</v>
      </c>
      <c r="D3863" s="6">
        <f t="shared" si="780"/>
        <v>39</v>
      </c>
      <c r="E3863" s="5">
        <f t="shared" si="781"/>
        <v>724.72950000000026</v>
      </c>
      <c r="F3863" s="5">
        <f t="shared" si="782"/>
        <v>911.23060582002495</v>
      </c>
      <c r="G3863" s="5">
        <f t="shared" si="783"/>
        <v>813.25969846861108</v>
      </c>
      <c r="H3863" s="5">
        <f t="shared" si="784"/>
        <v>2449.2198042886362</v>
      </c>
      <c r="I3863" s="5">
        <f t="shared" si="785"/>
        <v>720</v>
      </c>
      <c r="J3863" s="5">
        <f t="shared" si="786"/>
        <v>1729.2198042886362</v>
      </c>
      <c r="K3863" s="2">
        <f t="shared" si="787"/>
        <v>55021.177157788821</v>
      </c>
      <c r="L3863" s="2">
        <f t="shared" si="788"/>
        <v>124286</v>
      </c>
      <c r="M3863" s="2">
        <f t="shared" si="789"/>
        <v>25960</v>
      </c>
      <c r="N3863" s="6">
        <f t="shared" si="790"/>
        <v>1</v>
      </c>
      <c r="O3863" s="2">
        <f t="shared" si="791"/>
        <v>23304.822842211179</v>
      </c>
      <c r="P3863" s="2">
        <f t="shared" si="792"/>
        <v>23304.822842211179</v>
      </c>
    </row>
    <row r="3864" spans="1:16">
      <c r="A3864" s="6">
        <v>5</v>
      </c>
      <c r="B3864" s="6">
        <v>19</v>
      </c>
      <c r="C3864" s="6">
        <v>16</v>
      </c>
      <c r="D3864" s="6">
        <f t="shared" si="780"/>
        <v>40</v>
      </c>
      <c r="E3864" s="5">
        <f t="shared" si="781"/>
        <v>724.72950000000026</v>
      </c>
      <c r="F3864" s="5">
        <f t="shared" si="782"/>
        <v>911.23060582002495</v>
      </c>
      <c r="G3864" s="5">
        <f t="shared" si="783"/>
        <v>878.32047434610013</v>
      </c>
      <c r="H3864" s="5">
        <f t="shared" si="784"/>
        <v>2514.2805801661252</v>
      </c>
      <c r="I3864" s="5">
        <f t="shared" si="785"/>
        <v>720</v>
      </c>
      <c r="J3864" s="5">
        <f t="shared" si="786"/>
        <v>1794.2805801661252</v>
      </c>
      <c r="K3864" s="2">
        <f t="shared" si="787"/>
        <v>56150.70451677301</v>
      </c>
      <c r="L3864" s="2">
        <f t="shared" si="788"/>
        <v>126986</v>
      </c>
      <c r="M3864" s="2">
        <f t="shared" si="789"/>
        <v>26840</v>
      </c>
      <c r="N3864" s="6">
        <f t="shared" si="790"/>
        <v>1</v>
      </c>
      <c r="O3864" s="2">
        <f t="shared" si="791"/>
        <v>23995.29548322699</v>
      </c>
      <c r="P3864" s="2">
        <f t="shared" si="792"/>
        <v>23995.29548322699</v>
      </c>
    </row>
    <row r="3865" spans="1:16">
      <c r="A3865" s="6">
        <v>5</v>
      </c>
      <c r="B3865" s="6">
        <v>19</v>
      </c>
      <c r="C3865" s="6">
        <v>17</v>
      </c>
      <c r="D3865" s="6">
        <f t="shared" si="780"/>
        <v>41</v>
      </c>
      <c r="E3865" s="5">
        <f t="shared" si="781"/>
        <v>724.72950000000026</v>
      </c>
      <c r="F3865" s="5">
        <f t="shared" si="782"/>
        <v>911.23060582002495</v>
      </c>
      <c r="G3865" s="5">
        <f t="shared" si="783"/>
        <v>944.88069779264049</v>
      </c>
      <c r="H3865" s="5">
        <f t="shared" si="784"/>
        <v>2580.8408036126657</v>
      </c>
      <c r="I3865" s="5">
        <f t="shared" si="785"/>
        <v>720</v>
      </c>
      <c r="J3865" s="5">
        <f t="shared" si="786"/>
        <v>1860.8408036126657</v>
      </c>
      <c r="K3865" s="2">
        <f t="shared" si="787"/>
        <v>57306.26395160878</v>
      </c>
      <c r="L3865" s="2">
        <f t="shared" si="788"/>
        <v>129686</v>
      </c>
      <c r="M3865" s="2">
        <f t="shared" si="789"/>
        <v>27720</v>
      </c>
      <c r="N3865" s="6">
        <f t="shared" si="790"/>
        <v>1</v>
      </c>
      <c r="O3865" s="2">
        <f t="shared" si="791"/>
        <v>24659.73604839122</v>
      </c>
      <c r="P3865" s="2">
        <f t="shared" si="792"/>
        <v>24659.73604839122</v>
      </c>
    </row>
    <row r="3866" spans="1:16">
      <c r="A3866" s="6">
        <v>5</v>
      </c>
      <c r="B3866" s="6">
        <v>19</v>
      </c>
      <c r="C3866" s="6">
        <v>18</v>
      </c>
      <c r="D3866" s="6">
        <f t="shared" si="780"/>
        <v>42</v>
      </c>
      <c r="E3866" s="5">
        <f t="shared" si="781"/>
        <v>724.72950000000026</v>
      </c>
      <c r="F3866" s="5">
        <f t="shared" si="782"/>
        <v>911.23060582002495</v>
      </c>
      <c r="G3866" s="5">
        <f t="shared" si="783"/>
        <v>1012.9676892512279</v>
      </c>
      <c r="H3866" s="5">
        <f t="shared" si="784"/>
        <v>2648.9277950712531</v>
      </c>
      <c r="I3866" s="5">
        <f t="shared" si="785"/>
        <v>720</v>
      </c>
      <c r="J3866" s="5">
        <f t="shared" si="786"/>
        <v>1928.9277950712531</v>
      </c>
      <c r="K3866" s="2">
        <f t="shared" si="787"/>
        <v>58488.329775542588</v>
      </c>
      <c r="L3866" s="2">
        <f t="shared" si="788"/>
        <v>132386</v>
      </c>
      <c r="M3866" s="2">
        <f t="shared" si="789"/>
        <v>28600</v>
      </c>
      <c r="N3866" s="6">
        <f t="shared" si="790"/>
        <v>1</v>
      </c>
      <c r="O3866" s="2">
        <f t="shared" si="791"/>
        <v>25297.670224457412</v>
      </c>
      <c r="P3866" s="2">
        <f t="shared" si="792"/>
        <v>25297.670224457412</v>
      </c>
    </row>
    <row r="3867" spans="1:16">
      <c r="A3867" s="6">
        <v>5</v>
      </c>
      <c r="B3867" s="6">
        <v>19</v>
      </c>
      <c r="C3867" s="6">
        <v>19</v>
      </c>
      <c r="D3867" s="6">
        <f t="shared" si="780"/>
        <v>43</v>
      </c>
      <c r="E3867" s="5">
        <f t="shared" si="781"/>
        <v>724.72950000000026</v>
      </c>
      <c r="F3867" s="5">
        <f t="shared" si="782"/>
        <v>911.23060582002495</v>
      </c>
      <c r="G3867" s="5">
        <f t="shared" si="783"/>
        <v>1082.6092178872495</v>
      </c>
      <c r="H3867" s="5">
        <f t="shared" si="784"/>
        <v>2718.5693237072746</v>
      </c>
      <c r="I3867" s="5">
        <f t="shared" si="785"/>
        <v>720</v>
      </c>
      <c r="J3867" s="5">
        <f t="shared" si="786"/>
        <v>1998.5693237072746</v>
      </c>
      <c r="K3867" s="2">
        <f t="shared" si="787"/>
        <v>59697.384092140186</v>
      </c>
      <c r="L3867" s="2">
        <f t="shared" si="788"/>
        <v>135086</v>
      </c>
      <c r="M3867" s="2">
        <f t="shared" si="789"/>
        <v>29480</v>
      </c>
      <c r="N3867" s="6">
        <f t="shared" si="790"/>
        <v>1</v>
      </c>
      <c r="O3867" s="2">
        <f t="shared" si="791"/>
        <v>25908.615907859814</v>
      </c>
      <c r="P3867" s="2">
        <f t="shared" si="792"/>
        <v>25908.615907859814</v>
      </c>
    </row>
    <row r="3868" spans="1:16">
      <c r="A3868" s="6">
        <v>5</v>
      </c>
      <c r="B3868" s="6">
        <v>19</v>
      </c>
      <c r="C3868" s="6">
        <v>20</v>
      </c>
      <c r="D3868" s="6">
        <f t="shared" si="780"/>
        <v>44</v>
      </c>
      <c r="E3868" s="5">
        <f t="shared" si="781"/>
        <v>724.72950000000026</v>
      </c>
      <c r="F3868" s="5">
        <f t="shared" si="782"/>
        <v>911.23060582002495</v>
      </c>
      <c r="G3868" s="5">
        <f t="shared" si="783"/>
        <v>1153.8335085377266</v>
      </c>
      <c r="H3868" s="5">
        <f t="shared" si="784"/>
        <v>2789.7936143577517</v>
      </c>
      <c r="I3868" s="5">
        <f t="shared" si="785"/>
        <v>720</v>
      </c>
      <c r="J3868" s="5">
        <f t="shared" si="786"/>
        <v>2069.7936143577517</v>
      </c>
      <c r="K3868" s="2">
        <f t="shared" si="787"/>
        <v>60933.916915933187</v>
      </c>
      <c r="L3868" s="2">
        <f t="shared" si="788"/>
        <v>137786</v>
      </c>
      <c r="M3868" s="2">
        <f t="shared" si="789"/>
        <v>30360</v>
      </c>
      <c r="N3868" s="6">
        <f t="shared" si="790"/>
        <v>1</v>
      </c>
      <c r="O3868" s="2">
        <f t="shared" si="791"/>
        <v>26492.083084066813</v>
      </c>
      <c r="P3868" s="2">
        <f t="shared" si="792"/>
        <v>26492.083084066813</v>
      </c>
    </row>
    <row r="3869" spans="1:16">
      <c r="A3869" s="6">
        <v>5</v>
      </c>
      <c r="B3869" s="6">
        <v>19</v>
      </c>
      <c r="C3869" s="6">
        <v>21</v>
      </c>
      <c r="D3869" s="6">
        <f t="shared" si="780"/>
        <v>45</v>
      </c>
      <c r="E3869" s="5">
        <f t="shared" si="781"/>
        <v>724.72950000000026</v>
      </c>
      <c r="F3869" s="5">
        <f t="shared" si="782"/>
        <v>911.23060582002495</v>
      </c>
      <c r="G3869" s="5">
        <f t="shared" si="783"/>
        <v>1226.6692487641703</v>
      </c>
      <c r="H3869" s="5">
        <f t="shared" si="784"/>
        <v>2862.6293545841954</v>
      </c>
      <c r="I3869" s="5">
        <f t="shared" si="785"/>
        <v>720</v>
      </c>
      <c r="J3869" s="5">
        <f t="shared" si="786"/>
        <v>2142.6293545841954</v>
      </c>
      <c r="K3869" s="2">
        <f t="shared" si="787"/>
        <v>62198.426294864505</v>
      </c>
      <c r="L3869" s="2">
        <f t="shared" si="788"/>
        <v>140486</v>
      </c>
      <c r="M3869" s="2">
        <f t="shared" si="789"/>
        <v>31240</v>
      </c>
      <c r="N3869" s="6">
        <f t="shared" si="790"/>
        <v>1</v>
      </c>
      <c r="O3869" s="2">
        <f t="shared" si="791"/>
        <v>27047.573705135495</v>
      </c>
      <c r="P3869" s="2">
        <f t="shared" si="792"/>
        <v>27047.573705135495</v>
      </c>
    </row>
    <row r="3870" spans="1:16">
      <c r="A3870" s="6">
        <v>5</v>
      </c>
      <c r="B3870" s="6">
        <v>19</v>
      </c>
      <c r="C3870" s="6">
        <v>22</v>
      </c>
      <c r="D3870" s="6">
        <f t="shared" si="780"/>
        <v>46</v>
      </c>
      <c r="E3870" s="5">
        <f t="shared" si="781"/>
        <v>724.72950000000026</v>
      </c>
      <c r="F3870" s="5">
        <f t="shared" si="782"/>
        <v>911.23060582002495</v>
      </c>
      <c r="G3870" s="5">
        <f t="shared" si="783"/>
        <v>1301.1455960105666</v>
      </c>
      <c r="H3870" s="5">
        <f t="shared" si="784"/>
        <v>2937.1057018305919</v>
      </c>
      <c r="I3870" s="5">
        <f t="shared" si="785"/>
        <v>720</v>
      </c>
      <c r="J3870" s="5">
        <f t="shared" si="786"/>
        <v>2217.1057018305919</v>
      </c>
      <c r="K3870" s="2">
        <f t="shared" si="787"/>
        <v>63491.418434558887</v>
      </c>
      <c r="L3870" s="2">
        <f t="shared" si="788"/>
        <v>143186</v>
      </c>
      <c r="M3870" s="2">
        <f t="shared" si="789"/>
        <v>32120</v>
      </c>
      <c r="N3870" s="6">
        <f t="shared" si="790"/>
        <v>1</v>
      </c>
      <c r="O3870" s="2">
        <f t="shared" si="791"/>
        <v>27574.581565441113</v>
      </c>
      <c r="P3870" s="2">
        <f t="shared" si="792"/>
        <v>27574.581565441113</v>
      </c>
    </row>
    <row r="3871" spans="1:16">
      <c r="A3871" s="6">
        <v>5</v>
      </c>
      <c r="B3871" s="6">
        <v>19</v>
      </c>
      <c r="C3871" s="6">
        <v>23</v>
      </c>
      <c r="D3871" s="6">
        <f t="shared" si="780"/>
        <v>47</v>
      </c>
      <c r="E3871" s="5">
        <f t="shared" si="781"/>
        <v>724.72950000000026</v>
      </c>
      <c r="F3871" s="5">
        <f t="shared" si="782"/>
        <v>911.23060582002495</v>
      </c>
      <c r="G3871" s="5">
        <f t="shared" si="783"/>
        <v>1377.292184868003</v>
      </c>
      <c r="H3871" s="5">
        <f t="shared" si="784"/>
        <v>3013.2522906880281</v>
      </c>
      <c r="I3871" s="5">
        <f t="shared" si="785"/>
        <v>720</v>
      </c>
      <c r="J3871" s="5">
        <f t="shared" si="786"/>
        <v>2293.2522906880281</v>
      </c>
      <c r="K3871" s="2">
        <f t="shared" si="787"/>
        <v>64813.407824444934</v>
      </c>
      <c r="L3871" s="2">
        <f t="shared" si="788"/>
        <v>145886</v>
      </c>
      <c r="M3871" s="2">
        <f t="shared" si="789"/>
        <v>33000</v>
      </c>
      <c r="N3871" s="6">
        <f t="shared" si="790"/>
        <v>1</v>
      </c>
      <c r="O3871" s="2">
        <f t="shared" si="791"/>
        <v>28072.592175555066</v>
      </c>
      <c r="P3871" s="2">
        <f t="shared" si="792"/>
        <v>28072.592175555066</v>
      </c>
    </row>
    <row r="3872" spans="1:16">
      <c r="A3872" s="6">
        <v>5</v>
      </c>
      <c r="B3872" s="6">
        <v>19</v>
      </c>
      <c r="C3872" s="6">
        <v>24</v>
      </c>
      <c r="D3872" s="6">
        <f t="shared" si="780"/>
        <v>48</v>
      </c>
      <c r="E3872" s="5">
        <f t="shared" si="781"/>
        <v>724.72950000000026</v>
      </c>
      <c r="F3872" s="5">
        <f t="shared" si="782"/>
        <v>911.23060582002495</v>
      </c>
      <c r="G3872" s="5">
        <f t="shared" si="783"/>
        <v>1455.1391344474989</v>
      </c>
      <c r="H3872" s="5">
        <f t="shared" si="784"/>
        <v>3091.0992402675238</v>
      </c>
      <c r="I3872" s="5">
        <f t="shared" si="785"/>
        <v>720</v>
      </c>
      <c r="J3872" s="5">
        <f t="shared" si="786"/>
        <v>2371.0992402675238</v>
      </c>
      <c r="K3872" s="2">
        <f t="shared" si="787"/>
        <v>66164.917365755624</v>
      </c>
      <c r="L3872" s="2">
        <f t="shared" si="788"/>
        <v>148586</v>
      </c>
      <c r="M3872" s="2">
        <f t="shared" si="789"/>
        <v>33880</v>
      </c>
      <c r="N3872" s="6">
        <f t="shared" si="790"/>
        <v>1</v>
      </c>
      <c r="O3872" s="2">
        <f t="shared" si="791"/>
        <v>28541.082634244376</v>
      </c>
      <c r="P3872" s="2">
        <f t="shared" si="792"/>
        <v>28541.082634244376</v>
      </c>
    </row>
    <row r="3873" spans="1:16">
      <c r="A3873" s="6">
        <v>5</v>
      </c>
      <c r="B3873" s="6">
        <v>19</v>
      </c>
      <c r="C3873" s="6">
        <v>25</v>
      </c>
      <c r="D3873" s="6">
        <f t="shared" si="780"/>
        <v>49</v>
      </c>
      <c r="E3873" s="5">
        <f t="shared" si="781"/>
        <v>724.72950000000026</v>
      </c>
      <c r="F3873" s="5">
        <f t="shared" si="782"/>
        <v>911.23060582002495</v>
      </c>
      <c r="G3873" s="5">
        <f t="shared" si="783"/>
        <v>1534.7170558625965</v>
      </c>
      <c r="H3873" s="5">
        <f t="shared" si="784"/>
        <v>3170.6771616826218</v>
      </c>
      <c r="I3873" s="5">
        <f t="shared" si="785"/>
        <v>720</v>
      </c>
      <c r="J3873" s="5">
        <f t="shared" si="786"/>
        <v>2450.6771616826218</v>
      </c>
      <c r="K3873" s="2">
        <f t="shared" si="787"/>
        <v>67546.478501434409</v>
      </c>
      <c r="L3873" s="2">
        <f t="shared" si="788"/>
        <v>151286</v>
      </c>
      <c r="M3873" s="2">
        <f t="shared" si="789"/>
        <v>34760</v>
      </c>
      <c r="N3873" s="6">
        <f t="shared" si="790"/>
        <v>1</v>
      </c>
      <c r="O3873" s="2">
        <f t="shared" si="791"/>
        <v>28979.521498565591</v>
      </c>
      <c r="P3873" s="2">
        <f t="shared" si="792"/>
        <v>28979.521498565591</v>
      </c>
    </row>
    <row r="3874" spans="1:16">
      <c r="A3874" s="6">
        <v>5</v>
      </c>
      <c r="B3874" s="6">
        <v>19</v>
      </c>
      <c r="C3874" s="6">
        <v>26</v>
      </c>
      <c r="D3874" s="6">
        <f t="shared" si="780"/>
        <v>50</v>
      </c>
      <c r="E3874" s="5">
        <f t="shared" si="781"/>
        <v>724.72950000000026</v>
      </c>
      <c r="F3874" s="5">
        <f t="shared" si="782"/>
        <v>911.23060582002495</v>
      </c>
      <c r="G3874" s="5">
        <f t="shared" si="783"/>
        <v>1616.0570598233144</v>
      </c>
      <c r="H3874" s="5">
        <f t="shared" si="784"/>
        <v>3252.0171656433395</v>
      </c>
      <c r="I3874" s="5">
        <f t="shared" si="785"/>
        <v>720</v>
      </c>
      <c r="J3874" s="5">
        <f t="shared" si="786"/>
        <v>2532.0171656433395</v>
      </c>
      <c r="K3874" s="2">
        <f t="shared" si="787"/>
        <v>68958.631347974646</v>
      </c>
      <c r="L3874" s="2">
        <f t="shared" si="788"/>
        <v>153986</v>
      </c>
      <c r="M3874" s="2">
        <f t="shared" si="789"/>
        <v>35640</v>
      </c>
      <c r="N3874" s="6">
        <f t="shared" si="790"/>
        <v>1</v>
      </c>
      <c r="O3874" s="2">
        <f t="shared" si="791"/>
        <v>29387.368652025354</v>
      </c>
      <c r="P3874" s="2">
        <f t="shared" si="792"/>
        <v>29387.368652025354</v>
      </c>
    </row>
    <row r="3875" spans="1:16">
      <c r="A3875" s="6">
        <v>5</v>
      </c>
      <c r="B3875" s="6">
        <v>19</v>
      </c>
      <c r="C3875" s="6">
        <v>27</v>
      </c>
      <c r="D3875" s="6">
        <f t="shared" si="780"/>
        <v>51</v>
      </c>
      <c r="E3875" s="5">
        <f t="shared" si="781"/>
        <v>724.72950000000026</v>
      </c>
      <c r="F3875" s="5">
        <f t="shared" si="782"/>
        <v>911.23060582002495</v>
      </c>
      <c r="G3875" s="5">
        <f t="shared" si="783"/>
        <v>1699.1907643430709</v>
      </c>
      <c r="H3875" s="5">
        <f t="shared" si="784"/>
        <v>3335.150870163096</v>
      </c>
      <c r="I3875" s="5">
        <f t="shared" si="785"/>
        <v>720</v>
      </c>
      <c r="J3875" s="5">
        <f t="shared" si="786"/>
        <v>2615.150870163096</v>
      </c>
      <c r="K3875" s="2">
        <f t="shared" si="787"/>
        <v>70401.924829220414</v>
      </c>
      <c r="L3875" s="2">
        <f t="shared" si="788"/>
        <v>156686</v>
      </c>
      <c r="M3875" s="2">
        <f t="shared" si="789"/>
        <v>36520</v>
      </c>
      <c r="N3875" s="6">
        <f t="shared" si="790"/>
        <v>1</v>
      </c>
      <c r="O3875" s="2">
        <f t="shared" si="791"/>
        <v>29764.075170779586</v>
      </c>
      <c r="P3875" s="2">
        <f t="shared" si="792"/>
        <v>29764.075170779586</v>
      </c>
    </row>
    <row r="3876" spans="1:16">
      <c r="A3876" s="6">
        <v>5</v>
      </c>
      <c r="B3876" s="6">
        <v>19</v>
      </c>
      <c r="C3876" s="6">
        <v>28</v>
      </c>
      <c r="D3876" s="6">
        <f t="shared" si="780"/>
        <v>52</v>
      </c>
      <c r="E3876" s="5">
        <f t="shared" si="781"/>
        <v>724.72950000000026</v>
      </c>
      <c r="F3876" s="5">
        <f t="shared" si="782"/>
        <v>911.23060582002495</v>
      </c>
      <c r="G3876" s="5">
        <f t="shared" si="783"/>
        <v>1784.1503025602246</v>
      </c>
      <c r="H3876" s="5">
        <f t="shared" si="784"/>
        <v>3420.1104083802497</v>
      </c>
      <c r="I3876" s="5">
        <f t="shared" si="785"/>
        <v>720</v>
      </c>
      <c r="J3876" s="5">
        <f t="shared" si="786"/>
        <v>2700.1104083802497</v>
      </c>
      <c r="K3876" s="2">
        <f t="shared" si="787"/>
        <v>71876.916812157113</v>
      </c>
      <c r="L3876" s="2">
        <f t="shared" si="788"/>
        <v>159386</v>
      </c>
      <c r="M3876" s="2">
        <f t="shared" si="789"/>
        <v>37400</v>
      </c>
      <c r="N3876" s="6">
        <f t="shared" si="790"/>
        <v>1</v>
      </c>
      <c r="O3876" s="2">
        <f t="shared" si="791"/>
        <v>30109.083187842887</v>
      </c>
      <c r="P3876" s="2">
        <f t="shared" si="792"/>
        <v>30109.083187842887</v>
      </c>
    </row>
    <row r="3877" spans="1:16">
      <c r="A3877" s="6">
        <v>5</v>
      </c>
      <c r="B3877" s="6">
        <v>19</v>
      </c>
      <c r="C3877" s="6">
        <v>29</v>
      </c>
      <c r="D3877" s="6">
        <f t="shared" si="780"/>
        <v>53</v>
      </c>
      <c r="E3877" s="5">
        <f t="shared" si="781"/>
        <v>724.72950000000026</v>
      </c>
      <c r="F3877" s="5">
        <f t="shared" si="782"/>
        <v>911.23060582002495</v>
      </c>
      <c r="G3877" s="5">
        <f t="shared" si="783"/>
        <v>1870.9683306758782</v>
      </c>
      <c r="H3877" s="5">
        <f t="shared" si="784"/>
        <v>3506.928436495903</v>
      </c>
      <c r="I3877" s="5">
        <f t="shared" si="785"/>
        <v>720</v>
      </c>
      <c r="J3877" s="5">
        <f t="shared" si="786"/>
        <v>2786.928436495903</v>
      </c>
      <c r="K3877" s="2">
        <f t="shared" si="787"/>
        <v>73384.174244720547</v>
      </c>
      <c r="L3877" s="2">
        <f t="shared" si="788"/>
        <v>162086</v>
      </c>
      <c r="M3877" s="2">
        <f t="shared" si="789"/>
        <v>38280</v>
      </c>
      <c r="N3877" s="6">
        <f t="shared" si="790"/>
        <v>1</v>
      </c>
      <c r="O3877" s="2">
        <f t="shared" si="791"/>
        <v>30421.825755279453</v>
      </c>
      <c r="P3877" s="2">
        <f t="shared" si="792"/>
        <v>30421.825755279453</v>
      </c>
    </row>
    <row r="3878" spans="1:16">
      <c r="A3878" s="6">
        <v>5</v>
      </c>
      <c r="B3878" s="6">
        <v>19</v>
      </c>
      <c r="C3878" s="6">
        <v>30</v>
      </c>
      <c r="D3878" s="6">
        <f t="shared" si="780"/>
        <v>54</v>
      </c>
      <c r="E3878" s="5">
        <f t="shared" si="781"/>
        <v>724.72950000000026</v>
      </c>
      <c r="F3878" s="5">
        <f t="shared" si="782"/>
        <v>911.23060582002495</v>
      </c>
      <c r="G3878" s="5">
        <f t="shared" si="783"/>
        <v>1959.6780360096488</v>
      </c>
      <c r="H3878" s="5">
        <f t="shared" si="784"/>
        <v>3595.6381418296742</v>
      </c>
      <c r="I3878" s="5">
        <f t="shared" si="785"/>
        <v>720</v>
      </c>
      <c r="J3878" s="5">
        <f t="shared" si="786"/>
        <v>2875.6381418296742</v>
      </c>
      <c r="K3878" s="2">
        <f t="shared" si="787"/>
        <v>74924.273295654071</v>
      </c>
      <c r="L3878" s="2">
        <f t="shared" si="788"/>
        <v>164786</v>
      </c>
      <c r="M3878" s="2">
        <f t="shared" si="789"/>
        <v>39160</v>
      </c>
      <c r="N3878" s="6">
        <f t="shared" si="790"/>
        <v>1</v>
      </c>
      <c r="O3878" s="2">
        <f t="shared" si="791"/>
        <v>30701.726704345929</v>
      </c>
      <c r="P3878" s="2">
        <f t="shared" si="792"/>
        <v>30701.726704345929</v>
      </c>
    </row>
    <row r="3879" spans="1:16">
      <c r="A3879" s="6">
        <v>5</v>
      </c>
      <c r="B3879" s="6">
        <v>20</v>
      </c>
      <c r="C3879" s="6">
        <v>0</v>
      </c>
      <c r="D3879" s="6">
        <f t="shared" si="780"/>
        <v>25</v>
      </c>
      <c r="E3879" s="5">
        <f t="shared" si="781"/>
        <v>724.72950000000026</v>
      </c>
      <c r="F3879" s="5">
        <f t="shared" si="782"/>
        <v>983.16986417423732</v>
      </c>
      <c r="G3879" s="5">
        <f t="shared" si="783"/>
        <v>0</v>
      </c>
      <c r="H3879" s="5">
        <f t="shared" si="784"/>
        <v>1707.8993641742377</v>
      </c>
      <c r="I3879" s="5">
        <f t="shared" si="785"/>
        <v>720</v>
      </c>
      <c r="J3879" s="5">
        <f t="shared" si="786"/>
        <v>987.89936417423769</v>
      </c>
      <c r="K3879" s="2">
        <f t="shared" si="787"/>
        <v>42151.030628024964</v>
      </c>
      <c r="L3879" s="2">
        <f t="shared" si="788"/>
        <v>85880</v>
      </c>
      <c r="M3879" s="2">
        <f t="shared" si="789"/>
        <v>13200</v>
      </c>
      <c r="N3879" s="6">
        <f t="shared" si="790"/>
        <v>1</v>
      </c>
      <c r="O3879" s="2">
        <f t="shared" si="791"/>
        <v>10528.969371975036</v>
      </c>
      <c r="P3879" s="2">
        <f t="shared" si="792"/>
        <v>10528.969371975036</v>
      </c>
    </row>
    <row r="3880" spans="1:16">
      <c r="A3880" s="6">
        <v>5</v>
      </c>
      <c r="B3880" s="6">
        <v>20</v>
      </c>
      <c r="C3880" s="6">
        <v>1</v>
      </c>
      <c r="D3880" s="6">
        <f t="shared" si="780"/>
        <v>26</v>
      </c>
      <c r="E3880" s="5">
        <f t="shared" si="781"/>
        <v>724.72950000000026</v>
      </c>
      <c r="F3880" s="5">
        <f t="shared" si="782"/>
        <v>983.16986417423732</v>
      </c>
      <c r="G3880" s="5">
        <f t="shared" si="783"/>
        <v>45.5625</v>
      </c>
      <c r="H3880" s="5">
        <f t="shared" si="784"/>
        <v>1753.4618641742377</v>
      </c>
      <c r="I3880" s="5">
        <f t="shared" si="785"/>
        <v>720</v>
      </c>
      <c r="J3880" s="5">
        <f t="shared" si="786"/>
        <v>1033.4618641742377</v>
      </c>
      <c r="K3880" s="2">
        <f t="shared" si="787"/>
        <v>42942.046253024964</v>
      </c>
      <c r="L3880" s="2">
        <f t="shared" si="788"/>
        <v>88580</v>
      </c>
      <c r="M3880" s="2">
        <f t="shared" si="789"/>
        <v>14080</v>
      </c>
      <c r="N3880" s="6">
        <f t="shared" si="790"/>
        <v>1</v>
      </c>
      <c r="O3880" s="2">
        <f t="shared" si="791"/>
        <v>11557.953746975036</v>
      </c>
      <c r="P3880" s="2">
        <f t="shared" si="792"/>
        <v>11557.953746975036</v>
      </c>
    </row>
    <row r="3881" spans="1:16">
      <c r="A3881" s="6">
        <v>5</v>
      </c>
      <c r="B3881" s="6">
        <v>20</v>
      </c>
      <c r="C3881" s="6">
        <v>2</v>
      </c>
      <c r="D3881" s="6">
        <f t="shared" si="780"/>
        <v>27</v>
      </c>
      <c r="E3881" s="5">
        <f t="shared" si="781"/>
        <v>724.72950000000026</v>
      </c>
      <c r="F3881" s="5">
        <f t="shared" si="782"/>
        <v>983.16986417423732</v>
      </c>
      <c r="G3881" s="5">
        <f t="shared" si="783"/>
        <v>92.264062499999994</v>
      </c>
      <c r="H3881" s="5">
        <f t="shared" si="784"/>
        <v>1800.1634266742376</v>
      </c>
      <c r="I3881" s="5">
        <f t="shared" si="785"/>
        <v>720</v>
      </c>
      <c r="J3881" s="5">
        <f t="shared" si="786"/>
        <v>1080.1634266742376</v>
      </c>
      <c r="K3881" s="2">
        <f t="shared" si="787"/>
        <v>43752.837268649957</v>
      </c>
      <c r="L3881" s="2">
        <f t="shared" si="788"/>
        <v>91280</v>
      </c>
      <c r="M3881" s="2">
        <f t="shared" si="789"/>
        <v>14960</v>
      </c>
      <c r="N3881" s="6">
        <f t="shared" si="790"/>
        <v>1</v>
      </c>
      <c r="O3881" s="2">
        <f t="shared" si="791"/>
        <v>12567.162731350043</v>
      </c>
      <c r="P3881" s="2">
        <f t="shared" si="792"/>
        <v>12567.162731350043</v>
      </c>
    </row>
    <row r="3882" spans="1:16">
      <c r="A3882" s="6">
        <v>5</v>
      </c>
      <c r="B3882" s="6">
        <v>20</v>
      </c>
      <c r="C3882" s="6">
        <v>3</v>
      </c>
      <c r="D3882" s="6">
        <f t="shared" si="780"/>
        <v>28</v>
      </c>
      <c r="E3882" s="5">
        <f t="shared" si="781"/>
        <v>724.72950000000026</v>
      </c>
      <c r="F3882" s="5">
        <f t="shared" si="782"/>
        <v>983.16986417423732</v>
      </c>
      <c r="G3882" s="5">
        <f t="shared" si="783"/>
        <v>140.12604492187498</v>
      </c>
      <c r="H3882" s="5">
        <f t="shared" si="784"/>
        <v>1848.0254090961128</v>
      </c>
      <c r="I3882" s="5">
        <f t="shared" si="785"/>
        <v>720</v>
      </c>
      <c r="J3882" s="5">
        <f t="shared" si="786"/>
        <v>1128.0254090961128</v>
      </c>
      <c r="K3882" s="2">
        <f t="shared" si="787"/>
        <v>44583.774463474183</v>
      </c>
      <c r="L3882" s="2">
        <f t="shared" si="788"/>
        <v>93980</v>
      </c>
      <c r="M3882" s="2">
        <f t="shared" si="789"/>
        <v>15840</v>
      </c>
      <c r="N3882" s="6">
        <f t="shared" si="790"/>
        <v>1</v>
      </c>
      <c r="O3882" s="2">
        <f t="shared" si="791"/>
        <v>13556.225536525817</v>
      </c>
      <c r="P3882" s="2">
        <f t="shared" si="792"/>
        <v>13556.225536525817</v>
      </c>
    </row>
    <row r="3883" spans="1:16">
      <c r="A3883" s="6">
        <v>5</v>
      </c>
      <c r="B3883" s="6">
        <v>20</v>
      </c>
      <c r="C3883" s="6">
        <v>4</v>
      </c>
      <c r="D3883" s="6">
        <f t="shared" si="780"/>
        <v>29</v>
      </c>
      <c r="E3883" s="5">
        <f t="shared" si="781"/>
        <v>724.72950000000026</v>
      </c>
      <c r="F3883" s="5">
        <f t="shared" si="782"/>
        <v>983.16986417423732</v>
      </c>
      <c r="G3883" s="5">
        <f t="shared" si="783"/>
        <v>189.17016064453125</v>
      </c>
      <c r="H3883" s="5">
        <f t="shared" si="784"/>
        <v>1897.069524818769</v>
      </c>
      <c r="I3883" s="5">
        <f t="shared" si="785"/>
        <v>720</v>
      </c>
      <c r="J3883" s="5">
        <f t="shared" si="786"/>
        <v>1177.069524818769</v>
      </c>
      <c r="K3883" s="2">
        <f t="shared" si="787"/>
        <v>45435.23480588141</v>
      </c>
      <c r="L3883" s="2">
        <f t="shared" si="788"/>
        <v>96680</v>
      </c>
      <c r="M3883" s="2">
        <f t="shared" si="789"/>
        <v>16720</v>
      </c>
      <c r="N3883" s="6">
        <f t="shared" si="790"/>
        <v>1</v>
      </c>
      <c r="O3883" s="2">
        <f t="shared" si="791"/>
        <v>14524.76519411859</v>
      </c>
      <c r="P3883" s="2">
        <f t="shared" si="792"/>
        <v>14524.76519411859</v>
      </c>
    </row>
    <row r="3884" spans="1:16">
      <c r="A3884" s="6">
        <v>5</v>
      </c>
      <c r="B3884" s="6">
        <v>20</v>
      </c>
      <c r="C3884" s="6">
        <v>5</v>
      </c>
      <c r="D3884" s="6">
        <f t="shared" si="780"/>
        <v>30</v>
      </c>
      <c r="E3884" s="5">
        <f t="shared" si="781"/>
        <v>724.72950000000026</v>
      </c>
      <c r="F3884" s="5">
        <f t="shared" si="782"/>
        <v>983.16986417423732</v>
      </c>
      <c r="G3884" s="5">
        <f t="shared" si="783"/>
        <v>239.41848456573481</v>
      </c>
      <c r="H3884" s="5">
        <f t="shared" si="784"/>
        <v>1947.3178487399725</v>
      </c>
      <c r="I3884" s="5">
        <f t="shared" si="785"/>
        <v>720</v>
      </c>
      <c r="J3884" s="5">
        <f t="shared" si="786"/>
        <v>1227.3178487399725</v>
      </c>
      <c r="K3884" s="2">
        <f t="shared" si="787"/>
        <v>46307.601540624528</v>
      </c>
      <c r="L3884" s="2">
        <f t="shared" si="788"/>
        <v>99380</v>
      </c>
      <c r="M3884" s="2">
        <f t="shared" si="789"/>
        <v>17600</v>
      </c>
      <c r="N3884" s="6">
        <f t="shared" si="790"/>
        <v>1</v>
      </c>
      <c r="O3884" s="2">
        <f t="shared" si="791"/>
        <v>15472.398459375472</v>
      </c>
      <c r="P3884" s="2">
        <f t="shared" si="792"/>
        <v>15472.398459375472</v>
      </c>
    </row>
    <row r="3885" spans="1:16">
      <c r="A3885" s="6">
        <v>5</v>
      </c>
      <c r="B3885" s="6">
        <v>20</v>
      </c>
      <c r="C3885" s="6">
        <v>6</v>
      </c>
      <c r="D3885" s="6">
        <f t="shared" si="780"/>
        <v>31</v>
      </c>
      <c r="E3885" s="5">
        <f t="shared" si="781"/>
        <v>724.72950000000026</v>
      </c>
      <c r="F3885" s="5">
        <f t="shared" si="782"/>
        <v>983.16986417423732</v>
      </c>
      <c r="G3885" s="5">
        <f t="shared" si="783"/>
        <v>290.89345874736784</v>
      </c>
      <c r="H3885" s="5">
        <f t="shared" si="784"/>
        <v>1998.7928229216054</v>
      </c>
      <c r="I3885" s="5">
        <f t="shared" si="785"/>
        <v>720</v>
      </c>
      <c r="J3885" s="5">
        <f t="shared" si="786"/>
        <v>1278.7928229216054</v>
      </c>
      <c r="K3885" s="2">
        <f t="shared" si="787"/>
        <v>47201.264286833422</v>
      </c>
      <c r="L3885" s="2">
        <f t="shared" si="788"/>
        <v>102080</v>
      </c>
      <c r="M3885" s="2">
        <f t="shared" si="789"/>
        <v>18480</v>
      </c>
      <c r="N3885" s="6">
        <f t="shared" si="790"/>
        <v>1</v>
      </c>
      <c r="O3885" s="2">
        <f t="shared" si="791"/>
        <v>16398.735713166578</v>
      </c>
      <c r="P3885" s="2">
        <f t="shared" si="792"/>
        <v>16398.735713166578</v>
      </c>
    </row>
    <row r="3886" spans="1:16">
      <c r="A3886" s="6">
        <v>5</v>
      </c>
      <c r="B3886" s="6">
        <v>20</v>
      </c>
      <c r="C3886" s="6">
        <v>7</v>
      </c>
      <c r="D3886" s="6">
        <f t="shared" si="780"/>
        <v>32</v>
      </c>
      <c r="E3886" s="5">
        <f t="shared" si="781"/>
        <v>724.72950000000026</v>
      </c>
      <c r="F3886" s="5">
        <f t="shared" si="782"/>
        <v>983.16986417423732</v>
      </c>
      <c r="G3886" s="5">
        <f t="shared" si="783"/>
        <v>343.61789814532818</v>
      </c>
      <c r="H3886" s="5">
        <f t="shared" si="784"/>
        <v>2051.5172623195658</v>
      </c>
      <c r="I3886" s="5">
        <f t="shared" si="785"/>
        <v>720</v>
      </c>
      <c r="J3886" s="5">
        <f t="shared" si="786"/>
        <v>1331.5172623195658</v>
      </c>
      <c r="K3886" s="2">
        <f t="shared" si="787"/>
        <v>48116.61913749246</v>
      </c>
      <c r="L3886" s="2">
        <f t="shared" si="788"/>
        <v>104780</v>
      </c>
      <c r="M3886" s="2">
        <f t="shared" si="789"/>
        <v>19360</v>
      </c>
      <c r="N3886" s="6">
        <f t="shared" si="790"/>
        <v>1</v>
      </c>
      <c r="O3886" s="2">
        <f t="shared" si="791"/>
        <v>17303.38086250754</v>
      </c>
      <c r="P3886" s="2">
        <f t="shared" si="792"/>
        <v>17303.38086250754</v>
      </c>
    </row>
    <row r="3887" spans="1:16">
      <c r="A3887" s="6">
        <v>5</v>
      </c>
      <c r="B3887" s="6">
        <v>20</v>
      </c>
      <c r="C3887" s="6">
        <v>8</v>
      </c>
      <c r="D3887" s="6">
        <f t="shared" si="780"/>
        <v>33</v>
      </c>
      <c r="E3887" s="5">
        <f t="shared" si="781"/>
        <v>724.72950000000026</v>
      </c>
      <c r="F3887" s="5">
        <f t="shared" si="782"/>
        <v>983.16986417423732</v>
      </c>
      <c r="G3887" s="5">
        <f t="shared" si="783"/>
        <v>397.61499642530839</v>
      </c>
      <c r="H3887" s="5">
        <f t="shared" si="784"/>
        <v>2105.5143605995463</v>
      </c>
      <c r="I3887" s="5">
        <f t="shared" si="785"/>
        <v>720</v>
      </c>
      <c r="J3887" s="5">
        <f t="shared" si="786"/>
        <v>1385.5143605995463</v>
      </c>
      <c r="K3887" s="2">
        <f t="shared" si="787"/>
        <v>49054.068760408787</v>
      </c>
      <c r="L3887" s="2">
        <f t="shared" si="788"/>
        <v>107480</v>
      </c>
      <c r="M3887" s="2">
        <f t="shared" si="789"/>
        <v>20240</v>
      </c>
      <c r="N3887" s="6">
        <f t="shared" si="790"/>
        <v>1</v>
      </c>
      <c r="O3887" s="2">
        <f t="shared" si="791"/>
        <v>18185.931239591213</v>
      </c>
      <c r="P3887" s="2">
        <f t="shared" si="792"/>
        <v>18185.931239591213</v>
      </c>
    </row>
    <row r="3888" spans="1:16">
      <c r="A3888" s="6">
        <v>5</v>
      </c>
      <c r="B3888" s="6">
        <v>20</v>
      </c>
      <c r="C3888" s="6">
        <v>9</v>
      </c>
      <c r="D3888" s="6">
        <f t="shared" si="780"/>
        <v>34</v>
      </c>
      <c r="E3888" s="5">
        <f t="shared" si="781"/>
        <v>724.72950000000026</v>
      </c>
      <c r="F3888" s="5">
        <f t="shared" si="782"/>
        <v>983.16986417423732</v>
      </c>
      <c r="G3888" s="5">
        <f t="shared" si="783"/>
        <v>452.90833186570285</v>
      </c>
      <c r="H3888" s="5">
        <f t="shared" si="784"/>
        <v>2160.8076960399403</v>
      </c>
      <c r="I3888" s="5">
        <f t="shared" si="785"/>
        <v>720</v>
      </c>
      <c r="J3888" s="5">
        <f t="shared" si="786"/>
        <v>1440.8076960399403</v>
      </c>
      <c r="K3888" s="2">
        <f t="shared" si="787"/>
        <v>50014.022500693405</v>
      </c>
      <c r="L3888" s="2">
        <f t="shared" si="788"/>
        <v>110180</v>
      </c>
      <c r="M3888" s="2">
        <f t="shared" si="789"/>
        <v>21120</v>
      </c>
      <c r="N3888" s="6">
        <f t="shared" si="790"/>
        <v>1</v>
      </c>
      <c r="O3888" s="2">
        <f t="shared" si="791"/>
        <v>19045.977499306595</v>
      </c>
      <c r="P3888" s="2">
        <f t="shared" si="792"/>
        <v>19045.977499306595</v>
      </c>
    </row>
    <row r="3889" spans="1:16">
      <c r="A3889" s="6">
        <v>5</v>
      </c>
      <c r="B3889" s="6">
        <v>20</v>
      </c>
      <c r="C3889" s="6">
        <v>10</v>
      </c>
      <c r="D3889" s="6">
        <f t="shared" si="780"/>
        <v>35</v>
      </c>
      <c r="E3889" s="5">
        <f t="shared" si="781"/>
        <v>724.72950000000026</v>
      </c>
      <c r="F3889" s="5">
        <f t="shared" si="782"/>
        <v>983.16986417423732</v>
      </c>
      <c r="G3889" s="5">
        <f t="shared" si="783"/>
        <v>509.52187334891573</v>
      </c>
      <c r="H3889" s="5">
        <f t="shared" si="784"/>
        <v>2217.4212375231536</v>
      </c>
      <c r="I3889" s="5">
        <f t="shared" si="785"/>
        <v>720</v>
      </c>
      <c r="J3889" s="5">
        <f t="shared" si="786"/>
        <v>1497.4212375231536</v>
      </c>
      <c r="K3889" s="2">
        <f t="shared" si="787"/>
        <v>50996.896484776968</v>
      </c>
      <c r="L3889" s="2">
        <f t="shared" si="788"/>
        <v>112880</v>
      </c>
      <c r="M3889" s="2">
        <f t="shared" si="789"/>
        <v>22000</v>
      </c>
      <c r="N3889" s="6">
        <f t="shared" si="790"/>
        <v>1</v>
      </c>
      <c r="O3889" s="2">
        <f t="shared" si="791"/>
        <v>19883.103515223032</v>
      </c>
      <c r="P3889" s="2">
        <f t="shared" si="792"/>
        <v>19883.103515223032</v>
      </c>
    </row>
    <row r="3890" spans="1:16">
      <c r="A3890" s="6">
        <v>5</v>
      </c>
      <c r="B3890" s="6">
        <v>20</v>
      </c>
      <c r="C3890" s="6">
        <v>11</v>
      </c>
      <c r="D3890" s="6">
        <f t="shared" si="780"/>
        <v>36</v>
      </c>
      <c r="E3890" s="5">
        <f t="shared" si="781"/>
        <v>724.72950000000026</v>
      </c>
      <c r="F3890" s="5">
        <f t="shared" si="782"/>
        <v>983.16986417423732</v>
      </c>
      <c r="G3890" s="5">
        <f t="shared" si="783"/>
        <v>567.47998644235474</v>
      </c>
      <c r="H3890" s="5">
        <f t="shared" si="784"/>
        <v>2275.3793506165925</v>
      </c>
      <c r="I3890" s="5">
        <f t="shared" si="785"/>
        <v>720</v>
      </c>
      <c r="J3890" s="5">
        <f t="shared" si="786"/>
        <v>1555.3793506165925</v>
      </c>
      <c r="K3890" s="2">
        <f t="shared" si="787"/>
        <v>52003.113725982505</v>
      </c>
      <c r="L3890" s="2">
        <f t="shared" si="788"/>
        <v>115580</v>
      </c>
      <c r="M3890" s="2">
        <f t="shared" si="789"/>
        <v>22880</v>
      </c>
      <c r="N3890" s="6">
        <f t="shared" si="790"/>
        <v>1</v>
      </c>
      <c r="O3890" s="2">
        <f t="shared" si="791"/>
        <v>20696.886274017495</v>
      </c>
      <c r="P3890" s="2">
        <f t="shared" si="792"/>
        <v>20696.886274017495</v>
      </c>
    </row>
    <row r="3891" spans="1:16">
      <c r="A3891" s="6">
        <v>5</v>
      </c>
      <c r="B3891" s="6">
        <v>20</v>
      </c>
      <c r="C3891" s="6">
        <v>12</v>
      </c>
      <c r="D3891" s="6">
        <f t="shared" si="780"/>
        <v>37</v>
      </c>
      <c r="E3891" s="5">
        <f t="shared" si="781"/>
        <v>724.72950000000026</v>
      </c>
      <c r="F3891" s="5">
        <f t="shared" si="782"/>
        <v>983.16986417423732</v>
      </c>
      <c r="G3891" s="5">
        <f t="shared" si="783"/>
        <v>626.80743957041921</v>
      </c>
      <c r="H3891" s="5">
        <f t="shared" si="784"/>
        <v>2334.706803744657</v>
      </c>
      <c r="I3891" s="5">
        <f t="shared" si="785"/>
        <v>720</v>
      </c>
      <c r="J3891" s="5">
        <f t="shared" si="786"/>
        <v>1614.706803744657</v>
      </c>
      <c r="K3891" s="2">
        <f t="shared" si="787"/>
        <v>53033.104231678073</v>
      </c>
      <c r="L3891" s="2">
        <f t="shared" si="788"/>
        <v>118280</v>
      </c>
      <c r="M3891" s="2">
        <f t="shared" si="789"/>
        <v>23760</v>
      </c>
      <c r="N3891" s="6">
        <f t="shared" si="790"/>
        <v>1</v>
      </c>
      <c r="O3891" s="2">
        <f t="shared" si="791"/>
        <v>21486.895768321927</v>
      </c>
      <c r="P3891" s="2">
        <f t="shared" si="792"/>
        <v>21486.895768321927</v>
      </c>
    </row>
    <row r="3892" spans="1:16">
      <c r="A3892" s="6">
        <v>5</v>
      </c>
      <c r="B3892" s="6">
        <v>20</v>
      </c>
      <c r="C3892" s="6">
        <v>13</v>
      </c>
      <c r="D3892" s="6">
        <f t="shared" si="780"/>
        <v>38</v>
      </c>
      <c r="E3892" s="5">
        <f t="shared" si="781"/>
        <v>724.72950000000026</v>
      </c>
      <c r="F3892" s="5">
        <f t="shared" si="782"/>
        <v>983.16986417423732</v>
      </c>
      <c r="G3892" s="5">
        <f t="shared" si="783"/>
        <v>687.52941027880343</v>
      </c>
      <c r="H3892" s="5">
        <f t="shared" si="784"/>
        <v>2395.4287744530411</v>
      </c>
      <c r="I3892" s="5">
        <f t="shared" si="785"/>
        <v>720</v>
      </c>
      <c r="J3892" s="5">
        <f t="shared" si="786"/>
        <v>1675.4287744530411</v>
      </c>
      <c r="K3892" s="2">
        <f t="shared" si="787"/>
        <v>54087.305112031958</v>
      </c>
      <c r="L3892" s="2">
        <f t="shared" si="788"/>
        <v>120980</v>
      </c>
      <c r="M3892" s="2">
        <f t="shared" si="789"/>
        <v>24640</v>
      </c>
      <c r="N3892" s="6">
        <f t="shared" si="790"/>
        <v>1</v>
      </c>
      <c r="O3892" s="2">
        <f t="shared" si="791"/>
        <v>22252.694887968042</v>
      </c>
      <c r="P3892" s="2">
        <f t="shared" si="792"/>
        <v>22252.694887968042</v>
      </c>
    </row>
    <row r="3893" spans="1:16">
      <c r="A3893" s="6">
        <v>5</v>
      </c>
      <c r="B3893" s="6">
        <v>20</v>
      </c>
      <c r="C3893" s="6">
        <v>14</v>
      </c>
      <c r="D3893" s="6">
        <f t="shared" si="780"/>
        <v>39</v>
      </c>
      <c r="E3893" s="5">
        <f t="shared" si="781"/>
        <v>724.72950000000026</v>
      </c>
      <c r="F3893" s="5">
        <f t="shared" si="782"/>
        <v>983.16986417423732</v>
      </c>
      <c r="G3893" s="5">
        <f t="shared" si="783"/>
        <v>749.67149159246469</v>
      </c>
      <c r="H3893" s="5">
        <f t="shared" si="784"/>
        <v>2457.5708557667022</v>
      </c>
      <c r="I3893" s="5">
        <f t="shared" si="785"/>
        <v>720</v>
      </c>
      <c r="J3893" s="5">
        <f t="shared" si="786"/>
        <v>1737.5708557667022</v>
      </c>
      <c r="K3893" s="2">
        <f t="shared" si="787"/>
        <v>55166.160690394136</v>
      </c>
      <c r="L3893" s="2">
        <f t="shared" si="788"/>
        <v>123680</v>
      </c>
      <c r="M3893" s="2">
        <f t="shared" si="789"/>
        <v>25520</v>
      </c>
      <c r="N3893" s="6">
        <f t="shared" si="790"/>
        <v>1</v>
      </c>
      <c r="O3893" s="2">
        <f t="shared" si="791"/>
        <v>22993.839309605864</v>
      </c>
      <c r="P3893" s="2">
        <f t="shared" si="792"/>
        <v>22993.839309605864</v>
      </c>
    </row>
    <row r="3894" spans="1:16">
      <c r="A3894" s="6">
        <v>5</v>
      </c>
      <c r="B3894" s="6">
        <v>20</v>
      </c>
      <c r="C3894" s="6">
        <v>15</v>
      </c>
      <c r="D3894" s="6">
        <f t="shared" si="780"/>
        <v>40</v>
      </c>
      <c r="E3894" s="5">
        <f t="shared" si="781"/>
        <v>724.72950000000026</v>
      </c>
      <c r="F3894" s="5">
        <f t="shared" si="782"/>
        <v>983.16986417423732</v>
      </c>
      <c r="G3894" s="5">
        <f t="shared" si="783"/>
        <v>813.25969846861108</v>
      </c>
      <c r="H3894" s="5">
        <f t="shared" si="784"/>
        <v>2521.1590626428488</v>
      </c>
      <c r="I3894" s="5">
        <f t="shared" si="785"/>
        <v>720</v>
      </c>
      <c r="J3894" s="5">
        <f t="shared" si="786"/>
        <v>1801.1590626428488</v>
      </c>
      <c r="K3894" s="2">
        <f t="shared" si="787"/>
        <v>56270.122615327236</v>
      </c>
      <c r="L3894" s="2">
        <f t="shared" si="788"/>
        <v>126380</v>
      </c>
      <c r="M3894" s="2">
        <f t="shared" si="789"/>
        <v>26400</v>
      </c>
      <c r="N3894" s="6">
        <f t="shared" si="790"/>
        <v>1</v>
      </c>
      <c r="O3894" s="2">
        <f t="shared" si="791"/>
        <v>23709.877384672764</v>
      </c>
      <c r="P3894" s="2">
        <f t="shared" si="792"/>
        <v>23709.877384672764</v>
      </c>
    </row>
    <row r="3895" spans="1:16">
      <c r="A3895" s="6">
        <v>5</v>
      </c>
      <c r="B3895" s="6">
        <v>20</v>
      </c>
      <c r="C3895" s="6">
        <v>16</v>
      </c>
      <c r="D3895" s="6">
        <f t="shared" si="780"/>
        <v>41</v>
      </c>
      <c r="E3895" s="5">
        <f t="shared" si="781"/>
        <v>724.72950000000026</v>
      </c>
      <c r="F3895" s="5">
        <f t="shared" si="782"/>
        <v>983.16986417423732</v>
      </c>
      <c r="G3895" s="5">
        <f t="shared" si="783"/>
        <v>878.32047434610013</v>
      </c>
      <c r="H3895" s="5">
        <f t="shared" si="784"/>
        <v>2586.2198385203378</v>
      </c>
      <c r="I3895" s="5">
        <f t="shared" si="785"/>
        <v>720</v>
      </c>
      <c r="J3895" s="5">
        <f t="shared" si="786"/>
        <v>1866.2198385203378</v>
      </c>
      <c r="K3895" s="2">
        <f t="shared" si="787"/>
        <v>57399.649974311418</v>
      </c>
      <c r="L3895" s="2">
        <f t="shared" si="788"/>
        <v>129080</v>
      </c>
      <c r="M3895" s="2">
        <f t="shared" si="789"/>
        <v>27280</v>
      </c>
      <c r="N3895" s="6">
        <f t="shared" si="790"/>
        <v>1</v>
      </c>
      <c r="O3895" s="2">
        <f t="shared" si="791"/>
        <v>24400.350025688582</v>
      </c>
      <c r="P3895" s="2">
        <f t="shared" si="792"/>
        <v>24400.350025688582</v>
      </c>
    </row>
    <row r="3896" spans="1:16">
      <c r="A3896" s="6">
        <v>5</v>
      </c>
      <c r="B3896" s="6">
        <v>20</v>
      </c>
      <c r="C3896" s="6">
        <v>17</v>
      </c>
      <c r="D3896" s="6">
        <f t="shared" si="780"/>
        <v>42</v>
      </c>
      <c r="E3896" s="5">
        <f t="shared" si="781"/>
        <v>724.72950000000026</v>
      </c>
      <c r="F3896" s="5">
        <f t="shared" si="782"/>
        <v>983.16986417423732</v>
      </c>
      <c r="G3896" s="5">
        <f t="shared" si="783"/>
        <v>944.88069779264049</v>
      </c>
      <c r="H3896" s="5">
        <f t="shared" si="784"/>
        <v>2652.7800619668783</v>
      </c>
      <c r="I3896" s="5">
        <f t="shared" si="785"/>
        <v>720</v>
      </c>
      <c r="J3896" s="5">
        <f t="shared" si="786"/>
        <v>1932.7800619668783</v>
      </c>
      <c r="K3896" s="2">
        <f t="shared" si="787"/>
        <v>58555.209409147195</v>
      </c>
      <c r="L3896" s="2">
        <f t="shared" si="788"/>
        <v>131780</v>
      </c>
      <c r="M3896" s="2">
        <f t="shared" si="789"/>
        <v>28160</v>
      </c>
      <c r="N3896" s="6">
        <f t="shared" si="790"/>
        <v>1</v>
      </c>
      <c r="O3896" s="2">
        <f t="shared" si="791"/>
        <v>25064.790590852805</v>
      </c>
      <c r="P3896" s="2">
        <f t="shared" si="792"/>
        <v>25064.790590852805</v>
      </c>
    </row>
    <row r="3897" spans="1:16">
      <c r="A3897" s="6">
        <v>5</v>
      </c>
      <c r="B3897" s="6">
        <v>20</v>
      </c>
      <c r="C3897" s="6">
        <v>18</v>
      </c>
      <c r="D3897" s="6">
        <f t="shared" si="780"/>
        <v>43</v>
      </c>
      <c r="E3897" s="5">
        <f t="shared" si="781"/>
        <v>724.72950000000026</v>
      </c>
      <c r="F3897" s="5">
        <f t="shared" si="782"/>
        <v>983.16986417423732</v>
      </c>
      <c r="G3897" s="5">
        <f t="shared" si="783"/>
        <v>1012.9676892512279</v>
      </c>
      <c r="H3897" s="5">
        <f t="shared" si="784"/>
        <v>2720.8670534254657</v>
      </c>
      <c r="I3897" s="5">
        <f t="shared" si="785"/>
        <v>720</v>
      </c>
      <c r="J3897" s="5">
        <f t="shared" si="786"/>
        <v>2000.8670534254657</v>
      </c>
      <c r="K3897" s="2">
        <f t="shared" si="787"/>
        <v>59737.275233081004</v>
      </c>
      <c r="L3897" s="2">
        <f t="shared" si="788"/>
        <v>134480</v>
      </c>
      <c r="M3897" s="2">
        <f t="shared" si="789"/>
        <v>29040</v>
      </c>
      <c r="N3897" s="6">
        <f t="shared" si="790"/>
        <v>1</v>
      </c>
      <c r="O3897" s="2">
        <f t="shared" si="791"/>
        <v>25702.724766918996</v>
      </c>
      <c r="P3897" s="2">
        <f t="shared" si="792"/>
        <v>25702.724766918996</v>
      </c>
    </row>
    <row r="3898" spans="1:16">
      <c r="A3898" s="6">
        <v>5</v>
      </c>
      <c r="B3898" s="6">
        <v>20</v>
      </c>
      <c r="C3898" s="6">
        <v>19</v>
      </c>
      <c r="D3898" s="6">
        <f t="shared" si="780"/>
        <v>44</v>
      </c>
      <c r="E3898" s="5">
        <f t="shared" si="781"/>
        <v>724.72950000000026</v>
      </c>
      <c r="F3898" s="5">
        <f t="shared" si="782"/>
        <v>983.16986417423732</v>
      </c>
      <c r="G3898" s="5">
        <f t="shared" si="783"/>
        <v>1082.6092178872495</v>
      </c>
      <c r="H3898" s="5">
        <f t="shared" si="784"/>
        <v>2790.5085820614872</v>
      </c>
      <c r="I3898" s="5">
        <f t="shared" si="785"/>
        <v>720</v>
      </c>
      <c r="J3898" s="5">
        <f t="shared" si="786"/>
        <v>2070.5085820614872</v>
      </c>
      <c r="K3898" s="2">
        <f t="shared" si="787"/>
        <v>60946.329549678594</v>
      </c>
      <c r="L3898" s="2">
        <f t="shared" si="788"/>
        <v>137180</v>
      </c>
      <c r="M3898" s="2">
        <f t="shared" si="789"/>
        <v>29920</v>
      </c>
      <c r="N3898" s="6">
        <f t="shared" si="790"/>
        <v>1</v>
      </c>
      <c r="O3898" s="2">
        <f t="shared" si="791"/>
        <v>26313.670450321406</v>
      </c>
      <c r="P3898" s="2">
        <f t="shared" si="792"/>
        <v>26313.670450321406</v>
      </c>
    </row>
    <row r="3899" spans="1:16">
      <c r="A3899" s="6">
        <v>5</v>
      </c>
      <c r="B3899" s="6">
        <v>20</v>
      </c>
      <c r="C3899" s="6">
        <v>20</v>
      </c>
      <c r="D3899" s="6">
        <f t="shared" si="780"/>
        <v>45</v>
      </c>
      <c r="E3899" s="5">
        <f t="shared" si="781"/>
        <v>724.72950000000026</v>
      </c>
      <c r="F3899" s="5">
        <f t="shared" si="782"/>
        <v>983.16986417423732</v>
      </c>
      <c r="G3899" s="5">
        <f t="shared" si="783"/>
        <v>1153.8335085377266</v>
      </c>
      <c r="H3899" s="5">
        <f t="shared" si="784"/>
        <v>2861.7328727119643</v>
      </c>
      <c r="I3899" s="5">
        <f t="shared" si="785"/>
        <v>720</v>
      </c>
      <c r="J3899" s="5">
        <f t="shared" si="786"/>
        <v>2141.7328727119643</v>
      </c>
      <c r="K3899" s="2">
        <f t="shared" si="787"/>
        <v>62182.862373471602</v>
      </c>
      <c r="L3899" s="2">
        <f t="shared" si="788"/>
        <v>139880</v>
      </c>
      <c r="M3899" s="2">
        <f t="shared" si="789"/>
        <v>30800</v>
      </c>
      <c r="N3899" s="6">
        <f t="shared" si="790"/>
        <v>1</v>
      </c>
      <c r="O3899" s="2">
        <f t="shared" si="791"/>
        <v>26897.137626528398</v>
      </c>
      <c r="P3899" s="2">
        <f t="shared" si="792"/>
        <v>26897.137626528398</v>
      </c>
    </row>
    <row r="3900" spans="1:16">
      <c r="A3900" s="6">
        <v>5</v>
      </c>
      <c r="B3900" s="6">
        <v>20</v>
      </c>
      <c r="C3900" s="6">
        <v>21</v>
      </c>
      <c r="D3900" s="6">
        <f t="shared" si="780"/>
        <v>46</v>
      </c>
      <c r="E3900" s="5">
        <f t="shared" si="781"/>
        <v>724.72950000000026</v>
      </c>
      <c r="F3900" s="5">
        <f t="shared" si="782"/>
        <v>983.16986417423732</v>
      </c>
      <c r="G3900" s="5">
        <f t="shared" si="783"/>
        <v>1226.6692487641703</v>
      </c>
      <c r="H3900" s="5">
        <f t="shared" si="784"/>
        <v>2934.568612938408</v>
      </c>
      <c r="I3900" s="5">
        <f t="shared" si="785"/>
        <v>720</v>
      </c>
      <c r="J3900" s="5">
        <f t="shared" si="786"/>
        <v>2214.568612938408</v>
      </c>
      <c r="K3900" s="2">
        <f t="shared" si="787"/>
        <v>63447.37175240292</v>
      </c>
      <c r="L3900" s="2">
        <f t="shared" si="788"/>
        <v>142580</v>
      </c>
      <c r="M3900" s="2">
        <f t="shared" si="789"/>
        <v>31680</v>
      </c>
      <c r="N3900" s="6">
        <f t="shared" si="790"/>
        <v>1</v>
      </c>
      <c r="O3900" s="2">
        <f t="shared" si="791"/>
        <v>27452.62824759708</v>
      </c>
      <c r="P3900" s="2">
        <f t="shared" si="792"/>
        <v>27452.62824759708</v>
      </c>
    </row>
    <row r="3901" spans="1:16">
      <c r="A3901" s="6">
        <v>5</v>
      </c>
      <c r="B3901" s="6">
        <v>20</v>
      </c>
      <c r="C3901" s="6">
        <v>22</v>
      </c>
      <c r="D3901" s="6">
        <f t="shared" si="780"/>
        <v>47</v>
      </c>
      <c r="E3901" s="5">
        <f t="shared" si="781"/>
        <v>724.72950000000026</v>
      </c>
      <c r="F3901" s="5">
        <f t="shared" si="782"/>
        <v>983.16986417423732</v>
      </c>
      <c r="G3901" s="5">
        <f t="shared" si="783"/>
        <v>1301.1455960105666</v>
      </c>
      <c r="H3901" s="5">
        <f t="shared" si="784"/>
        <v>3009.044960184804</v>
      </c>
      <c r="I3901" s="5">
        <f t="shared" si="785"/>
        <v>720</v>
      </c>
      <c r="J3901" s="5">
        <f t="shared" si="786"/>
        <v>2289.044960184804</v>
      </c>
      <c r="K3901" s="2">
        <f t="shared" si="787"/>
        <v>64740.363892097288</v>
      </c>
      <c r="L3901" s="2">
        <f t="shared" si="788"/>
        <v>145280</v>
      </c>
      <c r="M3901" s="2">
        <f t="shared" si="789"/>
        <v>32560</v>
      </c>
      <c r="N3901" s="6">
        <f t="shared" si="790"/>
        <v>1</v>
      </c>
      <c r="O3901" s="2">
        <f t="shared" si="791"/>
        <v>27979.636107902712</v>
      </c>
      <c r="P3901" s="2">
        <f t="shared" si="792"/>
        <v>27979.636107902712</v>
      </c>
    </row>
    <row r="3902" spans="1:16">
      <c r="A3902" s="6">
        <v>5</v>
      </c>
      <c r="B3902" s="6">
        <v>20</v>
      </c>
      <c r="C3902" s="6">
        <v>23</v>
      </c>
      <c r="D3902" s="6">
        <f t="shared" si="780"/>
        <v>48</v>
      </c>
      <c r="E3902" s="5">
        <f t="shared" si="781"/>
        <v>724.72950000000026</v>
      </c>
      <c r="F3902" s="5">
        <f t="shared" si="782"/>
        <v>983.16986417423732</v>
      </c>
      <c r="G3902" s="5">
        <f t="shared" si="783"/>
        <v>1377.292184868003</v>
      </c>
      <c r="H3902" s="5">
        <f t="shared" si="784"/>
        <v>3085.1915490422407</v>
      </c>
      <c r="I3902" s="5">
        <f t="shared" si="785"/>
        <v>720</v>
      </c>
      <c r="J3902" s="5">
        <f t="shared" si="786"/>
        <v>2365.1915490422407</v>
      </c>
      <c r="K3902" s="2">
        <f t="shared" si="787"/>
        <v>66062.353281983349</v>
      </c>
      <c r="L3902" s="2">
        <f t="shared" si="788"/>
        <v>147980</v>
      </c>
      <c r="M3902" s="2">
        <f t="shared" si="789"/>
        <v>33440</v>
      </c>
      <c r="N3902" s="6">
        <f t="shared" si="790"/>
        <v>1</v>
      </c>
      <c r="O3902" s="2">
        <f t="shared" si="791"/>
        <v>28477.646718016651</v>
      </c>
      <c r="P3902" s="2">
        <f t="shared" si="792"/>
        <v>28477.646718016651</v>
      </c>
    </row>
    <row r="3903" spans="1:16">
      <c r="A3903" s="6">
        <v>5</v>
      </c>
      <c r="B3903" s="6">
        <v>20</v>
      </c>
      <c r="C3903" s="6">
        <v>24</v>
      </c>
      <c r="D3903" s="6">
        <f t="shared" si="780"/>
        <v>49</v>
      </c>
      <c r="E3903" s="5">
        <f t="shared" si="781"/>
        <v>724.72950000000026</v>
      </c>
      <c r="F3903" s="5">
        <f t="shared" si="782"/>
        <v>983.16986417423732</v>
      </c>
      <c r="G3903" s="5">
        <f t="shared" si="783"/>
        <v>1455.1391344474989</v>
      </c>
      <c r="H3903" s="5">
        <f t="shared" si="784"/>
        <v>3163.0384986217368</v>
      </c>
      <c r="I3903" s="5">
        <f t="shared" si="785"/>
        <v>720</v>
      </c>
      <c r="J3903" s="5">
        <f t="shared" si="786"/>
        <v>2443.0384986217368</v>
      </c>
      <c r="K3903" s="2">
        <f t="shared" si="787"/>
        <v>67413.862823294039</v>
      </c>
      <c r="L3903" s="2">
        <f t="shared" si="788"/>
        <v>150680</v>
      </c>
      <c r="M3903" s="2">
        <f t="shared" si="789"/>
        <v>34320</v>
      </c>
      <c r="N3903" s="6">
        <f t="shared" si="790"/>
        <v>1</v>
      </c>
      <c r="O3903" s="2">
        <f t="shared" si="791"/>
        <v>28946.137176705961</v>
      </c>
      <c r="P3903" s="2">
        <f t="shared" si="792"/>
        <v>28946.137176705961</v>
      </c>
    </row>
    <row r="3904" spans="1:16">
      <c r="A3904" s="6">
        <v>5</v>
      </c>
      <c r="B3904" s="6">
        <v>20</v>
      </c>
      <c r="C3904" s="6">
        <v>25</v>
      </c>
      <c r="D3904" s="6">
        <f t="shared" si="780"/>
        <v>50</v>
      </c>
      <c r="E3904" s="5">
        <f t="shared" si="781"/>
        <v>724.72950000000026</v>
      </c>
      <c r="F3904" s="5">
        <f t="shared" si="782"/>
        <v>983.16986417423732</v>
      </c>
      <c r="G3904" s="5">
        <f t="shared" si="783"/>
        <v>1534.7170558625965</v>
      </c>
      <c r="H3904" s="5">
        <f t="shared" si="784"/>
        <v>3242.6164200368339</v>
      </c>
      <c r="I3904" s="5">
        <f t="shared" si="785"/>
        <v>720</v>
      </c>
      <c r="J3904" s="5">
        <f t="shared" si="786"/>
        <v>2522.6164200368339</v>
      </c>
      <c r="K3904" s="2">
        <f t="shared" si="787"/>
        <v>68795.423958972809</v>
      </c>
      <c r="L3904" s="2">
        <f t="shared" si="788"/>
        <v>153380</v>
      </c>
      <c r="M3904" s="2">
        <f t="shared" si="789"/>
        <v>35200</v>
      </c>
      <c r="N3904" s="6">
        <f t="shared" si="790"/>
        <v>1</v>
      </c>
      <c r="O3904" s="2">
        <f t="shared" si="791"/>
        <v>29384.576041027191</v>
      </c>
      <c r="P3904" s="2">
        <f t="shared" si="792"/>
        <v>29384.576041027191</v>
      </c>
    </row>
    <row r="3905" spans="1:16">
      <c r="A3905" s="6">
        <v>5</v>
      </c>
      <c r="B3905" s="6">
        <v>20</v>
      </c>
      <c r="C3905" s="6">
        <v>26</v>
      </c>
      <c r="D3905" s="6">
        <f t="shared" si="780"/>
        <v>51</v>
      </c>
      <c r="E3905" s="5">
        <f t="shared" si="781"/>
        <v>724.72950000000026</v>
      </c>
      <c r="F3905" s="5">
        <f t="shared" si="782"/>
        <v>983.16986417423732</v>
      </c>
      <c r="G3905" s="5">
        <f t="shared" si="783"/>
        <v>1616.0570598233144</v>
      </c>
      <c r="H3905" s="5">
        <f t="shared" si="784"/>
        <v>3323.9564239975521</v>
      </c>
      <c r="I3905" s="5">
        <f t="shared" si="785"/>
        <v>720</v>
      </c>
      <c r="J3905" s="5">
        <f t="shared" si="786"/>
        <v>2603.9564239975521</v>
      </c>
      <c r="K3905" s="2">
        <f t="shared" si="787"/>
        <v>70207.576805513061</v>
      </c>
      <c r="L3905" s="2">
        <f t="shared" si="788"/>
        <v>156080</v>
      </c>
      <c r="M3905" s="2">
        <f t="shared" si="789"/>
        <v>36080</v>
      </c>
      <c r="N3905" s="6">
        <f t="shared" si="790"/>
        <v>1</v>
      </c>
      <c r="O3905" s="2">
        <f t="shared" si="791"/>
        <v>29792.423194486939</v>
      </c>
      <c r="P3905" s="2">
        <f t="shared" si="792"/>
        <v>29792.423194486939</v>
      </c>
    </row>
    <row r="3906" spans="1:16">
      <c r="A3906" s="6">
        <v>5</v>
      </c>
      <c r="B3906" s="6">
        <v>20</v>
      </c>
      <c r="C3906" s="6">
        <v>27</v>
      </c>
      <c r="D3906" s="6">
        <f t="shared" si="780"/>
        <v>52</v>
      </c>
      <c r="E3906" s="5">
        <f t="shared" si="781"/>
        <v>724.72950000000026</v>
      </c>
      <c r="F3906" s="5">
        <f t="shared" si="782"/>
        <v>983.16986417423732</v>
      </c>
      <c r="G3906" s="5">
        <f t="shared" si="783"/>
        <v>1699.1907643430709</v>
      </c>
      <c r="H3906" s="5">
        <f t="shared" si="784"/>
        <v>3407.0901285173086</v>
      </c>
      <c r="I3906" s="5">
        <f t="shared" si="785"/>
        <v>720</v>
      </c>
      <c r="J3906" s="5">
        <f t="shared" si="786"/>
        <v>2687.0901285173086</v>
      </c>
      <c r="K3906" s="2">
        <f t="shared" si="787"/>
        <v>71650.870286758829</v>
      </c>
      <c r="L3906" s="2">
        <f t="shared" si="788"/>
        <v>158780</v>
      </c>
      <c r="M3906" s="2">
        <f t="shared" si="789"/>
        <v>36960</v>
      </c>
      <c r="N3906" s="6">
        <f t="shared" si="790"/>
        <v>1</v>
      </c>
      <c r="O3906" s="2">
        <f t="shared" si="791"/>
        <v>30169.129713241171</v>
      </c>
      <c r="P3906" s="2">
        <f t="shared" si="792"/>
        <v>30169.129713241171</v>
      </c>
    </row>
    <row r="3907" spans="1:16">
      <c r="A3907" s="6">
        <v>5</v>
      </c>
      <c r="B3907" s="6">
        <v>20</v>
      </c>
      <c r="C3907" s="6">
        <v>28</v>
      </c>
      <c r="D3907" s="6">
        <f t="shared" si="780"/>
        <v>53</v>
      </c>
      <c r="E3907" s="5">
        <f t="shared" si="781"/>
        <v>724.72950000000026</v>
      </c>
      <c r="F3907" s="5">
        <f t="shared" si="782"/>
        <v>983.16986417423732</v>
      </c>
      <c r="G3907" s="5">
        <f t="shared" si="783"/>
        <v>1784.1503025602246</v>
      </c>
      <c r="H3907" s="5">
        <f t="shared" si="784"/>
        <v>3492.0496667344623</v>
      </c>
      <c r="I3907" s="5">
        <f t="shared" si="785"/>
        <v>720</v>
      </c>
      <c r="J3907" s="5">
        <f t="shared" si="786"/>
        <v>2772.0496667344623</v>
      </c>
      <c r="K3907" s="2">
        <f t="shared" si="787"/>
        <v>73125.862269695528</v>
      </c>
      <c r="L3907" s="2">
        <f t="shared" si="788"/>
        <v>161480</v>
      </c>
      <c r="M3907" s="2">
        <f t="shared" si="789"/>
        <v>37840</v>
      </c>
      <c r="N3907" s="6">
        <f t="shared" si="790"/>
        <v>1</v>
      </c>
      <c r="O3907" s="2">
        <f t="shared" si="791"/>
        <v>30514.137730304472</v>
      </c>
      <c r="P3907" s="2">
        <f t="shared" si="792"/>
        <v>30514.137730304472</v>
      </c>
    </row>
    <row r="3908" spans="1:16">
      <c r="A3908" s="6">
        <v>5</v>
      </c>
      <c r="B3908" s="6">
        <v>20</v>
      </c>
      <c r="C3908" s="6">
        <v>29</v>
      </c>
      <c r="D3908" s="6">
        <f t="shared" ref="D3908:D3971" si="793">A3908+B3908+C3908</f>
        <v>54</v>
      </c>
      <c r="E3908" s="5">
        <f t="shared" ref="E3908:E3971" si="794">IF(A3908=0,0,A3908*LABOR_HRS_WK_TOM*SEASON_WEEKS*(1+DIM_PCT_TOM)^A3908)</f>
        <v>724.72950000000026</v>
      </c>
      <c r="F3908" s="5">
        <f t="shared" ref="F3908:F3971" si="795">IF(B3908=0,0,B3908*LABOR_HRS_WK_CAR*SEASON_WEEKS*(1+DIM_PCT_CAR)^B3908)</f>
        <v>983.16986417423732</v>
      </c>
      <c r="G3908" s="5">
        <f t="shared" ref="G3908:G3971" si="796">IF(C3908=0,0,C3908*LABOR_HRS_WK_MES*SEASON_WEEKS*(1+DIM_PCT_MES)^C3908)</f>
        <v>1870.9683306758782</v>
      </c>
      <c r="H3908" s="5">
        <f t="shared" ref="H3908:H3971" si="797">E3908+F3908+G3908</f>
        <v>3578.8676948501161</v>
      </c>
      <c r="I3908" s="5">
        <f t="shared" ref="I3908:I3971" si="798">MIN(H3908,FARMER_HRS)</f>
        <v>720</v>
      </c>
      <c r="J3908" s="5">
        <f t="shared" ref="J3908:J3971" si="799">MAX(0,H3908-FARMER_HRS)</f>
        <v>2858.8676948501161</v>
      </c>
      <c r="K3908" s="2">
        <f t="shared" ref="K3908:K3971" si="800">I3908*FARMER_RATE+J3908*TEMP_WORKER_RATE</f>
        <v>74633.119702258962</v>
      </c>
      <c r="L3908" s="2">
        <f t="shared" ref="L3908:L3971" si="801">A3908*PRICE_TOM+B3908*PRICE_CAR+C3908*PRICE_MES</f>
        <v>164180</v>
      </c>
      <c r="M3908" s="2">
        <f t="shared" ref="M3908:M3971" si="802">A3908*FERT_BED_TOM+B3908*FERT_BED_CAR+C3908*FERT_BED_MES</f>
        <v>38720</v>
      </c>
      <c r="N3908" s="6">
        <f t="shared" ref="N3908:N3971" si="803">IF(AND(D3908&lt;=TOTAL_BEDS,J3908&lt;=TEMP_WORKER_MAX*TEMP_WORKER_HRS),1,0)</f>
        <v>1</v>
      </c>
      <c r="O3908" s="2">
        <f t="shared" ref="O3908:O3971" si="804">L3908-M3908-K3908-FIXED_COSTS</f>
        <v>30826.880297741038</v>
      </c>
      <c r="P3908" s="2">
        <f t="shared" ref="P3908:P3971" si="805">IF(N3908=1,O3908,"")</f>
        <v>30826.880297741038</v>
      </c>
    </row>
    <row r="3909" spans="1:16">
      <c r="A3909" s="6">
        <v>5</v>
      </c>
      <c r="B3909" s="6">
        <v>20</v>
      </c>
      <c r="C3909" s="6">
        <v>30</v>
      </c>
      <c r="D3909" s="6">
        <f t="shared" si="793"/>
        <v>55</v>
      </c>
      <c r="E3909" s="5">
        <f t="shared" si="794"/>
        <v>724.72950000000026</v>
      </c>
      <c r="F3909" s="5">
        <f t="shared" si="795"/>
        <v>983.16986417423732</v>
      </c>
      <c r="G3909" s="5">
        <f t="shared" si="796"/>
        <v>1959.6780360096488</v>
      </c>
      <c r="H3909" s="5">
        <f t="shared" si="797"/>
        <v>3667.5774001838863</v>
      </c>
      <c r="I3909" s="5">
        <f t="shared" si="798"/>
        <v>720</v>
      </c>
      <c r="J3909" s="5">
        <f t="shared" si="799"/>
        <v>2947.5774001838863</v>
      </c>
      <c r="K3909" s="2">
        <f t="shared" si="800"/>
        <v>76173.218753192472</v>
      </c>
      <c r="L3909" s="2">
        <f t="shared" si="801"/>
        <v>166880</v>
      </c>
      <c r="M3909" s="2">
        <f t="shared" si="802"/>
        <v>39600</v>
      </c>
      <c r="N3909" s="6">
        <f t="shared" si="803"/>
        <v>1</v>
      </c>
      <c r="O3909" s="2">
        <f t="shared" si="804"/>
        <v>31106.781246807528</v>
      </c>
      <c r="P3909" s="2">
        <f t="shared" si="805"/>
        <v>31106.781246807528</v>
      </c>
    </row>
    <row r="3910" spans="1:16">
      <c r="A3910" s="6">
        <v>6</v>
      </c>
      <c r="B3910" s="6">
        <v>0</v>
      </c>
      <c r="C3910" s="6">
        <v>0</v>
      </c>
      <c r="D3910" s="6">
        <f t="shared" si="793"/>
        <v>6</v>
      </c>
      <c r="E3910" s="5">
        <f t="shared" si="794"/>
        <v>956.64294000000041</v>
      </c>
      <c r="F3910" s="5">
        <f t="shared" si="795"/>
        <v>0</v>
      </c>
      <c r="G3910" s="5">
        <f t="shared" si="796"/>
        <v>0</v>
      </c>
      <c r="H3910" s="5">
        <f t="shared" si="797"/>
        <v>956.64294000000041</v>
      </c>
      <c r="I3910" s="5">
        <f t="shared" si="798"/>
        <v>720</v>
      </c>
      <c r="J3910" s="5">
        <f t="shared" si="799"/>
        <v>236.64294000000041</v>
      </c>
      <c r="K3910" s="2">
        <f t="shared" si="800"/>
        <v>29108.384375000009</v>
      </c>
      <c r="L3910" s="2">
        <f t="shared" si="801"/>
        <v>52800</v>
      </c>
      <c r="M3910" s="2">
        <f t="shared" si="802"/>
        <v>5280</v>
      </c>
      <c r="N3910" s="6">
        <f t="shared" si="803"/>
        <v>1</v>
      </c>
      <c r="O3910" s="2">
        <f t="shared" si="804"/>
        <v>-1588.3843750000087</v>
      </c>
      <c r="P3910" s="2">
        <f t="shared" si="805"/>
        <v>-1588.3843750000087</v>
      </c>
    </row>
    <row r="3911" spans="1:16">
      <c r="A3911" s="6">
        <v>6</v>
      </c>
      <c r="B3911" s="6">
        <v>0</v>
      </c>
      <c r="C3911" s="6">
        <v>1</v>
      </c>
      <c r="D3911" s="6">
        <f t="shared" si="793"/>
        <v>7</v>
      </c>
      <c r="E3911" s="5">
        <f t="shared" si="794"/>
        <v>956.64294000000041</v>
      </c>
      <c r="F3911" s="5">
        <f t="shared" si="795"/>
        <v>0</v>
      </c>
      <c r="G3911" s="5">
        <f t="shared" si="796"/>
        <v>45.5625</v>
      </c>
      <c r="H3911" s="5">
        <f t="shared" si="797"/>
        <v>1002.2054400000004</v>
      </c>
      <c r="I3911" s="5">
        <f t="shared" si="798"/>
        <v>720</v>
      </c>
      <c r="J3911" s="5">
        <f t="shared" si="799"/>
        <v>282.20544000000041</v>
      </c>
      <c r="K3911" s="2">
        <f t="shared" si="800"/>
        <v>29899.400000000009</v>
      </c>
      <c r="L3911" s="2">
        <f t="shared" si="801"/>
        <v>55500</v>
      </c>
      <c r="M3911" s="2">
        <f t="shared" si="802"/>
        <v>6160</v>
      </c>
      <c r="N3911" s="6">
        <f t="shared" si="803"/>
        <v>1</v>
      </c>
      <c r="O3911" s="2">
        <f t="shared" si="804"/>
        <v>-559.40000000000873</v>
      </c>
      <c r="P3911" s="2">
        <f t="shared" si="805"/>
        <v>-559.40000000000873</v>
      </c>
    </row>
    <row r="3912" spans="1:16">
      <c r="A3912" s="6">
        <v>6</v>
      </c>
      <c r="B3912" s="6">
        <v>0</v>
      </c>
      <c r="C3912" s="6">
        <v>2</v>
      </c>
      <c r="D3912" s="6">
        <f t="shared" si="793"/>
        <v>8</v>
      </c>
      <c r="E3912" s="5">
        <f t="shared" si="794"/>
        <v>956.64294000000041</v>
      </c>
      <c r="F3912" s="5">
        <f t="shared" si="795"/>
        <v>0</v>
      </c>
      <c r="G3912" s="5">
        <f t="shared" si="796"/>
        <v>92.264062499999994</v>
      </c>
      <c r="H3912" s="5">
        <f t="shared" si="797"/>
        <v>1048.9070025000003</v>
      </c>
      <c r="I3912" s="5">
        <f t="shared" si="798"/>
        <v>720</v>
      </c>
      <c r="J3912" s="5">
        <f t="shared" si="799"/>
        <v>328.90700250000032</v>
      </c>
      <c r="K3912" s="2">
        <f t="shared" si="800"/>
        <v>30710.191015625005</v>
      </c>
      <c r="L3912" s="2">
        <f t="shared" si="801"/>
        <v>58200</v>
      </c>
      <c r="M3912" s="2">
        <f t="shared" si="802"/>
        <v>7040</v>
      </c>
      <c r="N3912" s="6">
        <f t="shared" si="803"/>
        <v>1</v>
      </c>
      <c r="O3912" s="2">
        <f t="shared" si="804"/>
        <v>449.80898437499491</v>
      </c>
      <c r="P3912" s="2">
        <f t="shared" si="805"/>
        <v>449.80898437499491</v>
      </c>
    </row>
    <row r="3913" spans="1:16">
      <c r="A3913" s="6">
        <v>6</v>
      </c>
      <c r="B3913" s="6">
        <v>0</v>
      </c>
      <c r="C3913" s="6">
        <v>3</v>
      </c>
      <c r="D3913" s="6">
        <f t="shared" si="793"/>
        <v>9</v>
      </c>
      <c r="E3913" s="5">
        <f t="shared" si="794"/>
        <v>956.64294000000041</v>
      </c>
      <c r="F3913" s="5">
        <f t="shared" si="795"/>
        <v>0</v>
      </c>
      <c r="G3913" s="5">
        <f t="shared" si="796"/>
        <v>140.12604492187498</v>
      </c>
      <c r="H3913" s="5">
        <f t="shared" si="797"/>
        <v>1096.7689849218755</v>
      </c>
      <c r="I3913" s="5">
        <f t="shared" si="798"/>
        <v>720</v>
      </c>
      <c r="J3913" s="5">
        <f t="shared" si="799"/>
        <v>376.76898492187547</v>
      </c>
      <c r="K3913" s="2">
        <f t="shared" si="800"/>
        <v>31541.128210449227</v>
      </c>
      <c r="L3913" s="2">
        <f t="shared" si="801"/>
        <v>60900</v>
      </c>
      <c r="M3913" s="2">
        <f t="shared" si="802"/>
        <v>7920</v>
      </c>
      <c r="N3913" s="6">
        <f t="shared" si="803"/>
        <v>1</v>
      </c>
      <c r="O3913" s="2">
        <f t="shared" si="804"/>
        <v>1438.8717895507725</v>
      </c>
      <c r="P3913" s="2">
        <f t="shared" si="805"/>
        <v>1438.8717895507725</v>
      </c>
    </row>
    <row r="3914" spans="1:16">
      <c r="A3914" s="6">
        <v>6</v>
      </c>
      <c r="B3914" s="6">
        <v>0</v>
      </c>
      <c r="C3914" s="6">
        <v>4</v>
      </c>
      <c r="D3914" s="6">
        <f t="shared" si="793"/>
        <v>10</v>
      </c>
      <c r="E3914" s="5">
        <f t="shared" si="794"/>
        <v>956.64294000000041</v>
      </c>
      <c r="F3914" s="5">
        <f t="shared" si="795"/>
        <v>0</v>
      </c>
      <c r="G3914" s="5">
        <f t="shared" si="796"/>
        <v>189.17016064453125</v>
      </c>
      <c r="H3914" s="5">
        <f t="shared" si="797"/>
        <v>1145.8131006445317</v>
      </c>
      <c r="I3914" s="5">
        <f t="shared" si="798"/>
        <v>720</v>
      </c>
      <c r="J3914" s="5">
        <f t="shared" si="799"/>
        <v>425.81310064453169</v>
      </c>
      <c r="K3914" s="2">
        <f t="shared" si="800"/>
        <v>32392.588552856454</v>
      </c>
      <c r="L3914" s="2">
        <f t="shared" si="801"/>
        <v>63600</v>
      </c>
      <c r="M3914" s="2">
        <f t="shared" si="802"/>
        <v>8800</v>
      </c>
      <c r="N3914" s="6">
        <f t="shared" si="803"/>
        <v>1</v>
      </c>
      <c r="O3914" s="2">
        <f t="shared" si="804"/>
        <v>2407.411447143546</v>
      </c>
      <c r="P3914" s="2">
        <f t="shared" si="805"/>
        <v>2407.411447143546</v>
      </c>
    </row>
    <row r="3915" spans="1:16">
      <c r="A3915" s="6">
        <v>6</v>
      </c>
      <c r="B3915" s="6">
        <v>0</v>
      </c>
      <c r="C3915" s="6">
        <v>5</v>
      </c>
      <c r="D3915" s="6">
        <f t="shared" si="793"/>
        <v>11</v>
      </c>
      <c r="E3915" s="5">
        <f t="shared" si="794"/>
        <v>956.64294000000041</v>
      </c>
      <c r="F3915" s="5">
        <f t="shared" si="795"/>
        <v>0</v>
      </c>
      <c r="G3915" s="5">
        <f t="shared" si="796"/>
        <v>239.41848456573481</v>
      </c>
      <c r="H3915" s="5">
        <f t="shared" si="797"/>
        <v>1196.0614245657353</v>
      </c>
      <c r="I3915" s="5">
        <f t="shared" si="798"/>
        <v>720</v>
      </c>
      <c r="J3915" s="5">
        <f t="shared" si="799"/>
        <v>476.06142456573525</v>
      </c>
      <c r="K3915" s="2">
        <f t="shared" si="800"/>
        <v>33264.955287599572</v>
      </c>
      <c r="L3915" s="2">
        <f t="shared" si="801"/>
        <v>66300</v>
      </c>
      <c r="M3915" s="2">
        <f t="shared" si="802"/>
        <v>9680</v>
      </c>
      <c r="N3915" s="6">
        <f t="shared" si="803"/>
        <v>1</v>
      </c>
      <c r="O3915" s="2">
        <f t="shared" si="804"/>
        <v>3355.0447124004277</v>
      </c>
      <c r="P3915" s="2">
        <f t="shared" si="805"/>
        <v>3355.0447124004277</v>
      </c>
    </row>
    <row r="3916" spans="1:16">
      <c r="A3916" s="6">
        <v>6</v>
      </c>
      <c r="B3916" s="6">
        <v>0</v>
      </c>
      <c r="C3916" s="6">
        <v>6</v>
      </c>
      <c r="D3916" s="6">
        <f t="shared" si="793"/>
        <v>12</v>
      </c>
      <c r="E3916" s="5">
        <f t="shared" si="794"/>
        <v>956.64294000000041</v>
      </c>
      <c r="F3916" s="5">
        <f t="shared" si="795"/>
        <v>0</v>
      </c>
      <c r="G3916" s="5">
        <f t="shared" si="796"/>
        <v>290.89345874736784</v>
      </c>
      <c r="H3916" s="5">
        <f t="shared" si="797"/>
        <v>1247.5363987473684</v>
      </c>
      <c r="I3916" s="5">
        <f t="shared" si="798"/>
        <v>720</v>
      </c>
      <c r="J3916" s="5">
        <f t="shared" si="799"/>
        <v>527.53639874736837</v>
      </c>
      <c r="K3916" s="2">
        <f t="shared" si="800"/>
        <v>34158.618033808481</v>
      </c>
      <c r="L3916" s="2">
        <f t="shared" si="801"/>
        <v>69000</v>
      </c>
      <c r="M3916" s="2">
        <f t="shared" si="802"/>
        <v>10560</v>
      </c>
      <c r="N3916" s="6">
        <f t="shared" si="803"/>
        <v>1</v>
      </c>
      <c r="O3916" s="2">
        <f t="shared" si="804"/>
        <v>4281.3819661915186</v>
      </c>
      <c r="P3916" s="2">
        <f t="shared" si="805"/>
        <v>4281.3819661915186</v>
      </c>
    </row>
    <row r="3917" spans="1:16">
      <c r="A3917" s="6">
        <v>6</v>
      </c>
      <c r="B3917" s="6">
        <v>0</v>
      </c>
      <c r="C3917" s="6">
        <v>7</v>
      </c>
      <c r="D3917" s="6">
        <f t="shared" si="793"/>
        <v>13</v>
      </c>
      <c r="E3917" s="5">
        <f t="shared" si="794"/>
        <v>956.64294000000041</v>
      </c>
      <c r="F3917" s="5">
        <f t="shared" si="795"/>
        <v>0</v>
      </c>
      <c r="G3917" s="5">
        <f t="shared" si="796"/>
        <v>343.61789814532818</v>
      </c>
      <c r="H3917" s="5">
        <f t="shared" si="797"/>
        <v>1300.2608381453285</v>
      </c>
      <c r="I3917" s="5">
        <f t="shared" si="798"/>
        <v>720</v>
      </c>
      <c r="J3917" s="5">
        <f t="shared" si="799"/>
        <v>580.26083814532853</v>
      </c>
      <c r="K3917" s="2">
        <f t="shared" si="800"/>
        <v>35073.972884467512</v>
      </c>
      <c r="L3917" s="2">
        <f t="shared" si="801"/>
        <v>71700</v>
      </c>
      <c r="M3917" s="2">
        <f t="shared" si="802"/>
        <v>11440</v>
      </c>
      <c r="N3917" s="6">
        <f t="shared" si="803"/>
        <v>1</v>
      </c>
      <c r="O3917" s="2">
        <f t="shared" si="804"/>
        <v>5186.0271155324881</v>
      </c>
      <c r="P3917" s="2">
        <f t="shared" si="805"/>
        <v>5186.0271155324881</v>
      </c>
    </row>
    <row r="3918" spans="1:16">
      <c r="A3918" s="6">
        <v>6</v>
      </c>
      <c r="B3918" s="6">
        <v>0</v>
      </c>
      <c r="C3918" s="6">
        <v>8</v>
      </c>
      <c r="D3918" s="6">
        <f t="shared" si="793"/>
        <v>14</v>
      </c>
      <c r="E3918" s="5">
        <f t="shared" si="794"/>
        <v>956.64294000000041</v>
      </c>
      <c r="F3918" s="5">
        <f t="shared" si="795"/>
        <v>0</v>
      </c>
      <c r="G3918" s="5">
        <f t="shared" si="796"/>
        <v>397.61499642530839</v>
      </c>
      <c r="H3918" s="5">
        <f t="shared" si="797"/>
        <v>1354.2579364253088</v>
      </c>
      <c r="I3918" s="5">
        <f t="shared" si="798"/>
        <v>720</v>
      </c>
      <c r="J3918" s="5">
        <f t="shared" si="799"/>
        <v>634.2579364253088</v>
      </c>
      <c r="K3918" s="2">
        <f t="shared" si="800"/>
        <v>36011.422507383832</v>
      </c>
      <c r="L3918" s="2">
        <f t="shared" si="801"/>
        <v>74400</v>
      </c>
      <c r="M3918" s="2">
        <f t="shared" si="802"/>
        <v>12320</v>
      </c>
      <c r="N3918" s="6">
        <f t="shared" si="803"/>
        <v>1</v>
      </c>
      <c r="O3918" s="2">
        <f t="shared" si="804"/>
        <v>6068.5774926161685</v>
      </c>
      <c r="P3918" s="2">
        <f t="shared" si="805"/>
        <v>6068.5774926161685</v>
      </c>
    </row>
    <row r="3919" spans="1:16">
      <c r="A3919" s="6">
        <v>6</v>
      </c>
      <c r="B3919" s="6">
        <v>0</v>
      </c>
      <c r="C3919" s="6">
        <v>9</v>
      </c>
      <c r="D3919" s="6">
        <f t="shared" si="793"/>
        <v>15</v>
      </c>
      <c r="E3919" s="5">
        <f t="shared" si="794"/>
        <v>956.64294000000041</v>
      </c>
      <c r="F3919" s="5">
        <f t="shared" si="795"/>
        <v>0</v>
      </c>
      <c r="G3919" s="5">
        <f t="shared" si="796"/>
        <v>452.90833186570285</v>
      </c>
      <c r="H3919" s="5">
        <f t="shared" si="797"/>
        <v>1409.5512718657033</v>
      </c>
      <c r="I3919" s="5">
        <f t="shared" si="798"/>
        <v>720</v>
      </c>
      <c r="J3919" s="5">
        <f t="shared" si="799"/>
        <v>689.55127186570326</v>
      </c>
      <c r="K3919" s="2">
        <f t="shared" si="800"/>
        <v>36971.376247668457</v>
      </c>
      <c r="L3919" s="2">
        <f t="shared" si="801"/>
        <v>77100</v>
      </c>
      <c r="M3919" s="2">
        <f t="shared" si="802"/>
        <v>13200</v>
      </c>
      <c r="N3919" s="6">
        <f t="shared" si="803"/>
        <v>1</v>
      </c>
      <c r="O3919" s="2">
        <f t="shared" si="804"/>
        <v>6928.6237523315431</v>
      </c>
      <c r="P3919" s="2">
        <f t="shared" si="805"/>
        <v>6928.6237523315431</v>
      </c>
    </row>
    <row r="3920" spans="1:16">
      <c r="A3920" s="6">
        <v>6</v>
      </c>
      <c r="B3920" s="6">
        <v>0</v>
      </c>
      <c r="C3920" s="6">
        <v>10</v>
      </c>
      <c r="D3920" s="6">
        <f t="shared" si="793"/>
        <v>16</v>
      </c>
      <c r="E3920" s="5">
        <f t="shared" si="794"/>
        <v>956.64294000000041</v>
      </c>
      <c r="F3920" s="5">
        <f t="shared" si="795"/>
        <v>0</v>
      </c>
      <c r="G3920" s="5">
        <f t="shared" si="796"/>
        <v>509.52187334891573</v>
      </c>
      <c r="H3920" s="5">
        <f t="shared" si="797"/>
        <v>1466.1648133489161</v>
      </c>
      <c r="I3920" s="5">
        <f t="shared" si="798"/>
        <v>720</v>
      </c>
      <c r="J3920" s="5">
        <f t="shared" si="799"/>
        <v>746.16481334891614</v>
      </c>
      <c r="K3920" s="2">
        <f t="shared" si="800"/>
        <v>37954.250231752012</v>
      </c>
      <c r="L3920" s="2">
        <f t="shared" si="801"/>
        <v>79800</v>
      </c>
      <c r="M3920" s="2">
        <f t="shared" si="802"/>
        <v>14080</v>
      </c>
      <c r="N3920" s="6">
        <f t="shared" si="803"/>
        <v>1</v>
      </c>
      <c r="O3920" s="2">
        <f t="shared" si="804"/>
        <v>7765.749768247988</v>
      </c>
      <c r="P3920" s="2">
        <f t="shared" si="805"/>
        <v>7765.749768247988</v>
      </c>
    </row>
    <row r="3921" spans="1:16">
      <c r="A3921" s="6">
        <v>6</v>
      </c>
      <c r="B3921" s="6">
        <v>0</v>
      </c>
      <c r="C3921" s="6">
        <v>11</v>
      </c>
      <c r="D3921" s="6">
        <f t="shared" si="793"/>
        <v>17</v>
      </c>
      <c r="E3921" s="5">
        <f t="shared" si="794"/>
        <v>956.64294000000041</v>
      </c>
      <c r="F3921" s="5">
        <f t="shared" si="795"/>
        <v>0</v>
      </c>
      <c r="G3921" s="5">
        <f t="shared" si="796"/>
        <v>567.47998644235474</v>
      </c>
      <c r="H3921" s="5">
        <f t="shared" si="797"/>
        <v>1524.122926442355</v>
      </c>
      <c r="I3921" s="5">
        <f t="shared" si="798"/>
        <v>720</v>
      </c>
      <c r="J3921" s="5">
        <f t="shared" si="799"/>
        <v>804.12292644235504</v>
      </c>
      <c r="K3921" s="2">
        <f t="shared" si="800"/>
        <v>38960.467472957549</v>
      </c>
      <c r="L3921" s="2">
        <f t="shared" si="801"/>
        <v>82500</v>
      </c>
      <c r="M3921" s="2">
        <f t="shared" si="802"/>
        <v>14960</v>
      </c>
      <c r="N3921" s="6">
        <f t="shared" si="803"/>
        <v>1</v>
      </c>
      <c r="O3921" s="2">
        <f t="shared" si="804"/>
        <v>8579.532527042451</v>
      </c>
      <c r="P3921" s="2">
        <f t="shared" si="805"/>
        <v>8579.532527042451</v>
      </c>
    </row>
    <row r="3922" spans="1:16">
      <c r="A3922" s="6">
        <v>6</v>
      </c>
      <c r="B3922" s="6">
        <v>0</v>
      </c>
      <c r="C3922" s="6">
        <v>12</v>
      </c>
      <c r="D3922" s="6">
        <f t="shared" si="793"/>
        <v>18</v>
      </c>
      <c r="E3922" s="5">
        <f t="shared" si="794"/>
        <v>956.64294000000041</v>
      </c>
      <c r="F3922" s="5">
        <f t="shared" si="795"/>
        <v>0</v>
      </c>
      <c r="G3922" s="5">
        <f t="shared" si="796"/>
        <v>626.80743957041921</v>
      </c>
      <c r="H3922" s="5">
        <f t="shared" si="797"/>
        <v>1583.4503795704195</v>
      </c>
      <c r="I3922" s="5">
        <f t="shared" si="798"/>
        <v>720</v>
      </c>
      <c r="J3922" s="5">
        <f t="shared" si="799"/>
        <v>863.4503795704195</v>
      </c>
      <c r="K3922" s="2">
        <f t="shared" si="800"/>
        <v>39990.457978653118</v>
      </c>
      <c r="L3922" s="2">
        <f t="shared" si="801"/>
        <v>85200</v>
      </c>
      <c r="M3922" s="2">
        <f t="shared" si="802"/>
        <v>15840</v>
      </c>
      <c r="N3922" s="6">
        <f t="shared" si="803"/>
        <v>1</v>
      </c>
      <c r="O3922" s="2">
        <f t="shared" si="804"/>
        <v>9369.5420213468824</v>
      </c>
      <c r="P3922" s="2">
        <f t="shared" si="805"/>
        <v>9369.5420213468824</v>
      </c>
    </row>
    <row r="3923" spans="1:16">
      <c r="A3923" s="6">
        <v>6</v>
      </c>
      <c r="B3923" s="6">
        <v>0</v>
      </c>
      <c r="C3923" s="6">
        <v>13</v>
      </c>
      <c r="D3923" s="6">
        <f t="shared" si="793"/>
        <v>19</v>
      </c>
      <c r="E3923" s="5">
        <f t="shared" si="794"/>
        <v>956.64294000000041</v>
      </c>
      <c r="F3923" s="5">
        <f t="shared" si="795"/>
        <v>0</v>
      </c>
      <c r="G3923" s="5">
        <f t="shared" si="796"/>
        <v>687.52941027880343</v>
      </c>
      <c r="H3923" s="5">
        <f t="shared" si="797"/>
        <v>1644.1723502788038</v>
      </c>
      <c r="I3923" s="5">
        <f t="shared" si="798"/>
        <v>720</v>
      </c>
      <c r="J3923" s="5">
        <f t="shared" si="799"/>
        <v>924.17235027880383</v>
      </c>
      <c r="K3923" s="2">
        <f t="shared" si="800"/>
        <v>41044.65885900701</v>
      </c>
      <c r="L3923" s="2">
        <f t="shared" si="801"/>
        <v>87900</v>
      </c>
      <c r="M3923" s="2">
        <f t="shared" si="802"/>
        <v>16720</v>
      </c>
      <c r="N3923" s="6">
        <f t="shared" si="803"/>
        <v>1</v>
      </c>
      <c r="O3923" s="2">
        <f t="shared" si="804"/>
        <v>10135.34114099299</v>
      </c>
      <c r="P3923" s="2">
        <f t="shared" si="805"/>
        <v>10135.34114099299</v>
      </c>
    </row>
    <row r="3924" spans="1:16">
      <c r="A3924" s="6">
        <v>6</v>
      </c>
      <c r="B3924" s="6">
        <v>0</v>
      </c>
      <c r="C3924" s="6">
        <v>14</v>
      </c>
      <c r="D3924" s="6">
        <f t="shared" si="793"/>
        <v>20</v>
      </c>
      <c r="E3924" s="5">
        <f t="shared" si="794"/>
        <v>956.64294000000041</v>
      </c>
      <c r="F3924" s="5">
        <f t="shared" si="795"/>
        <v>0</v>
      </c>
      <c r="G3924" s="5">
        <f t="shared" si="796"/>
        <v>749.67149159246469</v>
      </c>
      <c r="H3924" s="5">
        <f t="shared" si="797"/>
        <v>1706.3144315924651</v>
      </c>
      <c r="I3924" s="5">
        <f t="shared" si="798"/>
        <v>720</v>
      </c>
      <c r="J3924" s="5">
        <f t="shared" si="799"/>
        <v>986.3144315924651</v>
      </c>
      <c r="K3924" s="2">
        <f t="shared" si="800"/>
        <v>42123.514437369187</v>
      </c>
      <c r="L3924" s="2">
        <f t="shared" si="801"/>
        <v>90600</v>
      </c>
      <c r="M3924" s="2">
        <f t="shared" si="802"/>
        <v>17600</v>
      </c>
      <c r="N3924" s="6">
        <f t="shared" si="803"/>
        <v>1</v>
      </c>
      <c r="O3924" s="2">
        <f t="shared" si="804"/>
        <v>10876.485562630813</v>
      </c>
      <c r="P3924" s="2">
        <f t="shared" si="805"/>
        <v>10876.485562630813</v>
      </c>
    </row>
    <row r="3925" spans="1:16">
      <c r="A3925" s="6">
        <v>6</v>
      </c>
      <c r="B3925" s="6">
        <v>0</v>
      </c>
      <c r="C3925" s="6">
        <v>15</v>
      </c>
      <c r="D3925" s="6">
        <f t="shared" si="793"/>
        <v>21</v>
      </c>
      <c r="E3925" s="5">
        <f t="shared" si="794"/>
        <v>956.64294000000041</v>
      </c>
      <c r="F3925" s="5">
        <f t="shared" si="795"/>
        <v>0</v>
      </c>
      <c r="G3925" s="5">
        <f t="shared" si="796"/>
        <v>813.25969846861108</v>
      </c>
      <c r="H3925" s="5">
        <f t="shared" si="797"/>
        <v>1769.9026384686115</v>
      </c>
      <c r="I3925" s="5">
        <f t="shared" si="798"/>
        <v>720</v>
      </c>
      <c r="J3925" s="5">
        <f t="shared" si="799"/>
        <v>1049.9026384686115</v>
      </c>
      <c r="K3925" s="2">
        <f t="shared" si="800"/>
        <v>43227.476362302281</v>
      </c>
      <c r="L3925" s="2">
        <f t="shared" si="801"/>
        <v>93300</v>
      </c>
      <c r="M3925" s="2">
        <f t="shared" si="802"/>
        <v>18480</v>
      </c>
      <c r="N3925" s="6">
        <f t="shared" si="803"/>
        <v>1</v>
      </c>
      <c r="O3925" s="2">
        <f t="shared" si="804"/>
        <v>11592.523637697719</v>
      </c>
      <c r="P3925" s="2">
        <f t="shared" si="805"/>
        <v>11592.523637697719</v>
      </c>
    </row>
    <row r="3926" spans="1:16">
      <c r="A3926" s="6">
        <v>6</v>
      </c>
      <c r="B3926" s="6">
        <v>0</v>
      </c>
      <c r="C3926" s="6">
        <v>16</v>
      </c>
      <c r="D3926" s="6">
        <f t="shared" si="793"/>
        <v>22</v>
      </c>
      <c r="E3926" s="5">
        <f t="shared" si="794"/>
        <v>956.64294000000041</v>
      </c>
      <c r="F3926" s="5">
        <f t="shared" si="795"/>
        <v>0</v>
      </c>
      <c r="G3926" s="5">
        <f t="shared" si="796"/>
        <v>878.32047434610013</v>
      </c>
      <c r="H3926" s="5">
        <f t="shared" si="797"/>
        <v>1834.9634143461005</v>
      </c>
      <c r="I3926" s="5">
        <f t="shared" si="798"/>
        <v>720</v>
      </c>
      <c r="J3926" s="5">
        <f t="shared" si="799"/>
        <v>1114.9634143461005</v>
      </c>
      <c r="K3926" s="2">
        <f t="shared" si="800"/>
        <v>44357.00372128647</v>
      </c>
      <c r="L3926" s="2">
        <f t="shared" si="801"/>
        <v>96000</v>
      </c>
      <c r="M3926" s="2">
        <f t="shared" si="802"/>
        <v>19360</v>
      </c>
      <c r="N3926" s="6">
        <f t="shared" si="803"/>
        <v>1</v>
      </c>
      <c r="O3926" s="2">
        <f t="shared" si="804"/>
        <v>12282.99627871353</v>
      </c>
      <c r="P3926" s="2">
        <f t="shared" si="805"/>
        <v>12282.99627871353</v>
      </c>
    </row>
    <row r="3927" spans="1:16">
      <c r="A3927" s="6">
        <v>6</v>
      </c>
      <c r="B3927" s="6">
        <v>0</v>
      </c>
      <c r="C3927" s="6">
        <v>17</v>
      </c>
      <c r="D3927" s="6">
        <f t="shared" si="793"/>
        <v>23</v>
      </c>
      <c r="E3927" s="5">
        <f t="shared" si="794"/>
        <v>956.64294000000041</v>
      </c>
      <c r="F3927" s="5">
        <f t="shared" si="795"/>
        <v>0</v>
      </c>
      <c r="G3927" s="5">
        <f t="shared" si="796"/>
        <v>944.88069779264049</v>
      </c>
      <c r="H3927" s="5">
        <f t="shared" si="797"/>
        <v>1901.5236377926408</v>
      </c>
      <c r="I3927" s="5">
        <f t="shared" si="798"/>
        <v>720</v>
      </c>
      <c r="J3927" s="5">
        <f t="shared" si="799"/>
        <v>1181.5236377926408</v>
      </c>
      <c r="K3927" s="2">
        <f t="shared" si="800"/>
        <v>45512.56315612224</v>
      </c>
      <c r="L3927" s="2">
        <f t="shared" si="801"/>
        <v>98700</v>
      </c>
      <c r="M3927" s="2">
        <f t="shared" si="802"/>
        <v>20240</v>
      </c>
      <c r="N3927" s="6">
        <f t="shared" si="803"/>
        <v>1</v>
      </c>
      <c r="O3927" s="2">
        <f t="shared" si="804"/>
        <v>12947.43684387776</v>
      </c>
      <c r="P3927" s="2">
        <f t="shared" si="805"/>
        <v>12947.43684387776</v>
      </c>
    </row>
    <row r="3928" spans="1:16">
      <c r="A3928" s="6">
        <v>6</v>
      </c>
      <c r="B3928" s="6">
        <v>0</v>
      </c>
      <c r="C3928" s="6">
        <v>18</v>
      </c>
      <c r="D3928" s="6">
        <f t="shared" si="793"/>
        <v>24</v>
      </c>
      <c r="E3928" s="5">
        <f t="shared" si="794"/>
        <v>956.64294000000041</v>
      </c>
      <c r="F3928" s="5">
        <f t="shared" si="795"/>
        <v>0</v>
      </c>
      <c r="G3928" s="5">
        <f t="shared" si="796"/>
        <v>1012.9676892512279</v>
      </c>
      <c r="H3928" s="5">
        <f t="shared" si="797"/>
        <v>1969.6106292512281</v>
      </c>
      <c r="I3928" s="5">
        <f t="shared" si="798"/>
        <v>720</v>
      </c>
      <c r="J3928" s="5">
        <f t="shared" si="799"/>
        <v>1249.6106292512281</v>
      </c>
      <c r="K3928" s="2">
        <f t="shared" si="800"/>
        <v>46694.628980056048</v>
      </c>
      <c r="L3928" s="2">
        <f t="shared" si="801"/>
        <v>101400</v>
      </c>
      <c r="M3928" s="2">
        <f t="shared" si="802"/>
        <v>21120</v>
      </c>
      <c r="N3928" s="6">
        <f t="shared" si="803"/>
        <v>1</v>
      </c>
      <c r="O3928" s="2">
        <f t="shared" si="804"/>
        <v>13585.371019943952</v>
      </c>
      <c r="P3928" s="2">
        <f t="shared" si="805"/>
        <v>13585.371019943952</v>
      </c>
    </row>
    <row r="3929" spans="1:16">
      <c r="A3929" s="6">
        <v>6</v>
      </c>
      <c r="B3929" s="6">
        <v>0</v>
      </c>
      <c r="C3929" s="6">
        <v>19</v>
      </c>
      <c r="D3929" s="6">
        <f t="shared" si="793"/>
        <v>25</v>
      </c>
      <c r="E3929" s="5">
        <f t="shared" si="794"/>
        <v>956.64294000000041</v>
      </c>
      <c r="F3929" s="5">
        <f t="shared" si="795"/>
        <v>0</v>
      </c>
      <c r="G3929" s="5">
        <f t="shared" si="796"/>
        <v>1082.6092178872495</v>
      </c>
      <c r="H3929" s="5">
        <f t="shared" si="797"/>
        <v>2039.25215788725</v>
      </c>
      <c r="I3929" s="5">
        <f t="shared" si="798"/>
        <v>720</v>
      </c>
      <c r="J3929" s="5">
        <f t="shared" si="799"/>
        <v>1319.25215788725</v>
      </c>
      <c r="K3929" s="2">
        <f t="shared" si="800"/>
        <v>47903.683296653646</v>
      </c>
      <c r="L3929" s="2">
        <f t="shared" si="801"/>
        <v>104100</v>
      </c>
      <c r="M3929" s="2">
        <f t="shared" si="802"/>
        <v>22000</v>
      </c>
      <c r="N3929" s="6">
        <f t="shared" si="803"/>
        <v>1</v>
      </c>
      <c r="O3929" s="2">
        <f t="shared" si="804"/>
        <v>14196.316703346354</v>
      </c>
      <c r="P3929" s="2">
        <f t="shared" si="805"/>
        <v>14196.316703346354</v>
      </c>
    </row>
    <row r="3930" spans="1:16">
      <c r="A3930" s="6">
        <v>6</v>
      </c>
      <c r="B3930" s="6">
        <v>0</v>
      </c>
      <c r="C3930" s="6">
        <v>20</v>
      </c>
      <c r="D3930" s="6">
        <f t="shared" si="793"/>
        <v>26</v>
      </c>
      <c r="E3930" s="5">
        <f t="shared" si="794"/>
        <v>956.64294000000041</v>
      </c>
      <c r="F3930" s="5">
        <f t="shared" si="795"/>
        <v>0</v>
      </c>
      <c r="G3930" s="5">
        <f t="shared" si="796"/>
        <v>1153.8335085377266</v>
      </c>
      <c r="H3930" s="5">
        <f t="shared" si="797"/>
        <v>2110.4764485377273</v>
      </c>
      <c r="I3930" s="5">
        <f t="shared" si="798"/>
        <v>720</v>
      </c>
      <c r="J3930" s="5">
        <f t="shared" si="799"/>
        <v>1390.4764485377273</v>
      </c>
      <c r="K3930" s="2">
        <f t="shared" si="800"/>
        <v>49140.216120446654</v>
      </c>
      <c r="L3930" s="2">
        <f t="shared" si="801"/>
        <v>106800</v>
      </c>
      <c r="M3930" s="2">
        <f t="shared" si="802"/>
        <v>22880</v>
      </c>
      <c r="N3930" s="6">
        <f t="shared" si="803"/>
        <v>1</v>
      </c>
      <c r="O3930" s="2">
        <f t="shared" si="804"/>
        <v>14779.783879553346</v>
      </c>
      <c r="P3930" s="2">
        <f t="shared" si="805"/>
        <v>14779.783879553346</v>
      </c>
    </row>
    <row r="3931" spans="1:16">
      <c r="A3931" s="6">
        <v>6</v>
      </c>
      <c r="B3931" s="6">
        <v>0</v>
      </c>
      <c r="C3931" s="6">
        <v>21</v>
      </c>
      <c r="D3931" s="6">
        <f t="shared" si="793"/>
        <v>27</v>
      </c>
      <c r="E3931" s="5">
        <f t="shared" si="794"/>
        <v>956.64294000000041</v>
      </c>
      <c r="F3931" s="5">
        <f t="shared" si="795"/>
        <v>0</v>
      </c>
      <c r="G3931" s="5">
        <f t="shared" si="796"/>
        <v>1226.6692487641703</v>
      </c>
      <c r="H3931" s="5">
        <f t="shared" si="797"/>
        <v>2183.312188764171</v>
      </c>
      <c r="I3931" s="5">
        <f t="shared" si="798"/>
        <v>720</v>
      </c>
      <c r="J3931" s="5">
        <f t="shared" si="799"/>
        <v>1463.312188764171</v>
      </c>
      <c r="K3931" s="2">
        <f t="shared" si="800"/>
        <v>50404.725499377964</v>
      </c>
      <c r="L3931" s="2">
        <f t="shared" si="801"/>
        <v>109500</v>
      </c>
      <c r="M3931" s="2">
        <f t="shared" si="802"/>
        <v>23760</v>
      </c>
      <c r="N3931" s="6">
        <f t="shared" si="803"/>
        <v>1</v>
      </c>
      <c r="O3931" s="2">
        <f t="shared" si="804"/>
        <v>15335.274500622036</v>
      </c>
      <c r="P3931" s="2">
        <f t="shared" si="805"/>
        <v>15335.274500622036</v>
      </c>
    </row>
    <row r="3932" spans="1:16">
      <c r="A3932" s="6">
        <v>6</v>
      </c>
      <c r="B3932" s="6">
        <v>0</v>
      </c>
      <c r="C3932" s="6">
        <v>22</v>
      </c>
      <c r="D3932" s="6">
        <f t="shared" si="793"/>
        <v>28</v>
      </c>
      <c r="E3932" s="5">
        <f t="shared" si="794"/>
        <v>956.64294000000041</v>
      </c>
      <c r="F3932" s="5">
        <f t="shared" si="795"/>
        <v>0</v>
      </c>
      <c r="G3932" s="5">
        <f t="shared" si="796"/>
        <v>1301.1455960105666</v>
      </c>
      <c r="H3932" s="5">
        <f t="shared" si="797"/>
        <v>2257.788536010567</v>
      </c>
      <c r="I3932" s="5">
        <f t="shared" si="798"/>
        <v>720</v>
      </c>
      <c r="J3932" s="5">
        <f t="shared" si="799"/>
        <v>1537.788536010567</v>
      </c>
      <c r="K3932" s="2">
        <f t="shared" si="800"/>
        <v>51697.717639072347</v>
      </c>
      <c r="L3932" s="2">
        <f t="shared" si="801"/>
        <v>112200</v>
      </c>
      <c r="M3932" s="2">
        <f t="shared" si="802"/>
        <v>24640</v>
      </c>
      <c r="N3932" s="6">
        <f t="shared" si="803"/>
        <v>1</v>
      </c>
      <c r="O3932" s="2">
        <f t="shared" si="804"/>
        <v>15862.282360927653</v>
      </c>
      <c r="P3932" s="2">
        <f t="shared" si="805"/>
        <v>15862.282360927653</v>
      </c>
    </row>
    <row r="3933" spans="1:16">
      <c r="A3933" s="6">
        <v>6</v>
      </c>
      <c r="B3933" s="6">
        <v>0</v>
      </c>
      <c r="C3933" s="6">
        <v>23</v>
      </c>
      <c r="D3933" s="6">
        <f t="shared" si="793"/>
        <v>29</v>
      </c>
      <c r="E3933" s="5">
        <f t="shared" si="794"/>
        <v>956.64294000000041</v>
      </c>
      <c r="F3933" s="5">
        <f t="shared" si="795"/>
        <v>0</v>
      </c>
      <c r="G3933" s="5">
        <f t="shared" si="796"/>
        <v>1377.292184868003</v>
      </c>
      <c r="H3933" s="5">
        <f t="shared" si="797"/>
        <v>2333.9351248680032</v>
      </c>
      <c r="I3933" s="5">
        <f t="shared" si="798"/>
        <v>720</v>
      </c>
      <c r="J3933" s="5">
        <f t="shared" si="799"/>
        <v>1613.9351248680032</v>
      </c>
      <c r="K3933" s="2">
        <f t="shared" si="800"/>
        <v>53019.707028958386</v>
      </c>
      <c r="L3933" s="2">
        <f t="shared" si="801"/>
        <v>114900</v>
      </c>
      <c r="M3933" s="2">
        <f t="shared" si="802"/>
        <v>25520</v>
      </c>
      <c r="N3933" s="6">
        <f t="shared" si="803"/>
        <v>1</v>
      </c>
      <c r="O3933" s="2">
        <f t="shared" si="804"/>
        <v>16360.292971041614</v>
      </c>
      <c r="P3933" s="2">
        <f t="shared" si="805"/>
        <v>16360.292971041614</v>
      </c>
    </row>
    <row r="3934" spans="1:16">
      <c r="A3934" s="6">
        <v>6</v>
      </c>
      <c r="B3934" s="6">
        <v>0</v>
      </c>
      <c r="C3934" s="6">
        <v>24</v>
      </c>
      <c r="D3934" s="6">
        <f t="shared" si="793"/>
        <v>30</v>
      </c>
      <c r="E3934" s="5">
        <f t="shared" si="794"/>
        <v>956.64294000000041</v>
      </c>
      <c r="F3934" s="5">
        <f t="shared" si="795"/>
        <v>0</v>
      </c>
      <c r="G3934" s="5">
        <f t="shared" si="796"/>
        <v>1455.1391344474989</v>
      </c>
      <c r="H3934" s="5">
        <f t="shared" si="797"/>
        <v>2411.7820744474993</v>
      </c>
      <c r="I3934" s="5">
        <f t="shared" si="798"/>
        <v>720</v>
      </c>
      <c r="J3934" s="5">
        <f t="shared" si="799"/>
        <v>1691.7820744474993</v>
      </c>
      <c r="K3934" s="2">
        <f t="shared" si="800"/>
        <v>54371.216570269084</v>
      </c>
      <c r="L3934" s="2">
        <f t="shared" si="801"/>
        <v>117600</v>
      </c>
      <c r="M3934" s="2">
        <f t="shared" si="802"/>
        <v>26400</v>
      </c>
      <c r="N3934" s="6">
        <f t="shared" si="803"/>
        <v>1</v>
      </c>
      <c r="O3934" s="2">
        <f t="shared" si="804"/>
        <v>16828.783429730916</v>
      </c>
      <c r="P3934" s="2">
        <f t="shared" si="805"/>
        <v>16828.783429730916</v>
      </c>
    </row>
    <row r="3935" spans="1:16">
      <c r="A3935" s="6">
        <v>6</v>
      </c>
      <c r="B3935" s="6">
        <v>0</v>
      </c>
      <c r="C3935" s="6">
        <v>25</v>
      </c>
      <c r="D3935" s="6">
        <f t="shared" si="793"/>
        <v>31</v>
      </c>
      <c r="E3935" s="5">
        <f t="shared" si="794"/>
        <v>956.64294000000041</v>
      </c>
      <c r="F3935" s="5">
        <f t="shared" si="795"/>
        <v>0</v>
      </c>
      <c r="G3935" s="5">
        <f t="shared" si="796"/>
        <v>1534.7170558625965</v>
      </c>
      <c r="H3935" s="5">
        <f t="shared" si="797"/>
        <v>2491.3599958625969</v>
      </c>
      <c r="I3935" s="5">
        <f t="shared" si="798"/>
        <v>720</v>
      </c>
      <c r="J3935" s="5">
        <f t="shared" si="799"/>
        <v>1771.3599958625969</v>
      </c>
      <c r="K3935" s="2">
        <f t="shared" si="800"/>
        <v>55752.777705947861</v>
      </c>
      <c r="L3935" s="2">
        <f t="shared" si="801"/>
        <v>120300</v>
      </c>
      <c r="M3935" s="2">
        <f t="shared" si="802"/>
        <v>27280</v>
      </c>
      <c r="N3935" s="6">
        <f t="shared" si="803"/>
        <v>1</v>
      </c>
      <c r="O3935" s="2">
        <f t="shared" si="804"/>
        <v>17267.222294052139</v>
      </c>
      <c r="P3935" s="2">
        <f t="shared" si="805"/>
        <v>17267.222294052139</v>
      </c>
    </row>
    <row r="3936" spans="1:16">
      <c r="A3936" s="6">
        <v>6</v>
      </c>
      <c r="B3936" s="6">
        <v>0</v>
      </c>
      <c r="C3936" s="6">
        <v>26</v>
      </c>
      <c r="D3936" s="6">
        <f t="shared" si="793"/>
        <v>32</v>
      </c>
      <c r="E3936" s="5">
        <f t="shared" si="794"/>
        <v>956.64294000000041</v>
      </c>
      <c r="F3936" s="5">
        <f t="shared" si="795"/>
        <v>0</v>
      </c>
      <c r="G3936" s="5">
        <f t="shared" si="796"/>
        <v>1616.0570598233144</v>
      </c>
      <c r="H3936" s="5">
        <f t="shared" si="797"/>
        <v>2572.699999823315</v>
      </c>
      <c r="I3936" s="5">
        <f t="shared" si="798"/>
        <v>720</v>
      </c>
      <c r="J3936" s="5">
        <f t="shared" si="799"/>
        <v>1852.699999823315</v>
      </c>
      <c r="K3936" s="2">
        <f t="shared" si="800"/>
        <v>57164.930552488106</v>
      </c>
      <c r="L3936" s="2">
        <f t="shared" si="801"/>
        <v>123000</v>
      </c>
      <c r="M3936" s="2">
        <f t="shared" si="802"/>
        <v>28160</v>
      </c>
      <c r="N3936" s="6">
        <f t="shared" si="803"/>
        <v>1</v>
      </c>
      <c r="O3936" s="2">
        <f t="shared" si="804"/>
        <v>17675.069447511894</v>
      </c>
      <c r="P3936" s="2">
        <f t="shared" si="805"/>
        <v>17675.069447511894</v>
      </c>
    </row>
    <row r="3937" spans="1:16">
      <c r="A3937" s="6">
        <v>6</v>
      </c>
      <c r="B3937" s="6">
        <v>0</v>
      </c>
      <c r="C3937" s="6">
        <v>27</v>
      </c>
      <c r="D3937" s="6">
        <f t="shared" si="793"/>
        <v>33</v>
      </c>
      <c r="E3937" s="5">
        <f t="shared" si="794"/>
        <v>956.64294000000041</v>
      </c>
      <c r="F3937" s="5">
        <f t="shared" si="795"/>
        <v>0</v>
      </c>
      <c r="G3937" s="5">
        <f t="shared" si="796"/>
        <v>1699.1907643430709</v>
      </c>
      <c r="H3937" s="5">
        <f t="shared" si="797"/>
        <v>2655.8337043430711</v>
      </c>
      <c r="I3937" s="5">
        <f t="shared" si="798"/>
        <v>720</v>
      </c>
      <c r="J3937" s="5">
        <f t="shared" si="799"/>
        <v>1935.8337043430711</v>
      </c>
      <c r="K3937" s="2">
        <f t="shared" si="800"/>
        <v>58608.224033733874</v>
      </c>
      <c r="L3937" s="2">
        <f t="shared" si="801"/>
        <v>125700</v>
      </c>
      <c r="M3937" s="2">
        <f t="shared" si="802"/>
        <v>29040</v>
      </c>
      <c r="N3937" s="6">
        <f t="shared" si="803"/>
        <v>1</v>
      </c>
      <c r="O3937" s="2">
        <f t="shared" si="804"/>
        <v>18051.775966266126</v>
      </c>
      <c r="P3937" s="2">
        <f t="shared" si="805"/>
        <v>18051.775966266126</v>
      </c>
    </row>
    <row r="3938" spans="1:16">
      <c r="A3938" s="6">
        <v>6</v>
      </c>
      <c r="B3938" s="6">
        <v>0</v>
      </c>
      <c r="C3938" s="6">
        <v>28</v>
      </c>
      <c r="D3938" s="6">
        <f t="shared" si="793"/>
        <v>34</v>
      </c>
      <c r="E3938" s="5">
        <f t="shared" si="794"/>
        <v>956.64294000000041</v>
      </c>
      <c r="F3938" s="5">
        <f t="shared" si="795"/>
        <v>0</v>
      </c>
      <c r="G3938" s="5">
        <f t="shared" si="796"/>
        <v>1784.1503025602246</v>
      </c>
      <c r="H3938" s="5">
        <f t="shared" si="797"/>
        <v>2740.7932425602248</v>
      </c>
      <c r="I3938" s="5">
        <f t="shared" si="798"/>
        <v>720</v>
      </c>
      <c r="J3938" s="5">
        <f t="shared" si="799"/>
        <v>2020.7932425602248</v>
      </c>
      <c r="K3938" s="2">
        <f t="shared" si="800"/>
        <v>60083.216016670573</v>
      </c>
      <c r="L3938" s="2">
        <f t="shared" si="801"/>
        <v>128400</v>
      </c>
      <c r="M3938" s="2">
        <f t="shared" si="802"/>
        <v>29920</v>
      </c>
      <c r="N3938" s="6">
        <f t="shared" si="803"/>
        <v>1</v>
      </c>
      <c r="O3938" s="2">
        <f t="shared" si="804"/>
        <v>18396.783983329427</v>
      </c>
      <c r="P3938" s="2">
        <f t="shared" si="805"/>
        <v>18396.783983329427</v>
      </c>
    </row>
    <row r="3939" spans="1:16">
      <c r="A3939" s="6">
        <v>6</v>
      </c>
      <c r="B3939" s="6">
        <v>0</v>
      </c>
      <c r="C3939" s="6">
        <v>29</v>
      </c>
      <c r="D3939" s="6">
        <f t="shared" si="793"/>
        <v>35</v>
      </c>
      <c r="E3939" s="5">
        <f t="shared" si="794"/>
        <v>956.64294000000041</v>
      </c>
      <c r="F3939" s="5">
        <f t="shared" si="795"/>
        <v>0</v>
      </c>
      <c r="G3939" s="5">
        <f t="shared" si="796"/>
        <v>1870.9683306758782</v>
      </c>
      <c r="H3939" s="5">
        <f t="shared" si="797"/>
        <v>2827.6112706758786</v>
      </c>
      <c r="I3939" s="5">
        <f t="shared" si="798"/>
        <v>720</v>
      </c>
      <c r="J3939" s="5">
        <f t="shared" si="799"/>
        <v>2107.6112706758786</v>
      </c>
      <c r="K3939" s="2">
        <f t="shared" si="800"/>
        <v>61590.473449233999</v>
      </c>
      <c r="L3939" s="2">
        <f t="shared" si="801"/>
        <v>131100</v>
      </c>
      <c r="M3939" s="2">
        <f t="shared" si="802"/>
        <v>30800</v>
      </c>
      <c r="N3939" s="6">
        <f t="shared" si="803"/>
        <v>1</v>
      </c>
      <c r="O3939" s="2">
        <f t="shared" si="804"/>
        <v>18709.526550766001</v>
      </c>
      <c r="P3939" s="2">
        <f t="shared" si="805"/>
        <v>18709.526550766001</v>
      </c>
    </row>
    <row r="3940" spans="1:16">
      <c r="A3940" s="6">
        <v>6</v>
      </c>
      <c r="B3940" s="6">
        <v>0</v>
      </c>
      <c r="C3940" s="6">
        <v>30</v>
      </c>
      <c r="D3940" s="6">
        <f t="shared" si="793"/>
        <v>36</v>
      </c>
      <c r="E3940" s="5">
        <f t="shared" si="794"/>
        <v>956.64294000000041</v>
      </c>
      <c r="F3940" s="5">
        <f t="shared" si="795"/>
        <v>0</v>
      </c>
      <c r="G3940" s="5">
        <f t="shared" si="796"/>
        <v>1959.6780360096488</v>
      </c>
      <c r="H3940" s="5">
        <f t="shared" si="797"/>
        <v>2916.3209760096493</v>
      </c>
      <c r="I3940" s="5">
        <f t="shared" si="798"/>
        <v>720</v>
      </c>
      <c r="J3940" s="5">
        <f t="shared" si="799"/>
        <v>2196.3209760096493</v>
      </c>
      <c r="K3940" s="2">
        <f t="shared" si="800"/>
        <v>63130.572500167524</v>
      </c>
      <c r="L3940" s="2">
        <f t="shared" si="801"/>
        <v>133800</v>
      </c>
      <c r="M3940" s="2">
        <f t="shared" si="802"/>
        <v>31680</v>
      </c>
      <c r="N3940" s="6">
        <f t="shared" si="803"/>
        <v>1</v>
      </c>
      <c r="O3940" s="2">
        <f t="shared" si="804"/>
        <v>18989.427499832476</v>
      </c>
      <c r="P3940" s="2">
        <f t="shared" si="805"/>
        <v>18989.427499832476</v>
      </c>
    </row>
    <row r="3941" spans="1:16">
      <c r="A3941" s="6">
        <v>6</v>
      </c>
      <c r="B3941" s="6">
        <v>1</v>
      </c>
      <c r="C3941" s="6">
        <v>0</v>
      </c>
      <c r="D3941" s="6">
        <f t="shared" si="793"/>
        <v>7</v>
      </c>
      <c r="E3941" s="5">
        <f t="shared" si="794"/>
        <v>956.64294000000041</v>
      </c>
      <c r="F3941" s="5">
        <f t="shared" si="795"/>
        <v>30.749999999999996</v>
      </c>
      <c r="G3941" s="5">
        <f t="shared" si="796"/>
        <v>0</v>
      </c>
      <c r="H3941" s="5">
        <f t="shared" si="797"/>
        <v>987.39294000000041</v>
      </c>
      <c r="I3941" s="5">
        <f t="shared" si="798"/>
        <v>720</v>
      </c>
      <c r="J3941" s="5">
        <f t="shared" si="799"/>
        <v>267.39294000000041</v>
      </c>
      <c r="K3941" s="2">
        <f t="shared" si="800"/>
        <v>29642.238541666673</v>
      </c>
      <c r="L3941" s="2">
        <f t="shared" si="801"/>
        <v>54894</v>
      </c>
      <c r="M3941" s="2">
        <f t="shared" si="802"/>
        <v>5720</v>
      </c>
      <c r="N3941" s="6">
        <f t="shared" si="803"/>
        <v>1</v>
      </c>
      <c r="O3941" s="2">
        <f t="shared" si="804"/>
        <v>-468.23854166667297</v>
      </c>
      <c r="P3941" s="2">
        <f t="shared" si="805"/>
        <v>-468.23854166667297</v>
      </c>
    </row>
    <row r="3942" spans="1:16">
      <c r="A3942" s="6">
        <v>6</v>
      </c>
      <c r="B3942" s="6">
        <v>1</v>
      </c>
      <c r="C3942" s="6">
        <v>1</v>
      </c>
      <c r="D3942" s="6">
        <f t="shared" si="793"/>
        <v>8</v>
      </c>
      <c r="E3942" s="5">
        <f t="shared" si="794"/>
        <v>956.64294000000041</v>
      </c>
      <c r="F3942" s="5">
        <f t="shared" si="795"/>
        <v>30.749999999999996</v>
      </c>
      <c r="G3942" s="5">
        <f t="shared" si="796"/>
        <v>45.5625</v>
      </c>
      <c r="H3942" s="5">
        <f t="shared" si="797"/>
        <v>1032.9554400000004</v>
      </c>
      <c r="I3942" s="5">
        <f t="shared" si="798"/>
        <v>720</v>
      </c>
      <c r="J3942" s="5">
        <f t="shared" si="799"/>
        <v>312.95544000000041</v>
      </c>
      <c r="K3942" s="2">
        <f t="shared" si="800"/>
        <v>30433.254166666673</v>
      </c>
      <c r="L3942" s="2">
        <f t="shared" si="801"/>
        <v>57594</v>
      </c>
      <c r="M3942" s="2">
        <f t="shared" si="802"/>
        <v>6600</v>
      </c>
      <c r="N3942" s="6">
        <f t="shared" si="803"/>
        <v>1</v>
      </c>
      <c r="O3942" s="2">
        <f t="shared" si="804"/>
        <v>560.74583333332703</v>
      </c>
      <c r="P3942" s="2">
        <f t="shared" si="805"/>
        <v>560.74583333332703</v>
      </c>
    </row>
    <row r="3943" spans="1:16">
      <c r="A3943" s="6">
        <v>6</v>
      </c>
      <c r="B3943" s="6">
        <v>1</v>
      </c>
      <c r="C3943" s="6">
        <v>2</v>
      </c>
      <c r="D3943" s="6">
        <f t="shared" si="793"/>
        <v>9</v>
      </c>
      <c r="E3943" s="5">
        <f t="shared" si="794"/>
        <v>956.64294000000041</v>
      </c>
      <c r="F3943" s="5">
        <f t="shared" si="795"/>
        <v>30.749999999999996</v>
      </c>
      <c r="G3943" s="5">
        <f t="shared" si="796"/>
        <v>92.264062499999994</v>
      </c>
      <c r="H3943" s="5">
        <f t="shared" si="797"/>
        <v>1079.6570025000003</v>
      </c>
      <c r="I3943" s="5">
        <f t="shared" si="798"/>
        <v>720</v>
      </c>
      <c r="J3943" s="5">
        <f t="shared" si="799"/>
        <v>359.65700250000032</v>
      </c>
      <c r="K3943" s="2">
        <f t="shared" si="800"/>
        <v>31244.045182291673</v>
      </c>
      <c r="L3943" s="2">
        <f t="shared" si="801"/>
        <v>60294</v>
      </c>
      <c r="M3943" s="2">
        <f t="shared" si="802"/>
        <v>7480</v>
      </c>
      <c r="N3943" s="6">
        <f t="shared" si="803"/>
        <v>1</v>
      </c>
      <c r="O3943" s="2">
        <f t="shared" si="804"/>
        <v>1569.954817708327</v>
      </c>
      <c r="P3943" s="2">
        <f t="shared" si="805"/>
        <v>1569.954817708327</v>
      </c>
    </row>
    <row r="3944" spans="1:16">
      <c r="A3944" s="6">
        <v>6</v>
      </c>
      <c r="B3944" s="6">
        <v>1</v>
      </c>
      <c r="C3944" s="6">
        <v>3</v>
      </c>
      <c r="D3944" s="6">
        <f t="shared" si="793"/>
        <v>10</v>
      </c>
      <c r="E3944" s="5">
        <f t="shared" si="794"/>
        <v>956.64294000000041</v>
      </c>
      <c r="F3944" s="5">
        <f t="shared" si="795"/>
        <v>30.749999999999996</v>
      </c>
      <c r="G3944" s="5">
        <f t="shared" si="796"/>
        <v>140.12604492187498</v>
      </c>
      <c r="H3944" s="5">
        <f t="shared" si="797"/>
        <v>1127.5189849218755</v>
      </c>
      <c r="I3944" s="5">
        <f t="shared" si="798"/>
        <v>720</v>
      </c>
      <c r="J3944" s="5">
        <f t="shared" si="799"/>
        <v>407.51898492187547</v>
      </c>
      <c r="K3944" s="2">
        <f t="shared" si="800"/>
        <v>32074.982377115892</v>
      </c>
      <c r="L3944" s="2">
        <f t="shared" si="801"/>
        <v>62994</v>
      </c>
      <c r="M3944" s="2">
        <f t="shared" si="802"/>
        <v>8360</v>
      </c>
      <c r="N3944" s="6">
        <f t="shared" si="803"/>
        <v>1</v>
      </c>
      <c r="O3944" s="2">
        <f t="shared" si="804"/>
        <v>2559.0176228841083</v>
      </c>
      <c r="P3944" s="2">
        <f t="shared" si="805"/>
        <v>2559.0176228841083</v>
      </c>
    </row>
    <row r="3945" spans="1:16">
      <c r="A3945" s="6">
        <v>6</v>
      </c>
      <c r="B3945" s="6">
        <v>1</v>
      </c>
      <c r="C3945" s="6">
        <v>4</v>
      </c>
      <c r="D3945" s="6">
        <f t="shared" si="793"/>
        <v>11</v>
      </c>
      <c r="E3945" s="5">
        <f t="shared" si="794"/>
        <v>956.64294000000041</v>
      </c>
      <c r="F3945" s="5">
        <f t="shared" si="795"/>
        <v>30.749999999999996</v>
      </c>
      <c r="G3945" s="5">
        <f t="shared" si="796"/>
        <v>189.17016064453125</v>
      </c>
      <c r="H3945" s="5">
        <f t="shared" si="797"/>
        <v>1176.5631006445317</v>
      </c>
      <c r="I3945" s="5">
        <f t="shared" si="798"/>
        <v>720</v>
      </c>
      <c r="J3945" s="5">
        <f t="shared" si="799"/>
        <v>456.56310064453169</v>
      </c>
      <c r="K3945" s="2">
        <f t="shared" si="800"/>
        <v>32926.442719523118</v>
      </c>
      <c r="L3945" s="2">
        <f t="shared" si="801"/>
        <v>65694</v>
      </c>
      <c r="M3945" s="2">
        <f t="shared" si="802"/>
        <v>9240</v>
      </c>
      <c r="N3945" s="6">
        <f t="shared" si="803"/>
        <v>1</v>
      </c>
      <c r="O3945" s="2">
        <f t="shared" si="804"/>
        <v>3527.5572804768817</v>
      </c>
      <c r="P3945" s="2">
        <f t="shared" si="805"/>
        <v>3527.5572804768817</v>
      </c>
    </row>
    <row r="3946" spans="1:16">
      <c r="A3946" s="6">
        <v>6</v>
      </c>
      <c r="B3946" s="6">
        <v>1</v>
      </c>
      <c r="C3946" s="6">
        <v>5</v>
      </c>
      <c r="D3946" s="6">
        <f t="shared" si="793"/>
        <v>12</v>
      </c>
      <c r="E3946" s="5">
        <f t="shared" si="794"/>
        <v>956.64294000000041</v>
      </c>
      <c r="F3946" s="5">
        <f t="shared" si="795"/>
        <v>30.749999999999996</v>
      </c>
      <c r="G3946" s="5">
        <f t="shared" si="796"/>
        <v>239.41848456573481</v>
      </c>
      <c r="H3946" s="5">
        <f t="shared" si="797"/>
        <v>1226.8114245657353</v>
      </c>
      <c r="I3946" s="5">
        <f t="shared" si="798"/>
        <v>720</v>
      </c>
      <c r="J3946" s="5">
        <f t="shared" si="799"/>
        <v>506.81142456573525</v>
      </c>
      <c r="K3946" s="2">
        <f t="shared" si="800"/>
        <v>33798.809454266237</v>
      </c>
      <c r="L3946" s="2">
        <f t="shared" si="801"/>
        <v>68394</v>
      </c>
      <c r="M3946" s="2">
        <f t="shared" si="802"/>
        <v>10120</v>
      </c>
      <c r="N3946" s="6">
        <f t="shared" si="803"/>
        <v>1</v>
      </c>
      <c r="O3946" s="2">
        <f t="shared" si="804"/>
        <v>4475.1905457337634</v>
      </c>
      <c r="P3946" s="2">
        <f t="shared" si="805"/>
        <v>4475.1905457337634</v>
      </c>
    </row>
    <row r="3947" spans="1:16">
      <c r="A3947" s="6">
        <v>6</v>
      </c>
      <c r="B3947" s="6">
        <v>1</v>
      </c>
      <c r="C3947" s="6">
        <v>6</v>
      </c>
      <c r="D3947" s="6">
        <f t="shared" si="793"/>
        <v>13</v>
      </c>
      <c r="E3947" s="5">
        <f t="shared" si="794"/>
        <v>956.64294000000041</v>
      </c>
      <c r="F3947" s="5">
        <f t="shared" si="795"/>
        <v>30.749999999999996</v>
      </c>
      <c r="G3947" s="5">
        <f t="shared" si="796"/>
        <v>290.89345874736784</v>
      </c>
      <c r="H3947" s="5">
        <f t="shared" si="797"/>
        <v>1278.2863987473684</v>
      </c>
      <c r="I3947" s="5">
        <f t="shared" si="798"/>
        <v>720</v>
      </c>
      <c r="J3947" s="5">
        <f t="shared" si="799"/>
        <v>558.28639874736837</v>
      </c>
      <c r="K3947" s="2">
        <f t="shared" si="800"/>
        <v>34692.472200475146</v>
      </c>
      <c r="L3947" s="2">
        <f t="shared" si="801"/>
        <v>71094</v>
      </c>
      <c r="M3947" s="2">
        <f t="shared" si="802"/>
        <v>11000</v>
      </c>
      <c r="N3947" s="6">
        <f t="shared" si="803"/>
        <v>1</v>
      </c>
      <c r="O3947" s="2">
        <f t="shared" si="804"/>
        <v>5401.5277995248543</v>
      </c>
      <c r="P3947" s="2">
        <f t="shared" si="805"/>
        <v>5401.5277995248543</v>
      </c>
    </row>
    <row r="3948" spans="1:16">
      <c r="A3948" s="6">
        <v>6</v>
      </c>
      <c r="B3948" s="6">
        <v>1</v>
      </c>
      <c r="C3948" s="6">
        <v>7</v>
      </c>
      <c r="D3948" s="6">
        <f t="shared" si="793"/>
        <v>14</v>
      </c>
      <c r="E3948" s="5">
        <f t="shared" si="794"/>
        <v>956.64294000000041</v>
      </c>
      <c r="F3948" s="5">
        <f t="shared" si="795"/>
        <v>30.749999999999996</v>
      </c>
      <c r="G3948" s="5">
        <f t="shared" si="796"/>
        <v>343.61789814532818</v>
      </c>
      <c r="H3948" s="5">
        <f t="shared" si="797"/>
        <v>1331.0108381453285</v>
      </c>
      <c r="I3948" s="5">
        <f t="shared" si="798"/>
        <v>720</v>
      </c>
      <c r="J3948" s="5">
        <f t="shared" si="799"/>
        <v>611.01083814532853</v>
      </c>
      <c r="K3948" s="2">
        <f t="shared" si="800"/>
        <v>35607.827051134176</v>
      </c>
      <c r="L3948" s="2">
        <f t="shared" si="801"/>
        <v>73794</v>
      </c>
      <c r="M3948" s="2">
        <f t="shared" si="802"/>
        <v>11880</v>
      </c>
      <c r="N3948" s="6">
        <f t="shared" si="803"/>
        <v>1</v>
      </c>
      <c r="O3948" s="2">
        <f t="shared" si="804"/>
        <v>6306.1729488658239</v>
      </c>
      <c r="P3948" s="2">
        <f t="shared" si="805"/>
        <v>6306.1729488658239</v>
      </c>
    </row>
    <row r="3949" spans="1:16">
      <c r="A3949" s="6">
        <v>6</v>
      </c>
      <c r="B3949" s="6">
        <v>1</v>
      </c>
      <c r="C3949" s="6">
        <v>8</v>
      </c>
      <c r="D3949" s="6">
        <f t="shared" si="793"/>
        <v>15</v>
      </c>
      <c r="E3949" s="5">
        <f t="shared" si="794"/>
        <v>956.64294000000041</v>
      </c>
      <c r="F3949" s="5">
        <f t="shared" si="795"/>
        <v>30.749999999999996</v>
      </c>
      <c r="G3949" s="5">
        <f t="shared" si="796"/>
        <v>397.61499642530839</v>
      </c>
      <c r="H3949" s="5">
        <f t="shared" si="797"/>
        <v>1385.0079364253088</v>
      </c>
      <c r="I3949" s="5">
        <f t="shared" si="798"/>
        <v>720</v>
      </c>
      <c r="J3949" s="5">
        <f t="shared" si="799"/>
        <v>665.0079364253088</v>
      </c>
      <c r="K3949" s="2">
        <f t="shared" si="800"/>
        <v>36545.276674050503</v>
      </c>
      <c r="L3949" s="2">
        <f t="shared" si="801"/>
        <v>76494</v>
      </c>
      <c r="M3949" s="2">
        <f t="shared" si="802"/>
        <v>12760</v>
      </c>
      <c r="N3949" s="6">
        <f t="shared" si="803"/>
        <v>1</v>
      </c>
      <c r="O3949" s="2">
        <f t="shared" si="804"/>
        <v>7188.7233259494969</v>
      </c>
      <c r="P3949" s="2">
        <f t="shared" si="805"/>
        <v>7188.7233259494969</v>
      </c>
    </row>
    <row r="3950" spans="1:16">
      <c r="A3950" s="6">
        <v>6</v>
      </c>
      <c r="B3950" s="6">
        <v>1</v>
      </c>
      <c r="C3950" s="6">
        <v>9</v>
      </c>
      <c r="D3950" s="6">
        <f t="shared" si="793"/>
        <v>16</v>
      </c>
      <c r="E3950" s="5">
        <f t="shared" si="794"/>
        <v>956.64294000000041</v>
      </c>
      <c r="F3950" s="5">
        <f t="shared" si="795"/>
        <v>30.749999999999996</v>
      </c>
      <c r="G3950" s="5">
        <f t="shared" si="796"/>
        <v>452.90833186570285</v>
      </c>
      <c r="H3950" s="5">
        <f t="shared" si="797"/>
        <v>1440.3012718657033</v>
      </c>
      <c r="I3950" s="5">
        <f t="shared" si="798"/>
        <v>720</v>
      </c>
      <c r="J3950" s="5">
        <f t="shared" si="799"/>
        <v>720.30127186570326</v>
      </c>
      <c r="K3950" s="2">
        <f t="shared" si="800"/>
        <v>37505.230414335121</v>
      </c>
      <c r="L3950" s="2">
        <f t="shared" si="801"/>
        <v>79194</v>
      </c>
      <c r="M3950" s="2">
        <f t="shared" si="802"/>
        <v>13640</v>
      </c>
      <c r="N3950" s="6">
        <f t="shared" si="803"/>
        <v>1</v>
      </c>
      <c r="O3950" s="2">
        <f t="shared" si="804"/>
        <v>8048.7695856648788</v>
      </c>
      <c r="P3950" s="2">
        <f t="shared" si="805"/>
        <v>8048.7695856648788</v>
      </c>
    </row>
    <row r="3951" spans="1:16">
      <c r="A3951" s="6">
        <v>6</v>
      </c>
      <c r="B3951" s="6">
        <v>1</v>
      </c>
      <c r="C3951" s="6">
        <v>10</v>
      </c>
      <c r="D3951" s="6">
        <f t="shared" si="793"/>
        <v>17</v>
      </c>
      <c r="E3951" s="5">
        <f t="shared" si="794"/>
        <v>956.64294000000041</v>
      </c>
      <c r="F3951" s="5">
        <f t="shared" si="795"/>
        <v>30.749999999999996</v>
      </c>
      <c r="G3951" s="5">
        <f t="shared" si="796"/>
        <v>509.52187334891573</v>
      </c>
      <c r="H3951" s="5">
        <f t="shared" si="797"/>
        <v>1496.9148133489161</v>
      </c>
      <c r="I3951" s="5">
        <f t="shared" si="798"/>
        <v>720</v>
      </c>
      <c r="J3951" s="5">
        <f t="shared" si="799"/>
        <v>776.91481334891614</v>
      </c>
      <c r="K3951" s="2">
        <f t="shared" si="800"/>
        <v>38488.104398418684</v>
      </c>
      <c r="L3951" s="2">
        <f t="shared" si="801"/>
        <v>81894</v>
      </c>
      <c r="M3951" s="2">
        <f t="shared" si="802"/>
        <v>14520</v>
      </c>
      <c r="N3951" s="6">
        <f t="shared" si="803"/>
        <v>1</v>
      </c>
      <c r="O3951" s="2">
        <f t="shared" si="804"/>
        <v>8885.8956015813164</v>
      </c>
      <c r="P3951" s="2">
        <f t="shared" si="805"/>
        <v>8885.8956015813164</v>
      </c>
    </row>
    <row r="3952" spans="1:16">
      <c r="A3952" s="6">
        <v>6</v>
      </c>
      <c r="B3952" s="6">
        <v>1</v>
      </c>
      <c r="C3952" s="6">
        <v>11</v>
      </c>
      <c r="D3952" s="6">
        <f t="shared" si="793"/>
        <v>18</v>
      </c>
      <c r="E3952" s="5">
        <f t="shared" si="794"/>
        <v>956.64294000000041</v>
      </c>
      <c r="F3952" s="5">
        <f t="shared" si="795"/>
        <v>30.749999999999996</v>
      </c>
      <c r="G3952" s="5">
        <f t="shared" si="796"/>
        <v>567.47998644235474</v>
      </c>
      <c r="H3952" s="5">
        <f t="shared" si="797"/>
        <v>1554.872926442355</v>
      </c>
      <c r="I3952" s="5">
        <f t="shared" si="798"/>
        <v>720</v>
      </c>
      <c r="J3952" s="5">
        <f t="shared" si="799"/>
        <v>834.87292644235504</v>
      </c>
      <c r="K3952" s="2">
        <f t="shared" si="800"/>
        <v>39494.321639624221</v>
      </c>
      <c r="L3952" s="2">
        <f t="shared" si="801"/>
        <v>84594</v>
      </c>
      <c r="M3952" s="2">
        <f t="shared" si="802"/>
        <v>15400</v>
      </c>
      <c r="N3952" s="6">
        <f t="shared" si="803"/>
        <v>1</v>
      </c>
      <c r="O3952" s="2">
        <f t="shared" si="804"/>
        <v>9699.6783603757794</v>
      </c>
      <c r="P3952" s="2">
        <f t="shared" si="805"/>
        <v>9699.6783603757794</v>
      </c>
    </row>
    <row r="3953" spans="1:16">
      <c r="A3953" s="6">
        <v>6</v>
      </c>
      <c r="B3953" s="6">
        <v>1</v>
      </c>
      <c r="C3953" s="6">
        <v>12</v>
      </c>
      <c r="D3953" s="6">
        <f t="shared" si="793"/>
        <v>19</v>
      </c>
      <c r="E3953" s="5">
        <f t="shared" si="794"/>
        <v>956.64294000000041</v>
      </c>
      <c r="F3953" s="5">
        <f t="shared" si="795"/>
        <v>30.749999999999996</v>
      </c>
      <c r="G3953" s="5">
        <f t="shared" si="796"/>
        <v>626.80743957041921</v>
      </c>
      <c r="H3953" s="5">
        <f t="shared" si="797"/>
        <v>1614.2003795704195</v>
      </c>
      <c r="I3953" s="5">
        <f t="shared" si="798"/>
        <v>720</v>
      </c>
      <c r="J3953" s="5">
        <f t="shared" si="799"/>
        <v>894.2003795704195</v>
      </c>
      <c r="K3953" s="2">
        <f t="shared" si="800"/>
        <v>40524.312145319782</v>
      </c>
      <c r="L3953" s="2">
        <f t="shared" si="801"/>
        <v>87294</v>
      </c>
      <c r="M3953" s="2">
        <f t="shared" si="802"/>
        <v>16280</v>
      </c>
      <c r="N3953" s="6">
        <f t="shared" si="803"/>
        <v>1</v>
      </c>
      <c r="O3953" s="2">
        <f t="shared" si="804"/>
        <v>10489.687854680218</v>
      </c>
      <c r="P3953" s="2">
        <f t="shared" si="805"/>
        <v>10489.687854680218</v>
      </c>
    </row>
    <row r="3954" spans="1:16">
      <c r="A3954" s="6">
        <v>6</v>
      </c>
      <c r="B3954" s="6">
        <v>1</v>
      </c>
      <c r="C3954" s="6">
        <v>13</v>
      </c>
      <c r="D3954" s="6">
        <f t="shared" si="793"/>
        <v>20</v>
      </c>
      <c r="E3954" s="5">
        <f t="shared" si="794"/>
        <v>956.64294000000041</v>
      </c>
      <c r="F3954" s="5">
        <f t="shared" si="795"/>
        <v>30.749999999999996</v>
      </c>
      <c r="G3954" s="5">
        <f t="shared" si="796"/>
        <v>687.52941027880343</v>
      </c>
      <c r="H3954" s="5">
        <f t="shared" si="797"/>
        <v>1674.9223502788038</v>
      </c>
      <c r="I3954" s="5">
        <f t="shared" si="798"/>
        <v>720</v>
      </c>
      <c r="J3954" s="5">
        <f t="shared" si="799"/>
        <v>954.92235027880383</v>
      </c>
      <c r="K3954" s="2">
        <f t="shared" si="800"/>
        <v>41578.513025673674</v>
      </c>
      <c r="L3954" s="2">
        <f t="shared" si="801"/>
        <v>89994</v>
      </c>
      <c r="M3954" s="2">
        <f t="shared" si="802"/>
        <v>17160</v>
      </c>
      <c r="N3954" s="6">
        <f t="shared" si="803"/>
        <v>1</v>
      </c>
      <c r="O3954" s="2">
        <f t="shared" si="804"/>
        <v>11255.486974326326</v>
      </c>
      <c r="P3954" s="2">
        <f t="shared" si="805"/>
        <v>11255.486974326326</v>
      </c>
    </row>
    <row r="3955" spans="1:16">
      <c r="A3955" s="6">
        <v>6</v>
      </c>
      <c r="B3955" s="6">
        <v>1</v>
      </c>
      <c r="C3955" s="6">
        <v>14</v>
      </c>
      <c r="D3955" s="6">
        <f t="shared" si="793"/>
        <v>21</v>
      </c>
      <c r="E3955" s="5">
        <f t="shared" si="794"/>
        <v>956.64294000000041</v>
      </c>
      <c r="F3955" s="5">
        <f t="shared" si="795"/>
        <v>30.749999999999996</v>
      </c>
      <c r="G3955" s="5">
        <f t="shared" si="796"/>
        <v>749.67149159246469</v>
      </c>
      <c r="H3955" s="5">
        <f t="shared" si="797"/>
        <v>1737.0644315924651</v>
      </c>
      <c r="I3955" s="5">
        <f t="shared" si="798"/>
        <v>720</v>
      </c>
      <c r="J3955" s="5">
        <f t="shared" si="799"/>
        <v>1017.0644315924651</v>
      </c>
      <c r="K3955" s="2">
        <f t="shared" si="800"/>
        <v>42657.368604035852</v>
      </c>
      <c r="L3955" s="2">
        <f t="shared" si="801"/>
        <v>92694</v>
      </c>
      <c r="M3955" s="2">
        <f t="shared" si="802"/>
        <v>18040</v>
      </c>
      <c r="N3955" s="6">
        <f t="shared" si="803"/>
        <v>1</v>
      </c>
      <c r="O3955" s="2">
        <f t="shared" si="804"/>
        <v>11996.631395964148</v>
      </c>
      <c r="P3955" s="2">
        <f t="shared" si="805"/>
        <v>11996.631395964148</v>
      </c>
    </row>
    <row r="3956" spans="1:16">
      <c r="A3956" s="6">
        <v>6</v>
      </c>
      <c r="B3956" s="6">
        <v>1</v>
      </c>
      <c r="C3956" s="6">
        <v>15</v>
      </c>
      <c r="D3956" s="6">
        <f t="shared" si="793"/>
        <v>22</v>
      </c>
      <c r="E3956" s="5">
        <f t="shared" si="794"/>
        <v>956.64294000000041</v>
      </c>
      <c r="F3956" s="5">
        <f t="shared" si="795"/>
        <v>30.749999999999996</v>
      </c>
      <c r="G3956" s="5">
        <f t="shared" si="796"/>
        <v>813.25969846861108</v>
      </c>
      <c r="H3956" s="5">
        <f t="shared" si="797"/>
        <v>1800.6526384686115</v>
      </c>
      <c r="I3956" s="5">
        <f t="shared" si="798"/>
        <v>720</v>
      </c>
      <c r="J3956" s="5">
        <f t="shared" si="799"/>
        <v>1080.6526384686115</v>
      </c>
      <c r="K3956" s="2">
        <f t="shared" si="800"/>
        <v>43761.330528968945</v>
      </c>
      <c r="L3956" s="2">
        <f t="shared" si="801"/>
        <v>95394</v>
      </c>
      <c r="M3956" s="2">
        <f t="shared" si="802"/>
        <v>18920</v>
      </c>
      <c r="N3956" s="6">
        <f t="shared" si="803"/>
        <v>1</v>
      </c>
      <c r="O3956" s="2">
        <f t="shared" si="804"/>
        <v>12712.669471031055</v>
      </c>
      <c r="P3956" s="2">
        <f t="shared" si="805"/>
        <v>12712.669471031055</v>
      </c>
    </row>
    <row r="3957" spans="1:16">
      <c r="A3957" s="6">
        <v>6</v>
      </c>
      <c r="B3957" s="6">
        <v>1</v>
      </c>
      <c r="C3957" s="6">
        <v>16</v>
      </c>
      <c r="D3957" s="6">
        <f t="shared" si="793"/>
        <v>23</v>
      </c>
      <c r="E3957" s="5">
        <f t="shared" si="794"/>
        <v>956.64294000000041</v>
      </c>
      <c r="F3957" s="5">
        <f t="shared" si="795"/>
        <v>30.749999999999996</v>
      </c>
      <c r="G3957" s="5">
        <f t="shared" si="796"/>
        <v>878.32047434610013</v>
      </c>
      <c r="H3957" s="5">
        <f t="shared" si="797"/>
        <v>1865.7134143461005</v>
      </c>
      <c r="I3957" s="5">
        <f t="shared" si="798"/>
        <v>720</v>
      </c>
      <c r="J3957" s="5">
        <f t="shared" si="799"/>
        <v>1145.7134143461005</v>
      </c>
      <c r="K3957" s="2">
        <f t="shared" si="800"/>
        <v>44890.857887953134</v>
      </c>
      <c r="L3957" s="2">
        <f t="shared" si="801"/>
        <v>98094</v>
      </c>
      <c r="M3957" s="2">
        <f t="shared" si="802"/>
        <v>19800</v>
      </c>
      <c r="N3957" s="6">
        <f t="shared" si="803"/>
        <v>1</v>
      </c>
      <c r="O3957" s="2">
        <f t="shared" si="804"/>
        <v>13403.142112046866</v>
      </c>
      <c r="P3957" s="2">
        <f t="shared" si="805"/>
        <v>13403.142112046866</v>
      </c>
    </row>
    <row r="3958" spans="1:16">
      <c r="A3958" s="6">
        <v>6</v>
      </c>
      <c r="B3958" s="6">
        <v>1</v>
      </c>
      <c r="C3958" s="6">
        <v>17</v>
      </c>
      <c r="D3958" s="6">
        <f t="shared" si="793"/>
        <v>24</v>
      </c>
      <c r="E3958" s="5">
        <f t="shared" si="794"/>
        <v>956.64294000000041</v>
      </c>
      <c r="F3958" s="5">
        <f t="shared" si="795"/>
        <v>30.749999999999996</v>
      </c>
      <c r="G3958" s="5">
        <f t="shared" si="796"/>
        <v>944.88069779264049</v>
      </c>
      <c r="H3958" s="5">
        <f t="shared" si="797"/>
        <v>1932.2736377926408</v>
      </c>
      <c r="I3958" s="5">
        <f t="shared" si="798"/>
        <v>720</v>
      </c>
      <c r="J3958" s="5">
        <f t="shared" si="799"/>
        <v>1212.2736377926408</v>
      </c>
      <c r="K3958" s="2">
        <f t="shared" si="800"/>
        <v>46046.417322788897</v>
      </c>
      <c r="L3958" s="2">
        <f t="shared" si="801"/>
        <v>100794</v>
      </c>
      <c r="M3958" s="2">
        <f t="shared" si="802"/>
        <v>20680</v>
      </c>
      <c r="N3958" s="6">
        <f t="shared" si="803"/>
        <v>1</v>
      </c>
      <c r="O3958" s="2">
        <f t="shared" si="804"/>
        <v>14067.582677211103</v>
      </c>
      <c r="P3958" s="2">
        <f t="shared" si="805"/>
        <v>14067.582677211103</v>
      </c>
    </row>
    <row r="3959" spans="1:16">
      <c r="A3959" s="6">
        <v>6</v>
      </c>
      <c r="B3959" s="6">
        <v>1</v>
      </c>
      <c r="C3959" s="6">
        <v>18</v>
      </c>
      <c r="D3959" s="6">
        <f t="shared" si="793"/>
        <v>25</v>
      </c>
      <c r="E3959" s="5">
        <f t="shared" si="794"/>
        <v>956.64294000000041</v>
      </c>
      <c r="F3959" s="5">
        <f t="shared" si="795"/>
        <v>30.749999999999996</v>
      </c>
      <c r="G3959" s="5">
        <f t="shared" si="796"/>
        <v>1012.9676892512279</v>
      </c>
      <c r="H3959" s="5">
        <f t="shared" si="797"/>
        <v>2000.3606292512281</v>
      </c>
      <c r="I3959" s="5">
        <f t="shared" si="798"/>
        <v>720</v>
      </c>
      <c r="J3959" s="5">
        <f t="shared" si="799"/>
        <v>1280.3606292512281</v>
      </c>
      <c r="K3959" s="2">
        <f t="shared" si="800"/>
        <v>47228.483146722705</v>
      </c>
      <c r="L3959" s="2">
        <f t="shared" si="801"/>
        <v>103494</v>
      </c>
      <c r="M3959" s="2">
        <f t="shared" si="802"/>
        <v>21560</v>
      </c>
      <c r="N3959" s="6">
        <f t="shared" si="803"/>
        <v>1</v>
      </c>
      <c r="O3959" s="2">
        <f t="shared" si="804"/>
        <v>14705.516853277295</v>
      </c>
      <c r="P3959" s="2">
        <f t="shared" si="805"/>
        <v>14705.516853277295</v>
      </c>
    </row>
    <row r="3960" spans="1:16">
      <c r="A3960" s="6">
        <v>6</v>
      </c>
      <c r="B3960" s="6">
        <v>1</v>
      </c>
      <c r="C3960" s="6">
        <v>19</v>
      </c>
      <c r="D3960" s="6">
        <f t="shared" si="793"/>
        <v>26</v>
      </c>
      <c r="E3960" s="5">
        <f t="shared" si="794"/>
        <v>956.64294000000041</v>
      </c>
      <c r="F3960" s="5">
        <f t="shared" si="795"/>
        <v>30.749999999999996</v>
      </c>
      <c r="G3960" s="5">
        <f t="shared" si="796"/>
        <v>1082.6092178872495</v>
      </c>
      <c r="H3960" s="5">
        <f t="shared" si="797"/>
        <v>2070.0021578872502</v>
      </c>
      <c r="I3960" s="5">
        <f t="shared" si="798"/>
        <v>720</v>
      </c>
      <c r="J3960" s="5">
        <f t="shared" si="799"/>
        <v>1350.0021578872502</v>
      </c>
      <c r="K3960" s="2">
        <f t="shared" si="800"/>
        <v>48437.537463320317</v>
      </c>
      <c r="L3960" s="2">
        <f t="shared" si="801"/>
        <v>106194</v>
      </c>
      <c r="M3960" s="2">
        <f t="shared" si="802"/>
        <v>22440</v>
      </c>
      <c r="N3960" s="6">
        <f t="shared" si="803"/>
        <v>1</v>
      </c>
      <c r="O3960" s="2">
        <f t="shared" si="804"/>
        <v>15316.462536679683</v>
      </c>
      <c r="P3960" s="2">
        <f t="shared" si="805"/>
        <v>15316.462536679683</v>
      </c>
    </row>
    <row r="3961" spans="1:16">
      <c r="A3961" s="6">
        <v>6</v>
      </c>
      <c r="B3961" s="6">
        <v>1</v>
      </c>
      <c r="C3961" s="6">
        <v>20</v>
      </c>
      <c r="D3961" s="6">
        <f t="shared" si="793"/>
        <v>27</v>
      </c>
      <c r="E3961" s="5">
        <f t="shared" si="794"/>
        <v>956.64294000000041</v>
      </c>
      <c r="F3961" s="5">
        <f t="shared" si="795"/>
        <v>30.749999999999996</v>
      </c>
      <c r="G3961" s="5">
        <f t="shared" si="796"/>
        <v>1153.8335085377266</v>
      </c>
      <c r="H3961" s="5">
        <f t="shared" si="797"/>
        <v>2141.2264485377273</v>
      </c>
      <c r="I3961" s="5">
        <f t="shared" si="798"/>
        <v>720</v>
      </c>
      <c r="J3961" s="5">
        <f t="shared" si="799"/>
        <v>1421.2264485377273</v>
      </c>
      <c r="K3961" s="2">
        <f t="shared" si="800"/>
        <v>49674.070287113325</v>
      </c>
      <c r="L3961" s="2">
        <f t="shared" si="801"/>
        <v>108894</v>
      </c>
      <c r="M3961" s="2">
        <f t="shared" si="802"/>
        <v>23320</v>
      </c>
      <c r="N3961" s="6">
        <f t="shared" si="803"/>
        <v>1</v>
      </c>
      <c r="O3961" s="2">
        <f t="shared" si="804"/>
        <v>15899.929712886675</v>
      </c>
      <c r="P3961" s="2">
        <f t="shared" si="805"/>
        <v>15899.929712886675</v>
      </c>
    </row>
    <row r="3962" spans="1:16">
      <c r="A3962" s="6">
        <v>6</v>
      </c>
      <c r="B3962" s="6">
        <v>1</v>
      </c>
      <c r="C3962" s="6">
        <v>21</v>
      </c>
      <c r="D3962" s="6">
        <f t="shared" si="793"/>
        <v>28</v>
      </c>
      <c r="E3962" s="5">
        <f t="shared" si="794"/>
        <v>956.64294000000041</v>
      </c>
      <c r="F3962" s="5">
        <f t="shared" si="795"/>
        <v>30.749999999999996</v>
      </c>
      <c r="G3962" s="5">
        <f t="shared" si="796"/>
        <v>1226.6692487641703</v>
      </c>
      <c r="H3962" s="5">
        <f t="shared" si="797"/>
        <v>2214.062188764171</v>
      </c>
      <c r="I3962" s="5">
        <f t="shared" si="798"/>
        <v>720</v>
      </c>
      <c r="J3962" s="5">
        <f t="shared" si="799"/>
        <v>1494.062188764171</v>
      </c>
      <c r="K3962" s="2">
        <f t="shared" si="800"/>
        <v>50938.579666044636</v>
      </c>
      <c r="L3962" s="2">
        <f t="shared" si="801"/>
        <v>111594</v>
      </c>
      <c r="M3962" s="2">
        <f t="shared" si="802"/>
        <v>24200</v>
      </c>
      <c r="N3962" s="6">
        <f t="shared" si="803"/>
        <v>1</v>
      </c>
      <c r="O3962" s="2">
        <f t="shared" si="804"/>
        <v>16455.420333955364</v>
      </c>
      <c r="P3962" s="2">
        <f t="shared" si="805"/>
        <v>16455.420333955364</v>
      </c>
    </row>
    <row r="3963" spans="1:16">
      <c r="A3963" s="6">
        <v>6</v>
      </c>
      <c r="B3963" s="6">
        <v>1</v>
      </c>
      <c r="C3963" s="6">
        <v>22</v>
      </c>
      <c r="D3963" s="6">
        <f t="shared" si="793"/>
        <v>29</v>
      </c>
      <c r="E3963" s="5">
        <f t="shared" si="794"/>
        <v>956.64294000000041</v>
      </c>
      <c r="F3963" s="5">
        <f t="shared" si="795"/>
        <v>30.749999999999996</v>
      </c>
      <c r="G3963" s="5">
        <f t="shared" si="796"/>
        <v>1301.1455960105666</v>
      </c>
      <c r="H3963" s="5">
        <f t="shared" si="797"/>
        <v>2288.538536010567</v>
      </c>
      <c r="I3963" s="5">
        <f t="shared" si="798"/>
        <v>720</v>
      </c>
      <c r="J3963" s="5">
        <f t="shared" si="799"/>
        <v>1568.538536010567</v>
      </c>
      <c r="K3963" s="2">
        <f t="shared" si="800"/>
        <v>52231.571805739011</v>
      </c>
      <c r="L3963" s="2">
        <f t="shared" si="801"/>
        <v>114294</v>
      </c>
      <c r="M3963" s="2">
        <f t="shared" si="802"/>
        <v>25080</v>
      </c>
      <c r="N3963" s="6">
        <f t="shared" si="803"/>
        <v>1</v>
      </c>
      <c r="O3963" s="2">
        <f t="shared" si="804"/>
        <v>16982.428194260989</v>
      </c>
      <c r="P3963" s="2">
        <f t="shared" si="805"/>
        <v>16982.428194260989</v>
      </c>
    </row>
    <row r="3964" spans="1:16">
      <c r="A3964" s="6">
        <v>6</v>
      </c>
      <c r="B3964" s="6">
        <v>1</v>
      </c>
      <c r="C3964" s="6">
        <v>23</v>
      </c>
      <c r="D3964" s="6">
        <f t="shared" si="793"/>
        <v>30</v>
      </c>
      <c r="E3964" s="5">
        <f t="shared" si="794"/>
        <v>956.64294000000041</v>
      </c>
      <c r="F3964" s="5">
        <f t="shared" si="795"/>
        <v>30.749999999999996</v>
      </c>
      <c r="G3964" s="5">
        <f t="shared" si="796"/>
        <v>1377.292184868003</v>
      </c>
      <c r="H3964" s="5">
        <f t="shared" si="797"/>
        <v>2364.6851248680032</v>
      </c>
      <c r="I3964" s="5">
        <f t="shared" si="798"/>
        <v>720</v>
      </c>
      <c r="J3964" s="5">
        <f t="shared" si="799"/>
        <v>1644.6851248680032</v>
      </c>
      <c r="K3964" s="2">
        <f t="shared" si="800"/>
        <v>53553.56119562505</v>
      </c>
      <c r="L3964" s="2">
        <f t="shared" si="801"/>
        <v>116994</v>
      </c>
      <c r="M3964" s="2">
        <f t="shared" si="802"/>
        <v>25960</v>
      </c>
      <c r="N3964" s="6">
        <f t="shared" si="803"/>
        <v>1</v>
      </c>
      <c r="O3964" s="2">
        <f t="shared" si="804"/>
        <v>17480.43880437495</v>
      </c>
      <c r="P3964" s="2">
        <f t="shared" si="805"/>
        <v>17480.43880437495</v>
      </c>
    </row>
    <row r="3965" spans="1:16">
      <c r="A3965" s="6">
        <v>6</v>
      </c>
      <c r="B3965" s="6">
        <v>1</v>
      </c>
      <c r="C3965" s="6">
        <v>24</v>
      </c>
      <c r="D3965" s="6">
        <f t="shared" si="793"/>
        <v>31</v>
      </c>
      <c r="E3965" s="5">
        <f t="shared" si="794"/>
        <v>956.64294000000041</v>
      </c>
      <c r="F3965" s="5">
        <f t="shared" si="795"/>
        <v>30.749999999999996</v>
      </c>
      <c r="G3965" s="5">
        <f t="shared" si="796"/>
        <v>1455.1391344474989</v>
      </c>
      <c r="H3965" s="5">
        <f t="shared" si="797"/>
        <v>2442.5320744474993</v>
      </c>
      <c r="I3965" s="5">
        <f t="shared" si="798"/>
        <v>720</v>
      </c>
      <c r="J3965" s="5">
        <f t="shared" si="799"/>
        <v>1722.5320744474993</v>
      </c>
      <c r="K3965" s="2">
        <f t="shared" si="800"/>
        <v>54905.070736935755</v>
      </c>
      <c r="L3965" s="2">
        <f t="shared" si="801"/>
        <v>119694</v>
      </c>
      <c r="M3965" s="2">
        <f t="shared" si="802"/>
        <v>26840</v>
      </c>
      <c r="N3965" s="6">
        <f t="shared" si="803"/>
        <v>1</v>
      </c>
      <c r="O3965" s="2">
        <f t="shared" si="804"/>
        <v>17948.929263064245</v>
      </c>
      <c r="P3965" s="2">
        <f t="shared" si="805"/>
        <v>17948.929263064245</v>
      </c>
    </row>
    <row r="3966" spans="1:16">
      <c r="A3966" s="6">
        <v>6</v>
      </c>
      <c r="B3966" s="6">
        <v>1</v>
      </c>
      <c r="C3966" s="6">
        <v>25</v>
      </c>
      <c r="D3966" s="6">
        <f t="shared" si="793"/>
        <v>32</v>
      </c>
      <c r="E3966" s="5">
        <f t="shared" si="794"/>
        <v>956.64294000000041</v>
      </c>
      <c r="F3966" s="5">
        <f t="shared" si="795"/>
        <v>30.749999999999996</v>
      </c>
      <c r="G3966" s="5">
        <f t="shared" si="796"/>
        <v>1534.7170558625965</v>
      </c>
      <c r="H3966" s="5">
        <f t="shared" si="797"/>
        <v>2522.1099958625969</v>
      </c>
      <c r="I3966" s="5">
        <f t="shared" si="798"/>
        <v>720</v>
      </c>
      <c r="J3966" s="5">
        <f t="shared" si="799"/>
        <v>1802.1099958625969</v>
      </c>
      <c r="K3966" s="2">
        <f t="shared" si="800"/>
        <v>56286.631872614525</v>
      </c>
      <c r="L3966" s="2">
        <f t="shared" si="801"/>
        <v>122394</v>
      </c>
      <c r="M3966" s="2">
        <f t="shared" si="802"/>
        <v>27720</v>
      </c>
      <c r="N3966" s="6">
        <f t="shared" si="803"/>
        <v>1</v>
      </c>
      <c r="O3966" s="2">
        <f t="shared" si="804"/>
        <v>18387.368127385475</v>
      </c>
      <c r="P3966" s="2">
        <f t="shared" si="805"/>
        <v>18387.368127385475</v>
      </c>
    </row>
    <row r="3967" spans="1:16">
      <c r="A3967" s="6">
        <v>6</v>
      </c>
      <c r="B3967" s="6">
        <v>1</v>
      </c>
      <c r="C3967" s="6">
        <v>26</v>
      </c>
      <c r="D3967" s="6">
        <f t="shared" si="793"/>
        <v>33</v>
      </c>
      <c r="E3967" s="5">
        <f t="shared" si="794"/>
        <v>956.64294000000041</v>
      </c>
      <c r="F3967" s="5">
        <f t="shared" si="795"/>
        <v>30.749999999999996</v>
      </c>
      <c r="G3967" s="5">
        <f t="shared" si="796"/>
        <v>1616.0570598233144</v>
      </c>
      <c r="H3967" s="5">
        <f t="shared" si="797"/>
        <v>2603.449999823315</v>
      </c>
      <c r="I3967" s="5">
        <f t="shared" si="798"/>
        <v>720</v>
      </c>
      <c r="J3967" s="5">
        <f t="shared" si="799"/>
        <v>1883.449999823315</v>
      </c>
      <c r="K3967" s="2">
        <f t="shared" si="800"/>
        <v>57698.784719154777</v>
      </c>
      <c r="L3967" s="2">
        <f t="shared" si="801"/>
        <v>125094</v>
      </c>
      <c r="M3967" s="2">
        <f t="shared" si="802"/>
        <v>28600</v>
      </c>
      <c r="N3967" s="6">
        <f t="shared" si="803"/>
        <v>1</v>
      </c>
      <c r="O3967" s="2">
        <f t="shared" si="804"/>
        <v>18795.215280845223</v>
      </c>
      <c r="P3967" s="2">
        <f t="shared" si="805"/>
        <v>18795.215280845223</v>
      </c>
    </row>
    <row r="3968" spans="1:16">
      <c r="A3968" s="6">
        <v>6</v>
      </c>
      <c r="B3968" s="6">
        <v>1</v>
      </c>
      <c r="C3968" s="6">
        <v>27</v>
      </c>
      <c r="D3968" s="6">
        <f t="shared" si="793"/>
        <v>34</v>
      </c>
      <c r="E3968" s="5">
        <f t="shared" si="794"/>
        <v>956.64294000000041</v>
      </c>
      <c r="F3968" s="5">
        <f t="shared" si="795"/>
        <v>30.749999999999996</v>
      </c>
      <c r="G3968" s="5">
        <f t="shared" si="796"/>
        <v>1699.1907643430709</v>
      </c>
      <c r="H3968" s="5">
        <f t="shared" si="797"/>
        <v>2686.5837043430711</v>
      </c>
      <c r="I3968" s="5">
        <f t="shared" si="798"/>
        <v>720</v>
      </c>
      <c r="J3968" s="5">
        <f t="shared" si="799"/>
        <v>1966.5837043430711</v>
      </c>
      <c r="K3968" s="2">
        <f t="shared" si="800"/>
        <v>59142.078200400538</v>
      </c>
      <c r="L3968" s="2">
        <f t="shared" si="801"/>
        <v>127794</v>
      </c>
      <c r="M3968" s="2">
        <f t="shared" si="802"/>
        <v>29480</v>
      </c>
      <c r="N3968" s="6">
        <f t="shared" si="803"/>
        <v>1</v>
      </c>
      <c r="O3968" s="2">
        <f t="shared" si="804"/>
        <v>19171.921799599462</v>
      </c>
      <c r="P3968" s="2">
        <f t="shared" si="805"/>
        <v>19171.921799599462</v>
      </c>
    </row>
    <row r="3969" spans="1:16">
      <c r="A3969" s="6">
        <v>6</v>
      </c>
      <c r="B3969" s="6">
        <v>1</v>
      </c>
      <c r="C3969" s="6">
        <v>28</v>
      </c>
      <c r="D3969" s="6">
        <f t="shared" si="793"/>
        <v>35</v>
      </c>
      <c r="E3969" s="5">
        <f t="shared" si="794"/>
        <v>956.64294000000041</v>
      </c>
      <c r="F3969" s="5">
        <f t="shared" si="795"/>
        <v>30.749999999999996</v>
      </c>
      <c r="G3969" s="5">
        <f t="shared" si="796"/>
        <v>1784.1503025602246</v>
      </c>
      <c r="H3969" s="5">
        <f t="shared" si="797"/>
        <v>2771.5432425602248</v>
      </c>
      <c r="I3969" s="5">
        <f t="shared" si="798"/>
        <v>720</v>
      </c>
      <c r="J3969" s="5">
        <f t="shared" si="799"/>
        <v>2051.5432425602248</v>
      </c>
      <c r="K3969" s="2">
        <f t="shared" si="800"/>
        <v>60617.070183337237</v>
      </c>
      <c r="L3969" s="2">
        <f t="shared" si="801"/>
        <v>130494</v>
      </c>
      <c r="M3969" s="2">
        <f t="shared" si="802"/>
        <v>30360</v>
      </c>
      <c r="N3969" s="6">
        <f t="shared" si="803"/>
        <v>1</v>
      </c>
      <c r="O3969" s="2">
        <f t="shared" si="804"/>
        <v>19516.929816662763</v>
      </c>
      <c r="P3969" s="2">
        <f t="shared" si="805"/>
        <v>19516.929816662763</v>
      </c>
    </row>
    <row r="3970" spans="1:16">
      <c r="A3970" s="6">
        <v>6</v>
      </c>
      <c r="B3970" s="6">
        <v>1</v>
      </c>
      <c r="C3970" s="6">
        <v>29</v>
      </c>
      <c r="D3970" s="6">
        <f t="shared" si="793"/>
        <v>36</v>
      </c>
      <c r="E3970" s="5">
        <f t="shared" si="794"/>
        <v>956.64294000000041</v>
      </c>
      <c r="F3970" s="5">
        <f t="shared" si="795"/>
        <v>30.749999999999996</v>
      </c>
      <c r="G3970" s="5">
        <f t="shared" si="796"/>
        <v>1870.9683306758782</v>
      </c>
      <c r="H3970" s="5">
        <f t="shared" si="797"/>
        <v>2858.3612706758786</v>
      </c>
      <c r="I3970" s="5">
        <f t="shared" si="798"/>
        <v>720</v>
      </c>
      <c r="J3970" s="5">
        <f t="shared" si="799"/>
        <v>2138.3612706758786</v>
      </c>
      <c r="K3970" s="2">
        <f t="shared" si="800"/>
        <v>62124.327615900671</v>
      </c>
      <c r="L3970" s="2">
        <f t="shared" si="801"/>
        <v>133194</v>
      </c>
      <c r="M3970" s="2">
        <f t="shared" si="802"/>
        <v>31240</v>
      </c>
      <c r="N3970" s="6">
        <f t="shared" si="803"/>
        <v>1</v>
      </c>
      <c r="O3970" s="2">
        <f t="shared" si="804"/>
        <v>19829.672384099329</v>
      </c>
      <c r="P3970" s="2">
        <f t="shared" si="805"/>
        <v>19829.672384099329</v>
      </c>
    </row>
    <row r="3971" spans="1:16">
      <c r="A3971" s="6">
        <v>6</v>
      </c>
      <c r="B3971" s="6">
        <v>1</v>
      </c>
      <c r="C3971" s="6">
        <v>30</v>
      </c>
      <c r="D3971" s="6">
        <f t="shared" si="793"/>
        <v>37</v>
      </c>
      <c r="E3971" s="5">
        <f t="shared" si="794"/>
        <v>956.64294000000041</v>
      </c>
      <c r="F3971" s="5">
        <f t="shared" si="795"/>
        <v>30.749999999999996</v>
      </c>
      <c r="G3971" s="5">
        <f t="shared" si="796"/>
        <v>1959.6780360096488</v>
      </c>
      <c r="H3971" s="5">
        <f t="shared" si="797"/>
        <v>2947.0709760096493</v>
      </c>
      <c r="I3971" s="5">
        <f t="shared" si="798"/>
        <v>720</v>
      </c>
      <c r="J3971" s="5">
        <f t="shared" si="799"/>
        <v>2227.0709760096493</v>
      </c>
      <c r="K3971" s="2">
        <f t="shared" si="800"/>
        <v>63664.426666834188</v>
      </c>
      <c r="L3971" s="2">
        <f t="shared" si="801"/>
        <v>135894</v>
      </c>
      <c r="M3971" s="2">
        <f t="shared" si="802"/>
        <v>32120</v>
      </c>
      <c r="N3971" s="6">
        <f t="shared" si="803"/>
        <v>1</v>
      </c>
      <c r="O3971" s="2">
        <f t="shared" si="804"/>
        <v>20109.573333165812</v>
      </c>
      <c r="P3971" s="2">
        <f t="shared" si="805"/>
        <v>20109.573333165812</v>
      </c>
    </row>
    <row r="3972" spans="1:16">
      <c r="A3972" s="6">
        <v>6</v>
      </c>
      <c r="B3972" s="6">
        <v>2</v>
      </c>
      <c r="C3972" s="6">
        <v>0</v>
      </c>
      <c r="D3972" s="6">
        <f t="shared" ref="D3972:D4035" si="806">A3972+B3972+C3972</f>
        <v>8</v>
      </c>
      <c r="E3972" s="5">
        <f t="shared" ref="E3972:E4035" si="807">IF(A3972=0,0,A3972*LABOR_HRS_WK_TOM*SEASON_WEEKS*(1+DIM_PCT_TOM)^A3972)</f>
        <v>956.64294000000041</v>
      </c>
      <c r="F3972" s="5">
        <f t="shared" ref="F3972:F4035" si="808">IF(B3972=0,0,B3972*LABOR_HRS_WK_CAR*SEASON_WEEKS*(1+DIM_PCT_CAR)^B3972)</f>
        <v>63.037499999999994</v>
      </c>
      <c r="G3972" s="5">
        <f t="shared" ref="G3972:G4035" si="809">IF(C3972=0,0,C3972*LABOR_HRS_WK_MES*SEASON_WEEKS*(1+DIM_PCT_MES)^C3972)</f>
        <v>0</v>
      </c>
      <c r="H3972" s="5">
        <f t="shared" ref="H3972:H4035" si="810">E3972+F3972+G3972</f>
        <v>1019.6804400000004</v>
      </c>
      <c r="I3972" s="5">
        <f t="shared" ref="I3972:I4035" si="811">MIN(H3972,FARMER_HRS)</f>
        <v>720</v>
      </c>
      <c r="J3972" s="5">
        <f t="shared" ref="J3972:J4035" si="812">MAX(0,H3972-FARMER_HRS)</f>
        <v>299.68044000000043</v>
      </c>
      <c r="K3972" s="2">
        <f t="shared" ref="K3972:K4035" si="813">I3972*FARMER_RATE+J3972*TEMP_WORKER_RATE</f>
        <v>30202.785416666673</v>
      </c>
      <c r="L3972" s="2">
        <f t="shared" ref="L3972:L4035" si="814">A3972*PRICE_TOM+B3972*PRICE_CAR+C3972*PRICE_MES</f>
        <v>56988</v>
      </c>
      <c r="M3972" s="2">
        <f t="shared" ref="M3972:M4035" si="815">A3972*FERT_BED_TOM+B3972*FERT_BED_CAR+C3972*FERT_BED_MES</f>
        <v>6160</v>
      </c>
      <c r="N3972" s="6">
        <f t="shared" ref="N3972:N4035" si="816">IF(AND(D3972&lt;=TOTAL_BEDS,J3972&lt;=TEMP_WORKER_MAX*TEMP_WORKER_HRS),1,0)</f>
        <v>1</v>
      </c>
      <c r="O3972" s="2">
        <f t="shared" ref="O3972:O4035" si="817">L3972-M3972-K3972-FIXED_COSTS</f>
        <v>625.21458333332703</v>
      </c>
      <c r="P3972" s="2">
        <f t="shared" ref="P3972:P4035" si="818">IF(N3972=1,O3972,"")</f>
        <v>625.21458333332703</v>
      </c>
    </row>
    <row r="3973" spans="1:16">
      <c r="A3973" s="6">
        <v>6</v>
      </c>
      <c r="B3973" s="6">
        <v>2</v>
      </c>
      <c r="C3973" s="6">
        <v>1</v>
      </c>
      <c r="D3973" s="6">
        <f t="shared" si="806"/>
        <v>9</v>
      </c>
      <c r="E3973" s="5">
        <f t="shared" si="807"/>
        <v>956.64294000000041</v>
      </c>
      <c r="F3973" s="5">
        <f t="shared" si="808"/>
        <v>63.037499999999994</v>
      </c>
      <c r="G3973" s="5">
        <f t="shared" si="809"/>
        <v>45.5625</v>
      </c>
      <c r="H3973" s="5">
        <f t="shared" si="810"/>
        <v>1065.2429400000005</v>
      </c>
      <c r="I3973" s="5">
        <f t="shared" si="811"/>
        <v>720</v>
      </c>
      <c r="J3973" s="5">
        <f t="shared" si="812"/>
        <v>345.24294000000054</v>
      </c>
      <c r="K3973" s="2">
        <f t="shared" si="813"/>
        <v>30993.801041666677</v>
      </c>
      <c r="L3973" s="2">
        <f t="shared" si="814"/>
        <v>59688</v>
      </c>
      <c r="M3973" s="2">
        <f t="shared" si="815"/>
        <v>7040</v>
      </c>
      <c r="N3973" s="6">
        <f t="shared" si="816"/>
        <v>1</v>
      </c>
      <c r="O3973" s="2">
        <f t="shared" si="817"/>
        <v>1654.1989583333234</v>
      </c>
      <c r="P3973" s="2">
        <f t="shared" si="818"/>
        <v>1654.1989583333234</v>
      </c>
    </row>
    <row r="3974" spans="1:16">
      <c r="A3974" s="6">
        <v>6</v>
      </c>
      <c r="B3974" s="6">
        <v>2</v>
      </c>
      <c r="C3974" s="6">
        <v>2</v>
      </c>
      <c r="D3974" s="6">
        <f t="shared" si="806"/>
        <v>10</v>
      </c>
      <c r="E3974" s="5">
        <f t="shared" si="807"/>
        <v>956.64294000000041</v>
      </c>
      <c r="F3974" s="5">
        <f t="shared" si="808"/>
        <v>63.037499999999994</v>
      </c>
      <c r="G3974" s="5">
        <f t="shared" si="809"/>
        <v>92.264062499999994</v>
      </c>
      <c r="H3974" s="5">
        <f t="shared" si="810"/>
        <v>1111.9445025000005</v>
      </c>
      <c r="I3974" s="5">
        <f t="shared" si="811"/>
        <v>720</v>
      </c>
      <c r="J3974" s="5">
        <f t="shared" si="812"/>
        <v>391.94450250000045</v>
      </c>
      <c r="K3974" s="2">
        <f t="shared" si="813"/>
        <v>31804.592057291673</v>
      </c>
      <c r="L3974" s="2">
        <f t="shared" si="814"/>
        <v>62388</v>
      </c>
      <c r="M3974" s="2">
        <f t="shared" si="815"/>
        <v>7920</v>
      </c>
      <c r="N3974" s="6">
        <f t="shared" si="816"/>
        <v>1</v>
      </c>
      <c r="O3974" s="2">
        <f t="shared" si="817"/>
        <v>2663.407942708327</v>
      </c>
      <c r="P3974" s="2">
        <f t="shared" si="818"/>
        <v>2663.407942708327</v>
      </c>
    </row>
    <row r="3975" spans="1:16">
      <c r="A3975" s="6">
        <v>6</v>
      </c>
      <c r="B3975" s="6">
        <v>2</v>
      </c>
      <c r="C3975" s="6">
        <v>3</v>
      </c>
      <c r="D3975" s="6">
        <f t="shared" si="806"/>
        <v>11</v>
      </c>
      <c r="E3975" s="5">
        <f t="shared" si="807"/>
        <v>956.64294000000041</v>
      </c>
      <c r="F3975" s="5">
        <f t="shared" si="808"/>
        <v>63.037499999999994</v>
      </c>
      <c r="G3975" s="5">
        <f t="shared" si="809"/>
        <v>140.12604492187498</v>
      </c>
      <c r="H3975" s="5">
        <f t="shared" si="810"/>
        <v>1159.8064849218754</v>
      </c>
      <c r="I3975" s="5">
        <f t="shared" si="811"/>
        <v>720</v>
      </c>
      <c r="J3975" s="5">
        <f t="shared" si="812"/>
        <v>439.80648492187538</v>
      </c>
      <c r="K3975" s="2">
        <f t="shared" si="813"/>
        <v>32635.529252115892</v>
      </c>
      <c r="L3975" s="2">
        <f t="shared" si="814"/>
        <v>65088</v>
      </c>
      <c r="M3975" s="2">
        <f t="shared" si="815"/>
        <v>8800</v>
      </c>
      <c r="N3975" s="6">
        <f t="shared" si="816"/>
        <v>1</v>
      </c>
      <c r="O3975" s="2">
        <f t="shared" si="817"/>
        <v>3652.4707478841083</v>
      </c>
      <c r="P3975" s="2">
        <f t="shared" si="818"/>
        <v>3652.4707478841083</v>
      </c>
    </row>
    <row r="3976" spans="1:16">
      <c r="A3976" s="6">
        <v>6</v>
      </c>
      <c r="B3976" s="6">
        <v>2</v>
      </c>
      <c r="C3976" s="6">
        <v>4</v>
      </c>
      <c r="D3976" s="6">
        <f t="shared" si="806"/>
        <v>12</v>
      </c>
      <c r="E3976" s="5">
        <f t="shared" si="807"/>
        <v>956.64294000000041</v>
      </c>
      <c r="F3976" s="5">
        <f t="shared" si="808"/>
        <v>63.037499999999994</v>
      </c>
      <c r="G3976" s="5">
        <f t="shared" si="809"/>
        <v>189.17016064453125</v>
      </c>
      <c r="H3976" s="5">
        <f t="shared" si="810"/>
        <v>1208.8506006445316</v>
      </c>
      <c r="I3976" s="5">
        <f t="shared" si="811"/>
        <v>720</v>
      </c>
      <c r="J3976" s="5">
        <f t="shared" si="812"/>
        <v>488.8506006445316</v>
      </c>
      <c r="K3976" s="2">
        <f t="shared" si="813"/>
        <v>33486.989594523118</v>
      </c>
      <c r="L3976" s="2">
        <f t="shared" si="814"/>
        <v>67788</v>
      </c>
      <c r="M3976" s="2">
        <f t="shared" si="815"/>
        <v>9680</v>
      </c>
      <c r="N3976" s="6">
        <f t="shared" si="816"/>
        <v>1</v>
      </c>
      <c r="O3976" s="2">
        <f t="shared" si="817"/>
        <v>4621.0104054768817</v>
      </c>
      <c r="P3976" s="2">
        <f t="shared" si="818"/>
        <v>4621.0104054768817</v>
      </c>
    </row>
    <row r="3977" spans="1:16">
      <c r="A3977" s="6">
        <v>6</v>
      </c>
      <c r="B3977" s="6">
        <v>2</v>
      </c>
      <c r="C3977" s="6">
        <v>5</v>
      </c>
      <c r="D3977" s="6">
        <f t="shared" si="806"/>
        <v>13</v>
      </c>
      <c r="E3977" s="5">
        <f t="shared" si="807"/>
        <v>956.64294000000041</v>
      </c>
      <c r="F3977" s="5">
        <f t="shared" si="808"/>
        <v>63.037499999999994</v>
      </c>
      <c r="G3977" s="5">
        <f t="shared" si="809"/>
        <v>239.41848456573481</v>
      </c>
      <c r="H3977" s="5">
        <f t="shared" si="810"/>
        <v>1259.0989245657352</v>
      </c>
      <c r="I3977" s="5">
        <f t="shared" si="811"/>
        <v>720</v>
      </c>
      <c r="J3977" s="5">
        <f t="shared" si="812"/>
        <v>539.09892456573516</v>
      </c>
      <c r="K3977" s="2">
        <f t="shared" si="813"/>
        <v>34359.356329266237</v>
      </c>
      <c r="L3977" s="2">
        <f t="shared" si="814"/>
        <v>70488</v>
      </c>
      <c r="M3977" s="2">
        <f t="shared" si="815"/>
        <v>10560</v>
      </c>
      <c r="N3977" s="6">
        <f t="shared" si="816"/>
        <v>1</v>
      </c>
      <c r="O3977" s="2">
        <f t="shared" si="817"/>
        <v>5568.6436707337634</v>
      </c>
      <c r="P3977" s="2">
        <f t="shared" si="818"/>
        <v>5568.6436707337634</v>
      </c>
    </row>
    <row r="3978" spans="1:16">
      <c r="A3978" s="6">
        <v>6</v>
      </c>
      <c r="B3978" s="6">
        <v>2</v>
      </c>
      <c r="C3978" s="6">
        <v>6</v>
      </c>
      <c r="D3978" s="6">
        <f t="shared" si="806"/>
        <v>14</v>
      </c>
      <c r="E3978" s="5">
        <f t="shared" si="807"/>
        <v>956.64294000000041</v>
      </c>
      <c r="F3978" s="5">
        <f t="shared" si="808"/>
        <v>63.037499999999994</v>
      </c>
      <c r="G3978" s="5">
        <f t="shared" si="809"/>
        <v>290.89345874736784</v>
      </c>
      <c r="H3978" s="5">
        <f t="shared" si="810"/>
        <v>1310.5738987473683</v>
      </c>
      <c r="I3978" s="5">
        <f t="shared" si="811"/>
        <v>720</v>
      </c>
      <c r="J3978" s="5">
        <f t="shared" si="812"/>
        <v>590.57389874736828</v>
      </c>
      <c r="K3978" s="2">
        <f t="shared" si="813"/>
        <v>35253.019075475146</v>
      </c>
      <c r="L3978" s="2">
        <f t="shared" si="814"/>
        <v>73188</v>
      </c>
      <c r="M3978" s="2">
        <f t="shared" si="815"/>
        <v>11440</v>
      </c>
      <c r="N3978" s="6">
        <f t="shared" si="816"/>
        <v>1</v>
      </c>
      <c r="O3978" s="2">
        <f t="shared" si="817"/>
        <v>6494.9809245248543</v>
      </c>
      <c r="P3978" s="2">
        <f t="shared" si="818"/>
        <v>6494.9809245248543</v>
      </c>
    </row>
    <row r="3979" spans="1:16">
      <c r="A3979" s="6">
        <v>6</v>
      </c>
      <c r="B3979" s="6">
        <v>2</v>
      </c>
      <c r="C3979" s="6">
        <v>7</v>
      </c>
      <c r="D3979" s="6">
        <f t="shared" si="806"/>
        <v>15</v>
      </c>
      <c r="E3979" s="5">
        <f t="shared" si="807"/>
        <v>956.64294000000041</v>
      </c>
      <c r="F3979" s="5">
        <f t="shared" si="808"/>
        <v>63.037499999999994</v>
      </c>
      <c r="G3979" s="5">
        <f t="shared" si="809"/>
        <v>343.61789814532818</v>
      </c>
      <c r="H3979" s="5">
        <f t="shared" si="810"/>
        <v>1363.2983381453287</v>
      </c>
      <c r="I3979" s="5">
        <f t="shared" si="811"/>
        <v>720</v>
      </c>
      <c r="J3979" s="5">
        <f t="shared" si="812"/>
        <v>643.29833814532867</v>
      </c>
      <c r="K3979" s="2">
        <f t="shared" si="813"/>
        <v>36168.373926134176</v>
      </c>
      <c r="L3979" s="2">
        <f t="shared" si="814"/>
        <v>75888</v>
      </c>
      <c r="M3979" s="2">
        <f t="shared" si="815"/>
        <v>12320</v>
      </c>
      <c r="N3979" s="6">
        <f t="shared" si="816"/>
        <v>1</v>
      </c>
      <c r="O3979" s="2">
        <f t="shared" si="817"/>
        <v>7399.6260738658239</v>
      </c>
      <c r="P3979" s="2">
        <f t="shared" si="818"/>
        <v>7399.6260738658239</v>
      </c>
    </row>
    <row r="3980" spans="1:16">
      <c r="A3980" s="6">
        <v>6</v>
      </c>
      <c r="B3980" s="6">
        <v>2</v>
      </c>
      <c r="C3980" s="6">
        <v>8</v>
      </c>
      <c r="D3980" s="6">
        <f t="shared" si="806"/>
        <v>16</v>
      </c>
      <c r="E3980" s="5">
        <f t="shared" si="807"/>
        <v>956.64294000000041</v>
      </c>
      <c r="F3980" s="5">
        <f t="shared" si="808"/>
        <v>63.037499999999994</v>
      </c>
      <c r="G3980" s="5">
        <f t="shared" si="809"/>
        <v>397.61499642530839</v>
      </c>
      <c r="H3980" s="5">
        <f t="shared" si="810"/>
        <v>1417.2954364253087</v>
      </c>
      <c r="I3980" s="5">
        <f t="shared" si="811"/>
        <v>720</v>
      </c>
      <c r="J3980" s="5">
        <f t="shared" si="812"/>
        <v>697.29543642530871</v>
      </c>
      <c r="K3980" s="2">
        <f t="shared" si="813"/>
        <v>37105.823549050496</v>
      </c>
      <c r="L3980" s="2">
        <f t="shared" si="814"/>
        <v>78588</v>
      </c>
      <c r="M3980" s="2">
        <f t="shared" si="815"/>
        <v>13200</v>
      </c>
      <c r="N3980" s="6">
        <f t="shared" si="816"/>
        <v>1</v>
      </c>
      <c r="O3980" s="2">
        <f t="shared" si="817"/>
        <v>8282.1764509495042</v>
      </c>
      <c r="P3980" s="2">
        <f t="shared" si="818"/>
        <v>8282.1764509495042</v>
      </c>
    </row>
    <row r="3981" spans="1:16">
      <c r="A3981" s="6">
        <v>6</v>
      </c>
      <c r="B3981" s="6">
        <v>2</v>
      </c>
      <c r="C3981" s="6">
        <v>9</v>
      </c>
      <c r="D3981" s="6">
        <f t="shared" si="806"/>
        <v>17</v>
      </c>
      <c r="E3981" s="5">
        <f t="shared" si="807"/>
        <v>956.64294000000041</v>
      </c>
      <c r="F3981" s="5">
        <f t="shared" si="808"/>
        <v>63.037499999999994</v>
      </c>
      <c r="G3981" s="5">
        <f t="shared" si="809"/>
        <v>452.90833186570285</v>
      </c>
      <c r="H3981" s="5">
        <f t="shared" si="810"/>
        <v>1472.5887718657032</v>
      </c>
      <c r="I3981" s="5">
        <f t="shared" si="811"/>
        <v>720</v>
      </c>
      <c r="J3981" s="5">
        <f t="shared" si="812"/>
        <v>752.58877186570317</v>
      </c>
      <c r="K3981" s="2">
        <f t="shared" si="813"/>
        <v>38065.777289335121</v>
      </c>
      <c r="L3981" s="2">
        <f t="shared" si="814"/>
        <v>81288</v>
      </c>
      <c r="M3981" s="2">
        <f t="shared" si="815"/>
        <v>14080</v>
      </c>
      <c r="N3981" s="6">
        <f t="shared" si="816"/>
        <v>1</v>
      </c>
      <c r="O3981" s="2">
        <f t="shared" si="817"/>
        <v>9142.2227106648788</v>
      </c>
      <c r="P3981" s="2">
        <f t="shared" si="818"/>
        <v>9142.2227106648788</v>
      </c>
    </row>
    <row r="3982" spans="1:16">
      <c r="A3982" s="6">
        <v>6</v>
      </c>
      <c r="B3982" s="6">
        <v>2</v>
      </c>
      <c r="C3982" s="6">
        <v>10</v>
      </c>
      <c r="D3982" s="6">
        <f t="shared" si="806"/>
        <v>18</v>
      </c>
      <c r="E3982" s="5">
        <f t="shared" si="807"/>
        <v>956.64294000000041</v>
      </c>
      <c r="F3982" s="5">
        <f t="shared" si="808"/>
        <v>63.037499999999994</v>
      </c>
      <c r="G3982" s="5">
        <f t="shared" si="809"/>
        <v>509.52187334891573</v>
      </c>
      <c r="H3982" s="5">
        <f t="shared" si="810"/>
        <v>1529.2023133489161</v>
      </c>
      <c r="I3982" s="5">
        <f t="shared" si="811"/>
        <v>720</v>
      </c>
      <c r="J3982" s="5">
        <f t="shared" si="812"/>
        <v>809.20231334891605</v>
      </c>
      <c r="K3982" s="2">
        <f t="shared" si="813"/>
        <v>39048.651273418684</v>
      </c>
      <c r="L3982" s="2">
        <f t="shared" si="814"/>
        <v>83988</v>
      </c>
      <c r="M3982" s="2">
        <f t="shared" si="815"/>
        <v>14960</v>
      </c>
      <c r="N3982" s="6">
        <f t="shared" si="816"/>
        <v>1</v>
      </c>
      <c r="O3982" s="2">
        <f t="shared" si="817"/>
        <v>9979.3487265813164</v>
      </c>
      <c r="P3982" s="2">
        <f t="shared" si="818"/>
        <v>9979.3487265813164</v>
      </c>
    </row>
    <row r="3983" spans="1:16">
      <c r="A3983" s="6">
        <v>6</v>
      </c>
      <c r="B3983" s="6">
        <v>2</v>
      </c>
      <c r="C3983" s="6">
        <v>11</v>
      </c>
      <c r="D3983" s="6">
        <f t="shared" si="806"/>
        <v>19</v>
      </c>
      <c r="E3983" s="5">
        <f t="shared" si="807"/>
        <v>956.64294000000041</v>
      </c>
      <c r="F3983" s="5">
        <f t="shared" si="808"/>
        <v>63.037499999999994</v>
      </c>
      <c r="G3983" s="5">
        <f t="shared" si="809"/>
        <v>567.47998644235474</v>
      </c>
      <c r="H3983" s="5">
        <f t="shared" si="810"/>
        <v>1587.1604264423552</v>
      </c>
      <c r="I3983" s="5">
        <f t="shared" si="811"/>
        <v>720</v>
      </c>
      <c r="J3983" s="5">
        <f t="shared" si="812"/>
        <v>867.16042644235517</v>
      </c>
      <c r="K3983" s="2">
        <f t="shared" si="813"/>
        <v>40054.868514624221</v>
      </c>
      <c r="L3983" s="2">
        <f t="shared" si="814"/>
        <v>86688</v>
      </c>
      <c r="M3983" s="2">
        <f t="shared" si="815"/>
        <v>15840</v>
      </c>
      <c r="N3983" s="6">
        <f t="shared" si="816"/>
        <v>1</v>
      </c>
      <c r="O3983" s="2">
        <f t="shared" si="817"/>
        <v>10793.131485375779</v>
      </c>
      <c r="P3983" s="2">
        <f t="shared" si="818"/>
        <v>10793.131485375779</v>
      </c>
    </row>
    <row r="3984" spans="1:16">
      <c r="A3984" s="6">
        <v>6</v>
      </c>
      <c r="B3984" s="6">
        <v>2</v>
      </c>
      <c r="C3984" s="6">
        <v>12</v>
      </c>
      <c r="D3984" s="6">
        <f t="shared" si="806"/>
        <v>20</v>
      </c>
      <c r="E3984" s="5">
        <f t="shared" si="807"/>
        <v>956.64294000000041</v>
      </c>
      <c r="F3984" s="5">
        <f t="shared" si="808"/>
        <v>63.037499999999994</v>
      </c>
      <c r="G3984" s="5">
        <f t="shared" si="809"/>
        <v>626.80743957041921</v>
      </c>
      <c r="H3984" s="5">
        <f t="shared" si="810"/>
        <v>1646.4878795704196</v>
      </c>
      <c r="I3984" s="5">
        <f t="shared" si="811"/>
        <v>720</v>
      </c>
      <c r="J3984" s="5">
        <f t="shared" si="812"/>
        <v>926.48787957041964</v>
      </c>
      <c r="K3984" s="2">
        <f t="shared" si="813"/>
        <v>41084.859020319782</v>
      </c>
      <c r="L3984" s="2">
        <f t="shared" si="814"/>
        <v>89388</v>
      </c>
      <c r="M3984" s="2">
        <f t="shared" si="815"/>
        <v>16720</v>
      </c>
      <c r="N3984" s="6">
        <f t="shared" si="816"/>
        <v>1</v>
      </c>
      <c r="O3984" s="2">
        <f t="shared" si="817"/>
        <v>11583.140979680218</v>
      </c>
      <c r="P3984" s="2">
        <f t="shared" si="818"/>
        <v>11583.140979680218</v>
      </c>
    </row>
    <row r="3985" spans="1:16">
      <c r="A3985" s="6">
        <v>6</v>
      </c>
      <c r="B3985" s="6">
        <v>2</v>
      </c>
      <c r="C3985" s="6">
        <v>13</v>
      </c>
      <c r="D3985" s="6">
        <f t="shared" si="806"/>
        <v>21</v>
      </c>
      <c r="E3985" s="5">
        <f t="shared" si="807"/>
        <v>956.64294000000041</v>
      </c>
      <c r="F3985" s="5">
        <f t="shared" si="808"/>
        <v>63.037499999999994</v>
      </c>
      <c r="G3985" s="5">
        <f t="shared" si="809"/>
        <v>687.52941027880343</v>
      </c>
      <c r="H3985" s="5">
        <f t="shared" si="810"/>
        <v>1707.209850278804</v>
      </c>
      <c r="I3985" s="5">
        <f t="shared" si="811"/>
        <v>720</v>
      </c>
      <c r="J3985" s="5">
        <f t="shared" si="812"/>
        <v>987.20985027880397</v>
      </c>
      <c r="K3985" s="2">
        <f t="shared" si="813"/>
        <v>42139.059900673681</v>
      </c>
      <c r="L3985" s="2">
        <f t="shared" si="814"/>
        <v>92088</v>
      </c>
      <c r="M3985" s="2">
        <f t="shared" si="815"/>
        <v>17600</v>
      </c>
      <c r="N3985" s="6">
        <f t="shared" si="816"/>
        <v>1</v>
      </c>
      <c r="O3985" s="2">
        <f t="shared" si="817"/>
        <v>12348.940099326319</v>
      </c>
      <c r="P3985" s="2">
        <f t="shared" si="818"/>
        <v>12348.940099326319</v>
      </c>
    </row>
    <row r="3986" spans="1:16">
      <c r="A3986" s="6">
        <v>6</v>
      </c>
      <c r="B3986" s="6">
        <v>2</v>
      </c>
      <c r="C3986" s="6">
        <v>14</v>
      </c>
      <c r="D3986" s="6">
        <f t="shared" si="806"/>
        <v>22</v>
      </c>
      <c r="E3986" s="5">
        <f t="shared" si="807"/>
        <v>956.64294000000041</v>
      </c>
      <c r="F3986" s="5">
        <f t="shared" si="808"/>
        <v>63.037499999999994</v>
      </c>
      <c r="G3986" s="5">
        <f t="shared" si="809"/>
        <v>749.67149159246469</v>
      </c>
      <c r="H3986" s="5">
        <f t="shared" si="810"/>
        <v>1769.351931592465</v>
      </c>
      <c r="I3986" s="5">
        <f t="shared" si="811"/>
        <v>720</v>
      </c>
      <c r="J3986" s="5">
        <f t="shared" si="812"/>
        <v>1049.351931592465</v>
      </c>
      <c r="K3986" s="2">
        <f t="shared" si="813"/>
        <v>43217.915479035852</v>
      </c>
      <c r="L3986" s="2">
        <f t="shared" si="814"/>
        <v>94788</v>
      </c>
      <c r="M3986" s="2">
        <f t="shared" si="815"/>
        <v>18480</v>
      </c>
      <c r="N3986" s="6">
        <f t="shared" si="816"/>
        <v>1</v>
      </c>
      <c r="O3986" s="2">
        <f t="shared" si="817"/>
        <v>13090.084520964148</v>
      </c>
      <c r="P3986" s="2">
        <f t="shared" si="818"/>
        <v>13090.084520964148</v>
      </c>
    </row>
    <row r="3987" spans="1:16">
      <c r="A3987" s="6">
        <v>6</v>
      </c>
      <c r="B3987" s="6">
        <v>2</v>
      </c>
      <c r="C3987" s="6">
        <v>15</v>
      </c>
      <c r="D3987" s="6">
        <f t="shared" si="806"/>
        <v>23</v>
      </c>
      <c r="E3987" s="5">
        <f t="shared" si="807"/>
        <v>956.64294000000041</v>
      </c>
      <c r="F3987" s="5">
        <f t="shared" si="808"/>
        <v>63.037499999999994</v>
      </c>
      <c r="G3987" s="5">
        <f t="shared" si="809"/>
        <v>813.25969846861108</v>
      </c>
      <c r="H3987" s="5">
        <f t="shared" si="810"/>
        <v>1832.9401384686116</v>
      </c>
      <c r="I3987" s="5">
        <f t="shared" si="811"/>
        <v>720</v>
      </c>
      <c r="J3987" s="5">
        <f t="shared" si="812"/>
        <v>1112.9401384686116</v>
      </c>
      <c r="K3987" s="2">
        <f t="shared" si="813"/>
        <v>44321.877403968952</v>
      </c>
      <c r="L3987" s="2">
        <f t="shared" si="814"/>
        <v>97488</v>
      </c>
      <c r="M3987" s="2">
        <f t="shared" si="815"/>
        <v>19360</v>
      </c>
      <c r="N3987" s="6">
        <f t="shared" si="816"/>
        <v>1</v>
      </c>
      <c r="O3987" s="2">
        <f t="shared" si="817"/>
        <v>13806.122596031048</v>
      </c>
      <c r="P3987" s="2">
        <f t="shared" si="818"/>
        <v>13806.122596031048</v>
      </c>
    </row>
    <row r="3988" spans="1:16">
      <c r="A3988" s="6">
        <v>6</v>
      </c>
      <c r="B3988" s="6">
        <v>2</v>
      </c>
      <c r="C3988" s="6">
        <v>16</v>
      </c>
      <c r="D3988" s="6">
        <f t="shared" si="806"/>
        <v>24</v>
      </c>
      <c r="E3988" s="5">
        <f t="shared" si="807"/>
        <v>956.64294000000041</v>
      </c>
      <c r="F3988" s="5">
        <f t="shared" si="808"/>
        <v>63.037499999999994</v>
      </c>
      <c r="G3988" s="5">
        <f t="shared" si="809"/>
        <v>878.32047434610013</v>
      </c>
      <c r="H3988" s="5">
        <f t="shared" si="810"/>
        <v>1898.0009143461007</v>
      </c>
      <c r="I3988" s="5">
        <f t="shared" si="811"/>
        <v>720</v>
      </c>
      <c r="J3988" s="5">
        <f t="shared" si="812"/>
        <v>1178.0009143461007</v>
      </c>
      <c r="K3988" s="2">
        <f t="shared" si="813"/>
        <v>45451.404762953141</v>
      </c>
      <c r="L3988" s="2">
        <f t="shared" si="814"/>
        <v>100188</v>
      </c>
      <c r="M3988" s="2">
        <f t="shared" si="815"/>
        <v>20240</v>
      </c>
      <c r="N3988" s="6">
        <f t="shared" si="816"/>
        <v>1</v>
      </c>
      <c r="O3988" s="2">
        <f t="shared" si="817"/>
        <v>14496.595237046859</v>
      </c>
      <c r="P3988" s="2">
        <f t="shared" si="818"/>
        <v>14496.595237046859</v>
      </c>
    </row>
    <row r="3989" spans="1:16">
      <c r="A3989" s="6">
        <v>6</v>
      </c>
      <c r="B3989" s="6">
        <v>2</v>
      </c>
      <c r="C3989" s="6">
        <v>17</v>
      </c>
      <c r="D3989" s="6">
        <f t="shared" si="806"/>
        <v>25</v>
      </c>
      <c r="E3989" s="5">
        <f t="shared" si="807"/>
        <v>956.64294000000041</v>
      </c>
      <c r="F3989" s="5">
        <f t="shared" si="808"/>
        <v>63.037499999999994</v>
      </c>
      <c r="G3989" s="5">
        <f t="shared" si="809"/>
        <v>944.88069779264049</v>
      </c>
      <c r="H3989" s="5">
        <f t="shared" si="810"/>
        <v>1964.5611377926409</v>
      </c>
      <c r="I3989" s="5">
        <f t="shared" si="811"/>
        <v>720</v>
      </c>
      <c r="J3989" s="5">
        <f t="shared" si="812"/>
        <v>1244.5611377926409</v>
      </c>
      <c r="K3989" s="2">
        <f t="shared" si="813"/>
        <v>46606.964197788904</v>
      </c>
      <c r="L3989" s="2">
        <f t="shared" si="814"/>
        <v>102888</v>
      </c>
      <c r="M3989" s="2">
        <f t="shared" si="815"/>
        <v>21120</v>
      </c>
      <c r="N3989" s="6">
        <f t="shared" si="816"/>
        <v>1</v>
      </c>
      <c r="O3989" s="2">
        <f t="shared" si="817"/>
        <v>15161.035802211096</v>
      </c>
      <c r="P3989" s="2">
        <f t="shared" si="818"/>
        <v>15161.035802211096</v>
      </c>
    </row>
    <row r="3990" spans="1:16">
      <c r="A3990" s="6">
        <v>6</v>
      </c>
      <c r="B3990" s="6">
        <v>2</v>
      </c>
      <c r="C3990" s="6">
        <v>18</v>
      </c>
      <c r="D3990" s="6">
        <f t="shared" si="806"/>
        <v>26</v>
      </c>
      <c r="E3990" s="5">
        <f t="shared" si="807"/>
        <v>956.64294000000041</v>
      </c>
      <c r="F3990" s="5">
        <f t="shared" si="808"/>
        <v>63.037499999999994</v>
      </c>
      <c r="G3990" s="5">
        <f t="shared" si="809"/>
        <v>1012.9676892512279</v>
      </c>
      <c r="H3990" s="5">
        <f t="shared" si="810"/>
        <v>2032.6481292512283</v>
      </c>
      <c r="I3990" s="5">
        <f t="shared" si="811"/>
        <v>720</v>
      </c>
      <c r="J3990" s="5">
        <f t="shared" si="812"/>
        <v>1312.6481292512283</v>
      </c>
      <c r="K3990" s="2">
        <f t="shared" si="813"/>
        <v>47789.030021722712</v>
      </c>
      <c r="L3990" s="2">
        <f t="shared" si="814"/>
        <v>105588</v>
      </c>
      <c r="M3990" s="2">
        <f t="shared" si="815"/>
        <v>22000</v>
      </c>
      <c r="N3990" s="6">
        <f t="shared" si="816"/>
        <v>1</v>
      </c>
      <c r="O3990" s="2">
        <f t="shared" si="817"/>
        <v>15798.969978277288</v>
      </c>
      <c r="P3990" s="2">
        <f t="shared" si="818"/>
        <v>15798.969978277288</v>
      </c>
    </row>
    <row r="3991" spans="1:16">
      <c r="A3991" s="6">
        <v>6</v>
      </c>
      <c r="B3991" s="6">
        <v>2</v>
      </c>
      <c r="C3991" s="6">
        <v>19</v>
      </c>
      <c r="D3991" s="6">
        <f t="shared" si="806"/>
        <v>27</v>
      </c>
      <c r="E3991" s="5">
        <f t="shared" si="807"/>
        <v>956.64294000000041</v>
      </c>
      <c r="F3991" s="5">
        <f t="shared" si="808"/>
        <v>63.037499999999994</v>
      </c>
      <c r="G3991" s="5">
        <f t="shared" si="809"/>
        <v>1082.6092178872495</v>
      </c>
      <c r="H3991" s="5">
        <f t="shared" si="810"/>
        <v>2102.2896578872501</v>
      </c>
      <c r="I3991" s="5">
        <f t="shared" si="811"/>
        <v>720</v>
      </c>
      <c r="J3991" s="5">
        <f t="shared" si="812"/>
        <v>1382.2896578872501</v>
      </c>
      <c r="K3991" s="2">
        <f t="shared" si="813"/>
        <v>48998.084338320317</v>
      </c>
      <c r="L3991" s="2">
        <f t="shared" si="814"/>
        <v>108288</v>
      </c>
      <c r="M3991" s="2">
        <f t="shared" si="815"/>
        <v>22880</v>
      </c>
      <c r="N3991" s="6">
        <f t="shared" si="816"/>
        <v>1</v>
      </c>
      <c r="O3991" s="2">
        <f t="shared" si="817"/>
        <v>16409.915661679683</v>
      </c>
      <c r="P3991" s="2">
        <f t="shared" si="818"/>
        <v>16409.915661679683</v>
      </c>
    </row>
    <row r="3992" spans="1:16">
      <c r="A3992" s="6">
        <v>6</v>
      </c>
      <c r="B3992" s="6">
        <v>2</v>
      </c>
      <c r="C3992" s="6">
        <v>20</v>
      </c>
      <c r="D3992" s="6">
        <f t="shared" si="806"/>
        <v>28</v>
      </c>
      <c r="E3992" s="5">
        <f t="shared" si="807"/>
        <v>956.64294000000041</v>
      </c>
      <c r="F3992" s="5">
        <f t="shared" si="808"/>
        <v>63.037499999999994</v>
      </c>
      <c r="G3992" s="5">
        <f t="shared" si="809"/>
        <v>1153.8335085377266</v>
      </c>
      <c r="H3992" s="5">
        <f t="shared" si="810"/>
        <v>2173.5139485377272</v>
      </c>
      <c r="I3992" s="5">
        <f t="shared" si="811"/>
        <v>720</v>
      </c>
      <c r="J3992" s="5">
        <f t="shared" si="812"/>
        <v>1453.5139485377272</v>
      </c>
      <c r="K3992" s="2">
        <f t="shared" si="813"/>
        <v>50234.617162113318</v>
      </c>
      <c r="L3992" s="2">
        <f t="shared" si="814"/>
        <v>110988</v>
      </c>
      <c r="M3992" s="2">
        <f t="shared" si="815"/>
        <v>23760</v>
      </c>
      <c r="N3992" s="6">
        <f t="shared" si="816"/>
        <v>1</v>
      </c>
      <c r="O3992" s="2">
        <f t="shared" si="817"/>
        <v>16993.382837886682</v>
      </c>
      <c r="P3992" s="2">
        <f t="shared" si="818"/>
        <v>16993.382837886682</v>
      </c>
    </row>
    <row r="3993" spans="1:16">
      <c r="A3993" s="6">
        <v>6</v>
      </c>
      <c r="B3993" s="6">
        <v>2</v>
      </c>
      <c r="C3993" s="6">
        <v>21</v>
      </c>
      <c r="D3993" s="6">
        <f t="shared" si="806"/>
        <v>29</v>
      </c>
      <c r="E3993" s="5">
        <f t="shared" si="807"/>
        <v>956.64294000000041</v>
      </c>
      <c r="F3993" s="5">
        <f t="shared" si="808"/>
        <v>63.037499999999994</v>
      </c>
      <c r="G3993" s="5">
        <f t="shared" si="809"/>
        <v>1226.6692487641703</v>
      </c>
      <c r="H3993" s="5">
        <f t="shared" si="810"/>
        <v>2246.3496887641709</v>
      </c>
      <c r="I3993" s="5">
        <f t="shared" si="811"/>
        <v>720</v>
      </c>
      <c r="J3993" s="5">
        <f t="shared" si="812"/>
        <v>1526.3496887641709</v>
      </c>
      <c r="K3993" s="2">
        <f t="shared" si="813"/>
        <v>51499.126541044636</v>
      </c>
      <c r="L3993" s="2">
        <f t="shared" si="814"/>
        <v>113688</v>
      </c>
      <c r="M3993" s="2">
        <f t="shared" si="815"/>
        <v>24640</v>
      </c>
      <c r="N3993" s="6">
        <f t="shared" si="816"/>
        <v>1</v>
      </c>
      <c r="O3993" s="2">
        <f t="shared" si="817"/>
        <v>17548.873458955364</v>
      </c>
      <c r="P3993" s="2">
        <f t="shared" si="818"/>
        <v>17548.873458955364</v>
      </c>
    </row>
    <row r="3994" spans="1:16">
      <c r="A3994" s="6">
        <v>6</v>
      </c>
      <c r="B3994" s="6">
        <v>2</v>
      </c>
      <c r="C3994" s="6">
        <v>22</v>
      </c>
      <c r="D3994" s="6">
        <f t="shared" si="806"/>
        <v>30</v>
      </c>
      <c r="E3994" s="5">
        <f t="shared" si="807"/>
        <v>956.64294000000041</v>
      </c>
      <c r="F3994" s="5">
        <f t="shared" si="808"/>
        <v>63.037499999999994</v>
      </c>
      <c r="G3994" s="5">
        <f t="shared" si="809"/>
        <v>1301.1455960105666</v>
      </c>
      <c r="H3994" s="5">
        <f t="shared" si="810"/>
        <v>2320.8260360105669</v>
      </c>
      <c r="I3994" s="5">
        <f t="shared" si="811"/>
        <v>720</v>
      </c>
      <c r="J3994" s="5">
        <f t="shared" si="812"/>
        <v>1600.8260360105669</v>
      </c>
      <c r="K3994" s="2">
        <f t="shared" si="813"/>
        <v>52792.118680739004</v>
      </c>
      <c r="L3994" s="2">
        <f t="shared" si="814"/>
        <v>116388</v>
      </c>
      <c r="M3994" s="2">
        <f t="shared" si="815"/>
        <v>25520</v>
      </c>
      <c r="N3994" s="6">
        <f t="shared" si="816"/>
        <v>1</v>
      </c>
      <c r="O3994" s="2">
        <f t="shared" si="817"/>
        <v>18075.881319260996</v>
      </c>
      <c r="P3994" s="2">
        <f t="shared" si="818"/>
        <v>18075.881319260996</v>
      </c>
    </row>
    <row r="3995" spans="1:16">
      <c r="A3995" s="6">
        <v>6</v>
      </c>
      <c r="B3995" s="6">
        <v>2</v>
      </c>
      <c r="C3995" s="6">
        <v>23</v>
      </c>
      <c r="D3995" s="6">
        <f t="shared" si="806"/>
        <v>31</v>
      </c>
      <c r="E3995" s="5">
        <f t="shared" si="807"/>
        <v>956.64294000000041</v>
      </c>
      <c r="F3995" s="5">
        <f t="shared" si="808"/>
        <v>63.037499999999994</v>
      </c>
      <c r="G3995" s="5">
        <f t="shared" si="809"/>
        <v>1377.292184868003</v>
      </c>
      <c r="H3995" s="5">
        <f t="shared" si="810"/>
        <v>2396.9726248680035</v>
      </c>
      <c r="I3995" s="5">
        <f t="shared" si="811"/>
        <v>720</v>
      </c>
      <c r="J3995" s="5">
        <f t="shared" si="812"/>
        <v>1676.9726248680035</v>
      </c>
      <c r="K3995" s="2">
        <f t="shared" si="813"/>
        <v>54114.108070625065</v>
      </c>
      <c r="L3995" s="2">
        <f t="shared" si="814"/>
        <v>119088</v>
      </c>
      <c r="M3995" s="2">
        <f t="shared" si="815"/>
        <v>26400</v>
      </c>
      <c r="N3995" s="6">
        <f t="shared" si="816"/>
        <v>1</v>
      </c>
      <c r="O3995" s="2">
        <f t="shared" si="817"/>
        <v>18573.891929374935</v>
      </c>
      <c r="P3995" s="2">
        <f t="shared" si="818"/>
        <v>18573.891929374935</v>
      </c>
    </row>
    <row r="3996" spans="1:16">
      <c r="A3996" s="6">
        <v>6</v>
      </c>
      <c r="B3996" s="6">
        <v>2</v>
      </c>
      <c r="C3996" s="6">
        <v>24</v>
      </c>
      <c r="D3996" s="6">
        <f t="shared" si="806"/>
        <v>32</v>
      </c>
      <c r="E3996" s="5">
        <f t="shared" si="807"/>
        <v>956.64294000000041</v>
      </c>
      <c r="F3996" s="5">
        <f t="shared" si="808"/>
        <v>63.037499999999994</v>
      </c>
      <c r="G3996" s="5">
        <f t="shared" si="809"/>
        <v>1455.1391344474989</v>
      </c>
      <c r="H3996" s="5">
        <f t="shared" si="810"/>
        <v>2474.8195744474992</v>
      </c>
      <c r="I3996" s="5">
        <f t="shared" si="811"/>
        <v>720</v>
      </c>
      <c r="J3996" s="5">
        <f t="shared" si="812"/>
        <v>1754.8195744474992</v>
      </c>
      <c r="K3996" s="2">
        <f t="shared" si="813"/>
        <v>55465.617611935755</v>
      </c>
      <c r="L3996" s="2">
        <f t="shared" si="814"/>
        <v>121788</v>
      </c>
      <c r="M3996" s="2">
        <f t="shared" si="815"/>
        <v>27280</v>
      </c>
      <c r="N3996" s="6">
        <f t="shared" si="816"/>
        <v>1</v>
      </c>
      <c r="O3996" s="2">
        <f t="shared" si="817"/>
        <v>19042.382388064245</v>
      </c>
      <c r="P3996" s="2">
        <f t="shared" si="818"/>
        <v>19042.382388064245</v>
      </c>
    </row>
    <row r="3997" spans="1:16">
      <c r="A3997" s="6">
        <v>6</v>
      </c>
      <c r="B3997" s="6">
        <v>2</v>
      </c>
      <c r="C3997" s="6">
        <v>25</v>
      </c>
      <c r="D3997" s="6">
        <f t="shared" si="806"/>
        <v>33</v>
      </c>
      <c r="E3997" s="5">
        <f t="shared" si="807"/>
        <v>956.64294000000041</v>
      </c>
      <c r="F3997" s="5">
        <f t="shared" si="808"/>
        <v>63.037499999999994</v>
      </c>
      <c r="G3997" s="5">
        <f t="shared" si="809"/>
        <v>1534.7170558625965</v>
      </c>
      <c r="H3997" s="5">
        <f t="shared" si="810"/>
        <v>2554.3974958625968</v>
      </c>
      <c r="I3997" s="5">
        <f t="shared" si="811"/>
        <v>720</v>
      </c>
      <c r="J3997" s="5">
        <f t="shared" si="812"/>
        <v>1834.3974958625968</v>
      </c>
      <c r="K3997" s="2">
        <f t="shared" si="813"/>
        <v>56847.178747614525</v>
      </c>
      <c r="L3997" s="2">
        <f t="shared" si="814"/>
        <v>124488</v>
      </c>
      <c r="M3997" s="2">
        <f t="shared" si="815"/>
        <v>28160</v>
      </c>
      <c r="N3997" s="6">
        <f t="shared" si="816"/>
        <v>1</v>
      </c>
      <c r="O3997" s="2">
        <f t="shared" si="817"/>
        <v>19480.821252385475</v>
      </c>
      <c r="P3997" s="2">
        <f t="shared" si="818"/>
        <v>19480.821252385475</v>
      </c>
    </row>
    <row r="3998" spans="1:16">
      <c r="A3998" s="6">
        <v>6</v>
      </c>
      <c r="B3998" s="6">
        <v>2</v>
      </c>
      <c r="C3998" s="6">
        <v>26</v>
      </c>
      <c r="D3998" s="6">
        <f t="shared" si="806"/>
        <v>34</v>
      </c>
      <c r="E3998" s="5">
        <f t="shared" si="807"/>
        <v>956.64294000000041</v>
      </c>
      <c r="F3998" s="5">
        <f t="shared" si="808"/>
        <v>63.037499999999994</v>
      </c>
      <c r="G3998" s="5">
        <f t="shared" si="809"/>
        <v>1616.0570598233144</v>
      </c>
      <c r="H3998" s="5">
        <f t="shared" si="810"/>
        <v>2635.7374998233149</v>
      </c>
      <c r="I3998" s="5">
        <f t="shared" si="811"/>
        <v>720</v>
      </c>
      <c r="J3998" s="5">
        <f t="shared" si="812"/>
        <v>1915.7374998233149</v>
      </c>
      <c r="K3998" s="2">
        <f t="shared" si="813"/>
        <v>58259.33159415477</v>
      </c>
      <c r="L3998" s="2">
        <f t="shared" si="814"/>
        <v>127188</v>
      </c>
      <c r="M3998" s="2">
        <f t="shared" si="815"/>
        <v>29040</v>
      </c>
      <c r="N3998" s="6">
        <f t="shared" si="816"/>
        <v>1</v>
      </c>
      <c r="O3998" s="2">
        <f t="shared" si="817"/>
        <v>19888.66840584523</v>
      </c>
      <c r="P3998" s="2">
        <f t="shared" si="818"/>
        <v>19888.66840584523</v>
      </c>
    </row>
    <row r="3999" spans="1:16">
      <c r="A3999" s="6">
        <v>6</v>
      </c>
      <c r="B3999" s="6">
        <v>2</v>
      </c>
      <c r="C3999" s="6">
        <v>27</v>
      </c>
      <c r="D3999" s="6">
        <f t="shared" si="806"/>
        <v>35</v>
      </c>
      <c r="E3999" s="5">
        <f t="shared" si="807"/>
        <v>956.64294000000041</v>
      </c>
      <c r="F3999" s="5">
        <f t="shared" si="808"/>
        <v>63.037499999999994</v>
      </c>
      <c r="G3999" s="5">
        <f t="shared" si="809"/>
        <v>1699.1907643430709</v>
      </c>
      <c r="H3999" s="5">
        <f t="shared" si="810"/>
        <v>2718.8712043430714</v>
      </c>
      <c r="I3999" s="5">
        <f t="shared" si="811"/>
        <v>720</v>
      </c>
      <c r="J3999" s="5">
        <f t="shared" si="812"/>
        <v>1998.8712043430714</v>
      </c>
      <c r="K3999" s="2">
        <f t="shared" si="813"/>
        <v>59702.625075400545</v>
      </c>
      <c r="L3999" s="2">
        <f t="shared" si="814"/>
        <v>129888</v>
      </c>
      <c r="M3999" s="2">
        <f t="shared" si="815"/>
        <v>29920</v>
      </c>
      <c r="N3999" s="6">
        <f t="shared" si="816"/>
        <v>1</v>
      </c>
      <c r="O3999" s="2">
        <f t="shared" si="817"/>
        <v>20265.374924599455</v>
      </c>
      <c r="P3999" s="2">
        <f t="shared" si="818"/>
        <v>20265.374924599455</v>
      </c>
    </row>
    <row r="4000" spans="1:16">
      <c r="A4000" s="6">
        <v>6</v>
      </c>
      <c r="B4000" s="6">
        <v>2</v>
      </c>
      <c r="C4000" s="6">
        <v>28</v>
      </c>
      <c r="D4000" s="6">
        <f t="shared" si="806"/>
        <v>36</v>
      </c>
      <c r="E4000" s="5">
        <f t="shared" si="807"/>
        <v>956.64294000000041</v>
      </c>
      <c r="F4000" s="5">
        <f t="shared" si="808"/>
        <v>63.037499999999994</v>
      </c>
      <c r="G4000" s="5">
        <f t="shared" si="809"/>
        <v>1784.1503025602246</v>
      </c>
      <c r="H4000" s="5">
        <f t="shared" si="810"/>
        <v>2803.8307425602252</v>
      </c>
      <c r="I4000" s="5">
        <f t="shared" si="811"/>
        <v>720</v>
      </c>
      <c r="J4000" s="5">
        <f t="shared" si="812"/>
        <v>2083.8307425602252</v>
      </c>
      <c r="K4000" s="2">
        <f t="shared" si="813"/>
        <v>61177.617058337244</v>
      </c>
      <c r="L4000" s="2">
        <f t="shared" si="814"/>
        <v>132588</v>
      </c>
      <c r="M4000" s="2">
        <f t="shared" si="815"/>
        <v>30800</v>
      </c>
      <c r="N4000" s="6">
        <f t="shared" si="816"/>
        <v>1</v>
      </c>
      <c r="O4000" s="2">
        <f t="shared" si="817"/>
        <v>20610.382941662756</v>
      </c>
      <c r="P4000" s="2">
        <f t="shared" si="818"/>
        <v>20610.382941662756</v>
      </c>
    </row>
    <row r="4001" spans="1:16">
      <c r="A4001" s="6">
        <v>6</v>
      </c>
      <c r="B4001" s="6">
        <v>2</v>
      </c>
      <c r="C4001" s="6">
        <v>29</v>
      </c>
      <c r="D4001" s="6">
        <f t="shared" si="806"/>
        <v>37</v>
      </c>
      <c r="E4001" s="5">
        <f t="shared" si="807"/>
        <v>956.64294000000041</v>
      </c>
      <c r="F4001" s="5">
        <f t="shared" si="808"/>
        <v>63.037499999999994</v>
      </c>
      <c r="G4001" s="5">
        <f t="shared" si="809"/>
        <v>1870.9683306758782</v>
      </c>
      <c r="H4001" s="5">
        <f t="shared" si="810"/>
        <v>2890.6487706758785</v>
      </c>
      <c r="I4001" s="5">
        <f t="shared" si="811"/>
        <v>720</v>
      </c>
      <c r="J4001" s="5">
        <f t="shared" si="812"/>
        <v>2170.6487706758785</v>
      </c>
      <c r="K4001" s="2">
        <f t="shared" si="813"/>
        <v>62684.874490900671</v>
      </c>
      <c r="L4001" s="2">
        <f t="shared" si="814"/>
        <v>135288</v>
      </c>
      <c r="M4001" s="2">
        <f t="shared" si="815"/>
        <v>31680</v>
      </c>
      <c r="N4001" s="6">
        <f t="shared" si="816"/>
        <v>1</v>
      </c>
      <c r="O4001" s="2">
        <f t="shared" si="817"/>
        <v>20923.125509099329</v>
      </c>
      <c r="P4001" s="2">
        <f t="shared" si="818"/>
        <v>20923.125509099329</v>
      </c>
    </row>
    <row r="4002" spans="1:16">
      <c r="A4002" s="6">
        <v>6</v>
      </c>
      <c r="B4002" s="6">
        <v>2</v>
      </c>
      <c r="C4002" s="6">
        <v>30</v>
      </c>
      <c r="D4002" s="6">
        <f t="shared" si="806"/>
        <v>38</v>
      </c>
      <c r="E4002" s="5">
        <f t="shared" si="807"/>
        <v>956.64294000000041</v>
      </c>
      <c r="F4002" s="5">
        <f t="shared" si="808"/>
        <v>63.037499999999994</v>
      </c>
      <c r="G4002" s="5">
        <f t="shared" si="809"/>
        <v>1959.6780360096488</v>
      </c>
      <c r="H4002" s="5">
        <f t="shared" si="810"/>
        <v>2979.3584760096492</v>
      </c>
      <c r="I4002" s="5">
        <f t="shared" si="811"/>
        <v>720</v>
      </c>
      <c r="J4002" s="5">
        <f t="shared" si="812"/>
        <v>2259.3584760096492</v>
      </c>
      <c r="K4002" s="2">
        <f t="shared" si="813"/>
        <v>64224.973541834188</v>
      </c>
      <c r="L4002" s="2">
        <f t="shared" si="814"/>
        <v>137988</v>
      </c>
      <c r="M4002" s="2">
        <f t="shared" si="815"/>
        <v>32560</v>
      </c>
      <c r="N4002" s="6">
        <f t="shared" si="816"/>
        <v>1</v>
      </c>
      <c r="O4002" s="2">
        <f t="shared" si="817"/>
        <v>21203.026458165812</v>
      </c>
      <c r="P4002" s="2">
        <f t="shared" si="818"/>
        <v>21203.026458165812</v>
      </c>
    </row>
    <row r="4003" spans="1:16">
      <c r="A4003" s="6">
        <v>6</v>
      </c>
      <c r="B4003" s="6">
        <v>3</v>
      </c>
      <c r="C4003" s="6">
        <v>0</v>
      </c>
      <c r="D4003" s="6">
        <f t="shared" si="806"/>
        <v>9</v>
      </c>
      <c r="E4003" s="5">
        <f t="shared" si="807"/>
        <v>956.64294000000041</v>
      </c>
      <c r="F4003" s="5">
        <f t="shared" si="808"/>
        <v>96.920156249999991</v>
      </c>
      <c r="G4003" s="5">
        <f t="shared" si="809"/>
        <v>0</v>
      </c>
      <c r="H4003" s="5">
        <f t="shared" si="810"/>
        <v>1053.5630962500004</v>
      </c>
      <c r="I4003" s="5">
        <f t="shared" si="811"/>
        <v>720</v>
      </c>
      <c r="J4003" s="5">
        <f t="shared" si="812"/>
        <v>333.5630962500004</v>
      </c>
      <c r="K4003" s="2">
        <f t="shared" si="813"/>
        <v>30791.025976562509</v>
      </c>
      <c r="L4003" s="2">
        <f t="shared" si="814"/>
        <v>59082</v>
      </c>
      <c r="M4003" s="2">
        <f t="shared" si="815"/>
        <v>6600</v>
      </c>
      <c r="N4003" s="6">
        <f t="shared" si="816"/>
        <v>1</v>
      </c>
      <c r="O4003" s="2">
        <f t="shared" si="817"/>
        <v>1690.9740234374913</v>
      </c>
      <c r="P4003" s="2">
        <f t="shared" si="818"/>
        <v>1690.9740234374913</v>
      </c>
    </row>
    <row r="4004" spans="1:16">
      <c r="A4004" s="6">
        <v>6</v>
      </c>
      <c r="B4004" s="6">
        <v>3</v>
      </c>
      <c r="C4004" s="6">
        <v>1</v>
      </c>
      <c r="D4004" s="6">
        <f t="shared" si="806"/>
        <v>10</v>
      </c>
      <c r="E4004" s="5">
        <f t="shared" si="807"/>
        <v>956.64294000000041</v>
      </c>
      <c r="F4004" s="5">
        <f t="shared" si="808"/>
        <v>96.920156249999991</v>
      </c>
      <c r="G4004" s="5">
        <f t="shared" si="809"/>
        <v>45.5625</v>
      </c>
      <c r="H4004" s="5">
        <f t="shared" si="810"/>
        <v>1099.1255962500004</v>
      </c>
      <c r="I4004" s="5">
        <f t="shared" si="811"/>
        <v>720</v>
      </c>
      <c r="J4004" s="5">
        <f t="shared" si="812"/>
        <v>379.1255962500004</v>
      </c>
      <c r="K4004" s="2">
        <f t="shared" si="813"/>
        <v>31582.041601562509</v>
      </c>
      <c r="L4004" s="2">
        <f t="shared" si="814"/>
        <v>61782</v>
      </c>
      <c r="M4004" s="2">
        <f t="shared" si="815"/>
        <v>7480</v>
      </c>
      <c r="N4004" s="6">
        <f t="shared" si="816"/>
        <v>1</v>
      </c>
      <c r="O4004" s="2">
        <f t="shared" si="817"/>
        <v>2719.9583984374913</v>
      </c>
      <c r="P4004" s="2">
        <f t="shared" si="818"/>
        <v>2719.9583984374913</v>
      </c>
    </row>
    <row r="4005" spans="1:16">
      <c r="A4005" s="6">
        <v>6</v>
      </c>
      <c r="B4005" s="6">
        <v>3</v>
      </c>
      <c r="C4005" s="6">
        <v>2</v>
      </c>
      <c r="D4005" s="6">
        <f t="shared" si="806"/>
        <v>11</v>
      </c>
      <c r="E4005" s="5">
        <f t="shared" si="807"/>
        <v>956.64294000000041</v>
      </c>
      <c r="F4005" s="5">
        <f t="shared" si="808"/>
        <v>96.920156249999991</v>
      </c>
      <c r="G4005" s="5">
        <f t="shared" si="809"/>
        <v>92.264062499999994</v>
      </c>
      <c r="H4005" s="5">
        <f t="shared" si="810"/>
        <v>1145.8271587500003</v>
      </c>
      <c r="I4005" s="5">
        <f t="shared" si="811"/>
        <v>720</v>
      </c>
      <c r="J4005" s="5">
        <f t="shared" si="812"/>
        <v>425.82715875000031</v>
      </c>
      <c r="K4005" s="2">
        <f t="shared" si="813"/>
        <v>32392.832617187505</v>
      </c>
      <c r="L4005" s="2">
        <f t="shared" si="814"/>
        <v>64482</v>
      </c>
      <c r="M4005" s="2">
        <f t="shared" si="815"/>
        <v>8360</v>
      </c>
      <c r="N4005" s="6">
        <f t="shared" si="816"/>
        <v>1</v>
      </c>
      <c r="O4005" s="2">
        <f t="shared" si="817"/>
        <v>3729.1673828124949</v>
      </c>
      <c r="P4005" s="2">
        <f t="shared" si="818"/>
        <v>3729.1673828124949</v>
      </c>
    </row>
    <row r="4006" spans="1:16">
      <c r="A4006" s="6">
        <v>6</v>
      </c>
      <c r="B4006" s="6">
        <v>3</v>
      </c>
      <c r="C4006" s="6">
        <v>3</v>
      </c>
      <c r="D4006" s="6">
        <f t="shared" si="806"/>
        <v>12</v>
      </c>
      <c r="E4006" s="5">
        <f t="shared" si="807"/>
        <v>956.64294000000041</v>
      </c>
      <c r="F4006" s="5">
        <f t="shared" si="808"/>
        <v>96.920156249999991</v>
      </c>
      <c r="G4006" s="5">
        <f t="shared" si="809"/>
        <v>140.12604492187498</v>
      </c>
      <c r="H4006" s="5">
        <f t="shared" si="810"/>
        <v>1193.6891411718755</v>
      </c>
      <c r="I4006" s="5">
        <f t="shared" si="811"/>
        <v>720</v>
      </c>
      <c r="J4006" s="5">
        <f t="shared" si="812"/>
        <v>473.68914117187546</v>
      </c>
      <c r="K4006" s="2">
        <f t="shared" si="813"/>
        <v>33223.769812011727</v>
      </c>
      <c r="L4006" s="2">
        <f t="shared" si="814"/>
        <v>67182</v>
      </c>
      <c r="M4006" s="2">
        <f t="shared" si="815"/>
        <v>9240</v>
      </c>
      <c r="N4006" s="6">
        <f t="shared" si="816"/>
        <v>1</v>
      </c>
      <c r="O4006" s="2">
        <f t="shared" si="817"/>
        <v>4718.2301879882725</v>
      </c>
      <c r="P4006" s="2">
        <f t="shared" si="818"/>
        <v>4718.2301879882725</v>
      </c>
    </row>
    <row r="4007" spans="1:16">
      <c r="A4007" s="6">
        <v>6</v>
      </c>
      <c r="B4007" s="6">
        <v>3</v>
      </c>
      <c r="C4007" s="6">
        <v>4</v>
      </c>
      <c r="D4007" s="6">
        <f t="shared" si="806"/>
        <v>13</v>
      </c>
      <c r="E4007" s="5">
        <f t="shared" si="807"/>
        <v>956.64294000000041</v>
      </c>
      <c r="F4007" s="5">
        <f t="shared" si="808"/>
        <v>96.920156249999991</v>
      </c>
      <c r="G4007" s="5">
        <f t="shared" si="809"/>
        <v>189.17016064453125</v>
      </c>
      <c r="H4007" s="5">
        <f t="shared" si="810"/>
        <v>1242.7332568945317</v>
      </c>
      <c r="I4007" s="5">
        <f t="shared" si="811"/>
        <v>720</v>
      </c>
      <c r="J4007" s="5">
        <f t="shared" si="812"/>
        <v>522.73325689453168</v>
      </c>
      <c r="K4007" s="2">
        <f t="shared" si="813"/>
        <v>34075.230154418954</v>
      </c>
      <c r="L4007" s="2">
        <f t="shared" si="814"/>
        <v>69882</v>
      </c>
      <c r="M4007" s="2">
        <f t="shared" si="815"/>
        <v>10120</v>
      </c>
      <c r="N4007" s="6">
        <f t="shared" si="816"/>
        <v>1</v>
      </c>
      <c r="O4007" s="2">
        <f t="shared" si="817"/>
        <v>5686.769845581046</v>
      </c>
      <c r="P4007" s="2">
        <f t="shared" si="818"/>
        <v>5686.769845581046</v>
      </c>
    </row>
    <row r="4008" spans="1:16">
      <c r="A4008" s="6">
        <v>6</v>
      </c>
      <c r="B4008" s="6">
        <v>3</v>
      </c>
      <c r="C4008" s="6">
        <v>5</v>
      </c>
      <c r="D4008" s="6">
        <f t="shared" si="806"/>
        <v>14</v>
      </c>
      <c r="E4008" s="5">
        <f t="shared" si="807"/>
        <v>956.64294000000041</v>
      </c>
      <c r="F4008" s="5">
        <f t="shared" si="808"/>
        <v>96.920156249999991</v>
      </c>
      <c r="G4008" s="5">
        <f t="shared" si="809"/>
        <v>239.41848456573481</v>
      </c>
      <c r="H4008" s="5">
        <f t="shared" si="810"/>
        <v>1292.9815808157352</v>
      </c>
      <c r="I4008" s="5">
        <f t="shared" si="811"/>
        <v>720</v>
      </c>
      <c r="J4008" s="5">
        <f t="shared" si="812"/>
        <v>572.98158081573524</v>
      </c>
      <c r="K4008" s="2">
        <f t="shared" si="813"/>
        <v>34947.596889162072</v>
      </c>
      <c r="L4008" s="2">
        <f t="shared" si="814"/>
        <v>72582</v>
      </c>
      <c r="M4008" s="2">
        <f t="shared" si="815"/>
        <v>11000</v>
      </c>
      <c r="N4008" s="6">
        <f t="shared" si="816"/>
        <v>1</v>
      </c>
      <c r="O4008" s="2">
        <f t="shared" si="817"/>
        <v>6634.4031108379277</v>
      </c>
      <c r="P4008" s="2">
        <f t="shared" si="818"/>
        <v>6634.4031108379277</v>
      </c>
    </row>
    <row r="4009" spans="1:16">
      <c r="A4009" s="6">
        <v>6</v>
      </c>
      <c r="B4009" s="6">
        <v>3</v>
      </c>
      <c r="C4009" s="6">
        <v>6</v>
      </c>
      <c r="D4009" s="6">
        <f t="shared" si="806"/>
        <v>15</v>
      </c>
      <c r="E4009" s="5">
        <f t="shared" si="807"/>
        <v>956.64294000000041</v>
      </c>
      <c r="F4009" s="5">
        <f t="shared" si="808"/>
        <v>96.920156249999991</v>
      </c>
      <c r="G4009" s="5">
        <f t="shared" si="809"/>
        <v>290.89345874736784</v>
      </c>
      <c r="H4009" s="5">
        <f t="shared" si="810"/>
        <v>1344.4565549973681</v>
      </c>
      <c r="I4009" s="5">
        <f t="shared" si="811"/>
        <v>720</v>
      </c>
      <c r="J4009" s="5">
        <f t="shared" si="812"/>
        <v>624.45655499736813</v>
      </c>
      <c r="K4009" s="2">
        <f t="shared" si="813"/>
        <v>35841.259635370974</v>
      </c>
      <c r="L4009" s="2">
        <f t="shared" si="814"/>
        <v>75282</v>
      </c>
      <c r="M4009" s="2">
        <f t="shared" si="815"/>
        <v>11880</v>
      </c>
      <c r="N4009" s="6">
        <f t="shared" si="816"/>
        <v>1</v>
      </c>
      <c r="O4009" s="2">
        <f t="shared" si="817"/>
        <v>7560.7403646290259</v>
      </c>
      <c r="P4009" s="2">
        <f t="shared" si="818"/>
        <v>7560.7403646290259</v>
      </c>
    </row>
    <row r="4010" spans="1:16">
      <c r="A4010" s="6">
        <v>6</v>
      </c>
      <c r="B4010" s="6">
        <v>3</v>
      </c>
      <c r="C4010" s="6">
        <v>7</v>
      </c>
      <c r="D4010" s="6">
        <f t="shared" si="806"/>
        <v>16</v>
      </c>
      <c r="E4010" s="5">
        <f t="shared" si="807"/>
        <v>956.64294000000041</v>
      </c>
      <c r="F4010" s="5">
        <f t="shared" si="808"/>
        <v>96.920156249999991</v>
      </c>
      <c r="G4010" s="5">
        <f t="shared" si="809"/>
        <v>343.61789814532818</v>
      </c>
      <c r="H4010" s="5">
        <f t="shared" si="810"/>
        <v>1397.1809943953285</v>
      </c>
      <c r="I4010" s="5">
        <f t="shared" si="811"/>
        <v>720</v>
      </c>
      <c r="J4010" s="5">
        <f t="shared" si="812"/>
        <v>677.18099439532853</v>
      </c>
      <c r="K4010" s="2">
        <f t="shared" si="813"/>
        <v>36756.614486030012</v>
      </c>
      <c r="L4010" s="2">
        <f t="shared" si="814"/>
        <v>77982</v>
      </c>
      <c r="M4010" s="2">
        <f t="shared" si="815"/>
        <v>12760</v>
      </c>
      <c r="N4010" s="6">
        <f t="shared" si="816"/>
        <v>1</v>
      </c>
      <c r="O4010" s="2">
        <f t="shared" si="817"/>
        <v>8465.3855139699881</v>
      </c>
      <c r="P4010" s="2">
        <f t="shared" si="818"/>
        <v>8465.3855139699881</v>
      </c>
    </row>
    <row r="4011" spans="1:16">
      <c r="A4011" s="6">
        <v>6</v>
      </c>
      <c r="B4011" s="6">
        <v>3</v>
      </c>
      <c r="C4011" s="6">
        <v>8</v>
      </c>
      <c r="D4011" s="6">
        <f t="shared" si="806"/>
        <v>17</v>
      </c>
      <c r="E4011" s="5">
        <f t="shared" si="807"/>
        <v>956.64294000000041</v>
      </c>
      <c r="F4011" s="5">
        <f t="shared" si="808"/>
        <v>96.920156249999991</v>
      </c>
      <c r="G4011" s="5">
        <f t="shared" si="809"/>
        <v>397.61499642530839</v>
      </c>
      <c r="H4011" s="5">
        <f t="shared" si="810"/>
        <v>1451.1780926753088</v>
      </c>
      <c r="I4011" s="5">
        <f t="shared" si="811"/>
        <v>720</v>
      </c>
      <c r="J4011" s="5">
        <f t="shared" si="812"/>
        <v>731.17809267530879</v>
      </c>
      <c r="K4011" s="2">
        <f t="shared" si="813"/>
        <v>37694.064108946332</v>
      </c>
      <c r="L4011" s="2">
        <f t="shared" si="814"/>
        <v>80682</v>
      </c>
      <c r="M4011" s="2">
        <f t="shared" si="815"/>
        <v>13640</v>
      </c>
      <c r="N4011" s="6">
        <f t="shared" si="816"/>
        <v>1</v>
      </c>
      <c r="O4011" s="2">
        <f t="shared" si="817"/>
        <v>9347.9358910536685</v>
      </c>
      <c r="P4011" s="2">
        <f t="shared" si="818"/>
        <v>9347.9358910536685</v>
      </c>
    </row>
    <row r="4012" spans="1:16">
      <c r="A4012" s="6">
        <v>6</v>
      </c>
      <c r="B4012" s="6">
        <v>3</v>
      </c>
      <c r="C4012" s="6">
        <v>9</v>
      </c>
      <c r="D4012" s="6">
        <f t="shared" si="806"/>
        <v>18</v>
      </c>
      <c r="E4012" s="5">
        <f t="shared" si="807"/>
        <v>956.64294000000041</v>
      </c>
      <c r="F4012" s="5">
        <f t="shared" si="808"/>
        <v>96.920156249999991</v>
      </c>
      <c r="G4012" s="5">
        <f t="shared" si="809"/>
        <v>452.90833186570285</v>
      </c>
      <c r="H4012" s="5">
        <f t="shared" si="810"/>
        <v>1506.4714281157032</v>
      </c>
      <c r="I4012" s="5">
        <f t="shared" si="811"/>
        <v>720</v>
      </c>
      <c r="J4012" s="5">
        <f t="shared" si="812"/>
        <v>786.47142811570325</v>
      </c>
      <c r="K4012" s="2">
        <f t="shared" si="813"/>
        <v>38654.017849230957</v>
      </c>
      <c r="L4012" s="2">
        <f t="shared" si="814"/>
        <v>83382</v>
      </c>
      <c r="M4012" s="2">
        <f t="shared" si="815"/>
        <v>14520</v>
      </c>
      <c r="N4012" s="6">
        <f t="shared" si="816"/>
        <v>1</v>
      </c>
      <c r="O4012" s="2">
        <f t="shared" si="817"/>
        <v>10207.982150769043</v>
      </c>
      <c r="P4012" s="2">
        <f t="shared" si="818"/>
        <v>10207.982150769043</v>
      </c>
    </row>
    <row r="4013" spans="1:16">
      <c r="A4013" s="6">
        <v>6</v>
      </c>
      <c r="B4013" s="6">
        <v>3</v>
      </c>
      <c r="C4013" s="6">
        <v>10</v>
      </c>
      <c r="D4013" s="6">
        <f t="shared" si="806"/>
        <v>19</v>
      </c>
      <c r="E4013" s="5">
        <f t="shared" si="807"/>
        <v>956.64294000000041</v>
      </c>
      <c r="F4013" s="5">
        <f t="shared" si="808"/>
        <v>96.920156249999991</v>
      </c>
      <c r="G4013" s="5">
        <f t="shared" si="809"/>
        <v>509.52187334891573</v>
      </c>
      <c r="H4013" s="5">
        <f t="shared" si="810"/>
        <v>1563.0849695989161</v>
      </c>
      <c r="I4013" s="5">
        <f t="shared" si="811"/>
        <v>720</v>
      </c>
      <c r="J4013" s="5">
        <f t="shared" si="812"/>
        <v>843.08496959891613</v>
      </c>
      <c r="K4013" s="2">
        <f t="shared" si="813"/>
        <v>39636.891833314512</v>
      </c>
      <c r="L4013" s="2">
        <f t="shared" si="814"/>
        <v>86082</v>
      </c>
      <c r="M4013" s="2">
        <f t="shared" si="815"/>
        <v>15400</v>
      </c>
      <c r="N4013" s="6">
        <f t="shared" si="816"/>
        <v>1</v>
      </c>
      <c r="O4013" s="2">
        <f t="shared" si="817"/>
        <v>11045.108166685488</v>
      </c>
      <c r="P4013" s="2">
        <f t="shared" si="818"/>
        <v>11045.108166685488</v>
      </c>
    </row>
    <row r="4014" spans="1:16">
      <c r="A4014" s="6">
        <v>6</v>
      </c>
      <c r="B4014" s="6">
        <v>3</v>
      </c>
      <c r="C4014" s="6">
        <v>11</v>
      </c>
      <c r="D4014" s="6">
        <f t="shared" si="806"/>
        <v>20</v>
      </c>
      <c r="E4014" s="5">
        <f t="shared" si="807"/>
        <v>956.64294000000041</v>
      </c>
      <c r="F4014" s="5">
        <f t="shared" si="808"/>
        <v>96.920156249999991</v>
      </c>
      <c r="G4014" s="5">
        <f t="shared" si="809"/>
        <v>567.47998644235474</v>
      </c>
      <c r="H4014" s="5">
        <f t="shared" si="810"/>
        <v>1621.0430826923553</v>
      </c>
      <c r="I4014" s="5">
        <f t="shared" si="811"/>
        <v>720</v>
      </c>
      <c r="J4014" s="5">
        <f t="shared" si="812"/>
        <v>901.04308269235526</v>
      </c>
      <c r="K4014" s="2">
        <f t="shared" si="813"/>
        <v>40643.109074520056</v>
      </c>
      <c r="L4014" s="2">
        <f t="shared" si="814"/>
        <v>88782</v>
      </c>
      <c r="M4014" s="2">
        <f t="shared" si="815"/>
        <v>16280</v>
      </c>
      <c r="N4014" s="6">
        <f t="shared" si="816"/>
        <v>1</v>
      </c>
      <c r="O4014" s="2">
        <f t="shared" si="817"/>
        <v>11858.890925479944</v>
      </c>
      <c r="P4014" s="2">
        <f t="shared" si="818"/>
        <v>11858.890925479944</v>
      </c>
    </row>
    <row r="4015" spans="1:16">
      <c r="A4015" s="6">
        <v>6</v>
      </c>
      <c r="B4015" s="6">
        <v>3</v>
      </c>
      <c r="C4015" s="6">
        <v>12</v>
      </c>
      <c r="D4015" s="6">
        <f t="shared" si="806"/>
        <v>21</v>
      </c>
      <c r="E4015" s="5">
        <f t="shared" si="807"/>
        <v>956.64294000000041</v>
      </c>
      <c r="F4015" s="5">
        <f t="shared" si="808"/>
        <v>96.920156249999991</v>
      </c>
      <c r="G4015" s="5">
        <f t="shared" si="809"/>
        <v>626.80743957041921</v>
      </c>
      <c r="H4015" s="5">
        <f t="shared" si="810"/>
        <v>1680.3705358204197</v>
      </c>
      <c r="I4015" s="5">
        <f t="shared" si="811"/>
        <v>720</v>
      </c>
      <c r="J4015" s="5">
        <f t="shared" si="812"/>
        <v>960.37053582041972</v>
      </c>
      <c r="K4015" s="2">
        <f t="shared" si="813"/>
        <v>41673.099580215625</v>
      </c>
      <c r="L4015" s="2">
        <f t="shared" si="814"/>
        <v>91482</v>
      </c>
      <c r="M4015" s="2">
        <f t="shared" si="815"/>
        <v>17160</v>
      </c>
      <c r="N4015" s="6">
        <f t="shared" si="816"/>
        <v>1</v>
      </c>
      <c r="O4015" s="2">
        <f t="shared" si="817"/>
        <v>12648.900419784375</v>
      </c>
      <c r="P4015" s="2">
        <f t="shared" si="818"/>
        <v>12648.900419784375</v>
      </c>
    </row>
    <row r="4016" spans="1:16">
      <c r="A4016" s="6">
        <v>6</v>
      </c>
      <c r="B4016" s="6">
        <v>3</v>
      </c>
      <c r="C4016" s="6">
        <v>13</v>
      </c>
      <c r="D4016" s="6">
        <f t="shared" si="806"/>
        <v>22</v>
      </c>
      <c r="E4016" s="5">
        <f t="shared" si="807"/>
        <v>956.64294000000041</v>
      </c>
      <c r="F4016" s="5">
        <f t="shared" si="808"/>
        <v>96.920156249999991</v>
      </c>
      <c r="G4016" s="5">
        <f t="shared" si="809"/>
        <v>687.52941027880343</v>
      </c>
      <c r="H4016" s="5">
        <f t="shared" si="810"/>
        <v>1741.0925065288038</v>
      </c>
      <c r="I4016" s="5">
        <f t="shared" si="811"/>
        <v>720</v>
      </c>
      <c r="J4016" s="5">
        <f t="shared" si="812"/>
        <v>1021.0925065288038</v>
      </c>
      <c r="K4016" s="2">
        <f t="shared" si="813"/>
        <v>42727.30046056951</v>
      </c>
      <c r="L4016" s="2">
        <f t="shared" si="814"/>
        <v>94182</v>
      </c>
      <c r="M4016" s="2">
        <f t="shared" si="815"/>
        <v>18040</v>
      </c>
      <c r="N4016" s="6">
        <f t="shared" si="816"/>
        <v>1</v>
      </c>
      <c r="O4016" s="2">
        <f t="shared" si="817"/>
        <v>13414.69953943049</v>
      </c>
      <c r="P4016" s="2">
        <f t="shared" si="818"/>
        <v>13414.69953943049</v>
      </c>
    </row>
    <row r="4017" spans="1:16">
      <c r="A4017" s="6">
        <v>6</v>
      </c>
      <c r="B4017" s="6">
        <v>3</v>
      </c>
      <c r="C4017" s="6">
        <v>14</v>
      </c>
      <c r="D4017" s="6">
        <f t="shared" si="806"/>
        <v>23</v>
      </c>
      <c r="E4017" s="5">
        <f t="shared" si="807"/>
        <v>956.64294000000041</v>
      </c>
      <c r="F4017" s="5">
        <f t="shared" si="808"/>
        <v>96.920156249999991</v>
      </c>
      <c r="G4017" s="5">
        <f t="shared" si="809"/>
        <v>749.67149159246469</v>
      </c>
      <c r="H4017" s="5">
        <f t="shared" si="810"/>
        <v>1803.2345878424651</v>
      </c>
      <c r="I4017" s="5">
        <f t="shared" si="811"/>
        <v>720</v>
      </c>
      <c r="J4017" s="5">
        <f t="shared" si="812"/>
        <v>1083.2345878424651</v>
      </c>
      <c r="K4017" s="2">
        <f t="shared" si="813"/>
        <v>43806.156038931687</v>
      </c>
      <c r="L4017" s="2">
        <f t="shared" si="814"/>
        <v>96882</v>
      </c>
      <c r="M4017" s="2">
        <f t="shared" si="815"/>
        <v>18920</v>
      </c>
      <c r="N4017" s="6">
        <f t="shared" si="816"/>
        <v>1</v>
      </c>
      <c r="O4017" s="2">
        <f t="shared" si="817"/>
        <v>14155.843961068313</v>
      </c>
      <c r="P4017" s="2">
        <f t="shared" si="818"/>
        <v>14155.843961068313</v>
      </c>
    </row>
    <row r="4018" spans="1:16">
      <c r="A4018" s="6">
        <v>6</v>
      </c>
      <c r="B4018" s="6">
        <v>3</v>
      </c>
      <c r="C4018" s="6">
        <v>15</v>
      </c>
      <c r="D4018" s="6">
        <f t="shared" si="806"/>
        <v>24</v>
      </c>
      <c r="E4018" s="5">
        <f t="shared" si="807"/>
        <v>956.64294000000041</v>
      </c>
      <c r="F4018" s="5">
        <f t="shared" si="808"/>
        <v>96.920156249999991</v>
      </c>
      <c r="G4018" s="5">
        <f t="shared" si="809"/>
        <v>813.25969846861108</v>
      </c>
      <c r="H4018" s="5">
        <f t="shared" si="810"/>
        <v>1866.8227947186115</v>
      </c>
      <c r="I4018" s="5">
        <f t="shared" si="811"/>
        <v>720</v>
      </c>
      <c r="J4018" s="5">
        <f t="shared" si="812"/>
        <v>1146.8227947186115</v>
      </c>
      <c r="K4018" s="2">
        <f t="shared" si="813"/>
        <v>44910.117963864781</v>
      </c>
      <c r="L4018" s="2">
        <f t="shared" si="814"/>
        <v>99582</v>
      </c>
      <c r="M4018" s="2">
        <f t="shared" si="815"/>
        <v>19800</v>
      </c>
      <c r="N4018" s="6">
        <f t="shared" si="816"/>
        <v>1</v>
      </c>
      <c r="O4018" s="2">
        <f t="shared" si="817"/>
        <v>14871.882036135219</v>
      </c>
      <c r="P4018" s="2">
        <f t="shared" si="818"/>
        <v>14871.882036135219</v>
      </c>
    </row>
    <row r="4019" spans="1:16">
      <c r="A4019" s="6">
        <v>6</v>
      </c>
      <c r="B4019" s="6">
        <v>3</v>
      </c>
      <c r="C4019" s="6">
        <v>16</v>
      </c>
      <c r="D4019" s="6">
        <f t="shared" si="806"/>
        <v>25</v>
      </c>
      <c r="E4019" s="5">
        <f t="shared" si="807"/>
        <v>956.64294000000041</v>
      </c>
      <c r="F4019" s="5">
        <f t="shared" si="808"/>
        <v>96.920156249999991</v>
      </c>
      <c r="G4019" s="5">
        <f t="shared" si="809"/>
        <v>878.32047434610013</v>
      </c>
      <c r="H4019" s="5">
        <f t="shared" si="810"/>
        <v>1931.8835705961005</v>
      </c>
      <c r="I4019" s="5">
        <f t="shared" si="811"/>
        <v>720</v>
      </c>
      <c r="J4019" s="5">
        <f t="shared" si="812"/>
        <v>1211.8835705961005</v>
      </c>
      <c r="K4019" s="2">
        <f t="shared" si="813"/>
        <v>46039.64532284897</v>
      </c>
      <c r="L4019" s="2">
        <f t="shared" si="814"/>
        <v>102282</v>
      </c>
      <c r="M4019" s="2">
        <f t="shared" si="815"/>
        <v>20680</v>
      </c>
      <c r="N4019" s="6">
        <f t="shared" si="816"/>
        <v>1</v>
      </c>
      <c r="O4019" s="2">
        <f t="shared" si="817"/>
        <v>15562.35467715103</v>
      </c>
      <c r="P4019" s="2">
        <f t="shared" si="818"/>
        <v>15562.35467715103</v>
      </c>
    </row>
    <row r="4020" spans="1:16">
      <c r="A4020" s="6">
        <v>6</v>
      </c>
      <c r="B4020" s="6">
        <v>3</v>
      </c>
      <c r="C4020" s="6">
        <v>17</v>
      </c>
      <c r="D4020" s="6">
        <f t="shared" si="806"/>
        <v>26</v>
      </c>
      <c r="E4020" s="5">
        <f t="shared" si="807"/>
        <v>956.64294000000041</v>
      </c>
      <c r="F4020" s="5">
        <f t="shared" si="808"/>
        <v>96.920156249999991</v>
      </c>
      <c r="G4020" s="5">
        <f t="shared" si="809"/>
        <v>944.88069779264049</v>
      </c>
      <c r="H4020" s="5">
        <f t="shared" si="810"/>
        <v>1998.443794042641</v>
      </c>
      <c r="I4020" s="5">
        <f t="shared" si="811"/>
        <v>720</v>
      </c>
      <c r="J4020" s="5">
        <f t="shared" si="812"/>
        <v>1278.443794042641</v>
      </c>
      <c r="K4020" s="2">
        <f t="shared" si="813"/>
        <v>47195.20475768474</v>
      </c>
      <c r="L4020" s="2">
        <f t="shared" si="814"/>
        <v>104982</v>
      </c>
      <c r="M4020" s="2">
        <f t="shared" si="815"/>
        <v>21560</v>
      </c>
      <c r="N4020" s="6">
        <f t="shared" si="816"/>
        <v>1</v>
      </c>
      <c r="O4020" s="2">
        <f t="shared" si="817"/>
        <v>16226.79524231526</v>
      </c>
      <c r="P4020" s="2">
        <f t="shared" si="818"/>
        <v>16226.79524231526</v>
      </c>
    </row>
    <row r="4021" spans="1:16">
      <c r="A4021" s="6">
        <v>6</v>
      </c>
      <c r="B4021" s="6">
        <v>3</v>
      </c>
      <c r="C4021" s="6">
        <v>18</v>
      </c>
      <c r="D4021" s="6">
        <f t="shared" si="806"/>
        <v>27</v>
      </c>
      <c r="E4021" s="5">
        <f t="shared" si="807"/>
        <v>956.64294000000041</v>
      </c>
      <c r="F4021" s="5">
        <f t="shared" si="808"/>
        <v>96.920156249999991</v>
      </c>
      <c r="G4021" s="5">
        <f t="shared" si="809"/>
        <v>1012.9676892512279</v>
      </c>
      <c r="H4021" s="5">
        <f t="shared" si="810"/>
        <v>2066.5307855012284</v>
      </c>
      <c r="I4021" s="5">
        <f t="shared" si="811"/>
        <v>720</v>
      </c>
      <c r="J4021" s="5">
        <f t="shared" si="812"/>
        <v>1346.5307855012284</v>
      </c>
      <c r="K4021" s="2">
        <f t="shared" si="813"/>
        <v>48377.270581618548</v>
      </c>
      <c r="L4021" s="2">
        <f t="shared" si="814"/>
        <v>107682</v>
      </c>
      <c r="M4021" s="2">
        <f t="shared" si="815"/>
        <v>22440</v>
      </c>
      <c r="N4021" s="6">
        <f t="shared" si="816"/>
        <v>1</v>
      </c>
      <c r="O4021" s="2">
        <f t="shared" si="817"/>
        <v>16864.729418381452</v>
      </c>
      <c r="P4021" s="2">
        <f t="shared" si="818"/>
        <v>16864.729418381452</v>
      </c>
    </row>
    <row r="4022" spans="1:16">
      <c r="A4022" s="6">
        <v>6</v>
      </c>
      <c r="B4022" s="6">
        <v>3</v>
      </c>
      <c r="C4022" s="6">
        <v>19</v>
      </c>
      <c r="D4022" s="6">
        <f t="shared" si="806"/>
        <v>28</v>
      </c>
      <c r="E4022" s="5">
        <f t="shared" si="807"/>
        <v>956.64294000000041</v>
      </c>
      <c r="F4022" s="5">
        <f t="shared" si="808"/>
        <v>96.920156249999991</v>
      </c>
      <c r="G4022" s="5">
        <f t="shared" si="809"/>
        <v>1082.6092178872495</v>
      </c>
      <c r="H4022" s="5">
        <f t="shared" si="810"/>
        <v>2136.1723141372499</v>
      </c>
      <c r="I4022" s="5">
        <f t="shared" si="811"/>
        <v>720</v>
      </c>
      <c r="J4022" s="5">
        <f t="shared" si="812"/>
        <v>1416.1723141372499</v>
      </c>
      <c r="K4022" s="2">
        <f t="shared" si="813"/>
        <v>49586.324898216146</v>
      </c>
      <c r="L4022" s="2">
        <f t="shared" si="814"/>
        <v>110382</v>
      </c>
      <c r="M4022" s="2">
        <f t="shared" si="815"/>
        <v>23320</v>
      </c>
      <c r="N4022" s="6">
        <f t="shared" si="816"/>
        <v>1</v>
      </c>
      <c r="O4022" s="2">
        <f t="shared" si="817"/>
        <v>17475.675101783854</v>
      </c>
      <c r="P4022" s="2">
        <f t="shared" si="818"/>
        <v>17475.675101783854</v>
      </c>
    </row>
    <row r="4023" spans="1:16">
      <c r="A4023" s="6">
        <v>6</v>
      </c>
      <c r="B4023" s="6">
        <v>3</v>
      </c>
      <c r="C4023" s="6">
        <v>20</v>
      </c>
      <c r="D4023" s="6">
        <f t="shared" si="806"/>
        <v>29</v>
      </c>
      <c r="E4023" s="5">
        <f t="shared" si="807"/>
        <v>956.64294000000041</v>
      </c>
      <c r="F4023" s="5">
        <f t="shared" si="808"/>
        <v>96.920156249999991</v>
      </c>
      <c r="G4023" s="5">
        <f t="shared" si="809"/>
        <v>1153.8335085377266</v>
      </c>
      <c r="H4023" s="5">
        <f t="shared" si="810"/>
        <v>2207.396604787727</v>
      </c>
      <c r="I4023" s="5">
        <f t="shared" si="811"/>
        <v>720</v>
      </c>
      <c r="J4023" s="5">
        <f t="shared" si="812"/>
        <v>1487.396604787727</v>
      </c>
      <c r="K4023" s="2">
        <f t="shared" si="813"/>
        <v>50822.857722009154</v>
      </c>
      <c r="L4023" s="2">
        <f t="shared" si="814"/>
        <v>113082</v>
      </c>
      <c r="M4023" s="2">
        <f t="shared" si="815"/>
        <v>24200</v>
      </c>
      <c r="N4023" s="6">
        <f t="shared" si="816"/>
        <v>1</v>
      </c>
      <c r="O4023" s="2">
        <f t="shared" si="817"/>
        <v>18059.142277990846</v>
      </c>
      <c r="P4023" s="2">
        <f t="shared" si="818"/>
        <v>18059.142277990846</v>
      </c>
    </row>
    <row r="4024" spans="1:16">
      <c r="A4024" s="6">
        <v>6</v>
      </c>
      <c r="B4024" s="6">
        <v>3</v>
      </c>
      <c r="C4024" s="6">
        <v>21</v>
      </c>
      <c r="D4024" s="6">
        <f t="shared" si="806"/>
        <v>30</v>
      </c>
      <c r="E4024" s="5">
        <f t="shared" si="807"/>
        <v>956.64294000000041</v>
      </c>
      <c r="F4024" s="5">
        <f t="shared" si="808"/>
        <v>96.920156249999991</v>
      </c>
      <c r="G4024" s="5">
        <f t="shared" si="809"/>
        <v>1226.6692487641703</v>
      </c>
      <c r="H4024" s="5">
        <f t="shared" si="810"/>
        <v>2280.2323450141707</v>
      </c>
      <c r="I4024" s="5">
        <f t="shared" si="811"/>
        <v>720</v>
      </c>
      <c r="J4024" s="5">
        <f t="shared" si="812"/>
        <v>1560.2323450141707</v>
      </c>
      <c r="K4024" s="2">
        <f t="shared" si="813"/>
        <v>52087.367100940464</v>
      </c>
      <c r="L4024" s="2">
        <f t="shared" si="814"/>
        <v>115782</v>
      </c>
      <c r="M4024" s="2">
        <f t="shared" si="815"/>
        <v>25080</v>
      </c>
      <c r="N4024" s="6">
        <f t="shared" si="816"/>
        <v>1</v>
      </c>
      <c r="O4024" s="2">
        <f t="shared" si="817"/>
        <v>18614.632899059536</v>
      </c>
      <c r="P4024" s="2">
        <f t="shared" si="818"/>
        <v>18614.632899059536</v>
      </c>
    </row>
    <row r="4025" spans="1:16">
      <c r="A4025" s="6">
        <v>6</v>
      </c>
      <c r="B4025" s="6">
        <v>3</v>
      </c>
      <c r="C4025" s="6">
        <v>22</v>
      </c>
      <c r="D4025" s="6">
        <f t="shared" si="806"/>
        <v>31</v>
      </c>
      <c r="E4025" s="5">
        <f t="shared" si="807"/>
        <v>956.64294000000041</v>
      </c>
      <c r="F4025" s="5">
        <f t="shared" si="808"/>
        <v>96.920156249999991</v>
      </c>
      <c r="G4025" s="5">
        <f t="shared" si="809"/>
        <v>1301.1455960105666</v>
      </c>
      <c r="H4025" s="5">
        <f t="shared" si="810"/>
        <v>2354.7086922605667</v>
      </c>
      <c r="I4025" s="5">
        <f t="shared" si="811"/>
        <v>720</v>
      </c>
      <c r="J4025" s="5">
        <f t="shared" si="812"/>
        <v>1634.7086922605667</v>
      </c>
      <c r="K4025" s="2">
        <f t="shared" si="813"/>
        <v>53380.35924063484</v>
      </c>
      <c r="L4025" s="2">
        <f t="shared" si="814"/>
        <v>118482</v>
      </c>
      <c r="M4025" s="2">
        <f t="shared" si="815"/>
        <v>25960</v>
      </c>
      <c r="N4025" s="6">
        <f t="shared" si="816"/>
        <v>1</v>
      </c>
      <c r="O4025" s="2">
        <f t="shared" si="817"/>
        <v>19141.64075936516</v>
      </c>
      <c r="P4025" s="2">
        <f t="shared" si="818"/>
        <v>19141.64075936516</v>
      </c>
    </row>
    <row r="4026" spans="1:16">
      <c r="A4026" s="6">
        <v>6</v>
      </c>
      <c r="B4026" s="6">
        <v>3</v>
      </c>
      <c r="C4026" s="6">
        <v>23</v>
      </c>
      <c r="D4026" s="6">
        <f t="shared" si="806"/>
        <v>32</v>
      </c>
      <c r="E4026" s="5">
        <f t="shared" si="807"/>
        <v>956.64294000000041</v>
      </c>
      <c r="F4026" s="5">
        <f t="shared" si="808"/>
        <v>96.920156249999991</v>
      </c>
      <c r="G4026" s="5">
        <f t="shared" si="809"/>
        <v>1377.292184868003</v>
      </c>
      <c r="H4026" s="5">
        <f t="shared" si="810"/>
        <v>2430.8552811180034</v>
      </c>
      <c r="I4026" s="5">
        <f t="shared" si="811"/>
        <v>720</v>
      </c>
      <c r="J4026" s="5">
        <f t="shared" si="812"/>
        <v>1710.8552811180034</v>
      </c>
      <c r="K4026" s="2">
        <f t="shared" si="813"/>
        <v>54702.348630520893</v>
      </c>
      <c r="L4026" s="2">
        <f t="shared" si="814"/>
        <v>121182</v>
      </c>
      <c r="M4026" s="2">
        <f t="shared" si="815"/>
        <v>26840</v>
      </c>
      <c r="N4026" s="6">
        <f t="shared" si="816"/>
        <v>1</v>
      </c>
      <c r="O4026" s="2">
        <f t="shared" si="817"/>
        <v>19639.651369479107</v>
      </c>
      <c r="P4026" s="2">
        <f t="shared" si="818"/>
        <v>19639.651369479107</v>
      </c>
    </row>
    <row r="4027" spans="1:16">
      <c r="A4027" s="6">
        <v>6</v>
      </c>
      <c r="B4027" s="6">
        <v>3</v>
      </c>
      <c r="C4027" s="6">
        <v>24</v>
      </c>
      <c r="D4027" s="6">
        <f t="shared" si="806"/>
        <v>33</v>
      </c>
      <c r="E4027" s="5">
        <f t="shared" si="807"/>
        <v>956.64294000000041</v>
      </c>
      <c r="F4027" s="5">
        <f t="shared" si="808"/>
        <v>96.920156249999991</v>
      </c>
      <c r="G4027" s="5">
        <f t="shared" si="809"/>
        <v>1455.1391344474989</v>
      </c>
      <c r="H4027" s="5">
        <f t="shared" si="810"/>
        <v>2508.7022306974995</v>
      </c>
      <c r="I4027" s="5">
        <f t="shared" si="811"/>
        <v>720</v>
      </c>
      <c r="J4027" s="5">
        <f t="shared" si="812"/>
        <v>1788.7022306974995</v>
      </c>
      <c r="K4027" s="2">
        <f t="shared" si="813"/>
        <v>56053.858171831584</v>
      </c>
      <c r="L4027" s="2">
        <f t="shared" si="814"/>
        <v>123882</v>
      </c>
      <c r="M4027" s="2">
        <f t="shared" si="815"/>
        <v>27720</v>
      </c>
      <c r="N4027" s="6">
        <f t="shared" si="816"/>
        <v>1</v>
      </c>
      <c r="O4027" s="2">
        <f t="shared" si="817"/>
        <v>20108.141828168416</v>
      </c>
      <c r="P4027" s="2">
        <f t="shared" si="818"/>
        <v>20108.141828168416</v>
      </c>
    </row>
    <row r="4028" spans="1:16">
      <c r="A4028" s="6">
        <v>6</v>
      </c>
      <c r="B4028" s="6">
        <v>3</v>
      </c>
      <c r="C4028" s="6">
        <v>25</v>
      </c>
      <c r="D4028" s="6">
        <f t="shared" si="806"/>
        <v>34</v>
      </c>
      <c r="E4028" s="5">
        <f t="shared" si="807"/>
        <v>956.64294000000041</v>
      </c>
      <c r="F4028" s="5">
        <f t="shared" si="808"/>
        <v>96.920156249999991</v>
      </c>
      <c r="G4028" s="5">
        <f t="shared" si="809"/>
        <v>1534.7170558625965</v>
      </c>
      <c r="H4028" s="5">
        <f t="shared" si="810"/>
        <v>2588.2801521125966</v>
      </c>
      <c r="I4028" s="5">
        <f t="shared" si="811"/>
        <v>720</v>
      </c>
      <c r="J4028" s="5">
        <f t="shared" si="812"/>
        <v>1868.2801521125966</v>
      </c>
      <c r="K4028" s="2">
        <f t="shared" si="813"/>
        <v>57435.419307510354</v>
      </c>
      <c r="L4028" s="2">
        <f t="shared" si="814"/>
        <v>126582</v>
      </c>
      <c r="M4028" s="2">
        <f t="shared" si="815"/>
        <v>28600</v>
      </c>
      <c r="N4028" s="6">
        <f t="shared" si="816"/>
        <v>1</v>
      </c>
      <c r="O4028" s="2">
        <f t="shared" si="817"/>
        <v>20546.580692489646</v>
      </c>
      <c r="P4028" s="2">
        <f t="shared" si="818"/>
        <v>20546.580692489646</v>
      </c>
    </row>
    <row r="4029" spans="1:16">
      <c r="A4029" s="6">
        <v>6</v>
      </c>
      <c r="B4029" s="6">
        <v>3</v>
      </c>
      <c r="C4029" s="6">
        <v>26</v>
      </c>
      <c r="D4029" s="6">
        <f t="shared" si="806"/>
        <v>35</v>
      </c>
      <c r="E4029" s="5">
        <f t="shared" si="807"/>
        <v>956.64294000000041</v>
      </c>
      <c r="F4029" s="5">
        <f t="shared" si="808"/>
        <v>96.920156249999991</v>
      </c>
      <c r="G4029" s="5">
        <f t="shared" si="809"/>
        <v>1616.0570598233144</v>
      </c>
      <c r="H4029" s="5">
        <f t="shared" si="810"/>
        <v>2669.6201560733148</v>
      </c>
      <c r="I4029" s="5">
        <f t="shared" si="811"/>
        <v>720</v>
      </c>
      <c r="J4029" s="5">
        <f t="shared" si="812"/>
        <v>1949.6201560733148</v>
      </c>
      <c r="K4029" s="2">
        <f t="shared" si="813"/>
        <v>58847.572154050606</v>
      </c>
      <c r="L4029" s="2">
        <f t="shared" si="814"/>
        <v>129282</v>
      </c>
      <c r="M4029" s="2">
        <f t="shared" si="815"/>
        <v>29480</v>
      </c>
      <c r="N4029" s="6">
        <f t="shared" si="816"/>
        <v>1</v>
      </c>
      <c r="O4029" s="2">
        <f t="shared" si="817"/>
        <v>20954.427845949394</v>
      </c>
      <c r="P4029" s="2">
        <f t="shared" si="818"/>
        <v>20954.427845949394</v>
      </c>
    </row>
    <row r="4030" spans="1:16">
      <c r="A4030" s="6">
        <v>6</v>
      </c>
      <c r="B4030" s="6">
        <v>3</v>
      </c>
      <c r="C4030" s="6">
        <v>27</v>
      </c>
      <c r="D4030" s="6">
        <f t="shared" si="806"/>
        <v>36</v>
      </c>
      <c r="E4030" s="5">
        <f t="shared" si="807"/>
        <v>956.64294000000041</v>
      </c>
      <c r="F4030" s="5">
        <f t="shared" si="808"/>
        <v>96.920156249999991</v>
      </c>
      <c r="G4030" s="5">
        <f t="shared" si="809"/>
        <v>1699.1907643430709</v>
      </c>
      <c r="H4030" s="5">
        <f t="shared" si="810"/>
        <v>2752.7538605930713</v>
      </c>
      <c r="I4030" s="5">
        <f t="shared" si="811"/>
        <v>720</v>
      </c>
      <c r="J4030" s="5">
        <f t="shared" si="812"/>
        <v>2032.7538605930713</v>
      </c>
      <c r="K4030" s="2">
        <f t="shared" si="813"/>
        <v>60290.865635296374</v>
      </c>
      <c r="L4030" s="2">
        <f t="shared" si="814"/>
        <v>131982</v>
      </c>
      <c r="M4030" s="2">
        <f t="shared" si="815"/>
        <v>30360</v>
      </c>
      <c r="N4030" s="6">
        <f t="shared" si="816"/>
        <v>1</v>
      </c>
      <c r="O4030" s="2">
        <f t="shared" si="817"/>
        <v>21331.134364703626</v>
      </c>
      <c r="P4030" s="2">
        <f t="shared" si="818"/>
        <v>21331.134364703626</v>
      </c>
    </row>
    <row r="4031" spans="1:16">
      <c r="A4031" s="6">
        <v>6</v>
      </c>
      <c r="B4031" s="6">
        <v>3</v>
      </c>
      <c r="C4031" s="6">
        <v>28</v>
      </c>
      <c r="D4031" s="6">
        <f t="shared" si="806"/>
        <v>37</v>
      </c>
      <c r="E4031" s="5">
        <f t="shared" si="807"/>
        <v>956.64294000000041</v>
      </c>
      <c r="F4031" s="5">
        <f t="shared" si="808"/>
        <v>96.920156249999991</v>
      </c>
      <c r="G4031" s="5">
        <f t="shared" si="809"/>
        <v>1784.1503025602246</v>
      </c>
      <c r="H4031" s="5">
        <f t="shared" si="810"/>
        <v>2837.713398810225</v>
      </c>
      <c r="I4031" s="5">
        <f t="shared" si="811"/>
        <v>720</v>
      </c>
      <c r="J4031" s="5">
        <f t="shared" si="812"/>
        <v>2117.713398810225</v>
      </c>
      <c r="K4031" s="2">
        <f t="shared" si="813"/>
        <v>61765.857618233073</v>
      </c>
      <c r="L4031" s="2">
        <f t="shared" si="814"/>
        <v>134682</v>
      </c>
      <c r="M4031" s="2">
        <f t="shared" si="815"/>
        <v>31240</v>
      </c>
      <c r="N4031" s="6">
        <f t="shared" si="816"/>
        <v>1</v>
      </c>
      <c r="O4031" s="2">
        <f t="shared" si="817"/>
        <v>21676.142381766927</v>
      </c>
      <c r="P4031" s="2">
        <f t="shared" si="818"/>
        <v>21676.142381766927</v>
      </c>
    </row>
    <row r="4032" spans="1:16">
      <c r="A4032" s="6">
        <v>6</v>
      </c>
      <c r="B4032" s="6">
        <v>3</v>
      </c>
      <c r="C4032" s="6">
        <v>29</v>
      </c>
      <c r="D4032" s="6">
        <f t="shared" si="806"/>
        <v>38</v>
      </c>
      <c r="E4032" s="5">
        <f t="shared" si="807"/>
        <v>956.64294000000041</v>
      </c>
      <c r="F4032" s="5">
        <f t="shared" si="808"/>
        <v>96.920156249999991</v>
      </c>
      <c r="G4032" s="5">
        <f t="shared" si="809"/>
        <v>1870.9683306758782</v>
      </c>
      <c r="H4032" s="5">
        <f t="shared" si="810"/>
        <v>2924.5314269258788</v>
      </c>
      <c r="I4032" s="5">
        <f t="shared" si="811"/>
        <v>720</v>
      </c>
      <c r="J4032" s="5">
        <f t="shared" si="812"/>
        <v>2204.5314269258788</v>
      </c>
      <c r="K4032" s="2">
        <f t="shared" si="813"/>
        <v>63273.115050796507</v>
      </c>
      <c r="L4032" s="2">
        <f t="shared" si="814"/>
        <v>137382</v>
      </c>
      <c r="M4032" s="2">
        <f t="shared" si="815"/>
        <v>32120</v>
      </c>
      <c r="N4032" s="6">
        <f t="shared" si="816"/>
        <v>1</v>
      </c>
      <c r="O4032" s="2">
        <f t="shared" si="817"/>
        <v>21988.884949203493</v>
      </c>
      <c r="P4032" s="2">
        <f t="shared" si="818"/>
        <v>21988.884949203493</v>
      </c>
    </row>
    <row r="4033" spans="1:16">
      <c r="A4033" s="6">
        <v>6</v>
      </c>
      <c r="B4033" s="6">
        <v>3</v>
      </c>
      <c r="C4033" s="6">
        <v>30</v>
      </c>
      <c r="D4033" s="6">
        <f t="shared" si="806"/>
        <v>39</v>
      </c>
      <c r="E4033" s="5">
        <f t="shared" si="807"/>
        <v>956.64294000000041</v>
      </c>
      <c r="F4033" s="5">
        <f t="shared" si="808"/>
        <v>96.920156249999991</v>
      </c>
      <c r="G4033" s="5">
        <f t="shared" si="809"/>
        <v>1959.6780360096488</v>
      </c>
      <c r="H4033" s="5">
        <f t="shared" si="810"/>
        <v>3013.241132259649</v>
      </c>
      <c r="I4033" s="5">
        <f t="shared" si="811"/>
        <v>720</v>
      </c>
      <c r="J4033" s="5">
        <f t="shared" si="812"/>
        <v>2293.241132259649</v>
      </c>
      <c r="K4033" s="2">
        <f t="shared" si="813"/>
        <v>64813.214101730016</v>
      </c>
      <c r="L4033" s="2">
        <f t="shared" si="814"/>
        <v>140082</v>
      </c>
      <c r="M4033" s="2">
        <f t="shared" si="815"/>
        <v>33000</v>
      </c>
      <c r="N4033" s="6">
        <f t="shared" si="816"/>
        <v>1</v>
      </c>
      <c r="O4033" s="2">
        <f t="shared" si="817"/>
        <v>22268.785898269984</v>
      </c>
      <c r="P4033" s="2">
        <f t="shared" si="818"/>
        <v>22268.785898269984</v>
      </c>
    </row>
    <row r="4034" spans="1:16">
      <c r="A4034" s="6">
        <v>6</v>
      </c>
      <c r="B4034" s="6">
        <v>4</v>
      </c>
      <c r="C4034" s="6">
        <v>0</v>
      </c>
      <c r="D4034" s="6">
        <f t="shared" si="806"/>
        <v>10</v>
      </c>
      <c r="E4034" s="5">
        <f t="shared" si="807"/>
        <v>956.64294000000041</v>
      </c>
      <c r="F4034" s="5">
        <f t="shared" si="808"/>
        <v>132.45754687499996</v>
      </c>
      <c r="G4034" s="5">
        <f t="shared" si="809"/>
        <v>0</v>
      </c>
      <c r="H4034" s="5">
        <f t="shared" si="810"/>
        <v>1089.1004868750003</v>
      </c>
      <c r="I4034" s="5">
        <f t="shared" si="811"/>
        <v>720</v>
      </c>
      <c r="J4034" s="5">
        <f t="shared" si="812"/>
        <v>369.10048687500034</v>
      </c>
      <c r="K4034" s="2">
        <f t="shared" si="813"/>
        <v>31407.994563802087</v>
      </c>
      <c r="L4034" s="2">
        <f t="shared" si="814"/>
        <v>61176</v>
      </c>
      <c r="M4034" s="2">
        <f t="shared" si="815"/>
        <v>7040</v>
      </c>
      <c r="N4034" s="6">
        <f t="shared" si="816"/>
        <v>1</v>
      </c>
      <c r="O4034" s="2">
        <f t="shared" si="817"/>
        <v>2728.0054361979128</v>
      </c>
      <c r="P4034" s="2">
        <f t="shared" si="818"/>
        <v>2728.0054361979128</v>
      </c>
    </row>
    <row r="4035" spans="1:16">
      <c r="A4035" s="6">
        <v>6</v>
      </c>
      <c r="B4035" s="6">
        <v>4</v>
      </c>
      <c r="C4035" s="6">
        <v>1</v>
      </c>
      <c r="D4035" s="6">
        <f t="shared" si="806"/>
        <v>11</v>
      </c>
      <c r="E4035" s="5">
        <f t="shared" si="807"/>
        <v>956.64294000000041</v>
      </c>
      <c r="F4035" s="5">
        <f t="shared" si="808"/>
        <v>132.45754687499996</v>
      </c>
      <c r="G4035" s="5">
        <f t="shared" si="809"/>
        <v>45.5625</v>
      </c>
      <c r="H4035" s="5">
        <f t="shared" si="810"/>
        <v>1134.6629868750003</v>
      </c>
      <c r="I4035" s="5">
        <f t="shared" si="811"/>
        <v>720</v>
      </c>
      <c r="J4035" s="5">
        <f t="shared" si="812"/>
        <v>414.66298687500034</v>
      </c>
      <c r="K4035" s="2">
        <f t="shared" si="813"/>
        <v>32199.010188802087</v>
      </c>
      <c r="L4035" s="2">
        <f t="shared" si="814"/>
        <v>63876</v>
      </c>
      <c r="M4035" s="2">
        <f t="shared" si="815"/>
        <v>7920</v>
      </c>
      <c r="N4035" s="6">
        <f t="shared" si="816"/>
        <v>1</v>
      </c>
      <c r="O4035" s="2">
        <f t="shared" si="817"/>
        <v>3756.9898111979128</v>
      </c>
      <c r="P4035" s="2">
        <f t="shared" si="818"/>
        <v>3756.9898111979128</v>
      </c>
    </row>
    <row r="4036" spans="1:16">
      <c r="A4036" s="6">
        <v>6</v>
      </c>
      <c r="B4036" s="6">
        <v>4</v>
      </c>
      <c r="C4036" s="6">
        <v>2</v>
      </c>
      <c r="D4036" s="6">
        <f t="shared" ref="D4036:D4099" si="819">A4036+B4036+C4036</f>
        <v>12</v>
      </c>
      <c r="E4036" s="5">
        <f t="shared" ref="E4036:E4099" si="820">IF(A4036=0,0,A4036*LABOR_HRS_WK_TOM*SEASON_WEEKS*(1+DIM_PCT_TOM)^A4036)</f>
        <v>956.64294000000041</v>
      </c>
      <c r="F4036" s="5">
        <f t="shared" ref="F4036:F4099" si="821">IF(B4036=0,0,B4036*LABOR_HRS_WK_CAR*SEASON_WEEKS*(1+DIM_PCT_CAR)^B4036)</f>
        <v>132.45754687499996</v>
      </c>
      <c r="G4036" s="5">
        <f t="shared" ref="G4036:G4099" si="822">IF(C4036=0,0,C4036*LABOR_HRS_WK_MES*SEASON_WEEKS*(1+DIM_PCT_MES)^C4036)</f>
        <v>92.264062499999994</v>
      </c>
      <c r="H4036" s="5">
        <f t="shared" ref="H4036:H4099" si="823">E4036+F4036+G4036</f>
        <v>1181.3645493750003</v>
      </c>
      <c r="I4036" s="5">
        <f t="shared" ref="I4036:I4099" si="824">MIN(H4036,FARMER_HRS)</f>
        <v>720</v>
      </c>
      <c r="J4036" s="5">
        <f t="shared" ref="J4036:J4099" si="825">MAX(0,H4036-FARMER_HRS)</f>
        <v>461.36454937500025</v>
      </c>
      <c r="K4036" s="2">
        <f t="shared" ref="K4036:K4099" si="826">I4036*FARMER_RATE+J4036*TEMP_WORKER_RATE</f>
        <v>33009.801204427087</v>
      </c>
      <c r="L4036" s="2">
        <f t="shared" ref="L4036:L4099" si="827">A4036*PRICE_TOM+B4036*PRICE_CAR+C4036*PRICE_MES</f>
        <v>66576</v>
      </c>
      <c r="M4036" s="2">
        <f t="shared" ref="M4036:M4099" si="828">A4036*FERT_BED_TOM+B4036*FERT_BED_CAR+C4036*FERT_BED_MES</f>
        <v>8800</v>
      </c>
      <c r="N4036" s="6">
        <f t="shared" ref="N4036:N4099" si="829">IF(AND(D4036&lt;=TOTAL_BEDS,J4036&lt;=TEMP_WORKER_MAX*TEMP_WORKER_HRS),1,0)</f>
        <v>1</v>
      </c>
      <c r="O4036" s="2">
        <f t="shared" ref="O4036:O4099" si="830">L4036-M4036-K4036-FIXED_COSTS</f>
        <v>4766.1987955729128</v>
      </c>
      <c r="P4036" s="2">
        <f t="shared" ref="P4036:P4099" si="831">IF(N4036=1,O4036,"")</f>
        <v>4766.1987955729128</v>
      </c>
    </row>
    <row r="4037" spans="1:16">
      <c r="A4037" s="6">
        <v>6</v>
      </c>
      <c r="B4037" s="6">
        <v>4</v>
      </c>
      <c r="C4037" s="6">
        <v>3</v>
      </c>
      <c r="D4037" s="6">
        <f t="shared" si="819"/>
        <v>13</v>
      </c>
      <c r="E4037" s="5">
        <f t="shared" si="820"/>
        <v>956.64294000000041</v>
      </c>
      <c r="F4037" s="5">
        <f t="shared" si="821"/>
        <v>132.45754687499996</v>
      </c>
      <c r="G4037" s="5">
        <f t="shared" si="822"/>
        <v>140.12604492187498</v>
      </c>
      <c r="H4037" s="5">
        <f t="shared" si="823"/>
        <v>1229.2265317968754</v>
      </c>
      <c r="I4037" s="5">
        <f t="shared" si="824"/>
        <v>720</v>
      </c>
      <c r="J4037" s="5">
        <f t="shared" si="825"/>
        <v>509.22653179687541</v>
      </c>
      <c r="K4037" s="2">
        <f t="shared" si="826"/>
        <v>33840.738399251306</v>
      </c>
      <c r="L4037" s="2">
        <f t="shared" si="827"/>
        <v>69276</v>
      </c>
      <c r="M4037" s="2">
        <f t="shared" si="828"/>
        <v>9680</v>
      </c>
      <c r="N4037" s="6">
        <f t="shared" si="829"/>
        <v>1</v>
      </c>
      <c r="O4037" s="2">
        <f t="shared" si="830"/>
        <v>5755.261600748694</v>
      </c>
      <c r="P4037" s="2">
        <f t="shared" si="831"/>
        <v>5755.261600748694</v>
      </c>
    </row>
    <row r="4038" spans="1:16">
      <c r="A4038" s="6">
        <v>6</v>
      </c>
      <c r="B4038" s="6">
        <v>4</v>
      </c>
      <c r="C4038" s="6">
        <v>4</v>
      </c>
      <c r="D4038" s="6">
        <f t="shared" si="819"/>
        <v>14</v>
      </c>
      <c r="E4038" s="5">
        <f t="shared" si="820"/>
        <v>956.64294000000041</v>
      </c>
      <c r="F4038" s="5">
        <f t="shared" si="821"/>
        <v>132.45754687499996</v>
      </c>
      <c r="G4038" s="5">
        <f t="shared" si="822"/>
        <v>189.17016064453125</v>
      </c>
      <c r="H4038" s="5">
        <f t="shared" si="823"/>
        <v>1278.2706475195316</v>
      </c>
      <c r="I4038" s="5">
        <f t="shared" si="824"/>
        <v>720</v>
      </c>
      <c r="J4038" s="5">
        <f t="shared" si="825"/>
        <v>558.27064751953162</v>
      </c>
      <c r="K4038" s="2">
        <f t="shared" si="826"/>
        <v>34692.198741658533</v>
      </c>
      <c r="L4038" s="2">
        <f t="shared" si="827"/>
        <v>71976</v>
      </c>
      <c r="M4038" s="2">
        <f t="shared" si="828"/>
        <v>10560</v>
      </c>
      <c r="N4038" s="6">
        <f t="shared" si="829"/>
        <v>1</v>
      </c>
      <c r="O4038" s="2">
        <f t="shared" si="830"/>
        <v>6723.8012583414675</v>
      </c>
      <c r="P4038" s="2">
        <f t="shared" si="831"/>
        <v>6723.8012583414675</v>
      </c>
    </row>
    <row r="4039" spans="1:16">
      <c r="A4039" s="6">
        <v>6</v>
      </c>
      <c r="B4039" s="6">
        <v>4</v>
      </c>
      <c r="C4039" s="6">
        <v>5</v>
      </c>
      <c r="D4039" s="6">
        <f t="shared" si="819"/>
        <v>15</v>
      </c>
      <c r="E4039" s="5">
        <f t="shared" si="820"/>
        <v>956.64294000000041</v>
      </c>
      <c r="F4039" s="5">
        <f t="shared" si="821"/>
        <v>132.45754687499996</v>
      </c>
      <c r="G4039" s="5">
        <f t="shared" si="822"/>
        <v>239.41848456573481</v>
      </c>
      <c r="H4039" s="5">
        <f t="shared" si="823"/>
        <v>1328.5189714407352</v>
      </c>
      <c r="I4039" s="5">
        <f t="shared" si="824"/>
        <v>720</v>
      </c>
      <c r="J4039" s="5">
        <f t="shared" si="825"/>
        <v>608.51897144073519</v>
      </c>
      <c r="K4039" s="2">
        <f t="shared" si="826"/>
        <v>35564.565476401651</v>
      </c>
      <c r="L4039" s="2">
        <f t="shared" si="827"/>
        <v>74676</v>
      </c>
      <c r="M4039" s="2">
        <f t="shared" si="828"/>
        <v>11440</v>
      </c>
      <c r="N4039" s="6">
        <f t="shared" si="829"/>
        <v>1</v>
      </c>
      <c r="O4039" s="2">
        <f t="shared" si="830"/>
        <v>7671.4345235983492</v>
      </c>
      <c r="P4039" s="2">
        <f t="shared" si="831"/>
        <v>7671.4345235983492</v>
      </c>
    </row>
    <row r="4040" spans="1:16">
      <c r="A4040" s="6">
        <v>6</v>
      </c>
      <c r="B4040" s="6">
        <v>4</v>
      </c>
      <c r="C4040" s="6">
        <v>6</v>
      </c>
      <c r="D4040" s="6">
        <f t="shared" si="819"/>
        <v>16</v>
      </c>
      <c r="E4040" s="5">
        <f t="shared" si="820"/>
        <v>956.64294000000041</v>
      </c>
      <c r="F4040" s="5">
        <f t="shared" si="821"/>
        <v>132.45754687499996</v>
      </c>
      <c r="G4040" s="5">
        <f t="shared" si="822"/>
        <v>290.89345874736784</v>
      </c>
      <c r="H4040" s="5">
        <f t="shared" si="823"/>
        <v>1379.9939456223683</v>
      </c>
      <c r="I4040" s="5">
        <f t="shared" si="824"/>
        <v>720</v>
      </c>
      <c r="J4040" s="5">
        <f t="shared" si="825"/>
        <v>659.9939456223683</v>
      </c>
      <c r="K4040" s="2">
        <f t="shared" si="826"/>
        <v>36458.22822261056</v>
      </c>
      <c r="L4040" s="2">
        <f t="shared" si="827"/>
        <v>77376</v>
      </c>
      <c r="M4040" s="2">
        <f t="shared" si="828"/>
        <v>12320</v>
      </c>
      <c r="N4040" s="6">
        <f t="shared" si="829"/>
        <v>1</v>
      </c>
      <c r="O4040" s="2">
        <f t="shared" si="830"/>
        <v>8597.7717773894401</v>
      </c>
      <c r="P4040" s="2">
        <f t="shared" si="831"/>
        <v>8597.7717773894401</v>
      </c>
    </row>
    <row r="4041" spans="1:16">
      <c r="A4041" s="6">
        <v>6</v>
      </c>
      <c r="B4041" s="6">
        <v>4</v>
      </c>
      <c r="C4041" s="6">
        <v>7</v>
      </c>
      <c r="D4041" s="6">
        <f t="shared" si="819"/>
        <v>17</v>
      </c>
      <c r="E4041" s="5">
        <f t="shared" si="820"/>
        <v>956.64294000000041</v>
      </c>
      <c r="F4041" s="5">
        <f t="shared" si="821"/>
        <v>132.45754687499996</v>
      </c>
      <c r="G4041" s="5">
        <f t="shared" si="822"/>
        <v>343.61789814532818</v>
      </c>
      <c r="H4041" s="5">
        <f t="shared" si="823"/>
        <v>1432.7183850203285</v>
      </c>
      <c r="I4041" s="5">
        <f t="shared" si="824"/>
        <v>720</v>
      </c>
      <c r="J4041" s="5">
        <f t="shared" si="825"/>
        <v>712.71838502032847</v>
      </c>
      <c r="K4041" s="2">
        <f t="shared" si="826"/>
        <v>37373.58307326959</v>
      </c>
      <c r="L4041" s="2">
        <f t="shared" si="827"/>
        <v>80076</v>
      </c>
      <c r="M4041" s="2">
        <f t="shared" si="828"/>
        <v>13200</v>
      </c>
      <c r="N4041" s="6">
        <f t="shared" si="829"/>
        <v>1</v>
      </c>
      <c r="O4041" s="2">
        <f t="shared" si="830"/>
        <v>9502.4169267304096</v>
      </c>
      <c r="P4041" s="2">
        <f t="shared" si="831"/>
        <v>9502.4169267304096</v>
      </c>
    </row>
    <row r="4042" spans="1:16">
      <c r="A4042" s="6">
        <v>6</v>
      </c>
      <c r="B4042" s="6">
        <v>4</v>
      </c>
      <c r="C4042" s="6">
        <v>8</v>
      </c>
      <c r="D4042" s="6">
        <f t="shared" si="819"/>
        <v>18</v>
      </c>
      <c r="E4042" s="5">
        <f t="shared" si="820"/>
        <v>956.64294000000041</v>
      </c>
      <c r="F4042" s="5">
        <f t="shared" si="821"/>
        <v>132.45754687499996</v>
      </c>
      <c r="G4042" s="5">
        <f t="shared" si="822"/>
        <v>397.61499642530839</v>
      </c>
      <c r="H4042" s="5">
        <f t="shared" si="823"/>
        <v>1486.7154833003087</v>
      </c>
      <c r="I4042" s="5">
        <f t="shared" si="824"/>
        <v>720</v>
      </c>
      <c r="J4042" s="5">
        <f t="shared" si="825"/>
        <v>766.71548330030873</v>
      </c>
      <c r="K4042" s="2">
        <f t="shared" si="826"/>
        <v>38311.032696185917</v>
      </c>
      <c r="L4042" s="2">
        <f t="shared" si="827"/>
        <v>82776</v>
      </c>
      <c r="M4042" s="2">
        <f t="shared" si="828"/>
        <v>14080</v>
      </c>
      <c r="N4042" s="6">
        <f t="shared" si="829"/>
        <v>1</v>
      </c>
      <c r="O4042" s="2">
        <f t="shared" si="830"/>
        <v>10384.967303814083</v>
      </c>
      <c r="P4042" s="2">
        <f t="shared" si="831"/>
        <v>10384.967303814083</v>
      </c>
    </row>
    <row r="4043" spans="1:16">
      <c r="A4043" s="6">
        <v>6</v>
      </c>
      <c r="B4043" s="6">
        <v>4</v>
      </c>
      <c r="C4043" s="6">
        <v>9</v>
      </c>
      <c r="D4043" s="6">
        <f t="shared" si="819"/>
        <v>19</v>
      </c>
      <c r="E4043" s="5">
        <f t="shared" si="820"/>
        <v>956.64294000000041</v>
      </c>
      <c r="F4043" s="5">
        <f t="shared" si="821"/>
        <v>132.45754687499996</v>
      </c>
      <c r="G4043" s="5">
        <f t="shared" si="822"/>
        <v>452.90833186570285</v>
      </c>
      <c r="H4043" s="5">
        <f t="shared" si="823"/>
        <v>1542.0088187407032</v>
      </c>
      <c r="I4043" s="5">
        <f t="shared" si="824"/>
        <v>720</v>
      </c>
      <c r="J4043" s="5">
        <f t="shared" si="825"/>
        <v>822.00881874070319</v>
      </c>
      <c r="K4043" s="2">
        <f t="shared" si="826"/>
        <v>39270.986436470543</v>
      </c>
      <c r="L4043" s="2">
        <f t="shared" si="827"/>
        <v>85476</v>
      </c>
      <c r="M4043" s="2">
        <f t="shared" si="828"/>
        <v>14960</v>
      </c>
      <c r="N4043" s="6">
        <f t="shared" si="829"/>
        <v>1</v>
      </c>
      <c r="O4043" s="2">
        <f t="shared" si="830"/>
        <v>11245.013563529457</v>
      </c>
      <c r="P4043" s="2">
        <f t="shared" si="831"/>
        <v>11245.013563529457</v>
      </c>
    </row>
    <row r="4044" spans="1:16">
      <c r="A4044" s="6">
        <v>6</v>
      </c>
      <c r="B4044" s="6">
        <v>4</v>
      </c>
      <c r="C4044" s="6">
        <v>10</v>
      </c>
      <c r="D4044" s="6">
        <f t="shared" si="819"/>
        <v>20</v>
      </c>
      <c r="E4044" s="5">
        <f t="shared" si="820"/>
        <v>956.64294000000041</v>
      </c>
      <c r="F4044" s="5">
        <f t="shared" si="821"/>
        <v>132.45754687499996</v>
      </c>
      <c r="G4044" s="5">
        <f t="shared" si="822"/>
        <v>509.52187334891573</v>
      </c>
      <c r="H4044" s="5">
        <f t="shared" si="823"/>
        <v>1598.6223602239161</v>
      </c>
      <c r="I4044" s="5">
        <f t="shared" si="824"/>
        <v>720</v>
      </c>
      <c r="J4044" s="5">
        <f t="shared" si="825"/>
        <v>878.62236022391608</v>
      </c>
      <c r="K4044" s="2">
        <f t="shared" si="826"/>
        <v>40253.860420554098</v>
      </c>
      <c r="L4044" s="2">
        <f t="shared" si="827"/>
        <v>88176</v>
      </c>
      <c r="M4044" s="2">
        <f t="shared" si="828"/>
        <v>15840</v>
      </c>
      <c r="N4044" s="6">
        <f t="shared" si="829"/>
        <v>1</v>
      </c>
      <c r="O4044" s="2">
        <f t="shared" si="830"/>
        <v>12082.139579445902</v>
      </c>
      <c r="P4044" s="2">
        <f t="shared" si="831"/>
        <v>12082.139579445902</v>
      </c>
    </row>
    <row r="4045" spans="1:16">
      <c r="A4045" s="6">
        <v>6</v>
      </c>
      <c r="B4045" s="6">
        <v>4</v>
      </c>
      <c r="C4045" s="6">
        <v>11</v>
      </c>
      <c r="D4045" s="6">
        <f t="shared" si="819"/>
        <v>21</v>
      </c>
      <c r="E4045" s="5">
        <f t="shared" si="820"/>
        <v>956.64294000000041</v>
      </c>
      <c r="F4045" s="5">
        <f t="shared" si="821"/>
        <v>132.45754687499996</v>
      </c>
      <c r="G4045" s="5">
        <f t="shared" si="822"/>
        <v>567.47998644235474</v>
      </c>
      <c r="H4045" s="5">
        <f t="shared" si="823"/>
        <v>1656.580473317355</v>
      </c>
      <c r="I4045" s="5">
        <f t="shared" si="824"/>
        <v>720</v>
      </c>
      <c r="J4045" s="5">
        <f t="shared" si="825"/>
        <v>936.58047331735497</v>
      </c>
      <c r="K4045" s="2">
        <f t="shared" si="826"/>
        <v>41260.077661759635</v>
      </c>
      <c r="L4045" s="2">
        <f t="shared" si="827"/>
        <v>90876</v>
      </c>
      <c r="M4045" s="2">
        <f t="shared" si="828"/>
        <v>16720</v>
      </c>
      <c r="N4045" s="6">
        <f t="shared" si="829"/>
        <v>1</v>
      </c>
      <c r="O4045" s="2">
        <f t="shared" si="830"/>
        <v>12895.922338240365</v>
      </c>
      <c r="P4045" s="2">
        <f t="shared" si="831"/>
        <v>12895.922338240365</v>
      </c>
    </row>
    <row r="4046" spans="1:16">
      <c r="A4046" s="6">
        <v>6</v>
      </c>
      <c r="B4046" s="6">
        <v>4</v>
      </c>
      <c r="C4046" s="6">
        <v>12</v>
      </c>
      <c r="D4046" s="6">
        <f t="shared" si="819"/>
        <v>22</v>
      </c>
      <c r="E4046" s="5">
        <f t="shared" si="820"/>
        <v>956.64294000000041</v>
      </c>
      <c r="F4046" s="5">
        <f t="shared" si="821"/>
        <v>132.45754687499996</v>
      </c>
      <c r="G4046" s="5">
        <f t="shared" si="822"/>
        <v>626.80743957041921</v>
      </c>
      <c r="H4046" s="5">
        <f t="shared" si="823"/>
        <v>1715.9079264454194</v>
      </c>
      <c r="I4046" s="5">
        <f t="shared" si="824"/>
        <v>720</v>
      </c>
      <c r="J4046" s="5">
        <f t="shared" si="825"/>
        <v>995.90792644541943</v>
      </c>
      <c r="K4046" s="2">
        <f t="shared" si="826"/>
        <v>42290.068167455203</v>
      </c>
      <c r="L4046" s="2">
        <f t="shared" si="827"/>
        <v>93576</v>
      </c>
      <c r="M4046" s="2">
        <f t="shared" si="828"/>
        <v>17600</v>
      </c>
      <c r="N4046" s="6">
        <f t="shared" si="829"/>
        <v>1</v>
      </c>
      <c r="O4046" s="2">
        <f t="shared" si="830"/>
        <v>13685.931832544797</v>
      </c>
      <c r="P4046" s="2">
        <f t="shared" si="831"/>
        <v>13685.931832544797</v>
      </c>
    </row>
    <row r="4047" spans="1:16">
      <c r="A4047" s="6">
        <v>6</v>
      </c>
      <c r="B4047" s="6">
        <v>4</v>
      </c>
      <c r="C4047" s="6">
        <v>13</v>
      </c>
      <c r="D4047" s="6">
        <f t="shared" si="819"/>
        <v>23</v>
      </c>
      <c r="E4047" s="5">
        <f t="shared" si="820"/>
        <v>956.64294000000041</v>
      </c>
      <c r="F4047" s="5">
        <f t="shared" si="821"/>
        <v>132.45754687499996</v>
      </c>
      <c r="G4047" s="5">
        <f t="shared" si="822"/>
        <v>687.52941027880343</v>
      </c>
      <c r="H4047" s="5">
        <f t="shared" si="823"/>
        <v>1776.6298971538038</v>
      </c>
      <c r="I4047" s="5">
        <f t="shared" si="824"/>
        <v>720</v>
      </c>
      <c r="J4047" s="5">
        <f t="shared" si="825"/>
        <v>1056.6298971538038</v>
      </c>
      <c r="K4047" s="2">
        <f t="shared" si="826"/>
        <v>43344.269047809095</v>
      </c>
      <c r="L4047" s="2">
        <f t="shared" si="827"/>
        <v>96276</v>
      </c>
      <c r="M4047" s="2">
        <f t="shared" si="828"/>
        <v>18480</v>
      </c>
      <c r="N4047" s="6">
        <f t="shared" si="829"/>
        <v>1</v>
      </c>
      <c r="O4047" s="2">
        <f t="shared" si="830"/>
        <v>14451.730952190905</v>
      </c>
      <c r="P4047" s="2">
        <f t="shared" si="831"/>
        <v>14451.730952190905</v>
      </c>
    </row>
    <row r="4048" spans="1:16">
      <c r="A4048" s="6">
        <v>6</v>
      </c>
      <c r="B4048" s="6">
        <v>4</v>
      </c>
      <c r="C4048" s="6">
        <v>14</v>
      </c>
      <c r="D4048" s="6">
        <f t="shared" si="819"/>
        <v>24</v>
      </c>
      <c r="E4048" s="5">
        <f t="shared" si="820"/>
        <v>956.64294000000041</v>
      </c>
      <c r="F4048" s="5">
        <f t="shared" si="821"/>
        <v>132.45754687499996</v>
      </c>
      <c r="G4048" s="5">
        <f t="shared" si="822"/>
        <v>749.67149159246469</v>
      </c>
      <c r="H4048" s="5">
        <f t="shared" si="823"/>
        <v>1838.771978467465</v>
      </c>
      <c r="I4048" s="5">
        <f t="shared" si="824"/>
        <v>720</v>
      </c>
      <c r="J4048" s="5">
        <f t="shared" si="825"/>
        <v>1118.771978467465</v>
      </c>
      <c r="K4048" s="2">
        <f t="shared" si="826"/>
        <v>44423.124626171266</v>
      </c>
      <c r="L4048" s="2">
        <f t="shared" si="827"/>
        <v>98976</v>
      </c>
      <c r="M4048" s="2">
        <f t="shared" si="828"/>
        <v>19360</v>
      </c>
      <c r="N4048" s="6">
        <f t="shared" si="829"/>
        <v>1</v>
      </c>
      <c r="O4048" s="2">
        <f t="shared" si="830"/>
        <v>15192.875373828734</v>
      </c>
      <c r="P4048" s="2">
        <f t="shared" si="831"/>
        <v>15192.875373828734</v>
      </c>
    </row>
    <row r="4049" spans="1:16">
      <c r="A4049" s="6">
        <v>6</v>
      </c>
      <c r="B4049" s="6">
        <v>4</v>
      </c>
      <c r="C4049" s="6">
        <v>15</v>
      </c>
      <c r="D4049" s="6">
        <f t="shared" si="819"/>
        <v>25</v>
      </c>
      <c r="E4049" s="5">
        <f t="shared" si="820"/>
        <v>956.64294000000041</v>
      </c>
      <c r="F4049" s="5">
        <f t="shared" si="821"/>
        <v>132.45754687499996</v>
      </c>
      <c r="G4049" s="5">
        <f t="shared" si="822"/>
        <v>813.25969846861108</v>
      </c>
      <c r="H4049" s="5">
        <f t="shared" si="823"/>
        <v>1902.3601853436114</v>
      </c>
      <c r="I4049" s="5">
        <f t="shared" si="824"/>
        <v>720</v>
      </c>
      <c r="J4049" s="5">
        <f t="shared" si="825"/>
        <v>1182.3601853436114</v>
      </c>
      <c r="K4049" s="2">
        <f t="shared" si="826"/>
        <v>45527.086551104367</v>
      </c>
      <c r="L4049" s="2">
        <f t="shared" si="827"/>
        <v>101676</v>
      </c>
      <c r="M4049" s="2">
        <f t="shared" si="828"/>
        <v>20240</v>
      </c>
      <c r="N4049" s="6">
        <f t="shared" si="829"/>
        <v>1</v>
      </c>
      <c r="O4049" s="2">
        <f t="shared" si="830"/>
        <v>15908.913448895633</v>
      </c>
      <c r="P4049" s="2">
        <f t="shared" si="831"/>
        <v>15908.913448895633</v>
      </c>
    </row>
    <row r="4050" spans="1:16">
      <c r="A4050" s="6">
        <v>6</v>
      </c>
      <c r="B4050" s="6">
        <v>4</v>
      </c>
      <c r="C4050" s="6">
        <v>16</v>
      </c>
      <c r="D4050" s="6">
        <f t="shared" si="819"/>
        <v>26</v>
      </c>
      <c r="E4050" s="5">
        <f t="shared" si="820"/>
        <v>956.64294000000041</v>
      </c>
      <c r="F4050" s="5">
        <f t="shared" si="821"/>
        <v>132.45754687499996</v>
      </c>
      <c r="G4050" s="5">
        <f t="shared" si="822"/>
        <v>878.32047434610013</v>
      </c>
      <c r="H4050" s="5">
        <f t="shared" si="823"/>
        <v>1967.4209612211005</v>
      </c>
      <c r="I4050" s="5">
        <f t="shared" si="824"/>
        <v>720</v>
      </c>
      <c r="J4050" s="5">
        <f t="shared" si="825"/>
        <v>1247.4209612211005</v>
      </c>
      <c r="K4050" s="2">
        <f t="shared" si="826"/>
        <v>46656.613910088548</v>
      </c>
      <c r="L4050" s="2">
        <f t="shared" si="827"/>
        <v>104376</v>
      </c>
      <c r="M4050" s="2">
        <f t="shared" si="828"/>
        <v>21120</v>
      </c>
      <c r="N4050" s="6">
        <f t="shared" si="829"/>
        <v>1</v>
      </c>
      <c r="O4050" s="2">
        <f t="shared" si="830"/>
        <v>16599.386089911452</v>
      </c>
      <c r="P4050" s="2">
        <f t="shared" si="831"/>
        <v>16599.386089911452</v>
      </c>
    </row>
    <row r="4051" spans="1:16">
      <c r="A4051" s="6">
        <v>6</v>
      </c>
      <c r="B4051" s="6">
        <v>4</v>
      </c>
      <c r="C4051" s="6">
        <v>17</v>
      </c>
      <c r="D4051" s="6">
        <f t="shared" si="819"/>
        <v>27</v>
      </c>
      <c r="E4051" s="5">
        <f t="shared" si="820"/>
        <v>956.64294000000041</v>
      </c>
      <c r="F4051" s="5">
        <f t="shared" si="821"/>
        <v>132.45754687499996</v>
      </c>
      <c r="G4051" s="5">
        <f t="shared" si="822"/>
        <v>944.88069779264049</v>
      </c>
      <c r="H4051" s="5">
        <f t="shared" si="823"/>
        <v>2033.9811846676407</v>
      </c>
      <c r="I4051" s="5">
        <f t="shared" si="824"/>
        <v>720</v>
      </c>
      <c r="J4051" s="5">
        <f t="shared" si="825"/>
        <v>1313.9811846676407</v>
      </c>
      <c r="K4051" s="2">
        <f t="shared" si="826"/>
        <v>47812.173344924318</v>
      </c>
      <c r="L4051" s="2">
        <f t="shared" si="827"/>
        <v>107076</v>
      </c>
      <c r="M4051" s="2">
        <f t="shared" si="828"/>
        <v>22000</v>
      </c>
      <c r="N4051" s="6">
        <f t="shared" si="829"/>
        <v>1</v>
      </c>
      <c r="O4051" s="2">
        <f t="shared" si="830"/>
        <v>17263.826655075682</v>
      </c>
      <c r="P4051" s="2">
        <f t="shared" si="831"/>
        <v>17263.826655075682</v>
      </c>
    </row>
    <row r="4052" spans="1:16">
      <c r="A4052" s="6">
        <v>6</v>
      </c>
      <c r="B4052" s="6">
        <v>4</v>
      </c>
      <c r="C4052" s="6">
        <v>18</v>
      </c>
      <c r="D4052" s="6">
        <f t="shared" si="819"/>
        <v>28</v>
      </c>
      <c r="E4052" s="5">
        <f t="shared" si="820"/>
        <v>956.64294000000041</v>
      </c>
      <c r="F4052" s="5">
        <f t="shared" si="821"/>
        <v>132.45754687499996</v>
      </c>
      <c r="G4052" s="5">
        <f t="shared" si="822"/>
        <v>1012.9676892512279</v>
      </c>
      <c r="H4052" s="5">
        <f t="shared" si="823"/>
        <v>2102.0681761262281</v>
      </c>
      <c r="I4052" s="5">
        <f t="shared" si="824"/>
        <v>720</v>
      </c>
      <c r="J4052" s="5">
        <f t="shared" si="825"/>
        <v>1382.0681761262281</v>
      </c>
      <c r="K4052" s="2">
        <f t="shared" si="826"/>
        <v>48994.239168858127</v>
      </c>
      <c r="L4052" s="2">
        <f t="shared" si="827"/>
        <v>109776</v>
      </c>
      <c r="M4052" s="2">
        <f t="shared" si="828"/>
        <v>22880</v>
      </c>
      <c r="N4052" s="6">
        <f t="shared" si="829"/>
        <v>1</v>
      </c>
      <c r="O4052" s="2">
        <f t="shared" si="830"/>
        <v>17901.760831141873</v>
      </c>
      <c r="P4052" s="2">
        <f t="shared" si="831"/>
        <v>17901.760831141873</v>
      </c>
    </row>
    <row r="4053" spans="1:16">
      <c r="A4053" s="6">
        <v>6</v>
      </c>
      <c r="B4053" s="6">
        <v>4</v>
      </c>
      <c r="C4053" s="6">
        <v>19</v>
      </c>
      <c r="D4053" s="6">
        <f t="shared" si="819"/>
        <v>29</v>
      </c>
      <c r="E4053" s="5">
        <f t="shared" si="820"/>
        <v>956.64294000000041</v>
      </c>
      <c r="F4053" s="5">
        <f t="shared" si="821"/>
        <v>132.45754687499996</v>
      </c>
      <c r="G4053" s="5">
        <f t="shared" si="822"/>
        <v>1082.6092178872495</v>
      </c>
      <c r="H4053" s="5">
        <f t="shared" si="823"/>
        <v>2171.7097047622501</v>
      </c>
      <c r="I4053" s="5">
        <f t="shared" si="824"/>
        <v>720</v>
      </c>
      <c r="J4053" s="5">
        <f t="shared" si="825"/>
        <v>1451.7097047622501</v>
      </c>
      <c r="K4053" s="2">
        <f t="shared" si="826"/>
        <v>50203.293485455732</v>
      </c>
      <c r="L4053" s="2">
        <f t="shared" si="827"/>
        <v>112476</v>
      </c>
      <c r="M4053" s="2">
        <f t="shared" si="828"/>
        <v>23760</v>
      </c>
      <c r="N4053" s="6">
        <f t="shared" si="829"/>
        <v>1</v>
      </c>
      <c r="O4053" s="2">
        <f t="shared" si="830"/>
        <v>18512.706514544268</v>
      </c>
      <c r="P4053" s="2">
        <f t="shared" si="831"/>
        <v>18512.706514544268</v>
      </c>
    </row>
    <row r="4054" spans="1:16">
      <c r="A4054" s="6">
        <v>6</v>
      </c>
      <c r="B4054" s="6">
        <v>4</v>
      </c>
      <c r="C4054" s="6">
        <v>20</v>
      </c>
      <c r="D4054" s="6">
        <f t="shared" si="819"/>
        <v>30</v>
      </c>
      <c r="E4054" s="5">
        <f t="shared" si="820"/>
        <v>956.64294000000041</v>
      </c>
      <c r="F4054" s="5">
        <f t="shared" si="821"/>
        <v>132.45754687499996</v>
      </c>
      <c r="G4054" s="5">
        <f t="shared" si="822"/>
        <v>1153.8335085377266</v>
      </c>
      <c r="H4054" s="5">
        <f t="shared" si="823"/>
        <v>2242.9339954127272</v>
      </c>
      <c r="I4054" s="5">
        <f t="shared" si="824"/>
        <v>720</v>
      </c>
      <c r="J4054" s="5">
        <f t="shared" si="825"/>
        <v>1522.9339954127272</v>
      </c>
      <c r="K4054" s="2">
        <f t="shared" si="826"/>
        <v>51439.826309248732</v>
      </c>
      <c r="L4054" s="2">
        <f t="shared" si="827"/>
        <v>115176</v>
      </c>
      <c r="M4054" s="2">
        <f t="shared" si="828"/>
        <v>24640</v>
      </c>
      <c r="N4054" s="6">
        <f t="shared" si="829"/>
        <v>1</v>
      </c>
      <c r="O4054" s="2">
        <f t="shared" si="830"/>
        <v>19096.173690751268</v>
      </c>
      <c r="P4054" s="2">
        <f t="shared" si="831"/>
        <v>19096.173690751268</v>
      </c>
    </row>
    <row r="4055" spans="1:16">
      <c r="A4055" s="6">
        <v>6</v>
      </c>
      <c r="B4055" s="6">
        <v>4</v>
      </c>
      <c r="C4055" s="6">
        <v>21</v>
      </c>
      <c r="D4055" s="6">
        <f t="shared" si="819"/>
        <v>31</v>
      </c>
      <c r="E4055" s="5">
        <f t="shared" si="820"/>
        <v>956.64294000000041</v>
      </c>
      <c r="F4055" s="5">
        <f t="shared" si="821"/>
        <v>132.45754687499996</v>
      </c>
      <c r="G4055" s="5">
        <f t="shared" si="822"/>
        <v>1226.6692487641703</v>
      </c>
      <c r="H4055" s="5">
        <f t="shared" si="823"/>
        <v>2315.7697356391709</v>
      </c>
      <c r="I4055" s="5">
        <f t="shared" si="824"/>
        <v>720</v>
      </c>
      <c r="J4055" s="5">
        <f t="shared" si="825"/>
        <v>1595.7697356391709</v>
      </c>
      <c r="K4055" s="2">
        <f t="shared" si="826"/>
        <v>52704.33568818005</v>
      </c>
      <c r="L4055" s="2">
        <f t="shared" si="827"/>
        <v>117876</v>
      </c>
      <c r="M4055" s="2">
        <f t="shared" si="828"/>
        <v>25520</v>
      </c>
      <c r="N4055" s="6">
        <f t="shared" si="829"/>
        <v>1</v>
      </c>
      <c r="O4055" s="2">
        <f t="shared" si="830"/>
        <v>19651.66431181995</v>
      </c>
      <c r="P4055" s="2">
        <f t="shared" si="831"/>
        <v>19651.66431181995</v>
      </c>
    </row>
    <row r="4056" spans="1:16">
      <c r="A4056" s="6">
        <v>6</v>
      </c>
      <c r="B4056" s="6">
        <v>4</v>
      </c>
      <c r="C4056" s="6">
        <v>22</v>
      </c>
      <c r="D4056" s="6">
        <f t="shared" si="819"/>
        <v>32</v>
      </c>
      <c r="E4056" s="5">
        <f t="shared" si="820"/>
        <v>956.64294000000041</v>
      </c>
      <c r="F4056" s="5">
        <f t="shared" si="821"/>
        <v>132.45754687499996</v>
      </c>
      <c r="G4056" s="5">
        <f t="shared" si="822"/>
        <v>1301.1455960105666</v>
      </c>
      <c r="H4056" s="5">
        <f t="shared" si="823"/>
        <v>2390.2460828855669</v>
      </c>
      <c r="I4056" s="5">
        <f t="shared" si="824"/>
        <v>720</v>
      </c>
      <c r="J4056" s="5">
        <f t="shared" si="825"/>
        <v>1670.2460828855669</v>
      </c>
      <c r="K4056" s="2">
        <f t="shared" si="826"/>
        <v>53997.327827874426</v>
      </c>
      <c r="L4056" s="2">
        <f t="shared" si="827"/>
        <v>120576</v>
      </c>
      <c r="M4056" s="2">
        <f t="shared" si="828"/>
        <v>26400</v>
      </c>
      <c r="N4056" s="6">
        <f t="shared" si="829"/>
        <v>1</v>
      </c>
      <c r="O4056" s="2">
        <f t="shared" si="830"/>
        <v>20178.672172125574</v>
      </c>
      <c r="P4056" s="2">
        <f t="shared" si="831"/>
        <v>20178.672172125574</v>
      </c>
    </row>
    <row r="4057" spans="1:16">
      <c r="A4057" s="6">
        <v>6</v>
      </c>
      <c r="B4057" s="6">
        <v>4</v>
      </c>
      <c r="C4057" s="6">
        <v>23</v>
      </c>
      <c r="D4057" s="6">
        <f t="shared" si="819"/>
        <v>33</v>
      </c>
      <c r="E4057" s="5">
        <f t="shared" si="820"/>
        <v>956.64294000000041</v>
      </c>
      <c r="F4057" s="5">
        <f t="shared" si="821"/>
        <v>132.45754687499996</v>
      </c>
      <c r="G4057" s="5">
        <f t="shared" si="822"/>
        <v>1377.292184868003</v>
      </c>
      <c r="H4057" s="5">
        <f t="shared" si="823"/>
        <v>2466.3926717430031</v>
      </c>
      <c r="I4057" s="5">
        <f t="shared" si="824"/>
        <v>720</v>
      </c>
      <c r="J4057" s="5">
        <f t="shared" si="825"/>
        <v>1746.3926717430031</v>
      </c>
      <c r="K4057" s="2">
        <f t="shared" si="826"/>
        <v>55319.317217760472</v>
      </c>
      <c r="L4057" s="2">
        <f t="shared" si="827"/>
        <v>123276</v>
      </c>
      <c r="M4057" s="2">
        <f t="shared" si="828"/>
        <v>27280</v>
      </c>
      <c r="N4057" s="6">
        <f t="shared" si="829"/>
        <v>1</v>
      </c>
      <c r="O4057" s="2">
        <f t="shared" si="830"/>
        <v>20676.682782239528</v>
      </c>
      <c r="P4057" s="2">
        <f t="shared" si="831"/>
        <v>20676.682782239528</v>
      </c>
    </row>
    <row r="4058" spans="1:16">
      <c r="A4058" s="6">
        <v>6</v>
      </c>
      <c r="B4058" s="6">
        <v>4</v>
      </c>
      <c r="C4058" s="6">
        <v>24</v>
      </c>
      <c r="D4058" s="6">
        <f t="shared" si="819"/>
        <v>34</v>
      </c>
      <c r="E4058" s="5">
        <f t="shared" si="820"/>
        <v>956.64294000000041</v>
      </c>
      <c r="F4058" s="5">
        <f t="shared" si="821"/>
        <v>132.45754687499996</v>
      </c>
      <c r="G4058" s="5">
        <f t="shared" si="822"/>
        <v>1455.1391344474989</v>
      </c>
      <c r="H4058" s="5">
        <f t="shared" si="823"/>
        <v>2544.2396213224993</v>
      </c>
      <c r="I4058" s="5">
        <f t="shared" si="824"/>
        <v>720</v>
      </c>
      <c r="J4058" s="5">
        <f t="shared" si="825"/>
        <v>1824.2396213224993</v>
      </c>
      <c r="K4058" s="2">
        <f t="shared" si="826"/>
        <v>56670.826759071162</v>
      </c>
      <c r="L4058" s="2">
        <f t="shared" si="827"/>
        <v>125976</v>
      </c>
      <c r="M4058" s="2">
        <f t="shared" si="828"/>
        <v>28160</v>
      </c>
      <c r="N4058" s="6">
        <f t="shared" si="829"/>
        <v>1</v>
      </c>
      <c r="O4058" s="2">
        <f t="shared" si="830"/>
        <v>21145.173240928838</v>
      </c>
      <c r="P4058" s="2">
        <f t="shared" si="831"/>
        <v>21145.173240928838</v>
      </c>
    </row>
    <row r="4059" spans="1:16">
      <c r="A4059" s="6">
        <v>6</v>
      </c>
      <c r="B4059" s="6">
        <v>4</v>
      </c>
      <c r="C4059" s="6">
        <v>25</v>
      </c>
      <c r="D4059" s="6">
        <f t="shared" si="819"/>
        <v>35</v>
      </c>
      <c r="E4059" s="5">
        <f t="shared" si="820"/>
        <v>956.64294000000041</v>
      </c>
      <c r="F4059" s="5">
        <f t="shared" si="821"/>
        <v>132.45754687499996</v>
      </c>
      <c r="G4059" s="5">
        <f t="shared" si="822"/>
        <v>1534.7170558625965</v>
      </c>
      <c r="H4059" s="5">
        <f t="shared" si="823"/>
        <v>2623.8175427375968</v>
      </c>
      <c r="I4059" s="5">
        <f t="shared" si="824"/>
        <v>720</v>
      </c>
      <c r="J4059" s="5">
        <f t="shared" si="825"/>
        <v>1903.8175427375968</v>
      </c>
      <c r="K4059" s="2">
        <f t="shared" si="826"/>
        <v>58052.387894749947</v>
      </c>
      <c r="L4059" s="2">
        <f t="shared" si="827"/>
        <v>128676</v>
      </c>
      <c r="M4059" s="2">
        <f t="shared" si="828"/>
        <v>29040</v>
      </c>
      <c r="N4059" s="6">
        <f t="shared" si="829"/>
        <v>1</v>
      </c>
      <c r="O4059" s="2">
        <f t="shared" si="830"/>
        <v>21583.612105250053</v>
      </c>
      <c r="P4059" s="2">
        <f t="shared" si="831"/>
        <v>21583.612105250053</v>
      </c>
    </row>
    <row r="4060" spans="1:16">
      <c r="A4060" s="6">
        <v>6</v>
      </c>
      <c r="B4060" s="6">
        <v>4</v>
      </c>
      <c r="C4060" s="6">
        <v>26</v>
      </c>
      <c r="D4060" s="6">
        <f t="shared" si="819"/>
        <v>36</v>
      </c>
      <c r="E4060" s="5">
        <f t="shared" si="820"/>
        <v>956.64294000000041</v>
      </c>
      <c r="F4060" s="5">
        <f t="shared" si="821"/>
        <v>132.45754687499996</v>
      </c>
      <c r="G4060" s="5">
        <f t="shared" si="822"/>
        <v>1616.0570598233144</v>
      </c>
      <c r="H4060" s="5">
        <f t="shared" si="823"/>
        <v>2705.1575466983149</v>
      </c>
      <c r="I4060" s="5">
        <f t="shared" si="824"/>
        <v>720</v>
      </c>
      <c r="J4060" s="5">
        <f t="shared" si="825"/>
        <v>1985.1575466983149</v>
      </c>
      <c r="K4060" s="2">
        <f t="shared" si="826"/>
        <v>59464.540741290191</v>
      </c>
      <c r="L4060" s="2">
        <f t="shared" si="827"/>
        <v>131376</v>
      </c>
      <c r="M4060" s="2">
        <f t="shared" si="828"/>
        <v>29920</v>
      </c>
      <c r="N4060" s="6">
        <f t="shared" si="829"/>
        <v>1</v>
      </c>
      <c r="O4060" s="2">
        <f t="shared" si="830"/>
        <v>21991.459258709809</v>
      </c>
      <c r="P4060" s="2">
        <f t="shared" si="831"/>
        <v>21991.459258709809</v>
      </c>
    </row>
    <row r="4061" spans="1:16">
      <c r="A4061" s="6">
        <v>6</v>
      </c>
      <c r="B4061" s="6">
        <v>4</v>
      </c>
      <c r="C4061" s="6">
        <v>27</v>
      </c>
      <c r="D4061" s="6">
        <f t="shared" si="819"/>
        <v>37</v>
      </c>
      <c r="E4061" s="5">
        <f t="shared" si="820"/>
        <v>956.64294000000041</v>
      </c>
      <c r="F4061" s="5">
        <f t="shared" si="821"/>
        <v>132.45754687499996</v>
      </c>
      <c r="G4061" s="5">
        <f t="shared" si="822"/>
        <v>1699.1907643430709</v>
      </c>
      <c r="H4061" s="5">
        <f t="shared" si="823"/>
        <v>2788.291251218071</v>
      </c>
      <c r="I4061" s="5">
        <f t="shared" si="824"/>
        <v>720</v>
      </c>
      <c r="J4061" s="5">
        <f t="shared" si="825"/>
        <v>2068.291251218071</v>
      </c>
      <c r="K4061" s="2">
        <f t="shared" si="826"/>
        <v>60907.834222535952</v>
      </c>
      <c r="L4061" s="2">
        <f t="shared" si="827"/>
        <v>134076</v>
      </c>
      <c r="M4061" s="2">
        <f t="shared" si="828"/>
        <v>30800</v>
      </c>
      <c r="N4061" s="6">
        <f t="shared" si="829"/>
        <v>1</v>
      </c>
      <c r="O4061" s="2">
        <f t="shared" si="830"/>
        <v>22368.165777464048</v>
      </c>
      <c r="P4061" s="2">
        <f t="shared" si="831"/>
        <v>22368.165777464048</v>
      </c>
    </row>
    <row r="4062" spans="1:16">
      <c r="A4062" s="6">
        <v>6</v>
      </c>
      <c r="B4062" s="6">
        <v>4</v>
      </c>
      <c r="C4062" s="6">
        <v>28</v>
      </c>
      <c r="D4062" s="6">
        <f t="shared" si="819"/>
        <v>38</v>
      </c>
      <c r="E4062" s="5">
        <f t="shared" si="820"/>
        <v>956.64294000000041</v>
      </c>
      <c r="F4062" s="5">
        <f t="shared" si="821"/>
        <v>132.45754687499996</v>
      </c>
      <c r="G4062" s="5">
        <f t="shared" si="822"/>
        <v>1784.1503025602246</v>
      </c>
      <c r="H4062" s="5">
        <f t="shared" si="823"/>
        <v>2873.2507894352248</v>
      </c>
      <c r="I4062" s="5">
        <f t="shared" si="824"/>
        <v>720</v>
      </c>
      <c r="J4062" s="5">
        <f t="shared" si="825"/>
        <v>2153.2507894352248</v>
      </c>
      <c r="K4062" s="2">
        <f t="shared" si="826"/>
        <v>62382.826205472651</v>
      </c>
      <c r="L4062" s="2">
        <f t="shared" si="827"/>
        <v>136776</v>
      </c>
      <c r="M4062" s="2">
        <f t="shared" si="828"/>
        <v>31680</v>
      </c>
      <c r="N4062" s="6">
        <f t="shared" si="829"/>
        <v>1</v>
      </c>
      <c r="O4062" s="2">
        <f t="shared" si="830"/>
        <v>22713.173794527349</v>
      </c>
      <c r="P4062" s="2">
        <f t="shared" si="831"/>
        <v>22713.173794527349</v>
      </c>
    </row>
    <row r="4063" spans="1:16">
      <c r="A4063" s="6">
        <v>6</v>
      </c>
      <c r="B4063" s="6">
        <v>4</v>
      </c>
      <c r="C4063" s="6">
        <v>29</v>
      </c>
      <c r="D4063" s="6">
        <f t="shared" si="819"/>
        <v>39</v>
      </c>
      <c r="E4063" s="5">
        <f t="shared" si="820"/>
        <v>956.64294000000041</v>
      </c>
      <c r="F4063" s="5">
        <f t="shared" si="821"/>
        <v>132.45754687499996</v>
      </c>
      <c r="G4063" s="5">
        <f t="shared" si="822"/>
        <v>1870.9683306758782</v>
      </c>
      <c r="H4063" s="5">
        <f t="shared" si="823"/>
        <v>2960.0688175508785</v>
      </c>
      <c r="I4063" s="5">
        <f t="shared" si="824"/>
        <v>720</v>
      </c>
      <c r="J4063" s="5">
        <f t="shared" si="825"/>
        <v>2240.0688175508785</v>
      </c>
      <c r="K4063" s="2">
        <f t="shared" si="826"/>
        <v>63890.083638036085</v>
      </c>
      <c r="L4063" s="2">
        <f t="shared" si="827"/>
        <v>139476</v>
      </c>
      <c r="M4063" s="2">
        <f t="shared" si="828"/>
        <v>32560</v>
      </c>
      <c r="N4063" s="6">
        <f t="shared" si="829"/>
        <v>1</v>
      </c>
      <c r="O4063" s="2">
        <f t="shared" si="830"/>
        <v>23025.916361963915</v>
      </c>
      <c r="P4063" s="2">
        <f t="shared" si="831"/>
        <v>23025.916361963915</v>
      </c>
    </row>
    <row r="4064" spans="1:16">
      <c r="A4064" s="6">
        <v>6</v>
      </c>
      <c r="B4064" s="6">
        <v>4</v>
      </c>
      <c r="C4064" s="6">
        <v>30</v>
      </c>
      <c r="D4064" s="6">
        <f t="shared" si="819"/>
        <v>40</v>
      </c>
      <c r="E4064" s="5">
        <f t="shared" si="820"/>
        <v>956.64294000000041</v>
      </c>
      <c r="F4064" s="5">
        <f t="shared" si="821"/>
        <v>132.45754687499996</v>
      </c>
      <c r="G4064" s="5">
        <f t="shared" si="822"/>
        <v>1959.6780360096488</v>
      </c>
      <c r="H4064" s="5">
        <f t="shared" si="823"/>
        <v>3048.7785228846492</v>
      </c>
      <c r="I4064" s="5">
        <f t="shared" si="824"/>
        <v>720</v>
      </c>
      <c r="J4064" s="5">
        <f t="shared" si="825"/>
        <v>2328.7785228846492</v>
      </c>
      <c r="K4064" s="2">
        <f t="shared" si="826"/>
        <v>65430.182688969602</v>
      </c>
      <c r="L4064" s="2">
        <f t="shared" si="827"/>
        <v>142176</v>
      </c>
      <c r="M4064" s="2">
        <f t="shared" si="828"/>
        <v>33440</v>
      </c>
      <c r="N4064" s="6">
        <f t="shared" si="829"/>
        <v>1</v>
      </c>
      <c r="O4064" s="2">
        <f t="shared" si="830"/>
        <v>23305.817311030398</v>
      </c>
      <c r="P4064" s="2">
        <f t="shared" si="831"/>
        <v>23305.817311030398</v>
      </c>
    </row>
    <row r="4065" spans="1:16">
      <c r="A4065" s="6">
        <v>6</v>
      </c>
      <c r="B4065" s="6">
        <v>5</v>
      </c>
      <c r="C4065" s="6">
        <v>0</v>
      </c>
      <c r="D4065" s="6">
        <f t="shared" si="819"/>
        <v>11</v>
      </c>
      <c r="E4065" s="5">
        <f t="shared" si="820"/>
        <v>956.64294000000041</v>
      </c>
      <c r="F4065" s="5">
        <f t="shared" si="821"/>
        <v>169.71123193359369</v>
      </c>
      <c r="G4065" s="5">
        <f t="shared" si="822"/>
        <v>0</v>
      </c>
      <c r="H4065" s="5">
        <f t="shared" si="823"/>
        <v>1126.354171933594</v>
      </c>
      <c r="I4065" s="5">
        <f t="shared" si="824"/>
        <v>720</v>
      </c>
      <c r="J4065" s="5">
        <f t="shared" si="825"/>
        <v>406.35417193359399</v>
      </c>
      <c r="K4065" s="2">
        <f t="shared" si="826"/>
        <v>32054.759929402673</v>
      </c>
      <c r="L4065" s="2">
        <f t="shared" si="827"/>
        <v>63270</v>
      </c>
      <c r="M4065" s="2">
        <f t="shared" si="828"/>
        <v>7480</v>
      </c>
      <c r="N4065" s="6">
        <f t="shared" si="829"/>
        <v>1</v>
      </c>
      <c r="O4065" s="2">
        <f t="shared" si="830"/>
        <v>3735.2400705973268</v>
      </c>
      <c r="P4065" s="2">
        <f t="shared" si="831"/>
        <v>3735.2400705973268</v>
      </c>
    </row>
    <row r="4066" spans="1:16">
      <c r="A4066" s="6">
        <v>6</v>
      </c>
      <c r="B4066" s="6">
        <v>5</v>
      </c>
      <c r="C4066" s="6">
        <v>1</v>
      </c>
      <c r="D4066" s="6">
        <f t="shared" si="819"/>
        <v>12</v>
      </c>
      <c r="E4066" s="5">
        <f t="shared" si="820"/>
        <v>956.64294000000041</v>
      </c>
      <c r="F4066" s="5">
        <f t="shared" si="821"/>
        <v>169.71123193359369</v>
      </c>
      <c r="G4066" s="5">
        <f t="shared" si="822"/>
        <v>45.5625</v>
      </c>
      <c r="H4066" s="5">
        <f t="shared" si="823"/>
        <v>1171.916671933594</v>
      </c>
      <c r="I4066" s="5">
        <f t="shared" si="824"/>
        <v>720</v>
      </c>
      <c r="J4066" s="5">
        <f t="shared" si="825"/>
        <v>451.91667193359399</v>
      </c>
      <c r="K4066" s="2">
        <f t="shared" si="826"/>
        <v>32845.775554402673</v>
      </c>
      <c r="L4066" s="2">
        <f t="shared" si="827"/>
        <v>65970</v>
      </c>
      <c r="M4066" s="2">
        <f t="shared" si="828"/>
        <v>8360</v>
      </c>
      <c r="N4066" s="6">
        <f t="shared" si="829"/>
        <v>1</v>
      </c>
      <c r="O4066" s="2">
        <f t="shared" si="830"/>
        <v>4764.2244455973268</v>
      </c>
      <c r="P4066" s="2">
        <f t="shared" si="831"/>
        <v>4764.2244455973268</v>
      </c>
    </row>
    <row r="4067" spans="1:16">
      <c r="A4067" s="6">
        <v>6</v>
      </c>
      <c r="B4067" s="6">
        <v>5</v>
      </c>
      <c r="C4067" s="6">
        <v>2</v>
      </c>
      <c r="D4067" s="6">
        <f t="shared" si="819"/>
        <v>13</v>
      </c>
      <c r="E4067" s="5">
        <f t="shared" si="820"/>
        <v>956.64294000000041</v>
      </c>
      <c r="F4067" s="5">
        <f t="shared" si="821"/>
        <v>169.71123193359369</v>
      </c>
      <c r="G4067" s="5">
        <f t="shared" si="822"/>
        <v>92.264062499999994</v>
      </c>
      <c r="H4067" s="5">
        <f t="shared" si="823"/>
        <v>1218.6182344335939</v>
      </c>
      <c r="I4067" s="5">
        <f t="shared" si="824"/>
        <v>720</v>
      </c>
      <c r="J4067" s="5">
        <f t="shared" si="825"/>
        <v>498.6182344335939</v>
      </c>
      <c r="K4067" s="2">
        <f t="shared" si="826"/>
        <v>33656.566570027673</v>
      </c>
      <c r="L4067" s="2">
        <f t="shared" si="827"/>
        <v>68670</v>
      </c>
      <c r="M4067" s="2">
        <f t="shared" si="828"/>
        <v>9240</v>
      </c>
      <c r="N4067" s="6">
        <f t="shared" si="829"/>
        <v>1</v>
      </c>
      <c r="O4067" s="2">
        <f t="shared" si="830"/>
        <v>5773.4334299723268</v>
      </c>
      <c r="P4067" s="2">
        <f t="shared" si="831"/>
        <v>5773.4334299723268</v>
      </c>
    </row>
    <row r="4068" spans="1:16">
      <c r="A4068" s="6">
        <v>6</v>
      </c>
      <c r="B4068" s="6">
        <v>5</v>
      </c>
      <c r="C4068" s="6">
        <v>3</v>
      </c>
      <c r="D4068" s="6">
        <f t="shared" si="819"/>
        <v>14</v>
      </c>
      <c r="E4068" s="5">
        <f t="shared" si="820"/>
        <v>956.64294000000041</v>
      </c>
      <c r="F4068" s="5">
        <f t="shared" si="821"/>
        <v>169.71123193359369</v>
      </c>
      <c r="G4068" s="5">
        <f t="shared" si="822"/>
        <v>140.12604492187498</v>
      </c>
      <c r="H4068" s="5">
        <f t="shared" si="823"/>
        <v>1266.4802168554691</v>
      </c>
      <c r="I4068" s="5">
        <f t="shared" si="824"/>
        <v>720</v>
      </c>
      <c r="J4068" s="5">
        <f t="shared" si="825"/>
        <v>546.48021685546905</v>
      </c>
      <c r="K4068" s="2">
        <f t="shared" si="826"/>
        <v>34487.503764851892</v>
      </c>
      <c r="L4068" s="2">
        <f t="shared" si="827"/>
        <v>71370</v>
      </c>
      <c r="M4068" s="2">
        <f t="shared" si="828"/>
        <v>10120</v>
      </c>
      <c r="N4068" s="6">
        <f t="shared" si="829"/>
        <v>1</v>
      </c>
      <c r="O4068" s="2">
        <f t="shared" si="830"/>
        <v>6762.4962351481081</v>
      </c>
      <c r="P4068" s="2">
        <f t="shared" si="831"/>
        <v>6762.4962351481081</v>
      </c>
    </row>
    <row r="4069" spans="1:16">
      <c r="A4069" s="6">
        <v>6</v>
      </c>
      <c r="B4069" s="6">
        <v>5</v>
      </c>
      <c r="C4069" s="6">
        <v>4</v>
      </c>
      <c r="D4069" s="6">
        <f t="shared" si="819"/>
        <v>15</v>
      </c>
      <c r="E4069" s="5">
        <f t="shared" si="820"/>
        <v>956.64294000000041</v>
      </c>
      <c r="F4069" s="5">
        <f t="shared" si="821"/>
        <v>169.71123193359369</v>
      </c>
      <c r="G4069" s="5">
        <f t="shared" si="822"/>
        <v>189.17016064453125</v>
      </c>
      <c r="H4069" s="5">
        <f t="shared" si="823"/>
        <v>1315.5243325781253</v>
      </c>
      <c r="I4069" s="5">
        <f t="shared" si="824"/>
        <v>720</v>
      </c>
      <c r="J4069" s="5">
        <f t="shared" si="825"/>
        <v>595.52433257812527</v>
      </c>
      <c r="K4069" s="2">
        <f t="shared" si="826"/>
        <v>35338.964107259118</v>
      </c>
      <c r="L4069" s="2">
        <f t="shared" si="827"/>
        <v>74070</v>
      </c>
      <c r="M4069" s="2">
        <f t="shared" si="828"/>
        <v>11000</v>
      </c>
      <c r="N4069" s="6">
        <f t="shared" si="829"/>
        <v>1</v>
      </c>
      <c r="O4069" s="2">
        <f t="shared" si="830"/>
        <v>7731.0358927408815</v>
      </c>
      <c r="P4069" s="2">
        <f t="shared" si="831"/>
        <v>7731.0358927408815</v>
      </c>
    </row>
    <row r="4070" spans="1:16">
      <c r="A4070" s="6">
        <v>6</v>
      </c>
      <c r="B4070" s="6">
        <v>5</v>
      </c>
      <c r="C4070" s="6">
        <v>5</v>
      </c>
      <c r="D4070" s="6">
        <f t="shared" si="819"/>
        <v>16</v>
      </c>
      <c r="E4070" s="5">
        <f t="shared" si="820"/>
        <v>956.64294000000041</v>
      </c>
      <c r="F4070" s="5">
        <f t="shared" si="821"/>
        <v>169.71123193359369</v>
      </c>
      <c r="G4070" s="5">
        <f t="shared" si="822"/>
        <v>239.41848456573481</v>
      </c>
      <c r="H4070" s="5">
        <f t="shared" si="823"/>
        <v>1365.7726564993288</v>
      </c>
      <c r="I4070" s="5">
        <f t="shared" si="824"/>
        <v>720</v>
      </c>
      <c r="J4070" s="5">
        <f t="shared" si="825"/>
        <v>645.77265649932883</v>
      </c>
      <c r="K4070" s="2">
        <f t="shared" si="826"/>
        <v>36211.330842002237</v>
      </c>
      <c r="L4070" s="2">
        <f t="shared" si="827"/>
        <v>76770</v>
      </c>
      <c r="M4070" s="2">
        <f t="shared" si="828"/>
        <v>11880</v>
      </c>
      <c r="N4070" s="6">
        <f t="shared" si="829"/>
        <v>1</v>
      </c>
      <c r="O4070" s="2">
        <f t="shared" si="830"/>
        <v>8678.6691579977633</v>
      </c>
      <c r="P4070" s="2">
        <f t="shared" si="831"/>
        <v>8678.6691579977633</v>
      </c>
    </row>
    <row r="4071" spans="1:16">
      <c r="A4071" s="6">
        <v>6</v>
      </c>
      <c r="B4071" s="6">
        <v>5</v>
      </c>
      <c r="C4071" s="6">
        <v>6</v>
      </c>
      <c r="D4071" s="6">
        <f t="shared" si="819"/>
        <v>17</v>
      </c>
      <c r="E4071" s="5">
        <f t="shared" si="820"/>
        <v>956.64294000000041</v>
      </c>
      <c r="F4071" s="5">
        <f t="shared" si="821"/>
        <v>169.71123193359369</v>
      </c>
      <c r="G4071" s="5">
        <f t="shared" si="822"/>
        <v>290.89345874736784</v>
      </c>
      <c r="H4071" s="5">
        <f t="shared" si="823"/>
        <v>1417.2476306809617</v>
      </c>
      <c r="I4071" s="5">
        <f t="shared" si="824"/>
        <v>720</v>
      </c>
      <c r="J4071" s="5">
        <f t="shared" si="825"/>
        <v>697.24763068096172</v>
      </c>
      <c r="K4071" s="2">
        <f t="shared" si="826"/>
        <v>37104.993588211139</v>
      </c>
      <c r="L4071" s="2">
        <f t="shared" si="827"/>
        <v>79470</v>
      </c>
      <c r="M4071" s="2">
        <f t="shared" si="828"/>
        <v>12760</v>
      </c>
      <c r="N4071" s="6">
        <f t="shared" si="829"/>
        <v>1</v>
      </c>
      <c r="O4071" s="2">
        <f t="shared" si="830"/>
        <v>9605.0064117888614</v>
      </c>
      <c r="P4071" s="2">
        <f t="shared" si="831"/>
        <v>9605.0064117888614</v>
      </c>
    </row>
    <row r="4072" spans="1:16">
      <c r="A4072" s="6">
        <v>6</v>
      </c>
      <c r="B4072" s="6">
        <v>5</v>
      </c>
      <c r="C4072" s="6">
        <v>7</v>
      </c>
      <c r="D4072" s="6">
        <f t="shared" si="819"/>
        <v>18</v>
      </c>
      <c r="E4072" s="5">
        <f t="shared" si="820"/>
        <v>956.64294000000041</v>
      </c>
      <c r="F4072" s="5">
        <f t="shared" si="821"/>
        <v>169.71123193359369</v>
      </c>
      <c r="G4072" s="5">
        <f t="shared" si="822"/>
        <v>343.61789814532818</v>
      </c>
      <c r="H4072" s="5">
        <f t="shared" si="823"/>
        <v>1469.9720700789221</v>
      </c>
      <c r="I4072" s="5">
        <f t="shared" si="824"/>
        <v>720</v>
      </c>
      <c r="J4072" s="5">
        <f t="shared" si="825"/>
        <v>749.97207007892212</v>
      </c>
      <c r="K4072" s="2">
        <f t="shared" si="826"/>
        <v>38020.348438870176</v>
      </c>
      <c r="L4072" s="2">
        <f t="shared" si="827"/>
        <v>82170</v>
      </c>
      <c r="M4072" s="2">
        <f t="shared" si="828"/>
        <v>13640</v>
      </c>
      <c r="N4072" s="6">
        <f t="shared" si="829"/>
        <v>1</v>
      </c>
      <c r="O4072" s="2">
        <f t="shared" si="830"/>
        <v>10509.651561129824</v>
      </c>
      <c r="P4072" s="2">
        <f t="shared" si="831"/>
        <v>10509.651561129824</v>
      </c>
    </row>
    <row r="4073" spans="1:16">
      <c r="A4073" s="6">
        <v>6</v>
      </c>
      <c r="B4073" s="6">
        <v>5</v>
      </c>
      <c r="C4073" s="6">
        <v>8</v>
      </c>
      <c r="D4073" s="6">
        <f t="shared" si="819"/>
        <v>19</v>
      </c>
      <c r="E4073" s="5">
        <f t="shared" si="820"/>
        <v>956.64294000000041</v>
      </c>
      <c r="F4073" s="5">
        <f t="shared" si="821"/>
        <v>169.71123193359369</v>
      </c>
      <c r="G4073" s="5">
        <f t="shared" si="822"/>
        <v>397.61499642530839</v>
      </c>
      <c r="H4073" s="5">
        <f t="shared" si="823"/>
        <v>1523.9691683589024</v>
      </c>
      <c r="I4073" s="5">
        <f t="shared" si="824"/>
        <v>720</v>
      </c>
      <c r="J4073" s="5">
        <f t="shared" si="825"/>
        <v>803.96916835890238</v>
      </c>
      <c r="K4073" s="2">
        <f t="shared" si="826"/>
        <v>38957.798061786496</v>
      </c>
      <c r="L4073" s="2">
        <f t="shared" si="827"/>
        <v>84870</v>
      </c>
      <c r="M4073" s="2">
        <f t="shared" si="828"/>
        <v>14520</v>
      </c>
      <c r="N4073" s="6">
        <f t="shared" si="829"/>
        <v>1</v>
      </c>
      <c r="O4073" s="2">
        <f t="shared" si="830"/>
        <v>11392.201938213504</v>
      </c>
      <c r="P4073" s="2">
        <f t="shared" si="831"/>
        <v>11392.201938213504</v>
      </c>
    </row>
    <row r="4074" spans="1:16">
      <c r="A4074" s="6">
        <v>6</v>
      </c>
      <c r="B4074" s="6">
        <v>5</v>
      </c>
      <c r="C4074" s="6">
        <v>9</v>
      </c>
      <c r="D4074" s="6">
        <f t="shared" si="819"/>
        <v>20</v>
      </c>
      <c r="E4074" s="5">
        <f t="shared" si="820"/>
        <v>956.64294000000041</v>
      </c>
      <c r="F4074" s="5">
        <f t="shared" si="821"/>
        <v>169.71123193359369</v>
      </c>
      <c r="G4074" s="5">
        <f t="shared" si="822"/>
        <v>452.90833186570285</v>
      </c>
      <c r="H4074" s="5">
        <f t="shared" si="823"/>
        <v>1579.2625037992968</v>
      </c>
      <c r="I4074" s="5">
        <f t="shared" si="824"/>
        <v>720</v>
      </c>
      <c r="J4074" s="5">
        <f t="shared" si="825"/>
        <v>859.26250379929684</v>
      </c>
      <c r="K4074" s="2">
        <f t="shared" si="826"/>
        <v>39917.751802071129</v>
      </c>
      <c r="L4074" s="2">
        <f t="shared" si="827"/>
        <v>87570</v>
      </c>
      <c r="M4074" s="2">
        <f t="shared" si="828"/>
        <v>15400</v>
      </c>
      <c r="N4074" s="6">
        <f t="shared" si="829"/>
        <v>1</v>
      </c>
      <c r="O4074" s="2">
        <f t="shared" si="830"/>
        <v>12252.248197928871</v>
      </c>
      <c r="P4074" s="2">
        <f t="shared" si="831"/>
        <v>12252.248197928871</v>
      </c>
    </row>
    <row r="4075" spans="1:16">
      <c r="A4075" s="6">
        <v>6</v>
      </c>
      <c r="B4075" s="6">
        <v>5</v>
      </c>
      <c r="C4075" s="6">
        <v>10</v>
      </c>
      <c r="D4075" s="6">
        <f t="shared" si="819"/>
        <v>21</v>
      </c>
      <c r="E4075" s="5">
        <f t="shared" si="820"/>
        <v>956.64294000000041</v>
      </c>
      <c r="F4075" s="5">
        <f t="shared" si="821"/>
        <v>169.71123193359369</v>
      </c>
      <c r="G4075" s="5">
        <f t="shared" si="822"/>
        <v>509.52187334891573</v>
      </c>
      <c r="H4075" s="5">
        <f t="shared" si="823"/>
        <v>1635.8760452825097</v>
      </c>
      <c r="I4075" s="5">
        <f t="shared" si="824"/>
        <v>720</v>
      </c>
      <c r="J4075" s="5">
        <f t="shared" si="825"/>
        <v>915.87604528250972</v>
      </c>
      <c r="K4075" s="2">
        <f t="shared" si="826"/>
        <v>40900.625786154684</v>
      </c>
      <c r="L4075" s="2">
        <f t="shared" si="827"/>
        <v>90270</v>
      </c>
      <c r="M4075" s="2">
        <f t="shared" si="828"/>
        <v>16280</v>
      </c>
      <c r="N4075" s="6">
        <f t="shared" si="829"/>
        <v>1</v>
      </c>
      <c r="O4075" s="2">
        <f t="shared" si="830"/>
        <v>13089.374213845316</v>
      </c>
      <c r="P4075" s="2">
        <f t="shared" si="831"/>
        <v>13089.374213845316</v>
      </c>
    </row>
    <row r="4076" spans="1:16">
      <c r="A4076" s="6">
        <v>6</v>
      </c>
      <c r="B4076" s="6">
        <v>5</v>
      </c>
      <c r="C4076" s="6">
        <v>11</v>
      </c>
      <c r="D4076" s="6">
        <f t="shared" si="819"/>
        <v>22</v>
      </c>
      <c r="E4076" s="5">
        <f t="shared" si="820"/>
        <v>956.64294000000041</v>
      </c>
      <c r="F4076" s="5">
        <f t="shared" si="821"/>
        <v>169.71123193359369</v>
      </c>
      <c r="G4076" s="5">
        <f t="shared" si="822"/>
        <v>567.47998644235474</v>
      </c>
      <c r="H4076" s="5">
        <f t="shared" si="823"/>
        <v>1693.8341583759488</v>
      </c>
      <c r="I4076" s="5">
        <f t="shared" si="824"/>
        <v>720</v>
      </c>
      <c r="J4076" s="5">
        <f t="shared" si="825"/>
        <v>973.83415837594885</v>
      </c>
      <c r="K4076" s="2">
        <f t="shared" si="826"/>
        <v>41906.843027360228</v>
      </c>
      <c r="L4076" s="2">
        <f t="shared" si="827"/>
        <v>92970</v>
      </c>
      <c r="M4076" s="2">
        <f t="shared" si="828"/>
        <v>17160</v>
      </c>
      <c r="N4076" s="6">
        <f t="shared" si="829"/>
        <v>1</v>
      </c>
      <c r="O4076" s="2">
        <f t="shared" si="830"/>
        <v>13903.156972639772</v>
      </c>
      <c r="P4076" s="2">
        <f t="shared" si="831"/>
        <v>13903.156972639772</v>
      </c>
    </row>
    <row r="4077" spans="1:16">
      <c r="A4077" s="6">
        <v>6</v>
      </c>
      <c r="B4077" s="6">
        <v>5</v>
      </c>
      <c r="C4077" s="6">
        <v>12</v>
      </c>
      <c r="D4077" s="6">
        <f t="shared" si="819"/>
        <v>23</v>
      </c>
      <c r="E4077" s="5">
        <f t="shared" si="820"/>
        <v>956.64294000000041</v>
      </c>
      <c r="F4077" s="5">
        <f t="shared" si="821"/>
        <v>169.71123193359369</v>
      </c>
      <c r="G4077" s="5">
        <f t="shared" si="822"/>
        <v>626.80743957041921</v>
      </c>
      <c r="H4077" s="5">
        <f t="shared" si="823"/>
        <v>1753.1616115040133</v>
      </c>
      <c r="I4077" s="5">
        <f t="shared" si="824"/>
        <v>720</v>
      </c>
      <c r="J4077" s="5">
        <f t="shared" si="825"/>
        <v>1033.1616115040133</v>
      </c>
      <c r="K4077" s="2">
        <f t="shared" si="826"/>
        <v>42936.833533055789</v>
      </c>
      <c r="L4077" s="2">
        <f t="shared" si="827"/>
        <v>95670</v>
      </c>
      <c r="M4077" s="2">
        <f t="shared" si="828"/>
        <v>18040</v>
      </c>
      <c r="N4077" s="6">
        <f t="shared" si="829"/>
        <v>1</v>
      </c>
      <c r="O4077" s="2">
        <f t="shared" si="830"/>
        <v>14693.166466944211</v>
      </c>
      <c r="P4077" s="2">
        <f t="shared" si="831"/>
        <v>14693.166466944211</v>
      </c>
    </row>
    <row r="4078" spans="1:16">
      <c r="A4078" s="6">
        <v>6</v>
      </c>
      <c r="B4078" s="6">
        <v>5</v>
      </c>
      <c r="C4078" s="6">
        <v>13</v>
      </c>
      <c r="D4078" s="6">
        <f t="shared" si="819"/>
        <v>24</v>
      </c>
      <c r="E4078" s="5">
        <f t="shared" si="820"/>
        <v>956.64294000000041</v>
      </c>
      <c r="F4078" s="5">
        <f t="shared" si="821"/>
        <v>169.71123193359369</v>
      </c>
      <c r="G4078" s="5">
        <f t="shared" si="822"/>
        <v>687.52941027880343</v>
      </c>
      <c r="H4078" s="5">
        <f t="shared" si="823"/>
        <v>1813.8835822123974</v>
      </c>
      <c r="I4078" s="5">
        <f t="shared" si="824"/>
        <v>720</v>
      </c>
      <c r="J4078" s="5">
        <f t="shared" si="825"/>
        <v>1093.8835822123974</v>
      </c>
      <c r="K4078" s="2">
        <f t="shared" si="826"/>
        <v>43991.034413409681</v>
      </c>
      <c r="L4078" s="2">
        <f t="shared" si="827"/>
        <v>98370</v>
      </c>
      <c r="M4078" s="2">
        <f t="shared" si="828"/>
        <v>18920</v>
      </c>
      <c r="N4078" s="6">
        <f t="shared" si="829"/>
        <v>1</v>
      </c>
      <c r="O4078" s="2">
        <f t="shared" si="830"/>
        <v>15458.965586590319</v>
      </c>
      <c r="P4078" s="2">
        <f t="shared" si="831"/>
        <v>15458.965586590319</v>
      </c>
    </row>
    <row r="4079" spans="1:16">
      <c r="A4079" s="6">
        <v>6</v>
      </c>
      <c r="B4079" s="6">
        <v>5</v>
      </c>
      <c r="C4079" s="6">
        <v>14</v>
      </c>
      <c r="D4079" s="6">
        <f t="shared" si="819"/>
        <v>25</v>
      </c>
      <c r="E4079" s="5">
        <f t="shared" si="820"/>
        <v>956.64294000000041</v>
      </c>
      <c r="F4079" s="5">
        <f t="shared" si="821"/>
        <v>169.71123193359369</v>
      </c>
      <c r="G4079" s="5">
        <f t="shared" si="822"/>
        <v>749.67149159246469</v>
      </c>
      <c r="H4079" s="5">
        <f t="shared" si="823"/>
        <v>1876.0256635260587</v>
      </c>
      <c r="I4079" s="5">
        <f t="shared" si="824"/>
        <v>720</v>
      </c>
      <c r="J4079" s="5">
        <f t="shared" si="825"/>
        <v>1156.0256635260587</v>
      </c>
      <c r="K4079" s="2">
        <f t="shared" si="826"/>
        <v>45069.889991771852</v>
      </c>
      <c r="L4079" s="2">
        <f t="shared" si="827"/>
        <v>101070</v>
      </c>
      <c r="M4079" s="2">
        <f t="shared" si="828"/>
        <v>19800</v>
      </c>
      <c r="N4079" s="6">
        <f t="shared" si="829"/>
        <v>1</v>
      </c>
      <c r="O4079" s="2">
        <f t="shared" si="830"/>
        <v>16200.110008228148</v>
      </c>
      <c r="P4079" s="2">
        <f t="shared" si="831"/>
        <v>16200.110008228148</v>
      </c>
    </row>
    <row r="4080" spans="1:16">
      <c r="A4080" s="6">
        <v>6</v>
      </c>
      <c r="B4080" s="6">
        <v>5</v>
      </c>
      <c r="C4080" s="6">
        <v>15</v>
      </c>
      <c r="D4080" s="6">
        <f t="shared" si="819"/>
        <v>26</v>
      </c>
      <c r="E4080" s="5">
        <f t="shared" si="820"/>
        <v>956.64294000000041</v>
      </c>
      <c r="F4080" s="5">
        <f t="shared" si="821"/>
        <v>169.71123193359369</v>
      </c>
      <c r="G4080" s="5">
        <f t="shared" si="822"/>
        <v>813.25969846861108</v>
      </c>
      <c r="H4080" s="5">
        <f t="shared" si="823"/>
        <v>1939.6138704022051</v>
      </c>
      <c r="I4080" s="5">
        <f t="shared" si="824"/>
        <v>720</v>
      </c>
      <c r="J4080" s="5">
        <f t="shared" si="825"/>
        <v>1219.6138704022051</v>
      </c>
      <c r="K4080" s="2">
        <f t="shared" si="826"/>
        <v>46173.851916704953</v>
      </c>
      <c r="L4080" s="2">
        <f t="shared" si="827"/>
        <v>103770</v>
      </c>
      <c r="M4080" s="2">
        <f t="shared" si="828"/>
        <v>20680</v>
      </c>
      <c r="N4080" s="6">
        <f t="shared" si="829"/>
        <v>1</v>
      </c>
      <c r="O4080" s="2">
        <f t="shared" si="830"/>
        <v>16916.148083295047</v>
      </c>
      <c r="P4080" s="2">
        <f t="shared" si="831"/>
        <v>16916.148083295047</v>
      </c>
    </row>
    <row r="4081" spans="1:16">
      <c r="A4081" s="6">
        <v>6</v>
      </c>
      <c r="B4081" s="6">
        <v>5</v>
      </c>
      <c r="C4081" s="6">
        <v>16</v>
      </c>
      <c r="D4081" s="6">
        <f t="shared" si="819"/>
        <v>27</v>
      </c>
      <c r="E4081" s="5">
        <f t="shared" si="820"/>
        <v>956.64294000000041</v>
      </c>
      <c r="F4081" s="5">
        <f t="shared" si="821"/>
        <v>169.71123193359369</v>
      </c>
      <c r="G4081" s="5">
        <f t="shared" si="822"/>
        <v>878.32047434610013</v>
      </c>
      <c r="H4081" s="5">
        <f t="shared" si="823"/>
        <v>2004.6746462796941</v>
      </c>
      <c r="I4081" s="5">
        <f t="shared" si="824"/>
        <v>720</v>
      </c>
      <c r="J4081" s="5">
        <f t="shared" si="825"/>
        <v>1284.6746462796941</v>
      </c>
      <c r="K4081" s="2">
        <f t="shared" si="826"/>
        <v>47303.379275689134</v>
      </c>
      <c r="L4081" s="2">
        <f t="shared" si="827"/>
        <v>106470</v>
      </c>
      <c r="M4081" s="2">
        <f t="shared" si="828"/>
        <v>21560</v>
      </c>
      <c r="N4081" s="6">
        <f t="shared" si="829"/>
        <v>1</v>
      </c>
      <c r="O4081" s="2">
        <f t="shared" si="830"/>
        <v>17606.620724310866</v>
      </c>
      <c r="P4081" s="2">
        <f t="shared" si="831"/>
        <v>17606.620724310866</v>
      </c>
    </row>
    <row r="4082" spans="1:16">
      <c r="A4082" s="6">
        <v>6</v>
      </c>
      <c r="B4082" s="6">
        <v>5</v>
      </c>
      <c r="C4082" s="6">
        <v>17</v>
      </c>
      <c r="D4082" s="6">
        <f t="shared" si="819"/>
        <v>28</v>
      </c>
      <c r="E4082" s="5">
        <f t="shared" si="820"/>
        <v>956.64294000000041</v>
      </c>
      <c r="F4082" s="5">
        <f t="shared" si="821"/>
        <v>169.71123193359369</v>
      </c>
      <c r="G4082" s="5">
        <f t="shared" si="822"/>
        <v>944.88069779264049</v>
      </c>
      <c r="H4082" s="5">
        <f t="shared" si="823"/>
        <v>2071.2348697262346</v>
      </c>
      <c r="I4082" s="5">
        <f t="shared" si="824"/>
        <v>720</v>
      </c>
      <c r="J4082" s="5">
        <f t="shared" si="825"/>
        <v>1351.2348697262346</v>
      </c>
      <c r="K4082" s="2">
        <f t="shared" si="826"/>
        <v>48458.938710524904</v>
      </c>
      <c r="L4082" s="2">
        <f t="shared" si="827"/>
        <v>109170</v>
      </c>
      <c r="M4082" s="2">
        <f t="shared" si="828"/>
        <v>22440</v>
      </c>
      <c r="N4082" s="6">
        <f t="shared" si="829"/>
        <v>1</v>
      </c>
      <c r="O4082" s="2">
        <f t="shared" si="830"/>
        <v>18271.061289475096</v>
      </c>
      <c r="P4082" s="2">
        <f t="shared" si="831"/>
        <v>18271.061289475096</v>
      </c>
    </row>
    <row r="4083" spans="1:16">
      <c r="A4083" s="6">
        <v>6</v>
      </c>
      <c r="B4083" s="6">
        <v>5</v>
      </c>
      <c r="C4083" s="6">
        <v>18</v>
      </c>
      <c r="D4083" s="6">
        <f t="shared" si="819"/>
        <v>29</v>
      </c>
      <c r="E4083" s="5">
        <f t="shared" si="820"/>
        <v>956.64294000000041</v>
      </c>
      <c r="F4083" s="5">
        <f t="shared" si="821"/>
        <v>169.71123193359369</v>
      </c>
      <c r="G4083" s="5">
        <f t="shared" si="822"/>
        <v>1012.9676892512279</v>
      </c>
      <c r="H4083" s="5">
        <f t="shared" si="823"/>
        <v>2139.321861184822</v>
      </c>
      <c r="I4083" s="5">
        <f t="shared" si="824"/>
        <v>720</v>
      </c>
      <c r="J4083" s="5">
        <f t="shared" si="825"/>
        <v>1419.321861184822</v>
      </c>
      <c r="K4083" s="2">
        <f t="shared" si="826"/>
        <v>49641.004534458712</v>
      </c>
      <c r="L4083" s="2">
        <f t="shared" si="827"/>
        <v>111870</v>
      </c>
      <c r="M4083" s="2">
        <f t="shared" si="828"/>
        <v>23320</v>
      </c>
      <c r="N4083" s="6">
        <f t="shared" si="829"/>
        <v>1</v>
      </c>
      <c r="O4083" s="2">
        <f t="shared" si="830"/>
        <v>18908.995465541288</v>
      </c>
      <c r="P4083" s="2">
        <f t="shared" si="831"/>
        <v>18908.995465541288</v>
      </c>
    </row>
    <row r="4084" spans="1:16">
      <c r="A4084" s="6">
        <v>6</v>
      </c>
      <c r="B4084" s="6">
        <v>5</v>
      </c>
      <c r="C4084" s="6">
        <v>19</v>
      </c>
      <c r="D4084" s="6">
        <f t="shared" si="819"/>
        <v>30</v>
      </c>
      <c r="E4084" s="5">
        <f t="shared" si="820"/>
        <v>956.64294000000041</v>
      </c>
      <c r="F4084" s="5">
        <f t="shared" si="821"/>
        <v>169.71123193359369</v>
      </c>
      <c r="G4084" s="5">
        <f t="shared" si="822"/>
        <v>1082.6092178872495</v>
      </c>
      <c r="H4084" s="5">
        <f t="shared" si="823"/>
        <v>2208.9633898208435</v>
      </c>
      <c r="I4084" s="5">
        <f t="shared" si="824"/>
        <v>720</v>
      </c>
      <c r="J4084" s="5">
        <f t="shared" si="825"/>
        <v>1488.9633898208435</v>
      </c>
      <c r="K4084" s="2">
        <f t="shared" si="826"/>
        <v>50850.05885105631</v>
      </c>
      <c r="L4084" s="2">
        <f t="shared" si="827"/>
        <v>114570</v>
      </c>
      <c r="M4084" s="2">
        <f t="shared" si="828"/>
        <v>24200</v>
      </c>
      <c r="N4084" s="6">
        <f t="shared" si="829"/>
        <v>1</v>
      </c>
      <c r="O4084" s="2">
        <f t="shared" si="830"/>
        <v>19519.94114894369</v>
      </c>
      <c r="P4084" s="2">
        <f t="shared" si="831"/>
        <v>19519.94114894369</v>
      </c>
    </row>
    <row r="4085" spans="1:16">
      <c r="A4085" s="6">
        <v>6</v>
      </c>
      <c r="B4085" s="6">
        <v>5</v>
      </c>
      <c r="C4085" s="6">
        <v>20</v>
      </c>
      <c r="D4085" s="6">
        <f t="shared" si="819"/>
        <v>31</v>
      </c>
      <c r="E4085" s="5">
        <f t="shared" si="820"/>
        <v>956.64294000000041</v>
      </c>
      <c r="F4085" s="5">
        <f t="shared" si="821"/>
        <v>169.71123193359369</v>
      </c>
      <c r="G4085" s="5">
        <f t="shared" si="822"/>
        <v>1153.8335085377266</v>
      </c>
      <c r="H4085" s="5">
        <f t="shared" si="823"/>
        <v>2280.1876804713206</v>
      </c>
      <c r="I4085" s="5">
        <f t="shared" si="824"/>
        <v>720</v>
      </c>
      <c r="J4085" s="5">
        <f t="shared" si="825"/>
        <v>1560.1876804713206</v>
      </c>
      <c r="K4085" s="2">
        <f t="shared" si="826"/>
        <v>52086.591674849318</v>
      </c>
      <c r="L4085" s="2">
        <f t="shared" si="827"/>
        <v>117270</v>
      </c>
      <c r="M4085" s="2">
        <f t="shared" si="828"/>
        <v>25080</v>
      </c>
      <c r="N4085" s="6">
        <f t="shared" si="829"/>
        <v>1</v>
      </c>
      <c r="O4085" s="2">
        <f t="shared" si="830"/>
        <v>20103.408325150682</v>
      </c>
      <c r="P4085" s="2">
        <f t="shared" si="831"/>
        <v>20103.408325150682</v>
      </c>
    </row>
    <row r="4086" spans="1:16">
      <c r="A4086" s="6">
        <v>6</v>
      </c>
      <c r="B4086" s="6">
        <v>5</v>
      </c>
      <c r="C4086" s="6">
        <v>21</v>
      </c>
      <c r="D4086" s="6">
        <f t="shared" si="819"/>
        <v>32</v>
      </c>
      <c r="E4086" s="5">
        <f t="shared" si="820"/>
        <v>956.64294000000041</v>
      </c>
      <c r="F4086" s="5">
        <f t="shared" si="821"/>
        <v>169.71123193359369</v>
      </c>
      <c r="G4086" s="5">
        <f t="shared" si="822"/>
        <v>1226.6692487641703</v>
      </c>
      <c r="H4086" s="5">
        <f t="shared" si="823"/>
        <v>2353.0234206977643</v>
      </c>
      <c r="I4086" s="5">
        <f t="shared" si="824"/>
        <v>720</v>
      </c>
      <c r="J4086" s="5">
        <f t="shared" si="825"/>
        <v>1633.0234206977643</v>
      </c>
      <c r="K4086" s="2">
        <f t="shared" si="826"/>
        <v>53351.101053780629</v>
      </c>
      <c r="L4086" s="2">
        <f t="shared" si="827"/>
        <v>119970</v>
      </c>
      <c r="M4086" s="2">
        <f t="shared" si="828"/>
        <v>25960</v>
      </c>
      <c r="N4086" s="6">
        <f t="shared" si="829"/>
        <v>1</v>
      </c>
      <c r="O4086" s="2">
        <f t="shared" si="830"/>
        <v>20658.898946219371</v>
      </c>
      <c r="P4086" s="2">
        <f t="shared" si="831"/>
        <v>20658.898946219371</v>
      </c>
    </row>
    <row r="4087" spans="1:16">
      <c r="A4087" s="6">
        <v>6</v>
      </c>
      <c r="B4087" s="6">
        <v>5</v>
      </c>
      <c r="C4087" s="6">
        <v>22</v>
      </c>
      <c r="D4087" s="6">
        <f t="shared" si="819"/>
        <v>33</v>
      </c>
      <c r="E4087" s="5">
        <f t="shared" si="820"/>
        <v>956.64294000000041</v>
      </c>
      <c r="F4087" s="5">
        <f t="shared" si="821"/>
        <v>169.71123193359369</v>
      </c>
      <c r="G4087" s="5">
        <f t="shared" si="822"/>
        <v>1301.1455960105666</v>
      </c>
      <c r="H4087" s="5">
        <f t="shared" si="823"/>
        <v>2427.4997679441603</v>
      </c>
      <c r="I4087" s="5">
        <f t="shared" si="824"/>
        <v>720</v>
      </c>
      <c r="J4087" s="5">
        <f t="shared" si="825"/>
        <v>1707.4997679441603</v>
      </c>
      <c r="K4087" s="2">
        <f t="shared" si="826"/>
        <v>54644.093193475004</v>
      </c>
      <c r="L4087" s="2">
        <f t="shared" si="827"/>
        <v>122670</v>
      </c>
      <c r="M4087" s="2">
        <f t="shared" si="828"/>
        <v>26840</v>
      </c>
      <c r="N4087" s="6">
        <f t="shared" si="829"/>
        <v>1</v>
      </c>
      <c r="O4087" s="2">
        <f t="shared" si="830"/>
        <v>21185.906806524996</v>
      </c>
      <c r="P4087" s="2">
        <f t="shared" si="831"/>
        <v>21185.906806524996</v>
      </c>
    </row>
    <row r="4088" spans="1:16">
      <c r="A4088" s="6">
        <v>6</v>
      </c>
      <c r="B4088" s="6">
        <v>5</v>
      </c>
      <c r="C4088" s="6">
        <v>23</v>
      </c>
      <c r="D4088" s="6">
        <f t="shared" si="819"/>
        <v>34</v>
      </c>
      <c r="E4088" s="5">
        <f t="shared" si="820"/>
        <v>956.64294000000041</v>
      </c>
      <c r="F4088" s="5">
        <f t="shared" si="821"/>
        <v>169.71123193359369</v>
      </c>
      <c r="G4088" s="5">
        <f t="shared" si="822"/>
        <v>1377.292184868003</v>
      </c>
      <c r="H4088" s="5">
        <f t="shared" si="823"/>
        <v>2503.646356801597</v>
      </c>
      <c r="I4088" s="5">
        <f t="shared" si="824"/>
        <v>720</v>
      </c>
      <c r="J4088" s="5">
        <f t="shared" si="825"/>
        <v>1783.646356801597</v>
      </c>
      <c r="K4088" s="2">
        <f t="shared" si="826"/>
        <v>55966.082583361058</v>
      </c>
      <c r="L4088" s="2">
        <f t="shared" si="827"/>
        <v>125370</v>
      </c>
      <c r="M4088" s="2">
        <f t="shared" si="828"/>
        <v>27720</v>
      </c>
      <c r="N4088" s="6">
        <f t="shared" si="829"/>
        <v>1</v>
      </c>
      <c r="O4088" s="2">
        <f t="shared" si="830"/>
        <v>21683.917416638942</v>
      </c>
      <c r="P4088" s="2">
        <f t="shared" si="831"/>
        <v>21683.917416638942</v>
      </c>
    </row>
    <row r="4089" spans="1:16">
      <c r="A4089" s="6">
        <v>6</v>
      </c>
      <c r="B4089" s="6">
        <v>5</v>
      </c>
      <c r="C4089" s="6">
        <v>24</v>
      </c>
      <c r="D4089" s="6">
        <f t="shared" si="819"/>
        <v>35</v>
      </c>
      <c r="E4089" s="5">
        <f t="shared" si="820"/>
        <v>956.64294000000041</v>
      </c>
      <c r="F4089" s="5">
        <f t="shared" si="821"/>
        <v>169.71123193359369</v>
      </c>
      <c r="G4089" s="5">
        <f t="shared" si="822"/>
        <v>1455.1391344474989</v>
      </c>
      <c r="H4089" s="5">
        <f t="shared" si="823"/>
        <v>2581.4933063810931</v>
      </c>
      <c r="I4089" s="5">
        <f t="shared" si="824"/>
        <v>720</v>
      </c>
      <c r="J4089" s="5">
        <f t="shared" si="825"/>
        <v>1861.4933063810931</v>
      </c>
      <c r="K4089" s="2">
        <f t="shared" si="826"/>
        <v>57317.592124671755</v>
      </c>
      <c r="L4089" s="2">
        <f t="shared" si="827"/>
        <v>128070</v>
      </c>
      <c r="M4089" s="2">
        <f t="shared" si="828"/>
        <v>28600</v>
      </c>
      <c r="N4089" s="6">
        <f t="shared" si="829"/>
        <v>1</v>
      </c>
      <c r="O4089" s="2">
        <f t="shared" si="830"/>
        <v>22152.407875328245</v>
      </c>
      <c r="P4089" s="2">
        <f t="shared" si="831"/>
        <v>22152.407875328245</v>
      </c>
    </row>
    <row r="4090" spans="1:16">
      <c r="A4090" s="6">
        <v>6</v>
      </c>
      <c r="B4090" s="6">
        <v>5</v>
      </c>
      <c r="C4090" s="6">
        <v>25</v>
      </c>
      <c r="D4090" s="6">
        <f t="shared" si="819"/>
        <v>36</v>
      </c>
      <c r="E4090" s="5">
        <f t="shared" si="820"/>
        <v>956.64294000000041</v>
      </c>
      <c r="F4090" s="5">
        <f t="shared" si="821"/>
        <v>169.71123193359369</v>
      </c>
      <c r="G4090" s="5">
        <f t="shared" si="822"/>
        <v>1534.7170558625965</v>
      </c>
      <c r="H4090" s="5">
        <f t="shared" si="823"/>
        <v>2661.0712277961902</v>
      </c>
      <c r="I4090" s="5">
        <f t="shared" si="824"/>
        <v>720</v>
      </c>
      <c r="J4090" s="5">
        <f t="shared" si="825"/>
        <v>1941.0712277961902</v>
      </c>
      <c r="K4090" s="2">
        <f t="shared" si="826"/>
        <v>58699.153260350526</v>
      </c>
      <c r="L4090" s="2">
        <f t="shared" si="827"/>
        <v>130770</v>
      </c>
      <c r="M4090" s="2">
        <f t="shared" si="828"/>
        <v>29480</v>
      </c>
      <c r="N4090" s="6">
        <f t="shared" si="829"/>
        <v>1</v>
      </c>
      <c r="O4090" s="2">
        <f t="shared" si="830"/>
        <v>22590.846739649474</v>
      </c>
      <c r="P4090" s="2">
        <f t="shared" si="831"/>
        <v>22590.846739649474</v>
      </c>
    </row>
    <row r="4091" spans="1:16">
      <c r="A4091" s="6">
        <v>6</v>
      </c>
      <c r="B4091" s="6">
        <v>5</v>
      </c>
      <c r="C4091" s="6">
        <v>26</v>
      </c>
      <c r="D4091" s="6">
        <f t="shared" si="819"/>
        <v>37</v>
      </c>
      <c r="E4091" s="5">
        <f t="shared" si="820"/>
        <v>956.64294000000041</v>
      </c>
      <c r="F4091" s="5">
        <f t="shared" si="821"/>
        <v>169.71123193359369</v>
      </c>
      <c r="G4091" s="5">
        <f t="shared" si="822"/>
        <v>1616.0570598233144</v>
      </c>
      <c r="H4091" s="5">
        <f t="shared" si="823"/>
        <v>2742.4112317569084</v>
      </c>
      <c r="I4091" s="5">
        <f t="shared" si="824"/>
        <v>720</v>
      </c>
      <c r="J4091" s="5">
        <f t="shared" si="825"/>
        <v>2022.4112317569084</v>
      </c>
      <c r="K4091" s="2">
        <f t="shared" si="826"/>
        <v>60111.30610689077</v>
      </c>
      <c r="L4091" s="2">
        <f t="shared" si="827"/>
        <v>133470</v>
      </c>
      <c r="M4091" s="2">
        <f t="shared" si="828"/>
        <v>30360</v>
      </c>
      <c r="N4091" s="6">
        <f t="shared" si="829"/>
        <v>1</v>
      </c>
      <c r="O4091" s="2">
        <f t="shared" si="830"/>
        <v>22998.69389310923</v>
      </c>
      <c r="P4091" s="2">
        <f t="shared" si="831"/>
        <v>22998.69389310923</v>
      </c>
    </row>
    <row r="4092" spans="1:16">
      <c r="A4092" s="6">
        <v>6</v>
      </c>
      <c r="B4092" s="6">
        <v>5</v>
      </c>
      <c r="C4092" s="6">
        <v>27</v>
      </c>
      <c r="D4092" s="6">
        <f t="shared" si="819"/>
        <v>38</v>
      </c>
      <c r="E4092" s="5">
        <f t="shared" si="820"/>
        <v>956.64294000000041</v>
      </c>
      <c r="F4092" s="5">
        <f t="shared" si="821"/>
        <v>169.71123193359369</v>
      </c>
      <c r="G4092" s="5">
        <f t="shared" si="822"/>
        <v>1699.1907643430709</v>
      </c>
      <c r="H4092" s="5">
        <f t="shared" si="823"/>
        <v>2825.5449362766649</v>
      </c>
      <c r="I4092" s="5">
        <f t="shared" si="824"/>
        <v>720</v>
      </c>
      <c r="J4092" s="5">
        <f t="shared" si="825"/>
        <v>2105.5449362766649</v>
      </c>
      <c r="K4092" s="2">
        <f t="shared" si="826"/>
        <v>61554.599588136545</v>
      </c>
      <c r="L4092" s="2">
        <f t="shared" si="827"/>
        <v>136170</v>
      </c>
      <c r="M4092" s="2">
        <f t="shared" si="828"/>
        <v>31240</v>
      </c>
      <c r="N4092" s="6">
        <f t="shared" si="829"/>
        <v>1</v>
      </c>
      <c r="O4092" s="2">
        <f t="shared" si="830"/>
        <v>23375.400411863455</v>
      </c>
      <c r="P4092" s="2">
        <f t="shared" si="831"/>
        <v>23375.400411863455</v>
      </c>
    </row>
    <row r="4093" spans="1:16">
      <c r="A4093" s="6">
        <v>6</v>
      </c>
      <c r="B4093" s="6">
        <v>5</v>
      </c>
      <c r="C4093" s="6">
        <v>28</v>
      </c>
      <c r="D4093" s="6">
        <f t="shared" si="819"/>
        <v>39</v>
      </c>
      <c r="E4093" s="5">
        <f t="shared" si="820"/>
        <v>956.64294000000041</v>
      </c>
      <c r="F4093" s="5">
        <f t="shared" si="821"/>
        <v>169.71123193359369</v>
      </c>
      <c r="G4093" s="5">
        <f t="shared" si="822"/>
        <v>1784.1503025602246</v>
      </c>
      <c r="H4093" s="5">
        <f t="shared" si="823"/>
        <v>2910.5044744938186</v>
      </c>
      <c r="I4093" s="5">
        <f t="shared" si="824"/>
        <v>720</v>
      </c>
      <c r="J4093" s="5">
        <f t="shared" si="825"/>
        <v>2190.5044744938186</v>
      </c>
      <c r="K4093" s="2">
        <f t="shared" si="826"/>
        <v>63029.591571073237</v>
      </c>
      <c r="L4093" s="2">
        <f t="shared" si="827"/>
        <v>138870</v>
      </c>
      <c r="M4093" s="2">
        <f t="shared" si="828"/>
        <v>32120</v>
      </c>
      <c r="N4093" s="6">
        <f t="shared" si="829"/>
        <v>1</v>
      </c>
      <c r="O4093" s="2">
        <f t="shared" si="830"/>
        <v>23720.408428926763</v>
      </c>
      <c r="P4093" s="2">
        <f t="shared" si="831"/>
        <v>23720.408428926763</v>
      </c>
    </row>
    <row r="4094" spans="1:16">
      <c r="A4094" s="6">
        <v>6</v>
      </c>
      <c r="B4094" s="6">
        <v>5</v>
      </c>
      <c r="C4094" s="6">
        <v>29</v>
      </c>
      <c r="D4094" s="6">
        <f t="shared" si="819"/>
        <v>40</v>
      </c>
      <c r="E4094" s="5">
        <f t="shared" si="820"/>
        <v>956.64294000000041</v>
      </c>
      <c r="F4094" s="5">
        <f t="shared" si="821"/>
        <v>169.71123193359369</v>
      </c>
      <c r="G4094" s="5">
        <f t="shared" si="822"/>
        <v>1870.9683306758782</v>
      </c>
      <c r="H4094" s="5">
        <f t="shared" si="823"/>
        <v>2997.3225026094724</v>
      </c>
      <c r="I4094" s="5">
        <f t="shared" si="824"/>
        <v>720</v>
      </c>
      <c r="J4094" s="5">
        <f t="shared" si="825"/>
        <v>2277.3225026094724</v>
      </c>
      <c r="K4094" s="2">
        <f t="shared" si="826"/>
        <v>64536.849003636671</v>
      </c>
      <c r="L4094" s="2">
        <f t="shared" si="827"/>
        <v>141570</v>
      </c>
      <c r="M4094" s="2">
        <f t="shared" si="828"/>
        <v>33000</v>
      </c>
      <c r="N4094" s="6">
        <f t="shared" si="829"/>
        <v>1</v>
      </c>
      <c r="O4094" s="2">
        <f t="shared" si="830"/>
        <v>24033.150996363329</v>
      </c>
      <c r="P4094" s="2">
        <f t="shared" si="831"/>
        <v>24033.150996363329</v>
      </c>
    </row>
    <row r="4095" spans="1:16">
      <c r="A4095" s="6">
        <v>6</v>
      </c>
      <c r="B4095" s="6">
        <v>5</v>
      </c>
      <c r="C4095" s="6">
        <v>30</v>
      </c>
      <c r="D4095" s="6">
        <f t="shared" si="819"/>
        <v>41</v>
      </c>
      <c r="E4095" s="5">
        <f t="shared" si="820"/>
        <v>956.64294000000041</v>
      </c>
      <c r="F4095" s="5">
        <f t="shared" si="821"/>
        <v>169.71123193359369</v>
      </c>
      <c r="G4095" s="5">
        <f t="shared" si="822"/>
        <v>1959.6780360096488</v>
      </c>
      <c r="H4095" s="5">
        <f t="shared" si="823"/>
        <v>3086.0322079432426</v>
      </c>
      <c r="I4095" s="5">
        <f t="shared" si="824"/>
        <v>720</v>
      </c>
      <c r="J4095" s="5">
        <f t="shared" si="825"/>
        <v>2366.0322079432426</v>
      </c>
      <c r="K4095" s="2">
        <f t="shared" si="826"/>
        <v>66076.948054570181</v>
      </c>
      <c r="L4095" s="2">
        <f t="shared" si="827"/>
        <v>144270</v>
      </c>
      <c r="M4095" s="2">
        <f t="shared" si="828"/>
        <v>33880</v>
      </c>
      <c r="N4095" s="6">
        <f t="shared" si="829"/>
        <v>1</v>
      </c>
      <c r="O4095" s="2">
        <f t="shared" si="830"/>
        <v>24313.051945429819</v>
      </c>
      <c r="P4095" s="2">
        <f t="shared" si="831"/>
        <v>24313.051945429819</v>
      </c>
    </row>
    <row r="4096" spans="1:16">
      <c r="A4096" s="6">
        <v>6</v>
      </c>
      <c r="B4096" s="6">
        <v>6</v>
      </c>
      <c r="C4096" s="6">
        <v>0</v>
      </c>
      <c r="D4096" s="6">
        <f t="shared" si="819"/>
        <v>12</v>
      </c>
      <c r="E4096" s="5">
        <f t="shared" si="820"/>
        <v>956.64294000000041</v>
      </c>
      <c r="F4096" s="5">
        <f t="shared" si="821"/>
        <v>208.74481527832023</v>
      </c>
      <c r="G4096" s="5">
        <f t="shared" si="822"/>
        <v>0</v>
      </c>
      <c r="H4096" s="5">
        <f t="shared" si="823"/>
        <v>1165.3877552783206</v>
      </c>
      <c r="I4096" s="5">
        <f t="shared" si="824"/>
        <v>720</v>
      </c>
      <c r="J4096" s="5">
        <f t="shared" si="825"/>
        <v>445.38775527832058</v>
      </c>
      <c r="K4096" s="2">
        <f t="shared" si="826"/>
        <v>32732.426306915288</v>
      </c>
      <c r="L4096" s="2">
        <f t="shared" si="827"/>
        <v>65364</v>
      </c>
      <c r="M4096" s="2">
        <f t="shared" si="828"/>
        <v>7920</v>
      </c>
      <c r="N4096" s="6">
        <f t="shared" si="829"/>
        <v>1</v>
      </c>
      <c r="O4096" s="2">
        <f t="shared" si="830"/>
        <v>4711.5736930847124</v>
      </c>
      <c r="P4096" s="2">
        <f t="shared" si="831"/>
        <v>4711.5736930847124</v>
      </c>
    </row>
    <row r="4097" spans="1:16">
      <c r="A4097" s="6">
        <v>6</v>
      </c>
      <c r="B4097" s="6">
        <v>6</v>
      </c>
      <c r="C4097" s="6">
        <v>1</v>
      </c>
      <c r="D4097" s="6">
        <f t="shared" si="819"/>
        <v>13</v>
      </c>
      <c r="E4097" s="5">
        <f t="shared" si="820"/>
        <v>956.64294000000041</v>
      </c>
      <c r="F4097" s="5">
        <f t="shared" si="821"/>
        <v>208.74481527832023</v>
      </c>
      <c r="G4097" s="5">
        <f t="shared" si="822"/>
        <v>45.5625</v>
      </c>
      <c r="H4097" s="5">
        <f t="shared" si="823"/>
        <v>1210.9502552783206</v>
      </c>
      <c r="I4097" s="5">
        <f t="shared" si="824"/>
        <v>720</v>
      </c>
      <c r="J4097" s="5">
        <f t="shared" si="825"/>
        <v>490.95025527832058</v>
      </c>
      <c r="K4097" s="2">
        <f t="shared" si="826"/>
        <v>33523.441931915288</v>
      </c>
      <c r="L4097" s="2">
        <f t="shared" si="827"/>
        <v>68064</v>
      </c>
      <c r="M4097" s="2">
        <f t="shared" si="828"/>
        <v>8800</v>
      </c>
      <c r="N4097" s="6">
        <f t="shared" si="829"/>
        <v>1</v>
      </c>
      <c r="O4097" s="2">
        <f t="shared" si="830"/>
        <v>5740.5580680847124</v>
      </c>
      <c r="P4097" s="2">
        <f t="shared" si="831"/>
        <v>5740.5580680847124</v>
      </c>
    </row>
    <row r="4098" spans="1:16">
      <c r="A4098" s="6">
        <v>6</v>
      </c>
      <c r="B4098" s="6">
        <v>6</v>
      </c>
      <c r="C4098" s="6">
        <v>2</v>
      </c>
      <c r="D4098" s="6">
        <f t="shared" si="819"/>
        <v>14</v>
      </c>
      <c r="E4098" s="5">
        <f t="shared" si="820"/>
        <v>956.64294000000041</v>
      </c>
      <c r="F4098" s="5">
        <f t="shared" si="821"/>
        <v>208.74481527832023</v>
      </c>
      <c r="G4098" s="5">
        <f t="shared" si="822"/>
        <v>92.264062499999994</v>
      </c>
      <c r="H4098" s="5">
        <f t="shared" si="823"/>
        <v>1257.6518177783205</v>
      </c>
      <c r="I4098" s="5">
        <f t="shared" si="824"/>
        <v>720</v>
      </c>
      <c r="J4098" s="5">
        <f t="shared" si="825"/>
        <v>537.65181777832049</v>
      </c>
      <c r="K4098" s="2">
        <f t="shared" si="826"/>
        <v>34334.232947540288</v>
      </c>
      <c r="L4098" s="2">
        <f t="shared" si="827"/>
        <v>70764</v>
      </c>
      <c r="M4098" s="2">
        <f t="shared" si="828"/>
        <v>9680</v>
      </c>
      <c r="N4098" s="6">
        <f t="shared" si="829"/>
        <v>1</v>
      </c>
      <c r="O4098" s="2">
        <f t="shared" si="830"/>
        <v>6749.7670524597124</v>
      </c>
      <c r="P4098" s="2">
        <f t="shared" si="831"/>
        <v>6749.7670524597124</v>
      </c>
    </row>
    <row r="4099" spans="1:16">
      <c r="A4099" s="6">
        <v>6</v>
      </c>
      <c r="B4099" s="6">
        <v>6</v>
      </c>
      <c r="C4099" s="6">
        <v>3</v>
      </c>
      <c r="D4099" s="6">
        <f t="shared" si="819"/>
        <v>15</v>
      </c>
      <c r="E4099" s="5">
        <f t="shared" si="820"/>
        <v>956.64294000000041</v>
      </c>
      <c r="F4099" s="5">
        <f t="shared" si="821"/>
        <v>208.74481527832023</v>
      </c>
      <c r="G4099" s="5">
        <f t="shared" si="822"/>
        <v>140.12604492187498</v>
      </c>
      <c r="H4099" s="5">
        <f t="shared" si="823"/>
        <v>1305.5138002001956</v>
      </c>
      <c r="I4099" s="5">
        <f t="shared" si="824"/>
        <v>720</v>
      </c>
      <c r="J4099" s="5">
        <f t="shared" si="825"/>
        <v>585.51380020019565</v>
      </c>
      <c r="K4099" s="2">
        <f t="shared" si="826"/>
        <v>35165.170142364506</v>
      </c>
      <c r="L4099" s="2">
        <f t="shared" si="827"/>
        <v>73464</v>
      </c>
      <c r="M4099" s="2">
        <f t="shared" si="828"/>
        <v>10560</v>
      </c>
      <c r="N4099" s="6">
        <f t="shared" si="829"/>
        <v>1</v>
      </c>
      <c r="O4099" s="2">
        <f t="shared" si="830"/>
        <v>7738.8298576354937</v>
      </c>
      <c r="P4099" s="2">
        <f t="shared" si="831"/>
        <v>7738.8298576354937</v>
      </c>
    </row>
    <row r="4100" spans="1:16">
      <c r="A4100" s="6">
        <v>6</v>
      </c>
      <c r="B4100" s="6">
        <v>6</v>
      </c>
      <c r="C4100" s="6">
        <v>4</v>
      </c>
      <c r="D4100" s="6">
        <f t="shared" ref="D4100:D4163" si="832">A4100+B4100+C4100</f>
        <v>16</v>
      </c>
      <c r="E4100" s="5">
        <f t="shared" ref="E4100:E4163" si="833">IF(A4100=0,0,A4100*LABOR_HRS_WK_TOM*SEASON_WEEKS*(1+DIM_PCT_TOM)^A4100)</f>
        <v>956.64294000000041</v>
      </c>
      <c r="F4100" s="5">
        <f t="shared" ref="F4100:F4163" si="834">IF(B4100=0,0,B4100*LABOR_HRS_WK_CAR*SEASON_WEEKS*(1+DIM_PCT_CAR)^B4100)</f>
        <v>208.74481527832023</v>
      </c>
      <c r="G4100" s="5">
        <f t="shared" ref="G4100:G4163" si="835">IF(C4100=0,0,C4100*LABOR_HRS_WK_MES*SEASON_WEEKS*(1+DIM_PCT_MES)^C4100)</f>
        <v>189.17016064453125</v>
      </c>
      <c r="H4100" s="5">
        <f t="shared" ref="H4100:H4163" si="836">E4100+F4100+G4100</f>
        <v>1354.5579159228519</v>
      </c>
      <c r="I4100" s="5">
        <f t="shared" ref="I4100:I4163" si="837">MIN(H4100,FARMER_HRS)</f>
        <v>720</v>
      </c>
      <c r="J4100" s="5">
        <f t="shared" ref="J4100:J4163" si="838">MAX(0,H4100-FARMER_HRS)</f>
        <v>634.55791592285186</v>
      </c>
      <c r="K4100" s="2">
        <f t="shared" ref="K4100:K4163" si="839">I4100*FARMER_RATE+J4100*TEMP_WORKER_RATE</f>
        <v>36016.630484771733</v>
      </c>
      <c r="L4100" s="2">
        <f t="shared" ref="L4100:L4163" si="840">A4100*PRICE_TOM+B4100*PRICE_CAR+C4100*PRICE_MES</f>
        <v>76164</v>
      </c>
      <c r="M4100" s="2">
        <f t="shared" ref="M4100:M4163" si="841">A4100*FERT_BED_TOM+B4100*FERT_BED_CAR+C4100*FERT_BED_MES</f>
        <v>11440</v>
      </c>
      <c r="N4100" s="6">
        <f t="shared" ref="N4100:N4163" si="842">IF(AND(D4100&lt;=TOTAL_BEDS,J4100&lt;=TEMP_WORKER_MAX*TEMP_WORKER_HRS),1,0)</f>
        <v>1</v>
      </c>
      <c r="O4100" s="2">
        <f t="shared" ref="O4100:O4163" si="843">L4100-M4100-K4100-FIXED_COSTS</f>
        <v>8707.3695152282671</v>
      </c>
      <c r="P4100" s="2">
        <f t="shared" ref="P4100:P4163" si="844">IF(N4100=1,O4100,"")</f>
        <v>8707.3695152282671</v>
      </c>
    </row>
    <row r="4101" spans="1:16">
      <c r="A4101" s="6">
        <v>6</v>
      </c>
      <c r="B4101" s="6">
        <v>6</v>
      </c>
      <c r="C4101" s="6">
        <v>5</v>
      </c>
      <c r="D4101" s="6">
        <f t="shared" si="832"/>
        <v>17</v>
      </c>
      <c r="E4101" s="5">
        <f t="shared" si="833"/>
        <v>956.64294000000041</v>
      </c>
      <c r="F4101" s="5">
        <f t="shared" si="834"/>
        <v>208.74481527832023</v>
      </c>
      <c r="G4101" s="5">
        <f t="shared" si="835"/>
        <v>239.41848456573481</v>
      </c>
      <c r="H4101" s="5">
        <f t="shared" si="836"/>
        <v>1404.8062398440554</v>
      </c>
      <c r="I4101" s="5">
        <f t="shared" si="837"/>
        <v>720</v>
      </c>
      <c r="J4101" s="5">
        <f t="shared" si="838"/>
        <v>684.80623984405543</v>
      </c>
      <c r="K4101" s="2">
        <f t="shared" si="839"/>
        <v>36888.997219514851</v>
      </c>
      <c r="L4101" s="2">
        <f t="shared" si="840"/>
        <v>78864</v>
      </c>
      <c r="M4101" s="2">
        <f t="shared" si="841"/>
        <v>12320</v>
      </c>
      <c r="N4101" s="6">
        <f t="shared" si="842"/>
        <v>1</v>
      </c>
      <c r="O4101" s="2">
        <f t="shared" si="843"/>
        <v>9655.0027804851488</v>
      </c>
      <c r="P4101" s="2">
        <f t="shared" si="844"/>
        <v>9655.0027804851488</v>
      </c>
    </row>
    <row r="4102" spans="1:16">
      <c r="A4102" s="6">
        <v>6</v>
      </c>
      <c r="B4102" s="6">
        <v>6</v>
      </c>
      <c r="C4102" s="6">
        <v>6</v>
      </c>
      <c r="D4102" s="6">
        <f t="shared" si="832"/>
        <v>18</v>
      </c>
      <c r="E4102" s="5">
        <f t="shared" si="833"/>
        <v>956.64294000000041</v>
      </c>
      <c r="F4102" s="5">
        <f t="shared" si="834"/>
        <v>208.74481527832023</v>
      </c>
      <c r="G4102" s="5">
        <f t="shared" si="835"/>
        <v>290.89345874736784</v>
      </c>
      <c r="H4102" s="5">
        <f t="shared" si="836"/>
        <v>1456.2812140256883</v>
      </c>
      <c r="I4102" s="5">
        <f t="shared" si="837"/>
        <v>720</v>
      </c>
      <c r="J4102" s="5">
        <f t="shared" si="838"/>
        <v>736.28121402568831</v>
      </c>
      <c r="K4102" s="2">
        <f t="shared" si="839"/>
        <v>37782.659965723753</v>
      </c>
      <c r="L4102" s="2">
        <f t="shared" si="840"/>
        <v>81564</v>
      </c>
      <c r="M4102" s="2">
        <f t="shared" si="841"/>
        <v>13200</v>
      </c>
      <c r="N4102" s="6">
        <f t="shared" si="842"/>
        <v>1</v>
      </c>
      <c r="O4102" s="2">
        <f t="shared" si="843"/>
        <v>10581.340034276247</v>
      </c>
      <c r="P4102" s="2">
        <f t="shared" si="844"/>
        <v>10581.340034276247</v>
      </c>
    </row>
    <row r="4103" spans="1:16">
      <c r="A4103" s="6">
        <v>6</v>
      </c>
      <c r="B4103" s="6">
        <v>6</v>
      </c>
      <c r="C4103" s="6">
        <v>7</v>
      </c>
      <c r="D4103" s="6">
        <f t="shared" si="832"/>
        <v>19</v>
      </c>
      <c r="E4103" s="5">
        <f t="shared" si="833"/>
        <v>956.64294000000041</v>
      </c>
      <c r="F4103" s="5">
        <f t="shared" si="834"/>
        <v>208.74481527832023</v>
      </c>
      <c r="G4103" s="5">
        <f t="shared" si="835"/>
        <v>343.61789814532818</v>
      </c>
      <c r="H4103" s="5">
        <f t="shared" si="836"/>
        <v>1509.0056534236487</v>
      </c>
      <c r="I4103" s="5">
        <f t="shared" si="837"/>
        <v>720</v>
      </c>
      <c r="J4103" s="5">
        <f t="shared" si="838"/>
        <v>789.00565342364871</v>
      </c>
      <c r="K4103" s="2">
        <f t="shared" si="839"/>
        <v>38698.014816382791</v>
      </c>
      <c r="L4103" s="2">
        <f t="shared" si="840"/>
        <v>84264</v>
      </c>
      <c r="M4103" s="2">
        <f t="shared" si="841"/>
        <v>14080</v>
      </c>
      <c r="N4103" s="6">
        <f t="shared" si="842"/>
        <v>1</v>
      </c>
      <c r="O4103" s="2">
        <f t="shared" si="843"/>
        <v>11485.985183617209</v>
      </c>
      <c r="P4103" s="2">
        <f t="shared" si="844"/>
        <v>11485.985183617209</v>
      </c>
    </row>
    <row r="4104" spans="1:16">
      <c r="A4104" s="6">
        <v>6</v>
      </c>
      <c r="B4104" s="6">
        <v>6</v>
      </c>
      <c r="C4104" s="6">
        <v>8</v>
      </c>
      <c r="D4104" s="6">
        <f t="shared" si="832"/>
        <v>20</v>
      </c>
      <c r="E4104" s="5">
        <f t="shared" si="833"/>
        <v>956.64294000000041</v>
      </c>
      <c r="F4104" s="5">
        <f t="shared" si="834"/>
        <v>208.74481527832023</v>
      </c>
      <c r="G4104" s="5">
        <f t="shared" si="835"/>
        <v>397.61499642530839</v>
      </c>
      <c r="H4104" s="5">
        <f t="shared" si="836"/>
        <v>1563.002751703629</v>
      </c>
      <c r="I4104" s="5">
        <f t="shared" si="837"/>
        <v>720</v>
      </c>
      <c r="J4104" s="5">
        <f t="shared" si="838"/>
        <v>843.00275170362897</v>
      </c>
      <c r="K4104" s="2">
        <f t="shared" si="839"/>
        <v>39635.464439299118</v>
      </c>
      <c r="L4104" s="2">
        <f t="shared" si="840"/>
        <v>86964</v>
      </c>
      <c r="M4104" s="2">
        <f t="shared" si="841"/>
        <v>14960</v>
      </c>
      <c r="N4104" s="6">
        <f t="shared" si="842"/>
        <v>1</v>
      </c>
      <c r="O4104" s="2">
        <f t="shared" si="843"/>
        <v>12368.535560700882</v>
      </c>
      <c r="P4104" s="2">
        <f t="shared" si="844"/>
        <v>12368.535560700882</v>
      </c>
    </row>
    <row r="4105" spans="1:16">
      <c r="A4105" s="6">
        <v>6</v>
      </c>
      <c r="B4105" s="6">
        <v>6</v>
      </c>
      <c r="C4105" s="6">
        <v>9</v>
      </c>
      <c r="D4105" s="6">
        <f t="shared" si="832"/>
        <v>21</v>
      </c>
      <c r="E4105" s="5">
        <f t="shared" si="833"/>
        <v>956.64294000000041</v>
      </c>
      <c r="F4105" s="5">
        <f t="shared" si="834"/>
        <v>208.74481527832023</v>
      </c>
      <c r="G4105" s="5">
        <f t="shared" si="835"/>
        <v>452.90833186570285</v>
      </c>
      <c r="H4105" s="5">
        <f t="shared" si="836"/>
        <v>1618.2960871440234</v>
      </c>
      <c r="I4105" s="5">
        <f t="shared" si="837"/>
        <v>720</v>
      </c>
      <c r="J4105" s="5">
        <f t="shared" si="838"/>
        <v>898.29608714402343</v>
      </c>
      <c r="K4105" s="2">
        <f t="shared" si="839"/>
        <v>40595.418179583736</v>
      </c>
      <c r="L4105" s="2">
        <f t="shared" si="840"/>
        <v>89664</v>
      </c>
      <c r="M4105" s="2">
        <f t="shared" si="841"/>
        <v>15840</v>
      </c>
      <c r="N4105" s="6">
        <f t="shared" si="842"/>
        <v>1</v>
      </c>
      <c r="O4105" s="2">
        <f t="shared" si="843"/>
        <v>13228.581820416264</v>
      </c>
      <c r="P4105" s="2">
        <f t="shared" si="844"/>
        <v>13228.581820416264</v>
      </c>
    </row>
    <row r="4106" spans="1:16">
      <c r="A4106" s="6">
        <v>6</v>
      </c>
      <c r="B4106" s="6">
        <v>6</v>
      </c>
      <c r="C4106" s="6">
        <v>10</v>
      </c>
      <c r="D4106" s="6">
        <f t="shared" si="832"/>
        <v>22</v>
      </c>
      <c r="E4106" s="5">
        <f t="shared" si="833"/>
        <v>956.64294000000041</v>
      </c>
      <c r="F4106" s="5">
        <f t="shared" si="834"/>
        <v>208.74481527832023</v>
      </c>
      <c r="G4106" s="5">
        <f t="shared" si="835"/>
        <v>509.52187334891573</v>
      </c>
      <c r="H4106" s="5">
        <f t="shared" si="836"/>
        <v>1674.9096286272363</v>
      </c>
      <c r="I4106" s="5">
        <f t="shared" si="837"/>
        <v>720</v>
      </c>
      <c r="J4106" s="5">
        <f t="shared" si="838"/>
        <v>954.90962862723632</v>
      </c>
      <c r="K4106" s="2">
        <f t="shared" si="839"/>
        <v>41578.292163667298</v>
      </c>
      <c r="L4106" s="2">
        <f t="shared" si="840"/>
        <v>92364</v>
      </c>
      <c r="M4106" s="2">
        <f t="shared" si="841"/>
        <v>16720</v>
      </c>
      <c r="N4106" s="6">
        <f t="shared" si="842"/>
        <v>1</v>
      </c>
      <c r="O4106" s="2">
        <f t="shared" si="843"/>
        <v>14065.707836332702</v>
      </c>
      <c r="P4106" s="2">
        <f t="shared" si="844"/>
        <v>14065.707836332702</v>
      </c>
    </row>
    <row r="4107" spans="1:16">
      <c r="A4107" s="6">
        <v>6</v>
      </c>
      <c r="B4107" s="6">
        <v>6</v>
      </c>
      <c r="C4107" s="6">
        <v>11</v>
      </c>
      <c r="D4107" s="6">
        <f t="shared" si="832"/>
        <v>23</v>
      </c>
      <c r="E4107" s="5">
        <f t="shared" si="833"/>
        <v>956.64294000000041</v>
      </c>
      <c r="F4107" s="5">
        <f t="shared" si="834"/>
        <v>208.74481527832023</v>
      </c>
      <c r="G4107" s="5">
        <f t="shared" si="835"/>
        <v>567.47998644235474</v>
      </c>
      <c r="H4107" s="5">
        <f t="shared" si="836"/>
        <v>1732.8677417206754</v>
      </c>
      <c r="I4107" s="5">
        <f t="shared" si="837"/>
        <v>720</v>
      </c>
      <c r="J4107" s="5">
        <f t="shared" si="838"/>
        <v>1012.8677417206754</v>
      </c>
      <c r="K4107" s="2">
        <f t="shared" si="839"/>
        <v>42584.509404872835</v>
      </c>
      <c r="L4107" s="2">
        <f t="shared" si="840"/>
        <v>95064</v>
      </c>
      <c r="M4107" s="2">
        <f t="shared" si="841"/>
        <v>17600</v>
      </c>
      <c r="N4107" s="6">
        <f t="shared" si="842"/>
        <v>1</v>
      </c>
      <c r="O4107" s="2">
        <f t="shared" si="843"/>
        <v>14879.490595127165</v>
      </c>
      <c r="P4107" s="2">
        <f t="shared" si="844"/>
        <v>14879.490595127165</v>
      </c>
    </row>
    <row r="4108" spans="1:16">
      <c r="A4108" s="6">
        <v>6</v>
      </c>
      <c r="B4108" s="6">
        <v>6</v>
      </c>
      <c r="C4108" s="6">
        <v>12</v>
      </c>
      <c r="D4108" s="6">
        <f t="shared" si="832"/>
        <v>24</v>
      </c>
      <c r="E4108" s="5">
        <f t="shared" si="833"/>
        <v>956.64294000000041</v>
      </c>
      <c r="F4108" s="5">
        <f t="shared" si="834"/>
        <v>208.74481527832023</v>
      </c>
      <c r="G4108" s="5">
        <f t="shared" si="835"/>
        <v>626.80743957041921</v>
      </c>
      <c r="H4108" s="5">
        <f t="shared" si="836"/>
        <v>1792.1951948487399</v>
      </c>
      <c r="I4108" s="5">
        <f t="shared" si="837"/>
        <v>720</v>
      </c>
      <c r="J4108" s="5">
        <f t="shared" si="838"/>
        <v>1072.1951948487399</v>
      </c>
      <c r="K4108" s="2">
        <f t="shared" si="839"/>
        <v>43614.499910568396</v>
      </c>
      <c r="L4108" s="2">
        <f t="shared" si="840"/>
        <v>97764</v>
      </c>
      <c r="M4108" s="2">
        <f t="shared" si="841"/>
        <v>18480</v>
      </c>
      <c r="N4108" s="6">
        <f t="shared" si="842"/>
        <v>1</v>
      </c>
      <c r="O4108" s="2">
        <f t="shared" si="843"/>
        <v>15669.500089431604</v>
      </c>
      <c r="P4108" s="2">
        <f t="shared" si="844"/>
        <v>15669.500089431604</v>
      </c>
    </row>
    <row r="4109" spans="1:16">
      <c r="A4109" s="6">
        <v>6</v>
      </c>
      <c r="B4109" s="6">
        <v>6</v>
      </c>
      <c r="C4109" s="6">
        <v>13</v>
      </c>
      <c r="D4109" s="6">
        <f t="shared" si="832"/>
        <v>25</v>
      </c>
      <c r="E4109" s="5">
        <f t="shared" si="833"/>
        <v>956.64294000000041</v>
      </c>
      <c r="F4109" s="5">
        <f t="shared" si="834"/>
        <v>208.74481527832023</v>
      </c>
      <c r="G4109" s="5">
        <f t="shared" si="835"/>
        <v>687.52941027880343</v>
      </c>
      <c r="H4109" s="5">
        <f t="shared" si="836"/>
        <v>1852.917165557124</v>
      </c>
      <c r="I4109" s="5">
        <f t="shared" si="837"/>
        <v>720</v>
      </c>
      <c r="J4109" s="5">
        <f t="shared" si="838"/>
        <v>1132.917165557124</v>
      </c>
      <c r="K4109" s="2">
        <f t="shared" si="839"/>
        <v>44668.700790922288</v>
      </c>
      <c r="L4109" s="2">
        <f t="shared" si="840"/>
        <v>100464</v>
      </c>
      <c r="M4109" s="2">
        <f t="shared" si="841"/>
        <v>19360</v>
      </c>
      <c r="N4109" s="6">
        <f t="shared" si="842"/>
        <v>1</v>
      </c>
      <c r="O4109" s="2">
        <f t="shared" si="843"/>
        <v>16435.299209077712</v>
      </c>
      <c r="P4109" s="2">
        <f t="shared" si="844"/>
        <v>16435.299209077712</v>
      </c>
    </row>
    <row r="4110" spans="1:16">
      <c r="A4110" s="6">
        <v>6</v>
      </c>
      <c r="B4110" s="6">
        <v>6</v>
      </c>
      <c r="C4110" s="6">
        <v>14</v>
      </c>
      <c r="D4110" s="6">
        <f t="shared" si="832"/>
        <v>26</v>
      </c>
      <c r="E4110" s="5">
        <f t="shared" si="833"/>
        <v>956.64294000000041</v>
      </c>
      <c r="F4110" s="5">
        <f t="shared" si="834"/>
        <v>208.74481527832023</v>
      </c>
      <c r="G4110" s="5">
        <f t="shared" si="835"/>
        <v>749.67149159246469</v>
      </c>
      <c r="H4110" s="5">
        <f t="shared" si="836"/>
        <v>1915.0592468707853</v>
      </c>
      <c r="I4110" s="5">
        <f t="shared" si="837"/>
        <v>720</v>
      </c>
      <c r="J4110" s="5">
        <f t="shared" si="838"/>
        <v>1195.0592468707853</v>
      </c>
      <c r="K4110" s="2">
        <f t="shared" si="839"/>
        <v>45747.556369284466</v>
      </c>
      <c r="L4110" s="2">
        <f t="shared" si="840"/>
        <v>103164</v>
      </c>
      <c r="M4110" s="2">
        <f t="shared" si="841"/>
        <v>20240</v>
      </c>
      <c r="N4110" s="6">
        <f t="shared" si="842"/>
        <v>1</v>
      </c>
      <c r="O4110" s="2">
        <f t="shared" si="843"/>
        <v>17176.443630715534</v>
      </c>
      <c r="P4110" s="2">
        <f t="shared" si="844"/>
        <v>17176.443630715534</v>
      </c>
    </row>
    <row r="4111" spans="1:16">
      <c r="A4111" s="6">
        <v>6</v>
      </c>
      <c r="B4111" s="6">
        <v>6</v>
      </c>
      <c r="C4111" s="6">
        <v>15</v>
      </c>
      <c r="D4111" s="6">
        <f t="shared" si="832"/>
        <v>27</v>
      </c>
      <c r="E4111" s="5">
        <f t="shared" si="833"/>
        <v>956.64294000000041</v>
      </c>
      <c r="F4111" s="5">
        <f t="shared" si="834"/>
        <v>208.74481527832023</v>
      </c>
      <c r="G4111" s="5">
        <f t="shared" si="835"/>
        <v>813.25969846861108</v>
      </c>
      <c r="H4111" s="5">
        <f t="shared" si="836"/>
        <v>1978.6474537469317</v>
      </c>
      <c r="I4111" s="5">
        <f t="shared" si="837"/>
        <v>720</v>
      </c>
      <c r="J4111" s="5">
        <f t="shared" si="838"/>
        <v>1258.6474537469317</v>
      </c>
      <c r="K4111" s="2">
        <f t="shared" si="839"/>
        <v>46851.51829421756</v>
      </c>
      <c r="L4111" s="2">
        <f t="shared" si="840"/>
        <v>105864</v>
      </c>
      <c r="M4111" s="2">
        <f t="shared" si="841"/>
        <v>21120</v>
      </c>
      <c r="N4111" s="6">
        <f t="shared" si="842"/>
        <v>1</v>
      </c>
      <c r="O4111" s="2">
        <f t="shared" si="843"/>
        <v>17892.48170578244</v>
      </c>
      <c r="P4111" s="2">
        <f t="shared" si="844"/>
        <v>17892.48170578244</v>
      </c>
    </row>
    <row r="4112" spans="1:16">
      <c r="A4112" s="6">
        <v>6</v>
      </c>
      <c r="B4112" s="6">
        <v>6</v>
      </c>
      <c r="C4112" s="6">
        <v>16</v>
      </c>
      <c r="D4112" s="6">
        <f t="shared" si="832"/>
        <v>28</v>
      </c>
      <c r="E4112" s="5">
        <f t="shared" si="833"/>
        <v>956.64294000000041</v>
      </c>
      <c r="F4112" s="5">
        <f t="shared" si="834"/>
        <v>208.74481527832023</v>
      </c>
      <c r="G4112" s="5">
        <f t="shared" si="835"/>
        <v>878.32047434610013</v>
      </c>
      <c r="H4112" s="5">
        <f t="shared" si="836"/>
        <v>2043.7082296244207</v>
      </c>
      <c r="I4112" s="5">
        <f t="shared" si="837"/>
        <v>720</v>
      </c>
      <c r="J4112" s="5">
        <f t="shared" si="838"/>
        <v>1323.7082296244207</v>
      </c>
      <c r="K4112" s="2">
        <f t="shared" si="839"/>
        <v>47981.045653201749</v>
      </c>
      <c r="L4112" s="2">
        <f t="shared" si="840"/>
        <v>108564</v>
      </c>
      <c r="M4112" s="2">
        <f t="shared" si="841"/>
        <v>22000</v>
      </c>
      <c r="N4112" s="6">
        <f t="shared" si="842"/>
        <v>1</v>
      </c>
      <c r="O4112" s="2">
        <f t="shared" si="843"/>
        <v>18582.954346798251</v>
      </c>
      <c r="P4112" s="2">
        <f t="shared" si="844"/>
        <v>18582.954346798251</v>
      </c>
    </row>
    <row r="4113" spans="1:16">
      <c r="A4113" s="6">
        <v>6</v>
      </c>
      <c r="B4113" s="6">
        <v>6</v>
      </c>
      <c r="C4113" s="6">
        <v>17</v>
      </c>
      <c r="D4113" s="6">
        <f t="shared" si="832"/>
        <v>29</v>
      </c>
      <c r="E4113" s="5">
        <f t="shared" si="833"/>
        <v>956.64294000000041</v>
      </c>
      <c r="F4113" s="5">
        <f t="shared" si="834"/>
        <v>208.74481527832023</v>
      </c>
      <c r="G4113" s="5">
        <f t="shared" si="835"/>
        <v>944.88069779264049</v>
      </c>
      <c r="H4113" s="5">
        <f t="shared" si="836"/>
        <v>2110.2684530709612</v>
      </c>
      <c r="I4113" s="5">
        <f t="shared" si="837"/>
        <v>720</v>
      </c>
      <c r="J4113" s="5">
        <f t="shared" si="838"/>
        <v>1390.2684530709612</v>
      </c>
      <c r="K4113" s="2">
        <f t="shared" si="839"/>
        <v>49136.605088037519</v>
      </c>
      <c r="L4113" s="2">
        <f t="shared" si="840"/>
        <v>111264</v>
      </c>
      <c r="M4113" s="2">
        <f t="shared" si="841"/>
        <v>22880</v>
      </c>
      <c r="N4113" s="6">
        <f t="shared" si="842"/>
        <v>1</v>
      </c>
      <c r="O4113" s="2">
        <f t="shared" si="843"/>
        <v>19247.394911962481</v>
      </c>
      <c r="P4113" s="2">
        <f t="shared" si="844"/>
        <v>19247.394911962481</v>
      </c>
    </row>
    <row r="4114" spans="1:16">
      <c r="A4114" s="6">
        <v>6</v>
      </c>
      <c r="B4114" s="6">
        <v>6</v>
      </c>
      <c r="C4114" s="6">
        <v>18</v>
      </c>
      <c r="D4114" s="6">
        <f t="shared" si="832"/>
        <v>30</v>
      </c>
      <c r="E4114" s="5">
        <f t="shared" si="833"/>
        <v>956.64294000000041</v>
      </c>
      <c r="F4114" s="5">
        <f t="shared" si="834"/>
        <v>208.74481527832023</v>
      </c>
      <c r="G4114" s="5">
        <f t="shared" si="835"/>
        <v>1012.9676892512279</v>
      </c>
      <c r="H4114" s="5">
        <f t="shared" si="836"/>
        <v>2178.3554445295485</v>
      </c>
      <c r="I4114" s="5">
        <f t="shared" si="837"/>
        <v>720</v>
      </c>
      <c r="J4114" s="5">
        <f t="shared" si="838"/>
        <v>1458.3554445295485</v>
      </c>
      <c r="K4114" s="2">
        <f t="shared" si="839"/>
        <v>50318.670911971327</v>
      </c>
      <c r="L4114" s="2">
        <f t="shared" si="840"/>
        <v>113964</v>
      </c>
      <c r="M4114" s="2">
        <f t="shared" si="841"/>
        <v>23760</v>
      </c>
      <c r="N4114" s="6">
        <f t="shared" si="842"/>
        <v>1</v>
      </c>
      <c r="O4114" s="2">
        <f t="shared" si="843"/>
        <v>19885.329088028673</v>
      </c>
      <c r="P4114" s="2">
        <f t="shared" si="844"/>
        <v>19885.329088028673</v>
      </c>
    </row>
    <row r="4115" spans="1:16">
      <c r="A4115" s="6">
        <v>6</v>
      </c>
      <c r="B4115" s="6">
        <v>6</v>
      </c>
      <c r="C4115" s="6">
        <v>19</v>
      </c>
      <c r="D4115" s="6">
        <f t="shared" si="832"/>
        <v>31</v>
      </c>
      <c r="E4115" s="5">
        <f t="shared" si="833"/>
        <v>956.64294000000041</v>
      </c>
      <c r="F4115" s="5">
        <f t="shared" si="834"/>
        <v>208.74481527832023</v>
      </c>
      <c r="G4115" s="5">
        <f t="shared" si="835"/>
        <v>1082.6092178872495</v>
      </c>
      <c r="H4115" s="5">
        <f t="shared" si="836"/>
        <v>2247.9969731655701</v>
      </c>
      <c r="I4115" s="5">
        <f t="shared" si="837"/>
        <v>720</v>
      </c>
      <c r="J4115" s="5">
        <f t="shared" si="838"/>
        <v>1527.9969731655701</v>
      </c>
      <c r="K4115" s="2">
        <f t="shared" si="839"/>
        <v>51527.725228568925</v>
      </c>
      <c r="L4115" s="2">
        <f t="shared" si="840"/>
        <v>116664</v>
      </c>
      <c r="M4115" s="2">
        <f t="shared" si="841"/>
        <v>24640</v>
      </c>
      <c r="N4115" s="6">
        <f t="shared" si="842"/>
        <v>1</v>
      </c>
      <c r="O4115" s="2">
        <f t="shared" si="843"/>
        <v>20496.274771431075</v>
      </c>
      <c r="P4115" s="2">
        <f t="shared" si="844"/>
        <v>20496.274771431075</v>
      </c>
    </row>
    <row r="4116" spans="1:16">
      <c r="A4116" s="6">
        <v>6</v>
      </c>
      <c r="B4116" s="6">
        <v>6</v>
      </c>
      <c r="C4116" s="6">
        <v>20</v>
      </c>
      <c r="D4116" s="6">
        <f t="shared" si="832"/>
        <v>32</v>
      </c>
      <c r="E4116" s="5">
        <f t="shared" si="833"/>
        <v>956.64294000000041</v>
      </c>
      <c r="F4116" s="5">
        <f t="shared" si="834"/>
        <v>208.74481527832023</v>
      </c>
      <c r="G4116" s="5">
        <f t="shared" si="835"/>
        <v>1153.8335085377266</v>
      </c>
      <c r="H4116" s="5">
        <f t="shared" si="836"/>
        <v>2319.2212638160472</v>
      </c>
      <c r="I4116" s="5">
        <f t="shared" si="837"/>
        <v>720</v>
      </c>
      <c r="J4116" s="5">
        <f t="shared" si="838"/>
        <v>1599.2212638160472</v>
      </c>
      <c r="K4116" s="2">
        <f t="shared" si="839"/>
        <v>52764.258052361925</v>
      </c>
      <c r="L4116" s="2">
        <f t="shared" si="840"/>
        <v>119364</v>
      </c>
      <c r="M4116" s="2">
        <f t="shared" si="841"/>
        <v>25520</v>
      </c>
      <c r="N4116" s="6">
        <f t="shared" si="842"/>
        <v>1</v>
      </c>
      <c r="O4116" s="2">
        <f t="shared" si="843"/>
        <v>21079.741947638075</v>
      </c>
      <c r="P4116" s="2">
        <f t="shared" si="844"/>
        <v>21079.741947638075</v>
      </c>
    </row>
    <row r="4117" spans="1:16">
      <c r="A4117" s="6">
        <v>6</v>
      </c>
      <c r="B4117" s="6">
        <v>6</v>
      </c>
      <c r="C4117" s="6">
        <v>21</v>
      </c>
      <c r="D4117" s="6">
        <f t="shared" si="832"/>
        <v>33</v>
      </c>
      <c r="E4117" s="5">
        <f t="shared" si="833"/>
        <v>956.64294000000041</v>
      </c>
      <c r="F4117" s="5">
        <f t="shared" si="834"/>
        <v>208.74481527832023</v>
      </c>
      <c r="G4117" s="5">
        <f t="shared" si="835"/>
        <v>1226.6692487641703</v>
      </c>
      <c r="H4117" s="5">
        <f t="shared" si="836"/>
        <v>2392.0570040424909</v>
      </c>
      <c r="I4117" s="5">
        <f t="shared" si="837"/>
        <v>720</v>
      </c>
      <c r="J4117" s="5">
        <f t="shared" si="838"/>
        <v>1672.0570040424909</v>
      </c>
      <c r="K4117" s="2">
        <f t="shared" si="839"/>
        <v>54028.767431293243</v>
      </c>
      <c r="L4117" s="2">
        <f t="shared" si="840"/>
        <v>122064</v>
      </c>
      <c r="M4117" s="2">
        <f t="shared" si="841"/>
        <v>26400</v>
      </c>
      <c r="N4117" s="6">
        <f t="shared" si="842"/>
        <v>1</v>
      </c>
      <c r="O4117" s="2">
        <f t="shared" si="843"/>
        <v>21635.232568706757</v>
      </c>
      <c r="P4117" s="2">
        <f t="shared" si="844"/>
        <v>21635.232568706757</v>
      </c>
    </row>
    <row r="4118" spans="1:16">
      <c r="A4118" s="6">
        <v>6</v>
      </c>
      <c r="B4118" s="6">
        <v>6</v>
      </c>
      <c r="C4118" s="6">
        <v>22</v>
      </c>
      <c r="D4118" s="6">
        <f t="shared" si="832"/>
        <v>34</v>
      </c>
      <c r="E4118" s="5">
        <f t="shared" si="833"/>
        <v>956.64294000000041</v>
      </c>
      <c r="F4118" s="5">
        <f t="shared" si="834"/>
        <v>208.74481527832023</v>
      </c>
      <c r="G4118" s="5">
        <f t="shared" si="835"/>
        <v>1301.1455960105666</v>
      </c>
      <c r="H4118" s="5">
        <f t="shared" si="836"/>
        <v>2466.5333512888874</v>
      </c>
      <c r="I4118" s="5">
        <f t="shared" si="837"/>
        <v>720</v>
      </c>
      <c r="J4118" s="5">
        <f t="shared" si="838"/>
        <v>1746.5333512888874</v>
      </c>
      <c r="K4118" s="2">
        <f t="shared" si="839"/>
        <v>55321.759570987626</v>
      </c>
      <c r="L4118" s="2">
        <f t="shared" si="840"/>
        <v>124764</v>
      </c>
      <c r="M4118" s="2">
        <f t="shared" si="841"/>
        <v>27280</v>
      </c>
      <c r="N4118" s="6">
        <f t="shared" si="842"/>
        <v>1</v>
      </c>
      <c r="O4118" s="2">
        <f t="shared" si="843"/>
        <v>22162.240429012374</v>
      </c>
      <c r="P4118" s="2">
        <f t="shared" si="844"/>
        <v>22162.240429012374</v>
      </c>
    </row>
    <row r="4119" spans="1:16">
      <c r="A4119" s="6">
        <v>6</v>
      </c>
      <c r="B4119" s="6">
        <v>6</v>
      </c>
      <c r="C4119" s="6">
        <v>23</v>
      </c>
      <c r="D4119" s="6">
        <f t="shared" si="832"/>
        <v>35</v>
      </c>
      <c r="E4119" s="5">
        <f t="shared" si="833"/>
        <v>956.64294000000041</v>
      </c>
      <c r="F4119" s="5">
        <f t="shared" si="834"/>
        <v>208.74481527832023</v>
      </c>
      <c r="G4119" s="5">
        <f t="shared" si="835"/>
        <v>1377.292184868003</v>
      </c>
      <c r="H4119" s="5">
        <f t="shared" si="836"/>
        <v>2542.6799401463236</v>
      </c>
      <c r="I4119" s="5">
        <f t="shared" si="837"/>
        <v>720</v>
      </c>
      <c r="J4119" s="5">
        <f t="shared" si="838"/>
        <v>1822.6799401463236</v>
      </c>
      <c r="K4119" s="2">
        <f t="shared" si="839"/>
        <v>56643.748960873672</v>
      </c>
      <c r="L4119" s="2">
        <f t="shared" si="840"/>
        <v>127464</v>
      </c>
      <c r="M4119" s="2">
        <f t="shared" si="841"/>
        <v>28160</v>
      </c>
      <c r="N4119" s="6">
        <f t="shared" si="842"/>
        <v>1</v>
      </c>
      <c r="O4119" s="2">
        <f t="shared" si="843"/>
        <v>22660.251039126328</v>
      </c>
      <c r="P4119" s="2">
        <f t="shared" si="844"/>
        <v>22660.251039126328</v>
      </c>
    </row>
    <row r="4120" spans="1:16">
      <c r="A4120" s="6">
        <v>6</v>
      </c>
      <c r="B4120" s="6">
        <v>6</v>
      </c>
      <c r="C4120" s="6">
        <v>24</v>
      </c>
      <c r="D4120" s="6">
        <f t="shared" si="832"/>
        <v>36</v>
      </c>
      <c r="E4120" s="5">
        <f t="shared" si="833"/>
        <v>956.64294000000041</v>
      </c>
      <c r="F4120" s="5">
        <f t="shared" si="834"/>
        <v>208.74481527832023</v>
      </c>
      <c r="G4120" s="5">
        <f t="shared" si="835"/>
        <v>1455.1391344474989</v>
      </c>
      <c r="H4120" s="5">
        <f t="shared" si="836"/>
        <v>2620.5268897258193</v>
      </c>
      <c r="I4120" s="5">
        <f t="shared" si="837"/>
        <v>720</v>
      </c>
      <c r="J4120" s="5">
        <f t="shared" si="838"/>
        <v>1900.5268897258193</v>
      </c>
      <c r="K4120" s="2">
        <f t="shared" si="839"/>
        <v>57995.258502184362</v>
      </c>
      <c r="L4120" s="2">
        <f t="shared" si="840"/>
        <v>130164</v>
      </c>
      <c r="M4120" s="2">
        <f t="shared" si="841"/>
        <v>29040</v>
      </c>
      <c r="N4120" s="6">
        <f t="shared" si="842"/>
        <v>1</v>
      </c>
      <c r="O4120" s="2">
        <f t="shared" si="843"/>
        <v>23128.741497815638</v>
      </c>
      <c r="P4120" s="2">
        <f t="shared" si="844"/>
        <v>23128.741497815638</v>
      </c>
    </row>
    <row r="4121" spans="1:16">
      <c r="A4121" s="6">
        <v>6</v>
      </c>
      <c r="B4121" s="6">
        <v>6</v>
      </c>
      <c r="C4121" s="6">
        <v>25</v>
      </c>
      <c r="D4121" s="6">
        <f t="shared" si="832"/>
        <v>37</v>
      </c>
      <c r="E4121" s="5">
        <f t="shared" si="833"/>
        <v>956.64294000000041</v>
      </c>
      <c r="F4121" s="5">
        <f t="shared" si="834"/>
        <v>208.74481527832023</v>
      </c>
      <c r="G4121" s="5">
        <f t="shared" si="835"/>
        <v>1534.7170558625965</v>
      </c>
      <c r="H4121" s="5">
        <f t="shared" si="836"/>
        <v>2700.1048111409173</v>
      </c>
      <c r="I4121" s="5">
        <f t="shared" si="837"/>
        <v>720</v>
      </c>
      <c r="J4121" s="5">
        <f t="shared" si="838"/>
        <v>1980.1048111409173</v>
      </c>
      <c r="K4121" s="2">
        <f t="shared" si="839"/>
        <v>59376.819637863147</v>
      </c>
      <c r="L4121" s="2">
        <f t="shared" si="840"/>
        <v>132864</v>
      </c>
      <c r="M4121" s="2">
        <f t="shared" si="841"/>
        <v>29920</v>
      </c>
      <c r="N4121" s="6">
        <f t="shared" si="842"/>
        <v>1</v>
      </c>
      <c r="O4121" s="2">
        <f t="shared" si="843"/>
        <v>23567.180362136853</v>
      </c>
      <c r="P4121" s="2">
        <f t="shared" si="844"/>
        <v>23567.180362136853</v>
      </c>
    </row>
    <row r="4122" spans="1:16">
      <c r="A4122" s="6">
        <v>6</v>
      </c>
      <c r="B4122" s="6">
        <v>6</v>
      </c>
      <c r="C4122" s="6">
        <v>26</v>
      </c>
      <c r="D4122" s="6">
        <f t="shared" si="832"/>
        <v>38</v>
      </c>
      <c r="E4122" s="5">
        <f t="shared" si="833"/>
        <v>956.64294000000041</v>
      </c>
      <c r="F4122" s="5">
        <f t="shared" si="834"/>
        <v>208.74481527832023</v>
      </c>
      <c r="G4122" s="5">
        <f t="shared" si="835"/>
        <v>1616.0570598233144</v>
      </c>
      <c r="H4122" s="5">
        <f t="shared" si="836"/>
        <v>2781.444815101635</v>
      </c>
      <c r="I4122" s="5">
        <f t="shared" si="837"/>
        <v>720</v>
      </c>
      <c r="J4122" s="5">
        <f t="shared" si="838"/>
        <v>2061.444815101635</v>
      </c>
      <c r="K4122" s="2">
        <f t="shared" si="839"/>
        <v>60788.972484403384</v>
      </c>
      <c r="L4122" s="2">
        <f t="shared" si="840"/>
        <v>135564</v>
      </c>
      <c r="M4122" s="2">
        <f t="shared" si="841"/>
        <v>30800</v>
      </c>
      <c r="N4122" s="6">
        <f t="shared" si="842"/>
        <v>1</v>
      </c>
      <c r="O4122" s="2">
        <f t="shared" si="843"/>
        <v>23975.027515596616</v>
      </c>
      <c r="P4122" s="2">
        <f t="shared" si="844"/>
        <v>23975.027515596616</v>
      </c>
    </row>
    <row r="4123" spans="1:16">
      <c r="A4123" s="6">
        <v>6</v>
      </c>
      <c r="B4123" s="6">
        <v>6</v>
      </c>
      <c r="C4123" s="6">
        <v>27</v>
      </c>
      <c r="D4123" s="6">
        <f t="shared" si="832"/>
        <v>39</v>
      </c>
      <c r="E4123" s="5">
        <f t="shared" si="833"/>
        <v>956.64294000000041</v>
      </c>
      <c r="F4123" s="5">
        <f t="shared" si="834"/>
        <v>208.74481527832023</v>
      </c>
      <c r="G4123" s="5">
        <f t="shared" si="835"/>
        <v>1699.1907643430709</v>
      </c>
      <c r="H4123" s="5">
        <f t="shared" si="836"/>
        <v>2864.5785196213915</v>
      </c>
      <c r="I4123" s="5">
        <f t="shared" si="837"/>
        <v>720</v>
      </c>
      <c r="J4123" s="5">
        <f t="shared" si="838"/>
        <v>2144.5785196213915</v>
      </c>
      <c r="K4123" s="2">
        <f t="shared" si="839"/>
        <v>62232.26596564916</v>
      </c>
      <c r="L4123" s="2">
        <f t="shared" si="840"/>
        <v>138264</v>
      </c>
      <c r="M4123" s="2">
        <f t="shared" si="841"/>
        <v>31680</v>
      </c>
      <c r="N4123" s="6">
        <f t="shared" si="842"/>
        <v>1</v>
      </c>
      <c r="O4123" s="2">
        <f t="shared" si="843"/>
        <v>24351.73403435084</v>
      </c>
      <c r="P4123" s="2">
        <f t="shared" si="844"/>
        <v>24351.73403435084</v>
      </c>
    </row>
    <row r="4124" spans="1:16">
      <c r="A4124" s="6">
        <v>6</v>
      </c>
      <c r="B4124" s="6">
        <v>6</v>
      </c>
      <c r="C4124" s="6">
        <v>28</v>
      </c>
      <c r="D4124" s="6">
        <f t="shared" si="832"/>
        <v>40</v>
      </c>
      <c r="E4124" s="5">
        <f t="shared" si="833"/>
        <v>956.64294000000041</v>
      </c>
      <c r="F4124" s="5">
        <f t="shared" si="834"/>
        <v>208.74481527832023</v>
      </c>
      <c r="G4124" s="5">
        <f t="shared" si="835"/>
        <v>1784.1503025602246</v>
      </c>
      <c r="H4124" s="5">
        <f t="shared" si="836"/>
        <v>2949.5380578385452</v>
      </c>
      <c r="I4124" s="5">
        <f t="shared" si="837"/>
        <v>720</v>
      </c>
      <c r="J4124" s="5">
        <f t="shared" si="838"/>
        <v>2229.5380578385452</v>
      </c>
      <c r="K4124" s="2">
        <f t="shared" si="839"/>
        <v>63707.257948585851</v>
      </c>
      <c r="L4124" s="2">
        <f t="shared" si="840"/>
        <v>140964</v>
      </c>
      <c r="M4124" s="2">
        <f t="shared" si="841"/>
        <v>32560</v>
      </c>
      <c r="N4124" s="6">
        <f t="shared" si="842"/>
        <v>1</v>
      </c>
      <c r="O4124" s="2">
        <f t="shared" si="843"/>
        <v>24696.742051414149</v>
      </c>
      <c r="P4124" s="2">
        <f t="shared" si="844"/>
        <v>24696.742051414149</v>
      </c>
    </row>
    <row r="4125" spans="1:16">
      <c r="A4125" s="6">
        <v>6</v>
      </c>
      <c r="B4125" s="6">
        <v>6</v>
      </c>
      <c r="C4125" s="6">
        <v>29</v>
      </c>
      <c r="D4125" s="6">
        <f t="shared" si="832"/>
        <v>41</v>
      </c>
      <c r="E4125" s="5">
        <f t="shared" si="833"/>
        <v>956.64294000000041</v>
      </c>
      <c r="F4125" s="5">
        <f t="shared" si="834"/>
        <v>208.74481527832023</v>
      </c>
      <c r="G4125" s="5">
        <f t="shared" si="835"/>
        <v>1870.9683306758782</v>
      </c>
      <c r="H4125" s="5">
        <f t="shared" si="836"/>
        <v>3036.3560859541985</v>
      </c>
      <c r="I4125" s="5">
        <f t="shared" si="837"/>
        <v>720</v>
      </c>
      <c r="J4125" s="5">
        <f t="shared" si="838"/>
        <v>2316.3560859541985</v>
      </c>
      <c r="K4125" s="2">
        <f t="shared" si="839"/>
        <v>65214.515381149278</v>
      </c>
      <c r="L4125" s="2">
        <f t="shared" si="840"/>
        <v>143664</v>
      </c>
      <c r="M4125" s="2">
        <f t="shared" si="841"/>
        <v>33440</v>
      </c>
      <c r="N4125" s="6">
        <f t="shared" si="842"/>
        <v>1</v>
      </c>
      <c r="O4125" s="2">
        <f t="shared" si="843"/>
        <v>25009.484618850722</v>
      </c>
      <c r="P4125" s="2">
        <f t="shared" si="844"/>
        <v>25009.484618850722</v>
      </c>
    </row>
    <row r="4126" spans="1:16">
      <c r="A4126" s="6">
        <v>6</v>
      </c>
      <c r="B4126" s="6">
        <v>6</v>
      </c>
      <c r="C4126" s="6">
        <v>30</v>
      </c>
      <c r="D4126" s="6">
        <f t="shared" si="832"/>
        <v>42</v>
      </c>
      <c r="E4126" s="5">
        <f t="shared" si="833"/>
        <v>956.64294000000041</v>
      </c>
      <c r="F4126" s="5">
        <f t="shared" si="834"/>
        <v>208.74481527832023</v>
      </c>
      <c r="G4126" s="5">
        <f t="shared" si="835"/>
        <v>1959.6780360096488</v>
      </c>
      <c r="H4126" s="5">
        <f t="shared" si="836"/>
        <v>3125.0657912879697</v>
      </c>
      <c r="I4126" s="5">
        <f t="shared" si="837"/>
        <v>720</v>
      </c>
      <c r="J4126" s="5">
        <f t="shared" si="838"/>
        <v>2405.0657912879697</v>
      </c>
      <c r="K4126" s="2">
        <f t="shared" si="839"/>
        <v>66754.614432082803</v>
      </c>
      <c r="L4126" s="2">
        <f t="shared" si="840"/>
        <v>146364</v>
      </c>
      <c r="M4126" s="2">
        <f t="shared" si="841"/>
        <v>34320</v>
      </c>
      <c r="N4126" s="6">
        <f t="shared" si="842"/>
        <v>1</v>
      </c>
      <c r="O4126" s="2">
        <f t="shared" si="843"/>
        <v>25289.385567917197</v>
      </c>
      <c r="P4126" s="2">
        <f t="shared" si="844"/>
        <v>25289.385567917197</v>
      </c>
    </row>
    <row r="4127" spans="1:16">
      <c r="A4127" s="6">
        <v>6</v>
      </c>
      <c r="B4127" s="6">
        <v>7</v>
      </c>
      <c r="C4127" s="6">
        <v>0</v>
      </c>
      <c r="D4127" s="6">
        <f t="shared" si="832"/>
        <v>13</v>
      </c>
      <c r="E4127" s="5">
        <f t="shared" si="833"/>
        <v>956.64294000000041</v>
      </c>
      <c r="F4127" s="5">
        <f t="shared" si="834"/>
        <v>249.62400827032465</v>
      </c>
      <c r="G4127" s="5">
        <f t="shared" si="835"/>
        <v>0</v>
      </c>
      <c r="H4127" s="5">
        <f t="shared" si="836"/>
        <v>1206.266948270325</v>
      </c>
      <c r="I4127" s="5">
        <f t="shared" si="837"/>
        <v>720</v>
      </c>
      <c r="J4127" s="5">
        <f t="shared" si="838"/>
        <v>486.26694827032497</v>
      </c>
      <c r="K4127" s="2">
        <f t="shared" si="839"/>
        <v>33442.134518582032</v>
      </c>
      <c r="L4127" s="2">
        <f t="shared" si="840"/>
        <v>67458</v>
      </c>
      <c r="M4127" s="2">
        <f t="shared" si="841"/>
        <v>8360</v>
      </c>
      <c r="N4127" s="6">
        <f t="shared" si="842"/>
        <v>1</v>
      </c>
      <c r="O4127" s="2">
        <f t="shared" si="843"/>
        <v>5655.8654814179681</v>
      </c>
      <c r="P4127" s="2">
        <f t="shared" si="844"/>
        <v>5655.8654814179681</v>
      </c>
    </row>
    <row r="4128" spans="1:16">
      <c r="A4128" s="6">
        <v>6</v>
      </c>
      <c r="B4128" s="6">
        <v>7</v>
      </c>
      <c r="C4128" s="6">
        <v>1</v>
      </c>
      <c r="D4128" s="6">
        <f t="shared" si="832"/>
        <v>14</v>
      </c>
      <c r="E4128" s="5">
        <f t="shared" si="833"/>
        <v>956.64294000000041</v>
      </c>
      <c r="F4128" s="5">
        <f t="shared" si="834"/>
        <v>249.62400827032465</v>
      </c>
      <c r="G4128" s="5">
        <f t="shared" si="835"/>
        <v>45.5625</v>
      </c>
      <c r="H4128" s="5">
        <f t="shared" si="836"/>
        <v>1251.829448270325</v>
      </c>
      <c r="I4128" s="5">
        <f t="shared" si="837"/>
        <v>720</v>
      </c>
      <c r="J4128" s="5">
        <f t="shared" si="838"/>
        <v>531.82944827032497</v>
      </c>
      <c r="K4128" s="2">
        <f t="shared" si="839"/>
        <v>34233.150143582032</v>
      </c>
      <c r="L4128" s="2">
        <f t="shared" si="840"/>
        <v>70158</v>
      </c>
      <c r="M4128" s="2">
        <f t="shared" si="841"/>
        <v>9240</v>
      </c>
      <c r="N4128" s="6">
        <f t="shared" si="842"/>
        <v>1</v>
      </c>
      <c r="O4128" s="2">
        <f t="shared" si="843"/>
        <v>6684.8498564179681</v>
      </c>
      <c r="P4128" s="2">
        <f t="shared" si="844"/>
        <v>6684.8498564179681</v>
      </c>
    </row>
    <row r="4129" spans="1:16">
      <c r="A4129" s="6">
        <v>6</v>
      </c>
      <c r="B4129" s="6">
        <v>7</v>
      </c>
      <c r="C4129" s="6">
        <v>2</v>
      </c>
      <c r="D4129" s="6">
        <f t="shared" si="832"/>
        <v>15</v>
      </c>
      <c r="E4129" s="5">
        <f t="shared" si="833"/>
        <v>956.64294000000041</v>
      </c>
      <c r="F4129" s="5">
        <f t="shared" si="834"/>
        <v>249.62400827032465</v>
      </c>
      <c r="G4129" s="5">
        <f t="shared" si="835"/>
        <v>92.264062499999994</v>
      </c>
      <c r="H4129" s="5">
        <f t="shared" si="836"/>
        <v>1298.5310107703249</v>
      </c>
      <c r="I4129" s="5">
        <f t="shared" si="837"/>
        <v>720</v>
      </c>
      <c r="J4129" s="5">
        <f t="shared" si="838"/>
        <v>578.53101077032488</v>
      </c>
      <c r="K4129" s="2">
        <f t="shared" si="839"/>
        <v>35043.941159207025</v>
      </c>
      <c r="L4129" s="2">
        <f t="shared" si="840"/>
        <v>72858</v>
      </c>
      <c r="M4129" s="2">
        <f t="shared" si="841"/>
        <v>10120</v>
      </c>
      <c r="N4129" s="6">
        <f t="shared" si="842"/>
        <v>1</v>
      </c>
      <c r="O4129" s="2">
        <f t="shared" si="843"/>
        <v>7694.0588407929754</v>
      </c>
      <c r="P4129" s="2">
        <f t="shared" si="844"/>
        <v>7694.0588407929754</v>
      </c>
    </row>
    <row r="4130" spans="1:16">
      <c r="A4130" s="6">
        <v>6</v>
      </c>
      <c r="B4130" s="6">
        <v>7</v>
      </c>
      <c r="C4130" s="6">
        <v>3</v>
      </c>
      <c r="D4130" s="6">
        <f t="shared" si="832"/>
        <v>16</v>
      </c>
      <c r="E4130" s="5">
        <f t="shared" si="833"/>
        <v>956.64294000000041</v>
      </c>
      <c r="F4130" s="5">
        <f t="shared" si="834"/>
        <v>249.62400827032465</v>
      </c>
      <c r="G4130" s="5">
        <f t="shared" si="835"/>
        <v>140.12604492187498</v>
      </c>
      <c r="H4130" s="5">
        <f t="shared" si="836"/>
        <v>1346.3929931922</v>
      </c>
      <c r="I4130" s="5">
        <f t="shared" si="837"/>
        <v>720</v>
      </c>
      <c r="J4130" s="5">
        <f t="shared" si="838"/>
        <v>626.39299319220004</v>
      </c>
      <c r="K4130" s="2">
        <f t="shared" si="839"/>
        <v>35874.878354031251</v>
      </c>
      <c r="L4130" s="2">
        <f t="shared" si="840"/>
        <v>75558</v>
      </c>
      <c r="M4130" s="2">
        <f t="shared" si="841"/>
        <v>11000</v>
      </c>
      <c r="N4130" s="6">
        <f t="shared" si="842"/>
        <v>1</v>
      </c>
      <c r="O4130" s="2">
        <f t="shared" si="843"/>
        <v>8683.1216459687494</v>
      </c>
      <c r="P4130" s="2">
        <f t="shared" si="844"/>
        <v>8683.1216459687494</v>
      </c>
    </row>
    <row r="4131" spans="1:16">
      <c r="A4131" s="6">
        <v>6</v>
      </c>
      <c r="B4131" s="6">
        <v>7</v>
      </c>
      <c r="C4131" s="6">
        <v>4</v>
      </c>
      <c r="D4131" s="6">
        <f t="shared" si="832"/>
        <v>17</v>
      </c>
      <c r="E4131" s="5">
        <f t="shared" si="833"/>
        <v>956.64294000000041</v>
      </c>
      <c r="F4131" s="5">
        <f t="shared" si="834"/>
        <v>249.62400827032465</v>
      </c>
      <c r="G4131" s="5">
        <f t="shared" si="835"/>
        <v>189.17016064453125</v>
      </c>
      <c r="H4131" s="5">
        <f t="shared" si="836"/>
        <v>1395.4371089148563</v>
      </c>
      <c r="I4131" s="5">
        <f t="shared" si="837"/>
        <v>720</v>
      </c>
      <c r="J4131" s="5">
        <f t="shared" si="838"/>
        <v>675.43710891485625</v>
      </c>
      <c r="K4131" s="2">
        <f t="shared" si="839"/>
        <v>36726.338696438477</v>
      </c>
      <c r="L4131" s="2">
        <f t="shared" si="840"/>
        <v>78258</v>
      </c>
      <c r="M4131" s="2">
        <f t="shared" si="841"/>
        <v>11880</v>
      </c>
      <c r="N4131" s="6">
        <f t="shared" si="842"/>
        <v>1</v>
      </c>
      <c r="O4131" s="2">
        <f t="shared" si="843"/>
        <v>9651.6613035615228</v>
      </c>
      <c r="P4131" s="2">
        <f t="shared" si="844"/>
        <v>9651.6613035615228</v>
      </c>
    </row>
    <row r="4132" spans="1:16">
      <c r="A4132" s="6">
        <v>6</v>
      </c>
      <c r="B4132" s="6">
        <v>7</v>
      </c>
      <c r="C4132" s="6">
        <v>5</v>
      </c>
      <c r="D4132" s="6">
        <f t="shared" si="832"/>
        <v>18</v>
      </c>
      <c r="E4132" s="5">
        <f t="shared" si="833"/>
        <v>956.64294000000041</v>
      </c>
      <c r="F4132" s="5">
        <f t="shared" si="834"/>
        <v>249.62400827032465</v>
      </c>
      <c r="G4132" s="5">
        <f t="shared" si="835"/>
        <v>239.41848456573481</v>
      </c>
      <c r="H4132" s="5">
        <f t="shared" si="836"/>
        <v>1445.6854328360598</v>
      </c>
      <c r="I4132" s="5">
        <f t="shared" si="837"/>
        <v>720</v>
      </c>
      <c r="J4132" s="5">
        <f t="shared" si="838"/>
        <v>725.68543283605982</v>
      </c>
      <c r="K4132" s="2">
        <f t="shared" si="839"/>
        <v>37598.705431181595</v>
      </c>
      <c r="L4132" s="2">
        <f t="shared" si="840"/>
        <v>80958</v>
      </c>
      <c r="M4132" s="2">
        <f t="shared" si="841"/>
        <v>12760</v>
      </c>
      <c r="N4132" s="6">
        <f t="shared" si="842"/>
        <v>1</v>
      </c>
      <c r="O4132" s="2">
        <f t="shared" si="843"/>
        <v>10599.294568818405</v>
      </c>
      <c r="P4132" s="2">
        <f t="shared" si="844"/>
        <v>10599.294568818405</v>
      </c>
    </row>
    <row r="4133" spans="1:16">
      <c r="A4133" s="6">
        <v>6</v>
      </c>
      <c r="B4133" s="6">
        <v>7</v>
      </c>
      <c r="C4133" s="6">
        <v>6</v>
      </c>
      <c r="D4133" s="6">
        <f t="shared" si="832"/>
        <v>19</v>
      </c>
      <c r="E4133" s="5">
        <f t="shared" si="833"/>
        <v>956.64294000000041</v>
      </c>
      <c r="F4133" s="5">
        <f t="shared" si="834"/>
        <v>249.62400827032465</v>
      </c>
      <c r="G4133" s="5">
        <f t="shared" si="835"/>
        <v>290.89345874736784</v>
      </c>
      <c r="H4133" s="5">
        <f t="shared" si="836"/>
        <v>1497.1604070176927</v>
      </c>
      <c r="I4133" s="5">
        <f t="shared" si="837"/>
        <v>720</v>
      </c>
      <c r="J4133" s="5">
        <f t="shared" si="838"/>
        <v>777.16040701769271</v>
      </c>
      <c r="K4133" s="2">
        <f t="shared" si="839"/>
        <v>38492.368177390497</v>
      </c>
      <c r="L4133" s="2">
        <f t="shared" si="840"/>
        <v>83658</v>
      </c>
      <c r="M4133" s="2">
        <f t="shared" si="841"/>
        <v>13640</v>
      </c>
      <c r="N4133" s="6">
        <f t="shared" si="842"/>
        <v>1</v>
      </c>
      <c r="O4133" s="2">
        <f t="shared" si="843"/>
        <v>11525.631822609503</v>
      </c>
      <c r="P4133" s="2">
        <f t="shared" si="844"/>
        <v>11525.631822609503</v>
      </c>
    </row>
    <row r="4134" spans="1:16">
      <c r="A4134" s="6">
        <v>6</v>
      </c>
      <c r="B4134" s="6">
        <v>7</v>
      </c>
      <c r="C4134" s="6">
        <v>7</v>
      </c>
      <c r="D4134" s="6">
        <f t="shared" si="832"/>
        <v>20</v>
      </c>
      <c r="E4134" s="5">
        <f t="shared" si="833"/>
        <v>956.64294000000041</v>
      </c>
      <c r="F4134" s="5">
        <f t="shared" si="834"/>
        <v>249.62400827032465</v>
      </c>
      <c r="G4134" s="5">
        <f t="shared" si="835"/>
        <v>343.61789814532818</v>
      </c>
      <c r="H4134" s="5">
        <f t="shared" si="836"/>
        <v>1549.8848464156531</v>
      </c>
      <c r="I4134" s="5">
        <f t="shared" si="837"/>
        <v>720</v>
      </c>
      <c r="J4134" s="5">
        <f t="shared" si="838"/>
        <v>829.8848464156531</v>
      </c>
      <c r="K4134" s="2">
        <f t="shared" si="839"/>
        <v>39407.723028049535</v>
      </c>
      <c r="L4134" s="2">
        <f t="shared" si="840"/>
        <v>86358</v>
      </c>
      <c r="M4134" s="2">
        <f t="shared" si="841"/>
        <v>14520</v>
      </c>
      <c r="N4134" s="6">
        <f t="shared" si="842"/>
        <v>1</v>
      </c>
      <c r="O4134" s="2">
        <f t="shared" si="843"/>
        <v>12430.276971950465</v>
      </c>
      <c r="P4134" s="2">
        <f t="shared" si="844"/>
        <v>12430.276971950465</v>
      </c>
    </row>
    <row r="4135" spans="1:16">
      <c r="A4135" s="6">
        <v>6</v>
      </c>
      <c r="B4135" s="6">
        <v>7</v>
      </c>
      <c r="C4135" s="6">
        <v>8</v>
      </c>
      <c r="D4135" s="6">
        <f t="shared" si="832"/>
        <v>21</v>
      </c>
      <c r="E4135" s="5">
        <f t="shared" si="833"/>
        <v>956.64294000000041</v>
      </c>
      <c r="F4135" s="5">
        <f t="shared" si="834"/>
        <v>249.62400827032465</v>
      </c>
      <c r="G4135" s="5">
        <f t="shared" si="835"/>
        <v>397.61499642530839</v>
      </c>
      <c r="H4135" s="5">
        <f t="shared" si="836"/>
        <v>1603.8819446956334</v>
      </c>
      <c r="I4135" s="5">
        <f t="shared" si="837"/>
        <v>720</v>
      </c>
      <c r="J4135" s="5">
        <f t="shared" si="838"/>
        <v>883.88194469563336</v>
      </c>
      <c r="K4135" s="2">
        <f t="shared" si="839"/>
        <v>40345.172650965855</v>
      </c>
      <c r="L4135" s="2">
        <f t="shared" si="840"/>
        <v>89058</v>
      </c>
      <c r="M4135" s="2">
        <f t="shared" si="841"/>
        <v>15400</v>
      </c>
      <c r="N4135" s="6">
        <f t="shared" si="842"/>
        <v>1</v>
      </c>
      <c r="O4135" s="2">
        <f t="shared" si="843"/>
        <v>13312.827349034145</v>
      </c>
      <c r="P4135" s="2">
        <f t="shared" si="844"/>
        <v>13312.827349034145</v>
      </c>
    </row>
    <row r="4136" spans="1:16">
      <c r="A4136" s="6">
        <v>6</v>
      </c>
      <c r="B4136" s="6">
        <v>7</v>
      </c>
      <c r="C4136" s="6">
        <v>9</v>
      </c>
      <c r="D4136" s="6">
        <f t="shared" si="832"/>
        <v>22</v>
      </c>
      <c r="E4136" s="5">
        <f t="shared" si="833"/>
        <v>956.64294000000041</v>
      </c>
      <c r="F4136" s="5">
        <f t="shared" si="834"/>
        <v>249.62400827032465</v>
      </c>
      <c r="G4136" s="5">
        <f t="shared" si="835"/>
        <v>452.90833186570285</v>
      </c>
      <c r="H4136" s="5">
        <f t="shared" si="836"/>
        <v>1659.1752801360278</v>
      </c>
      <c r="I4136" s="5">
        <f t="shared" si="837"/>
        <v>720</v>
      </c>
      <c r="J4136" s="5">
        <f t="shared" si="838"/>
        <v>939.17528013602782</v>
      </c>
      <c r="K4136" s="2">
        <f t="shared" si="839"/>
        <v>41305.12639125048</v>
      </c>
      <c r="L4136" s="2">
        <f t="shared" si="840"/>
        <v>91758</v>
      </c>
      <c r="M4136" s="2">
        <f t="shared" si="841"/>
        <v>16280</v>
      </c>
      <c r="N4136" s="6">
        <f t="shared" si="842"/>
        <v>1</v>
      </c>
      <c r="O4136" s="2">
        <f t="shared" si="843"/>
        <v>14172.87360874952</v>
      </c>
      <c r="P4136" s="2">
        <f t="shared" si="844"/>
        <v>14172.87360874952</v>
      </c>
    </row>
    <row r="4137" spans="1:16">
      <c r="A4137" s="6">
        <v>6</v>
      </c>
      <c r="B4137" s="6">
        <v>7</v>
      </c>
      <c r="C4137" s="6">
        <v>10</v>
      </c>
      <c r="D4137" s="6">
        <f t="shared" si="832"/>
        <v>23</v>
      </c>
      <c r="E4137" s="5">
        <f t="shared" si="833"/>
        <v>956.64294000000041</v>
      </c>
      <c r="F4137" s="5">
        <f t="shared" si="834"/>
        <v>249.62400827032465</v>
      </c>
      <c r="G4137" s="5">
        <f t="shared" si="835"/>
        <v>509.52187334891573</v>
      </c>
      <c r="H4137" s="5">
        <f t="shared" si="836"/>
        <v>1715.7888216192407</v>
      </c>
      <c r="I4137" s="5">
        <f t="shared" si="837"/>
        <v>720</v>
      </c>
      <c r="J4137" s="5">
        <f t="shared" si="838"/>
        <v>995.78882161924071</v>
      </c>
      <c r="K4137" s="2">
        <f t="shared" si="839"/>
        <v>42288.000375334042</v>
      </c>
      <c r="L4137" s="2">
        <f t="shared" si="840"/>
        <v>94458</v>
      </c>
      <c r="M4137" s="2">
        <f t="shared" si="841"/>
        <v>17160</v>
      </c>
      <c r="N4137" s="6">
        <f t="shared" si="842"/>
        <v>1</v>
      </c>
      <c r="O4137" s="2">
        <f t="shared" si="843"/>
        <v>15009.999624665958</v>
      </c>
      <c r="P4137" s="2">
        <f t="shared" si="844"/>
        <v>15009.999624665958</v>
      </c>
    </row>
    <row r="4138" spans="1:16">
      <c r="A4138" s="6">
        <v>6</v>
      </c>
      <c r="B4138" s="6">
        <v>7</v>
      </c>
      <c r="C4138" s="6">
        <v>11</v>
      </c>
      <c r="D4138" s="6">
        <f t="shared" si="832"/>
        <v>24</v>
      </c>
      <c r="E4138" s="5">
        <f t="shared" si="833"/>
        <v>956.64294000000041</v>
      </c>
      <c r="F4138" s="5">
        <f t="shared" si="834"/>
        <v>249.62400827032465</v>
      </c>
      <c r="G4138" s="5">
        <f t="shared" si="835"/>
        <v>567.47998644235474</v>
      </c>
      <c r="H4138" s="5">
        <f t="shared" si="836"/>
        <v>1773.7469347126798</v>
      </c>
      <c r="I4138" s="5">
        <f t="shared" si="837"/>
        <v>720</v>
      </c>
      <c r="J4138" s="5">
        <f t="shared" si="838"/>
        <v>1053.7469347126798</v>
      </c>
      <c r="K4138" s="2">
        <f t="shared" si="839"/>
        <v>43294.217616539579</v>
      </c>
      <c r="L4138" s="2">
        <f t="shared" si="840"/>
        <v>97158</v>
      </c>
      <c r="M4138" s="2">
        <f t="shared" si="841"/>
        <v>18040</v>
      </c>
      <c r="N4138" s="6">
        <f t="shared" si="842"/>
        <v>1</v>
      </c>
      <c r="O4138" s="2">
        <f t="shared" si="843"/>
        <v>15823.782383460421</v>
      </c>
      <c r="P4138" s="2">
        <f t="shared" si="844"/>
        <v>15823.782383460421</v>
      </c>
    </row>
    <row r="4139" spans="1:16">
      <c r="A4139" s="6">
        <v>6</v>
      </c>
      <c r="B4139" s="6">
        <v>7</v>
      </c>
      <c r="C4139" s="6">
        <v>12</v>
      </c>
      <c r="D4139" s="6">
        <f t="shared" si="832"/>
        <v>25</v>
      </c>
      <c r="E4139" s="5">
        <f t="shared" si="833"/>
        <v>956.64294000000041</v>
      </c>
      <c r="F4139" s="5">
        <f t="shared" si="834"/>
        <v>249.62400827032465</v>
      </c>
      <c r="G4139" s="5">
        <f t="shared" si="835"/>
        <v>626.80743957041921</v>
      </c>
      <c r="H4139" s="5">
        <f t="shared" si="836"/>
        <v>1833.0743878407443</v>
      </c>
      <c r="I4139" s="5">
        <f t="shared" si="837"/>
        <v>720</v>
      </c>
      <c r="J4139" s="5">
        <f t="shared" si="838"/>
        <v>1113.0743878407443</v>
      </c>
      <c r="K4139" s="2">
        <f t="shared" si="839"/>
        <v>44324.208122235141</v>
      </c>
      <c r="L4139" s="2">
        <f t="shared" si="840"/>
        <v>99858</v>
      </c>
      <c r="M4139" s="2">
        <f t="shared" si="841"/>
        <v>18920</v>
      </c>
      <c r="N4139" s="6">
        <f t="shared" si="842"/>
        <v>1</v>
      </c>
      <c r="O4139" s="2">
        <f t="shared" si="843"/>
        <v>16613.791877764859</v>
      </c>
      <c r="P4139" s="2">
        <f t="shared" si="844"/>
        <v>16613.791877764859</v>
      </c>
    </row>
    <row r="4140" spans="1:16">
      <c r="A4140" s="6">
        <v>6</v>
      </c>
      <c r="B4140" s="6">
        <v>7</v>
      </c>
      <c r="C4140" s="6">
        <v>13</v>
      </c>
      <c r="D4140" s="6">
        <f t="shared" si="832"/>
        <v>26</v>
      </c>
      <c r="E4140" s="5">
        <f t="shared" si="833"/>
        <v>956.64294000000041</v>
      </c>
      <c r="F4140" s="5">
        <f t="shared" si="834"/>
        <v>249.62400827032465</v>
      </c>
      <c r="G4140" s="5">
        <f t="shared" si="835"/>
        <v>687.52941027880343</v>
      </c>
      <c r="H4140" s="5">
        <f t="shared" si="836"/>
        <v>1893.7963585491284</v>
      </c>
      <c r="I4140" s="5">
        <f t="shared" si="837"/>
        <v>720</v>
      </c>
      <c r="J4140" s="5">
        <f t="shared" si="838"/>
        <v>1173.7963585491284</v>
      </c>
      <c r="K4140" s="2">
        <f t="shared" si="839"/>
        <v>45378.409002589033</v>
      </c>
      <c r="L4140" s="2">
        <f t="shared" si="840"/>
        <v>102558</v>
      </c>
      <c r="M4140" s="2">
        <f t="shared" si="841"/>
        <v>19800</v>
      </c>
      <c r="N4140" s="6">
        <f t="shared" si="842"/>
        <v>1</v>
      </c>
      <c r="O4140" s="2">
        <f t="shared" si="843"/>
        <v>17379.590997410967</v>
      </c>
      <c r="P4140" s="2">
        <f t="shared" si="844"/>
        <v>17379.590997410967</v>
      </c>
    </row>
    <row r="4141" spans="1:16">
      <c r="A4141" s="6">
        <v>6</v>
      </c>
      <c r="B4141" s="6">
        <v>7</v>
      </c>
      <c r="C4141" s="6">
        <v>14</v>
      </c>
      <c r="D4141" s="6">
        <f t="shared" si="832"/>
        <v>27</v>
      </c>
      <c r="E4141" s="5">
        <f t="shared" si="833"/>
        <v>956.64294000000041</v>
      </c>
      <c r="F4141" s="5">
        <f t="shared" si="834"/>
        <v>249.62400827032465</v>
      </c>
      <c r="G4141" s="5">
        <f t="shared" si="835"/>
        <v>749.67149159246469</v>
      </c>
      <c r="H4141" s="5">
        <f t="shared" si="836"/>
        <v>1955.9384398627897</v>
      </c>
      <c r="I4141" s="5">
        <f t="shared" si="837"/>
        <v>720</v>
      </c>
      <c r="J4141" s="5">
        <f t="shared" si="838"/>
        <v>1235.9384398627897</v>
      </c>
      <c r="K4141" s="2">
        <f t="shared" si="839"/>
        <v>46457.264580951211</v>
      </c>
      <c r="L4141" s="2">
        <f t="shared" si="840"/>
        <v>105258</v>
      </c>
      <c r="M4141" s="2">
        <f t="shared" si="841"/>
        <v>20680</v>
      </c>
      <c r="N4141" s="6">
        <f t="shared" si="842"/>
        <v>1</v>
      </c>
      <c r="O4141" s="2">
        <f t="shared" si="843"/>
        <v>18120.735419048789</v>
      </c>
      <c r="P4141" s="2">
        <f t="shared" si="844"/>
        <v>18120.735419048789</v>
      </c>
    </row>
    <row r="4142" spans="1:16">
      <c r="A4142" s="6">
        <v>6</v>
      </c>
      <c r="B4142" s="6">
        <v>7</v>
      </c>
      <c r="C4142" s="6">
        <v>15</v>
      </c>
      <c r="D4142" s="6">
        <f t="shared" si="832"/>
        <v>28</v>
      </c>
      <c r="E4142" s="5">
        <f t="shared" si="833"/>
        <v>956.64294000000041</v>
      </c>
      <c r="F4142" s="5">
        <f t="shared" si="834"/>
        <v>249.62400827032465</v>
      </c>
      <c r="G4142" s="5">
        <f t="shared" si="835"/>
        <v>813.25969846861108</v>
      </c>
      <c r="H4142" s="5">
        <f t="shared" si="836"/>
        <v>2019.5266467389361</v>
      </c>
      <c r="I4142" s="5">
        <f t="shared" si="837"/>
        <v>720</v>
      </c>
      <c r="J4142" s="5">
        <f t="shared" si="838"/>
        <v>1299.5266467389361</v>
      </c>
      <c r="K4142" s="2">
        <f t="shared" si="839"/>
        <v>47561.226505884304</v>
      </c>
      <c r="L4142" s="2">
        <f t="shared" si="840"/>
        <v>107958</v>
      </c>
      <c r="M4142" s="2">
        <f t="shared" si="841"/>
        <v>21560</v>
      </c>
      <c r="N4142" s="6">
        <f t="shared" si="842"/>
        <v>1</v>
      </c>
      <c r="O4142" s="2">
        <f t="shared" si="843"/>
        <v>18836.773494115696</v>
      </c>
      <c r="P4142" s="2">
        <f t="shared" si="844"/>
        <v>18836.773494115696</v>
      </c>
    </row>
    <row r="4143" spans="1:16">
      <c r="A4143" s="6">
        <v>6</v>
      </c>
      <c r="B4143" s="6">
        <v>7</v>
      </c>
      <c r="C4143" s="6">
        <v>16</v>
      </c>
      <c r="D4143" s="6">
        <f t="shared" si="832"/>
        <v>29</v>
      </c>
      <c r="E4143" s="5">
        <f t="shared" si="833"/>
        <v>956.64294000000041</v>
      </c>
      <c r="F4143" s="5">
        <f t="shared" si="834"/>
        <v>249.62400827032465</v>
      </c>
      <c r="G4143" s="5">
        <f t="shared" si="835"/>
        <v>878.32047434610013</v>
      </c>
      <c r="H4143" s="5">
        <f t="shared" si="836"/>
        <v>2084.5874226164251</v>
      </c>
      <c r="I4143" s="5">
        <f t="shared" si="837"/>
        <v>720</v>
      </c>
      <c r="J4143" s="5">
        <f t="shared" si="838"/>
        <v>1364.5874226164251</v>
      </c>
      <c r="K4143" s="2">
        <f t="shared" si="839"/>
        <v>48690.753864868486</v>
      </c>
      <c r="L4143" s="2">
        <f t="shared" si="840"/>
        <v>110658</v>
      </c>
      <c r="M4143" s="2">
        <f t="shared" si="841"/>
        <v>22440</v>
      </c>
      <c r="N4143" s="6">
        <f t="shared" si="842"/>
        <v>1</v>
      </c>
      <c r="O4143" s="2">
        <f t="shared" si="843"/>
        <v>19527.246135131514</v>
      </c>
      <c r="P4143" s="2">
        <f t="shared" si="844"/>
        <v>19527.246135131514</v>
      </c>
    </row>
    <row r="4144" spans="1:16">
      <c r="A4144" s="6">
        <v>6</v>
      </c>
      <c r="B4144" s="6">
        <v>7</v>
      </c>
      <c r="C4144" s="6">
        <v>17</v>
      </c>
      <c r="D4144" s="6">
        <f t="shared" si="832"/>
        <v>30</v>
      </c>
      <c r="E4144" s="5">
        <f t="shared" si="833"/>
        <v>956.64294000000041</v>
      </c>
      <c r="F4144" s="5">
        <f t="shared" si="834"/>
        <v>249.62400827032465</v>
      </c>
      <c r="G4144" s="5">
        <f t="shared" si="835"/>
        <v>944.88069779264049</v>
      </c>
      <c r="H4144" s="5">
        <f t="shared" si="836"/>
        <v>2151.1476460629656</v>
      </c>
      <c r="I4144" s="5">
        <f t="shared" si="837"/>
        <v>720</v>
      </c>
      <c r="J4144" s="5">
        <f t="shared" si="838"/>
        <v>1431.1476460629656</v>
      </c>
      <c r="K4144" s="2">
        <f t="shared" si="839"/>
        <v>49846.313299704263</v>
      </c>
      <c r="L4144" s="2">
        <f t="shared" si="840"/>
        <v>113358</v>
      </c>
      <c r="M4144" s="2">
        <f t="shared" si="841"/>
        <v>23320</v>
      </c>
      <c r="N4144" s="6">
        <f t="shared" si="842"/>
        <v>1</v>
      </c>
      <c r="O4144" s="2">
        <f t="shared" si="843"/>
        <v>20191.686700295737</v>
      </c>
      <c r="P4144" s="2">
        <f t="shared" si="844"/>
        <v>20191.686700295737</v>
      </c>
    </row>
    <row r="4145" spans="1:16">
      <c r="A4145" s="6">
        <v>6</v>
      </c>
      <c r="B4145" s="6">
        <v>7</v>
      </c>
      <c r="C4145" s="6">
        <v>18</v>
      </c>
      <c r="D4145" s="6">
        <f t="shared" si="832"/>
        <v>31</v>
      </c>
      <c r="E4145" s="5">
        <f t="shared" si="833"/>
        <v>956.64294000000041</v>
      </c>
      <c r="F4145" s="5">
        <f t="shared" si="834"/>
        <v>249.62400827032465</v>
      </c>
      <c r="G4145" s="5">
        <f t="shared" si="835"/>
        <v>1012.9676892512279</v>
      </c>
      <c r="H4145" s="5">
        <f t="shared" si="836"/>
        <v>2219.2346375215529</v>
      </c>
      <c r="I4145" s="5">
        <f t="shared" si="837"/>
        <v>720</v>
      </c>
      <c r="J4145" s="5">
        <f t="shared" si="838"/>
        <v>1499.2346375215529</v>
      </c>
      <c r="K4145" s="2">
        <f t="shared" si="839"/>
        <v>51028.379123638071</v>
      </c>
      <c r="L4145" s="2">
        <f t="shared" si="840"/>
        <v>116058</v>
      </c>
      <c r="M4145" s="2">
        <f t="shared" si="841"/>
        <v>24200</v>
      </c>
      <c r="N4145" s="6">
        <f t="shared" si="842"/>
        <v>1</v>
      </c>
      <c r="O4145" s="2">
        <f t="shared" si="843"/>
        <v>20829.620876361929</v>
      </c>
      <c r="P4145" s="2">
        <f t="shared" si="844"/>
        <v>20829.620876361929</v>
      </c>
    </row>
    <row r="4146" spans="1:16">
      <c r="A4146" s="6">
        <v>6</v>
      </c>
      <c r="B4146" s="6">
        <v>7</v>
      </c>
      <c r="C4146" s="6">
        <v>19</v>
      </c>
      <c r="D4146" s="6">
        <f t="shared" si="832"/>
        <v>32</v>
      </c>
      <c r="E4146" s="5">
        <f t="shared" si="833"/>
        <v>956.64294000000041</v>
      </c>
      <c r="F4146" s="5">
        <f t="shared" si="834"/>
        <v>249.62400827032465</v>
      </c>
      <c r="G4146" s="5">
        <f t="shared" si="835"/>
        <v>1082.6092178872495</v>
      </c>
      <c r="H4146" s="5">
        <f t="shared" si="836"/>
        <v>2288.8761661575745</v>
      </c>
      <c r="I4146" s="5">
        <f t="shared" si="837"/>
        <v>720</v>
      </c>
      <c r="J4146" s="5">
        <f t="shared" si="838"/>
        <v>1568.8761661575745</v>
      </c>
      <c r="K4146" s="2">
        <f t="shared" si="839"/>
        <v>52237.433440235669</v>
      </c>
      <c r="L4146" s="2">
        <f t="shared" si="840"/>
        <v>118758</v>
      </c>
      <c r="M4146" s="2">
        <f t="shared" si="841"/>
        <v>25080</v>
      </c>
      <c r="N4146" s="6">
        <f t="shared" si="842"/>
        <v>1</v>
      </c>
      <c r="O4146" s="2">
        <f t="shared" si="843"/>
        <v>21440.566559764331</v>
      </c>
      <c r="P4146" s="2">
        <f t="shared" si="844"/>
        <v>21440.566559764331</v>
      </c>
    </row>
    <row r="4147" spans="1:16">
      <c r="A4147" s="6">
        <v>6</v>
      </c>
      <c r="B4147" s="6">
        <v>7</v>
      </c>
      <c r="C4147" s="6">
        <v>20</v>
      </c>
      <c r="D4147" s="6">
        <f t="shared" si="832"/>
        <v>33</v>
      </c>
      <c r="E4147" s="5">
        <f t="shared" si="833"/>
        <v>956.64294000000041</v>
      </c>
      <c r="F4147" s="5">
        <f t="shared" si="834"/>
        <v>249.62400827032465</v>
      </c>
      <c r="G4147" s="5">
        <f t="shared" si="835"/>
        <v>1153.8335085377266</v>
      </c>
      <c r="H4147" s="5">
        <f t="shared" si="836"/>
        <v>2360.1004568080516</v>
      </c>
      <c r="I4147" s="5">
        <f t="shared" si="837"/>
        <v>720</v>
      </c>
      <c r="J4147" s="5">
        <f t="shared" si="838"/>
        <v>1640.1004568080516</v>
      </c>
      <c r="K4147" s="2">
        <f t="shared" si="839"/>
        <v>53473.96626402867</v>
      </c>
      <c r="L4147" s="2">
        <f t="shared" si="840"/>
        <v>121458</v>
      </c>
      <c r="M4147" s="2">
        <f t="shared" si="841"/>
        <v>25960</v>
      </c>
      <c r="N4147" s="6">
        <f t="shared" si="842"/>
        <v>1</v>
      </c>
      <c r="O4147" s="2">
        <f t="shared" si="843"/>
        <v>22024.03373597133</v>
      </c>
      <c r="P4147" s="2">
        <f t="shared" si="844"/>
        <v>22024.03373597133</v>
      </c>
    </row>
    <row r="4148" spans="1:16">
      <c r="A4148" s="6">
        <v>6</v>
      </c>
      <c r="B4148" s="6">
        <v>7</v>
      </c>
      <c r="C4148" s="6">
        <v>21</v>
      </c>
      <c r="D4148" s="6">
        <f t="shared" si="832"/>
        <v>34</v>
      </c>
      <c r="E4148" s="5">
        <f t="shared" si="833"/>
        <v>956.64294000000041</v>
      </c>
      <c r="F4148" s="5">
        <f t="shared" si="834"/>
        <v>249.62400827032465</v>
      </c>
      <c r="G4148" s="5">
        <f t="shared" si="835"/>
        <v>1226.6692487641703</v>
      </c>
      <c r="H4148" s="5">
        <f t="shared" si="836"/>
        <v>2432.9361970344953</v>
      </c>
      <c r="I4148" s="5">
        <f t="shared" si="837"/>
        <v>720</v>
      </c>
      <c r="J4148" s="5">
        <f t="shared" si="838"/>
        <v>1712.9361970344953</v>
      </c>
      <c r="K4148" s="2">
        <f t="shared" si="839"/>
        <v>54738.475642959987</v>
      </c>
      <c r="L4148" s="2">
        <f t="shared" si="840"/>
        <v>124158</v>
      </c>
      <c r="M4148" s="2">
        <f t="shared" si="841"/>
        <v>26840</v>
      </c>
      <c r="N4148" s="6">
        <f t="shared" si="842"/>
        <v>1</v>
      </c>
      <c r="O4148" s="2">
        <f t="shared" si="843"/>
        <v>22579.524357040013</v>
      </c>
      <c r="P4148" s="2">
        <f t="shared" si="844"/>
        <v>22579.524357040013</v>
      </c>
    </row>
    <row r="4149" spans="1:16">
      <c r="A4149" s="6">
        <v>6</v>
      </c>
      <c r="B4149" s="6">
        <v>7</v>
      </c>
      <c r="C4149" s="6">
        <v>22</v>
      </c>
      <c r="D4149" s="6">
        <f t="shared" si="832"/>
        <v>35</v>
      </c>
      <c r="E4149" s="5">
        <f t="shared" si="833"/>
        <v>956.64294000000041</v>
      </c>
      <c r="F4149" s="5">
        <f t="shared" si="834"/>
        <v>249.62400827032465</v>
      </c>
      <c r="G4149" s="5">
        <f t="shared" si="835"/>
        <v>1301.1455960105666</v>
      </c>
      <c r="H4149" s="5">
        <f t="shared" si="836"/>
        <v>2507.4125442808918</v>
      </c>
      <c r="I4149" s="5">
        <f t="shared" si="837"/>
        <v>720</v>
      </c>
      <c r="J4149" s="5">
        <f t="shared" si="838"/>
        <v>1787.4125442808918</v>
      </c>
      <c r="K4149" s="2">
        <f t="shared" si="839"/>
        <v>56031.46778265437</v>
      </c>
      <c r="L4149" s="2">
        <f t="shared" si="840"/>
        <v>126858</v>
      </c>
      <c r="M4149" s="2">
        <f t="shared" si="841"/>
        <v>27720</v>
      </c>
      <c r="N4149" s="6">
        <f t="shared" si="842"/>
        <v>1</v>
      </c>
      <c r="O4149" s="2">
        <f t="shared" si="843"/>
        <v>23106.53221734563</v>
      </c>
      <c r="P4149" s="2">
        <f t="shared" si="844"/>
        <v>23106.53221734563</v>
      </c>
    </row>
    <row r="4150" spans="1:16">
      <c r="A4150" s="6">
        <v>6</v>
      </c>
      <c r="B4150" s="6">
        <v>7</v>
      </c>
      <c r="C4150" s="6">
        <v>23</v>
      </c>
      <c r="D4150" s="6">
        <f t="shared" si="832"/>
        <v>36</v>
      </c>
      <c r="E4150" s="5">
        <f t="shared" si="833"/>
        <v>956.64294000000041</v>
      </c>
      <c r="F4150" s="5">
        <f t="shared" si="834"/>
        <v>249.62400827032465</v>
      </c>
      <c r="G4150" s="5">
        <f t="shared" si="835"/>
        <v>1377.292184868003</v>
      </c>
      <c r="H4150" s="5">
        <f t="shared" si="836"/>
        <v>2583.559133138328</v>
      </c>
      <c r="I4150" s="5">
        <f t="shared" si="837"/>
        <v>720</v>
      </c>
      <c r="J4150" s="5">
        <f t="shared" si="838"/>
        <v>1863.559133138328</v>
      </c>
      <c r="K4150" s="2">
        <f t="shared" si="839"/>
        <v>57353.457172540417</v>
      </c>
      <c r="L4150" s="2">
        <f t="shared" si="840"/>
        <v>129558</v>
      </c>
      <c r="M4150" s="2">
        <f t="shared" si="841"/>
        <v>28600</v>
      </c>
      <c r="N4150" s="6">
        <f t="shared" si="842"/>
        <v>1</v>
      </c>
      <c r="O4150" s="2">
        <f t="shared" si="843"/>
        <v>23604.542827459583</v>
      </c>
      <c r="P4150" s="2">
        <f t="shared" si="844"/>
        <v>23604.542827459583</v>
      </c>
    </row>
    <row r="4151" spans="1:16">
      <c r="A4151" s="6">
        <v>6</v>
      </c>
      <c r="B4151" s="6">
        <v>7</v>
      </c>
      <c r="C4151" s="6">
        <v>24</v>
      </c>
      <c r="D4151" s="6">
        <f t="shared" si="832"/>
        <v>37</v>
      </c>
      <c r="E4151" s="5">
        <f t="shared" si="833"/>
        <v>956.64294000000041</v>
      </c>
      <c r="F4151" s="5">
        <f t="shared" si="834"/>
        <v>249.62400827032465</v>
      </c>
      <c r="G4151" s="5">
        <f t="shared" si="835"/>
        <v>1455.1391344474989</v>
      </c>
      <c r="H4151" s="5">
        <f t="shared" si="836"/>
        <v>2661.4060827178237</v>
      </c>
      <c r="I4151" s="5">
        <f t="shared" si="837"/>
        <v>720</v>
      </c>
      <c r="J4151" s="5">
        <f t="shared" si="838"/>
        <v>1941.4060827178237</v>
      </c>
      <c r="K4151" s="2">
        <f t="shared" si="839"/>
        <v>58704.966713851107</v>
      </c>
      <c r="L4151" s="2">
        <f t="shared" si="840"/>
        <v>132258</v>
      </c>
      <c r="M4151" s="2">
        <f t="shared" si="841"/>
        <v>29480</v>
      </c>
      <c r="N4151" s="6">
        <f t="shared" si="842"/>
        <v>1</v>
      </c>
      <c r="O4151" s="2">
        <f t="shared" si="843"/>
        <v>24073.033286148893</v>
      </c>
      <c r="P4151" s="2">
        <f t="shared" si="844"/>
        <v>24073.033286148893</v>
      </c>
    </row>
    <row r="4152" spans="1:16">
      <c r="A4152" s="6">
        <v>6</v>
      </c>
      <c r="B4152" s="6">
        <v>7</v>
      </c>
      <c r="C4152" s="6">
        <v>25</v>
      </c>
      <c r="D4152" s="6">
        <f t="shared" si="832"/>
        <v>38</v>
      </c>
      <c r="E4152" s="5">
        <f t="shared" si="833"/>
        <v>956.64294000000041</v>
      </c>
      <c r="F4152" s="5">
        <f t="shared" si="834"/>
        <v>249.62400827032465</v>
      </c>
      <c r="G4152" s="5">
        <f t="shared" si="835"/>
        <v>1534.7170558625965</v>
      </c>
      <c r="H4152" s="5">
        <f t="shared" si="836"/>
        <v>2740.9840041329217</v>
      </c>
      <c r="I4152" s="5">
        <f t="shared" si="837"/>
        <v>720</v>
      </c>
      <c r="J4152" s="5">
        <f t="shared" si="838"/>
        <v>2020.9840041329217</v>
      </c>
      <c r="K4152" s="2">
        <f t="shared" si="839"/>
        <v>60086.527849529892</v>
      </c>
      <c r="L4152" s="2">
        <f t="shared" si="840"/>
        <v>134958</v>
      </c>
      <c r="M4152" s="2">
        <f t="shared" si="841"/>
        <v>30360</v>
      </c>
      <c r="N4152" s="6">
        <f t="shared" si="842"/>
        <v>1</v>
      </c>
      <c r="O4152" s="2">
        <f t="shared" si="843"/>
        <v>24511.472150470108</v>
      </c>
      <c r="P4152" s="2">
        <f t="shared" si="844"/>
        <v>24511.472150470108</v>
      </c>
    </row>
    <row r="4153" spans="1:16">
      <c r="A4153" s="6">
        <v>6</v>
      </c>
      <c r="B4153" s="6">
        <v>7</v>
      </c>
      <c r="C4153" s="6">
        <v>26</v>
      </c>
      <c r="D4153" s="6">
        <f t="shared" si="832"/>
        <v>39</v>
      </c>
      <c r="E4153" s="5">
        <f t="shared" si="833"/>
        <v>956.64294000000041</v>
      </c>
      <c r="F4153" s="5">
        <f t="shared" si="834"/>
        <v>249.62400827032465</v>
      </c>
      <c r="G4153" s="5">
        <f t="shared" si="835"/>
        <v>1616.0570598233144</v>
      </c>
      <c r="H4153" s="5">
        <f t="shared" si="836"/>
        <v>2822.3240080936393</v>
      </c>
      <c r="I4153" s="5">
        <f t="shared" si="837"/>
        <v>720</v>
      </c>
      <c r="J4153" s="5">
        <f t="shared" si="838"/>
        <v>2102.3240080936393</v>
      </c>
      <c r="K4153" s="2">
        <f t="shared" si="839"/>
        <v>61498.680696070129</v>
      </c>
      <c r="L4153" s="2">
        <f t="shared" si="840"/>
        <v>137658</v>
      </c>
      <c r="M4153" s="2">
        <f t="shared" si="841"/>
        <v>31240</v>
      </c>
      <c r="N4153" s="6">
        <f t="shared" si="842"/>
        <v>1</v>
      </c>
      <c r="O4153" s="2">
        <f t="shared" si="843"/>
        <v>24919.319303929871</v>
      </c>
      <c r="P4153" s="2">
        <f t="shared" si="844"/>
        <v>24919.319303929871</v>
      </c>
    </row>
    <row r="4154" spans="1:16">
      <c r="A4154" s="6">
        <v>6</v>
      </c>
      <c r="B4154" s="6">
        <v>7</v>
      </c>
      <c r="C4154" s="6">
        <v>27</v>
      </c>
      <c r="D4154" s="6">
        <f t="shared" si="832"/>
        <v>40</v>
      </c>
      <c r="E4154" s="5">
        <f t="shared" si="833"/>
        <v>956.64294000000041</v>
      </c>
      <c r="F4154" s="5">
        <f t="shared" si="834"/>
        <v>249.62400827032465</v>
      </c>
      <c r="G4154" s="5">
        <f t="shared" si="835"/>
        <v>1699.1907643430709</v>
      </c>
      <c r="H4154" s="5">
        <f t="shared" si="836"/>
        <v>2905.4577126133959</v>
      </c>
      <c r="I4154" s="5">
        <f t="shared" si="837"/>
        <v>720</v>
      </c>
      <c r="J4154" s="5">
        <f t="shared" si="838"/>
        <v>2185.4577126133959</v>
      </c>
      <c r="K4154" s="2">
        <f t="shared" si="839"/>
        <v>62941.974177315897</v>
      </c>
      <c r="L4154" s="2">
        <f t="shared" si="840"/>
        <v>140358</v>
      </c>
      <c r="M4154" s="2">
        <f t="shared" si="841"/>
        <v>32120</v>
      </c>
      <c r="N4154" s="6">
        <f t="shared" si="842"/>
        <v>1</v>
      </c>
      <c r="O4154" s="2">
        <f t="shared" si="843"/>
        <v>25296.025822684103</v>
      </c>
      <c r="P4154" s="2">
        <f t="shared" si="844"/>
        <v>25296.025822684103</v>
      </c>
    </row>
    <row r="4155" spans="1:16">
      <c r="A4155" s="6">
        <v>6</v>
      </c>
      <c r="B4155" s="6">
        <v>7</v>
      </c>
      <c r="C4155" s="6">
        <v>28</v>
      </c>
      <c r="D4155" s="6">
        <f t="shared" si="832"/>
        <v>41</v>
      </c>
      <c r="E4155" s="5">
        <f t="shared" si="833"/>
        <v>956.64294000000041</v>
      </c>
      <c r="F4155" s="5">
        <f t="shared" si="834"/>
        <v>249.62400827032465</v>
      </c>
      <c r="G4155" s="5">
        <f t="shared" si="835"/>
        <v>1784.1503025602246</v>
      </c>
      <c r="H4155" s="5">
        <f t="shared" si="836"/>
        <v>2990.4172508305496</v>
      </c>
      <c r="I4155" s="5">
        <f t="shared" si="837"/>
        <v>720</v>
      </c>
      <c r="J4155" s="5">
        <f t="shared" si="838"/>
        <v>2270.4172508305496</v>
      </c>
      <c r="K4155" s="2">
        <f t="shared" si="839"/>
        <v>64416.966160252596</v>
      </c>
      <c r="L4155" s="2">
        <f t="shared" si="840"/>
        <v>143058</v>
      </c>
      <c r="M4155" s="2">
        <f t="shared" si="841"/>
        <v>33000</v>
      </c>
      <c r="N4155" s="6">
        <f t="shared" si="842"/>
        <v>1</v>
      </c>
      <c r="O4155" s="2">
        <f t="shared" si="843"/>
        <v>25641.033839747404</v>
      </c>
      <c r="P4155" s="2">
        <f t="shared" si="844"/>
        <v>25641.033839747404</v>
      </c>
    </row>
    <row r="4156" spans="1:16">
      <c r="A4156" s="6">
        <v>6</v>
      </c>
      <c r="B4156" s="6">
        <v>7</v>
      </c>
      <c r="C4156" s="6">
        <v>29</v>
      </c>
      <c r="D4156" s="6">
        <f t="shared" si="832"/>
        <v>42</v>
      </c>
      <c r="E4156" s="5">
        <f t="shared" si="833"/>
        <v>956.64294000000041</v>
      </c>
      <c r="F4156" s="5">
        <f t="shared" si="834"/>
        <v>249.62400827032465</v>
      </c>
      <c r="G4156" s="5">
        <f t="shared" si="835"/>
        <v>1870.9683306758782</v>
      </c>
      <c r="H4156" s="5">
        <f t="shared" si="836"/>
        <v>3077.2352789462029</v>
      </c>
      <c r="I4156" s="5">
        <f t="shared" si="837"/>
        <v>720</v>
      </c>
      <c r="J4156" s="5">
        <f t="shared" si="838"/>
        <v>2357.2352789462029</v>
      </c>
      <c r="K4156" s="2">
        <f t="shared" si="839"/>
        <v>65924.223592816023</v>
      </c>
      <c r="L4156" s="2">
        <f t="shared" si="840"/>
        <v>145758</v>
      </c>
      <c r="M4156" s="2">
        <f t="shared" si="841"/>
        <v>33880</v>
      </c>
      <c r="N4156" s="6">
        <f t="shared" si="842"/>
        <v>1</v>
      </c>
      <c r="O4156" s="2">
        <f t="shared" si="843"/>
        <v>25953.776407183977</v>
      </c>
      <c r="P4156" s="2">
        <f t="shared" si="844"/>
        <v>25953.776407183977</v>
      </c>
    </row>
    <row r="4157" spans="1:16">
      <c r="A4157" s="6">
        <v>6</v>
      </c>
      <c r="B4157" s="6">
        <v>7</v>
      </c>
      <c r="C4157" s="6">
        <v>30</v>
      </c>
      <c r="D4157" s="6">
        <f t="shared" si="832"/>
        <v>43</v>
      </c>
      <c r="E4157" s="5">
        <f t="shared" si="833"/>
        <v>956.64294000000041</v>
      </c>
      <c r="F4157" s="5">
        <f t="shared" si="834"/>
        <v>249.62400827032465</v>
      </c>
      <c r="G4157" s="5">
        <f t="shared" si="835"/>
        <v>1959.6780360096488</v>
      </c>
      <c r="H4157" s="5">
        <f t="shared" si="836"/>
        <v>3165.9449842799741</v>
      </c>
      <c r="I4157" s="5">
        <f t="shared" si="837"/>
        <v>720</v>
      </c>
      <c r="J4157" s="5">
        <f t="shared" si="838"/>
        <v>2445.9449842799741</v>
      </c>
      <c r="K4157" s="2">
        <f t="shared" si="839"/>
        <v>67464.322643749547</v>
      </c>
      <c r="L4157" s="2">
        <f t="shared" si="840"/>
        <v>148458</v>
      </c>
      <c r="M4157" s="2">
        <f t="shared" si="841"/>
        <v>34760</v>
      </c>
      <c r="N4157" s="6">
        <f t="shared" si="842"/>
        <v>1</v>
      </c>
      <c r="O4157" s="2">
        <f t="shared" si="843"/>
        <v>26233.677356250453</v>
      </c>
      <c r="P4157" s="2">
        <f t="shared" si="844"/>
        <v>26233.677356250453</v>
      </c>
    </row>
    <row r="4158" spans="1:16">
      <c r="A4158" s="6">
        <v>6</v>
      </c>
      <c r="B4158" s="6">
        <v>8</v>
      </c>
      <c r="C4158" s="6">
        <v>0</v>
      </c>
      <c r="D4158" s="6">
        <f t="shared" si="832"/>
        <v>14</v>
      </c>
      <c r="E4158" s="5">
        <f t="shared" si="833"/>
        <v>956.64294000000041</v>
      </c>
      <c r="F4158" s="5">
        <f t="shared" si="834"/>
        <v>292.41669540238024</v>
      </c>
      <c r="G4158" s="5">
        <f t="shared" si="835"/>
        <v>0</v>
      </c>
      <c r="H4158" s="5">
        <f t="shared" si="836"/>
        <v>1249.0596354023805</v>
      </c>
      <c r="I4158" s="5">
        <f t="shared" si="837"/>
        <v>720</v>
      </c>
      <c r="J4158" s="5">
        <f t="shared" si="838"/>
        <v>529.05963540238054</v>
      </c>
      <c r="K4158" s="2">
        <f t="shared" si="839"/>
        <v>34185.06311462466</v>
      </c>
      <c r="L4158" s="2">
        <f t="shared" si="840"/>
        <v>69552</v>
      </c>
      <c r="M4158" s="2">
        <f t="shared" si="841"/>
        <v>8800</v>
      </c>
      <c r="N4158" s="6">
        <f t="shared" si="842"/>
        <v>1</v>
      </c>
      <c r="O4158" s="2">
        <f t="shared" si="843"/>
        <v>6566.9368853753404</v>
      </c>
      <c r="P4158" s="2">
        <f t="shared" si="844"/>
        <v>6566.9368853753404</v>
      </c>
    </row>
    <row r="4159" spans="1:16">
      <c r="A4159" s="6">
        <v>6</v>
      </c>
      <c r="B4159" s="6">
        <v>8</v>
      </c>
      <c r="C4159" s="6">
        <v>1</v>
      </c>
      <c r="D4159" s="6">
        <f t="shared" si="832"/>
        <v>15</v>
      </c>
      <c r="E4159" s="5">
        <f t="shared" si="833"/>
        <v>956.64294000000041</v>
      </c>
      <c r="F4159" s="5">
        <f t="shared" si="834"/>
        <v>292.41669540238024</v>
      </c>
      <c r="G4159" s="5">
        <f t="shared" si="835"/>
        <v>45.5625</v>
      </c>
      <c r="H4159" s="5">
        <f t="shared" si="836"/>
        <v>1294.6221354023805</v>
      </c>
      <c r="I4159" s="5">
        <f t="shared" si="837"/>
        <v>720</v>
      </c>
      <c r="J4159" s="5">
        <f t="shared" si="838"/>
        <v>574.62213540238054</v>
      </c>
      <c r="K4159" s="2">
        <f t="shared" si="839"/>
        <v>34976.07873962466</v>
      </c>
      <c r="L4159" s="2">
        <f t="shared" si="840"/>
        <v>72252</v>
      </c>
      <c r="M4159" s="2">
        <f t="shared" si="841"/>
        <v>9680</v>
      </c>
      <c r="N4159" s="6">
        <f t="shared" si="842"/>
        <v>1</v>
      </c>
      <c r="O4159" s="2">
        <f t="shared" si="843"/>
        <v>7595.9212603753404</v>
      </c>
      <c r="P4159" s="2">
        <f t="shared" si="844"/>
        <v>7595.9212603753404</v>
      </c>
    </row>
    <row r="4160" spans="1:16">
      <c r="A4160" s="6">
        <v>6</v>
      </c>
      <c r="B4160" s="6">
        <v>8</v>
      </c>
      <c r="C4160" s="6">
        <v>2</v>
      </c>
      <c r="D4160" s="6">
        <f t="shared" si="832"/>
        <v>16</v>
      </c>
      <c r="E4160" s="5">
        <f t="shared" si="833"/>
        <v>956.64294000000041</v>
      </c>
      <c r="F4160" s="5">
        <f t="shared" si="834"/>
        <v>292.41669540238024</v>
      </c>
      <c r="G4160" s="5">
        <f t="shared" si="835"/>
        <v>92.264062499999994</v>
      </c>
      <c r="H4160" s="5">
        <f t="shared" si="836"/>
        <v>1341.3236979023804</v>
      </c>
      <c r="I4160" s="5">
        <f t="shared" si="837"/>
        <v>720</v>
      </c>
      <c r="J4160" s="5">
        <f t="shared" si="838"/>
        <v>621.32369790238045</v>
      </c>
      <c r="K4160" s="2">
        <f t="shared" si="839"/>
        <v>35786.86975524966</v>
      </c>
      <c r="L4160" s="2">
        <f t="shared" si="840"/>
        <v>74952</v>
      </c>
      <c r="M4160" s="2">
        <f t="shared" si="841"/>
        <v>10560</v>
      </c>
      <c r="N4160" s="6">
        <f t="shared" si="842"/>
        <v>1</v>
      </c>
      <c r="O4160" s="2">
        <f t="shared" si="843"/>
        <v>8605.1302447503404</v>
      </c>
      <c r="P4160" s="2">
        <f t="shared" si="844"/>
        <v>8605.1302447503404</v>
      </c>
    </row>
    <row r="4161" spans="1:16">
      <c r="A4161" s="6">
        <v>6</v>
      </c>
      <c r="B4161" s="6">
        <v>8</v>
      </c>
      <c r="C4161" s="6">
        <v>3</v>
      </c>
      <c r="D4161" s="6">
        <f t="shared" si="832"/>
        <v>17</v>
      </c>
      <c r="E4161" s="5">
        <f t="shared" si="833"/>
        <v>956.64294000000041</v>
      </c>
      <c r="F4161" s="5">
        <f t="shared" si="834"/>
        <v>292.41669540238024</v>
      </c>
      <c r="G4161" s="5">
        <f t="shared" si="835"/>
        <v>140.12604492187498</v>
      </c>
      <c r="H4161" s="5">
        <f t="shared" si="836"/>
        <v>1389.1856803242556</v>
      </c>
      <c r="I4161" s="5">
        <f t="shared" si="837"/>
        <v>720</v>
      </c>
      <c r="J4161" s="5">
        <f t="shared" si="838"/>
        <v>669.1856803242556</v>
      </c>
      <c r="K4161" s="2">
        <f t="shared" si="839"/>
        <v>36617.806950073878</v>
      </c>
      <c r="L4161" s="2">
        <f t="shared" si="840"/>
        <v>77652</v>
      </c>
      <c r="M4161" s="2">
        <f t="shared" si="841"/>
        <v>11440</v>
      </c>
      <c r="N4161" s="6">
        <f t="shared" si="842"/>
        <v>1</v>
      </c>
      <c r="O4161" s="2">
        <f t="shared" si="843"/>
        <v>9594.1930499261216</v>
      </c>
      <c r="P4161" s="2">
        <f t="shared" si="844"/>
        <v>9594.1930499261216</v>
      </c>
    </row>
    <row r="4162" spans="1:16">
      <c r="A4162" s="6">
        <v>6</v>
      </c>
      <c r="B4162" s="6">
        <v>8</v>
      </c>
      <c r="C4162" s="6">
        <v>4</v>
      </c>
      <c r="D4162" s="6">
        <f t="shared" si="832"/>
        <v>18</v>
      </c>
      <c r="E4162" s="5">
        <f t="shared" si="833"/>
        <v>956.64294000000041</v>
      </c>
      <c r="F4162" s="5">
        <f t="shared" si="834"/>
        <v>292.41669540238024</v>
      </c>
      <c r="G4162" s="5">
        <f t="shared" si="835"/>
        <v>189.17016064453125</v>
      </c>
      <c r="H4162" s="5">
        <f t="shared" si="836"/>
        <v>1438.2297960469118</v>
      </c>
      <c r="I4162" s="5">
        <f t="shared" si="837"/>
        <v>720</v>
      </c>
      <c r="J4162" s="5">
        <f t="shared" si="838"/>
        <v>718.22979604691182</v>
      </c>
      <c r="K4162" s="2">
        <f t="shared" si="839"/>
        <v>37469.267292481105</v>
      </c>
      <c r="L4162" s="2">
        <f t="shared" si="840"/>
        <v>80352</v>
      </c>
      <c r="M4162" s="2">
        <f t="shared" si="841"/>
        <v>12320</v>
      </c>
      <c r="N4162" s="6">
        <f t="shared" si="842"/>
        <v>1</v>
      </c>
      <c r="O4162" s="2">
        <f t="shared" si="843"/>
        <v>10562.732707518895</v>
      </c>
      <c r="P4162" s="2">
        <f t="shared" si="844"/>
        <v>10562.732707518895</v>
      </c>
    </row>
    <row r="4163" spans="1:16">
      <c r="A4163" s="6">
        <v>6</v>
      </c>
      <c r="B4163" s="6">
        <v>8</v>
      </c>
      <c r="C4163" s="6">
        <v>5</v>
      </c>
      <c r="D4163" s="6">
        <f t="shared" si="832"/>
        <v>19</v>
      </c>
      <c r="E4163" s="5">
        <f t="shared" si="833"/>
        <v>956.64294000000041</v>
      </c>
      <c r="F4163" s="5">
        <f t="shared" si="834"/>
        <v>292.41669540238024</v>
      </c>
      <c r="G4163" s="5">
        <f t="shared" si="835"/>
        <v>239.41848456573481</v>
      </c>
      <c r="H4163" s="5">
        <f t="shared" si="836"/>
        <v>1488.4781199681154</v>
      </c>
      <c r="I4163" s="5">
        <f t="shared" si="837"/>
        <v>720</v>
      </c>
      <c r="J4163" s="5">
        <f t="shared" si="838"/>
        <v>768.47811996811538</v>
      </c>
      <c r="K4163" s="2">
        <f t="shared" si="839"/>
        <v>38341.634027224223</v>
      </c>
      <c r="L4163" s="2">
        <f t="shared" si="840"/>
        <v>83052</v>
      </c>
      <c r="M4163" s="2">
        <f t="shared" si="841"/>
        <v>13200</v>
      </c>
      <c r="N4163" s="6">
        <f t="shared" si="842"/>
        <v>1</v>
      </c>
      <c r="O4163" s="2">
        <f t="shared" si="843"/>
        <v>11510.365972775777</v>
      </c>
      <c r="P4163" s="2">
        <f t="shared" si="844"/>
        <v>11510.365972775777</v>
      </c>
    </row>
    <row r="4164" spans="1:16">
      <c r="A4164" s="6">
        <v>6</v>
      </c>
      <c r="B4164" s="6">
        <v>8</v>
      </c>
      <c r="C4164" s="6">
        <v>6</v>
      </c>
      <c r="D4164" s="6">
        <f t="shared" ref="D4164:D4227" si="845">A4164+B4164+C4164</f>
        <v>20</v>
      </c>
      <c r="E4164" s="5">
        <f t="shared" ref="E4164:E4227" si="846">IF(A4164=0,0,A4164*LABOR_HRS_WK_TOM*SEASON_WEEKS*(1+DIM_PCT_TOM)^A4164)</f>
        <v>956.64294000000041</v>
      </c>
      <c r="F4164" s="5">
        <f t="shared" ref="F4164:F4227" si="847">IF(B4164=0,0,B4164*LABOR_HRS_WK_CAR*SEASON_WEEKS*(1+DIM_PCT_CAR)^B4164)</f>
        <v>292.41669540238024</v>
      </c>
      <c r="G4164" s="5">
        <f t="shared" ref="G4164:G4227" si="848">IF(C4164=0,0,C4164*LABOR_HRS_WK_MES*SEASON_WEEKS*(1+DIM_PCT_MES)^C4164)</f>
        <v>290.89345874736784</v>
      </c>
      <c r="H4164" s="5">
        <f t="shared" ref="H4164:H4227" si="849">E4164+F4164+G4164</f>
        <v>1539.9530941497483</v>
      </c>
      <c r="I4164" s="5">
        <f t="shared" ref="I4164:I4227" si="850">MIN(H4164,FARMER_HRS)</f>
        <v>720</v>
      </c>
      <c r="J4164" s="5">
        <f t="shared" ref="J4164:J4227" si="851">MAX(0,H4164-FARMER_HRS)</f>
        <v>819.95309414974827</v>
      </c>
      <c r="K4164" s="2">
        <f t="shared" ref="K4164:K4227" si="852">I4164*FARMER_RATE+J4164*TEMP_WORKER_RATE</f>
        <v>39235.296773433132</v>
      </c>
      <c r="L4164" s="2">
        <f t="shared" ref="L4164:L4227" si="853">A4164*PRICE_TOM+B4164*PRICE_CAR+C4164*PRICE_MES</f>
        <v>85752</v>
      </c>
      <c r="M4164" s="2">
        <f t="shared" ref="M4164:M4227" si="854">A4164*FERT_BED_TOM+B4164*FERT_BED_CAR+C4164*FERT_BED_MES</f>
        <v>14080</v>
      </c>
      <c r="N4164" s="6">
        <f t="shared" ref="N4164:N4227" si="855">IF(AND(D4164&lt;=TOTAL_BEDS,J4164&lt;=TEMP_WORKER_MAX*TEMP_WORKER_HRS),1,0)</f>
        <v>1</v>
      </c>
      <c r="O4164" s="2">
        <f t="shared" ref="O4164:O4227" si="856">L4164-M4164-K4164-FIXED_COSTS</f>
        <v>12436.703226566868</v>
      </c>
      <c r="P4164" s="2">
        <f t="shared" ref="P4164:P4227" si="857">IF(N4164=1,O4164,"")</f>
        <v>12436.703226566868</v>
      </c>
    </row>
    <row r="4165" spans="1:16">
      <c r="A4165" s="6">
        <v>6</v>
      </c>
      <c r="B4165" s="6">
        <v>8</v>
      </c>
      <c r="C4165" s="6">
        <v>7</v>
      </c>
      <c r="D4165" s="6">
        <f t="shared" si="845"/>
        <v>21</v>
      </c>
      <c r="E4165" s="5">
        <f t="shared" si="846"/>
        <v>956.64294000000041</v>
      </c>
      <c r="F4165" s="5">
        <f t="shared" si="847"/>
        <v>292.41669540238024</v>
      </c>
      <c r="G4165" s="5">
        <f t="shared" si="848"/>
        <v>343.61789814532818</v>
      </c>
      <c r="H4165" s="5">
        <f t="shared" si="849"/>
        <v>1592.6775335477087</v>
      </c>
      <c r="I4165" s="5">
        <f t="shared" si="850"/>
        <v>720</v>
      </c>
      <c r="J4165" s="5">
        <f t="shared" si="851"/>
        <v>872.67753354770866</v>
      </c>
      <c r="K4165" s="2">
        <f t="shared" si="852"/>
        <v>40150.651624092163</v>
      </c>
      <c r="L4165" s="2">
        <f t="shared" si="853"/>
        <v>88452</v>
      </c>
      <c r="M4165" s="2">
        <f t="shared" si="854"/>
        <v>14960</v>
      </c>
      <c r="N4165" s="6">
        <f t="shared" si="855"/>
        <v>1</v>
      </c>
      <c r="O4165" s="2">
        <f t="shared" si="856"/>
        <v>13341.348375907837</v>
      </c>
      <c r="P4165" s="2">
        <f t="shared" si="857"/>
        <v>13341.348375907837</v>
      </c>
    </row>
    <row r="4166" spans="1:16">
      <c r="A4166" s="6">
        <v>6</v>
      </c>
      <c r="B4166" s="6">
        <v>8</v>
      </c>
      <c r="C4166" s="6">
        <v>8</v>
      </c>
      <c r="D4166" s="6">
        <f t="shared" si="845"/>
        <v>22</v>
      </c>
      <c r="E4166" s="5">
        <f t="shared" si="846"/>
        <v>956.64294000000041</v>
      </c>
      <c r="F4166" s="5">
        <f t="shared" si="847"/>
        <v>292.41669540238024</v>
      </c>
      <c r="G4166" s="5">
        <f t="shared" si="848"/>
        <v>397.61499642530839</v>
      </c>
      <c r="H4166" s="5">
        <f t="shared" si="849"/>
        <v>1646.6746318276889</v>
      </c>
      <c r="I4166" s="5">
        <f t="shared" si="850"/>
        <v>720</v>
      </c>
      <c r="J4166" s="5">
        <f t="shared" si="851"/>
        <v>926.67463182768893</v>
      </c>
      <c r="K4166" s="2">
        <f t="shared" si="852"/>
        <v>41088.10124700849</v>
      </c>
      <c r="L4166" s="2">
        <f t="shared" si="853"/>
        <v>91152</v>
      </c>
      <c r="M4166" s="2">
        <f t="shared" si="854"/>
        <v>15840</v>
      </c>
      <c r="N4166" s="6">
        <f t="shared" si="855"/>
        <v>1</v>
      </c>
      <c r="O4166" s="2">
        <f t="shared" si="856"/>
        <v>14223.89875299151</v>
      </c>
      <c r="P4166" s="2">
        <f t="shared" si="857"/>
        <v>14223.89875299151</v>
      </c>
    </row>
    <row r="4167" spans="1:16">
      <c r="A4167" s="6">
        <v>6</v>
      </c>
      <c r="B4167" s="6">
        <v>8</v>
      </c>
      <c r="C4167" s="6">
        <v>9</v>
      </c>
      <c r="D4167" s="6">
        <f t="shared" si="845"/>
        <v>23</v>
      </c>
      <c r="E4167" s="5">
        <f t="shared" si="846"/>
        <v>956.64294000000041</v>
      </c>
      <c r="F4167" s="5">
        <f t="shared" si="847"/>
        <v>292.41669540238024</v>
      </c>
      <c r="G4167" s="5">
        <f t="shared" si="848"/>
        <v>452.90833186570285</v>
      </c>
      <c r="H4167" s="5">
        <f t="shared" si="849"/>
        <v>1701.9679672680834</v>
      </c>
      <c r="I4167" s="5">
        <f t="shared" si="850"/>
        <v>720</v>
      </c>
      <c r="J4167" s="5">
        <f t="shared" si="851"/>
        <v>981.96796726808338</v>
      </c>
      <c r="K4167" s="2">
        <f t="shared" si="852"/>
        <v>42048.054987293115</v>
      </c>
      <c r="L4167" s="2">
        <f t="shared" si="853"/>
        <v>93852</v>
      </c>
      <c r="M4167" s="2">
        <f t="shared" si="854"/>
        <v>16720</v>
      </c>
      <c r="N4167" s="6">
        <f t="shared" si="855"/>
        <v>1</v>
      </c>
      <c r="O4167" s="2">
        <f t="shared" si="856"/>
        <v>15083.945012706885</v>
      </c>
      <c r="P4167" s="2">
        <f t="shared" si="857"/>
        <v>15083.945012706885</v>
      </c>
    </row>
    <row r="4168" spans="1:16">
      <c r="A4168" s="6">
        <v>6</v>
      </c>
      <c r="B4168" s="6">
        <v>8</v>
      </c>
      <c r="C4168" s="6">
        <v>10</v>
      </c>
      <c r="D4168" s="6">
        <f t="shared" si="845"/>
        <v>24</v>
      </c>
      <c r="E4168" s="5">
        <f t="shared" si="846"/>
        <v>956.64294000000041</v>
      </c>
      <c r="F4168" s="5">
        <f t="shared" si="847"/>
        <v>292.41669540238024</v>
      </c>
      <c r="G4168" s="5">
        <f t="shared" si="848"/>
        <v>509.52187334891573</v>
      </c>
      <c r="H4168" s="5">
        <f t="shared" si="849"/>
        <v>1758.5815087512963</v>
      </c>
      <c r="I4168" s="5">
        <f t="shared" si="850"/>
        <v>720</v>
      </c>
      <c r="J4168" s="5">
        <f t="shared" si="851"/>
        <v>1038.5815087512963</v>
      </c>
      <c r="K4168" s="2">
        <f t="shared" si="852"/>
        <v>43030.92897137667</v>
      </c>
      <c r="L4168" s="2">
        <f t="shared" si="853"/>
        <v>96552</v>
      </c>
      <c r="M4168" s="2">
        <f t="shared" si="854"/>
        <v>17600</v>
      </c>
      <c r="N4168" s="6">
        <f t="shared" si="855"/>
        <v>1</v>
      </c>
      <c r="O4168" s="2">
        <f t="shared" si="856"/>
        <v>15921.07102862333</v>
      </c>
      <c r="P4168" s="2">
        <f t="shared" si="857"/>
        <v>15921.07102862333</v>
      </c>
    </row>
    <row r="4169" spans="1:16">
      <c r="A4169" s="6">
        <v>6</v>
      </c>
      <c r="B4169" s="6">
        <v>8</v>
      </c>
      <c r="C4169" s="6">
        <v>11</v>
      </c>
      <c r="D4169" s="6">
        <f t="shared" si="845"/>
        <v>25</v>
      </c>
      <c r="E4169" s="5">
        <f t="shared" si="846"/>
        <v>956.64294000000041</v>
      </c>
      <c r="F4169" s="5">
        <f t="shared" si="847"/>
        <v>292.41669540238024</v>
      </c>
      <c r="G4169" s="5">
        <f t="shared" si="848"/>
        <v>567.47998644235474</v>
      </c>
      <c r="H4169" s="5">
        <f t="shared" si="849"/>
        <v>1816.5396218447354</v>
      </c>
      <c r="I4169" s="5">
        <f t="shared" si="850"/>
        <v>720</v>
      </c>
      <c r="J4169" s="5">
        <f t="shared" si="851"/>
        <v>1096.5396218447354</v>
      </c>
      <c r="K4169" s="2">
        <f t="shared" si="852"/>
        <v>44037.146212582215</v>
      </c>
      <c r="L4169" s="2">
        <f t="shared" si="853"/>
        <v>99252</v>
      </c>
      <c r="M4169" s="2">
        <f t="shared" si="854"/>
        <v>18480</v>
      </c>
      <c r="N4169" s="6">
        <f t="shared" si="855"/>
        <v>1</v>
      </c>
      <c r="O4169" s="2">
        <f t="shared" si="856"/>
        <v>16734.853787417785</v>
      </c>
      <c r="P4169" s="2">
        <f t="shared" si="857"/>
        <v>16734.853787417785</v>
      </c>
    </row>
    <row r="4170" spans="1:16">
      <c r="A4170" s="6">
        <v>6</v>
      </c>
      <c r="B4170" s="6">
        <v>8</v>
      </c>
      <c r="C4170" s="6">
        <v>12</v>
      </c>
      <c r="D4170" s="6">
        <f t="shared" si="845"/>
        <v>26</v>
      </c>
      <c r="E4170" s="5">
        <f t="shared" si="846"/>
        <v>956.64294000000041</v>
      </c>
      <c r="F4170" s="5">
        <f t="shared" si="847"/>
        <v>292.41669540238024</v>
      </c>
      <c r="G4170" s="5">
        <f t="shared" si="848"/>
        <v>626.80743957041921</v>
      </c>
      <c r="H4170" s="5">
        <f t="shared" si="849"/>
        <v>1875.8670749727999</v>
      </c>
      <c r="I4170" s="5">
        <f t="shared" si="850"/>
        <v>720</v>
      </c>
      <c r="J4170" s="5">
        <f t="shared" si="851"/>
        <v>1155.8670749727999</v>
      </c>
      <c r="K4170" s="2">
        <f t="shared" si="852"/>
        <v>45067.136718277776</v>
      </c>
      <c r="L4170" s="2">
        <f t="shared" si="853"/>
        <v>101952</v>
      </c>
      <c r="M4170" s="2">
        <f t="shared" si="854"/>
        <v>19360</v>
      </c>
      <c r="N4170" s="6">
        <f t="shared" si="855"/>
        <v>1</v>
      </c>
      <c r="O4170" s="2">
        <f t="shared" si="856"/>
        <v>17524.863281722224</v>
      </c>
      <c r="P4170" s="2">
        <f t="shared" si="857"/>
        <v>17524.863281722224</v>
      </c>
    </row>
    <row r="4171" spans="1:16">
      <c r="A4171" s="6">
        <v>6</v>
      </c>
      <c r="B4171" s="6">
        <v>8</v>
      </c>
      <c r="C4171" s="6">
        <v>13</v>
      </c>
      <c r="D4171" s="6">
        <f t="shared" si="845"/>
        <v>27</v>
      </c>
      <c r="E4171" s="5">
        <f t="shared" si="846"/>
        <v>956.64294000000041</v>
      </c>
      <c r="F4171" s="5">
        <f t="shared" si="847"/>
        <v>292.41669540238024</v>
      </c>
      <c r="G4171" s="5">
        <f t="shared" si="848"/>
        <v>687.52941027880343</v>
      </c>
      <c r="H4171" s="5">
        <f t="shared" si="849"/>
        <v>1936.589045681184</v>
      </c>
      <c r="I4171" s="5">
        <f t="shared" si="850"/>
        <v>720</v>
      </c>
      <c r="J4171" s="5">
        <f t="shared" si="851"/>
        <v>1216.589045681184</v>
      </c>
      <c r="K4171" s="2">
        <f t="shared" si="852"/>
        <v>46121.337598631668</v>
      </c>
      <c r="L4171" s="2">
        <f t="shared" si="853"/>
        <v>104652</v>
      </c>
      <c r="M4171" s="2">
        <f t="shared" si="854"/>
        <v>20240</v>
      </c>
      <c r="N4171" s="6">
        <f t="shared" si="855"/>
        <v>1</v>
      </c>
      <c r="O4171" s="2">
        <f t="shared" si="856"/>
        <v>18290.662401368332</v>
      </c>
      <c r="P4171" s="2">
        <f t="shared" si="857"/>
        <v>18290.662401368332</v>
      </c>
    </row>
    <row r="4172" spans="1:16">
      <c r="A4172" s="6">
        <v>6</v>
      </c>
      <c r="B4172" s="6">
        <v>8</v>
      </c>
      <c r="C4172" s="6">
        <v>14</v>
      </c>
      <c r="D4172" s="6">
        <f t="shared" si="845"/>
        <v>28</v>
      </c>
      <c r="E4172" s="5">
        <f t="shared" si="846"/>
        <v>956.64294000000041</v>
      </c>
      <c r="F4172" s="5">
        <f t="shared" si="847"/>
        <v>292.41669540238024</v>
      </c>
      <c r="G4172" s="5">
        <f t="shared" si="848"/>
        <v>749.67149159246469</v>
      </c>
      <c r="H4172" s="5">
        <f t="shared" si="849"/>
        <v>1998.7311269948452</v>
      </c>
      <c r="I4172" s="5">
        <f t="shared" si="850"/>
        <v>720</v>
      </c>
      <c r="J4172" s="5">
        <f t="shared" si="851"/>
        <v>1278.7311269948452</v>
      </c>
      <c r="K4172" s="2">
        <f t="shared" si="852"/>
        <v>47200.193176993838</v>
      </c>
      <c r="L4172" s="2">
        <f t="shared" si="853"/>
        <v>107352</v>
      </c>
      <c r="M4172" s="2">
        <f t="shared" si="854"/>
        <v>21120</v>
      </c>
      <c r="N4172" s="6">
        <f t="shared" si="855"/>
        <v>1</v>
      </c>
      <c r="O4172" s="2">
        <f t="shared" si="856"/>
        <v>19031.806823006162</v>
      </c>
      <c r="P4172" s="2">
        <f t="shared" si="857"/>
        <v>19031.806823006162</v>
      </c>
    </row>
    <row r="4173" spans="1:16">
      <c r="A4173" s="6">
        <v>6</v>
      </c>
      <c r="B4173" s="6">
        <v>8</v>
      </c>
      <c r="C4173" s="6">
        <v>15</v>
      </c>
      <c r="D4173" s="6">
        <f t="shared" si="845"/>
        <v>29</v>
      </c>
      <c r="E4173" s="5">
        <f t="shared" si="846"/>
        <v>956.64294000000041</v>
      </c>
      <c r="F4173" s="5">
        <f t="shared" si="847"/>
        <v>292.41669540238024</v>
      </c>
      <c r="G4173" s="5">
        <f t="shared" si="848"/>
        <v>813.25969846861108</v>
      </c>
      <c r="H4173" s="5">
        <f t="shared" si="849"/>
        <v>2062.3193338709916</v>
      </c>
      <c r="I4173" s="5">
        <f t="shared" si="850"/>
        <v>720</v>
      </c>
      <c r="J4173" s="5">
        <f t="shared" si="851"/>
        <v>1342.3193338709916</v>
      </c>
      <c r="K4173" s="2">
        <f t="shared" si="852"/>
        <v>48304.155101926939</v>
      </c>
      <c r="L4173" s="2">
        <f t="shared" si="853"/>
        <v>110052</v>
      </c>
      <c r="M4173" s="2">
        <f t="shared" si="854"/>
        <v>22000</v>
      </c>
      <c r="N4173" s="6">
        <f t="shared" si="855"/>
        <v>1</v>
      </c>
      <c r="O4173" s="2">
        <f t="shared" si="856"/>
        <v>19747.844898073061</v>
      </c>
      <c r="P4173" s="2">
        <f t="shared" si="857"/>
        <v>19747.844898073061</v>
      </c>
    </row>
    <row r="4174" spans="1:16">
      <c r="A4174" s="6">
        <v>6</v>
      </c>
      <c r="B4174" s="6">
        <v>8</v>
      </c>
      <c r="C4174" s="6">
        <v>16</v>
      </c>
      <c r="D4174" s="6">
        <f t="shared" si="845"/>
        <v>30</v>
      </c>
      <c r="E4174" s="5">
        <f t="shared" si="846"/>
        <v>956.64294000000041</v>
      </c>
      <c r="F4174" s="5">
        <f t="shared" si="847"/>
        <v>292.41669540238024</v>
      </c>
      <c r="G4174" s="5">
        <f t="shared" si="848"/>
        <v>878.32047434610013</v>
      </c>
      <c r="H4174" s="5">
        <f t="shared" si="849"/>
        <v>2127.3801097484807</v>
      </c>
      <c r="I4174" s="5">
        <f t="shared" si="850"/>
        <v>720</v>
      </c>
      <c r="J4174" s="5">
        <f t="shared" si="851"/>
        <v>1407.3801097484807</v>
      </c>
      <c r="K4174" s="2">
        <f t="shared" si="852"/>
        <v>49433.682460911121</v>
      </c>
      <c r="L4174" s="2">
        <f t="shared" si="853"/>
        <v>112752</v>
      </c>
      <c r="M4174" s="2">
        <f t="shared" si="854"/>
        <v>22880</v>
      </c>
      <c r="N4174" s="6">
        <f t="shared" si="855"/>
        <v>1</v>
      </c>
      <c r="O4174" s="2">
        <f t="shared" si="856"/>
        <v>20438.317539088879</v>
      </c>
      <c r="P4174" s="2">
        <f t="shared" si="857"/>
        <v>20438.317539088879</v>
      </c>
    </row>
    <row r="4175" spans="1:16">
      <c r="A4175" s="6">
        <v>6</v>
      </c>
      <c r="B4175" s="6">
        <v>8</v>
      </c>
      <c r="C4175" s="6">
        <v>17</v>
      </c>
      <c r="D4175" s="6">
        <f t="shared" si="845"/>
        <v>31</v>
      </c>
      <c r="E4175" s="5">
        <f t="shared" si="846"/>
        <v>956.64294000000041</v>
      </c>
      <c r="F4175" s="5">
        <f t="shared" si="847"/>
        <v>292.41669540238024</v>
      </c>
      <c r="G4175" s="5">
        <f t="shared" si="848"/>
        <v>944.88069779264049</v>
      </c>
      <c r="H4175" s="5">
        <f t="shared" si="849"/>
        <v>2193.9403331950211</v>
      </c>
      <c r="I4175" s="5">
        <f t="shared" si="850"/>
        <v>720</v>
      </c>
      <c r="J4175" s="5">
        <f t="shared" si="851"/>
        <v>1473.9403331950211</v>
      </c>
      <c r="K4175" s="2">
        <f t="shared" si="852"/>
        <v>50589.241895746891</v>
      </c>
      <c r="L4175" s="2">
        <f t="shared" si="853"/>
        <v>115452</v>
      </c>
      <c r="M4175" s="2">
        <f t="shared" si="854"/>
        <v>23760</v>
      </c>
      <c r="N4175" s="6">
        <f t="shared" si="855"/>
        <v>1</v>
      </c>
      <c r="O4175" s="2">
        <f t="shared" si="856"/>
        <v>21102.758104253109</v>
      </c>
      <c r="P4175" s="2">
        <f t="shared" si="857"/>
        <v>21102.758104253109</v>
      </c>
    </row>
    <row r="4176" spans="1:16">
      <c r="A4176" s="6">
        <v>6</v>
      </c>
      <c r="B4176" s="6">
        <v>8</v>
      </c>
      <c r="C4176" s="6">
        <v>18</v>
      </c>
      <c r="D4176" s="6">
        <f t="shared" si="845"/>
        <v>32</v>
      </c>
      <c r="E4176" s="5">
        <f t="shared" si="846"/>
        <v>956.64294000000041</v>
      </c>
      <c r="F4176" s="5">
        <f t="shared" si="847"/>
        <v>292.41669540238024</v>
      </c>
      <c r="G4176" s="5">
        <f t="shared" si="848"/>
        <v>1012.9676892512279</v>
      </c>
      <c r="H4176" s="5">
        <f t="shared" si="849"/>
        <v>2262.0273246536085</v>
      </c>
      <c r="I4176" s="5">
        <f t="shared" si="850"/>
        <v>720</v>
      </c>
      <c r="J4176" s="5">
        <f t="shared" si="851"/>
        <v>1542.0273246536085</v>
      </c>
      <c r="K4176" s="2">
        <f t="shared" si="852"/>
        <v>51771.307719680699</v>
      </c>
      <c r="L4176" s="2">
        <f t="shared" si="853"/>
        <v>118152</v>
      </c>
      <c r="M4176" s="2">
        <f t="shared" si="854"/>
        <v>24640</v>
      </c>
      <c r="N4176" s="6">
        <f t="shared" si="855"/>
        <v>1</v>
      </c>
      <c r="O4176" s="2">
        <f t="shared" si="856"/>
        <v>21740.692280319301</v>
      </c>
      <c r="P4176" s="2">
        <f t="shared" si="857"/>
        <v>21740.692280319301</v>
      </c>
    </row>
    <row r="4177" spans="1:16">
      <c r="A4177" s="6">
        <v>6</v>
      </c>
      <c r="B4177" s="6">
        <v>8</v>
      </c>
      <c r="C4177" s="6">
        <v>19</v>
      </c>
      <c r="D4177" s="6">
        <f t="shared" si="845"/>
        <v>33</v>
      </c>
      <c r="E4177" s="5">
        <f t="shared" si="846"/>
        <v>956.64294000000041</v>
      </c>
      <c r="F4177" s="5">
        <f t="shared" si="847"/>
        <v>292.41669540238024</v>
      </c>
      <c r="G4177" s="5">
        <f t="shared" si="848"/>
        <v>1082.6092178872495</v>
      </c>
      <c r="H4177" s="5">
        <f t="shared" si="849"/>
        <v>2331.6688532896301</v>
      </c>
      <c r="I4177" s="5">
        <f t="shared" si="850"/>
        <v>720</v>
      </c>
      <c r="J4177" s="5">
        <f t="shared" si="851"/>
        <v>1611.6688532896301</v>
      </c>
      <c r="K4177" s="2">
        <f t="shared" si="852"/>
        <v>52980.362036278297</v>
      </c>
      <c r="L4177" s="2">
        <f t="shared" si="853"/>
        <v>120852</v>
      </c>
      <c r="M4177" s="2">
        <f t="shared" si="854"/>
        <v>25520</v>
      </c>
      <c r="N4177" s="6">
        <f t="shared" si="855"/>
        <v>1</v>
      </c>
      <c r="O4177" s="2">
        <f t="shared" si="856"/>
        <v>22351.637963721703</v>
      </c>
      <c r="P4177" s="2">
        <f t="shared" si="857"/>
        <v>22351.637963721703</v>
      </c>
    </row>
    <row r="4178" spans="1:16">
      <c r="A4178" s="6">
        <v>6</v>
      </c>
      <c r="B4178" s="6">
        <v>8</v>
      </c>
      <c r="C4178" s="6">
        <v>20</v>
      </c>
      <c r="D4178" s="6">
        <f t="shared" si="845"/>
        <v>34</v>
      </c>
      <c r="E4178" s="5">
        <f t="shared" si="846"/>
        <v>956.64294000000041</v>
      </c>
      <c r="F4178" s="5">
        <f t="shared" si="847"/>
        <v>292.41669540238024</v>
      </c>
      <c r="G4178" s="5">
        <f t="shared" si="848"/>
        <v>1153.8335085377266</v>
      </c>
      <c r="H4178" s="5">
        <f t="shared" si="849"/>
        <v>2402.8931439401072</v>
      </c>
      <c r="I4178" s="5">
        <f t="shared" si="850"/>
        <v>720</v>
      </c>
      <c r="J4178" s="5">
        <f t="shared" si="851"/>
        <v>1682.8931439401072</v>
      </c>
      <c r="K4178" s="2">
        <f t="shared" si="852"/>
        <v>54216.894860071305</v>
      </c>
      <c r="L4178" s="2">
        <f t="shared" si="853"/>
        <v>123552</v>
      </c>
      <c r="M4178" s="2">
        <f t="shared" si="854"/>
        <v>26400</v>
      </c>
      <c r="N4178" s="6">
        <f t="shared" si="855"/>
        <v>1</v>
      </c>
      <c r="O4178" s="2">
        <f t="shared" si="856"/>
        <v>22935.105139928695</v>
      </c>
      <c r="P4178" s="2">
        <f t="shared" si="857"/>
        <v>22935.105139928695</v>
      </c>
    </row>
    <row r="4179" spans="1:16">
      <c r="A4179" s="6">
        <v>6</v>
      </c>
      <c r="B4179" s="6">
        <v>8</v>
      </c>
      <c r="C4179" s="6">
        <v>21</v>
      </c>
      <c r="D4179" s="6">
        <f t="shared" si="845"/>
        <v>35</v>
      </c>
      <c r="E4179" s="5">
        <f t="shared" si="846"/>
        <v>956.64294000000041</v>
      </c>
      <c r="F4179" s="5">
        <f t="shared" si="847"/>
        <v>292.41669540238024</v>
      </c>
      <c r="G4179" s="5">
        <f t="shared" si="848"/>
        <v>1226.6692487641703</v>
      </c>
      <c r="H4179" s="5">
        <f t="shared" si="849"/>
        <v>2475.7288841665509</v>
      </c>
      <c r="I4179" s="5">
        <f t="shared" si="850"/>
        <v>720</v>
      </c>
      <c r="J4179" s="5">
        <f t="shared" si="851"/>
        <v>1755.7288841665509</v>
      </c>
      <c r="K4179" s="2">
        <f t="shared" si="852"/>
        <v>55481.404239002615</v>
      </c>
      <c r="L4179" s="2">
        <f t="shared" si="853"/>
        <v>126252</v>
      </c>
      <c r="M4179" s="2">
        <f t="shared" si="854"/>
        <v>27280</v>
      </c>
      <c r="N4179" s="6">
        <f t="shared" si="855"/>
        <v>1</v>
      </c>
      <c r="O4179" s="2">
        <f t="shared" si="856"/>
        <v>23490.595760997385</v>
      </c>
      <c r="P4179" s="2">
        <f t="shared" si="857"/>
        <v>23490.595760997385</v>
      </c>
    </row>
    <row r="4180" spans="1:16">
      <c r="A4180" s="6">
        <v>6</v>
      </c>
      <c r="B4180" s="6">
        <v>8</v>
      </c>
      <c r="C4180" s="6">
        <v>22</v>
      </c>
      <c r="D4180" s="6">
        <f t="shared" si="845"/>
        <v>36</v>
      </c>
      <c r="E4180" s="5">
        <f t="shared" si="846"/>
        <v>956.64294000000041</v>
      </c>
      <c r="F4180" s="5">
        <f t="shared" si="847"/>
        <v>292.41669540238024</v>
      </c>
      <c r="G4180" s="5">
        <f t="shared" si="848"/>
        <v>1301.1455960105666</v>
      </c>
      <c r="H4180" s="5">
        <f t="shared" si="849"/>
        <v>2550.2052314129469</v>
      </c>
      <c r="I4180" s="5">
        <f t="shared" si="850"/>
        <v>720</v>
      </c>
      <c r="J4180" s="5">
        <f t="shared" si="851"/>
        <v>1830.2052314129469</v>
      </c>
      <c r="K4180" s="2">
        <f t="shared" si="852"/>
        <v>56774.396378696998</v>
      </c>
      <c r="L4180" s="2">
        <f t="shared" si="853"/>
        <v>128952</v>
      </c>
      <c r="M4180" s="2">
        <f t="shared" si="854"/>
        <v>28160</v>
      </c>
      <c r="N4180" s="6">
        <f t="shared" si="855"/>
        <v>1</v>
      </c>
      <c r="O4180" s="2">
        <f t="shared" si="856"/>
        <v>24017.603621303002</v>
      </c>
      <c r="P4180" s="2">
        <f t="shared" si="857"/>
        <v>24017.603621303002</v>
      </c>
    </row>
    <row r="4181" spans="1:16">
      <c r="A4181" s="6">
        <v>6</v>
      </c>
      <c r="B4181" s="6">
        <v>8</v>
      </c>
      <c r="C4181" s="6">
        <v>23</v>
      </c>
      <c r="D4181" s="6">
        <f t="shared" si="845"/>
        <v>37</v>
      </c>
      <c r="E4181" s="5">
        <f t="shared" si="846"/>
        <v>956.64294000000041</v>
      </c>
      <c r="F4181" s="5">
        <f t="shared" si="847"/>
        <v>292.41669540238024</v>
      </c>
      <c r="G4181" s="5">
        <f t="shared" si="848"/>
        <v>1377.292184868003</v>
      </c>
      <c r="H4181" s="5">
        <f t="shared" si="849"/>
        <v>2626.3518202703835</v>
      </c>
      <c r="I4181" s="5">
        <f t="shared" si="850"/>
        <v>720</v>
      </c>
      <c r="J4181" s="5">
        <f t="shared" si="851"/>
        <v>1906.3518202703835</v>
      </c>
      <c r="K4181" s="2">
        <f t="shared" si="852"/>
        <v>58096.385768583044</v>
      </c>
      <c r="L4181" s="2">
        <f t="shared" si="853"/>
        <v>131652</v>
      </c>
      <c r="M4181" s="2">
        <f t="shared" si="854"/>
        <v>29040</v>
      </c>
      <c r="N4181" s="6">
        <f t="shared" si="855"/>
        <v>1</v>
      </c>
      <c r="O4181" s="2">
        <f t="shared" si="856"/>
        <v>24515.614231416956</v>
      </c>
      <c r="P4181" s="2">
        <f t="shared" si="857"/>
        <v>24515.614231416956</v>
      </c>
    </row>
    <row r="4182" spans="1:16">
      <c r="A4182" s="6">
        <v>6</v>
      </c>
      <c r="B4182" s="6">
        <v>8</v>
      </c>
      <c r="C4182" s="6">
        <v>24</v>
      </c>
      <c r="D4182" s="6">
        <f t="shared" si="845"/>
        <v>38</v>
      </c>
      <c r="E4182" s="5">
        <f t="shared" si="846"/>
        <v>956.64294000000041</v>
      </c>
      <c r="F4182" s="5">
        <f t="shared" si="847"/>
        <v>292.41669540238024</v>
      </c>
      <c r="G4182" s="5">
        <f t="shared" si="848"/>
        <v>1455.1391344474989</v>
      </c>
      <c r="H4182" s="5">
        <f t="shared" si="849"/>
        <v>2704.1987698498797</v>
      </c>
      <c r="I4182" s="5">
        <f t="shared" si="850"/>
        <v>720</v>
      </c>
      <c r="J4182" s="5">
        <f t="shared" si="851"/>
        <v>1984.1987698498797</v>
      </c>
      <c r="K4182" s="2">
        <f t="shared" si="852"/>
        <v>59447.895309893742</v>
      </c>
      <c r="L4182" s="2">
        <f t="shared" si="853"/>
        <v>134352</v>
      </c>
      <c r="M4182" s="2">
        <f t="shared" si="854"/>
        <v>29920</v>
      </c>
      <c r="N4182" s="6">
        <f t="shared" si="855"/>
        <v>1</v>
      </c>
      <c r="O4182" s="2">
        <f t="shared" si="856"/>
        <v>24984.104690106258</v>
      </c>
      <c r="P4182" s="2">
        <f t="shared" si="857"/>
        <v>24984.104690106258</v>
      </c>
    </row>
    <row r="4183" spans="1:16">
      <c r="A4183" s="6">
        <v>6</v>
      </c>
      <c r="B4183" s="6">
        <v>8</v>
      </c>
      <c r="C4183" s="6">
        <v>25</v>
      </c>
      <c r="D4183" s="6">
        <f t="shared" si="845"/>
        <v>39</v>
      </c>
      <c r="E4183" s="5">
        <f t="shared" si="846"/>
        <v>956.64294000000041</v>
      </c>
      <c r="F4183" s="5">
        <f t="shared" si="847"/>
        <v>292.41669540238024</v>
      </c>
      <c r="G4183" s="5">
        <f t="shared" si="848"/>
        <v>1534.7170558625965</v>
      </c>
      <c r="H4183" s="5">
        <f t="shared" si="849"/>
        <v>2783.7766912649768</v>
      </c>
      <c r="I4183" s="5">
        <f t="shared" si="850"/>
        <v>720</v>
      </c>
      <c r="J4183" s="5">
        <f t="shared" si="851"/>
        <v>2063.7766912649768</v>
      </c>
      <c r="K4183" s="2">
        <f t="shared" si="852"/>
        <v>60829.456445572512</v>
      </c>
      <c r="L4183" s="2">
        <f t="shared" si="853"/>
        <v>137052</v>
      </c>
      <c r="M4183" s="2">
        <f t="shared" si="854"/>
        <v>30800</v>
      </c>
      <c r="N4183" s="6">
        <f t="shared" si="855"/>
        <v>1</v>
      </c>
      <c r="O4183" s="2">
        <f t="shared" si="856"/>
        <v>25422.543554427488</v>
      </c>
      <c r="P4183" s="2">
        <f t="shared" si="857"/>
        <v>25422.543554427488</v>
      </c>
    </row>
    <row r="4184" spans="1:16">
      <c r="A4184" s="6">
        <v>6</v>
      </c>
      <c r="B4184" s="6">
        <v>8</v>
      </c>
      <c r="C4184" s="6">
        <v>26</v>
      </c>
      <c r="D4184" s="6">
        <f t="shared" si="845"/>
        <v>40</v>
      </c>
      <c r="E4184" s="5">
        <f t="shared" si="846"/>
        <v>956.64294000000041</v>
      </c>
      <c r="F4184" s="5">
        <f t="shared" si="847"/>
        <v>292.41669540238024</v>
      </c>
      <c r="G4184" s="5">
        <f t="shared" si="848"/>
        <v>1616.0570598233144</v>
      </c>
      <c r="H4184" s="5">
        <f t="shared" si="849"/>
        <v>2865.1166952256949</v>
      </c>
      <c r="I4184" s="5">
        <f t="shared" si="850"/>
        <v>720</v>
      </c>
      <c r="J4184" s="5">
        <f t="shared" si="851"/>
        <v>2145.1166952256949</v>
      </c>
      <c r="K4184" s="2">
        <f t="shared" si="852"/>
        <v>62241.609292112757</v>
      </c>
      <c r="L4184" s="2">
        <f t="shared" si="853"/>
        <v>139752</v>
      </c>
      <c r="M4184" s="2">
        <f t="shared" si="854"/>
        <v>31680</v>
      </c>
      <c r="N4184" s="6">
        <f t="shared" si="855"/>
        <v>1</v>
      </c>
      <c r="O4184" s="2">
        <f t="shared" si="856"/>
        <v>25830.390707887243</v>
      </c>
      <c r="P4184" s="2">
        <f t="shared" si="857"/>
        <v>25830.390707887243</v>
      </c>
    </row>
    <row r="4185" spans="1:16">
      <c r="A4185" s="6">
        <v>6</v>
      </c>
      <c r="B4185" s="6">
        <v>8</v>
      </c>
      <c r="C4185" s="6">
        <v>27</v>
      </c>
      <c r="D4185" s="6">
        <f t="shared" si="845"/>
        <v>41</v>
      </c>
      <c r="E4185" s="5">
        <f t="shared" si="846"/>
        <v>956.64294000000041</v>
      </c>
      <c r="F4185" s="5">
        <f t="shared" si="847"/>
        <v>292.41669540238024</v>
      </c>
      <c r="G4185" s="5">
        <f t="shared" si="848"/>
        <v>1699.1907643430709</v>
      </c>
      <c r="H4185" s="5">
        <f t="shared" si="849"/>
        <v>2948.2503997454514</v>
      </c>
      <c r="I4185" s="5">
        <f t="shared" si="850"/>
        <v>720</v>
      </c>
      <c r="J4185" s="5">
        <f t="shared" si="851"/>
        <v>2228.2503997454514</v>
      </c>
      <c r="K4185" s="2">
        <f t="shared" si="852"/>
        <v>63684.902773358532</v>
      </c>
      <c r="L4185" s="2">
        <f t="shared" si="853"/>
        <v>142452</v>
      </c>
      <c r="M4185" s="2">
        <f t="shared" si="854"/>
        <v>32560</v>
      </c>
      <c r="N4185" s="6">
        <f t="shared" si="855"/>
        <v>1</v>
      </c>
      <c r="O4185" s="2">
        <f t="shared" si="856"/>
        <v>26207.097226641468</v>
      </c>
      <c r="P4185" s="2">
        <f t="shared" si="857"/>
        <v>26207.097226641468</v>
      </c>
    </row>
    <row r="4186" spans="1:16">
      <c r="A4186" s="6">
        <v>6</v>
      </c>
      <c r="B4186" s="6">
        <v>8</v>
      </c>
      <c r="C4186" s="6">
        <v>28</v>
      </c>
      <c r="D4186" s="6">
        <f t="shared" si="845"/>
        <v>42</v>
      </c>
      <c r="E4186" s="5">
        <f t="shared" si="846"/>
        <v>956.64294000000041</v>
      </c>
      <c r="F4186" s="5">
        <f t="shared" si="847"/>
        <v>292.41669540238024</v>
      </c>
      <c r="G4186" s="5">
        <f t="shared" si="848"/>
        <v>1784.1503025602246</v>
      </c>
      <c r="H4186" s="5">
        <f t="shared" si="849"/>
        <v>3033.2099379626052</v>
      </c>
      <c r="I4186" s="5">
        <f t="shared" si="850"/>
        <v>720</v>
      </c>
      <c r="J4186" s="5">
        <f t="shared" si="851"/>
        <v>2313.2099379626052</v>
      </c>
      <c r="K4186" s="2">
        <f t="shared" si="852"/>
        <v>65159.894756295231</v>
      </c>
      <c r="L4186" s="2">
        <f t="shared" si="853"/>
        <v>145152</v>
      </c>
      <c r="M4186" s="2">
        <f t="shared" si="854"/>
        <v>33440</v>
      </c>
      <c r="N4186" s="6">
        <f t="shared" si="855"/>
        <v>1</v>
      </c>
      <c r="O4186" s="2">
        <f t="shared" si="856"/>
        <v>26552.105243704769</v>
      </c>
      <c r="P4186" s="2">
        <f t="shared" si="857"/>
        <v>26552.105243704769</v>
      </c>
    </row>
    <row r="4187" spans="1:16">
      <c r="A4187" s="6">
        <v>6</v>
      </c>
      <c r="B4187" s="6">
        <v>8</v>
      </c>
      <c r="C4187" s="6">
        <v>29</v>
      </c>
      <c r="D4187" s="6">
        <f t="shared" si="845"/>
        <v>43</v>
      </c>
      <c r="E4187" s="5">
        <f t="shared" si="846"/>
        <v>956.64294000000041</v>
      </c>
      <c r="F4187" s="5">
        <f t="shared" si="847"/>
        <v>292.41669540238024</v>
      </c>
      <c r="G4187" s="5">
        <f t="shared" si="848"/>
        <v>1870.9683306758782</v>
      </c>
      <c r="H4187" s="5">
        <f t="shared" si="849"/>
        <v>3120.0279660782589</v>
      </c>
      <c r="I4187" s="5">
        <f t="shared" si="850"/>
        <v>720</v>
      </c>
      <c r="J4187" s="5">
        <f t="shared" si="851"/>
        <v>2400.0279660782589</v>
      </c>
      <c r="K4187" s="2">
        <f t="shared" si="852"/>
        <v>66667.152188858658</v>
      </c>
      <c r="L4187" s="2">
        <f t="shared" si="853"/>
        <v>147852</v>
      </c>
      <c r="M4187" s="2">
        <f t="shared" si="854"/>
        <v>34320</v>
      </c>
      <c r="N4187" s="6">
        <f t="shared" si="855"/>
        <v>1</v>
      </c>
      <c r="O4187" s="2">
        <f t="shared" si="856"/>
        <v>26864.847811141342</v>
      </c>
      <c r="P4187" s="2">
        <f t="shared" si="857"/>
        <v>26864.847811141342</v>
      </c>
    </row>
    <row r="4188" spans="1:16">
      <c r="A4188" s="6">
        <v>6</v>
      </c>
      <c r="B4188" s="6">
        <v>8</v>
      </c>
      <c r="C4188" s="6">
        <v>30</v>
      </c>
      <c r="D4188" s="6">
        <f t="shared" si="845"/>
        <v>44</v>
      </c>
      <c r="E4188" s="5">
        <f t="shared" si="846"/>
        <v>956.64294000000041</v>
      </c>
      <c r="F4188" s="5">
        <f t="shared" si="847"/>
        <v>292.41669540238024</v>
      </c>
      <c r="G4188" s="5">
        <f t="shared" si="848"/>
        <v>1959.6780360096488</v>
      </c>
      <c r="H4188" s="5">
        <f t="shared" si="849"/>
        <v>3208.7376714120292</v>
      </c>
      <c r="I4188" s="5">
        <f t="shared" si="850"/>
        <v>720</v>
      </c>
      <c r="J4188" s="5">
        <f t="shared" si="851"/>
        <v>2488.7376714120292</v>
      </c>
      <c r="K4188" s="2">
        <f t="shared" si="852"/>
        <v>68207.251239792182</v>
      </c>
      <c r="L4188" s="2">
        <f t="shared" si="853"/>
        <v>150552</v>
      </c>
      <c r="M4188" s="2">
        <f t="shared" si="854"/>
        <v>35200</v>
      </c>
      <c r="N4188" s="6">
        <f t="shared" si="855"/>
        <v>1</v>
      </c>
      <c r="O4188" s="2">
        <f t="shared" si="856"/>
        <v>27144.748760207818</v>
      </c>
      <c r="P4188" s="2">
        <f t="shared" si="857"/>
        <v>27144.748760207818</v>
      </c>
    </row>
    <row r="4189" spans="1:16">
      <c r="A4189" s="6">
        <v>6</v>
      </c>
      <c r="B4189" s="6">
        <v>9</v>
      </c>
      <c r="C4189" s="6">
        <v>0</v>
      </c>
      <c r="D4189" s="6">
        <f t="shared" si="845"/>
        <v>15</v>
      </c>
      <c r="E4189" s="5">
        <f t="shared" si="846"/>
        <v>956.64294000000041</v>
      </c>
      <c r="F4189" s="5">
        <f t="shared" si="847"/>
        <v>337.19300188586965</v>
      </c>
      <c r="G4189" s="5">
        <f t="shared" si="848"/>
        <v>0</v>
      </c>
      <c r="H4189" s="5">
        <f t="shared" si="849"/>
        <v>1293.8359418858699</v>
      </c>
      <c r="I4189" s="5">
        <f t="shared" si="850"/>
        <v>720</v>
      </c>
      <c r="J4189" s="5">
        <f t="shared" si="851"/>
        <v>573.83594188586994</v>
      </c>
      <c r="K4189" s="2">
        <f t="shared" si="852"/>
        <v>34962.42954662969</v>
      </c>
      <c r="L4189" s="2">
        <f t="shared" si="853"/>
        <v>71646</v>
      </c>
      <c r="M4189" s="2">
        <f t="shared" si="854"/>
        <v>9240</v>
      </c>
      <c r="N4189" s="6">
        <f t="shared" si="855"/>
        <v>1</v>
      </c>
      <c r="O4189" s="2">
        <f t="shared" si="856"/>
        <v>7443.5704533703101</v>
      </c>
      <c r="P4189" s="2">
        <f t="shared" si="857"/>
        <v>7443.5704533703101</v>
      </c>
    </row>
    <row r="4190" spans="1:16">
      <c r="A4190" s="6">
        <v>6</v>
      </c>
      <c r="B4190" s="6">
        <v>9</v>
      </c>
      <c r="C4190" s="6">
        <v>1</v>
      </c>
      <c r="D4190" s="6">
        <f t="shared" si="845"/>
        <v>16</v>
      </c>
      <c r="E4190" s="5">
        <f t="shared" si="846"/>
        <v>956.64294000000041</v>
      </c>
      <c r="F4190" s="5">
        <f t="shared" si="847"/>
        <v>337.19300188586965</v>
      </c>
      <c r="G4190" s="5">
        <f t="shared" si="848"/>
        <v>45.5625</v>
      </c>
      <c r="H4190" s="5">
        <f t="shared" si="849"/>
        <v>1339.3984418858699</v>
      </c>
      <c r="I4190" s="5">
        <f t="shared" si="850"/>
        <v>720</v>
      </c>
      <c r="J4190" s="5">
        <f t="shared" si="851"/>
        <v>619.39844188586994</v>
      </c>
      <c r="K4190" s="2">
        <f t="shared" si="852"/>
        <v>35753.44517162969</v>
      </c>
      <c r="L4190" s="2">
        <f t="shared" si="853"/>
        <v>74346</v>
      </c>
      <c r="M4190" s="2">
        <f t="shared" si="854"/>
        <v>10120</v>
      </c>
      <c r="N4190" s="6">
        <f t="shared" si="855"/>
        <v>1</v>
      </c>
      <c r="O4190" s="2">
        <f t="shared" si="856"/>
        <v>8472.5548283703101</v>
      </c>
      <c r="P4190" s="2">
        <f t="shared" si="857"/>
        <v>8472.5548283703101</v>
      </c>
    </row>
    <row r="4191" spans="1:16">
      <c r="A4191" s="6">
        <v>6</v>
      </c>
      <c r="B4191" s="6">
        <v>9</v>
      </c>
      <c r="C4191" s="6">
        <v>2</v>
      </c>
      <c r="D4191" s="6">
        <f t="shared" si="845"/>
        <v>17</v>
      </c>
      <c r="E4191" s="5">
        <f t="shared" si="846"/>
        <v>956.64294000000041</v>
      </c>
      <c r="F4191" s="5">
        <f t="shared" si="847"/>
        <v>337.19300188586965</v>
      </c>
      <c r="G4191" s="5">
        <f t="shared" si="848"/>
        <v>92.264062499999994</v>
      </c>
      <c r="H4191" s="5">
        <f t="shared" si="849"/>
        <v>1386.1000043858699</v>
      </c>
      <c r="I4191" s="5">
        <f t="shared" si="850"/>
        <v>720</v>
      </c>
      <c r="J4191" s="5">
        <f t="shared" si="851"/>
        <v>666.10000438586985</v>
      </c>
      <c r="K4191" s="2">
        <f t="shared" si="852"/>
        <v>36564.236187254683</v>
      </c>
      <c r="L4191" s="2">
        <f t="shared" si="853"/>
        <v>77046</v>
      </c>
      <c r="M4191" s="2">
        <f t="shared" si="854"/>
        <v>11000</v>
      </c>
      <c r="N4191" s="6">
        <f t="shared" si="855"/>
        <v>1</v>
      </c>
      <c r="O4191" s="2">
        <f t="shared" si="856"/>
        <v>9481.7638127453174</v>
      </c>
      <c r="P4191" s="2">
        <f t="shared" si="857"/>
        <v>9481.7638127453174</v>
      </c>
    </row>
    <row r="4192" spans="1:16">
      <c r="A4192" s="6">
        <v>6</v>
      </c>
      <c r="B4192" s="6">
        <v>9</v>
      </c>
      <c r="C4192" s="6">
        <v>3</v>
      </c>
      <c r="D4192" s="6">
        <f t="shared" si="845"/>
        <v>18</v>
      </c>
      <c r="E4192" s="5">
        <f t="shared" si="846"/>
        <v>956.64294000000041</v>
      </c>
      <c r="F4192" s="5">
        <f t="shared" si="847"/>
        <v>337.19300188586965</v>
      </c>
      <c r="G4192" s="5">
        <f t="shared" si="848"/>
        <v>140.12604492187498</v>
      </c>
      <c r="H4192" s="5">
        <f t="shared" si="849"/>
        <v>1433.961986807745</v>
      </c>
      <c r="I4192" s="5">
        <f t="shared" si="850"/>
        <v>720</v>
      </c>
      <c r="J4192" s="5">
        <f t="shared" si="851"/>
        <v>713.96198680774501</v>
      </c>
      <c r="K4192" s="2">
        <f t="shared" si="852"/>
        <v>37395.173382078909</v>
      </c>
      <c r="L4192" s="2">
        <f t="shared" si="853"/>
        <v>79746</v>
      </c>
      <c r="M4192" s="2">
        <f t="shared" si="854"/>
        <v>11880</v>
      </c>
      <c r="N4192" s="6">
        <f t="shared" si="855"/>
        <v>1</v>
      </c>
      <c r="O4192" s="2">
        <f t="shared" si="856"/>
        <v>10470.826617921091</v>
      </c>
      <c r="P4192" s="2">
        <f t="shared" si="857"/>
        <v>10470.826617921091</v>
      </c>
    </row>
    <row r="4193" spans="1:16">
      <c r="A4193" s="6">
        <v>6</v>
      </c>
      <c r="B4193" s="6">
        <v>9</v>
      </c>
      <c r="C4193" s="6">
        <v>4</v>
      </c>
      <c r="D4193" s="6">
        <f t="shared" si="845"/>
        <v>19</v>
      </c>
      <c r="E4193" s="5">
        <f t="shared" si="846"/>
        <v>956.64294000000041</v>
      </c>
      <c r="F4193" s="5">
        <f t="shared" si="847"/>
        <v>337.19300188586965</v>
      </c>
      <c r="G4193" s="5">
        <f t="shared" si="848"/>
        <v>189.17016064453125</v>
      </c>
      <c r="H4193" s="5">
        <f t="shared" si="849"/>
        <v>1483.0061025304012</v>
      </c>
      <c r="I4193" s="5">
        <f t="shared" si="850"/>
        <v>720</v>
      </c>
      <c r="J4193" s="5">
        <f t="shared" si="851"/>
        <v>763.00610253040122</v>
      </c>
      <c r="K4193" s="2">
        <f t="shared" si="852"/>
        <v>38246.633724486135</v>
      </c>
      <c r="L4193" s="2">
        <f t="shared" si="853"/>
        <v>82446</v>
      </c>
      <c r="M4193" s="2">
        <f t="shared" si="854"/>
        <v>12760</v>
      </c>
      <c r="N4193" s="6">
        <f t="shared" si="855"/>
        <v>1</v>
      </c>
      <c r="O4193" s="2">
        <f t="shared" si="856"/>
        <v>11439.366275513865</v>
      </c>
      <c r="P4193" s="2">
        <f t="shared" si="857"/>
        <v>11439.366275513865</v>
      </c>
    </row>
    <row r="4194" spans="1:16">
      <c r="A4194" s="6">
        <v>6</v>
      </c>
      <c r="B4194" s="6">
        <v>9</v>
      </c>
      <c r="C4194" s="6">
        <v>5</v>
      </c>
      <c r="D4194" s="6">
        <f t="shared" si="845"/>
        <v>20</v>
      </c>
      <c r="E4194" s="5">
        <f t="shared" si="846"/>
        <v>956.64294000000041</v>
      </c>
      <c r="F4194" s="5">
        <f t="shared" si="847"/>
        <v>337.19300188586965</v>
      </c>
      <c r="G4194" s="5">
        <f t="shared" si="848"/>
        <v>239.41848456573481</v>
      </c>
      <c r="H4194" s="5">
        <f t="shared" si="849"/>
        <v>1533.2544264516048</v>
      </c>
      <c r="I4194" s="5">
        <f t="shared" si="850"/>
        <v>720</v>
      </c>
      <c r="J4194" s="5">
        <f t="shared" si="851"/>
        <v>813.25442645160479</v>
      </c>
      <c r="K4194" s="2">
        <f t="shared" si="852"/>
        <v>39119.000459229253</v>
      </c>
      <c r="L4194" s="2">
        <f t="shared" si="853"/>
        <v>85146</v>
      </c>
      <c r="M4194" s="2">
        <f t="shared" si="854"/>
        <v>13640</v>
      </c>
      <c r="N4194" s="6">
        <f t="shared" si="855"/>
        <v>1</v>
      </c>
      <c r="O4194" s="2">
        <f t="shared" si="856"/>
        <v>12386.999540770747</v>
      </c>
      <c r="P4194" s="2">
        <f t="shared" si="857"/>
        <v>12386.999540770747</v>
      </c>
    </row>
    <row r="4195" spans="1:16">
      <c r="A4195" s="6">
        <v>6</v>
      </c>
      <c r="B4195" s="6">
        <v>9</v>
      </c>
      <c r="C4195" s="6">
        <v>6</v>
      </c>
      <c r="D4195" s="6">
        <f t="shared" si="845"/>
        <v>21</v>
      </c>
      <c r="E4195" s="5">
        <f t="shared" si="846"/>
        <v>956.64294000000041</v>
      </c>
      <c r="F4195" s="5">
        <f t="shared" si="847"/>
        <v>337.19300188586965</v>
      </c>
      <c r="G4195" s="5">
        <f t="shared" si="848"/>
        <v>290.89345874736784</v>
      </c>
      <c r="H4195" s="5">
        <f t="shared" si="849"/>
        <v>1584.7294006332377</v>
      </c>
      <c r="I4195" s="5">
        <f t="shared" si="850"/>
        <v>720</v>
      </c>
      <c r="J4195" s="5">
        <f t="shared" si="851"/>
        <v>864.72940063323767</v>
      </c>
      <c r="K4195" s="2">
        <f t="shared" si="852"/>
        <v>40012.663205438155</v>
      </c>
      <c r="L4195" s="2">
        <f t="shared" si="853"/>
        <v>87846</v>
      </c>
      <c r="M4195" s="2">
        <f t="shared" si="854"/>
        <v>14520</v>
      </c>
      <c r="N4195" s="6">
        <f t="shared" si="855"/>
        <v>1</v>
      </c>
      <c r="O4195" s="2">
        <f t="shared" si="856"/>
        <v>13313.336794561845</v>
      </c>
      <c r="P4195" s="2">
        <f t="shared" si="857"/>
        <v>13313.336794561845</v>
      </c>
    </row>
    <row r="4196" spans="1:16">
      <c r="A4196" s="6">
        <v>6</v>
      </c>
      <c r="B4196" s="6">
        <v>9</v>
      </c>
      <c r="C4196" s="6">
        <v>7</v>
      </c>
      <c r="D4196" s="6">
        <f t="shared" si="845"/>
        <v>22</v>
      </c>
      <c r="E4196" s="5">
        <f t="shared" si="846"/>
        <v>956.64294000000041</v>
      </c>
      <c r="F4196" s="5">
        <f t="shared" si="847"/>
        <v>337.19300188586965</v>
      </c>
      <c r="G4196" s="5">
        <f t="shared" si="848"/>
        <v>343.61789814532818</v>
      </c>
      <c r="H4196" s="5">
        <f t="shared" si="849"/>
        <v>1637.4538400311981</v>
      </c>
      <c r="I4196" s="5">
        <f t="shared" si="850"/>
        <v>720</v>
      </c>
      <c r="J4196" s="5">
        <f t="shared" si="851"/>
        <v>917.45384003119807</v>
      </c>
      <c r="K4196" s="2">
        <f t="shared" si="852"/>
        <v>40928.018056097186</v>
      </c>
      <c r="L4196" s="2">
        <f t="shared" si="853"/>
        <v>90546</v>
      </c>
      <c r="M4196" s="2">
        <f t="shared" si="854"/>
        <v>15400</v>
      </c>
      <c r="N4196" s="6">
        <f t="shared" si="855"/>
        <v>1</v>
      </c>
      <c r="O4196" s="2">
        <f t="shared" si="856"/>
        <v>14217.981943902814</v>
      </c>
      <c r="P4196" s="2">
        <f t="shared" si="857"/>
        <v>14217.981943902814</v>
      </c>
    </row>
    <row r="4197" spans="1:16">
      <c r="A4197" s="6">
        <v>6</v>
      </c>
      <c r="B4197" s="6">
        <v>9</v>
      </c>
      <c r="C4197" s="6">
        <v>8</v>
      </c>
      <c r="D4197" s="6">
        <f t="shared" si="845"/>
        <v>23</v>
      </c>
      <c r="E4197" s="5">
        <f t="shared" si="846"/>
        <v>956.64294000000041</v>
      </c>
      <c r="F4197" s="5">
        <f t="shared" si="847"/>
        <v>337.19300188586965</v>
      </c>
      <c r="G4197" s="5">
        <f t="shared" si="848"/>
        <v>397.61499642530839</v>
      </c>
      <c r="H4197" s="5">
        <f t="shared" si="849"/>
        <v>1691.4509383111783</v>
      </c>
      <c r="I4197" s="5">
        <f t="shared" si="850"/>
        <v>720</v>
      </c>
      <c r="J4197" s="5">
        <f t="shared" si="851"/>
        <v>971.45093831117833</v>
      </c>
      <c r="K4197" s="2">
        <f t="shared" si="852"/>
        <v>41865.467679013513</v>
      </c>
      <c r="L4197" s="2">
        <f t="shared" si="853"/>
        <v>93246</v>
      </c>
      <c r="M4197" s="2">
        <f t="shared" si="854"/>
        <v>16280</v>
      </c>
      <c r="N4197" s="6">
        <f t="shared" si="855"/>
        <v>1</v>
      </c>
      <c r="O4197" s="2">
        <f t="shared" si="856"/>
        <v>15100.532320986487</v>
      </c>
      <c r="P4197" s="2">
        <f t="shared" si="857"/>
        <v>15100.532320986487</v>
      </c>
    </row>
    <row r="4198" spans="1:16">
      <c r="A4198" s="6">
        <v>6</v>
      </c>
      <c r="B4198" s="6">
        <v>9</v>
      </c>
      <c r="C4198" s="6">
        <v>9</v>
      </c>
      <c r="D4198" s="6">
        <f t="shared" si="845"/>
        <v>24</v>
      </c>
      <c r="E4198" s="5">
        <f t="shared" si="846"/>
        <v>956.64294000000041</v>
      </c>
      <c r="F4198" s="5">
        <f t="shared" si="847"/>
        <v>337.19300188586965</v>
      </c>
      <c r="G4198" s="5">
        <f t="shared" si="848"/>
        <v>452.90833186570285</v>
      </c>
      <c r="H4198" s="5">
        <f t="shared" si="849"/>
        <v>1746.7442737515728</v>
      </c>
      <c r="I4198" s="5">
        <f t="shared" si="850"/>
        <v>720</v>
      </c>
      <c r="J4198" s="5">
        <f t="shared" si="851"/>
        <v>1026.7442737515728</v>
      </c>
      <c r="K4198" s="2">
        <f t="shared" si="852"/>
        <v>42825.421419298138</v>
      </c>
      <c r="L4198" s="2">
        <f t="shared" si="853"/>
        <v>95946</v>
      </c>
      <c r="M4198" s="2">
        <f t="shared" si="854"/>
        <v>17160</v>
      </c>
      <c r="N4198" s="6">
        <f t="shared" si="855"/>
        <v>1</v>
      </c>
      <c r="O4198" s="2">
        <f t="shared" si="856"/>
        <v>15960.578580701862</v>
      </c>
      <c r="P4198" s="2">
        <f t="shared" si="857"/>
        <v>15960.578580701862</v>
      </c>
    </row>
    <row r="4199" spans="1:16">
      <c r="A4199" s="6">
        <v>6</v>
      </c>
      <c r="B4199" s="6">
        <v>9</v>
      </c>
      <c r="C4199" s="6">
        <v>10</v>
      </c>
      <c r="D4199" s="6">
        <f t="shared" si="845"/>
        <v>25</v>
      </c>
      <c r="E4199" s="5">
        <f t="shared" si="846"/>
        <v>956.64294000000041</v>
      </c>
      <c r="F4199" s="5">
        <f t="shared" si="847"/>
        <v>337.19300188586965</v>
      </c>
      <c r="G4199" s="5">
        <f t="shared" si="848"/>
        <v>509.52187334891573</v>
      </c>
      <c r="H4199" s="5">
        <f t="shared" si="849"/>
        <v>1803.3578152347857</v>
      </c>
      <c r="I4199" s="5">
        <f t="shared" si="850"/>
        <v>720</v>
      </c>
      <c r="J4199" s="5">
        <f t="shared" si="851"/>
        <v>1083.3578152347857</v>
      </c>
      <c r="K4199" s="2">
        <f t="shared" si="852"/>
        <v>43808.295403381693</v>
      </c>
      <c r="L4199" s="2">
        <f t="shared" si="853"/>
        <v>98646</v>
      </c>
      <c r="M4199" s="2">
        <f t="shared" si="854"/>
        <v>18040</v>
      </c>
      <c r="N4199" s="6">
        <f t="shared" si="855"/>
        <v>1</v>
      </c>
      <c r="O4199" s="2">
        <f t="shared" si="856"/>
        <v>16797.704596618307</v>
      </c>
      <c r="P4199" s="2">
        <f t="shared" si="857"/>
        <v>16797.704596618307</v>
      </c>
    </row>
    <row r="4200" spans="1:16">
      <c r="A4200" s="6">
        <v>6</v>
      </c>
      <c r="B4200" s="6">
        <v>9</v>
      </c>
      <c r="C4200" s="6">
        <v>11</v>
      </c>
      <c r="D4200" s="6">
        <f t="shared" si="845"/>
        <v>26</v>
      </c>
      <c r="E4200" s="5">
        <f t="shared" si="846"/>
        <v>956.64294000000041</v>
      </c>
      <c r="F4200" s="5">
        <f t="shared" si="847"/>
        <v>337.19300188586965</v>
      </c>
      <c r="G4200" s="5">
        <f t="shared" si="848"/>
        <v>567.47998644235474</v>
      </c>
      <c r="H4200" s="5">
        <f t="shared" si="849"/>
        <v>1861.3159283282248</v>
      </c>
      <c r="I4200" s="5">
        <f t="shared" si="850"/>
        <v>720</v>
      </c>
      <c r="J4200" s="5">
        <f t="shared" si="851"/>
        <v>1141.3159283282248</v>
      </c>
      <c r="K4200" s="2">
        <f t="shared" si="852"/>
        <v>44814.512644587237</v>
      </c>
      <c r="L4200" s="2">
        <f t="shared" si="853"/>
        <v>101346</v>
      </c>
      <c r="M4200" s="2">
        <f t="shared" si="854"/>
        <v>18920</v>
      </c>
      <c r="N4200" s="6">
        <f t="shared" si="855"/>
        <v>1</v>
      </c>
      <c r="O4200" s="2">
        <f t="shared" si="856"/>
        <v>17611.487355412763</v>
      </c>
      <c r="P4200" s="2">
        <f t="shared" si="857"/>
        <v>17611.487355412763</v>
      </c>
    </row>
    <row r="4201" spans="1:16">
      <c r="A4201" s="6">
        <v>6</v>
      </c>
      <c r="B4201" s="6">
        <v>9</v>
      </c>
      <c r="C4201" s="6">
        <v>12</v>
      </c>
      <c r="D4201" s="6">
        <f t="shared" si="845"/>
        <v>27</v>
      </c>
      <c r="E4201" s="5">
        <f t="shared" si="846"/>
        <v>956.64294000000041</v>
      </c>
      <c r="F4201" s="5">
        <f t="shared" si="847"/>
        <v>337.19300188586965</v>
      </c>
      <c r="G4201" s="5">
        <f t="shared" si="848"/>
        <v>626.80743957041921</v>
      </c>
      <c r="H4201" s="5">
        <f t="shared" si="849"/>
        <v>1920.6433814562893</v>
      </c>
      <c r="I4201" s="5">
        <f t="shared" si="850"/>
        <v>720</v>
      </c>
      <c r="J4201" s="5">
        <f t="shared" si="851"/>
        <v>1200.6433814562893</v>
      </c>
      <c r="K4201" s="2">
        <f t="shared" si="852"/>
        <v>45844.503150282799</v>
      </c>
      <c r="L4201" s="2">
        <f t="shared" si="853"/>
        <v>104046</v>
      </c>
      <c r="M4201" s="2">
        <f t="shared" si="854"/>
        <v>19800</v>
      </c>
      <c r="N4201" s="6">
        <f t="shared" si="855"/>
        <v>1</v>
      </c>
      <c r="O4201" s="2">
        <f t="shared" si="856"/>
        <v>18401.496849717201</v>
      </c>
      <c r="P4201" s="2">
        <f t="shared" si="857"/>
        <v>18401.496849717201</v>
      </c>
    </row>
    <row r="4202" spans="1:16">
      <c r="A4202" s="6">
        <v>6</v>
      </c>
      <c r="B4202" s="6">
        <v>9</v>
      </c>
      <c r="C4202" s="6">
        <v>13</v>
      </c>
      <c r="D4202" s="6">
        <f t="shared" si="845"/>
        <v>28</v>
      </c>
      <c r="E4202" s="5">
        <f t="shared" si="846"/>
        <v>956.64294000000041</v>
      </c>
      <c r="F4202" s="5">
        <f t="shared" si="847"/>
        <v>337.19300188586965</v>
      </c>
      <c r="G4202" s="5">
        <f t="shared" si="848"/>
        <v>687.52941027880343</v>
      </c>
      <c r="H4202" s="5">
        <f t="shared" si="849"/>
        <v>1981.3653521646734</v>
      </c>
      <c r="I4202" s="5">
        <f t="shared" si="850"/>
        <v>720</v>
      </c>
      <c r="J4202" s="5">
        <f t="shared" si="851"/>
        <v>1261.3653521646734</v>
      </c>
      <c r="K4202" s="2">
        <f t="shared" si="852"/>
        <v>46898.704030636691</v>
      </c>
      <c r="L4202" s="2">
        <f t="shared" si="853"/>
        <v>106746</v>
      </c>
      <c r="M4202" s="2">
        <f t="shared" si="854"/>
        <v>20680</v>
      </c>
      <c r="N4202" s="6">
        <f t="shared" si="855"/>
        <v>1</v>
      </c>
      <c r="O4202" s="2">
        <f t="shared" si="856"/>
        <v>19167.295969363309</v>
      </c>
      <c r="P4202" s="2">
        <f t="shared" si="857"/>
        <v>19167.295969363309</v>
      </c>
    </row>
    <row r="4203" spans="1:16">
      <c r="A4203" s="6">
        <v>6</v>
      </c>
      <c r="B4203" s="6">
        <v>9</v>
      </c>
      <c r="C4203" s="6">
        <v>14</v>
      </c>
      <c r="D4203" s="6">
        <f t="shared" si="845"/>
        <v>29</v>
      </c>
      <c r="E4203" s="5">
        <f t="shared" si="846"/>
        <v>956.64294000000041</v>
      </c>
      <c r="F4203" s="5">
        <f t="shared" si="847"/>
        <v>337.19300188586965</v>
      </c>
      <c r="G4203" s="5">
        <f t="shared" si="848"/>
        <v>749.67149159246469</v>
      </c>
      <c r="H4203" s="5">
        <f t="shared" si="849"/>
        <v>2043.5074334783346</v>
      </c>
      <c r="I4203" s="5">
        <f t="shared" si="850"/>
        <v>720</v>
      </c>
      <c r="J4203" s="5">
        <f t="shared" si="851"/>
        <v>1323.5074334783346</v>
      </c>
      <c r="K4203" s="2">
        <f t="shared" si="852"/>
        <v>47977.559608998868</v>
      </c>
      <c r="L4203" s="2">
        <f t="shared" si="853"/>
        <v>109446</v>
      </c>
      <c r="M4203" s="2">
        <f t="shared" si="854"/>
        <v>21560</v>
      </c>
      <c r="N4203" s="6">
        <f t="shared" si="855"/>
        <v>1</v>
      </c>
      <c r="O4203" s="2">
        <f t="shared" si="856"/>
        <v>19908.440391001132</v>
      </c>
      <c r="P4203" s="2">
        <f t="shared" si="857"/>
        <v>19908.440391001132</v>
      </c>
    </row>
    <row r="4204" spans="1:16">
      <c r="A4204" s="6">
        <v>6</v>
      </c>
      <c r="B4204" s="6">
        <v>9</v>
      </c>
      <c r="C4204" s="6">
        <v>15</v>
      </c>
      <c r="D4204" s="6">
        <f t="shared" si="845"/>
        <v>30</v>
      </c>
      <c r="E4204" s="5">
        <f t="shared" si="846"/>
        <v>956.64294000000041</v>
      </c>
      <c r="F4204" s="5">
        <f t="shared" si="847"/>
        <v>337.19300188586965</v>
      </c>
      <c r="G4204" s="5">
        <f t="shared" si="848"/>
        <v>813.25969846861108</v>
      </c>
      <c r="H4204" s="5">
        <f t="shared" si="849"/>
        <v>2107.095640354481</v>
      </c>
      <c r="I4204" s="5">
        <f t="shared" si="850"/>
        <v>720</v>
      </c>
      <c r="J4204" s="5">
        <f t="shared" si="851"/>
        <v>1387.095640354481</v>
      </c>
      <c r="K4204" s="2">
        <f t="shared" si="852"/>
        <v>49081.521533931962</v>
      </c>
      <c r="L4204" s="2">
        <f t="shared" si="853"/>
        <v>112146</v>
      </c>
      <c r="M4204" s="2">
        <f t="shared" si="854"/>
        <v>22440</v>
      </c>
      <c r="N4204" s="6">
        <f t="shared" si="855"/>
        <v>1</v>
      </c>
      <c r="O4204" s="2">
        <f t="shared" si="856"/>
        <v>20624.478466068038</v>
      </c>
      <c r="P4204" s="2">
        <f t="shared" si="857"/>
        <v>20624.478466068038</v>
      </c>
    </row>
    <row r="4205" spans="1:16">
      <c r="A4205" s="6">
        <v>6</v>
      </c>
      <c r="B4205" s="6">
        <v>9</v>
      </c>
      <c r="C4205" s="6">
        <v>16</v>
      </c>
      <c r="D4205" s="6">
        <f t="shared" si="845"/>
        <v>31</v>
      </c>
      <c r="E4205" s="5">
        <f t="shared" si="846"/>
        <v>956.64294000000041</v>
      </c>
      <c r="F4205" s="5">
        <f t="shared" si="847"/>
        <v>337.19300188586965</v>
      </c>
      <c r="G4205" s="5">
        <f t="shared" si="848"/>
        <v>878.32047434610013</v>
      </c>
      <c r="H4205" s="5">
        <f t="shared" si="849"/>
        <v>2172.1564162319701</v>
      </c>
      <c r="I4205" s="5">
        <f t="shared" si="850"/>
        <v>720</v>
      </c>
      <c r="J4205" s="5">
        <f t="shared" si="851"/>
        <v>1452.1564162319701</v>
      </c>
      <c r="K4205" s="2">
        <f t="shared" si="852"/>
        <v>50211.048892916151</v>
      </c>
      <c r="L4205" s="2">
        <f t="shared" si="853"/>
        <v>114846</v>
      </c>
      <c r="M4205" s="2">
        <f t="shared" si="854"/>
        <v>23320</v>
      </c>
      <c r="N4205" s="6">
        <f t="shared" si="855"/>
        <v>1</v>
      </c>
      <c r="O4205" s="2">
        <f t="shared" si="856"/>
        <v>21314.951107083849</v>
      </c>
      <c r="P4205" s="2">
        <f t="shared" si="857"/>
        <v>21314.951107083849</v>
      </c>
    </row>
    <row r="4206" spans="1:16">
      <c r="A4206" s="6">
        <v>6</v>
      </c>
      <c r="B4206" s="6">
        <v>9</v>
      </c>
      <c r="C4206" s="6">
        <v>17</v>
      </c>
      <c r="D4206" s="6">
        <f t="shared" si="845"/>
        <v>32</v>
      </c>
      <c r="E4206" s="5">
        <f t="shared" si="846"/>
        <v>956.64294000000041</v>
      </c>
      <c r="F4206" s="5">
        <f t="shared" si="847"/>
        <v>337.19300188586965</v>
      </c>
      <c r="G4206" s="5">
        <f t="shared" si="848"/>
        <v>944.88069779264049</v>
      </c>
      <c r="H4206" s="5">
        <f t="shared" si="849"/>
        <v>2238.7166396785105</v>
      </c>
      <c r="I4206" s="5">
        <f t="shared" si="850"/>
        <v>720</v>
      </c>
      <c r="J4206" s="5">
        <f t="shared" si="851"/>
        <v>1518.7166396785105</v>
      </c>
      <c r="K4206" s="2">
        <f t="shared" si="852"/>
        <v>51366.608327751921</v>
      </c>
      <c r="L4206" s="2">
        <f t="shared" si="853"/>
        <v>117546</v>
      </c>
      <c r="M4206" s="2">
        <f t="shared" si="854"/>
        <v>24200</v>
      </c>
      <c r="N4206" s="6">
        <f t="shared" si="855"/>
        <v>1</v>
      </c>
      <c r="O4206" s="2">
        <f t="shared" si="856"/>
        <v>21979.391672248079</v>
      </c>
      <c r="P4206" s="2">
        <f t="shared" si="857"/>
        <v>21979.391672248079</v>
      </c>
    </row>
    <row r="4207" spans="1:16">
      <c r="A4207" s="6">
        <v>6</v>
      </c>
      <c r="B4207" s="6">
        <v>9</v>
      </c>
      <c r="C4207" s="6">
        <v>18</v>
      </c>
      <c r="D4207" s="6">
        <f t="shared" si="845"/>
        <v>33</v>
      </c>
      <c r="E4207" s="5">
        <f t="shared" si="846"/>
        <v>956.64294000000041</v>
      </c>
      <c r="F4207" s="5">
        <f t="shared" si="847"/>
        <v>337.19300188586965</v>
      </c>
      <c r="G4207" s="5">
        <f t="shared" si="848"/>
        <v>1012.9676892512279</v>
      </c>
      <c r="H4207" s="5">
        <f t="shared" si="849"/>
        <v>2306.8036311370979</v>
      </c>
      <c r="I4207" s="5">
        <f t="shared" si="850"/>
        <v>720</v>
      </c>
      <c r="J4207" s="5">
        <f t="shared" si="851"/>
        <v>1586.8036311370979</v>
      </c>
      <c r="K4207" s="2">
        <f t="shared" si="852"/>
        <v>52548.674151685729</v>
      </c>
      <c r="L4207" s="2">
        <f t="shared" si="853"/>
        <v>120246</v>
      </c>
      <c r="M4207" s="2">
        <f t="shared" si="854"/>
        <v>25080</v>
      </c>
      <c r="N4207" s="6">
        <f t="shared" si="855"/>
        <v>1</v>
      </c>
      <c r="O4207" s="2">
        <f t="shared" si="856"/>
        <v>22617.325848314271</v>
      </c>
      <c r="P4207" s="2">
        <f t="shared" si="857"/>
        <v>22617.325848314271</v>
      </c>
    </row>
    <row r="4208" spans="1:16">
      <c r="A4208" s="6">
        <v>6</v>
      </c>
      <c r="B4208" s="6">
        <v>9</v>
      </c>
      <c r="C4208" s="6">
        <v>19</v>
      </c>
      <c r="D4208" s="6">
        <f t="shared" si="845"/>
        <v>34</v>
      </c>
      <c r="E4208" s="5">
        <f t="shared" si="846"/>
        <v>956.64294000000041</v>
      </c>
      <c r="F4208" s="5">
        <f t="shared" si="847"/>
        <v>337.19300188586965</v>
      </c>
      <c r="G4208" s="5">
        <f t="shared" si="848"/>
        <v>1082.6092178872495</v>
      </c>
      <c r="H4208" s="5">
        <f t="shared" si="849"/>
        <v>2376.4451597731195</v>
      </c>
      <c r="I4208" s="5">
        <f t="shared" si="850"/>
        <v>720</v>
      </c>
      <c r="J4208" s="5">
        <f t="shared" si="851"/>
        <v>1656.4451597731195</v>
      </c>
      <c r="K4208" s="2">
        <f t="shared" si="852"/>
        <v>53757.728468283327</v>
      </c>
      <c r="L4208" s="2">
        <f t="shared" si="853"/>
        <v>122946</v>
      </c>
      <c r="M4208" s="2">
        <f t="shared" si="854"/>
        <v>25960</v>
      </c>
      <c r="N4208" s="6">
        <f t="shared" si="855"/>
        <v>1</v>
      </c>
      <c r="O4208" s="2">
        <f t="shared" si="856"/>
        <v>23228.271531716673</v>
      </c>
      <c r="P4208" s="2">
        <f t="shared" si="857"/>
        <v>23228.271531716673</v>
      </c>
    </row>
    <row r="4209" spans="1:16">
      <c r="A4209" s="6">
        <v>6</v>
      </c>
      <c r="B4209" s="6">
        <v>9</v>
      </c>
      <c r="C4209" s="6">
        <v>20</v>
      </c>
      <c r="D4209" s="6">
        <f t="shared" si="845"/>
        <v>35</v>
      </c>
      <c r="E4209" s="5">
        <f t="shared" si="846"/>
        <v>956.64294000000041</v>
      </c>
      <c r="F4209" s="5">
        <f t="shared" si="847"/>
        <v>337.19300188586965</v>
      </c>
      <c r="G4209" s="5">
        <f t="shared" si="848"/>
        <v>1153.8335085377266</v>
      </c>
      <c r="H4209" s="5">
        <f t="shared" si="849"/>
        <v>2447.6694504235966</v>
      </c>
      <c r="I4209" s="5">
        <f t="shared" si="850"/>
        <v>720</v>
      </c>
      <c r="J4209" s="5">
        <f t="shared" si="851"/>
        <v>1727.6694504235966</v>
      </c>
      <c r="K4209" s="2">
        <f t="shared" si="852"/>
        <v>54994.261292076328</v>
      </c>
      <c r="L4209" s="2">
        <f t="shared" si="853"/>
        <v>125646</v>
      </c>
      <c r="M4209" s="2">
        <f t="shared" si="854"/>
        <v>26840</v>
      </c>
      <c r="N4209" s="6">
        <f t="shared" si="855"/>
        <v>1</v>
      </c>
      <c r="O4209" s="2">
        <f t="shared" si="856"/>
        <v>23811.738707923672</v>
      </c>
      <c r="P4209" s="2">
        <f t="shared" si="857"/>
        <v>23811.738707923672</v>
      </c>
    </row>
    <row r="4210" spans="1:16">
      <c r="A4210" s="6">
        <v>6</v>
      </c>
      <c r="B4210" s="6">
        <v>9</v>
      </c>
      <c r="C4210" s="6">
        <v>21</v>
      </c>
      <c r="D4210" s="6">
        <f t="shared" si="845"/>
        <v>36</v>
      </c>
      <c r="E4210" s="5">
        <f t="shared" si="846"/>
        <v>956.64294000000041</v>
      </c>
      <c r="F4210" s="5">
        <f t="shared" si="847"/>
        <v>337.19300188586965</v>
      </c>
      <c r="G4210" s="5">
        <f t="shared" si="848"/>
        <v>1226.6692487641703</v>
      </c>
      <c r="H4210" s="5">
        <f t="shared" si="849"/>
        <v>2520.5051906500403</v>
      </c>
      <c r="I4210" s="5">
        <f t="shared" si="850"/>
        <v>720</v>
      </c>
      <c r="J4210" s="5">
        <f t="shared" si="851"/>
        <v>1800.5051906500403</v>
      </c>
      <c r="K4210" s="2">
        <f t="shared" si="852"/>
        <v>56258.770671007645</v>
      </c>
      <c r="L4210" s="2">
        <f t="shared" si="853"/>
        <v>128346</v>
      </c>
      <c r="M4210" s="2">
        <f t="shared" si="854"/>
        <v>27720</v>
      </c>
      <c r="N4210" s="6">
        <f t="shared" si="855"/>
        <v>1</v>
      </c>
      <c r="O4210" s="2">
        <f t="shared" si="856"/>
        <v>24367.229328992355</v>
      </c>
      <c r="P4210" s="2">
        <f t="shared" si="857"/>
        <v>24367.229328992355</v>
      </c>
    </row>
    <row r="4211" spans="1:16">
      <c r="A4211" s="6">
        <v>6</v>
      </c>
      <c r="B4211" s="6">
        <v>9</v>
      </c>
      <c r="C4211" s="6">
        <v>22</v>
      </c>
      <c r="D4211" s="6">
        <f t="shared" si="845"/>
        <v>37</v>
      </c>
      <c r="E4211" s="5">
        <f t="shared" si="846"/>
        <v>956.64294000000041</v>
      </c>
      <c r="F4211" s="5">
        <f t="shared" si="847"/>
        <v>337.19300188586965</v>
      </c>
      <c r="G4211" s="5">
        <f t="shared" si="848"/>
        <v>1301.1455960105666</v>
      </c>
      <c r="H4211" s="5">
        <f t="shared" si="849"/>
        <v>2594.9815378964367</v>
      </c>
      <c r="I4211" s="5">
        <f t="shared" si="850"/>
        <v>720</v>
      </c>
      <c r="J4211" s="5">
        <f t="shared" si="851"/>
        <v>1874.9815378964367</v>
      </c>
      <c r="K4211" s="2">
        <f t="shared" si="852"/>
        <v>57551.762810702028</v>
      </c>
      <c r="L4211" s="2">
        <f t="shared" si="853"/>
        <v>131046</v>
      </c>
      <c r="M4211" s="2">
        <f t="shared" si="854"/>
        <v>28600</v>
      </c>
      <c r="N4211" s="6">
        <f t="shared" si="855"/>
        <v>1</v>
      </c>
      <c r="O4211" s="2">
        <f t="shared" si="856"/>
        <v>24894.237189297972</v>
      </c>
      <c r="P4211" s="2">
        <f t="shared" si="857"/>
        <v>24894.237189297972</v>
      </c>
    </row>
    <row r="4212" spans="1:16">
      <c r="A4212" s="6">
        <v>6</v>
      </c>
      <c r="B4212" s="6">
        <v>9</v>
      </c>
      <c r="C4212" s="6">
        <v>23</v>
      </c>
      <c r="D4212" s="6">
        <f t="shared" si="845"/>
        <v>38</v>
      </c>
      <c r="E4212" s="5">
        <f t="shared" si="846"/>
        <v>956.64294000000041</v>
      </c>
      <c r="F4212" s="5">
        <f t="shared" si="847"/>
        <v>337.19300188586965</v>
      </c>
      <c r="G4212" s="5">
        <f t="shared" si="848"/>
        <v>1377.292184868003</v>
      </c>
      <c r="H4212" s="5">
        <f t="shared" si="849"/>
        <v>2671.1281267538729</v>
      </c>
      <c r="I4212" s="5">
        <f t="shared" si="850"/>
        <v>720</v>
      </c>
      <c r="J4212" s="5">
        <f t="shared" si="851"/>
        <v>1951.1281267538729</v>
      </c>
      <c r="K4212" s="2">
        <f t="shared" si="852"/>
        <v>58873.752200588075</v>
      </c>
      <c r="L4212" s="2">
        <f t="shared" si="853"/>
        <v>133746</v>
      </c>
      <c r="M4212" s="2">
        <f t="shared" si="854"/>
        <v>29480</v>
      </c>
      <c r="N4212" s="6">
        <f t="shared" si="855"/>
        <v>1</v>
      </c>
      <c r="O4212" s="2">
        <f t="shared" si="856"/>
        <v>25392.247799411925</v>
      </c>
      <c r="P4212" s="2">
        <f t="shared" si="857"/>
        <v>25392.247799411925</v>
      </c>
    </row>
    <row r="4213" spans="1:16">
      <c r="A4213" s="6">
        <v>6</v>
      </c>
      <c r="B4213" s="6">
        <v>9</v>
      </c>
      <c r="C4213" s="6">
        <v>24</v>
      </c>
      <c r="D4213" s="6">
        <f t="shared" si="845"/>
        <v>39</v>
      </c>
      <c r="E4213" s="5">
        <f t="shared" si="846"/>
        <v>956.64294000000041</v>
      </c>
      <c r="F4213" s="5">
        <f t="shared" si="847"/>
        <v>337.19300188586965</v>
      </c>
      <c r="G4213" s="5">
        <f t="shared" si="848"/>
        <v>1455.1391344474989</v>
      </c>
      <c r="H4213" s="5">
        <f t="shared" si="849"/>
        <v>2748.9750763333686</v>
      </c>
      <c r="I4213" s="5">
        <f t="shared" si="850"/>
        <v>720</v>
      </c>
      <c r="J4213" s="5">
        <f t="shared" si="851"/>
        <v>2028.9750763333686</v>
      </c>
      <c r="K4213" s="2">
        <f t="shared" si="852"/>
        <v>60225.261741898757</v>
      </c>
      <c r="L4213" s="2">
        <f t="shared" si="853"/>
        <v>136446</v>
      </c>
      <c r="M4213" s="2">
        <f t="shared" si="854"/>
        <v>30360</v>
      </c>
      <c r="N4213" s="6">
        <f t="shared" si="855"/>
        <v>1</v>
      </c>
      <c r="O4213" s="2">
        <f t="shared" si="856"/>
        <v>25860.738258101243</v>
      </c>
      <c r="P4213" s="2">
        <f t="shared" si="857"/>
        <v>25860.738258101243</v>
      </c>
    </row>
    <row r="4214" spans="1:16">
      <c r="A4214" s="6">
        <v>6</v>
      </c>
      <c r="B4214" s="6">
        <v>9</v>
      </c>
      <c r="C4214" s="6">
        <v>25</v>
      </c>
      <c r="D4214" s="6">
        <f t="shared" si="845"/>
        <v>40</v>
      </c>
      <c r="E4214" s="5">
        <f t="shared" si="846"/>
        <v>956.64294000000041</v>
      </c>
      <c r="F4214" s="5">
        <f t="shared" si="847"/>
        <v>337.19300188586965</v>
      </c>
      <c r="G4214" s="5">
        <f t="shared" si="848"/>
        <v>1534.7170558625965</v>
      </c>
      <c r="H4214" s="5">
        <f t="shared" si="849"/>
        <v>2828.5529977484666</v>
      </c>
      <c r="I4214" s="5">
        <f t="shared" si="850"/>
        <v>720</v>
      </c>
      <c r="J4214" s="5">
        <f t="shared" si="851"/>
        <v>2108.5529977484666</v>
      </c>
      <c r="K4214" s="2">
        <f t="shared" si="852"/>
        <v>61606.822877577542</v>
      </c>
      <c r="L4214" s="2">
        <f t="shared" si="853"/>
        <v>139146</v>
      </c>
      <c r="M4214" s="2">
        <f t="shared" si="854"/>
        <v>31240</v>
      </c>
      <c r="N4214" s="6">
        <f t="shared" si="855"/>
        <v>1</v>
      </c>
      <c r="O4214" s="2">
        <f t="shared" si="856"/>
        <v>26299.177122422458</v>
      </c>
      <c r="P4214" s="2">
        <f t="shared" si="857"/>
        <v>26299.177122422458</v>
      </c>
    </row>
    <row r="4215" spans="1:16">
      <c r="A4215" s="6">
        <v>6</v>
      </c>
      <c r="B4215" s="6">
        <v>9</v>
      </c>
      <c r="C4215" s="6">
        <v>26</v>
      </c>
      <c r="D4215" s="6">
        <f t="shared" si="845"/>
        <v>41</v>
      </c>
      <c r="E4215" s="5">
        <f t="shared" si="846"/>
        <v>956.64294000000041</v>
      </c>
      <c r="F4215" s="5">
        <f t="shared" si="847"/>
        <v>337.19300188586965</v>
      </c>
      <c r="G4215" s="5">
        <f t="shared" si="848"/>
        <v>1616.0570598233144</v>
      </c>
      <c r="H4215" s="5">
        <f t="shared" si="849"/>
        <v>2909.8930017091843</v>
      </c>
      <c r="I4215" s="5">
        <f t="shared" si="850"/>
        <v>720</v>
      </c>
      <c r="J4215" s="5">
        <f t="shared" si="851"/>
        <v>2189.8930017091843</v>
      </c>
      <c r="K4215" s="2">
        <f t="shared" si="852"/>
        <v>63018.975724117779</v>
      </c>
      <c r="L4215" s="2">
        <f t="shared" si="853"/>
        <v>141846</v>
      </c>
      <c r="M4215" s="2">
        <f t="shared" si="854"/>
        <v>32120</v>
      </c>
      <c r="N4215" s="6">
        <f t="shared" si="855"/>
        <v>1</v>
      </c>
      <c r="O4215" s="2">
        <f t="shared" si="856"/>
        <v>26707.024275882221</v>
      </c>
      <c r="P4215" s="2">
        <f t="shared" si="857"/>
        <v>26707.024275882221</v>
      </c>
    </row>
    <row r="4216" spans="1:16">
      <c r="A4216" s="6">
        <v>6</v>
      </c>
      <c r="B4216" s="6">
        <v>9</v>
      </c>
      <c r="C4216" s="6">
        <v>27</v>
      </c>
      <c r="D4216" s="6">
        <f t="shared" si="845"/>
        <v>42</v>
      </c>
      <c r="E4216" s="5">
        <f t="shared" si="846"/>
        <v>956.64294000000041</v>
      </c>
      <c r="F4216" s="5">
        <f t="shared" si="847"/>
        <v>337.19300188586965</v>
      </c>
      <c r="G4216" s="5">
        <f t="shared" si="848"/>
        <v>1699.1907643430709</v>
      </c>
      <c r="H4216" s="5">
        <f t="shared" si="849"/>
        <v>2993.0267062289408</v>
      </c>
      <c r="I4216" s="5">
        <f t="shared" si="850"/>
        <v>720</v>
      </c>
      <c r="J4216" s="5">
        <f t="shared" si="851"/>
        <v>2273.0267062289408</v>
      </c>
      <c r="K4216" s="2">
        <f t="shared" si="852"/>
        <v>64462.269205363555</v>
      </c>
      <c r="L4216" s="2">
        <f t="shared" si="853"/>
        <v>144546</v>
      </c>
      <c r="M4216" s="2">
        <f t="shared" si="854"/>
        <v>33000</v>
      </c>
      <c r="N4216" s="6">
        <f t="shared" si="855"/>
        <v>1</v>
      </c>
      <c r="O4216" s="2">
        <f t="shared" si="856"/>
        <v>27083.730794636445</v>
      </c>
      <c r="P4216" s="2">
        <f t="shared" si="857"/>
        <v>27083.730794636445</v>
      </c>
    </row>
    <row r="4217" spans="1:16">
      <c r="A4217" s="6">
        <v>6</v>
      </c>
      <c r="B4217" s="6">
        <v>9</v>
      </c>
      <c r="C4217" s="6">
        <v>28</v>
      </c>
      <c r="D4217" s="6">
        <f t="shared" si="845"/>
        <v>43</v>
      </c>
      <c r="E4217" s="5">
        <f t="shared" si="846"/>
        <v>956.64294000000041</v>
      </c>
      <c r="F4217" s="5">
        <f t="shared" si="847"/>
        <v>337.19300188586965</v>
      </c>
      <c r="G4217" s="5">
        <f t="shared" si="848"/>
        <v>1784.1503025602246</v>
      </c>
      <c r="H4217" s="5">
        <f t="shared" si="849"/>
        <v>3077.9862444460946</v>
      </c>
      <c r="I4217" s="5">
        <f t="shared" si="850"/>
        <v>720</v>
      </c>
      <c r="J4217" s="5">
        <f t="shared" si="851"/>
        <v>2357.9862444460946</v>
      </c>
      <c r="K4217" s="2">
        <f t="shared" si="852"/>
        <v>65937.261188300254</v>
      </c>
      <c r="L4217" s="2">
        <f t="shared" si="853"/>
        <v>147246</v>
      </c>
      <c r="M4217" s="2">
        <f t="shared" si="854"/>
        <v>33880</v>
      </c>
      <c r="N4217" s="6">
        <f t="shared" si="855"/>
        <v>1</v>
      </c>
      <c r="O4217" s="2">
        <f t="shared" si="856"/>
        <v>27428.738811699746</v>
      </c>
      <c r="P4217" s="2">
        <f t="shared" si="857"/>
        <v>27428.738811699746</v>
      </c>
    </row>
    <row r="4218" spans="1:16">
      <c r="A4218" s="6">
        <v>6</v>
      </c>
      <c r="B4218" s="6">
        <v>9</v>
      </c>
      <c r="C4218" s="6">
        <v>29</v>
      </c>
      <c r="D4218" s="6">
        <f t="shared" si="845"/>
        <v>44</v>
      </c>
      <c r="E4218" s="5">
        <f t="shared" si="846"/>
        <v>956.64294000000041</v>
      </c>
      <c r="F4218" s="5">
        <f t="shared" si="847"/>
        <v>337.19300188586965</v>
      </c>
      <c r="G4218" s="5">
        <f t="shared" si="848"/>
        <v>1870.9683306758782</v>
      </c>
      <c r="H4218" s="5">
        <f t="shared" si="849"/>
        <v>3164.8042725617479</v>
      </c>
      <c r="I4218" s="5">
        <f t="shared" si="850"/>
        <v>720</v>
      </c>
      <c r="J4218" s="5">
        <f t="shared" si="851"/>
        <v>2444.8042725617479</v>
      </c>
      <c r="K4218" s="2">
        <f t="shared" si="852"/>
        <v>67444.518620863673</v>
      </c>
      <c r="L4218" s="2">
        <f t="shared" si="853"/>
        <v>149946</v>
      </c>
      <c r="M4218" s="2">
        <f t="shared" si="854"/>
        <v>34760</v>
      </c>
      <c r="N4218" s="6">
        <f t="shared" si="855"/>
        <v>1</v>
      </c>
      <c r="O4218" s="2">
        <f t="shared" si="856"/>
        <v>27741.481379136327</v>
      </c>
      <c r="P4218" s="2">
        <f t="shared" si="857"/>
        <v>27741.481379136327</v>
      </c>
    </row>
    <row r="4219" spans="1:16">
      <c r="A4219" s="6">
        <v>6</v>
      </c>
      <c r="B4219" s="6">
        <v>9</v>
      </c>
      <c r="C4219" s="6">
        <v>30</v>
      </c>
      <c r="D4219" s="6">
        <f t="shared" si="845"/>
        <v>45</v>
      </c>
      <c r="E4219" s="5">
        <f t="shared" si="846"/>
        <v>956.64294000000041</v>
      </c>
      <c r="F4219" s="5">
        <f t="shared" si="847"/>
        <v>337.19300188586965</v>
      </c>
      <c r="G4219" s="5">
        <f t="shared" si="848"/>
        <v>1959.6780360096488</v>
      </c>
      <c r="H4219" s="5">
        <f t="shared" si="849"/>
        <v>3253.513977895519</v>
      </c>
      <c r="I4219" s="5">
        <f t="shared" si="850"/>
        <v>720</v>
      </c>
      <c r="J4219" s="5">
        <f t="shared" si="851"/>
        <v>2533.513977895519</v>
      </c>
      <c r="K4219" s="2">
        <f t="shared" si="852"/>
        <v>68984.617671797198</v>
      </c>
      <c r="L4219" s="2">
        <f t="shared" si="853"/>
        <v>152646</v>
      </c>
      <c r="M4219" s="2">
        <f t="shared" si="854"/>
        <v>35640</v>
      </c>
      <c r="N4219" s="6">
        <f t="shared" si="855"/>
        <v>1</v>
      </c>
      <c r="O4219" s="2">
        <f t="shared" si="856"/>
        <v>28021.382328202802</v>
      </c>
      <c r="P4219" s="2">
        <f t="shared" si="857"/>
        <v>28021.382328202802</v>
      </c>
    </row>
    <row r="4220" spans="1:16">
      <c r="A4220" s="6">
        <v>6</v>
      </c>
      <c r="B4220" s="6">
        <v>10</v>
      </c>
      <c r="C4220" s="6">
        <v>0</v>
      </c>
      <c r="D4220" s="6">
        <f t="shared" si="845"/>
        <v>16</v>
      </c>
      <c r="E4220" s="5">
        <f t="shared" si="846"/>
        <v>956.64294000000041</v>
      </c>
      <c r="F4220" s="5">
        <f t="shared" si="847"/>
        <v>384.02536325890713</v>
      </c>
      <c r="G4220" s="5">
        <f t="shared" si="848"/>
        <v>0</v>
      </c>
      <c r="H4220" s="5">
        <f t="shared" si="849"/>
        <v>1340.6683032589076</v>
      </c>
      <c r="I4220" s="5">
        <f t="shared" si="850"/>
        <v>720</v>
      </c>
      <c r="J4220" s="5">
        <f t="shared" si="851"/>
        <v>620.6683032589076</v>
      </c>
      <c r="K4220" s="2">
        <f t="shared" si="852"/>
        <v>35775.491376022699</v>
      </c>
      <c r="L4220" s="2">
        <f t="shared" si="853"/>
        <v>73740</v>
      </c>
      <c r="M4220" s="2">
        <f t="shared" si="854"/>
        <v>9680</v>
      </c>
      <c r="N4220" s="6">
        <f t="shared" si="855"/>
        <v>1</v>
      </c>
      <c r="O4220" s="2">
        <f t="shared" si="856"/>
        <v>8284.5086239773009</v>
      </c>
      <c r="P4220" s="2">
        <f t="shared" si="857"/>
        <v>8284.5086239773009</v>
      </c>
    </row>
    <row r="4221" spans="1:16">
      <c r="A4221" s="6">
        <v>6</v>
      </c>
      <c r="B4221" s="6">
        <v>10</v>
      </c>
      <c r="C4221" s="6">
        <v>1</v>
      </c>
      <c r="D4221" s="6">
        <f t="shared" si="845"/>
        <v>17</v>
      </c>
      <c r="E4221" s="5">
        <f t="shared" si="846"/>
        <v>956.64294000000041</v>
      </c>
      <c r="F4221" s="5">
        <f t="shared" si="847"/>
        <v>384.02536325890713</v>
      </c>
      <c r="G4221" s="5">
        <f t="shared" si="848"/>
        <v>45.5625</v>
      </c>
      <c r="H4221" s="5">
        <f t="shared" si="849"/>
        <v>1386.2308032589076</v>
      </c>
      <c r="I4221" s="5">
        <f t="shared" si="850"/>
        <v>720</v>
      </c>
      <c r="J4221" s="5">
        <f t="shared" si="851"/>
        <v>666.2308032589076</v>
      </c>
      <c r="K4221" s="2">
        <f t="shared" si="852"/>
        <v>36566.507001022699</v>
      </c>
      <c r="L4221" s="2">
        <f t="shared" si="853"/>
        <v>76440</v>
      </c>
      <c r="M4221" s="2">
        <f t="shared" si="854"/>
        <v>10560</v>
      </c>
      <c r="N4221" s="6">
        <f t="shared" si="855"/>
        <v>1</v>
      </c>
      <c r="O4221" s="2">
        <f t="shared" si="856"/>
        <v>9313.4929989773009</v>
      </c>
      <c r="P4221" s="2">
        <f t="shared" si="857"/>
        <v>9313.4929989773009</v>
      </c>
    </row>
    <row r="4222" spans="1:16">
      <c r="A4222" s="6">
        <v>6</v>
      </c>
      <c r="B4222" s="6">
        <v>10</v>
      </c>
      <c r="C4222" s="6">
        <v>2</v>
      </c>
      <c r="D4222" s="6">
        <f t="shared" si="845"/>
        <v>18</v>
      </c>
      <c r="E4222" s="5">
        <f t="shared" si="846"/>
        <v>956.64294000000041</v>
      </c>
      <c r="F4222" s="5">
        <f t="shared" si="847"/>
        <v>384.02536325890713</v>
      </c>
      <c r="G4222" s="5">
        <f t="shared" si="848"/>
        <v>92.264062499999994</v>
      </c>
      <c r="H4222" s="5">
        <f t="shared" si="849"/>
        <v>1432.9323657589075</v>
      </c>
      <c r="I4222" s="5">
        <f t="shared" si="850"/>
        <v>720</v>
      </c>
      <c r="J4222" s="5">
        <f t="shared" si="851"/>
        <v>712.93236575890751</v>
      </c>
      <c r="K4222" s="2">
        <f t="shared" si="852"/>
        <v>37377.298016647699</v>
      </c>
      <c r="L4222" s="2">
        <f t="shared" si="853"/>
        <v>79140</v>
      </c>
      <c r="M4222" s="2">
        <f t="shared" si="854"/>
        <v>11440</v>
      </c>
      <c r="N4222" s="6">
        <f t="shared" si="855"/>
        <v>1</v>
      </c>
      <c r="O4222" s="2">
        <f t="shared" si="856"/>
        <v>10322.701983352301</v>
      </c>
      <c r="P4222" s="2">
        <f t="shared" si="857"/>
        <v>10322.701983352301</v>
      </c>
    </row>
    <row r="4223" spans="1:16">
      <c r="A4223" s="6">
        <v>6</v>
      </c>
      <c r="B4223" s="6">
        <v>10</v>
      </c>
      <c r="C4223" s="6">
        <v>3</v>
      </c>
      <c r="D4223" s="6">
        <f t="shared" si="845"/>
        <v>19</v>
      </c>
      <c r="E4223" s="5">
        <f t="shared" si="846"/>
        <v>956.64294000000041</v>
      </c>
      <c r="F4223" s="5">
        <f t="shared" si="847"/>
        <v>384.02536325890713</v>
      </c>
      <c r="G4223" s="5">
        <f t="shared" si="848"/>
        <v>140.12604492187498</v>
      </c>
      <c r="H4223" s="5">
        <f t="shared" si="849"/>
        <v>1480.7943481807827</v>
      </c>
      <c r="I4223" s="5">
        <f t="shared" si="850"/>
        <v>720</v>
      </c>
      <c r="J4223" s="5">
        <f t="shared" si="851"/>
        <v>760.79434818078266</v>
      </c>
      <c r="K4223" s="2">
        <f t="shared" si="852"/>
        <v>38208.235211471925</v>
      </c>
      <c r="L4223" s="2">
        <f t="shared" si="853"/>
        <v>81840</v>
      </c>
      <c r="M4223" s="2">
        <f t="shared" si="854"/>
        <v>12320</v>
      </c>
      <c r="N4223" s="6">
        <f t="shared" si="855"/>
        <v>1</v>
      </c>
      <c r="O4223" s="2">
        <f t="shared" si="856"/>
        <v>11311.764788528075</v>
      </c>
      <c r="P4223" s="2">
        <f t="shared" si="857"/>
        <v>11311.764788528075</v>
      </c>
    </row>
    <row r="4224" spans="1:16">
      <c r="A4224" s="6">
        <v>6</v>
      </c>
      <c r="B4224" s="6">
        <v>10</v>
      </c>
      <c r="C4224" s="6">
        <v>4</v>
      </c>
      <c r="D4224" s="6">
        <f t="shared" si="845"/>
        <v>20</v>
      </c>
      <c r="E4224" s="5">
        <f t="shared" si="846"/>
        <v>956.64294000000041</v>
      </c>
      <c r="F4224" s="5">
        <f t="shared" si="847"/>
        <v>384.02536325890713</v>
      </c>
      <c r="G4224" s="5">
        <f t="shared" si="848"/>
        <v>189.17016064453125</v>
      </c>
      <c r="H4224" s="5">
        <f t="shared" si="849"/>
        <v>1529.8384639034389</v>
      </c>
      <c r="I4224" s="5">
        <f t="shared" si="850"/>
        <v>720</v>
      </c>
      <c r="J4224" s="5">
        <f t="shared" si="851"/>
        <v>809.83846390343888</v>
      </c>
      <c r="K4224" s="2">
        <f t="shared" si="852"/>
        <v>39059.695553879144</v>
      </c>
      <c r="L4224" s="2">
        <f t="shared" si="853"/>
        <v>84540</v>
      </c>
      <c r="M4224" s="2">
        <f t="shared" si="854"/>
        <v>13200</v>
      </c>
      <c r="N4224" s="6">
        <f t="shared" si="855"/>
        <v>1</v>
      </c>
      <c r="O4224" s="2">
        <f t="shared" si="856"/>
        <v>12280.304446120856</v>
      </c>
      <c r="P4224" s="2">
        <f t="shared" si="857"/>
        <v>12280.304446120856</v>
      </c>
    </row>
    <row r="4225" spans="1:16">
      <c r="A4225" s="6">
        <v>6</v>
      </c>
      <c r="B4225" s="6">
        <v>10</v>
      </c>
      <c r="C4225" s="6">
        <v>5</v>
      </c>
      <c r="D4225" s="6">
        <f t="shared" si="845"/>
        <v>21</v>
      </c>
      <c r="E4225" s="5">
        <f t="shared" si="846"/>
        <v>956.64294000000041</v>
      </c>
      <c r="F4225" s="5">
        <f t="shared" si="847"/>
        <v>384.02536325890713</v>
      </c>
      <c r="G4225" s="5">
        <f t="shared" si="848"/>
        <v>239.41848456573481</v>
      </c>
      <c r="H4225" s="5">
        <f t="shared" si="849"/>
        <v>1580.0867878246424</v>
      </c>
      <c r="I4225" s="5">
        <f t="shared" si="850"/>
        <v>720</v>
      </c>
      <c r="J4225" s="5">
        <f t="shared" si="851"/>
        <v>860.08678782464244</v>
      </c>
      <c r="K4225" s="2">
        <f t="shared" si="852"/>
        <v>39932.062288622263</v>
      </c>
      <c r="L4225" s="2">
        <f t="shared" si="853"/>
        <v>87240</v>
      </c>
      <c r="M4225" s="2">
        <f t="shared" si="854"/>
        <v>14080</v>
      </c>
      <c r="N4225" s="6">
        <f t="shared" si="855"/>
        <v>1</v>
      </c>
      <c r="O4225" s="2">
        <f t="shared" si="856"/>
        <v>13227.937711377737</v>
      </c>
      <c r="P4225" s="2">
        <f t="shared" si="857"/>
        <v>13227.937711377737</v>
      </c>
    </row>
    <row r="4226" spans="1:16">
      <c r="A4226" s="6">
        <v>6</v>
      </c>
      <c r="B4226" s="6">
        <v>10</v>
      </c>
      <c r="C4226" s="6">
        <v>6</v>
      </c>
      <c r="D4226" s="6">
        <f t="shared" si="845"/>
        <v>22</v>
      </c>
      <c r="E4226" s="5">
        <f t="shared" si="846"/>
        <v>956.64294000000041</v>
      </c>
      <c r="F4226" s="5">
        <f t="shared" si="847"/>
        <v>384.02536325890713</v>
      </c>
      <c r="G4226" s="5">
        <f t="shared" si="848"/>
        <v>290.89345874736784</v>
      </c>
      <c r="H4226" s="5">
        <f t="shared" si="849"/>
        <v>1631.5617620062753</v>
      </c>
      <c r="I4226" s="5">
        <f t="shared" si="850"/>
        <v>720</v>
      </c>
      <c r="J4226" s="5">
        <f t="shared" si="851"/>
        <v>911.56176200627533</v>
      </c>
      <c r="K4226" s="2">
        <f t="shared" si="852"/>
        <v>40825.725034831165</v>
      </c>
      <c r="L4226" s="2">
        <f t="shared" si="853"/>
        <v>89940</v>
      </c>
      <c r="M4226" s="2">
        <f t="shared" si="854"/>
        <v>14960</v>
      </c>
      <c r="N4226" s="6">
        <f t="shared" si="855"/>
        <v>1</v>
      </c>
      <c r="O4226" s="2">
        <f t="shared" si="856"/>
        <v>14154.274965168835</v>
      </c>
      <c r="P4226" s="2">
        <f t="shared" si="857"/>
        <v>14154.274965168835</v>
      </c>
    </row>
    <row r="4227" spans="1:16">
      <c r="A4227" s="6">
        <v>6</v>
      </c>
      <c r="B4227" s="6">
        <v>10</v>
      </c>
      <c r="C4227" s="6">
        <v>7</v>
      </c>
      <c r="D4227" s="6">
        <f t="shared" si="845"/>
        <v>23</v>
      </c>
      <c r="E4227" s="5">
        <f t="shared" si="846"/>
        <v>956.64294000000041</v>
      </c>
      <c r="F4227" s="5">
        <f t="shared" si="847"/>
        <v>384.02536325890713</v>
      </c>
      <c r="G4227" s="5">
        <f t="shared" si="848"/>
        <v>343.61789814532818</v>
      </c>
      <c r="H4227" s="5">
        <f t="shared" si="849"/>
        <v>1684.2862014042357</v>
      </c>
      <c r="I4227" s="5">
        <f t="shared" si="850"/>
        <v>720</v>
      </c>
      <c r="J4227" s="5">
        <f t="shared" si="851"/>
        <v>964.28620140423573</v>
      </c>
      <c r="K4227" s="2">
        <f t="shared" si="852"/>
        <v>41741.079885490202</v>
      </c>
      <c r="L4227" s="2">
        <f t="shared" si="853"/>
        <v>92640</v>
      </c>
      <c r="M4227" s="2">
        <f t="shared" si="854"/>
        <v>15840</v>
      </c>
      <c r="N4227" s="6">
        <f t="shared" si="855"/>
        <v>1</v>
      </c>
      <c r="O4227" s="2">
        <f t="shared" si="856"/>
        <v>15058.920114509798</v>
      </c>
      <c r="P4227" s="2">
        <f t="shared" si="857"/>
        <v>15058.920114509798</v>
      </c>
    </row>
    <row r="4228" spans="1:16">
      <c r="A4228" s="6">
        <v>6</v>
      </c>
      <c r="B4228" s="6">
        <v>10</v>
      </c>
      <c r="C4228" s="6">
        <v>8</v>
      </c>
      <c r="D4228" s="6">
        <f t="shared" ref="D4228:D4291" si="858">A4228+B4228+C4228</f>
        <v>24</v>
      </c>
      <c r="E4228" s="5">
        <f t="shared" ref="E4228:E4291" si="859">IF(A4228=0,0,A4228*LABOR_HRS_WK_TOM*SEASON_WEEKS*(1+DIM_PCT_TOM)^A4228)</f>
        <v>956.64294000000041</v>
      </c>
      <c r="F4228" s="5">
        <f t="shared" ref="F4228:F4291" si="860">IF(B4228=0,0,B4228*LABOR_HRS_WK_CAR*SEASON_WEEKS*(1+DIM_PCT_CAR)^B4228)</f>
        <v>384.02536325890713</v>
      </c>
      <c r="G4228" s="5">
        <f t="shared" ref="G4228:G4291" si="861">IF(C4228=0,0,C4228*LABOR_HRS_WK_MES*SEASON_WEEKS*(1+DIM_PCT_MES)^C4228)</f>
        <v>397.61499642530839</v>
      </c>
      <c r="H4228" s="5">
        <f t="shared" ref="H4228:H4291" si="862">E4228+F4228+G4228</f>
        <v>1738.283299684216</v>
      </c>
      <c r="I4228" s="5">
        <f t="shared" ref="I4228:I4291" si="863">MIN(H4228,FARMER_HRS)</f>
        <v>720</v>
      </c>
      <c r="J4228" s="5">
        <f t="shared" ref="J4228:J4291" si="864">MAX(0,H4228-FARMER_HRS)</f>
        <v>1018.283299684216</v>
      </c>
      <c r="K4228" s="2">
        <f t="shared" ref="K4228:K4291" si="865">I4228*FARMER_RATE+J4228*TEMP_WORKER_RATE</f>
        <v>42678.529508406529</v>
      </c>
      <c r="L4228" s="2">
        <f t="shared" ref="L4228:L4291" si="866">A4228*PRICE_TOM+B4228*PRICE_CAR+C4228*PRICE_MES</f>
        <v>95340</v>
      </c>
      <c r="M4228" s="2">
        <f t="shared" ref="M4228:M4291" si="867">A4228*FERT_BED_TOM+B4228*FERT_BED_CAR+C4228*FERT_BED_MES</f>
        <v>16720</v>
      </c>
      <c r="N4228" s="6">
        <f t="shared" ref="N4228:N4291" si="868">IF(AND(D4228&lt;=TOTAL_BEDS,J4228&lt;=TEMP_WORKER_MAX*TEMP_WORKER_HRS),1,0)</f>
        <v>1</v>
      </c>
      <c r="O4228" s="2">
        <f t="shared" ref="O4228:O4291" si="869">L4228-M4228-K4228-FIXED_COSTS</f>
        <v>15941.470491593471</v>
      </c>
      <c r="P4228" s="2">
        <f t="shared" ref="P4228:P4291" si="870">IF(N4228=1,O4228,"")</f>
        <v>15941.470491593471</v>
      </c>
    </row>
    <row r="4229" spans="1:16">
      <c r="A4229" s="6">
        <v>6</v>
      </c>
      <c r="B4229" s="6">
        <v>10</v>
      </c>
      <c r="C4229" s="6">
        <v>9</v>
      </c>
      <c r="D4229" s="6">
        <f t="shared" si="858"/>
        <v>25</v>
      </c>
      <c r="E4229" s="5">
        <f t="shared" si="859"/>
        <v>956.64294000000041</v>
      </c>
      <c r="F4229" s="5">
        <f t="shared" si="860"/>
        <v>384.02536325890713</v>
      </c>
      <c r="G4229" s="5">
        <f t="shared" si="861"/>
        <v>452.90833186570285</v>
      </c>
      <c r="H4229" s="5">
        <f t="shared" si="862"/>
        <v>1793.5766351246104</v>
      </c>
      <c r="I4229" s="5">
        <f t="shared" si="863"/>
        <v>720</v>
      </c>
      <c r="J4229" s="5">
        <f t="shared" si="864"/>
        <v>1073.5766351246104</v>
      </c>
      <c r="K4229" s="2">
        <f t="shared" si="865"/>
        <v>43638.483248691155</v>
      </c>
      <c r="L4229" s="2">
        <f t="shared" si="866"/>
        <v>98040</v>
      </c>
      <c r="M4229" s="2">
        <f t="shared" si="867"/>
        <v>17600</v>
      </c>
      <c r="N4229" s="6">
        <f t="shared" si="868"/>
        <v>1</v>
      </c>
      <c r="O4229" s="2">
        <f t="shared" si="869"/>
        <v>16801.516751308845</v>
      </c>
      <c r="P4229" s="2">
        <f t="shared" si="870"/>
        <v>16801.516751308845</v>
      </c>
    </row>
    <row r="4230" spans="1:16">
      <c r="A4230" s="6">
        <v>6</v>
      </c>
      <c r="B4230" s="6">
        <v>10</v>
      </c>
      <c r="C4230" s="6">
        <v>10</v>
      </c>
      <c r="D4230" s="6">
        <f t="shared" si="858"/>
        <v>26</v>
      </c>
      <c r="E4230" s="5">
        <f t="shared" si="859"/>
        <v>956.64294000000041</v>
      </c>
      <c r="F4230" s="5">
        <f t="shared" si="860"/>
        <v>384.02536325890713</v>
      </c>
      <c r="G4230" s="5">
        <f t="shared" si="861"/>
        <v>509.52187334891573</v>
      </c>
      <c r="H4230" s="5">
        <f t="shared" si="862"/>
        <v>1850.1901766078233</v>
      </c>
      <c r="I4230" s="5">
        <f t="shared" si="863"/>
        <v>720</v>
      </c>
      <c r="J4230" s="5">
        <f t="shared" si="864"/>
        <v>1130.1901766078233</v>
      </c>
      <c r="K4230" s="2">
        <f t="shared" si="865"/>
        <v>44621.35723277471</v>
      </c>
      <c r="L4230" s="2">
        <f t="shared" si="866"/>
        <v>100740</v>
      </c>
      <c r="M4230" s="2">
        <f t="shared" si="867"/>
        <v>18480</v>
      </c>
      <c r="N4230" s="6">
        <f t="shared" si="868"/>
        <v>1</v>
      </c>
      <c r="O4230" s="2">
        <f t="shared" si="869"/>
        <v>17638.64276722529</v>
      </c>
      <c r="P4230" s="2">
        <f t="shared" si="870"/>
        <v>17638.64276722529</v>
      </c>
    </row>
    <row r="4231" spans="1:16">
      <c r="A4231" s="6">
        <v>6</v>
      </c>
      <c r="B4231" s="6">
        <v>10</v>
      </c>
      <c r="C4231" s="6">
        <v>11</v>
      </c>
      <c r="D4231" s="6">
        <f t="shared" si="858"/>
        <v>27</v>
      </c>
      <c r="E4231" s="5">
        <f t="shared" si="859"/>
        <v>956.64294000000041</v>
      </c>
      <c r="F4231" s="5">
        <f t="shared" si="860"/>
        <v>384.02536325890713</v>
      </c>
      <c r="G4231" s="5">
        <f t="shared" si="861"/>
        <v>567.47998644235474</v>
      </c>
      <c r="H4231" s="5">
        <f t="shared" si="862"/>
        <v>1908.1482897012625</v>
      </c>
      <c r="I4231" s="5">
        <f t="shared" si="863"/>
        <v>720</v>
      </c>
      <c r="J4231" s="5">
        <f t="shared" si="864"/>
        <v>1188.1482897012625</v>
      </c>
      <c r="K4231" s="2">
        <f t="shared" si="865"/>
        <v>45627.574473980247</v>
      </c>
      <c r="L4231" s="2">
        <f t="shared" si="866"/>
        <v>103440</v>
      </c>
      <c r="M4231" s="2">
        <f t="shared" si="867"/>
        <v>19360</v>
      </c>
      <c r="N4231" s="6">
        <f t="shared" si="868"/>
        <v>1</v>
      </c>
      <c r="O4231" s="2">
        <f t="shared" si="869"/>
        <v>18452.425526019753</v>
      </c>
      <c r="P4231" s="2">
        <f t="shared" si="870"/>
        <v>18452.425526019753</v>
      </c>
    </row>
    <row r="4232" spans="1:16">
      <c r="A4232" s="6">
        <v>6</v>
      </c>
      <c r="B4232" s="6">
        <v>10</v>
      </c>
      <c r="C4232" s="6">
        <v>12</v>
      </c>
      <c r="D4232" s="6">
        <f t="shared" si="858"/>
        <v>28</v>
      </c>
      <c r="E4232" s="5">
        <f t="shared" si="859"/>
        <v>956.64294000000041</v>
      </c>
      <c r="F4232" s="5">
        <f t="shared" si="860"/>
        <v>384.02536325890713</v>
      </c>
      <c r="G4232" s="5">
        <f t="shared" si="861"/>
        <v>626.80743957041921</v>
      </c>
      <c r="H4232" s="5">
        <f t="shared" si="862"/>
        <v>1967.4757428293269</v>
      </c>
      <c r="I4232" s="5">
        <f t="shared" si="863"/>
        <v>720</v>
      </c>
      <c r="J4232" s="5">
        <f t="shared" si="864"/>
        <v>1247.4757428293269</v>
      </c>
      <c r="K4232" s="2">
        <f t="shared" si="865"/>
        <v>46657.564979675815</v>
      </c>
      <c r="L4232" s="2">
        <f t="shared" si="866"/>
        <v>106140</v>
      </c>
      <c r="M4232" s="2">
        <f t="shared" si="867"/>
        <v>20240</v>
      </c>
      <c r="N4232" s="6">
        <f t="shared" si="868"/>
        <v>1</v>
      </c>
      <c r="O4232" s="2">
        <f t="shared" si="869"/>
        <v>19242.435020324185</v>
      </c>
      <c r="P4232" s="2">
        <f t="shared" si="870"/>
        <v>19242.435020324185</v>
      </c>
    </row>
    <row r="4233" spans="1:16">
      <c r="A4233" s="6">
        <v>6</v>
      </c>
      <c r="B4233" s="6">
        <v>10</v>
      </c>
      <c r="C4233" s="6">
        <v>13</v>
      </c>
      <c r="D4233" s="6">
        <f t="shared" si="858"/>
        <v>29</v>
      </c>
      <c r="E4233" s="5">
        <f t="shared" si="859"/>
        <v>956.64294000000041</v>
      </c>
      <c r="F4233" s="5">
        <f t="shared" si="860"/>
        <v>384.02536325890713</v>
      </c>
      <c r="G4233" s="5">
        <f t="shared" si="861"/>
        <v>687.52941027880343</v>
      </c>
      <c r="H4233" s="5">
        <f t="shared" si="862"/>
        <v>2028.197713537711</v>
      </c>
      <c r="I4233" s="5">
        <f t="shared" si="863"/>
        <v>720</v>
      </c>
      <c r="J4233" s="5">
        <f t="shared" si="864"/>
        <v>1308.197713537711</v>
      </c>
      <c r="K4233" s="2">
        <f t="shared" si="865"/>
        <v>47711.7658600297</v>
      </c>
      <c r="L4233" s="2">
        <f t="shared" si="866"/>
        <v>108840</v>
      </c>
      <c r="M4233" s="2">
        <f t="shared" si="867"/>
        <v>21120</v>
      </c>
      <c r="N4233" s="6">
        <f t="shared" si="868"/>
        <v>1</v>
      </c>
      <c r="O4233" s="2">
        <f t="shared" si="869"/>
        <v>20008.2341399703</v>
      </c>
      <c r="P4233" s="2">
        <f t="shared" si="870"/>
        <v>20008.2341399703</v>
      </c>
    </row>
    <row r="4234" spans="1:16">
      <c r="A4234" s="6">
        <v>6</v>
      </c>
      <c r="B4234" s="6">
        <v>10</v>
      </c>
      <c r="C4234" s="6">
        <v>14</v>
      </c>
      <c r="D4234" s="6">
        <f t="shared" si="858"/>
        <v>30</v>
      </c>
      <c r="E4234" s="5">
        <f t="shared" si="859"/>
        <v>956.64294000000041</v>
      </c>
      <c r="F4234" s="5">
        <f t="shared" si="860"/>
        <v>384.02536325890713</v>
      </c>
      <c r="G4234" s="5">
        <f t="shared" si="861"/>
        <v>749.67149159246469</v>
      </c>
      <c r="H4234" s="5">
        <f t="shared" si="862"/>
        <v>2090.3397948513721</v>
      </c>
      <c r="I4234" s="5">
        <f t="shared" si="863"/>
        <v>720</v>
      </c>
      <c r="J4234" s="5">
        <f t="shared" si="864"/>
        <v>1370.3397948513721</v>
      </c>
      <c r="K4234" s="2">
        <f t="shared" si="865"/>
        <v>48790.62143839187</v>
      </c>
      <c r="L4234" s="2">
        <f t="shared" si="866"/>
        <v>111540</v>
      </c>
      <c r="M4234" s="2">
        <f t="shared" si="867"/>
        <v>22000</v>
      </c>
      <c r="N4234" s="6">
        <f t="shared" si="868"/>
        <v>1</v>
      </c>
      <c r="O4234" s="2">
        <f t="shared" si="869"/>
        <v>20749.37856160813</v>
      </c>
      <c r="P4234" s="2">
        <f t="shared" si="870"/>
        <v>20749.37856160813</v>
      </c>
    </row>
    <row r="4235" spans="1:16">
      <c r="A4235" s="6">
        <v>6</v>
      </c>
      <c r="B4235" s="6">
        <v>10</v>
      </c>
      <c r="C4235" s="6">
        <v>15</v>
      </c>
      <c r="D4235" s="6">
        <f t="shared" si="858"/>
        <v>31</v>
      </c>
      <c r="E4235" s="5">
        <f t="shared" si="859"/>
        <v>956.64294000000041</v>
      </c>
      <c r="F4235" s="5">
        <f t="shared" si="860"/>
        <v>384.02536325890713</v>
      </c>
      <c r="G4235" s="5">
        <f t="shared" si="861"/>
        <v>813.25969846861108</v>
      </c>
      <c r="H4235" s="5">
        <f t="shared" si="862"/>
        <v>2153.9280017275187</v>
      </c>
      <c r="I4235" s="5">
        <f t="shared" si="863"/>
        <v>720</v>
      </c>
      <c r="J4235" s="5">
        <f t="shared" si="864"/>
        <v>1433.9280017275187</v>
      </c>
      <c r="K4235" s="2">
        <f t="shared" si="865"/>
        <v>49894.583363324971</v>
      </c>
      <c r="L4235" s="2">
        <f t="shared" si="866"/>
        <v>114240</v>
      </c>
      <c r="M4235" s="2">
        <f t="shared" si="867"/>
        <v>22880</v>
      </c>
      <c r="N4235" s="6">
        <f t="shared" si="868"/>
        <v>1</v>
      </c>
      <c r="O4235" s="2">
        <f t="shared" si="869"/>
        <v>21465.416636675029</v>
      </c>
      <c r="P4235" s="2">
        <f t="shared" si="870"/>
        <v>21465.416636675029</v>
      </c>
    </row>
    <row r="4236" spans="1:16">
      <c r="A4236" s="6">
        <v>6</v>
      </c>
      <c r="B4236" s="6">
        <v>10</v>
      </c>
      <c r="C4236" s="6">
        <v>16</v>
      </c>
      <c r="D4236" s="6">
        <f t="shared" si="858"/>
        <v>32</v>
      </c>
      <c r="E4236" s="5">
        <f t="shared" si="859"/>
        <v>956.64294000000041</v>
      </c>
      <c r="F4236" s="5">
        <f t="shared" si="860"/>
        <v>384.02536325890713</v>
      </c>
      <c r="G4236" s="5">
        <f t="shared" si="861"/>
        <v>878.32047434610013</v>
      </c>
      <c r="H4236" s="5">
        <f t="shared" si="862"/>
        <v>2218.9887776050077</v>
      </c>
      <c r="I4236" s="5">
        <f t="shared" si="863"/>
        <v>720</v>
      </c>
      <c r="J4236" s="5">
        <f t="shared" si="864"/>
        <v>1498.9887776050077</v>
      </c>
      <c r="K4236" s="2">
        <f t="shared" si="865"/>
        <v>51024.11072230916</v>
      </c>
      <c r="L4236" s="2">
        <f t="shared" si="866"/>
        <v>116940</v>
      </c>
      <c r="M4236" s="2">
        <f t="shared" si="867"/>
        <v>23760</v>
      </c>
      <c r="N4236" s="6">
        <f t="shared" si="868"/>
        <v>1</v>
      </c>
      <c r="O4236" s="2">
        <f t="shared" si="869"/>
        <v>22155.88927769084</v>
      </c>
      <c r="P4236" s="2">
        <f t="shared" si="870"/>
        <v>22155.88927769084</v>
      </c>
    </row>
    <row r="4237" spans="1:16">
      <c r="A4237" s="6">
        <v>6</v>
      </c>
      <c r="B4237" s="6">
        <v>10</v>
      </c>
      <c r="C4237" s="6">
        <v>17</v>
      </c>
      <c r="D4237" s="6">
        <f t="shared" si="858"/>
        <v>33</v>
      </c>
      <c r="E4237" s="5">
        <f t="shared" si="859"/>
        <v>956.64294000000041</v>
      </c>
      <c r="F4237" s="5">
        <f t="shared" si="860"/>
        <v>384.02536325890713</v>
      </c>
      <c r="G4237" s="5">
        <f t="shared" si="861"/>
        <v>944.88069779264049</v>
      </c>
      <c r="H4237" s="5">
        <f t="shared" si="862"/>
        <v>2285.5490010515482</v>
      </c>
      <c r="I4237" s="5">
        <f t="shared" si="863"/>
        <v>720</v>
      </c>
      <c r="J4237" s="5">
        <f t="shared" si="864"/>
        <v>1565.5490010515482</v>
      </c>
      <c r="K4237" s="2">
        <f t="shared" si="865"/>
        <v>52179.670157144938</v>
      </c>
      <c r="L4237" s="2">
        <f t="shared" si="866"/>
        <v>119640</v>
      </c>
      <c r="M4237" s="2">
        <f t="shared" si="867"/>
        <v>24640</v>
      </c>
      <c r="N4237" s="6">
        <f t="shared" si="868"/>
        <v>1</v>
      </c>
      <c r="O4237" s="2">
        <f t="shared" si="869"/>
        <v>22820.329842855062</v>
      </c>
      <c r="P4237" s="2">
        <f t="shared" si="870"/>
        <v>22820.329842855062</v>
      </c>
    </row>
    <row r="4238" spans="1:16">
      <c r="A4238" s="6">
        <v>6</v>
      </c>
      <c r="B4238" s="6">
        <v>10</v>
      </c>
      <c r="C4238" s="6">
        <v>18</v>
      </c>
      <c r="D4238" s="6">
        <f t="shared" si="858"/>
        <v>34</v>
      </c>
      <c r="E4238" s="5">
        <f t="shared" si="859"/>
        <v>956.64294000000041</v>
      </c>
      <c r="F4238" s="5">
        <f t="shared" si="860"/>
        <v>384.02536325890713</v>
      </c>
      <c r="G4238" s="5">
        <f t="shared" si="861"/>
        <v>1012.9676892512279</v>
      </c>
      <c r="H4238" s="5">
        <f t="shared" si="862"/>
        <v>2353.6359925101356</v>
      </c>
      <c r="I4238" s="5">
        <f t="shared" si="863"/>
        <v>720</v>
      </c>
      <c r="J4238" s="5">
        <f t="shared" si="864"/>
        <v>1633.6359925101356</v>
      </c>
      <c r="K4238" s="2">
        <f t="shared" si="865"/>
        <v>53361.735981078746</v>
      </c>
      <c r="L4238" s="2">
        <f t="shared" si="866"/>
        <v>122340</v>
      </c>
      <c r="M4238" s="2">
        <f t="shared" si="867"/>
        <v>25520</v>
      </c>
      <c r="N4238" s="6">
        <f t="shared" si="868"/>
        <v>1</v>
      </c>
      <c r="O4238" s="2">
        <f t="shared" si="869"/>
        <v>23458.264018921254</v>
      </c>
      <c r="P4238" s="2">
        <f t="shared" si="870"/>
        <v>23458.264018921254</v>
      </c>
    </row>
    <row r="4239" spans="1:16">
      <c r="A4239" s="6">
        <v>6</v>
      </c>
      <c r="B4239" s="6">
        <v>10</v>
      </c>
      <c r="C4239" s="6">
        <v>19</v>
      </c>
      <c r="D4239" s="6">
        <f t="shared" si="858"/>
        <v>35</v>
      </c>
      <c r="E4239" s="5">
        <f t="shared" si="859"/>
        <v>956.64294000000041</v>
      </c>
      <c r="F4239" s="5">
        <f t="shared" si="860"/>
        <v>384.02536325890713</v>
      </c>
      <c r="G4239" s="5">
        <f t="shared" si="861"/>
        <v>1082.6092178872495</v>
      </c>
      <c r="H4239" s="5">
        <f t="shared" si="862"/>
        <v>2423.2775211461571</v>
      </c>
      <c r="I4239" s="5">
        <f t="shared" si="863"/>
        <v>720</v>
      </c>
      <c r="J4239" s="5">
        <f t="shared" si="864"/>
        <v>1703.2775211461571</v>
      </c>
      <c r="K4239" s="2">
        <f t="shared" si="865"/>
        <v>54570.790297676343</v>
      </c>
      <c r="L4239" s="2">
        <f t="shared" si="866"/>
        <v>125040</v>
      </c>
      <c r="M4239" s="2">
        <f t="shared" si="867"/>
        <v>26400</v>
      </c>
      <c r="N4239" s="6">
        <f t="shared" si="868"/>
        <v>1</v>
      </c>
      <c r="O4239" s="2">
        <f t="shared" si="869"/>
        <v>24069.209702323657</v>
      </c>
      <c r="P4239" s="2">
        <f t="shared" si="870"/>
        <v>24069.209702323657</v>
      </c>
    </row>
    <row r="4240" spans="1:16">
      <c r="A4240" s="6">
        <v>6</v>
      </c>
      <c r="B4240" s="6">
        <v>10</v>
      </c>
      <c r="C4240" s="6">
        <v>20</v>
      </c>
      <c r="D4240" s="6">
        <f t="shared" si="858"/>
        <v>36</v>
      </c>
      <c r="E4240" s="5">
        <f t="shared" si="859"/>
        <v>956.64294000000041</v>
      </c>
      <c r="F4240" s="5">
        <f t="shared" si="860"/>
        <v>384.02536325890713</v>
      </c>
      <c r="G4240" s="5">
        <f t="shared" si="861"/>
        <v>1153.8335085377266</v>
      </c>
      <c r="H4240" s="5">
        <f t="shared" si="862"/>
        <v>2494.5018117966342</v>
      </c>
      <c r="I4240" s="5">
        <f t="shared" si="863"/>
        <v>720</v>
      </c>
      <c r="J4240" s="5">
        <f t="shared" si="864"/>
        <v>1774.5018117966342</v>
      </c>
      <c r="K4240" s="2">
        <f t="shared" si="865"/>
        <v>55807.323121469344</v>
      </c>
      <c r="L4240" s="2">
        <f t="shared" si="866"/>
        <v>127740</v>
      </c>
      <c r="M4240" s="2">
        <f t="shared" si="867"/>
        <v>27280</v>
      </c>
      <c r="N4240" s="6">
        <f t="shared" si="868"/>
        <v>1</v>
      </c>
      <c r="O4240" s="2">
        <f t="shared" si="869"/>
        <v>24652.676878530656</v>
      </c>
      <c r="P4240" s="2">
        <f t="shared" si="870"/>
        <v>24652.676878530656</v>
      </c>
    </row>
    <row r="4241" spans="1:16">
      <c r="A4241" s="6">
        <v>6</v>
      </c>
      <c r="B4241" s="6">
        <v>10</v>
      </c>
      <c r="C4241" s="6">
        <v>21</v>
      </c>
      <c r="D4241" s="6">
        <f t="shared" si="858"/>
        <v>37</v>
      </c>
      <c r="E4241" s="5">
        <f t="shared" si="859"/>
        <v>956.64294000000041</v>
      </c>
      <c r="F4241" s="5">
        <f t="shared" si="860"/>
        <v>384.02536325890713</v>
      </c>
      <c r="G4241" s="5">
        <f t="shared" si="861"/>
        <v>1226.6692487641703</v>
      </c>
      <c r="H4241" s="5">
        <f t="shared" si="862"/>
        <v>2567.3375520230779</v>
      </c>
      <c r="I4241" s="5">
        <f t="shared" si="863"/>
        <v>720</v>
      </c>
      <c r="J4241" s="5">
        <f t="shared" si="864"/>
        <v>1847.3375520230779</v>
      </c>
      <c r="K4241" s="2">
        <f t="shared" si="865"/>
        <v>57071.832500400662</v>
      </c>
      <c r="L4241" s="2">
        <f t="shared" si="866"/>
        <v>130440</v>
      </c>
      <c r="M4241" s="2">
        <f t="shared" si="867"/>
        <v>28160</v>
      </c>
      <c r="N4241" s="6">
        <f t="shared" si="868"/>
        <v>1</v>
      </c>
      <c r="O4241" s="2">
        <f t="shared" si="869"/>
        <v>25208.167499599338</v>
      </c>
      <c r="P4241" s="2">
        <f t="shared" si="870"/>
        <v>25208.167499599338</v>
      </c>
    </row>
    <row r="4242" spans="1:16">
      <c r="A4242" s="6">
        <v>6</v>
      </c>
      <c r="B4242" s="6">
        <v>10</v>
      </c>
      <c r="C4242" s="6">
        <v>22</v>
      </c>
      <c r="D4242" s="6">
        <f t="shared" si="858"/>
        <v>38</v>
      </c>
      <c r="E4242" s="5">
        <f t="shared" si="859"/>
        <v>956.64294000000041</v>
      </c>
      <c r="F4242" s="5">
        <f t="shared" si="860"/>
        <v>384.02536325890713</v>
      </c>
      <c r="G4242" s="5">
        <f t="shared" si="861"/>
        <v>1301.1455960105666</v>
      </c>
      <c r="H4242" s="5">
        <f t="shared" si="862"/>
        <v>2641.8138992694739</v>
      </c>
      <c r="I4242" s="5">
        <f t="shared" si="863"/>
        <v>720</v>
      </c>
      <c r="J4242" s="5">
        <f t="shared" si="864"/>
        <v>1921.8138992694739</v>
      </c>
      <c r="K4242" s="2">
        <f t="shared" si="865"/>
        <v>58364.82464009503</v>
      </c>
      <c r="L4242" s="2">
        <f t="shared" si="866"/>
        <v>133140</v>
      </c>
      <c r="M4242" s="2">
        <f t="shared" si="867"/>
        <v>29040</v>
      </c>
      <c r="N4242" s="6">
        <f t="shared" si="868"/>
        <v>1</v>
      </c>
      <c r="O4242" s="2">
        <f t="shared" si="869"/>
        <v>25735.17535990497</v>
      </c>
      <c r="P4242" s="2">
        <f t="shared" si="870"/>
        <v>25735.17535990497</v>
      </c>
    </row>
    <row r="4243" spans="1:16">
      <c r="A4243" s="6">
        <v>6</v>
      </c>
      <c r="B4243" s="6">
        <v>10</v>
      </c>
      <c r="C4243" s="6">
        <v>23</v>
      </c>
      <c r="D4243" s="6">
        <f t="shared" si="858"/>
        <v>39</v>
      </c>
      <c r="E4243" s="5">
        <f t="shared" si="859"/>
        <v>956.64294000000041</v>
      </c>
      <c r="F4243" s="5">
        <f t="shared" si="860"/>
        <v>384.02536325890713</v>
      </c>
      <c r="G4243" s="5">
        <f t="shared" si="861"/>
        <v>1377.292184868003</v>
      </c>
      <c r="H4243" s="5">
        <f t="shared" si="862"/>
        <v>2717.9604881269106</v>
      </c>
      <c r="I4243" s="5">
        <f t="shared" si="863"/>
        <v>720</v>
      </c>
      <c r="J4243" s="5">
        <f t="shared" si="864"/>
        <v>1997.9604881269106</v>
      </c>
      <c r="K4243" s="2">
        <f t="shared" si="865"/>
        <v>59686.814029981084</v>
      </c>
      <c r="L4243" s="2">
        <f t="shared" si="866"/>
        <v>135840</v>
      </c>
      <c r="M4243" s="2">
        <f t="shared" si="867"/>
        <v>29920</v>
      </c>
      <c r="N4243" s="6">
        <f t="shared" si="868"/>
        <v>1</v>
      </c>
      <c r="O4243" s="2">
        <f t="shared" si="869"/>
        <v>26233.185970018916</v>
      </c>
      <c r="P4243" s="2">
        <f t="shared" si="870"/>
        <v>26233.185970018916</v>
      </c>
    </row>
    <row r="4244" spans="1:16">
      <c r="A4244" s="6">
        <v>6</v>
      </c>
      <c r="B4244" s="6">
        <v>10</v>
      </c>
      <c r="C4244" s="6">
        <v>24</v>
      </c>
      <c r="D4244" s="6">
        <f t="shared" si="858"/>
        <v>40</v>
      </c>
      <c r="E4244" s="5">
        <f t="shared" si="859"/>
        <v>956.64294000000041</v>
      </c>
      <c r="F4244" s="5">
        <f t="shared" si="860"/>
        <v>384.02536325890713</v>
      </c>
      <c r="G4244" s="5">
        <f t="shared" si="861"/>
        <v>1455.1391344474989</v>
      </c>
      <c r="H4244" s="5">
        <f t="shared" si="862"/>
        <v>2795.8074377064067</v>
      </c>
      <c r="I4244" s="5">
        <f t="shared" si="863"/>
        <v>720</v>
      </c>
      <c r="J4244" s="5">
        <f t="shared" si="864"/>
        <v>2075.8074377064067</v>
      </c>
      <c r="K4244" s="2">
        <f t="shared" si="865"/>
        <v>61038.323571291781</v>
      </c>
      <c r="L4244" s="2">
        <f t="shared" si="866"/>
        <v>138540</v>
      </c>
      <c r="M4244" s="2">
        <f t="shared" si="867"/>
        <v>30800</v>
      </c>
      <c r="N4244" s="6">
        <f t="shared" si="868"/>
        <v>1</v>
      </c>
      <c r="O4244" s="2">
        <f t="shared" si="869"/>
        <v>26701.676428708219</v>
      </c>
      <c r="P4244" s="2">
        <f t="shared" si="870"/>
        <v>26701.676428708219</v>
      </c>
    </row>
    <row r="4245" spans="1:16">
      <c r="A4245" s="6">
        <v>6</v>
      </c>
      <c r="B4245" s="6">
        <v>10</v>
      </c>
      <c r="C4245" s="6">
        <v>25</v>
      </c>
      <c r="D4245" s="6">
        <f t="shared" si="858"/>
        <v>41</v>
      </c>
      <c r="E4245" s="5">
        <f t="shared" si="859"/>
        <v>956.64294000000041</v>
      </c>
      <c r="F4245" s="5">
        <f t="shared" si="860"/>
        <v>384.02536325890713</v>
      </c>
      <c r="G4245" s="5">
        <f t="shared" si="861"/>
        <v>1534.7170558625965</v>
      </c>
      <c r="H4245" s="5">
        <f t="shared" si="862"/>
        <v>2875.3853591215038</v>
      </c>
      <c r="I4245" s="5">
        <f t="shared" si="863"/>
        <v>720</v>
      </c>
      <c r="J4245" s="5">
        <f t="shared" si="864"/>
        <v>2155.3853591215038</v>
      </c>
      <c r="K4245" s="2">
        <f t="shared" si="865"/>
        <v>62419.884706970552</v>
      </c>
      <c r="L4245" s="2">
        <f t="shared" si="866"/>
        <v>141240</v>
      </c>
      <c r="M4245" s="2">
        <f t="shared" si="867"/>
        <v>31680</v>
      </c>
      <c r="N4245" s="6">
        <f t="shared" si="868"/>
        <v>1</v>
      </c>
      <c r="O4245" s="2">
        <f t="shared" si="869"/>
        <v>27140.115293029448</v>
      </c>
      <c r="P4245" s="2">
        <f t="shared" si="870"/>
        <v>27140.115293029448</v>
      </c>
    </row>
    <row r="4246" spans="1:16">
      <c r="A4246" s="6">
        <v>6</v>
      </c>
      <c r="B4246" s="6">
        <v>10</v>
      </c>
      <c r="C4246" s="6">
        <v>26</v>
      </c>
      <c r="D4246" s="6">
        <f t="shared" si="858"/>
        <v>42</v>
      </c>
      <c r="E4246" s="5">
        <f t="shared" si="859"/>
        <v>956.64294000000041</v>
      </c>
      <c r="F4246" s="5">
        <f t="shared" si="860"/>
        <v>384.02536325890713</v>
      </c>
      <c r="G4246" s="5">
        <f t="shared" si="861"/>
        <v>1616.0570598233144</v>
      </c>
      <c r="H4246" s="5">
        <f t="shared" si="862"/>
        <v>2956.725363082222</v>
      </c>
      <c r="I4246" s="5">
        <f t="shared" si="863"/>
        <v>720</v>
      </c>
      <c r="J4246" s="5">
        <f t="shared" si="864"/>
        <v>2236.725363082222</v>
      </c>
      <c r="K4246" s="2">
        <f t="shared" si="865"/>
        <v>63832.037553510796</v>
      </c>
      <c r="L4246" s="2">
        <f t="shared" si="866"/>
        <v>143940</v>
      </c>
      <c r="M4246" s="2">
        <f t="shared" si="867"/>
        <v>32560</v>
      </c>
      <c r="N4246" s="6">
        <f t="shared" si="868"/>
        <v>1</v>
      </c>
      <c r="O4246" s="2">
        <f t="shared" si="869"/>
        <v>27547.962446489204</v>
      </c>
      <c r="P4246" s="2">
        <f t="shared" si="870"/>
        <v>27547.962446489204</v>
      </c>
    </row>
    <row r="4247" spans="1:16">
      <c r="A4247" s="6">
        <v>6</v>
      </c>
      <c r="B4247" s="6">
        <v>10</v>
      </c>
      <c r="C4247" s="6">
        <v>27</v>
      </c>
      <c r="D4247" s="6">
        <f t="shared" si="858"/>
        <v>43</v>
      </c>
      <c r="E4247" s="5">
        <f t="shared" si="859"/>
        <v>956.64294000000041</v>
      </c>
      <c r="F4247" s="5">
        <f t="shared" si="860"/>
        <v>384.02536325890713</v>
      </c>
      <c r="G4247" s="5">
        <f t="shared" si="861"/>
        <v>1699.1907643430709</v>
      </c>
      <c r="H4247" s="5">
        <f t="shared" si="862"/>
        <v>3039.8590676019785</v>
      </c>
      <c r="I4247" s="5">
        <f t="shared" si="863"/>
        <v>720</v>
      </c>
      <c r="J4247" s="5">
        <f t="shared" si="864"/>
        <v>2319.8590676019785</v>
      </c>
      <c r="K4247" s="2">
        <f t="shared" si="865"/>
        <v>65275.331034756571</v>
      </c>
      <c r="L4247" s="2">
        <f t="shared" si="866"/>
        <v>146640</v>
      </c>
      <c r="M4247" s="2">
        <f t="shared" si="867"/>
        <v>33440</v>
      </c>
      <c r="N4247" s="6">
        <f t="shared" si="868"/>
        <v>1</v>
      </c>
      <c r="O4247" s="2">
        <f t="shared" si="869"/>
        <v>27924.668965243429</v>
      </c>
      <c r="P4247" s="2">
        <f t="shared" si="870"/>
        <v>27924.668965243429</v>
      </c>
    </row>
    <row r="4248" spans="1:16">
      <c r="A4248" s="6">
        <v>6</v>
      </c>
      <c r="B4248" s="6">
        <v>10</v>
      </c>
      <c r="C4248" s="6">
        <v>28</v>
      </c>
      <c r="D4248" s="6">
        <f t="shared" si="858"/>
        <v>44</v>
      </c>
      <c r="E4248" s="5">
        <f t="shared" si="859"/>
        <v>956.64294000000041</v>
      </c>
      <c r="F4248" s="5">
        <f t="shared" si="860"/>
        <v>384.02536325890713</v>
      </c>
      <c r="G4248" s="5">
        <f t="shared" si="861"/>
        <v>1784.1503025602246</v>
      </c>
      <c r="H4248" s="5">
        <f t="shared" si="862"/>
        <v>3124.8186058191322</v>
      </c>
      <c r="I4248" s="5">
        <f t="shared" si="863"/>
        <v>720</v>
      </c>
      <c r="J4248" s="5">
        <f t="shared" si="864"/>
        <v>2404.8186058191322</v>
      </c>
      <c r="K4248" s="2">
        <f t="shared" si="865"/>
        <v>66750.32301769327</v>
      </c>
      <c r="L4248" s="2">
        <f t="shared" si="866"/>
        <v>149340</v>
      </c>
      <c r="M4248" s="2">
        <f t="shared" si="867"/>
        <v>34320</v>
      </c>
      <c r="N4248" s="6">
        <f t="shared" si="868"/>
        <v>1</v>
      </c>
      <c r="O4248" s="2">
        <f t="shared" si="869"/>
        <v>28269.67698230673</v>
      </c>
      <c r="P4248" s="2">
        <f t="shared" si="870"/>
        <v>28269.67698230673</v>
      </c>
    </row>
    <row r="4249" spans="1:16">
      <c r="A4249" s="6">
        <v>6</v>
      </c>
      <c r="B4249" s="6">
        <v>10</v>
      </c>
      <c r="C4249" s="6">
        <v>29</v>
      </c>
      <c r="D4249" s="6">
        <f t="shared" si="858"/>
        <v>45</v>
      </c>
      <c r="E4249" s="5">
        <f t="shared" si="859"/>
        <v>956.64294000000041</v>
      </c>
      <c r="F4249" s="5">
        <f t="shared" si="860"/>
        <v>384.02536325890713</v>
      </c>
      <c r="G4249" s="5">
        <f t="shared" si="861"/>
        <v>1870.9683306758782</v>
      </c>
      <c r="H4249" s="5">
        <f t="shared" si="862"/>
        <v>3211.636633934786</v>
      </c>
      <c r="I4249" s="5">
        <f t="shared" si="863"/>
        <v>720</v>
      </c>
      <c r="J4249" s="5">
        <f t="shared" si="864"/>
        <v>2491.636633934786</v>
      </c>
      <c r="K4249" s="2">
        <f t="shared" si="865"/>
        <v>68257.580450256704</v>
      </c>
      <c r="L4249" s="2">
        <f t="shared" si="866"/>
        <v>152040</v>
      </c>
      <c r="M4249" s="2">
        <f t="shared" si="867"/>
        <v>35200</v>
      </c>
      <c r="N4249" s="6">
        <f t="shared" si="868"/>
        <v>1</v>
      </c>
      <c r="O4249" s="2">
        <f t="shared" si="869"/>
        <v>28582.419549743296</v>
      </c>
      <c r="P4249" s="2">
        <f t="shared" si="870"/>
        <v>28582.419549743296</v>
      </c>
    </row>
    <row r="4250" spans="1:16">
      <c r="A4250" s="6">
        <v>6</v>
      </c>
      <c r="B4250" s="6">
        <v>10</v>
      </c>
      <c r="C4250" s="6">
        <v>30</v>
      </c>
      <c r="D4250" s="6">
        <f t="shared" si="858"/>
        <v>46</v>
      </c>
      <c r="E4250" s="5">
        <f t="shared" si="859"/>
        <v>956.64294000000041</v>
      </c>
      <c r="F4250" s="5">
        <f t="shared" si="860"/>
        <v>384.02536325890713</v>
      </c>
      <c r="G4250" s="5">
        <f t="shared" si="861"/>
        <v>1959.6780360096488</v>
      </c>
      <c r="H4250" s="5">
        <f t="shared" si="862"/>
        <v>3300.3463392685562</v>
      </c>
      <c r="I4250" s="5">
        <f t="shared" si="863"/>
        <v>720</v>
      </c>
      <c r="J4250" s="5">
        <f t="shared" si="864"/>
        <v>2580.3463392685562</v>
      </c>
      <c r="K4250" s="2">
        <f t="shared" si="865"/>
        <v>69797.679501190214</v>
      </c>
      <c r="L4250" s="2">
        <f t="shared" si="866"/>
        <v>154740</v>
      </c>
      <c r="M4250" s="2">
        <f t="shared" si="867"/>
        <v>36080</v>
      </c>
      <c r="N4250" s="6">
        <f t="shared" si="868"/>
        <v>1</v>
      </c>
      <c r="O4250" s="2">
        <f t="shared" si="869"/>
        <v>28862.320498809786</v>
      </c>
      <c r="P4250" s="2">
        <f t="shared" si="870"/>
        <v>28862.320498809786</v>
      </c>
    </row>
    <row r="4251" spans="1:16">
      <c r="A4251" s="6">
        <v>6</v>
      </c>
      <c r="B4251" s="6">
        <v>11</v>
      </c>
      <c r="C4251" s="6">
        <v>0</v>
      </c>
      <c r="D4251" s="6">
        <f t="shared" si="858"/>
        <v>17</v>
      </c>
      <c r="E4251" s="5">
        <f t="shared" si="859"/>
        <v>956.64294000000041</v>
      </c>
      <c r="F4251" s="5">
        <f t="shared" si="860"/>
        <v>432.98859707441784</v>
      </c>
      <c r="G4251" s="5">
        <f t="shared" si="861"/>
        <v>0</v>
      </c>
      <c r="H4251" s="5">
        <f t="shared" si="862"/>
        <v>1389.6315370744182</v>
      </c>
      <c r="I4251" s="5">
        <f t="shared" si="863"/>
        <v>720</v>
      </c>
      <c r="J4251" s="5">
        <f t="shared" si="864"/>
        <v>669.63153707441825</v>
      </c>
      <c r="K4251" s="2">
        <f t="shared" si="865"/>
        <v>36625.547518653097</v>
      </c>
      <c r="L4251" s="2">
        <f t="shared" si="866"/>
        <v>75834</v>
      </c>
      <c r="M4251" s="2">
        <f t="shared" si="867"/>
        <v>10120</v>
      </c>
      <c r="N4251" s="6">
        <f t="shared" si="868"/>
        <v>1</v>
      </c>
      <c r="O4251" s="2">
        <f t="shared" si="869"/>
        <v>9088.4524813469034</v>
      </c>
      <c r="P4251" s="2">
        <f t="shared" si="870"/>
        <v>9088.4524813469034</v>
      </c>
    </row>
    <row r="4252" spans="1:16">
      <c r="A4252" s="6">
        <v>6</v>
      </c>
      <c r="B4252" s="6">
        <v>11</v>
      </c>
      <c r="C4252" s="6">
        <v>1</v>
      </c>
      <c r="D4252" s="6">
        <f t="shared" si="858"/>
        <v>18</v>
      </c>
      <c r="E4252" s="5">
        <f t="shared" si="859"/>
        <v>956.64294000000041</v>
      </c>
      <c r="F4252" s="5">
        <f t="shared" si="860"/>
        <v>432.98859707441784</v>
      </c>
      <c r="G4252" s="5">
        <f t="shared" si="861"/>
        <v>45.5625</v>
      </c>
      <c r="H4252" s="5">
        <f t="shared" si="862"/>
        <v>1435.1940370744182</v>
      </c>
      <c r="I4252" s="5">
        <f t="shared" si="863"/>
        <v>720</v>
      </c>
      <c r="J4252" s="5">
        <f t="shared" si="864"/>
        <v>715.19403707441825</v>
      </c>
      <c r="K4252" s="2">
        <f t="shared" si="865"/>
        <v>37416.563143653097</v>
      </c>
      <c r="L4252" s="2">
        <f t="shared" si="866"/>
        <v>78534</v>
      </c>
      <c r="M4252" s="2">
        <f t="shared" si="867"/>
        <v>11000</v>
      </c>
      <c r="N4252" s="6">
        <f t="shared" si="868"/>
        <v>1</v>
      </c>
      <c r="O4252" s="2">
        <f t="shared" si="869"/>
        <v>10117.436856346903</v>
      </c>
      <c r="P4252" s="2">
        <f t="shared" si="870"/>
        <v>10117.436856346903</v>
      </c>
    </row>
    <row r="4253" spans="1:16">
      <c r="A4253" s="6">
        <v>6</v>
      </c>
      <c r="B4253" s="6">
        <v>11</v>
      </c>
      <c r="C4253" s="6">
        <v>2</v>
      </c>
      <c r="D4253" s="6">
        <f t="shared" si="858"/>
        <v>19</v>
      </c>
      <c r="E4253" s="5">
        <f t="shared" si="859"/>
        <v>956.64294000000041</v>
      </c>
      <c r="F4253" s="5">
        <f t="shared" si="860"/>
        <v>432.98859707441784</v>
      </c>
      <c r="G4253" s="5">
        <f t="shared" si="861"/>
        <v>92.264062499999994</v>
      </c>
      <c r="H4253" s="5">
        <f t="shared" si="862"/>
        <v>1481.8955995744182</v>
      </c>
      <c r="I4253" s="5">
        <f t="shared" si="863"/>
        <v>720</v>
      </c>
      <c r="J4253" s="5">
        <f t="shared" si="864"/>
        <v>761.89559957441816</v>
      </c>
      <c r="K4253" s="2">
        <f t="shared" si="865"/>
        <v>38227.354159278097</v>
      </c>
      <c r="L4253" s="2">
        <f t="shared" si="866"/>
        <v>81234</v>
      </c>
      <c r="M4253" s="2">
        <f t="shared" si="867"/>
        <v>11880</v>
      </c>
      <c r="N4253" s="6">
        <f t="shared" si="868"/>
        <v>1</v>
      </c>
      <c r="O4253" s="2">
        <f t="shared" si="869"/>
        <v>11126.645840721903</v>
      </c>
      <c r="P4253" s="2">
        <f t="shared" si="870"/>
        <v>11126.645840721903</v>
      </c>
    </row>
    <row r="4254" spans="1:16">
      <c r="A4254" s="6">
        <v>6</v>
      </c>
      <c r="B4254" s="6">
        <v>11</v>
      </c>
      <c r="C4254" s="6">
        <v>3</v>
      </c>
      <c r="D4254" s="6">
        <f t="shared" si="858"/>
        <v>20</v>
      </c>
      <c r="E4254" s="5">
        <f t="shared" si="859"/>
        <v>956.64294000000041</v>
      </c>
      <c r="F4254" s="5">
        <f t="shared" si="860"/>
        <v>432.98859707441784</v>
      </c>
      <c r="G4254" s="5">
        <f t="shared" si="861"/>
        <v>140.12604492187498</v>
      </c>
      <c r="H4254" s="5">
        <f t="shared" si="862"/>
        <v>1529.7575819962933</v>
      </c>
      <c r="I4254" s="5">
        <f t="shared" si="863"/>
        <v>720</v>
      </c>
      <c r="J4254" s="5">
        <f t="shared" si="864"/>
        <v>809.75758199629331</v>
      </c>
      <c r="K4254" s="2">
        <f t="shared" si="865"/>
        <v>39058.291354102315</v>
      </c>
      <c r="L4254" s="2">
        <f t="shared" si="866"/>
        <v>83934</v>
      </c>
      <c r="M4254" s="2">
        <f t="shared" si="867"/>
        <v>12760</v>
      </c>
      <c r="N4254" s="6">
        <f t="shared" si="868"/>
        <v>1</v>
      </c>
      <c r="O4254" s="2">
        <f t="shared" si="869"/>
        <v>12115.708645897685</v>
      </c>
      <c r="P4254" s="2">
        <f t="shared" si="870"/>
        <v>12115.708645897685</v>
      </c>
    </row>
    <row r="4255" spans="1:16">
      <c r="A4255" s="6">
        <v>6</v>
      </c>
      <c r="B4255" s="6">
        <v>11</v>
      </c>
      <c r="C4255" s="6">
        <v>4</v>
      </c>
      <c r="D4255" s="6">
        <f t="shared" si="858"/>
        <v>21</v>
      </c>
      <c r="E4255" s="5">
        <f t="shared" si="859"/>
        <v>956.64294000000041</v>
      </c>
      <c r="F4255" s="5">
        <f t="shared" si="860"/>
        <v>432.98859707441784</v>
      </c>
      <c r="G4255" s="5">
        <f t="shared" si="861"/>
        <v>189.17016064453125</v>
      </c>
      <c r="H4255" s="5">
        <f t="shared" si="862"/>
        <v>1578.8016977189495</v>
      </c>
      <c r="I4255" s="5">
        <f t="shared" si="863"/>
        <v>720</v>
      </c>
      <c r="J4255" s="5">
        <f t="shared" si="864"/>
        <v>858.80169771894953</v>
      </c>
      <c r="K4255" s="2">
        <f t="shared" si="865"/>
        <v>39909.751696509542</v>
      </c>
      <c r="L4255" s="2">
        <f t="shared" si="866"/>
        <v>86634</v>
      </c>
      <c r="M4255" s="2">
        <f t="shared" si="867"/>
        <v>13640</v>
      </c>
      <c r="N4255" s="6">
        <f t="shared" si="868"/>
        <v>1</v>
      </c>
      <c r="O4255" s="2">
        <f t="shared" si="869"/>
        <v>13084.248303490458</v>
      </c>
      <c r="P4255" s="2">
        <f t="shared" si="870"/>
        <v>13084.248303490458</v>
      </c>
    </row>
    <row r="4256" spans="1:16">
      <c r="A4256" s="6">
        <v>6</v>
      </c>
      <c r="B4256" s="6">
        <v>11</v>
      </c>
      <c r="C4256" s="6">
        <v>5</v>
      </c>
      <c r="D4256" s="6">
        <f t="shared" si="858"/>
        <v>22</v>
      </c>
      <c r="E4256" s="5">
        <f t="shared" si="859"/>
        <v>956.64294000000041</v>
      </c>
      <c r="F4256" s="5">
        <f t="shared" si="860"/>
        <v>432.98859707441784</v>
      </c>
      <c r="G4256" s="5">
        <f t="shared" si="861"/>
        <v>239.41848456573481</v>
      </c>
      <c r="H4256" s="5">
        <f t="shared" si="862"/>
        <v>1629.0500216401531</v>
      </c>
      <c r="I4256" s="5">
        <f t="shared" si="863"/>
        <v>720</v>
      </c>
      <c r="J4256" s="5">
        <f t="shared" si="864"/>
        <v>909.05002164015309</v>
      </c>
      <c r="K4256" s="2">
        <f t="shared" si="865"/>
        <v>40782.11843125266</v>
      </c>
      <c r="L4256" s="2">
        <f t="shared" si="866"/>
        <v>89334</v>
      </c>
      <c r="M4256" s="2">
        <f t="shared" si="867"/>
        <v>14520</v>
      </c>
      <c r="N4256" s="6">
        <f t="shared" si="868"/>
        <v>1</v>
      </c>
      <c r="O4256" s="2">
        <f t="shared" si="869"/>
        <v>14031.88156874734</v>
      </c>
      <c r="P4256" s="2">
        <f t="shared" si="870"/>
        <v>14031.88156874734</v>
      </c>
    </row>
    <row r="4257" spans="1:16">
      <c r="A4257" s="6">
        <v>6</v>
      </c>
      <c r="B4257" s="6">
        <v>11</v>
      </c>
      <c r="C4257" s="6">
        <v>6</v>
      </c>
      <c r="D4257" s="6">
        <f t="shared" si="858"/>
        <v>23</v>
      </c>
      <c r="E4257" s="5">
        <f t="shared" si="859"/>
        <v>956.64294000000041</v>
      </c>
      <c r="F4257" s="5">
        <f t="shared" si="860"/>
        <v>432.98859707441784</v>
      </c>
      <c r="G4257" s="5">
        <f t="shared" si="861"/>
        <v>290.89345874736784</v>
      </c>
      <c r="H4257" s="5">
        <f t="shared" si="862"/>
        <v>1680.524995821786</v>
      </c>
      <c r="I4257" s="5">
        <f t="shared" si="863"/>
        <v>720</v>
      </c>
      <c r="J4257" s="5">
        <f t="shared" si="864"/>
        <v>960.52499582178598</v>
      </c>
      <c r="K4257" s="2">
        <f t="shared" si="865"/>
        <v>41675.781177461562</v>
      </c>
      <c r="L4257" s="2">
        <f t="shared" si="866"/>
        <v>92034</v>
      </c>
      <c r="M4257" s="2">
        <f t="shared" si="867"/>
        <v>15400</v>
      </c>
      <c r="N4257" s="6">
        <f t="shared" si="868"/>
        <v>1</v>
      </c>
      <c r="O4257" s="2">
        <f t="shared" si="869"/>
        <v>14958.218822538438</v>
      </c>
      <c r="P4257" s="2">
        <f t="shared" si="870"/>
        <v>14958.218822538438</v>
      </c>
    </row>
    <row r="4258" spans="1:16">
      <c r="A4258" s="6">
        <v>6</v>
      </c>
      <c r="B4258" s="6">
        <v>11</v>
      </c>
      <c r="C4258" s="6">
        <v>7</v>
      </c>
      <c r="D4258" s="6">
        <f t="shared" si="858"/>
        <v>24</v>
      </c>
      <c r="E4258" s="5">
        <f t="shared" si="859"/>
        <v>956.64294000000041</v>
      </c>
      <c r="F4258" s="5">
        <f t="shared" si="860"/>
        <v>432.98859707441784</v>
      </c>
      <c r="G4258" s="5">
        <f t="shared" si="861"/>
        <v>343.61789814532818</v>
      </c>
      <c r="H4258" s="5">
        <f t="shared" si="862"/>
        <v>1733.2494352197464</v>
      </c>
      <c r="I4258" s="5">
        <f t="shared" si="863"/>
        <v>720</v>
      </c>
      <c r="J4258" s="5">
        <f t="shared" si="864"/>
        <v>1013.2494352197464</v>
      </c>
      <c r="K4258" s="2">
        <f t="shared" si="865"/>
        <v>42591.1360281206</v>
      </c>
      <c r="L4258" s="2">
        <f t="shared" si="866"/>
        <v>94734</v>
      </c>
      <c r="M4258" s="2">
        <f t="shared" si="867"/>
        <v>16280</v>
      </c>
      <c r="N4258" s="6">
        <f t="shared" si="868"/>
        <v>1</v>
      </c>
      <c r="O4258" s="2">
        <f t="shared" si="869"/>
        <v>15862.8639718794</v>
      </c>
      <c r="P4258" s="2">
        <f t="shared" si="870"/>
        <v>15862.8639718794</v>
      </c>
    </row>
    <row r="4259" spans="1:16">
      <c r="A4259" s="6">
        <v>6</v>
      </c>
      <c r="B4259" s="6">
        <v>11</v>
      </c>
      <c r="C4259" s="6">
        <v>8</v>
      </c>
      <c r="D4259" s="6">
        <f t="shared" si="858"/>
        <v>25</v>
      </c>
      <c r="E4259" s="5">
        <f t="shared" si="859"/>
        <v>956.64294000000041</v>
      </c>
      <c r="F4259" s="5">
        <f t="shared" si="860"/>
        <v>432.98859707441784</v>
      </c>
      <c r="G4259" s="5">
        <f t="shared" si="861"/>
        <v>397.61499642530839</v>
      </c>
      <c r="H4259" s="5">
        <f t="shared" si="862"/>
        <v>1787.2465334997266</v>
      </c>
      <c r="I4259" s="5">
        <f t="shared" si="863"/>
        <v>720</v>
      </c>
      <c r="J4259" s="5">
        <f t="shared" si="864"/>
        <v>1067.2465334997266</v>
      </c>
      <c r="K4259" s="2">
        <f t="shared" si="865"/>
        <v>43528.585651036919</v>
      </c>
      <c r="L4259" s="2">
        <f t="shared" si="866"/>
        <v>97434</v>
      </c>
      <c r="M4259" s="2">
        <f t="shared" si="867"/>
        <v>17160</v>
      </c>
      <c r="N4259" s="6">
        <f t="shared" si="868"/>
        <v>1</v>
      </c>
      <c r="O4259" s="2">
        <f t="shared" si="869"/>
        <v>16745.414348963081</v>
      </c>
      <c r="P4259" s="2">
        <f t="shared" si="870"/>
        <v>16745.414348963081</v>
      </c>
    </row>
    <row r="4260" spans="1:16">
      <c r="A4260" s="6">
        <v>6</v>
      </c>
      <c r="B4260" s="6">
        <v>11</v>
      </c>
      <c r="C4260" s="6">
        <v>9</v>
      </c>
      <c r="D4260" s="6">
        <f t="shared" si="858"/>
        <v>26</v>
      </c>
      <c r="E4260" s="5">
        <f t="shared" si="859"/>
        <v>956.64294000000041</v>
      </c>
      <c r="F4260" s="5">
        <f t="shared" si="860"/>
        <v>432.98859707441784</v>
      </c>
      <c r="G4260" s="5">
        <f t="shared" si="861"/>
        <v>452.90833186570285</v>
      </c>
      <c r="H4260" s="5">
        <f t="shared" si="862"/>
        <v>1842.5398689401211</v>
      </c>
      <c r="I4260" s="5">
        <f t="shared" si="863"/>
        <v>720</v>
      </c>
      <c r="J4260" s="5">
        <f t="shared" si="864"/>
        <v>1122.5398689401211</v>
      </c>
      <c r="K4260" s="2">
        <f t="shared" si="865"/>
        <v>44488.539391321545</v>
      </c>
      <c r="L4260" s="2">
        <f t="shared" si="866"/>
        <v>100134</v>
      </c>
      <c r="M4260" s="2">
        <f t="shared" si="867"/>
        <v>18040</v>
      </c>
      <c r="N4260" s="6">
        <f t="shared" si="868"/>
        <v>1</v>
      </c>
      <c r="O4260" s="2">
        <f t="shared" si="869"/>
        <v>17605.460608678455</v>
      </c>
      <c r="P4260" s="2">
        <f t="shared" si="870"/>
        <v>17605.460608678455</v>
      </c>
    </row>
    <row r="4261" spans="1:16">
      <c r="A4261" s="6">
        <v>6</v>
      </c>
      <c r="B4261" s="6">
        <v>11</v>
      </c>
      <c r="C4261" s="6">
        <v>10</v>
      </c>
      <c r="D4261" s="6">
        <f t="shared" si="858"/>
        <v>27</v>
      </c>
      <c r="E4261" s="5">
        <f t="shared" si="859"/>
        <v>956.64294000000041</v>
      </c>
      <c r="F4261" s="5">
        <f t="shared" si="860"/>
        <v>432.98859707441784</v>
      </c>
      <c r="G4261" s="5">
        <f t="shared" si="861"/>
        <v>509.52187334891573</v>
      </c>
      <c r="H4261" s="5">
        <f t="shared" si="862"/>
        <v>1899.153410423334</v>
      </c>
      <c r="I4261" s="5">
        <f t="shared" si="863"/>
        <v>720</v>
      </c>
      <c r="J4261" s="5">
        <f t="shared" si="864"/>
        <v>1179.153410423334</v>
      </c>
      <c r="K4261" s="2">
        <f t="shared" si="865"/>
        <v>45471.4133754051</v>
      </c>
      <c r="L4261" s="2">
        <f t="shared" si="866"/>
        <v>102834</v>
      </c>
      <c r="M4261" s="2">
        <f t="shared" si="867"/>
        <v>18920</v>
      </c>
      <c r="N4261" s="6">
        <f t="shared" si="868"/>
        <v>1</v>
      </c>
      <c r="O4261" s="2">
        <f t="shared" si="869"/>
        <v>18442.5866245949</v>
      </c>
      <c r="P4261" s="2">
        <f t="shared" si="870"/>
        <v>18442.5866245949</v>
      </c>
    </row>
    <row r="4262" spans="1:16">
      <c r="A4262" s="6">
        <v>6</v>
      </c>
      <c r="B4262" s="6">
        <v>11</v>
      </c>
      <c r="C4262" s="6">
        <v>11</v>
      </c>
      <c r="D4262" s="6">
        <f t="shared" si="858"/>
        <v>28</v>
      </c>
      <c r="E4262" s="5">
        <f t="shared" si="859"/>
        <v>956.64294000000041</v>
      </c>
      <c r="F4262" s="5">
        <f t="shared" si="860"/>
        <v>432.98859707441784</v>
      </c>
      <c r="G4262" s="5">
        <f t="shared" si="861"/>
        <v>567.47998644235474</v>
      </c>
      <c r="H4262" s="5">
        <f t="shared" si="862"/>
        <v>1957.1115235167731</v>
      </c>
      <c r="I4262" s="5">
        <f t="shared" si="863"/>
        <v>720</v>
      </c>
      <c r="J4262" s="5">
        <f t="shared" si="864"/>
        <v>1237.1115235167731</v>
      </c>
      <c r="K4262" s="2">
        <f t="shared" si="865"/>
        <v>46477.630616610644</v>
      </c>
      <c r="L4262" s="2">
        <f t="shared" si="866"/>
        <v>105534</v>
      </c>
      <c r="M4262" s="2">
        <f t="shared" si="867"/>
        <v>19800</v>
      </c>
      <c r="N4262" s="6">
        <f t="shared" si="868"/>
        <v>1</v>
      </c>
      <c r="O4262" s="2">
        <f t="shared" si="869"/>
        <v>19256.369383389356</v>
      </c>
      <c r="P4262" s="2">
        <f t="shared" si="870"/>
        <v>19256.369383389356</v>
      </c>
    </row>
    <row r="4263" spans="1:16">
      <c r="A4263" s="6">
        <v>6</v>
      </c>
      <c r="B4263" s="6">
        <v>11</v>
      </c>
      <c r="C4263" s="6">
        <v>12</v>
      </c>
      <c r="D4263" s="6">
        <f t="shared" si="858"/>
        <v>29</v>
      </c>
      <c r="E4263" s="5">
        <f t="shared" si="859"/>
        <v>956.64294000000041</v>
      </c>
      <c r="F4263" s="5">
        <f t="shared" si="860"/>
        <v>432.98859707441784</v>
      </c>
      <c r="G4263" s="5">
        <f t="shared" si="861"/>
        <v>626.80743957041921</v>
      </c>
      <c r="H4263" s="5">
        <f t="shared" si="862"/>
        <v>2016.4389766448376</v>
      </c>
      <c r="I4263" s="5">
        <f t="shared" si="863"/>
        <v>720</v>
      </c>
      <c r="J4263" s="5">
        <f t="shared" si="864"/>
        <v>1296.4389766448376</v>
      </c>
      <c r="K4263" s="2">
        <f t="shared" si="865"/>
        <v>47507.621122306206</v>
      </c>
      <c r="L4263" s="2">
        <f t="shared" si="866"/>
        <v>108234</v>
      </c>
      <c r="M4263" s="2">
        <f t="shared" si="867"/>
        <v>20680</v>
      </c>
      <c r="N4263" s="6">
        <f t="shared" si="868"/>
        <v>1</v>
      </c>
      <c r="O4263" s="2">
        <f t="shared" si="869"/>
        <v>20046.378877693794</v>
      </c>
      <c r="P4263" s="2">
        <f t="shared" si="870"/>
        <v>20046.378877693794</v>
      </c>
    </row>
    <row r="4264" spans="1:16">
      <c r="A4264" s="6">
        <v>6</v>
      </c>
      <c r="B4264" s="6">
        <v>11</v>
      </c>
      <c r="C4264" s="6">
        <v>13</v>
      </c>
      <c r="D4264" s="6">
        <f t="shared" si="858"/>
        <v>30</v>
      </c>
      <c r="E4264" s="5">
        <f t="shared" si="859"/>
        <v>956.64294000000041</v>
      </c>
      <c r="F4264" s="5">
        <f t="shared" si="860"/>
        <v>432.98859707441784</v>
      </c>
      <c r="G4264" s="5">
        <f t="shared" si="861"/>
        <v>687.52941027880343</v>
      </c>
      <c r="H4264" s="5">
        <f t="shared" si="862"/>
        <v>2077.1609473532217</v>
      </c>
      <c r="I4264" s="5">
        <f t="shared" si="863"/>
        <v>720</v>
      </c>
      <c r="J4264" s="5">
        <f t="shared" si="864"/>
        <v>1357.1609473532217</v>
      </c>
      <c r="K4264" s="2">
        <f t="shared" si="865"/>
        <v>48561.822002660097</v>
      </c>
      <c r="L4264" s="2">
        <f t="shared" si="866"/>
        <v>110934</v>
      </c>
      <c r="M4264" s="2">
        <f t="shared" si="867"/>
        <v>21560</v>
      </c>
      <c r="N4264" s="6">
        <f t="shared" si="868"/>
        <v>1</v>
      </c>
      <c r="O4264" s="2">
        <f t="shared" si="869"/>
        <v>20812.177997339903</v>
      </c>
      <c r="P4264" s="2">
        <f t="shared" si="870"/>
        <v>20812.177997339903</v>
      </c>
    </row>
    <row r="4265" spans="1:16">
      <c r="A4265" s="6">
        <v>6</v>
      </c>
      <c r="B4265" s="6">
        <v>11</v>
      </c>
      <c r="C4265" s="6">
        <v>14</v>
      </c>
      <c r="D4265" s="6">
        <f t="shared" si="858"/>
        <v>31</v>
      </c>
      <c r="E4265" s="5">
        <f t="shared" si="859"/>
        <v>956.64294000000041</v>
      </c>
      <c r="F4265" s="5">
        <f t="shared" si="860"/>
        <v>432.98859707441784</v>
      </c>
      <c r="G4265" s="5">
        <f t="shared" si="861"/>
        <v>749.67149159246469</v>
      </c>
      <c r="H4265" s="5">
        <f t="shared" si="862"/>
        <v>2139.3030286668827</v>
      </c>
      <c r="I4265" s="5">
        <f t="shared" si="863"/>
        <v>720</v>
      </c>
      <c r="J4265" s="5">
        <f t="shared" si="864"/>
        <v>1419.3030286668827</v>
      </c>
      <c r="K4265" s="2">
        <f t="shared" si="865"/>
        <v>49640.677581022268</v>
      </c>
      <c r="L4265" s="2">
        <f t="shared" si="866"/>
        <v>113634</v>
      </c>
      <c r="M4265" s="2">
        <f t="shared" si="867"/>
        <v>22440</v>
      </c>
      <c r="N4265" s="6">
        <f t="shared" si="868"/>
        <v>1</v>
      </c>
      <c r="O4265" s="2">
        <f t="shared" si="869"/>
        <v>21553.322418977732</v>
      </c>
      <c r="P4265" s="2">
        <f t="shared" si="870"/>
        <v>21553.322418977732</v>
      </c>
    </row>
    <row r="4266" spans="1:16">
      <c r="A4266" s="6">
        <v>6</v>
      </c>
      <c r="B4266" s="6">
        <v>11</v>
      </c>
      <c r="C4266" s="6">
        <v>15</v>
      </c>
      <c r="D4266" s="6">
        <f t="shared" si="858"/>
        <v>32</v>
      </c>
      <c r="E4266" s="5">
        <f t="shared" si="859"/>
        <v>956.64294000000041</v>
      </c>
      <c r="F4266" s="5">
        <f t="shared" si="860"/>
        <v>432.98859707441784</v>
      </c>
      <c r="G4266" s="5">
        <f t="shared" si="861"/>
        <v>813.25969846861108</v>
      </c>
      <c r="H4266" s="5">
        <f t="shared" si="862"/>
        <v>2202.8912355430293</v>
      </c>
      <c r="I4266" s="5">
        <f t="shared" si="863"/>
        <v>720</v>
      </c>
      <c r="J4266" s="5">
        <f t="shared" si="864"/>
        <v>1482.8912355430293</v>
      </c>
      <c r="K4266" s="2">
        <f t="shared" si="865"/>
        <v>50744.639505955369</v>
      </c>
      <c r="L4266" s="2">
        <f t="shared" si="866"/>
        <v>116334</v>
      </c>
      <c r="M4266" s="2">
        <f t="shared" si="867"/>
        <v>23320</v>
      </c>
      <c r="N4266" s="6">
        <f t="shared" si="868"/>
        <v>1</v>
      </c>
      <c r="O4266" s="2">
        <f t="shared" si="869"/>
        <v>22269.360494044631</v>
      </c>
      <c r="P4266" s="2">
        <f t="shared" si="870"/>
        <v>22269.360494044631</v>
      </c>
    </row>
    <row r="4267" spans="1:16">
      <c r="A4267" s="6">
        <v>6</v>
      </c>
      <c r="B4267" s="6">
        <v>11</v>
      </c>
      <c r="C4267" s="6">
        <v>16</v>
      </c>
      <c r="D4267" s="6">
        <f t="shared" si="858"/>
        <v>33</v>
      </c>
      <c r="E4267" s="5">
        <f t="shared" si="859"/>
        <v>956.64294000000041</v>
      </c>
      <c r="F4267" s="5">
        <f t="shared" si="860"/>
        <v>432.98859707441784</v>
      </c>
      <c r="G4267" s="5">
        <f t="shared" si="861"/>
        <v>878.32047434610013</v>
      </c>
      <c r="H4267" s="5">
        <f t="shared" si="862"/>
        <v>2267.9520114205184</v>
      </c>
      <c r="I4267" s="5">
        <f t="shared" si="863"/>
        <v>720</v>
      </c>
      <c r="J4267" s="5">
        <f t="shared" si="864"/>
        <v>1547.9520114205184</v>
      </c>
      <c r="K4267" s="2">
        <f t="shared" si="865"/>
        <v>51874.166864939558</v>
      </c>
      <c r="L4267" s="2">
        <f t="shared" si="866"/>
        <v>119034</v>
      </c>
      <c r="M4267" s="2">
        <f t="shared" si="867"/>
        <v>24200</v>
      </c>
      <c r="N4267" s="6">
        <f t="shared" si="868"/>
        <v>1</v>
      </c>
      <c r="O4267" s="2">
        <f t="shared" si="869"/>
        <v>22959.833135060442</v>
      </c>
      <c r="P4267" s="2">
        <f t="shared" si="870"/>
        <v>22959.833135060442</v>
      </c>
    </row>
    <row r="4268" spans="1:16">
      <c r="A4268" s="6">
        <v>6</v>
      </c>
      <c r="B4268" s="6">
        <v>11</v>
      </c>
      <c r="C4268" s="6">
        <v>17</v>
      </c>
      <c r="D4268" s="6">
        <f t="shared" si="858"/>
        <v>34</v>
      </c>
      <c r="E4268" s="5">
        <f t="shared" si="859"/>
        <v>956.64294000000041</v>
      </c>
      <c r="F4268" s="5">
        <f t="shared" si="860"/>
        <v>432.98859707441784</v>
      </c>
      <c r="G4268" s="5">
        <f t="shared" si="861"/>
        <v>944.88069779264049</v>
      </c>
      <c r="H4268" s="5">
        <f t="shared" si="862"/>
        <v>2334.5122348670589</v>
      </c>
      <c r="I4268" s="5">
        <f t="shared" si="863"/>
        <v>720</v>
      </c>
      <c r="J4268" s="5">
        <f t="shared" si="864"/>
        <v>1614.5122348670589</v>
      </c>
      <c r="K4268" s="2">
        <f t="shared" si="865"/>
        <v>53029.726299775328</v>
      </c>
      <c r="L4268" s="2">
        <f t="shared" si="866"/>
        <v>121734</v>
      </c>
      <c r="M4268" s="2">
        <f t="shared" si="867"/>
        <v>25080</v>
      </c>
      <c r="N4268" s="6">
        <f t="shared" si="868"/>
        <v>1</v>
      </c>
      <c r="O4268" s="2">
        <f t="shared" si="869"/>
        <v>23624.273700224672</v>
      </c>
      <c r="P4268" s="2">
        <f t="shared" si="870"/>
        <v>23624.273700224672</v>
      </c>
    </row>
    <row r="4269" spans="1:16">
      <c r="A4269" s="6">
        <v>6</v>
      </c>
      <c r="B4269" s="6">
        <v>11</v>
      </c>
      <c r="C4269" s="6">
        <v>18</v>
      </c>
      <c r="D4269" s="6">
        <f t="shared" si="858"/>
        <v>35</v>
      </c>
      <c r="E4269" s="5">
        <f t="shared" si="859"/>
        <v>956.64294000000041</v>
      </c>
      <c r="F4269" s="5">
        <f t="shared" si="860"/>
        <v>432.98859707441784</v>
      </c>
      <c r="G4269" s="5">
        <f t="shared" si="861"/>
        <v>1012.9676892512279</v>
      </c>
      <c r="H4269" s="5">
        <f t="shared" si="862"/>
        <v>2402.5992263256462</v>
      </c>
      <c r="I4269" s="5">
        <f t="shared" si="863"/>
        <v>720</v>
      </c>
      <c r="J4269" s="5">
        <f t="shared" si="864"/>
        <v>1682.5992263256462</v>
      </c>
      <c r="K4269" s="2">
        <f t="shared" si="865"/>
        <v>54211.792123709136</v>
      </c>
      <c r="L4269" s="2">
        <f t="shared" si="866"/>
        <v>124434</v>
      </c>
      <c r="M4269" s="2">
        <f t="shared" si="867"/>
        <v>25960</v>
      </c>
      <c r="N4269" s="6">
        <f t="shared" si="868"/>
        <v>1</v>
      </c>
      <c r="O4269" s="2">
        <f t="shared" si="869"/>
        <v>24262.207876290864</v>
      </c>
      <c r="P4269" s="2">
        <f t="shared" si="870"/>
        <v>24262.207876290864</v>
      </c>
    </row>
    <row r="4270" spans="1:16">
      <c r="A4270" s="6">
        <v>6</v>
      </c>
      <c r="B4270" s="6">
        <v>11</v>
      </c>
      <c r="C4270" s="6">
        <v>19</v>
      </c>
      <c r="D4270" s="6">
        <f t="shared" si="858"/>
        <v>36</v>
      </c>
      <c r="E4270" s="5">
        <f t="shared" si="859"/>
        <v>956.64294000000041</v>
      </c>
      <c r="F4270" s="5">
        <f t="shared" si="860"/>
        <v>432.98859707441784</v>
      </c>
      <c r="G4270" s="5">
        <f t="shared" si="861"/>
        <v>1082.6092178872495</v>
      </c>
      <c r="H4270" s="5">
        <f t="shared" si="862"/>
        <v>2472.2407549616678</v>
      </c>
      <c r="I4270" s="5">
        <f t="shared" si="863"/>
        <v>720</v>
      </c>
      <c r="J4270" s="5">
        <f t="shared" si="864"/>
        <v>1752.2407549616678</v>
      </c>
      <c r="K4270" s="2">
        <f t="shared" si="865"/>
        <v>55420.846440306734</v>
      </c>
      <c r="L4270" s="2">
        <f t="shared" si="866"/>
        <v>127134</v>
      </c>
      <c r="M4270" s="2">
        <f t="shared" si="867"/>
        <v>26840</v>
      </c>
      <c r="N4270" s="6">
        <f t="shared" si="868"/>
        <v>1</v>
      </c>
      <c r="O4270" s="2">
        <f t="shared" si="869"/>
        <v>24873.153559693266</v>
      </c>
      <c r="P4270" s="2">
        <f t="shared" si="870"/>
        <v>24873.153559693266</v>
      </c>
    </row>
    <row r="4271" spans="1:16">
      <c r="A4271" s="6">
        <v>6</v>
      </c>
      <c r="B4271" s="6">
        <v>11</v>
      </c>
      <c r="C4271" s="6">
        <v>20</v>
      </c>
      <c r="D4271" s="6">
        <f t="shared" si="858"/>
        <v>37</v>
      </c>
      <c r="E4271" s="5">
        <f t="shared" si="859"/>
        <v>956.64294000000041</v>
      </c>
      <c r="F4271" s="5">
        <f t="shared" si="860"/>
        <v>432.98859707441784</v>
      </c>
      <c r="G4271" s="5">
        <f t="shared" si="861"/>
        <v>1153.8335085377266</v>
      </c>
      <c r="H4271" s="5">
        <f t="shared" si="862"/>
        <v>2543.4650456121449</v>
      </c>
      <c r="I4271" s="5">
        <f t="shared" si="863"/>
        <v>720</v>
      </c>
      <c r="J4271" s="5">
        <f t="shared" si="864"/>
        <v>1823.4650456121449</v>
      </c>
      <c r="K4271" s="2">
        <f t="shared" si="865"/>
        <v>56657.379264099742</v>
      </c>
      <c r="L4271" s="2">
        <f t="shared" si="866"/>
        <v>129834</v>
      </c>
      <c r="M4271" s="2">
        <f t="shared" si="867"/>
        <v>27720</v>
      </c>
      <c r="N4271" s="6">
        <f t="shared" si="868"/>
        <v>1</v>
      </c>
      <c r="O4271" s="2">
        <f t="shared" si="869"/>
        <v>25456.620735900258</v>
      </c>
      <c r="P4271" s="2">
        <f t="shared" si="870"/>
        <v>25456.620735900258</v>
      </c>
    </row>
    <row r="4272" spans="1:16">
      <c r="A4272" s="6">
        <v>6</v>
      </c>
      <c r="B4272" s="6">
        <v>11</v>
      </c>
      <c r="C4272" s="6">
        <v>21</v>
      </c>
      <c r="D4272" s="6">
        <f t="shared" si="858"/>
        <v>38</v>
      </c>
      <c r="E4272" s="5">
        <f t="shared" si="859"/>
        <v>956.64294000000041</v>
      </c>
      <c r="F4272" s="5">
        <f t="shared" si="860"/>
        <v>432.98859707441784</v>
      </c>
      <c r="G4272" s="5">
        <f t="shared" si="861"/>
        <v>1226.6692487641703</v>
      </c>
      <c r="H4272" s="5">
        <f t="shared" si="862"/>
        <v>2616.3007858385886</v>
      </c>
      <c r="I4272" s="5">
        <f t="shared" si="863"/>
        <v>720</v>
      </c>
      <c r="J4272" s="5">
        <f t="shared" si="864"/>
        <v>1896.3007858385886</v>
      </c>
      <c r="K4272" s="2">
        <f t="shared" si="865"/>
        <v>57921.888643031052</v>
      </c>
      <c r="L4272" s="2">
        <f t="shared" si="866"/>
        <v>132534</v>
      </c>
      <c r="M4272" s="2">
        <f t="shared" si="867"/>
        <v>28600</v>
      </c>
      <c r="N4272" s="6">
        <f t="shared" si="868"/>
        <v>1</v>
      </c>
      <c r="O4272" s="2">
        <f t="shared" si="869"/>
        <v>26012.111356968948</v>
      </c>
      <c r="P4272" s="2">
        <f t="shared" si="870"/>
        <v>26012.111356968948</v>
      </c>
    </row>
    <row r="4273" spans="1:16">
      <c r="A4273" s="6">
        <v>6</v>
      </c>
      <c r="B4273" s="6">
        <v>11</v>
      </c>
      <c r="C4273" s="6">
        <v>22</v>
      </c>
      <c r="D4273" s="6">
        <f t="shared" si="858"/>
        <v>39</v>
      </c>
      <c r="E4273" s="5">
        <f t="shared" si="859"/>
        <v>956.64294000000041</v>
      </c>
      <c r="F4273" s="5">
        <f t="shared" si="860"/>
        <v>432.98859707441784</v>
      </c>
      <c r="G4273" s="5">
        <f t="shared" si="861"/>
        <v>1301.1455960105666</v>
      </c>
      <c r="H4273" s="5">
        <f t="shared" si="862"/>
        <v>2690.7771330849846</v>
      </c>
      <c r="I4273" s="5">
        <f t="shared" si="863"/>
        <v>720</v>
      </c>
      <c r="J4273" s="5">
        <f t="shared" si="864"/>
        <v>1970.7771330849846</v>
      </c>
      <c r="K4273" s="2">
        <f t="shared" si="865"/>
        <v>59214.880782725428</v>
      </c>
      <c r="L4273" s="2">
        <f t="shared" si="866"/>
        <v>135234</v>
      </c>
      <c r="M4273" s="2">
        <f t="shared" si="867"/>
        <v>29480</v>
      </c>
      <c r="N4273" s="6">
        <f t="shared" si="868"/>
        <v>1</v>
      </c>
      <c r="O4273" s="2">
        <f t="shared" si="869"/>
        <v>26539.119217274572</v>
      </c>
      <c r="P4273" s="2">
        <f t="shared" si="870"/>
        <v>26539.119217274572</v>
      </c>
    </row>
    <row r="4274" spans="1:16">
      <c r="A4274" s="6">
        <v>6</v>
      </c>
      <c r="B4274" s="6">
        <v>11</v>
      </c>
      <c r="C4274" s="6">
        <v>23</v>
      </c>
      <c r="D4274" s="6">
        <f t="shared" si="858"/>
        <v>40</v>
      </c>
      <c r="E4274" s="5">
        <f t="shared" si="859"/>
        <v>956.64294000000041</v>
      </c>
      <c r="F4274" s="5">
        <f t="shared" si="860"/>
        <v>432.98859707441784</v>
      </c>
      <c r="G4274" s="5">
        <f t="shared" si="861"/>
        <v>1377.292184868003</v>
      </c>
      <c r="H4274" s="5">
        <f t="shared" si="862"/>
        <v>2766.9237219424213</v>
      </c>
      <c r="I4274" s="5">
        <f t="shared" si="863"/>
        <v>720</v>
      </c>
      <c r="J4274" s="5">
        <f t="shared" si="864"/>
        <v>2046.9237219424213</v>
      </c>
      <c r="K4274" s="2">
        <f t="shared" si="865"/>
        <v>60536.870172611481</v>
      </c>
      <c r="L4274" s="2">
        <f t="shared" si="866"/>
        <v>137934</v>
      </c>
      <c r="M4274" s="2">
        <f t="shared" si="867"/>
        <v>30360</v>
      </c>
      <c r="N4274" s="6">
        <f t="shared" si="868"/>
        <v>1</v>
      </c>
      <c r="O4274" s="2">
        <f t="shared" si="869"/>
        <v>27037.129827388519</v>
      </c>
      <c r="P4274" s="2">
        <f t="shared" si="870"/>
        <v>27037.129827388519</v>
      </c>
    </row>
    <row r="4275" spans="1:16">
      <c r="A4275" s="6">
        <v>6</v>
      </c>
      <c r="B4275" s="6">
        <v>11</v>
      </c>
      <c r="C4275" s="6">
        <v>24</v>
      </c>
      <c r="D4275" s="6">
        <f t="shared" si="858"/>
        <v>41</v>
      </c>
      <c r="E4275" s="5">
        <f t="shared" si="859"/>
        <v>956.64294000000041</v>
      </c>
      <c r="F4275" s="5">
        <f t="shared" si="860"/>
        <v>432.98859707441784</v>
      </c>
      <c r="G4275" s="5">
        <f t="shared" si="861"/>
        <v>1455.1391344474989</v>
      </c>
      <c r="H4275" s="5">
        <f t="shared" si="862"/>
        <v>2844.7706715219174</v>
      </c>
      <c r="I4275" s="5">
        <f t="shared" si="863"/>
        <v>720</v>
      </c>
      <c r="J4275" s="5">
        <f t="shared" si="864"/>
        <v>2124.7706715219174</v>
      </c>
      <c r="K4275" s="2">
        <f t="shared" si="865"/>
        <v>61888.379713922179</v>
      </c>
      <c r="L4275" s="2">
        <f t="shared" si="866"/>
        <v>140634</v>
      </c>
      <c r="M4275" s="2">
        <f t="shared" si="867"/>
        <v>31240</v>
      </c>
      <c r="N4275" s="6">
        <f t="shared" si="868"/>
        <v>1</v>
      </c>
      <c r="O4275" s="2">
        <f t="shared" si="869"/>
        <v>27505.620286077821</v>
      </c>
      <c r="P4275" s="2">
        <f t="shared" si="870"/>
        <v>27505.620286077821</v>
      </c>
    </row>
    <row r="4276" spans="1:16">
      <c r="A4276" s="6">
        <v>6</v>
      </c>
      <c r="B4276" s="6">
        <v>11</v>
      </c>
      <c r="C4276" s="6">
        <v>25</v>
      </c>
      <c r="D4276" s="6">
        <f t="shared" si="858"/>
        <v>42</v>
      </c>
      <c r="E4276" s="5">
        <f t="shared" si="859"/>
        <v>956.64294000000041</v>
      </c>
      <c r="F4276" s="5">
        <f t="shared" si="860"/>
        <v>432.98859707441784</v>
      </c>
      <c r="G4276" s="5">
        <f t="shared" si="861"/>
        <v>1534.7170558625965</v>
      </c>
      <c r="H4276" s="5">
        <f t="shared" si="862"/>
        <v>2924.3485929370145</v>
      </c>
      <c r="I4276" s="5">
        <f t="shared" si="863"/>
        <v>720</v>
      </c>
      <c r="J4276" s="5">
        <f t="shared" si="864"/>
        <v>2204.3485929370145</v>
      </c>
      <c r="K4276" s="2">
        <f t="shared" si="865"/>
        <v>63269.940849600942</v>
      </c>
      <c r="L4276" s="2">
        <f t="shared" si="866"/>
        <v>143334</v>
      </c>
      <c r="M4276" s="2">
        <f t="shared" si="867"/>
        <v>32120</v>
      </c>
      <c r="N4276" s="6">
        <f t="shared" si="868"/>
        <v>1</v>
      </c>
      <c r="O4276" s="2">
        <f t="shared" si="869"/>
        <v>27944.059150399058</v>
      </c>
      <c r="P4276" s="2">
        <f t="shared" si="870"/>
        <v>27944.059150399058</v>
      </c>
    </row>
    <row r="4277" spans="1:16">
      <c r="A4277" s="6">
        <v>6</v>
      </c>
      <c r="B4277" s="6">
        <v>11</v>
      </c>
      <c r="C4277" s="6">
        <v>26</v>
      </c>
      <c r="D4277" s="6">
        <f t="shared" si="858"/>
        <v>43</v>
      </c>
      <c r="E4277" s="5">
        <f t="shared" si="859"/>
        <v>956.64294000000041</v>
      </c>
      <c r="F4277" s="5">
        <f t="shared" si="860"/>
        <v>432.98859707441784</v>
      </c>
      <c r="G4277" s="5">
        <f t="shared" si="861"/>
        <v>1616.0570598233144</v>
      </c>
      <c r="H4277" s="5">
        <f t="shared" si="862"/>
        <v>3005.6885968977326</v>
      </c>
      <c r="I4277" s="5">
        <f t="shared" si="863"/>
        <v>720</v>
      </c>
      <c r="J4277" s="5">
        <f t="shared" si="864"/>
        <v>2285.6885968977326</v>
      </c>
      <c r="K4277" s="2">
        <f t="shared" si="865"/>
        <v>64682.093696141194</v>
      </c>
      <c r="L4277" s="2">
        <f t="shared" si="866"/>
        <v>146034</v>
      </c>
      <c r="M4277" s="2">
        <f t="shared" si="867"/>
        <v>33000</v>
      </c>
      <c r="N4277" s="6">
        <f t="shared" si="868"/>
        <v>1</v>
      </c>
      <c r="O4277" s="2">
        <f t="shared" si="869"/>
        <v>28351.906303858806</v>
      </c>
      <c r="P4277" s="2">
        <f t="shared" si="870"/>
        <v>28351.906303858806</v>
      </c>
    </row>
    <row r="4278" spans="1:16">
      <c r="A4278" s="6">
        <v>6</v>
      </c>
      <c r="B4278" s="6">
        <v>11</v>
      </c>
      <c r="C4278" s="6">
        <v>27</v>
      </c>
      <c r="D4278" s="6">
        <f t="shared" si="858"/>
        <v>44</v>
      </c>
      <c r="E4278" s="5">
        <f t="shared" si="859"/>
        <v>956.64294000000041</v>
      </c>
      <c r="F4278" s="5">
        <f t="shared" si="860"/>
        <v>432.98859707441784</v>
      </c>
      <c r="G4278" s="5">
        <f t="shared" si="861"/>
        <v>1699.1907643430709</v>
      </c>
      <c r="H4278" s="5">
        <f t="shared" si="862"/>
        <v>3088.8223014174891</v>
      </c>
      <c r="I4278" s="5">
        <f t="shared" si="863"/>
        <v>720</v>
      </c>
      <c r="J4278" s="5">
        <f t="shared" si="864"/>
        <v>2368.8223014174891</v>
      </c>
      <c r="K4278" s="2">
        <f t="shared" si="865"/>
        <v>66125.387177386961</v>
      </c>
      <c r="L4278" s="2">
        <f t="shared" si="866"/>
        <v>148734</v>
      </c>
      <c r="M4278" s="2">
        <f t="shared" si="867"/>
        <v>33880</v>
      </c>
      <c r="N4278" s="6">
        <f t="shared" si="868"/>
        <v>1</v>
      </c>
      <c r="O4278" s="2">
        <f t="shared" si="869"/>
        <v>28728.612822613039</v>
      </c>
      <c r="P4278" s="2">
        <f t="shared" si="870"/>
        <v>28728.612822613039</v>
      </c>
    </row>
    <row r="4279" spans="1:16">
      <c r="A4279" s="6">
        <v>6</v>
      </c>
      <c r="B4279" s="6">
        <v>11</v>
      </c>
      <c r="C4279" s="6">
        <v>28</v>
      </c>
      <c r="D4279" s="6">
        <f t="shared" si="858"/>
        <v>45</v>
      </c>
      <c r="E4279" s="5">
        <f t="shared" si="859"/>
        <v>956.64294000000041</v>
      </c>
      <c r="F4279" s="5">
        <f t="shared" si="860"/>
        <v>432.98859707441784</v>
      </c>
      <c r="G4279" s="5">
        <f t="shared" si="861"/>
        <v>1784.1503025602246</v>
      </c>
      <c r="H4279" s="5">
        <f t="shared" si="862"/>
        <v>3173.7818396346429</v>
      </c>
      <c r="I4279" s="5">
        <f t="shared" si="863"/>
        <v>720</v>
      </c>
      <c r="J4279" s="5">
        <f t="shared" si="864"/>
        <v>2453.7818396346429</v>
      </c>
      <c r="K4279" s="2">
        <f t="shared" si="865"/>
        <v>67600.37916032366</v>
      </c>
      <c r="L4279" s="2">
        <f t="shared" si="866"/>
        <v>151434</v>
      </c>
      <c r="M4279" s="2">
        <f t="shared" si="867"/>
        <v>34760</v>
      </c>
      <c r="N4279" s="6">
        <f t="shared" si="868"/>
        <v>1</v>
      </c>
      <c r="O4279" s="2">
        <f t="shared" si="869"/>
        <v>29073.62083967634</v>
      </c>
      <c r="P4279" s="2">
        <f t="shared" si="870"/>
        <v>29073.62083967634</v>
      </c>
    </row>
    <row r="4280" spans="1:16">
      <c r="A4280" s="6">
        <v>6</v>
      </c>
      <c r="B4280" s="6">
        <v>11</v>
      </c>
      <c r="C4280" s="6">
        <v>29</v>
      </c>
      <c r="D4280" s="6">
        <f t="shared" si="858"/>
        <v>46</v>
      </c>
      <c r="E4280" s="5">
        <f t="shared" si="859"/>
        <v>956.64294000000041</v>
      </c>
      <c r="F4280" s="5">
        <f t="shared" si="860"/>
        <v>432.98859707441784</v>
      </c>
      <c r="G4280" s="5">
        <f t="shared" si="861"/>
        <v>1870.9683306758782</v>
      </c>
      <c r="H4280" s="5">
        <f t="shared" si="862"/>
        <v>3260.5998677502967</v>
      </c>
      <c r="I4280" s="5">
        <f t="shared" si="863"/>
        <v>720</v>
      </c>
      <c r="J4280" s="5">
        <f t="shared" si="864"/>
        <v>2540.5998677502967</v>
      </c>
      <c r="K4280" s="2">
        <f t="shared" si="865"/>
        <v>69107.636592887095</v>
      </c>
      <c r="L4280" s="2">
        <f t="shared" si="866"/>
        <v>154134</v>
      </c>
      <c r="M4280" s="2">
        <f t="shared" si="867"/>
        <v>35640</v>
      </c>
      <c r="N4280" s="6">
        <f t="shared" si="868"/>
        <v>1</v>
      </c>
      <c r="O4280" s="2">
        <f t="shared" si="869"/>
        <v>29386.363407112905</v>
      </c>
      <c r="P4280" s="2">
        <f t="shared" si="870"/>
        <v>29386.363407112905</v>
      </c>
    </row>
    <row r="4281" spans="1:16">
      <c r="A4281" s="6">
        <v>6</v>
      </c>
      <c r="B4281" s="6">
        <v>11</v>
      </c>
      <c r="C4281" s="6">
        <v>30</v>
      </c>
      <c r="D4281" s="6">
        <f t="shared" si="858"/>
        <v>47</v>
      </c>
      <c r="E4281" s="5">
        <f t="shared" si="859"/>
        <v>956.64294000000041</v>
      </c>
      <c r="F4281" s="5">
        <f t="shared" si="860"/>
        <v>432.98859707441784</v>
      </c>
      <c r="G4281" s="5">
        <f t="shared" si="861"/>
        <v>1959.6780360096488</v>
      </c>
      <c r="H4281" s="5">
        <f t="shared" si="862"/>
        <v>3349.3095730840669</v>
      </c>
      <c r="I4281" s="5">
        <f t="shared" si="863"/>
        <v>720</v>
      </c>
      <c r="J4281" s="5">
        <f t="shared" si="864"/>
        <v>2629.3095730840669</v>
      </c>
      <c r="K4281" s="2">
        <f t="shared" si="865"/>
        <v>70647.735643820604</v>
      </c>
      <c r="L4281" s="2">
        <f t="shared" si="866"/>
        <v>156834</v>
      </c>
      <c r="M4281" s="2">
        <f t="shared" si="867"/>
        <v>36520</v>
      </c>
      <c r="N4281" s="6">
        <f t="shared" si="868"/>
        <v>1</v>
      </c>
      <c r="O4281" s="2">
        <f t="shared" si="869"/>
        <v>29666.264356179396</v>
      </c>
      <c r="P4281" s="2">
        <f t="shared" si="870"/>
        <v>29666.264356179396</v>
      </c>
    </row>
    <row r="4282" spans="1:16">
      <c r="A4282" s="6">
        <v>6</v>
      </c>
      <c r="B4282" s="6">
        <v>12</v>
      </c>
      <c r="C4282" s="6">
        <v>0</v>
      </c>
      <c r="D4282" s="6">
        <f t="shared" si="858"/>
        <v>18</v>
      </c>
      <c r="E4282" s="5">
        <f t="shared" si="859"/>
        <v>956.64294000000041</v>
      </c>
      <c r="F4282" s="5">
        <f t="shared" si="860"/>
        <v>484.15997672866712</v>
      </c>
      <c r="G4282" s="5">
        <f t="shared" si="861"/>
        <v>0</v>
      </c>
      <c r="H4282" s="5">
        <f t="shared" si="862"/>
        <v>1440.8029167286675</v>
      </c>
      <c r="I4282" s="5">
        <f t="shared" si="863"/>
        <v>720</v>
      </c>
      <c r="J4282" s="5">
        <f t="shared" si="864"/>
        <v>720.80291672866747</v>
      </c>
      <c r="K4282" s="2">
        <f t="shared" si="865"/>
        <v>37513.939526539369</v>
      </c>
      <c r="L4282" s="2">
        <f t="shared" si="866"/>
        <v>77928</v>
      </c>
      <c r="M4282" s="2">
        <f t="shared" si="867"/>
        <v>10560</v>
      </c>
      <c r="N4282" s="6">
        <f t="shared" si="868"/>
        <v>1</v>
      </c>
      <c r="O4282" s="2">
        <f t="shared" si="869"/>
        <v>9854.0604734606313</v>
      </c>
      <c r="P4282" s="2">
        <f t="shared" si="870"/>
        <v>9854.0604734606313</v>
      </c>
    </row>
    <row r="4283" spans="1:16">
      <c r="A4283" s="6">
        <v>6</v>
      </c>
      <c r="B4283" s="6">
        <v>12</v>
      </c>
      <c r="C4283" s="6">
        <v>1</v>
      </c>
      <c r="D4283" s="6">
        <f t="shared" si="858"/>
        <v>19</v>
      </c>
      <c r="E4283" s="5">
        <f t="shared" si="859"/>
        <v>956.64294000000041</v>
      </c>
      <c r="F4283" s="5">
        <f t="shared" si="860"/>
        <v>484.15997672866712</v>
      </c>
      <c r="G4283" s="5">
        <f t="shared" si="861"/>
        <v>45.5625</v>
      </c>
      <c r="H4283" s="5">
        <f t="shared" si="862"/>
        <v>1486.3654167286675</v>
      </c>
      <c r="I4283" s="5">
        <f t="shared" si="863"/>
        <v>720</v>
      </c>
      <c r="J4283" s="5">
        <f t="shared" si="864"/>
        <v>766.36541672866747</v>
      </c>
      <c r="K4283" s="2">
        <f t="shared" si="865"/>
        <v>38304.955151539369</v>
      </c>
      <c r="L4283" s="2">
        <f t="shared" si="866"/>
        <v>80628</v>
      </c>
      <c r="M4283" s="2">
        <f t="shared" si="867"/>
        <v>11440</v>
      </c>
      <c r="N4283" s="6">
        <f t="shared" si="868"/>
        <v>1</v>
      </c>
      <c r="O4283" s="2">
        <f t="shared" si="869"/>
        <v>10883.044848460631</v>
      </c>
      <c r="P4283" s="2">
        <f t="shared" si="870"/>
        <v>10883.044848460631</v>
      </c>
    </row>
    <row r="4284" spans="1:16">
      <c r="A4284" s="6">
        <v>6</v>
      </c>
      <c r="B4284" s="6">
        <v>12</v>
      </c>
      <c r="C4284" s="6">
        <v>2</v>
      </c>
      <c r="D4284" s="6">
        <f t="shared" si="858"/>
        <v>20</v>
      </c>
      <c r="E4284" s="5">
        <f t="shared" si="859"/>
        <v>956.64294000000041</v>
      </c>
      <c r="F4284" s="5">
        <f t="shared" si="860"/>
        <v>484.15997672866712</v>
      </c>
      <c r="G4284" s="5">
        <f t="shared" si="861"/>
        <v>92.264062499999994</v>
      </c>
      <c r="H4284" s="5">
        <f t="shared" si="862"/>
        <v>1533.0669792286674</v>
      </c>
      <c r="I4284" s="5">
        <f t="shared" si="863"/>
        <v>720</v>
      </c>
      <c r="J4284" s="5">
        <f t="shared" si="864"/>
        <v>813.06697922866738</v>
      </c>
      <c r="K4284" s="2">
        <f t="shared" si="865"/>
        <v>39115.746167164361</v>
      </c>
      <c r="L4284" s="2">
        <f t="shared" si="866"/>
        <v>83328</v>
      </c>
      <c r="M4284" s="2">
        <f t="shared" si="867"/>
        <v>12320</v>
      </c>
      <c r="N4284" s="6">
        <f t="shared" si="868"/>
        <v>1</v>
      </c>
      <c r="O4284" s="2">
        <f t="shared" si="869"/>
        <v>11892.253832835639</v>
      </c>
      <c r="P4284" s="2">
        <f t="shared" si="870"/>
        <v>11892.253832835639</v>
      </c>
    </row>
    <row r="4285" spans="1:16">
      <c r="A4285" s="6">
        <v>6</v>
      </c>
      <c r="B4285" s="6">
        <v>12</v>
      </c>
      <c r="C4285" s="6">
        <v>3</v>
      </c>
      <c r="D4285" s="6">
        <f t="shared" si="858"/>
        <v>21</v>
      </c>
      <c r="E4285" s="5">
        <f t="shared" si="859"/>
        <v>956.64294000000041</v>
      </c>
      <c r="F4285" s="5">
        <f t="shared" si="860"/>
        <v>484.15997672866712</v>
      </c>
      <c r="G4285" s="5">
        <f t="shared" si="861"/>
        <v>140.12604492187498</v>
      </c>
      <c r="H4285" s="5">
        <f t="shared" si="862"/>
        <v>1580.9289616505425</v>
      </c>
      <c r="I4285" s="5">
        <f t="shared" si="863"/>
        <v>720</v>
      </c>
      <c r="J4285" s="5">
        <f t="shared" si="864"/>
        <v>860.92896165054253</v>
      </c>
      <c r="K4285" s="2">
        <f t="shared" si="865"/>
        <v>39946.683361988587</v>
      </c>
      <c r="L4285" s="2">
        <f t="shared" si="866"/>
        <v>86028</v>
      </c>
      <c r="M4285" s="2">
        <f t="shared" si="867"/>
        <v>13200</v>
      </c>
      <c r="N4285" s="6">
        <f t="shared" si="868"/>
        <v>1</v>
      </c>
      <c r="O4285" s="2">
        <f t="shared" si="869"/>
        <v>12881.316638011413</v>
      </c>
      <c r="P4285" s="2">
        <f t="shared" si="870"/>
        <v>12881.316638011413</v>
      </c>
    </row>
    <row r="4286" spans="1:16">
      <c r="A4286" s="6">
        <v>6</v>
      </c>
      <c r="B4286" s="6">
        <v>12</v>
      </c>
      <c r="C4286" s="6">
        <v>4</v>
      </c>
      <c r="D4286" s="6">
        <f t="shared" si="858"/>
        <v>22</v>
      </c>
      <c r="E4286" s="5">
        <f t="shared" si="859"/>
        <v>956.64294000000041</v>
      </c>
      <c r="F4286" s="5">
        <f t="shared" si="860"/>
        <v>484.15997672866712</v>
      </c>
      <c r="G4286" s="5">
        <f t="shared" si="861"/>
        <v>189.17016064453125</v>
      </c>
      <c r="H4286" s="5">
        <f t="shared" si="862"/>
        <v>1629.9730773731987</v>
      </c>
      <c r="I4286" s="5">
        <f t="shared" si="863"/>
        <v>720</v>
      </c>
      <c r="J4286" s="5">
        <f t="shared" si="864"/>
        <v>909.97307737319875</v>
      </c>
      <c r="K4286" s="2">
        <f t="shared" si="865"/>
        <v>40798.143704395814</v>
      </c>
      <c r="L4286" s="2">
        <f t="shared" si="866"/>
        <v>88728</v>
      </c>
      <c r="M4286" s="2">
        <f t="shared" si="867"/>
        <v>14080</v>
      </c>
      <c r="N4286" s="6">
        <f t="shared" si="868"/>
        <v>1</v>
      </c>
      <c r="O4286" s="2">
        <f t="shared" si="869"/>
        <v>13849.856295604186</v>
      </c>
      <c r="P4286" s="2">
        <f t="shared" si="870"/>
        <v>13849.856295604186</v>
      </c>
    </row>
    <row r="4287" spans="1:16">
      <c r="A4287" s="6">
        <v>6</v>
      </c>
      <c r="B4287" s="6">
        <v>12</v>
      </c>
      <c r="C4287" s="6">
        <v>5</v>
      </c>
      <c r="D4287" s="6">
        <f t="shared" si="858"/>
        <v>23</v>
      </c>
      <c r="E4287" s="5">
        <f t="shared" si="859"/>
        <v>956.64294000000041</v>
      </c>
      <c r="F4287" s="5">
        <f t="shared" si="860"/>
        <v>484.15997672866712</v>
      </c>
      <c r="G4287" s="5">
        <f t="shared" si="861"/>
        <v>239.41848456573481</v>
      </c>
      <c r="H4287" s="5">
        <f t="shared" si="862"/>
        <v>1680.2214012944023</v>
      </c>
      <c r="I4287" s="5">
        <f t="shared" si="863"/>
        <v>720</v>
      </c>
      <c r="J4287" s="5">
        <f t="shared" si="864"/>
        <v>960.22140129440231</v>
      </c>
      <c r="K4287" s="2">
        <f t="shared" si="865"/>
        <v>41670.510439138932</v>
      </c>
      <c r="L4287" s="2">
        <f t="shared" si="866"/>
        <v>91428</v>
      </c>
      <c r="M4287" s="2">
        <f t="shared" si="867"/>
        <v>14960</v>
      </c>
      <c r="N4287" s="6">
        <f t="shared" si="868"/>
        <v>1</v>
      </c>
      <c r="O4287" s="2">
        <f t="shared" si="869"/>
        <v>14797.489560861068</v>
      </c>
      <c r="P4287" s="2">
        <f t="shared" si="870"/>
        <v>14797.489560861068</v>
      </c>
    </row>
    <row r="4288" spans="1:16">
      <c r="A4288" s="6">
        <v>6</v>
      </c>
      <c r="B4288" s="6">
        <v>12</v>
      </c>
      <c r="C4288" s="6">
        <v>6</v>
      </c>
      <c r="D4288" s="6">
        <f t="shared" si="858"/>
        <v>24</v>
      </c>
      <c r="E4288" s="5">
        <f t="shared" si="859"/>
        <v>956.64294000000041</v>
      </c>
      <c r="F4288" s="5">
        <f t="shared" si="860"/>
        <v>484.15997672866712</v>
      </c>
      <c r="G4288" s="5">
        <f t="shared" si="861"/>
        <v>290.89345874736784</v>
      </c>
      <c r="H4288" s="5">
        <f t="shared" si="862"/>
        <v>1731.6963754760354</v>
      </c>
      <c r="I4288" s="5">
        <f t="shared" si="863"/>
        <v>720</v>
      </c>
      <c r="J4288" s="5">
        <f t="shared" si="864"/>
        <v>1011.6963754760354</v>
      </c>
      <c r="K4288" s="2">
        <f t="shared" si="865"/>
        <v>42564.173185347841</v>
      </c>
      <c r="L4288" s="2">
        <f t="shared" si="866"/>
        <v>94128</v>
      </c>
      <c r="M4288" s="2">
        <f t="shared" si="867"/>
        <v>15840</v>
      </c>
      <c r="N4288" s="6">
        <f t="shared" si="868"/>
        <v>1</v>
      </c>
      <c r="O4288" s="2">
        <f t="shared" si="869"/>
        <v>15723.826814652159</v>
      </c>
      <c r="P4288" s="2">
        <f t="shared" si="870"/>
        <v>15723.826814652159</v>
      </c>
    </row>
    <row r="4289" spans="1:16">
      <c r="A4289" s="6">
        <v>6</v>
      </c>
      <c r="B4289" s="6">
        <v>12</v>
      </c>
      <c r="C4289" s="6">
        <v>7</v>
      </c>
      <c r="D4289" s="6">
        <f t="shared" si="858"/>
        <v>25</v>
      </c>
      <c r="E4289" s="5">
        <f t="shared" si="859"/>
        <v>956.64294000000041</v>
      </c>
      <c r="F4289" s="5">
        <f t="shared" si="860"/>
        <v>484.15997672866712</v>
      </c>
      <c r="G4289" s="5">
        <f t="shared" si="861"/>
        <v>343.61789814532818</v>
      </c>
      <c r="H4289" s="5">
        <f t="shared" si="862"/>
        <v>1784.4208148739956</v>
      </c>
      <c r="I4289" s="5">
        <f t="shared" si="863"/>
        <v>720</v>
      </c>
      <c r="J4289" s="5">
        <f t="shared" si="864"/>
        <v>1064.4208148739956</v>
      </c>
      <c r="K4289" s="2">
        <f t="shared" si="865"/>
        <v>43479.528036006872</v>
      </c>
      <c r="L4289" s="2">
        <f t="shared" si="866"/>
        <v>96828</v>
      </c>
      <c r="M4289" s="2">
        <f t="shared" si="867"/>
        <v>16720</v>
      </c>
      <c r="N4289" s="6">
        <f t="shared" si="868"/>
        <v>1</v>
      </c>
      <c r="O4289" s="2">
        <f t="shared" si="869"/>
        <v>16628.471963993128</v>
      </c>
      <c r="P4289" s="2">
        <f t="shared" si="870"/>
        <v>16628.471963993128</v>
      </c>
    </row>
    <row r="4290" spans="1:16">
      <c r="A4290" s="6">
        <v>6</v>
      </c>
      <c r="B4290" s="6">
        <v>12</v>
      </c>
      <c r="C4290" s="6">
        <v>8</v>
      </c>
      <c r="D4290" s="6">
        <f t="shared" si="858"/>
        <v>26</v>
      </c>
      <c r="E4290" s="5">
        <f t="shared" si="859"/>
        <v>956.64294000000041</v>
      </c>
      <c r="F4290" s="5">
        <f t="shared" si="860"/>
        <v>484.15997672866712</v>
      </c>
      <c r="G4290" s="5">
        <f t="shared" si="861"/>
        <v>397.61499642530839</v>
      </c>
      <c r="H4290" s="5">
        <f t="shared" si="862"/>
        <v>1838.4179131539759</v>
      </c>
      <c r="I4290" s="5">
        <f t="shared" si="863"/>
        <v>720</v>
      </c>
      <c r="J4290" s="5">
        <f t="shared" si="864"/>
        <v>1118.4179131539759</v>
      </c>
      <c r="K4290" s="2">
        <f t="shared" si="865"/>
        <v>44416.977658923191</v>
      </c>
      <c r="L4290" s="2">
        <f t="shared" si="866"/>
        <v>99528</v>
      </c>
      <c r="M4290" s="2">
        <f t="shared" si="867"/>
        <v>17600</v>
      </c>
      <c r="N4290" s="6">
        <f t="shared" si="868"/>
        <v>1</v>
      </c>
      <c r="O4290" s="2">
        <f t="shared" si="869"/>
        <v>17511.022341076809</v>
      </c>
      <c r="P4290" s="2">
        <f t="shared" si="870"/>
        <v>17511.022341076809</v>
      </c>
    </row>
    <row r="4291" spans="1:16">
      <c r="A4291" s="6">
        <v>6</v>
      </c>
      <c r="B4291" s="6">
        <v>12</v>
      </c>
      <c r="C4291" s="6">
        <v>9</v>
      </c>
      <c r="D4291" s="6">
        <f t="shared" si="858"/>
        <v>27</v>
      </c>
      <c r="E4291" s="5">
        <f t="shared" si="859"/>
        <v>956.64294000000041</v>
      </c>
      <c r="F4291" s="5">
        <f t="shared" si="860"/>
        <v>484.15997672866712</v>
      </c>
      <c r="G4291" s="5">
        <f t="shared" si="861"/>
        <v>452.90833186570285</v>
      </c>
      <c r="H4291" s="5">
        <f t="shared" si="862"/>
        <v>1893.7112485943703</v>
      </c>
      <c r="I4291" s="5">
        <f t="shared" si="863"/>
        <v>720</v>
      </c>
      <c r="J4291" s="5">
        <f t="shared" si="864"/>
        <v>1173.7112485943703</v>
      </c>
      <c r="K4291" s="2">
        <f t="shared" si="865"/>
        <v>45376.931399207817</v>
      </c>
      <c r="L4291" s="2">
        <f t="shared" si="866"/>
        <v>102228</v>
      </c>
      <c r="M4291" s="2">
        <f t="shared" si="867"/>
        <v>18480</v>
      </c>
      <c r="N4291" s="6">
        <f t="shared" si="868"/>
        <v>1</v>
      </c>
      <c r="O4291" s="2">
        <f t="shared" si="869"/>
        <v>18371.068600792183</v>
      </c>
      <c r="P4291" s="2">
        <f t="shared" si="870"/>
        <v>18371.068600792183</v>
      </c>
    </row>
    <row r="4292" spans="1:16">
      <c r="A4292" s="6">
        <v>6</v>
      </c>
      <c r="B4292" s="6">
        <v>12</v>
      </c>
      <c r="C4292" s="6">
        <v>10</v>
      </c>
      <c r="D4292" s="6">
        <f t="shared" ref="D4292:D4355" si="871">A4292+B4292+C4292</f>
        <v>28</v>
      </c>
      <c r="E4292" s="5">
        <f t="shared" ref="E4292:E4355" si="872">IF(A4292=0,0,A4292*LABOR_HRS_WK_TOM*SEASON_WEEKS*(1+DIM_PCT_TOM)^A4292)</f>
        <v>956.64294000000041</v>
      </c>
      <c r="F4292" s="5">
        <f t="shared" ref="F4292:F4355" si="873">IF(B4292=0,0,B4292*LABOR_HRS_WK_CAR*SEASON_WEEKS*(1+DIM_PCT_CAR)^B4292)</f>
        <v>484.15997672866712</v>
      </c>
      <c r="G4292" s="5">
        <f t="shared" ref="G4292:G4355" si="874">IF(C4292=0,0,C4292*LABOR_HRS_WK_MES*SEASON_WEEKS*(1+DIM_PCT_MES)^C4292)</f>
        <v>509.52187334891573</v>
      </c>
      <c r="H4292" s="5">
        <f t="shared" ref="H4292:H4355" si="875">E4292+F4292+G4292</f>
        <v>1950.3247900775832</v>
      </c>
      <c r="I4292" s="5">
        <f t="shared" ref="I4292:I4355" si="876">MIN(H4292,FARMER_HRS)</f>
        <v>720</v>
      </c>
      <c r="J4292" s="5">
        <f t="shared" ref="J4292:J4355" si="877">MAX(0,H4292-FARMER_HRS)</f>
        <v>1230.3247900775832</v>
      </c>
      <c r="K4292" s="2">
        <f t="shared" ref="K4292:K4355" si="878">I4292*FARMER_RATE+J4292*TEMP_WORKER_RATE</f>
        <v>46359.805383291372</v>
      </c>
      <c r="L4292" s="2">
        <f t="shared" ref="L4292:L4355" si="879">A4292*PRICE_TOM+B4292*PRICE_CAR+C4292*PRICE_MES</f>
        <v>104928</v>
      </c>
      <c r="M4292" s="2">
        <f t="shared" ref="M4292:M4355" si="880">A4292*FERT_BED_TOM+B4292*FERT_BED_CAR+C4292*FERT_BED_MES</f>
        <v>19360</v>
      </c>
      <c r="N4292" s="6">
        <f t="shared" ref="N4292:N4355" si="881">IF(AND(D4292&lt;=TOTAL_BEDS,J4292&lt;=TEMP_WORKER_MAX*TEMP_WORKER_HRS),1,0)</f>
        <v>1</v>
      </c>
      <c r="O4292" s="2">
        <f t="shared" ref="O4292:O4355" si="882">L4292-M4292-K4292-FIXED_COSTS</f>
        <v>19208.194616708628</v>
      </c>
      <c r="P4292" s="2">
        <f t="shared" ref="P4292:P4355" si="883">IF(N4292=1,O4292,"")</f>
        <v>19208.194616708628</v>
      </c>
    </row>
    <row r="4293" spans="1:16">
      <c r="A4293" s="6">
        <v>6</v>
      </c>
      <c r="B4293" s="6">
        <v>12</v>
      </c>
      <c r="C4293" s="6">
        <v>11</v>
      </c>
      <c r="D4293" s="6">
        <f t="shared" si="871"/>
        <v>29</v>
      </c>
      <c r="E4293" s="5">
        <f t="shared" si="872"/>
        <v>956.64294000000041</v>
      </c>
      <c r="F4293" s="5">
        <f t="shared" si="873"/>
        <v>484.15997672866712</v>
      </c>
      <c r="G4293" s="5">
        <f t="shared" si="874"/>
        <v>567.47998644235474</v>
      </c>
      <c r="H4293" s="5">
        <f t="shared" si="875"/>
        <v>2008.2829031710221</v>
      </c>
      <c r="I4293" s="5">
        <f t="shared" si="876"/>
        <v>720</v>
      </c>
      <c r="J4293" s="5">
        <f t="shared" si="877"/>
        <v>1288.2829031710221</v>
      </c>
      <c r="K4293" s="2">
        <f t="shared" si="878"/>
        <v>47366.022624496909</v>
      </c>
      <c r="L4293" s="2">
        <f t="shared" si="879"/>
        <v>107628</v>
      </c>
      <c r="M4293" s="2">
        <f t="shared" si="880"/>
        <v>20240</v>
      </c>
      <c r="N4293" s="6">
        <f t="shared" si="881"/>
        <v>1</v>
      </c>
      <c r="O4293" s="2">
        <f t="shared" si="882"/>
        <v>20021.977375503091</v>
      </c>
      <c r="P4293" s="2">
        <f t="shared" si="883"/>
        <v>20021.977375503091</v>
      </c>
    </row>
    <row r="4294" spans="1:16">
      <c r="A4294" s="6">
        <v>6</v>
      </c>
      <c r="B4294" s="6">
        <v>12</v>
      </c>
      <c r="C4294" s="6">
        <v>12</v>
      </c>
      <c r="D4294" s="6">
        <f t="shared" si="871"/>
        <v>30</v>
      </c>
      <c r="E4294" s="5">
        <f t="shared" si="872"/>
        <v>956.64294000000041</v>
      </c>
      <c r="F4294" s="5">
        <f t="shared" si="873"/>
        <v>484.15997672866712</v>
      </c>
      <c r="G4294" s="5">
        <f t="shared" si="874"/>
        <v>626.80743957041921</v>
      </c>
      <c r="H4294" s="5">
        <f t="shared" si="875"/>
        <v>2067.6103562990866</v>
      </c>
      <c r="I4294" s="5">
        <f t="shared" si="876"/>
        <v>720</v>
      </c>
      <c r="J4294" s="5">
        <f t="shared" si="877"/>
        <v>1347.6103562990866</v>
      </c>
      <c r="K4294" s="2">
        <f t="shared" si="878"/>
        <v>48396.01313019247</v>
      </c>
      <c r="L4294" s="2">
        <f t="shared" si="879"/>
        <v>110328</v>
      </c>
      <c r="M4294" s="2">
        <f t="shared" si="880"/>
        <v>21120</v>
      </c>
      <c r="N4294" s="6">
        <f t="shared" si="881"/>
        <v>1</v>
      </c>
      <c r="O4294" s="2">
        <f t="shared" si="882"/>
        <v>20811.98686980753</v>
      </c>
      <c r="P4294" s="2">
        <f t="shared" si="883"/>
        <v>20811.98686980753</v>
      </c>
    </row>
    <row r="4295" spans="1:16">
      <c r="A4295" s="6">
        <v>6</v>
      </c>
      <c r="B4295" s="6">
        <v>12</v>
      </c>
      <c r="C4295" s="6">
        <v>13</v>
      </c>
      <c r="D4295" s="6">
        <f t="shared" si="871"/>
        <v>31</v>
      </c>
      <c r="E4295" s="5">
        <f t="shared" si="872"/>
        <v>956.64294000000041</v>
      </c>
      <c r="F4295" s="5">
        <f t="shared" si="873"/>
        <v>484.15997672866712</v>
      </c>
      <c r="G4295" s="5">
        <f t="shared" si="874"/>
        <v>687.52941027880343</v>
      </c>
      <c r="H4295" s="5">
        <f t="shared" si="875"/>
        <v>2128.3323270074707</v>
      </c>
      <c r="I4295" s="5">
        <f t="shared" si="876"/>
        <v>720</v>
      </c>
      <c r="J4295" s="5">
        <f t="shared" si="877"/>
        <v>1408.3323270074707</v>
      </c>
      <c r="K4295" s="2">
        <f t="shared" si="878"/>
        <v>49450.214010546362</v>
      </c>
      <c r="L4295" s="2">
        <f t="shared" si="879"/>
        <v>113028</v>
      </c>
      <c r="M4295" s="2">
        <f t="shared" si="880"/>
        <v>22000</v>
      </c>
      <c r="N4295" s="6">
        <f t="shared" si="881"/>
        <v>1</v>
      </c>
      <c r="O4295" s="2">
        <f t="shared" si="882"/>
        <v>21577.785989453638</v>
      </c>
      <c r="P4295" s="2">
        <f t="shared" si="883"/>
        <v>21577.785989453638</v>
      </c>
    </row>
    <row r="4296" spans="1:16">
      <c r="A4296" s="6">
        <v>6</v>
      </c>
      <c r="B4296" s="6">
        <v>12</v>
      </c>
      <c r="C4296" s="6">
        <v>14</v>
      </c>
      <c r="D4296" s="6">
        <f t="shared" si="871"/>
        <v>32</v>
      </c>
      <c r="E4296" s="5">
        <f t="shared" si="872"/>
        <v>956.64294000000041</v>
      </c>
      <c r="F4296" s="5">
        <f t="shared" si="873"/>
        <v>484.15997672866712</v>
      </c>
      <c r="G4296" s="5">
        <f t="shared" si="874"/>
        <v>749.67149159246469</v>
      </c>
      <c r="H4296" s="5">
        <f t="shared" si="875"/>
        <v>2190.4744083211322</v>
      </c>
      <c r="I4296" s="5">
        <f t="shared" si="876"/>
        <v>720</v>
      </c>
      <c r="J4296" s="5">
        <f t="shared" si="877"/>
        <v>1470.4744083211322</v>
      </c>
      <c r="K4296" s="2">
        <f t="shared" si="878"/>
        <v>50529.069588908547</v>
      </c>
      <c r="L4296" s="2">
        <f t="shared" si="879"/>
        <v>115728</v>
      </c>
      <c r="M4296" s="2">
        <f t="shared" si="880"/>
        <v>22880</v>
      </c>
      <c r="N4296" s="6">
        <f t="shared" si="881"/>
        <v>1</v>
      </c>
      <c r="O4296" s="2">
        <f t="shared" si="882"/>
        <v>22318.930411091453</v>
      </c>
      <c r="P4296" s="2">
        <f t="shared" si="883"/>
        <v>22318.930411091453</v>
      </c>
    </row>
    <row r="4297" spans="1:16">
      <c r="A4297" s="6">
        <v>6</v>
      </c>
      <c r="B4297" s="6">
        <v>12</v>
      </c>
      <c r="C4297" s="6">
        <v>15</v>
      </c>
      <c r="D4297" s="6">
        <f t="shared" si="871"/>
        <v>33</v>
      </c>
      <c r="E4297" s="5">
        <f t="shared" si="872"/>
        <v>956.64294000000041</v>
      </c>
      <c r="F4297" s="5">
        <f t="shared" si="873"/>
        <v>484.15997672866712</v>
      </c>
      <c r="G4297" s="5">
        <f t="shared" si="874"/>
        <v>813.25969846861108</v>
      </c>
      <c r="H4297" s="5">
        <f t="shared" si="875"/>
        <v>2254.0626151972783</v>
      </c>
      <c r="I4297" s="5">
        <f t="shared" si="876"/>
        <v>720</v>
      </c>
      <c r="J4297" s="5">
        <f t="shared" si="877"/>
        <v>1534.0626151972783</v>
      </c>
      <c r="K4297" s="2">
        <f t="shared" si="878"/>
        <v>51633.031513841634</v>
      </c>
      <c r="L4297" s="2">
        <f t="shared" si="879"/>
        <v>118428</v>
      </c>
      <c r="M4297" s="2">
        <f t="shared" si="880"/>
        <v>23760</v>
      </c>
      <c r="N4297" s="6">
        <f t="shared" si="881"/>
        <v>1</v>
      </c>
      <c r="O4297" s="2">
        <f t="shared" si="882"/>
        <v>23034.968486158366</v>
      </c>
      <c r="P4297" s="2">
        <f t="shared" si="883"/>
        <v>23034.968486158366</v>
      </c>
    </row>
    <row r="4298" spans="1:16">
      <c r="A4298" s="6">
        <v>6</v>
      </c>
      <c r="B4298" s="6">
        <v>12</v>
      </c>
      <c r="C4298" s="6">
        <v>16</v>
      </c>
      <c r="D4298" s="6">
        <f t="shared" si="871"/>
        <v>34</v>
      </c>
      <c r="E4298" s="5">
        <f t="shared" si="872"/>
        <v>956.64294000000041</v>
      </c>
      <c r="F4298" s="5">
        <f t="shared" si="873"/>
        <v>484.15997672866712</v>
      </c>
      <c r="G4298" s="5">
        <f t="shared" si="874"/>
        <v>878.32047434610013</v>
      </c>
      <c r="H4298" s="5">
        <f t="shared" si="875"/>
        <v>2319.1233910747678</v>
      </c>
      <c r="I4298" s="5">
        <f t="shared" si="876"/>
        <v>720</v>
      </c>
      <c r="J4298" s="5">
        <f t="shared" si="877"/>
        <v>1599.1233910747678</v>
      </c>
      <c r="K4298" s="2">
        <f t="shared" si="878"/>
        <v>52762.55887282583</v>
      </c>
      <c r="L4298" s="2">
        <f t="shared" si="879"/>
        <v>121128</v>
      </c>
      <c r="M4298" s="2">
        <f t="shared" si="880"/>
        <v>24640</v>
      </c>
      <c r="N4298" s="6">
        <f t="shared" si="881"/>
        <v>1</v>
      </c>
      <c r="O4298" s="2">
        <f t="shared" si="882"/>
        <v>23725.44112717417</v>
      </c>
      <c r="P4298" s="2">
        <f t="shared" si="883"/>
        <v>23725.44112717417</v>
      </c>
    </row>
    <row r="4299" spans="1:16">
      <c r="A4299" s="6">
        <v>6</v>
      </c>
      <c r="B4299" s="6">
        <v>12</v>
      </c>
      <c r="C4299" s="6">
        <v>17</v>
      </c>
      <c r="D4299" s="6">
        <f t="shared" si="871"/>
        <v>35</v>
      </c>
      <c r="E4299" s="5">
        <f t="shared" si="872"/>
        <v>956.64294000000041</v>
      </c>
      <c r="F4299" s="5">
        <f t="shared" si="873"/>
        <v>484.15997672866712</v>
      </c>
      <c r="G4299" s="5">
        <f t="shared" si="874"/>
        <v>944.88069779264049</v>
      </c>
      <c r="H4299" s="5">
        <f t="shared" si="875"/>
        <v>2385.6836145213078</v>
      </c>
      <c r="I4299" s="5">
        <f t="shared" si="876"/>
        <v>720</v>
      </c>
      <c r="J4299" s="5">
        <f t="shared" si="877"/>
        <v>1665.6836145213078</v>
      </c>
      <c r="K4299" s="2">
        <f t="shared" si="878"/>
        <v>53918.118307661593</v>
      </c>
      <c r="L4299" s="2">
        <f t="shared" si="879"/>
        <v>123828</v>
      </c>
      <c r="M4299" s="2">
        <f t="shared" si="880"/>
        <v>25520</v>
      </c>
      <c r="N4299" s="6">
        <f t="shared" si="881"/>
        <v>1</v>
      </c>
      <c r="O4299" s="2">
        <f t="shared" si="882"/>
        <v>24389.881692338407</v>
      </c>
      <c r="P4299" s="2">
        <f t="shared" si="883"/>
        <v>24389.881692338407</v>
      </c>
    </row>
    <row r="4300" spans="1:16">
      <c r="A4300" s="6">
        <v>6</v>
      </c>
      <c r="B4300" s="6">
        <v>12</v>
      </c>
      <c r="C4300" s="6">
        <v>18</v>
      </c>
      <c r="D4300" s="6">
        <f t="shared" si="871"/>
        <v>36</v>
      </c>
      <c r="E4300" s="5">
        <f t="shared" si="872"/>
        <v>956.64294000000041</v>
      </c>
      <c r="F4300" s="5">
        <f t="shared" si="873"/>
        <v>484.15997672866712</v>
      </c>
      <c r="G4300" s="5">
        <f t="shared" si="874"/>
        <v>1012.9676892512279</v>
      </c>
      <c r="H4300" s="5">
        <f t="shared" si="875"/>
        <v>2453.7706059798952</v>
      </c>
      <c r="I4300" s="5">
        <f t="shared" si="876"/>
        <v>720</v>
      </c>
      <c r="J4300" s="5">
        <f t="shared" si="877"/>
        <v>1733.7706059798952</v>
      </c>
      <c r="K4300" s="2">
        <f t="shared" si="878"/>
        <v>55100.184131595401</v>
      </c>
      <c r="L4300" s="2">
        <f t="shared" si="879"/>
        <v>126528</v>
      </c>
      <c r="M4300" s="2">
        <f t="shared" si="880"/>
        <v>26400</v>
      </c>
      <c r="N4300" s="6">
        <f t="shared" si="881"/>
        <v>1</v>
      </c>
      <c r="O4300" s="2">
        <f t="shared" si="882"/>
        <v>25027.815868404599</v>
      </c>
      <c r="P4300" s="2">
        <f t="shared" si="883"/>
        <v>25027.815868404599</v>
      </c>
    </row>
    <row r="4301" spans="1:16">
      <c r="A4301" s="6">
        <v>6</v>
      </c>
      <c r="B4301" s="6">
        <v>12</v>
      </c>
      <c r="C4301" s="6">
        <v>19</v>
      </c>
      <c r="D4301" s="6">
        <f t="shared" si="871"/>
        <v>37</v>
      </c>
      <c r="E4301" s="5">
        <f t="shared" si="872"/>
        <v>956.64294000000041</v>
      </c>
      <c r="F4301" s="5">
        <f t="shared" si="873"/>
        <v>484.15997672866712</v>
      </c>
      <c r="G4301" s="5">
        <f t="shared" si="874"/>
        <v>1082.6092178872495</v>
      </c>
      <c r="H4301" s="5">
        <f t="shared" si="875"/>
        <v>2523.4121346159172</v>
      </c>
      <c r="I4301" s="5">
        <f t="shared" si="876"/>
        <v>720</v>
      </c>
      <c r="J4301" s="5">
        <f t="shared" si="877"/>
        <v>1803.4121346159172</v>
      </c>
      <c r="K4301" s="2">
        <f t="shared" si="878"/>
        <v>56309.238448193006</v>
      </c>
      <c r="L4301" s="2">
        <f t="shared" si="879"/>
        <v>129228</v>
      </c>
      <c r="M4301" s="2">
        <f t="shared" si="880"/>
        <v>27280</v>
      </c>
      <c r="N4301" s="6">
        <f t="shared" si="881"/>
        <v>1</v>
      </c>
      <c r="O4301" s="2">
        <f t="shared" si="882"/>
        <v>25638.761551806994</v>
      </c>
      <c r="P4301" s="2">
        <f t="shared" si="883"/>
        <v>25638.761551806994</v>
      </c>
    </row>
    <row r="4302" spans="1:16">
      <c r="A4302" s="6">
        <v>6</v>
      </c>
      <c r="B4302" s="6">
        <v>12</v>
      </c>
      <c r="C4302" s="6">
        <v>20</v>
      </c>
      <c r="D4302" s="6">
        <f t="shared" si="871"/>
        <v>38</v>
      </c>
      <c r="E4302" s="5">
        <f t="shared" si="872"/>
        <v>956.64294000000041</v>
      </c>
      <c r="F4302" s="5">
        <f t="shared" si="873"/>
        <v>484.15997672866712</v>
      </c>
      <c r="G4302" s="5">
        <f t="shared" si="874"/>
        <v>1153.8335085377266</v>
      </c>
      <c r="H4302" s="5">
        <f t="shared" si="875"/>
        <v>2594.6364252663943</v>
      </c>
      <c r="I4302" s="5">
        <f t="shared" si="876"/>
        <v>720</v>
      </c>
      <c r="J4302" s="5">
        <f t="shared" si="877"/>
        <v>1874.6364252663943</v>
      </c>
      <c r="K4302" s="2">
        <f t="shared" si="878"/>
        <v>57545.771271986014</v>
      </c>
      <c r="L4302" s="2">
        <f t="shared" si="879"/>
        <v>131928</v>
      </c>
      <c r="M4302" s="2">
        <f t="shared" si="880"/>
        <v>28160</v>
      </c>
      <c r="N4302" s="6">
        <f t="shared" si="881"/>
        <v>1</v>
      </c>
      <c r="O4302" s="2">
        <f t="shared" si="882"/>
        <v>26222.228728013986</v>
      </c>
      <c r="P4302" s="2">
        <f t="shared" si="883"/>
        <v>26222.228728013986</v>
      </c>
    </row>
    <row r="4303" spans="1:16">
      <c r="A4303" s="6">
        <v>6</v>
      </c>
      <c r="B4303" s="6">
        <v>12</v>
      </c>
      <c r="C4303" s="6">
        <v>21</v>
      </c>
      <c r="D4303" s="6">
        <f t="shared" si="871"/>
        <v>39</v>
      </c>
      <c r="E4303" s="5">
        <f t="shared" si="872"/>
        <v>956.64294000000041</v>
      </c>
      <c r="F4303" s="5">
        <f t="shared" si="873"/>
        <v>484.15997672866712</v>
      </c>
      <c r="G4303" s="5">
        <f t="shared" si="874"/>
        <v>1226.6692487641703</v>
      </c>
      <c r="H4303" s="5">
        <f t="shared" si="875"/>
        <v>2667.472165492838</v>
      </c>
      <c r="I4303" s="5">
        <f t="shared" si="876"/>
        <v>720</v>
      </c>
      <c r="J4303" s="5">
        <f t="shared" si="877"/>
        <v>1947.472165492838</v>
      </c>
      <c r="K4303" s="2">
        <f t="shared" si="878"/>
        <v>58810.280650917324</v>
      </c>
      <c r="L4303" s="2">
        <f t="shared" si="879"/>
        <v>134628</v>
      </c>
      <c r="M4303" s="2">
        <f t="shared" si="880"/>
        <v>29040</v>
      </c>
      <c r="N4303" s="6">
        <f t="shared" si="881"/>
        <v>1</v>
      </c>
      <c r="O4303" s="2">
        <f t="shared" si="882"/>
        <v>26777.719349082676</v>
      </c>
      <c r="P4303" s="2">
        <f t="shared" si="883"/>
        <v>26777.719349082676</v>
      </c>
    </row>
    <row r="4304" spans="1:16">
      <c r="A4304" s="6">
        <v>6</v>
      </c>
      <c r="B4304" s="6">
        <v>12</v>
      </c>
      <c r="C4304" s="6">
        <v>22</v>
      </c>
      <c r="D4304" s="6">
        <f t="shared" si="871"/>
        <v>40</v>
      </c>
      <c r="E4304" s="5">
        <f t="shared" si="872"/>
        <v>956.64294000000041</v>
      </c>
      <c r="F4304" s="5">
        <f t="shared" si="873"/>
        <v>484.15997672866712</v>
      </c>
      <c r="G4304" s="5">
        <f t="shared" si="874"/>
        <v>1301.1455960105666</v>
      </c>
      <c r="H4304" s="5">
        <f t="shared" si="875"/>
        <v>2741.948512739234</v>
      </c>
      <c r="I4304" s="5">
        <f t="shared" si="876"/>
        <v>720</v>
      </c>
      <c r="J4304" s="5">
        <f t="shared" si="877"/>
        <v>2021.948512739234</v>
      </c>
      <c r="K4304" s="2">
        <f t="shared" si="878"/>
        <v>60103.2727906117</v>
      </c>
      <c r="L4304" s="2">
        <f t="shared" si="879"/>
        <v>137328</v>
      </c>
      <c r="M4304" s="2">
        <f t="shared" si="880"/>
        <v>29920</v>
      </c>
      <c r="N4304" s="6">
        <f t="shared" si="881"/>
        <v>1</v>
      </c>
      <c r="O4304" s="2">
        <f t="shared" si="882"/>
        <v>27304.7272093883</v>
      </c>
      <c r="P4304" s="2">
        <f t="shared" si="883"/>
        <v>27304.7272093883</v>
      </c>
    </row>
    <row r="4305" spans="1:16">
      <c r="A4305" s="6">
        <v>6</v>
      </c>
      <c r="B4305" s="6">
        <v>12</v>
      </c>
      <c r="C4305" s="6">
        <v>23</v>
      </c>
      <c r="D4305" s="6">
        <f t="shared" si="871"/>
        <v>41</v>
      </c>
      <c r="E4305" s="5">
        <f t="shared" si="872"/>
        <v>956.64294000000041</v>
      </c>
      <c r="F4305" s="5">
        <f t="shared" si="873"/>
        <v>484.15997672866712</v>
      </c>
      <c r="G4305" s="5">
        <f t="shared" si="874"/>
        <v>1377.292184868003</v>
      </c>
      <c r="H4305" s="5">
        <f t="shared" si="875"/>
        <v>2818.0951015966702</v>
      </c>
      <c r="I4305" s="5">
        <f t="shared" si="876"/>
        <v>720</v>
      </c>
      <c r="J4305" s="5">
        <f t="shared" si="877"/>
        <v>2098.0951015966702</v>
      </c>
      <c r="K4305" s="2">
        <f t="shared" si="878"/>
        <v>61425.262180497746</v>
      </c>
      <c r="L4305" s="2">
        <f t="shared" si="879"/>
        <v>140028</v>
      </c>
      <c r="M4305" s="2">
        <f t="shared" si="880"/>
        <v>30800</v>
      </c>
      <c r="N4305" s="6">
        <f t="shared" si="881"/>
        <v>1</v>
      </c>
      <c r="O4305" s="2">
        <f t="shared" si="882"/>
        <v>27802.737819502254</v>
      </c>
      <c r="P4305" s="2">
        <f t="shared" si="883"/>
        <v>27802.737819502254</v>
      </c>
    </row>
    <row r="4306" spans="1:16">
      <c r="A4306" s="6">
        <v>6</v>
      </c>
      <c r="B4306" s="6">
        <v>12</v>
      </c>
      <c r="C4306" s="6">
        <v>24</v>
      </c>
      <c r="D4306" s="6">
        <f t="shared" si="871"/>
        <v>42</v>
      </c>
      <c r="E4306" s="5">
        <f t="shared" si="872"/>
        <v>956.64294000000041</v>
      </c>
      <c r="F4306" s="5">
        <f t="shared" si="873"/>
        <v>484.15997672866712</v>
      </c>
      <c r="G4306" s="5">
        <f t="shared" si="874"/>
        <v>1455.1391344474989</v>
      </c>
      <c r="H4306" s="5">
        <f t="shared" si="875"/>
        <v>2895.9420511761664</v>
      </c>
      <c r="I4306" s="5">
        <f t="shared" si="876"/>
        <v>720</v>
      </c>
      <c r="J4306" s="5">
        <f t="shared" si="877"/>
        <v>2175.9420511761664</v>
      </c>
      <c r="K4306" s="2">
        <f t="shared" si="878"/>
        <v>62776.771721808444</v>
      </c>
      <c r="L4306" s="2">
        <f t="shared" si="879"/>
        <v>142728</v>
      </c>
      <c r="M4306" s="2">
        <f t="shared" si="880"/>
        <v>31680</v>
      </c>
      <c r="N4306" s="6">
        <f t="shared" si="881"/>
        <v>1</v>
      </c>
      <c r="O4306" s="2">
        <f t="shared" si="882"/>
        <v>28271.228278191556</v>
      </c>
      <c r="P4306" s="2">
        <f t="shared" si="883"/>
        <v>28271.228278191556</v>
      </c>
    </row>
    <row r="4307" spans="1:16">
      <c r="A4307" s="6">
        <v>6</v>
      </c>
      <c r="B4307" s="6">
        <v>12</v>
      </c>
      <c r="C4307" s="6">
        <v>25</v>
      </c>
      <c r="D4307" s="6">
        <f t="shared" si="871"/>
        <v>43</v>
      </c>
      <c r="E4307" s="5">
        <f t="shared" si="872"/>
        <v>956.64294000000041</v>
      </c>
      <c r="F4307" s="5">
        <f t="shared" si="873"/>
        <v>484.15997672866712</v>
      </c>
      <c r="G4307" s="5">
        <f t="shared" si="874"/>
        <v>1534.7170558625965</v>
      </c>
      <c r="H4307" s="5">
        <f t="shared" si="875"/>
        <v>2975.5199725912639</v>
      </c>
      <c r="I4307" s="5">
        <f t="shared" si="876"/>
        <v>720</v>
      </c>
      <c r="J4307" s="5">
        <f t="shared" si="877"/>
        <v>2255.5199725912639</v>
      </c>
      <c r="K4307" s="2">
        <f t="shared" si="878"/>
        <v>64158.332857487221</v>
      </c>
      <c r="L4307" s="2">
        <f t="shared" si="879"/>
        <v>145428</v>
      </c>
      <c r="M4307" s="2">
        <f t="shared" si="880"/>
        <v>32560</v>
      </c>
      <c r="N4307" s="6">
        <f t="shared" si="881"/>
        <v>1</v>
      </c>
      <c r="O4307" s="2">
        <f t="shared" si="882"/>
        <v>28709.667142512779</v>
      </c>
      <c r="P4307" s="2">
        <f t="shared" si="883"/>
        <v>28709.667142512779</v>
      </c>
    </row>
    <row r="4308" spans="1:16">
      <c r="A4308" s="6">
        <v>6</v>
      </c>
      <c r="B4308" s="6">
        <v>12</v>
      </c>
      <c r="C4308" s="6">
        <v>26</v>
      </c>
      <c r="D4308" s="6">
        <f t="shared" si="871"/>
        <v>44</v>
      </c>
      <c r="E4308" s="5">
        <f t="shared" si="872"/>
        <v>956.64294000000041</v>
      </c>
      <c r="F4308" s="5">
        <f t="shared" si="873"/>
        <v>484.15997672866712</v>
      </c>
      <c r="G4308" s="5">
        <f t="shared" si="874"/>
        <v>1616.0570598233144</v>
      </c>
      <c r="H4308" s="5">
        <f t="shared" si="875"/>
        <v>3056.8599765519821</v>
      </c>
      <c r="I4308" s="5">
        <f t="shared" si="876"/>
        <v>720</v>
      </c>
      <c r="J4308" s="5">
        <f t="shared" si="877"/>
        <v>2336.8599765519821</v>
      </c>
      <c r="K4308" s="2">
        <f t="shared" si="878"/>
        <v>65570.485704027466</v>
      </c>
      <c r="L4308" s="2">
        <f t="shared" si="879"/>
        <v>148128</v>
      </c>
      <c r="M4308" s="2">
        <f t="shared" si="880"/>
        <v>33440</v>
      </c>
      <c r="N4308" s="6">
        <f t="shared" si="881"/>
        <v>1</v>
      </c>
      <c r="O4308" s="2">
        <f t="shared" si="882"/>
        <v>29117.514295972534</v>
      </c>
      <c r="P4308" s="2">
        <f t="shared" si="883"/>
        <v>29117.514295972534</v>
      </c>
    </row>
    <row r="4309" spans="1:16">
      <c r="A4309" s="6">
        <v>6</v>
      </c>
      <c r="B4309" s="6">
        <v>12</v>
      </c>
      <c r="C4309" s="6">
        <v>27</v>
      </c>
      <c r="D4309" s="6">
        <f t="shared" si="871"/>
        <v>45</v>
      </c>
      <c r="E4309" s="5">
        <f t="shared" si="872"/>
        <v>956.64294000000041</v>
      </c>
      <c r="F4309" s="5">
        <f t="shared" si="873"/>
        <v>484.15997672866712</v>
      </c>
      <c r="G4309" s="5">
        <f t="shared" si="874"/>
        <v>1699.1907643430709</v>
      </c>
      <c r="H4309" s="5">
        <f t="shared" si="875"/>
        <v>3139.9936810717381</v>
      </c>
      <c r="I4309" s="5">
        <f t="shared" si="876"/>
        <v>720</v>
      </c>
      <c r="J4309" s="5">
        <f t="shared" si="877"/>
        <v>2419.9936810717381</v>
      </c>
      <c r="K4309" s="2">
        <f t="shared" si="878"/>
        <v>67013.779185273233</v>
      </c>
      <c r="L4309" s="2">
        <f t="shared" si="879"/>
        <v>150828</v>
      </c>
      <c r="M4309" s="2">
        <f t="shared" si="880"/>
        <v>34320</v>
      </c>
      <c r="N4309" s="6">
        <f t="shared" si="881"/>
        <v>1</v>
      </c>
      <c r="O4309" s="2">
        <f t="shared" si="882"/>
        <v>29494.220814726767</v>
      </c>
      <c r="P4309" s="2">
        <f t="shared" si="883"/>
        <v>29494.220814726767</v>
      </c>
    </row>
    <row r="4310" spans="1:16">
      <c r="A4310" s="6">
        <v>6</v>
      </c>
      <c r="B4310" s="6">
        <v>12</v>
      </c>
      <c r="C4310" s="6">
        <v>28</v>
      </c>
      <c r="D4310" s="6">
        <f t="shared" si="871"/>
        <v>46</v>
      </c>
      <c r="E4310" s="5">
        <f t="shared" si="872"/>
        <v>956.64294000000041</v>
      </c>
      <c r="F4310" s="5">
        <f t="shared" si="873"/>
        <v>484.15997672866712</v>
      </c>
      <c r="G4310" s="5">
        <f t="shared" si="874"/>
        <v>1784.1503025602246</v>
      </c>
      <c r="H4310" s="5">
        <f t="shared" si="875"/>
        <v>3224.9532192888919</v>
      </c>
      <c r="I4310" s="5">
        <f t="shared" si="876"/>
        <v>720</v>
      </c>
      <c r="J4310" s="5">
        <f t="shared" si="877"/>
        <v>2504.9532192888919</v>
      </c>
      <c r="K4310" s="2">
        <f t="shared" si="878"/>
        <v>68488.771168209933</v>
      </c>
      <c r="L4310" s="2">
        <f t="shared" si="879"/>
        <v>153528</v>
      </c>
      <c r="M4310" s="2">
        <f t="shared" si="880"/>
        <v>35200</v>
      </c>
      <c r="N4310" s="6">
        <f t="shared" si="881"/>
        <v>1</v>
      </c>
      <c r="O4310" s="2">
        <f t="shared" si="882"/>
        <v>29839.228831790067</v>
      </c>
      <c r="P4310" s="2">
        <f t="shared" si="883"/>
        <v>29839.228831790067</v>
      </c>
    </row>
    <row r="4311" spans="1:16">
      <c r="A4311" s="6">
        <v>6</v>
      </c>
      <c r="B4311" s="6">
        <v>12</v>
      </c>
      <c r="C4311" s="6">
        <v>29</v>
      </c>
      <c r="D4311" s="6">
        <f t="shared" si="871"/>
        <v>47</v>
      </c>
      <c r="E4311" s="5">
        <f t="shared" si="872"/>
        <v>956.64294000000041</v>
      </c>
      <c r="F4311" s="5">
        <f t="shared" si="873"/>
        <v>484.15997672866712</v>
      </c>
      <c r="G4311" s="5">
        <f t="shared" si="874"/>
        <v>1870.9683306758782</v>
      </c>
      <c r="H4311" s="5">
        <f t="shared" si="875"/>
        <v>3311.7712474045456</v>
      </c>
      <c r="I4311" s="5">
        <f t="shared" si="876"/>
        <v>720</v>
      </c>
      <c r="J4311" s="5">
        <f t="shared" si="877"/>
        <v>2591.7712474045456</v>
      </c>
      <c r="K4311" s="2">
        <f t="shared" si="878"/>
        <v>69996.028600773367</v>
      </c>
      <c r="L4311" s="2">
        <f t="shared" si="879"/>
        <v>156228</v>
      </c>
      <c r="M4311" s="2">
        <f t="shared" si="880"/>
        <v>36080</v>
      </c>
      <c r="N4311" s="6">
        <f t="shared" si="881"/>
        <v>1</v>
      </c>
      <c r="O4311" s="2">
        <f t="shared" si="882"/>
        <v>30151.971399226633</v>
      </c>
      <c r="P4311" s="2">
        <f t="shared" si="883"/>
        <v>30151.971399226633</v>
      </c>
    </row>
    <row r="4312" spans="1:16">
      <c r="A4312" s="6">
        <v>6</v>
      </c>
      <c r="B4312" s="6">
        <v>12</v>
      </c>
      <c r="C4312" s="6">
        <v>30</v>
      </c>
      <c r="D4312" s="6">
        <f t="shared" si="871"/>
        <v>48</v>
      </c>
      <c r="E4312" s="5">
        <f t="shared" si="872"/>
        <v>956.64294000000041</v>
      </c>
      <c r="F4312" s="5">
        <f t="shared" si="873"/>
        <v>484.15997672866712</v>
      </c>
      <c r="G4312" s="5">
        <f t="shared" si="874"/>
        <v>1959.6780360096488</v>
      </c>
      <c r="H4312" s="5">
        <f t="shared" si="875"/>
        <v>3400.4809527383163</v>
      </c>
      <c r="I4312" s="5">
        <f t="shared" si="876"/>
        <v>720</v>
      </c>
      <c r="J4312" s="5">
        <f t="shared" si="877"/>
        <v>2680.4809527383163</v>
      </c>
      <c r="K4312" s="2">
        <f t="shared" si="878"/>
        <v>71536.127651706876</v>
      </c>
      <c r="L4312" s="2">
        <f t="shared" si="879"/>
        <v>158928</v>
      </c>
      <c r="M4312" s="2">
        <f t="shared" si="880"/>
        <v>36960</v>
      </c>
      <c r="N4312" s="6">
        <f t="shared" si="881"/>
        <v>1</v>
      </c>
      <c r="O4312" s="2">
        <f t="shared" si="882"/>
        <v>30431.872348293124</v>
      </c>
      <c r="P4312" s="2">
        <f t="shared" si="883"/>
        <v>30431.872348293124</v>
      </c>
    </row>
    <row r="4313" spans="1:16">
      <c r="A4313" s="6">
        <v>6</v>
      </c>
      <c r="B4313" s="6">
        <v>13</v>
      </c>
      <c r="C4313" s="6">
        <v>0</v>
      </c>
      <c r="D4313" s="6">
        <f t="shared" si="871"/>
        <v>19</v>
      </c>
      <c r="E4313" s="5">
        <f t="shared" si="872"/>
        <v>956.64294000000041</v>
      </c>
      <c r="F4313" s="5">
        <f t="shared" si="873"/>
        <v>537.61930749245744</v>
      </c>
      <c r="G4313" s="5">
        <f t="shared" si="874"/>
        <v>0</v>
      </c>
      <c r="H4313" s="5">
        <f t="shared" si="875"/>
        <v>1494.2622474924578</v>
      </c>
      <c r="I4313" s="5">
        <f t="shared" si="876"/>
        <v>720</v>
      </c>
      <c r="J4313" s="5">
        <f t="shared" si="877"/>
        <v>774.26224749245785</v>
      </c>
      <c r="K4313" s="2">
        <f t="shared" si="878"/>
        <v>38442.05290785517</v>
      </c>
      <c r="L4313" s="2">
        <f t="shared" si="879"/>
        <v>80022</v>
      </c>
      <c r="M4313" s="2">
        <f t="shared" si="880"/>
        <v>11000</v>
      </c>
      <c r="N4313" s="6">
        <f t="shared" si="881"/>
        <v>1</v>
      </c>
      <c r="O4313" s="2">
        <f t="shared" si="882"/>
        <v>10579.94709214483</v>
      </c>
      <c r="P4313" s="2">
        <f t="shared" si="883"/>
        <v>10579.94709214483</v>
      </c>
    </row>
    <row r="4314" spans="1:16">
      <c r="A4314" s="6">
        <v>6</v>
      </c>
      <c r="B4314" s="6">
        <v>13</v>
      </c>
      <c r="C4314" s="6">
        <v>1</v>
      </c>
      <c r="D4314" s="6">
        <f t="shared" si="871"/>
        <v>20</v>
      </c>
      <c r="E4314" s="5">
        <f t="shared" si="872"/>
        <v>956.64294000000041</v>
      </c>
      <c r="F4314" s="5">
        <f t="shared" si="873"/>
        <v>537.61930749245744</v>
      </c>
      <c r="G4314" s="5">
        <f t="shared" si="874"/>
        <v>45.5625</v>
      </c>
      <c r="H4314" s="5">
        <f t="shared" si="875"/>
        <v>1539.8247474924578</v>
      </c>
      <c r="I4314" s="5">
        <f t="shared" si="876"/>
        <v>720</v>
      </c>
      <c r="J4314" s="5">
        <f t="shared" si="877"/>
        <v>819.82474749245785</v>
      </c>
      <c r="K4314" s="2">
        <f t="shared" si="878"/>
        <v>39233.06853285517</v>
      </c>
      <c r="L4314" s="2">
        <f t="shared" si="879"/>
        <v>82722</v>
      </c>
      <c r="M4314" s="2">
        <f t="shared" si="880"/>
        <v>11880</v>
      </c>
      <c r="N4314" s="6">
        <f t="shared" si="881"/>
        <v>1</v>
      </c>
      <c r="O4314" s="2">
        <f t="shared" si="882"/>
        <v>11608.93146714483</v>
      </c>
      <c r="P4314" s="2">
        <f t="shared" si="883"/>
        <v>11608.93146714483</v>
      </c>
    </row>
    <row r="4315" spans="1:16">
      <c r="A4315" s="6">
        <v>6</v>
      </c>
      <c r="B4315" s="6">
        <v>13</v>
      </c>
      <c r="C4315" s="6">
        <v>2</v>
      </c>
      <c r="D4315" s="6">
        <f t="shared" si="871"/>
        <v>21</v>
      </c>
      <c r="E4315" s="5">
        <f t="shared" si="872"/>
        <v>956.64294000000041</v>
      </c>
      <c r="F4315" s="5">
        <f t="shared" si="873"/>
        <v>537.61930749245744</v>
      </c>
      <c r="G4315" s="5">
        <f t="shared" si="874"/>
        <v>92.264062499999994</v>
      </c>
      <c r="H4315" s="5">
        <f t="shared" si="875"/>
        <v>1586.5263099924578</v>
      </c>
      <c r="I4315" s="5">
        <f t="shared" si="876"/>
        <v>720</v>
      </c>
      <c r="J4315" s="5">
        <f t="shared" si="877"/>
        <v>866.52630999245775</v>
      </c>
      <c r="K4315" s="2">
        <f t="shared" si="878"/>
        <v>40043.85954848017</v>
      </c>
      <c r="L4315" s="2">
        <f t="shared" si="879"/>
        <v>85422</v>
      </c>
      <c r="M4315" s="2">
        <f t="shared" si="880"/>
        <v>12760</v>
      </c>
      <c r="N4315" s="6">
        <f t="shared" si="881"/>
        <v>1</v>
      </c>
      <c r="O4315" s="2">
        <f t="shared" si="882"/>
        <v>12618.14045151983</v>
      </c>
      <c r="P4315" s="2">
        <f t="shared" si="883"/>
        <v>12618.14045151983</v>
      </c>
    </row>
    <row r="4316" spans="1:16">
      <c r="A4316" s="6">
        <v>6</v>
      </c>
      <c r="B4316" s="6">
        <v>13</v>
      </c>
      <c r="C4316" s="6">
        <v>3</v>
      </c>
      <c r="D4316" s="6">
        <f t="shared" si="871"/>
        <v>22</v>
      </c>
      <c r="E4316" s="5">
        <f t="shared" si="872"/>
        <v>956.64294000000041</v>
      </c>
      <c r="F4316" s="5">
        <f t="shared" si="873"/>
        <v>537.61930749245744</v>
      </c>
      <c r="G4316" s="5">
        <f t="shared" si="874"/>
        <v>140.12604492187498</v>
      </c>
      <c r="H4316" s="5">
        <f t="shared" si="875"/>
        <v>1634.3882924143329</v>
      </c>
      <c r="I4316" s="5">
        <f t="shared" si="876"/>
        <v>720</v>
      </c>
      <c r="J4316" s="5">
        <f t="shared" si="877"/>
        <v>914.38829241433291</v>
      </c>
      <c r="K4316" s="2">
        <f t="shared" si="878"/>
        <v>40874.796743304389</v>
      </c>
      <c r="L4316" s="2">
        <f t="shared" si="879"/>
        <v>88122</v>
      </c>
      <c r="M4316" s="2">
        <f t="shared" si="880"/>
        <v>13640</v>
      </c>
      <c r="N4316" s="6">
        <f t="shared" si="881"/>
        <v>1</v>
      </c>
      <c r="O4316" s="2">
        <f t="shared" si="882"/>
        <v>13607.203256695611</v>
      </c>
      <c r="P4316" s="2">
        <f t="shared" si="883"/>
        <v>13607.203256695611</v>
      </c>
    </row>
    <row r="4317" spans="1:16">
      <c r="A4317" s="6">
        <v>6</v>
      </c>
      <c r="B4317" s="6">
        <v>13</v>
      </c>
      <c r="C4317" s="6">
        <v>4</v>
      </c>
      <c r="D4317" s="6">
        <f t="shared" si="871"/>
        <v>23</v>
      </c>
      <c r="E4317" s="5">
        <f t="shared" si="872"/>
        <v>956.64294000000041</v>
      </c>
      <c r="F4317" s="5">
        <f t="shared" si="873"/>
        <v>537.61930749245744</v>
      </c>
      <c r="G4317" s="5">
        <f t="shared" si="874"/>
        <v>189.17016064453125</v>
      </c>
      <c r="H4317" s="5">
        <f t="shared" si="875"/>
        <v>1683.4324081369891</v>
      </c>
      <c r="I4317" s="5">
        <f t="shared" si="876"/>
        <v>720</v>
      </c>
      <c r="J4317" s="5">
        <f t="shared" si="877"/>
        <v>963.43240813698912</v>
      </c>
      <c r="K4317" s="2">
        <f t="shared" si="878"/>
        <v>41726.257085711615</v>
      </c>
      <c r="L4317" s="2">
        <f t="shared" si="879"/>
        <v>90822</v>
      </c>
      <c r="M4317" s="2">
        <f t="shared" si="880"/>
        <v>14520</v>
      </c>
      <c r="N4317" s="6">
        <f t="shared" si="881"/>
        <v>1</v>
      </c>
      <c r="O4317" s="2">
        <f t="shared" si="882"/>
        <v>14575.742914288385</v>
      </c>
      <c r="P4317" s="2">
        <f t="shared" si="883"/>
        <v>14575.742914288385</v>
      </c>
    </row>
    <row r="4318" spans="1:16">
      <c r="A4318" s="6">
        <v>6</v>
      </c>
      <c r="B4318" s="6">
        <v>13</v>
      </c>
      <c r="C4318" s="6">
        <v>5</v>
      </c>
      <c r="D4318" s="6">
        <f t="shared" si="871"/>
        <v>24</v>
      </c>
      <c r="E4318" s="5">
        <f t="shared" si="872"/>
        <v>956.64294000000041</v>
      </c>
      <c r="F4318" s="5">
        <f t="shared" si="873"/>
        <v>537.61930749245744</v>
      </c>
      <c r="G4318" s="5">
        <f t="shared" si="874"/>
        <v>239.41848456573481</v>
      </c>
      <c r="H4318" s="5">
        <f t="shared" si="875"/>
        <v>1733.6807320581927</v>
      </c>
      <c r="I4318" s="5">
        <f t="shared" si="876"/>
        <v>720</v>
      </c>
      <c r="J4318" s="5">
        <f t="shared" si="877"/>
        <v>1013.6807320581927</v>
      </c>
      <c r="K4318" s="2">
        <f t="shared" si="878"/>
        <v>42598.623820454734</v>
      </c>
      <c r="L4318" s="2">
        <f t="shared" si="879"/>
        <v>93522</v>
      </c>
      <c r="M4318" s="2">
        <f t="shared" si="880"/>
        <v>15400</v>
      </c>
      <c r="N4318" s="6">
        <f t="shared" si="881"/>
        <v>1</v>
      </c>
      <c r="O4318" s="2">
        <f t="shared" si="882"/>
        <v>15523.376179545266</v>
      </c>
      <c r="P4318" s="2">
        <f t="shared" si="883"/>
        <v>15523.376179545266</v>
      </c>
    </row>
    <row r="4319" spans="1:16">
      <c r="A4319" s="6">
        <v>6</v>
      </c>
      <c r="B4319" s="6">
        <v>13</v>
      </c>
      <c r="C4319" s="6">
        <v>6</v>
      </c>
      <c r="D4319" s="6">
        <f t="shared" si="871"/>
        <v>25</v>
      </c>
      <c r="E4319" s="5">
        <f t="shared" si="872"/>
        <v>956.64294000000041</v>
      </c>
      <c r="F4319" s="5">
        <f t="shared" si="873"/>
        <v>537.61930749245744</v>
      </c>
      <c r="G4319" s="5">
        <f t="shared" si="874"/>
        <v>290.89345874736784</v>
      </c>
      <c r="H4319" s="5">
        <f t="shared" si="875"/>
        <v>1785.1557062398256</v>
      </c>
      <c r="I4319" s="5">
        <f t="shared" si="876"/>
        <v>720</v>
      </c>
      <c r="J4319" s="5">
        <f t="shared" si="877"/>
        <v>1065.1557062398256</v>
      </c>
      <c r="K4319" s="2">
        <f t="shared" si="878"/>
        <v>43492.286566663635</v>
      </c>
      <c r="L4319" s="2">
        <f t="shared" si="879"/>
        <v>96222</v>
      </c>
      <c r="M4319" s="2">
        <f t="shared" si="880"/>
        <v>16280</v>
      </c>
      <c r="N4319" s="6">
        <f t="shared" si="881"/>
        <v>1</v>
      </c>
      <c r="O4319" s="2">
        <f t="shared" si="882"/>
        <v>16449.713433336365</v>
      </c>
      <c r="P4319" s="2">
        <f t="shared" si="883"/>
        <v>16449.713433336365</v>
      </c>
    </row>
    <row r="4320" spans="1:16">
      <c r="A4320" s="6">
        <v>6</v>
      </c>
      <c r="B4320" s="6">
        <v>13</v>
      </c>
      <c r="C4320" s="6">
        <v>7</v>
      </c>
      <c r="D4320" s="6">
        <f t="shared" si="871"/>
        <v>26</v>
      </c>
      <c r="E4320" s="5">
        <f t="shared" si="872"/>
        <v>956.64294000000041</v>
      </c>
      <c r="F4320" s="5">
        <f t="shared" si="873"/>
        <v>537.61930749245744</v>
      </c>
      <c r="G4320" s="5">
        <f t="shared" si="874"/>
        <v>343.61789814532818</v>
      </c>
      <c r="H4320" s="5">
        <f t="shared" si="875"/>
        <v>1837.880145637786</v>
      </c>
      <c r="I4320" s="5">
        <f t="shared" si="876"/>
        <v>720</v>
      </c>
      <c r="J4320" s="5">
        <f t="shared" si="877"/>
        <v>1117.880145637786</v>
      </c>
      <c r="K4320" s="2">
        <f t="shared" si="878"/>
        <v>44407.641417322673</v>
      </c>
      <c r="L4320" s="2">
        <f t="shared" si="879"/>
        <v>98922</v>
      </c>
      <c r="M4320" s="2">
        <f t="shared" si="880"/>
        <v>17160</v>
      </c>
      <c r="N4320" s="6">
        <f t="shared" si="881"/>
        <v>1</v>
      </c>
      <c r="O4320" s="2">
        <f t="shared" si="882"/>
        <v>17354.358582677327</v>
      </c>
      <c r="P4320" s="2">
        <f t="shared" si="883"/>
        <v>17354.358582677327</v>
      </c>
    </row>
    <row r="4321" spans="1:16">
      <c r="A4321" s="6">
        <v>6</v>
      </c>
      <c r="B4321" s="6">
        <v>13</v>
      </c>
      <c r="C4321" s="6">
        <v>8</v>
      </c>
      <c r="D4321" s="6">
        <f t="shared" si="871"/>
        <v>27</v>
      </c>
      <c r="E4321" s="5">
        <f t="shared" si="872"/>
        <v>956.64294000000041</v>
      </c>
      <c r="F4321" s="5">
        <f t="shared" si="873"/>
        <v>537.61930749245744</v>
      </c>
      <c r="G4321" s="5">
        <f t="shared" si="874"/>
        <v>397.61499642530839</v>
      </c>
      <c r="H4321" s="5">
        <f t="shared" si="875"/>
        <v>1891.8772439177662</v>
      </c>
      <c r="I4321" s="5">
        <f t="shared" si="876"/>
        <v>720</v>
      </c>
      <c r="J4321" s="5">
        <f t="shared" si="877"/>
        <v>1171.8772439177662</v>
      </c>
      <c r="K4321" s="2">
        <f t="shared" si="878"/>
        <v>45345.091040239</v>
      </c>
      <c r="L4321" s="2">
        <f t="shared" si="879"/>
        <v>101622</v>
      </c>
      <c r="M4321" s="2">
        <f t="shared" si="880"/>
        <v>18040</v>
      </c>
      <c r="N4321" s="6">
        <f t="shared" si="881"/>
        <v>1</v>
      </c>
      <c r="O4321" s="2">
        <f t="shared" si="882"/>
        <v>18236.908959761</v>
      </c>
      <c r="P4321" s="2">
        <f t="shared" si="883"/>
        <v>18236.908959761</v>
      </c>
    </row>
    <row r="4322" spans="1:16">
      <c r="A4322" s="6">
        <v>6</v>
      </c>
      <c r="B4322" s="6">
        <v>13</v>
      </c>
      <c r="C4322" s="6">
        <v>9</v>
      </c>
      <c r="D4322" s="6">
        <f t="shared" si="871"/>
        <v>28</v>
      </c>
      <c r="E4322" s="5">
        <f t="shared" si="872"/>
        <v>956.64294000000041</v>
      </c>
      <c r="F4322" s="5">
        <f t="shared" si="873"/>
        <v>537.61930749245744</v>
      </c>
      <c r="G4322" s="5">
        <f t="shared" si="874"/>
        <v>452.90833186570285</v>
      </c>
      <c r="H4322" s="5">
        <f t="shared" si="875"/>
        <v>1947.1705793581607</v>
      </c>
      <c r="I4322" s="5">
        <f t="shared" si="876"/>
        <v>720</v>
      </c>
      <c r="J4322" s="5">
        <f t="shared" si="877"/>
        <v>1227.1705793581607</v>
      </c>
      <c r="K4322" s="2">
        <f t="shared" si="878"/>
        <v>46305.044780523618</v>
      </c>
      <c r="L4322" s="2">
        <f t="shared" si="879"/>
        <v>104322</v>
      </c>
      <c r="M4322" s="2">
        <f t="shared" si="880"/>
        <v>18920</v>
      </c>
      <c r="N4322" s="6">
        <f t="shared" si="881"/>
        <v>1</v>
      </c>
      <c r="O4322" s="2">
        <f t="shared" si="882"/>
        <v>19096.955219476382</v>
      </c>
      <c r="P4322" s="2">
        <f t="shared" si="883"/>
        <v>19096.955219476382</v>
      </c>
    </row>
    <row r="4323" spans="1:16">
      <c r="A4323" s="6">
        <v>6</v>
      </c>
      <c r="B4323" s="6">
        <v>13</v>
      </c>
      <c r="C4323" s="6">
        <v>10</v>
      </c>
      <c r="D4323" s="6">
        <f t="shared" si="871"/>
        <v>29</v>
      </c>
      <c r="E4323" s="5">
        <f t="shared" si="872"/>
        <v>956.64294000000041</v>
      </c>
      <c r="F4323" s="5">
        <f t="shared" si="873"/>
        <v>537.61930749245744</v>
      </c>
      <c r="G4323" s="5">
        <f t="shared" si="874"/>
        <v>509.52187334891573</v>
      </c>
      <c r="H4323" s="5">
        <f t="shared" si="875"/>
        <v>2003.7841208413736</v>
      </c>
      <c r="I4323" s="5">
        <f t="shared" si="876"/>
        <v>720</v>
      </c>
      <c r="J4323" s="5">
        <f t="shared" si="877"/>
        <v>1283.7841208413736</v>
      </c>
      <c r="K4323" s="2">
        <f t="shared" si="878"/>
        <v>47287.91876460718</v>
      </c>
      <c r="L4323" s="2">
        <f t="shared" si="879"/>
        <v>107022</v>
      </c>
      <c r="M4323" s="2">
        <f t="shared" si="880"/>
        <v>19800</v>
      </c>
      <c r="N4323" s="6">
        <f t="shared" si="881"/>
        <v>1</v>
      </c>
      <c r="O4323" s="2">
        <f t="shared" si="882"/>
        <v>19934.08123539282</v>
      </c>
      <c r="P4323" s="2">
        <f t="shared" si="883"/>
        <v>19934.08123539282</v>
      </c>
    </row>
    <row r="4324" spans="1:16">
      <c r="A4324" s="6">
        <v>6</v>
      </c>
      <c r="B4324" s="6">
        <v>13</v>
      </c>
      <c r="C4324" s="6">
        <v>11</v>
      </c>
      <c r="D4324" s="6">
        <f t="shared" si="871"/>
        <v>30</v>
      </c>
      <c r="E4324" s="5">
        <f t="shared" si="872"/>
        <v>956.64294000000041</v>
      </c>
      <c r="F4324" s="5">
        <f t="shared" si="873"/>
        <v>537.61930749245744</v>
      </c>
      <c r="G4324" s="5">
        <f t="shared" si="874"/>
        <v>567.47998644235474</v>
      </c>
      <c r="H4324" s="5">
        <f t="shared" si="875"/>
        <v>2061.7422339348127</v>
      </c>
      <c r="I4324" s="5">
        <f t="shared" si="876"/>
        <v>720</v>
      </c>
      <c r="J4324" s="5">
        <f t="shared" si="877"/>
        <v>1341.7422339348127</v>
      </c>
      <c r="K4324" s="2">
        <f t="shared" si="878"/>
        <v>48294.136005812717</v>
      </c>
      <c r="L4324" s="2">
        <f t="shared" si="879"/>
        <v>109722</v>
      </c>
      <c r="M4324" s="2">
        <f t="shared" si="880"/>
        <v>20680</v>
      </c>
      <c r="N4324" s="6">
        <f t="shared" si="881"/>
        <v>1</v>
      </c>
      <c r="O4324" s="2">
        <f t="shared" si="882"/>
        <v>20747.863994187283</v>
      </c>
      <c r="P4324" s="2">
        <f t="shared" si="883"/>
        <v>20747.863994187283</v>
      </c>
    </row>
    <row r="4325" spans="1:16">
      <c r="A4325" s="6">
        <v>6</v>
      </c>
      <c r="B4325" s="6">
        <v>13</v>
      </c>
      <c r="C4325" s="6">
        <v>12</v>
      </c>
      <c r="D4325" s="6">
        <f t="shared" si="871"/>
        <v>31</v>
      </c>
      <c r="E4325" s="5">
        <f t="shared" si="872"/>
        <v>956.64294000000041</v>
      </c>
      <c r="F4325" s="5">
        <f t="shared" si="873"/>
        <v>537.61930749245744</v>
      </c>
      <c r="G4325" s="5">
        <f t="shared" si="874"/>
        <v>626.80743957041921</v>
      </c>
      <c r="H4325" s="5">
        <f t="shared" si="875"/>
        <v>2121.0696870628772</v>
      </c>
      <c r="I4325" s="5">
        <f t="shared" si="876"/>
        <v>720</v>
      </c>
      <c r="J4325" s="5">
        <f t="shared" si="877"/>
        <v>1401.0696870628772</v>
      </c>
      <c r="K4325" s="2">
        <f t="shared" si="878"/>
        <v>49324.126511508279</v>
      </c>
      <c r="L4325" s="2">
        <f t="shared" si="879"/>
        <v>112422</v>
      </c>
      <c r="M4325" s="2">
        <f t="shared" si="880"/>
        <v>21560</v>
      </c>
      <c r="N4325" s="6">
        <f t="shared" si="881"/>
        <v>1</v>
      </c>
      <c r="O4325" s="2">
        <f t="shared" si="882"/>
        <v>21537.873488491721</v>
      </c>
      <c r="P4325" s="2">
        <f t="shared" si="883"/>
        <v>21537.873488491721</v>
      </c>
    </row>
    <row r="4326" spans="1:16">
      <c r="A4326" s="6">
        <v>6</v>
      </c>
      <c r="B4326" s="6">
        <v>13</v>
      </c>
      <c r="C4326" s="6">
        <v>13</v>
      </c>
      <c r="D4326" s="6">
        <f t="shared" si="871"/>
        <v>32</v>
      </c>
      <c r="E4326" s="5">
        <f t="shared" si="872"/>
        <v>956.64294000000041</v>
      </c>
      <c r="F4326" s="5">
        <f t="shared" si="873"/>
        <v>537.61930749245744</v>
      </c>
      <c r="G4326" s="5">
        <f t="shared" si="874"/>
        <v>687.52941027880343</v>
      </c>
      <c r="H4326" s="5">
        <f t="shared" si="875"/>
        <v>2181.7916577712613</v>
      </c>
      <c r="I4326" s="5">
        <f t="shared" si="876"/>
        <v>720</v>
      </c>
      <c r="J4326" s="5">
        <f t="shared" si="877"/>
        <v>1461.7916577712613</v>
      </c>
      <c r="K4326" s="2">
        <f t="shared" si="878"/>
        <v>50378.327391862171</v>
      </c>
      <c r="L4326" s="2">
        <f t="shared" si="879"/>
        <v>115122</v>
      </c>
      <c r="M4326" s="2">
        <f t="shared" si="880"/>
        <v>22440</v>
      </c>
      <c r="N4326" s="6">
        <f t="shared" si="881"/>
        <v>1</v>
      </c>
      <c r="O4326" s="2">
        <f t="shared" si="882"/>
        <v>22303.672608137829</v>
      </c>
      <c r="P4326" s="2">
        <f t="shared" si="883"/>
        <v>22303.672608137829</v>
      </c>
    </row>
    <row r="4327" spans="1:16">
      <c r="A4327" s="6">
        <v>6</v>
      </c>
      <c r="B4327" s="6">
        <v>13</v>
      </c>
      <c r="C4327" s="6">
        <v>14</v>
      </c>
      <c r="D4327" s="6">
        <f t="shared" si="871"/>
        <v>33</v>
      </c>
      <c r="E4327" s="5">
        <f t="shared" si="872"/>
        <v>956.64294000000041</v>
      </c>
      <c r="F4327" s="5">
        <f t="shared" si="873"/>
        <v>537.61930749245744</v>
      </c>
      <c r="G4327" s="5">
        <f t="shared" si="874"/>
        <v>749.67149159246469</v>
      </c>
      <c r="H4327" s="5">
        <f t="shared" si="875"/>
        <v>2243.9337390849223</v>
      </c>
      <c r="I4327" s="5">
        <f t="shared" si="876"/>
        <v>720</v>
      </c>
      <c r="J4327" s="5">
        <f t="shared" si="877"/>
        <v>1523.9337390849223</v>
      </c>
      <c r="K4327" s="2">
        <f t="shared" si="878"/>
        <v>51457.182970224341</v>
      </c>
      <c r="L4327" s="2">
        <f t="shared" si="879"/>
        <v>117822</v>
      </c>
      <c r="M4327" s="2">
        <f t="shared" si="880"/>
        <v>23320</v>
      </c>
      <c r="N4327" s="6">
        <f t="shared" si="881"/>
        <v>1</v>
      </c>
      <c r="O4327" s="2">
        <f t="shared" si="882"/>
        <v>23044.817029775659</v>
      </c>
      <c r="P4327" s="2">
        <f t="shared" si="883"/>
        <v>23044.817029775659</v>
      </c>
    </row>
    <row r="4328" spans="1:16">
      <c r="A4328" s="6">
        <v>6</v>
      </c>
      <c r="B4328" s="6">
        <v>13</v>
      </c>
      <c r="C4328" s="6">
        <v>15</v>
      </c>
      <c r="D4328" s="6">
        <f t="shared" si="871"/>
        <v>34</v>
      </c>
      <c r="E4328" s="5">
        <f t="shared" si="872"/>
        <v>956.64294000000041</v>
      </c>
      <c r="F4328" s="5">
        <f t="shared" si="873"/>
        <v>537.61930749245744</v>
      </c>
      <c r="G4328" s="5">
        <f t="shared" si="874"/>
        <v>813.25969846861108</v>
      </c>
      <c r="H4328" s="5">
        <f t="shared" si="875"/>
        <v>2307.5219459610689</v>
      </c>
      <c r="I4328" s="5">
        <f t="shared" si="876"/>
        <v>720</v>
      </c>
      <c r="J4328" s="5">
        <f t="shared" si="877"/>
        <v>1587.5219459610689</v>
      </c>
      <c r="K4328" s="2">
        <f t="shared" si="878"/>
        <v>52561.144895157442</v>
      </c>
      <c r="L4328" s="2">
        <f t="shared" si="879"/>
        <v>120522</v>
      </c>
      <c r="M4328" s="2">
        <f t="shared" si="880"/>
        <v>24200</v>
      </c>
      <c r="N4328" s="6">
        <f t="shared" si="881"/>
        <v>1</v>
      </c>
      <c r="O4328" s="2">
        <f t="shared" si="882"/>
        <v>23760.855104842558</v>
      </c>
      <c r="P4328" s="2">
        <f t="shared" si="883"/>
        <v>23760.855104842558</v>
      </c>
    </row>
    <row r="4329" spans="1:16">
      <c r="A4329" s="6">
        <v>6</v>
      </c>
      <c r="B4329" s="6">
        <v>13</v>
      </c>
      <c r="C4329" s="6">
        <v>16</v>
      </c>
      <c r="D4329" s="6">
        <f t="shared" si="871"/>
        <v>35</v>
      </c>
      <c r="E4329" s="5">
        <f t="shared" si="872"/>
        <v>956.64294000000041</v>
      </c>
      <c r="F4329" s="5">
        <f t="shared" si="873"/>
        <v>537.61930749245744</v>
      </c>
      <c r="G4329" s="5">
        <f t="shared" si="874"/>
        <v>878.32047434610013</v>
      </c>
      <c r="H4329" s="5">
        <f t="shared" si="875"/>
        <v>2372.582721838558</v>
      </c>
      <c r="I4329" s="5">
        <f t="shared" si="876"/>
        <v>720</v>
      </c>
      <c r="J4329" s="5">
        <f t="shared" si="877"/>
        <v>1652.582721838558</v>
      </c>
      <c r="K4329" s="2">
        <f t="shared" si="878"/>
        <v>53690.672254141631</v>
      </c>
      <c r="L4329" s="2">
        <f t="shared" si="879"/>
        <v>123222</v>
      </c>
      <c r="M4329" s="2">
        <f t="shared" si="880"/>
        <v>25080</v>
      </c>
      <c r="N4329" s="6">
        <f t="shared" si="881"/>
        <v>1</v>
      </c>
      <c r="O4329" s="2">
        <f t="shared" si="882"/>
        <v>24451.327745858369</v>
      </c>
      <c r="P4329" s="2">
        <f t="shared" si="883"/>
        <v>24451.327745858369</v>
      </c>
    </row>
    <row r="4330" spans="1:16">
      <c r="A4330" s="6">
        <v>6</v>
      </c>
      <c r="B4330" s="6">
        <v>13</v>
      </c>
      <c r="C4330" s="6">
        <v>17</v>
      </c>
      <c r="D4330" s="6">
        <f t="shared" si="871"/>
        <v>36</v>
      </c>
      <c r="E4330" s="5">
        <f t="shared" si="872"/>
        <v>956.64294000000041</v>
      </c>
      <c r="F4330" s="5">
        <f t="shared" si="873"/>
        <v>537.61930749245744</v>
      </c>
      <c r="G4330" s="5">
        <f t="shared" si="874"/>
        <v>944.88069779264049</v>
      </c>
      <c r="H4330" s="5">
        <f t="shared" si="875"/>
        <v>2439.1429452850984</v>
      </c>
      <c r="I4330" s="5">
        <f t="shared" si="876"/>
        <v>720</v>
      </c>
      <c r="J4330" s="5">
        <f t="shared" si="877"/>
        <v>1719.1429452850984</v>
      </c>
      <c r="K4330" s="2">
        <f t="shared" si="878"/>
        <v>54846.231688977408</v>
      </c>
      <c r="L4330" s="2">
        <f t="shared" si="879"/>
        <v>125922</v>
      </c>
      <c r="M4330" s="2">
        <f t="shared" si="880"/>
        <v>25960</v>
      </c>
      <c r="N4330" s="6">
        <f t="shared" si="881"/>
        <v>1</v>
      </c>
      <c r="O4330" s="2">
        <f t="shared" si="882"/>
        <v>25115.768311022592</v>
      </c>
      <c r="P4330" s="2">
        <f t="shared" si="883"/>
        <v>25115.768311022592</v>
      </c>
    </row>
    <row r="4331" spans="1:16">
      <c r="A4331" s="6">
        <v>6</v>
      </c>
      <c r="B4331" s="6">
        <v>13</v>
      </c>
      <c r="C4331" s="6">
        <v>18</v>
      </c>
      <c r="D4331" s="6">
        <f t="shared" si="871"/>
        <v>37</v>
      </c>
      <c r="E4331" s="5">
        <f t="shared" si="872"/>
        <v>956.64294000000041</v>
      </c>
      <c r="F4331" s="5">
        <f t="shared" si="873"/>
        <v>537.61930749245744</v>
      </c>
      <c r="G4331" s="5">
        <f t="shared" si="874"/>
        <v>1012.9676892512279</v>
      </c>
      <c r="H4331" s="5">
        <f t="shared" si="875"/>
        <v>2507.2299367436858</v>
      </c>
      <c r="I4331" s="5">
        <f t="shared" si="876"/>
        <v>720</v>
      </c>
      <c r="J4331" s="5">
        <f t="shared" si="877"/>
        <v>1787.2299367436858</v>
      </c>
      <c r="K4331" s="2">
        <f t="shared" si="878"/>
        <v>56028.297512911216</v>
      </c>
      <c r="L4331" s="2">
        <f t="shared" si="879"/>
        <v>128622</v>
      </c>
      <c r="M4331" s="2">
        <f t="shared" si="880"/>
        <v>26840</v>
      </c>
      <c r="N4331" s="6">
        <f t="shared" si="881"/>
        <v>1</v>
      </c>
      <c r="O4331" s="2">
        <f t="shared" si="882"/>
        <v>25753.702487088784</v>
      </c>
      <c r="P4331" s="2">
        <f t="shared" si="883"/>
        <v>25753.702487088784</v>
      </c>
    </row>
    <row r="4332" spans="1:16">
      <c r="A4332" s="6">
        <v>6</v>
      </c>
      <c r="B4332" s="6">
        <v>13</v>
      </c>
      <c r="C4332" s="6">
        <v>19</v>
      </c>
      <c r="D4332" s="6">
        <f t="shared" si="871"/>
        <v>38</v>
      </c>
      <c r="E4332" s="5">
        <f t="shared" si="872"/>
        <v>956.64294000000041</v>
      </c>
      <c r="F4332" s="5">
        <f t="shared" si="873"/>
        <v>537.61930749245744</v>
      </c>
      <c r="G4332" s="5">
        <f t="shared" si="874"/>
        <v>1082.6092178872495</v>
      </c>
      <c r="H4332" s="5">
        <f t="shared" si="875"/>
        <v>2576.8714653797074</v>
      </c>
      <c r="I4332" s="5">
        <f t="shared" si="876"/>
        <v>720</v>
      </c>
      <c r="J4332" s="5">
        <f t="shared" si="877"/>
        <v>1856.8714653797074</v>
      </c>
      <c r="K4332" s="2">
        <f t="shared" si="878"/>
        <v>57237.351829508807</v>
      </c>
      <c r="L4332" s="2">
        <f t="shared" si="879"/>
        <v>131322</v>
      </c>
      <c r="M4332" s="2">
        <f t="shared" si="880"/>
        <v>27720</v>
      </c>
      <c r="N4332" s="6">
        <f t="shared" si="881"/>
        <v>1</v>
      </c>
      <c r="O4332" s="2">
        <f t="shared" si="882"/>
        <v>26364.648170491193</v>
      </c>
      <c r="P4332" s="2">
        <f t="shared" si="883"/>
        <v>26364.648170491193</v>
      </c>
    </row>
    <row r="4333" spans="1:16">
      <c r="A4333" s="6">
        <v>6</v>
      </c>
      <c r="B4333" s="6">
        <v>13</v>
      </c>
      <c r="C4333" s="6">
        <v>20</v>
      </c>
      <c r="D4333" s="6">
        <f t="shared" si="871"/>
        <v>39</v>
      </c>
      <c r="E4333" s="5">
        <f t="shared" si="872"/>
        <v>956.64294000000041</v>
      </c>
      <c r="F4333" s="5">
        <f t="shared" si="873"/>
        <v>537.61930749245744</v>
      </c>
      <c r="G4333" s="5">
        <f t="shared" si="874"/>
        <v>1153.8335085377266</v>
      </c>
      <c r="H4333" s="5">
        <f t="shared" si="875"/>
        <v>2648.0957560301845</v>
      </c>
      <c r="I4333" s="5">
        <f t="shared" si="876"/>
        <v>720</v>
      </c>
      <c r="J4333" s="5">
        <f t="shared" si="877"/>
        <v>1928.0957560301845</v>
      </c>
      <c r="K4333" s="2">
        <f t="shared" si="878"/>
        <v>58473.884653301815</v>
      </c>
      <c r="L4333" s="2">
        <f t="shared" si="879"/>
        <v>134022</v>
      </c>
      <c r="M4333" s="2">
        <f t="shared" si="880"/>
        <v>28600</v>
      </c>
      <c r="N4333" s="6">
        <f t="shared" si="881"/>
        <v>1</v>
      </c>
      <c r="O4333" s="2">
        <f t="shared" si="882"/>
        <v>26948.115346698185</v>
      </c>
      <c r="P4333" s="2">
        <f t="shared" si="883"/>
        <v>26948.115346698185</v>
      </c>
    </row>
    <row r="4334" spans="1:16">
      <c r="A4334" s="6">
        <v>6</v>
      </c>
      <c r="B4334" s="6">
        <v>13</v>
      </c>
      <c r="C4334" s="6">
        <v>21</v>
      </c>
      <c r="D4334" s="6">
        <f t="shared" si="871"/>
        <v>40</v>
      </c>
      <c r="E4334" s="5">
        <f t="shared" si="872"/>
        <v>956.64294000000041</v>
      </c>
      <c r="F4334" s="5">
        <f t="shared" si="873"/>
        <v>537.61930749245744</v>
      </c>
      <c r="G4334" s="5">
        <f t="shared" si="874"/>
        <v>1226.6692487641703</v>
      </c>
      <c r="H4334" s="5">
        <f t="shared" si="875"/>
        <v>2720.9314962566282</v>
      </c>
      <c r="I4334" s="5">
        <f t="shared" si="876"/>
        <v>720</v>
      </c>
      <c r="J4334" s="5">
        <f t="shared" si="877"/>
        <v>2000.9314962566282</v>
      </c>
      <c r="K4334" s="2">
        <f t="shared" si="878"/>
        <v>59738.394032233125</v>
      </c>
      <c r="L4334" s="2">
        <f t="shared" si="879"/>
        <v>136722</v>
      </c>
      <c r="M4334" s="2">
        <f t="shared" si="880"/>
        <v>29480</v>
      </c>
      <c r="N4334" s="6">
        <f t="shared" si="881"/>
        <v>1</v>
      </c>
      <c r="O4334" s="2">
        <f t="shared" si="882"/>
        <v>27503.605967766875</v>
      </c>
      <c r="P4334" s="2">
        <f t="shared" si="883"/>
        <v>27503.605967766875</v>
      </c>
    </row>
    <row r="4335" spans="1:16">
      <c r="A4335" s="6">
        <v>6</v>
      </c>
      <c r="B4335" s="6">
        <v>13</v>
      </c>
      <c r="C4335" s="6">
        <v>22</v>
      </c>
      <c r="D4335" s="6">
        <f t="shared" si="871"/>
        <v>41</v>
      </c>
      <c r="E4335" s="5">
        <f t="shared" si="872"/>
        <v>956.64294000000041</v>
      </c>
      <c r="F4335" s="5">
        <f t="shared" si="873"/>
        <v>537.61930749245744</v>
      </c>
      <c r="G4335" s="5">
        <f t="shared" si="874"/>
        <v>1301.1455960105666</v>
      </c>
      <c r="H4335" s="5">
        <f t="shared" si="875"/>
        <v>2795.4078435030242</v>
      </c>
      <c r="I4335" s="5">
        <f t="shared" si="876"/>
        <v>720</v>
      </c>
      <c r="J4335" s="5">
        <f t="shared" si="877"/>
        <v>2075.4078435030242</v>
      </c>
      <c r="K4335" s="2">
        <f t="shared" si="878"/>
        <v>61031.386171927501</v>
      </c>
      <c r="L4335" s="2">
        <f t="shared" si="879"/>
        <v>139422</v>
      </c>
      <c r="M4335" s="2">
        <f t="shared" si="880"/>
        <v>30360</v>
      </c>
      <c r="N4335" s="6">
        <f t="shared" si="881"/>
        <v>1</v>
      </c>
      <c r="O4335" s="2">
        <f t="shared" si="882"/>
        <v>28030.613828072499</v>
      </c>
      <c r="P4335" s="2">
        <f t="shared" si="883"/>
        <v>28030.613828072499</v>
      </c>
    </row>
    <row r="4336" spans="1:16">
      <c r="A4336" s="6">
        <v>6</v>
      </c>
      <c r="B4336" s="6">
        <v>13</v>
      </c>
      <c r="C4336" s="6">
        <v>23</v>
      </c>
      <c r="D4336" s="6">
        <f t="shared" si="871"/>
        <v>42</v>
      </c>
      <c r="E4336" s="5">
        <f t="shared" si="872"/>
        <v>956.64294000000041</v>
      </c>
      <c r="F4336" s="5">
        <f t="shared" si="873"/>
        <v>537.61930749245744</v>
      </c>
      <c r="G4336" s="5">
        <f t="shared" si="874"/>
        <v>1377.292184868003</v>
      </c>
      <c r="H4336" s="5">
        <f t="shared" si="875"/>
        <v>2871.5544323604609</v>
      </c>
      <c r="I4336" s="5">
        <f t="shared" si="876"/>
        <v>720</v>
      </c>
      <c r="J4336" s="5">
        <f t="shared" si="877"/>
        <v>2151.5544323604609</v>
      </c>
      <c r="K4336" s="2">
        <f t="shared" si="878"/>
        <v>62353.375561813555</v>
      </c>
      <c r="L4336" s="2">
        <f t="shared" si="879"/>
        <v>142122</v>
      </c>
      <c r="M4336" s="2">
        <f t="shared" si="880"/>
        <v>31240</v>
      </c>
      <c r="N4336" s="6">
        <f t="shared" si="881"/>
        <v>1</v>
      </c>
      <c r="O4336" s="2">
        <f t="shared" si="882"/>
        <v>28528.624438186445</v>
      </c>
      <c r="P4336" s="2">
        <f t="shared" si="883"/>
        <v>28528.624438186445</v>
      </c>
    </row>
    <row r="4337" spans="1:16">
      <c r="A4337" s="6">
        <v>6</v>
      </c>
      <c r="B4337" s="6">
        <v>13</v>
      </c>
      <c r="C4337" s="6">
        <v>24</v>
      </c>
      <c r="D4337" s="6">
        <f t="shared" si="871"/>
        <v>43</v>
      </c>
      <c r="E4337" s="5">
        <f t="shared" si="872"/>
        <v>956.64294000000041</v>
      </c>
      <c r="F4337" s="5">
        <f t="shared" si="873"/>
        <v>537.61930749245744</v>
      </c>
      <c r="G4337" s="5">
        <f t="shared" si="874"/>
        <v>1455.1391344474989</v>
      </c>
      <c r="H4337" s="5">
        <f t="shared" si="875"/>
        <v>2949.401381939957</v>
      </c>
      <c r="I4337" s="5">
        <f t="shared" si="876"/>
        <v>720</v>
      </c>
      <c r="J4337" s="5">
        <f t="shared" si="877"/>
        <v>2229.401381939957</v>
      </c>
      <c r="K4337" s="2">
        <f t="shared" si="878"/>
        <v>63704.885103124252</v>
      </c>
      <c r="L4337" s="2">
        <f t="shared" si="879"/>
        <v>144822</v>
      </c>
      <c r="M4337" s="2">
        <f t="shared" si="880"/>
        <v>32120</v>
      </c>
      <c r="N4337" s="6">
        <f t="shared" si="881"/>
        <v>1</v>
      </c>
      <c r="O4337" s="2">
        <f t="shared" si="882"/>
        <v>28997.114896875748</v>
      </c>
      <c r="P4337" s="2">
        <f t="shared" si="883"/>
        <v>28997.114896875748</v>
      </c>
    </row>
    <row r="4338" spans="1:16">
      <c r="A4338" s="6">
        <v>6</v>
      </c>
      <c r="B4338" s="6">
        <v>13</v>
      </c>
      <c r="C4338" s="6">
        <v>25</v>
      </c>
      <c r="D4338" s="6">
        <f t="shared" si="871"/>
        <v>44</v>
      </c>
      <c r="E4338" s="5">
        <f t="shared" si="872"/>
        <v>956.64294000000041</v>
      </c>
      <c r="F4338" s="5">
        <f t="shared" si="873"/>
        <v>537.61930749245744</v>
      </c>
      <c r="G4338" s="5">
        <f t="shared" si="874"/>
        <v>1534.7170558625965</v>
      </c>
      <c r="H4338" s="5">
        <f t="shared" si="875"/>
        <v>3028.9793033550541</v>
      </c>
      <c r="I4338" s="5">
        <f t="shared" si="876"/>
        <v>720</v>
      </c>
      <c r="J4338" s="5">
        <f t="shared" si="877"/>
        <v>2308.9793033550541</v>
      </c>
      <c r="K4338" s="2">
        <f t="shared" si="878"/>
        <v>65086.446238803022</v>
      </c>
      <c r="L4338" s="2">
        <f t="shared" si="879"/>
        <v>147522</v>
      </c>
      <c r="M4338" s="2">
        <f t="shared" si="880"/>
        <v>33000</v>
      </c>
      <c r="N4338" s="6">
        <f t="shared" si="881"/>
        <v>1</v>
      </c>
      <c r="O4338" s="2">
        <f t="shared" si="882"/>
        <v>29435.553761196978</v>
      </c>
      <c r="P4338" s="2">
        <f t="shared" si="883"/>
        <v>29435.553761196978</v>
      </c>
    </row>
    <row r="4339" spans="1:16">
      <c r="A4339" s="6">
        <v>6</v>
      </c>
      <c r="B4339" s="6">
        <v>13</v>
      </c>
      <c r="C4339" s="6">
        <v>26</v>
      </c>
      <c r="D4339" s="6">
        <f t="shared" si="871"/>
        <v>45</v>
      </c>
      <c r="E4339" s="5">
        <f t="shared" si="872"/>
        <v>956.64294000000041</v>
      </c>
      <c r="F4339" s="5">
        <f t="shared" si="873"/>
        <v>537.61930749245744</v>
      </c>
      <c r="G4339" s="5">
        <f t="shared" si="874"/>
        <v>1616.0570598233144</v>
      </c>
      <c r="H4339" s="5">
        <f t="shared" si="875"/>
        <v>3110.3193073157722</v>
      </c>
      <c r="I4339" s="5">
        <f t="shared" si="876"/>
        <v>720</v>
      </c>
      <c r="J4339" s="5">
        <f t="shared" si="877"/>
        <v>2390.3193073157722</v>
      </c>
      <c r="K4339" s="2">
        <f t="shared" si="878"/>
        <v>66498.599085343274</v>
      </c>
      <c r="L4339" s="2">
        <f t="shared" si="879"/>
        <v>150222</v>
      </c>
      <c r="M4339" s="2">
        <f t="shared" si="880"/>
        <v>33880</v>
      </c>
      <c r="N4339" s="6">
        <f t="shared" si="881"/>
        <v>1</v>
      </c>
      <c r="O4339" s="2">
        <f t="shared" si="882"/>
        <v>29843.400914656726</v>
      </c>
      <c r="P4339" s="2">
        <f t="shared" si="883"/>
        <v>29843.400914656726</v>
      </c>
    </row>
    <row r="4340" spans="1:16">
      <c r="A4340" s="6">
        <v>6</v>
      </c>
      <c r="B4340" s="6">
        <v>13</v>
      </c>
      <c r="C4340" s="6">
        <v>27</v>
      </c>
      <c r="D4340" s="6">
        <f t="shared" si="871"/>
        <v>46</v>
      </c>
      <c r="E4340" s="5">
        <f t="shared" si="872"/>
        <v>956.64294000000041</v>
      </c>
      <c r="F4340" s="5">
        <f t="shared" si="873"/>
        <v>537.61930749245744</v>
      </c>
      <c r="G4340" s="5">
        <f t="shared" si="874"/>
        <v>1699.1907643430709</v>
      </c>
      <c r="H4340" s="5">
        <f t="shared" si="875"/>
        <v>3193.4530118355287</v>
      </c>
      <c r="I4340" s="5">
        <f t="shared" si="876"/>
        <v>720</v>
      </c>
      <c r="J4340" s="5">
        <f t="shared" si="877"/>
        <v>2473.4530118355287</v>
      </c>
      <c r="K4340" s="2">
        <f t="shared" si="878"/>
        <v>67941.892566589042</v>
      </c>
      <c r="L4340" s="2">
        <f t="shared" si="879"/>
        <v>152922</v>
      </c>
      <c r="M4340" s="2">
        <f t="shared" si="880"/>
        <v>34760</v>
      </c>
      <c r="N4340" s="6">
        <f t="shared" si="881"/>
        <v>1</v>
      </c>
      <c r="O4340" s="2">
        <f t="shared" si="882"/>
        <v>30220.107433410958</v>
      </c>
      <c r="P4340" s="2">
        <f t="shared" si="883"/>
        <v>30220.107433410958</v>
      </c>
    </row>
    <row r="4341" spans="1:16">
      <c r="A4341" s="6">
        <v>6</v>
      </c>
      <c r="B4341" s="6">
        <v>13</v>
      </c>
      <c r="C4341" s="6">
        <v>28</v>
      </c>
      <c r="D4341" s="6">
        <f t="shared" si="871"/>
        <v>47</v>
      </c>
      <c r="E4341" s="5">
        <f t="shared" si="872"/>
        <v>956.64294000000041</v>
      </c>
      <c r="F4341" s="5">
        <f t="shared" si="873"/>
        <v>537.61930749245744</v>
      </c>
      <c r="G4341" s="5">
        <f t="shared" si="874"/>
        <v>1784.1503025602246</v>
      </c>
      <c r="H4341" s="5">
        <f t="shared" si="875"/>
        <v>3278.4125500526825</v>
      </c>
      <c r="I4341" s="5">
        <f t="shared" si="876"/>
        <v>720</v>
      </c>
      <c r="J4341" s="5">
        <f t="shared" si="877"/>
        <v>2558.4125500526825</v>
      </c>
      <c r="K4341" s="2">
        <f t="shared" si="878"/>
        <v>69416.884549525741</v>
      </c>
      <c r="L4341" s="2">
        <f t="shared" si="879"/>
        <v>155622</v>
      </c>
      <c r="M4341" s="2">
        <f t="shared" si="880"/>
        <v>35640</v>
      </c>
      <c r="N4341" s="6">
        <f t="shared" si="881"/>
        <v>1</v>
      </c>
      <c r="O4341" s="2">
        <f t="shared" si="882"/>
        <v>30565.115450474259</v>
      </c>
      <c r="P4341" s="2">
        <f t="shared" si="883"/>
        <v>30565.115450474259</v>
      </c>
    </row>
    <row r="4342" spans="1:16">
      <c r="A4342" s="6">
        <v>6</v>
      </c>
      <c r="B4342" s="6">
        <v>13</v>
      </c>
      <c r="C4342" s="6">
        <v>29</v>
      </c>
      <c r="D4342" s="6">
        <f t="shared" si="871"/>
        <v>48</v>
      </c>
      <c r="E4342" s="5">
        <f t="shared" si="872"/>
        <v>956.64294000000041</v>
      </c>
      <c r="F4342" s="5">
        <f t="shared" si="873"/>
        <v>537.61930749245744</v>
      </c>
      <c r="G4342" s="5">
        <f t="shared" si="874"/>
        <v>1870.9683306758782</v>
      </c>
      <c r="H4342" s="5">
        <f t="shared" si="875"/>
        <v>3365.2305781683363</v>
      </c>
      <c r="I4342" s="5">
        <f t="shared" si="876"/>
        <v>720</v>
      </c>
      <c r="J4342" s="5">
        <f t="shared" si="877"/>
        <v>2645.2305781683363</v>
      </c>
      <c r="K4342" s="2">
        <f t="shared" si="878"/>
        <v>70924.141982089175</v>
      </c>
      <c r="L4342" s="2">
        <f t="shared" si="879"/>
        <v>158322</v>
      </c>
      <c r="M4342" s="2">
        <f t="shared" si="880"/>
        <v>36520</v>
      </c>
      <c r="N4342" s="6">
        <f t="shared" si="881"/>
        <v>1</v>
      </c>
      <c r="O4342" s="2">
        <f t="shared" si="882"/>
        <v>30877.858017910825</v>
      </c>
      <c r="P4342" s="2">
        <f t="shared" si="883"/>
        <v>30877.858017910825</v>
      </c>
    </row>
    <row r="4343" spans="1:16">
      <c r="A4343" s="6">
        <v>6</v>
      </c>
      <c r="B4343" s="6">
        <v>13</v>
      </c>
      <c r="C4343" s="6">
        <v>30</v>
      </c>
      <c r="D4343" s="6">
        <f t="shared" si="871"/>
        <v>49</v>
      </c>
      <c r="E4343" s="5">
        <f t="shared" si="872"/>
        <v>956.64294000000041</v>
      </c>
      <c r="F4343" s="5">
        <f t="shared" si="873"/>
        <v>537.61930749245744</v>
      </c>
      <c r="G4343" s="5">
        <f t="shared" si="874"/>
        <v>1959.6780360096488</v>
      </c>
      <c r="H4343" s="5">
        <f t="shared" si="875"/>
        <v>3453.9402835021065</v>
      </c>
      <c r="I4343" s="5">
        <f t="shared" si="876"/>
        <v>720</v>
      </c>
      <c r="J4343" s="5">
        <f t="shared" si="877"/>
        <v>2733.9402835021065</v>
      </c>
      <c r="K4343" s="2">
        <f t="shared" si="878"/>
        <v>72464.24103302267</v>
      </c>
      <c r="L4343" s="2">
        <f t="shared" si="879"/>
        <v>161022</v>
      </c>
      <c r="M4343" s="2">
        <f t="shared" si="880"/>
        <v>37400</v>
      </c>
      <c r="N4343" s="6">
        <f t="shared" si="881"/>
        <v>1</v>
      </c>
      <c r="O4343" s="2">
        <f t="shared" si="882"/>
        <v>31157.75896697733</v>
      </c>
      <c r="P4343" s="2">
        <f t="shared" si="883"/>
        <v>31157.75896697733</v>
      </c>
    </row>
    <row r="4344" spans="1:16">
      <c r="A4344" s="6">
        <v>6</v>
      </c>
      <c r="B4344" s="6">
        <v>14</v>
      </c>
      <c r="C4344" s="6">
        <v>0</v>
      </c>
      <c r="D4344" s="6">
        <f t="shared" si="871"/>
        <v>20</v>
      </c>
      <c r="E4344" s="5">
        <f t="shared" si="872"/>
        <v>956.64294000000041</v>
      </c>
      <c r="F4344" s="5">
        <f t="shared" si="873"/>
        <v>593.44900480898184</v>
      </c>
      <c r="G4344" s="5">
        <f t="shared" si="874"/>
        <v>0</v>
      </c>
      <c r="H4344" s="5">
        <f t="shared" si="875"/>
        <v>1550.0919448089821</v>
      </c>
      <c r="I4344" s="5">
        <f t="shared" si="876"/>
        <v>720</v>
      </c>
      <c r="J4344" s="5">
        <f t="shared" si="877"/>
        <v>830.09194480898213</v>
      </c>
      <c r="K4344" s="2">
        <f t="shared" si="878"/>
        <v>39411.318486267053</v>
      </c>
      <c r="L4344" s="2">
        <f t="shared" si="879"/>
        <v>82116</v>
      </c>
      <c r="M4344" s="2">
        <f t="shared" si="880"/>
        <v>11440</v>
      </c>
      <c r="N4344" s="6">
        <f t="shared" si="881"/>
        <v>1</v>
      </c>
      <c r="O4344" s="2">
        <f t="shared" si="882"/>
        <v>11264.681513732947</v>
      </c>
      <c r="P4344" s="2">
        <f t="shared" si="883"/>
        <v>11264.681513732947</v>
      </c>
    </row>
    <row r="4345" spans="1:16">
      <c r="A4345" s="6">
        <v>6</v>
      </c>
      <c r="B4345" s="6">
        <v>14</v>
      </c>
      <c r="C4345" s="6">
        <v>1</v>
      </c>
      <c r="D4345" s="6">
        <f t="shared" si="871"/>
        <v>21</v>
      </c>
      <c r="E4345" s="5">
        <f t="shared" si="872"/>
        <v>956.64294000000041</v>
      </c>
      <c r="F4345" s="5">
        <f t="shared" si="873"/>
        <v>593.44900480898184</v>
      </c>
      <c r="G4345" s="5">
        <f t="shared" si="874"/>
        <v>45.5625</v>
      </c>
      <c r="H4345" s="5">
        <f t="shared" si="875"/>
        <v>1595.6544448089821</v>
      </c>
      <c r="I4345" s="5">
        <f t="shared" si="876"/>
        <v>720</v>
      </c>
      <c r="J4345" s="5">
        <f t="shared" si="877"/>
        <v>875.65444480898213</v>
      </c>
      <c r="K4345" s="2">
        <f t="shared" si="878"/>
        <v>40202.334111267053</v>
      </c>
      <c r="L4345" s="2">
        <f t="shared" si="879"/>
        <v>84816</v>
      </c>
      <c r="M4345" s="2">
        <f t="shared" si="880"/>
        <v>12320</v>
      </c>
      <c r="N4345" s="6">
        <f t="shared" si="881"/>
        <v>1</v>
      </c>
      <c r="O4345" s="2">
        <f t="shared" si="882"/>
        <v>12293.665888732947</v>
      </c>
      <c r="P4345" s="2">
        <f t="shared" si="883"/>
        <v>12293.665888732947</v>
      </c>
    </row>
    <row r="4346" spans="1:16">
      <c r="A4346" s="6">
        <v>6</v>
      </c>
      <c r="B4346" s="6">
        <v>14</v>
      </c>
      <c r="C4346" s="6">
        <v>2</v>
      </c>
      <c r="D4346" s="6">
        <f t="shared" si="871"/>
        <v>22</v>
      </c>
      <c r="E4346" s="5">
        <f t="shared" si="872"/>
        <v>956.64294000000041</v>
      </c>
      <c r="F4346" s="5">
        <f t="shared" si="873"/>
        <v>593.44900480898184</v>
      </c>
      <c r="G4346" s="5">
        <f t="shared" si="874"/>
        <v>92.264062499999994</v>
      </c>
      <c r="H4346" s="5">
        <f t="shared" si="875"/>
        <v>1642.356007308982</v>
      </c>
      <c r="I4346" s="5">
        <f t="shared" si="876"/>
        <v>720</v>
      </c>
      <c r="J4346" s="5">
        <f t="shared" si="877"/>
        <v>922.35600730898204</v>
      </c>
      <c r="K4346" s="2">
        <f t="shared" si="878"/>
        <v>41013.125126892046</v>
      </c>
      <c r="L4346" s="2">
        <f t="shared" si="879"/>
        <v>87516</v>
      </c>
      <c r="M4346" s="2">
        <f t="shared" si="880"/>
        <v>13200</v>
      </c>
      <c r="N4346" s="6">
        <f t="shared" si="881"/>
        <v>1</v>
      </c>
      <c r="O4346" s="2">
        <f t="shared" si="882"/>
        <v>13302.874873107954</v>
      </c>
      <c r="P4346" s="2">
        <f t="shared" si="883"/>
        <v>13302.874873107954</v>
      </c>
    </row>
    <row r="4347" spans="1:16">
      <c r="A4347" s="6">
        <v>6</v>
      </c>
      <c r="B4347" s="6">
        <v>14</v>
      </c>
      <c r="C4347" s="6">
        <v>3</v>
      </c>
      <c r="D4347" s="6">
        <f t="shared" si="871"/>
        <v>23</v>
      </c>
      <c r="E4347" s="5">
        <f t="shared" si="872"/>
        <v>956.64294000000041</v>
      </c>
      <c r="F4347" s="5">
        <f t="shared" si="873"/>
        <v>593.44900480898184</v>
      </c>
      <c r="G4347" s="5">
        <f t="shared" si="874"/>
        <v>140.12604492187498</v>
      </c>
      <c r="H4347" s="5">
        <f t="shared" si="875"/>
        <v>1690.2179897308572</v>
      </c>
      <c r="I4347" s="5">
        <f t="shared" si="876"/>
        <v>720</v>
      </c>
      <c r="J4347" s="5">
        <f t="shared" si="877"/>
        <v>970.2179897308572</v>
      </c>
      <c r="K4347" s="2">
        <f t="shared" si="878"/>
        <v>41844.062321716272</v>
      </c>
      <c r="L4347" s="2">
        <f t="shared" si="879"/>
        <v>90216</v>
      </c>
      <c r="M4347" s="2">
        <f t="shared" si="880"/>
        <v>14080</v>
      </c>
      <c r="N4347" s="6">
        <f t="shared" si="881"/>
        <v>1</v>
      </c>
      <c r="O4347" s="2">
        <f t="shared" si="882"/>
        <v>14291.937678283728</v>
      </c>
      <c r="P4347" s="2">
        <f t="shared" si="883"/>
        <v>14291.937678283728</v>
      </c>
    </row>
    <row r="4348" spans="1:16">
      <c r="A4348" s="6">
        <v>6</v>
      </c>
      <c r="B4348" s="6">
        <v>14</v>
      </c>
      <c r="C4348" s="6">
        <v>4</v>
      </c>
      <c r="D4348" s="6">
        <f t="shared" si="871"/>
        <v>24</v>
      </c>
      <c r="E4348" s="5">
        <f t="shared" si="872"/>
        <v>956.64294000000041</v>
      </c>
      <c r="F4348" s="5">
        <f t="shared" si="873"/>
        <v>593.44900480898184</v>
      </c>
      <c r="G4348" s="5">
        <f t="shared" si="874"/>
        <v>189.17016064453125</v>
      </c>
      <c r="H4348" s="5">
        <f t="shared" si="875"/>
        <v>1739.2621054535134</v>
      </c>
      <c r="I4348" s="5">
        <f t="shared" si="876"/>
        <v>720</v>
      </c>
      <c r="J4348" s="5">
        <f t="shared" si="877"/>
        <v>1019.2621054535134</v>
      </c>
      <c r="K4348" s="2">
        <f t="shared" si="878"/>
        <v>42695.522664123491</v>
      </c>
      <c r="L4348" s="2">
        <f t="shared" si="879"/>
        <v>92916</v>
      </c>
      <c r="M4348" s="2">
        <f t="shared" si="880"/>
        <v>14960</v>
      </c>
      <c r="N4348" s="6">
        <f t="shared" si="881"/>
        <v>1</v>
      </c>
      <c r="O4348" s="2">
        <f t="shared" si="882"/>
        <v>15260.477335876509</v>
      </c>
      <c r="P4348" s="2">
        <f t="shared" si="883"/>
        <v>15260.477335876509</v>
      </c>
    </row>
    <row r="4349" spans="1:16">
      <c r="A4349" s="6">
        <v>6</v>
      </c>
      <c r="B4349" s="6">
        <v>14</v>
      </c>
      <c r="C4349" s="6">
        <v>5</v>
      </c>
      <c r="D4349" s="6">
        <f t="shared" si="871"/>
        <v>25</v>
      </c>
      <c r="E4349" s="5">
        <f t="shared" si="872"/>
        <v>956.64294000000041</v>
      </c>
      <c r="F4349" s="5">
        <f t="shared" si="873"/>
        <v>593.44900480898184</v>
      </c>
      <c r="G4349" s="5">
        <f t="shared" si="874"/>
        <v>239.41848456573481</v>
      </c>
      <c r="H4349" s="5">
        <f t="shared" si="875"/>
        <v>1789.510429374717</v>
      </c>
      <c r="I4349" s="5">
        <f t="shared" si="876"/>
        <v>720</v>
      </c>
      <c r="J4349" s="5">
        <f t="shared" si="877"/>
        <v>1069.510429374717</v>
      </c>
      <c r="K4349" s="2">
        <f t="shared" si="878"/>
        <v>43567.88939886661</v>
      </c>
      <c r="L4349" s="2">
        <f t="shared" si="879"/>
        <v>95616</v>
      </c>
      <c r="M4349" s="2">
        <f t="shared" si="880"/>
        <v>15840</v>
      </c>
      <c r="N4349" s="6">
        <f t="shared" si="881"/>
        <v>1</v>
      </c>
      <c r="O4349" s="2">
        <f t="shared" si="882"/>
        <v>16208.11060113339</v>
      </c>
      <c r="P4349" s="2">
        <f t="shared" si="883"/>
        <v>16208.11060113339</v>
      </c>
    </row>
    <row r="4350" spans="1:16">
      <c r="A4350" s="6">
        <v>6</v>
      </c>
      <c r="B4350" s="6">
        <v>14</v>
      </c>
      <c r="C4350" s="6">
        <v>6</v>
      </c>
      <c r="D4350" s="6">
        <f t="shared" si="871"/>
        <v>26</v>
      </c>
      <c r="E4350" s="5">
        <f t="shared" si="872"/>
        <v>956.64294000000041</v>
      </c>
      <c r="F4350" s="5">
        <f t="shared" si="873"/>
        <v>593.44900480898184</v>
      </c>
      <c r="G4350" s="5">
        <f t="shared" si="874"/>
        <v>290.89345874736784</v>
      </c>
      <c r="H4350" s="5">
        <f t="shared" si="875"/>
        <v>1840.9854035563499</v>
      </c>
      <c r="I4350" s="5">
        <f t="shared" si="876"/>
        <v>720</v>
      </c>
      <c r="J4350" s="5">
        <f t="shared" si="877"/>
        <v>1120.9854035563499</v>
      </c>
      <c r="K4350" s="2">
        <f t="shared" si="878"/>
        <v>44461.552145075519</v>
      </c>
      <c r="L4350" s="2">
        <f t="shared" si="879"/>
        <v>98316</v>
      </c>
      <c r="M4350" s="2">
        <f t="shared" si="880"/>
        <v>16720</v>
      </c>
      <c r="N4350" s="6">
        <f t="shared" si="881"/>
        <v>1</v>
      </c>
      <c r="O4350" s="2">
        <f t="shared" si="882"/>
        <v>17134.447854924481</v>
      </c>
      <c r="P4350" s="2">
        <f t="shared" si="883"/>
        <v>17134.447854924481</v>
      </c>
    </row>
    <row r="4351" spans="1:16">
      <c r="A4351" s="6">
        <v>6</v>
      </c>
      <c r="B4351" s="6">
        <v>14</v>
      </c>
      <c r="C4351" s="6">
        <v>7</v>
      </c>
      <c r="D4351" s="6">
        <f t="shared" si="871"/>
        <v>27</v>
      </c>
      <c r="E4351" s="5">
        <f t="shared" si="872"/>
        <v>956.64294000000041</v>
      </c>
      <c r="F4351" s="5">
        <f t="shared" si="873"/>
        <v>593.44900480898184</v>
      </c>
      <c r="G4351" s="5">
        <f t="shared" si="874"/>
        <v>343.61789814532818</v>
      </c>
      <c r="H4351" s="5">
        <f t="shared" si="875"/>
        <v>1893.7098429543103</v>
      </c>
      <c r="I4351" s="5">
        <f t="shared" si="876"/>
        <v>720</v>
      </c>
      <c r="J4351" s="5">
        <f t="shared" si="877"/>
        <v>1173.7098429543103</v>
      </c>
      <c r="K4351" s="2">
        <f t="shared" si="878"/>
        <v>45376.906995734549</v>
      </c>
      <c r="L4351" s="2">
        <f t="shared" si="879"/>
        <v>101016</v>
      </c>
      <c r="M4351" s="2">
        <f t="shared" si="880"/>
        <v>17600</v>
      </c>
      <c r="N4351" s="6">
        <f t="shared" si="881"/>
        <v>1</v>
      </c>
      <c r="O4351" s="2">
        <f t="shared" si="882"/>
        <v>18039.093004265451</v>
      </c>
      <c r="P4351" s="2">
        <f t="shared" si="883"/>
        <v>18039.093004265451</v>
      </c>
    </row>
    <row r="4352" spans="1:16">
      <c r="A4352" s="6">
        <v>6</v>
      </c>
      <c r="B4352" s="6">
        <v>14</v>
      </c>
      <c r="C4352" s="6">
        <v>8</v>
      </c>
      <c r="D4352" s="6">
        <f t="shared" si="871"/>
        <v>28</v>
      </c>
      <c r="E4352" s="5">
        <f t="shared" si="872"/>
        <v>956.64294000000041</v>
      </c>
      <c r="F4352" s="5">
        <f t="shared" si="873"/>
        <v>593.44900480898184</v>
      </c>
      <c r="G4352" s="5">
        <f t="shared" si="874"/>
        <v>397.61499642530839</v>
      </c>
      <c r="H4352" s="5">
        <f t="shared" si="875"/>
        <v>1947.7069412342905</v>
      </c>
      <c r="I4352" s="5">
        <f t="shared" si="876"/>
        <v>720</v>
      </c>
      <c r="J4352" s="5">
        <f t="shared" si="877"/>
        <v>1227.7069412342905</v>
      </c>
      <c r="K4352" s="2">
        <f t="shared" si="878"/>
        <v>46314.356618650876</v>
      </c>
      <c r="L4352" s="2">
        <f t="shared" si="879"/>
        <v>103716</v>
      </c>
      <c r="M4352" s="2">
        <f t="shared" si="880"/>
        <v>18480</v>
      </c>
      <c r="N4352" s="6">
        <f t="shared" si="881"/>
        <v>1</v>
      </c>
      <c r="O4352" s="2">
        <f t="shared" si="882"/>
        <v>18921.643381349124</v>
      </c>
      <c r="P4352" s="2">
        <f t="shared" si="883"/>
        <v>18921.643381349124</v>
      </c>
    </row>
    <row r="4353" spans="1:16">
      <c r="A4353" s="6">
        <v>6</v>
      </c>
      <c r="B4353" s="6">
        <v>14</v>
      </c>
      <c r="C4353" s="6">
        <v>9</v>
      </c>
      <c r="D4353" s="6">
        <f t="shared" si="871"/>
        <v>29</v>
      </c>
      <c r="E4353" s="5">
        <f t="shared" si="872"/>
        <v>956.64294000000041</v>
      </c>
      <c r="F4353" s="5">
        <f t="shared" si="873"/>
        <v>593.44900480898184</v>
      </c>
      <c r="G4353" s="5">
        <f t="shared" si="874"/>
        <v>452.90833186570285</v>
      </c>
      <c r="H4353" s="5">
        <f t="shared" si="875"/>
        <v>2003.000276674685</v>
      </c>
      <c r="I4353" s="5">
        <f t="shared" si="876"/>
        <v>720</v>
      </c>
      <c r="J4353" s="5">
        <f t="shared" si="877"/>
        <v>1283.000276674685</v>
      </c>
      <c r="K4353" s="2">
        <f t="shared" si="878"/>
        <v>47274.310358935501</v>
      </c>
      <c r="L4353" s="2">
        <f t="shared" si="879"/>
        <v>106416</v>
      </c>
      <c r="M4353" s="2">
        <f t="shared" si="880"/>
        <v>19360</v>
      </c>
      <c r="N4353" s="6">
        <f t="shared" si="881"/>
        <v>1</v>
      </c>
      <c r="O4353" s="2">
        <f t="shared" si="882"/>
        <v>19781.689641064499</v>
      </c>
      <c r="P4353" s="2">
        <f t="shared" si="883"/>
        <v>19781.689641064499</v>
      </c>
    </row>
    <row r="4354" spans="1:16">
      <c r="A4354" s="6">
        <v>6</v>
      </c>
      <c r="B4354" s="6">
        <v>14</v>
      </c>
      <c r="C4354" s="6">
        <v>10</v>
      </c>
      <c r="D4354" s="6">
        <f t="shared" si="871"/>
        <v>30</v>
      </c>
      <c r="E4354" s="5">
        <f t="shared" si="872"/>
        <v>956.64294000000041</v>
      </c>
      <c r="F4354" s="5">
        <f t="shared" si="873"/>
        <v>593.44900480898184</v>
      </c>
      <c r="G4354" s="5">
        <f t="shared" si="874"/>
        <v>509.52187334891573</v>
      </c>
      <c r="H4354" s="5">
        <f t="shared" si="875"/>
        <v>2059.6138181578981</v>
      </c>
      <c r="I4354" s="5">
        <f t="shared" si="876"/>
        <v>720</v>
      </c>
      <c r="J4354" s="5">
        <f t="shared" si="877"/>
        <v>1339.6138181578981</v>
      </c>
      <c r="K4354" s="2">
        <f t="shared" si="878"/>
        <v>48257.184343019064</v>
      </c>
      <c r="L4354" s="2">
        <f t="shared" si="879"/>
        <v>109116</v>
      </c>
      <c r="M4354" s="2">
        <f t="shared" si="880"/>
        <v>20240</v>
      </c>
      <c r="N4354" s="6">
        <f t="shared" si="881"/>
        <v>1</v>
      </c>
      <c r="O4354" s="2">
        <f t="shared" si="882"/>
        <v>20618.815656980936</v>
      </c>
      <c r="P4354" s="2">
        <f t="shared" si="883"/>
        <v>20618.815656980936</v>
      </c>
    </row>
    <row r="4355" spans="1:16">
      <c r="A4355" s="6">
        <v>6</v>
      </c>
      <c r="B4355" s="6">
        <v>14</v>
      </c>
      <c r="C4355" s="6">
        <v>11</v>
      </c>
      <c r="D4355" s="6">
        <f t="shared" si="871"/>
        <v>31</v>
      </c>
      <c r="E4355" s="5">
        <f t="shared" si="872"/>
        <v>956.64294000000041</v>
      </c>
      <c r="F4355" s="5">
        <f t="shared" si="873"/>
        <v>593.44900480898184</v>
      </c>
      <c r="G4355" s="5">
        <f t="shared" si="874"/>
        <v>567.47998644235474</v>
      </c>
      <c r="H4355" s="5">
        <f t="shared" si="875"/>
        <v>2117.571931251337</v>
      </c>
      <c r="I4355" s="5">
        <f t="shared" si="876"/>
        <v>720</v>
      </c>
      <c r="J4355" s="5">
        <f t="shared" si="877"/>
        <v>1397.571931251337</v>
      </c>
      <c r="K4355" s="2">
        <f t="shared" si="878"/>
        <v>49263.401584224601</v>
      </c>
      <c r="L4355" s="2">
        <f t="shared" si="879"/>
        <v>111816</v>
      </c>
      <c r="M4355" s="2">
        <f t="shared" si="880"/>
        <v>21120</v>
      </c>
      <c r="N4355" s="6">
        <f t="shared" si="881"/>
        <v>1</v>
      </c>
      <c r="O4355" s="2">
        <f t="shared" si="882"/>
        <v>21432.598415775399</v>
      </c>
      <c r="P4355" s="2">
        <f t="shared" si="883"/>
        <v>21432.598415775399</v>
      </c>
    </row>
    <row r="4356" spans="1:16">
      <c r="A4356" s="6">
        <v>6</v>
      </c>
      <c r="B4356" s="6">
        <v>14</v>
      </c>
      <c r="C4356" s="6">
        <v>12</v>
      </c>
      <c r="D4356" s="6">
        <f t="shared" ref="D4356:D4419" si="884">A4356+B4356+C4356</f>
        <v>32</v>
      </c>
      <c r="E4356" s="5">
        <f t="shared" ref="E4356:E4419" si="885">IF(A4356=0,0,A4356*LABOR_HRS_WK_TOM*SEASON_WEEKS*(1+DIM_PCT_TOM)^A4356)</f>
        <v>956.64294000000041</v>
      </c>
      <c r="F4356" s="5">
        <f t="shared" ref="F4356:F4419" si="886">IF(B4356=0,0,B4356*LABOR_HRS_WK_CAR*SEASON_WEEKS*(1+DIM_PCT_CAR)^B4356)</f>
        <v>593.44900480898184</v>
      </c>
      <c r="G4356" s="5">
        <f t="shared" ref="G4356:G4419" si="887">IF(C4356=0,0,C4356*LABOR_HRS_WK_MES*SEASON_WEEKS*(1+DIM_PCT_MES)^C4356)</f>
        <v>626.80743957041921</v>
      </c>
      <c r="H4356" s="5">
        <f t="shared" ref="H4356:H4419" si="888">E4356+F4356+G4356</f>
        <v>2176.8993843794015</v>
      </c>
      <c r="I4356" s="5">
        <f t="shared" ref="I4356:I4419" si="889">MIN(H4356,FARMER_HRS)</f>
        <v>720</v>
      </c>
      <c r="J4356" s="5">
        <f t="shared" ref="J4356:J4419" si="890">MAX(0,H4356-FARMER_HRS)</f>
        <v>1456.8993843794015</v>
      </c>
      <c r="K4356" s="2">
        <f t="shared" ref="K4356:K4419" si="891">I4356*FARMER_RATE+J4356*TEMP_WORKER_RATE</f>
        <v>50293.392089920162</v>
      </c>
      <c r="L4356" s="2">
        <f t="shared" ref="L4356:L4419" si="892">A4356*PRICE_TOM+B4356*PRICE_CAR+C4356*PRICE_MES</f>
        <v>114516</v>
      </c>
      <c r="M4356" s="2">
        <f t="shared" ref="M4356:M4419" si="893">A4356*FERT_BED_TOM+B4356*FERT_BED_CAR+C4356*FERT_BED_MES</f>
        <v>22000</v>
      </c>
      <c r="N4356" s="6">
        <f t="shared" ref="N4356:N4419" si="894">IF(AND(D4356&lt;=TOTAL_BEDS,J4356&lt;=TEMP_WORKER_MAX*TEMP_WORKER_HRS),1,0)</f>
        <v>1</v>
      </c>
      <c r="O4356" s="2">
        <f t="shared" ref="O4356:O4419" si="895">L4356-M4356-K4356-FIXED_COSTS</f>
        <v>22222.607910079838</v>
      </c>
      <c r="P4356" s="2">
        <f t="shared" ref="P4356:P4419" si="896">IF(N4356=1,O4356,"")</f>
        <v>22222.607910079838</v>
      </c>
    </row>
    <row r="4357" spans="1:16">
      <c r="A4357" s="6">
        <v>6</v>
      </c>
      <c r="B4357" s="6">
        <v>14</v>
      </c>
      <c r="C4357" s="6">
        <v>13</v>
      </c>
      <c r="D4357" s="6">
        <f t="shared" si="884"/>
        <v>33</v>
      </c>
      <c r="E4357" s="5">
        <f t="shared" si="885"/>
        <v>956.64294000000041</v>
      </c>
      <c r="F4357" s="5">
        <f t="shared" si="886"/>
        <v>593.44900480898184</v>
      </c>
      <c r="G4357" s="5">
        <f t="shared" si="887"/>
        <v>687.52941027880343</v>
      </c>
      <c r="H4357" s="5">
        <f t="shared" si="888"/>
        <v>2237.6213550877856</v>
      </c>
      <c r="I4357" s="5">
        <f t="shared" si="889"/>
        <v>720</v>
      </c>
      <c r="J4357" s="5">
        <f t="shared" si="890"/>
        <v>1517.6213550877856</v>
      </c>
      <c r="K4357" s="2">
        <f t="shared" si="891"/>
        <v>51347.592970274054</v>
      </c>
      <c r="L4357" s="2">
        <f t="shared" si="892"/>
        <v>117216</v>
      </c>
      <c r="M4357" s="2">
        <f t="shared" si="893"/>
        <v>22880</v>
      </c>
      <c r="N4357" s="6">
        <f t="shared" si="894"/>
        <v>1</v>
      </c>
      <c r="O4357" s="2">
        <f t="shared" si="895"/>
        <v>22988.407029725946</v>
      </c>
      <c r="P4357" s="2">
        <f t="shared" si="896"/>
        <v>22988.407029725946</v>
      </c>
    </row>
    <row r="4358" spans="1:16">
      <c r="A4358" s="6">
        <v>6</v>
      </c>
      <c r="B4358" s="6">
        <v>14</v>
      </c>
      <c r="C4358" s="6">
        <v>14</v>
      </c>
      <c r="D4358" s="6">
        <f t="shared" si="884"/>
        <v>34</v>
      </c>
      <c r="E4358" s="5">
        <f t="shared" si="885"/>
        <v>956.64294000000041</v>
      </c>
      <c r="F4358" s="5">
        <f t="shared" si="886"/>
        <v>593.44900480898184</v>
      </c>
      <c r="G4358" s="5">
        <f t="shared" si="887"/>
        <v>749.67149159246469</v>
      </c>
      <c r="H4358" s="5">
        <f t="shared" si="888"/>
        <v>2299.7634364014466</v>
      </c>
      <c r="I4358" s="5">
        <f t="shared" si="889"/>
        <v>720</v>
      </c>
      <c r="J4358" s="5">
        <f t="shared" si="890"/>
        <v>1579.7634364014466</v>
      </c>
      <c r="K4358" s="2">
        <f t="shared" si="891"/>
        <v>52426.448548636225</v>
      </c>
      <c r="L4358" s="2">
        <f t="shared" si="892"/>
        <v>119916</v>
      </c>
      <c r="M4358" s="2">
        <f t="shared" si="893"/>
        <v>23760</v>
      </c>
      <c r="N4358" s="6">
        <f t="shared" si="894"/>
        <v>1</v>
      </c>
      <c r="O4358" s="2">
        <f t="shared" si="895"/>
        <v>23729.551451363775</v>
      </c>
      <c r="P4358" s="2">
        <f t="shared" si="896"/>
        <v>23729.551451363775</v>
      </c>
    </row>
    <row r="4359" spans="1:16">
      <c r="A4359" s="6">
        <v>6</v>
      </c>
      <c r="B4359" s="6">
        <v>14</v>
      </c>
      <c r="C4359" s="6">
        <v>15</v>
      </c>
      <c r="D4359" s="6">
        <f t="shared" si="884"/>
        <v>35</v>
      </c>
      <c r="E4359" s="5">
        <f t="shared" si="885"/>
        <v>956.64294000000041</v>
      </c>
      <c r="F4359" s="5">
        <f t="shared" si="886"/>
        <v>593.44900480898184</v>
      </c>
      <c r="G4359" s="5">
        <f t="shared" si="887"/>
        <v>813.25969846861108</v>
      </c>
      <c r="H4359" s="5">
        <f t="shared" si="888"/>
        <v>2363.3516432775932</v>
      </c>
      <c r="I4359" s="5">
        <f t="shared" si="889"/>
        <v>720</v>
      </c>
      <c r="J4359" s="5">
        <f t="shared" si="890"/>
        <v>1643.3516432775932</v>
      </c>
      <c r="K4359" s="2">
        <f t="shared" si="891"/>
        <v>53530.410473569325</v>
      </c>
      <c r="L4359" s="2">
        <f t="shared" si="892"/>
        <v>122616</v>
      </c>
      <c r="M4359" s="2">
        <f t="shared" si="893"/>
        <v>24640</v>
      </c>
      <c r="N4359" s="6">
        <f t="shared" si="894"/>
        <v>1</v>
      </c>
      <c r="O4359" s="2">
        <f t="shared" si="895"/>
        <v>24445.589526430675</v>
      </c>
      <c r="P4359" s="2">
        <f t="shared" si="896"/>
        <v>24445.589526430675</v>
      </c>
    </row>
    <row r="4360" spans="1:16">
      <c r="A4360" s="6">
        <v>6</v>
      </c>
      <c r="B4360" s="6">
        <v>14</v>
      </c>
      <c r="C4360" s="6">
        <v>16</v>
      </c>
      <c r="D4360" s="6">
        <f t="shared" si="884"/>
        <v>36</v>
      </c>
      <c r="E4360" s="5">
        <f t="shared" si="885"/>
        <v>956.64294000000041</v>
      </c>
      <c r="F4360" s="5">
        <f t="shared" si="886"/>
        <v>593.44900480898184</v>
      </c>
      <c r="G4360" s="5">
        <f t="shared" si="887"/>
        <v>878.32047434610013</v>
      </c>
      <c r="H4360" s="5">
        <f t="shared" si="888"/>
        <v>2428.4124191550823</v>
      </c>
      <c r="I4360" s="5">
        <f t="shared" si="889"/>
        <v>720</v>
      </c>
      <c r="J4360" s="5">
        <f t="shared" si="890"/>
        <v>1708.4124191550823</v>
      </c>
      <c r="K4360" s="2">
        <f t="shared" si="891"/>
        <v>54659.937832553507</v>
      </c>
      <c r="L4360" s="2">
        <f t="shared" si="892"/>
        <v>125316</v>
      </c>
      <c r="M4360" s="2">
        <f t="shared" si="893"/>
        <v>25520</v>
      </c>
      <c r="N4360" s="6">
        <f t="shared" si="894"/>
        <v>1</v>
      </c>
      <c r="O4360" s="2">
        <f t="shared" si="895"/>
        <v>25136.062167446493</v>
      </c>
      <c r="P4360" s="2">
        <f t="shared" si="896"/>
        <v>25136.062167446493</v>
      </c>
    </row>
    <row r="4361" spans="1:16">
      <c r="A4361" s="6">
        <v>6</v>
      </c>
      <c r="B4361" s="6">
        <v>14</v>
      </c>
      <c r="C4361" s="6">
        <v>17</v>
      </c>
      <c r="D4361" s="6">
        <f t="shared" si="884"/>
        <v>37</v>
      </c>
      <c r="E4361" s="5">
        <f t="shared" si="885"/>
        <v>956.64294000000041</v>
      </c>
      <c r="F4361" s="5">
        <f t="shared" si="886"/>
        <v>593.44900480898184</v>
      </c>
      <c r="G4361" s="5">
        <f t="shared" si="887"/>
        <v>944.88069779264049</v>
      </c>
      <c r="H4361" s="5">
        <f t="shared" si="888"/>
        <v>2494.9726426016227</v>
      </c>
      <c r="I4361" s="5">
        <f t="shared" si="889"/>
        <v>720</v>
      </c>
      <c r="J4361" s="5">
        <f t="shared" si="890"/>
        <v>1774.9726426016227</v>
      </c>
      <c r="K4361" s="2">
        <f t="shared" si="891"/>
        <v>55815.497267389284</v>
      </c>
      <c r="L4361" s="2">
        <f t="shared" si="892"/>
        <v>128016</v>
      </c>
      <c r="M4361" s="2">
        <f t="shared" si="893"/>
        <v>26400</v>
      </c>
      <c r="N4361" s="6">
        <f t="shared" si="894"/>
        <v>1</v>
      </c>
      <c r="O4361" s="2">
        <f t="shared" si="895"/>
        <v>25800.502732610716</v>
      </c>
      <c r="P4361" s="2">
        <f t="shared" si="896"/>
        <v>25800.502732610716</v>
      </c>
    </row>
    <row r="4362" spans="1:16">
      <c r="A4362" s="6">
        <v>6</v>
      </c>
      <c r="B4362" s="6">
        <v>14</v>
      </c>
      <c r="C4362" s="6">
        <v>18</v>
      </c>
      <c r="D4362" s="6">
        <f t="shared" si="884"/>
        <v>38</v>
      </c>
      <c r="E4362" s="5">
        <f t="shared" si="885"/>
        <v>956.64294000000041</v>
      </c>
      <c r="F4362" s="5">
        <f t="shared" si="886"/>
        <v>593.44900480898184</v>
      </c>
      <c r="G4362" s="5">
        <f t="shared" si="887"/>
        <v>1012.9676892512279</v>
      </c>
      <c r="H4362" s="5">
        <f t="shared" si="888"/>
        <v>2563.0596340602101</v>
      </c>
      <c r="I4362" s="5">
        <f t="shared" si="889"/>
        <v>720</v>
      </c>
      <c r="J4362" s="5">
        <f t="shared" si="890"/>
        <v>1843.0596340602101</v>
      </c>
      <c r="K4362" s="2">
        <f t="shared" si="891"/>
        <v>56997.563091323093</v>
      </c>
      <c r="L4362" s="2">
        <f t="shared" si="892"/>
        <v>130716</v>
      </c>
      <c r="M4362" s="2">
        <f t="shared" si="893"/>
        <v>27280</v>
      </c>
      <c r="N4362" s="6">
        <f t="shared" si="894"/>
        <v>1</v>
      </c>
      <c r="O4362" s="2">
        <f t="shared" si="895"/>
        <v>26438.436908676907</v>
      </c>
      <c r="P4362" s="2">
        <f t="shared" si="896"/>
        <v>26438.436908676907</v>
      </c>
    </row>
    <row r="4363" spans="1:16">
      <c r="A4363" s="6">
        <v>6</v>
      </c>
      <c r="B4363" s="6">
        <v>14</v>
      </c>
      <c r="C4363" s="6">
        <v>19</v>
      </c>
      <c r="D4363" s="6">
        <f t="shared" si="884"/>
        <v>39</v>
      </c>
      <c r="E4363" s="5">
        <f t="shared" si="885"/>
        <v>956.64294000000041</v>
      </c>
      <c r="F4363" s="5">
        <f t="shared" si="886"/>
        <v>593.44900480898184</v>
      </c>
      <c r="G4363" s="5">
        <f t="shared" si="887"/>
        <v>1082.6092178872495</v>
      </c>
      <c r="H4363" s="5">
        <f t="shared" si="888"/>
        <v>2632.7011626962317</v>
      </c>
      <c r="I4363" s="5">
        <f t="shared" si="889"/>
        <v>720</v>
      </c>
      <c r="J4363" s="5">
        <f t="shared" si="890"/>
        <v>1912.7011626962317</v>
      </c>
      <c r="K4363" s="2">
        <f t="shared" si="891"/>
        <v>58206.61740792069</v>
      </c>
      <c r="L4363" s="2">
        <f t="shared" si="892"/>
        <v>133416</v>
      </c>
      <c r="M4363" s="2">
        <f t="shared" si="893"/>
        <v>28160</v>
      </c>
      <c r="N4363" s="6">
        <f t="shared" si="894"/>
        <v>1</v>
      </c>
      <c r="O4363" s="2">
        <f t="shared" si="895"/>
        <v>27049.38259207931</v>
      </c>
      <c r="P4363" s="2">
        <f t="shared" si="896"/>
        <v>27049.38259207931</v>
      </c>
    </row>
    <row r="4364" spans="1:16">
      <c r="A4364" s="6">
        <v>6</v>
      </c>
      <c r="B4364" s="6">
        <v>14</v>
      </c>
      <c r="C4364" s="6">
        <v>20</v>
      </c>
      <c r="D4364" s="6">
        <f t="shared" si="884"/>
        <v>40</v>
      </c>
      <c r="E4364" s="5">
        <f t="shared" si="885"/>
        <v>956.64294000000041</v>
      </c>
      <c r="F4364" s="5">
        <f t="shared" si="886"/>
        <v>593.44900480898184</v>
      </c>
      <c r="G4364" s="5">
        <f t="shared" si="887"/>
        <v>1153.8335085377266</v>
      </c>
      <c r="H4364" s="5">
        <f t="shared" si="888"/>
        <v>2703.9254533467088</v>
      </c>
      <c r="I4364" s="5">
        <f t="shared" si="889"/>
        <v>720</v>
      </c>
      <c r="J4364" s="5">
        <f t="shared" si="890"/>
        <v>1983.9254533467088</v>
      </c>
      <c r="K4364" s="2">
        <f t="shared" si="891"/>
        <v>59443.150231713691</v>
      </c>
      <c r="L4364" s="2">
        <f t="shared" si="892"/>
        <v>136116</v>
      </c>
      <c r="M4364" s="2">
        <f t="shared" si="893"/>
        <v>29040</v>
      </c>
      <c r="N4364" s="6">
        <f t="shared" si="894"/>
        <v>1</v>
      </c>
      <c r="O4364" s="2">
        <f t="shared" si="895"/>
        <v>27632.849768286309</v>
      </c>
      <c r="P4364" s="2">
        <f t="shared" si="896"/>
        <v>27632.849768286309</v>
      </c>
    </row>
    <row r="4365" spans="1:16">
      <c r="A4365" s="6">
        <v>6</v>
      </c>
      <c r="B4365" s="6">
        <v>14</v>
      </c>
      <c r="C4365" s="6">
        <v>21</v>
      </c>
      <c r="D4365" s="6">
        <f t="shared" si="884"/>
        <v>41</v>
      </c>
      <c r="E4365" s="5">
        <f t="shared" si="885"/>
        <v>956.64294000000041</v>
      </c>
      <c r="F4365" s="5">
        <f t="shared" si="886"/>
        <v>593.44900480898184</v>
      </c>
      <c r="G4365" s="5">
        <f t="shared" si="887"/>
        <v>1226.6692487641703</v>
      </c>
      <c r="H4365" s="5">
        <f t="shared" si="888"/>
        <v>2776.7611935731525</v>
      </c>
      <c r="I4365" s="5">
        <f t="shared" si="889"/>
        <v>720</v>
      </c>
      <c r="J4365" s="5">
        <f t="shared" si="890"/>
        <v>2056.7611935731525</v>
      </c>
      <c r="K4365" s="2">
        <f t="shared" si="891"/>
        <v>60707.659610645009</v>
      </c>
      <c r="L4365" s="2">
        <f t="shared" si="892"/>
        <v>138816</v>
      </c>
      <c r="M4365" s="2">
        <f t="shared" si="893"/>
        <v>29920</v>
      </c>
      <c r="N4365" s="6">
        <f t="shared" si="894"/>
        <v>1</v>
      </c>
      <c r="O4365" s="2">
        <f t="shared" si="895"/>
        <v>28188.340389354991</v>
      </c>
      <c r="P4365" s="2">
        <f t="shared" si="896"/>
        <v>28188.340389354991</v>
      </c>
    </row>
    <row r="4366" spans="1:16">
      <c r="A4366" s="6">
        <v>6</v>
      </c>
      <c r="B4366" s="6">
        <v>14</v>
      </c>
      <c r="C4366" s="6">
        <v>22</v>
      </c>
      <c r="D4366" s="6">
        <f t="shared" si="884"/>
        <v>42</v>
      </c>
      <c r="E4366" s="5">
        <f t="shared" si="885"/>
        <v>956.64294000000041</v>
      </c>
      <c r="F4366" s="5">
        <f t="shared" si="886"/>
        <v>593.44900480898184</v>
      </c>
      <c r="G4366" s="5">
        <f t="shared" si="887"/>
        <v>1301.1455960105666</v>
      </c>
      <c r="H4366" s="5">
        <f t="shared" si="888"/>
        <v>2851.2375408195485</v>
      </c>
      <c r="I4366" s="5">
        <f t="shared" si="889"/>
        <v>720</v>
      </c>
      <c r="J4366" s="5">
        <f t="shared" si="890"/>
        <v>2131.2375408195485</v>
      </c>
      <c r="K4366" s="2">
        <f t="shared" si="891"/>
        <v>62000.651750339384</v>
      </c>
      <c r="L4366" s="2">
        <f t="shared" si="892"/>
        <v>141516</v>
      </c>
      <c r="M4366" s="2">
        <f t="shared" si="893"/>
        <v>30800</v>
      </c>
      <c r="N4366" s="6">
        <f t="shared" si="894"/>
        <v>1</v>
      </c>
      <c r="O4366" s="2">
        <f t="shared" si="895"/>
        <v>28715.348249660616</v>
      </c>
      <c r="P4366" s="2">
        <f t="shared" si="896"/>
        <v>28715.348249660616</v>
      </c>
    </row>
    <row r="4367" spans="1:16">
      <c r="A4367" s="6">
        <v>6</v>
      </c>
      <c r="B4367" s="6">
        <v>14</v>
      </c>
      <c r="C4367" s="6">
        <v>23</v>
      </c>
      <c r="D4367" s="6">
        <f t="shared" si="884"/>
        <v>43</v>
      </c>
      <c r="E4367" s="5">
        <f t="shared" si="885"/>
        <v>956.64294000000041</v>
      </c>
      <c r="F4367" s="5">
        <f t="shared" si="886"/>
        <v>593.44900480898184</v>
      </c>
      <c r="G4367" s="5">
        <f t="shared" si="887"/>
        <v>1377.292184868003</v>
      </c>
      <c r="H4367" s="5">
        <f t="shared" si="888"/>
        <v>2927.3841296769851</v>
      </c>
      <c r="I4367" s="5">
        <f t="shared" si="889"/>
        <v>720</v>
      </c>
      <c r="J4367" s="5">
        <f t="shared" si="890"/>
        <v>2207.3841296769851</v>
      </c>
      <c r="K4367" s="2">
        <f t="shared" si="891"/>
        <v>63322.641140225438</v>
      </c>
      <c r="L4367" s="2">
        <f t="shared" si="892"/>
        <v>144216</v>
      </c>
      <c r="M4367" s="2">
        <f t="shared" si="893"/>
        <v>31680</v>
      </c>
      <c r="N4367" s="6">
        <f t="shared" si="894"/>
        <v>1</v>
      </c>
      <c r="O4367" s="2">
        <f t="shared" si="895"/>
        <v>29213.358859774562</v>
      </c>
      <c r="P4367" s="2">
        <f t="shared" si="896"/>
        <v>29213.358859774562</v>
      </c>
    </row>
    <row r="4368" spans="1:16">
      <c r="A4368" s="6">
        <v>6</v>
      </c>
      <c r="B4368" s="6">
        <v>14</v>
      </c>
      <c r="C4368" s="6">
        <v>24</v>
      </c>
      <c r="D4368" s="6">
        <f t="shared" si="884"/>
        <v>44</v>
      </c>
      <c r="E4368" s="5">
        <f t="shared" si="885"/>
        <v>956.64294000000041</v>
      </c>
      <c r="F4368" s="5">
        <f t="shared" si="886"/>
        <v>593.44900480898184</v>
      </c>
      <c r="G4368" s="5">
        <f t="shared" si="887"/>
        <v>1455.1391344474989</v>
      </c>
      <c r="H4368" s="5">
        <f t="shared" si="888"/>
        <v>3005.2310792564813</v>
      </c>
      <c r="I4368" s="5">
        <f t="shared" si="889"/>
        <v>720</v>
      </c>
      <c r="J4368" s="5">
        <f t="shared" si="890"/>
        <v>2285.2310792564813</v>
      </c>
      <c r="K4368" s="2">
        <f t="shared" si="891"/>
        <v>64674.150681536135</v>
      </c>
      <c r="L4368" s="2">
        <f t="shared" si="892"/>
        <v>146916</v>
      </c>
      <c r="M4368" s="2">
        <f t="shared" si="893"/>
        <v>32560</v>
      </c>
      <c r="N4368" s="6">
        <f t="shared" si="894"/>
        <v>1</v>
      </c>
      <c r="O4368" s="2">
        <f t="shared" si="895"/>
        <v>29681.849318463865</v>
      </c>
      <c r="P4368" s="2">
        <f t="shared" si="896"/>
        <v>29681.849318463865</v>
      </c>
    </row>
    <row r="4369" spans="1:16">
      <c r="A4369" s="6">
        <v>6</v>
      </c>
      <c r="B4369" s="6">
        <v>14</v>
      </c>
      <c r="C4369" s="6">
        <v>25</v>
      </c>
      <c r="D4369" s="6">
        <f t="shared" si="884"/>
        <v>45</v>
      </c>
      <c r="E4369" s="5">
        <f t="shared" si="885"/>
        <v>956.64294000000041</v>
      </c>
      <c r="F4369" s="5">
        <f t="shared" si="886"/>
        <v>593.44900480898184</v>
      </c>
      <c r="G4369" s="5">
        <f t="shared" si="887"/>
        <v>1534.7170558625965</v>
      </c>
      <c r="H4369" s="5">
        <f t="shared" si="888"/>
        <v>3084.8090006715784</v>
      </c>
      <c r="I4369" s="5">
        <f t="shared" si="889"/>
        <v>720</v>
      </c>
      <c r="J4369" s="5">
        <f t="shared" si="890"/>
        <v>2364.8090006715784</v>
      </c>
      <c r="K4369" s="2">
        <f t="shared" si="891"/>
        <v>66055.711817214906</v>
      </c>
      <c r="L4369" s="2">
        <f t="shared" si="892"/>
        <v>149616</v>
      </c>
      <c r="M4369" s="2">
        <f t="shared" si="893"/>
        <v>33440</v>
      </c>
      <c r="N4369" s="6">
        <f t="shared" si="894"/>
        <v>1</v>
      </c>
      <c r="O4369" s="2">
        <f t="shared" si="895"/>
        <v>30120.288182785094</v>
      </c>
      <c r="P4369" s="2">
        <f t="shared" si="896"/>
        <v>30120.288182785094</v>
      </c>
    </row>
    <row r="4370" spans="1:16">
      <c r="A4370" s="6">
        <v>6</v>
      </c>
      <c r="B4370" s="6">
        <v>14</v>
      </c>
      <c r="C4370" s="6">
        <v>26</v>
      </c>
      <c r="D4370" s="6">
        <f t="shared" si="884"/>
        <v>46</v>
      </c>
      <c r="E4370" s="5">
        <f t="shared" si="885"/>
        <v>956.64294000000041</v>
      </c>
      <c r="F4370" s="5">
        <f t="shared" si="886"/>
        <v>593.44900480898184</v>
      </c>
      <c r="G4370" s="5">
        <f t="shared" si="887"/>
        <v>1616.0570598233144</v>
      </c>
      <c r="H4370" s="5">
        <f t="shared" si="888"/>
        <v>3166.1490046322965</v>
      </c>
      <c r="I4370" s="5">
        <f t="shared" si="889"/>
        <v>720</v>
      </c>
      <c r="J4370" s="5">
        <f t="shared" si="890"/>
        <v>2446.1490046322965</v>
      </c>
      <c r="K4370" s="2">
        <f t="shared" si="891"/>
        <v>67467.864663755143</v>
      </c>
      <c r="L4370" s="2">
        <f t="shared" si="892"/>
        <v>152316</v>
      </c>
      <c r="M4370" s="2">
        <f t="shared" si="893"/>
        <v>34320</v>
      </c>
      <c r="N4370" s="6">
        <f t="shared" si="894"/>
        <v>1</v>
      </c>
      <c r="O4370" s="2">
        <f t="shared" si="895"/>
        <v>30528.135336244857</v>
      </c>
      <c r="P4370" s="2">
        <f t="shared" si="896"/>
        <v>30528.135336244857</v>
      </c>
    </row>
    <row r="4371" spans="1:16">
      <c r="A4371" s="6">
        <v>6</v>
      </c>
      <c r="B4371" s="6">
        <v>14</v>
      </c>
      <c r="C4371" s="6">
        <v>27</v>
      </c>
      <c r="D4371" s="6">
        <f t="shared" si="884"/>
        <v>47</v>
      </c>
      <c r="E4371" s="5">
        <f t="shared" si="885"/>
        <v>956.64294000000041</v>
      </c>
      <c r="F4371" s="5">
        <f t="shared" si="886"/>
        <v>593.44900480898184</v>
      </c>
      <c r="G4371" s="5">
        <f t="shared" si="887"/>
        <v>1699.1907643430709</v>
      </c>
      <c r="H4371" s="5">
        <f t="shared" si="888"/>
        <v>3249.282709152053</v>
      </c>
      <c r="I4371" s="5">
        <f t="shared" si="889"/>
        <v>720</v>
      </c>
      <c r="J4371" s="5">
        <f t="shared" si="890"/>
        <v>2529.282709152053</v>
      </c>
      <c r="K4371" s="2">
        <f t="shared" si="891"/>
        <v>68911.158145000925</v>
      </c>
      <c r="L4371" s="2">
        <f t="shared" si="892"/>
        <v>155016</v>
      </c>
      <c r="M4371" s="2">
        <f t="shared" si="893"/>
        <v>35200</v>
      </c>
      <c r="N4371" s="6">
        <f t="shared" si="894"/>
        <v>1</v>
      </c>
      <c r="O4371" s="2">
        <f t="shared" si="895"/>
        <v>30904.841854999075</v>
      </c>
      <c r="P4371" s="2">
        <f t="shared" si="896"/>
        <v>30904.841854999075</v>
      </c>
    </row>
    <row r="4372" spans="1:16">
      <c r="A4372" s="6">
        <v>6</v>
      </c>
      <c r="B4372" s="6">
        <v>14</v>
      </c>
      <c r="C4372" s="6">
        <v>28</v>
      </c>
      <c r="D4372" s="6">
        <f t="shared" si="884"/>
        <v>48</v>
      </c>
      <c r="E4372" s="5">
        <f t="shared" si="885"/>
        <v>956.64294000000041</v>
      </c>
      <c r="F4372" s="5">
        <f t="shared" si="886"/>
        <v>593.44900480898184</v>
      </c>
      <c r="G4372" s="5">
        <f t="shared" si="887"/>
        <v>1784.1503025602246</v>
      </c>
      <c r="H4372" s="5">
        <f t="shared" si="888"/>
        <v>3334.2422473692068</v>
      </c>
      <c r="I4372" s="5">
        <f t="shared" si="889"/>
        <v>720</v>
      </c>
      <c r="J4372" s="5">
        <f t="shared" si="890"/>
        <v>2614.2422473692068</v>
      </c>
      <c r="K4372" s="2">
        <f t="shared" si="891"/>
        <v>70386.15012793761</v>
      </c>
      <c r="L4372" s="2">
        <f t="shared" si="892"/>
        <v>157716</v>
      </c>
      <c r="M4372" s="2">
        <f t="shared" si="893"/>
        <v>36080</v>
      </c>
      <c r="N4372" s="6">
        <f t="shared" si="894"/>
        <v>1</v>
      </c>
      <c r="O4372" s="2">
        <f t="shared" si="895"/>
        <v>31249.84987206239</v>
      </c>
      <c r="P4372" s="2">
        <f t="shared" si="896"/>
        <v>31249.84987206239</v>
      </c>
    </row>
    <row r="4373" spans="1:16">
      <c r="A4373" s="6">
        <v>6</v>
      </c>
      <c r="B4373" s="6">
        <v>14</v>
      </c>
      <c r="C4373" s="6">
        <v>29</v>
      </c>
      <c r="D4373" s="6">
        <f t="shared" si="884"/>
        <v>49</v>
      </c>
      <c r="E4373" s="5">
        <f t="shared" si="885"/>
        <v>956.64294000000041</v>
      </c>
      <c r="F4373" s="5">
        <f t="shared" si="886"/>
        <v>593.44900480898184</v>
      </c>
      <c r="G4373" s="5">
        <f t="shared" si="887"/>
        <v>1870.9683306758782</v>
      </c>
      <c r="H4373" s="5">
        <f t="shared" si="888"/>
        <v>3421.0602754848605</v>
      </c>
      <c r="I4373" s="5">
        <f t="shared" si="889"/>
        <v>720</v>
      </c>
      <c r="J4373" s="5">
        <f t="shared" si="890"/>
        <v>2701.0602754848605</v>
      </c>
      <c r="K4373" s="2">
        <f t="shared" si="891"/>
        <v>71893.407560501044</v>
      </c>
      <c r="L4373" s="2">
        <f t="shared" si="892"/>
        <v>160416</v>
      </c>
      <c r="M4373" s="2">
        <f t="shared" si="893"/>
        <v>36960</v>
      </c>
      <c r="N4373" s="6">
        <f t="shared" si="894"/>
        <v>1</v>
      </c>
      <c r="O4373" s="2">
        <f t="shared" si="895"/>
        <v>31562.592439498956</v>
      </c>
      <c r="P4373" s="2">
        <f t="shared" si="896"/>
        <v>31562.592439498956</v>
      </c>
    </row>
    <row r="4374" spans="1:16">
      <c r="A4374" s="6">
        <v>6</v>
      </c>
      <c r="B4374" s="6">
        <v>14</v>
      </c>
      <c r="C4374" s="6">
        <v>30</v>
      </c>
      <c r="D4374" s="6">
        <f t="shared" si="884"/>
        <v>50</v>
      </c>
      <c r="E4374" s="5">
        <f t="shared" si="885"/>
        <v>956.64294000000041</v>
      </c>
      <c r="F4374" s="5">
        <f t="shared" si="886"/>
        <v>593.44900480898184</v>
      </c>
      <c r="G4374" s="5">
        <f t="shared" si="887"/>
        <v>1959.6780360096488</v>
      </c>
      <c r="H4374" s="5">
        <f t="shared" si="888"/>
        <v>3509.7699808186308</v>
      </c>
      <c r="I4374" s="5">
        <f t="shared" si="889"/>
        <v>720</v>
      </c>
      <c r="J4374" s="5">
        <f t="shared" si="890"/>
        <v>2789.7699808186308</v>
      </c>
      <c r="K4374" s="2">
        <f t="shared" si="891"/>
        <v>73433.506611434568</v>
      </c>
      <c r="L4374" s="2">
        <f t="shared" si="892"/>
        <v>163116</v>
      </c>
      <c r="M4374" s="2">
        <f t="shared" si="893"/>
        <v>37840</v>
      </c>
      <c r="N4374" s="6">
        <f t="shared" si="894"/>
        <v>1</v>
      </c>
      <c r="O4374" s="2">
        <f t="shared" si="895"/>
        <v>31842.493388565432</v>
      </c>
      <c r="P4374" s="2">
        <f t="shared" si="896"/>
        <v>31842.493388565432</v>
      </c>
    </row>
    <row r="4375" spans="1:16">
      <c r="A4375" s="6">
        <v>6</v>
      </c>
      <c r="B4375" s="6">
        <v>15</v>
      </c>
      <c r="C4375" s="6">
        <v>0</v>
      </c>
      <c r="D4375" s="6">
        <f t="shared" si="884"/>
        <v>21</v>
      </c>
      <c r="E4375" s="5">
        <f t="shared" si="885"/>
        <v>956.64294000000041</v>
      </c>
      <c r="F4375" s="5">
        <f t="shared" si="886"/>
        <v>651.73417492414967</v>
      </c>
      <c r="G4375" s="5">
        <f t="shared" si="887"/>
        <v>0</v>
      </c>
      <c r="H4375" s="5">
        <f t="shared" si="888"/>
        <v>1608.3771149241502</v>
      </c>
      <c r="I4375" s="5">
        <f t="shared" si="889"/>
        <v>720</v>
      </c>
      <c r="J4375" s="5">
        <f t="shared" si="890"/>
        <v>888.37711492415019</v>
      </c>
      <c r="K4375" s="2">
        <f t="shared" si="891"/>
        <v>40423.213800766498</v>
      </c>
      <c r="L4375" s="2">
        <f t="shared" si="892"/>
        <v>84210</v>
      </c>
      <c r="M4375" s="2">
        <f t="shared" si="893"/>
        <v>11880</v>
      </c>
      <c r="N4375" s="6">
        <f t="shared" si="894"/>
        <v>1</v>
      </c>
      <c r="O4375" s="2">
        <f t="shared" si="895"/>
        <v>11906.786199233502</v>
      </c>
      <c r="P4375" s="2">
        <f t="shared" si="896"/>
        <v>11906.786199233502</v>
      </c>
    </row>
    <row r="4376" spans="1:16">
      <c r="A4376" s="6">
        <v>6</v>
      </c>
      <c r="B4376" s="6">
        <v>15</v>
      </c>
      <c r="C4376" s="6">
        <v>1</v>
      </c>
      <c r="D4376" s="6">
        <f t="shared" si="884"/>
        <v>22</v>
      </c>
      <c r="E4376" s="5">
        <f t="shared" si="885"/>
        <v>956.64294000000041</v>
      </c>
      <c r="F4376" s="5">
        <f t="shared" si="886"/>
        <v>651.73417492414967</v>
      </c>
      <c r="G4376" s="5">
        <f t="shared" si="887"/>
        <v>45.5625</v>
      </c>
      <c r="H4376" s="5">
        <f t="shared" si="888"/>
        <v>1653.9396149241502</v>
      </c>
      <c r="I4376" s="5">
        <f t="shared" si="889"/>
        <v>720</v>
      </c>
      <c r="J4376" s="5">
        <f t="shared" si="890"/>
        <v>933.93961492415019</v>
      </c>
      <c r="K4376" s="2">
        <f t="shared" si="891"/>
        <v>41214.229425766498</v>
      </c>
      <c r="L4376" s="2">
        <f t="shared" si="892"/>
        <v>86910</v>
      </c>
      <c r="M4376" s="2">
        <f t="shared" si="893"/>
        <v>12760</v>
      </c>
      <c r="N4376" s="6">
        <f t="shared" si="894"/>
        <v>1</v>
      </c>
      <c r="O4376" s="2">
        <f t="shared" si="895"/>
        <v>12935.770574233502</v>
      </c>
      <c r="P4376" s="2">
        <f t="shared" si="896"/>
        <v>12935.770574233502</v>
      </c>
    </row>
    <row r="4377" spans="1:16">
      <c r="A4377" s="6">
        <v>6</v>
      </c>
      <c r="B4377" s="6">
        <v>15</v>
      </c>
      <c r="C4377" s="6">
        <v>2</v>
      </c>
      <c r="D4377" s="6">
        <f t="shared" si="884"/>
        <v>23</v>
      </c>
      <c r="E4377" s="5">
        <f t="shared" si="885"/>
        <v>956.64294000000041</v>
      </c>
      <c r="F4377" s="5">
        <f t="shared" si="886"/>
        <v>651.73417492414967</v>
      </c>
      <c r="G4377" s="5">
        <f t="shared" si="887"/>
        <v>92.264062499999994</v>
      </c>
      <c r="H4377" s="5">
        <f t="shared" si="888"/>
        <v>1700.6411774241501</v>
      </c>
      <c r="I4377" s="5">
        <f t="shared" si="889"/>
        <v>720</v>
      </c>
      <c r="J4377" s="5">
        <f t="shared" si="890"/>
        <v>980.6411774241501</v>
      </c>
      <c r="K4377" s="2">
        <f t="shared" si="891"/>
        <v>42025.020441391491</v>
      </c>
      <c r="L4377" s="2">
        <f t="shared" si="892"/>
        <v>89610</v>
      </c>
      <c r="M4377" s="2">
        <f t="shared" si="893"/>
        <v>13640</v>
      </c>
      <c r="N4377" s="6">
        <f t="shared" si="894"/>
        <v>1</v>
      </c>
      <c r="O4377" s="2">
        <f t="shared" si="895"/>
        <v>13944.979558608509</v>
      </c>
      <c r="P4377" s="2">
        <f t="shared" si="896"/>
        <v>13944.979558608509</v>
      </c>
    </row>
    <row r="4378" spans="1:16">
      <c r="A4378" s="6">
        <v>6</v>
      </c>
      <c r="B4378" s="6">
        <v>15</v>
      </c>
      <c r="C4378" s="6">
        <v>3</v>
      </c>
      <c r="D4378" s="6">
        <f t="shared" si="884"/>
        <v>24</v>
      </c>
      <c r="E4378" s="5">
        <f t="shared" si="885"/>
        <v>956.64294000000041</v>
      </c>
      <c r="F4378" s="5">
        <f t="shared" si="886"/>
        <v>651.73417492414967</v>
      </c>
      <c r="G4378" s="5">
        <f t="shared" si="887"/>
        <v>140.12604492187498</v>
      </c>
      <c r="H4378" s="5">
        <f t="shared" si="888"/>
        <v>1748.5031598460253</v>
      </c>
      <c r="I4378" s="5">
        <f t="shared" si="889"/>
        <v>720</v>
      </c>
      <c r="J4378" s="5">
        <f t="shared" si="890"/>
        <v>1028.5031598460253</v>
      </c>
      <c r="K4378" s="2">
        <f t="shared" si="891"/>
        <v>42855.957636215717</v>
      </c>
      <c r="L4378" s="2">
        <f t="shared" si="892"/>
        <v>92310</v>
      </c>
      <c r="M4378" s="2">
        <f t="shared" si="893"/>
        <v>14520</v>
      </c>
      <c r="N4378" s="6">
        <f t="shared" si="894"/>
        <v>1</v>
      </c>
      <c r="O4378" s="2">
        <f t="shared" si="895"/>
        <v>14934.042363784283</v>
      </c>
      <c r="P4378" s="2">
        <f t="shared" si="896"/>
        <v>14934.042363784283</v>
      </c>
    </row>
    <row r="4379" spans="1:16">
      <c r="A4379" s="6">
        <v>6</v>
      </c>
      <c r="B4379" s="6">
        <v>15</v>
      </c>
      <c r="C4379" s="6">
        <v>4</v>
      </c>
      <c r="D4379" s="6">
        <f t="shared" si="884"/>
        <v>25</v>
      </c>
      <c r="E4379" s="5">
        <f t="shared" si="885"/>
        <v>956.64294000000041</v>
      </c>
      <c r="F4379" s="5">
        <f t="shared" si="886"/>
        <v>651.73417492414967</v>
      </c>
      <c r="G4379" s="5">
        <f t="shared" si="887"/>
        <v>189.17016064453125</v>
      </c>
      <c r="H4379" s="5">
        <f t="shared" si="888"/>
        <v>1797.5472755686815</v>
      </c>
      <c r="I4379" s="5">
        <f t="shared" si="889"/>
        <v>720</v>
      </c>
      <c r="J4379" s="5">
        <f t="shared" si="890"/>
        <v>1077.5472755686815</v>
      </c>
      <c r="K4379" s="2">
        <f t="shared" si="891"/>
        <v>43707.417978622943</v>
      </c>
      <c r="L4379" s="2">
        <f t="shared" si="892"/>
        <v>95010</v>
      </c>
      <c r="M4379" s="2">
        <f t="shared" si="893"/>
        <v>15400</v>
      </c>
      <c r="N4379" s="6">
        <f t="shared" si="894"/>
        <v>1</v>
      </c>
      <c r="O4379" s="2">
        <f t="shared" si="895"/>
        <v>15902.582021377057</v>
      </c>
      <c r="P4379" s="2">
        <f t="shared" si="896"/>
        <v>15902.582021377057</v>
      </c>
    </row>
    <row r="4380" spans="1:16">
      <c r="A4380" s="6">
        <v>6</v>
      </c>
      <c r="B4380" s="6">
        <v>15</v>
      </c>
      <c r="C4380" s="6">
        <v>5</v>
      </c>
      <c r="D4380" s="6">
        <f t="shared" si="884"/>
        <v>26</v>
      </c>
      <c r="E4380" s="5">
        <f t="shared" si="885"/>
        <v>956.64294000000041</v>
      </c>
      <c r="F4380" s="5">
        <f t="shared" si="886"/>
        <v>651.73417492414967</v>
      </c>
      <c r="G4380" s="5">
        <f t="shared" si="887"/>
        <v>239.41848456573481</v>
      </c>
      <c r="H4380" s="5">
        <f t="shared" si="888"/>
        <v>1847.795599489885</v>
      </c>
      <c r="I4380" s="5">
        <f t="shared" si="889"/>
        <v>720</v>
      </c>
      <c r="J4380" s="5">
        <f t="shared" si="890"/>
        <v>1127.795599489885</v>
      </c>
      <c r="K4380" s="2">
        <f t="shared" si="891"/>
        <v>44579.784713366054</v>
      </c>
      <c r="L4380" s="2">
        <f t="shared" si="892"/>
        <v>97710</v>
      </c>
      <c r="M4380" s="2">
        <f t="shared" si="893"/>
        <v>16280</v>
      </c>
      <c r="N4380" s="6">
        <f t="shared" si="894"/>
        <v>1</v>
      </c>
      <c r="O4380" s="2">
        <f t="shared" si="895"/>
        <v>16850.215286633946</v>
      </c>
      <c r="P4380" s="2">
        <f t="shared" si="896"/>
        <v>16850.215286633946</v>
      </c>
    </row>
    <row r="4381" spans="1:16">
      <c r="A4381" s="6">
        <v>6</v>
      </c>
      <c r="B4381" s="6">
        <v>15</v>
      </c>
      <c r="C4381" s="6">
        <v>6</v>
      </c>
      <c r="D4381" s="6">
        <f t="shared" si="884"/>
        <v>27</v>
      </c>
      <c r="E4381" s="5">
        <f t="shared" si="885"/>
        <v>956.64294000000041</v>
      </c>
      <c r="F4381" s="5">
        <f t="shared" si="886"/>
        <v>651.73417492414967</v>
      </c>
      <c r="G4381" s="5">
        <f t="shared" si="887"/>
        <v>290.89345874736784</v>
      </c>
      <c r="H4381" s="5">
        <f t="shared" si="888"/>
        <v>1899.2705736715179</v>
      </c>
      <c r="I4381" s="5">
        <f t="shared" si="889"/>
        <v>720</v>
      </c>
      <c r="J4381" s="5">
        <f t="shared" si="890"/>
        <v>1179.2705736715179</v>
      </c>
      <c r="K4381" s="2">
        <f t="shared" si="891"/>
        <v>45473.447459574963</v>
      </c>
      <c r="L4381" s="2">
        <f t="shared" si="892"/>
        <v>100410</v>
      </c>
      <c r="M4381" s="2">
        <f t="shared" si="893"/>
        <v>17160</v>
      </c>
      <c r="N4381" s="6">
        <f t="shared" si="894"/>
        <v>1</v>
      </c>
      <c r="O4381" s="2">
        <f t="shared" si="895"/>
        <v>17776.552540425037</v>
      </c>
      <c r="P4381" s="2">
        <f t="shared" si="896"/>
        <v>17776.552540425037</v>
      </c>
    </row>
    <row r="4382" spans="1:16">
      <c r="A4382" s="6">
        <v>6</v>
      </c>
      <c r="B4382" s="6">
        <v>15</v>
      </c>
      <c r="C4382" s="6">
        <v>7</v>
      </c>
      <c r="D4382" s="6">
        <f t="shared" si="884"/>
        <v>28</v>
      </c>
      <c r="E4382" s="5">
        <f t="shared" si="885"/>
        <v>956.64294000000041</v>
      </c>
      <c r="F4382" s="5">
        <f t="shared" si="886"/>
        <v>651.73417492414967</v>
      </c>
      <c r="G4382" s="5">
        <f t="shared" si="887"/>
        <v>343.61789814532818</v>
      </c>
      <c r="H4382" s="5">
        <f t="shared" si="888"/>
        <v>1951.9950130694783</v>
      </c>
      <c r="I4382" s="5">
        <f t="shared" si="889"/>
        <v>720</v>
      </c>
      <c r="J4382" s="5">
        <f t="shared" si="890"/>
        <v>1231.9950130694783</v>
      </c>
      <c r="K4382" s="2">
        <f t="shared" si="891"/>
        <v>46388.802310233994</v>
      </c>
      <c r="L4382" s="2">
        <f t="shared" si="892"/>
        <v>103110</v>
      </c>
      <c r="M4382" s="2">
        <f t="shared" si="893"/>
        <v>18040</v>
      </c>
      <c r="N4382" s="6">
        <f t="shared" si="894"/>
        <v>1</v>
      </c>
      <c r="O4382" s="2">
        <f t="shared" si="895"/>
        <v>18681.197689766006</v>
      </c>
      <c r="P4382" s="2">
        <f t="shared" si="896"/>
        <v>18681.197689766006</v>
      </c>
    </row>
    <row r="4383" spans="1:16">
      <c r="A4383" s="6">
        <v>6</v>
      </c>
      <c r="B4383" s="6">
        <v>15</v>
      </c>
      <c r="C4383" s="6">
        <v>8</v>
      </c>
      <c r="D4383" s="6">
        <f t="shared" si="884"/>
        <v>29</v>
      </c>
      <c r="E4383" s="5">
        <f t="shared" si="885"/>
        <v>956.64294000000041</v>
      </c>
      <c r="F4383" s="5">
        <f t="shared" si="886"/>
        <v>651.73417492414967</v>
      </c>
      <c r="G4383" s="5">
        <f t="shared" si="887"/>
        <v>397.61499642530839</v>
      </c>
      <c r="H4383" s="5">
        <f t="shared" si="888"/>
        <v>2005.9921113494586</v>
      </c>
      <c r="I4383" s="5">
        <f t="shared" si="889"/>
        <v>720</v>
      </c>
      <c r="J4383" s="5">
        <f t="shared" si="890"/>
        <v>1285.9921113494586</v>
      </c>
      <c r="K4383" s="2">
        <f t="shared" si="891"/>
        <v>47326.251933150321</v>
      </c>
      <c r="L4383" s="2">
        <f t="shared" si="892"/>
        <v>105810</v>
      </c>
      <c r="M4383" s="2">
        <f t="shared" si="893"/>
        <v>18920</v>
      </c>
      <c r="N4383" s="6">
        <f t="shared" si="894"/>
        <v>1</v>
      </c>
      <c r="O4383" s="2">
        <f t="shared" si="895"/>
        <v>19563.748066849679</v>
      </c>
      <c r="P4383" s="2">
        <f t="shared" si="896"/>
        <v>19563.748066849679</v>
      </c>
    </row>
    <row r="4384" spans="1:16">
      <c r="A4384" s="6">
        <v>6</v>
      </c>
      <c r="B4384" s="6">
        <v>15</v>
      </c>
      <c r="C4384" s="6">
        <v>9</v>
      </c>
      <c r="D4384" s="6">
        <f t="shared" si="884"/>
        <v>30</v>
      </c>
      <c r="E4384" s="5">
        <f t="shared" si="885"/>
        <v>956.64294000000041</v>
      </c>
      <c r="F4384" s="5">
        <f t="shared" si="886"/>
        <v>651.73417492414967</v>
      </c>
      <c r="G4384" s="5">
        <f t="shared" si="887"/>
        <v>452.90833186570285</v>
      </c>
      <c r="H4384" s="5">
        <f t="shared" si="888"/>
        <v>2061.2854467898533</v>
      </c>
      <c r="I4384" s="5">
        <f t="shared" si="889"/>
        <v>720</v>
      </c>
      <c r="J4384" s="5">
        <f t="shared" si="890"/>
        <v>1341.2854467898533</v>
      </c>
      <c r="K4384" s="2">
        <f t="shared" si="891"/>
        <v>48286.205673434953</v>
      </c>
      <c r="L4384" s="2">
        <f t="shared" si="892"/>
        <v>108510</v>
      </c>
      <c r="M4384" s="2">
        <f t="shared" si="893"/>
        <v>19800</v>
      </c>
      <c r="N4384" s="6">
        <f t="shared" si="894"/>
        <v>1</v>
      </c>
      <c r="O4384" s="2">
        <f t="shared" si="895"/>
        <v>20423.794326565047</v>
      </c>
      <c r="P4384" s="2">
        <f t="shared" si="896"/>
        <v>20423.794326565047</v>
      </c>
    </row>
    <row r="4385" spans="1:16">
      <c r="A4385" s="6">
        <v>6</v>
      </c>
      <c r="B4385" s="6">
        <v>15</v>
      </c>
      <c r="C4385" s="6">
        <v>10</v>
      </c>
      <c r="D4385" s="6">
        <f t="shared" si="884"/>
        <v>31</v>
      </c>
      <c r="E4385" s="5">
        <f t="shared" si="885"/>
        <v>956.64294000000041</v>
      </c>
      <c r="F4385" s="5">
        <f t="shared" si="886"/>
        <v>651.73417492414967</v>
      </c>
      <c r="G4385" s="5">
        <f t="shared" si="887"/>
        <v>509.52187334891573</v>
      </c>
      <c r="H4385" s="5">
        <f t="shared" si="888"/>
        <v>2117.8989882730657</v>
      </c>
      <c r="I4385" s="5">
        <f t="shared" si="889"/>
        <v>720</v>
      </c>
      <c r="J4385" s="5">
        <f t="shared" si="890"/>
        <v>1397.8989882730657</v>
      </c>
      <c r="K4385" s="2">
        <f t="shared" si="891"/>
        <v>49269.079657518501</v>
      </c>
      <c r="L4385" s="2">
        <f t="shared" si="892"/>
        <v>111210</v>
      </c>
      <c r="M4385" s="2">
        <f t="shared" si="893"/>
        <v>20680</v>
      </c>
      <c r="N4385" s="6">
        <f t="shared" si="894"/>
        <v>1</v>
      </c>
      <c r="O4385" s="2">
        <f t="shared" si="895"/>
        <v>21260.920342481499</v>
      </c>
      <c r="P4385" s="2">
        <f t="shared" si="896"/>
        <v>21260.920342481499</v>
      </c>
    </row>
    <row r="4386" spans="1:16">
      <c r="A4386" s="6">
        <v>6</v>
      </c>
      <c r="B4386" s="6">
        <v>15</v>
      </c>
      <c r="C4386" s="6">
        <v>11</v>
      </c>
      <c r="D4386" s="6">
        <f t="shared" si="884"/>
        <v>32</v>
      </c>
      <c r="E4386" s="5">
        <f t="shared" si="885"/>
        <v>956.64294000000041</v>
      </c>
      <c r="F4386" s="5">
        <f t="shared" si="886"/>
        <v>651.73417492414967</v>
      </c>
      <c r="G4386" s="5">
        <f t="shared" si="887"/>
        <v>567.47998644235474</v>
      </c>
      <c r="H4386" s="5">
        <f t="shared" si="888"/>
        <v>2175.857101366505</v>
      </c>
      <c r="I4386" s="5">
        <f t="shared" si="889"/>
        <v>720</v>
      </c>
      <c r="J4386" s="5">
        <f t="shared" si="890"/>
        <v>1455.857101366505</v>
      </c>
      <c r="K4386" s="2">
        <f t="shared" si="891"/>
        <v>50275.296898724046</v>
      </c>
      <c r="L4386" s="2">
        <f t="shared" si="892"/>
        <v>113910</v>
      </c>
      <c r="M4386" s="2">
        <f t="shared" si="893"/>
        <v>21560</v>
      </c>
      <c r="N4386" s="6">
        <f t="shared" si="894"/>
        <v>1</v>
      </c>
      <c r="O4386" s="2">
        <f t="shared" si="895"/>
        <v>22074.703101275954</v>
      </c>
      <c r="P4386" s="2">
        <f t="shared" si="896"/>
        <v>22074.703101275954</v>
      </c>
    </row>
    <row r="4387" spans="1:16">
      <c r="A4387" s="6">
        <v>6</v>
      </c>
      <c r="B4387" s="6">
        <v>15</v>
      </c>
      <c r="C4387" s="6">
        <v>12</v>
      </c>
      <c r="D4387" s="6">
        <f t="shared" si="884"/>
        <v>33</v>
      </c>
      <c r="E4387" s="5">
        <f t="shared" si="885"/>
        <v>956.64294000000041</v>
      </c>
      <c r="F4387" s="5">
        <f t="shared" si="886"/>
        <v>651.73417492414967</v>
      </c>
      <c r="G4387" s="5">
        <f t="shared" si="887"/>
        <v>626.80743957041921</v>
      </c>
      <c r="H4387" s="5">
        <f t="shared" si="888"/>
        <v>2235.1845544945695</v>
      </c>
      <c r="I4387" s="5">
        <f t="shared" si="889"/>
        <v>720</v>
      </c>
      <c r="J4387" s="5">
        <f t="shared" si="890"/>
        <v>1515.1845544945695</v>
      </c>
      <c r="K4387" s="2">
        <f t="shared" si="891"/>
        <v>51305.287404419607</v>
      </c>
      <c r="L4387" s="2">
        <f t="shared" si="892"/>
        <v>116610</v>
      </c>
      <c r="M4387" s="2">
        <f t="shared" si="893"/>
        <v>22440</v>
      </c>
      <c r="N4387" s="6">
        <f t="shared" si="894"/>
        <v>1</v>
      </c>
      <c r="O4387" s="2">
        <f t="shared" si="895"/>
        <v>22864.712595580393</v>
      </c>
      <c r="P4387" s="2">
        <f t="shared" si="896"/>
        <v>22864.712595580393</v>
      </c>
    </row>
    <row r="4388" spans="1:16">
      <c r="A4388" s="6">
        <v>6</v>
      </c>
      <c r="B4388" s="6">
        <v>15</v>
      </c>
      <c r="C4388" s="6">
        <v>13</v>
      </c>
      <c r="D4388" s="6">
        <f t="shared" si="884"/>
        <v>34</v>
      </c>
      <c r="E4388" s="5">
        <f t="shared" si="885"/>
        <v>956.64294000000041</v>
      </c>
      <c r="F4388" s="5">
        <f t="shared" si="886"/>
        <v>651.73417492414967</v>
      </c>
      <c r="G4388" s="5">
        <f t="shared" si="887"/>
        <v>687.52941027880343</v>
      </c>
      <c r="H4388" s="5">
        <f t="shared" si="888"/>
        <v>2295.9065252029536</v>
      </c>
      <c r="I4388" s="5">
        <f t="shared" si="889"/>
        <v>720</v>
      </c>
      <c r="J4388" s="5">
        <f t="shared" si="890"/>
        <v>1575.9065252029536</v>
      </c>
      <c r="K4388" s="2">
        <f t="shared" si="891"/>
        <v>52359.488284773499</v>
      </c>
      <c r="L4388" s="2">
        <f t="shared" si="892"/>
        <v>119310</v>
      </c>
      <c r="M4388" s="2">
        <f t="shared" si="893"/>
        <v>23320</v>
      </c>
      <c r="N4388" s="6">
        <f t="shared" si="894"/>
        <v>1</v>
      </c>
      <c r="O4388" s="2">
        <f t="shared" si="895"/>
        <v>23630.511715226501</v>
      </c>
      <c r="P4388" s="2">
        <f t="shared" si="896"/>
        <v>23630.511715226501</v>
      </c>
    </row>
    <row r="4389" spans="1:16">
      <c r="A4389" s="6">
        <v>6</v>
      </c>
      <c r="B4389" s="6">
        <v>15</v>
      </c>
      <c r="C4389" s="6">
        <v>14</v>
      </c>
      <c r="D4389" s="6">
        <f t="shared" si="884"/>
        <v>35</v>
      </c>
      <c r="E4389" s="5">
        <f t="shared" si="885"/>
        <v>956.64294000000041</v>
      </c>
      <c r="F4389" s="5">
        <f t="shared" si="886"/>
        <v>651.73417492414967</v>
      </c>
      <c r="G4389" s="5">
        <f t="shared" si="887"/>
        <v>749.67149159246469</v>
      </c>
      <c r="H4389" s="5">
        <f t="shared" si="888"/>
        <v>2358.0486065166151</v>
      </c>
      <c r="I4389" s="5">
        <f t="shared" si="889"/>
        <v>720</v>
      </c>
      <c r="J4389" s="5">
        <f t="shared" si="890"/>
        <v>1638.0486065166151</v>
      </c>
      <c r="K4389" s="2">
        <f t="shared" si="891"/>
        <v>53438.343863135677</v>
      </c>
      <c r="L4389" s="2">
        <f t="shared" si="892"/>
        <v>122010</v>
      </c>
      <c r="M4389" s="2">
        <f t="shared" si="893"/>
        <v>24200</v>
      </c>
      <c r="N4389" s="6">
        <f t="shared" si="894"/>
        <v>1</v>
      </c>
      <c r="O4389" s="2">
        <f t="shared" si="895"/>
        <v>24371.656136864323</v>
      </c>
      <c r="P4389" s="2">
        <f t="shared" si="896"/>
        <v>24371.656136864323</v>
      </c>
    </row>
    <row r="4390" spans="1:16">
      <c r="A4390" s="6">
        <v>6</v>
      </c>
      <c r="B4390" s="6">
        <v>15</v>
      </c>
      <c r="C4390" s="6">
        <v>15</v>
      </c>
      <c r="D4390" s="6">
        <f t="shared" si="884"/>
        <v>36</v>
      </c>
      <c r="E4390" s="5">
        <f t="shared" si="885"/>
        <v>956.64294000000041</v>
      </c>
      <c r="F4390" s="5">
        <f t="shared" si="886"/>
        <v>651.73417492414967</v>
      </c>
      <c r="G4390" s="5">
        <f t="shared" si="887"/>
        <v>813.25969846861108</v>
      </c>
      <c r="H4390" s="5">
        <f t="shared" si="888"/>
        <v>2421.6368133927613</v>
      </c>
      <c r="I4390" s="5">
        <f t="shared" si="889"/>
        <v>720</v>
      </c>
      <c r="J4390" s="5">
        <f t="shared" si="890"/>
        <v>1701.6368133927613</v>
      </c>
      <c r="K4390" s="2">
        <f t="shared" si="891"/>
        <v>54542.30578806877</v>
      </c>
      <c r="L4390" s="2">
        <f t="shared" si="892"/>
        <v>124710</v>
      </c>
      <c r="M4390" s="2">
        <f t="shared" si="893"/>
        <v>25080</v>
      </c>
      <c r="N4390" s="6">
        <f t="shared" si="894"/>
        <v>1</v>
      </c>
      <c r="O4390" s="2">
        <f t="shared" si="895"/>
        <v>25087.69421193123</v>
      </c>
      <c r="P4390" s="2">
        <f t="shared" si="896"/>
        <v>25087.69421193123</v>
      </c>
    </row>
    <row r="4391" spans="1:16">
      <c r="A4391" s="6">
        <v>6</v>
      </c>
      <c r="B4391" s="6">
        <v>15</v>
      </c>
      <c r="C4391" s="6">
        <v>16</v>
      </c>
      <c r="D4391" s="6">
        <f t="shared" si="884"/>
        <v>37</v>
      </c>
      <c r="E4391" s="5">
        <f t="shared" si="885"/>
        <v>956.64294000000041</v>
      </c>
      <c r="F4391" s="5">
        <f t="shared" si="886"/>
        <v>651.73417492414967</v>
      </c>
      <c r="G4391" s="5">
        <f t="shared" si="887"/>
        <v>878.32047434610013</v>
      </c>
      <c r="H4391" s="5">
        <f t="shared" si="888"/>
        <v>2486.6975892702503</v>
      </c>
      <c r="I4391" s="5">
        <f t="shared" si="889"/>
        <v>720</v>
      </c>
      <c r="J4391" s="5">
        <f t="shared" si="890"/>
        <v>1766.6975892702503</v>
      </c>
      <c r="K4391" s="2">
        <f t="shared" si="891"/>
        <v>55671.833147052952</v>
      </c>
      <c r="L4391" s="2">
        <f t="shared" si="892"/>
        <v>127410</v>
      </c>
      <c r="M4391" s="2">
        <f t="shared" si="893"/>
        <v>25960</v>
      </c>
      <c r="N4391" s="6">
        <f t="shared" si="894"/>
        <v>1</v>
      </c>
      <c r="O4391" s="2">
        <f t="shared" si="895"/>
        <v>25778.166852947048</v>
      </c>
      <c r="P4391" s="2">
        <f t="shared" si="896"/>
        <v>25778.166852947048</v>
      </c>
    </row>
    <row r="4392" spans="1:16">
      <c r="A4392" s="6">
        <v>6</v>
      </c>
      <c r="B4392" s="6">
        <v>15</v>
      </c>
      <c r="C4392" s="6">
        <v>17</v>
      </c>
      <c r="D4392" s="6">
        <f t="shared" si="884"/>
        <v>38</v>
      </c>
      <c r="E4392" s="5">
        <f t="shared" si="885"/>
        <v>956.64294000000041</v>
      </c>
      <c r="F4392" s="5">
        <f t="shared" si="886"/>
        <v>651.73417492414967</v>
      </c>
      <c r="G4392" s="5">
        <f t="shared" si="887"/>
        <v>944.88069779264049</v>
      </c>
      <c r="H4392" s="5">
        <f t="shared" si="888"/>
        <v>2553.2578127167908</v>
      </c>
      <c r="I4392" s="5">
        <f t="shared" si="889"/>
        <v>720</v>
      </c>
      <c r="J4392" s="5">
        <f t="shared" si="890"/>
        <v>1833.2578127167908</v>
      </c>
      <c r="K4392" s="2">
        <f t="shared" si="891"/>
        <v>56827.392581888729</v>
      </c>
      <c r="L4392" s="2">
        <f t="shared" si="892"/>
        <v>130110</v>
      </c>
      <c r="M4392" s="2">
        <f t="shared" si="893"/>
        <v>26840</v>
      </c>
      <c r="N4392" s="6">
        <f t="shared" si="894"/>
        <v>1</v>
      </c>
      <c r="O4392" s="2">
        <f t="shared" si="895"/>
        <v>26442.607418111271</v>
      </c>
      <c r="P4392" s="2">
        <f t="shared" si="896"/>
        <v>26442.607418111271</v>
      </c>
    </row>
    <row r="4393" spans="1:16">
      <c r="A4393" s="6">
        <v>6</v>
      </c>
      <c r="B4393" s="6">
        <v>15</v>
      </c>
      <c r="C4393" s="6">
        <v>18</v>
      </c>
      <c r="D4393" s="6">
        <f t="shared" si="884"/>
        <v>39</v>
      </c>
      <c r="E4393" s="5">
        <f t="shared" si="885"/>
        <v>956.64294000000041</v>
      </c>
      <c r="F4393" s="5">
        <f t="shared" si="886"/>
        <v>651.73417492414967</v>
      </c>
      <c r="G4393" s="5">
        <f t="shared" si="887"/>
        <v>1012.9676892512279</v>
      </c>
      <c r="H4393" s="5">
        <f t="shared" si="888"/>
        <v>2621.3448041753782</v>
      </c>
      <c r="I4393" s="5">
        <f t="shared" si="889"/>
        <v>720</v>
      </c>
      <c r="J4393" s="5">
        <f t="shared" si="890"/>
        <v>1901.3448041753782</v>
      </c>
      <c r="K4393" s="2">
        <f t="shared" si="891"/>
        <v>58009.458405822537</v>
      </c>
      <c r="L4393" s="2">
        <f t="shared" si="892"/>
        <v>132810</v>
      </c>
      <c r="M4393" s="2">
        <f t="shared" si="893"/>
        <v>27720</v>
      </c>
      <c r="N4393" s="6">
        <f t="shared" si="894"/>
        <v>1</v>
      </c>
      <c r="O4393" s="2">
        <f t="shared" si="895"/>
        <v>27080.541594177463</v>
      </c>
      <c r="P4393" s="2">
        <f t="shared" si="896"/>
        <v>27080.541594177463</v>
      </c>
    </row>
    <row r="4394" spans="1:16">
      <c r="A4394" s="6">
        <v>6</v>
      </c>
      <c r="B4394" s="6">
        <v>15</v>
      </c>
      <c r="C4394" s="6">
        <v>19</v>
      </c>
      <c r="D4394" s="6">
        <f t="shared" si="884"/>
        <v>40</v>
      </c>
      <c r="E4394" s="5">
        <f t="shared" si="885"/>
        <v>956.64294000000041</v>
      </c>
      <c r="F4394" s="5">
        <f t="shared" si="886"/>
        <v>651.73417492414967</v>
      </c>
      <c r="G4394" s="5">
        <f t="shared" si="887"/>
        <v>1082.6092178872495</v>
      </c>
      <c r="H4394" s="5">
        <f t="shared" si="888"/>
        <v>2690.9863328113997</v>
      </c>
      <c r="I4394" s="5">
        <f t="shared" si="889"/>
        <v>720</v>
      </c>
      <c r="J4394" s="5">
        <f t="shared" si="890"/>
        <v>1970.9863328113997</v>
      </c>
      <c r="K4394" s="2">
        <f t="shared" si="891"/>
        <v>59218.512722420135</v>
      </c>
      <c r="L4394" s="2">
        <f t="shared" si="892"/>
        <v>135510</v>
      </c>
      <c r="M4394" s="2">
        <f t="shared" si="893"/>
        <v>28600</v>
      </c>
      <c r="N4394" s="6">
        <f t="shared" si="894"/>
        <v>1</v>
      </c>
      <c r="O4394" s="2">
        <f t="shared" si="895"/>
        <v>27691.487277579865</v>
      </c>
      <c r="P4394" s="2">
        <f t="shared" si="896"/>
        <v>27691.487277579865</v>
      </c>
    </row>
    <row r="4395" spans="1:16">
      <c r="A4395" s="6">
        <v>6</v>
      </c>
      <c r="B4395" s="6">
        <v>15</v>
      </c>
      <c r="C4395" s="6">
        <v>20</v>
      </c>
      <c r="D4395" s="6">
        <f t="shared" si="884"/>
        <v>41</v>
      </c>
      <c r="E4395" s="5">
        <f t="shared" si="885"/>
        <v>956.64294000000041</v>
      </c>
      <c r="F4395" s="5">
        <f t="shared" si="886"/>
        <v>651.73417492414967</v>
      </c>
      <c r="G4395" s="5">
        <f t="shared" si="887"/>
        <v>1153.8335085377266</v>
      </c>
      <c r="H4395" s="5">
        <f t="shared" si="888"/>
        <v>2762.2106234618768</v>
      </c>
      <c r="I4395" s="5">
        <f t="shared" si="889"/>
        <v>720</v>
      </c>
      <c r="J4395" s="5">
        <f t="shared" si="890"/>
        <v>2042.2106234618768</v>
      </c>
      <c r="K4395" s="2">
        <f t="shared" si="891"/>
        <v>60455.045546213136</v>
      </c>
      <c r="L4395" s="2">
        <f t="shared" si="892"/>
        <v>138210</v>
      </c>
      <c r="M4395" s="2">
        <f t="shared" si="893"/>
        <v>29480</v>
      </c>
      <c r="N4395" s="6">
        <f t="shared" si="894"/>
        <v>1</v>
      </c>
      <c r="O4395" s="2">
        <f t="shared" si="895"/>
        <v>28274.954453786864</v>
      </c>
      <c r="P4395" s="2">
        <f t="shared" si="896"/>
        <v>28274.954453786864</v>
      </c>
    </row>
    <row r="4396" spans="1:16">
      <c r="A4396" s="6">
        <v>6</v>
      </c>
      <c r="B4396" s="6">
        <v>15</v>
      </c>
      <c r="C4396" s="6">
        <v>21</v>
      </c>
      <c r="D4396" s="6">
        <f t="shared" si="884"/>
        <v>42</v>
      </c>
      <c r="E4396" s="5">
        <f t="shared" si="885"/>
        <v>956.64294000000041</v>
      </c>
      <c r="F4396" s="5">
        <f t="shared" si="886"/>
        <v>651.73417492414967</v>
      </c>
      <c r="G4396" s="5">
        <f t="shared" si="887"/>
        <v>1226.6692487641703</v>
      </c>
      <c r="H4396" s="5">
        <f t="shared" si="888"/>
        <v>2835.0463636883205</v>
      </c>
      <c r="I4396" s="5">
        <f t="shared" si="889"/>
        <v>720</v>
      </c>
      <c r="J4396" s="5">
        <f t="shared" si="890"/>
        <v>2115.0463636883205</v>
      </c>
      <c r="K4396" s="2">
        <f t="shared" si="891"/>
        <v>61719.554925144454</v>
      </c>
      <c r="L4396" s="2">
        <f t="shared" si="892"/>
        <v>140910</v>
      </c>
      <c r="M4396" s="2">
        <f t="shared" si="893"/>
        <v>30360</v>
      </c>
      <c r="N4396" s="6">
        <f t="shared" si="894"/>
        <v>1</v>
      </c>
      <c r="O4396" s="2">
        <f t="shared" si="895"/>
        <v>28830.445074855546</v>
      </c>
      <c r="P4396" s="2">
        <f t="shared" si="896"/>
        <v>28830.445074855546</v>
      </c>
    </row>
    <row r="4397" spans="1:16">
      <c r="A4397" s="6">
        <v>6</v>
      </c>
      <c r="B4397" s="6">
        <v>15</v>
      </c>
      <c r="C4397" s="6">
        <v>22</v>
      </c>
      <c r="D4397" s="6">
        <f t="shared" si="884"/>
        <v>43</v>
      </c>
      <c r="E4397" s="5">
        <f t="shared" si="885"/>
        <v>956.64294000000041</v>
      </c>
      <c r="F4397" s="5">
        <f t="shared" si="886"/>
        <v>651.73417492414967</v>
      </c>
      <c r="G4397" s="5">
        <f t="shared" si="887"/>
        <v>1301.1455960105666</v>
      </c>
      <c r="H4397" s="5">
        <f t="shared" si="888"/>
        <v>2909.522710934717</v>
      </c>
      <c r="I4397" s="5">
        <f t="shared" si="889"/>
        <v>720</v>
      </c>
      <c r="J4397" s="5">
        <f t="shared" si="890"/>
        <v>2189.522710934717</v>
      </c>
      <c r="K4397" s="2">
        <f t="shared" si="891"/>
        <v>63012.547064838836</v>
      </c>
      <c r="L4397" s="2">
        <f t="shared" si="892"/>
        <v>143610</v>
      </c>
      <c r="M4397" s="2">
        <f t="shared" si="893"/>
        <v>31240</v>
      </c>
      <c r="N4397" s="6">
        <f t="shared" si="894"/>
        <v>1</v>
      </c>
      <c r="O4397" s="2">
        <f t="shared" si="895"/>
        <v>29357.452935161164</v>
      </c>
      <c r="P4397" s="2">
        <f t="shared" si="896"/>
        <v>29357.452935161164</v>
      </c>
    </row>
    <row r="4398" spans="1:16">
      <c r="A4398" s="6">
        <v>6</v>
      </c>
      <c r="B4398" s="6">
        <v>15</v>
      </c>
      <c r="C4398" s="6">
        <v>23</v>
      </c>
      <c r="D4398" s="6">
        <f t="shared" si="884"/>
        <v>44</v>
      </c>
      <c r="E4398" s="5">
        <f t="shared" si="885"/>
        <v>956.64294000000041</v>
      </c>
      <c r="F4398" s="5">
        <f t="shared" si="886"/>
        <v>651.73417492414967</v>
      </c>
      <c r="G4398" s="5">
        <f t="shared" si="887"/>
        <v>1377.292184868003</v>
      </c>
      <c r="H4398" s="5">
        <f t="shared" si="888"/>
        <v>2985.6692997921532</v>
      </c>
      <c r="I4398" s="5">
        <f t="shared" si="889"/>
        <v>720</v>
      </c>
      <c r="J4398" s="5">
        <f t="shared" si="890"/>
        <v>2265.6692997921532</v>
      </c>
      <c r="K4398" s="2">
        <f t="shared" si="891"/>
        <v>64334.536454724883</v>
      </c>
      <c r="L4398" s="2">
        <f t="shared" si="892"/>
        <v>146310</v>
      </c>
      <c r="M4398" s="2">
        <f t="shared" si="893"/>
        <v>32120</v>
      </c>
      <c r="N4398" s="6">
        <f t="shared" si="894"/>
        <v>1</v>
      </c>
      <c r="O4398" s="2">
        <f t="shared" si="895"/>
        <v>29855.463545275117</v>
      </c>
      <c r="P4398" s="2">
        <f t="shared" si="896"/>
        <v>29855.463545275117</v>
      </c>
    </row>
    <row r="4399" spans="1:16">
      <c r="A4399" s="6">
        <v>6</v>
      </c>
      <c r="B4399" s="6">
        <v>15</v>
      </c>
      <c r="C4399" s="6">
        <v>24</v>
      </c>
      <c r="D4399" s="6">
        <f t="shared" si="884"/>
        <v>45</v>
      </c>
      <c r="E4399" s="5">
        <f t="shared" si="885"/>
        <v>956.64294000000041</v>
      </c>
      <c r="F4399" s="5">
        <f t="shared" si="886"/>
        <v>651.73417492414967</v>
      </c>
      <c r="G4399" s="5">
        <f t="shared" si="887"/>
        <v>1455.1391344474989</v>
      </c>
      <c r="H4399" s="5">
        <f t="shared" si="888"/>
        <v>3063.5162493716489</v>
      </c>
      <c r="I4399" s="5">
        <f t="shared" si="889"/>
        <v>720</v>
      </c>
      <c r="J4399" s="5">
        <f t="shared" si="890"/>
        <v>2343.5162493716489</v>
      </c>
      <c r="K4399" s="2">
        <f t="shared" si="891"/>
        <v>65686.045996035566</v>
      </c>
      <c r="L4399" s="2">
        <f t="shared" si="892"/>
        <v>149010</v>
      </c>
      <c r="M4399" s="2">
        <f t="shared" si="893"/>
        <v>33000</v>
      </c>
      <c r="N4399" s="6">
        <f t="shared" si="894"/>
        <v>1</v>
      </c>
      <c r="O4399" s="2">
        <f t="shared" si="895"/>
        <v>30323.954003964434</v>
      </c>
      <c r="P4399" s="2">
        <f t="shared" si="896"/>
        <v>30323.954003964434</v>
      </c>
    </row>
    <row r="4400" spans="1:16">
      <c r="A4400" s="6">
        <v>6</v>
      </c>
      <c r="B4400" s="6">
        <v>15</v>
      </c>
      <c r="C4400" s="6">
        <v>25</v>
      </c>
      <c r="D4400" s="6">
        <f t="shared" si="884"/>
        <v>46</v>
      </c>
      <c r="E4400" s="5">
        <f t="shared" si="885"/>
        <v>956.64294000000041</v>
      </c>
      <c r="F4400" s="5">
        <f t="shared" si="886"/>
        <v>651.73417492414967</v>
      </c>
      <c r="G4400" s="5">
        <f t="shared" si="887"/>
        <v>1534.7170558625965</v>
      </c>
      <c r="H4400" s="5">
        <f t="shared" si="888"/>
        <v>3143.0941707867469</v>
      </c>
      <c r="I4400" s="5">
        <f t="shared" si="889"/>
        <v>720</v>
      </c>
      <c r="J4400" s="5">
        <f t="shared" si="890"/>
        <v>2423.0941707867469</v>
      </c>
      <c r="K4400" s="2">
        <f t="shared" si="891"/>
        <v>67067.607131714351</v>
      </c>
      <c r="L4400" s="2">
        <f t="shared" si="892"/>
        <v>151710</v>
      </c>
      <c r="M4400" s="2">
        <f t="shared" si="893"/>
        <v>33880</v>
      </c>
      <c r="N4400" s="6">
        <f t="shared" si="894"/>
        <v>1</v>
      </c>
      <c r="O4400" s="2">
        <f t="shared" si="895"/>
        <v>30762.392868285649</v>
      </c>
      <c r="P4400" s="2">
        <f t="shared" si="896"/>
        <v>30762.392868285649</v>
      </c>
    </row>
    <row r="4401" spans="1:16">
      <c r="A4401" s="6">
        <v>6</v>
      </c>
      <c r="B4401" s="6">
        <v>15</v>
      </c>
      <c r="C4401" s="6">
        <v>26</v>
      </c>
      <c r="D4401" s="6">
        <f t="shared" si="884"/>
        <v>47</v>
      </c>
      <c r="E4401" s="5">
        <f t="shared" si="885"/>
        <v>956.64294000000041</v>
      </c>
      <c r="F4401" s="5">
        <f t="shared" si="886"/>
        <v>651.73417492414967</v>
      </c>
      <c r="G4401" s="5">
        <f t="shared" si="887"/>
        <v>1616.0570598233144</v>
      </c>
      <c r="H4401" s="5">
        <f t="shared" si="888"/>
        <v>3224.4341747474646</v>
      </c>
      <c r="I4401" s="5">
        <f t="shared" si="889"/>
        <v>720</v>
      </c>
      <c r="J4401" s="5">
        <f t="shared" si="890"/>
        <v>2504.4341747474646</v>
      </c>
      <c r="K4401" s="2">
        <f t="shared" si="891"/>
        <v>68479.759978254588</v>
      </c>
      <c r="L4401" s="2">
        <f t="shared" si="892"/>
        <v>154410</v>
      </c>
      <c r="M4401" s="2">
        <f t="shared" si="893"/>
        <v>34760</v>
      </c>
      <c r="N4401" s="6">
        <f t="shared" si="894"/>
        <v>1</v>
      </c>
      <c r="O4401" s="2">
        <f t="shared" si="895"/>
        <v>31170.240021745412</v>
      </c>
      <c r="P4401" s="2">
        <f t="shared" si="896"/>
        <v>31170.240021745412</v>
      </c>
    </row>
    <row r="4402" spans="1:16">
      <c r="A4402" s="6">
        <v>6</v>
      </c>
      <c r="B4402" s="6">
        <v>15</v>
      </c>
      <c r="C4402" s="6">
        <v>27</v>
      </c>
      <c r="D4402" s="6">
        <f t="shared" si="884"/>
        <v>48</v>
      </c>
      <c r="E4402" s="5">
        <f t="shared" si="885"/>
        <v>956.64294000000041</v>
      </c>
      <c r="F4402" s="5">
        <f t="shared" si="886"/>
        <v>651.73417492414967</v>
      </c>
      <c r="G4402" s="5">
        <f t="shared" si="887"/>
        <v>1699.1907643430709</v>
      </c>
      <c r="H4402" s="5">
        <f t="shared" si="888"/>
        <v>3307.5678792672211</v>
      </c>
      <c r="I4402" s="5">
        <f t="shared" si="889"/>
        <v>720</v>
      </c>
      <c r="J4402" s="5">
        <f t="shared" si="890"/>
        <v>2587.5678792672211</v>
      </c>
      <c r="K4402" s="2">
        <f t="shared" si="891"/>
        <v>69923.05345950037</v>
      </c>
      <c r="L4402" s="2">
        <f t="shared" si="892"/>
        <v>157110</v>
      </c>
      <c r="M4402" s="2">
        <f t="shared" si="893"/>
        <v>35640</v>
      </c>
      <c r="N4402" s="6">
        <f t="shared" si="894"/>
        <v>1</v>
      </c>
      <c r="O4402" s="2">
        <f t="shared" si="895"/>
        <v>31546.94654049963</v>
      </c>
      <c r="P4402" s="2">
        <f t="shared" si="896"/>
        <v>31546.94654049963</v>
      </c>
    </row>
    <row r="4403" spans="1:16">
      <c r="A4403" s="6">
        <v>6</v>
      </c>
      <c r="B4403" s="6">
        <v>15</v>
      </c>
      <c r="C4403" s="6">
        <v>28</v>
      </c>
      <c r="D4403" s="6">
        <f t="shared" si="884"/>
        <v>49</v>
      </c>
      <c r="E4403" s="5">
        <f t="shared" si="885"/>
        <v>956.64294000000041</v>
      </c>
      <c r="F4403" s="5">
        <f t="shared" si="886"/>
        <v>651.73417492414967</v>
      </c>
      <c r="G4403" s="5">
        <f t="shared" si="887"/>
        <v>1784.1503025602246</v>
      </c>
      <c r="H4403" s="5">
        <f t="shared" si="888"/>
        <v>3392.5274174843748</v>
      </c>
      <c r="I4403" s="5">
        <f t="shared" si="889"/>
        <v>720</v>
      </c>
      <c r="J4403" s="5">
        <f t="shared" si="890"/>
        <v>2672.5274174843748</v>
      </c>
      <c r="K4403" s="2">
        <f t="shared" si="891"/>
        <v>71398.045442437055</v>
      </c>
      <c r="L4403" s="2">
        <f t="shared" si="892"/>
        <v>159810</v>
      </c>
      <c r="M4403" s="2">
        <f t="shared" si="893"/>
        <v>36520</v>
      </c>
      <c r="N4403" s="6">
        <f t="shared" si="894"/>
        <v>1</v>
      </c>
      <c r="O4403" s="2">
        <f t="shared" si="895"/>
        <v>31891.954557562945</v>
      </c>
      <c r="P4403" s="2">
        <f t="shared" si="896"/>
        <v>31891.954557562945</v>
      </c>
    </row>
    <row r="4404" spans="1:16">
      <c r="A4404" s="6">
        <v>6</v>
      </c>
      <c r="B4404" s="6">
        <v>15</v>
      </c>
      <c r="C4404" s="6">
        <v>29</v>
      </c>
      <c r="D4404" s="6">
        <f t="shared" si="884"/>
        <v>50</v>
      </c>
      <c r="E4404" s="5">
        <f t="shared" si="885"/>
        <v>956.64294000000041</v>
      </c>
      <c r="F4404" s="5">
        <f t="shared" si="886"/>
        <v>651.73417492414967</v>
      </c>
      <c r="G4404" s="5">
        <f t="shared" si="887"/>
        <v>1870.9683306758782</v>
      </c>
      <c r="H4404" s="5">
        <f t="shared" si="888"/>
        <v>3479.3454456000281</v>
      </c>
      <c r="I4404" s="5">
        <f t="shared" si="889"/>
        <v>720</v>
      </c>
      <c r="J4404" s="5">
        <f t="shared" si="890"/>
        <v>2759.3454456000281</v>
      </c>
      <c r="K4404" s="2">
        <f t="shared" si="891"/>
        <v>72905.302875000489</v>
      </c>
      <c r="L4404" s="2">
        <f t="shared" si="892"/>
        <v>162510</v>
      </c>
      <c r="M4404" s="2">
        <f t="shared" si="893"/>
        <v>37400</v>
      </c>
      <c r="N4404" s="6">
        <f t="shared" si="894"/>
        <v>1</v>
      </c>
      <c r="O4404" s="2">
        <f t="shared" si="895"/>
        <v>32204.697124999511</v>
      </c>
      <c r="P4404" s="2">
        <f t="shared" si="896"/>
        <v>32204.697124999511</v>
      </c>
    </row>
    <row r="4405" spans="1:16">
      <c r="A4405" s="6">
        <v>6</v>
      </c>
      <c r="B4405" s="6">
        <v>15</v>
      </c>
      <c r="C4405" s="6">
        <v>30</v>
      </c>
      <c r="D4405" s="6">
        <f t="shared" si="884"/>
        <v>51</v>
      </c>
      <c r="E4405" s="5">
        <f t="shared" si="885"/>
        <v>956.64294000000041</v>
      </c>
      <c r="F4405" s="5">
        <f t="shared" si="886"/>
        <v>651.73417492414967</v>
      </c>
      <c r="G4405" s="5">
        <f t="shared" si="887"/>
        <v>1959.6780360096488</v>
      </c>
      <c r="H4405" s="5">
        <f t="shared" si="888"/>
        <v>3568.0551509337993</v>
      </c>
      <c r="I4405" s="5">
        <f t="shared" si="889"/>
        <v>720</v>
      </c>
      <c r="J4405" s="5">
        <f t="shared" si="890"/>
        <v>2848.0551509337993</v>
      </c>
      <c r="K4405" s="2">
        <f t="shared" si="891"/>
        <v>74445.401925934013</v>
      </c>
      <c r="L4405" s="2">
        <f t="shared" si="892"/>
        <v>165210</v>
      </c>
      <c r="M4405" s="2">
        <f t="shared" si="893"/>
        <v>38280</v>
      </c>
      <c r="N4405" s="6">
        <f t="shared" si="894"/>
        <v>1</v>
      </c>
      <c r="O4405" s="2">
        <f t="shared" si="895"/>
        <v>32484.598074065987</v>
      </c>
      <c r="P4405" s="2">
        <f t="shared" si="896"/>
        <v>32484.598074065987</v>
      </c>
    </row>
    <row r="4406" spans="1:16">
      <c r="A4406" s="6">
        <v>6</v>
      </c>
      <c r="B4406" s="6">
        <v>16</v>
      </c>
      <c r="C4406" s="6">
        <v>0</v>
      </c>
      <c r="D4406" s="6">
        <f t="shared" si="884"/>
        <v>22</v>
      </c>
      <c r="E4406" s="5">
        <f t="shared" si="885"/>
        <v>956.64294000000041</v>
      </c>
      <c r="F4406" s="5">
        <f t="shared" si="886"/>
        <v>712.5626979170703</v>
      </c>
      <c r="G4406" s="5">
        <f t="shared" si="887"/>
        <v>0</v>
      </c>
      <c r="H4406" s="5">
        <f t="shared" si="888"/>
        <v>1669.2056379170708</v>
      </c>
      <c r="I4406" s="5">
        <f t="shared" si="889"/>
        <v>720</v>
      </c>
      <c r="J4406" s="5">
        <f t="shared" si="890"/>
        <v>949.20563791707082</v>
      </c>
      <c r="K4406" s="2">
        <f t="shared" si="891"/>
        <v>41479.264547171369</v>
      </c>
      <c r="L4406" s="2">
        <f t="shared" si="892"/>
        <v>86304</v>
      </c>
      <c r="M4406" s="2">
        <f t="shared" si="893"/>
        <v>12320</v>
      </c>
      <c r="N4406" s="6">
        <f t="shared" si="894"/>
        <v>1</v>
      </c>
      <c r="O4406" s="2">
        <f t="shared" si="895"/>
        <v>12504.735452828631</v>
      </c>
      <c r="P4406" s="2">
        <f t="shared" si="896"/>
        <v>12504.735452828631</v>
      </c>
    </row>
    <row r="4407" spans="1:16">
      <c r="A4407" s="6">
        <v>6</v>
      </c>
      <c r="B4407" s="6">
        <v>16</v>
      </c>
      <c r="C4407" s="6">
        <v>1</v>
      </c>
      <c r="D4407" s="6">
        <f t="shared" si="884"/>
        <v>23</v>
      </c>
      <c r="E4407" s="5">
        <f t="shared" si="885"/>
        <v>956.64294000000041</v>
      </c>
      <c r="F4407" s="5">
        <f t="shared" si="886"/>
        <v>712.5626979170703</v>
      </c>
      <c r="G4407" s="5">
        <f t="shared" si="887"/>
        <v>45.5625</v>
      </c>
      <c r="H4407" s="5">
        <f t="shared" si="888"/>
        <v>1714.7681379170708</v>
      </c>
      <c r="I4407" s="5">
        <f t="shared" si="889"/>
        <v>720</v>
      </c>
      <c r="J4407" s="5">
        <f t="shared" si="890"/>
        <v>994.76813791707082</v>
      </c>
      <c r="K4407" s="2">
        <f t="shared" si="891"/>
        <v>42270.280172171369</v>
      </c>
      <c r="L4407" s="2">
        <f t="shared" si="892"/>
        <v>89004</v>
      </c>
      <c r="M4407" s="2">
        <f t="shared" si="893"/>
        <v>13200</v>
      </c>
      <c r="N4407" s="6">
        <f t="shared" si="894"/>
        <v>1</v>
      </c>
      <c r="O4407" s="2">
        <f t="shared" si="895"/>
        <v>13533.719827828631</v>
      </c>
      <c r="P4407" s="2">
        <f t="shared" si="896"/>
        <v>13533.719827828631</v>
      </c>
    </row>
    <row r="4408" spans="1:16">
      <c r="A4408" s="6">
        <v>6</v>
      </c>
      <c r="B4408" s="6">
        <v>16</v>
      </c>
      <c r="C4408" s="6">
        <v>2</v>
      </c>
      <c r="D4408" s="6">
        <f t="shared" si="884"/>
        <v>24</v>
      </c>
      <c r="E4408" s="5">
        <f t="shared" si="885"/>
        <v>956.64294000000041</v>
      </c>
      <c r="F4408" s="5">
        <f t="shared" si="886"/>
        <v>712.5626979170703</v>
      </c>
      <c r="G4408" s="5">
        <f t="shared" si="887"/>
        <v>92.264062499999994</v>
      </c>
      <c r="H4408" s="5">
        <f t="shared" si="888"/>
        <v>1761.4697004170707</v>
      </c>
      <c r="I4408" s="5">
        <f t="shared" si="889"/>
        <v>720</v>
      </c>
      <c r="J4408" s="5">
        <f t="shared" si="890"/>
        <v>1041.4697004170707</v>
      </c>
      <c r="K4408" s="2">
        <f t="shared" si="891"/>
        <v>43081.071187796362</v>
      </c>
      <c r="L4408" s="2">
        <f t="shared" si="892"/>
        <v>91704</v>
      </c>
      <c r="M4408" s="2">
        <f t="shared" si="893"/>
        <v>14080</v>
      </c>
      <c r="N4408" s="6">
        <f t="shared" si="894"/>
        <v>1</v>
      </c>
      <c r="O4408" s="2">
        <f t="shared" si="895"/>
        <v>14542.928812203638</v>
      </c>
      <c r="P4408" s="2">
        <f t="shared" si="896"/>
        <v>14542.928812203638</v>
      </c>
    </row>
    <row r="4409" spans="1:16">
      <c r="A4409" s="6">
        <v>6</v>
      </c>
      <c r="B4409" s="6">
        <v>16</v>
      </c>
      <c r="C4409" s="6">
        <v>3</v>
      </c>
      <c r="D4409" s="6">
        <f t="shared" si="884"/>
        <v>25</v>
      </c>
      <c r="E4409" s="5">
        <f t="shared" si="885"/>
        <v>956.64294000000041</v>
      </c>
      <c r="F4409" s="5">
        <f t="shared" si="886"/>
        <v>712.5626979170703</v>
      </c>
      <c r="G4409" s="5">
        <f t="shared" si="887"/>
        <v>140.12604492187498</v>
      </c>
      <c r="H4409" s="5">
        <f t="shared" si="888"/>
        <v>1809.3316828389459</v>
      </c>
      <c r="I4409" s="5">
        <f t="shared" si="889"/>
        <v>720</v>
      </c>
      <c r="J4409" s="5">
        <f t="shared" si="890"/>
        <v>1089.3316828389459</v>
      </c>
      <c r="K4409" s="2">
        <f t="shared" si="891"/>
        <v>43912.008382620588</v>
      </c>
      <c r="L4409" s="2">
        <f t="shared" si="892"/>
        <v>94404</v>
      </c>
      <c r="M4409" s="2">
        <f t="shared" si="893"/>
        <v>14960</v>
      </c>
      <c r="N4409" s="6">
        <f t="shared" si="894"/>
        <v>1</v>
      </c>
      <c r="O4409" s="2">
        <f t="shared" si="895"/>
        <v>15531.991617379412</v>
      </c>
      <c r="P4409" s="2">
        <f t="shared" si="896"/>
        <v>15531.991617379412</v>
      </c>
    </row>
    <row r="4410" spans="1:16">
      <c r="A4410" s="6">
        <v>6</v>
      </c>
      <c r="B4410" s="6">
        <v>16</v>
      </c>
      <c r="C4410" s="6">
        <v>4</v>
      </c>
      <c r="D4410" s="6">
        <f t="shared" si="884"/>
        <v>26</v>
      </c>
      <c r="E4410" s="5">
        <f t="shared" si="885"/>
        <v>956.64294000000041</v>
      </c>
      <c r="F4410" s="5">
        <f t="shared" si="886"/>
        <v>712.5626979170703</v>
      </c>
      <c r="G4410" s="5">
        <f t="shared" si="887"/>
        <v>189.17016064453125</v>
      </c>
      <c r="H4410" s="5">
        <f t="shared" si="888"/>
        <v>1858.3757985616021</v>
      </c>
      <c r="I4410" s="5">
        <f t="shared" si="889"/>
        <v>720</v>
      </c>
      <c r="J4410" s="5">
        <f t="shared" si="890"/>
        <v>1138.3757985616021</v>
      </c>
      <c r="K4410" s="2">
        <f t="shared" si="891"/>
        <v>44763.468725027815</v>
      </c>
      <c r="L4410" s="2">
        <f t="shared" si="892"/>
        <v>97104</v>
      </c>
      <c r="M4410" s="2">
        <f t="shared" si="893"/>
        <v>15840</v>
      </c>
      <c r="N4410" s="6">
        <f t="shared" si="894"/>
        <v>1</v>
      </c>
      <c r="O4410" s="2">
        <f t="shared" si="895"/>
        <v>16500.531274972185</v>
      </c>
      <c r="P4410" s="2">
        <f t="shared" si="896"/>
        <v>16500.531274972185</v>
      </c>
    </row>
    <row r="4411" spans="1:16">
      <c r="A4411" s="6">
        <v>6</v>
      </c>
      <c r="B4411" s="6">
        <v>16</v>
      </c>
      <c r="C4411" s="6">
        <v>5</v>
      </c>
      <c r="D4411" s="6">
        <f t="shared" si="884"/>
        <v>27</v>
      </c>
      <c r="E4411" s="5">
        <f t="shared" si="885"/>
        <v>956.64294000000041</v>
      </c>
      <c r="F4411" s="5">
        <f t="shared" si="886"/>
        <v>712.5626979170703</v>
      </c>
      <c r="G4411" s="5">
        <f t="shared" si="887"/>
        <v>239.41848456573481</v>
      </c>
      <c r="H4411" s="5">
        <f t="shared" si="888"/>
        <v>1908.6241224828057</v>
      </c>
      <c r="I4411" s="5">
        <f t="shared" si="889"/>
        <v>720</v>
      </c>
      <c r="J4411" s="5">
        <f t="shared" si="890"/>
        <v>1188.6241224828057</v>
      </c>
      <c r="K4411" s="2">
        <f t="shared" si="891"/>
        <v>45635.835459770926</v>
      </c>
      <c r="L4411" s="2">
        <f t="shared" si="892"/>
        <v>99804</v>
      </c>
      <c r="M4411" s="2">
        <f t="shared" si="893"/>
        <v>16720</v>
      </c>
      <c r="N4411" s="6">
        <f t="shared" si="894"/>
        <v>1</v>
      </c>
      <c r="O4411" s="2">
        <f t="shared" si="895"/>
        <v>17448.164540229074</v>
      </c>
      <c r="P4411" s="2">
        <f t="shared" si="896"/>
        <v>17448.164540229074</v>
      </c>
    </row>
    <row r="4412" spans="1:16">
      <c r="A4412" s="6">
        <v>6</v>
      </c>
      <c r="B4412" s="6">
        <v>16</v>
      </c>
      <c r="C4412" s="6">
        <v>6</v>
      </c>
      <c r="D4412" s="6">
        <f t="shared" si="884"/>
        <v>28</v>
      </c>
      <c r="E4412" s="5">
        <f t="shared" si="885"/>
        <v>956.64294000000041</v>
      </c>
      <c r="F4412" s="5">
        <f t="shared" si="886"/>
        <v>712.5626979170703</v>
      </c>
      <c r="G4412" s="5">
        <f t="shared" si="887"/>
        <v>290.89345874736784</v>
      </c>
      <c r="H4412" s="5">
        <f t="shared" si="888"/>
        <v>1960.0990966644385</v>
      </c>
      <c r="I4412" s="5">
        <f t="shared" si="889"/>
        <v>720</v>
      </c>
      <c r="J4412" s="5">
        <f t="shared" si="890"/>
        <v>1240.0990966644385</v>
      </c>
      <c r="K4412" s="2">
        <f t="shared" si="891"/>
        <v>46529.498205979835</v>
      </c>
      <c r="L4412" s="2">
        <f t="shared" si="892"/>
        <v>102504</v>
      </c>
      <c r="M4412" s="2">
        <f t="shared" si="893"/>
        <v>17600</v>
      </c>
      <c r="N4412" s="6">
        <f t="shared" si="894"/>
        <v>1</v>
      </c>
      <c r="O4412" s="2">
        <f t="shared" si="895"/>
        <v>18374.501794020165</v>
      </c>
      <c r="P4412" s="2">
        <f t="shared" si="896"/>
        <v>18374.501794020165</v>
      </c>
    </row>
    <row r="4413" spans="1:16">
      <c r="A4413" s="6">
        <v>6</v>
      </c>
      <c r="B4413" s="6">
        <v>16</v>
      </c>
      <c r="C4413" s="6">
        <v>7</v>
      </c>
      <c r="D4413" s="6">
        <f t="shared" si="884"/>
        <v>29</v>
      </c>
      <c r="E4413" s="5">
        <f t="shared" si="885"/>
        <v>956.64294000000041</v>
      </c>
      <c r="F4413" s="5">
        <f t="shared" si="886"/>
        <v>712.5626979170703</v>
      </c>
      <c r="G4413" s="5">
        <f t="shared" si="887"/>
        <v>343.61789814532818</v>
      </c>
      <c r="H4413" s="5">
        <f t="shared" si="888"/>
        <v>2012.8235360623989</v>
      </c>
      <c r="I4413" s="5">
        <f t="shared" si="889"/>
        <v>720</v>
      </c>
      <c r="J4413" s="5">
        <f t="shared" si="890"/>
        <v>1292.8235360623989</v>
      </c>
      <c r="K4413" s="2">
        <f t="shared" si="891"/>
        <v>47444.853056638865</v>
      </c>
      <c r="L4413" s="2">
        <f t="shared" si="892"/>
        <v>105204</v>
      </c>
      <c r="M4413" s="2">
        <f t="shared" si="893"/>
        <v>18480</v>
      </c>
      <c r="N4413" s="6">
        <f t="shared" si="894"/>
        <v>1</v>
      </c>
      <c r="O4413" s="2">
        <f t="shared" si="895"/>
        <v>19279.146943361135</v>
      </c>
      <c r="P4413" s="2">
        <f t="shared" si="896"/>
        <v>19279.146943361135</v>
      </c>
    </row>
    <row r="4414" spans="1:16">
      <c r="A4414" s="6">
        <v>6</v>
      </c>
      <c r="B4414" s="6">
        <v>16</v>
      </c>
      <c r="C4414" s="6">
        <v>8</v>
      </c>
      <c r="D4414" s="6">
        <f t="shared" si="884"/>
        <v>30</v>
      </c>
      <c r="E4414" s="5">
        <f t="shared" si="885"/>
        <v>956.64294000000041</v>
      </c>
      <c r="F4414" s="5">
        <f t="shared" si="886"/>
        <v>712.5626979170703</v>
      </c>
      <c r="G4414" s="5">
        <f t="shared" si="887"/>
        <v>397.61499642530839</v>
      </c>
      <c r="H4414" s="5">
        <f t="shared" si="888"/>
        <v>2066.820634342379</v>
      </c>
      <c r="I4414" s="5">
        <f t="shared" si="889"/>
        <v>720</v>
      </c>
      <c r="J4414" s="5">
        <f t="shared" si="890"/>
        <v>1346.820634342379</v>
      </c>
      <c r="K4414" s="2">
        <f t="shared" si="891"/>
        <v>48382.302679555185</v>
      </c>
      <c r="L4414" s="2">
        <f t="shared" si="892"/>
        <v>107904</v>
      </c>
      <c r="M4414" s="2">
        <f t="shared" si="893"/>
        <v>19360</v>
      </c>
      <c r="N4414" s="6">
        <f t="shared" si="894"/>
        <v>1</v>
      </c>
      <c r="O4414" s="2">
        <f t="shared" si="895"/>
        <v>20161.697320444815</v>
      </c>
      <c r="P4414" s="2">
        <f t="shared" si="896"/>
        <v>20161.697320444815</v>
      </c>
    </row>
    <row r="4415" spans="1:16">
      <c r="A4415" s="6">
        <v>6</v>
      </c>
      <c r="B4415" s="6">
        <v>16</v>
      </c>
      <c r="C4415" s="6">
        <v>9</v>
      </c>
      <c r="D4415" s="6">
        <f t="shared" si="884"/>
        <v>31</v>
      </c>
      <c r="E4415" s="5">
        <f t="shared" si="885"/>
        <v>956.64294000000041</v>
      </c>
      <c r="F4415" s="5">
        <f t="shared" si="886"/>
        <v>712.5626979170703</v>
      </c>
      <c r="G4415" s="5">
        <f t="shared" si="887"/>
        <v>452.90833186570285</v>
      </c>
      <c r="H4415" s="5">
        <f t="shared" si="888"/>
        <v>2122.1139697827739</v>
      </c>
      <c r="I4415" s="5">
        <f t="shared" si="889"/>
        <v>720</v>
      </c>
      <c r="J4415" s="5">
        <f t="shared" si="890"/>
        <v>1402.1139697827739</v>
      </c>
      <c r="K4415" s="2">
        <f t="shared" si="891"/>
        <v>49342.256419839825</v>
      </c>
      <c r="L4415" s="2">
        <f t="shared" si="892"/>
        <v>110604</v>
      </c>
      <c r="M4415" s="2">
        <f t="shared" si="893"/>
        <v>20240</v>
      </c>
      <c r="N4415" s="6">
        <f t="shared" si="894"/>
        <v>1</v>
      </c>
      <c r="O4415" s="2">
        <f t="shared" si="895"/>
        <v>21021.743580160175</v>
      </c>
      <c r="P4415" s="2">
        <f t="shared" si="896"/>
        <v>21021.743580160175</v>
      </c>
    </row>
    <row r="4416" spans="1:16">
      <c r="A4416" s="6">
        <v>6</v>
      </c>
      <c r="B4416" s="6">
        <v>16</v>
      </c>
      <c r="C4416" s="6">
        <v>10</v>
      </c>
      <c r="D4416" s="6">
        <f t="shared" si="884"/>
        <v>32</v>
      </c>
      <c r="E4416" s="5">
        <f t="shared" si="885"/>
        <v>956.64294000000041</v>
      </c>
      <c r="F4416" s="5">
        <f t="shared" si="886"/>
        <v>712.5626979170703</v>
      </c>
      <c r="G4416" s="5">
        <f t="shared" si="887"/>
        <v>509.52187334891573</v>
      </c>
      <c r="H4416" s="5">
        <f t="shared" si="888"/>
        <v>2178.7275112659863</v>
      </c>
      <c r="I4416" s="5">
        <f t="shared" si="889"/>
        <v>720</v>
      </c>
      <c r="J4416" s="5">
        <f t="shared" si="890"/>
        <v>1458.7275112659863</v>
      </c>
      <c r="K4416" s="2">
        <f t="shared" si="891"/>
        <v>50325.130403923373</v>
      </c>
      <c r="L4416" s="2">
        <f t="shared" si="892"/>
        <v>113304</v>
      </c>
      <c r="M4416" s="2">
        <f t="shared" si="893"/>
        <v>21120</v>
      </c>
      <c r="N4416" s="6">
        <f t="shared" si="894"/>
        <v>1</v>
      </c>
      <c r="O4416" s="2">
        <f t="shared" si="895"/>
        <v>21858.869596076627</v>
      </c>
      <c r="P4416" s="2">
        <f t="shared" si="896"/>
        <v>21858.869596076627</v>
      </c>
    </row>
    <row r="4417" spans="1:16">
      <c r="A4417" s="6">
        <v>6</v>
      </c>
      <c r="B4417" s="6">
        <v>16</v>
      </c>
      <c r="C4417" s="6">
        <v>11</v>
      </c>
      <c r="D4417" s="6">
        <f t="shared" si="884"/>
        <v>33</v>
      </c>
      <c r="E4417" s="5">
        <f t="shared" si="885"/>
        <v>956.64294000000041</v>
      </c>
      <c r="F4417" s="5">
        <f t="shared" si="886"/>
        <v>712.5626979170703</v>
      </c>
      <c r="G4417" s="5">
        <f t="shared" si="887"/>
        <v>567.47998644235474</v>
      </c>
      <c r="H4417" s="5">
        <f t="shared" si="888"/>
        <v>2236.6856243594257</v>
      </c>
      <c r="I4417" s="5">
        <f t="shared" si="889"/>
        <v>720</v>
      </c>
      <c r="J4417" s="5">
        <f t="shared" si="890"/>
        <v>1516.6856243594257</v>
      </c>
      <c r="K4417" s="2">
        <f t="shared" si="891"/>
        <v>51331.347645128917</v>
      </c>
      <c r="L4417" s="2">
        <f t="shared" si="892"/>
        <v>116004</v>
      </c>
      <c r="M4417" s="2">
        <f t="shared" si="893"/>
        <v>22000</v>
      </c>
      <c r="N4417" s="6">
        <f t="shared" si="894"/>
        <v>1</v>
      </c>
      <c r="O4417" s="2">
        <f t="shared" si="895"/>
        <v>22672.652354871083</v>
      </c>
      <c r="P4417" s="2">
        <f t="shared" si="896"/>
        <v>22672.652354871083</v>
      </c>
    </row>
    <row r="4418" spans="1:16">
      <c r="A4418" s="6">
        <v>6</v>
      </c>
      <c r="B4418" s="6">
        <v>16</v>
      </c>
      <c r="C4418" s="6">
        <v>12</v>
      </c>
      <c r="D4418" s="6">
        <f t="shared" si="884"/>
        <v>34</v>
      </c>
      <c r="E4418" s="5">
        <f t="shared" si="885"/>
        <v>956.64294000000041</v>
      </c>
      <c r="F4418" s="5">
        <f t="shared" si="886"/>
        <v>712.5626979170703</v>
      </c>
      <c r="G4418" s="5">
        <f t="shared" si="887"/>
        <v>626.80743957041921</v>
      </c>
      <c r="H4418" s="5">
        <f t="shared" si="888"/>
        <v>2296.0130774874901</v>
      </c>
      <c r="I4418" s="5">
        <f t="shared" si="889"/>
        <v>720</v>
      </c>
      <c r="J4418" s="5">
        <f t="shared" si="890"/>
        <v>1576.0130774874901</v>
      </c>
      <c r="K4418" s="2">
        <f t="shared" si="891"/>
        <v>52361.338150824478</v>
      </c>
      <c r="L4418" s="2">
        <f t="shared" si="892"/>
        <v>118704</v>
      </c>
      <c r="M4418" s="2">
        <f t="shared" si="893"/>
        <v>22880</v>
      </c>
      <c r="N4418" s="6">
        <f t="shared" si="894"/>
        <v>1</v>
      </c>
      <c r="O4418" s="2">
        <f t="shared" si="895"/>
        <v>23462.661849175522</v>
      </c>
      <c r="P4418" s="2">
        <f t="shared" si="896"/>
        <v>23462.661849175522</v>
      </c>
    </row>
    <row r="4419" spans="1:16">
      <c r="A4419" s="6">
        <v>6</v>
      </c>
      <c r="B4419" s="6">
        <v>16</v>
      </c>
      <c r="C4419" s="6">
        <v>13</v>
      </c>
      <c r="D4419" s="6">
        <f t="shared" si="884"/>
        <v>35</v>
      </c>
      <c r="E4419" s="5">
        <f t="shared" si="885"/>
        <v>956.64294000000041</v>
      </c>
      <c r="F4419" s="5">
        <f t="shared" si="886"/>
        <v>712.5626979170703</v>
      </c>
      <c r="G4419" s="5">
        <f t="shared" si="887"/>
        <v>687.52941027880343</v>
      </c>
      <c r="H4419" s="5">
        <f t="shared" si="888"/>
        <v>2356.7350481958742</v>
      </c>
      <c r="I4419" s="5">
        <f t="shared" si="889"/>
        <v>720</v>
      </c>
      <c r="J4419" s="5">
        <f t="shared" si="890"/>
        <v>1636.7350481958742</v>
      </c>
      <c r="K4419" s="2">
        <f t="shared" si="891"/>
        <v>53415.53903117837</v>
      </c>
      <c r="L4419" s="2">
        <f t="shared" si="892"/>
        <v>121404</v>
      </c>
      <c r="M4419" s="2">
        <f t="shared" si="893"/>
        <v>23760</v>
      </c>
      <c r="N4419" s="6">
        <f t="shared" si="894"/>
        <v>1</v>
      </c>
      <c r="O4419" s="2">
        <f t="shared" si="895"/>
        <v>24228.46096882163</v>
      </c>
      <c r="P4419" s="2">
        <f t="shared" si="896"/>
        <v>24228.46096882163</v>
      </c>
    </row>
    <row r="4420" spans="1:16">
      <c r="A4420" s="6">
        <v>6</v>
      </c>
      <c r="B4420" s="6">
        <v>16</v>
      </c>
      <c r="C4420" s="6">
        <v>14</v>
      </c>
      <c r="D4420" s="6">
        <f t="shared" ref="D4420:D4483" si="897">A4420+B4420+C4420</f>
        <v>36</v>
      </c>
      <c r="E4420" s="5">
        <f t="shared" ref="E4420:E4483" si="898">IF(A4420=0,0,A4420*LABOR_HRS_WK_TOM*SEASON_WEEKS*(1+DIM_PCT_TOM)^A4420)</f>
        <v>956.64294000000041</v>
      </c>
      <c r="F4420" s="5">
        <f t="shared" ref="F4420:F4483" si="899">IF(B4420=0,0,B4420*LABOR_HRS_WK_CAR*SEASON_WEEKS*(1+DIM_PCT_CAR)^B4420)</f>
        <v>712.5626979170703</v>
      </c>
      <c r="G4420" s="5">
        <f t="shared" ref="G4420:G4483" si="900">IF(C4420=0,0,C4420*LABOR_HRS_WK_MES*SEASON_WEEKS*(1+DIM_PCT_MES)^C4420)</f>
        <v>749.67149159246469</v>
      </c>
      <c r="H4420" s="5">
        <f t="shared" ref="H4420:H4483" si="901">E4420+F4420+G4420</f>
        <v>2418.8771295095357</v>
      </c>
      <c r="I4420" s="5">
        <f t="shared" ref="I4420:I4483" si="902">MIN(H4420,FARMER_HRS)</f>
        <v>720</v>
      </c>
      <c r="J4420" s="5">
        <f t="shared" ref="J4420:J4483" si="903">MAX(0,H4420-FARMER_HRS)</f>
        <v>1698.8771295095357</v>
      </c>
      <c r="K4420" s="2">
        <f t="shared" ref="K4420:K4483" si="904">I4420*FARMER_RATE+J4420*TEMP_WORKER_RATE</f>
        <v>54494.394609540555</v>
      </c>
      <c r="L4420" s="2">
        <f t="shared" ref="L4420:L4483" si="905">A4420*PRICE_TOM+B4420*PRICE_CAR+C4420*PRICE_MES</f>
        <v>124104</v>
      </c>
      <c r="M4420" s="2">
        <f t="shared" ref="M4420:M4483" si="906">A4420*FERT_BED_TOM+B4420*FERT_BED_CAR+C4420*FERT_BED_MES</f>
        <v>24640</v>
      </c>
      <c r="N4420" s="6">
        <f t="shared" ref="N4420:N4483" si="907">IF(AND(D4420&lt;=TOTAL_BEDS,J4420&lt;=TEMP_WORKER_MAX*TEMP_WORKER_HRS),1,0)</f>
        <v>1</v>
      </c>
      <c r="O4420" s="2">
        <f t="shared" ref="O4420:O4483" si="908">L4420-M4420-K4420-FIXED_COSTS</f>
        <v>24969.605390459445</v>
      </c>
      <c r="P4420" s="2">
        <f t="shared" ref="P4420:P4483" si="909">IF(N4420=1,O4420,"")</f>
        <v>24969.605390459445</v>
      </c>
    </row>
    <row r="4421" spans="1:16">
      <c r="A4421" s="6">
        <v>6</v>
      </c>
      <c r="B4421" s="6">
        <v>16</v>
      </c>
      <c r="C4421" s="6">
        <v>15</v>
      </c>
      <c r="D4421" s="6">
        <f t="shared" si="897"/>
        <v>37</v>
      </c>
      <c r="E4421" s="5">
        <f t="shared" si="898"/>
        <v>956.64294000000041</v>
      </c>
      <c r="F4421" s="5">
        <f t="shared" si="899"/>
        <v>712.5626979170703</v>
      </c>
      <c r="G4421" s="5">
        <f t="shared" si="900"/>
        <v>813.25969846861108</v>
      </c>
      <c r="H4421" s="5">
        <f t="shared" si="901"/>
        <v>2482.4653363856819</v>
      </c>
      <c r="I4421" s="5">
        <f t="shared" si="902"/>
        <v>720</v>
      </c>
      <c r="J4421" s="5">
        <f t="shared" si="903"/>
        <v>1762.4653363856819</v>
      </c>
      <c r="K4421" s="2">
        <f t="shared" si="904"/>
        <v>55598.356534473642</v>
      </c>
      <c r="L4421" s="2">
        <f t="shared" si="905"/>
        <v>126804</v>
      </c>
      <c r="M4421" s="2">
        <f t="shared" si="906"/>
        <v>25520</v>
      </c>
      <c r="N4421" s="6">
        <f t="shared" si="907"/>
        <v>1</v>
      </c>
      <c r="O4421" s="2">
        <f t="shared" si="908"/>
        <v>25685.643465526358</v>
      </c>
      <c r="P4421" s="2">
        <f t="shared" si="909"/>
        <v>25685.643465526358</v>
      </c>
    </row>
    <row r="4422" spans="1:16">
      <c r="A4422" s="6">
        <v>6</v>
      </c>
      <c r="B4422" s="6">
        <v>16</v>
      </c>
      <c r="C4422" s="6">
        <v>16</v>
      </c>
      <c r="D4422" s="6">
        <f t="shared" si="897"/>
        <v>38</v>
      </c>
      <c r="E4422" s="5">
        <f t="shared" si="898"/>
        <v>956.64294000000041</v>
      </c>
      <c r="F4422" s="5">
        <f t="shared" si="899"/>
        <v>712.5626979170703</v>
      </c>
      <c r="G4422" s="5">
        <f t="shared" si="900"/>
        <v>878.32047434610013</v>
      </c>
      <c r="H4422" s="5">
        <f t="shared" si="901"/>
        <v>2547.5261122631709</v>
      </c>
      <c r="I4422" s="5">
        <f t="shared" si="902"/>
        <v>720</v>
      </c>
      <c r="J4422" s="5">
        <f t="shared" si="903"/>
        <v>1827.5261122631709</v>
      </c>
      <c r="K4422" s="2">
        <f t="shared" si="904"/>
        <v>56727.883893457823</v>
      </c>
      <c r="L4422" s="2">
        <f t="shared" si="905"/>
        <v>129504</v>
      </c>
      <c r="M4422" s="2">
        <f t="shared" si="906"/>
        <v>26400</v>
      </c>
      <c r="N4422" s="6">
        <f t="shared" si="907"/>
        <v>1</v>
      </c>
      <c r="O4422" s="2">
        <f t="shared" si="908"/>
        <v>26376.116106542177</v>
      </c>
      <c r="P4422" s="2">
        <f t="shared" si="909"/>
        <v>26376.116106542177</v>
      </c>
    </row>
    <row r="4423" spans="1:16">
      <c r="A4423" s="6">
        <v>6</v>
      </c>
      <c r="B4423" s="6">
        <v>16</v>
      </c>
      <c r="C4423" s="6">
        <v>17</v>
      </c>
      <c r="D4423" s="6">
        <f t="shared" si="897"/>
        <v>39</v>
      </c>
      <c r="E4423" s="5">
        <f t="shared" si="898"/>
        <v>956.64294000000041</v>
      </c>
      <c r="F4423" s="5">
        <f t="shared" si="899"/>
        <v>712.5626979170703</v>
      </c>
      <c r="G4423" s="5">
        <f t="shared" si="900"/>
        <v>944.88069779264049</v>
      </c>
      <c r="H4423" s="5">
        <f t="shared" si="901"/>
        <v>2614.0863357097114</v>
      </c>
      <c r="I4423" s="5">
        <f t="shared" si="902"/>
        <v>720</v>
      </c>
      <c r="J4423" s="5">
        <f t="shared" si="903"/>
        <v>1894.0863357097114</v>
      </c>
      <c r="K4423" s="2">
        <f t="shared" si="904"/>
        <v>57883.443328293601</v>
      </c>
      <c r="L4423" s="2">
        <f t="shared" si="905"/>
        <v>132204</v>
      </c>
      <c r="M4423" s="2">
        <f t="shared" si="906"/>
        <v>27280</v>
      </c>
      <c r="N4423" s="6">
        <f t="shared" si="907"/>
        <v>1</v>
      </c>
      <c r="O4423" s="2">
        <f t="shared" si="908"/>
        <v>27040.556671706399</v>
      </c>
      <c r="P4423" s="2">
        <f t="shared" si="909"/>
        <v>27040.556671706399</v>
      </c>
    </row>
    <row r="4424" spans="1:16">
      <c r="A4424" s="6">
        <v>6</v>
      </c>
      <c r="B4424" s="6">
        <v>16</v>
      </c>
      <c r="C4424" s="6">
        <v>18</v>
      </c>
      <c r="D4424" s="6">
        <f t="shared" si="897"/>
        <v>40</v>
      </c>
      <c r="E4424" s="5">
        <f t="shared" si="898"/>
        <v>956.64294000000041</v>
      </c>
      <c r="F4424" s="5">
        <f t="shared" si="899"/>
        <v>712.5626979170703</v>
      </c>
      <c r="G4424" s="5">
        <f t="shared" si="900"/>
        <v>1012.9676892512279</v>
      </c>
      <c r="H4424" s="5">
        <f t="shared" si="901"/>
        <v>2682.1733271682988</v>
      </c>
      <c r="I4424" s="5">
        <f t="shared" si="902"/>
        <v>720</v>
      </c>
      <c r="J4424" s="5">
        <f t="shared" si="903"/>
        <v>1962.1733271682988</v>
      </c>
      <c r="K4424" s="2">
        <f t="shared" si="904"/>
        <v>59065.509152227409</v>
      </c>
      <c r="L4424" s="2">
        <f t="shared" si="905"/>
        <v>134904</v>
      </c>
      <c r="M4424" s="2">
        <f t="shared" si="906"/>
        <v>28160</v>
      </c>
      <c r="N4424" s="6">
        <f t="shared" si="907"/>
        <v>1</v>
      </c>
      <c r="O4424" s="2">
        <f t="shared" si="908"/>
        <v>27678.490847772591</v>
      </c>
      <c r="P4424" s="2">
        <f t="shared" si="909"/>
        <v>27678.490847772591</v>
      </c>
    </row>
    <row r="4425" spans="1:16">
      <c r="A4425" s="6">
        <v>6</v>
      </c>
      <c r="B4425" s="6">
        <v>16</v>
      </c>
      <c r="C4425" s="6">
        <v>19</v>
      </c>
      <c r="D4425" s="6">
        <f t="shared" si="897"/>
        <v>41</v>
      </c>
      <c r="E4425" s="5">
        <f t="shared" si="898"/>
        <v>956.64294000000041</v>
      </c>
      <c r="F4425" s="5">
        <f t="shared" si="899"/>
        <v>712.5626979170703</v>
      </c>
      <c r="G4425" s="5">
        <f t="shared" si="900"/>
        <v>1082.6092178872495</v>
      </c>
      <c r="H4425" s="5">
        <f t="shared" si="901"/>
        <v>2751.8148558043204</v>
      </c>
      <c r="I4425" s="5">
        <f t="shared" si="902"/>
        <v>720</v>
      </c>
      <c r="J4425" s="5">
        <f t="shared" si="903"/>
        <v>2031.8148558043204</v>
      </c>
      <c r="K4425" s="2">
        <f t="shared" si="904"/>
        <v>60274.563468825007</v>
      </c>
      <c r="L4425" s="2">
        <f t="shared" si="905"/>
        <v>137604</v>
      </c>
      <c r="M4425" s="2">
        <f t="shared" si="906"/>
        <v>29040</v>
      </c>
      <c r="N4425" s="6">
        <f t="shared" si="907"/>
        <v>1</v>
      </c>
      <c r="O4425" s="2">
        <f t="shared" si="908"/>
        <v>28289.436531174993</v>
      </c>
      <c r="P4425" s="2">
        <f t="shared" si="909"/>
        <v>28289.436531174993</v>
      </c>
    </row>
    <row r="4426" spans="1:16">
      <c r="A4426" s="6">
        <v>6</v>
      </c>
      <c r="B4426" s="6">
        <v>16</v>
      </c>
      <c r="C4426" s="6">
        <v>20</v>
      </c>
      <c r="D4426" s="6">
        <f t="shared" si="897"/>
        <v>42</v>
      </c>
      <c r="E4426" s="5">
        <f t="shared" si="898"/>
        <v>956.64294000000041</v>
      </c>
      <c r="F4426" s="5">
        <f t="shared" si="899"/>
        <v>712.5626979170703</v>
      </c>
      <c r="G4426" s="5">
        <f t="shared" si="900"/>
        <v>1153.8335085377266</v>
      </c>
      <c r="H4426" s="5">
        <f t="shared" si="901"/>
        <v>2823.0391464547974</v>
      </c>
      <c r="I4426" s="5">
        <f t="shared" si="902"/>
        <v>720</v>
      </c>
      <c r="J4426" s="5">
        <f t="shared" si="903"/>
        <v>2103.0391464547974</v>
      </c>
      <c r="K4426" s="2">
        <f t="shared" si="904"/>
        <v>61511.096292618007</v>
      </c>
      <c r="L4426" s="2">
        <f t="shared" si="905"/>
        <v>140304</v>
      </c>
      <c r="M4426" s="2">
        <f t="shared" si="906"/>
        <v>29920</v>
      </c>
      <c r="N4426" s="6">
        <f t="shared" si="907"/>
        <v>1</v>
      </c>
      <c r="O4426" s="2">
        <f t="shared" si="908"/>
        <v>28872.903707381993</v>
      </c>
      <c r="P4426" s="2">
        <f t="shared" si="909"/>
        <v>28872.903707381993</v>
      </c>
    </row>
    <row r="4427" spans="1:16">
      <c r="A4427" s="6">
        <v>6</v>
      </c>
      <c r="B4427" s="6">
        <v>16</v>
      </c>
      <c r="C4427" s="6">
        <v>21</v>
      </c>
      <c r="D4427" s="6">
        <f t="shared" si="897"/>
        <v>43</v>
      </c>
      <c r="E4427" s="5">
        <f t="shared" si="898"/>
        <v>956.64294000000041</v>
      </c>
      <c r="F4427" s="5">
        <f t="shared" si="899"/>
        <v>712.5626979170703</v>
      </c>
      <c r="G4427" s="5">
        <f t="shared" si="900"/>
        <v>1226.6692487641703</v>
      </c>
      <c r="H4427" s="5">
        <f t="shared" si="901"/>
        <v>2895.8748866812412</v>
      </c>
      <c r="I4427" s="5">
        <f t="shared" si="902"/>
        <v>720</v>
      </c>
      <c r="J4427" s="5">
        <f t="shared" si="903"/>
        <v>2175.8748866812412</v>
      </c>
      <c r="K4427" s="2">
        <f t="shared" si="904"/>
        <v>62775.605671549325</v>
      </c>
      <c r="L4427" s="2">
        <f t="shared" si="905"/>
        <v>143004</v>
      </c>
      <c r="M4427" s="2">
        <f t="shared" si="906"/>
        <v>30800</v>
      </c>
      <c r="N4427" s="6">
        <f t="shared" si="907"/>
        <v>1</v>
      </c>
      <c r="O4427" s="2">
        <f t="shared" si="908"/>
        <v>29428.394328450675</v>
      </c>
      <c r="P4427" s="2">
        <f t="shared" si="909"/>
        <v>29428.394328450675</v>
      </c>
    </row>
    <row r="4428" spans="1:16">
      <c r="A4428" s="6">
        <v>6</v>
      </c>
      <c r="B4428" s="6">
        <v>16</v>
      </c>
      <c r="C4428" s="6">
        <v>22</v>
      </c>
      <c r="D4428" s="6">
        <f t="shared" si="897"/>
        <v>44</v>
      </c>
      <c r="E4428" s="5">
        <f t="shared" si="898"/>
        <v>956.64294000000041</v>
      </c>
      <c r="F4428" s="5">
        <f t="shared" si="899"/>
        <v>712.5626979170703</v>
      </c>
      <c r="G4428" s="5">
        <f t="shared" si="900"/>
        <v>1301.1455960105666</v>
      </c>
      <c r="H4428" s="5">
        <f t="shared" si="901"/>
        <v>2970.3512339276376</v>
      </c>
      <c r="I4428" s="5">
        <f t="shared" si="902"/>
        <v>720</v>
      </c>
      <c r="J4428" s="5">
        <f t="shared" si="903"/>
        <v>2250.3512339276376</v>
      </c>
      <c r="K4428" s="2">
        <f t="shared" si="904"/>
        <v>64068.597811243708</v>
      </c>
      <c r="L4428" s="2">
        <f t="shared" si="905"/>
        <v>145704</v>
      </c>
      <c r="M4428" s="2">
        <f t="shared" si="906"/>
        <v>31680</v>
      </c>
      <c r="N4428" s="6">
        <f t="shared" si="907"/>
        <v>1</v>
      </c>
      <c r="O4428" s="2">
        <f t="shared" si="908"/>
        <v>29955.402188756292</v>
      </c>
      <c r="P4428" s="2">
        <f t="shared" si="909"/>
        <v>29955.402188756292</v>
      </c>
    </row>
    <row r="4429" spans="1:16">
      <c r="A4429" s="6">
        <v>6</v>
      </c>
      <c r="B4429" s="6">
        <v>16</v>
      </c>
      <c r="C4429" s="6">
        <v>23</v>
      </c>
      <c r="D4429" s="6">
        <f t="shared" si="897"/>
        <v>45</v>
      </c>
      <c r="E4429" s="5">
        <f t="shared" si="898"/>
        <v>956.64294000000041</v>
      </c>
      <c r="F4429" s="5">
        <f t="shared" si="899"/>
        <v>712.5626979170703</v>
      </c>
      <c r="G4429" s="5">
        <f t="shared" si="900"/>
        <v>1377.292184868003</v>
      </c>
      <c r="H4429" s="5">
        <f t="shared" si="901"/>
        <v>3046.4978227850738</v>
      </c>
      <c r="I4429" s="5">
        <f t="shared" si="902"/>
        <v>720</v>
      </c>
      <c r="J4429" s="5">
        <f t="shared" si="903"/>
        <v>2326.4978227850738</v>
      </c>
      <c r="K4429" s="2">
        <f t="shared" si="904"/>
        <v>65390.587201129754</v>
      </c>
      <c r="L4429" s="2">
        <f t="shared" si="905"/>
        <v>148404</v>
      </c>
      <c r="M4429" s="2">
        <f t="shared" si="906"/>
        <v>32560</v>
      </c>
      <c r="N4429" s="6">
        <f t="shared" si="907"/>
        <v>1</v>
      </c>
      <c r="O4429" s="2">
        <f t="shared" si="908"/>
        <v>30453.412798870246</v>
      </c>
      <c r="P4429" s="2">
        <f t="shared" si="909"/>
        <v>30453.412798870246</v>
      </c>
    </row>
    <row r="4430" spans="1:16">
      <c r="A4430" s="6">
        <v>6</v>
      </c>
      <c r="B4430" s="6">
        <v>16</v>
      </c>
      <c r="C4430" s="6">
        <v>24</v>
      </c>
      <c r="D4430" s="6">
        <f t="shared" si="897"/>
        <v>46</v>
      </c>
      <c r="E4430" s="5">
        <f t="shared" si="898"/>
        <v>956.64294000000041</v>
      </c>
      <c r="F4430" s="5">
        <f t="shared" si="899"/>
        <v>712.5626979170703</v>
      </c>
      <c r="G4430" s="5">
        <f t="shared" si="900"/>
        <v>1455.1391344474989</v>
      </c>
      <c r="H4430" s="5">
        <f t="shared" si="901"/>
        <v>3124.3447723645695</v>
      </c>
      <c r="I4430" s="5">
        <f t="shared" si="902"/>
        <v>720</v>
      </c>
      <c r="J4430" s="5">
        <f t="shared" si="903"/>
        <v>2404.3447723645695</v>
      </c>
      <c r="K4430" s="2">
        <f t="shared" si="904"/>
        <v>66742.096742440452</v>
      </c>
      <c r="L4430" s="2">
        <f t="shared" si="905"/>
        <v>151104</v>
      </c>
      <c r="M4430" s="2">
        <f t="shared" si="906"/>
        <v>33440</v>
      </c>
      <c r="N4430" s="6">
        <f t="shared" si="907"/>
        <v>1</v>
      </c>
      <c r="O4430" s="2">
        <f t="shared" si="908"/>
        <v>30921.903257559548</v>
      </c>
      <c r="P4430" s="2">
        <f t="shared" si="909"/>
        <v>30921.903257559548</v>
      </c>
    </row>
    <row r="4431" spans="1:16">
      <c r="A4431" s="6">
        <v>6</v>
      </c>
      <c r="B4431" s="6">
        <v>16</v>
      </c>
      <c r="C4431" s="6">
        <v>25</v>
      </c>
      <c r="D4431" s="6">
        <f t="shared" si="897"/>
        <v>47</v>
      </c>
      <c r="E4431" s="5">
        <f t="shared" si="898"/>
        <v>956.64294000000041</v>
      </c>
      <c r="F4431" s="5">
        <f t="shared" si="899"/>
        <v>712.5626979170703</v>
      </c>
      <c r="G4431" s="5">
        <f t="shared" si="900"/>
        <v>1534.7170558625965</v>
      </c>
      <c r="H4431" s="5">
        <f t="shared" si="901"/>
        <v>3203.9226937796675</v>
      </c>
      <c r="I4431" s="5">
        <f t="shared" si="902"/>
        <v>720</v>
      </c>
      <c r="J4431" s="5">
        <f t="shared" si="903"/>
        <v>2483.9226937796675</v>
      </c>
      <c r="K4431" s="2">
        <f t="shared" si="904"/>
        <v>68123.657878119237</v>
      </c>
      <c r="L4431" s="2">
        <f t="shared" si="905"/>
        <v>153804</v>
      </c>
      <c r="M4431" s="2">
        <f t="shared" si="906"/>
        <v>34320</v>
      </c>
      <c r="N4431" s="6">
        <f t="shared" si="907"/>
        <v>1</v>
      </c>
      <c r="O4431" s="2">
        <f t="shared" si="908"/>
        <v>31360.342121880763</v>
      </c>
      <c r="P4431" s="2">
        <f t="shared" si="909"/>
        <v>31360.342121880763</v>
      </c>
    </row>
    <row r="4432" spans="1:16">
      <c r="A4432" s="6">
        <v>6</v>
      </c>
      <c r="B4432" s="6">
        <v>16</v>
      </c>
      <c r="C4432" s="6">
        <v>26</v>
      </c>
      <c r="D4432" s="6">
        <f t="shared" si="897"/>
        <v>48</v>
      </c>
      <c r="E4432" s="5">
        <f t="shared" si="898"/>
        <v>956.64294000000041</v>
      </c>
      <c r="F4432" s="5">
        <f t="shared" si="899"/>
        <v>712.5626979170703</v>
      </c>
      <c r="G4432" s="5">
        <f t="shared" si="900"/>
        <v>1616.0570598233144</v>
      </c>
      <c r="H4432" s="5">
        <f t="shared" si="901"/>
        <v>3285.2626977403852</v>
      </c>
      <c r="I4432" s="5">
        <f t="shared" si="902"/>
        <v>720</v>
      </c>
      <c r="J4432" s="5">
        <f t="shared" si="903"/>
        <v>2565.2626977403852</v>
      </c>
      <c r="K4432" s="2">
        <f t="shared" si="904"/>
        <v>69535.810724659474</v>
      </c>
      <c r="L4432" s="2">
        <f t="shared" si="905"/>
        <v>156504</v>
      </c>
      <c r="M4432" s="2">
        <f t="shared" si="906"/>
        <v>35200</v>
      </c>
      <c r="N4432" s="6">
        <f t="shared" si="907"/>
        <v>1</v>
      </c>
      <c r="O4432" s="2">
        <f t="shared" si="908"/>
        <v>31768.189275340526</v>
      </c>
      <c r="P4432" s="2">
        <f t="shared" si="909"/>
        <v>31768.189275340526</v>
      </c>
    </row>
    <row r="4433" spans="1:16">
      <c r="A4433" s="6">
        <v>6</v>
      </c>
      <c r="B4433" s="6">
        <v>16</v>
      </c>
      <c r="C4433" s="6">
        <v>27</v>
      </c>
      <c r="D4433" s="6">
        <f t="shared" si="897"/>
        <v>49</v>
      </c>
      <c r="E4433" s="5">
        <f t="shared" si="898"/>
        <v>956.64294000000041</v>
      </c>
      <c r="F4433" s="5">
        <f t="shared" si="899"/>
        <v>712.5626979170703</v>
      </c>
      <c r="G4433" s="5">
        <f t="shared" si="900"/>
        <v>1699.1907643430709</v>
      </c>
      <c r="H4433" s="5">
        <f t="shared" si="901"/>
        <v>3368.3964022601417</v>
      </c>
      <c r="I4433" s="5">
        <f t="shared" si="902"/>
        <v>720</v>
      </c>
      <c r="J4433" s="5">
        <f t="shared" si="903"/>
        <v>2648.3964022601417</v>
      </c>
      <c r="K4433" s="2">
        <f t="shared" si="904"/>
        <v>70979.104205905227</v>
      </c>
      <c r="L4433" s="2">
        <f t="shared" si="905"/>
        <v>159204</v>
      </c>
      <c r="M4433" s="2">
        <f t="shared" si="906"/>
        <v>36080</v>
      </c>
      <c r="N4433" s="6">
        <f t="shared" si="907"/>
        <v>1</v>
      </c>
      <c r="O4433" s="2">
        <f t="shared" si="908"/>
        <v>32144.895794094773</v>
      </c>
      <c r="P4433" s="2">
        <f t="shared" si="909"/>
        <v>32144.895794094773</v>
      </c>
    </row>
    <row r="4434" spans="1:16">
      <c r="A4434" s="6">
        <v>6</v>
      </c>
      <c r="B4434" s="6">
        <v>16</v>
      </c>
      <c r="C4434" s="6">
        <v>28</v>
      </c>
      <c r="D4434" s="6">
        <f t="shared" si="897"/>
        <v>50</v>
      </c>
      <c r="E4434" s="5">
        <f t="shared" si="898"/>
        <v>956.64294000000041</v>
      </c>
      <c r="F4434" s="5">
        <f t="shared" si="899"/>
        <v>712.5626979170703</v>
      </c>
      <c r="G4434" s="5">
        <f t="shared" si="900"/>
        <v>1784.1503025602246</v>
      </c>
      <c r="H4434" s="5">
        <f t="shared" si="901"/>
        <v>3453.3559404772955</v>
      </c>
      <c r="I4434" s="5">
        <f t="shared" si="902"/>
        <v>720</v>
      </c>
      <c r="J4434" s="5">
        <f t="shared" si="903"/>
        <v>2733.3559404772955</v>
      </c>
      <c r="K4434" s="2">
        <f t="shared" si="904"/>
        <v>72454.096188841941</v>
      </c>
      <c r="L4434" s="2">
        <f t="shared" si="905"/>
        <v>161904</v>
      </c>
      <c r="M4434" s="2">
        <f t="shared" si="906"/>
        <v>36960</v>
      </c>
      <c r="N4434" s="6">
        <f t="shared" si="907"/>
        <v>1</v>
      </c>
      <c r="O4434" s="2">
        <f t="shared" si="908"/>
        <v>32489.903811158059</v>
      </c>
      <c r="P4434" s="2">
        <f t="shared" si="909"/>
        <v>32489.903811158059</v>
      </c>
    </row>
    <row r="4435" spans="1:16">
      <c r="A4435" s="6">
        <v>6</v>
      </c>
      <c r="B4435" s="6">
        <v>16</v>
      </c>
      <c r="C4435" s="6">
        <v>29</v>
      </c>
      <c r="D4435" s="6">
        <f t="shared" si="897"/>
        <v>51</v>
      </c>
      <c r="E4435" s="5">
        <f t="shared" si="898"/>
        <v>956.64294000000041</v>
      </c>
      <c r="F4435" s="5">
        <f t="shared" si="899"/>
        <v>712.5626979170703</v>
      </c>
      <c r="G4435" s="5">
        <f t="shared" si="900"/>
        <v>1870.9683306758782</v>
      </c>
      <c r="H4435" s="5">
        <f t="shared" si="901"/>
        <v>3540.1739685929488</v>
      </c>
      <c r="I4435" s="5">
        <f t="shared" si="902"/>
        <v>720</v>
      </c>
      <c r="J4435" s="5">
        <f t="shared" si="903"/>
        <v>2820.1739685929488</v>
      </c>
      <c r="K4435" s="2">
        <f t="shared" si="904"/>
        <v>73961.35362140536</v>
      </c>
      <c r="L4435" s="2">
        <f t="shared" si="905"/>
        <v>164604</v>
      </c>
      <c r="M4435" s="2">
        <f t="shared" si="906"/>
        <v>37840</v>
      </c>
      <c r="N4435" s="6">
        <f t="shared" si="907"/>
        <v>1</v>
      </c>
      <c r="O4435" s="2">
        <f t="shared" si="908"/>
        <v>32802.64637859464</v>
      </c>
      <c r="P4435" s="2">
        <f t="shared" si="909"/>
        <v>32802.64637859464</v>
      </c>
    </row>
    <row r="4436" spans="1:16">
      <c r="A4436" s="6">
        <v>6</v>
      </c>
      <c r="B4436" s="6">
        <v>16</v>
      </c>
      <c r="C4436" s="6">
        <v>30</v>
      </c>
      <c r="D4436" s="6">
        <f t="shared" si="897"/>
        <v>52</v>
      </c>
      <c r="E4436" s="5">
        <f t="shared" si="898"/>
        <v>956.64294000000041</v>
      </c>
      <c r="F4436" s="5">
        <f t="shared" si="899"/>
        <v>712.5626979170703</v>
      </c>
      <c r="G4436" s="5">
        <f t="shared" si="900"/>
        <v>1959.6780360096488</v>
      </c>
      <c r="H4436" s="5">
        <f t="shared" si="901"/>
        <v>3628.8836739267199</v>
      </c>
      <c r="I4436" s="5">
        <f t="shared" si="902"/>
        <v>720</v>
      </c>
      <c r="J4436" s="5">
        <f t="shared" si="903"/>
        <v>2908.8836739267199</v>
      </c>
      <c r="K4436" s="2">
        <f t="shared" si="904"/>
        <v>75501.452672338884</v>
      </c>
      <c r="L4436" s="2">
        <f t="shared" si="905"/>
        <v>167304</v>
      </c>
      <c r="M4436" s="2">
        <f t="shared" si="906"/>
        <v>38720</v>
      </c>
      <c r="N4436" s="6">
        <f t="shared" si="907"/>
        <v>1</v>
      </c>
      <c r="O4436" s="2">
        <f t="shared" si="908"/>
        <v>33082.547327661116</v>
      </c>
      <c r="P4436" s="2">
        <f t="shared" si="909"/>
        <v>33082.547327661116</v>
      </c>
    </row>
    <row r="4437" spans="1:16">
      <c r="A4437" s="6">
        <v>6</v>
      </c>
      <c r="B4437" s="6">
        <v>17</v>
      </c>
      <c r="C4437" s="6">
        <v>0</v>
      </c>
      <c r="D4437" s="6">
        <f t="shared" si="897"/>
        <v>23</v>
      </c>
      <c r="E4437" s="5">
        <f t="shared" si="898"/>
        <v>956.64294000000041</v>
      </c>
      <c r="F4437" s="5">
        <f t="shared" si="899"/>
        <v>776.02531320030937</v>
      </c>
      <c r="G4437" s="5">
        <f t="shared" si="900"/>
        <v>0</v>
      </c>
      <c r="H4437" s="5">
        <f t="shared" si="901"/>
        <v>1732.6682532003097</v>
      </c>
      <c r="I4437" s="5">
        <f t="shared" si="902"/>
        <v>720</v>
      </c>
      <c r="J4437" s="5">
        <f t="shared" si="903"/>
        <v>1012.6682532003097</v>
      </c>
      <c r="K4437" s="2">
        <f t="shared" si="904"/>
        <v>42581.046062505375</v>
      </c>
      <c r="L4437" s="2">
        <f t="shared" si="905"/>
        <v>88398</v>
      </c>
      <c r="M4437" s="2">
        <f t="shared" si="906"/>
        <v>12760</v>
      </c>
      <c r="N4437" s="6">
        <f t="shared" si="907"/>
        <v>1</v>
      </c>
      <c r="O4437" s="2">
        <f t="shared" si="908"/>
        <v>13056.953937494625</v>
      </c>
      <c r="P4437" s="2">
        <f t="shared" si="909"/>
        <v>13056.953937494625</v>
      </c>
    </row>
    <row r="4438" spans="1:16">
      <c r="A4438" s="6">
        <v>6</v>
      </c>
      <c r="B4438" s="6">
        <v>17</v>
      </c>
      <c r="C4438" s="6">
        <v>1</v>
      </c>
      <c r="D4438" s="6">
        <f t="shared" si="897"/>
        <v>24</v>
      </c>
      <c r="E4438" s="5">
        <f t="shared" si="898"/>
        <v>956.64294000000041</v>
      </c>
      <c r="F4438" s="5">
        <f t="shared" si="899"/>
        <v>776.02531320030937</v>
      </c>
      <c r="G4438" s="5">
        <f t="shared" si="900"/>
        <v>45.5625</v>
      </c>
      <c r="H4438" s="5">
        <f t="shared" si="901"/>
        <v>1778.2307532003097</v>
      </c>
      <c r="I4438" s="5">
        <f t="shared" si="902"/>
        <v>720</v>
      </c>
      <c r="J4438" s="5">
        <f t="shared" si="903"/>
        <v>1058.2307532003097</v>
      </c>
      <c r="K4438" s="2">
        <f t="shared" si="904"/>
        <v>43372.061687505375</v>
      </c>
      <c r="L4438" s="2">
        <f t="shared" si="905"/>
        <v>91098</v>
      </c>
      <c r="M4438" s="2">
        <f t="shared" si="906"/>
        <v>13640</v>
      </c>
      <c r="N4438" s="6">
        <f t="shared" si="907"/>
        <v>1</v>
      </c>
      <c r="O4438" s="2">
        <f t="shared" si="908"/>
        <v>14085.938312494625</v>
      </c>
      <c r="P4438" s="2">
        <f t="shared" si="909"/>
        <v>14085.938312494625</v>
      </c>
    </row>
    <row r="4439" spans="1:16">
      <c r="A4439" s="6">
        <v>6</v>
      </c>
      <c r="B4439" s="6">
        <v>17</v>
      </c>
      <c r="C4439" s="6">
        <v>2</v>
      </c>
      <c r="D4439" s="6">
        <f t="shared" si="897"/>
        <v>25</v>
      </c>
      <c r="E4439" s="5">
        <f t="shared" si="898"/>
        <v>956.64294000000041</v>
      </c>
      <c r="F4439" s="5">
        <f t="shared" si="899"/>
        <v>776.02531320030937</v>
      </c>
      <c r="G4439" s="5">
        <f t="shared" si="900"/>
        <v>92.264062499999994</v>
      </c>
      <c r="H4439" s="5">
        <f t="shared" si="901"/>
        <v>1824.9323157003096</v>
      </c>
      <c r="I4439" s="5">
        <f t="shared" si="902"/>
        <v>720</v>
      </c>
      <c r="J4439" s="5">
        <f t="shared" si="903"/>
        <v>1104.9323157003096</v>
      </c>
      <c r="K4439" s="2">
        <f t="shared" si="904"/>
        <v>44182.852703130375</v>
      </c>
      <c r="L4439" s="2">
        <f t="shared" si="905"/>
        <v>93798</v>
      </c>
      <c r="M4439" s="2">
        <f t="shared" si="906"/>
        <v>14520</v>
      </c>
      <c r="N4439" s="6">
        <f t="shared" si="907"/>
        <v>1</v>
      </c>
      <c r="O4439" s="2">
        <f t="shared" si="908"/>
        <v>15095.147296869625</v>
      </c>
      <c r="P4439" s="2">
        <f t="shared" si="909"/>
        <v>15095.147296869625</v>
      </c>
    </row>
    <row r="4440" spans="1:16">
      <c r="A4440" s="6">
        <v>6</v>
      </c>
      <c r="B4440" s="6">
        <v>17</v>
      </c>
      <c r="C4440" s="6">
        <v>3</v>
      </c>
      <c r="D4440" s="6">
        <f t="shared" si="897"/>
        <v>26</v>
      </c>
      <c r="E4440" s="5">
        <f t="shared" si="898"/>
        <v>956.64294000000041</v>
      </c>
      <c r="F4440" s="5">
        <f t="shared" si="899"/>
        <v>776.02531320030937</v>
      </c>
      <c r="G4440" s="5">
        <f t="shared" si="900"/>
        <v>140.12604492187498</v>
      </c>
      <c r="H4440" s="5">
        <f t="shared" si="901"/>
        <v>1872.7942981221847</v>
      </c>
      <c r="I4440" s="5">
        <f t="shared" si="902"/>
        <v>720</v>
      </c>
      <c r="J4440" s="5">
        <f t="shared" si="903"/>
        <v>1152.7942981221847</v>
      </c>
      <c r="K4440" s="2">
        <f t="shared" si="904"/>
        <v>45013.789897954601</v>
      </c>
      <c r="L4440" s="2">
        <f t="shared" si="905"/>
        <v>96498</v>
      </c>
      <c r="M4440" s="2">
        <f t="shared" si="906"/>
        <v>15400</v>
      </c>
      <c r="N4440" s="6">
        <f t="shared" si="907"/>
        <v>1</v>
      </c>
      <c r="O4440" s="2">
        <f t="shared" si="908"/>
        <v>16084.210102045399</v>
      </c>
      <c r="P4440" s="2">
        <f t="shared" si="909"/>
        <v>16084.210102045399</v>
      </c>
    </row>
    <row r="4441" spans="1:16">
      <c r="A4441" s="6">
        <v>6</v>
      </c>
      <c r="B4441" s="6">
        <v>17</v>
      </c>
      <c r="C4441" s="6">
        <v>4</v>
      </c>
      <c r="D4441" s="6">
        <f t="shared" si="897"/>
        <v>27</v>
      </c>
      <c r="E4441" s="5">
        <f t="shared" si="898"/>
        <v>956.64294000000041</v>
      </c>
      <c r="F4441" s="5">
        <f t="shared" si="899"/>
        <v>776.02531320030937</v>
      </c>
      <c r="G4441" s="5">
        <f t="shared" si="900"/>
        <v>189.17016064453125</v>
      </c>
      <c r="H4441" s="5">
        <f t="shared" si="901"/>
        <v>1921.8384138448409</v>
      </c>
      <c r="I4441" s="5">
        <f t="shared" si="902"/>
        <v>720</v>
      </c>
      <c r="J4441" s="5">
        <f t="shared" si="903"/>
        <v>1201.8384138448409</v>
      </c>
      <c r="K4441" s="2">
        <f t="shared" si="904"/>
        <v>45865.25024036182</v>
      </c>
      <c r="L4441" s="2">
        <f t="shared" si="905"/>
        <v>99198</v>
      </c>
      <c r="M4441" s="2">
        <f t="shared" si="906"/>
        <v>16280</v>
      </c>
      <c r="N4441" s="6">
        <f t="shared" si="907"/>
        <v>1</v>
      </c>
      <c r="O4441" s="2">
        <f t="shared" si="908"/>
        <v>17052.74975963818</v>
      </c>
      <c r="P4441" s="2">
        <f t="shared" si="909"/>
        <v>17052.74975963818</v>
      </c>
    </row>
    <row r="4442" spans="1:16">
      <c r="A4442" s="6">
        <v>6</v>
      </c>
      <c r="B4442" s="6">
        <v>17</v>
      </c>
      <c r="C4442" s="6">
        <v>5</v>
      </c>
      <c r="D4442" s="6">
        <f t="shared" si="897"/>
        <v>28</v>
      </c>
      <c r="E4442" s="5">
        <f t="shared" si="898"/>
        <v>956.64294000000041</v>
      </c>
      <c r="F4442" s="5">
        <f t="shared" si="899"/>
        <v>776.02531320030937</v>
      </c>
      <c r="G4442" s="5">
        <f t="shared" si="900"/>
        <v>239.41848456573481</v>
      </c>
      <c r="H4442" s="5">
        <f t="shared" si="901"/>
        <v>1972.0867377660445</v>
      </c>
      <c r="I4442" s="5">
        <f t="shared" si="902"/>
        <v>720</v>
      </c>
      <c r="J4442" s="5">
        <f t="shared" si="903"/>
        <v>1252.0867377660445</v>
      </c>
      <c r="K4442" s="2">
        <f t="shared" si="904"/>
        <v>46737.616975104938</v>
      </c>
      <c r="L4442" s="2">
        <f t="shared" si="905"/>
        <v>101898</v>
      </c>
      <c r="M4442" s="2">
        <f t="shared" si="906"/>
        <v>17160</v>
      </c>
      <c r="N4442" s="6">
        <f t="shared" si="907"/>
        <v>1</v>
      </c>
      <c r="O4442" s="2">
        <f t="shared" si="908"/>
        <v>18000.383024895062</v>
      </c>
      <c r="P4442" s="2">
        <f t="shared" si="909"/>
        <v>18000.383024895062</v>
      </c>
    </row>
    <row r="4443" spans="1:16">
      <c r="A4443" s="6">
        <v>6</v>
      </c>
      <c r="B4443" s="6">
        <v>17</v>
      </c>
      <c r="C4443" s="6">
        <v>6</v>
      </c>
      <c r="D4443" s="6">
        <f t="shared" si="897"/>
        <v>29</v>
      </c>
      <c r="E4443" s="5">
        <f t="shared" si="898"/>
        <v>956.64294000000041</v>
      </c>
      <c r="F4443" s="5">
        <f t="shared" si="899"/>
        <v>776.02531320030937</v>
      </c>
      <c r="G4443" s="5">
        <f t="shared" si="900"/>
        <v>290.89345874736784</v>
      </c>
      <c r="H4443" s="5">
        <f t="shared" si="901"/>
        <v>2023.5617119476774</v>
      </c>
      <c r="I4443" s="5">
        <f t="shared" si="902"/>
        <v>720</v>
      </c>
      <c r="J4443" s="5">
        <f t="shared" si="903"/>
        <v>1303.5617119476774</v>
      </c>
      <c r="K4443" s="2">
        <f t="shared" si="904"/>
        <v>47631.27972131384</v>
      </c>
      <c r="L4443" s="2">
        <f t="shared" si="905"/>
        <v>104598</v>
      </c>
      <c r="M4443" s="2">
        <f t="shared" si="906"/>
        <v>18040</v>
      </c>
      <c r="N4443" s="6">
        <f t="shared" si="907"/>
        <v>1</v>
      </c>
      <c r="O4443" s="2">
        <f t="shared" si="908"/>
        <v>18926.72027868616</v>
      </c>
      <c r="P4443" s="2">
        <f t="shared" si="909"/>
        <v>18926.72027868616</v>
      </c>
    </row>
    <row r="4444" spans="1:16">
      <c r="A4444" s="6">
        <v>6</v>
      </c>
      <c r="B4444" s="6">
        <v>17</v>
      </c>
      <c r="C4444" s="6">
        <v>7</v>
      </c>
      <c r="D4444" s="6">
        <f t="shared" si="897"/>
        <v>30</v>
      </c>
      <c r="E4444" s="5">
        <f t="shared" si="898"/>
        <v>956.64294000000041</v>
      </c>
      <c r="F4444" s="5">
        <f t="shared" si="899"/>
        <v>776.02531320030937</v>
      </c>
      <c r="G4444" s="5">
        <f t="shared" si="900"/>
        <v>343.61789814532818</v>
      </c>
      <c r="H4444" s="5">
        <f t="shared" si="901"/>
        <v>2076.2861513456378</v>
      </c>
      <c r="I4444" s="5">
        <f t="shared" si="902"/>
        <v>720</v>
      </c>
      <c r="J4444" s="5">
        <f t="shared" si="903"/>
        <v>1356.2861513456378</v>
      </c>
      <c r="K4444" s="2">
        <f t="shared" si="904"/>
        <v>48546.634571972878</v>
      </c>
      <c r="L4444" s="2">
        <f t="shared" si="905"/>
        <v>107298</v>
      </c>
      <c r="M4444" s="2">
        <f t="shared" si="906"/>
        <v>18920</v>
      </c>
      <c r="N4444" s="6">
        <f t="shared" si="907"/>
        <v>1</v>
      </c>
      <c r="O4444" s="2">
        <f t="shared" si="908"/>
        <v>19831.365428027122</v>
      </c>
      <c r="P4444" s="2">
        <f t="shared" si="909"/>
        <v>19831.365428027122</v>
      </c>
    </row>
    <row r="4445" spans="1:16">
      <c r="A4445" s="6">
        <v>6</v>
      </c>
      <c r="B4445" s="6">
        <v>17</v>
      </c>
      <c r="C4445" s="6">
        <v>8</v>
      </c>
      <c r="D4445" s="6">
        <f t="shared" si="897"/>
        <v>31</v>
      </c>
      <c r="E4445" s="5">
        <f t="shared" si="898"/>
        <v>956.64294000000041</v>
      </c>
      <c r="F4445" s="5">
        <f t="shared" si="899"/>
        <v>776.02531320030937</v>
      </c>
      <c r="G4445" s="5">
        <f t="shared" si="900"/>
        <v>397.61499642530839</v>
      </c>
      <c r="H4445" s="5">
        <f t="shared" si="901"/>
        <v>2130.2832496256178</v>
      </c>
      <c r="I4445" s="5">
        <f t="shared" si="902"/>
        <v>720</v>
      </c>
      <c r="J4445" s="5">
        <f t="shared" si="903"/>
        <v>1410.2832496256178</v>
      </c>
      <c r="K4445" s="2">
        <f t="shared" si="904"/>
        <v>49484.084194889198</v>
      </c>
      <c r="L4445" s="2">
        <f t="shared" si="905"/>
        <v>109998</v>
      </c>
      <c r="M4445" s="2">
        <f t="shared" si="906"/>
        <v>19800</v>
      </c>
      <c r="N4445" s="6">
        <f t="shared" si="907"/>
        <v>1</v>
      </c>
      <c r="O4445" s="2">
        <f t="shared" si="908"/>
        <v>20713.915805110802</v>
      </c>
      <c r="P4445" s="2">
        <f t="shared" si="909"/>
        <v>20713.915805110802</v>
      </c>
    </row>
    <row r="4446" spans="1:16">
      <c r="A4446" s="6">
        <v>6</v>
      </c>
      <c r="B4446" s="6">
        <v>17</v>
      </c>
      <c r="C4446" s="6">
        <v>9</v>
      </c>
      <c r="D4446" s="6">
        <f t="shared" si="897"/>
        <v>32</v>
      </c>
      <c r="E4446" s="5">
        <f t="shared" si="898"/>
        <v>956.64294000000041</v>
      </c>
      <c r="F4446" s="5">
        <f t="shared" si="899"/>
        <v>776.02531320030937</v>
      </c>
      <c r="G4446" s="5">
        <f t="shared" si="900"/>
        <v>452.90833186570285</v>
      </c>
      <c r="H4446" s="5">
        <f t="shared" si="901"/>
        <v>2185.5765850660127</v>
      </c>
      <c r="I4446" s="5">
        <f t="shared" si="902"/>
        <v>720</v>
      </c>
      <c r="J4446" s="5">
        <f t="shared" si="903"/>
        <v>1465.5765850660127</v>
      </c>
      <c r="K4446" s="2">
        <f t="shared" si="904"/>
        <v>50444.03793517383</v>
      </c>
      <c r="L4446" s="2">
        <f t="shared" si="905"/>
        <v>112698</v>
      </c>
      <c r="M4446" s="2">
        <f t="shared" si="906"/>
        <v>20680</v>
      </c>
      <c r="N4446" s="6">
        <f t="shared" si="907"/>
        <v>1</v>
      </c>
      <c r="O4446" s="2">
        <f t="shared" si="908"/>
        <v>21573.96206482617</v>
      </c>
      <c r="P4446" s="2">
        <f t="shared" si="909"/>
        <v>21573.96206482617</v>
      </c>
    </row>
    <row r="4447" spans="1:16">
      <c r="A4447" s="6">
        <v>6</v>
      </c>
      <c r="B4447" s="6">
        <v>17</v>
      </c>
      <c r="C4447" s="6">
        <v>10</v>
      </c>
      <c r="D4447" s="6">
        <f t="shared" si="897"/>
        <v>33</v>
      </c>
      <c r="E4447" s="5">
        <f t="shared" si="898"/>
        <v>956.64294000000041</v>
      </c>
      <c r="F4447" s="5">
        <f t="shared" si="899"/>
        <v>776.02531320030937</v>
      </c>
      <c r="G4447" s="5">
        <f t="shared" si="900"/>
        <v>509.52187334891573</v>
      </c>
      <c r="H4447" s="5">
        <f t="shared" si="901"/>
        <v>2242.1901265492252</v>
      </c>
      <c r="I4447" s="5">
        <f t="shared" si="902"/>
        <v>720</v>
      </c>
      <c r="J4447" s="5">
        <f t="shared" si="903"/>
        <v>1522.1901265492252</v>
      </c>
      <c r="K4447" s="2">
        <f t="shared" si="904"/>
        <v>51426.911919257385</v>
      </c>
      <c r="L4447" s="2">
        <f t="shared" si="905"/>
        <v>115398</v>
      </c>
      <c r="M4447" s="2">
        <f t="shared" si="906"/>
        <v>21560</v>
      </c>
      <c r="N4447" s="6">
        <f t="shared" si="907"/>
        <v>1</v>
      </c>
      <c r="O4447" s="2">
        <f t="shared" si="908"/>
        <v>22411.088080742615</v>
      </c>
      <c r="P4447" s="2">
        <f t="shared" si="909"/>
        <v>22411.088080742615</v>
      </c>
    </row>
    <row r="4448" spans="1:16">
      <c r="A4448" s="6">
        <v>6</v>
      </c>
      <c r="B4448" s="6">
        <v>17</v>
      </c>
      <c r="C4448" s="6">
        <v>11</v>
      </c>
      <c r="D4448" s="6">
        <f t="shared" si="897"/>
        <v>34</v>
      </c>
      <c r="E4448" s="5">
        <f t="shared" si="898"/>
        <v>956.64294000000041</v>
      </c>
      <c r="F4448" s="5">
        <f t="shared" si="899"/>
        <v>776.02531320030937</v>
      </c>
      <c r="G4448" s="5">
        <f t="shared" si="900"/>
        <v>567.47998644235474</v>
      </c>
      <c r="H4448" s="5">
        <f t="shared" si="901"/>
        <v>2300.1482396426645</v>
      </c>
      <c r="I4448" s="5">
        <f t="shared" si="902"/>
        <v>720</v>
      </c>
      <c r="J4448" s="5">
        <f t="shared" si="903"/>
        <v>1580.1482396426645</v>
      </c>
      <c r="K4448" s="2">
        <f t="shared" si="904"/>
        <v>52433.129160462922</v>
      </c>
      <c r="L4448" s="2">
        <f t="shared" si="905"/>
        <v>118098</v>
      </c>
      <c r="M4448" s="2">
        <f t="shared" si="906"/>
        <v>22440</v>
      </c>
      <c r="N4448" s="6">
        <f t="shared" si="907"/>
        <v>1</v>
      </c>
      <c r="O4448" s="2">
        <f t="shared" si="908"/>
        <v>23224.870839537078</v>
      </c>
      <c r="P4448" s="2">
        <f t="shared" si="909"/>
        <v>23224.870839537078</v>
      </c>
    </row>
    <row r="4449" spans="1:16">
      <c r="A4449" s="6">
        <v>6</v>
      </c>
      <c r="B4449" s="6">
        <v>17</v>
      </c>
      <c r="C4449" s="6">
        <v>12</v>
      </c>
      <c r="D4449" s="6">
        <f t="shared" si="897"/>
        <v>35</v>
      </c>
      <c r="E4449" s="5">
        <f t="shared" si="898"/>
        <v>956.64294000000041</v>
      </c>
      <c r="F4449" s="5">
        <f t="shared" si="899"/>
        <v>776.02531320030937</v>
      </c>
      <c r="G4449" s="5">
        <f t="shared" si="900"/>
        <v>626.80743957041921</v>
      </c>
      <c r="H4449" s="5">
        <f t="shared" si="901"/>
        <v>2359.475692770729</v>
      </c>
      <c r="I4449" s="5">
        <f t="shared" si="902"/>
        <v>720</v>
      </c>
      <c r="J4449" s="5">
        <f t="shared" si="903"/>
        <v>1639.475692770729</v>
      </c>
      <c r="K4449" s="2">
        <f t="shared" si="904"/>
        <v>53463.119666158484</v>
      </c>
      <c r="L4449" s="2">
        <f t="shared" si="905"/>
        <v>120798</v>
      </c>
      <c r="M4449" s="2">
        <f t="shared" si="906"/>
        <v>23320</v>
      </c>
      <c r="N4449" s="6">
        <f t="shared" si="907"/>
        <v>1</v>
      </c>
      <c r="O4449" s="2">
        <f t="shared" si="908"/>
        <v>24014.880333841516</v>
      </c>
      <c r="P4449" s="2">
        <f t="shared" si="909"/>
        <v>24014.880333841516</v>
      </c>
    </row>
    <row r="4450" spans="1:16">
      <c r="A4450" s="6">
        <v>6</v>
      </c>
      <c r="B4450" s="6">
        <v>17</v>
      </c>
      <c r="C4450" s="6">
        <v>13</v>
      </c>
      <c r="D4450" s="6">
        <f t="shared" si="897"/>
        <v>36</v>
      </c>
      <c r="E4450" s="5">
        <f t="shared" si="898"/>
        <v>956.64294000000041</v>
      </c>
      <c r="F4450" s="5">
        <f t="shared" si="899"/>
        <v>776.02531320030937</v>
      </c>
      <c r="G4450" s="5">
        <f t="shared" si="900"/>
        <v>687.52941027880343</v>
      </c>
      <c r="H4450" s="5">
        <f t="shared" si="901"/>
        <v>2420.1976634791131</v>
      </c>
      <c r="I4450" s="5">
        <f t="shared" si="902"/>
        <v>720</v>
      </c>
      <c r="J4450" s="5">
        <f t="shared" si="903"/>
        <v>1700.1976634791131</v>
      </c>
      <c r="K4450" s="2">
        <f t="shared" si="904"/>
        <v>54517.320546512376</v>
      </c>
      <c r="L4450" s="2">
        <f t="shared" si="905"/>
        <v>123498</v>
      </c>
      <c r="M4450" s="2">
        <f t="shared" si="906"/>
        <v>24200</v>
      </c>
      <c r="N4450" s="6">
        <f t="shared" si="907"/>
        <v>1</v>
      </c>
      <c r="O4450" s="2">
        <f t="shared" si="908"/>
        <v>24780.679453487624</v>
      </c>
      <c r="P4450" s="2">
        <f t="shared" si="909"/>
        <v>24780.679453487624</v>
      </c>
    </row>
    <row r="4451" spans="1:16">
      <c r="A4451" s="6">
        <v>6</v>
      </c>
      <c r="B4451" s="6">
        <v>17</v>
      </c>
      <c r="C4451" s="6">
        <v>14</v>
      </c>
      <c r="D4451" s="6">
        <f t="shared" si="897"/>
        <v>37</v>
      </c>
      <c r="E4451" s="5">
        <f t="shared" si="898"/>
        <v>956.64294000000041</v>
      </c>
      <c r="F4451" s="5">
        <f t="shared" si="899"/>
        <v>776.02531320030937</v>
      </c>
      <c r="G4451" s="5">
        <f t="shared" si="900"/>
        <v>749.67149159246469</v>
      </c>
      <c r="H4451" s="5">
        <f t="shared" si="901"/>
        <v>2482.3397447927746</v>
      </c>
      <c r="I4451" s="5">
        <f t="shared" si="902"/>
        <v>720</v>
      </c>
      <c r="J4451" s="5">
        <f t="shared" si="903"/>
        <v>1762.3397447927746</v>
      </c>
      <c r="K4451" s="2">
        <f t="shared" si="904"/>
        <v>55596.176124874561</v>
      </c>
      <c r="L4451" s="2">
        <f t="shared" si="905"/>
        <v>126198</v>
      </c>
      <c r="M4451" s="2">
        <f t="shared" si="906"/>
        <v>25080</v>
      </c>
      <c r="N4451" s="6">
        <f t="shared" si="907"/>
        <v>1</v>
      </c>
      <c r="O4451" s="2">
        <f t="shared" si="908"/>
        <v>25521.823875125439</v>
      </c>
      <c r="P4451" s="2">
        <f t="shared" si="909"/>
        <v>25521.823875125439</v>
      </c>
    </row>
    <row r="4452" spans="1:16">
      <c r="A4452" s="6">
        <v>6</v>
      </c>
      <c r="B4452" s="6">
        <v>17</v>
      </c>
      <c r="C4452" s="6">
        <v>15</v>
      </c>
      <c r="D4452" s="6">
        <f t="shared" si="897"/>
        <v>38</v>
      </c>
      <c r="E4452" s="5">
        <f t="shared" si="898"/>
        <v>956.64294000000041</v>
      </c>
      <c r="F4452" s="5">
        <f t="shared" si="899"/>
        <v>776.02531320030937</v>
      </c>
      <c r="G4452" s="5">
        <f t="shared" si="900"/>
        <v>813.25969846861108</v>
      </c>
      <c r="H4452" s="5">
        <f t="shared" si="901"/>
        <v>2545.9279516689207</v>
      </c>
      <c r="I4452" s="5">
        <f t="shared" si="902"/>
        <v>720</v>
      </c>
      <c r="J4452" s="5">
        <f t="shared" si="903"/>
        <v>1825.9279516689207</v>
      </c>
      <c r="K4452" s="2">
        <f t="shared" si="904"/>
        <v>56700.138049807647</v>
      </c>
      <c r="L4452" s="2">
        <f t="shared" si="905"/>
        <v>128898</v>
      </c>
      <c r="M4452" s="2">
        <f t="shared" si="906"/>
        <v>25960</v>
      </c>
      <c r="N4452" s="6">
        <f t="shared" si="907"/>
        <v>1</v>
      </c>
      <c r="O4452" s="2">
        <f t="shared" si="908"/>
        <v>26237.861950192353</v>
      </c>
      <c r="P4452" s="2">
        <f t="shared" si="909"/>
        <v>26237.861950192353</v>
      </c>
    </row>
    <row r="4453" spans="1:16">
      <c r="A4453" s="6">
        <v>6</v>
      </c>
      <c r="B4453" s="6">
        <v>17</v>
      </c>
      <c r="C4453" s="6">
        <v>16</v>
      </c>
      <c r="D4453" s="6">
        <f t="shared" si="897"/>
        <v>39</v>
      </c>
      <c r="E4453" s="5">
        <f t="shared" si="898"/>
        <v>956.64294000000041</v>
      </c>
      <c r="F4453" s="5">
        <f t="shared" si="899"/>
        <v>776.02531320030937</v>
      </c>
      <c r="G4453" s="5">
        <f t="shared" si="900"/>
        <v>878.32047434610013</v>
      </c>
      <c r="H4453" s="5">
        <f t="shared" si="901"/>
        <v>2610.9887275464098</v>
      </c>
      <c r="I4453" s="5">
        <f t="shared" si="902"/>
        <v>720</v>
      </c>
      <c r="J4453" s="5">
        <f t="shared" si="903"/>
        <v>1890.9887275464098</v>
      </c>
      <c r="K4453" s="2">
        <f t="shared" si="904"/>
        <v>57829.665408791836</v>
      </c>
      <c r="L4453" s="2">
        <f t="shared" si="905"/>
        <v>131598</v>
      </c>
      <c r="M4453" s="2">
        <f t="shared" si="906"/>
        <v>26840</v>
      </c>
      <c r="N4453" s="6">
        <f t="shared" si="907"/>
        <v>1</v>
      </c>
      <c r="O4453" s="2">
        <f t="shared" si="908"/>
        <v>26928.334591208164</v>
      </c>
      <c r="P4453" s="2">
        <f t="shared" si="909"/>
        <v>26928.334591208164</v>
      </c>
    </row>
    <row r="4454" spans="1:16">
      <c r="A4454" s="6">
        <v>6</v>
      </c>
      <c r="B4454" s="6">
        <v>17</v>
      </c>
      <c r="C4454" s="6">
        <v>17</v>
      </c>
      <c r="D4454" s="6">
        <f t="shared" si="897"/>
        <v>40</v>
      </c>
      <c r="E4454" s="5">
        <f t="shared" si="898"/>
        <v>956.64294000000041</v>
      </c>
      <c r="F4454" s="5">
        <f t="shared" si="899"/>
        <v>776.02531320030937</v>
      </c>
      <c r="G4454" s="5">
        <f t="shared" si="900"/>
        <v>944.88069779264049</v>
      </c>
      <c r="H4454" s="5">
        <f t="shared" si="901"/>
        <v>2677.5489509929503</v>
      </c>
      <c r="I4454" s="5">
        <f t="shared" si="902"/>
        <v>720</v>
      </c>
      <c r="J4454" s="5">
        <f t="shared" si="903"/>
        <v>1957.5489509929503</v>
      </c>
      <c r="K4454" s="2">
        <f t="shared" si="904"/>
        <v>58985.224843627606</v>
      </c>
      <c r="L4454" s="2">
        <f t="shared" si="905"/>
        <v>134298</v>
      </c>
      <c r="M4454" s="2">
        <f t="shared" si="906"/>
        <v>27720</v>
      </c>
      <c r="N4454" s="6">
        <f t="shared" si="907"/>
        <v>1</v>
      </c>
      <c r="O4454" s="2">
        <f t="shared" si="908"/>
        <v>27592.775156372394</v>
      </c>
      <c r="P4454" s="2">
        <f t="shared" si="909"/>
        <v>27592.775156372394</v>
      </c>
    </row>
    <row r="4455" spans="1:16">
      <c r="A4455" s="6">
        <v>6</v>
      </c>
      <c r="B4455" s="6">
        <v>17</v>
      </c>
      <c r="C4455" s="6">
        <v>18</v>
      </c>
      <c r="D4455" s="6">
        <f t="shared" si="897"/>
        <v>41</v>
      </c>
      <c r="E4455" s="5">
        <f t="shared" si="898"/>
        <v>956.64294000000041</v>
      </c>
      <c r="F4455" s="5">
        <f t="shared" si="899"/>
        <v>776.02531320030937</v>
      </c>
      <c r="G4455" s="5">
        <f t="shared" si="900"/>
        <v>1012.9676892512279</v>
      </c>
      <c r="H4455" s="5">
        <f t="shared" si="901"/>
        <v>2745.6359424515376</v>
      </c>
      <c r="I4455" s="5">
        <f t="shared" si="902"/>
        <v>720</v>
      </c>
      <c r="J4455" s="5">
        <f t="shared" si="903"/>
        <v>2025.6359424515376</v>
      </c>
      <c r="K4455" s="2">
        <f t="shared" si="904"/>
        <v>60167.290667561414</v>
      </c>
      <c r="L4455" s="2">
        <f t="shared" si="905"/>
        <v>136998</v>
      </c>
      <c r="M4455" s="2">
        <f t="shared" si="906"/>
        <v>28600</v>
      </c>
      <c r="N4455" s="6">
        <f t="shared" si="907"/>
        <v>1</v>
      </c>
      <c r="O4455" s="2">
        <f t="shared" si="908"/>
        <v>28230.709332438586</v>
      </c>
      <c r="P4455" s="2">
        <f t="shared" si="909"/>
        <v>28230.709332438586</v>
      </c>
    </row>
    <row r="4456" spans="1:16">
      <c r="A4456" s="6">
        <v>6</v>
      </c>
      <c r="B4456" s="6">
        <v>17</v>
      </c>
      <c r="C4456" s="6">
        <v>19</v>
      </c>
      <c r="D4456" s="6">
        <f t="shared" si="897"/>
        <v>42</v>
      </c>
      <c r="E4456" s="5">
        <f t="shared" si="898"/>
        <v>956.64294000000041</v>
      </c>
      <c r="F4456" s="5">
        <f t="shared" si="899"/>
        <v>776.02531320030937</v>
      </c>
      <c r="G4456" s="5">
        <f t="shared" si="900"/>
        <v>1082.6092178872495</v>
      </c>
      <c r="H4456" s="5">
        <f t="shared" si="901"/>
        <v>2815.2774710875592</v>
      </c>
      <c r="I4456" s="5">
        <f t="shared" si="902"/>
        <v>720</v>
      </c>
      <c r="J4456" s="5">
        <f t="shared" si="903"/>
        <v>2095.2774710875592</v>
      </c>
      <c r="K4456" s="2">
        <f t="shared" si="904"/>
        <v>61376.344984159012</v>
      </c>
      <c r="L4456" s="2">
        <f t="shared" si="905"/>
        <v>139698</v>
      </c>
      <c r="M4456" s="2">
        <f t="shared" si="906"/>
        <v>29480</v>
      </c>
      <c r="N4456" s="6">
        <f t="shared" si="907"/>
        <v>1</v>
      </c>
      <c r="O4456" s="2">
        <f t="shared" si="908"/>
        <v>28841.655015840988</v>
      </c>
      <c r="P4456" s="2">
        <f t="shared" si="909"/>
        <v>28841.655015840988</v>
      </c>
    </row>
    <row r="4457" spans="1:16">
      <c r="A4457" s="6">
        <v>6</v>
      </c>
      <c r="B4457" s="6">
        <v>17</v>
      </c>
      <c r="C4457" s="6">
        <v>20</v>
      </c>
      <c r="D4457" s="6">
        <f t="shared" si="897"/>
        <v>43</v>
      </c>
      <c r="E4457" s="5">
        <f t="shared" si="898"/>
        <v>956.64294000000041</v>
      </c>
      <c r="F4457" s="5">
        <f t="shared" si="899"/>
        <v>776.02531320030937</v>
      </c>
      <c r="G4457" s="5">
        <f t="shared" si="900"/>
        <v>1153.8335085377266</v>
      </c>
      <c r="H4457" s="5">
        <f t="shared" si="901"/>
        <v>2886.5017617380363</v>
      </c>
      <c r="I4457" s="5">
        <f t="shared" si="902"/>
        <v>720</v>
      </c>
      <c r="J4457" s="5">
        <f t="shared" si="903"/>
        <v>2166.5017617380363</v>
      </c>
      <c r="K4457" s="2">
        <f t="shared" si="904"/>
        <v>62612.87780795202</v>
      </c>
      <c r="L4457" s="2">
        <f t="shared" si="905"/>
        <v>142398</v>
      </c>
      <c r="M4457" s="2">
        <f t="shared" si="906"/>
        <v>30360</v>
      </c>
      <c r="N4457" s="6">
        <f t="shared" si="907"/>
        <v>1</v>
      </c>
      <c r="O4457" s="2">
        <f t="shared" si="908"/>
        <v>29425.12219204798</v>
      </c>
      <c r="P4457" s="2">
        <f t="shared" si="909"/>
        <v>29425.12219204798</v>
      </c>
    </row>
    <row r="4458" spans="1:16">
      <c r="A4458" s="6">
        <v>6</v>
      </c>
      <c r="B4458" s="6">
        <v>17</v>
      </c>
      <c r="C4458" s="6">
        <v>21</v>
      </c>
      <c r="D4458" s="6">
        <f t="shared" si="897"/>
        <v>44</v>
      </c>
      <c r="E4458" s="5">
        <f t="shared" si="898"/>
        <v>956.64294000000041</v>
      </c>
      <c r="F4458" s="5">
        <f t="shared" si="899"/>
        <v>776.02531320030937</v>
      </c>
      <c r="G4458" s="5">
        <f t="shared" si="900"/>
        <v>1226.6692487641703</v>
      </c>
      <c r="H4458" s="5">
        <f t="shared" si="901"/>
        <v>2959.33750196448</v>
      </c>
      <c r="I4458" s="5">
        <f t="shared" si="902"/>
        <v>720</v>
      </c>
      <c r="J4458" s="5">
        <f t="shared" si="903"/>
        <v>2239.33750196448</v>
      </c>
      <c r="K4458" s="2">
        <f t="shared" si="904"/>
        <v>63877.38718688333</v>
      </c>
      <c r="L4458" s="2">
        <f t="shared" si="905"/>
        <v>145098</v>
      </c>
      <c r="M4458" s="2">
        <f t="shared" si="906"/>
        <v>31240</v>
      </c>
      <c r="N4458" s="6">
        <f t="shared" si="907"/>
        <v>1</v>
      </c>
      <c r="O4458" s="2">
        <f t="shared" si="908"/>
        <v>29980.61281311667</v>
      </c>
      <c r="P4458" s="2">
        <f t="shared" si="909"/>
        <v>29980.61281311667</v>
      </c>
    </row>
    <row r="4459" spans="1:16">
      <c r="A4459" s="6">
        <v>6</v>
      </c>
      <c r="B4459" s="6">
        <v>17</v>
      </c>
      <c r="C4459" s="6">
        <v>22</v>
      </c>
      <c r="D4459" s="6">
        <f t="shared" si="897"/>
        <v>45</v>
      </c>
      <c r="E4459" s="5">
        <f t="shared" si="898"/>
        <v>956.64294000000041</v>
      </c>
      <c r="F4459" s="5">
        <f t="shared" si="899"/>
        <v>776.02531320030937</v>
      </c>
      <c r="G4459" s="5">
        <f t="shared" si="900"/>
        <v>1301.1455960105666</v>
      </c>
      <c r="H4459" s="5">
        <f t="shared" si="901"/>
        <v>3033.8138492108765</v>
      </c>
      <c r="I4459" s="5">
        <f t="shared" si="902"/>
        <v>720</v>
      </c>
      <c r="J4459" s="5">
        <f t="shared" si="903"/>
        <v>2313.8138492108765</v>
      </c>
      <c r="K4459" s="2">
        <f t="shared" si="904"/>
        <v>65170.379326577713</v>
      </c>
      <c r="L4459" s="2">
        <f t="shared" si="905"/>
        <v>147798</v>
      </c>
      <c r="M4459" s="2">
        <f t="shared" si="906"/>
        <v>32120</v>
      </c>
      <c r="N4459" s="6">
        <f t="shared" si="907"/>
        <v>1</v>
      </c>
      <c r="O4459" s="2">
        <f t="shared" si="908"/>
        <v>30507.620673422287</v>
      </c>
      <c r="P4459" s="2">
        <f t="shared" si="909"/>
        <v>30507.620673422287</v>
      </c>
    </row>
    <row r="4460" spans="1:16">
      <c r="A4460" s="6">
        <v>6</v>
      </c>
      <c r="B4460" s="6">
        <v>17</v>
      </c>
      <c r="C4460" s="6">
        <v>23</v>
      </c>
      <c r="D4460" s="6">
        <f t="shared" si="897"/>
        <v>46</v>
      </c>
      <c r="E4460" s="5">
        <f t="shared" si="898"/>
        <v>956.64294000000041</v>
      </c>
      <c r="F4460" s="5">
        <f t="shared" si="899"/>
        <v>776.02531320030937</v>
      </c>
      <c r="G4460" s="5">
        <f t="shared" si="900"/>
        <v>1377.292184868003</v>
      </c>
      <c r="H4460" s="5">
        <f t="shared" si="901"/>
        <v>3109.9604380683127</v>
      </c>
      <c r="I4460" s="5">
        <f t="shared" si="902"/>
        <v>720</v>
      </c>
      <c r="J4460" s="5">
        <f t="shared" si="903"/>
        <v>2389.9604380683127</v>
      </c>
      <c r="K4460" s="2">
        <f t="shared" si="904"/>
        <v>66492.368716463767</v>
      </c>
      <c r="L4460" s="2">
        <f t="shared" si="905"/>
        <v>150498</v>
      </c>
      <c r="M4460" s="2">
        <f t="shared" si="906"/>
        <v>33000</v>
      </c>
      <c r="N4460" s="6">
        <f t="shared" si="907"/>
        <v>1</v>
      </c>
      <c r="O4460" s="2">
        <f t="shared" si="908"/>
        <v>31005.631283536233</v>
      </c>
      <c r="P4460" s="2">
        <f t="shared" si="909"/>
        <v>31005.631283536233</v>
      </c>
    </row>
    <row r="4461" spans="1:16">
      <c r="A4461" s="6">
        <v>6</v>
      </c>
      <c r="B4461" s="6">
        <v>17</v>
      </c>
      <c r="C4461" s="6">
        <v>24</v>
      </c>
      <c r="D4461" s="6">
        <f t="shared" si="897"/>
        <v>47</v>
      </c>
      <c r="E4461" s="5">
        <f t="shared" si="898"/>
        <v>956.64294000000041</v>
      </c>
      <c r="F4461" s="5">
        <f t="shared" si="899"/>
        <v>776.02531320030937</v>
      </c>
      <c r="G4461" s="5">
        <f t="shared" si="900"/>
        <v>1455.1391344474989</v>
      </c>
      <c r="H4461" s="5">
        <f t="shared" si="901"/>
        <v>3187.8073876478084</v>
      </c>
      <c r="I4461" s="5">
        <f t="shared" si="902"/>
        <v>720</v>
      </c>
      <c r="J4461" s="5">
        <f t="shared" si="903"/>
        <v>2467.8073876478084</v>
      </c>
      <c r="K4461" s="2">
        <f t="shared" si="904"/>
        <v>67843.878257774457</v>
      </c>
      <c r="L4461" s="2">
        <f t="shared" si="905"/>
        <v>153198</v>
      </c>
      <c r="M4461" s="2">
        <f t="shared" si="906"/>
        <v>33880</v>
      </c>
      <c r="N4461" s="6">
        <f t="shared" si="907"/>
        <v>1</v>
      </c>
      <c r="O4461" s="2">
        <f t="shared" si="908"/>
        <v>31474.121742225543</v>
      </c>
      <c r="P4461" s="2">
        <f t="shared" si="909"/>
        <v>31474.121742225543</v>
      </c>
    </row>
    <row r="4462" spans="1:16">
      <c r="A4462" s="6">
        <v>6</v>
      </c>
      <c r="B4462" s="6">
        <v>17</v>
      </c>
      <c r="C4462" s="6">
        <v>25</v>
      </c>
      <c r="D4462" s="6">
        <f t="shared" si="897"/>
        <v>48</v>
      </c>
      <c r="E4462" s="5">
        <f t="shared" si="898"/>
        <v>956.64294000000041</v>
      </c>
      <c r="F4462" s="5">
        <f t="shared" si="899"/>
        <v>776.02531320030937</v>
      </c>
      <c r="G4462" s="5">
        <f t="shared" si="900"/>
        <v>1534.7170558625965</v>
      </c>
      <c r="H4462" s="5">
        <f t="shared" si="901"/>
        <v>3267.3853090629063</v>
      </c>
      <c r="I4462" s="5">
        <f t="shared" si="902"/>
        <v>720</v>
      </c>
      <c r="J4462" s="5">
        <f t="shared" si="903"/>
        <v>2547.3853090629063</v>
      </c>
      <c r="K4462" s="2">
        <f t="shared" si="904"/>
        <v>69225.439393453242</v>
      </c>
      <c r="L4462" s="2">
        <f t="shared" si="905"/>
        <v>155898</v>
      </c>
      <c r="M4462" s="2">
        <f t="shared" si="906"/>
        <v>34760</v>
      </c>
      <c r="N4462" s="6">
        <f t="shared" si="907"/>
        <v>1</v>
      </c>
      <c r="O4462" s="2">
        <f t="shared" si="908"/>
        <v>31912.560606546758</v>
      </c>
      <c r="P4462" s="2">
        <f t="shared" si="909"/>
        <v>31912.560606546758</v>
      </c>
    </row>
    <row r="4463" spans="1:16">
      <c r="A4463" s="6">
        <v>6</v>
      </c>
      <c r="B4463" s="6">
        <v>17</v>
      </c>
      <c r="C4463" s="6">
        <v>26</v>
      </c>
      <c r="D4463" s="6">
        <f t="shared" si="897"/>
        <v>49</v>
      </c>
      <c r="E4463" s="5">
        <f t="shared" si="898"/>
        <v>956.64294000000041</v>
      </c>
      <c r="F4463" s="5">
        <f t="shared" si="899"/>
        <v>776.02531320030937</v>
      </c>
      <c r="G4463" s="5">
        <f t="shared" si="900"/>
        <v>1616.0570598233144</v>
      </c>
      <c r="H4463" s="5">
        <f t="shared" si="901"/>
        <v>3348.725313023624</v>
      </c>
      <c r="I4463" s="5">
        <f t="shared" si="902"/>
        <v>720</v>
      </c>
      <c r="J4463" s="5">
        <f t="shared" si="903"/>
        <v>2628.725313023624</v>
      </c>
      <c r="K4463" s="2">
        <f t="shared" si="904"/>
        <v>70637.592239993479</v>
      </c>
      <c r="L4463" s="2">
        <f t="shared" si="905"/>
        <v>158598</v>
      </c>
      <c r="M4463" s="2">
        <f t="shared" si="906"/>
        <v>35640</v>
      </c>
      <c r="N4463" s="6">
        <f t="shared" si="907"/>
        <v>1</v>
      </c>
      <c r="O4463" s="2">
        <f t="shared" si="908"/>
        <v>32320.407760006521</v>
      </c>
      <c r="P4463" s="2">
        <f t="shared" si="909"/>
        <v>32320.407760006521</v>
      </c>
    </row>
    <row r="4464" spans="1:16">
      <c r="A4464" s="6">
        <v>6</v>
      </c>
      <c r="B4464" s="6">
        <v>17</v>
      </c>
      <c r="C4464" s="6">
        <v>27</v>
      </c>
      <c r="D4464" s="6">
        <f t="shared" si="897"/>
        <v>50</v>
      </c>
      <c r="E4464" s="5">
        <f t="shared" si="898"/>
        <v>956.64294000000041</v>
      </c>
      <c r="F4464" s="5">
        <f t="shared" si="899"/>
        <v>776.02531320030937</v>
      </c>
      <c r="G4464" s="5">
        <f t="shared" si="900"/>
        <v>1699.1907643430709</v>
      </c>
      <c r="H4464" s="5">
        <f t="shared" si="901"/>
        <v>3431.8590175433806</v>
      </c>
      <c r="I4464" s="5">
        <f t="shared" si="902"/>
        <v>720</v>
      </c>
      <c r="J4464" s="5">
        <f t="shared" si="903"/>
        <v>2711.8590175433806</v>
      </c>
      <c r="K4464" s="2">
        <f t="shared" si="904"/>
        <v>72080.885721239247</v>
      </c>
      <c r="L4464" s="2">
        <f t="shared" si="905"/>
        <v>161298</v>
      </c>
      <c r="M4464" s="2">
        <f t="shared" si="906"/>
        <v>36520</v>
      </c>
      <c r="N4464" s="6">
        <f t="shared" si="907"/>
        <v>1</v>
      </c>
      <c r="O4464" s="2">
        <f t="shared" si="908"/>
        <v>32697.114278760753</v>
      </c>
      <c r="P4464" s="2">
        <f t="shared" si="909"/>
        <v>32697.114278760753</v>
      </c>
    </row>
    <row r="4465" spans="1:16">
      <c r="A4465" s="6">
        <v>6</v>
      </c>
      <c r="B4465" s="6">
        <v>17</v>
      </c>
      <c r="C4465" s="6">
        <v>28</v>
      </c>
      <c r="D4465" s="6">
        <f t="shared" si="897"/>
        <v>51</v>
      </c>
      <c r="E4465" s="5">
        <f t="shared" si="898"/>
        <v>956.64294000000041</v>
      </c>
      <c r="F4465" s="5">
        <f t="shared" si="899"/>
        <v>776.02531320030937</v>
      </c>
      <c r="G4465" s="5">
        <f t="shared" si="900"/>
        <v>1784.1503025602246</v>
      </c>
      <c r="H4465" s="5">
        <f t="shared" si="901"/>
        <v>3516.8185557605343</v>
      </c>
      <c r="I4465" s="5">
        <f t="shared" si="902"/>
        <v>720</v>
      </c>
      <c r="J4465" s="5">
        <f t="shared" si="903"/>
        <v>2796.8185557605343</v>
      </c>
      <c r="K4465" s="2">
        <f t="shared" si="904"/>
        <v>73555.877704175946</v>
      </c>
      <c r="L4465" s="2">
        <f t="shared" si="905"/>
        <v>163998</v>
      </c>
      <c r="M4465" s="2">
        <f t="shared" si="906"/>
        <v>37400</v>
      </c>
      <c r="N4465" s="6">
        <f t="shared" si="907"/>
        <v>1</v>
      </c>
      <c r="O4465" s="2">
        <f t="shared" si="908"/>
        <v>33042.122295824054</v>
      </c>
      <c r="P4465" s="2">
        <f t="shared" si="909"/>
        <v>33042.122295824054</v>
      </c>
    </row>
    <row r="4466" spans="1:16">
      <c r="A4466" s="6">
        <v>6</v>
      </c>
      <c r="B4466" s="6">
        <v>17</v>
      </c>
      <c r="C4466" s="6">
        <v>29</v>
      </c>
      <c r="D4466" s="6">
        <f t="shared" si="897"/>
        <v>52</v>
      </c>
      <c r="E4466" s="5">
        <f t="shared" si="898"/>
        <v>956.64294000000041</v>
      </c>
      <c r="F4466" s="5">
        <f t="shared" si="899"/>
        <v>776.02531320030937</v>
      </c>
      <c r="G4466" s="5">
        <f t="shared" si="900"/>
        <v>1870.9683306758782</v>
      </c>
      <c r="H4466" s="5">
        <f t="shared" si="901"/>
        <v>3603.6365838761876</v>
      </c>
      <c r="I4466" s="5">
        <f t="shared" si="902"/>
        <v>720</v>
      </c>
      <c r="J4466" s="5">
        <f t="shared" si="903"/>
        <v>2883.6365838761876</v>
      </c>
      <c r="K4466" s="2">
        <f t="shared" si="904"/>
        <v>75063.135136739365</v>
      </c>
      <c r="L4466" s="2">
        <f t="shared" si="905"/>
        <v>166698</v>
      </c>
      <c r="M4466" s="2">
        <f t="shared" si="906"/>
        <v>38280</v>
      </c>
      <c r="N4466" s="6">
        <f t="shared" si="907"/>
        <v>1</v>
      </c>
      <c r="O4466" s="2">
        <f t="shared" si="908"/>
        <v>33354.864863260635</v>
      </c>
      <c r="P4466" s="2">
        <f t="shared" si="909"/>
        <v>33354.864863260635</v>
      </c>
    </row>
    <row r="4467" spans="1:16">
      <c r="A4467" s="6">
        <v>6</v>
      </c>
      <c r="B4467" s="6">
        <v>17</v>
      </c>
      <c r="C4467" s="6">
        <v>30</v>
      </c>
      <c r="D4467" s="6">
        <f t="shared" si="897"/>
        <v>53</v>
      </c>
      <c r="E4467" s="5">
        <f t="shared" si="898"/>
        <v>956.64294000000041</v>
      </c>
      <c r="F4467" s="5">
        <f t="shared" si="899"/>
        <v>776.02531320030937</v>
      </c>
      <c r="G4467" s="5">
        <f t="shared" si="900"/>
        <v>1959.6780360096488</v>
      </c>
      <c r="H4467" s="5">
        <f t="shared" si="901"/>
        <v>3692.3462892099587</v>
      </c>
      <c r="I4467" s="5">
        <f t="shared" si="902"/>
        <v>720</v>
      </c>
      <c r="J4467" s="5">
        <f t="shared" si="903"/>
        <v>2972.3462892099587</v>
      </c>
      <c r="K4467" s="2">
        <f t="shared" si="904"/>
        <v>76603.234187672904</v>
      </c>
      <c r="L4467" s="2">
        <f t="shared" si="905"/>
        <v>169398</v>
      </c>
      <c r="M4467" s="2">
        <f t="shared" si="906"/>
        <v>39160</v>
      </c>
      <c r="N4467" s="6">
        <f t="shared" si="907"/>
        <v>1</v>
      </c>
      <c r="O4467" s="2">
        <f t="shared" si="908"/>
        <v>33634.765812327096</v>
      </c>
      <c r="P4467" s="2">
        <f t="shared" si="909"/>
        <v>33634.765812327096</v>
      </c>
    </row>
    <row r="4468" spans="1:16">
      <c r="A4468" s="6">
        <v>6</v>
      </c>
      <c r="B4468" s="6">
        <v>18</v>
      </c>
      <c r="C4468" s="6">
        <v>0</v>
      </c>
      <c r="D4468" s="6">
        <f t="shared" si="897"/>
        <v>24</v>
      </c>
      <c r="E4468" s="5">
        <f t="shared" si="898"/>
        <v>956.64294000000041</v>
      </c>
      <c r="F4468" s="5">
        <f t="shared" si="899"/>
        <v>842.2157075615122</v>
      </c>
      <c r="G4468" s="5">
        <f t="shared" si="900"/>
        <v>0</v>
      </c>
      <c r="H4468" s="5">
        <f t="shared" si="901"/>
        <v>1798.8586475615125</v>
      </c>
      <c r="I4468" s="5">
        <f t="shared" si="902"/>
        <v>720</v>
      </c>
      <c r="J4468" s="5">
        <f t="shared" si="903"/>
        <v>1078.8586475615125</v>
      </c>
      <c r="K4468" s="2">
        <f t="shared" si="904"/>
        <v>43730.184853498482</v>
      </c>
      <c r="L4468" s="2">
        <f t="shared" si="905"/>
        <v>90492</v>
      </c>
      <c r="M4468" s="2">
        <f t="shared" si="906"/>
        <v>13200</v>
      </c>
      <c r="N4468" s="6">
        <f t="shared" si="907"/>
        <v>1</v>
      </c>
      <c r="O4468" s="2">
        <f t="shared" si="908"/>
        <v>13561.815146501518</v>
      </c>
      <c r="P4468" s="2">
        <f t="shared" si="909"/>
        <v>13561.815146501518</v>
      </c>
    </row>
    <row r="4469" spans="1:16">
      <c r="A4469" s="6">
        <v>6</v>
      </c>
      <c r="B4469" s="6">
        <v>18</v>
      </c>
      <c r="C4469" s="6">
        <v>1</v>
      </c>
      <c r="D4469" s="6">
        <f t="shared" si="897"/>
        <v>25</v>
      </c>
      <c r="E4469" s="5">
        <f t="shared" si="898"/>
        <v>956.64294000000041</v>
      </c>
      <c r="F4469" s="5">
        <f t="shared" si="899"/>
        <v>842.2157075615122</v>
      </c>
      <c r="G4469" s="5">
        <f t="shared" si="900"/>
        <v>45.5625</v>
      </c>
      <c r="H4469" s="5">
        <f t="shared" si="901"/>
        <v>1844.4211475615125</v>
      </c>
      <c r="I4469" s="5">
        <f t="shared" si="902"/>
        <v>720</v>
      </c>
      <c r="J4469" s="5">
        <f t="shared" si="903"/>
        <v>1124.4211475615125</v>
      </c>
      <c r="K4469" s="2">
        <f t="shared" si="904"/>
        <v>44521.200478498482</v>
      </c>
      <c r="L4469" s="2">
        <f t="shared" si="905"/>
        <v>93192</v>
      </c>
      <c r="M4469" s="2">
        <f t="shared" si="906"/>
        <v>14080</v>
      </c>
      <c r="N4469" s="6">
        <f t="shared" si="907"/>
        <v>1</v>
      </c>
      <c r="O4469" s="2">
        <f t="shared" si="908"/>
        <v>14590.799521501518</v>
      </c>
      <c r="P4469" s="2">
        <f t="shared" si="909"/>
        <v>14590.799521501518</v>
      </c>
    </row>
    <row r="4470" spans="1:16">
      <c r="A4470" s="6">
        <v>6</v>
      </c>
      <c r="B4470" s="6">
        <v>18</v>
      </c>
      <c r="C4470" s="6">
        <v>2</v>
      </c>
      <c r="D4470" s="6">
        <f t="shared" si="897"/>
        <v>26</v>
      </c>
      <c r="E4470" s="5">
        <f t="shared" si="898"/>
        <v>956.64294000000041</v>
      </c>
      <c r="F4470" s="5">
        <f t="shared" si="899"/>
        <v>842.2157075615122</v>
      </c>
      <c r="G4470" s="5">
        <f t="shared" si="900"/>
        <v>92.264062499999994</v>
      </c>
      <c r="H4470" s="5">
        <f t="shared" si="901"/>
        <v>1891.1227100615124</v>
      </c>
      <c r="I4470" s="5">
        <f t="shared" si="902"/>
        <v>720</v>
      </c>
      <c r="J4470" s="5">
        <f t="shared" si="903"/>
        <v>1171.1227100615124</v>
      </c>
      <c r="K4470" s="2">
        <f t="shared" si="904"/>
        <v>45331.991494123475</v>
      </c>
      <c r="L4470" s="2">
        <f t="shared" si="905"/>
        <v>95892</v>
      </c>
      <c r="M4470" s="2">
        <f t="shared" si="906"/>
        <v>14960</v>
      </c>
      <c r="N4470" s="6">
        <f t="shared" si="907"/>
        <v>1</v>
      </c>
      <c r="O4470" s="2">
        <f t="shared" si="908"/>
        <v>15600.008505876525</v>
      </c>
      <c r="P4470" s="2">
        <f t="shared" si="909"/>
        <v>15600.008505876525</v>
      </c>
    </row>
    <row r="4471" spans="1:16">
      <c r="A4471" s="6">
        <v>6</v>
      </c>
      <c r="B4471" s="6">
        <v>18</v>
      </c>
      <c r="C4471" s="6">
        <v>3</v>
      </c>
      <c r="D4471" s="6">
        <f t="shared" si="897"/>
        <v>27</v>
      </c>
      <c r="E4471" s="5">
        <f t="shared" si="898"/>
        <v>956.64294000000041</v>
      </c>
      <c r="F4471" s="5">
        <f t="shared" si="899"/>
        <v>842.2157075615122</v>
      </c>
      <c r="G4471" s="5">
        <f t="shared" si="900"/>
        <v>140.12604492187498</v>
      </c>
      <c r="H4471" s="5">
        <f t="shared" si="901"/>
        <v>1938.9846924833876</v>
      </c>
      <c r="I4471" s="5">
        <f t="shared" si="902"/>
        <v>720</v>
      </c>
      <c r="J4471" s="5">
        <f t="shared" si="903"/>
        <v>1218.9846924833876</v>
      </c>
      <c r="K4471" s="2">
        <f t="shared" si="904"/>
        <v>46162.928688947701</v>
      </c>
      <c r="L4471" s="2">
        <f t="shared" si="905"/>
        <v>98592</v>
      </c>
      <c r="M4471" s="2">
        <f t="shared" si="906"/>
        <v>15840</v>
      </c>
      <c r="N4471" s="6">
        <f t="shared" si="907"/>
        <v>1</v>
      </c>
      <c r="O4471" s="2">
        <f t="shared" si="908"/>
        <v>16589.071311052299</v>
      </c>
      <c r="P4471" s="2">
        <f t="shared" si="909"/>
        <v>16589.071311052299</v>
      </c>
    </row>
    <row r="4472" spans="1:16">
      <c r="A4472" s="6">
        <v>6</v>
      </c>
      <c r="B4472" s="6">
        <v>18</v>
      </c>
      <c r="C4472" s="6">
        <v>4</v>
      </c>
      <c r="D4472" s="6">
        <f t="shared" si="897"/>
        <v>28</v>
      </c>
      <c r="E4472" s="5">
        <f t="shared" si="898"/>
        <v>956.64294000000041</v>
      </c>
      <c r="F4472" s="5">
        <f t="shared" si="899"/>
        <v>842.2157075615122</v>
      </c>
      <c r="G4472" s="5">
        <f t="shared" si="900"/>
        <v>189.17016064453125</v>
      </c>
      <c r="H4472" s="5">
        <f t="shared" si="901"/>
        <v>1988.0288082060438</v>
      </c>
      <c r="I4472" s="5">
        <f t="shared" si="902"/>
        <v>720</v>
      </c>
      <c r="J4472" s="5">
        <f t="shared" si="903"/>
        <v>1268.0288082060438</v>
      </c>
      <c r="K4472" s="2">
        <f t="shared" si="904"/>
        <v>47014.389031354927</v>
      </c>
      <c r="L4472" s="2">
        <f t="shared" si="905"/>
        <v>101292</v>
      </c>
      <c r="M4472" s="2">
        <f t="shared" si="906"/>
        <v>16720</v>
      </c>
      <c r="N4472" s="6">
        <f t="shared" si="907"/>
        <v>1</v>
      </c>
      <c r="O4472" s="2">
        <f t="shared" si="908"/>
        <v>17557.610968645073</v>
      </c>
      <c r="P4472" s="2">
        <f t="shared" si="909"/>
        <v>17557.610968645073</v>
      </c>
    </row>
    <row r="4473" spans="1:16">
      <c r="A4473" s="6">
        <v>6</v>
      </c>
      <c r="B4473" s="6">
        <v>18</v>
      </c>
      <c r="C4473" s="6">
        <v>5</v>
      </c>
      <c r="D4473" s="6">
        <f t="shared" si="897"/>
        <v>29</v>
      </c>
      <c r="E4473" s="5">
        <f t="shared" si="898"/>
        <v>956.64294000000041</v>
      </c>
      <c r="F4473" s="5">
        <f t="shared" si="899"/>
        <v>842.2157075615122</v>
      </c>
      <c r="G4473" s="5">
        <f t="shared" si="900"/>
        <v>239.41848456573481</v>
      </c>
      <c r="H4473" s="5">
        <f t="shared" si="901"/>
        <v>2038.2771321272473</v>
      </c>
      <c r="I4473" s="5">
        <f t="shared" si="902"/>
        <v>720</v>
      </c>
      <c r="J4473" s="5">
        <f t="shared" si="903"/>
        <v>1318.2771321272473</v>
      </c>
      <c r="K4473" s="2">
        <f t="shared" si="904"/>
        <v>47886.755766098038</v>
      </c>
      <c r="L4473" s="2">
        <f t="shared" si="905"/>
        <v>103992</v>
      </c>
      <c r="M4473" s="2">
        <f t="shared" si="906"/>
        <v>17600</v>
      </c>
      <c r="N4473" s="6">
        <f t="shared" si="907"/>
        <v>1</v>
      </c>
      <c r="O4473" s="2">
        <f t="shared" si="908"/>
        <v>18505.244233901962</v>
      </c>
      <c r="P4473" s="2">
        <f t="shared" si="909"/>
        <v>18505.244233901962</v>
      </c>
    </row>
    <row r="4474" spans="1:16">
      <c r="A4474" s="6">
        <v>6</v>
      </c>
      <c r="B4474" s="6">
        <v>18</v>
      </c>
      <c r="C4474" s="6">
        <v>6</v>
      </c>
      <c r="D4474" s="6">
        <f t="shared" si="897"/>
        <v>30</v>
      </c>
      <c r="E4474" s="5">
        <f t="shared" si="898"/>
        <v>956.64294000000041</v>
      </c>
      <c r="F4474" s="5">
        <f t="shared" si="899"/>
        <v>842.2157075615122</v>
      </c>
      <c r="G4474" s="5">
        <f t="shared" si="900"/>
        <v>290.89345874736784</v>
      </c>
      <c r="H4474" s="5">
        <f t="shared" si="901"/>
        <v>2089.7521063088802</v>
      </c>
      <c r="I4474" s="5">
        <f t="shared" si="902"/>
        <v>720</v>
      </c>
      <c r="J4474" s="5">
        <f t="shared" si="903"/>
        <v>1369.7521063088802</v>
      </c>
      <c r="K4474" s="2">
        <f t="shared" si="904"/>
        <v>48780.418512306947</v>
      </c>
      <c r="L4474" s="2">
        <f t="shared" si="905"/>
        <v>106692</v>
      </c>
      <c r="M4474" s="2">
        <f t="shared" si="906"/>
        <v>18480</v>
      </c>
      <c r="N4474" s="6">
        <f t="shared" si="907"/>
        <v>1</v>
      </c>
      <c r="O4474" s="2">
        <f t="shared" si="908"/>
        <v>19431.581487693053</v>
      </c>
      <c r="P4474" s="2">
        <f t="shared" si="909"/>
        <v>19431.581487693053</v>
      </c>
    </row>
    <row r="4475" spans="1:16">
      <c r="A4475" s="6">
        <v>6</v>
      </c>
      <c r="B4475" s="6">
        <v>18</v>
      </c>
      <c r="C4475" s="6">
        <v>7</v>
      </c>
      <c r="D4475" s="6">
        <f t="shared" si="897"/>
        <v>31</v>
      </c>
      <c r="E4475" s="5">
        <f t="shared" si="898"/>
        <v>956.64294000000041</v>
      </c>
      <c r="F4475" s="5">
        <f t="shared" si="899"/>
        <v>842.2157075615122</v>
      </c>
      <c r="G4475" s="5">
        <f t="shared" si="900"/>
        <v>343.61789814532818</v>
      </c>
      <c r="H4475" s="5">
        <f t="shared" si="901"/>
        <v>2142.4765457068406</v>
      </c>
      <c r="I4475" s="5">
        <f t="shared" si="902"/>
        <v>720</v>
      </c>
      <c r="J4475" s="5">
        <f t="shared" si="903"/>
        <v>1422.4765457068406</v>
      </c>
      <c r="K4475" s="2">
        <f t="shared" si="904"/>
        <v>49695.773362965978</v>
      </c>
      <c r="L4475" s="2">
        <f t="shared" si="905"/>
        <v>109392</v>
      </c>
      <c r="M4475" s="2">
        <f t="shared" si="906"/>
        <v>19360</v>
      </c>
      <c r="N4475" s="6">
        <f t="shared" si="907"/>
        <v>1</v>
      </c>
      <c r="O4475" s="2">
        <f t="shared" si="908"/>
        <v>20336.226637034022</v>
      </c>
      <c r="P4475" s="2">
        <f t="shared" si="909"/>
        <v>20336.226637034022</v>
      </c>
    </row>
    <row r="4476" spans="1:16">
      <c r="A4476" s="6">
        <v>6</v>
      </c>
      <c r="B4476" s="6">
        <v>18</v>
      </c>
      <c r="C4476" s="6">
        <v>8</v>
      </c>
      <c r="D4476" s="6">
        <f t="shared" si="897"/>
        <v>32</v>
      </c>
      <c r="E4476" s="5">
        <f t="shared" si="898"/>
        <v>956.64294000000041</v>
      </c>
      <c r="F4476" s="5">
        <f t="shared" si="899"/>
        <v>842.2157075615122</v>
      </c>
      <c r="G4476" s="5">
        <f t="shared" si="900"/>
        <v>397.61499642530839</v>
      </c>
      <c r="H4476" s="5">
        <f t="shared" si="901"/>
        <v>2196.4736439868211</v>
      </c>
      <c r="I4476" s="5">
        <f t="shared" si="902"/>
        <v>720</v>
      </c>
      <c r="J4476" s="5">
        <f t="shared" si="903"/>
        <v>1476.4736439868211</v>
      </c>
      <c r="K4476" s="2">
        <f t="shared" si="904"/>
        <v>50633.222985882312</v>
      </c>
      <c r="L4476" s="2">
        <f t="shared" si="905"/>
        <v>112092</v>
      </c>
      <c r="M4476" s="2">
        <f t="shared" si="906"/>
        <v>20240</v>
      </c>
      <c r="N4476" s="6">
        <f t="shared" si="907"/>
        <v>1</v>
      </c>
      <c r="O4476" s="2">
        <f t="shared" si="908"/>
        <v>21218.777014117688</v>
      </c>
      <c r="P4476" s="2">
        <f t="shared" si="909"/>
        <v>21218.777014117688</v>
      </c>
    </row>
    <row r="4477" spans="1:16">
      <c r="A4477" s="6">
        <v>6</v>
      </c>
      <c r="B4477" s="6">
        <v>18</v>
      </c>
      <c r="C4477" s="6">
        <v>9</v>
      </c>
      <c r="D4477" s="6">
        <f t="shared" si="897"/>
        <v>33</v>
      </c>
      <c r="E4477" s="5">
        <f t="shared" si="898"/>
        <v>956.64294000000041</v>
      </c>
      <c r="F4477" s="5">
        <f t="shared" si="899"/>
        <v>842.2157075615122</v>
      </c>
      <c r="G4477" s="5">
        <f t="shared" si="900"/>
        <v>452.90833186570285</v>
      </c>
      <c r="H4477" s="5">
        <f t="shared" si="901"/>
        <v>2251.7669794272151</v>
      </c>
      <c r="I4477" s="5">
        <f t="shared" si="902"/>
        <v>720</v>
      </c>
      <c r="J4477" s="5">
        <f t="shared" si="903"/>
        <v>1531.7669794272151</v>
      </c>
      <c r="K4477" s="2">
        <f t="shared" si="904"/>
        <v>51593.17672616693</v>
      </c>
      <c r="L4477" s="2">
        <f t="shared" si="905"/>
        <v>114792</v>
      </c>
      <c r="M4477" s="2">
        <f t="shared" si="906"/>
        <v>21120</v>
      </c>
      <c r="N4477" s="6">
        <f t="shared" si="907"/>
        <v>1</v>
      </c>
      <c r="O4477" s="2">
        <f t="shared" si="908"/>
        <v>22078.82327383307</v>
      </c>
      <c r="P4477" s="2">
        <f t="shared" si="909"/>
        <v>22078.82327383307</v>
      </c>
    </row>
    <row r="4478" spans="1:16">
      <c r="A4478" s="6">
        <v>6</v>
      </c>
      <c r="B4478" s="6">
        <v>18</v>
      </c>
      <c r="C4478" s="6">
        <v>10</v>
      </c>
      <c r="D4478" s="6">
        <f t="shared" si="897"/>
        <v>34</v>
      </c>
      <c r="E4478" s="5">
        <f t="shared" si="898"/>
        <v>956.64294000000041</v>
      </c>
      <c r="F4478" s="5">
        <f t="shared" si="899"/>
        <v>842.2157075615122</v>
      </c>
      <c r="G4478" s="5">
        <f t="shared" si="900"/>
        <v>509.52187334891573</v>
      </c>
      <c r="H4478" s="5">
        <f t="shared" si="901"/>
        <v>2308.3805209104285</v>
      </c>
      <c r="I4478" s="5">
        <f t="shared" si="902"/>
        <v>720</v>
      </c>
      <c r="J4478" s="5">
        <f t="shared" si="903"/>
        <v>1588.3805209104285</v>
      </c>
      <c r="K4478" s="2">
        <f t="shared" si="904"/>
        <v>52576.050710250493</v>
      </c>
      <c r="L4478" s="2">
        <f t="shared" si="905"/>
        <v>117492</v>
      </c>
      <c r="M4478" s="2">
        <f t="shared" si="906"/>
        <v>22000</v>
      </c>
      <c r="N4478" s="6">
        <f t="shared" si="907"/>
        <v>1</v>
      </c>
      <c r="O4478" s="2">
        <f t="shared" si="908"/>
        <v>22915.949289749507</v>
      </c>
      <c r="P4478" s="2">
        <f t="shared" si="909"/>
        <v>22915.949289749507</v>
      </c>
    </row>
    <row r="4479" spans="1:16">
      <c r="A4479" s="6">
        <v>6</v>
      </c>
      <c r="B4479" s="6">
        <v>18</v>
      </c>
      <c r="C4479" s="6">
        <v>11</v>
      </c>
      <c r="D4479" s="6">
        <f t="shared" si="897"/>
        <v>35</v>
      </c>
      <c r="E4479" s="5">
        <f t="shared" si="898"/>
        <v>956.64294000000041</v>
      </c>
      <c r="F4479" s="5">
        <f t="shared" si="899"/>
        <v>842.2157075615122</v>
      </c>
      <c r="G4479" s="5">
        <f t="shared" si="900"/>
        <v>567.47998644235474</v>
      </c>
      <c r="H4479" s="5">
        <f t="shared" si="901"/>
        <v>2366.3386340038674</v>
      </c>
      <c r="I4479" s="5">
        <f t="shared" si="902"/>
        <v>720</v>
      </c>
      <c r="J4479" s="5">
        <f t="shared" si="903"/>
        <v>1646.3386340038674</v>
      </c>
      <c r="K4479" s="2">
        <f t="shared" si="904"/>
        <v>53582.26795145603</v>
      </c>
      <c r="L4479" s="2">
        <f t="shared" si="905"/>
        <v>120192</v>
      </c>
      <c r="M4479" s="2">
        <f t="shared" si="906"/>
        <v>22880</v>
      </c>
      <c r="N4479" s="6">
        <f t="shared" si="907"/>
        <v>1</v>
      </c>
      <c r="O4479" s="2">
        <f t="shared" si="908"/>
        <v>23729.73204854397</v>
      </c>
      <c r="P4479" s="2">
        <f t="shared" si="909"/>
        <v>23729.73204854397</v>
      </c>
    </row>
    <row r="4480" spans="1:16">
      <c r="A4480" s="6">
        <v>6</v>
      </c>
      <c r="B4480" s="6">
        <v>18</v>
      </c>
      <c r="C4480" s="6">
        <v>12</v>
      </c>
      <c r="D4480" s="6">
        <f t="shared" si="897"/>
        <v>36</v>
      </c>
      <c r="E4480" s="5">
        <f t="shared" si="898"/>
        <v>956.64294000000041</v>
      </c>
      <c r="F4480" s="5">
        <f t="shared" si="899"/>
        <v>842.2157075615122</v>
      </c>
      <c r="G4480" s="5">
        <f t="shared" si="900"/>
        <v>626.80743957041921</v>
      </c>
      <c r="H4480" s="5">
        <f t="shared" si="901"/>
        <v>2425.6660871319318</v>
      </c>
      <c r="I4480" s="5">
        <f t="shared" si="902"/>
        <v>720</v>
      </c>
      <c r="J4480" s="5">
        <f t="shared" si="903"/>
        <v>1705.6660871319318</v>
      </c>
      <c r="K4480" s="2">
        <f t="shared" si="904"/>
        <v>54612.258457151591</v>
      </c>
      <c r="L4480" s="2">
        <f t="shared" si="905"/>
        <v>122892</v>
      </c>
      <c r="M4480" s="2">
        <f t="shared" si="906"/>
        <v>23760</v>
      </c>
      <c r="N4480" s="6">
        <f t="shared" si="907"/>
        <v>1</v>
      </c>
      <c r="O4480" s="2">
        <f t="shared" si="908"/>
        <v>24519.741542848409</v>
      </c>
      <c r="P4480" s="2">
        <f t="shared" si="909"/>
        <v>24519.741542848409</v>
      </c>
    </row>
    <row r="4481" spans="1:16">
      <c r="A4481" s="6">
        <v>6</v>
      </c>
      <c r="B4481" s="6">
        <v>18</v>
      </c>
      <c r="C4481" s="6">
        <v>13</v>
      </c>
      <c r="D4481" s="6">
        <f t="shared" si="897"/>
        <v>37</v>
      </c>
      <c r="E4481" s="5">
        <f t="shared" si="898"/>
        <v>956.64294000000041</v>
      </c>
      <c r="F4481" s="5">
        <f t="shared" si="899"/>
        <v>842.2157075615122</v>
      </c>
      <c r="G4481" s="5">
        <f t="shared" si="900"/>
        <v>687.52941027880343</v>
      </c>
      <c r="H4481" s="5">
        <f t="shared" si="901"/>
        <v>2486.3880578403159</v>
      </c>
      <c r="I4481" s="5">
        <f t="shared" si="902"/>
        <v>720</v>
      </c>
      <c r="J4481" s="5">
        <f t="shared" si="903"/>
        <v>1766.3880578403159</v>
      </c>
      <c r="K4481" s="2">
        <f t="shared" si="904"/>
        <v>55666.459337505483</v>
      </c>
      <c r="L4481" s="2">
        <f t="shared" si="905"/>
        <v>125592</v>
      </c>
      <c r="M4481" s="2">
        <f t="shared" si="906"/>
        <v>24640</v>
      </c>
      <c r="N4481" s="6">
        <f t="shared" si="907"/>
        <v>1</v>
      </c>
      <c r="O4481" s="2">
        <f t="shared" si="908"/>
        <v>25285.540662494517</v>
      </c>
      <c r="P4481" s="2">
        <f t="shared" si="909"/>
        <v>25285.540662494517</v>
      </c>
    </row>
    <row r="4482" spans="1:16">
      <c r="A4482" s="6">
        <v>6</v>
      </c>
      <c r="B4482" s="6">
        <v>18</v>
      </c>
      <c r="C4482" s="6">
        <v>14</v>
      </c>
      <c r="D4482" s="6">
        <f t="shared" si="897"/>
        <v>38</v>
      </c>
      <c r="E4482" s="5">
        <f t="shared" si="898"/>
        <v>956.64294000000041</v>
      </c>
      <c r="F4482" s="5">
        <f t="shared" si="899"/>
        <v>842.2157075615122</v>
      </c>
      <c r="G4482" s="5">
        <f t="shared" si="900"/>
        <v>749.67149159246469</v>
      </c>
      <c r="H4482" s="5">
        <f t="shared" si="901"/>
        <v>2548.530139153977</v>
      </c>
      <c r="I4482" s="5">
        <f t="shared" si="902"/>
        <v>720</v>
      </c>
      <c r="J4482" s="5">
        <f t="shared" si="903"/>
        <v>1828.530139153977</v>
      </c>
      <c r="K4482" s="2">
        <f t="shared" si="904"/>
        <v>56745.314915867653</v>
      </c>
      <c r="L4482" s="2">
        <f t="shared" si="905"/>
        <v>128292</v>
      </c>
      <c r="M4482" s="2">
        <f t="shared" si="906"/>
        <v>25520</v>
      </c>
      <c r="N4482" s="6">
        <f t="shared" si="907"/>
        <v>1</v>
      </c>
      <c r="O4482" s="2">
        <f t="shared" si="908"/>
        <v>26026.685084132347</v>
      </c>
      <c r="P4482" s="2">
        <f t="shared" si="909"/>
        <v>26026.685084132347</v>
      </c>
    </row>
    <row r="4483" spans="1:16">
      <c r="A4483" s="6">
        <v>6</v>
      </c>
      <c r="B4483" s="6">
        <v>18</v>
      </c>
      <c r="C4483" s="6">
        <v>15</v>
      </c>
      <c r="D4483" s="6">
        <f t="shared" si="897"/>
        <v>39</v>
      </c>
      <c r="E4483" s="5">
        <f t="shared" si="898"/>
        <v>956.64294000000041</v>
      </c>
      <c r="F4483" s="5">
        <f t="shared" si="899"/>
        <v>842.2157075615122</v>
      </c>
      <c r="G4483" s="5">
        <f t="shared" si="900"/>
        <v>813.25969846861108</v>
      </c>
      <c r="H4483" s="5">
        <f t="shared" si="901"/>
        <v>2612.1183460301236</v>
      </c>
      <c r="I4483" s="5">
        <f t="shared" si="902"/>
        <v>720</v>
      </c>
      <c r="J4483" s="5">
        <f t="shared" si="903"/>
        <v>1892.1183460301236</v>
      </c>
      <c r="K4483" s="2">
        <f t="shared" si="904"/>
        <v>57849.276840800754</v>
      </c>
      <c r="L4483" s="2">
        <f t="shared" si="905"/>
        <v>130992</v>
      </c>
      <c r="M4483" s="2">
        <f t="shared" si="906"/>
        <v>26400</v>
      </c>
      <c r="N4483" s="6">
        <f t="shared" si="907"/>
        <v>1</v>
      </c>
      <c r="O4483" s="2">
        <f t="shared" si="908"/>
        <v>26742.723159199246</v>
      </c>
      <c r="P4483" s="2">
        <f t="shared" si="909"/>
        <v>26742.723159199246</v>
      </c>
    </row>
    <row r="4484" spans="1:16">
      <c r="A4484" s="6">
        <v>6</v>
      </c>
      <c r="B4484" s="6">
        <v>18</v>
      </c>
      <c r="C4484" s="6">
        <v>16</v>
      </c>
      <c r="D4484" s="6">
        <f t="shared" ref="D4484:D4547" si="910">A4484+B4484+C4484</f>
        <v>40</v>
      </c>
      <c r="E4484" s="5">
        <f t="shared" ref="E4484:E4547" si="911">IF(A4484=0,0,A4484*LABOR_HRS_WK_TOM*SEASON_WEEKS*(1+DIM_PCT_TOM)^A4484)</f>
        <v>956.64294000000041</v>
      </c>
      <c r="F4484" s="5">
        <f t="shared" ref="F4484:F4547" si="912">IF(B4484=0,0,B4484*LABOR_HRS_WK_CAR*SEASON_WEEKS*(1+DIM_PCT_CAR)^B4484)</f>
        <v>842.2157075615122</v>
      </c>
      <c r="G4484" s="5">
        <f t="shared" ref="G4484:G4547" si="913">IF(C4484=0,0,C4484*LABOR_HRS_WK_MES*SEASON_WEEKS*(1+DIM_PCT_MES)^C4484)</f>
        <v>878.32047434610013</v>
      </c>
      <c r="H4484" s="5">
        <f t="shared" ref="H4484:H4547" si="914">E4484+F4484+G4484</f>
        <v>2677.1791219076126</v>
      </c>
      <c r="I4484" s="5">
        <f t="shared" ref="I4484:I4547" si="915">MIN(H4484,FARMER_HRS)</f>
        <v>720</v>
      </c>
      <c r="J4484" s="5">
        <f t="shared" ref="J4484:J4547" si="916">MAX(0,H4484-FARMER_HRS)</f>
        <v>1957.1791219076126</v>
      </c>
      <c r="K4484" s="2">
        <f t="shared" ref="K4484:K4547" si="917">I4484*FARMER_RATE+J4484*TEMP_WORKER_RATE</f>
        <v>58978.804199784943</v>
      </c>
      <c r="L4484" s="2">
        <f t="shared" ref="L4484:L4547" si="918">A4484*PRICE_TOM+B4484*PRICE_CAR+C4484*PRICE_MES</f>
        <v>133692</v>
      </c>
      <c r="M4484" s="2">
        <f t="shared" ref="M4484:M4547" si="919">A4484*FERT_BED_TOM+B4484*FERT_BED_CAR+C4484*FERT_BED_MES</f>
        <v>27280</v>
      </c>
      <c r="N4484" s="6">
        <f t="shared" ref="N4484:N4547" si="920">IF(AND(D4484&lt;=TOTAL_BEDS,J4484&lt;=TEMP_WORKER_MAX*TEMP_WORKER_HRS),1,0)</f>
        <v>1</v>
      </c>
      <c r="O4484" s="2">
        <f t="shared" ref="O4484:O4547" si="921">L4484-M4484-K4484-FIXED_COSTS</f>
        <v>27433.195800215057</v>
      </c>
      <c r="P4484" s="2">
        <f t="shared" ref="P4484:P4547" si="922">IF(N4484=1,O4484,"")</f>
        <v>27433.195800215057</v>
      </c>
    </row>
    <row r="4485" spans="1:16">
      <c r="A4485" s="6">
        <v>6</v>
      </c>
      <c r="B4485" s="6">
        <v>18</v>
      </c>
      <c r="C4485" s="6">
        <v>17</v>
      </c>
      <c r="D4485" s="6">
        <f t="shared" si="910"/>
        <v>41</v>
      </c>
      <c r="E4485" s="5">
        <f t="shared" si="911"/>
        <v>956.64294000000041</v>
      </c>
      <c r="F4485" s="5">
        <f t="shared" si="912"/>
        <v>842.2157075615122</v>
      </c>
      <c r="G4485" s="5">
        <f t="shared" si="913"/>
        <v>944.88069779264049</v>
      </c>
      <c r="H4485" s="5">
        <f t="shared" si="914"/>
        <v>2743.7393453541531</v>
      </c>
      <c r="I4485" s="5">
        <f t="shared" si="915"/>
        <v>720</v>
      </c>
      <c r="J4485" s="5">
        <f t="shared" si="916"/>
        <v>2023.7393453541531</v>
      </c>
      <c r="K4485" s="2">
        <f t="shared" si="917"/>
        <v>60134.363634620713</v>
      </c>
      <c r="L4485" s="2">
        <f t="shared" si="918"/>
        <v>136392</v>
      </c>
      <c r="M4485" s="2">
        <f t="shared" si="919"/>
        <v>28160</v>
      </c>
      <c r="N4485" s="6">
        <f t="shared" si="920"/>
        <v>1</v>
      </c>
      <c r="O4485" s="2">
        <f t="shared" si="921"/>
        <v>28097.636365379287</v>
      </c>
      <c r="P4485" s="2">
        <f t="shared" si="922"/>
        <v>28097.636365379287</v>
      </c>
    </row>
    <row r="4486" spans="1:16">
      <c r="A4486" s="6">
        <v>6</v>
      </c>
      <c r="B4486" s="6">
        <v>18</v>
      </c>
      <c r="C4486" s="6">
        <v>18</v>
      </c>
      <c r="D4486" s="6">
        <f t="shared" si="910"/>
        <v>42</v>
      </c>
      <c r="E4486" s="5">
        <f t="shared" si="911"/>
        <v>956.64294000000041</v>
      </c>
      <c r="F4486" s="5">
        <f t="shared" si="912"/>
        <v>842.2157075615122</v>
      </c>
      <c r="G4486" s="5">
        <f t="shared" si="913"/>
        <v>1012.9676892512279</v>
      </c>
      <c r="H4486" s="5">
        <f t="shared" si="914"/>
        <v>2811.8263368127405</v>
      </c>
      <c r="I4486" s="5">
        <f t="shared" si="915"/>
        <v>720</v>
      </c>
      <c r="J4486" s="5">
        <f t="shared" si="916"/>
        <v>2091.8263368127405</v>
      </c>
      <c r="K4486" s="2">
        <f t="shared" si="917"/>
        <v>61316.429458554521</v>
      </c>
      <c r="L4486" s="2">
        <f t="shared" si="918"/>
        <v>139092</v>
      </c>
      <c r="M4486" s="2">
        <f t="shared" si="919"/>
        <v>29040</v>
      </c>
      <c r="N4486" s="6">
        <f t="shared" si="920"/>
        <v>1</v>
      </c>
      <c r="O4486" s="2">
        <f t="shared" si="921"/>
        <v>28735.570541445479</v>
      </c>
      <c r="P4486" s="2">
        <f t="shared" si="922"/>
        <v>28735.570541445479</v>
      </c>
    </row>
    <row r="4487" spans="1:16">
      <c r="A4487" s="6">
        <v>6</v>
      </c>
      <c r="B4487" s="6">
        <v>18</v>
      </c>
      <c r="C4487" s="6">
        <v>19</v>
      </c>
      <c r="D4487" s="6">
        <f t="shared" si="910"/>
        <v>43</v>
      </c>
      <c r="E4487" s="5">
        <f t="shared" si="911"/>
        <v>956.64294000000041</v>
      </c>
      <c r="F4487" s="5">
        <f t="shared" si="912"/>
        <v>842.2157075615122</v>
      </c>
      <c r="G4487" s="5">
        <f t="shared" si="913"/>
        <v>1082.6092178872495</v>
      </c>
      <c r="H4487" s="5">
        <f t="shared" si="914"/>
        <v>2881.467865448762</v>
      </c>
      <c r="I4487" s="5">
        <f t="shared" si="915"/>
        <v>720</v>
      </c>
      <c r="J4487" s="5">
        <f t="shared" si="916"/>
        <v>2161.467865448762</v>
      </c>
      <c r="K4487" s="2">
        <f t="shared" si="917"/>
        <v>62525.483775152119</v>
      </c>
      <c r="L4487" s="2">
        <f t="shared" si="918"/>
        <v>141792</v>
      </c>
      <c r="M4487" s="2">
        <f t="shared" si="919"/>
        <v>29920</v>
      </c>
      <c r="N4487" s="6">
        <f t="shared" si="920"/>
        <v>1</v>
      </c>
      <c r="O4487" s="2">
        <f t="shared" si="921"/>
        <v>29346.516224847881</v>
      </c>
      <c r="P4487" s="2">
        <f t="shared" si="922"/>
        <v>29346.516224847881</v>
      </c>
    </row>
    <row r="4488" spans="1:16">
      <c r="A4488" s="6">
        <v>6</v>
      </c>
      <c r="B4488" s="6">
        <v>18</v>
      </c>
      <c r="C4488" s="6">
        <v>20</v>
      </c>
      <c r="D4488" s="6">
        <f t="shared" si="910"/>
        <v>44</v>
      </c>
      <c r="E4488" s="5">
        <f t="shared" si="911"/>
        <v>956.64294000000041</v>
      </c>
      <c r="F4488" s="5">
        <f t="shared" si="912"/>
        <v>842.2157075615122</v>
      </c>
      <c r="G4488" s="5">
        <f t="shared" si="913"/>
        <v>1153.8335085377266</v>
      </c>
      <c r="H4488" s="5">
        <f t="shared" si="914"/>
        <v>2952.6921560992391</v>
      </c>
      <c r="I4488" s="5">
        <f t="shared" si="915"/>
        <v>720</v>
      </c>
      <c r="J4488" s="5">
        <f t="shared" si="916"/>
        <v>2232.6921560992391</v>
      </c>
      <c r="K4488" s="2">
        <f t="shared" si="917"/>
        <v>63762.01659894512</v>
      </c>
      <c r="L4488" s="2">
        <f t="shared" si="918"/>
        <v>144492</v>
      </c>
      <c r="M4488" s="2">
        <f t="shared" si="919"/>
        <v>30800</v>
      </c>
      <c r="N4488" s="6">
        <f t="shared" si="920"/>
        <v>1</v>
      </c>
      <c r="O4488" s="2">
        <f t="shared" si="921"/>
        <v>29929.98340105488</v>
      </c>
      <c r="P4488" s="2">
        <f t="shared" si="922"/>
        <v>29929.98340105488</v>
      </c>
    </row>
    <row r="4489" spans="1:16">
      <c r="A4489" s="6">
        <v>6</v>
      </c>
      <c r="B4489" s="6">
        <v>18</v>
      </c>
      <c r="C4489" s="6">
        <v>21</v>
      </c>
      <c r="D4489" s="6">
        <f t="shared" si="910"/>
        <v>45</v>
      </c>
      <c r="E4489" s="5">
        <f t="shared" si="911"/>
        <v>956.64294000000041</v>
      </c>
      <c r="F4489" s="5">
        <f t="shared" si="912"/>
        <v>842.2157075615122</v>
      </c>
      <c r="G4489" s="5">
        <f t="shared" si="913"/>
        <v>1226.6692487641703</v>
      </c>
      <c r="H4489" s="5">
        <f t="shared" si="914"/>
        <v>3025.5278963256828</v>
      </c>
      <c r="I4489" s="5">
        <f t="shared" si="915"/>
        <v>720</v>
      </c>
      <c r="J4489" s="5">
        <f t="shared" si="916"/>
        <v>2305.5278963256828</v>
      </c>
      <c r="K4489" s="2">
        <f t="shared" si="917"/>
        <v>65026.525977876438</v>
      </c>
      <c r="L4489" s="2">
        <f t="shared" si="918"/>
        <v>147192</v>
      </c>
      <c r="M4489" s="2">
        <f t="shared" si="919"/>
        <v>31680</v>
      </c>
      <c r="N4489" s="6">
        <f t="shared" si="920"/>
        <v>1</v>
      </c>
      <c r="O4489" s="2">
        <f t="shared" si="921"/>
        <v>30485.474022123562</v>
      </c>
      <c r="P4489" s="2">
        <f t="shared" si="922"/>
        <v>30485.474022123562</v>
      </c>
    </row>
    <row r="4490" spans="1:16">
      <c r="A4490" s="6">
        <v>6</v>
      </c>
      <c r="B4490" s="6">
        <v>18</v>
      </c>
      <c r="C4490" s="6">
        <v>22</v>
      </c>
      <c r="D4490" s="6">
        <f t="shared" si="910"/>
        <v>46</v>
      </c>
      <c r="E4490" s="5">
        <f t="shared" si="911"/>
        <v>956.64294000000041</v>
      </c>
      <c r="F4490" s="5">
        <f t="shared" si="912"/>
        <v>842.2157075615122</v>
      </c>
      <c r="G4490" s="5">
        <f t="shared" si="913"/>
        <v>1301.1455960105666</v>
      </c>
      <c r="H4490" s="5">
        <f t="shared" si="914"/>
        <v>3100.0042435720788</v>
      </c>
      <c r="I4490" s="5">
        <f t="shared" si="915"/>
        <v>720</v>
      </c>
      <c r="J4490" s="5">
        <f t="shared" si="916"/>
        <v>2380.0042435720788</v>
      </c>
      <c r="K4490" s="2">
        <f t="shared" si="917"/>
        <v>66319.518117570813</v>
      </c>
      <c r="L4490" s="2">
        <f t="shared" si="918"/>
        <v>149892</v>
      </c>
      <c r="M4490" s="2">
        <f t="shared" si="919"/>
        <v>32560</v>
      </c>
      <c r="N4490" s="6">
        <f t="shared" si="920"/>
        <v>1</v>
      </c>
      <c r="O4490" s="2">
        <f t="shared" si="921"/>
        <v>31012.481882429187</v>
      </c>
      <c r="P4490" s="2">
        <f t="shared" si="922"/>
        <v>31012.481882429187</v>
      </c>
    </row>
    <row r="4491" spans="1:16">
      <c r="A4491" s="6">
        <v>6</v>
      </c>
      <c r="B4491" s="6">
        <v>18</v>
      </c>
      <c r="C4491" s="6">
        <v>23</v>
      </c>
      <c r="D4491" s="6">
        <f t="shared" si="910"/>
        <v>47</v>
      </c>
      <c r="E4491" s="5">
        <f t="shared" si="911"/>
        <v>956.64294000000041</v>
      </c>
      <c r="F4491" s="5">
        <f t="shared" si="912"/>
        <v>842.2157075615122</v>
      </c>
      <c r="G4491" s="5">
        <f t="shared" si="913"/>
        <v>1377.292184868003</v>
      </c>
      <c r="H4491" s="5">
        <f t="shared" si="914"/>
        <v>3176.1508324295155</v>
      </c>
      <c r="I4491" s="5">
        <f t="shared" si="915"/>
        <v>720</v>
      </c>
      <c r="J4491" s="5">
        <f t="shared" si="916"/>
        <v>2456.1508324295155</v>
      </c>
      <c r="K4491" s="2">
        <f t="shared" si="917"/>
        <v>67641.507507456874</v>
      </c>
      <c r="L4491" s="2">
        <f t="shared" si="918"/>
        <v>152592</v>
      </c>
      <c r="M4491" s="2">
        <f t="shared" si="919"/>
        <v>33440</v>
      </c>
      <c r="N4491" s="6">
        <f t="shared" si="920"/>
        <v>1</v>
      </c>
      <c r="O4491" s="2">
        <f t="shared" si="921"/>
        <v>31510.492492543126</v>
      </c>
      <c r="P4491" s="2">
        <f t="shared" si="922"/>
        <v>31510.492492543126</v>
      </c>
    </row>
    <row r="4492" spans="1:16">
      <c r="A4492" s="6">
        <v>6</v>
      </c>
      <c r="B4492" s="6">
        <v>18</v>
      </c>
      <c r="C4492" s="6">
        <v>24</v>
      </c>
      <c r="D4492" s="6">
        <f t="shared" si="910"/>
        <v>48</v>
      </c>
      <c r="E4492" s="5">
        <f t="shared" si="911"/>
        <v>956.64294000000041</v>
      </c>
      <c r="F4492" s="5">
        <f t="shared" si="912"/>
        <v>842.2157075615122</v>
      </c>
      <c r="G4492" s="5">
        <f t="shared" si="913"/>
        <v>1455.1391344474989</v>
      </c>
      <c r="H4492" s="5">
        <f t="shared" si="914"/>
        <v>3253.9977820090116</v>
      </c>
      <c r="I4492" s="5">
        <f t="shared" si="915"/>
        <v>720</v>
      </c>
      <c r="J4492" s="5">
        <f t="shared" si="916"/>
        <v>2533.9977820090116</v>
      </c>
      <c r="K4492" s="2">
        <f t="shared" si="917"/>
        <v>68993.017048767564</v>
      </c>
      <c r="L4492" s="2">
        <f t="shared" si="918"/>
        <v>155292</v>
      </c>
      <c r="M4492" s="2">
        <f t="shared" si="919"/>
        <v>34320</v>
      </c>
      <c r="N4492" s="6">
        <f t="shared" si="920"/>
        <v>1</v>
      </c>
      <c r="O4492" s="2">
        <f t="shared" si="921"/>
        <v>31978.982951232436</v>
      </c>
      <c r="P4492" s="2">
        <f t="shared" si="922"/>
        <v>31978.982951232436</v>
      </c>
    </row>
    <row r="4493" spans="1:16">
      <c r="A4493" s="6">
        <v>6</v>
      </c>
      <c r="B4493" s="6">
        <v>18</v>
      </c>
      <c r="C4493" s="6">
        <v>25</v>
      </c>
      <c r="D4493" s="6">
        <f t="shared" si="910"/>
        <v>49</v>
      </c>
      <c r="E4493" s="5">
        <f t="shared" si="911"/>
        <v>956.64294000000041</v>
      </c>
      <c r="F4493" s="5">
        <f t="shared" si="912"/>
        <v>842.2157075615122</v>
      </c>
      <c r="G4493" s="5">
        <f t="shared" si="913"/>
        <v>1534.7170558625965</v>
      </c>
      <c r="H4493" s="5">
        <f t="shared" si="914"/>
        <v>3333.5757034241087</v>
      </c>
      <c r="I4493" s="5">
        <f t="shared" si="915"/>
        <v>720</v>
      </c>
      <c r="J4493" s="5">
        <f t="shared" si="916"/>
        <v>2613.5757034241087</v>
      </c>
      <c r="K4493" s="2">
        <f t="shared" si="917"/>
        <v>70374.578184446334</v>
      </c>
      <c r="L4493" s="2">
        <f t="shared" si="918"/>
        <v>157992</v>
      </c>
      <c r="M4493" s="2">
        <f t="shared" si="919"/>
        <v>35200</v>
      </c>
      <c r="N4493" s="6">
        <f t="shared" si="920"/>
        <v>1</v>
      </c>
      <c r="O4493" s="2">
        <f t="shared" si="921"/>
        <v>32417.421815553666</v>
      </c>
      <c r="P4493" s="2">
        <f t="shared" si="922"/>
        <v>32417.421815553666</v>
      </c>
    </row>
    <row r="4494" spans="1:16">
      <c r="A4494" s="6">
        <v>6</v>
      </c>
      <c r="B4494" s="6">
        <v>18</v>
      </c>
      <c r="C4494" s="6">
        <v>26</v>
      </c>
      <c r="D4494" s="6">
        <f t="shared" si="910"/>
        <v>50</v>
      </c>
      <c r="E4494" s="5">
        <f t="shared" si="911"/>
        <v>956.64294000000041</v>
      </c>
      <c r="F4494" s="5">
        <f t="shared" si="912"/>
        <v>842.2157075615122</v>
      </c>
      <c r="G4494" s="5">
        <f t="shared" si="913"/>
        <v>1616.0570598233144</v>
      </c>
      <c r="H4494" s="5">
        <f t="shared" si="914"/>
        <v>3414.9157073848269</v>
      </c>
      <c r="I4494" s="5">
        <f t="shared" si="915"/>
        <v>720</v>
      </c>
      <c r="J4494" s="5">
        <f t="shared" si="916"/>
        <v>2694.9157073848269</v>
      </c>
      <c r="K4494" s="2">
        <f t="shared" si="917"/>
        <v>71786.731030986586</v>
      </c>
      <c r="L4494" s="2">
        <f t="shared" si="918"/>
        <v>160692</v>
      </c>
      <c r="M4494" s="2">
        <f t="shared" si="919"/>
        <v>36080</v>
      </c>
      <c r="N4494" s="6">
        <f t="shared" si="920"/>
        <v>1</v>
      </c>
      <c r="O4494" s="2">
        <f t="shared" si="921"/>
        <v>32825.268969013414</v>
      </c>
      <c r="P4494" s="2">
        <f t="shared" si="922"/>
        <v>32825.268969013414</v>
      </c>
    </row>
    <row r="4495" spans="1:16">
      <c r="A4495" s="6">
        <v>6</v>
      </c>
      <c r="B4495" s="6">
        <v>18</v>
      </c>
      <c r="C4495" s="6">
        <v>27</v>
      </c>
      <c r="D4495" s="6">
        <f t="shared" si="910"/>
        <v>51</v>
      </c>
      <c r="E4495" s="5">
        <f t="shared" si="911"/>
        <v>956.64294000000041</v>
      </c>
      <c r="F4495" s="5">
        <f t="shared" si="912"/>
        <v>842.2157075615122</v>
      </c>
      <c r="G4495" s="5">
        <f t="shared" si="913"/>
        <v>1699.1907643430709</v>
      </c>
      <c r="H4495" s="5">
        <f t="shared" si="914"/>
        <v>3498.0494119045834</v>
      </c>
      <c r="I4495" s="5">
        <f t="shared" si="915"/>
        <v>720</v>
      </c>
      <c r="J4495" s="5">
        <f t="shared" si="916"/>
        <v>2778.0494119045834</v>
      </c>
      <c r="K4495" s="2">
        <f t="shared" si="917"/>
        <v>73230.024512232339</v>
      </c>
      <c r="L4495" s="2">
        <f t="shared" si="918"/>
        <v>163392</v>
      </c>
      <c r="M4495" s="2">
        <f t="shared" si="919"/>
        <v>36960</v>
      </c>
      <c r="N4495" s="6">
        <f t="shared" si="920"/>
        <v>1</v>
      </c>
      <c r="O4495" s="2">
        <f t="shared" si="921"/>
        <v>33201.975487767661</v>
      </c>
      <c r="P4495" s="2">
        <f t="shared" si="922"/>
        <v>33201.975487767661</v>
      </c>
    </row>
    <row r="4496" spans="1:16">
      <c r="A4496" s="6">
        <v>6</v>
      </c>
      <c r="B4496" s="6">
        <v>18</v>
      </c>
      <c r="C4496" s="6">
        <v>28</v>
      </c>
      <c r="D4496" s="6">
        <f t="shared" si="910"/>
        <v>52</v>
      </c>
      <c r="E4496" s="5">
        <f t="shared" si="911"/>
        <v>956.64294000000041</v>
      </c>
      <c r="F4496" s="5">
        <f t="shared" si="912"/>
        <v>842.2157075615122</v>
      </c>
      <c r="G4496" s="5">
        <f t="shared" si="913"/>
        <v>1784.1503025602246</v>
      </c>
      <c r="H4496" s="5">
        <f t="shared" si="914"/>
        <v>3583.0089501217371</v>
      </c>
      <c r="I4496" s="5">
        <f t="shared" si="915"/>
        <v>720</v>
      </c>
      <c r="J4496" s="5">
        <f t="shared" si="916"/>
        <v>2863.0089501217371</v>
      </c>
      <c r="K4496" s="2">
        <f t="shared" si="917"/>
        <v>74705.016495169053</v>
      </c>
      <c r="L4496" s="2">
        <f t="shared" si="918"/>
        <v>166092</v>
      </c>
      <c r="M4496" s="2">
        <f t="shared" si="919"/>
        <v>37840</v>
      </c>
      <c r="N4496" s="6">
        <f t="shared" si="920"/>
        <v>1</v>
      </c>
      <c r="O4496" s="2">
        <f t="shared" si="921"/>
        <v>33546.983504830947</v>
      </c>
      <c r="P4496" s="2">
        <f t="shared" si="922"/>
        <v>33546.983504830947</v>
      </c>
    </row>
    <row r="4497" spans="1:16">
      <c r="A4497" s="6">
        <v>6</v>
      </c>
      <c r="B4497" s="6">
        <v>18</v>
      </c>
      <c r="C4497" s="6">
        <v>29</v>
      </c>
      <c r="D4497" s="6">
        <f t="shared" si="910"/>
        <v>53</v>
      </c>
      <c r="E4497" s="5">
        <f t="shared" si="911"/>
        <v>956.64294000000041</v>
      </c>
      <c r="F4497" s="5">
        <f t="shared" si="912"/>
        <v>842.2157075615122</v>
      </c>
      <c r="G4497" s="5">
        <f t="shared" si="913"/>
        <v>1870.9683306758782</v>
      </c>
      <c r="H4497" s="5">
        <f t="shared" si="914"/>
        <v>3669.8269782373909</v>
      </c>
      <c r="I4497" s="5">
        <f t="shared" si="915"/>
        <v>720</v>
      </c>
      <c r="J4497" s="5">
        <f t="shared" si="916"/>
        <v>2949.8269782373909</v>
      </c>
      <c r="K4497" s="2">
        <f t="shared" si="917"/>
        <v>76212.273927732487</v>
      </c>
      <c r="L4497" s="2">
        <f t="shared" si="918"/>
        <v>168792</v>
      </c>
      <c r="M4497" s="2">
        <f t="shared" si="919"/>
        <v>38720</v>
      </c>
      <c r="N4497" s="6">
        <f t="shared" si="920"/>
        <v>1</v>
      </c>
      <c r="O4497" s="2">
        <f t="shared" si="921"/>
        <v>33859.726072267513</v>
      </c>
      <c r="P4497" s="2">
        <f t="shared" si="922"/>
        <v>33859.726072267513</v>
      </c>
    </row>
    <row r="4498" spans="1:16">
      <c r="A4498" s="6">
        <v>6</v>
      </c>
      <c r="B4498" s="6">
        <v>18</v>
      </c>
      <c r="C4498" s="6">
        <v>30</v>
      </c>
      <c r="D4498" s="6">
        <f t="shared" si="910"/>
        <v>54</v>
      </c>
      <c r="E4498" s="5">
        <f t="shared" si="911"/>
        <v>956.64294000000041</v>
      </c>
      <c r="F4498" s="5">
        <f t="shared" si="912"/>
        <v>842.2157075615122</v>
      </c>
      <c r="G4498" s="5">
        <f t="shared" si="913"/>
        <v>1959.6780360096488</v>
      </c>
      <c r="H4498" s="5">
        <f t="shared" si="914"/>
        <v>3758.5366835711611</v>
      </c>
      <c r="I4498" s="5">
        <f t="shared" si="915"/>
        <v>720</v>
      </c>
      <c r="J4498" s="5">
        <f t="shared" si="916"/>
        <v>3038.5366835711611</v>
      </c>
      <c r="K4498" s="2">
        <f t="shared" si="917"/>
        <v>77752.372978665982</v>
      </c>
      <c r="L4498" s="2">
        <f t="shared" si="918"/>
        <v>171492</v>
      </c>
      <c r="M4498" s="2">
        <f t="shared" si="919"/>
        <v>39600</v>
      </c>
      <c r="N4498" s="6">
        <f t="shared" si="920"/>
        <v>1</v>
      </c>
      <c r="O4498" s="2">
        <f t="shared" si="921"/>
        <v>34139.627021334018</v>
      </c>
      <c r="P4498" s="2">
        <f t="shared" si="922"/>
        <v>34139.627021334018</v>
      </c>
    </row>
    <row r="4499" spans="1:16">
      <c r="A4499" s="6">
        <v>6</v>
      </c>
      <c r="B4499" s="6">
        <v>19</v>
      </c>
      <c r="C4499" s="6">
        <v>0</v>
      </c>
      <c r="D4499" s="6">
        <f t="shared" si="910"/>
        <v>25</v>
      </c>
      <c r="E4499" s="5">
        <f t="shared" si="911"/>
        <v>956.64294000000041</v>
      </c>
      <c r="F4499" s="5">
        <f t="shared" si="912"/>
        <v>911.23060582002495</v>
      </c>
      <c r="G4499" s="5">
        <f t="shared" si="913"/>
        <v>0</v>
      </c>
      <c r="H4499" s="5">
        <f t="shared" si="914"/>
        <v>1867.8735458200254</v>
      </c>
      <c r="I4499" s="5">
        <f t="shared" si="915"/>
        <v>720</v>
      </c>
      <c r="J4499" s="5">
        <f t="shared" si="916"/>
        <v>1147.8735458200254</v>
      </c>
      <c r="K4499" s="2">
        <f t="shared" si="917"/>
        <v>44928.36017048655</v>
      </c>
      <c r="L4499" s="2">
        <f t="shared" si="918"/>
        <v>92586</v>
      </c>
      <c r="M4499" s="2">
        <f t="shared" si="919"/>
        <v>13640</v>
      </c>
      <c r="N4499" s="6">
        <f t="shared" si="920"/>
        <v>1</v>
      </c>
      <c r="O4499" s="2">
        <f t="shared" si="921"/>
        <v>14017.63982951345</v>
      </c>
      <c r="P4499" s="2">
        <f t="shared" si="922"/>
        <v>14017.63982951345</v>
      </c>
    </row>
    <row r="4500" spans="1:16">
      <c r="A4500" s="6">
        <v>6</v>
      </c>
      <c r="B4500" s="6">
        <v>19</v>
      </c>
      <c r="C4500" s="6">
        <v>1</v>
      </c>
      <c r="D4500" s="6">
        <f t="shared" si="910"/>
        <v>26</v>
      </c>
      <c r="E4500" s="5">
        <f t="shared" si="911"/>
        <v>956.64294000000041</v>
      </c>
      <c r="F4500" s="5">
        <f t="shared" si="912"/>
        <v>911.23060582002495</v>
      </c>
      <c r="G4500" s="5">
        <f t="shared" si="913"/>
        <v>45.5625</v>
      </c>
      <c r="H4500" s="5">
        <f t="shared" si="914"/>
        <v>1913.4360458200254</v>
      </c>
      <c r="I4500" s="5">
        <f t="shared" si="915"/>
        <v>720</v>
      </c>
      <c r="J4500" s="5">
        <f t="shared" si="916"/>
        <v>1193.4360458200254</v>
      </c>
      <c r="K4500" s="2">
        <f t="shared" si="917"/>
        <v>45719.37579548655</v>
      </c>
      <c r="L4500" s="2">
        <f t="shared" si="918"/>
        <v>95286</v>
      </c>
      <c r="M4500" s="2">
        <f t="shared" si="919"/>
        <v>14520</v>
      </c>
      <c r="N4500" s="6">
        <f t="shared" si="920"/>
        <v>1</v>
      </c>
      <c r="O4500" s="2">
        <f t="shared" si="921"/>
        <v>15046.62420451345</v>
      </c>
      <c r="P4500" s="2">
        <f t="shared" si="922"/>
        <v>15046.62420451345</v>
      </c>
    </row>
    <row r="4501" spans="1:16">
      <c r="A4501" s="6">
        <v>6</v>
      </c>
      <c r="B4501" s="6">
        <v>19</v>
      </c>
      <c r="C4501" s="6">
        <v>2</v>
      </c>
      <c r="D4501" s="6">
        <f t="shared" si="910"/>
        <v>27</v>
      </c>
      <c r="E4501" s="5">
        <f t="shared" si="911"/>
        <v>956.64294000000041</v>
      </c>
      <c r="F4501" s="5">
        <f t="shared" si="912"/>
        <v>911.23060582002495</v>
      </c>
      <c r="G4501" s="5">
        <f t="shared" si="913"/>
        <v>92.264062499999994</v>
      </c>
      <c r="H4501" s="5">
        <f t="shared" si="914"/>
        <v>1960.1376083200253</v>
      </c>
      <c r="I4501" s="5">
        <f t="shared" si="915"/>
        <v>720</v>
      </c>
      <c r="J4501" s="5">
        <f t="shared" si="916"/>
        <v>1240.1376083200253</v>
      </c>
      <c r="K4501" s="2">
        <f t="shared" si="917"/>
        <v>46530.16681111155</v>
      </c>
      <c r="L4501" s="2">
        <f t="shared" si="918"/>
        <v>97986</v>
      </c>
      <c r="M4501" s="2">
        <f t="shared" si="919"/>
        <v>15400</v>
      </c>
      <c r="N4501" s="6">
        <f t="shared" si="920"/>
        <v>1</v>
      </c>
      <c r="O4501" s="2">
        <f t="shared" si="921"/>
        <v>16055.83318888845</v>
      </c>
      <c r="P4501" s="2">
        <f t="shared" si="922"/>
        <v>16055.83318888845</v>
      </c>
    </row>
    <row r="4502" spans="1:16">
      <c r="A4502" s="6">
        <v>6</v>
      </c>
      <c r="B4502" s="6">
        <v>19</v>
      </c>
      <c r="C4502" s="6">
        <v>3</v>
      </c>
      <c r="D4502" s="6">
        <f t="shared" si="910"/>
        <v>28</v>
      </c>
      <c r="E4502" s="5">
        <f t="shared" si="911"/>
        <v>956.64294000000041</v>
      </c>
      <c r="F4502" s="5">
        <f t="shared" si="912"/>
        <v>911.23060582002495</v>
      </c>
      <c r="G4502" s="5">
        <f t="shared" si="913"/>
        <v>140.12604492187498</v>
      </c>
      <c r="H4502" s="5">
        <f t="shared" si="914"/>
        <v>2007.9995907419004</v>
      </c>
      <c r="I4502" s="5">
        <f t="shared" si="915"/>
        <v>720</v>
      </c>
      <c r="J4502" s="5">
        <f t="shared" si="916"/>
        <v>1287.9995907419004</v>
      </c>
      <c r="K4502" s="2">
        <f t="shared" si="917"/>
        <v>47361.104005935769</v>
      </c>
      <c r="L4502" s="2">
        <f t="shared" si="918"/>
        <v>100686</v>
      </c>
      <c r="M4502" s="2">
        <f t="shared" si="919"/>
        <v>16280</v>
      </c>
      <c r="N4502" s="6">
        <f t="shared" si="920"/>
        <v>1</v>
      </c>
      <c r="O4502" s="2">
        <f t="shared" si="921"/>
        <v>17044.895994064231</v>
      </c>
      <c r="P4502" s="2">
        <f t="shared" si="922"/>
        <v>17044.895994064231</v>
      </c>
    </row>
    <row r="4503" spans="1:16">
      <c r="A4503" s="6">
        <v>6</v>
      </c>
      <c r="B4503" s="6">
        <v>19</v>
      </c>
      <c r="C4503" s="6">
        <v>4</v>
      </c>
      <c r="D4503" s="6">
        <f t="shared" si="910"/>
        <v>29</v>
      </c>
      <c r="E4503" s="5">
        <f t="shared" si="911"/>
        <v>956.64294000000041</v>
      </c>
      <c r="F4503" s="5">
        <f t="shared" si="912"/>
        <v>911.23060582002495</v>
      </c>
      <c r="G4503" s="5">
        <f t="shared" si="913"/>
        <v>189.17016064453125</v>
      </c>
      <c r="H4503" s="5">
        <f t="shared" si="914"/>
        <v>2057.0437064645566</v>
      </c>
      <c r="I4503" s="5">
        <f t="shared" si="915"/>
        <v>720</v>
      </c>
      <c r="J4503" s="5">
        <f t="shared" si="916"/>
        <v>1337.0437064645566</v>
      </c>
      <c r="K4503" s="2">
        <f t="shared" si="917"/>
        <v>48212.564348342996</v>
      </c>
      <c r="L4503" s="2">
        <f t="shared" si="918"/>
        <v>103386</v>
      </c>
      <c r="M4503" s="2">
        <f t="shared" si="919"/>
        <v>17160</v>
      </c>
      <c r="N4503" s="6">
        <f t="shared" si="920"/>
        <v>1</v>
      </c>
      <c r="O4503" s="2">
        <f t="shared" si="921"/>
        <v>18013.435651657004</v>
      </c>
      <c r="P4503" s="2">
        <f t="shared" si="922"/>
        <v>18013.435651657004</v>
      </c>
    </row>
    <row r="4504" spans="1:16">
      <c r="A4504" s="6">
        <v>6</v>
      </c>
      <c r="B4504" s="6">
        <v>19</v>
      </c>
      <c r="C4504" s="6">
        <v>5</v>
      </c>
      <c r="D4504" s="6">
        <f t="shared" si="910"/>
        <v>30</v>
      </c>
      <c r="E4504" s="5">
        <f t="shared" si="911"/>
        <v>956.64294000000041</v>
      </c>
      <c r="F4504" s="5">
        <f t="shared" si="912"/>
        <v>911.23060582002495</v>
      </c>
      <c r="G4504" s="5">
        <f t="shared" si="913"/>
        <v>239.41848456573481</v>
      </c>
      <c r="H4504" s="5">
        <f t="shared" si="914"/>
        <v>2107.29203038576</v>
      </c>
      <c r="I4504" s="5">
        <f t="shared" si="915"/>
        <v>720</v>
      </c>
      <c r="J4504" s="5">
        <f t="shared" si="916"/>
        <v>1387.29203038576</v>
      </c>
      <c r="K4504" s="2">
        <f t="shared" si="917"/>
        <v>49084.931083086107</v>
      </c>
      <c r="L4504" s="2">
        <f t="shared" si="918"/>
        <v>106086</v>
      </c>
      <c r="M4504" s="2">
        <f t="shared" si="919"/>
        <v>18040</v>
      </c>
      <c r="N4504" s="6">
        <f t="shared" si="920"/>
        <v>1</v>
      </c>
      <c r="O4504" s="2">
        <f t="shared" si="921"/>
        <v>18961.068916913893</v>
      </c>
      <c r="P4504" s="2">
        <f t="shared" si="922"/>
        <v>18961.068916913893</v>
      </c>
    </row>
    <row r="4505" spans="1:16">
      <c r="A4505" s="6">
        <v>6</v>
      </c>
      <c r="B4505" s="6">
        <v>19</v>
      </c>
      <c r="C4505" s="6">
        <v>6</v>
      </c>
      <c r="D4505" s="6">
        <f t="shared" si="910"/>
        <v>31</v>
      </c>
      <c r="E4505" s="5">
        <f t="shared" si="911"/>
        <v>956.64294000000041</v>
      </c>
      <c r="F4505" s="5">
        <f t="shared" si="912"/>
        <v>911.23060582002495</v>
      </c>
      <c r="G4505" s="5">
        <f t="shared" si="913"/>
        <v>290.89345874736784</v>
      </c>
      <c r="H4505" s="5">
        <f t="shared" si="914"/>
        <v>2158.7670045673931</v>
      </c>
      <c r="I4505" s="5">
        <f t="shared" si="915"/>
        <v>720</v>
      </c>
      <c r="J4505" s="5">
        <f t="shared" si="916"/>
        <v>1438.7670045673931</v>
      </c>
      <c r="K4505" s="2">
        <f t="shared" si="917"/>
        <v>49978.593829295016</v>
      </c>
      <c r="L4505" s="2">
        <f t="shared" si="918"/>
        <v>108786</v>
      </c>
      <c r="M4505" s="2">
        <f t="shared" si="919"/>
        <v>18920</v>
      </c>
      <c r="N4505" s="6">
        <f t="shared" si="920"/>
        <v>1</v>
      </c>
      <c r="O4505" s="2">
        <f t="shared" si="921"/>
        <v>19887.406170704984</v>
      </c>
      <c r="P4505" s="2">
        <f t="shared" si="922"/>
        <v>19887.406170704984</v>
      </c>
    </row>
    <row r="4506" spans="1:16">
      <c r="A4506" s="6">
        <v>6</v>
      </c>
      <c r="B4506" s="6">
        <v>19</v>
      </c>
      <c r="C4506" s="6">
        <v>7</v>
      </c>
      <c r="D4506" s="6">
        <f t="shared" si="910"/>
        <v>32</v>
      </c>
      <c r="E4506" s="5">
        <f t="shared" si="911"/>
        <v>956.64294000000041</v>
      </c>
      <c r="F4506" s="5">
        <f t="shared" si="912"/>
        <v>911.23060582002495</v>
      </c>
      <c r="G4506" s="5">
        <f t="shared" si="913"/>
        <v>343.61789814532818</v>
      </c>
      <c r="H4506" s="5">
        <f t="shared" si="914"/>
        <v>2211.4914439653535</v>
      </c>
      <c r="I4506" s="5">
        <f t="shared" si="915"/>
        <v>720</v>
      </c>
      <c r="J4506" s="5">
        <f t="shared" si="916"/>
        <v>1491.4914439653535</v>
      </c>
      <c r="K4506" s="2">
        <f t="shared" si="917"/>
        <v>50893.948679954054</v>
      </c>
      <c r="L4506" s="2">
        <f t="shared" si="918"/>
        <v>111486</v>
      </c>
      <c r="M4506" s="2">
        <f t="shared" si="919"/>
        <v>19800</v>
      </c>
      <c r="N4506" s="6">
        <f t="shared" si="920"/>
        <v>1</v>
      </c>
      <c r="O4506" s="2">
        <f t="shared" si="921"/>
        <v>20792.051320045946</v>
      </c>
      <c r="P4506" s="2">
        <f t="shared" si="922"/>
        <v>20792.051320045946</v>
      </c>
    </row>
    <row r="4507" spans="1:16">
      <c r="A4507" s="6">
        <v>6</v>
      </c>
      <c r="B4507" s="6">
        <v>19</v>
      </c>
      <c r="C4507" s="6">
        <v>8</v>
      </c>
      <c r="D4507" s="6">
        <f t="shared" si="910"/>
        <v>33</v>
      </c>
      <c r="E4507" s="5">
        <f t="shared" si="911"/>
        <v>956.64294000000041</v>
      </c>
      <c r="F4507" s="5">
        <f t="shared" si="912"/>
        <v>911.23060582002495</v>
      </c>
      <c r="G4507" s="5">
        <f t="shared" si="913"/>
        <v>397.61499642530839</v>
      </c>
      <c r="H4507" s="5">
        <f t="shared" si="914"/>
        <v>2265.4885422453335</v>
      </c>
      <c r="I4507" s="5">
        <f t="shared" si="915"/>
        <v>720</v>
      </c>
      <c r="J4507" s="5">
        <f t="shared" si="916"/>
        <v>1545.4885422453335</v>
      </c>
      <c r="K4507" s="2">
        <f t="shared" si="917"/>
        <v>51831.398302870373</v>
      </c>
      <c r="L4507" s="2">
        <f t="shared" si="918"/>
        <v>114186</v>
      </c>
      <c r="M4507" s="2">
        <f t="shared" si="919"/>
        <v>20680</v>
      </c>
      <c r="N4507" s="6">
        <f t="shared" si="920"/>
        <v>1</v>
      </c>
      <c r="O4507" s="2">
        <f t="shared" si="921"/>
        <v>21674.601697129627</v>
      </c>
      <c r="P4507" s="2">
        <f t="shared" si="922"/>
        <v>21674.601697129627</v>
      </c>
    </row>
    <row r="4508" spans="1:16">
      <c r="A4508" s="6">
        <v>6</v>
      </c>
      <c r="B4508" s="6">
        <v>19</v>
      </c>
      <c r="C4508" s="6">
        <v>9</v>
      </c>
      <c r="D4508" s="6">
        <f t="shared" si="910"/>
        <v>34</v>
      </c>
      <c r="E4508" s="5">
        <f t="shared" si="911"/>
        <v>956.64294000000041</v>
      </c>
      <c r="F4508" s="5">
        <f t="shared" si="912"/>
        <v>911.23060582002495</v>
      </c>
      <c r="G4508" s="5">
        <f t="shared" si="913"/>
        <v>452.90833186570285</v>
      </c>
      <c r="H4508" s="5">
        <f t="shared" si="914"/>
        <v>2320.7818776857284</v>
      </c>
      <c r="I4508" s="5">
        <f t="shared" si="915"/>
        <v>720</v>
      </c>
      <c r="J4508" s="5">
        <f t="shared" si="916"/>
        <v>1600.7818776857284</v>
      </c>
      <c r="K4508" s="2">
        <f t="shared" si="917"/>
        <v>52791.352043155006</v>
      </c>
      <c r="L4508" s="2">
        <f t="shared" si="918"/>
        <v>116886</v>
      </c>
      <c r="M4508" s="2">
        <f t="shared" si="919"/>
        <v>21560</v>
      </c>
      <c r="N4508" s="6">
        <f t="shared" si="920"/>
        <v>1</v>
      </c>
      <c r="O4508" s="2">
        <f t="shared" si="921"/>
        <v>22534.647956844994</v>
      </c>
      <c r="P4508" s="2">
        <f t="shared" si="922"/>
        <v>22534.647956844994</v>
      </c>
    </row>
    <row r="4509" spans="1:16">
      <c r="A4509" s="6">
        <v>6</v>
      </c>
      <c r="B4509" s="6">
        <v>19</v>
      </c>
      <c r="C4509" s="6">
        <v>10</v>
      </c>
      <c r="D4509" s="6">
        <f t="shared" si="910"/>
        <v>35</v>
      </c>
      <c r="E4509" s="5">
        <f t="shared" si="911"/>
        <v>956.64294000000041</v>
      </c>
      <c r="F4509" s="5">
        <f t="shared" si="912"/>
        <v>911.23060582002495</v>
      </c>
      <c r="G4509" s="5">
        <f t="shared" si="913"/>
        <v>509.52187334891573</v>
      </c>
      <c r="H4509" s="5">
        <f t="shared" si="914"/>
        <v>2377.3954191689409</v>
      </c>
      <c r="I4509" s="5">
        <f t="shared" si="915"/>
        <v>720</v>
      </c>
      <c r="J4509" s="5">
        <f t="shared" si="916"/>
        <v>1657.3954191689409</v>
      </c>
      <c r="K4509" s="2">
        <f t="shared" si="917"/>
        <v>53774.226027238561</v>
      </c>
      <c r="L4509" s="2">
        <f t="shared" si="918"/>
        <v>119586</v>
      </c>
      <c r="M4509" s="2">
        <f t="shared" si="919"/>
        <v>22440</v>
      </c>
      <c r="N4509" s="6">
        <f t="shared" si="920"/>
        <v>1</v>
      </c>
      <c r="O4509" s="2">
        <f t="shared" si="921"/>
        <v>23371.773972761439</v>
      </c>
      <c r="P4509" s="2">
        <f t="shared" si="922"/>
        <v>23371.773972761439</v>
      </c>
    </row>
    <row r="4510" spans="1:16">
      <c r="A4510" s="6">
        <v>6</v>
      </c>
      <c r="B4510" s="6">
        <v>19</v>
      </c>
      <c r="C4510" s="6">
        <v>11</v>
      </c>
      <c r="D4510" s="6">
        <f t="shared" si="910"/>
        <v>36</v>
      </c>
      <c r="E4510" s="5">
        <f t="shared" si="911"/>
        <v>956.64294000000041</v>
      </c>
      <c r="F4510" s="5">
        <f t="shared" si="912"/>
        <v>911.23060582002495</v>
      </c>
      <c r="G4510" s="5">
        <f t="shared" si="913"/>
        <v>567.47998644235474</v>
      </c>
      <c r="H4510" s="5">
        <f t="shared" si="914"/>
        <v>2435.3535322623802</v>
      </c>
      <c r="I4510" s="5">
        <f t="shared" si="915"/>
        <v>720</v>
      </c>
      <c r="J4510" s="5">
        <f t="shared" si="916"/>
        <v>1715.3535322623802</v>
      </c>
      <c r="K4510" s="2">
        <f t="shared" si="917"/>
        <v>54780.443268444098</v>
      </c>
      <c r="L4510" s="2">
        <f t="shared" si="918"/>
        <v>122286</v>
      </c>
      <c r="M4510" s="2">
        <f t="shared" si="919"/>
        <v>23320</v>
      </c>
      <c r="N4510" s="6">
        <f t="shared" si="920"/>
        <v>1</v>
      </c>
      <c r="O4510" s="2">
        <f t="shared" si="921"/>
        <v>24185.556731555902</v>
      </c>
      <c r="P4510" s="2">
        <f t="shared" si="922"/>
        <v>24185.556731555902</v>
      </c>
    </row>
    <row r="4511" spans="1:16">
      <c r="A4511" s="6">
        <v>6</v>
      </c>
      <c r="B4511" s="6">
        <v>19</v>
      </c>
      <c r="C4511" s="6">
        <v>12</v>
      </c>
      <c r="D4511" s="6">
        <f t="shared" si="910"/>
        <v>37</v>
      </c>
      <c r="E4511" s="5">
        <f t="shared" si="911"/>
        <v>956.64294000000041</v>
      </c>
      <c r="F4511" s="5">
        <f t="shared" si="912"/>
        <v>911.23060582002495</v>
      </c>
      <c r="G4511" s="5">
        <f t="shared" si="913"/>
        <v>626.80743957041921</v>
      </c>
      <c r="H4511" s="5">
        <f t="shared" si="914"/>
        <v>2494.6809853904447</v>
      </c>
      <c r="I4511" s="5">
        <f t="shared" si="915"/>
        <v>720</v>
      </c>
      <c r="J4511" s="5">
        <f t="shared" si="916"/>
        <v>1774.6809853904447</v>
      </c>
      <c r="K4511" s="2">
        <f t="shared" si="917"/>
        <v>55810.433774139659</v>
      </c>
      <c r="L4511" s="2">
        <f t="shared" si="918"/>
        <v>124986</v>
      </c>
      <c r="M4511" s="2">
        <f t="shared" si="919"/>
        <v>24200</v>
      </c>
      <c r="N4511" s="6">
        <f t="shared" si="920"/>
        <v>1</v>
      </c>
      <c r="O4511" s="2">
        <f t="shared" si="921"/>
        <v>24975.566225860341</v>
      </c>
      <c r="P4511" s="2">
        <f t="shared" si="922"/>
        <v>24975.566225860341</v>
      </c>
    </row>
    <row r="4512" spans="1:16">
      <c r="A4512" s="6">
        <v>6</v>
      </c>
      <c r="B4512" s="6">
        <v>19</v>
      </c>
      <c r="C4512" s="6">
        <v>13</v>
      </c>
      <c r="D4512" s="6">
        <f t="shared" si="910"/>
        <v>38</v>
      </c>
      <c r="E4512" s="5">
        <f t="shared" si="911"/>
        <v>956.64294000000041</v>
      </c>
      <c r="F4512" s="5">
        <f t="shared" si="912"/>
        <v>911.23060582002495</v>
      </c>
      <c r="G4512" s="5">
        <f t="shared" si="913"/>
        <v>687.52941027880343</v>
      </c>
      <c r="H4512" s="5">
        <f t="shared" si="914"/>
        <v>2555.4029560988288</v>
      </c>
      <c r="I4512" s="5">
        <f t="shared" si="915"/>
        <v>720</v>
      </c>
      <c r="J4512" s="5">
        <f t="shared" si="916"/>
        <v>1835.4029560988288</v>
      </c>
      <c r="K4512" s="2">
        <f t="shared" si="917"/>
        <v>56864.634654493551</v>
      </c>
      <c r="L4512" s="2">
        <f t="shared" si="918"/>
        <v>127686</v>
      </c>
      <c r="M4512" s="2">
        <f t="shared" si="919"/>
        <v>25080</v>
      </c>
      <c r="N4512" s="6">
        <f t="shared" si="920"/>
        <v>1</v>
      </c>
      <c r="O4512" s="2">
        <f t="shared" si="921"/>
        <v>25741.365345506449</v>
      </c>
      <c r="P4512" s="2">
        <f t="shared" si="922"/>
        <v>25741.365345506449</v>
      </c>
    </row>
    <row r="4513" spans="1:16">
      <c r="A4513" s="6">
        <v>6</v>
      </c>
      <c r="B4513" s="6">
        <v>19</v>
      </c>
      <c r="C4513" s="6">
        <v>14</v>
      </c>
      <c r="D4513" s="6">
        <f t="shared" si="910"/>
        <v>39</v>
      </c>
      <c r="E4513" s="5">
        <f t="shared" si="911"/>
        <v>956.64294000000041</v>
      </c>
      <c r="F4513" s="5">
        <f t="shared" si="912"/>
        <v>911.23060582002495</v>
      </c>
      <c r="G4513" s="5">
        <f t="shared" si="913"/>
        <v>749.67149159246469</v>
      </c>
      <c r="H4513" s="5">
        <f t="shared" si="914"/>
        <v>2617.5450374124903</v>
      </c>
      <c r="I4513" s="5">
        <f t="shared" si="915"/>
        <v>720</v>
      </c>
      <c r="J4513" s="5">
        <f t="shared" si="916"/>
        <v>1897.5450374124903</v>
      </c>
      <c r="K4513" s="2">
        <f t="shared" si="917"/>
        <v>57943.490232855736</v>
      </c>
      <c r="L4513" s="2">
        <f t="shared" si="918"/>
        <v>130386</v>
      </c>
      <c r="M4513" s="2">
        <f t="shared" si="919"/>
        <v>25960</v>
      </c>
      <c r="N4513" s="6">
        <f t="shared" si="920"/>
        <v>1</v>
      </c>
      <c r="O4513" s="2">
        <f t="shared" si="921"/>
        <v>26482.509767144264</v>
      </c>
      <c r="P4513" s="2">
        <f t="shared" si="922"/>
        <v>26482.509767144264</v>
      </c>
    </row>
    <row r="4514" spans="1:16">
      <c r="A4514" s="6">
        <v>6</v>
      </c>
      <c r="B4514" s="6">
        <v>19</v>
      </c>
      <c r="C4514" s="6">
        <v>15</v>
      </c>
      <c r="D4514" s="6">
        <f t="shared" si="910"/>
        <v>40</v>
      </c>
      <c r="E4514" s="5">
        <f t="shared" si="911"/>
        <v>956.64294000000041</v>
      </c>
      <c r="F4514" s="5">
        <f t="shared" si="912"/>
        <v>911.23060582002495</v>
      </c>
      <c r="G4514" s="5">
        <f t="shared" si="913"/>
        <v>813.25969846861108</v>
      </c>
      <c r="H4514" s="5">
        <f t="shared" si="914"/>
        <v>2681.1332442886364</v>
      </c>
      <c r="I4514" s="5">
        <f t="shared" si="915"/>
        <v>720</v>
      </c>
      <c r="J4514" s="5">
        <f t="shared" si="916"/>
        <v>1961.1332442886364</v>
      </c>
      <c r="K4514" s="2">
        <f t="shared" si="917"/>
        <v>59047.452157788823</v>
      </c>
      <c r="L4514" s="2">
        <f t="shared" si="918"/>
        <v>133086</v>
      </c>
      <c r="M4514" s="2">
        <f t="shared" si="919"/>
        <v>26840</v>
      </c>
      <c r="N4514" s="6">
        <f t="shared" si="920"/>
        <v>1</v>
      </c>
      <c r="O4514" s="2">
        <f t="shared" si="921"/>
        <v>27198.547842211177</v>
      </c>
      <c r="P4514" s="2">
        <f t="shared" si="922"/>
        <v>27198.547842211177</v>
      </c>
    </row>
    <row r="4515" spans="1:16">
      <c r="A4515" s="6">
        <v>6</v>
      </c>
      <c r="B4515" s="6">
        <v>19</v>
      </c>
      <c r="C4515" s="6">
        <v>16</v>
      </c>
      <c r="D4515" s="6">
        <f t="shared" si="910"/>
        <v>41</v>
      </c>
      <c r="E4515" s="5">
        <f t="shared" si="911"/>
        <v>956.64294000000041</v>
      </c>
      <c r="F4515" s="5">
        <f t="shared" si="912"/>
        <v>911.23060582002495</v>
      </c>
      <c r="G4515" s="5">
        <f t="shared" si="913"/>
        <v>878.32047434610013</v>
      </c>
      <c r="H4515" s="5">
        <f t="shared" si="914"/>
        <v>2746.1940201661255</v>
      </c>
      <c r="I4515" s="5">
        <f t="shared" si="915"/>
        <v>720</v>
      </c>
      <c r="J4515" s="5">
        <f t="shared" si="916"/>
        <v>2026.1940201661255</v>
      </c>
      <c r="K4515" s="2">
        <f t="shared" si="917"/>
        <v>60176.979516773012</v>
      </c>
      <c r="L4515" s="2">
        <f t="shared" si="918"/>
        <v>135786</v>
      </c>
      <c r="M4515" s="2">
        <f t="shared" si="919"/>
        <v>27720</v>
      </c>
      <c r="N4515" s="6">
        <f t="shared" si="920"/>
        <v>1</v>
      </c>
      <c r="O4515" s="2">
        <f t="shared" si="921"/>
        <v>27889.020483226988</v>
      </c>
      <c r="P4515" s="2">
        <f t="shared" si="922"/>
        <v>27889.020483226988</v>
      </c>
    </row>
    <row r="4516" spans="1:16">
      <c r="A4516" s="6">
        <v>6</v>
      </c>
      <c r="B4516" s="6">
        <v>19</v>
      </c>
      <c r="C4516" s="6">
        <v>17</v>
      </c>
      <c r="D4516" s="6">
        <f t="shared" si="910"/>
        <v>42</v>
      </c>
      <c r="E4516" s="5">
        <f t="shared" si="911"/>
        <v>956.64294000000041</v>
      </c>
      <c r="F4516" s="5">
        <f t="shared" si="912"/>
        <v>911.23060582002495</v>
      </c>
      <c r="G4516" s="5">
        <f t="shared" si="913"/>
        <v>944.88069779264049</v>
      </c>
      <c r="H4516" s="5">
        <f t="shared" si="914"/>
        <v>2812.754243612666</v>
      </c>
      <c r="I4516" s="5">
        <f t="shared" si="915"/>
        <v>720</v>
      </c>
      <c r="J4516" s="5">
        <f t="shared" si="916"/>
        <v>2092.754243612666</v>
      </c>
      <c r="K4516" s="2">
        <f t="shared" si="917"/>
        <v>61332.538951608782</v>
      </c>
      <c r="L4516" s="2">
        <f t="shared" si="918"/>
        <v>138486</v>
      </c>
      <c r="M4516" s="2">
        <f t="shared" si="919"/>
        <v>28600</v>
      </c>
      <c r="N4516" s="6">
        <f t="shared" si="920"/>
        <v>1</v>
      </c>
      <c r="O4516" s="2">
        <f t="shared" si="921"/>
        <v>28553.461048391218</v>
      </c>
      <c r="P4516" s="2">
        <f t="shared" si="922"/>
        <v>28553.461048391218</v>
      </c>
    </row>
    <row r="4517" spans="1:16">
      <c r="A4517" s="6">
        <v>6</v>
      </c>
      <c r="B4517" s="6">
        <v>19</v>
      </c>
      <c r="C4517" s="6">
        <v>18</v>
      </c>
      <c r="D4517" s="6">
        <f t="shared" si="910"/>
        <v>43</v>
      </c>
      <c r="E4517" s="5">
        <f t="shared" si="911"/>
        <v>956.64294000000041</v>
      </c>
      <c r="F4517" s="5">
        <f t="shared" si="912"/>
        <v>911.23060582002495</v>
      </c>
      <c r="G4517" s="5">
        <f t="shared" si="913"/>
        <v>1012.9676892512279</v>
      </c>
      <c r="H4517" s="5">
        <f t="shared" si="914"/>
        <v>2880.8412350712533</v>
      </c>
      <c r="I4517" s="5">
        <f t="shared" si="915"/>
        <v>720</v>
      </c>
      <c r="J4517" s="5">
        <f t="shared" si="916"/>
        <v>2160.8412350712533</v>
      </c>
      <c r="K4517" s="2">
        <f t="shared" si="917"/>
        <v>62514.60477554259</v>
      </c>
      <c r="L4517" s="2">
        <f t="shared" si="918"/>
        <v>141186</v>
      </c>
      <c r="M4517" s="2">
        <f t="shared" si="919"/>
        <v>29480</v>
      </c>
      <c r="N4517" s="6">
        <f t="shared" si="920"/>
        <v>1</v>
      </c>
      <c r="O4517" s="2">
        <f t="shared" si="921"/>
        <v>29191.39522445741</v>
      </c>
      <c r="P4517" s="2">
        <f t="shared" si="922"/>
        <v>29191.39522445741</v>
      </c>
    </row>
    <row r="4518" spans="1:16">
      <c r="A4518" s="6">
        <v>6</v>
      </c>
      <c r="B4518" s="6">
        <v>19</v>
      </c>
      <c r="C4518" s="6">
        <v>19</v>
      </c>
      <c r="D4518" s="6">
        <f t="shared" si="910"/>
        <v>44</v>
      </c>
      <c r="E4518" s="5">
        <f t="shared" si="911"/>
        <v>956.64294000000041</v>
      </c>
      <c r="F4518" s="5">
        <f t="shared" si="912"/>
        <v>911.23060582002495</v>
      </c>
      <c r="G4518" s="5">
        <f t="shared" si="913"/>
        <v>1082.6092178872495</v>
      </c>
      <c r="H4518" s="5">
        <f t="shared" si="914"/>
        <v>2950.4827637072749</v>
      </c>
      <c r="I4518" s="5">
        <f t="shared" si="915"/>
        <v>720</v>
      </c>
      <c r="J4518" s="5">
        <f t="shared" si="916"/>
        <v>2230.4827637072749</v>
      </c>
      <c r="K4518" s="2">
        <f t="shared" si="917"/>
        <v>63723.659092140188</v>
      </c>
      <c r="L4518" s="2">
        <f t="shared" si="918"/>
        <v>143886</v>
      </c>
      <c r="M4518" s="2">
        <f t="shared" si="919"/>
        <v>30360</v>
      </c>
      <c r="N4518" s="6">
        <f t="shared" si="920"/>
        <v>1</v>
      </c>
      <c r="O4518" s="2">
        <f t="shared" si="921"/>
        <v>29802.340907859812</v>
      </c>
      <c r="P4518" s="2">
        <f t="shared" si="922"/>
        <v>29802.340907859812</v>
      </c>
    </row>
    <row r="4519" spans="1:16">
      <c r="A4519" s="6">
        <v>6</v>
      </c>
      <c r="B4519" s="6">
        <v>19</v>
      </c>
      <c r="C4519" s="6">
        <v>20</v>
      </c>
      <c r="D4519" s="6">
        <f t="shared" si="910"/>
        <v>45</v>
      </c>
      <c r="E4519" s="5">
        <f t="shared" si="911"/>
        <v>956.64294000000041</v>
      </c>
      <c r="F4519" s="5">
        <f t="shared" si="912"/>
        <v>911.23060582002495</v>
      </c>
      <c r="G4519" s="5">
        <f t="shared" si="913"/>
        <v>1153.8335085377266</v>
      </c>
      <c r="H4519" s="5">
        <f t="shared" si="914"/>
        <v>3021.707054357752</v>
      </c>
      <c r="I4519" s="5">
        <f t="shared" si="915"/>
        <v>720</v>
      </c>
      <c r="J4519" s="5">
        <f t="shared" si="916"/>
        <v>2301.707054357752</v>
      </c>
      <c r="K4519" s="2">
        <f t="shared" si="917"/>
        <v>64960.191915933196</v>
      </c>
      <c r="L4519" s="2">
        <f t="shared" si="918"/>
        <v>146586</v>
      </c>
      <c r="M4519" s="2">
        <f t="shared" si="919"/>
        <v>31240</v>
      </c>
      <c r="N4519" s="6">
        <f t="shared" si="920"/>
        <v>1</v>
      </c>
      <c r="O4519" s="2">
        <f t="shared" si="921"/>
        <v>30385.808084066804</v>
      </c>
      <c r="P4519" s="2">
        <f t="shared" si="922"/>
        <v>30385.808084066804</v>
      </c>
    </row>
    <row r="4520" spans="1:16">
      <c r="A4520" s="6">
        <v>6</v>
      </c>
      <c r="B4520" s="6">
        <v>19</v>
      </c>
      <c r="C4520" s="6">
        <v>21</v>
      </c>
      <c r="D4520" s="6">
        <f t="shared" si="910"/>
        <v>46</v>
      </c>
      <c r="E4520" s="5">
        <f t="shared" si="911"/>
        <v>956.64294000000041</v>
      </c>
      <c r="F4520" s="5">
        <f t="shared" si="912"/>
        <v>911.23060582002495</v>
      </c>
      <c r="G4520" s="5">
        <f t="shared" si="913"/>
        <v>1226.6692487641703</v>
      </c>
      <c r="H4520" s="5">
        <f t="shared" si="914"/>
        <v>3094.5427945841957</v>
      </c>
      <c r="I4520" s="5">
        <f t="shared" si="915"/>
        <v>720</v>
      </c>
      <c r="J4520" s="5">
        <f t="shared" si="916"/>
        <v>2374.5427945841957</v>
      </c>
      <c r="K4520" s="2">
        <f t="shared" si="917"/>
        <v>66224.701294864499</v>
      </c>
      <c r="L4520" s="2">
        <f t="shared" si="918"/>
        <v>149286</v>
      </c>
      <c r="M4520" s="2">
        <f t="shared" si="919"/>
        <v>32120</v>
      </c>
      <c r="N4520" s="6">
        <f t="shared" si="920"/>
        <v>1</v>
      </c>
      <c r="O4520" s="2">
        <f t="shared" si="921"/>
        <v>30941.298705135501</v>
      </c>
      <c r="P4520" s="2">
        <f t="shared" si="922"/>
        <v>30941.298705135501</v>
      </c>
    </row>
    <row r="4521" spans="1:16">
      <c r="A4521" s="6">
        <v>6</v>
      </c>
      <c r="B4521" s="6">
        <v>19</v>
      </c>
      <c r="C4521" s="6">
        <v>22</v>
      </c>
      <c r="D4521" s="6">
        <f t="shared" si="910"/>
        <v>47</v>
      </c>
      <c r="E4521" s="5">
        <f t="shared" si="911"/>
        <v>956.64294000000041</v>
      </c>
      <c r="F4521" s="5">
        <f t="shared" si="912"/>
        <v>911.23060582002495</v>
      </c>
      <c r="G4521" s="5">
        <f t="shared" si="913"/>
        <v>1301.1455960105666</v>
      </c>
      <c r="H4521" s="5">
        <f t="shared" si="914"/>
        <v>3169.0191418305922</v>
      </c>
      <c r="I4521" s="5">
        <f t="shared" si="915"/>
        <v>720</v>
      </c>
      <c r="J4521" s="5">
        <f t="shared" si="916"/>
        <v>2449.0191418305922</v>
      </c>
      <c r="K4521" s="2">
        <f t="shared" si="917"/>
        <v>67517.693434558896</v>
      </c>
      <c r="L4521" s="2">
        <f t="shared" si="918"/>
        <v>151986</v>
      </c>
      <c r="M4521" s="2">
        <f t="shared" si="919"/>
        <v>33000</v>
      </c>
      <c r="N4521" s="6">
        <f t="shared" si="920"/>
        <v>1</v>
      </c>
      <c r="O4521" s="2">
        <f t="shared" si="921"/>
        <v>31468.306565441104</v>
      </c>
      <c r="P4521" s="2">
        <f t="shared" si="922"/>
        <v>31468.306565441104</v>
      </c>
    </row>
    <row r="4522" spans="1:16">
      <c r="A4522" s="6">
        <v>6</v>
      </c>
      <c r="B4522" s="6">
        <v>19</v>
      </c>
      <c r="C4522" s="6">
        <v>23</v>
      </c>
      <c r="D4522" s="6">
        <f t="shared" si="910"/>
        <v>48</v>
      </c>
      <c r="E4522" s="5">
        <f t="shared" si="911"/>
        <v>956.64294000000041</v>
      </c>
      <c r="F4522" s="5">
        <f t="shared" si="912"/>
        <v>911.23060582002495</v>
      </c>
      <c r="G4522" s="5">
        <f t="shared" si="913"/>
        <v>1377.292184868003</v>
      </c>
      <c r="H4522" s="5">
        <f t="shared" si="914"/>
        <v>3245.1657306880284</v>
      </c>
      <c r="I4522" s="5">
        <f t="shared" si="915"/>
        <v>720</v>
      </c>
      <c r="J4522" s="5">
        <f t="shared" si="916"/>
        <v>2525.1657306880284</v>
      </c>
      <c r="K4522" s="2">
        <f t="shared" si="917"/>
        <v>68839.682824444928</v>
      </c>
      <c r="L4522" s="2">
        <f t="shared" si="918"/>
        <v>154686</v>
      </c>
      <c r="M4522" s="2">
        <f t="shared" si="919"/>
        <v>33880</v>
      </c>
      <c r="N4522" s="6">
        <f t="shared" si="920"/>
        <v>1</v>
      </c>
      <c r="O4522" s="2">
        <f t="shared" si="921"/>
        <v>31966.317175555072</v>
      </c>
      <c r="P4522" s="2">
        <f t="shared" si="922"/>
        <v>31966.317175555072</v>
      </c>
    </row>
    <row r="4523" spans="1:16">
      <c r="A4523" s="6">
        <v>6</v>
      </c>
      <c r="B4523" s="6">
        <v>19</v>
      </c>
      <c r="C4523" s="6">
        <v>24</v>
      </c>
      <c r="D4523" s="6">
        <f t="shared" si="910"/>
        <v>49</v>
      </c>
      <c r="E4523" s="5">
        <f t="shared" si="911"/>
        <v>956.64294000000041</v>
      </c>
      <c r="F4523" s="5">
        <f t="shared" si="912"/>
        <v>911.23060582002495</v>
      </c>
      <c r="G4523" s="5">
        <f t="shared" si="913"/>
        <v>1455.1391344474989</v>
      </c>
      <c r="H4523" s="5">
        <f t="shared" si="914"/>
        <v>3323.012680267524</v>
      </c>
      <c r="I4523" s="5">
        <f t="shared" si="915"/>
        <v>720</v>
      </c>
      <c r="J4523" s="5">
        <f t="shared" si="916"/>
        <v>2603.012680267524</v>
      </c>
      <c r="K4523" s="2">
        <f t="shared" si="917"/>
        <v>70191.192365755618</v>
      </c>
      <c r="L4523" s="2">
        <f t="shared" si="918"/>
        <v>157386</v>
      </c>
      <c r="M4523" s="2">
        <f t="shared" si="919"/>
        <v>34760</v>
      </c>
      <c r="N4523" s="6">
        <f t="shared" si="920"/>
        <v>1</v>
      </c>
      <c r="O4523" s="2">
        <f t="shared" si="921"/>
        <v>32434.807634244382</v>
      </c>
      <c r="P4523" s="2">
        <f t="shared" si="922"/>
        <v>32434.807634244382</v>
      </c>
    </row>
    <row r="4524" spans="1:16">
      <c r="A4524" s="6">
        <v>6</v>
      </c>
      <c r="B4524" s="6">
        <v>19</v>
      </c>
      <c r="C4524" s="6">
        <v>25</v>
      </c>
      <c r="D4524" s="6">
        <f t="shared" si="910"/>
        <v>50</v>
      </c>
      <c r="E4524" s="5">
        <f t="shared" si="911"/>
        <v>956.64294000000041</v>
      </c>
      <c r="F4524" s="5">
        <f t="shared" si="912"/>
        <v>911.23060582002495</v>
      </c>
      <c r="G4524" s="5">
        <f t="shared" si="913"/>
        <v>1534.7170558625965</v>
      </c>
      <c r="H4524" s="5">
        <f t="shared" si="914"/>
        <v>3402.590601682622</v>
      </c>
      <c r="I4524" s="5">
        <f t="shared" si="915"/>
        <v>720</v>
      </c>
      <c r="J4524" s="5">
        <f t="shared" si="916"/>
        <v>2682.590601682622</v>
      </c>
      <c r="K4524" s="2">
        <f t="shared" si="917"/>
        <v>71572.753501434403</v>
      </c>
      <c r="L4524" s="2">
        <f t="shared" si="918"/>
        <v>160086</v>
      </c>
      <c r="M4524" s="2">
        <f t="shared" si="919"/>
        <v>35640</v>
      </c>
      <c r="N4524" s="6">
        <f t="shared" si="920"/>
        <v>1</v>
      </c>
      <c r="O4524" s="2">
        <f t="shared" si="921"/>
        <v>32873.246498565597</v>
      </c>
      <c r="P4524" s="2">
        <f t="shared" si="922"/>
        <v>32873.246498565597</v>
      </c>
    </row>
    <row r="4525" spans="1:16">
      <c r="A4525" s="6">
        <v>6</v>
      </c>
      <c r="B4525" s="6">
        <v>19</v>
      </c>
      <c r="C4525" s="6">
        <v>26</v>
      </c>
      <c r="D4525" s="6">
        <f t="shared" si="910"/>
        <v>51</v>
      </c>
      <c r="E4525" s="5">
        <f t="shared" si="911"/>
        <v>956.64294000000041</v>
      </c>
      <c r="F4525" s="5">
        <f t="shared" si="912"/>
        <v>911.23060582002495</v>
      </c>
      <c r="G4525" s="5">
        <f t="shared" si="913"/>
        <v>1616.0570598233144</v>
      </c>
      <c r="H4525" s="5">
        <f t="shared" si="914"/>
        <v>3483.9306056433397</v>
      </c>
      <c r="I4525" s="5">
        <f t="shared" si="915"/>
        <v>720</v>
      </c>
      <c r="J4525" s="5">
        <f t="shared" si="916"/>
        <v>2763.9306056433397</v>
      </c>
      <c r="K4525" s="2">
        <f t="shared" si="917"/>
        <v>72984.90634797464</v>
      </c>
      <c r="L4525" s="2">
        <f t="shared" si="918"/>
        <v>162786</v>
      </c>
      <c r="M4525" s="2">
        <f t="shared" si="919"/>
        <v>36520</v>
      </c>
      <c r="N4525" s="6">
        <f t="shared" si="920"/>
        <v>1</v>
      </c>
      <c r="O4525" s="2">
        <f t="shared" si="921"/>
        <v>33281.09365202536</v>
      </c>
      <c r="P4525" s="2">
        <f t="shared" si="922"/>
        <v>33281.09365202536</v>
      </c>
    </row>
    <row r="4526" spans="1:16">
      <c r="A4526" s="6">
        <v>6</v>
      </c>
      <c r="B4526" s="6">
        <v>19</v>
      </c>
      <c r="C4526" s="6">
        <v>27</v>
      </c>
      <c r="D4526" s="6">
        <f t="shared" si="910"/>
        <v>52</v>
      </c>
      <c r="E4526" s="5">
        <f t="shared" si="911"/>
        <v>956.64294000000041</v>
      </c>
      <c r="F4526" s="5">
        <f t="shared" si="912"/>
        <v>911.23060582002495</v>
      </c>
      <c r="G4526" s="5">
        <f t="shared" si="913"/>
        <v>1699.1907643430709</v>
      </c>
      <c r="H4526" s="5">
        <f t="shared" si="914"/>
        <v>3567.0643101630963</v>
      </c>
      <c r="I4526" s="5">
        <f t="shared" si="915"/>
        <v>720</v>
      </c>
      <c r="J4526" s="5">
        <f t="shared" si="916"/>
        <v>2847.0643101630963</v>
      </c>
      <c r="K4526" s="2">
        <f t="shared" si="917"/>
        <v>74428.199829220423</v>
      </c>
      <c r="L4526" s="2">
        <f t="shared" si="918"/>
        <v>165486</v>
      </c>
      <c r="M4526" s="2">
        <f t="shared" si="919"/>
        <v>37400</v>
      </c>
      <c r="N4526" s="6">
        <f t="shared" si="920"/>
        <v>1</v>
      </c>
      <c r="O4526" s="2">
        <f t="shared" si="921"/>
        <v>33657.800170779577</v>
      </c>
      <c r="P4526" s="2">
        <f t="shared" si="922"/>
        <v>33657.800170779577</v>
      </c>
    </row>
    <row r="4527" spans="1:16">
      <c r="A4527" s="6">
        <v>6</v>
      </c>
      <c r="B4527" s="6">
        <v>19</v>
      </c>
      <c r="C4527" s="6">
        <v>28</v>
      </c>
      <c r="D4527" s="6">
        <f t="shared" si="910"/>
        <v>53</v>
      </c>
      <c r="E4527" s="5">
        <f t="shared" si="911"/>
        <v>956.64294000000041</v>
      </c>
      <c r="F4527" s="5">
        <f t="shared" si="912"/>
        <v>911.23060582002495</v>
      </c>
      <c r="G4527" s="5">
        <f t="shared" si="913"/>
        <v>1784.1503025602246</v>
      </c>
      <c r="H4527" s="5">
        <f t="shared" si="914"/>
        <v>3652.02384838025</v>
      </c>
      <c r="I4527" s="5">
        <f t="shared" si="915"/>
        <v>720</v>
      </c>
      <c r="J4527" s="5">
        <f t="shared" si="916"/>
        <v>2932.02384838025</v>
      </c>
      <c r="K4527" s="2">
        <f t="shared" si="917"/>
        <v>75903.191812157107</v>
      </c>
      <c r="L4527" s="2">
        <f t="shared" si="918"/>
        <v>168186</v>
      </c>
      <c r="M4527" s="2">
        <f t="shared" si="919"/>
        <v>38280</v>
      </c>
      <c r="N4527" s="6">
        <f t="shared" si="920"/>
        <v>1</v>
      </c>
      <c r="O4527" s="2">
        <f t="shared" si="921"/>
        <v>34002.808187842893</v>
      </c>
      <c r="P4527" s="2">
        <f t="shared" si="922"/>
        <v>34002.808187842893</v>
      </c>
    </row>
    <row r="4528" spans="1:16">
      <c r="A4528" s="6">
        <v>6</v>
      </c>
      <c r="B4528" s="6">
        <v>19</v>
      </c>
      <c r="C4528" s="6">
        <v>29</v>
      </c>
      <c r="D4528" s="6">
        <f t="shared" si="910"/>
        <v>54</v>
      </c>
      <c r="E4528" s="5">
        <f t="shared" si="911"/>
        <v>956.64294000000041</v>
      </c>
      <c r="F4528" s="5">
        <f t="shared" si="912"/>
        <v>911.23060582002495</v>
      </c>
      <c r="G4528" s="5">
        <f t="shared" si="913"/>
        <v>1870.9683306758782</v>
      </c>
      <c r="H4528" s="5">
        <f t="shared" si="914"/>
        <v>3738.8418764959033</v>
      </c>
      <c r="I4528" s="5">
        <f t="shared" si="915"/>
        <v>720</v>
      </c>
      <c r="J4528" s="5">
        <f t="shared" si="916"/>
        <v>3018.8418764959033</v>
      </c>
      <c r="K4528" s="2">
        <f t="shared" si="917"/>
        <v>77410.449244720541</v>
      </c>
      <c r="L4528" s="2">
        <f t="shared" si="918"/>
        <v>170886</v>
      </c>
      <c r="M4528" s="2">
        <f t="shared" si="919"/>
        <v>39160</v>
      </c>
      <c r="N4528" s="6">
        <f t="shared" si="920"/>
        <v>1</v>
      </c>
      <c r="O4528" s="2">
        <f t="shared" si="921"/>
        <v>34315.550755279459</v>
      </c>
      <c r="P4528" s="2">
        <f t="shared" si="922"/>
        <v>34315.550755279459</v>
      </c>
    </row>
    <row r="4529" spans="1:16">
      <c r="A4529" s="6">
        <v>6</v>
      </c>
      <c r="B4529" s="6">
        <v>19</v>
      </c>
      <c r="C4529" s="6">
        <v>30</v>
      </c>
      <c r="D4529" s="6">
        <f t="shared" si="910"/>
        <v>55</v>
      </c>
      <c r="E4529" s="5">
        <f t="shared" si="911"/>
        <v>956.64294000000041</v>
      </c>
      <c r="F4529" s="5">
        <f t="shared" si="912"/>
        <v>911.23060582002495</v>
      </c>
      <c r="G4529" s="5">
        <f t="shared" si="913"/>
        <v>1959.6780360096488</v>
      </c>
      <c r="H4529" s="5">
        <f t="shared" si="914"/>
        <v>3827.5515818296744</v>
      </c>
      <c r="I4529" s="5">
        <f t="shared" si="915"/>
        <v>720</v>
      </c>
      <c r="J4529" s="5">
        <f t="shared" si="916"/>
        <v>3107.5515818296744</v>
      </c>
      <c r="K4529" s="2">
        <f t="shared" si="917"/>
        <v>78950.548295654065</v>
      </c>
      <c r="L4529" s="2">
        <f t="shared" si="918"/>
        <v>173586</v>
      </c>
      <c r="M4529" s="2">
        <f t="shared" si="919"/>
        <v>40040</v>
      </c>
      <c r="N4529" s="6">
        <f t="shared" si="920"/>
        <v>1</v>
      </c>
      <c r="O4529" s="2">
        <f t="shared" si="921"/>
        <v>34595.451704345935</v>
      </c>
      <c r="P4529" s="2">
        <f t="shared" si="922"/>
        <v>34595.451704345935</v>
      </c>
    </row>
    <row r="4530" spans="1:16">
      <c r="A4530" s="6">
        <v>6</v>
      </c>
      <c r="B4530" s="6">
        <v>20</v>
      </c>
      <c r="C4530" s="6">
        <v>0</v>
      </c>
      <c r="D4530" s="6">
        <f t="shared" si="910"/>
        <v>26</v>
      </c>
      <c r="E4530" s="5">
        <f t="shared" si="911"/>
        <v>956.64294000000041</v>
      </c>
      <c r="F4530" s="5">
        <f t="shared" si="912"/>
        <v>983.16986417423732</v>
      </c>
      <c r="G4530" s="5">
        <f t="shared" si="913"/>
        <v>0</v>
      </c>
      <c r="H4530" s="5">
        <f t="shared" si="914"/>
        <v>1939.8128041742377</v>
      </c>
      <c r="I4530" s="5">
        <f t="shared" si="915"/>
        <v>720</v>
      </c>
      <c r="J4530" s="5">
        <f t="shared" si="916"/>
        <v>1219.8128041742377</v>
      </c>
      <c r="K4530" s="2">
        <f t="shared" si="917"/>
        <v>46177.305628024958</v>
      </c>
      <c r="L4530" s="2">
        <f t="shared" si="918"/>
        <v>94680</v>
      </c>
      <c r="M4530" s="2">
        <f t="shared" si="919"/>
        <v>14080</v>
      </c>
      <c r="N4530" s="6">
        <f t="shared" si="920"/>
        <v>1</v>
      </c>
      <c r="O4530" s="2">
        <f t="shared" si="921"/>
        <v>14422.694371975042</v>
      </c>
      <c r="P4530" s="2">
        <f t="shared" si="922"/>
        <v>14422.694371975042</v>
      </c>
    </row>
    <row r="4531" spans="1:16">
      <c r="A4531" s="6">
        <v>6</v>
      </c>
      <c r="B4531" s="6">
        <v>20</v>
      </c>
      <c r="C4531" s="6">
        <v>1</v>
      </c>
      <c r="D4531" s="6">
        <f t="shared" si="910"/>
        <v>27</v>
      </c>
      <c r="E4531" s="5">
        <f t="shared" si="911"/>
        <v>956.64294000000041</v>
      </c>
      <c r="F4531" s="5">
        <f t="shared" si="912"/>
        <v>983.16986417423732</v>
      </c>
      <c r="G4531" s="5">
        <f t="shared" si="913"/>
        <v>45.5625</v>
      </c>
      <c r="H4531" s="5">
        <f t="shared" si="914"/>
        <v>1985.3753041742377</v>
      </c>
      <c r="I4531" s="5">
        <f t="shared" si="915"/>
        <v>720</v>
      </c>
      <c r="J4531" s="5">
        <f t="shared" si="916"/>
        <v>1265.3753041742377</v>
      </c>
      <c r="K4531" s="2">
        <f t="shared" si="917"/>
        <v>46968.321253024958</v>
      </c>
      <c r="L4531" s="2">
        <f t="shared" si="918"/>
        <v>97380</v>
      </c>
      <c r="M4531" s="2">
        <f t="shared" si="919"/>
        <v>14960</v>
      </c>
      <c r="N4531" s="6">
        <f t="shared" si="920"/>
        <v>1</v>
      </c>
      <c r="O4531" s="2">
        <f t="shared" si="921"/>
        <v>15451.678746975042</v>
      </c>
      <c r="P4531" s="2">
        <f t="shared" si="922"/>
        <v>15451.678746975042</v>
      </c>
    </row>
    <row r="4532" spans="1:16">
      <c r="A4532" s="6">
        <v>6</v>
      </c>
      <c r="B4532" s="6">
        <v>20</v>
      </c>
      <c r="C4532" s="6">
        <v>2</v>
      </c>
      <c r="D4532" s="6">
        <f t="shared" si="910"/>
        <v>28</v>
      </c>
      <c r="E4532" s="5">
        <f t="shared" si="911"/>
        <v>956.64294000000041</v>
      </c>
      <c r="F4532" s="5">
        <f t="shared" si="912"/>
        <v>983.16986417423732</v>
      </c>
      <c r="G4532" s="5">
        <f t="shared" si="913"/>
        <v>92.264062499999994</v>
      </c>
      <c r="H4532" s="5">
        <f t="shared" si="914"/>
        <v>2032.0768666742376</v>
      </c>
      <c r="I4532" s="5">
        <f t="shared" si="915"/>
        <v>720</v>
      </c>
      <c r="J4532" s="5">
        <f t="shared" si="916"/>
        <v>1312.0768666742376</v>
      </c>
      <c r="K4532" s="2">
        <f t="shared" si="917"/>
        <v>47779.112268649958</v>
      </c>
      <c r="L4532" s="2">
        <f t="shared" si="918"/>
        <v>100080</v>
      </c>
      <c r="M4532" s="2">
        <f t="shared" si="919"/>
        <v>15840</v>
      </c>
      <c r="N4532" s="6">
        <f t="shared" si="920"/>
        <v>1</v>
      </c>
      <c r="O4532" s="2">
        <f t="shared" si="921"/>
        <v>16460.887731350042</v>
      </c>
      <c r="P4532" s="2">
        <f t="shared" si="922"/>
        <v>16460.887731350042</v>
      </c>
    </row>
    <row r="4533" spans="1:16">
      <c r="A4533" s="6">
        <v>6</v>
      </c>
      <c r="B4533" s="6">
        <v>20</v>
      </c>
      <c r="C4533" s="6">
        <v>3</v>
      </c>
      <c r="D4533" s="6">
        <f t="shared" si="910"/>
        <v>29</v>
      </c>
      <c r="E4533" s="5">
        <f t="shared" si="911"/>
        <v>956.64294000000041</v>
      </c>
      <c r="F4533" s="5">
        <f t="shared" si="912"/>
        <v>983.16986417423732</v>
      </c>
      <c r="G4533" s="5">
        <f t="shared" si="913"/>
        <v>140.12604492187498</v>
      </c>
      <c r="H4533" s="5">
        <f t="shared" si="914"/>
        <v>2079.9388490961128</v>
      </c>
      <c r="I4533" s="5">
        <f t="shared" si="915"/>
        <v>720</v>
      </c>
      <c r="J4533" s="5">
        <f t="shared" si="916"/>
        <v>1359.9388490961128</v>
      </c>
      <c r="K4533" s="2">
        <f t="shared" si="917"/>
        <v>48610.049463474177</v>
      </c>
      <c r="L4533" s="2">
        <f t="shared" si="918"/>
        <v>102780</v>
      </c>
      <c r="M4533" s="2">
        <f t="shared" si="919"/>
        <v>16720</v>
      </c>
      <c r="N4533" s="6">
        <f t="shared" si="920"/>
        <v>1</v>
      </c>
      <c r="O4533" s="2">
        <f t="shared" si="921"/>
        <v>17449.950536525823</v>
      </c>
      <c r="P4533" s="2">
        <f t="shared" si="922"/>
        <v>17449.950536525823</v>
      </c>
    </row>
    <row r="4534" spans="1:16">
      <c r="A4534" s="6">
        <v>6</v>
      </c>
      <c r="B4534" s="6">
        <v>20</v>
      </c>
      <c r="C4534" s="6">
        <v>4</v>
      </c>
      <c r="D4534" s="6">
        <f t="shared" si="910"/>
        <v>30</v>
      </c>
      <c r="E4534" s="5">
        <f t="shared" si="911"/>
        <v>956.64294000000041</v>
      </c>
      <c r="F4534" s="5">
        <f t="shared" si="912"/>
        <v>983.16986417423732</v>
      </c>
      <c r="G4534" s="5">
        <f t="shared" si="913"/>
        <v>189.17016064453125</v>
      </c>
      <c r="H4534" s="5">
        <f t="shared" si="914"/>
        <v>2128.9829648187688</v>
      </c>
      <c r="I4534" s="5">
        <f t="shared" si="915"/>
        <v>720</v>
      </c>
      <c r="J4534" s="5">
        <f t="shared" si="916"/>
        <v>1408.9829648187688</v>
      </c>
      <c r="K4534" s="2">
        <f t="shared" si="917"/>
        <v>49461.509805881404</v>
      </c>
      <c r="L4534" s="2">
        <f t="shared" si="918"/>
        <v>105480</v>
      </c>
      <c r="M4534" s="2">
        <f t="shared" si="919"/>
        <v>17600</v>
      </c>
      <c r="N4534" s="6">
        <f t="shared" si="920"/>
        <v>1</v>
      </c>
      <c r="O4534" s="2">
        <f t="shared" si="921"/>
        <v>18418.490194118596</v>
      </c>
      <c r="P4534" s="2">
        <f t="shared" si="922"/>
        <v>18418.490194118596</v>
      </c>
    </row>
    <row r="4535" spans="1:16">
      <c r="A4535" s="6">
        <v>6</v>
      </c>
      <c r="B4535" s="6">
        <v>20</v>
      </c>
      <c r="C4535" s="6">
        <v>5</v>
      </c>
      <c r="D4535" s="6">
        <f t="shared" si="910"/>
        <v>31</v>
      </c>
      <c r="E4535" s="5">
        <f t="shared" si="911"/>
        <v>956.64294000000041</v>
      </c>
      <c r="F4535" s="5">
        <f t="shared" si="912"/>
        <v>983.16986417423732</v>
      </c>
      <c r="G4535" s="5">
        <f t="shared" si="913"/>
        <v>239.41848456573481</v>
      </c>
      <c r="H4535" s="5">
        <f t="shared" si="914"/>
        <v>2179.2312887399726</v>
      </c>
      <c r="I4535" s="5">
        <f t="shared" si="915"/>
        <v>720</v>
      </c>
      <c r="J4535" s="5">
        <f t="shared" si="916"/>
        <v>1459.2312887399726</v>
      </c>
      <c r="K4535" s="2">
        <f t="shared" si="917"/>
        <v>50333.876540624522</v>
      </c>
      <c r="L4535" s="2">
        <f t="shared" si="918"/>
        <v>108180</v>
      </c>
      <c r="M4535" s="2">
        <f t="shared" si="919"/>
        <v>18480</v>
      </c>
      <c r="N4535" s="6">
        <f t="shared" si="920"/>
        <v>1</v>
      </c>
      <c r="O4535" s="2">
        <f t="shared" si="921"/>
        <v>19366.123459375478</v>
      </c>
      <c r="P4535" s="2">
        <f t="shared" si="922"/>
        <v>19366.123459375478</v>
      </c>
    </row>
    <row r="4536" spans="1:16">
      <c r="A4536" s="6">
        <v>6</v>
      </c>
      <c r="B4536" s="6">
        <v>20</v>
      </c>
      <c r="C4536" s="6">
        <v>6</v>
      </c>
      <c r="D4536" s="6">
        <f t="shared" si="910"/>
        <v>32</v>
      </c>
      <c r="E4536" s="5">
        <f t="shared" si="911"/>
        <v>956.64294000000041</v>
      </c>
      <c r="F4536" s="5">
        <f t="shared" si="912"/>
        <v>983.16986417423732</v>
      </c>
      <c r="G4536" s="5">
        <f t="shared" si="913"/>
        <v>290.89345874736784</v>
      </c>
      <c r="H4536" s="5">
        <f t="shared" si="914"/>
        <v>2230.7062629216057</v>
      </c>
      <c r="I4536" s="5">
        <f t="shared" si="915"/>
        <v>720</v>
      </c>
      <c r="J4536" s="5">
        <f t="shared" si="916"/>
        <v>1510.7062629216057</v>
      </c>
      <c r="K4536" s="2">
        <f t="shared" si="917"/>
        <v>51227.539286833431</v>
      </c>
      <c r="L4536" s="2">
        <f t="shared" si="918"/>
        <v>110880</v>
      </c>
      <c r="M4536" s="2">
        <f t="shared" si="919"/>
        <v>19360</v>
      </c>
      <c r="N4536" s="6">
        <f t="shared" si="920"/>
        <v>1</v>
      </c>
      <c r="O4536" s="2">
        <f t="shared" si="921"/>
        <v>20292.460713166569</v>
      </c>
      <c r="P4536" s="2">
        <f t="shared" si="922"/>
        <v>20292.460713166569</v>
      </c>
    </row>
    <row r="4537" spans="1:16">
      <c r="A4537" s="6">
        <v>6</v>
      </c>
      <c r="B4537" s="6">
        <v>20</v>
      </c>
      <c r="C4537" s="6">
        <v>7</v>
      </c>
      <c r="D4537" s="6">
        <f t="shared" si="910"/>
        <v>33</v>
      </c>
      <c r="E4537" s="5">
        <f t="shared" si="911"/>
        <v>956.64294000000041</v>
      </c>
      <c r="F4537" s="5">
        <f t="shared" si="912"/>
        <v>983.16986417423732</v>
      </c>
      <c r="G4537" s="5">
        <f t="shared" si="913"/>
        <v>343.61789814532818</v>
      </c>
      <c r="H4537" s="5">
        <f t="shared" si="914"/>
        <v>2283.4307023195661</v>
      </c>
      <c r="I4537" s="5">
        <f t="shared" si="915"/>
        <v>720</v>
      </c>
      <c r="J4537" s="5">
        <f t="shared" si="916"/>
        <v>1563.4307023195661</v>
      </c>
      <c r="K4537" s="2">
        <f t="shared" si="917"/>
        <v>52142.894137492462</v>
      </c>
      <c r="L4537" s="2">
        <f t="shared" si="918"/>
        <v>113580</v>
      </c>
      <c r="M4537" s="2">
        <f t="shared" si="919"/>
        <v>20240</v>
      </c>
      <c r="N4537" s="6">
        <f t="shared" si="920"/>
        <v>1</v>
      </c>
      <c r="O4537" s="2">
        <f t="shared" si="921"/>
        <v>21197.105862507538</v>
      </c>
      <c r="P4537" s="2">
        <f t="shared" si="922"/>
        <v>21197.105862507538</v>
      </c>
    </row>
    <row r="4538" spans="1:16">
      <c r="A4538" s="6">
        <v>6</v>
      </c>
      <c r="B4538" s="6">
        <v>20</v>
      </c>
      <c r="C4538" s="6">
        <v>8</v>
      </c>
      <c r="D4538" s="6">
        <f t="shared" si="910"/>
        <v>34</v>
      </c>
      <c r="E4538" s="5">
        <f t="shared" si="911"/>
        <v>956.64294000000041</v>
      </c>
      <c r="F4538" s="5">
        <f t="shared" si="912"/>
        <v>983.16986417423732</v>
      </c>
      <c r="G4538" s="5">
        <f t="shared" si="913"/>
        <v>397.61499642530839</v>
      </c>
      <c r="H4538" s="5">
        <f t="shared" si="914"/>
        <v>2337.4278005995461</v>
      </c>
      <c r="I4538" s="5">
        <f t="shared" si="915"/>
        <v>720</v>
      </c>
      <c r="J4538" s="5">
        <f t="shared" si="916"/>
        <v>1617.4278005995461</v>
      </c>
      <c r="K4538" s="2">
        <f t="shared" si="917"/>
        <v>53080.343760408781</v>
      </c>
      <c r="L4538" s="2">
        <f t="shared" si="918"/>
        <v>116280</v>
      </c>
      <c r="M4538" s="2">
        <f t="shared" si="919"/>
        <v>21120</v>
      </c>
      <c r="N4538" s="6">
        <f t="shared" si="920"/>
        <v>1</v>
      </c>
      <c r="O4538" s="2">
        <f t="shared" si="921"/>
        <v>22079.656239591219</v>
      </c>
      <c r="P4538" s="2">
        <f t="shared" si="922"/>
        <v>22079.656239591219</v>
      </c>
    </row>
    <row r="4539" spans="1:16">
      <c r="A4539" s="6">
        <v>6</v>
      </c>
      <c r="B4539" s="6">
        <v>20</v>
      </c>
      <c r="C4539" s="6">
        <v>9</v>
      </c>
      <c r="D4539" s="6">
        <f t="shared" si="910"/>
        <v>35</v>
      </c>
      <c r="E4539" s="5">
        <f t="shared" si="911"/>
        <v>956.64294000000041</v>
      </c>
      <c r="F4539" s="5">
        <f t="shared" si="912"/>
        <v>983.16986417423732</v>
      </c>
      <c r="G4539" s="5">
        <f t="shared" si="913"/>
        <v>452.90833186570285</v>
      </c>
      <c r="H4539" s="5">
        <f t="shared" si="914"/>
        <v>2392.7211360399406</v>
      </c>
      <c r="I4539" s="5">
        <f t="shared" si="915"/>
        <v>720</v>
      </c>
      <c r="J4539" s="5">
        <f t="shared" si="916"/>
        <v>1672.7211360399406</v>
      </c>
      <c r="K4539" s="2">
        <f t="shared" si="917"/>
        <v>54040.297500693414</v>
      </c>
      <c r="L4539" s="2">
        <f t="shared" si="918"/>
        <v>118980</v>
      </c>
      <c r="M4539" s="2">
        <f t="shared" si="919"/>
        <v>22000</v>
      </c>
      <c r="N4539" s="6">
        <f t="shared" si="920"/>
        <v>1</v>
      </c>
      <c r="O4539" s="2">
        <f t="shared" si="921"/>
        <v>22939.702499306586</v>
      </c>
      <c r="P4539" s="2">
        <f t="shared" si="922"/>
        <v>22939.702499306586</v>
      </c>
    </row>
    <row r="4540" spans="1:16">
      <c r="A4540" s="6">
        <v>6</v>
      </c>
      <c r="B4540" s="6">
        <v>20</v>
      </c>
      <c r="C4540" s="6">
        <v>10</v>
      </c>
      <c r="D4540" s="6">
        <f t="shared" si="910"/>
        <v>36</v>
      </c>
      <c r="E4540" s="5">
        <f t="shared" si="911"/>
        <v>956.64294000000041</v>
      </c>
      <c r="F4540" s="5">
        <f t="shared" si="912"/>
        <v>983.16986417423732</v>
      </c>
      <c r="G4540" s="5">
        <f t="shared" si="913"/>
        <v>509.52187334891573</v>
      </c>
      <c r="H4540" s="5">
        <f t="shared" si="914"/>
        <v>2449.3346775231535</v>
      </c>
      <c r="I4540" s="5">
        <f t="shared" si="915"/>
        <v>720</v>
      </c>
      <c r="J4540" s="5">
        <f t="shared" si="916"/>
        <v>1729.3346775231535</v>
      </c>
      <c r="K4540" s="2">
        <f t="shared" si="917"/>
        <v>55023.171484776969</v>
      </c>
      <c r="L4540" s="2">
        <f t="shared" si="918"/>
        <v>121680</v>
      </c>
      <c r="M4540" s="2">
        <f t="shared" si="919"/>
        <v>22880</v>
      </c>
      <c r="N4540" s="6">
        <f t="shared" si="920"/>
        <v>1</v>
      </c>
      <c r="O4540" s="2">
        <f t="shared" si="921"/>
        <v>23776.828515223031</v>
      </c>
      <c r="P4540" s="2">
        <f t="shared" si="922"/>
        <v>23776.828515223031</v>
      </c>
    </row>
    <row r="4541" spans="1:16">
      <c r="A4541" s="6">
        <v>6</v>
      </c>
      <c r="B4541" s="6">
        <v>20</v>
      </c>
      <c r="C4541" s="6">
        <v>11</v>
      </c>
      <c r="D4541" s="6">
        <f t="shared" si="910"/>
        <v>37</v>
      </c>
      <c r="E4541" s="5">
        <f t="shared" si="911"/>
        <v>956.64294000000041</v>
      </c>
      <c r="F4541" s="5">
        <f t="shared" si="912"/>
        <v>983.16986417423732</v>
      </c>
      <c r="G4541" s="5">
        <f t="shared" si="913"/>
        <v>567.47998644235474</v>
      </c>
      <c r="H4541" s="5">
        <f t="shared" si="914"/>
        <v>2507.2927906165924</v>
      </c>
      <c r="I4541" s="5">
        <f t="shared" si="915"/>
        <v>720</v>
      </c>
      <c r="J4541" s="5">
        <f t="shared" si="916"/>
        <v>1787.2927906165924</v>
      </c>
      <c r="K4541" s="2">
        <f t="shared" si="917"/>
        <v>56029.388725982506</v>
      </c>
      <c r="L4541" s="2">
        <f t="shared" si="918"/>
        <v>124380</v>
      </c>
      <c r="M4541" s="2">
        <f t="shared" si="919"/>
        <v>23760</v>
      </c>
      <c r="N4541" s="6">
        <f t="shared" si="920"/>
        <v>1</v>
      </c>
      <c r="O4541" s="2">
        <f t="shared" si="921"/>
        <v>24590.611274017494</v>
      </c>
      <c r="P4541" s="2">
        <f t="shared" si="922"/>
        <v>24590.611274017494</v>
      </c>
    </row>
    <row r="4542" spans="1:16">
      <c r="A4542" s="6">
        <v>6</v>
      </c>
      <c r="B4542" s="6">
        <v>20</v>
      </c>
      <c r="C4542" s="6">
        <v>12</v>
      </c>
      <c r="D4542" s="6">
        <f t="shared" si="910"/>
        <v>38</v>
      </c>
      <c r="E4542" s="5">
        <f t="shared" si="911"/>
        <v>956.64294000000041</v>
      </c>
      <c r="F4542" s="5">
        <f t="shared" si="912"/>
        <v>983.16986417423732</v>
      </c>
      <c r="G4542" s="5">
        <f t="shared" si="913"/>
        <v>626.80743957041921</v>
      </c>
      <c r="H4542" s="5">
        <f t="shared" si="914"/>
        <v>2566.6202437446568</v>
      </c>
      <c r="I4542" s="5">
        <f t="shared" si="915"/>
        <v>720</v>
      </c>
      <c r="J4542" s="5">
        <f t="shared" si="916"/>
        <v>1846.6202437446568</v>
      </c>
      <c r="K4542" s="2">
        <f t="shared" si="917"/>
        <v>57059.379231678067</v>
      </c>
      <c r="L4542" s="2">
        <f t="shared" si="918"/>
        <v>127080</v>
      </c>
      <c r="M4542" s="2">
        <f t="shared" si="919"/>
        <v>24640</v>
      </c>
      <c r="N4542" s="6">
        <f t="shared" si="920"/>
        <v>1</v>
      </c>
      <c r="O4542" s="2">
        <f t="shared" si="921"/>
        <v>25380.620768321933</v>
      </c>
      <c r="P4542" s="2">
        <f t="shared" si="922"/>
        <v>25380.620768321933</v>
      </c>
    </row>
    <row r="4543" spans="1:16">
      <c r="A4543" s="6">
        <v>6</v>
      </c>
      <c r="B4543" s="6">
        <v>20</v>
      </c>
      <c r="C4543" s="6">
        <v>13</v>
      </c>
      <c r="D4543" s="6">
        <f t="shared" si="910"/>
        <v>39</v>
      </c>
      <c r="E4543" s="5">
        <f t="shared" si="911"/>
        <v>956.64294000000041</v>
      </c>
      <c r="F4543" s="5">
        <f t="shared" si="912"/>
        <v>983.16986417423732</v>
      </c>
      <c r="G4543" s="5">
        <f t="shared" si="913"/>
        <v>687.52941027880343</v>
      </c>
      <c r="H4543" s="5">
        <f t="shared" si="914"/>
        <v>2627.3422144530414</v>
      </c>
      <c r="I4543" s="5">
        <f t="shared" si="915"/>
        <v>720</v>
      </c>
      <c r="J4543" s="5">
        <f t="shared" si="916"/>
        <v>1907.3422144530414</v>
      </c>
      <c r="K4543" s="2">
        <f t="shared" si="917"/>
        <v>58113.580112031967</v>
      </c>
      <c r="L4543" s="2">
        <f t="shared" si="918"/>
        <v>129780</v>
      </c>
      <c r="M4543" s="2">
        <f t="shared" si="919"/>
        <v>25520</v>
      </c>
      <c r="N4543" s="6">
        <f t="shared" si="920"/>
        <v>1</v>
      </c>
      <c r="O4543" s="2">
        <f t="shared" si="921"/>
        <v>26146.419887968033</v>
      </c>
      <c r="P4543" s="2">
        <f t="shared" si="922"/>
        <v>26146.419887968033</v>
      </c>
    </row>
    <row r="4544" spans="1:16">
      <c r="A4544" s="6">
        <v>6</v>
      </c>
      <c r="B4544" s="6">
        <v>20</v>
      </c>
      <c r="C4544" s="6">
        <v>14</v>
      </c>
      <c r="D4544" s="6">
        <f t="shared" si="910"/>
        <v>40</v>
      </c>
      <c r="E4544" s="5">
        <f t="shared" si="911"/>
        <v>956.64294000000041</v>
      </c>
      <c r="F4544" s="5">
        <f t="shared" si="912"/>
        <v>983.16986417423732</v>
      </c>
      <c r="G4544" s="5">
        <f t="shared" si="913"/>
        <v>749.67149159246469</v>
      </c>
      <c r="H4544" s="5">
        <f t="shared" si="914"/>
        <v>2689.4842957667024</v>
      </c>
      <c r="I4544" s="5">
        <f t="shared" si="915"/>
        <v>720</v>
      </c>
      <c r="J4544" s="5">
        <f t="shared" si="916"/>
        <v>1969.4842957667024</v>
      </c>
      <c r="K4544" s="2">
        <f t="shared" si="917"/>
        <v>59192.435690394137</v>
      </c>
      <c r="L4544" s="2">
        <f t="shared" si="918"/>
        <v>132480</v>
      </c>
      <c r="M4544" s="2">
        <f t="shared" si="919"/>
        <v>26400</v>
      </c>
      <c r="N4544" s="6">
        <f t="shared" si="920"/>
        <v>1</v>
      </c>
      <c r="O4544" s="2">
        <f t="shared" si="921"/>
        <v>26887.564309605863</v>
      </c>
      <c r="P4544" s="2">
        <f t="shared" si="922"/>
        <v>26887.564309605863</v>
      </c>
    </row>
    <row r="4545" spans="1:16">
      <c r="A4545" s="6">
        <v>6</v>
      </c>
      <c r="B4545" s="6">
        <v>20</v>
      </c>
      <c r="C4545" s="6">
        <v>15</v>
      </c>
      <c r="D4545" s="6">
        <f t="shared" si="910"/>
        <v>41</v>
      </c>
      <c r="E4545" s="5">
        <f t="shared" si="911"/>
        <v>956.64294000000041</v>
      </c>
      <c r="F4545" s="5">
        <f t="shared" si="912"/>
        <v>983.16986417423732</v>
      </c>
      <c r="G4545" s="5">
        <f t="shared" si="913"/>
        <v>813.25969846861108</v>
      </c>
      <c r="H4545" s="5">
        <f t="shared" si="914"/>
        <v>2753.072502642849</v>
      </c>
      <c r="I4545" s="5">
        <f t="shared" si="915"/>
        <v>720</v>
      </c>
      <c r="J4545" s="5">
        <f t="shared" si="916"/>
        <v>2033.072502642849</v>
      </c>
      <c r="K4545" s="2">
        <f t="shared" si="917"/>
        <v>60296.397615327238</v>
      </c>
      <c r="L4545" s="2">
        <f t="shared" si="918"/>
        <v>135180</v>
      </c>
      <c r="M4545" s="2">
        <f t="shared" si="919"/>
        <v>27280</v>
      </c>
      <c r="N4545" s="6">
        <f t="shared" si="920"/>
        <v>1</v>
      </c>
      <c r="O4545" s="2">
        <f t="shared" si="921"/>
        <v>27603.602384672762</v>
      </c>
      <c r="P4545" s="2">
        <f t="shared" si="922"/>
        <v>27603.602384672762</v>
      </c>
    </row>
    <row r="4546" spans="1:16">
      <c r="A4546" s="6">
        <v>6</v>
      </c>
      <c r="B4546" s="6">
        <v>20</v>
      </c>
      <c r="C4546" s="6">
        <v>16</v>
      </c>
      <c r="D4546" s="6">
        <f t="shared" si="910"/>
        <v>42</v>
      </c>
      <c r="E4546" s="5">
        <f t="shared" si="911"/>
        <v>956.64294000000041</v>
      </c>
      <c r="F4546" s="5">
        <f t="shared" si="912"/>
        <v>983.16986417423732</v>
      </c>
      <c r="G4546" s="5">
        <f t="shared" si="913"/>
        <v>878.32047434610013</v>
      </c>
      <c r="H4546" s="5">
        <f t="shared" si="914"/>
        <v>2818.1332785203376</v>
      </c>
      <c r="I4546" s="5">
        <f t="shared" si="915"/>
        <v>720</v>
      </c>
      <c r="J4546" s="5">
        <f t="shared" si="916"/>
        <v>2098.1332785203376</v>
      </c>
      <c r="K4546" s="2">
        <f t="shared" si="917"/>
        <v>61425.92497431142</v>
      </c>
      <c r="L4546" s="2">
        <f t="shared" si="918"/>
        <v>137880</v>
      </c>
      <c r="M4546" s="2">
        <f t="shared" si="919"/>
        <v>28160</v>
      </c>
      <c r="N4546" s="6">
        <f t="shared" si="920"/>
        <v>1</v>
      </c>
      <c r="O4546" s="2">
        <f t="shared" si="921"/>
        <v>28294.07502568858</v>
      </c>
      <c r="P4546" s="2">
        <f t="shared" si="922"/>
        <v>28294.07502568858</v>
      </c>
    </row>
    <row r="4547" spans="1:16">
      <c r="A4547" s="6">
        <v>6</v>
      </c>
      <c r="B4547" s="6">
        <v>20</v>
      </c>
      <c r="C4547" s="6">
        <v>17</v>
      </c>
      <c r="D4547" s="6">
        <f t="shared" si="910"/>
        <v>43</v>
      </c>
      <c r="E4547" s="5">
        <f t="shared" si="911"/>
        <v>956.64294000000041</v>
      </c>
      <c r="F4547" s="5">
        <f t="shared" si="912"/>
        <v>983.16986417423732</v>
      </c>
      <c r="G4547" s="5">
        <f t="shared" si="913"/>
        <v>944.88069779264049</v>
      </c>
      <c r="H4547" s="5">
        <f t="shared" si="914"/>
        <v>2884.6935019668781</v>
      </c>
      <c r="I4547" s="5">
        <f t="shared" si="915"/>
        <v>720</v>
      </c>
      <c r="J4547" s="5">
        <f t="shared" si="916"/>
        <v>2164.6935019668781</v>
      </c>
      <c r="K4547" s="2">
        <f t="shared" si="917"/>
        <v>62581.48440914719</v>
      </c>
      <c r="L4547" s="2">
        <f t="shared" si="918"/>
        <v>140580</v>
      </c>
      <c r="M4547" s="2">
        <f t="shared" si="919"/>
        <v>29040</v>
      </c>
      <c r="N4547" s="6">
        <f t="shared" si="920"/>
        <v>1</v>
      </c>
      <c r="O4547" s="2">
        <f t="shared" si="921"/>
        <v>28958.51559085281</v>
      </c>
      <c r="P4547" s="2">
        <f t="shared" si="922"/>
        <v>28958.51559085281</v>
      </c>
    </row>
    <row r="4548" spans="1:16">
      <c r="A4548" s="6">
        <v>6</v>
      </c>
      <c r="B4548" s="6">
        <v>20</v>
      </c>
      <c r="C4548" s="6">
        <v>18</v>
      </c>
      <c r="D4548" s="6">
        <f t="shared" ref="D4548:D4611" si="923">A4548+B4548+C4548</f>
        <v>44</v>
      </c>
      <c r="E4548" s="5">
        <f t="shared" ref="E4548:E4611" si="924">IF(A4548=0,0,A4548*LABOR_HRS_WK_TOM*SEASON_WEEKS*(1+DIM_PCT_TOM)^A4548)</f>
        <v>956.64294000000041</v>
      </c>
      <c r="F4548" s="5">
        <f t="shared" ref="F4548:F4611" si="925">IF(B4548=0,0,B4548*LABOR_HRS_WK_CAR*SEASON_WEEKS*(1+DIM_PCT_CAR)^B4548)</f>
        <v>983.16986417423732</v>
      </c>
      <c r="G4548" s="5">
        <f t="shared" ref="G4548:G4611" si="926">IF(C4548=0,0,C4548*LABOR_HRS_WK_MES*SEASON_WEEKS*(1+DIM_PCT_MES)^C4548)</f>
        <v>1012.9676892512279</v>
      </c>
      <c r="H4548" s="5">
        <f t="shared" ref="H4548:H4611" si="927">E4548+F4548+G4548</f>
        <v>2952.7804934254655</v>
      </c>
      <c r="I4548" s="5">
        <f t="shared" ref="I4548:I4611" si="928">MIN(H4548,FARMER_HRS)</f>
        <v>720</v>
      </c>
      <c r="J4548" s="5">
        <f t="shared" ref="J4548:J4611" si="929">MAX(0,H4548-FARMER_HRS)</f>
        <v>2232.7804934254655</v>
      </c>
      <c r="K4548" s="2">
        <f t="shared" ref="K4548:K4611" si="930">I4548*FARMER_RATE+J4548*TEMP_WORKER_RATE</f>
        <v>63763.550233080998</v>
      </c>
      <c r="L4548" s="2">
        <f t="shared" ref="L4548:L4611" si="931">A4548*PRICE_TOM+B4548*PRICE_CAR+C4548*PRICE_MES</f>
        <v>143280</v>
      </c>
      <c r="M4548" s="2">
        <f t="shared" ref="M4548:M4611" si="932">A4548*FERT_BED_TOM+B4548*FERT_BED_CAR+C4548*FERT_BED_MES</f>
        <v>29920</v>
      </c>
      <c r="N4548" s="6">
        <f t="shared" ref="N4548:N4611" si="933">IF(AND(D4548&lt;=TOTAL_BEDS,J4548&lt;=TEMP_WORKER_MAX*TEMP_WORKER_HRS),1,0)</f>
        <v>1</v>
      </c>
      <c r="O4548" s="2">
        <f t="shared" ref="O4548:O4611" si="934">L4548-M4548-K4548-FIXED_COSTS</f>
        <v>29596.449766919002</v>
      </c>
      <c r="P4548" s="2">
        <f t="shared" ref="P4548:P4611" si="935">IF(N4548=1,O4548,"")</f>
        <v>29596.449766919002</v>
      </c>
    </row>
    <row r="4549" spans="1:16">
      <c r="A4549" s="6">
        <v>6</v>
      </c>
      <c r="B4549" s="6">
        <v>20</v>
      </c>
      <c r="C4549" s="6">
        <v>19</v>
      </c>
      <c r="D4549" s="6">
        <f t="shared" si="923"/>
        <v>45</v>
      </c>
      <c r="E4549" s="5">
        <f t="shared" si="924"/>
        <v>956.64294000000041</v>
      </c>
      <c r="F4549" s="5">
        <f t="shared" si="925"/>
        <v>983.16986417423732</v>
      </c>
      <c r="G4549" s="5">
        <f t="shared" si="926"/>
        <v>1082.6092178872495</v>
      </c>
      <c r="H4549" s="5">
        <f t="shared" si="927"/>
        <v>3022.422022061487</v>
      </c>
      <c r="I4549" s="5">
        <f t="shared" si="928"/>
        <v>720</v>
      </c>
      <c r="J4549" s="5">
        <f t="shared" si="929"/>
        <v>2302.422022061487</v>
      </c>
      <c r="K4549" s="2">
        <f t="shared" si="930"/>
        <v>64972.604549678596</v>
      </c>
      <c r="L4549" s="2">
        <f t="shared" si="931"/>
        <v>145980</v>
      </c>
      <c r="M4549" s="2">
        <f t="shared" si="932"/>
        <v>30800</v>
      </c>
      <c r="N4549" s="6">
        <f t="shared" si="933"/>
        <v>1</v>
      </c>
      <c r="O4549" s="2">
        <f t="shared" si="934"/>
        <v>30207.395450321404</v>
      </c>
      <c r="P4549" s="2">
        <f t="shared" si="935"/>
        <v>30207.395450321404</v>
      </c>
    </row>
    <row r="4550" spans="1:16">
      <c r="A4550" s="6">
        <v>6</v>
      </c>
      <c r="B4550" s="6">
        <v>20</v>
      </c>
      <c r="C4550" s="6">
        <v>20</v>
      </c>
      <c r="D4550" s="6">
        <f t="shared" si="923"/>
        <v>46</v>
      </c>
      <c r="E4550" s="5">
        <f t="shared" si="924"/>
        <v>956.64294000000041</v>
      </c>
      <c r="F4550" s="5">
        <f t="shared" si="925"/>
        <v>983.16986417423732</v>
      </c>
      <c r="G4550" s="5">
        <f t="shared" si="926"/>
        <v>1153.8335085377266</v>
      </c>
      <c r="H4550" s="5">
        <f t="shared" si="927"/>
        <v>3093.6463127119641</v>
      </c>
      <c r="I4550" s="5">
        <f t="shared" si="928"/>
        <v>720</v>
      </c>
      <c r="J4550" s="5">
        <f t="shared" si="929"/>
        <v>2373.6463127119641</v>
      </c>
      <c r="K4550" s="2">
        <f t="shared" si="930"/>
        <v>66209.137373471603</v>
      </c>
      <c r="L4550" s="2">
        <f t="shared" si="931"/>
        <v>148680</v>
      </c>
      <c r="M4550" s="2">
        <f t="shared" si="932"/>
        <v>31680</v>
      </c>
      <c r="N4550" s="6">
        <f t="shared" si="933"/>
        <v>1</v>
      </c>
      <c r="O4550" s="2">
        <f t="shared" si="934"/>
        <v>30790.862626528397</v>
      </c>
      <c r="P4550" s="2">
        <f t="shared" si="935"/>
        <v>30790.862626528397</v>
      </c>
    </row>
    <row r="4551" spans="1:16">
      <c r="A4551" s="6">
        <v>6</v>
      </c>
      <c r="B4551" s="6">
        <v>20</v>
      </c>
      <c r="C4551" s="6">
        <v>21</v>
      </c>
      <c r="D4551" s="6">
        <f t="shared" si="923"/>
        <v>47</v>
      </c>
      <c r="E4551" s="5">
        <f t="shared" si="924"/>
        <v>956.64294000000041</v>
      </c>
      <c r="F4551" s="5">
        <f t="shared" si="925"/>
        <v>983.16986417423732</v>
      </c>
      <c r="G4551" s="5">
        <f t="shared" si="926"/>
        <v>1226.6692487641703</v>
      </c>
      <c r="H4551" s="5">
        <f t="shared" si="927"/>
        <v>3166.4820529384078</v>
      </c>
      <c r="I4551" s="5">
        <f t="shared" si="928"/>
        <v>720</v>
      </c>
      <c r="J4551" s="5">
        <f t="shared" si="929"/>
        <v>2446.4820529384078</v>
      </c>
      <c r="K4551" s="2">
        <f t="shared" si="930"/>
        <v>67473.646752402914</v>
      </c>
      <c r="L4551" s="2">
        <f t="shared" si="931"/>
        <v>151380</v>
      </c>
      <c r="M4551" s="2">
        <f t="shared" si="932"/>
        <v>32560</v>
      </c>
      <c r="N4551" s="6">
        <f t="shared" si="933"/>
        <v>1</v>
      </c>
      <c r="O4551" s="2">
        <f t="shared" si="934"/>
        <v>31346.353247597086</v>
      </c>
      <c r="P4551" s="2">
        <f t="shared" si="935"/>
        <v>31346.353247597086</v>
      </c>
    </row>
    <row r="4552" spans="1:16">
      <c r="A4552" s="6">
        <v>6</v>
      </c>
      <c r="B4552" s="6">
        <v>20</v>
      </c>
      <c r="C4552" s="6">
        <v>22</v>
      </c>
      <c r="D4552" s="6">
        <f t="shared" si="923"/>
        <v>48</v>
      </c>
      <c r="E4552" s="5">
        <f t="shared" si="924"/>
        <v>956.64294000000041</v>
      </c>
      <c r="F4552" s="5">
        <f t="shared" si="925"/>
        <v>983.16986417423732</v>
      </c>
      <c r="G4552" s="5">
        <f t="shared" si="926"/>
        <v>1301.1455960105666</v>
      </c>
      <c r="H4552" s="5">
        <f t="shared" si="927"/>
        <v>3240.9584001848043</v>
      </c>
      <c r="I4552" s="5">
        <f t="shared" si="928"/>
        <v>720</v>
      </c>
      <c r="J4552" s="5">
        <f t="shared" si="929"/>
        <v>2520.9584001848043</v>
      </c>
      <c r="K4552" s="2">
        <f t="shared" si="930"/>
        <v>68766.638892097297</v>
      </c>
      <c r="L4552" s="2">
        <f t="shared" si="931"/>
        <v>154080</v>
      </c>
      <c r="M4552" s="2">
        <f t="shared" si="932"/>
        <v>33440</v>
      </c>
      <c r="N4552" s="6">
        <f t="shared" si="933"/>
        <v>1</v>
      </c>
      <c r="O4552" s="2">
        <f t="shared" si="934"/>
        <v>31873.361107902703</v>
      </c>
      <c r="P4552" s="2">
        <f t="shared" si="935"/>
        <v>31873.361107902703</v>
      </c>
    </row>
    <row r="4553" spans="1:16">
      <c r="A4553" s="6">
        <v>6</v>
      </c>
      <c r="B4553" s="6">
        <v>20</v>
      </c>
      <c r="C4553" s="6">
        <v>23</v>
      </c>
      <c r="D4553" s="6">
        <f t="shared" si="923"/>
        <v>49</v>
      </c>
      <c r="E4553" s="5">
        <f t="shared" si="924"/>
        <v>956.64294000000041</v>
      </c>
      <c r="F4553" s="5">
        <f t="shared" si="925"/>
        <v>983.16986417423732</v>
      </c>
      <c r="G4553" s="5">
        <f t="shared" si="926"/>
        <v>1377.292184868003</v>
      </c>
      <c r="H4553" s="5">
        <f t="shared" si="927"/>
        <v>3317.104989042241</v>
      </c>
      <c r="I4553" s="5">
        <f t="shared" si="928"/>
        <v>720</v>
      </c>
      <c r="J4553" s="5">
        <f t="shared" si="929"/>
        <v>2597.104989042241</v>
      </c>
      <c r="K4553" s="2">
        <f t="shared" si="930"/>
        <v>70088.628281983343</v>
      </c>
      <c r="L4553" s="2">
        <f t="shared" si="931"/>
        <v>156780</v>
      </c>
      <c r="M4553" s="2">
        <f t="shared" si="932"/>
        <v>34320</v>
      </c>
      <c r="N4553" s="6">
        <f t="shared" si="933"/>
        <v>1</v>
      </c>
      <c r="O4553" s="2">
        <f t="shared" si="934"/>
        <v>32371.371718016657</v>
      </c>
      <c r="P4553" s="2">
        <f t="shared" si="935"/>
        <v>32371.371718016657</v>
      </c>
    </row>
    <row r="4554" spans="1:16">
      <c r="A4554" s="6">
        <v>6</v>
      </c>
      <c r="B4554" s="6">
        <v>20</v>
      </c>
      <c r="C4554" s="6">
        <v>24</v>
      </c>
      <c r="D4554" s="6">
        <f t="shared" si="923"/>
        <v>50</v>
      </c>
      <c r="E4554" s="5">
        <f t="shared" si="924"/>
        <v>956.64294000000041</v>
      </c>
      <c r="F4554" s="5">
        <f t="shared" si="925"/>
        <v>983.16986417423732</v>
      </c>
      <c r="G4554" s="5">
        <f t="shared" si="926"/>
        <v>1455.1391344474989</v>
      </c>
      <c r="H4554" s="5">
        <f t="shared" si="927"/>
        <v>3394.9519386217366</v>
      </c>
      <c r="I4554" s="5">
        <f t="shared" si="928"/>
        <v>720</v>
      </c>
      <c r="J4554" s="5">
        <f t="shared" si="929"/>
        <v>2674.9519386217366</v>
      </c>
      <c r="K4554" s="2">
        <f t="shared" si="930"/>
        <v>71440.137823294033</v>
      </c>
      <c r="L4554" s="2">
        <f t="shared" si="931"/>
        <v>159480</v>
      </c>
      <c r="M4554" s="2">
        <f t="shared" si="932"/>
        <v>35200</v>
      </c>
      <c r="N4554" s="6">
        <f t="shared" si="933"/>
        <v>1</v>
      </c>
      <c r="O4554" s="2">
        <f t="shared" si="934"/>
        <v>32839.862176705967</v>
      </c>
      <c r="P4554" s="2">
        <f t="shared" si="935"/>
        <v>32839.862176705967</v>
      </c>
    </row>
    <row r="4555" spans="1:16">
      <c r="A4555" s="6">
        <v>6</v>
      </c>
      <c r="B4555" s="6">
        <v>20</v>
      </c>
      <c r="C4555" s="6">
        <v>25</v>
      </c>
      <c r="D4555" s="6">
        <f t="shared" si="923"/>
        <v>51</v>
      </c>
      <c r="E4555" s="5">
        <f t="shared" si="924"/>
        <v>956.64294000000041</v>
      </c>
      <c r="F4555" s="5">
        <f t="shared" si="925"/>
        <v>983.16986417423732</v>
      </c>
      <c r="G4555" s="5">
        <f t="shared" si="926"/>
        <v>1534.7170558625965</v>
      </c>
      <c r="H4555" s="5">
        <f t="shared" si="927"/>
        <v>3474.5298600368342</v>
      </c>
      <c r="I4555" s="5">
        <f t="shared" si="928"/>
        <v>720</v>
      </c>
      <c r="J4555" s="5">
        <f t="shared" si="929"/>
        <v>2754.5298600368342</v>
      </c>
      <c r="K4555" s="2">
        <f t="shared" si="930"/>
        <v>72821.698958972818</v>
      </c>
      <c r="L4555" s="2">
        <f t="shared" si="931"/>
        <v>162180</v>
      </c>
      <c r="M4555" s="2">
        <f t="shared" si="932"/>
        <v>36080</v>
      </c>
      <c r="N4555" s="6">
        <f t="shared" si="933"/>
        <v>1</v>
      </c>
      <c r="O4555" s="2">
        <f t="shared" si="934"/>
        <v>33278.301041027182</v>
      </c>
      <c r="P4555" s="2">
        <f t="shared" si="935"/>
        <v>33278.301041027182</v>
      </c>
    </row>
    <row r="4556" spans="1:16">
      <c r="A4556" s="6">
        <v>6</v>
      </c>
      <c r="B4556" s="6">
        <v>20</v>
      </c>
      <c r="C4556" s="6">
        <v>26</v>
      </c>
      <c r="D4556" s="6">
        <f t="shared" si="923"/>
        <v>52</v>
      </c>
      <c r="E4556" s="5">
        <f t="shared" si="924"/>
        <v>956.64294000000041</v>
      </c>
      <c r="F4556" s="5">
        <f t="shared" si="925"/>
        <v>983.16986417423732</v>
      </c>
      <c r="G4556" s="5">
        <f t="shared" si="926"/>
        <v>1616.0570598233144</v>
      </c>
      <c r="H4556" s="5">
        <f t="shared" si="927"/>
        <v>3555.8698639975519</v>
      </c>
      <c r="I4556" s="5">
        <f t="shared" si="928"/>
        <v>720</v>
      </c>
      <c r="J4556" s="5">
        <f t="shared" si="929"/>
        <v>2835.8698639975519</v>
      </c>
      <c r="K4556" s="2">
        <f t="shared" si="930"/>
        <v>74233.851805513055</v>
      </c>
      <c r="L4556" s="2">
        <f t="shared" si="931"/>
        <v>164880</v>
      </c>
      <c r="M4556" s="2">
        <f t="shared" si="932"/>
        <v>36960</v>
      </c>
      <c r="N4556" s="6">
        <f t="shared" si="933"/>
        <v>1</v>
      </c>
      <c r="O4556" s="2">
        <f t="shared" si="934"/>
        <v>33686.148194486945</v>
      </c>
      <c r="P4556" s="2">
        <f t="shared" si="935"/>
        <v>33686.148194486945</v>
      </c>
    </row>
    <row r="4557" spans="1:16">
      <c r="A4557" s="6">
        <v>6</v>
      </c>
      <c r="B4557" s="6">
        <v>20</v>
      </c>
      <c r="C4557" s="6">
        <v>27</v>
      </c>
      <c r="D4557" s="6">
        <f t="shared" si="923"/>
        <v>53</v>
      </c>
      <c r="E4557" s="5">
        <f t="shared" si="924"/>
        <v>956.64294000000041</v>
      </c>
      <c r="F4557" s="5">
        <f t="shared" si="925"/>
        <v>983.16986417423732</v>
      </c>
      <c r="G4557" s="5">
        <f t="shared" si="926"/>
        <v>1699.1907643430709</v>
      </c>
      <c r="H4557" s="5">
        <f t="shared" si="927"/>
        <v>3639.0035685173088</v>
      </c>
      <c r="I4557" s="5">
        <f t="shared" si="928"/>
        <v>720</v>
      </c>
      <c r="J4557" s="5">
        <f t="shared" si="929"/>
        <v>2919.0035685173088</v>
      </c>
      <c r="K4557" s="2">
        <f t="shared" si="930"/>
        <v>75677.145286758838</v>
      </c>
      <c r="L4557" s="2">
        <f t="shared" si="931"/>
        <v>167580</v>
      </c>
      <c r="M4557" s="2">
        <f t="shared" si="932"/>
        <v>37840</v>
      </c>
      <c r="N4557" s="6">
        <f t="shared" si="933"/>
        <v>1</v>
      </c>
      <c r="O4557" s="2">
        <f t="shared" si="934"/>
        <v>34062.854713241162</v>
      </c>
      <c r="P4557" s="2">
        <f t="shared" si="935"/>
        <v>34062.854713241162</v>
      </c>
    </row>
    <row r="4558" spans="1:16">
      <c r="A4558" s="6">
        <v>6</v>
      </c>
      <c r="B4558" s="6">
        <v>20</v>
      </c>
      <c r="C4558" s="6">
        <v>28</v>
      </c>
      <c r="D4558" s="6">
        <f t="shared" si="923"/>
        <v>54</v>
      </c>
      <c r="E4558" s="5">
        <f t="shared" si="924"/>
        <v>956.64294000000041</v>
      </c>
      <c r="F4558" s="5">
        <f t="shared" si="925"/>
        <v>983.16986417423732</v>
      </c>
      <c r="G4558" s="5">
        <f t="shared" si="926"/>
        <v>1784.1503025602246</v>
      </c>
      <c r="H4558" s="5">
        <f t="shared" si="927"/>
        <v>3723.9631067344626</v>
      </c>
      <c r="I4558" s="5">
        <f t="shared" si="928"/>
        <v>720</v>
      </c>
      <c r="J4558" s="5">
        <f t="shared" si="929"/>
        <v>3003.9631067344626</v>
      </c>
      <c r="K4558" s="2">
        <f t="shared" si="930"/>
        <v>77152.137269695522</v>
      </c>
      <c r="L4558" s="2">
        <f t="shared" si="931"/>
        <v>170280</v>
      </c>
      <c r="M4558" s="2">
        <f t="shared" si="932"/>
        <v>38720</v>
      </c>
      <c r="N4558" s="6">
        <f t="shared" si="933"/>
        <v>1</v>
      </c>
      <c r="O4558" s="2">
        <f t="shared" si="934"/>
        <v>34407.862730304478</v>
      </c>
      <c r="P4558" s="2">
        <f t="shared" si="935"/>
        <v>34407.862730304478</v>
      </c>
    </row>
    <row r="4559" spans="1:16">
      <c r="A4559" s="6">
        <v>6</v>
      </c>
      <c r="B4559" s="6">
        <v>20</v>
      </c>
      <c r="C4559" s="6">
        <v>29</v>
      </c>
      <c r="D4559" s="6">
        <f t="shared" si="923"/>
        <v>55</v>
      </c>
      <c r="E4559" s="5">
        <f t="shared" si="924"/>
        <v>956.64294000000041</v>
      </c>
      <c r="F4559" s="5">
        <f t="shared" si="925"/>
        <v>983.16986417423732</v>
      </c>
      <c r="G4559" s="5">
        <f t="shared" si="926"/>
        <v>1870.9683306758782</v>
      </c>
      <c r="H4559" s="5">
        <f t="shared" si="927"/>
        <v>3810.7811348501159</v>
      </c>
      <c r="I4559" s="5">
        <f t="shared" si="928"/>
        <v>720</v>
      </c>
      <c r="J4559" s="5">
        <f t="shared" si="929"/>
        <v>3090.7811348501159</v>
      </c>
      <c r="K4559" s="2">
        <f t="shared" si="930"/>
        <v>78659.394702258956</v>
      </c>
      <c r="L4559" s="2">
        <f t="shared" si="931"/>
        <v>172980</v>
      </c>
      <c r="M4559" s="2">
        <f t="shared" si="932"/>
        <v>39600</v>
      </c>
      <c r="N4559" s="6">
        <f t="shared" si="933"/>
        <v>1</v>
      </c>
      <c r="O4559" s="2">
        <f t="shared" si="934"/>
        <v>34720.605297741044</v>
      </c>
      <c r="P4559" s="2">
        <f t="shared" si="935"/>
        <v>34720.605297741044</v>
      </c>
    </row>
    <row r="4560" spans="1:16">
      <c r="A4560" s="6">
        <v>6</v>
      </c>
      <c r="B4560" s="6">
        <v>20</v>
      </c>
      <c r="C4560" s="6">
        <v>30</v>
      </c>
      <c r="D4560" s="6">
        <f t="shared" si="923"/>
        <v>56</v>
      </c>
      <c r="E4560" s="5">
        <f t="shared" si="924"/>
        <v>956.64294000000041</v>
      </c>
      <c r="F4560" s="5">
        <f t="shared" si="925"/>
        <v>983.16986417423732</v>
      </c>
      <c r="G4560" s="5">
        <f t="shared" si="926"/>
        <v>1959.6780360096488</v>
      </c>
      <c r="H4560" s="5">
        <f t="shared" si="927"/>
        <v>3899.4908401838866</v>
      </c>
      <c r="I4560" s="5">
        <f t="shared" si="928"/>
        <v>720</v>
      </c>
      <c r="J4560" s="5">
        <f t="shared" si="929"/>
        <v>3179.4908401838866</v>
      </c>
      <c r="K4560" s="2">
        <f t="shared" si="930"/>
        <v>80199.493753192481</v>
      </c>
      <c r="L4560" s="2">
        <f t="shared" si="931"/>
        <v>175680</v>
      </c>
      <c r="M4560" s="2">
        <f t="shared" si="932"/>
        <v>40480</v>
      </c>
      <c r="N4560" s="6">
        <f t="shared" si="933"/>
        <v>1</v>
      </c>
      <c r="O4560" s="2">
        <f t="shared" si="934"/>
        <v>35000.506246807519</v>
      </c>
      <c r="P4560" s="2">
        <f t="shared" si="935"/>
        <v>35000.506246807519</v>
      </c>
    </row>
    <row r="4561" spans="1:16">
      <c r="A4561" s="6">
        <v>7</v>
      </c>
      <c r="B4561" s="6">
        <v>0</v>
      </c>
      <c r="C4561" s="6">
        <v>0</v>
      </c>
      <c r="D4561" s="6">
        <f t="shared" si="923"/>
        <v>7</v>
      </c>
      <c r="E4561" s="5">
        <f t="shared" si="924"/>
        <v>1227.6917730000007</v>
      </c>
      <c r="F4561" s="5">
        <f t="shared" si="925"/>
        <v>0</v>
      </c>
      <c r="G4561" s="5">
        <f t="shared" si="926"/>
        <v>0</v>
      </c>
      <c r="H4561" s="5">
        <f t="shared" si="927"/>
        <v>1227.6917730000007</v>
      </c>
      <c r="I4561" s="5">
        <f t="shared" si="928"/>
        <v>720</v>
      </c>
      <c r="J4561" s="5">
        <f t="shared" si="929"/>
        <v>507.69177300000069</v>
      </c>
      <c r="K4561" s="2">
        <f t="shared" si="930"/>
        <v>33814.09328125001</v>
      </c>
      <c r="L4561" s="2">
        <f t="shared" si="931"/>
        <v>61600</v>
      </c>
      <c r="M4561" s="2">
        <f t="shared" si="932"/>
        <v>6160</v>
      </c>
      <c r="N4561" s="6">
        <f t="shared" si="933"/>
        <v>1</v>
      </c>
      <c r="O4561" s="2">
        <f t="shared" si="934"/>
        <v>1625.9067187499895</v>
      </c>
      <c r="P4561" s="2">
        <f t="shared" si="935"/>
        <v>1625.9067187499895</v>
      </c>
    </row>
    <row r="4562" spans="1:16">
      <c r="A4562" s="6">
        <v>7</v>
      </c>
      <c r="B4562" s="6">
        <v>0</v>
      </c>
      <c r="C4562" s="6">
        <v>1</v>
      </c>
      <c r="D4562" s="6">
        <f t="shared" si="923"/>
        <v>8</v>
      </c>
      <c r="E4562" s="5">
        <f t="shared" si="924"/>
        <v>1227.6917730000007</v>
      </c>
      <c r="F4562" s="5">
        <f t="shared" si="925"/>
        <v>0</v>
      </c>
      <c r="G4562" s="5">
        <f t="shared" si="926"/>
        <v>45.5625</v>
      </c>
      <c r="H4562" s="5">
        <f t="shared" si="927"/>
        <v>1273.2542730000007</v>
      </c>
      <c r="I4562" s="5">
        <f t="shared" si="928"/>
        <v>720</v>
      </c>
      <c r="J4562" s="5">
        <f t="shared" si="929"/>
        <v>553.25427300000069</v>
      </c>
      <c r="K4562" s="2">
        <f t="shared" si="930"/>
        <v>34605.10890625001</v>
      </c>
      <c r="L4562" s="2">
        <f t="shared" si="931"/>
        <v>64300</v>
      </c>
      <c r="M4562" s="2">
        <f t="shared" si="932"/>
        <v>7040</v>
      </c>
      <c r="N4562" s="6">
        <f t="shared" si="933"/>
        <v>1</v>
      </c>
      <c r="O4562" s="2">
        <f t="shared" si="934"/>
        <v>2654.8910937499895</v>
      </c>
      <c r="P4562" s="2">
        <f t="shared" si="935"/>
        <v>2654.8910937499895</v>
      </c>
    </row>
    <row r="4563" spans="1:16">
      <c r="A4563" s="6">
        <v>7</v>
      </c>
      <c r="B4563" s="6">
        <v>0</v>
      </c>
      <c r="C4563" s="6">
        <v>2</v>
      </c>
      <c r="D4563" s="6">
        <f t="shared" si="923"/>
        <v>9</v>
      </c>
      <c r="E4563" s="5">
        <f t="shared" si="924"/>
        <v>1227.6917730000007</v>
      </c>
      <c r="F4563" s="5">
        <f t="shared" si="925"/>
        <v>0</v>
      </c>
      <c r="G4563" s="5">
        <f t="shared" si="926"/>
        <v>92.264062499999994</v>
      </c>
      <c r="H4563" s="5">
        <f t="shared" si="927"/>
        <v>1319.9558355000006</v>
      </c>
      <c r="I4563" s="5">
        <f t="shared" si="928"/>
        <v>720</v>
      </c>
      <c r="J4563" s="5">
        <f t="shared" si="929"/>
        <v>599.9558355000006</v>
      </c>
      <c r="K4563" s="2">
        <f t="shared" si="930"/>
        <v>35415.89992187501</v>
      </c>
      <c r="L4563" s="2">
        <f t="shared" si="931"/>
        <v>67000</v>
      </c>
      <c r="M4563" s="2">
        <f t="shared" si="932"/>
        <v>7920</v>
      </c>
      <c r="N4563" s="6">
        <f t="shared" si="933"/>
        <v>1</v>
      </c>
      <c r="O4563" s="2">
        <f t="shared" si="934"/>
        <v>3664.1000781249895</v>
      </c>
      <c r="P4563" s="2">
        <f t="shared" si="935"/>
        <v>3664.1000781249895</v>
      </c>
    </row>
    <row r="4564" spans="1:16">
      <c r="A4564" s="6">
        <v>7</v>
      </c>
      <c r="B4564" s="6">
        <v>0</v>
      </c>
      <c r="C4564" s="6">
        <v>3</v>
      </c>
      <c r="D4564" s="6">
        <f t="shared" si="923"/>
        <v>10</v>
      </c>
      <c r="E4564" s="5">
        <f t="shared" si="924"/>
        <v>1227.6917730000007</v>
      </c>
      <c r="F4564" s="5">
        <f t="shared" si="925"/>
        <v>0</v>
      </c>
      <c r="G4564" s="5">
        <f t="shared" si="926"/>
        <v>140.12604492187498</v>
      </c>
      <c r="H4564" s="5">
        <f t="shared" si="927"/>
        <v>1367.8178179218758</v>
      </c>
      <c r="I4564" s="5">
        <f t="shared" si="928"/>
        <v>720</v>
      </c>
      <c r="J4564" s="5">
        <f t="shared" si="929"/>
        <v>647.81781792187576</v>
      </c>
      <c r="K4564" s="2">
        <f t="shared" si="930"/>
        <v>36246.837116699229</v>
      </c>
      <c r="L4564" s="2">
        <f t="shared" si="931"/>
        <v>69700</v>
      </c>
      <c r="M4564" s="2">
        <f t="shared" si="932"/>
        <v>8800</v>
      </c>
      <c r="N4564" s="6">
        <f t="shared" si="933"/>
        <v>1</v>
      </c>
      <c r="O4564" s="2">
        <f t="shared" si="934"/>
        <v>4653.1628833007708</v>
      </c>
      <c r="P4564" s="2">
        <f t="shared" si="935"/>
        <v>4653.1628833007708</v>
      </c>
    </row>
    <row r="4565" spans="1:16">
      <c r="A4565" s="6">
        <v>7</v>
      </c>
      <c r="B4565" s="6">
        <v>0</v>
      </c>
      <c r="C4565" s="6">
        <v>4</v>
      </c>
      <c r="D4565" s="6">
        <f t="shared" si="923"/>
        <v>11</v>
      </c>
      <c r="E4565" s="5">
        <f t="shared" si="924"/>
        <v>1227.6917730000007</v>
      </c>
      <c r="F4565" s="5">
        <f t="shared" si="925"/>
        <v>0</v>
      </c>
      <c r="G4565" s="5">
        <f t="shared" si="926"/>
        <v>189.17016064453125</v>
      </c>
      <c r="H4565" s="5">
        <f t="shared" si="927"/>
        <v>1416.861933644532</v>
      </c>
      <c r="I4565" s="5">
        <f t="shared" si="928"/>
        <v>720</v>
      </c>
      <c r="J4565" s="5">
        <f t="shared" si="929"/>
        <v>696.86193364453197</v>
      </c>
      <c r="K4565" s="2">
        <f t="shared" si="930"/>
        <v>37098.297459106456</v>
      </c>
      <c r="L4565" s="2">
        <f t="shared" si="931"/>
        <v>72400</v>
      </c>
      <c r="M4565" s="2">
        <f t="shared" si="932"/>
        <v>9680</v>
      </c>
      <c r="N4565" s="6">
        <f t="shared" si="933"/>
        <v>1</v>
      </c>
      <c r="O4565" s="2">
        <f t="shared" si="934"/>
        <v>5621.7025408935442</v>
      </c>
      <c r="P4565" s="2">
        <f t="shared" si="935"/>
        <v>5621.7025408935442</v>
      </c>
    </row>
    <row r="4566" spans="1:16">
      <c r="A4566" s="6">
        <v>7</v>
      </c>
      <c r="B4566" s="6">
        <v>0</v>
      </c>
      <c r="C4566" s="6">
        <v>5</v>
      </c>
      <c r="D4566" s="6">
        <f t="shared" si="923"/>
        <v>12</v>
      </c>
      <c r="E4566" s="5">
        <f t="shared" si="924"/>
        <v>1227.6917730000007</v>
      </c>
      <c r="F4566" s="5">
        <f t="shared" si="925"/>
        <v>0</v>
      </c>
      <c r="G4566" s="5">
        <f t="shared" si="926"/>
        <v>239.41848456573481</v>
      </c>
      <c r="H4566" s="5">
        <f t="shared" si="927"/>
        <v>1467.1102575657355</v>
      </c>
      <c r="I4566" s="5">
        <f t="shared" si="928"/>
        <v>720</v>
      </c>
      <c r="J4566" s="5">
        <f t="shared" si="929"/>
        <v>747.11025756573554</v>
      </c>
      <c r="K4566" s="2">
        <f t="shared" si="930"/>
        <v>37970.664193849574</v>
      </c>
      <c r="L4566" s="2">
        <f t="shared" si="931"/>
        <v>75100</v>
      </c>
      <c r="M4566" s="2">
        <f t="shared" si="932"/>
        <v>10560</v>
      </c>
      <c r="N4566" s="6">
        <f t="shared" si="933"/>
        <v>1</v>
      </c>
      <c r="O4566" s="2">
        <f t="shared" si="934"/>
        <v>6569.3358061504259</v>
      </c>
      <c r="P4566" s="2">
        <f t="shared" si="935"/>
        <v>6569.3358061504259</v>
      </c>
    </row>
    <row r="4567" spans="1:16">
      <c r="A4567" s="6">
        <v>7</v>
      </c>
      <c r="B4567" s="6">
        <v>0</v>
      </c>
      <c r="C4567" s="6">
        <v>6</v>
      </c>
      <c r="D4567" s="6">
        <f t="shared" si="923"/>
        <v>13</v>
      </c>
      <c r="E4567" s="5">
        <f t="shared" si="924"/>
        <v>1227.6917730000007</v>
      </c>
      <c r="F4567" s="5">
        <f t="shared" si="925"/>
        <v>0</v>
      </c>
      <c r="G4567" s="5">
        <f t="shared" si="926"/>
        <v>290.89345874736784</v>
      </c>
      <c r="H4567" s="5">
        <f t="shared" si="927"/>
        <v>1518.5852317473687</v>
      </c>
      <c r="I4567" s="5">
        <f t="shared" si="928"/>
        <v>720</v>
      </c>
      <c r="J4567" s="5">
        <f t="shared" si="929"/>
        <v>798.58523174736865</v>
      </c>
      <c r="K4567" s="2">
        <f t="shared" si="930"/>
        <v>38864.326940058483</v>
      </c>
      <c r="L4567" s="2">
        <f t="shared" si="931"/>
        <v>77800</v>
      </c>
      <c r="M4567" s="2">
        <f t="shared" si="932"/>
        <v>11440</v>
      </c>
      <c r="N4567" s="6">
        <f t="shared" si="933"/>
        <v>1</v>
      </c>
      <c r="O4567" s="2">
        <f t="shared" si="934"/>
        <v>7495.6730599415168</v>
      </c>
      <c r="P4567" s="2">
        <f t="shared" si="935"/>
        <v>7495.6730599415168</v>
      </c>
    </row>
    <row r="4568" spans="1:16">
      <c r="A4568" s="6">
        <v>7</v>
      </c>
      <c r="B4568" s="6">
        <v>0</v>
      </c>
      <c r="C4568" s="6">
        <v>7</v>
      </c>
      <c r="D4568" s="6">
        <f t="shared" si="923"/>
        <v>14</v>
      </c>
      <c r="E4568" s="5">
        <f t="shared" si="924"/>
        <v>1227.6917730000007</v>
      </c>
      <c r="F4568" s="5">
        <f t="shared" si="925"/>
        <v>0</v>
      </c>
      <c r="G4568" s="5">
        <f t="shared" si="926"/>
        <v>343.61789814532818</v>
      </c>
      <c r="H4568" s="5">
        <f t="shared" si="927"/>
        <v>1571.3096711453288</v>
      </c>
      <c r="I4568" s="5">
        <f t="shared" si="928"/>
        <v>720</v>
      </c>
      <c r="J4568" s="5">
        <f t="shared" si="929"/>
        <v>851.30967114532882</v>
      </c>
      <c r="K4568" s="2">
        <f t="shared" si="930"/>
        <v>39779.681790717514</v>
      </c>
      <c r="L4568" s="2">
        <f t="shared" si="931"/>
        <v>80500</v>
      </c>
      <c r="M4568" s="2">
        <f t="shared" si="932"/>
        <v>12320</v>
      </c>
      <c r="N4568" s="6">
        <f t="shared" si="933"/>
        <v>1</v>
      </c>
      <c r="O4568" s="2">
        <f t="shared" si="934"/>
        <v>8400.3182092824864</v>
      </c>
      <c r="P4568" s="2">
        <f t="shared" si="935"/>
        <v>8400.3182092824864</v>
      </c>
    </row>
    <row r="4569" spans="1:16">
      <c r="A4569" s="6">
        <v>7</v>
      </c>
      <c r="B4569" s="6">
        <v>0</v>
      </c>
      <c r="C4569" s="6">
        <v>8</v>
      </c>
      <c r="D4569" s="6">
        <f t="shared" si="923"/>
        <v>15</v>
      </c>
      <c r="E4569" s="5">
        <f t="shared" si="924"/>
        <v>1227.6917730000007</v>
      </c>
      <c r="F4569" s="5">
        <f t="shared" si="925"/>
        <v>0</v>
      </c>
      <c r="G4569" s="5">
        <f t="shared" si="926"/>
        <v>397.61499642530839</v>
      </c>
      <c r="H4569" s="5">
        <f t="shared" si="927"/>
        <v>1625.3067694253091</v>
      </c>
      <c r="I4569" s="5">
        <f t="shared" si="928"/>
        <v>720</v>
      </c>
      <c r="J4569" s="5">
        <f t="shared" si="929"/>
        <v>905.30676942530908</v>
      </c>
      <c r="K4569" s="2">
        <f t="shared" si="930"/>
        <v>40717.131413633841</v>
      </c>
      <c r="L4569" s="2">
        <f t="shared" si="931"/>
        <v>83200</v>
      </c>
      <c r="M4569" s="2">
        <f t="shared" si="932"/>
        <v>13200</v>
      </c>
      <c r="N4569" s="6">
        <f t="shared" si="933"/>
        <v>1</v>
      </c>
      <c r="O4569" s="2">
        <f t="shared" si="934"/>
        <v>9282.8685863661594</v>
      </c>
      <c r="P4569" s="2">
        <f t="shared" si="935"/>
        <v>9282.8685863661594</v>
      </c>
    </row>
    <row r="4570" spans="1:16">
      <c r="A4570" s="6">
        <v>7</v>
      </c>
      <c r="B4570" s="6">
        <v>0</v>
      </c>
      <c r="C4570" s="6">
        <v>9</v>
      </c>
      <c r="D4570" s="6">
        <f t="shared" si="923"/>
        <v>16</v>
      </c>
      <c r="E4570" s="5">
        <f t="shared" si="924"/>
        <v>1227.6917730000007</v>
      </c>
      <c r="F4570" s="5">
        <f t="shared" si="925"/>
        <v>0</v>
      </c>
      <c r="G4570" s="5">
        <f t="shared" si="926"/>
        <v>452.90833186570285</v>
      </c>
      <c r="H4570" s="5">
        <f t="shared" si="927"/>
        <v>1680.6001048657035</v>
      </c>
      <c r="I4570" s="5">
        <f t="shared" si="928"/>
        <v>720</v>
      </c>
      <c r="J4570" s="5">
        <f t="shared" si="929"/>
        <v>960.60010486570354</v>
      </c>
      <c r="K4570" s="2">
        <f t="shared" si="930"/>
        <v>41677.085153918466</v>
      </c>
      <c r="L4570" s="2">
        <f t="shared" si="931"/>
        <v>85900</v>
      </c>
      <c r="M4570" s="2">
        <f t="shared" si="932"/>
        <v>14080</v>
      </c>
      <c r="N4570" s="6">
        <f t="shared" si="933"/>
        <v>1</v>
      </c>
      <c r="O4570" s="2">
        <f t="shared" si="934"/>
        <v>10142.914846081534</v>
      </c>
      <c r="P4570" s="2">
        <f t="shared" si="935"/>
        <v>10142.914846081534</v>
      </c>
    </row>
    <row r="4571" spans="1:16">
      <c r="A4571" s="6">
        <v>7</v>
      </c>
      <c r="B4571" s="6">
        <v>0</v>
      </c>
      <c r="C4571" s="6">
        <v>10</v>
      </c>
      <c r="D4571" s="6">
        <f t="shared" si="923"/>
        <v>17</v>
      </c>
      <c r="E4571" s="5">
        <f t="shared" si="924"/>
        <v>1227.6917730000007</v>
      </c>
      <c r="F4571" s="5">
        <f t="shared" si="925"/>
        <v>0</v>
      </c>
      <c r="G4571" s="5">
        <f t="shared" si="926"/>
        <v>509.52187334891573</v>
      </c>
      <c r="H4571" s="5">
        <f t="shared" si="927"/>
        <v>1737.2136463489164</v>
      </c>
      <c r="I4571" s="5">
        <f t="shared" si="928"/>
        <v>720</v>
      </c>
      <c r="J4571" s="5">
        <f t="shared" si="929"/>
        <v>1017.2136463489164</v>
      </c>
      <c r="K4571" s="2">
        <f t="shared" si="930"/>
        <v>42659.959138002021</v>
      </c>
      <c r="L4571" s="2">
        <f t="shared" si="931"/>
        <v>88600</v>
      </c>
      <c r="M4571" s="2">
        <f t="shared" si="932"/>
        <v>14960</v>
      </c>
      <c r="N4571" s="6">
        <f t="shared" si="933"/>
        <v>1</v>
      </c>
      <c r="O4571" s="2">
        <f t="shared" si="934"/>
        <v>10980.040861997979</v>
      </c>
      <c r="P4571" s="2">
        <f t="shared" si="935"/>
        <v>10980.040861997979</v>
      </c>
    </row>
    <row r="4572" spans="1:16">
      <c r="A4572" s="6">
        <v>7</v>
      </c>
      <c r="B4572" s="6">
        <v>0</v>
      </c>
      <c r="C4572" s="6">
        <v>11</v>
      </c>
      <c r="D4572" s="6">
        <f t="shared" si="923"/>
        <v>18</v>
      </c>
      <c r="E4572" s="5">
        <f t="shared" si="924"/>
        <v>1227.6917730000007</v>
      </c>
      <c r="F4572" s="5">
        <f t="shared" si="925"/>
        <v>0</v>
      </c>
      <c r="G4572" s="5">
        <f t="shared" si="926"/>
        <v>567.47998644235474</v>
      </c>
      <c r="H4572" s="5">
        <f t="shared" si="927"/>
        <v>1795.1717594423553</v>
      </c>
      <c r="I4572" s="5">
        <f t="shared" si="928"/>
        <v>720</v>
      </c>
      <c r="J4572" s="5">
        <f t="shared" si="929"/>
        <v>1075.1717594423553</v>
      </c>
      <c r="K4572" s="2">
        <f t="shared" si="930"/>
        <v>43666.176379207558</v>
      </c>
      <c r="L4572" s="2">
        <f t="shared" si="931"/>
        <v>91300</v>
      </c>
      <c r="M4572" s="2">
        <f t="shared" si="932"/>
        <v>15840</v>
      </c>
      <c r="N4572" s="6">
        <f t="shared" si="933"/>
        <v>1</v>
      </c>
      <c r="O4572" s="2">
        <f t="shared" si="934"/>
        <v>11793.823620792442</v>
      </c>
      <c r="P4572" s="2">
        <f t="shared" si="935"/>
        <v>11793.823620792442</v>
      </c>
    </row>
    <row r="4573" spans="1:16">
      <c r="A4573" s="6">
        <v>7</v>
      </c>
      <c r="B4573" s="6">
        <v>0</v>
      </c>
      <c r="C4573" s="6">
        <v>12</v>
      </c>
      <c r="D4573" s="6">
        <f t="shared" si="923"/>
        <v>19</v>
      </c>
      <c r="E4573" s="5">
        <f t="shared" si="924"/>
        <v>1227.6917730000007</v>
      </c>
      <c r="F4573" s="5">
        <f t="shared" si="925"/>
        <v>0</v>
      </c>
      <c r="G4573" s="5">
        <f t="shared" si="926"/>
        <v>626.80743957041921</v>
      </c>
      <c r="H4573" s="5">
        <f t="shared" si="927"/>
        <v>1854.4992125704198</v>
      </c>
      <c r="I4573" s="5">
        <f t="shared" si="928"/>
        <v>720</v>
      </c>
      <c r="J4573" s="5">
        <f t="shared" si="929"/>
        <v>1134.4992125704198</v>
      </c>
      <c r="K4573" s="2">
        <f t="shared" si="930"/>
        <v>44696.166884903119</v>
      </c>
      <c r="L4573" s="2">
        <f t="shared" si="931"/>
        <v>94000</v>
      </c>
      <c r="M4573" s="2">
        <f t="shared" si="932"/>
        <v>16720</v>
      </c>
      <c r="N4573" s="6">
        <f t="shared" si="933"/>
        <v>1</v>
      </c>
      <c r="O4573" s="2">
        <f t="shared" si="934"/>
        <v>12583.833115096881</v>
      </c>
      <c r="P4573" s="2">
        <f t="shared" si="935"/>
        <v>12583.833115096881</v>
      </c>
    </row>
    <row r="4574" spans="1:16">
      <c r="A4574" s="6">
        <v>7</v>
      </c>
      <c r="B4574" s="6">
        <v>0</v>
      </c>
      <c r="C4574" s="6">
        <v>13</v>
      </c>
      <c r="D4574" s="6">
        <f t="shared" si="923"/>
        <v>20</v>
      </c>
      <c r="E4574" s="5">
        <f t="shared" si="924"/>
        <v>1227.6917730000007</v>
      </c>
      <c r="F4574" s="5">
        <f t="shared" si="925"/>
        <v>0</v>
      </c>
      <c r="G4574" s="5">
        <f t="shared" si="926"/>
        <v>687.52941027880343</v>
      </c>
      <c r="H4574" s="5">
        <f t="shared" si="927"/>
        <v>1915.2211832788041</v>
      </c>
      <c r="I4574" s="5">
        <f t="shared" si="928"/>
        <v>720</v>
      </c>
      <c r="J4574" s="5">
        <f t="shared" si="929"/>
        <v>1195.2211832788041</v>
      </c>
      <c r="K4574" s="2">
        <f t="shared" si="930"/>
        <v>45750.367765257019</v>
      </c>
      <c r="L4574" s="2">
        <f t="shared" si="931"/>
        <v>96700</v>
      </c>
      <c r="M4574" s="2">
        <f t="shared" si="932"/>
        <v>17600</v>
      </c>
      <c r="N4574" s="6">
        <f t="shared" si="933"/>
        <v>1</v>
      </c>
      <c r="O4574" s="2">
        <f t="shared" si="934"/>
        <v>13349.632234742981</v>
      </c>
      <c r="P4574" s="2">
        <f t="shared" si="935"/>
        <v>13349.632234742981</v>
      </c>
    </row>
    <row r="4575" spans="1:16">
      <c r="A4575" s="6">
        <v>7</v>
      </c>
      <c r="B4575" s="6">
        <v>0</v>
      </c>
      <c r="C4575" s="6">
        <v>14</v>
      </c>
      <c r="D4575" s="6">
        <f t="shared" si="923"/>
        <v>21</v>
      </c>
      <c r="E4575" s="5">
        <f t="shared" si="924"/>
        <v>1227.6917730000007</v>
      </c>
      <c r="F4575" s="5">
        <f t="shared" si="925"/>
        <v>0</v>
      </c>
      <c r="G4575" s="5">
        <f t="shared" si="926"/>
        <v>749.67149159246469</v>
      </c>
      <c r="H4575" s="5">
        <f t="shared" si="927"/>
        <v>1977.3632645924654</v>
      </c>
      <c r="I4575" s="5">
        <f t="shared" si="928"/>
        <v>720</v>
      </c>
      <c r="J4575" s="5">
        <f t="shared" si="929"/>
        <v>1257.3632645924654</v>
      </c>
      <c r="K4575" s="2">
        <f t="shared" si="930"/>
        <v>46829.223343619189</v>
      </c>
      <c r="L4575" s="2">
        <f t="shared" si="931"/>
        <v>99400</v>
      </c>
      <c r="M4575" s="2">
        <f t="shared" si="932"/>
        <v>18480</v>
      </c>
      <c r="N4575" s="6">
        <f t="shared" si="933"/>
        <v>1</v>
      </c>
      <c r="O4575" s="2">
        <f t="shared" si="934"/>
        <v>14090.776656380811</v>
      </c>
      <c r="P4575" s="2">
        <f t="shared" si="935"/>
        <v>14090.776656380811</v>
      </c>
    </row>
    <row r="4576" spans="1:16">
      <c r="A4576" s="6">
        <v>7</v>
      </c>
      <c r="B4576" s="6">
        <v>0</v>
      </c>
      <c r="C4576" s="6">
        <v>15</v>
      </c>
      <c r="D4576" s="6">
        <f t="shared" si="923"/>
        <v>22</v>
      </c>
      <c r="E4576" s="5">
        <f t="shared" si="924"/>
        <v>1227.6917730000007</v>
      </c>
      <c r="F4576" s="5">
        <f t="shared" si="925"/>
        <v>0</v>
      </c>
      <c r="G4576" s="5">
        <f t="shared" si="926"/>
        <v>813.25969846861108</v>
      </c>
      <c r="H4576" s="5">
        <f t="shared" si="927"/>
        <v>2040.9514714686118</v>
      </c>
      <c r="I4576" s="5">
        <f t="shared" si="928"/>
        <v>720</v>
      </c>
      <c r="J4576" s="5">
        <f t="shared" si="929"/>
        <v>1320.9514714686118</v>
      </c>
      <c r="K4576" s="2">
        <f t="shared" si="930"/>
        <v>47933.18526855229</v>
      </c>
      <c r="L4576" s="2">
        <f t="shared" si="931"/>
        <v>102100</v>
      </c>
      <c r="M4576" s="2">
        <f t="shared" si="932"/>
        <v>19360</v>
      </c>
      <c r="N4576" s="6">
        <f t="shared" si="933"/>
        <v>1</v>
      </c>
      <c r="O4576" s="2">
        <f t="shared" si="934"/>
        <v>14806.81473144771</v>
      </c>
      <c r="P4576" s="2">
        <f t="shared" si="935"/>
        <v>14806.81473144771</v>
      </c>
    </row>
    <row r="4577" spans="1:16">
      <c r="A4577" s="6">
        <v>7</v>
      </c>
      <c r="B4577" s="6">
        <v>0</v>
      </c>
      <c r="C4577" s="6">
        <v>16</v>
      </c>
      <c r="D4577" s="6">
        <f t="shared" si="923"/>
        <v>23</v>
      </c>
      <c r="E4577" s="5">
        <f t="shared" si="924"/>
        <v>1227.6917730000007</v>
      </c>
      <c r="F4577" s="5">
        <f t="shared" si="925"/>
        <v>0</v>
      </c>
      <c r="G4577" s="5">
        <f t="shared" si="926"/>
        <v>878.32047434610013</v>
      </c>
      <c r="H4577" s="5">
        <f t="shared" si="927"/>
        <v>2106.0122473461006</v>
      </c>
      <c r="I4577" s="5">
        <f t="shared" si="928"/>
        <v>720</v>
      </c>
      <c r="J4577" s="5">
        <f t="shared" si="929"/>
        <v>1386.0122473461006</v>
      </c>
      <c r="K4577" s="2">
        <f t="shared" si="930"/>
        <v>49062.712627536472</v>
      </c>
      <c r="L4577" s="2">
        <f t="shared" si="931"/>
        <v>104800</v>
      </c>
      <c r="M4577" s="2">
        <f t="shared" si="932"/>
        <v>20240</v>
      </c>
      <c r="N4577" s="6">
        <f t="shared" si="933"/>
        <v>1</v>
      </c>
      <c r="O4577" s="2">
        <f t="shared" si="934"/>
        <v>15497.287372463528</v>
      </c>
      <c r="P4577" s="2">
        <f t="shared" si="935"/>
        <v>15497.287372463528</v>
      </c>
    </row>
    <row r="4578" spans="1:16">
      <c r="A4578" s="6">
        <v>7</v>
      </c>
      <c r="B4578" s="6">
        <v>0</v>
      </c>
      <c r="C4578" s="6">
        <v>17</v>
      </c>
      <c r="D4578" s="6">
        <f t="shared" si="923"/>
        <v>24</v>
      </c>
      <c r="E4578" s="5">
        <f t="shared" si="924"/>
        <v>1227.6917730000007</v>
      </c>
      <c r="F4578" s="5">
        <f t="shared" si="925"/>
        <v>0</v>
      </c>
      <c r="G4578" s="5">
        <f t="shared" si="926"/>
        <v>944.88069779264049</v>
      </c>
      <c r="H4578" s="5">
        <f t="shared" si="927"/>
        <v>2172.5724707926411</v>
      </c>
      <c r="I4578" s="5">
        <f t="shared" si="928"/>
        <v>720</v>
      </c>
      <c r="J4578" s="5">
        <f t="shared" si="929"/>
        <v>1452.5724707926411</v>
      </c>
      <c r="K4578" s="2">
        <f t="shared" si="930"/>
        <v>50218.272062372242</v>
      </c>
      <c r="L4578" s="2">
        <f t="shared" si="931"/>
        <v>107500</v>
      </c>
      <c r="M4578" s="2">
        <f t="shared" si="932"/>
        <v>21120</v>
      </c>
      <c r="N4578" s="6">
        <f t="shared" si="933"/>
        <v>1</v>
      </c>
      <c r="O4578" s="2">
        <f t="shared" si="934"/>
        <v>16161.727937627758</v>
      </c>
      <c r="P4578" s="2">
        <f t="shared" si="935"/>
        <v>16161.727937627758</v>
      </c>
    </row>
    <row r="4579" spans="1:16">
      <c r="A4579" s="6">
        <v>7</v>
      </c>
      <c r="B4579" s="6">
        <v>0</v>
      </c>
      <c r="C4579" s="6">
        <v>18</v>
      </c>
      <c r="D4579" s="6">
        <f t="shared" si="923"/>
        <v>25</v>
      </c>
      <c r="E4579" s="5">
        <f t="shared" si="924"/>
        <v>1227.6917730000007</v>
      </c>
      <c r="F4579" s="5">
        <f t="shared" si="925"/>
        <v>0</v>
      </c>
      <c r="G4579" s="5">
        <f t="shared" si="926"/>
        <v>1012.9676892512279</v>
      </c>
      <c r="H4579" s="5">
        <f t="shared" si="927"/>
        <v>2240.6594622512284</v>
      </c>
      <c r="I4579" s="5">
        <f t="shared" si="928"/>
        <v>720</v>
      </c>
      <c r="J4579" s="5">
        <f t="shared" si="929"/>
        <v>1520.6594622512284</v>
      </c>
      <c r="K4579" s="2">
        <f t="shared" si="930"/>
        <v>51400.33788630605</v>
      </c>
      <c r="L4579" s="2">
        <f t="shared" si="931"/>
        <v>110200</v>
      </c>
      <c r="M4579" s="2">
        <f t="shared" si="932"/>
        <v>22000</v>
      </c>
      <c r="N4579" s="6">
        <f t="shared" si="933"/>
        <v>1</v>
      </c>
      <c r="O4579" s="2">
        <f t="shared" si="934"/>
        <v>16799.66211369395</v>
      </c>
      <c r="P4579" s="2">
        <f t="shared" si="935"/>
        <v>16799.66211369395</v>
      </c>
    </row>
    <row r="4580" spans="1:16">
      <c r="A4580" s="6">
        <v>7</v>
      </c>
      <c r="B4580" s="6">
        <v>0</v>
      </c>
      <c r="C4580" s="6">
        <v>19</v>
      </c>
      <c r="D4580" s="6">
        <f t="shared" si="923"/>
        <v>26</v>
      </c>
      <c r="E4580" s="5">
        <f t="shared" si="924"/>
        <v>1227.6917730000007</v>
      </c>
      <c r="F4580" s="5">
        <f t="shared" si="925"/>
        <v>0</v>
      </c>
      <c r="G4580" s="5">
        <f t="shared" si="926"/>
        <v>1082.6092178872495</v>
      </c>
      <c r="H4580" s="5">
        <f t="shared" si="927"/>
        <v>2310.30099088725</v>
      </c>
      <c r="I4580" s="5">
        <f t="shared" si="928"/>
        <v>720</v>
      </c>
      <c r="J4580" s="5">
        <f t="shared" si="929"/>
        <v>1590.30099088725</v>
      </c>
      <c r="K4580" s="2">
        <f t="shared" si="930"/>
        <v>52609.392202903648</v>
      </c>
      <c r="L4580" s="2">
        <f t="shared" si="931"/>
        <v>112900</v>
      </c>
      <c r="M4580" s="2">
        <f t="shared" si="932"/>
        <v>22880</v>
      </c>
      <c r="N4580" s="6">
        <f t="shared" si="933"/>
        <v>1</v>
      </c>
      <c r="O4580" s="2">
        <f t="shared" si="934"/>
        <v>17410.607797096352</v>
      </c>
      <c r="P4580" s="2">
        <f t="shared" si="935"/>
        <v>17410.607797096352</v>
      </c>
    </row>
    <row r="4581" spans="1:16">
      <c r="A4581" s="6">
        <v>7</v>
      </c>
      <c r="B4581" s="6">
        <v>0</v>
      </c>
      <c r="C4581" s="6">
        <v>20</v>
      </c>
      <c r="D4581" s="6">
        <f t="shared" si="923"/>
        <v>27</v>
      </c>
      <c r="E4581" s="5">
        <f t="shared" si="924"/>
        <v>1227.6917730000007</v>
      </c>
      <c r="F4581" s="5">
        <f t="shared" si="925"/>
        <v>0</v>
      </c>
      <c r="G4581" s="5">
        <f t="shared" si="926"/>
        <v>1153.8335085377266</v>
      </c>
      <c r="H4581" s="5">
        <f t="shared" si="927"/>
        <v>2381.5252815377271</v>
      </c>
      <c r="I4581" s="5">
        <f t="shared" si="928"/>
        <v>720</v>
      </c>
      <c r="J4581" s="5">
        <f t="shared" si="929"/>
        <v>1661.5252815377271</v>
      </c>
      <c r="K4581" s="2">
        <f t="shared" si="930"/>
        <v>53845.925026696656</v>
      </c>
      <c r="L4581" s="2">
        <f t="shared" si="931"/>
        <v>115600</v>
      </c>
      <c r="M4581" s="2">
        <f t="shared" si="932"/>
        <v>23760</v>
      </c>
      <c r="N4581" s="6">
        <f t="shared" si="933"/>
        <v>1</v>
      </c>
      <c r="O4581" s="2">
        <f t="shared" si="934"/>
        <v>17994.074973303344</v>
      </c>
      <c r="P4581" s="2">
        <f t="shared" si="935"/>
        <v>17994.074973303344</v>
      </c>
    </row>
    <row r="4582" spans="1:16">
      <c r="A4582" s="6">
        <v>7</v>
      </c>
      <c r="B4582" s="6">
        <v>0</v>
      </c>
      <c r="C4582" s="6">
        <v>21</v>
      </c>
      <c r="D4582" s="6">
        <f t="shared" si="923"/>
        <v>28</v>
      </c>
      <c r="E4582" s="5">
        <f t="shared" si="924"/>
        <v>1227.6917730000007</v>
      </c>
      <c r="F4582" s="5">
        <f t="shared" si="925"/>
        <v>0</v>
      </c>
      <c r="G4582" s="5">
        <f t="shared" si="926"/>
        <v>1226.6692487641703</v>
      </c>
      <c r="H4582" s="5">
        <f t="shared" si="927"/>
        <v>2454.3610217641708</v>
      </c>
      <c r="I4582" s="5">
        <f t="shared" si="928"/>
        <v>720</v>
      </c>
      <c r="J4582" s="5">
        <f t="shared" si="929"/>
        <v>1734.3610217641708</v>
      </c>
      <c r="K4582" s="2">
        <f t="shared" si="930"/>
        <v>55110.434405627966</v>
      </c>
      <c r="L4582" s="2">
        <f t="shared" si="931"/>
        <v>118300</v>
      </c>
      <c r="M4582" s="2">
        <f t="shared" si="932"/>
        <v>24640</v>
      </c>
      <c r="N4582" s="6">
        <f t="shared" si="933"/>
        <v>1</v>
      </c>
      <c r="O4582" s="2">
        <f t="shared" si="934"/>
        <v>18549.565594372034</v>
      </c>
      <c r="P4582" s="2">
        <f t="shared" si="935"/>
        <v>18549.565594372034</v>
      </c>
    </row>
    <row r="4583" spans="1:16">
      <c r="A4583" s="6">
        <v>7</v>
      </c>
      <c r="B4583" s="6">
        <v>0</v>
      </c>
      <c r="C4583" s="6">
        <v>22</v>
      </c>
      <c r="D4583" s="6">
        <f t="shared" si="923"/>
        <v>29</v>
      </c>
      <c r="E4583" s="5">
        <f t="shared" si="924"/>
        <v>1227.6917730000007</v>
      </c>
      <c r="F4583" s="5">
        <f t="shared" si="925"/>
        <v>0</v>
      </c>
      <c r="G4583" s="5">
        <f t="shared" si="926"/>
        <v>1301.1455960105666</v>
      </c>
      <c r="H4583" s="5">
        <f t="shared" si="927"/>
        <v>2528.8373690105673</v>
      </c>
      <c r="I4583" s="5">
        <f t="shared" si="928"/>
        <v>720</v>
      </c>
      <c r="J4583" s="5">
        <f t="shared" si="929"/>
        <v>1808.8373690105673</v>
      </c>
      <c r="K4583" s="2">
        <f t="shared" si="930"/>
        <v>56403.426545322349</v>
      </c>
      <c r="L4583" s="2">
        <f t="shared" si="931"/>
        <v>121000</v>
      </c>
      <c r="M4583" s="2">
        <f t="shared" si="932"/>
        <v>25520</v>
      </c>
      <c r="N4583" s="6">
        <f t="shared" si="933"/>
        <v>1</v>
      </c>
      <c r="O4583" s="2">
        <f t="shared" si="934"/>
        <v>19076.573454677651</v>
      </c>
      <c r="P4583" s="2">
        <f t="shared" si="935"/>
        <v>19076.573454677651</v>
      </c>
    </row>
    <row r="4584" spans="1:16">
      <c r="A4584" s="6">
        <v>7</v>
      </c>
      <c r="B4584" s="6">
        <v>0</v>
      </c>
      <c r="C4584" s="6">
        <v>23</v>
      </c>
      <c r="D4584" s="6">
        <f t="shared" si="923"/>
        <v>30</v>
      </c>
      <c r="E4584" s="5">
        <f t="shared" si="924"/>
        <v>1227.6917730000007</v>
      </c>
      <c r="F4584" s="5">
        <f t="shared" si="925"/>
        <v>0</v>
      </c>
      <c r="G4584" s="5">
        <f t="shared" si="926"/>
        <v>1377.292184868003</v>
      </c>
      <c r="H4584" s="5">
        <f t="shared" si="927"/>
        <v>2604.9839578680039</v>
      </c>
      <c r="I4584" s="5">
        <f t="shared" si="928"/>
        <v>720</v>
      </c>
      <c r="J4584" s="5">
        <f t="shared" si="929"/>
        <v>1884.9839578680039</v>
      </c>
      <c r="K4584" s="2">
        <f t="shared" si="930"/>
        <v>57725.415935208403</v>
      </c>
      <c r="L4584" s="2">
        <f t="shared" si="931"/>
        <v>123700</v>
      </c>
      <c r="M4584" s="2">
        <f t="shared" si="932"/>
        <v>26400</v>
      </c>
      <c r="N4584" s="6">
        <f t="shared" si="933"/>
        <v>1</v>
      </c>
      <c r="O4584" s="2">
        <f t="shared" si="934"/>
        <v>19574.584064791597</v>
      </c>
      <c r="P4584" s="2">
        <f t="shared" si="935"/>
        <v>19574.584064791597</v>
      </c>
    </row>
    <row r="4585" spans="1:16">
      <c r="A4585" s="6">
        <v>7</v>
      </c>
      <c r="B4585" s="6">
        <v>0</v>
      </c>
      <c r="C4585" s="6">
        <v>24</v>
      </c>
      <c r="D4585" s="6">
        <f t="shared" si="923"/>
        <v>31</v>
      </c>
      <c r="E4585" s="5">
        <f t="shared" si="924"/>
        <v>1227.6917730000007</v>
      </c>
      <c r="F4585" s="5">
        <f t="shared" si="925"/>
        <v>0</v>
      </c>
      <c r="G4585" s="5">
        <f t="shared" si="926"/>
        <v>1455.1391344474989</v>
      </c>
      <c r="H4585" s="5">
        <f t="shared" si="927"/>
        <v>2682.8309074474996</v>
      </c>
      <c r="I4585" s="5">
        <f t="shared" si="928"/>
        <v>720</v>
      </c>
      <c r="J4585" s="5">
        <f t="shared" si="929"/>
        <v>1962.8309074474996</v>
      </c>
      <c r="K4585" s="2">
        <f t="shared" si="930"/>
        <v>59076.925476519093</v>
      </c>
      <c r="L4585" s="2">
        <f t="shared" si="931"/>
        <v>126400</v>
      </c>
      <c r="M4585" s="2">
        <f t="shared" si="932"/>
        <v>27280</v>
      </c>
      <c r="N4585" s="6">
        <f t="shared" si="933"/>
        <v>1</v>
      </c>
      <c r="O4585" s="2">
        <f t="shared" si="934"/>
        <v>20043.074523480907</v>
      </c>
      <c r="P4585" s="2">
        <f t="shared" si="935"/>
        <v>20043.074523480907</v>
      </c>
    </row>
    <row r="4586" spans="1:16">
      <c r="A4586" s="6">
        <v>7</v>
      </c>
      <c r="B4586" s="6">
        <v>0</v>
      </c>
      <c r="C4586" s="6">
        <v>25</v>
      </c>
      <c r="D4586" s="6">
        <f t="shared" si="923"/>
        <v>32</v>
      </c>
      <c r="E4586" s="5">
        <f t="shared" si="924"/>
        <v>1227.6917730000007</v>
      </c>
      <c r="F4586" s="5">
        <f t="shared" si="925"/>
        <v>0</v>
      </c>
      <c r="G4586" s="5">
        <f t="shared" si="926"/>
        <v>1534.7170558625965</v>
      </c>
      <c r="H4586" s="5">
        <f t="shared" si="927"/>
        <v>2762.4088288625971</v>
      </c>
      <c r="I4586" s="5">
        <f t="shared" si="928"/>
        <v>720</v>
      </c>
      <c r="J4586" s="5">
        <f t="shared" si="929"/>
        <v>2042.4088288625971</v>
      </c>
      <c r="K4586" s="2">
        <f t="shared" si="930"/>
        <v>60458.486612197863</v>
      </c>
      <c r="L4586" s="2">
        <f t="shared" si="931"/>
        <v>129100</v>
      </c>
      <c r="M4586" s="2">
        <f t="shared" si="932"/>
        <v>28160</v>
      </c>
      <c r="N4586" s="6">
        <f t="shared" si="933"/>
        <v>1</v>
      </c>
      <c r="O4586" s="2">
        <f t="shared" si="934"/>
        <v>20481.513387802137</v>
      </c>
      <c r="P4586" s="2">
        <f t="shared" si="935"/>
        <v>20481.513387802137</v>
      </c>
    </row>
    <row r="4587" spans="1:16">
      <c r="A4587" s="6">
        <v>7</v>
      </c>
      <c r="B4587" s="6">
        <v>0</v>
      </c>
      <c r="C4587" s="6">
        <v>26</v>
      </c>
      <c r="D4587" s="6">
        <f t="shared" si="923"/>
        <v>33</v>
      </c>
      <c r="E4587" s="5">
        <f t="shared" si="924"/>
        <v>1227.6917730000007</v>
      </c>
      <c r="F4587" s="5">
        <f t="shared" si="925"/>
        <v>0</v>
      </c>
      <c r="G4587" s="5">
        <f t="shared" si="926"/>
        <v>1616.0570598233144</v>
      </c>
      <c r="H4587" s="5">
        <f t="shared" si="927"/>
        <v>2843.7488328233148</v>
      </c>
      <c r="I4587" s="5">
        <f t="shared" si="928"/>
        <v>720</v>
      </c>
      <c r="J4587" s="5">
        <f t="shared" si="929"/>
        <v>2123.7488328233148</v>
      </c>
      <c r="K4587" s="2">
        <f t="shared" si="930"/>
        <v>61870.639458738107</v>
      </c>
      <c r="L4587" s="2">
        <f t="shared" si="931"/>
        <v>131800</v>
      </c>
      <c r="M4587" s="2">
        <f t="shared" si="932"/>
        <v>29040</v>
      </c>
      <c r="N4587" s="6">
        <f t="shared" si="933"/>
        <v>1</v>
      </c>
      <c r="O4587" s="2">
        <f t="shared" si="934"/>
        <v>20889.360541261893</v>
      </c>
      <c r="P4587" s="2">
        <f t="shared" si="935"/>
        <v>20889.360541261893</v>
      </c>
    </row>
    <row r="4588" spans="1:16">
      <c r="A4588" s="6">
        <v>7</v>
      </c>
      <c r="B4588" s="6">
        <v>0</v>
      </c>
      <c r="C4588" s="6">
        <v>27</v>
      </c>
      <c r="D4588" s="6">
        <f t="shared" si="923"/>
        <v>34</v>
      </c>
      <c r="E4588" s="5">
        <f t="shared" si="924"/>
        <v>1227.6917730000007</v>
      </c>
      <c r="F4588" s="5">
        <f t="shared" si="925"/>
        <v>0</v>
      </c>
      <c r="G4588" s="5">
        <f t="shared" si="926"/>
        <v>1699.1907643430709</v>
      </c>
      <c r="H4588" s="5">
        <f t="shared" si="927"/>
        <v>2926.8825373430718</v>
      </c>
      <c r="I4588" s="5">
        <f t="shared" si="928"/>
        <v>720</v>
      </c>
      <c r="J4588" s="5">
        <f t="shared" si="929"/>
        <v>2206.8825373430718</v>
      </c>
      <c r="K4588" s="2">
        <f t="shared" si="930"/>
        <v>63313.932939983883</v>
      </c>
      <c r="L4588" s="2">
        <f t="shared" si="931"/>
        <v>134500</v>
      </c>
      <c r="M4588" s="2">
        <f t="shared" si="932"/>
        <v>29920</v>
      </c>
      <c r="N4588" s="6">
        <f t="shared" si="933"/>
        <v>1</v>
      </c>
      <c r="O4588" s="2">
        <f t="shared" si="934"/>
        <v>21266.067060016117</v>
      </c>
      <c r="P4588" s="2">
        <f t="shared" si="935"/>
        <v>21266.067060016117</v>
      </c>
    </row>
    <row r="4589" spans="1:16">
      <c r="A4589" s="6">
        <v>7</v>
      </c>
      <c r="B4589" s="6">
        <v>0</v>
      </c>
      <c r="C4589" s="6">
        <v>28</v>
      </c>
      <c r="D4589" s="6">
        <f t="shared" si="923"/>
        <v>35</v>
      </c>
      <c r="E4589" s="5">
        <f t="shared" si="924"/>
        <v>1227.6917730000007</v>
      </c>
      <c r="F4589" s="5">
        <f t="shared" si="925"/>
        <v>0</v>
      </c>
      <c r="G4589" s="5">
        <f t="shared" si="926"/>
        <v>1784.1503025602246</v>
      </c>
      <c r="H4589" s="5">
        <f t="shared" si="927"/>
        <v>3011.8420755602256</v>
      </c>
      <c r="I4589" s="5">
        <f t="shared" si="928"/>
        <v>720</v>
      </c>
      <c r="J4589" s="5">
        <f t="shared" si="929"/>
        <v>2291.8420755602256</v>
      </c>
      <c r="K4589" s="2">
        <f t="shared" si="930"/>
        <v>64788.924922920582</v>
      </c>
      <c r="L4589" s="2">
        <f t="shared" si="931"/>
        <v>137200</v>
      </c>
      <c r="M4589" s="2">
        <f t="shared" si="932"/>
        <v>30800</v>
      </c>
      <c r="N4589" s="6">
        <f t="shared" si="933"/>
        <v>1</v>
      </c>
      <c r="O4589" s="2">
        <f t="shared" si="934"/>
        <v>21611.075077079418</v>
      </c>
      <c r="P4589" s="2">
        <f t="shared" si="935"/>
        <v>21611.075077079418</v>
      </c>
    </row>
    <row r="4590" spans="1:16">
      <c r="A4590" s="6">
        <v>7</v>
      </c>
      <c r="B4590" s="6">
        <v>0</v>
      </c>
      <c r="C4590" s="6">
        <v>29</v>
      </c>
      <c r="D4590" s="6">
        <f t="shared" si="923"/>
        <v>36</v>
      </c>
      <c r="E4590" s="5">
        <f t="shared" si="924"/>
        <v>1227.6917730000007</v>
      </c>
      <c r="F4590" s="5">
        <f t="shared" si="925"/>
        <v>0</v>
      </c>
      <c r="G4590" s="5">
        <f t="shared" si="926"/>
        <v>1870.9683306758782</v>
      </c>
      <c r="H4590" s="5">
        <f t="shared" si="927"/>
        <v>3098.6601036758789</v>
      </c>
      <c r="I4590" s="5">
        <f t="shared" si="928"/>
        <v>720</v>
      </c>
      <c r="J4590" s="5">
        <f t="shared" si="929"/>
        <v>2378.6601036758789</v>
      </c>
      <c r="K4590" s="2">
        <f t="shared" si="930"/>
        <v>66296.182355484008</v>
      </c>
      <c r="L4590" s="2">
        <f t="shared" si="931"/>
        <v>139900</v>
      </c>
      <c r="M4590" s="2">
        <f t="shared" si="932"/>
        <v>31680</v>
      </c>
      <c r="N4590" s="6">
        <f t="shared" si="933"/>
        <v>1</v>
      </c>
      <c r="O4590" s="2">
        <f t="shared" si="934"/>
        <v>21923.817644515992</v>
      </c>
      <c r="P4590" s="2">
        <f t="shared" si="935"/>
        <v>21923.817644515992</v>
      </c>
    </row>
    <row r="4591" spans="1:16">
      <c r="A4591" s="6">
        <v>7</v>
      </c>
      <c r="B4591" s="6">
        <v>0</v>
      </c>
      <c r="C4591" s="6">
        <v>30</v>
      </c>
      <c r="D4591" s="6">
        <f t="shared" si="923"/>
        <v>37</v>
      </c>
      <c r="E4591" s="5">
        <f t="shared" si="924"/>
        <v>1227.6917730000007</v>
      </c>
      <c r="F4591" s="5">
        <f t="shared" si="925"/>
        <v>0</v>
      </c>
      <c r="G4591" s="5">
        <f t="shared" si="926"/>
        <v>1959.6780360096488</v>
      </c>
      <c r="H4591" s="5">
        <f t="shared" si="927"/>
        <v>3187.3698090096495</v>
      </c>
      <c r="I4591" s="5">
        <f t="shared" si="928"/>
        <v>720</v>
      </c>
      <c r="J4591" s="5">
        <f t="shared" si="929"/>
        <v>2467.3698090096495</v>
      </c>
      <c r="K4591" s="2">
        <f t="shared" si="930"/>
        <v>67836.281406417518</v>
      </c>
      <c r="L4591" s="2">
        <f t="shared" si="931"/>
        <v>142600</v>
      </c>
      <c r="M4591" s="2">
        <f t="shared" si="932"/>
        <v>32560</v>
      </c>
      <c r="N4591" s="6">
        <f t="shared" si="933"/>
        <v>1</v>
      </c>
      <c r="O4591" s="2">
        <f t="shared" si="934"/>
        <v>22203.718593582482</v>
      </c>
      <c r="P4591" s="2">
        <f t="shared" si="935"/>
        <v>22203.718593582482</v>
      </c>
    </row>
    <row r="4592" spans="1:16">
      <c r="A4592" s="6">
        <v>7</v>
      </c>
      <c r="B4592" s="6">
        <v>1</v>
      </c>
      <c r="C4592" s="6">
        <v>0</v>
      </c>
      <c r="D4592" s="6">
        <f t="shared" si="923"/>
        <v>8</v>
      </c>
      <c r="E4592" s="5">
        <f t="shared" si="924"/>
        <v>1227.6917730000007</v>
      </c>
      <c r="F4592" s="5">
        <f t="shared" si="925"/>
        <v>30.749999999999996</v>
      </c>
      <c r="G4592" s="5">
        <f t="shared" si="926"/>
        <v>0</v>
      </c>
      <c r="H4592" s="5">
        <f t="shared" si="927"/>
        <v>1258.4417730000007</v>
      </c>
      <c r="I4592" s="5">
        <f t="shared" si="928"/>
        <v>720</v>
      </c>
      <c r="J4592" s="5">
        <f t="shared" si="929"/>
        <v>538.44177300000069</v>
      </c>
      <c r="K4592" s="2">
        <f t="shared" si="930"/>
        <v>34347.947447916682</v>
      </c>
      <c r="L4592" s="2">
        <f t="shared" si="931"/>
        <v>63694</v>
      </c>
      <c r="M4592" s="2">
        <f t="shared" si="932"/>
        <v>6600</v>
      </c>
      <c r="N4592" s="6">
        <f t="shared" si="933"/>
        <v>1</v>
      </c>
      <c r="O4592" s="2">
        <f t="shared" si="934"/>
        <v>2746.052552083318</v>
      </c>
      <c r="P4592" s="2">
        <f t="shared" si="935"/>
        <v>2746.052552083318</v>
      </c>
    </row>
    <row r="4593" spans="1:16">
      <c r="A4593" s="6">
        <v>7</v>
      </c>
      <c r="B4593" s="6">
        <v>1</v>
      </c>
      <c r="C4593" s="6">
        <v>1</v>
      </c>
      <c r="D4593" s="6">
        <f t="shared" si="923"/>
        <v>9</v>
      </c>
      <c r="E4593" s="5">
        <f t="shared" si="924"/>
        <v>1227.6917730000007</v>
      </c>
      <c r="F4593" s="5">
        <f t="shared" si="925"/>
        <v>30.749999999999996</v>
      </c>
      <c r="G4593" s="5">
        <f t="shared" si="926"/>
        <v>45.5625</v>
      </c>
      <c r="H4593" s="5">
        <f t="shared" si="927"/>
        <v>1304.0042730000007</v>
      </c>
      <c r="I4593" s="5">
        <f t="shared" si="928"/>
        <v>720</v>
      </c>
      <c r="J4593" s="5">
        <f t="shared" si="929"/>
        <v>584.00427300000069</v>
      </c>
      <c r="K4593" s="2">
        <f t="shared" si="930"/>
        <v>35138.963072916682</v>
      </c>
      <c r="L4593" s="2">
        <f t="shared" si="931"/>
        <v>66394</v>
      </c>
      <c r="M4593" s="2">
        <f t="shared" si="932"/>
        <v>7480</v>
      </c>
      <c r="N4593" s="6">
        <f t="shared" si="933"/>
        <v>1</v>
      </c>
      <c r="O4593" s="2">
        <f t="shared" si="934"/>
        <v>3775.036927083318</v>
      </c>
      <c r="P4593" s="2">
        <f t="shared" si="935"/>
        <v>3775.036927083318</v>
      </c>
    </row>
    <row r="4594" spans="1:16">
      <c r="A4594" s="6">
        <v>7</v>
      </c>
      <c r="B4594" s="6">
        <v>1</v>
      </c>
      <c r="C4594" s="6">
        <v>2</v>
      </c>
      <c r="D4594" s="6">
        <f t="shared" si="923"/>
        <v>10</v>
      </c>
      <c r="E4594" s="5">
        <f t="shared" si="924"/>
        <v>1227.6917730000007</v>
      </c>
      <c r="F4594" s="5">
        <f t="shared" si="925"/>
        <v>30.749999999999996</v>
      </c>
      <c r="G4594" s="5">
        <f t="shared" si="926"/>
        <v>92.264062499999994</v>
      </c>
      <c r="H4594" s="5">
        <f t="shared" si="927"/>
        <v>1350.7058355000006</v>
      </c>
      <c r="I4594" s="5">
        <f t="shared" si="928"/>
        <v>720</v>
      </c>
      <c r="J4594" s="5">
        <f t="shared" si="929"/>
        <v>630.7058355000006</v>
      </c>
      <c r="K4594" s="2">
        <f t="shared" si="930"/>
        <v>35949.754088541675</v>
      </c>
      <c r="L4594" s="2">
        <f t="shared" si="931"/>
        <v>69094</v>
      </c>
      <c r="M4594" s="2">
        <f t="shared" si="932"/>
        <v>8360</v>
      </c>
      <c r="N4594" s="6">
        <f t="shared" si="933"/>
        <v>1</v>
      </c>
      <c r="O4594" s="2">
        <f t="shared" si="934"/>
        <v>4784.2459114583253</v>
      </c>
      <c r="P4594" s="2">
        <f t="shared" si="935"/>
        <v>4784.2459114583253</v>
      </c>
    </row>
    <row r="4595" spans="1:16">
      <c r="A4595" s="6">
        <v>7</v>
      </c>
      <c r="B4595" s="6">
        <v>1</v>
      </c>
      <c r="C4595" s="6">
        <v>3</v>
      </c>
      <c r="D4595" s="6">
        <f t="shared" si="923"/>
        <v>11</v>
      </c>
      <c r="E4595" s="5">
        <f t="shared" si="924"/>
        <v>1227.6917730000007</v>
      </c>
      <c r="F4595" s="5">
        <f t="shared" si="925"/>
        <v>30.749999999999996</v>
      </c>
      <c r="G4595" s="5">
        <f t="shared" si="926"/>
        <v>140.12604492187498</v>
      </c>
      <c r="H4595" s="5">
        <f t="shared" si="927"/>
        <v>1398.5678179218758</v>
      </c>
      <c r="I4595" s="5">
        <f t="shared" si="928"/>
        <v>720</v>
      </c>
      <c r="J4595" s="5">
        <f t="shared" si="929"/>
        <v>678.56781792187576</v>
      </c>
      <c r="K4595" s="2">
        <f t="shared" si="930"/>
        <v>36780.691283365901</v>
      </c>
      <c r="L4595" s="2">
        <f t="shared" si="931"/>
        <v>71794</v>
      </c>
      <c r="M4595" s="2">
        <f t="shared" si="932"/>
        <v>9240</v>
      </c>
      <c r="N4595" s="6">
        <f t="shared" si="933"/>
        <v>1</v>
      </c>
      <c r="O4595" s="2">
        <f t="shared" si="934"/>
        <v>5773.3087166340993</v>
      </c>
      <c r="P4595" s="2">
        <f t="shared" si="935"/>
        <v>5773.3087166340993</v>
      </c>
    </row>
    <row r="4596" spans="1:16">
      <c r="A4596" s="6">
        <v>7</v>
      </c>
      <c r="B4596" s="6">
        <v>1</v>
      </c>
      <c r="C4596" s="6">
        <v>4</v>
      </c>
      <c r="D4596" s="6">
        <f t="shared" si="923"/>
        <v>12</v>
      </c>
      <c r="E4596" s="5">
        <f t="shared" si="924"/>
        <v>1227.6917730000007</v>
      </c>
      <c r="F4596" s="5">
        <f t="shared" si="925"/>
        <v>30.749999999999996</v>
      </c>
      <c r="G4596" s="5">
        <f t="shared" si="926"/>
        <v>189.17016064453125</v>
      </c>
      <c r="H4596" s="5">
        <f t="shared" si="927"/>
        <v>1447.611933644532</v>
      </c>
      <c r="I4596" s="5">
        <f t="shared" si="928"/>
        <v>720</v>
      </c>
      <c r="J4596" s="5">
        <f t="shared" si="929"/>
        <v>727.61193364453197</v>
      </c>
      <c r="K4596" s="2">
        <f t="shared" si="930"/>
        <v>37632.151625773127</v>
      </c>
      <c r="L4596" s="2">
        <f t="shared" si="931"/>
        <v>74494</v>
      </c>
      <c r="M4596" s="2">
        <f t="shared" si="932"/>
        <v>10120</v>
      </c>
      <c r="N4596" s="6">
        <f t="shared" si="933"/>
        <v>1</v>
      </c>
      <c r="O4596" s="2">
        <f t="shared" si="934"/>
        <v>6741.8483742268727</v>
      </c>
      <c r="P4596" s="2">
        <f t="shared" si="935"/>
        <v>6741.8483742268727</v>
      </c>
    </row>
    <row r="4597" spans="1:16">
      <c r="A4597" s="6">
        <v>7</v>
      </c>
      <c r="B4597" s="6">
        <v>1</v>
      </c>
      <c r="C4597" s="6">
        <v>5</v>
      </c>
      <c r="D4597" s="6">
        <f t="shared" si="923"/>
        <v>13</v>
      </c>
      <c r="E4597" s="5">
        <f t="shared" si="924"/>
        <v>1227.6917730000007</v>
      </c>
      <c r="F4597" s="5">
        <f t="shared" si="925"/>
        <v>30.749999999999996</v>
      </c>
      <c r="G4597" s="5">
        <f t="shared" si="926"/>
        <v>239.41848456573481</v>
      </c>
      <c r="H4597" s="5">
        <f t="shared" si="927"/>
        <v>1497.8602575657355</v>
      </c>
      <c r="I4597" s="5">
        <f t="shared" si="928"/>
        <v>720</v>
      </c>
      <c r="J4597" s="5">
        <f t="shared" si="929"/>
        <v>777.86025756573554</v>
      </c>
      <c r="K4597" s="2">
        <f t="shared" si="930"/>
        <v>38504.518360516246</v>
      </c>
      <c r="L4597" s="2">
        <f t="shared" si="931"/>
        <v>77194</v>
      </c>
      <c r="M4597" s="2">
        <f t="shared" si="932"/>
        <v>11000</v>
      </c>
      <c r="N4597" s="6">
        <f t="shared" si="933"/>
        <v>1</v>
      </c>
      <c r="O4597" s="2">
        <f t="shared" si="934"/>
        <v>7689.4816394837544</v>
      </c>
      <c r="P4597" s="2">
        <f t="shared" si="935"/>
        <v>7689.4816394837544</v>
      </c>
    </row>
    <row r="4598" spans="1:16">
      <c r="A4598" s="6">
        <v>7</v>
      </c>
      <c r="B4598" s="6">
        <v>1</v>
      </c>
      <c r="C4598" s="6">
        <v>6</v>
      </c>
      <c r="D4598" s="6">
        <f t="shared" si="923"/>
        <v>14</v>
      </c>
      <c r="E4598" s="5">
        <f t="shared" si="924"/>
        <v>1227.6917730000007</v>
      </c>
      <c r="F4598" s="5">
        <f t="shared" si="925"/>
        <v>30.749999999999996</v>
      </c>
      <c r="G4598" s="5">
        <f t="shared" si="926"/>
        <v>290.89345874736784</v>
      </c>
      <c r="H4598" s="5">
        <f t="shared" si="927"/>
        <v>1549.3352317473687</v>
      </c>
      <c r="I4598" s="5">
        <f t="shared" si="928"/>
        <v>720</v>
      </c>
      <c r="J4598" s="5">
        <f t="shared" si="929"/>
        <v>829.33523174736865</v>
      </c>
      <c r="K4598" s="2">
        <f t="shared" si="930"/>
        <v>39398.181106725147</v>
      </c>
      <c r="L4598" s="2">
        <f t="shared" si="931"/>
        <v>79894</v>
      </c>
      <c r="M4598" s="2">
        <f t="shared" si="932"/>
        <v>11880</v>
      </c>
      <c r="N4598" s="6">
        <f t="shared" si="933"/>
        <v>1</v>
      </c>
      <c r="O4598" s="2">
        <f t="shared" si="934"/>
        <v>8615.8188932748526</v>
      </c>
      <c r="P4598" s="2">
        <f t="shared" si="935"/>
        <v>8615.8188932748526</v>
      </c>
    </row>
    <row r="4599" spans="1:16">
      <c r="A4599" s="6">
        <v>7</v>
      </c>
      <c r="B4599" s="6">
        <v>1</v>
      </c>
      <c r="C4599" s="6">
        <v>7</v>
      </c>
      <c r="D4599" s="6">
        <f t="shared" si="923"/>
        <v>15</v>
      </c>
      <c r="E4599" s="5">
        <f t="shared" si="924"/>
        <v>1227.6917730000007</v>
      </c>
      <c r="F4599" s="5">
        <f t="shared" si="925"/>
        <v>30.749999999999996</v>
      </c>
      <c r="G4599" s="5">
        <f t="shared" si="926"/>
        <v>343.61789814532818</v>
      </c>
      <c r="H4599" s="5">
        <f t="shared" si="927"/>
        <v>1602.0596711453288</v>
      </c>
      <c r="I4599" s="5">
        <f t="shared" si="928"/>
        <v>720</v>
      </c>
      <c r="J4599" s="5">
        <f t="shared" si="929"/>
        <v>882.05967114532882</v>
      </c>
      <c r="K4599" s="2">
        <f t="shared" si="930"/>
        <v>40313.535957384178</v>
      </c>
      <c r="L4599" s="2">
        <f t="shared" si="931"/>
        <v>82594</v>
      </c>
      <c r="M4599" s="2">
        <f t="shared" si="932"/>
        <v>12760</v>
      </c>
      <c r="N4599" s="6">
        <f t="shared" si="933"/>
        <v>1</v>
      </c>
      <c r="O4599" s="2">
        <f t="shared" si="934"/>
        <v>9520.4640426158221</v>
      </c>
      <c r="P4599" s="2">
        <f t="shared" si="935"/>
        <v>9520.4640426158221</v>
      </c>
    </row>
    <row r="4600" spans="1:16">
      <c r="A4600" s="6">
        <v>7</v>
      </c>
      <c r="B4600" s="6">
        <v>1</v>
      </c>
      <c r="C4600" s="6">
        <v>8</v>
      </c>
      <c r="D4600" s="6">
        <f t="shared" si="923"/>
        <v>16</v>
      </c>
      <c r="E4600" s="5">
        <f t="shared" si="924"/>
        <v>1227.6917730000007</v>
      </c>
      <c r="F4600" s="5">
        <f t="shared" si="925"/>
        <v>30.749999999999996</v>
      </c>
      <c r="G4600" s="5">
        <f t="shared" si="926"/>
        <v>397.61499642530839</v>
      </c>
      <c r="H4600" s="5">
        <f t="shared" si="927"/>
        <v>1656.0567694253091</v>
      </c>
      <c r="I4600" s="5">
        <f t="shared" si="928"/>
        <v>720</v>
      </c>
      <c r="J4600" s="5">
        <f t="shared" si="929"/>
        <v>936.05676942530908</v>
      </c>
      <c r="K4600" s="2">
        <f t="shared" si="930"/>
        <v>41250.985580300505</v>
      </c>
      <c r="L4600" s="2">
        <f t="shared" si="931"/>
        <v>85294</v>
      </c>
      <c r="M4600" s="2">
        <f t="shared" si="932"/>
        <v>13640</v>
      </c>
      <c r="N4600" s="6">
        <f t="shared" si="933"/>
        <v>1</v>
      </c>
      <c r="O4600" s="2">
        <f t="shared" si="934"/>
        <v>10403.014419699495</v>
      </c>
      <c r="P4600" s="2">
        <f t="shared" si="935"/>
        <v>10403.014419699495</v>
      </c>
    </row>
    <row r="4601" spans="1:16">
      <c r="A4601" s="6">
        <v>7</v>
      </c>
      <c r="B4601" s="6">
        <v>1</v>
      </c>
      <c r="C4601" s="6">
        <v>9</v>
      </c>
      <c r="D4601" s="6">
        <f t="shared" si="923"/>
        <v>17</v>
      </c>
      <c r="E4601" s="5">
        <f t="shared" si="924"/>
        <v>1227.6917730000007</v>
      </c>
      <c r="F4601" s="5">
        <f t="shared" si="925"/>
        <v>30.749999999999996</v>
      </c>
      <c r="G4601" s="5">
        <f t="shared" si="926"/>
        <v>452.90833186570285</v>
      </c>
      <c r="H4601" s="5">
        <f t="shared" si="927"/>
        <v>1711.3501048657035</v>
      </c>
      <c r="I4601" s="5">
        <f t="shared" si="928"/>
        <v>720</v>
      </c>
      <c r="J4601" s="5">
        <f t="shared" si="929"/>
        <v>991.35010486570354</v>
      </c>
      <c r="K4601" s="2">
        <f t="shared" si="930"/>
        <v>42210.93932058513</v>
      </c>
      <c r="L4601" s="2">
        <f t="shared" si="931"/>
        <v>87994</v>
      </c>
      <c r="M4601" s="2">
        <f t="shared" si="932"/>
        <v>14520</v>
      </c>
      <c r="N4601" s="6">
        <f t="shared" si="933"/>
        <v>1</v>
      </c>
      <c r="O4601" s="2">
        <f t="shared" si="934"/>
        <v>11263.06067941487</v>
      </c>
      <c r="P4601" s="2">
        <f t="shared" si="935"/>
        <v>11263.06067941487</v>
      </c>
    </row>
    <row r="4602" spans="1:16">
      <c r="A4602" s="6">
        <v>7</v>
      </c>
      <c r="B4602" s="6">
        <v>1</v>
      </c>
      <c r="C4602" s="6">
        <v>10</v>
      </c>
      <c r="D4602" s="6">
        <f t="shared" si="923"/>
        <v>18</v>
      </c>
      <c r="E4602" s="5">
        <f t="shared" si="924"/>
        <v>1227.6917730000007</v>
      </c>
      <c r="F4602" s="5">
        <f t="shared" si="925"/>
        <v>30.749999999999996</v>
      </c>
      <c r="G4602" s="5">
        <f t="shared" si="926"/>
        <v>509.52187334891573</v>
      </c>
      <c r="H4602" s="5">
        <f t="shared" si="927"/>
        <v>1767.9636463489164</v>
      </c>
      <c r="I4602" s="5">
        <f t="shared" si="928"/>
        <v>720</v>
      </c>
      <c r="J4602" s="5">
        <f t="shared" si="929"/>
        <v>1047.9636463489164</v>
      </c>
      <c r="K4602" s="2">
        <f t="shared" si="930"/>
        <v>43193.813304668685</v>
      </c>
      <c r="L4602" s="2">
        <f t="shared" si="931"/>
        <v>90694</v>
      </c>
      <c r="M4602" s="2">
        <f t="shared" si="932"/>
        <v>15400</v>
      </c>
      <c r="N4602" s="6">
        <f t="shared" si="933"/>
        <v>1</v>
      </c>
      <c r="O4602" s="2">
        <f t="shared" si="934"/>
        <v>12100.186695331315</v>
      </c>
      <c r="P4602" s="2">
        <f t="shared" si="935"/>
        <v>12100.186695331315</v>
      </c>
    </row>
    <row r="4603" spans="1:16">
      <c r="A4603" s="6">
        <v>7</v>
      </c>
      <c r="B4603" s="6">
        <v>1</v>
      </c>
      <c r="C4603" s="6">
        <v>11</v>
      </c>
      <c r="D4603" s="6">
        <f t="shared" si="923"/>
        <v>19</v>
      </c>
      <c r="E4603" s="5">
        <f t="shared" si="924"/>
        <v>1227.6917730000007</v>
      </c>
      <c r="F4603" s="5">
        <f t="shared" si="925"/>
        <v>30.749999999999996</v>
      </c>
      <c r="G4603" s="5">
        <f t="shared" si="926"/>
        <v>567.47998644235474</v>
      </c>
      <c r="H4603" s="5">
        <f t="shared" si="927"/>
        <v>1825.9217594423553</v>
      </c>
      <c r="I4603" s="5">
        <f t="shared" si="928"/>
        <v>720</v>
      </c>
      <c r="J4603" s="5">
        <f t="shared" si="929"/>
        <v>1105.9217594423553</v>
      </c>
      <c r="K4603" s="2">
        <f t="shared" si="930"/>
        <v>44200.030545874222</v>
      </c>
      <c r="L4603" s="2">
        <f t="shared" si="931"/>
        <v>93394</v>
      </c>
      <c r="M4603" s="2">
        <f t="shared" si="932"/>
        <v>16280</v>
      </c>
      <c r="N4603" s="6">
        <f t="shared" si="933"/>
        <v>1</v>
      </c>
      <c r="O4603" s="2">
        <f t="shared" si="934"/>
        <v>12913.969454125778</v>
      </c>
      <c r="P4603" s="2">
        <f t="shared" si="935"/>
        <v>12913.969454125778</v>
      </c>
    </row>
    <row r="4604" spans="1:16">
      <c r="A4604" s="6">
        <v>7</v>
      </c>
      <c r="B4604" s="6">
        <v>1</v>
      </c>
      <c r="C4604" s="6">
        <v>12</v>
      </c>
      <c r="D4604" s="6">
        <f t="shared" si="923"/>
        <v>20</v>
      </c>
      <c r="E4604" s="5">
        <f t="shared" si="924"/>
        <v>1227.6917730000007</v>
      </c>
      <c r="F4604" s="5">
        <f t="shared" si="925"/>
        <v>30.749999999999996</v>
      </c>
      <c r="G4604" s="5">
        <f t="shared" si="926"/>
        <v>626.80743957041921</v>
      </c>
      <c r="H4604" s="5">
        <f t="shared" si="927"/>
        <v>1885.2492125704198</v>
      </c>
      <c r="I4604" s="5">
        <f t="shared" si="928"/>
        <v>720</v>
      </c>
      <c r="J4604" s="5">
        <f t="shared" si="929"/>
        <v>1165.2492125704198</v>
      </c>
      <c r="K4604" s="2">
        <f t="shared" si="930"/>
        <v>45230.021051569784</v>
      </c>
      <c r="L4604" s="2">
        <f t="shared" si="931"/>
        <v>96094</v>
      </c>
      <c r="M4604" s="2">
        <f t="shared" si="932"/>
        <v>17160</v>
      </c>
      <c r="N4604" s="6">
        <f t="shared" si="933"/>
        <v>1</v>
      </c>
      <c r="O4604" s="2">
        <f t="shared" si="934"/>
        <v>13703.978948430216</v>
      </c>
      <c r="P4604" s="2">
        <f t="shared" si="935"/>
        <v>13703.978948430216</v>
      </c>
    </row>
    <row r="4605" spans="1:16">
      <c r="A4605" s="6">
        <v>7</v>
      </c>
      <c r="B4605" s="6">
        <v>1</v>
      </c>
      <c r="C4605" s="6">
        <v>13</v>
      </c>
      <c r="D4605" s="6">
        <f t="shared" si="923"/>
        <v>21</v>
      </c>
      <c r="E4605" s="5">
        <f t="shared" si="924"/>
        <v>1227.6917730000007</v>
      </c>
      <c r="F4605" s="5">
        <f t="shared" si="925"/>
        <v>30.749999999999996</v>
      </c>
      <c r="G4605" s="5">
        <f t="shared" si="926"/>
        <v>687.52941027880343</v>
      </c>
      <c r="H4605" s="5">
        <f t="shared" si="927"/>
        <v>1945.9711832788041</v>
      </c>
      <c r="I4605" s="5">
        <f t="shared" si="928"/>
        <v>720</v>
      </c>
      <c r="J4605" s="5">
        <f t="shared" si="929"/>
        <v>1225.9711832788041</v>
      </c>
      <c r="K4605" s="2">
        <f t="shared" si="930"/>
        <v>46284.221931923683</v>
      </c>
      <c r="L4605" s="2">
        <f t="shared" si="931"/>
        <v>98794</v>
      </c>
      <c r="M4605" s="2">
        <f t="shared" si="932"/>
        <v>18040</v>
      </c>
      <c r="N4605" s="6">
        <f t="shared" si="933"/>
        <v>1</v>
      </c>
      <c r="O4605" s="2">
        <f t="shared" si="934"/>
        <v>14469.778068076317</v>
      </c>
      <c r="P4605" s="2">
        <f t="shared" si="935"/>
        <v>14469.778068076317</v>
      </c>
    </row>
    <row r="4606" spans="1:16">
      <c r="A4606" s="6">
        <v>7</v>
      </c>
      <c r="B4606" s="6">
        <v>1</v>
      </c>
      <c r="C4606" s="6">
        <v>14</v>
      </c>
      <c r="D4606" s="6">
        <f t="shared" si="923"/>
        <v>22</v>
      </c>
      <c r="E4606" s="5">
        <f t="shared" si="924"/>
        <v>1227.6917730000007</v>
      </c>
      <c r="F4606" s="5">
        <f t="shared" si="925"/>
        <v>30.749999999999996</v>
      </c>
      <c r="G4606" s="5">
        <f t="shared" si="926"/>
        <v>749.67149159246469</v>
      </c>
      <c r="H4606" s="5">
        <f t="shared" si="927"/>
        <v>2008.1132645924654</v>
      </c>
      <c r="I4606" s="5">
        <f t="shared" si="928"/>
        <v>720</v>
      </c>
      <c r="J4606" s="5">
        <f t="shared" si="929"/>
        <v>1288.1132645924654</v>
      </c>
      <c r="K4606" s="2">
        <f t="shared" si="930"/>
        <v>47363.077510285861</v>
      </c>
      <c r="L4606" s="2">
        <f t="shared" si="931"/>
        <v>101494</v>
      </c>
      <c r="M4606" s="2">
        <f t="shared" si="932"/>
        <v>18920</v>
      </c>
      <c r="N4606" s="6">
        <f t="shared" si="933"/>
        <v>1</v>
      </c>
      <c r="O4606" s="2">
        <f t="shared" si="934"/>
        <v>15210.922489714139</v>
      </c>
      <c r="P4606" s="2">
        <f t="shared" si="935"/>
        <v>15210.922489714139</v>
      </c>
    </row>
    <row r="4607" spans="1:16">
      <c r="A4607" s="6">
        <v>7</v>
      </c>
      <c r="B4607" s="6">
        <v>1</v>
      </c>
      <c r="C4607" s="6">
        <v>15</v>
      </c>
      <c r="D4607" s="6">
        <f t="shared" si="923"/>
        <v>23</v>
      </c>
      <c r="E4607" s="5">
        <f t="shared" si="924"/>
        <v>1227.6917730000007</v>
      </c>
      <c r="F4607" s="5">
        <f t="shared" si="925"/>
        <v>30.749999999999996</v>
      </c>
      <c r="G4607" s="5">
        <f t="shared" si="926"/>
        <v>813.25969846861108</v>
      </c>
      <c r="H4607" s="5">
        <f t="shared" si="927"/>
        <v>2071.701471468612</v>
      </c>
      <c r="I4607" s="5">
        <f t="shared" si="928"/>
        <v>720</v>
      </c>
      <c r="J4607" s="5">
        <f t="shared" si="929"/>
        <v>1351.701471468612</v>
      </c>
      <c r="K4607" s="2">
        <f t="shared" si="930"/>
        <v>48467.039435218961</v>
      </c>
      <c r="L4607" s="2">
        <f t="shared" si="931"/>
        <v>104194</v>
      </c>
      <c r="M4607" s="2">
        <f t="shared" si="932"/>
        <v>19800</v>
      </c>
      <c r="N4607" s="6">
        <f t="shared" si="933"/>
        <v>1</v>
      </c>
      <c r="O4607" s="2">
        <f t="shared" si="934"/>
        <v>15926.960564781039</v>
      </c>
      <c r="P4607" s="2">
        <f t="shared" si="935"/>
        <v>15926.960564781039</v>
      </c>
    </row>
    <row r="4608" spans="1:16">
      <c r="A4608" s="6">
        <v>7</v>
      </c>
      <c r="B4608" s="6">
        <v>1</v>
      </c>
      <c r="C4608" s="6">
        <v>16</v>
      </c>
      <c r="D4608" s="6">
        <f t="shared" si="923"/>
        <v>24</v>
      </c>
      <c r="E4608" s="5">
        <f t="shared" si="924"/>
        <v>1227.6917730000007</v>
      </c>
      <c r="F4608" s="5">
        <f t="shared" si="925"/>
        <v>30.749999999999996</v>
      </c>
      <c r="G4608" s="5">
        <f t="shared" si="926"/>
        <v>878.32047434610013</v>
      </c>
      <c r="H4608" s="5">
        <f t="shared" si="927"/>
        <v>2136.7622473461006</v>
      </c>
      <c r="I4608" s="5">
        <f t="shared" si="928"/>
        <v>720</v>
      </c>
      <c r="J4608" s="5">
        <f t="shared" si="929"/>
        <v>1416.7622473461006</v>
      </c>
      <c r="K4608" s="2">
        <f t="shared" si="930"/>
        <v>49596.566794203136</v>
      </c>
      <c r="L4608" s="2">
        <f t="shared" si="931"/>
        <v>106894</v>
      </c>
      <c r="M4608" s="2">
        <f t="shared" si="932"/>
        <v>20680</v>
      </c>
      <c r="N4608" s="6">
        <f t="shared" si="933"/>
        <v>1</v>
      </c>
      <c r="O4608" s="2">
        <f t="shared" si="934"/>
        <v>16617.433205796864</v>
      </c>
      <c r="P4608" s="2">
        <f t="shared" si="935"/>
        <v>16617.433205796864</v>
      </c>
    </row>
    <row r="4609" spans="1:16">
      <c r="A4609" s="6">
        <v>7</v>
      </c>
      <c r="B4609" s="6">
        <v>1</v>
      </c>
      <c r="C4609" s="6">
        <v>17</v>
      </c>
      <c r="D4609" s="6">
        <f t="shared" si="923"/>
        <v>25</v>
      </c>
      <c r="E4609" s="5">
        <f t="shared" si="924"/>
        <v>1227.6917730000007</v>
      </c>
      <c r="F4609" s="5">
        <f t="shared" si="925"/>
        <v>30.749999999999996</v>
      </c>
      <c r="G4609" s="5">
        <f t="shared" si="926"/>
        <v>944.88069779264049</v>
      </c>
      <c r="H4609" s="5">
        <f t="shared" si="927"/>
        <v>2203.3224707926411</v>
      </c>
      <c r="I4609" s="5">
        <f t="shared" si="928"/>
        <v>720</v>
      </c>
      <c r="J4609" s="5">
        <f t="shared" si="929"/>
        <v>1483.3224707926411</v>
      </c>
      <c r="K4609" s="2">
        <f t="shared" si="930"/>
        <v>50752.126229038906</v>
      </c>
      <c r="L4609" s="2">
        <f t="shared" si="931"/>
        <v>109594</v>
      </c>
      <c r="M4609" s="2">
        <f t="shared" si="932"/>
        <v>21560</v>
      </c>
      <c r="N4609" s="6">
        <f t="shared" si="933"/>
        <v>1</v>
      </c>
      <c r="O4609" s="2">
        <f t="shared" si="934"/>
        <v>17281.873770961094</v>
      </c>
      <c r="P4609" s="2">
        <f t="shared" si="935"/>
        <v>17281.873770961094</v>
      </c>
    </row>
    <row r="4610" spans="1:16">
      <c r="A4610" s="6">
        <v>7</v>
      </c>
      <c r="B4610" s="6">
        <v>1</v>
      </c>
      <c r="C4610" s="6">
        <v>18</v>
      </c>
      <c r="D4610" s="6">
        <f t="shared" si="923"/>
        <v>26</v>
      </c>
      <c r="E4610" s="5">
        <f t="shared" si="924"/>
        <v>1227.6917730000007</v>
      </c>
      <c r="F4610" s="5">
        <f t="shared" si="925"/>
        <v>30.749999999999996</v>
      </c>
      <c r="G4610" s="5">
        <f t="shared" si="926"/>
        <v>1012.9676892512279</v>
      </c>
      <c r="H4610" s="5">
        <f t="shared" si="927"/>
        <v>2271.4094622512284</v>
      </c>
      <c r="I4610" s="5">
        <f t="shared" si="928"/>
        <v>720</v>
      </c>
      <c r="J4610" s="5">
        <f t="shared" si="929"/>
        <v>1551.4094622512284</v>
      </c>
      <c r="K4610" s="2">
        <f t="shared" si="930"/>
        <v>51934.192052972714</v>
      </c>
      <c r="L4610" s="2">
        <f t="shared" si="931"/>
        <v>112294</v>
      </c>
      <c r="M4610" s="2">
        <f t="shared" si="932"/>
        <v>22440</v>
      </c>
      <c r="N4610" s="6">
        <f t="shared" si="933"/>
        <v>1</v>
      </c>
      <c r="O4610" s="2">
        <f t="shared" si="934"/>
        <v>17919.807947027286</v>
      </c>
      <c r="P4610" s="2">
        <f t="shared" si="935"/>
        <v>17919.807947027286</v>
      </c>
    </row>
    <row r="4611" spans="1:16">
      <c r="A4611" s="6">
        <v>7</v>
      </c>
      <c r="B4611" s="6">
        <v>1</v>
      </c>
      <c r="C4611" s="6">
        <v>19</v>
      </c>
      <c r="D4611" s="6">
        <f t="shared" si="923"/>
        <v>27</v>
      </c>
      <c r="E4611" s="5">
        <f t="shared" si="924"/>
        <v>1227.6917730000007</v>
      </c>
      <c r="F4611" s="5">
        <f t="shared" si="925"/>
        <v>30.749999999999996</v>
      </c>
      <c r="G4611" s="5">
        <f t="shared" si="926"/>
        <v>1082.6092178872495</v>
      </c>
      <c r="H4611" s="5">
        <f t="shared" si="927"/>
        <v>2341.05099088725</v>
      </c>
      <c r="I4611" s="5">
        <f t="shared" si="928"/>
        <v>720</v>
      </c>
      <c r="J4611" s="5">
        <f t="shared" si="929"/>
        <v>1621.05099088725</v>
      </c>
      <c r="K4611" s="2">
        <f t="shared" si="930"/>
        <v>53143.246369570312</v>
      </c>
      <c r="L4611" s="2">
        <f t="shared" si="931"/>
        <v>114994</v>
      </c>
      <c r="M4611" s="2">
        <f t="shared" si="932"/>
        <v>23320</v>
      </c>
      <c r="N4611" s="6">
        <f t="shared" si="933"/>
        <v>1</v>
      </c>
      <c r="O4611" s="2">
        <f t="shared" si="934"/>
        <v>18530.753630429688</v>
      </c>
      <c r="P4611" s="2">
        <f t="shared" si="935"/>
        <v>18530.753630429688</v>
      </c>
    </row>
    <row r="4612" spans="1:16">
      <c r="A4612" s="6">
        <v>7</v>
      </c>
      <c r="B4612" s="6">
        <v>1</v>
      </c>
      <c r="C4612" s="6">
        <v>20</v>
      </c>
      <c r="D4612" s="6">
        <f t="shared" ref="D4612:D4675" si="936">A4612+B4612+C4612</f>
        <v>28</v>
      </c>
      <c r="E4612" s="5">
        <f t="shared" ref="E4612:E4675" si="937">IF(A4612=0,0,A4612*LABOR_HRS_WK_TOM*SEASON_WEEKS*(1+DIM_PCT_TOM)^A4612)</f>
        <v>1227.6917730000007</v>
      </c>
      <c r="F4612" s="5">
        <f t="shared" ref="F4612:F4675" si="938">IF(B4612=0,0,B4612*LABOR_HRS_WK_CAR*SEASON_WEEKS*(1+DIM_PCT_CAR)^B4612)</f>
        <v>30.749999999999996</v>
      </c>
      <c r="G4612" s="5">
        <f t="shared" ref="G4612:G4675" si="939">IF(C4612=0,0,C4612*LABOR_HRS_WK_MES*SEASON_WEEKS*(1+DIM_PCT_MES)^C4612)</f>
        <v>1153.8335085377266</v>
      </c>
      <c r="H4612" s="5">
        <f t="shared" ref="H4612:H4675" si="940">E4612+F4612+G4612</f>
        <v>2412.2752815377271</v>
      </c>
      <c r="I4612" s="5">
        <f t="shared" ref="I4612:I4675" si="941">MIN(H4612,FARMER_HRS)</f>
        <v>720</v>
      </c>
      <c r="J4612" s="5">
        <f t="shared" ref="J4612:J4675" si="942">MAX(0,H4612-FARMER_HRS)</f>
        <v>1692.2752815377271</v>
      </c>
      <c r="K4612" s="2">
        <f t="shared" ref="K4612:K4675" si="943">I4612*FARMER_RATE+J4612*TEMP_WORKER_RATE</f>
        <v>54379.779193363313</v>
      </c>
      <c r="L4612" s="2">
        <f t="shared" ref="L4612:L4675" si="944">A4612*PRICE_TOM+B4612*PRICE_CAR+C4612*PRICE_MES</f>
        <v>117694</v>
      </c>
      <c r="M4612" s="2">
        <f t="shared" ref="M4612:M4675" si="945">A4612*FERT_BED_TOM+B4612*FERT_BED_CAR+C4612*FERT_BED_MES</f>
        <v>24200</v>
      </c>
      <c r="N4612" s="6">
        <f t="shared" ref="N4612:N4675" si="946">IF(AND(D4612&lt;=TOTAL_BEDS,J4612&lt;=TEMP_WORKER_MAX*TEMP_WORKER_HRS),1,0)</f>
        <v>1</v>
      </c>
      <c r="O4612" s="2">
        <f t="shared" ref="O4612:O4675" si="947">L4612-M4612-K4612-FIXED_COSTS</f>
        <v>19114.220806636687</v>
      </c>
      <c r="P4612" s="2">
        <f t="shared" ref="P4612:P4675" si="948">IF(N4612=1,O4612,"")</f>
        <v>19114.220806636687</v>
      </c>
    </row>
    <row r="4613" spans="1:16">
      <c r="A4613" s="6">
        <v>7</v>
      </c>
      <c r="B4613" s="6">
        <v>1</v>
      </c>
      <c r="C4613" s="6">
        <v>21</v>
      </c>
      <c r="D4613" s="6">
        <f t="shared" si="936"/>
        <v>29</v>
      </c>
      <c r="E4613" s="5">
        <f t="shared" si="937"/>
        <v>1227.6917730000007</v>
      </c>
      <c r="F4613" s="5">
        <f t="shared" si="938"/>
        <v>30.749999999999996</v>
      </c>
      <c r="G4613" s="5">
        <f t="shared" si="939"/>
        <v>1226.6692487641703</v>
      </c>
      <c r="H4613" s="5">
        <f t="shared" si="940"/>
        <v>2485.1110217641708</v>
      </c>
      <c r="I4613" s="5">
        <f t="shared" si="941"/>
        <v>720</v>
      </c>
      <c r="J4613" s="5">
        <f t="shared" si="942"/>
        <v>1765.1110217641708</v>
      </c>
      <c r="K4613" s="2">
        <f t="shared" si="943"/>
        <v>55644.28857229463</v>
      </c>
      <c r="L4613" s="2">
        <f t="shared" si="944"/>
        <v>120394</v>
      </c>
      <c r="M4613" s="2">
        <f t="shared" si="945"/>
        <v>25080</v>
      </c>
      <c r="N4613" s="6">
        <f t="shared" si="946"/>
        <v>1</v>
      </c>
      <c r="O4613" s="2">
        <f t="shared" si="947"/>
        <v>19669.71142770537</v>
      </c>
      <c r="P4613" s="2">
        <f t="shared" si="948"/>
        <v>19669.71142770537</v>
      </c>
    </row>
    <row r="4614" spans="1:16">
      <c r="A4614" s="6">
        <v>7</v>
      </c>
      <c r="B4614" s="6">
        <v>1</v>
      </c>
      <c r="C4614" s="6">
        <v>22</v>
      </c>
      <c r="D4614" s="6">
        <f t="shared" si="936"/>
        <v>30</v>
      </c>
      <c r="E4614" s="5">
        <f t="shared" si="937"/>
        <v>1227.6917730000007</v>
      </c>
      <c r="F4614" s="5">
        <f t="shared" si="938"/>
        <v>30.749999999999996</v>
      </c>
      <c r="G4614" s="5">
        <f t="shared" si="939"/>
        <v>1301.1455960105666</v>
      </c>
      <c r="H4614" s="5">
        <f t="shared" si="940"/>
        <v>2559.5873690105673</v>
      </c>
      <c r="I4614" s="5">
        <f t="shared" si="941"/>
        <v>720</v>
      </c>
      <c r="J4614" s="5">
        <f t="shared" si="942"/>
        <v>1839.5873690105673</v>
      </c>
      <c r="K4614" s="2">
        <f t="shared" si="943"/>
        <v>56937.280711989013</v>
      </c>
      <c r="L4614" s="2">
        <f t="shared" si="944"/>
        <v>123094</v>
      </c>
      <c r="M4614" s="2">
        <f t="shared" si="945"/>
        <v>25960</v>
      </c>
      <c r="N4614" s="6">
        <f t="shared" si="946"/>
        <v>1</v>
      </c>
      <c r="O4614" s="2">
        <f t="shared" si="947"/>
        <v>20196.719288010987</v>
      </c>
      <c r="P4614" s="2">
        <f t="shared" si="948"/>
        <v>20196.719288010987</v>
      </c>
    </row>
    <row r="4615" spans="1:16">
      <c r="A4615" s="6">
        <v>7</v>
      </c>
      <c r="B4615" s="6">
        <v>1</v>
      </c>
      <c r="C4615" s="6">
        <v>23</v>
      </c>
      <c r="D4615" s="6">
        <f t="shared" si="936"/>
        <v>31</v>
      </c>
      <c r="E4615" s="5">
        <f t="shared" si="937"/>
        <v>1227.6917730000007</v>
      </c>
      <c r="F4615" s="5">
        <f t="shared" si="938"/>
        <v>30.749999999999996</v>
      </c>
      <c r="G4615" s="5">
        <f t="shared" si="939"/>
        <v>1377.292184868003</v>
      </c>
      <c r="H4615" s="5">
        <f t="shared" si="940"/>
        <v>2635.7339578680039</v>
      </c>
      <c r="I4615" s="5">
        <f t="shared" si="941"/>
        <v>720</v>
      </c>
      <c r="J4615" s="5">
        <f t="shared" si="942"/>
        <v>1915.7339578680039</v>
      </c>
      <c r="K4615" s="2">
        <f t="shared" si="943"/>
        <v>58259.270101875067</v>
      </c>
      <c r="L4615" s="2">
        <f t="shared" si="944"/>
        <v>125794</v>
      </c>
      <c r="M4615" s="2">
        <f t="shared" si="945"/>
        <v>26840</v>
      </c>
      <c r="N4615" s="6">
        <f t="shared" si="946"/>
        <v>1</v>
      </c>
      <c r="O4615" s="2">
        <f t="shared" si="947"/>
        <v>20694.729898124933</v>
      </c>
      <c r="P4615" s="2">
        <f t="shared" si="948"/>
        <v>20694.729898124933</v>
      </c>
    </row>
    <row r="4616" spans="1:16">
      <c r="A4616" s="6">
        <v>7</v>
      </c>
      <c r="B4616" s="6">
        <v>1</v>
      </c>
      <c r="C4616" s="6">
        <v>24</v>
      </c>
      <c r="D4616" s="6">
        <f t="shared" si="936"/>
        <v>32</v>
      </c>
      <c r="E4616" s="5">
        <f t="shared" si="937"/>
        <v>1227.6917730000007</v>
      </c>
      <c r="F4616" s="5">
        <f t="shared" si="938"/>
        <v>30.749999999999996</v>
      </c>
      <c r="G4616" s="5">
        <f t="shared" si="939"/>
        <v>1455.1391344474989</v>
      </c>
      <c r="H4616" s="5">
        <f t="shared" si="940"/>
        <v>2713.5809074474996</v>
      </c>
      <c r="I4616" s="5">
        <f t="shared" si="941"/>
        <v>720</v>
      </c>
      <c r="J4616" s="5">
        <f t="shared" si="942"/>
        <v>1993.5809074474996</v>
      </c>
      <c r="K4616" s="2">
        <f t="shared" si="943"/>
        <v>59610.779643185757</v>
      </c>
      <c r="L4616" s="2">
        <f t="shared" si="944"/>
        <v>128494</v>
      </c>
      <c r="M4616" s="2">
        <f t="shared" si="945"/>
        <v>27720</v>
      </c>
      <c r="N4616" s="6">
        <f t="shared" si="946"/>
        <v>1</v>
      </c>
      <c r="O4616" s="2">
        <f t="shared" si="947"/>
        <v>21163.220356814243</v>
      </c>
      <c r="P4616" s="2">
        <f t="shared" si="948"/>
        <v>21163.220356814243</v>
      </c>
    </row>
    <row r="4617" spans="1:16">
      <c r="A4617" s="6">
        <v>7</v>
      </c>
      <c r="B4617" s="6">
        <v>1</v>
      </c>
      <c r="C4617" s="6">
        <v>25</v>
      </c>
      <c r="D4617" s="6">
        <f t="shared" si="936"/>
        <v>33</v>
      </c>
      <c r="E4617" s="5">
        <f t="shared" si="937"/>
        <v>1227.6917730000007</v>
      </c>
      <c r="F4617" s="5">
        <f t="shared" si="938"/>
        <v>30.749999999999996</v>
      </c>
      <c r="G4617" s="5">
        <f t="shared" si="939"/>
        <v>1534.7170558625965</v>
      </c>
      <c r="H4617" s="5">
        <f t="shared" si="940"/>
        <v>2793.1588288625971</v>
      </c>
      <c r="I4617" s="5">
        <f t="shared" si="941"/>
        <v>720</v>
      </c>
      <c r="J4617" s="5">
        <f t="shared" si="942"/>
        <v>2073.1588288625971</v>
      </c>
      <c r="K4617" s="2">
        <f t="shared" si="943"/>
        <v>60992.340778864535</v>
      </c>
      <c r="L4617" s="2">
        <f t="shared" si="944"/>
        <v>131194</v>
      </c>
      <c r="M4617" s="2">
        <f t="shared" si="945"/>
        <v>28600</v>
      </c>
      <c r="N4617" s="6">
        <f t="shared" si="946"/>
        <v>1</v>
      </c>
      <c r="O4617" s="2">
        <f t="shared" si="947"/>
        <v>21601.659221135465</v>
      </c>
      <c r="P4617" s="2">
        <f t="shared" si="948"/>
        <v>21601.659221135465</v>
      </c>
    </row>
    <row r="4618" spans="1:16">
      <c r="A4618" s="6">
        <v>7</v>
      </c>
      <c r="B4618" s="6">
        <v>1</v>
      </c>
      <c r="C4618" s="6">
        <v>26</v>
      </c>
      <c r="D4618" s="6">
        <f t="shared" si="936"/>
        <v>34</v>
      </c>
      <c r="E4618" s="5">
        <f t="shared" si="937"/>
        <v>1227.6917730000007</v>
      </c>
      <c r="F4618" s="5">
        <f t="shared" si="938"/>
        <v>30.749999999999996</v>
      </c>
      <c r="G4618" s="5">
        <f t="shared" si="939"/>
        <v>1616.0570598233144</v>
      </c>
      <c r="H4618" s="5">
        <f t="shared" si="940"/>
        <v>2874.4988328233148</v>
      </c>
      <c r="I4618" s="5">
        <f t="shared" si="941"/>
        <v>720</v>
      </c>
      <c r="J4618" s="5">
        <f t="shared" si="942"/>
        <v>2154.4988328233148</v>
      </c>
      <c r="K4618" s="2">
        <f t="shared" si="943"/>
        <v>62404.493625404772</v>
      </c>
      <c r="L4618" s="2">
        <f t="shared" si="944"/>
        <v>133894</v>
      </c>
      <c r="M4618" s="2">
        <f t="shared" si="945"/>
        <v>29480</v>
      </c>
      <c r="N4618" s="6">
        <f t="shared" si="946"/>
        <v>1</v>
      </c>
      <c r="O4618" s="2">
        <f t="shared" si="947"/>
        <v>22009.506374595228</v>
      </c>
      <c r="P4618" s="2">
        <f t="shared" si="948"/>
        <v>22009.506374595228</v>
      </c>
    </row>
    <row r="4619" spans="1:16">
      <c r="A4619" s="6">
        <v>7</v>
      </c>
      <c r="B4619" s="6">
        <v>1</v>
      </c>
      <c r="C4619" s="6">
        <v>27</v>
      </c>
      <c r="D4619" s="6">
        <f t="shared" si="936"/>
        <v>35</v>
      </c>
      <c r="E4619" s="5">
        <f t="shared" si="937"/>
        <v>1227.6917730000007</v>
      </c>
      <c r="F4619" s="5">
        <f t="shared" si="938"/>
        <v>30.749999999999996</v>
      </c>
      <c r="G4619" s="5">
        <f t="shared" si="939"/>
        <v>1699.1907643430709</v>
      </c>
      <c r="H4619" s="5">
        <f t="shared" si="940"/>
        <v>2957.6325373430718</v>
      </c>
      <c r="I4619" s="5">
        <f t="shared" si="941"/>
        <v>720</v>
      </c>
      <c r="J4619" s="5">
        <f t="shared" si="942"/>
        <v>2237.6325373430718</v>
      </c>
      <c r="K4619" s="2">
        <f t="shared" si="943"/>
        <v>63847.787106650554</v>
      </c>
      <c r="L4619" s="2">
        <f t="shared" si="944"/>
        <v>136594</v>
      </c>
      <c r="M4619" s="2">
        <f t="shared" si="945"/>
        <v>30360</v>
      </c>
      <c r="N4619" s="6">
        <f t="shared" si="946"/>
        <v>1</v>
      </c>
      <c r="O4619" s="2">
        <f t="shared" si="947"/>
        <v>22386.212893349446</v>
      </c>
      <c r="P4619" s="2">
        <f t="shared" si="948"/>
        <v>22386.212893349446</v>
      </c>
    </row>
    <row r="4620" spans="1:16">
      <c r="A4620" s="6">
        <v>7</v>
      </c>
      <c r="B4620" s="6">
        <v>1</v>
      </c>
      <c r="C4620" s="6">
        <v>28</v>
      </c>
      <c r="D4620" s="6">
        <f t="shared" si="936"/>
        <v>36</v>
      </c>
      <c r="E4620" s="5">
        <f t="shared" si="937"/>
        <v>1227.6917730000007</v>
      </c>
      <c r="F4620" s="5">
        <f t="shared" si="938"/>
        <v>30.749999999999996</v>
      </c>
      <c r="G4620" s="5">
        <f t="shared" si="939"/>
        <v>1784.1503025602246</v>
      </c>
      <c r="H4620" s="5">
        <f t="shared" si="940"/>
        <v>3042.5920755602256</v>
      </c>
      <c r="I4620" s="5">
        <f t="shared" si="941"/>
        <v>720</v>
      </c>
      <c r="J4620" s="5">
        <f t="shared" si="942"/>
        <v>2322.5920755602256</v>
      </c>
      <c r="K4620" s="2">
        <f t="shared" si="943"/>
        <v>65322.779089587246</v>
      </c>
      <c r="L4620" s="2">
        <f t="shared" si="944"/>
        <v>139294</v>
      </c>
      <c r="M4620" s="2">
        <f t="shared" si="945"/>
        <v>31240</v>
      </c>
      <c r="N4620" s="6">
        <f t="shared" si="946"/>
        <v>1</v>
      </c>
      <c r="O4620" s="2">
        <f t="shared" si="947"/>
        <v>22731.220910412754</v>
      </c>
      <c r="P4620" s="2">
        <f t="shared" si="948"/>
        <v>22731.220910412754</v>
      </c>
    </row>
    <row r="4621" spans="1:16">
      <c r="A4621" s="6">
        <v>7</v>
      </c>
      <c r="B4621" s="6">
        <v>1</v>
      </c>
      <c r="C4621" s="6">
        <v>29</v>
      </c>
      <c r="D4621" s="6">
        <f t="shared" si="936"/>
        <v>37</v>
      </c>
      <c r="E4621" s="5">
        <f t="shared" si="937"/>
        <v>1227.6917730000007</v>
      </c>
      <c r="F4621" s="5">
        <f t="shared" si="938"/>
        <v>30.749999999999996</v>
      </c>
      <c r="G4621" s="5">
        <f t="shared" si="939"/>
        <v>1870.9683306758782</v>
      </c>
      <c r="H4621" s="5">
        <f t="shared" si="940"/>
        <v>3129.4101036758789</v>
      </c>
      <c r="I4621" s="5">
        <f t="shared" si="941"/>
        <v>720</v>
      </c>
      <c r="J4621" s="5">
        <f t="shared" si="942"/>
        <v>2409.4101036758789</v>
      </c>
      <c r="K4621" s="2">
        <f t="shared" si="943"/>
        <v>66830.03652215068</v>
      </c>
      <c r="L4621" s="2">
        <f t="shared" si="944"/>
        <v>141994</v>
      </c>
      <c r="M4621" s="2">
        <f t="shared" si="945"/>
        <v>32120</v>
      </c>
      <c r="N4621" s="6">
        <f t="shared" si="946"/>
        <v>1</v>
      </c>
      <c r="O4621" s="2">
        <f t="shared" si="947"/>
        <v>23043.96347784932</v>
      </c>
      <c r="P4621" s="2">
        <f t="shared" si="948"/>
        <v>23043.96347784932</v>
      </c>
    </row>
    <row r="4622" spans="1:16">
      <c r="A4622" s="6">
        <v>7</v>
      </c>
      <c r="B4622" s="6">
        <v>1</v>
      </c>
      <c r="C4622" s="6">
        <v>30</v>
      </c>
      <c r="D4622" s="6">
        <f t="shared" si="936"/>
        <v>38</v>
      </c>
      <c r="E4622" s="5">
        <f t="shared" si="937"/>
        <v>1227.6917730000007</v>
      </c>
      <c r="F4622" s="5">
        <f t="shared" si="938"/>
        <v>30.749999999999996</v>
      </c>
      <c r="G4622" s="5">
        <f t="shared" si="939"/>
        <v>1959.6780360096488</v>
      </c>
      <c r="H4622" s="5">
        <f t="shared" si="940"/>
        <v>3218.1198090096495</v>
      </c>
      <c r="I4622" s="5">
        <f t="shared" si="941"/>
        <v>720</v>
      </c>
      <c r="J4622" s="5">
        <f t="shared" si="942"/>
        <v>2498.1198090096495</v>
      </c>
      <c r="K4622" s="2">
        <f t="shared" si="943"/>
        <v>68370.13557308419</v>
      </c>
      <c r="L4622" s="2">
        <f t="shared" si="944"/>
        <v>144694</v>
      </c>
      <c r="M4622" s="2">
        <f t="shared" si="945"/>
        <v>33000</v>
      </c>
      <c r="N4622" s="6">
        <f t="shared" si="946"/>
        <v>1</v>
      </c>
      <c r="O4622" s="2">
        <f t="shared" si="947"/>
        <v>23323.86442691581</v>
      </c>
      <c r="P4622" s="2">
        <f t="shared" si="948"/>
        <v>23323.86442691581</v>
      </c>
    </row>
    <row r="4623" spans="1:16">
      <c r="A4623" s="6">
        <v>7</v>
      </c>
      <c r="B4623" s="6">
        <v>2</v>
      </c>
      <c r="C4623" s="6">
        <v>0</v>
      </c>
      <c r="D4623" s="6">
        <f t="shared" si="936"/>
        <v>9</v>
      </c>
      <c r="E4623" s="5">
        <f t="shared" si="937"/>
        <v>1227.6917730000007</v>
      </c>
      <c r="F4623" s="5">
        <f t="shared" si="938"/>
        <v>63.037499999999994</v>
      </c>
      <c r="G4623" s="5">
        <f t="shared" si="939"/>
        <v>0</v>
      </c>
      <c r="H4623" s="5">
        <f t="shared" si="940"/>
        <v>1290.7292730000006</v>
      </c>
      <c r="I4623" s="5">
        <f t="shared" si="941"/>
        <v>720</v>
      </c>
      <c r="J4623" s="5">
        <f t="shared" si="942"/>
        <v>570.7292730000006</v>
      </c>
      <c r="K4623" s="2">
        <f t="shared" si="943"/>
        <v>34908.494322916675</v>
      </c>
      <c r="L4623" s="2">
        <f t="shared" si="944"/>
        <v>65788</v>
      </c>
      <c r="M4623" s="2">
        <f t="shared" si="945"/>
        <v>7040</v>
      </c>
      <c r="N4623" s="6">
        <f t="shared" si="946"/>
        <v>1</v>
      </c>
      <c r="O4623" s="2">
        <f t="shared" si="947"/>
        <v>3839.5056770833253</v>
      </c>
      <c r="P4623" s="2">
        <f t="shared" si="948"/>
        <v>3839.5056770833253</v>
      </c>
    </row>
    <row r="4624" spans="1:16">
      <c r="A4624" s="6">
        <v>7</v>
      </c>
      <c r="B4624" s="6">
        <v>2</v>
      </c>
      <c r="C4624" s="6">
        <v>1</v>
      </c>
      <c r="D4624" s="6">
        <f t="shared" si="936"/>
        <v>10</v>
      </c>
      <c r="E4624" s="5">
        <f t="shared" si="937"/>
        <v>1227.6917730000007</v>
      </c>
      <c r="F4624" s="5">
        <f t="shared" si="938"/>
        <v>63.037499999999994</v>
      </c>
      <c r="G4624" s="5">
        <f t="shared" si="939"/>
        <v>45.5625</v>
      </c>
      <c r="H4624" s="5">
        <f t="shared" si="940"/>
        <v>1336.2917730000006</v>
      </c>
      <c r="I4624" s="5">
        <f t="shared" si="941"/>
        <v>720</v>
      </c>
      <c r="J4624" s="5">
        <f t="shared" si="942"/>
        <v>616.2917730000006</v>
      </c>
      <c r="K4624" s="2">
        <f t="shared" si="943"/>
        <v>35699.509947916675</v>
      </c>
      <c r="L4624" s="2">
        <f t="shared" si="944"/>
        <v>68488</v>
      </c>
      <c r="M4624" s="2">
        <f t="shared" si="945"/>
        <v>7920</v>
      </c>
      <c r="N4624" s="6">
        <f t="shared" si="946"/>
        <v>1</v>
      </c>
      <c r="O4624" s="2">
        <f t="shared" si="947"/>
        <v>4868.4900520833253</v>
      </c>
      <c r="P4624" s="2">
        <f t="shared" si="948"/>
        <v>4868.4900520833253</v>
      </c>
    </row>
    <row r="4625" spans="1:16">
      <c r="A4625" s="6">
        <v>7</v>
      </c>
      <c r="B4625" s="6">
        <v>2</v>
      </c>
      <c r="C4625" s="6">
        <v>2</v>
      </c>
      <c r="D4625" s="6">
        <f t="shared" si="936"/>
        <v>11</v>
      </c>
      <c r="E4625" s="5">
        <f t="shared" si="937"/>
        <v>1227.6917730000007</v>
      </c>
      <c r="F4625" s="5">
        <f t="shared" si="938"/>
        <v>63.037499999999994</v>
      </c>
      <c r="G4625" s="5">
        <f t="shared" si="939"/>
        <v>92.264062499999994</v>
      </c>
      <c r="H4625" s="5">
        <f t="shared" si="940"/>
        <v>1382.9933355000005</v>
      </c>
      <c r="I4625" s="5">
        <f t="shared" si="941"/>
        <v>720</v>
      </c>
      <c r="J4625" s="5">
        <f t="shared" si="942"/>
        <v>662.99333550000051</v>
      </c>
      <c r="K4625" s="2">
        <f t="shared" si="943"/>
        <v>36510.300963541675</v>
      </c>
      <c r="L4625" s="2">
        <f t="shared" si="944"/>
        <v>71188</v>
      </c>
      <c r="M4625" s="2">
        <f t="shared" si="945"/>
        <v>8800</v>
      </c>
      <c r="N4625" s="6">
        <f t="shared" si="946"/>
        <v>1</v>
      </c>
      <c r="O4625" s="2">
        <f t="shared" si="947"/>
        <v>5877.6990364583253</v>
      </c>
      <c r="P4625" s="2">
        <f t="shared" si="948"/>
        <v>5877.6990364583253</v>
      </c>
    </row>
    <row r="4626" spans="1:16">
      <c r="A4626" s="6">
        <v>7</v>
      </c>
      <c r="B4626" s="6">
        <v>2</v>
      </c>
      <c r="C4626" s="6">
        <v>3</v>
      </c>
      <c r="D4626" s="6">
        <f t="shared" si="936"/>
        <v>12</v>
      </c>
      <c r="E4626" s="5">
        <f t="shared" si="937"/>
        <v>1227.6917730000007</v>
      </c>
      <c r="F4626" s="5">
        <f t="shared" si="938"/>
        <v>63.037499999999994</v>
      </c>
      <c r="G4626" s="5">
        <f t="shared" si="939"/>
        <v>140.12604492187498</v>
      </c>
      <c r="H4626" s="5">
        <f t="shared" si="940"/>
        <v>1430.8553179218757</v>
      </c>
      <c r="I4626" s="5">
        <f t="shared" si="941"/>
        <v>720</v>
      </c>
      <c r="J4626" s="5">
        <f t="shared" si="942"/>
        <v>710.85531792187567</v>
      </c>
      <c r="K4626" s="2">
        <f t="shared" si="943"/>
        <v>37341.238158365901</v>
      </c>
      <c r="L4626" s="2">
        <f t="shared" si="944"/>
        <v>73888</v>
      </c>
      <c r="M4626" s="2">
        <f t="shared" si="945"/>
        <v>9680</v>
      </c>
      <c r="N4626" s="6">
        <f t="shared" si="946"/>
        <v>1</v>
      </c>
      <c r="O4626" s="2">
        <f t="shared" si="947"/>
        <v>6866.7618416340993</v>
      </c>
      <c r="P4626" s="2">
        <f t="shared" si="948"/>
        <v>6866.7618416340993</v>
      </c>
    </row>
    <row r="4627" spans="1:16">
      <c r="A4627" s="6">
        <v>7</v>
      </c>
      <c r="B4627" s="6">
        <v>2</v>
      </c>
      <c r="C4627" s="6">
        <v>4</v>
      </c>
      <c r="D4627" s="6">
        <f t="shared" si="936"/>
        <v>13</v>
      </c>
      <c r="E4627" s="5">
        <f t="shared" si="937"/>
        <v>1227.6917730000007</v>
      </c>
      <c r="F4627" s="5">
        <f t="shared" si="938"/>
        <v>63.037499999999994</v>
      </c>
      <c r="G4627" s="5">
        <f t="shared" si="939"/>
        <v>189.17016064453125</v>
      </c>
      <c r="H4627" s="5">
        <f t="shared" si="940"/>
        <v>1479.8994336445319</v>
      </c>
      <c r="I4627" s="5">
        <f t="shared" si="941"/>
        <v>720</v>
      </c>
      <c r="J4627" s="5">
        <f t="shared" si="942"/>
        <v>759.89943364453188</v>
      </c>
      <c r="K4627" s="2">
        <f t="shared" si="943"/>
        <v>38192.69850077312</v>
      </c>
      <c r="L4627" s="2">
        <f t="shared" si="944"/>
        <v>76588</v>
      </c>
      <c r="M4627" s="2">
        <f t="shared" si="945"/>
        <v>10560</v>
      </c>
      <c r="N4627" s="6">
        <f t="shared" si="946"/>
        <v>1</v>
      </c>
      <c r="O4627" s="2">
        <f t="shared" si="947"/>
        <v>7835.30149922688</v>
      </c>
      <c r="P4627" s="2">
        <f t="shared" si="948"/>
        <v>7835.30149922688</v>
      </c>
    </row>
    <row r="4628" spans="1:16">
      <c r="A4628" s="6">
        <v>7</v>
      </c>
      <c r="B4628" s="6">
        <v>2</v>
      </c>
      <c r="C4628" s="6">
        <v>5</v>
      </c>
      <c r="D4628" s="6">
        <f t="shared" si="936"/>
        <v>14</v>
      </c>
      <c r="E4628" s="5">
        <f t="shared" si="937"/>
        <v>1227.6917730000007</v>
      </c>
      <c r="F4628" s="5">
        <f t="shared" si="938"/>
        <v>63.037499999999994</v>
      </c>
      <c r="G4628" s="5">
        <f t="shared" si="939"/>
        <v>239.41848456573481</v>
      </c>
      <c r="H4628" s="5">
        <f t="shared" si="940"/>
        <v>1530.1477575657354</v>
      </c>
      <c r="I4628" s="5">
        <f t="shared" si="941"/>
        <v>720</v>
      </c>
      <c r="J4628" s="5">
        <f t="shared" si="942"/>
        <v>810.14775756573545</v>
      </c>
      <c r="K4628" s="2">
        <f t="shared" si="943"/>
        <v>39065.065235516238</v>
      </c>
      <c r="L4628" s="2">
        <f t="shared" si="944"/>
        <v>79288</v>
      </c>
      <c r="M4628" s="2">
        <f t="shared" si="945"/>
        <v>11440</v>
      </c>
      <c r="N4628" s="6">
        <f t="shared" si="946"/>
        <v>1</v>
      </c>
      <c r="O4628" s="2">
        <f t="shared" si="947"/>
        <v>8782.9347644837617</v>
      </c>
      <c r="P4628" s="2">
        <f t="shared" si="948"/>
        <v>8782.9347644837617</v>
      </c>
    </row>
    <row r="4629" spans="1:16">
      <c r="A4629" s="6">
        <v>7</v>
      </c>
      <c r="B4629" s="6">
        <v>2</v>
      </c>
      <c r="C4629" s="6">
        <v>6</v>
      </c>
      <c r="D4629" s="6">
        <f t="shared" si="936"/>
        <v>15</v>
      </c>
      <c r="E4629" s="5">
        <f t="shared" si="937"/>
        <v>1227.6917730000007</v>
      </c>
      <c r="F4629" s="5">
        <f t="shared" si="938"/>
        <v>63.037499999999994</v>
      </c>
      <c r="G4629" s="5">
        <f t="shared" si="939"/>
        <v>290.89345874736784</v>
      </c>
      <c r="H4629" s="5">
        <f t="shared" si="940"/>
        <v>1581.6227317473686</v>
      </c>
      <c r="I4629" s="5">
        <f t="shared" si="941"/>
        <v>720</v>
      </c>
      <c r="J4629" s="5">
        <f t="shared" si="942"/>
        <v>861.62273174736856</v>
      </c>
      <c r="K4629" s="2">
        <f t="shared" si="943"/>
        <v>39958.727981725147</v>
      </c>
      <c r="L4629" s="2">
        <f t="shared" si="944"/>
        <v>81988</v>
      </c>
      <c r="M4629" s="2">
        <f t="shared" si="945"/>
        <v>12320</v>
      </c>
      <c r="N4629" s="6">
        <f t="shared" si="946"/>
        <v>1</v>
      </c>
      <c r="O4629" s="2">
        <f t="shared" si="947"/>
        <v>9709.2720182748526</v>
      </c>
      <c r="P4629" s="2">
        <f t="shared" si="948"/>
        <v>9709.2720182748526</v>
      </c>
    </row>
    <row r="4630" spans="1:16">
      <c r="A4630" s="6">
        <v>7</v>
      </c>
      <c r="B4630" s="6">
        <v>2</v>
      </c>
      <c r="C4630" s="6">
        <v>7</v>
      </c>
      <c r="D4630" s="6">
        <f t="shared" si="936"/>
        <v>16</v>
      </c>
      <c r="E4630" s="5">
        <f t="shared" si="937"/>
        <v>1227.6917730000007</v>
      </c>
      <c r="F4630" s="5">
        <f t="shared" si="938"/>
        <v>63.037499999999994</v>
      </c>
      <c r="G4630" s="5">
        <f t="shared" si="939"/>
        <v>343.61789814532818</v>
      </c>
      <c r="H4630" s="5">
        <f t="shared" si="940"/>
        <v>1634.3471711453287</v>
      </c>
      <c r="I4630" s="5">
        <f t="shared" si="941"/>
        <v>720</v>
      </c>
      <c r="J4630" s="5">
        <f t="shared" si="942"/>
        <v>914.34717114532873</v>
      </c>
      <c r="K4630" s="2">
        <f t="shared" si="943"/>
        <v>40874.082832384178</v>
      </c>
      <c r="L4630" s="2">
        <f t="shared" si="944"/>
        <v>84688</v>
      </c>
      <c r="M4630" s="2">
        <f t="shared" si="945"/>
        <v>13200</v>
      </c>
      <c r="N4630" s="6">
        <f t="shared" si="946"/>
        <v>1</v>
      </c>
      <c r="O4630" s="2">
        <f t="shared" si="947"/>
        <v>10613.917167615822</v>
      </c>
      <c r="P4630" s="2">
        <f t="shared" si="948"/>
        <v>10613.917167615822</v>
      </c>
    </row>
    <row r="4631" spans="1:16">
      <c r="A4631" s="6">
        <v>7</v>
      </c>
      <c r="B4631" s="6">
        <v>2</v>
      </c>
      <c r="C4631" s="6">
        <v>8</v>
      </c>
      <c r="D4631" s="6">
        <f t="shared" si="936"/>
        <v>17</v>
      </c>
      <c r="E4631" s="5">
        <f t="shared" si="937"/>
        <v>1227.6917730000007</v>
      </c>
      <c r="F4631" s="5">
        <f t="shared" si="938"/>
        <v>63.037499999999994</v>
      </c>
      <c r="G4631" s="5">
        <f t="shared" si="939"/>
        <v>397.61499642530839</v>
      </c>
      <c r="H4631" s="5">
        <f t="shared" si="940"/>
        <v>1688.344269425309</v>
      </c>
      <c r="I4631" s="5">
        <f t="shared" si="941"/>
        <v>720</v>
      </c>
      <c r="J4631" s="5">
        <f t="shared" si="942"/>
        <v>968.34426942530899</v>
      </c>
      <c r="K4631" s="2">
        <f t="shared" si="943"/>
        <v>41811.532455300505</v>
      </c>
      <c r="L4631" s="2">
        <f t="shared" si="944"/>
        <v>87388</v>
      </c>
      <c r="M4631" s="2">
        <f t="shared" si="945"/>
        <v>14080</v>
      </c>
      <c r="N4631" s="6">
        <f t="shared" si="946"/>
        <v>1</v>
      </c>
      <c r="O4631" s="2">
        <f t="shared" si="947"/>
        <v>11496.467544699495</v>
      </c>
      <c r="P4631" s="2">
        <f t="shared" si="948"/>
        <v>11496.467544699495</v>
      </c>
    </row>
    <row r="4632" spans="1:16">
      <c r="A4632" s="6">
        <v>7</v>
      </c>
      <c r="B4632" s="6">
        <v>2</v>
      </c>
      <c r="C4632" s="6">
        <v>9</v>
      </c>
      <c r="D4632" s="6">
        <f t="shared" si="936"/>
        <v>18</v>
      </c>
      <c r="E4632" s="5">
        <f t="shared" si="937"/>
        <v>1227.6917730000007</v>
      </c>
      <c r="F4632" s="5">
        <f t="shared" si="938"/>
        <v>63.037499999999994</v>
      </c>
      <c r="G4632" s="5">
        <f t="shared" si="939"/>
        <v>452.90833186570285</v>
      </c>
      <c r="H4632" s="5">
        <f t="shared" si="940"/>
        <v>1743.6376048657035</v>
      </c>
      <c r="I4632" s="5">
        <f t="shared" si="941"/>
        <v>720</v>
      </c>
      <c r="J4632" s="5">
        <f t="shared" si="942"/>
        <v>1023.6376048657035</v>
      </c>
      <c r="K4632" s="2">
        <f t="shared" si="943"/>
        <v>42771.48619558513</v>
      </c>
      <c r="L4632" s="2">
        <f t="shared" si="944"/>
        <v>90088</v>
      </c>
      <c r="M4632" s="2">
        <f t="shared" si="945"/>
        <v>14960</v>
      </c>
      <c r="N4632" s="6">
        <f t="shared" si="946"/>
        <v>1</v>
      </c>
      <c r="O4632" s="2">
        <f t="shared" si="947"/>
        <v>12356.51380441487</v>
      </c>
      <c r="P4632" s="2">
        <f t="shared" si="948"/>
        <v>12356.51380441487</v>
      </c>
    </row>
    <row r="4633" spans="1:16">
      <c r="A4633" s="6">
        <v>7</v>
      </c>
      <c r="B4633" s="6">
        <v>2</v>
      </c>
      <c r="C4633" s="6">
        <v>10</v>
      </c>
      <c r="D4633" s="6">
        <f t="shared" si="936"/>
        <v>19</v>
      </c>
      <c r="E4633" s="5">
        <f t="shared" si="937"/>
        <v>1227.6917730000007</v>
      </c>
      <c r="F4633" s="5">
        <f t="shared" si="938"/>
        <v>63.037499999999994</v>
      </c>
      <c r="G4633" s="5">
        <f t="shared" si="939"/>
        <v>509.52187334891573</v>
      </c>
      <c r="H4633" s="5">
        <f t="shared" si="940"/>
        <v>1800.2511463489163</v>
      </c>
      <c r="I4633" s="5">
        <f t="shared" si="941"/>
        <v>720</v>
      </c>
      <c r="J4633" s="5">
        <f t="shared" si="942"/>
        <v>1080.2511463489163</v>
      </c>
      <c r="K4633" s="2">
        <f t="shared" si="943"/>
        <v>43754.360179668685</v>
      </c>
      <c r="L4633" s="2">
        <f t="shared" si="944"/>
        <v>92788</v>
      </c>
      <c r="M4633" s="2">
        <f t="shared" si="945"/>
        <v>15840</v>
      </c>
      <c r="N4633" s="6">
        <f t="shared" si="946"/>
        <v>1</v>
      </c>
      <c r="O4633" s="2">
        <f t="shared" si="947"/>
        <v>13193.639820331315</v>
      </c>
      <c r="P4633" s="2">
        <f t="shared" si="948"/>
        <v>13193.639820331315</v>
      </c>
    </row>
    <row r="4634" spans="1:16">
      <c r="A4634" s="6">
        <v>7</v>
      </c>
      <c r="B4634" s="6">
        <v>2</v>
      </c>
      <c r="C4634" s="6">
        <v>11</v>
      </c>
      <c r="D4634" s="6">
        <f t="shared" si="936"/>
        <v>20</v>
      </c>
      <c r="E4634" s="5">
        <f t="shared" si="937"/>
        <v>1227.6917730000007</v>
      </c>
      <c r="F4634" s="5">
        <f t="shared" si="938"/>
        <v>63.037499999999994</v>
      </c>
      <c r="G4634" s="5">
        <f t="shared" si="939"/>
        <v>567.47998644235474</v>
      </c>
      <c r="H4634" s="5">
        <f t="shared" si="940"/>
        <v>1858.2092594423552</v>
      </c>
      <c r="I4634" s="5">
        <f t="shared" si="941"/>
        <v>720</v>
      </c>
      <c r="J4634" s="5">
        <f t="shared" si="942"/>
        <v>1138.2092594423552</v>
      </c>
      <c r="K4634" s="2">
        <f t="shared" si="943"/>
        <v>44760.577420874222</v>
      </c>
      <c r="L4634" s="2">
        <f t="shared" si="944"/>
        <v>95488</v>
      </c>
      <c r="M4634" s="2">
        <f t="shared" si="945"/>
        <v>16720</v>
      </c>
      <c r="N4634" s="6">
        <f t="shared" si="946"/>
        <v>1</v>
      </c>
      <c r="O4634" s="2">
        <f t="shared" si="947"/>
        <v>14007.422579125778</v>
      </c>
      <c r="P4634" s="2">
        <f t="shared" si="948"/>
        <v>14007.422579125778</v>
      </c>
    </row>
    <row r="4635" spans="1:16">
      <c r="A4635" s="6">
        <v>7</v>
      </c>
      <c r="B4635" s="6">
        <v>2</v>
      </c>
      <c r="C4635" s="6">
        <v>12</v>
      </c>
      <c r="D4635" s="6">
        <f t="shared" si="936"/>
        <v>21</v>
      </c>
      <c r="E4635" s="5">
        <f t="shared" si="937"/>
        <v>1227.6917730000007</v>
      </c>
      <c r="F4635" s="5">
        <f t="shared" si="938"/>
        <v>63.037499999999994</v>
      </c>
      <c r="G4635" s="5">
        <f t="shared" si="939"/>
        <v>626.80743957041921</v>
      </c>
      <c r="H4635" s="5">
        <f t="shared" si="940"/>
        <v>1917.5367125704197</v>
      </c>
      <c r="I4635" s="5">
        <f t="shared" si="941"/>
        <v>720</v>
      </c>
      <c r="J4635" s="5">
        <f t="shared" si="942"/>
        <v>1197.5367125704197</v>
      </c>
      <c r="K4635" s="2">
        <f t="shared" si="943"/>
        <v>45790.567926569784</v>
      </c>
      <c r="L4635" s="2">
        <f t="shared" si="944"/>
        <v>98188</v>
      </c>
      <c r="M4635" s="2">
        <f t="shared" si="945"/>
        <v>17600</v>
      </c>
      <c r="N4635" s="6">
        <f t="shared" si="946"/>
        <v>1</v>
      </c>
      <c r="O4635" s="2">
        <f t="shared" si="947"/>
        <v>14797.432073430216</v>
      </c>
      <c r="P4635" s="2">
        <f t="shared" si="948"/>
        <v>14797.432073430216</v>
      </c>
    </row>
    <row r="4636" spans="1:16">
      <c r="A4636" s="6">
        <v>7</v>
      </c>
      <c r="B4636" s="6">
        <v>2</v>
      </c>
      <c r="C4636" s="6">
        <v>13</v>
      </c>
      <c r="D4636" s="6">
        <f t="shared" si="936"/>
        <v>22</v>
      </c>
      <c r="E4636" s="5">
        <f t="shared" si="937"/>
        <v>1227.6917730000007</v>
      </c>
      <c r="F4636" s="5">
        <f t="shared" si="938"/>
        <v>63.037499999999994</v>
      </c>
      <c r="G4636" s="5">
        <f t="shared" si="939"/>
        <v>687.52941027880343</v>
      </c>
      <c r="H4636" s="5">
        <f t="shared" si="940"/>
        <v>1978.258683278804</v>
      </c>
      <c r="I4636" s="5">
        <f t="shared" si="941"/>
        <v>720</v>
      </c>
      <c r="J4636" s="5">
        <f t="shared" si="942"/>
        <v>1258.258683278804</v>
      </c>
      <c r="K4636" s="2">
        <f t="shared" si="943"/>
        <v>46844.768806923676</v>
      </c>
      <c r="L4636" s="2">
        <f t="shared" si="944"/>
        <v>100888</v>
      </c>
      <c r="M4636" s="2">
        <f t="shared" si="945"/>
        <v>18480</v>
      </c>
      <c r="N4636" s="6">
        <f t="shared" si="946"/>
        <v>1</v>
      </c>
      <c r="O4636" s="2">
        <f t="shared" si="947"/>
        <v>15563.231193076324</v>
      </c>
      <c r="P4636" s="2">
        <f t="shared" si="948"/>
        <v>15563.231193076324</v>
      </c>
    </row>
    <row r="4637" spans="1:16">
      <c r="A4637" s="6">
        <v>7</v>
      </c>
      <c r="B4637" s="6">
        <v>2</v>
      </c>
      <c r="C4637" s="6">
        <v>14</v>
      </c>
      <c r="D4637" s="6">
        <f t="shared" si="936"/>
        <v>23</v>
      </c>
      <c r="E4637" s="5">
        <f t="shared" si="937"/>
        <v>1227.6917730000007</v>
      </c>
      <c r="F4637" s="5">
        <f t="shared" si="938"/>
        <v>63.037499999999994</v>
      </c>
      <c r="G4637" s="5">
        <f t="shared" si="939"/>
        <v>749.67149159246469</v>
      </c>
      <c r="H4637" s="5">
        <f t="shared" si="940"/>
        <v>2040.4007645924653</v>
      </c>
      <c r="I4637" s="5">
        <f t="shared" si="941"/>
        <v>720</v>
      </c>
      <c r="J4637" s="5">
        <f t="shared" si="942"/>
        <v>1320.4007645924653</v>
      </c>
      <c r="K4637" s="2">
        <f t="shared" si="943"/>
        <v>47923.624385285861</v>
      </c>
      <c r="L4637" s="2">
        <f t="shared" si="944"/>
        <v>103588</v>
      </c>
      <c r="M4637" s="2">
        <f t="shared" si="945"/>
        <v>19360</v>
      </c>
      <c r="N4637" s="6">
        <f t="shared" si="946"/>
        <v>1</v>
      </c>
      <c r="O4637" s="2">
        <f t="shared" si="947"/>
        <v>16304.375614714139</v>
      </c>
      <c r="P4637" s="2">
        <f t="shared" si="948"/>
        <v>16304.375614714139</v>
      </c>
    </row>
    <row r="4638" spans="1:16">
      <c r="A4638" s="6">
        <v>7</v>
      </c>
      <c r="B4638" s="6">
        <v>2</v>
      </c>
      <c r="C4638" s="6">
        <v>15</v>
      </c>
      <c r="D4638" s="6">
        <f t="shared" si="936"/>
        <v>24</v>
      </c>
      <c r="E4638" s="5">
        <f t="shared" si="937"/>
        <v>1227.6917730000007</v>
      </c>
      <c r="F4638" s="5">
        <f t="shared" si="938"/>
        <v>63.037499999999994</v>
      </c>
      <c r="G4638" s="5">
        <f t="shared" si="939"/>
        <v>813.25969846861108</v>
      </c>
      <c r="H4638" s="5">
        <f t="shared" si="940"/>
        <v>2103.9889714686115</v>
      </c>
      <c r="I4638" s="5">
        <f t="shared" si="941"/>
        <v>720</v>
      </c>
      <c r="J4638" s="5">
        <f t="shared" si="942"/>
        <v>1383.9889714686115</v>
      </c>
      <c r="K4638" s="2">
        <f t="shared" si="943"/>
        <v>49027.586310218947</v>
      </c>
      <c r="L4638" s="2">
        <f t="shared" si="944"/>
        <v>106288</v>
      </c>
      <c r="M4638" s="2">
        <f t="shared" si="945"/>
        <v>20240</v>
      </c>
      <c r="N4638" s="6">
        <f t="shared" si="946"/>
        <v>1</v>
      </c>
      <c r="O4638" s="2">
        <f t="shared" si="947"/>
        <v>17020.413689781053</v>
      </c>
      <c r="P4638" s="2">
        <f t="shared" si="948"/>
        <v>17020.413689781053</v>
      </c>
    </row>
    <row r="4639" spans="1:16">
      <c r="A4639" s="6">
        <v>7</v>
      </c>
      <c r="B4639" s="6">
        <v>2</v>
      </c>
      <c r="C4639" s="6">
        <v>16</v>
      </c>
      <c r="D4639" s="6">
        <f t="shared" si="936"/>
        <v>25</v>
      </c>
      <c r="E4639" s="5">
        <f t="shared" si="937"/>
        <v>1227.6917730000007</v>
      </c>
      <c r="F4639" s="5">
        <f t="shared" si="938"/>
        <v>63.037499999999994</v>
      </c>
      <c r="G4639" s="5">
        <f t="shared" si="939"/>
        <v>878.32047434610013</v>
      </c>
      <c r="H4639" s="5">
        <f t="shared" si="940"/>
        <v>2169.049747346101</v>
      </c>
      <c r="I4639" s="5">
        <f t="shared" si="941"/>
        <v>720</v>
      </c>
      <c r="J4639" s="5">
        <f t="shared" si="942"/>
        <v>1449.049747346101</v>
      </c>
      <c r="K4639" s="2">
        <f t="shared" si="943"/>
        <v>50157.113669203143</v>
      </c>
      <c r="L4639" s="2">
        <f t="shared" si="944"/>
        <v>108988</v>
      </c>
      <c r="M4639" s="2">
        <f t="shared" si="945"/>
        <v>21120</v>
      </c>
      <c r="N4639" s="6">
        <f t="shared" si="946"/>
        <v>1</v>
      </c>
      <c r="O4639" s="2">
        <f t="shared" si="947"/>
        <v>17710.886330796857</v>
      </c>
      <c r="P4639" s="2">
        <f t="shared" si="948"/>
        <v>17710.886330796857</v>
      </c>
    </row>
    <row r="4640" spans="1:16">
      <c r="A4640" s="6">
        <v>7</v>
      </c>
      <c r="B4640" s="6">
        <v>2</v>
      </c>
      <c r="C4640" s="6">
        <v>17</v>
      </c>
      <c r="D4640" s="6">
        <f t="shared" si="936"/>
        <v>26</v>
      </c>
      <c r="E4640" s="5">
        <f t="shared" si="937"/>
        <v>1227.6917730000007</v>
      </c>
      <c r="F4640" s="5">
        <f t="shared" si="938"/>
        <v>63.037499999999994</v>
      </c>
      <c r="G4640" s="5">
        <f t="shared" si="939"/>
        <v>944.88069779264049</v>
      </c>
      <c r="H4640" s="5">
        <f t="shared" si="940"/>
        <v>2235.609970792641</v>
      </c>
      <c r="I4640" s="5">
        <f t="shared" si="941"/>
        <v>720</v>
      </c>
      <c r="J4640" s="5">
        <f t="shared" si="942"/>
        <v>1515.609970792641</v>
      </c>
      <c r="K4640" s="2">
        <f t="shared" si="943"/>
        <v>51312.673104038906</v>
      </c>
      <c r="L4640" s="2">
        <f t="shared" si="944"/>
        <v>111688</v>
      </c>
      <c r="M4640" s="2">
        <f t="shared" si="945"/>
        <v>22000</v>
      </c>
      <c r="N4640" s="6">
        <f t="shared" si="946"/>
        <v>1</v>
      </c>
      <c r="O4640" s="2">
        <f t="shared" si="947"/>
        <v>18375.326895961094</v>
      </c>
      <c r="P4640" s="2">
        <f t="shared" si="948"/>
        <v>18375.326895961094</v>
      </c>
    </row>
    <row r="4641" spans="1:16">
      <c r="A4641" s="6">
        <v>7</v>
      </c>
      <c r="B4641" s="6">
        <v>2</v>
      </c>
      <c r="C4641" s="6">
        <v>18</v>
      </c>
      <c r="D4641" s="6">
        <f t="shared" si="936"/>
        <v>27</v>
      </c>
      <c r="E4641" s="5">
        <f t="shared" si="937"/>
        <v>1227.6917730000007</v>
      </c>
      <c r="F4641" s="5">
        <f t="shared" si="938"/>
        <v>63.037499999999994</v>
      </c>
      <c r="G4641" s="5">
        <f t="shared" si="939"/>
        <v>1012.9676892512279</v>
      </c>
      <c r="H4641" s="5">
        <f t="shared" si="940"/>
        <v>2303.6969622512283</v>
      </c>
      <c r="I4641" s="5">
        <f t="shared" si="941"/>
        <v>720</v>
      </c>
      <c r="J4641" s="5">
        <f t="shared" si="942"/>
        <v>1583.6969622512283</v>
      </c>
      <c r="K4641" s="2">
        <f t="shared" si="943"/>
        <v>52494.738927972714</v>
      </c>
      <c r="L4641" s="2">
        <f t="shared" si="944"/>
        <v>114388</v>
      </c>
      <c r="M4641" s="2">
        <f t="shared" si="945"/>
        <v>22880</v>
      </c>
      <c r="N4641" s="6">
        <f t="shared" si="946"/>
        <v>1</v>
      </c>
      <c r="O4641" s="2">
        <f t="shared" si="947"/>
        <v>19013.261072027286</v>
      </c>
      <c r="P4641" s="2">
        <f t="shared" si="948"/>
        <v>19013.261072027286</v>
      </c>
    </row>
    <row r="4642" spans="1:16">
      <c r="A4642" s="6">
        <v>7</v>
      </c>
      <c r="B4642" s="6">
        <v>2</v>
      </c>
      <c r="C4642" s="6">
        <v>19</v>
      </c>
      <c r="D4642" s="6">
        <f t="shared" si="936"/>
        <v>28</v>
      </c>
      <c r="E4642" s="5">
        <f t="shared" si="937"/>
        <v>1227.6917730000007</v>
      </c>
      <c r="F4642" s="5">
        <f t="shared" si="938"/>
        <v>63.037499999999994</v>
      </c>
      <c r="G4642" s="5">
        <f t="shared" si="939"/>
        <v>1082.6092178872495</v>
      </c>
      <c r="H4642" s="5">
        <f t="shared" si="940"/>
        <v>2373.3384908872504</v>
      </c>
      <c r="I4642" s="5">
        <f t="shared" si="941"/>
        <v>720</v>
      </c>
      <c r="J4642" s="5">
        <f t="shared" si="942"/>
        <v>1653.3384908872504</v>
      </c>
      <c r="K4642" s="2">
        <f t="shared" si="943"/>
        <v>53703.793244570319</v>
      </c>
      <c r="L4642" s="2">
        <f t="shared" si="944"/>
        <v>117088</v>
      </c>
      <c r="M4642" s="2">
        <f t="shared" si="945"/>
        <v>23760</v>
      </c>
      <c r="N4642" s="6">
        <f t="shared" si="946"/>
        <v>1</v>
      </c>
      <c r="O4642" s="2">
        <f t="shared" si="947"/>
        <v>19624.206755429681</v>
      </c>
      <c r="P4642" s="2">
        <f t="shared" si="948"/>
        <v>19624.206755429681</v>
      </c>
    </row>
    <row r="4643" spans="1:16">
      <c r="A4643" s="6">
        <v>7</v>
      </c>
      <c r="B4643" s="6">
        <v>2</v>
      </c>
      <c r="C4643" s="6">
        <v>20</v>
      </c>
      <c r="D4643" s="6">
        <f t="shared" si="936"/>
        <v>29</v>
      </c>
      <c r="E4643" s="5">
        <f t="shared" si="937"/>
        <v>1227.6917730000007</v>
      </c>
      <c r="F4643" s="5">
        <f t="shared" si="938"/>
        <v>63.037499999999994</v>
      </c>
      <c r="G4643" s="5">
        <f t="shared" si="939"/>
        <v>1153.8335085377266</v>
      </c>
      <c r="H4643" s="5">
        <f t="shared" si="940"/>
        <v>2444.5627815377275</v>
      </c>
      <c r="I4643" s="5">
        <f t="shared" si="941"/>
        <v>720</v>
      </c>
      <c r="J4643" s="5">
        <f t="shared" si="942"/>
        <v>1724.5627815377275</v>
      </c>
      <c r="K4643" s="2">
        <f t="shared" si="943"/>
        <v>54940.326068363327</v>
      </c>
      <c r="L4643" s="2">
        <f t="shared" si="944"/>
        <v>119788</v>
      </c>
      <c r="M4643" s="2">
        <f t="shared" si="945"/>
        <v>24640</v>
      </c>
      <c r="N4643" s="6">
        <f t="shared" si="946"/>
        <v>1</v>
      </c>
      <c r="O4643" s="2">
        <f t="shared" si="947"/>
        <v>20207.673931636673</v>
      </c>
      <c r="P4643" s="2">
        <f t="shared" si="948"/>
        <v>20207.673931636673</v>
      </c>
    </row>
    <row r="4644" spans="1:16">
      <c r="A4644" s="6">
        <v>7</v>
      </c>
      <c r="B4644" s="6">
        <v>2</v>
      </c>
      <c r="C4644" s="6">
        <v>21</v>
      </c>
      <c r="D4644" s="6">
        <f t="shared" si="936"/>
        <v>30</v>
      </c>
      <c r="E4644" s="5">
        <f t="shared" si="937"/>
        <v>1227.6917730000007</v>
      </c>
      <c r="F4644" s="5">
        <f t="shared" si="938"/>
        <v>63.037499999999994</v>
      </c>
      <c r="G4644" s="5">
        <f t="shared" si="939"/>
        <v>1226.6692487641703</v>
      </c>
      <c r="H4644" s="5">
        <f t="shared" si="940"/>
        <v>2517.3985217641712</v>
      </c>
      <c r="I4644" s="5">
        <f t="shared" si="941"/>
        <v>720</v>
      </c>
      <c r="J4644" s="5">
        <f t="shared" si="942"/>
        <v>1797.3985217641712</v>
      </c>
      <c r="K4644" s="2">
        <f t="shared" si="943"/>
        <v>56204.835447294638</v>
      </c>
      <c r="L4644" s="2">
        <f t="shared" si="944"/>
        <v>122488</v>
      </c>
      <c r="M4644" s="2">
        <f t="shared" si="945"/>
        <v>25520</v>
      </c>
      <c r="N4644" s="6">
        <f t="shared" si="946"/>
        <v>1</v>
      </c>
      <c r="O4644" s="2">
        <f t="shared" si="947"/>
        <v>20763.164552705362</v>
      </c>
      <c r="P4644" s="2">
        <f t="shared" si="948"/>
        <v>20763.164552705362</v>
      </c>
    </row>
    <row r="4645" spans="1:16">
      <c r="A4645" s="6">
        <v>7</v>
      </c>
      <c r="B4645" s="6">
        <v>2</v>
      </c>
      <c r="C4645" s="6">
        <v>22</v>
      </c>
      <c r="D4645" s="6">
        <f t="shared" si="936"/>
        <v>31</v>
      </c>
      <c r="E4645" s="5">
        <f t="shared" si="937"/>
        <v>1227.6917730000007</v>
      </c>
      <c r="F4645" s="5">
        <f t="shared" si="938"/>
        <v>63.037499999999994</v>
      </c>
      <c r="G4645" s="5">
        <f t="shared" si="939"/>
        <v>1301.1455960105666</v>
      </c>
      <c r="H4645" s="5">
        <f t="shared" si="940"/>
        <v>2591.8748690105672</v>
      </c>
      <c r="I4645" s="5">
        <f t="shared" si="941"/>
        <v>720</v>
      </c>
      <c r="J4645" s="5">
        <f t="shared" si="942"/>
        <v>1871.8748690105672</v>
      </c>
      <c r="K4645" s="2">
        <f t="shared" si="943"/>
        <v>57497.827586989013</v>
      </c>
      <c r="L4645" s="2">
        <f t="shared" si="944"/>
        <v>125188</v>
      </c>
      <c r="M4645" s="2">
        <f t="shared" si="945"/>
        <v>26400</v>
      </c>
      <c r="N4645" s="6">
        <f t="shared" si="946"/>
        <v>1</v>
      </c>
      <c r="O4645" s="2">
        <f t="shared" si="947"/>
        <v>21290.172413010987</v>
      </c>
      <c r="P4645" s="2">
        <f t="shared" si="948"/>
        <v>21290.172413010987</v>
      </c>
    </row>
    <row r="4646" spans="1:16">
      <c r="A4646" s="6">
        <v>7</v>
      </c>
      <c r="B4646" s="6">
        <v>2</v>
      </c>
      <c r="C4646" s="6">
        <v>23</v>
      </c>
      <c r="D4646" s="6">
        <f t="shared" si="936"/>
        <v>32</v>
      </c>
      <c r="E4646" s="5">
        <f t="shared" si="937"/>
        <v>1227.6917730000007</v>
      </c>
      <c r="F4646" s="5">
        <f t="shared" si="938"/>
        <v>63.037499999999994</v>
      </c>
      <c r="G4646" s="5">
        <f t="shared" si="939"/>
        <v>1377.292184868003</v>
      </c>
      <c r="H4646" s="5">
        <f t="shared" si="940"/>
        <v>2668.0214578680034</v>
      </c>
      <c r="I4646" s="5">
        <f t="shared" si="941"/>
        <v>720</v>
      </c>
      <c r="J4646" s="5">
        <f t="shared" si="942"/>
        <v>1948.0214578680034</v>
      </c>
      <c r="K4646" s="2">
        <f t="shared" si="943"/>
        <v>58819.816976875059</v>
      </c>
      <c r="L4646" s="2">
        <f t="shared" si="944"/>
        <v>127888</v>
      </c>
      <c r="M4646" s="2">
        <f t="shared" si="945"/>
        <v>27280</v>
      </c>
      <c r="N4646" s="6">
        <f t="shared" si="946"/>
        <v>1</v>
      </c>
      <c r="O4646" s="2">
        <f t="shared" si="947"/>
        <v>21788.183023124941</v>
      </c>
      <c r="P4646" s="2">
        <f t="shared" si="948"/>
        <v>21788.183023124941</v>
      </c>
    </row>
    <row r="4647" spans="1:16">
      <c r="A4647" s="6">
        <v>7</v>
      </c>
      <c r="B4647" s="6">
        <v>2</v>
      </c>
      <c r="C4647" s="6">
        <v>24</v>
      </c>
      <c r="D4647" s="6">
        <f t="shared" si="936"/>
        <v>33</v>
      </c>
      <c r="E4647" s="5">
        <f t="shared" si="937"/>
        <v>1227.6917730000007</v>
      </c>
      <c r="F4647" s="5">
        <f t="shared" si="938"/>
        <v>63.037499999999994</v>
      </c>
      <c r="G4647" s="5">
        <f t="shared" si="939"/>
        <v>1455.1391344474989</v>
      </c>
      <c r="H4647" s="5">
        <f t="shared" si="940"/>
        <v>2745.8684074474995</v>
      </c>
      <c r="I4647" s="5">
        <f t="shared" si="941"/>
        <v>720</v>
      </c>
      <c r="J4647" s="5">
        <f t="shared" si="942"/>
        <v>2025.8684074474995</v>
      </c>
      <c r="K4647" s="2">
        <f t="shared" si="943"/>
        <v>60171.326518185757</v>
      </c>
      <c r="L4647" s="2">
        <f t="shared" si="944"/>
        <v>130588</v>
      </c>
      <c r="M4647" s="2">
        <f t="shared" si="945"/>
        <v>28160</v>
      </c>
      <c r="N4647" s="6">
        <f t="shared" si="946"/>
        <v>1</v>
      </c>
      <c r="O4647" s="2">
        <f t="shared" si="947"/>
        <v>22256.673481814243</v>
      </c>
      <c r="P4647" s="2">
        <f t="shared" si="948"/>
        <v>22256.673481814243</v>
      </c>
    </row>
    <row r="4648" spans="1:16">
      <c r="A4648" s="6">
        <v>7</v>
      </c>
      <c r="B4648" s="6">
        <v>2</v>
      </c>
      <c r="C4648" s="6">
        <v>25</v>
      </c>
      <c r="D4648" s="6">
        <f t="shared" si="936"/>
        <v>34</v>
      </c>
      <c r="E4648" s="5">
        <f t="shared" si="937"/>
        <v>1227.6917730000007</v>
      </c>
      <c r="F4648" s="5">
        <f t="shared" si="938"/>
        <v>63.037499999999994</v>
      </c>
      <c r="G4648" s="5">
        <f t="shared" si="939"/>
        <v>1534.7170558625965</v>
      </c>
      <c r="H4648" s="5">
        <f t="shared" si="940"/>
        <v>2825.4463288625971</v>
      </c>
      <c r="I4648" s="5">
        <f t="shared" si="941"/>
        <v>720</v>
      </c>
      <c r="J4648" s="5">
        <f t="shared" si="942"/>
        <v>2105.4463288625971</v>
      </c>
      <c r="K4648" s="2">
        <f t="shared" si="943"/>
        <v>61552.887653864535</v>
      </c>
      <c r="L4648" s="2">
        <f t="shared" si="944"/>
        <v>133288</v>
      </c>
      <c r="M4648" s="2">
        <f t="shared" si="945"/>
        <v>29040</v>
      </c>
      <c r="N4648" s="6">
        <f t="shared" si="946"/>
        <v>1</v>
      </c>
      <c r="O4648" s="2">
        <f t="shared" si="947"/>
        <v>22695.112346135465</v>
      </c>
      <c r="P4648" s="2">
        <f t="shared" si="948"/>
        <v>22695.112346135465</v>
      </c>
    </row>
    <row r="4649" spans="1:16">
      <c r="A4649" s="6">
        <v>7</v>
      </c>
      <c r="B4649" s="6">
        <v>2</v>
      </c>
      <c r="C4649" s="6">
        <v>26</v>
      </c>
      <c r="D4649" s="6">
        <f t="shared" si="936"/>
        <v>35</v>
      </c>
      <c r="E4649" s="5">
        <f t="shared" si="937"/>
        <v>1227.6917730000007</v>
      </c>
      <c r="F4649" s="5">
        <f t="shared" si="938"/>
        <v>63.037499999999994</v>
      </c>
      <c r="G4649" s="5">
        <f t="shared" si="939"/>
        <v>1616.0570598233144</v>
      </c>
      <c r="H4649" s="5">
        <f t="shared" si="940"/>
        <v>2906.7863328233152</v>
      </c>
      <c r="I4649" s="5">
        <f t="shared" si="941"/>
        <v>720</v>
      </c>
      <c r="J4649" s="5">
        <f t="shared" si="942"/>
        <v>2186.7863328233152</v>
      </c>
      <c r="K4649" s="2">
        <f t="shared" si="943"/>
        <v>62965.040500404779</v>
      </c>
      <c r="L4649" s="2">
        <f t="shared" si="944"/>
        <v>135988</v>
      </c>
      <c r="M4649" s="2">
        <f t="shared" si="945"/>
        <v>29920</v>
      </c>
      <c r="N4649" s="6">
        <f t="shared" si="946"/>
        <v>1</v>
      </c>
      <c r="O4649" s="2">
        <f t="shared" si="947"/>
        <v>23102.959499595221</v>
      </c>
      <c r="P4649" s="2">
        <f t="shared" si="948"/>
        <v>23102.959499595221</v>
      </c>
    </row>
    <row r="4650" spans="1:16">
      <c r="A4650" s="6">
        <v>7</v>
      </c>
      <c r="B4650" s="6">
        <v>2</v>
      </c>
      <c r="C4650" s="6">
        <v>27</v>
      </c>
      <c r="D4650" s="6">
        <f t="shared" si="936"/>
        <v>36</v>
      </c>
      <c r="E4650" s="5">
        <f t="shared" si="937"/>
        <v>1227.6917730000007</v>
      </c>
      <c r="F4650" s="5">
        <f t="shared" si="938"/>
        <v>63.037499999999994</v>
      </c>
      <c r="G4650" s="5">
        <f t="shared" si="939"/>
        <v>1699.1907643430709</v>
      </c>
      <c r="H4650" s="5">
        <f t="shared" si="940"/>
        <v>2989.9200373430713</v>
      </c>
      <c r="I4650" s="5">
        <f t="shared" si="941"/>
        <v>720</v>
      </c>
      <c r="J4650" s="5">
        <f t="shared" si="942"/>
        <v>2269.9200373430713</v>
      </c>
      <c r="K4650" s="2">
        <f t="shared" si="943"/>
        <v>64408.333981650539</v>
      </c>
      <c r="L4650" s="2">
        <f t="shared" si="944"/>
        <v>138688</v>
      </c>
      <c r="M4650" s="2">
        <f t="shared" si="945"/>
        <v>30800</v>
      </c>
      <c r="N4650" s="6">
        <f t="shared" si="946"/>
        <v>1</v>
      </c>
      <c r="O4650" s="2">
        <f t="shared" si="947"/>
        <v>23479.666018349461</v>
      </c>
      <c r="P4650" s="2">
        <f t="shared" si="948"/>
        <v>23479.666018349461</v>
      </c>
    </row>
    <row r="4651" spans="1:16">
      <c r="A4651" s="6">
        <v>7</v>
      </c>
      <c r="B4651" s="6">
        <v>2</v>
      </c>
      <c r="C4651" s="6">
        <v>28</v>
      </c>
      <c r="D4651" s="6">
        <f t="shared" si="936"/>
        <v>37</v>
      </c>
      <c r="E4651" s="5">
        <f t="shared" si="937"/>
        <v>1227.6917730000007</v>
      </c>
      <c r="F4651" s="5">
        <f t="shared" si="938"/>
        <v>63.037499999999994</v>
      </c>
      <c r="G4651" s="5">
        <f t="shared" si="939"/>
        <v>1784.1503025602246</v>
      </c>
      <c r="H4651" s="5">
        <f t="shared" si="940"/>
        <v>3074.879575560225</v>
      </c>
      <c r="I4651" s="5">
        <f t="shared" si="941"/>
        <v>720</v>
      </c>
      <c r="J4651" s="5">
        <f t="shared" si="942"/>
        <v>2354.879575560225</v>
      </c>
      <c r="K4651" s="2">
        <f t="shared" si="943"/>
        <v>65883.325964587246</v>
      </c>
      <c r="L4651" s="2">
        <f t="shared" si="944"/>
        <v>141388</v>
      </c>
      <c r="M4651" s="2">
        <f t="shared" si="945"/>
        <v>31680</v>
      </c>
      <c r="N4651" s="6">
        <f t="shared" si="946"/>
        <v>1</v>
      </c>
      <c r="O4651" s="2">
        <f t="shared" si="947"/>
        <v>23824.674035412754</v>
      </c>
      <c r="P4651" s="2">
        <f t="shared" si="948"/>
        <v>23824.674035412754</v>
      </c>
    </row>
    <row r="4652" spans="1:16">
      <c r="A4652" s="6">
        <v>7</v>
      </c>
      <c r="B4652" s="6">
        <v>2</v>
      </c>
      <c r="C4652" s="6">
        <v>29</v>
      </c>
      <c r="D4652" s="6">
        <f t="shared" si="936"/>
        <v>38</v>
      </c>
      <c r="E4652" s="5">
        <f t="shared" si="937"/>
        <v>1227.6917730000007</v>
      </c>
      <c r="F4652" s="5">
        <f t="shared" si="938"/>
        <v>63.037499999999994</v>
      </c>
      <c r="G4652" s="5">
        <f t="shared" si="939"/>
        <v>1870.9683306758782</v>
      </c>
      <c r="H4652" s="5">
        <f t="shared" si="940"/>
        <v>3161.6976036758788</v>
      </c>
      <c r="I4652" s="5">
        <f t="shared" si="941"/>
        <v>720</v>
      </c>
      <c r="J4652" s="5">
        <f t="shared" si="942"/>
        <v>2441.6976036758788</v>
      </c>
      <c r="K4652" s="2">
        <f t="shared" si="943"/>
        <v>67390.58339715068</v>
      </c>
      <c r="L4652" s="2">
        <f t="shared" si="944"/>
        <v>144088</v>
      </c>
      <c r="M4652" s="2">
        <f t="shared" si="945"/>
        <v>32560</v>
      </c>
      <c r="N4652" s="6">
        <f t="shared" si="946"/>
        <v>1</v>
      </c>
      <c r="O4652" s="2">
        <f t="shared" si="947"/>
        <v>24137.41660284932</v>
      </c>
      <c r="P4652" s="2">
        <f t="shared" si="948"/>
        <v>24137.41660284932</v>
      </c>
    </row>
    <row r="4653" spans="1:16">
      <c r="A4653" s="6">
        <v>7</v>
      </c>
      <c r="B4653" s="6">
        <v>2</v>
      </c>
      <c r="C4653" s="6">
        <v>30</v>
      </c>
      <c r="D4653" s="6">
        <f t="shared" si="936"/>
        <v>39</v>
      </c>
      <c r="E4653" s="5">
        <f t="shared" si="937"/>
        <v>1227.6917730000007</v>
      </c>
      <c r="F4653" s="5">
        <f t="shared" si="938"/>
        <v>63.037499999999994</v>
      </c>
      <c r="G4653" s="5">
        <f t="shared" si="939"/>
        <v>1959.6780360096488</v>
      </c>
      <c r="H4653" s="5">
        <f t="shared" si="940"/>
        <v>3250.4073090096495</v>
      </c>
      <c r="I4653" s="5">
        <f t="shared" si="941"/>
        <v>720</v>
      </c>
      <c r="J4653" s="5">
        <f t="shared" si="942"/>
        <v>2530.4073090096495</v>
      </c>
      <c r="K4653" s="2">
        <f t="shared" si="943"/>
        <v>68930.68244808419</v>
      </c>
      <c r="L4653" s="2">
        <f t="shared" si="944"/>
        <v>146788</v>
      </c>
      <c r="M4653" s="2">
        <f t="shared" si="945"/>
        <v>33440</v>
      </c>
      <c r="N4653" s="6">
        <f t="shared" si="946"/>
        <v>1</v>
      </c>
      <c r="O4653" s="2">
        <f t="shared" si="947"/>
        <v>24417.31755191581</v>
      </c>
      <c r="P4653" s="2">
        <f t="shared" si="948"/>
        <v>24417.31755191581</v>
      </c>
    </row>
    <row r="4654" spans="1:16">
      <c r="A4654" s="6">
        <v>7</v>
      </c>
      <c r="B4654" s="6">
        <v>3</v>
      </c>
      <c r="C4654" s="6">
        <v>0</v>
      </c>
      <c r="D4654" s="6">
        <f t="shared" si="936"/>
        <v>10</v>
      </c>
      <c r="E4654" s="5">
        <f t="shared" si="937"/>
        <v>1227.6917730000007</v>
      </c>
      <c r="F4654" s="5">
        <f t="shared" si="938"/>
        <v>96.920156249999991</v>
      </c>
      <c r="G4654" s="5">
        <f t="shared" si="939"/>
        <v>0</v>
      </c>
      <c r="H4654" s="5">
        <f t="shared" si="940"/>
        <v>1324.6119292500007</v>
      </c>
      <c r="I4654" s="5">
        <f t="shared" si="941"/>
        <v>720</v>
      </c>
      <c r="J4654" s="5">
        <f t="shared" si="942"/>
        <v>604.61192925000068</v>
      </c>
      <c r="K4654" s="2">
        <f t="shared" si="943"/>
        <v>35496.73488281251</v>
      </c>
      <c r="L4654" s="2">
        <f t="shared" si="944"/>
        <v>67882</v>
      </c>
      <c r="M4654" s="2">
        <f t="shared" si="945"/>
        <v>7480</v>
      </c>
      <c r="N4654" s="6">
        <f t="shared" si="946"/>
        <v>1</v>
      </c>
      <c r="O4654" s="2">
        <f t="shared" si="947"/>
        <v>4905.2651171874895</v>
      </c>
      <c r="P4654" s="2">
        <f t="shared" si="948"/>
        <v>4905.2651171874895</v>
      </c>
    </row>
    <row r="4655" spans="1:16">
      <c r="A4655" s="6">
        <v>7</v>
      </c>
      <c r="B4655" s="6">
        <v>3</v>
      </c>
      <c r="C4655" s="6">
        <v>1</v>
      </c>
      <c r="D4655" s="6">
        <f t="shared" si="936"/>
        <v>11</v>
      </c>
      <c r="E4655" s="5">
        <f t="shared" si="937"/>
        <v>1227.6917730000007</v>
      </c>
      <c r="F4655" s="5">
        <f t="shared" si="938"/>
        <v>96.920156249999991</v>
      </c>
      <c r="G4655" s="5">
        <f t="shared" si="939"/>
        <v>45.5625</v>
      </c>
      <c r="H4655" s="5">
        <f t="shared" si="940"/>
        <v>1370.1744292500007</v>
      </c>
      <c r="I4655" s="5">
        <f t="shared" si="941"/>
        <v>720</v>
      </c>
      <c r="J4655" s="5">
        <f t="shared" si="942"/>
        <v>650.17442925000068</v>
      </c>
      <c r="K4655" s="2">
        <f t="shared" si="943"/>
        <v>36287.75050781251</v>
      </c>
      <c r="L4655" s="2">
        <f t="shared" si="944"/>
        <v>70582</v>
      </c>
      <c r="M4655" s="2">
        <f t="shared" si="945"/>
        <v>8360</v>
      </c>
      <c r="N4655" s="6">
        <f t="shared" si="946"/>
        <v>1</v>
      </c>
      <c r="O4655" s="2">
        <f t="shared" si="947"/>
        <v>5934.2494921874895</v>
      </c>
      <c r="P4655" s="2">
        <f t="shared" si="948"/>
        <v>5934.2494921874895</v>
      </c>
    </row>
    <row r="4656" spans="1:16">
      <c r="A4656" s="6">
        <v>7</v>
      </c>
      <c r="B4656" s="6">
        <v>3</v>
      </c>
      <c r="C4656" s="6">
        <v>2</v>
      </c>
      <c r="D4656" s="6">
        <f t="shared" si="936"/>
        <v>12</v>
      </c>
      <c r="E4656" s="5">
        <f t="shared" si="937"/>
        <v>1227.6917730000007</v>
      </c>
      <c r="F4656" s="5">
        <f t="shared" si="938"/>
        <v>96.920156249999991</v>
      </c>
      <c r="G4656" s="5">
        <f t="shared" si="939"/>
        <v>92.264062499999994</v>
      </c>
      <c r="H4656" s="5">
        <f t="shared" si="940"/>
        <v>1416.8759917500006</v>
      </c>
      <c r="I4656" s="5">
        <f t="shared" si="941"/>
        <v>720</v>
      </c>
      <c r="J4656" s="5">
        <f t="shared" si="942"/>
        <v>696.87599175000059</v>
      </c>
      <c r="K4656" s="2">
        <f t="shared" si="943"/>
        <v>37098.54152343751</v>
      </c>
      <c r="L4656" s="2">
        <f t="shared" si="944"/>
        <v>73282</v>
      </c>
      <c r="M4656" s="2">
        <f t="shared" si="945"/>
        <v>9240</v>
      </c>
      <c r="N4656" s="6">
        <f t="shared" si="946"/>
        <v>1</v>
      </c>
      <c r="O4656" s="2">
        <f t="shared" si="947"/>
        <v>6943.4584765624895</v>
      </c>
      <c r="P4656" s="2">
        <f t="shared" si="948"/>
        <v>6943.4584765624895</v>
      </c>
    </row>
    <row r="4657" spans="1:16">
      <c r="A4657" s="6">
        <v>7</v>
      </c>
      <c r="B4657" s="6">
        <v>3</v>
      </c>
      <c r="C4657" s="6">
        <v>3</v>
      </c>
      <c r="D4657" s="6">
        <f t="shared" si="936"/>
        <v>13</v>
      </c>
      <c r="E4657" s="5">
        <f t="shared" si="937"/>
        <v>1227.6917730000007</v>
      </c>
      <c r="F4657" s="5">
        <f t="shared" si="938"/>
        <v>96.920156249999991</v>
      </c>
      <c r="G4657" s="5">
        <f t="shared" si="939"/>
        <v>140.12604492187498</v>
      </c>
      <c r="H4657" s="5">
        <f t="shared" si="940"/>
        <v>1464.7379741718757</v>
      </c>
      <c r="I4657" s="5">
        <f t="shared" si="941"/>
        <v>720</v>
      </c>
      <c r="J4657" s="5">
        <f t="shared" si="942"/>
        <v>744.73797417187575</v>
      </c>
      <c r="K4657" s="2">
        <f t="shared" si="943"/>
        <v>37929.478718261729</v>
      </c>
      <c r="L4657" s="2">
        <f t="shared" si="944"/>
        <v>75982</v>
      </c>
      <c r="M4657" s="2">
        <f t="shared" si="945"/>
        <v>10120</v>
      </c>
      <c r="N4657" s="6">
        <f t="shared" si="946"/>
        <v>1</v>
      </c>
      <c r="O4657" s="2">
        <f t="shared" si="947"/>
        <v>7932.5212817382708</v>
      </c>
      <c r="P4657" s="2">
        <f t="shared" si="948"/>
        <v>7932.5212817382708</v>
      </c>
    </row>
    <row r="4658" spans="1:16">
      <c r="A4658" s="6">
        <v>7</v>
      </c>
      <c r="B4658" s="6">
        <v>3</v>
      </c>
      <c r="C4658" s="6">
        <v>4</v>
      </c>
      <c r="D4658" s="6">
        <f t="shared" si="936"/>
        <v>14</v>
      </c>
      <c r="E4658" s="5">
        <f t="shared" si="937"/>
        <v>1227.6917730000007</v>
      </c>
      <c r="F4658" s="5">
        <f t="shared" si="938"/>
        <v>96.920156249999991</v>
      </c>
      <c r="G4658" s="5">
        <f t="shared" si="939"/>
        <v>189.17016064453125</v>
      </c>
      <c r="H4658" s="5">
        <f t="shared" si="940"/>
        <v>1513.782089894532</v>
      </c>
      <c r="I4658" s="5">
        <f t="shared" si="941"/>
        <v>720</v>
      </c>
      <c r="J4658" s="5">
        <f t="shared" si="942"/>
        <v>793.78208989453196</v>
      </c>
      <c r="K4658" s="2">
        <f t="shared" si="943"/>
        <v>38780.939060668956</v>
      </c>
      <c r="L4658" s="2">
        <f t="shared" si="944"/>
        <v>78682</v>
      </c>
      <c r="M4658" s="2">
        <f t="shared" si="945"/>
        <v>11000</v>
      </c>
      <c r="N4658" s="6">
        <f t="shared" si="946"/>
        <v>1</v>
      </c>
      <c r="O4658" s="2">
        <f t="shared" si="947"/>
        <v>8901.0609393310442</v>
      </c>
      <c r="P4658" s="2">
        <f t="shared" si="948"/>
        <v>8901.0609393310442</v>
      </c>
    </row>
    <row r="4659" spans="1:16">
      <c r="A4659" s="6">
        <v>7</v>
      </c>
      <c r="B4659" s="6">
        <v>3</v>
      </c>
      <c r="C4659" s="6">
        <v>5</v>
      </c>
      <c r="D4659" s="6">
        <f t="shared" si="936"/>
        <v>15</v>
      </c>
      <c r="E4659" s="5">
        <f t="shared" si="937"/>
        <v>1227.6917730000007</v>
      </c>
      <c r="F4659" s="5">
        <f t="shared" si="938"/>
        <v>96.920156249999991</v>
      </c>
      <c r="G4659" s="5">
        <f t="shared" si="939"/>
        <v>239.41848456573481</v>
      </c>
      <c r="H4659" s="5">
        <f t="shared" si="940"/>
        <v>1564.0304138157355</v>
      </c>
      <c r="I4659" s="5">
        <f t="shared" si="941"/>
        <v>720</v>
      </c>
      <c r="J4659" s="5">
        <f t="shared" si="942"/>
        <v>844.03041381573553</v>
      </c>
      <c r="K4659" s="2">
        <f t="shared" si="943"/>
        <v>39653.305795412074</v>
      </c>
      <c r="L4659" s="2">
        <f t="shared" si="944"/>
        <v>81382</v>
      </c>
      <c r="M4659" s="2">
        <f t="shared" si="945"/>
        <v>11880</v>
      </c>
      <c r="N4659" s="6">
        <f t="shared" si="946"/>
        <v>1</v>
      </c>
      <c r="O4659" s="2">
        <f t="shared" si="947"/>
        <v>9848.6942045879259</v>
      </c>
      <c r="P4659" s="2">
        <f t="shared" si="948"/>
        <v>9848.6942045879259</v>
      </c>
    </row>
    <row r="4660" spans="1:16">
      <c r="A4660" s="6">
        <v>7</v>
      </c>
      <c r="B4660" s="6">
        <v>3</v>
      </c>
      <c r="C4660" s="6">
        <v>6</v>
      </c>
      <c r="D4660" s="6">
        <f t="shared" si="936"/>
        <v>16</v>
      </c>
      <c r="E4660" s="5">
        <f t="shared" si="937"/>
        <v>1227.6917730000007</v>
      </c>
      <c r="F4660" s="5">
        <f t="shared" si="938"/>
        <v>96.920156249999991</v>
      </c>
      <c r="G4660" s="5">
        <f t="shared" si="939"/>
        <v>290.89345874736784</v>
      </c>
      <c r="H4660" s="5">
        <f t="shared" si="940"/>
        <v>1615.5053879973684</v>
      </c>
      <c r="I4660" s="5">
        <f t="shared" si="941"/>
        <v>720</v>
      </c>
      <c r="J4660" s="5">
        <f t="shared" si="942"/>
        <v>895.50538799736842</v>
      </c>
      <c r="K4660" s="2">
        <f t="shared" si="943"/>
        <v>40546.968541620983</v>
      </c>
      <c r="L4660" s="2">
        <f t="shared" si="944"/>
        <v>84082</v>
      </c>
      <c r="M4660" s="2">
        <f t="shared" si="945"/>
        <v>12760</v>
      </c>
      <c r="N4660" s="6">
        <f t="shared" si="946"/>
        <v>1</v>
      </c>
      <c r="O4660" s="2">
        <f t="shared" si="947"/>
        <v>10775.031458379017</v>
      </c>
      <c r="P4660" s="2">
        <f t="shared" si="948"/>
        <v>10775.031458379017</v>
      </c>
    </row>
    <row r="4661" spans="1:16">
      <c r="A4661" s="6">
        <v>7</v>
      </c>
      <c r="B4661" s="6">
        <v>3</v>
      </c>
      <c r="C4661" s="6">
        <v>7</v>
      </c>
      <c r="D4661" s="6">
        <f t="shared" si="936"/>
        <v>17</v>
      </c>
      <c r="E4661" s="5">
        <f t="shared" si="937"/>
        <v>1227.6917730000007</v>
      </c>
      <c r="F4661" s="5">
        <f t="shared" si="938"/>
        <v>96.920156249999991</v>
      </c>
      <c r="G4661" s="5">
        <f t="shared" si="939"/>
        <v>343.61789814532818</v>
      </c>
      <c r="H4661" s="5">
        <f t="shared" si="940"/>
        <v>1668.2298273953288</v>
      </c>
      <c r="I4661" s="5">
        <f t="shared" si="941"/>
        <v>720</v>
      </c>
      <c r="J4661" s="5">
        <f t="shared" si="942"/>
        <v>948.22982739532881</v>
      </c>
      <c r="K4661" s="2">
        <f t="shared" si="943"/>
        <v>41462.323392280014</v>
      </c>
      <c r="L4661" s="2">
        <f t="shared" si="944"/>
        <v>86782</v>
      </c>
      <c r="M4661" s="2">
        <f t="shared" si="945"/>
        <v>13640</v>
      </c>
      <c r="N4661" s="6">
        <f t="shared" si="946"/>
        <v>1</v>
      </c>
      <c r="O4661" s="2">
        <f t="shared" si="947"/>
        <v>11679.676607719986</v>
      </c>
      <c r="P4661" s="2">
        <f t="shared" si="948"/>
        <v>11679.676607719986</v>
      </c>
    </row>
    <row r="4662" spans="1:16">
      <c r="A4662" s="6">
        <v>7</v>
      </c>
      <c r="B4662" s="6">
        <v>3</v>
      </c>
      <c r="C4662" s="6">
        <v>8</v>
      </c>
      <c r="D4662" s="6">
        <f t="shared" si="936"/>
        <v>18</v>
      </c>
      <c r="E4662" s="5">
        <f t="shared" si="937"/>
        <v>1227.6917730000007</v>
      </c>
      <c r="F4662" s="5">
        <f t="shared" si="938"/>
        <v>96.920156249999991</v>
      </c>
      <c r="G4662" s="5">
        <f t="shared" si="939"/>
        <v>397.61499642530839</v>
      </c>
      <c r="H4662" s="5">
        <f t="shared" si="940"/>
        <v>1722.2269256753091</v>
      </c>
      <c r="I4662" s="5">
        <f t="shared" si="941"/>
        <v>720</v>
      </c>
      <c r="J4662" s="5">
        <f t="shared" si="942"/>
        <v>1002.2269256753091</v>
      </c>
      <c r="K4662" s="2">
        <f t="shared" si="943"/>
        <v>42399.773015196333</v>
      </c>
      <c r="L4662" s="2">
        <f t="shared" si="944"/>
        <v>89482</v>
      </c>
      <c r="M4662" s="2">
        <f t="shared" si="945"/>
        <v>14520</v>
      </c>
      <c r="N4662" s="6">
        <f t="shared" si="946"/>
        <v>1</v>
      </c>
      <c r="O4662" s="2">
        <f t="shared" si="947"/>
        <v>12562.226984803667</v>
      </c>
      <c r="P4662" s="2">
        <f t="shared" si="948"/>
        <v>12562.226984803667</v>
      </c>
    </row>
    <row r="4663" spans="1:16">
      <c r="A4663" s="6">
        <v>7</v>
      </c>
      <c r="B4663" s="6">
        <v>3</v>
      </c>
      <c r="C4663" s="6">
        <v>9</v>
      </c>
      <c r="D4663" s="6">
        <f t="shared" si="936"/>
        <v>19</v>
      </c>
      <c r="E4663" s="5">
        <f t="shared" si="937"/>
        <v>1227.6917730000007</v>
      </c>
      <c r="F4663" s="5">
        <f t="shared" si="938"/>
        <v>96.920156249999991</v>
      </c>
      <c r="G4663" s="5">
        <f t="shared" si="939"/>
        <v>452.90833186570285</v>
      </c>
      <c r="H4663" s="5">
        <f t="shared" si="940"/>
        <v>1777.5202611157035</v>
      </c>
      <c r="I4663" s="5">
        <f t="shared" si="941"/>
        <v>720</v>
      </c>
      <c r="J4663" s="5">
        <f t="shared" si="942"/>
        <v>1057.5202611157035</v>
      </c>
      <c r="K4663" s="2">
        <f t="shared" si="943"/>
        <v>43359.726755480966</v>
      </c>
      <c r="L4663" s="2">
        <f t="shared" si="944"/>
        <v>92182</v>
      </c>
      <c r="M4663" s="2">
        <f t="shared" si="945"/>
        <v>15400</v>
      </c>
      <c r="N4663" s="6">
        <f t="shared" si="946"/>
        <v>1</v>
      </c>
      <c r="O4663" s="2">
        <f t="shared" si="947"/>
        <v>13422.273244519034</v>
      </c>
      <c r="P4663" s="2">
        <f t="shared" si="948"/>
        <v>13422.273244519034</v>
      </c>
    </row>
    <row r="4664" spans="1:16">
      <c r="A4664" s="6">
        <v>7</v>
      </c>
      <c r="B4664" s="6">
        <v>3</v>
      </c>
      <c r="C4664" s="6">
        <v>10</v>
      </c>
      <c r="D4664" s="6">
        <f t="shared" si="936"/>
        <v>20</v>
      </c>
      <c r="E4664" s="5">
        <f t="shared" si="937"/>
        <v>1227.6917730000007</v>
      </c>
      <c r="F4664" s="5">
        <f t="shared" si="938"/>
        <v>96.920156249999991</v>
      </c>
      <c r="G4664" s="5">
        <f t="shared" si="939"/>
        <v>509.52187334891573</v>
      </c>
      <c r="H4664" s="5">
        <f t="shared" si="940"/>
        <v>1834.1338025989164</v>
      </c>
      <c r="I4664" s="5">
        <f t="shared" si="941"/>
        <v>720</v>
      </c>
      <c r="J4664" s="5">
        <f t="shared" si="942"/>
        <v>1114.1338025989164</v>
      </c>
      <c r="K4664" s="2">
        <f t="shared" si="943"/>
        <v>44342.600739564521</v>
      </c>
      <c r="L4664" s="2">
        <f t="shared" si="944"/>
        <v>94882</v>
      </c>
      <c r="M4664" s="2">
        <f t="shared" si="945"/>
        <v>16280</v>
      </c>
      <c r="N4664" s="6">
        <f t="shared" si="946"/>
        <v>1</v>
      </c>
      <c r="O4664" s="2">
        <f t="shared" si="947"/>
        <v>14259.399260435479</v>
      </c>
      <c r="P4664" s="2">
        <f t="shared" si="948"/>
        <v>14259.399260435479</v>
      </c>
    </row>
    <row r="4665" spans="1:16">
      <c r="A4665" s="6">
        <v>7</v>
      </c>
      <c r="B4665" s="6">
        <v>3</v>
      </c>
      <c r="C4665" s="6">
        <v>11</v>
      </c>
      <c r="D4665" s="6">
        <f t="shared" si="936"/>
        <v>21</v>
      </c>
      <c r="E4665" s="5">
        <f t="shared" si="937"/>
        <v>1227.6917730000007</v>
      </c>
      <c r="F4665" s="5">
        <f t="shared" si="938"/>
        <v>96.920156249999991</v>
      </c>
      <c r="G4665" s="5">
        <f t="shared" si="939"/>
        <v>567.47998644235474</v>
      </c>
      <c r="H4665" s="5">
        <f t="shared" si="940"/>
        <v>1892.0919156923555</v>
      </c>
      <c r="I4665" s="5">
        <f t="shared" si="941"/>
        <v>720</v>
      </c>
      <c r="J4665" s="5">
        <f t="shared" si="942"/>
        <v>1172.0919156923555</v>
      </c>
      <c r="K4665" s="2">
        <f t="shared" si="943"/>
        <v>45348.817980770065</v>
      </c>
      <c r="L4665" s="2">
        <f t="shared" si="944"/>
        <v>97582</v>
      </c>
      <c r="M4665" s="2">
        <f t="shared" si="945"/>
        <v>17160</v>
      </c>
      <c r="N4665" s="6">
        <f t="shared" si="946"/>
        <v>1</v>
      </c>
      <c r="O4665" s="2">
        <f t="shared" si="947"/>
        <v>15073.182019229935</v>
      </c>
      <c r="P4665" s="2">
        <f t="shared" si="948"/>
        <v>15073.182019229935</v>
      </c>
    </row>
    <row r="4666" spans="1:16">
      <c r="A4666" s="6">
        <v>7</v>
      </c>
      <c r="B4666" s="6">
        <v>3</v>
      </c>
      <c r="C4666" s="6">
        <v>12</v>
      </c>
      <c r="D4666" s="6">
        <f t="shared" si="936"/>
        <v>22</v>
      </c>
      <c r="E4666" s="5">
        <f t="shared" si="937"/>
        <v>1227.6917730000007</v>
      </c>
      <c r="F4666" s="5">
        <f t="shared" si="938"/>
        <v>96.920156249999991</v>
      </c>
      <c r="G4666" s="5">
        <f t="shared" si="939"/>
        <v>626.80743957041921</v>
      </c>
      <c r="H4666" s="5">
        <f t="shared" si="940"/>
        <v>1951.41936882042</v>
      </c>
      <c r="I4666" s="5">
        <f t="shared" si="941"/>
        <v>720</v>
      </c>
      <c r="J4666" s="5">
        <f t="shared" si="942"/>
        <v>1231.41936882042</v>
      </c>
      <c r="K4666" s="2">
        <f t="shared" si="943"/>
        <v>46378.808486465627</v>
      </c>
      <c r="L4666" s="2">
        <f t="shared" si="944"/>
        <v>100282</v>
      </c>
      <c r="M4666" s="2">
        <f t="shared" si="945"/>
        <v>18040</v>
      </c>
      <c r="N4666" s="6">
        <f t="shared" si="946"/>
        <v>1</v>
      </c>
      <c r="O4666" s="2">
        <f t="shared" si="947"/>
        <v>15863.191513534373</v>
      </c>
      <c r="P4666" s="2">
        <f t="shared" si="948"/>
        <v>15863.191513534373</v>
      </c>
    </row>
    <row r="4667" spans="1:16">
      <c r="A4667" s="6">
        <v>7</v>
      </c>
      <c r="B4667" s="6">
        <v>3</v>
      </c>
      <c r="C4667" s="6">
        <v>13</v>
      </c>
      <c r="D4667" s="6">
        <f t="shared" si="936"/>
        <v>23</v>
      </c>
      <c r="E4667" s="5">
        <f t="shared" si="937"/>
        <v>1227.6917730000007</v>
      </c>
      <c r="F4667" s="5">
        <f t="shared" si="938"/>
        <v>96.920156249999991</v>
      </c>
      <c r="G4667" s="5">
        <f t="shared" si="939"/>
        <v>687.52941027880343</v>
      </c>
      <c r="H4667" s="5">
        <f t="shared" si="940"/>
        <v>2012.1413395288041</v>
      </c>
      <c r="I4667" s="5">
        <f t="shared" si="941"/>
        <v>720</v>
      </c>
      <c r="J4667" s="5">
        <f t="shared" si="942"/>
        <v>1292.1413395288041</v>
      </c>
      <c r="K4667" s="2">
        <f t="shared" si="943"/>
        <v>47433.009366819519</v>
      </c>
      <c r="L4667" s="2">
        <f t="shared" si="944"/>
        <v>102982</v>
      </c>
      <c r="M4667" s="2">
        <f t="shared" si="945"/>
        <v>18920</v>
      </c>
      <c r="N4667" s="6">
        <f t="shared" si="946"/>
        <v>1</v>
      </c>
      <c r="O4667" s="2">
        <f t="shared" si="947"/>
        <v>16628.990633180481</v>
      </c>
      <c r="P4667" s="2">
        <f t="shared" si="948"/>
        <v>16628.990633180481</v>
      </c>
    </row>
    <row r="4668" spans="1:16">
      <c r="A4668" s="6">
        <v>7</v>
      </c>
      <c r="B4668" s="6">
        <v>3</v>
      </c>
      <c r="C4668" s="6">
        <v>14</v>
      </c>
      <c r="D4668" s="6">
        <f t="shared" si="936"/>
        <v>24</v>
      </c>
      <c r="E4668" s="5">
        <f t="shared" si="937"/>
        <v>1227.6917730000007</v>
      </c>
      <c r="F4668" s="5">
        <f t="shared" si="938"/>
        <v>96.920156249999991</v>
      </c>
      <c r="G4668" s="5">
        <f t="shared" si="939"/>
        <v>749.67149159246469</v>
      </c>
      <c r="H4668" s="5">
        <f t="shared" si="940"/>
        <v>2074.2834208424656</v>
      </c>
      <c r="I4668" s="5">
        <f t="shared" si="941"/>
        <v>720</v>
      </c>
      <c r="J4668" s="5">
        <f t="shared" si="942"/>
        <v>1354.2834208424656</v>
      </c>
      <c r="K4668" s="2">
        <f t="shared" si="943"/>
        <v>48511.864945181689</v>
      </c>
      <c r="L4668" s="2">
        <f t="shared" si="944"/>
        <v>105682</v>
      </c>
      <c r="M4668" s="2">
        <f t="shared" si="945"/>
        <v>19800</v>
      </c>
      <c r="N4668" s="6">
        <f t="shared" si="946"/>
        <v>1</v>
      </c>
      <c r="O4668" s="2">
        <f t="shared" si="947"/>
        <v>17370.135054818311</v>
      </c>
      <c r="P4668" s="2">
        <f t="shared" si="948"/>
        <v>17370.135054818311</v>
      </c>
    </row>
    <row r="4669" spans="1:16">
      <c r="A4669" s="6">
        <v>7</v>
      </c>
      <c r="B4669" s="6">
        <v>3</v>
      </c>
      <c r="C4669" s="6">
        <v>15</v>
      </c>
      <c r="D4669" s="6">
        <f t="shared" si="936"/>
        <v>25</v>
      </c>
      <c r="E4669" s="5">
        <f t="shared" si="937"/>
        <v>1227.6917730000007</v>
      </c>
      <c r="F4669" s="5">
        <f t="shared" si="938"/>
        <v>96.920156249999991</v>
      </c>
      <c r="G4669" s="5">
        <f t="shared" si="939"/>
        <v>813.25969846861108</v>
      </c>
      <c r="H4669" s="5">
        <f t="shared" si="940"/>
        <v>2137.8716277186118</v>
      </c>
      <c r="I4669" s="5">
        <f t="shared" si="941"/>
        <v>720</v>
      </c>
      <c r="J4669" s="5">
        <f t="shared" si="942"/>
        <v>1417.8716277186118</v>
      </c>
      <c r="K4669" s="2">
        <f t="shared" si="943"/>
        <v>49615.82687011479</v>
      </c>
      <c r="L4669" s="2">
        <f t="shared" si="944"/>
        <v>108382</v>
      </c>
      <c r="M4669" s="2">
        <f t="shared" si="945"/>
        <v>20680</v>
      </c>
      <c r="N4669" s="6">
        <f t="shared" si="946"/>
        <v>1</v>
      </c>
      <c r="O4669" s="2">
        <f t="shared" si="947"/>
        <v>18086.17312988521</v>
      </c>
      <c r="P4669" s="2">
        <f t="shared" si="948"/>
        <v>18086.17312988521</v>
      </c>
    </row>
    <row r="4670" spans="1:16">
      <c r="A4670" s="6">
        <v>7</v>
      </c>
      <c r="B4670" s="6">
        <v>3</v>
      </c>
      <c r="C4670" s="6">
        <v>16</v>
      </c>
      <c r="D4670" s="6">
        <f t="shared" si="936"/>
        <v>26</v>
      </c>
      <c r="E4670" s="5">
        <f t="shared" si="937"/>
        <v>1227.6917730000007</v>
      </c>
      <c r="F4670" s="5">
        <f t="shared" si="938"/>
        <v>96.920156249999991</v>
      </c>
      <c r="G4670" s="5">
        <f t="shared" si="939"/>
        <v>878.32047434610013</v>
      </c>
      <c r="H4670" s="5">
        <f t="shared" si="940"/>
        <v>2202.9324035961008</v>
      </c>
      <c r="I4670" s="5">
        <f t="shared" si="941"/>
        <v>720</v>
      </c>
      <c r="J4670" s="5">
        <f t="shared" si="942"/>
        <v>1482.9324035961008</v>
      </c>
      <c r="K4670" s="2">
        <f t="shared" si="943"/>
        <v>50745.354229098972</v>
      </c>
      <c r="L4670" s="2">
        <f t="shared" si="944"/>
        <v>111082</v>
      </c>
      <c r="M4670" s="2">
        <f t="shared" si="945"/>
        <v>21560</v>
      </c>
      <c r="N4670" s="6">
        <f t="shared" si="946"/>
        <v>1</v>
      </c>
      <c r="O4670" s="2">
        <f t="shared" si="947"/>
        <v>18776.645770901028</v>
      </c>
      <c r="P4670" s="2">
        <f t="shared" si="948"/>
        <v>18776.645770901028</v>
      </c>
    </row>
    <row r="4671" spans="1:16">
      <c r="A4671" s="6">
        <v>7</v>
      </c>
      <c r="B4671" s="6">
        <v>3</v>
      </c>
      <c r="C4671" s="6">
        <v>17</v>
      </c>
      <c r="D4671" s="6">
        <f t="shared" si="936"/>
        <v>27</v>
      </c>
      <c r="E4671" s="5">
        <f t="shared" si="937"/>
        <v>1227.6917730000007</v>
      </c>
      <c r="F4671" s="5">
        <f t="shared" si="938"/>
        <v>96.920156249999991</v>
      </c>
      <c r="G4671" s="5">
        <f t="shared" si="939"/>
        <v>944.88069779264049</v>
      </c>
      <c r="H4671" s="5">
        <f t="shared" si="940"/>
        <v>2269.4926270426413</v>
      </c>
      <c r="I4671" s="5">
        <f t="shared" si="941"/>
        <v>720</v>
      </c>
      <c r="J4671" s="5">
        <f t="shared" si="942"/>
        <v>1549.4926270426413</v>
      </c>
      <c r="K4671" s="2">
        <f t="shared" si="943"/>
        <v>51900.913663934742</v>
      </c>
      <c r="L4671" s="2">
        <f t="shared" si="944"/>
        <v>113782</v>
      </c>
      <c r="M4671" s="2">
        <f t="shared" si="945"/>
        <v>22440</v>
      </c>
      <c r="N4671" s="6">
        <f t="shared" si="946"/>
        <v>1</v>
      </c>
      <c r="O4671" s="2">
        <f t="shared" si="947"/>
        <v>19441.086336065258</v>
      </c>
      <c r="P4671" s="2">
        <f t="shared" si="948"/>
        <v>19441.086336065258</v>
      </c>
    </row>
    <row r="4672" spans="1:16">
      <c r="A4672" s="6">
        <v>7</v>
      </c>
      <c r="B4672" s="6">
        <v>3</v>
      </c>
      <c r="C4672" s="6">
        <v>18</v>
      </c>
      <c r="D4672" s="6">
        <f t="shared" si="936"/>
        <v>28</v>
      </c>
      <c r="E4672" s="5">
        <f t="shared" si="937"/>
        <v>1227.6917730000007</v>
      </c>
      <c r="F4672" s="5">
        <f t="shared" si="938"/>
        <v>96.920156249999991</v>
      </c>
      <c r="G4672" s="5">
        <f t="shared" si="939"/>
        <v>1012.9676892512279</v>
      </c>
      <c r="H4672" s="5">
        <f t="shared" si="940"/>
        <v>2337.5796185012287</v>
      </c>
      <c r="I4672" s="5">
        <f t="shared" si="941"/>
        <v>720</v>
      </c>
      <c r="J4672" s="5">
        <f t="shared" si="942"/>
        <v>1617.5796185012287</v>
      </c>
      <c r="K4672" s="2">
        <f t="shared" si="943"/>
        <v>53082.97948786855</v>
      </c>
      <c r="L4672" s="2">
        <f t="shared" si="944"/>
        <v>116482</v>
      </c>
      <c r="M4672" s="2">
        <f t="shared" si="945"/>
        <v>23320</v>
      </c>
      <c r="N4672" s="6">
        <f t="shared" si="946"/>
        <v>1</v>
      </c>
      <c r="O4672" s="2">
        <f t="shared" si="947"/>
        <v>20079.02051213145</v>
      </c>
      <c r="P4672" s="2">
        <f t="shared" si="948"/>
        <v>20079.02051213145</v>
      </c>
    </row>
    <row r="4673" spans="1:16">
      <c r="A4673" s="6">
        <v>7</v>
      </c>
      <c r="B4673" s="6">
        <v>3</v>
      </c>
      <c r="C4673" s="6">
        <v>19</v>
      </c>
      <c r="D4673" s="6">
        <f t="shared" si="936"/>
        <v>29</v>
      </c>
      <c r="E4673" s="5">
        <f t="shared" si="937"/>
        <v>1227.6917730000007</v>
      </c>
      <c r="F4673" s="5">
        <f t="shared" si="938"/>
        <v>96.920156249999991</v>
      </c>
      <c r="G4673" s="5">
        <f t="shared" si="939"/>
        <v>1082.6092178872495</v>
      </c>
      <c r="H4673" s="5">
        <f t="shared" si="940"/>
        <v>2407.2211471372502</v>
      </c>
      <c r="I4673" s="5">
        <f t="shared" si="941"/>
        <v>720</v>
      </c>
      <c r="J4673" s="5">
        <f t="shared" si="942"/>
        <v>1687.2211471372502</v>
      </c>
      <c r="K4673" s="2">
        <f t="shared" si="943"/>
        <v>54292.033804466148</v>
      </c>
      <c r="L4673" s="2">
        <f t="shared" si="944"/>
        <v>119182</v>
      </c>
      <c r="M4673" s="2">
        <f t="shared" si="945"/>
        <v>24200</v>
      </c>
      <c r="N4673" s="6">
        <f t="shared" si="946"/>
        <v>1</v>
      </c>
      <c r="O4673" s="2">
        <f t="shared" si="947"/>
        <v>20689.966195533852</v>
      </c>
      <c r="P4673" s="2">
        <f t="shared" si="948"/>
        <v>20689.966195533852</v>
      </c>
    </row>
    <row r="4674" spans="1:16">
      <c r="A4674" s="6">
        <v>7</v>
      </c>
      <c r="B4674" s="6">
        <v>3</v>
      </c>
      <c r="C4674" s="6">
        <v>20</v>
      </c>
      <c r="D4674" s="6">
        <f t="shared" si="936"/>
        <v>30</v>
      </c>
      <c r="E4674" s="5">
        <f t="shared" si="937"/>
        <v>1227.6917730000007</v>
      </c>
      <c r="F4674" s="5">
        <f t="shared" si="938"/>
        <v>96.920156249999991</v>
      </c>
      <c r="G4674" s="5">
        <f t="shared" si="939"/>
        <v>1153.8335085377266</v>
      </c>
      <c r="H4674" s="5">
        <f t="shared" si="940"/>
        <v>2478.4454377877273</v>
      </c>
      <c r="I4674" s="5">
        <f t="shared" si="941"/>
        <v>720</v>
      </c>
      <c r="J4674" s="5">
        <f t="shared" si="942"/>
        <v>1758.4454377877273</v>
      </c>
      <c r="K4674" s="2">
        <f t="shared" si="943"/>
        <v>55528.566628259156</v>
      </c>
      <c r="L4674" s="2">
        <f t="shared" si="944"/>
        <v>121882</v>
      </c>
      <c r="M4674" s="2">
        <f t="shared" si="945"/>
        <v>25080</v>
      </c>
      <c r="N4674" s="6">
        <f t="shared" si="946"/>
        <v>1</v>
      </c>
      <c r="O4674" s="2">
        <f t="shared" si="947"/>
        <v>21273.433371740844</v>
      </c>
      <c r="P4674" s="2">
        <f t="shared" si="948"/>
        <v>21273.433371740844</v>
      </c>
    </row>
    <row r="4675" spans="1:16">
      <c r="A4675" s="6">
        <v>7</v>
      </c>
      <c r="B4675" s="6">
        <v>3</v>
      </c>
      <c r="C4675" s="6">
        <v>21</v>
      </c>
      <c r="D4675" s="6">
        <f t="shared" si="936"/>
        <v>31</v>
      </c>
      <c r="E4675" s="5">
        <f t="shared" si="937"/>
        <v>1227.6917730000007</v>
      </c>
      <c r="F4675" s="5">
        <f t="shared" si="938"/>
        <v>96.920156249999991</v>
      </c>
      <c r="G4675" s="5">
        <f t="shared" si="939"/>
        <v>1226.6692487641703</v>
      </c>
      <c r="H4675" s="5">
        <f t="shared" si="940"/>
        <v>2551.281178014171</v>
      </c>
      <c r="I4675" s="5">
        <f t="shared" si="941"/>
        <v>720</v>
      </c>
      <c r="J4675" s="5">
        <f t="shared" si="942"/>
        <v>1831.281178014171</v>
      </c>
      <c r="K4675" s="2">
        <f t="shared" si="943"/>
        <v>56793.076007190466</v>
      </c>
      <c r="L4675" s="2">
        <f t="shared" si="944"/>
        <v>124582</v>
      </c>
      <c r="M4675" s="2">
        <f t="shared" si="945"/>
        <v>25960</v>
      </c>
      <c r="N4675" s="6">
        <f t="shared" si="946"/>
        <v>1</v>
      </c>
      <c r="O4675" s="2">
        <f t="shared" si="947"/>
        <v>21828.923992809534</v>
      </c>
      <c r="P4675" s="2">
        <f t="shared" si="948"/>
        <v>21828.923992809534</v>
      </c>
    </row>
    <row r="4676" spans="1:16">
      <c r="A4676" s="6">
        <v>7</v>
      </c>
      <c r="B4676" s="6">
        <v>3</v>
      </c>
      <c r="C4676" s="6">
        <v>22</v>
      </c>
      <c r="D4676" s="6">
        <f t="shared" ref="D4676:D4739" si="949">A4676+B4676+C4676</f>
        <v>32</v>
      </c>
      <c r="E4676" s="5">
        <f t="shared" ref="E4676:E4739" si="950">IF(A4676=0,0,A4676*LABOR_HRS_WK_TOM*SEASON_WEEKS*(1+DIM_PCT_TOM)^A4676)</f>
        <v>1227.6917730000007</v>
      </c>
      <c r="F4676" s="5">
        <f t="shared" ref="F4676:F4739" si="951">IF(B4676=0,0,B4676*LABOR_HRS_WK_CAR*SEASON_WEEKS*(1+DIM_PCT_CAR)^B4676)</f>
        <v>96.920156249999991</v>
      </c>
      <c r="G4676" s="5">
        <f t="shared" ref="G4676:G4739" si="952">IF(C4676=0,0,C4676*LABOR_HRS_WK_MES*SEASON_WEEKS*(1+DIM_PCT_MES)^C4676)</f>
        <v>1301.1455960105666</v>
      </c>
      <c r="H4676" s="5">
        <f t="shared" ref="H4676:H4739" si="953">E4676+F4676+G4676</f>
        <v>2625.7575252605675</v>
      </c>
      <c r="I4676" s="5">
        <f t="shared" ref="I4676:I4739" si="954">MIN(H4676,FARMER_HRS)</f>
        <v>720</v>
      </c>
      <c r="J4676" s="5">
        <f t="shared" ref="J4676:J4739" si="955">MAX(0,H4676-FARMER_HRS)</f>
        <v>1905.7575252605675</v>
      </c>
      <c r="K4676" s="2">
        <f t="shared" ref="K4676:K4739" si="956">I4676*FARMER_RATE+J4676*TEMP_WORKER_RATE</f>
        <v>58086.068146884849</v>
      </c>
      <c r="L4676" s="2">
        <f t="shared" ref="L4676:L4739" si="957">A4676*PRICE_TOM+B4676*PRICE_CAR+C4676*PRICE_MES</f>
        <v>127282</v>
      </c>
      <c r="M4676" s="2">
        <f t="shared" ref="M4676:M4739" si="958">A4676*FERT_BED_TOM+B4676*FERT_BED_CAR+C4676*FERT_BED_MES</f>
        <v>26840</v>
      </c>
      <c r="N4676" s="6">
        <f t="shared" ref="N4676:N4739" si="959">IF(AND(D4676&lt;=TOTAL_BEDS,J4676&lt;=TEMP_WORKER_MAX*TEMP_WORKER_HRS),1,0)</f>
        <v>1</v>
      </c>
      <c r="O4676" s="2">
        <f t="shared" ref="O4676:O4739" si="960">L4676-M4676-K4676-FIXED_COSTS</f>
        <v>22355.931853115151</v>
      </c>
      <c r="P4676" s="2">
        <f t="shared" ref="P4676:P4739" si="961">IF(N4676=1,O4676,"")</f>
        <v>22355.931853115151</v>
      </c>
    </row>
    <row r="4677" spans="1:16">
      <c r="A4677" s="6">
        <v>7</v>
      </c>
      <c r="B4677" s="6">
        <v>3</v>
      </c>
      <c r="C4677" s="6">
        <v>23</v>
      </c>
      <c r="D4677" s="6">
        <f t="shared" si="949"/>
        <v>33</v>
      </c>
      <c r="E4677" s="5">
        <f t="shared" si="950"/>
        <v>1227.6917730000007</v>
      </c>
      <c r="F4677" s="5">
        <f t="shared" si="951"/>
        <v>96.920156249999991</v>
      </c>
      <c r="G4677" s="5">
        <f t="shared" si="952"/>
        <v>1377.292184868003</v>
      </c>
      <c r="H4677" s="5">
        <f t="shared" si="953"/>
        <v>2701.9041141180037</v>
      </c>
      <c r="I4677" s="5">
        <f t="shared" si="954"/>
        <v>720</v>
      </c>
      <c r="J4677" s="5">
        <f t="shared" si="955"/>
        <v>1981.9041141180037</v>
      </c>
      <c r="K4677" s="2">
        <f t="shared" si="956"/>
        <v>59408.057536770895</v>
      </c>
      <c r="L4677" s="2">
        <f t="shared" si="957"/>
        <v>129982</v>
      </c>
      <c r="M4677" s="2">
        <f t="shared" si="958"/>
        <v>27720</v>
      </c>
      <c r="N4677" s="6">
        <f t="shared" si="959"/>
        <v>1</v>
      </c>
      <c r="O4677" s="2">
        <f t="shared" si="960"/>
        <v>22853.942463229105</v>
      </c>
      <c r="P4677" s="2">
        <f t="shared" si="961"/>
        <v>22853.942463229105</v>
      </c>
    </row>
    <row r="4678" spans="1:16">
      <c r="A4678" s="6">
        <v>7</v>
      </c>
      <c r="B4678" s="6">
        <v>3</v>
      </c>
      <c r="C4678" s="6">
        <v>24</v>
      </c>
      <c r="D4678" s="6">
        <f t="shared" si="949"/>
        <v>34</v>
      </c>
      <c r="E4678" s="5">
        <f t="shared" si="950"/>
        <v>1227.6917730000007</v>
      </c>
      <c r="F4678" s="5">
        <f t="shared" si="951"/>
        <v>96.920156249999991</v>
      </c>
      <c r="G4678" s="5">
        <f t="shared" si="952"/>
        <v>1455.1391344474989</v>
      </c>
      <c r="H4678" s="5">
        <f t="shared" si="953"/>
        <v>2779.7510636974994</v>
      </c>
      <c r="I4678" s="5">
        <f t="shared" si="954"/>
        <v>720</v>
      </c>
      <c r="J4678" s="5">
        <f t="shared" si="955"/>
        <v>2059.7510636974994</v>
      </c>
      <c r="K4678" s="2">
        <f t="shared" si="956"/>
        <v>60759.567078081585</v>
      </c>
      <c r="L4678" s="2">
        <f t="shared" si="957"/>
        <v>132682</v>
      </c>
      <c r="M4678" s="2">
        <f t="shared" si="958"/>
        <v>28600</v>
      </c>
      <c r="N4678" s="6">
        <f t="shared" si="959"/>
        <v>1</v>
      </c>
      <c r="O4678" s="2">
        <f t="shared" si="960"/>
        <v>23322.432921918415</v>
      </c>
      <c r="P4678" s="2">
        <f t="shared" si="961"/>
        <v>23322.432921918415</v>
      </c>
    </row>
    <row r="4679" spans="1:16">
      <c r="A4679" s="6">
        <v>7</v>
      </c>
      <c r="B4679" s="6">
        <v>3</v>
      </c>
      <c r="C4679" s="6">
        <v>25</v>
      </c>
      <c r="D4679" s="6">
        <f t="shared" si="949"/>
        <v>35</v>
      </c>
      <c r="E4679" s="5">
        <f t="shared" si="950"/>
        <v>1227.6917730000007</v>
      </c>
      <c r="F4679" s="5">
        <f t="shared" si="951"/>
        <v>96.920156249999991</v>
      </c>
      <c r="G4679" s="5">
        <f t="shared" si="952"/>
        <v>1534.7170558625965</v>
      </c>
      <c r="H4679" s="5">
        <f t="shared" si="953"/>
        <v>2859.3289851125974</v>
      </c>
      <c r="I4679" s="5">
        <f t="shared" si="954"/>
        <v>720</v>
      </c>
      <c r="J4679" s="5">
        <f t="shared" si="955"/>
        <v>2139.3289851125974</v>
      </c>
      <c r="K4679" s="2">
        <f t="shared" si="956"/>
        <v>62141.12821376037</v>
      </c>
      <c r="L4679" s="2">
        <f t="shared" si="957"/>
        <v>135382</v>
      </c>
      <c r="M4679" s="2">
        <f t="shared" si="958"/>
        <v>29480</v>
      </c>
      <c r="N4679" s="6">
        <f t="shared" si="959"/>
        <v>1</v>
      </c>
      <c r="O4679" s="2">
        <f t="shared" si="960"/>
        <v>23760.87178623963</v>
      </c>
      <c r="P4679" s="2">
        <f t="shared" si="961"/>
        <v>23760.87178623963</v>
      </c>
    </row>
    <row r="4680" spans="1:16">
      <c r="A4680" s="6">
        <v>7</v>
      </c>
      <c r="B4680" s="6">
        <v>3</v>
      </c>
      <c r="C4680" s="6">
        <v>26</v>
      </c>
      <c r="D4680" s="6">
        <f t="shared" si="949"/>
        <v>36</v>
      </c>
      <c r="E4680" s="5">
        <f t="shared" si="950"/>
        <v>1227.6917730000007</v>
      </c>
      <c r="F4680" s="5">
        <f t="shared" si="951"/>
        <v>96.920156249999991</v>
      </c>
      <c r="G4680" s="5">
        <f t="shared" si="952"/>
        <v>1616.0570598233144</v>
      </c>
      <c r="H4680" s="5">
        <f t="shared" si="953"/>
        <v>2940.6689890733151</v>
      </c>
      <c r="I4680" s="5">
        <f t="shared" si="954"/>
        <v>720</v>
      </c>
      <c r="J4680" s="5">
        <f t="shared" si="955"/>
        <v>2220.6689890733151</v>
      </c>
      <c r="K4680" s="2">
        <f t="shared" si="956"/>
        <v>63553.281060300607</v>
      </c>
      <c r="L4680" s="2">
        <f t="shared" si="957"/>
        <v>138082</v>
      </c>
      <c r="M4680" s="2">
        <f t="shared" si="958"/>
        <v>30360</v>
      </c>
      <c r="N4680" s="6">
        <f t="shared" si="959"/>
        <v>1</v>
      </c>
      <c r="O4680" s="2">
        <f t="shared" si="960"/>
        <v>24168.718939699393</v>
      </c>
      <c r="P4680" s="2">
        <f t="shared" si="961"/>
        <v>24168.718939699393</v>
      </c>
    </row>
    <row r="4681" spans="1:16">
      <c r="A4681" s="6">
        <v>7</v>
      </c>
      <c r="B4681" s="6">
        <v>3</v>
      </c>
      <c r="C4681" s="6">
        <v>27</v>
      </c>
      <c r="D4681" s="6">
        <f t="shared" si="949"/>
        <v>37</v>
      </c>
      <c r="E4681" s="5">
        <f t="shared" si="950"/>
        <v>1227.6917730000007</v>
      </c>
      <c r="F4681" s="5">
        <f t="shared" si="951"/>
        <v>96.920156249999991</v>
      </c>
      <c r="G4681" s="5">
        <f t="shared" si="952"/>
        <v>1699.1907643430709</v>
      </c>
      <c r="H4681" s="5">
        <f t="shared" si="953"/>
        <v>3023.8026935930716</v>
      </c>
      <c r="I4681" s="5">
        <f t="shared" si="954"/>
        <v>720</v>
      </c>
      <c r="J4681" s="5">
        <f t="shared" si="955"/>
        <v>2303.8026935930716</v>
      </c>
      <c r="K4681" s="2">
        <f t="shared" si="956"/>
        <v>64996.574541546383</v>
      </c>
      <c r="L4681" s="2">
        <f t="shared" si="957"/>
        <v>140782</v>
      </c>
      <c r="M4681" s="2">
        <f t="shared" si="958"/>
        <v>31240</v>
      </c>
      <c r="N4681" s="6">
        <f t="shared" si="959"/>
        <v>1</v>
      </c>
      <c r="O4681" s="2">
        <f t="shared" si="960"/>
        <v>24545.425458453617</v>
      </c>
      <c r="P4681" s="2">
        <f t="shared" si="961"/>
        <v>24545.425458453617</v>
      </c>
    </row>
    <row r="4682" spans="1:16">
      <c r="A4682" s="6">
        <v>7</v>
      </c>
      <c r="B4682" s="6">
        <v>3</v>
      </c>
      <c r="C4682" s="6">
        <v>28</v>
      </c>
      <c r="D4682" s="6">
        <f t="shared" si="949"/>
        <v>38</v>
      </c>
      <c r="E4682" s="5">
        <f t="shared" si="950"/>
        <v>1227.6917730000007</v>
      </c>
      <c r="F4682" s="5">
        <f t="shared" si="951"/>
        <v>96.920156249999991</v>
      </c>
      <c r="G4682" s="5">
        <f t="shared" si="952"/>
        <v>1784.1503025602246</v>
      </c>
      <c r="H4682" s="5">
        <f t="shared" si="953"/>
        <v>3108.7622318102253</v>
      </c>
      <c r="I4682" s="5">
        <f t="shared" si="954"/>
        <v>720</v>
      </c>
      <c r="J4682" s="5">
        <f t="shared" si="955"/>
        <v>2388.7622318102253</v>
      </c>
      <c r="K4682" s="2">
        <f t="shared" si="956"/>
        <v>66471.566524483074</v>
      </c>
      <c r="L4682" s="2">
        <f t="shared" si="957"/>
        <v>143482</v>
      </c>
      <c r="M4682" s="2">
        <f t="shared" si="958"/>
        <v>32120</v>
      </c>
      <c r="N4682" s="6">
        <f t="shared" si="959"/>
        <v>1</v>
      </c>
      <c r="O4682" s="2">
        <f t="shared" si="960"/>
        <v>24890.433475516926</v>
      </c>
      <c r="P4682" s="2">
        <f t="shared" si="961"/>
        <v>24890.433475516926</v>
      </c>
    </row>
    <row r="4683" spans="1:16">
      <c r="A4683" s="6">
        <v>7</v>
      </c>
      <c r="B4683" s="6">
        <v>3</v>
      </c>
      <c r="C4683" s="6">
        <v>29</v>
      </c>
      <c r="D4683" s="6">
        <f t="shared" si="949"/>
        <v>39</v>
      </c>
      <c r="E4683" s="5">
        <f t="shared" si="950"/>
        <v>1227.6917730000007</v>
      </c>
      <c r="F4683" s="5">
        <f t="shared" si="951"/>
        <v>96.920156249999991</v>
      </c>
      <c r="G4683" s="5">
        <f t="shared" si="952"/>
        <v>1870.9683306758782</v>
      </c>
      <c r="H4683" s="5">
        <f t="shared" si="953"/>
        <v>3195.5802599258786</v>
      </c>
      <c r="I4683" s="5">
        <f t="shared" si="954"/>
        <v>720</v>
      </c>
      <c r="J4683" s="5">
        <f t="shared" si="955"/>
        <v>2475.5802599258786</v>
      </c>
      <c r="K4683" s="2">
        <f t="shared" si="956"/>
        <v>67978.823957046494</v>
      </c>
      <c r="L4683" s="2">
        <f t="shared" si="957"/>
        <v>146182</v>
      </c>
      <c r="M4683" s="2">
        <f t="shared" si="958"/>
        <v>33000</v>
      </c>
      <c r="N4683" s="6">
        <f t="shared" si="959"/>
        <v>1</v>
      </c>
      <c r="O4683" s="2">
        <f t="shared" si="960"/>
        <v>25203.176042953506</v>
      </c>
      <c r="P4683" s="2">
        <f t="shared" si="961"/>
        <v>25203.176042953506</v>
      </c>
    </row>
    <row r="4684" spans="1:16">
      <c r="A4684" s="6">
        <v>7</v>
      </c>
      <c r="B4684" s="6">
        <v>3</v>
      </c>
      <c r="C4684" s="6">
        <v>30</v>
      </c>
      <c r="D4684" s="6">
        <f t="shared" si="949"/>
        <v>40</v>
      </c>
      <c r="E4684" s="5">
        <f t="shared" si="950"/>
        <v>1227.6917730000007</v>
      </c>
      <c r="F4684" s="5">
        <f t="shared" si="951"/>
        <v>96.920156249999991</v>
      </c>
      <c r="G4684" s="5">
        <f t="shared" si="952"/>
        <v>1959.6780360096488</v>
      </c>
      <c r="H4684" s="5">
        <f t="shared" si="953"/>
        <v>3284.2899652596498</v>
      </c>
      <c r="I4684" s="5">
        <f t="shared" si="954"/>
        <v>720</v>
      </c>
      <c r="J4684" s="5">
        <f t="shared" si="955"/>
        <v>2564.2899652596498</v>
      </c>
      <c r="K4684" s="2">
        <f t="shared" si="956"/>
        <v>69518.923007980033</v>
      </c>
      <c r="L4684" s="2">
        <f t="shared" si="957"/>
        <v>148882</v>
      </c>
      <c r="M4684" s="2">
        <f t="shared" si="958"/>
        <v>33880</v>
      </c>
      <c r="N4684" s="6">
        <f t="shared" si="959"/>
        <v>1</v>
      </c>
      <c r="O4684" s="2">
        <f t="shared" si="960"/>
        <v>25483.076992019967</v>
      </c>
      <c r="P4684" s="2">
        <f t="shared" si="961"/>
        <v>25483.076992019967</v>
      </c>
    </row>
    <row r="4685" spans="1:16">
      <c r="A4685" s="6">
        <v>7</v>
      </c>
      <c r="B4685" s="6">
        <v>4</v>
      </c>
      <c r="C4685" s="6">
        <v>0</v>
      </c>
      <c r="D4685" s="6">
        <f t="shared" si="949"/>
        <v>11</v>
      </c>
      <c r="E4685" s="5">
        <f t="shared" si="950"/>
        <v>1227.6917730000007</v>
      </c>
      <c r="F4685" s="5">
        <f t="shared" si="951"/>
        <v>132.45754687499996</v>
      </c>
      <c r="G4685" s="5">
        <f t="shared" si="952"/>
        <v>0</v>
      </c>
      <c r="H4685" s="5">
        <f t="shared" si="953"/>
        <v>1360.1493198750006</v>
      </c>
      <c r="I4685" s="5">
        <f t="shared" si="954"/>
        <v>720</v>
      </c>
      <c r="J4685" s="5">
        <f t="shared" si="955"/>
        <v>640.14931987500063</v>
      </c>
      <c r="K4685" s="2">
        <f t="shared" si="956"/>
        <v>36113.703470052096</v>
      </c>
      <c r="L4685" s="2">
        <f t="shared" si="957"/>
        <v>69976</v>
      </c>
      <c r="M4685" s="2">
        <f t="shared" si="958"/>
        <v>7920</v>
      </c>
      <c r="N4685" s="6">
        <f t="shared" si="959"/>
        <v>1</v>
      </c>
      <c r="O4685" s="2">
        <f t="shared" si="960"/>
        <v>5942.2965299479038</v>
      </c>
      <c r="P4685" s="2">
        <f t="shared" si="961"/>
        <v>5942.2965299479038</v>
      </c>
    </row>
    <row r="4686" spans="1:16">
      <c r="A4686" s="6">
        <v>7</v>
      </c>
      <c r="B4686" s="6">
        <v>4</v>
      </c>
      <c r="C4686" s="6">
        <v>1</v>
      </c>
      <c r="D4686" s="6">
        <f t="shared" si="949"/>
        <v>12</v>
      </c>
      <c r="E4686" s="5">
        <f t="shared" si="950"/>
        <v>1227.6917730000007</v>
      </c>
      <c r="F4686" s="5">
        <f t="shared" si="951"/>
        <v>132.45754687499996</v>
      </c>
      <c r="G4686" s="5">
        <f t="shared" si="952"/>
        <v>45.5625</v>
      </c>
      <c r="H4686" s="5">
        <f t="shared" si="953"/>
        <v>1405.7118198750006</v>
      </c>
      <c r="I4686" s="5">
        <f t="shared" si="954"/>
        <v>720</v>
      </c>
      <c r="J4686" s="5">
        <f t="shared" si="955"/>
        <v>685.71181987500063</v>
      </c>
      <c r="K4686" s="2">
        <f t="shared" si="956"/>
        <v>36904.719095052096</v>
      </c>
      <c r="L4686" s="2">
        <f t="shared" si="957"/>
        <v>72676</v>
      </c>
      <c r="M4686" s="2">
        <f t="shared" si="958"/>
        <v>8800</v>
      </c>
      <c r="N4686" s="6">
        <f t="shared" si="959"/>
        <v>1</v>
      </c>
      <c r="O4686" s="2">
        <f t="shared" si="960"/>
        <v>6971.2809049479038</v>
      </c>
      <c r="P4686" s="2">
        <f t="shared" si="961"/>
        <v>6971.2809049479038</v>
      </c>
    </row>
    <row r="4687" spans="1:16">
      <c r="A4687" s="6">
        <v>7</v>
      </c>
      <c r="B4687" s="6">
        <v>4</v>
      </c>
      <c r="C4687" s="6">
        <v>2</v>
      </c>
      <c r="D4687" s="6">
        <f t="shared" si="949"/>
        <v>13</v>
      </c>
      <c r="E4687" s="5">
        <f t="shared" si="950"/>
        <v>1227.6917730000007</v>
      </c>
      <c r="F4687" s="5">
        <f t="shared" si="951"/>
        <v>132.45754687499996</v>
      </c>
      <c r="G4687" s="5">
        <f t="shared" si="952"/>
        <v>92.264062499999994</v>
      </c>
      <c r="H4687" s="5">
        <f t="shared" si="953"/>
        <v>1452.4133823750005</v>
      </c>
      <c r="I4687" s="5">
        <f t="shared" si="954"/>
        <v>720</v>
      </c>
      <c r="J4687" s="5">
        <f t="shared" si="955"/>
        <v>732.41338237500054</v>
      </c>
      <c r="K4687" s="2">
        <f t="shared" si="956"/>
        <v>37715.510110677089</v>
      </c>
      <c r="L4687" s="2">
        <f t="shared" si="957"/>
        <v>75376</v>
      </c>
      <c r="M4687" s="2">
        <f t="shared" si="958"/>
        <v>9680</v>
      </c>
      <c r="N4687" s="6">
        <f t="shared" si="959"/>
        <v>1</v>
      </c>
      <c r="O4687" s="2">
        <f t="shared" si="960"/>
        <v>7980.489889322911</v>
      </c>
      <c r="P4687" s="2">
        <f t="shared" si="961"/>
        <v>7980.489889322911</v>
      </c>
    </row>
    <row r="4688" spans="1:16">
      <c r="A4688" s="6">
        <v>7</v>
      </c>
      <c r="B4688" s="6">
        <v>4</v>
      </c>
      <c r="C4688" s="6">
        <v>3</v>
      </c>
      <c r="D4688" s="6">
        <f t="shared" si="949"/>
        <v>14</v>
      </c>
      <c r="E4688" s="5">
        <f t="shared" si="950"/>
        <v>1227.6917730000007</v>
      </c>
      <c r="F4688" s="5">
        <f t="shared" si="951"/>
        <v>132.45754687499996</v>
      </c>
      <c r="G4688" s="5">
        <f t="shared" si="952"/>
        <v>140.12604492187498</v>
      </c>
      <c r="H4688" s="5">
        <f t="shared" si="953"/>
        <v>1500.2753647968757</v>
      </c>
      <c r="I4688" s="5">
        <f t="shared" si="954"/>
        <v>720</v>
      </c>
      <c r="J4688" s="5">
        <f t="shared" si="955"/>
        <v>780.27536479687569</v>
      </c>
      <c r="K4688" s="2">
        <f t="shared" si="956"/>
        <v>38546.447305501315</v>
      </c>
      <c r="L4688" s="2">
        <f t="shared" si="957"/>
        <v>78076</v>
      </c>
      <c r="M4688" s="2">
        <f t="shared" si="958"/>
        <v>10560</v>
      </c>
      <c r="N4688" s="6">
        <f t="shared" si="959"/>
        <v>1</v>
      </c>
      <c r="O4688" s="2">
        <f t="shared" si="960"/>
        <v>8969.552694498685</v>
      </c>
      <c r="P4688" s="2">
        <f t="shared" si="961"/>
        <v>8969.552694498685</v>
      </c>
    </row>
    <row r="4689" spans="1:16">
      <c r="A4689" s="6">
        <v>7</v>
      </c>
      <c r="B4689" s="6">
        <v>4</v>
      </c>
      <c r="C4689" s="6">
        <v>4</v>
      </c>
      <c r="D4689" s="6">
        <f t="shared" si="949"/>
        <v>15</v>
      </c>
      <c r="E4689" s="5">
        <f t="shared" si="950"/>
        <v>1227.6917730000007</v>
      </c>
      <c r="F4689" s="5">
        <f t="shared" si="951"/>
        <v>132.45754687499996</v>
      </c>
      <c r="G4689" s="5">
        <f t="shared" si="952"/>
        <v>189.17016064453125</v>
      </c>
      <c r="H4689" s="5">
        <f t="shared" si="953"/>
        <v>1549.3194805195319</v>
      </c>
      <c r="I4689" s="5">
        <f t="shared" si="954"/>
        <v>720</v>
      </c>
      <c r="J4689" s="5">
        <f t="shared" si="955"/>
        <v>829.31948051953191</v>
      </c>
      <c r="K4689" s="2">
        <f t="shared" si="956"/>
        <v>39397.907647908542</v>
      </c>
      <c r="L4689" s="2">
        <f t="shared" si="957"/>
        <v>80776</v>
      </c>
      <c r="M4689" s="2">
        <f t="shared" si="958"/>
        <v>11440</v>
      </c>
      <c r="N4689" s="6">
        <f t="shared" si="959"/>
        <v>1</v>
      </c>
      <c r="O4689" s="2">
        <f t="shared" si="960"/>
        <v>9938.0923520914585</v>
      </c>
      <c r="P4689" s="2">
        <f t="shared" si="961"/>
        <v>9938.0923520914585</v>
      </c>
    </row>
    <row r="4690" spans="1:16">
      <c r="A4690" s="6">
        <v>7</v>
      </c>
      <c r="B4690" s="6">
        <v>4</v>
      </c>
      <c r="C4690" s="6">
        <v>5</v>
      </c>
      <c r="D4690" s="6">
        <f t="shared" si="949"/>
        <v>16</v>
      </c>
      <c r="E4690" s="5">
        <f t="shared" si="950"/>
        <v>1227.6917730000007</v>
      </c>
      <c r="F4690" s="5">
        <f t="shared" si="951"/>
        <v>132.45754687499996</v>
      </c>
      <c r="G4690" s="5">
        <f t="shared" si="952"/>
        <v>239.41848456573481</v>
      </c>
      <c r="H4690" s="5">
        <f t="shared" si="953"/>
        <v>1599.5678044407355</v>
      </c>
      <c r="I4690" s="5">
        <f t="shared" si="954"/>
        <v>720</v>
      </c>
      <c r="J4690" s="5">
        <f t="shared" si="955"/>
        <v>879.56780444073547</v>
      </c>
      <c r="K4690" s="2">
        <f t="shared" si="956"/>
        <v>40270.27438265166</v>
      </c>
      <c r="L4690" s="2">
        <f t="shared" si="957"/>
        <v>83476</v>
      </c>
      <c r="M4690" s="2">
        <f t="shared" si="958"/>
        <v>12320</v>
      </c>
      <c r="N4690" s="6">
        <f t="shared" si="959"/>
        <v>1</v>
      </c>
      <c r="O4690" s="2">
        <f t="shared" si="960"/>
        <v>10885.72561734834</v>
      </c>
      <c r="P4690" s="2">
        <f t="shared" si="961"/>
        <v>10885.72561734834</v>
      </c>
    </row>
    <row r="4691" spans="1:16">
      <c r="A4691" s="6">
        <v>7</v>
      </c>
      <c r="B4691" s="6">
        <v>4</v>
      </c>
      <c r="C4691" s="6">
        <v>6</v>
      </c>
      <c r="D4691" s="6">
        <f t="shared" si="949"/>
        <v>17</v>
      </c>
      <c r="E4691" s="5">
        <f t="shared" si="950"/>
        <v>1227.6917730000007</v>
      </c>
      <c r="F4691" s="5">
        <f t="shared" si="951"/>
        <v>132.45754687499996</v>
      </c>
      <c r="G4691" s="5">
        <f t="shared" si="952"/>
        <v>290.89345874736784</v>
      </c>
      <c r="H4691" s="5">
        <f t="shared" si="953"/>
        <v>1651.0427786223686</v>
      </c>
      <c r="I4691" s="5">
        <f t="shared" si="954"/>
        <v>720</v>
      </c>
      <c r="J4691" s="5">
        <f t="shared" si="955"/>
        <v>931.04277862236859</v>
      </c>
      <c r="K4691" s="2">
        <f t="shared" si="956"/>
        <v>41163.937128860562</v>
      </c>
      <c r="L4691" s="2">
        <f t="shared" si="957"/>
        <v>86176</v>
      </c>
      <c r="M4691" s="2">
        <f t="shared" si="958"/>
        <v>13200</v>
      </c>
      <c r="N4691" s="6">
        <f t="shared" si="959"/>
        <v>1</v>
      </c>
      <c r="O4691" s="2">
        <f t="shared" si="960"/>
        <v>11812.062871139438</v>
      </c>
      <c r="P4691" s="2">
        <f t="shared" si="961"/>
        <v>11812.062871139438</v>
      </c>
    </row>
    <row r="4692" spans="1:16">
      <c r="A4692" s="6">
        <v>7</v>
      </c>
      <c r="B4692" s="6">
        <v>4</v>
      </c>
      <c r="C4692" s="6">
        <v>7</v>
      </c>
      <c r="D4692" s="6">
        <f t="shared" si="949"/>
        <v>18</v>
      </c>
      <c r="E4692" s="5">
        <f t="shared" si="950"/>
        <v>1227.6917730000007</v>
      </c>
      <c r="F4692" s="5">
        <f t="shared" si="951"/>
        <v>132.45754687499996</v>
      </c>
      <c r="G4692" s="5">
        <f t="shared" si="952"/>
        <v>343.61789814532818</v>
      </c>
      <c r="H4692" s="5">
        <f t="shared" si="953"/>
        <v>1703.7672180203288</v>
      </c>
      <c r="I4692" s="5">
        <f t="shared" si="954"/>
        <v>720</v>
      </c>
      <c r="J4692" s="5">
        <f t="shared" si="955"/>
        <v>983.76721802032876</v>
      </c>
      <c r="K4692" s="2">
        <f t="shared" si="956"/>
        <v>42079.291979519592</v>
      </c>
      <c r="L4692" s="2">
        <f t="shared" si="957"/>
        <v>88876</v>
      </c>
      <c r="M4692" s="2">
        <f t="shared" si="958"/>
        <v>14080</v>
      </c>
      <c r="N4692" s="6">
        <f t="shared" si="959"/>
        <v>1</v>
      </c>
      <c r="O4692" s="2">
        <f t="shared" si="960"/>
        <v>12716.708020480408</v>
      </c>
      <c r="P4692" s="2">
        <f t="shared" si="961"/>
        <v>12716.708020480408</v>
      </c>
    </row>
    <row r="4693" spans="1:16">
      <c r="A4693" s="6">
        <v>7</v>
      </c>
      <c r="B4693" s="6">
        <v>4</v>
      </c>
      <c r="C4693" s="6">
        <v>8</v>
      </c>
      <c r="D4693" s="6">
        <f t="shared" si="949"/>
        <v>19</v>
      </c>
      <c r="E4693" s="5">
        <f t="shared" si="950"/>
        <v>1227.6917730000007</v>
      </c>
      <c r="F4693" s="5">
        <f t="shared" si="951"/>
        <v>132.45754687499996</v>
      </c>
      <c r="G4693" s="5">
        <f t="shared" si="952"/>
        <v>397.61499642530839</v>
      </c>
      <c r="H4693" s="5">
        <f t="shared" si="953"/>
        <v>1757.764316300309</v>
      </c>
      <c r="I4693" s="5">
        <f t="shared" si="954"/>
        <v>720</v>
      </c>
      <c r="J4693" s="5">
        <f t="shared" si="955"/>
        <v>1037.764316300309</v>
      </c>
      <c r="K4693" s="2">
        <f t="shared" si="956"/>
        <v>43016.741602435919</v>
      </c>
      <c r="L4693" s="2">
        <f t="shared" si="957"/>
        <v>91576</v>
      </c>
      <c r="M4693" s="2">
        <f t="shared" si="958"/>
        <v>14960</v>
      </c>
      <c r="N4693" s="6">
        <f t="shared" si="959"/>
        <v>1</v>
      </c>
      <c r="O4693" s="2">
        <f t="shared" si="960"/>
        <v>13599.258397564081</v>
      </c>
      <c r="P4693" s="2">
        <f t="shared" si="961"/>
        <v>13599.258397564081</v>
      </c>
    </row>
    <row r="4694" spans="1:16">
      <c r="A4694" s="6">
        <v>7</v>
      </c>
      <c r="B4694" s="6">
        <v>4</v>
      </c>
      <c r="C4694" s="6">
        <v>9</v>
      </c>
      <c r="D4694" s="6">
        <f t="shared" si="949"/>
        <v>20</v>
      </c>
      <c r="E4694" s="5">
        <f t="shared" si="950"/>
        <v>1227.6917730000007</v>
      </c>
      <c r="F4694" s="5">
        <f t="shared" si="951"/>
        <v>132.45754687499996</v>
      </c>
      <c r="G4694" s="5">
        <f t="shared" si="952"/>
        <v>452.90833186570285</v>
      </c>
      <c r="H4694" s="5">
        <f t="shared" si="953"/>
        <v>1813.0576517407035</v>
      </c>
      <c r="I4694" s="5">
        <f t="shared" si="954"/>
        <v>720</v>
      </c>
      <c r="J4694" s="5">
        <f t="shared" si="955"/>
        <v>1093.0576517407035</v>
      </c>
      <c r="K4694" s="2">
        <f t="shared" si="956"/>
        <v>43976.695342720544</v>
      </c>
      <c r="L4694" s="2">
        <f t="shared" si="957"/>
        <v>94276</v>
      </c>
      <c r="M4694" s="2">
        <f t="shared" si="958"/>
        <v>15840</v>
      </c>
      <c r="N4694" s="6">
        <f t="shared" si="959"/>
        <v>1</v>
      </c>
      <c r="O4694" s="2">
        <f t="shared" si="960"/>
        <v>14459.304657279456</v>
      </c>
      <c r="P4694" s="2">
        <f t="shared" si="961"/>
        <v>14459.304657279456</v>
      </c>
    </row>
    <row r="4695" spans="1:16">
      <c r="A4695" s="6">
        <v>7</v>
      </c>
      <c r="B4695" s="6">
        <v>4</v>
      </c>
      <c r="C4695" s="6">
        <v>10</v>
      </c>
      <c r="D4695" s="6">
        <f t="shared" si="949"/>
        <v>21</v>
      </c>
      <c r="E4695" s="5">
        <f t="shared" si="950"/>
        <v>1227.6917730000007</v>
      </c>
      <c r="F4695" s="5">
        <f t="shared" si="951"/>
        <v>132.45754687499996</v>
      </c>
      <c r="G4695" s="5">
        <f t="shared" si="952"/>
        <v>509.52187334891573</v>
      </c>
      <c r="H4695" s="5">
        <f t="shared" si="953"/>
        <v>1869.6711932239164</v>
      </c>
      <c r="I4695" s="5">
        <f t="shared" si="954"/>
        <v>720</v>
      </c>
      <c r="J4695" s="5">
        <f t="shared" si="955"/>
        <v>1149.6711932239164</v>
      </c>
      <c r="K4695" s="2">
        <f t="shared" si="956"/>
        <v>44959.569326804107</v>
      </c>
      <c r="L4695" s="2">
        <f t="shared" si="957"/>
        <v>96976</v>
      </c>
      <c r="M4695" s="2">
        <f t="shared" si="958"/>
        <v>16720</v>
      </c>
      <c r="N4695" s="6">
        <f t="shared" si="959"/>
        <v>1</v>
      </c>
      <c r="O4695" s="2">
        <f t="shared" si="960"/>
        <v>15296.430673195893</v>
      </c>
      <c r="P4695" s="2">
        <f t="shared" si="961"/>
        <v>15296.430673195893</v>
      </c>
    </row>
    <row r="4696" spans="1:16">
      <c r="A4696" s="6">
        <v>7</v>
      </c>
      <c r="B4696" s="6">
        <v>4</v>
      </c>
      <c r="C4696" s="6">
        <v>11</v>
      </c>
      <c r="D4696" s="6">
        <f t="shared" si="949"/>
        <v>22</v>
      </c>
      <c r="E4696" s="5">
        <f t="shared" si="950"/>
        <v>1227.6917730000007</v>
      </c>
      <c r="F4696" s="5">
        <f t="shared" si="951"/>
        <v>132.45754687499996</v>
      </c>
      <c r="G4696" s="5">
        <f t="shared" si="952"/>
        <v>567.47998644235474</v>
      </c>
      <c r="H4696" s="5">
        <f t="shared" si="953"/>
        <v>1927.6293063173553</v>
      </c>
      <c r="I4696" s="5">
        <f t="shared" si="954"/>
        <v>720</v>
      </c>
      <c r="J4696" s="5">
        <f t="shared" si="955"/>
        <v>1207.6293063173553</v>
      </c>
      <c r="K4696" s="2">
        <f t="shared" si="956"/>
        <v>45965.786568009644</v>
      </c>
      <c r="L4696" s="2">
        <f t="shared" si="957"/>
        <v>99676</v>
      </c>
      <c r="M4696" s="2">
        <f t="shared" si="958"/>
        <v>17600</v>
      </c>
      <c r="N4696" s="6">
        <f t="shared" si="959"/>
        <v>1</v>
      </c>
      <c r="O4696" s="2">
        <f t="shared" si="960"/>
        <v>16110.213431990356</v>
      </c>
      <c r="P4696" s="2">
        <f t="shared" si="961"/>
        <v>16110.213431990356</v>
      </c>
    </row>
    <row r="4697" spans="1:16">
      <c r="A4697" s="6">
        <v>7</v>
      </c>
      <c r="B4697" s="6">
        <v>4</v>
      </c>
      <c r="C4697" s="6">
        <v>12</v>
      </c>
      <c r="D4697" s="6">
        <f t="shared" si="949"/>
        <v>23</v>
      </c>
      <c r="E4697" s="5">
        <f t="shared" si="950"/>
        <v>1227.6917730000007</v>
      </c>
      <c r="F4697" s="5">
        <f t="shared" si="951"/>
        <v>132.45754687499996</v>
      </c>
      <c r="G4697" s="5">
        <f t="shared" si="952"/>
        <v>626.80743957041921</v>
      </c>
      <c r="H4697" s="5">
        <f t="shared" si="953"/>
        <v>1986.9567594454197</v>
      </c>
      <c r="I4697" s="5">
        <f t="shared" si="954"/>
        <v>720</v>
      </c>
      <c r="J4697" s="5">
        <f t="shared" si="955"/>
        <v>1266.9567594454197</v>
      </c>
      <c r="K4697" s="2">
        <f t="shared" si="956"/>
        <v>46995.777073705205</v>
      </c>
      <c r="L4697" s="2">
        <f t="shared" si="957"/>
        <v>102376</v>
      </c>
      <c r="M4697" s="2">
        <f t="shared" si="958"/>
        <v>18480</v>
      </c>
      <c r="N4697" s="6">
        <f t="shared" si="959"/>
        <v>1</v>
      </c>
      <c r="O4697" s="2">
        <f t="shared" si="960"/>
        <v>16900.222926294795</v>
      </c>
      <c r="P4697" s="2">
        <f t="shared" si="961"/>
        <v>16900.222926294795</v>
      </c>
    </row>
    <row r="4698" spans="1:16">
      <c r="A4698" s="6">
        <v>7</v>
      </c>
      <c r="B4698" s="6">
        <v>4</v>
      </c>
      <c r="C4698" s="6">
        <v>13</v>
      </c>
      <c r="D4698" s="6">
        <f t="shared" si="949"/>
        <v>24</v>
      </c>
      <c r="E4698" s="5">
        <f t="shared" si="950"/>
        <v>1227.6917730000007</v>
      </c>
      <c r="F4698" s="5">
        <f t="shared" si="951"/>
        <v>132.45754687499996</v>
      </c>
      <c r="G4698" s="5">
        <f t="shared" si="952"/>
        <v>687.52941027880343</v>
      </c>
      <c r="H4698" s="5">
        <f t="shared" si="953"/>
        <v>2047.6787301538041</v>
      </c>
      <c r="I4698" s="5">
        <f t="shared" si="954"/>
        <v>720</v>
      </c>
      <c r="J4698" s="5">
        <f t="shared" si="955"/>
        <v>1327.6787301538041</v>
      </c>
      <c r="K4698" s="2">
        <f t="shared" si="956"/>
        <v>48049.977954059097</v>
      </c>
      <c r="L4698" s="2">
        <f t="shared" si="957"/>
        <v>105076</v>
      </c>
      <c r="M4698" s="2">
        <f t="shared" si="958"/>
        <v>19360</v>
      </c>
      <c r="N4698" s="6">
        <f t="shared" si="959"/>
        <v>1</v>
      </c>
      <c r="O4698" s="2">
        <f t="shared" si="960"/>
        <v>17666.022045940903</v>
      </c>
      <c r="P4698" s="2">
        <f t="shared" si="961"/>
        <v>17666.022045940903</v>
      </c>
    </row>
    <row r="4699" spans="1:16">
      <c r="A4699" s="6">
        <v>7</v>
      </c>
      <c r="B4699" s="6">
        <v>4</v>
      </c>
      <c r="C4699" s="6">
        <v>14</v>
      </c>
      <c r="D4699" s="6">
        <f t="shared" si="949"/>
        <v>25</v>
      </c>
      <c r="E4699" s="5">
        <f t="shared" si="950"/>
        <v>1227.6917730000007</v>
      </c>
      <c r="F4699" s="5">
        <f t="shared" si="951"/>
        <v>132.45754687499996</v>
      </c>
      <c r="G4699" s="5">
        <f t="shared" si="952"/>
        <v>749.67149159246469</v>
      </c>
      <c r="H4699" s="5">
        <f t="shared" si="953"/>
        <v>2109.8208114674653</v>
      </c>
      <c r="I4699" s="5">
        <f t="shared" si="954"/>
        <v>720</v>
      </c>
      <c r="J4699" s="5">
        <f t="shared" si="955"/>
        <v>1389.8208114674653</v>
      </c>
      <c r="K4699" s="2">
        <f t="shared" si="956"/>
        <v>49128.833532421268</v>
      </c>
      <c r="L4699" s="2">
        <f t="shared" si="957"/>
        <v>107776</v>
      </c>
      <c r="M4699" s="2">
        <f t="shared" si="958"/>
        <v>20240</v>
      </c>
      <c r="N4699" s="6">
        <f t="shared" si="959"/>
        <v>1</v>
      </c>
      <c r="O4699" s="2">
        <f t="shared" si="960"/>
        <v>18407.166467578732</v>
      </c>
      <c r="P4699" s="2">
        <f t="shared" si="961"/>
        <v>18407.166467578732</v>
      </c>
    </row>
    <row r="4700" spans="1:16">
      <c r="A4700" s="6">
        <v>7</v>
      </c>
      <c r="B4700" s="6">
        <v>4</v>
      </c>
      <c r="C4700" s="6">
        <v>15</v>
      </c>
      <c r="D4700" s="6">
        <f t="shared" si="949"/>
        <v>26</v>
      </c>
      <c r="E4700" s="5">
        <f t="shared" si="950"/>
        <v>1227.6917730000007</v>
      </c>
      <c r="F4700" s="5">
        <f t="shared" si="951"/>
        <v>132.45754687499996</v>
      </c>
      <c r="G4700" s="5">
        <f t="shared" si="952"/>
        <v>813.25969846861108</v>
      </c>
      <c r="H4700" s="5">
        <f t="shared" si="953"/>
        <v>2173.4090183436119</v>
      </c>
      <c r="I4700" s="5">
        <f t="shared" si="954"/>
        <v>720</v>
      </c>
      <c r="J4700" s="5">
        <f t="shared" si="955"/>
        <v>1453.4090183436119</v>
      </c>
      <c r="K4700" s="2">
        <f t="shared" si="956"/>
        <v>50232.795457354368</v>
      </c>
      <c r="L4700" s="2">
        <f t="shared" si="957"/>
        <v>110476</v>
      </c>
      <c r="M4700" s="2">
        <f t="shared" si="958"/>
        <v>21120</v>
      </c>
      <c r="N4700" s="6">
        <f t="shared" si="959"/>
        <v>1</v>
      </c>
      <c r="O4700" s="2">
        <f t="shared" si="960"/>
        <v>19123.204542645632</v>
      </c>
      <c r="P4700" s="2">
        <f t="shared" si="961"/>
        <v>19123.204542645632</v>
      </c>
    </row>
    <row r="4701" spans="1:16">
      <c r="A4701" s="6">
        <v>7</v>
      </c>
      <c r="B4701" s="6">
        <v>4</v>
      </c>
      <c r="C4701" s="6">
        <v>16</v>
      </c>
      <c r="D4701" s="6">
        <f t="shared" si="949"/>
        <v>27</v>
      </c>
      <c r="E4701" s="5">
        <f t="shared" si="950"/>
        <v>1227.6917730000007</v>
      </c>
      <c r="F4701" s="5">
        <f t="shared" si="951"/>
        <v>132.45754687499996</v>
      </c>
      <c r="G4701" s="5">
        <f t="shared" si="952"/>
        <v>878.32047434610013</v>
      </c>
      <c r="H4701" s="5">
        <f t="shared" si="953"/>
        <v>2238.4697942211005</v>
      </c>
      <c r="I4701" s="5">
        <f t="shared" si="954"/>
        <v>720</v>
      </c>
      <c r="J4701" s="5">
        <f t="shared" si="955"/>
        <v>1518.4697942211005</v>
      </c>
      <c r="K4701" s="2">
        <f t="shared" si="956"/>
        <v>51362.32281633855</v>
      </c>
      <c r="L4701" s="2">
        <f t="shared" si="957"/>
        <v>113176</v>
      </c>
      <c r="M4701" s="2">
        <f t="shared" si="958"/>
        <v>22000</v>
      </c>
      <c r="N4701" s="6">
        <f t="shared" si="959"/>
        <v>1</v>
      </c>
      <c r="O4701" s="2">
        <f t="shared" si="960"/>
        <v>19813.67718366145</v>
      </c>
      <c r="P4701" s="2">
        <f t="shared" si="961"/>
        <v>19813.67718366145</v>
      </c>
    </row>
    <row r="4702" spans="1:16">
      <c r="A4702" s="6">
        <v>7</v>
      </c>
      <c r="B4702" s="6">
        <v>4</v>
      </c>
      <c r="C4702" s="6">
        <v>17</v>
      </c>
      <c r="D4702" s="6">
        <f t="shared" si="949"/>
        <v>28</v>
      </c>
      <c r="E4702" s="5">
        <f t="shared" si="950"/>
        <v>1227.6917730000007</v>
      </c>
      <c r="F4702" s="5">
        <f t="shared" si="951"/>
        <v>132.45754687499996</v>
      </c>
      <c r="G4702" s="5">
        <f t="shared" si="952"/>
        <v>944.88069779264049</v>
      </c>
      <c r="H4702" s="5">
        <f t="shared" si="953"/>
        <v>2305.030017667641</v>
      </c>
      <c r="I4702" s="5">
        <f t="shared" si="954"/>
        <v>720</v>
      </c>
      <c r="J4702" s="5">
        <f t="shared" si="955"/>
        <v>1585.030017667641</v>
      </c>
      <c r="K4702" s="2">
        <f t="shared" si="956"/>
        <v>52517.88225117432</v>
      </c>
      <c r="L4702" s="2">
        <f t="shared" si="957"/>
        <v>115876</v>
      </c>
      <c r="M4702" s="2">
        <f t="shared" si="958"/>
        <v>22880</v>
      </c>
      <c r="N4702" s="6">
        <f t="shared" si="959"/>
        <v>1</v>
      </c>
      <c r="O4702" s="2">
        <f t="shared" si="960"/>
        <v>20478.11774882568</v>
      </c>
      <c r="P4702" s="2">
        <f t="shared" si="961"/>
        <v>20478.11774882568</v>
      </c>
    </row>
    <row r="4703" spans="1:16">
      <c r="A4703" s="6">
        <v>7</v>
      </c>
      <c r="B4703" s="6">
        <v>4</v>
      </c>
      <c r="C4703" s="6">
        <v>18</v>
      </c>
      <c r="D4703" s="6">
        <f t="shared" si="949"/>
        <v>29</v>
      </c>
      <c r="E4703" s="5">
        <f t="shared" si="950"/>
        <v>1227.6917730000007</v>
      </c>
      <c r="F4703" s="5">
        <f t="shared" si="951"/>
        <v>132.45754687499996</v>
      </c>
      <c r="G4703" s="5">
        <f t="shared" si="952"/>
        <v>1012.9676892512279</v>
      </c>
      <c r="H4703" s="5">
        <f t="shared" si="953"/>
        <v>2373.1170091262284</v>
      </c>
      <c r="I4703" s="5">
        <f t="shared" si="954"/>
        <v>720</v>
      </c>
      <c r="J4703" s="5">
        <f t="shared" si="955"/>
        <v>1653.1170091262284</v>
      </c>
      <c r="K4703" s="2">
        <f t="shared" si="956"/>
        <v>53699.948075108128</v>
      </c>
      <c r="L4703" s="2">
        <f t="shared" si="957"/>
        <v>118576</v>
      </c>
      <c r="M4703" s="2">
        <f t="shared" si="958"/>
        <v>23760</v>
      </c>
      <c r="N4703" s="6">
        <f t="shared" si="959"/>
        <v>1</v>
      </c>
      <c r="O4703" s="2">
        <f t="shared" si="960"/>
        <v>21116.051924891872</v>
      </c>
      <c r="P4703" s="2">
        <f t="shared" si="961"/>
        <v>21116.051924891872</v>
      </c>
    </row>
    <row r="4704" spans="1:16">
      <c r="A4704" s="6">
        <v>7</v>
      </c>
      <c r="B4704" s="6">
        <v>4</v>
      </c>
      <c r="C4704" s="6">
        <v>19</v>
      </c>
      <c r="D4704" s="6">
        <f t="shared" si="949"/>
        <v>30</v>
      </c>
      <c r="E4704" s="5">
        <f t="shared" si="950"/>
        <v>1227.6917730000007</v>
      </c>
      <c r="F4704" s="5">
        <f t="shared" si="951"/>
        <v>132.45754687499996</v>
      </c>
      <c r="G4704" s="5">
        <f t="shared" si="952"/>
        <v>1082.6092178872495</v>
      </c>
      <c r="H4704" s="5">
        <f t="shared" si="953"/>
        <v>2442.7585377622499</v>
      </c>
      <c r="I4704" s="5">
        <f t="shared" si="954"/>
        <v>720</v>
      </c>
      <c r="J4704" s="5">
        <f t="shared" si="955"/>
        <v>1722.7585377622499</v>
      </c>
      <c r="K4704" s="2">
        <f t="shared" si="956"/>
        <v>54909.002391705726</v>
      </c>
      <c r="L4704" s="2">
        <f t="shared" si="957"/>
        <v>121276</v>
      </c>
      <c r="M4704" s="2">
        <f t="shared" si="958"/>
        <v>24640</v>
      </c>
      <c r="N4704" s="6">
        <f t="shared" si="959"/>
        <v>1</v>
      </c>
      <c r="O4704" s="2">
        <f t="shared" si="960"/>
        <v>21726.997608294274</v>
      </c>
      <c r="P4704" s="2">
        <f t="shared" si="961"/>
        <v>21726.997608294274</v>
      </c>
    </row>
    <row r="4705" spans="1:16">
      <c r="A4705" s="6">
        <v>7</v>
      </c>
      <c r="B4705" s="6">
        <v>4</v>
      </c>
      <c r="C4705" s="6">
        <v>20</v>
      </c>
      <c r="D4705" s="6">
        <f t="shared" si="949"/>
        <v>31</v>
      </c>
      <c r="E4705" s="5">
        <f t="shared" si="950"/>
        <v>1227.6917730000007</v>
      </c>
      <c r="F4705" s="5">
        <f t="shared" si="951"/>
        <v>132.45754687499996</v>
      </c>
      <c r="G4705" s="5">
        <f t="shared" si="952"/>
        <v>1153.8335085377266</v>
      </c>
      <c r="H4705" s="5">
        <f t="shared" si="953"/>
        <v>2513.982828412727</v>
      </c>
      <c r="I4705" s="5">
        <f t="shared" si="954"/>
        <v>720</v>
      </c>
      <c r="J4705" s="5">
        <f t="shared" si="955"/>
        <v>1793.982828412727</v>
      </c>
      <c r="K4705" s="2">
        <f t="shared" si="956"/>
        <v>56145.535215498734</v>
      </c>
      <c r="L4705" s="2">
        <f t="shared" si="957"/>
        <v>123976</v>
      </c>
      <c r="M4705" s="2">
        <f t="shared" si="958"/>
        <v>25520</v>
      </c>
      <c r="N4705" s="6">
        <f t="shared" si="959"/>
        <v>1</v>
      </c>
      <c r="O4705" s="2">
        <f t="shared" si="960"/>
        <v>22310.464784501266</v>
      </c>
      <c r="P4705" s="2">
        <f t="shared" si="961"/>
        <v>22310.464784501266</v>
      </c>
    </row>
    <row r="4706" spans="1:16">
      <c r="A4706" s="6">
        <v>7</v>
      </c>
      <c r="B4706" s="6">
        <v>4</v>
      </c>
      <c r="C4706" s="6">
        <v>21</v>
      </c>
      <c r="D4706" s="6">
        <f t="shared" si="949"/>
        <v>32</v>
      </c>
      <c r="E4706" s="5">
        <f t="shared" si="950"/>
        <v>1227.6917730000007</v>
      </c>
      <c r="F4706" s="5">
        <f t="shared" si="951"/>
        <v>132.45754687499996</v>
      </c>
      <c r="G4706" s="5">
        <f t="shared" si="952"/>
        <v>1226.6692487641703</v>
      </c>
      <c r="H4706" s="5">
        <f t="shared" si="953"/>
        <v>2586.8185686391707</v>
      </c>
      <c r="I4706" s="5">
        <f t="shared" si="954"/>
        <v>720</v>
      </c>
      <c r="J4706" s="5">
        <f t="shared" si="955"/>
        <v>1866.8185686391707</v>
      </c>
      <c r="K4706" s="2">
        <f t="shared" si="956"/>
        <v>57410.044594430045</v>
      </c>
      <c r="L4706" s="2">
        <f t="shared" si="957"/>
        <v>126676</v>
      </c>
      <c r="M4706" s="2">
        <f t="shared" si="958"/>
        <v>26400</v>
      </c>
      <c r="N4706" s="6">
        <f t="shared" si="959"/>
        <v>1</v>
      </c>
      <c r="O4706" s="2">
        <f t="shared" si="960"/>
        <v>22865.955405569955</v>
      </c>
      <c r="P4706" s="2">
        <f t="shared" si="961"/>
        <v>22865.955405569955</v>
      </c>
    </row>
    <row r="4707" spans="1:16">
      <c r="A4707" s="6">
        <v>7</v>
      </c>
      <c r="B4707" s="6">
        <v>4</v>
      </c>
      <c r="C4707" s="6">
        <v>22</v>
      </c>
      <c r="D4707" s="6">
        <f t="shared" si="949"/>
        <v>33</v>
      </c>
      <c r="E4707" s="5">
        <f t="shared" si="950"/>
        <v>1227.6917730000007</v>
      </c>
      <c r="F4707" s="5">
        <f t="shared" si="951"/>
        <v>132.45754687499996</v>
      </c>
      <c r="G4707" s="5">
        <f t="shared" si="952"/>
        <v>1301.1455960105666</v>
      </c>
      <c r="H4707" s="5">
        <f t="shared" si="953"/>
        <v>2661.2949158855672</v>
      </c>
      <c r="I4707" s="5">
        <f t="shared" si="954"/>
        <v>720</v>
      </c>
      <c r="J4707" s="5">
        <f t="shared" si="955"/>
        <v>1941.2949158855672</v>
      </c>
      <c r="K4707" s="2">
        <f t="shared" si="956"/>
        <v>58703.036734124427</v>
      </c>
      <c r="L4707" s="2">
        <f t="shared" si="957"/>
        <v>129376</v>
      </c>
      <c r="M4707" s="2">
        <f t="shared" si="958"/>
        <v>27280</v>
      </c>
      <c r="N4707" s="6">
        <f t="shared" si="959"/>
        <v>1</v>
      </c>
      <c r="O4707" s="2">
        <f t="shared" si="960"/>
        <v>23392.963265875573</v>
      </c>
      <c r="P4707" s="2">
        <f t="shared" si="961"/>
        <v>23392.963265875573</v>
      </c>
    </row>
    <row r="4708" spans="1:16">
      <c r="A4708" s="6">
        <v>7</v>
      </c>
      <c r="B4708" s="6">
        <v>4</v>
      </c>
      <c r="C4708" s="6">
        <v>23</v>
      </c>
      <c r="D4708" s="6">
        <f t="shared" si="949"/>
        <v>34</v>
      </c>
      <c r="E4708" s="5">
        <f t="shared" si="950"/>
        <v>1227.6917730000007</v>
      </c>
      <c r="F4708" s="5">
        <f t="shared" si="951"/>
        <v>132.45754687499996</v>
      </c>
      <c r="G4708" s="5">
        <f t="shared" si="952"/>
        <v>1377.292184868003</v>
      </c>
      <c r="H4708" s="5">
        <f t="shared" si="953"/>
        <v>2737.4415047430039</v>
      </c>
      <c r="I4708" s="5">
        <f t="shared" si="954"/>
        <v>720</v>
      </c>
      <c r="J4708" s="5">
        <f t="shared" si="955"/>
        <v>2017.4415047430039</v>
      </c>
      <c r="K4708" s="2">
        <f t="shared" si="956"/>
        <v>60025.026124010481</v>
      </c>
      <c r="L4708" s="2">
        <f t="shared" si="957"/>
        <v>132076</v>
      </c>
      <c r="M4708" s="2">
        <f t="shared" si="958"/>
        <v>28160</v>
      </c>
      <c r="N4708" s="6">
        <f t="shared" si="959"/>
        <v>1</v>
      </c>
      <c r="O4708" s="2">
        <f t="shared" si="960"/>
        <v>23890.973875989519</v>
      </c>
      <c r="P4708" s="2">
        <f t="shared" si="961"/>
        <v>23890.973875989519</v>
      </c>
    </row>
    <row r="4709" spans="1:16">
      <c r="A4709" s="6">
        <v>7</v>
      </c>
      <c r="B4709" s="6">
        <v>4</v>
      </c>
      <c r="C4709" s="6">
        <v>24</v>
      </c>
      <c r="D4709" s="6">
        <f t="shared" si="949"/>
        <v>35</v>
      </c>
      <c r="E4709" s="5">
        <f t="shared" si="950"/>
        <v>1227.6917730000007</v>
      </c>
      <c r="F4709" s="5">
        <f t="shared" si="951"/>
        <v>132.45754687499996</v>
      </c>
      <c r="G4709" s="5">
        <f t="shared" si="952"/>
        <v>1455.1391344474989</v>
      </c>
      <c r="H4709" s="5">
        <f t="shared" si="953"/>
        <v>2815.2884543224995</v>
      </c>
      <c r="I4709" s="5">
        <f t="shared" si="954"/>
        <v>720</v>
      </c>
      <c r="J4709" s="5">
        <f t="shared" si="955"/>
        <v>2095.2884543224995</v>
      </c>
      <c r="K4709" s="2">
        <f t="shared" si="956"/>
        <v>61376.535665321171</v>
      </c>
      <c r="L4709" s="2">
        <f t="shared" si="957"/>
        <v>134776</v>
      </c>
      <c r="M4709" s="2">
        <f t="shared" si="958"/>
        <v>29040</v>
      </c>
      <c r="N4709" s="6">
        <f t="shared" si="959"/>
        <v>1</v>
      </c>
      <c r="O4709" s="2">
        <f t="shared" si="960"/>
        <v>24359.464334678829</v>
      </c>
      <c r="P4709" s="2">
        <f t="shared" si="961"/>
        <v>24359.464334678829</v>
      </c>
    </row>
    <row r="4710" spans="1:16">
      <c r="A4710" s="6">
        <v>7</v>
      </c>
      <c r="B4710" s="6">
        <v>4</v>
      </c>
      <c r="C4710" s="6">
        <v>25</v>
      </c>
      <c r="D4710" s="6">
        <f t="shared" si="949"/>
        <v>36</v>
      </c>
      <c r="E4710" s="5">
        <f t="shared" si="950"/>
        <v>1227.6917730000007</v>
      </c>
      <c r="F4710" s="5">
        <f t="shared" si="951"/>
        <v>132.45754687499996</v>
      </c>
      <c r="G4710" s="5">
        <f t="shared" si="952"/>
        <v>1534.7170558625965</v>
      </c>
      <c r="H4710" s="5">
        <f t="shared" si="953"/>
        <v>2894.8663757375971</v>
      </c>
      <c r="I4710" s="5">
        <f t="shared" si="954"/>
        <v>720</v>
      </c>
      <c r="J4710" s="5">
        <f t="shared" si="955"/>
        <v>2174.8663757375971</v>
      </c>
      <c r="K4710" s="2">
        <f t="shared" si="956"/>
        <v>62758.096800999949</v>
      </c>
      <c r="L4710" s="2">
        <f t="shared" si="957"/>
        <v>137476</v>
      </c>
      <c r="M4710" s="2">
        <f t="shared" si="958"/>
        <v>29920</v>
      </c>
      <c r="N4710" s="6">
        <f t="shared" si="959"/>
        <v>1</v>
      </c>
      <c r="O4710" s="2">
        <f t="shared" si="960"/>
        <v>24797.903199000051</v>
      </c>
      <c r="P4710" s="2">
        <f t="shared" si="961"/>
        <v>24797.903199000051</v>
      </c>
    </row>
    <row r="4711" spans="1:16">
      <c r="A4711" s="6">
        <v>7</v>
      </c>
      <c r="B4711" s="6">
        <v>4</v>
      </c>
      <c r="C4711" s="6">
        <v>26</v>
      </c>
      <c r="D4711" s="6">
        <f t="shared" si="949"/>
        <v>37</v>
      </c>
      <c r="E4711" s="5">
        <f t="shared" si="950"/>
        <v>1227.6917730000007</v>
      </c>
      <c r="F4711" s="5">
        <f t="shared" si="951"/>
        <v>132.45754687499996</v>
      </c>
      <c r="G4711" s="5">
        <f t="shared" si="952"/>
        <v>1616.0570598233144</v>
      </c>
      <c r="H4711" s="5">
        <f t="shared" si="953"/>
        <v>2976.2063796983148</v>
      </c>
      <c r="I4711" s="5">
        <f t="shared" si="954"/>
        <v>720</v>
      </c>
      <c r="J4711" s="5">
        <f t="shared" si="955"/>
        <v>2256.2063796983148</v>
      </c>
      <c r="K4711" s="2">
        <f t="shared" si="956"/>
        <v>64170.249647540186</v>
      </c>
      <c r="L4711" s="2">
        <f t="shared" si="957"/>
        <v>140176</v>
      </c>
      <c r="M4711" s="2">
        <f t="shared" si="958"/>
        <v>30800</v>
      </c>
      <c r="N4711" s="6">
        <f t="shared" si="959"/>
        <v>1</v>
      </c>
      <c r="O4711" s="2">
        <f t="shared" si="960"/>
        <v>25205.750352459814</v>
      </c>
      <c r="P4711" s="2">
        <f t="shared" si="961"/>
        <v>25205.750352459814</v>
      </c>
    </row>
    <row r="4712" spans="1:16">
      <c r="A4712" s="6">
        <v>7</v>
      </c>
      <c r="B4712" s="6">
        <v>4</v>
      </c>
      <c r="C4712" s="6">
        <v>27</v>
      </c>
      <c r="D4712" s="6">
        <f t="shared" si="949"/>
        <v>38</v>
      </c>
      <c r="E4712" s="5">
        <f t="shared" si="950"/>
        <v>1227.6917730000007</v>
      </c>
      <c r="F4712" s="5">
        <f t="shared" si="951"/>
        <v>132.45754687499996</v>
      </c>
      <c r="G4712" s="5">
        <f t="shared" si="952"/>
        <v>1699.1907643430709</v>
      </c>
      <c r="H4712" s="5">
        <f t="shared" si="953"/>
        <v>3059.3400842180718</v>
      </c>
      <c r="I4712" s="5">
        <f t="shared" si="954"/>
        <v>720</v>
      </c>
      <c r="J4712" s="5">
        <f t="shared" si="955"/>
        <v>2339.3400842180718</v>
      </c>
      <c r="K4712" s="2">
        <f t="shared" si="956"/>
        <v>65613.543128785968</v>
      </c>
      <c r="L4712" s="2">
        <f t="shared" si="957"/>
        <v>142876</v>
      </c>
      <c r="M4712" s="2">
        <f t="shared" si="958"/>
        <v>31680</v>
      </c>
      <c r="N4712" s="6">
        <f t="shared" si="959"/>
        <v>1</v>
      </c>
      <c r="O4712" s="2">
        <f t="shared" si="960"/>
        <v>25582.456871214032</v>
      </c>
      <c r="P4712" s="2">
        <f t="shared" si="961"/>
        <v>25582.456871214032</v>
      </c>
    </row>
    <row r="4713" spans="1:16">
      <c r="A4713" s="6">
        <v>7</v>
      </c>
      <c r="B4713" s="6">
        <v>4</v>
      </c>
      <c r="C4713" s="6">
        <v>28</v>
      </c>
      <c r="D4713" s="6">
        <f t="shared" si="949"/>
        <v>39</v>
      </c>
      <c r="E4713" s="5">
        <f t="shared" si="950"/>
        <v>1227.6917730000007</v>
      </c>
      <c r="F4713" s="5">
        <f t="shared" si="951"/>
        <v>132.45754687499996</v>
      </c>
      <c r="G4713" s="5">
        <f t="shared" si="952"/>
        <v>1784.1503025602246</v>
      </c>
      <c r="H4713" s="5">
        <f t="shared" si="953"/>
        <v>3144.2996224352255</v>
      </c>
      <c r="I4713" s="5">
        <f t="shared" si="954"/>
        <v>720</v>
      </c>
      <c r="J4713" s="5">
        <f t="shared" si="955"/>
        <v>2424.2996224352255</v>
      </c>
      <c r="K4713" s="2">
        <f t="shared" si="956"/>
        <v>67088.535111722667</v>
      </c>
      <c r="L4713" s="2">
        <f t="shared" si="957"/>
        <v>145576</v>
      </c>
      <c r="M4713" s="2">
        <f t="shared" si="958"/>
        <v>32560</v>
      </c>
      <c r="N4713" s="6">
        <f t="shared" si="959"/>
        <v>1</v>
      </c>
      <c r="O4713" s="2">
        <f t="shared" si="960"/>
        <v>25927.464888277333</v>
      </c>
      <c r="P4713" s="2">
        <f t="shared" si="961"/>
        <v>25927.464888277333</v>
      </c>
    </row>
    <row r="4714" spans="1:16">
      <c r="A4714" s="6">
        <v>7</v>
      </c>
      <c r="B4714" s="6">
        <v>4</v>
      </c>
      <c r="C4714" s="6">
        <v>29</v>
      </c>
      <c r="D4714" s="6">
        <f t="shared" si="949"/>
        <v>40</v>
      </c>
      <c r="E4714" s="5">
        <f t="shared" si="950"/>
        <v>1227.6917730000007</v>
      </c>
      <c r="F4714" s="5">
        <f t="shared" si="951"/>
        <v>132.45754687499996</v>
      </c>
      <c r="G4714" s="5">
        <f t="shared" si="952"/>
        <v>1870.9683306758782</v>
      </c>
      <c r="H4714" s="5">
        <f t="shared" si="953"/>
        <v>3231.1176505508788</v>
      </c>
      <c r="I4714" s="5">
        <f t="shared" si="954"/>
        <v>720</v>
      </c>
      <c r="J4714" s="5">
        <f t="shared" si="955"/>
        <v>2511.1176505508788</v>
      </c>
      <c r="K4714" s="2">
        <f t="shared" si="956"/>
        <v>68595.792544286087</v>
      </c>
      <c r="L4714" s="2">
        <f t="shared" si="957"/>
        <v>148276</v>
      </c>
      <c r="M4714" s="2">
        <f t="shared" si="958"/>
        <v>33440</v>
      </c>
      <c r="N4714" s="6">
        <f t="shared" si="959"/>
        <v>1</v>
      </c>
      <c r="O4714" s="2">
        <f t="shared" si="960"/>
        <v>26240.207455713913</v>
      </c>
      <c r="P4714" s="2">
        <f t="shared" si="961"/>
        <v>26240.207455713913</v>
      </c>
    </row>
    <row r="4715" spans="1:16">
      <c r="A4715" s="6">
        <v>7</v>
      </c>
      <c r="B4715" s="6">
        <v>4</v>
      </c>
      <c r="C4715" s="6">
        <v>30</v>
      </c>
      <c r="D4715" s="6">
        <f t="shared" si="949"/>
        <v>41</v>
      </c>
      <c r="E4715" s="5">
        <f t="shared" si="950"/>
        <v>1227.6917730000007</v>
      </c>
      <c r="F4715" s="5">
        <f t="shared" si="951"/>
        <v>132.45754687499996</v>
      </c>
      <c r="G4715" s="5">
        <f t="shared" si="952"/>
        <v>1959.6780360096488</v>
      </c>
      <c r="H4715" s="5">
        <f t="shared" si="953"/>
        <v>3319.8273558846495</v>
      </c>
      <c r="I4715" s="5">
        <f t="shared" si="954"/>
        <v>720</v>
      </c>
      <c r="J4715" s="5">
        <f t="shared" si="955"/>
        <v>2599.8273558846495</v>
      </c>
      <c r="K4715" s="2">
        <f t="shared" si="956"/>
        <v>70135.891595219611</v>
      </c>
      <c r="L4715" s="2">
        <f t="shared" si="957"/>
        <v>150976</v>
      </c>
      <c r="M4715" s="2">
        <f t="shared" si="958"/>
        <v>34320</v>
      </c>
      <c r="N4715" s="6">
        <f t="shared" si="959"/>
        <v>1</v>
      </c>
      <c r="O4715" s="2">
        <f t="shared" si="960"/>
        <v>26520.108404780389</v>
      </c>
      <c r="P4715" s="2">
        <f t="shared" si="961"/>
        <v>26520.108404780389</v>
      </c>
    </row>
    <row r="4716" spans="1:16">
      <c r="A4716" s="6">
        <v>7</v>
      </c>
      <c r="B4716" s="6">
        <v>5</v>
      </c>
      <c r="C4716" s="6">
        <v>0</v>
      </c>
      <c r="D4716" s="6">
        <f t="shared" si="949"/>
        <v>12</v>
      </c>
      <c r="E4716" s="5">
        <f t="shared" si="950"/>
        <v>1227.6917730000007</v>
      </c>
      <c r="F4716" s="5">
        <f t="shared" si="951"/>
        <v>169.71123193359369</v>
      </c>
      <c r="G4716" s="5">
        <f t="shared" si="952"/>
        <v>0</v>
      </c>
      <c r="H4716" s="5">
        <f t="shared" si="953"/>
        <v>1397.4030049335943</v>
      </c>
      <c r="I4716" s="5">
        <f t="shared" si="954"/>
        <v>720</v>
      </c>
      <c r="J4716" s="5">
        <f t="shared" si="955"/>
        <v>677.40300493359427</v>
      </c>
      <c r="K4716" s="2">
        <f t="shared" si="956"/>
        <v>36760.468835652675</v>
      </c>
      <c r="L4716" s="2">
        <f t="shared" si="957"/>
        <v>72070</v>
      </c>
      <c r="M4716" s="2">
        <f t="shared" si="958"/>
        <v>8360</v>
      </c>
      <c r="N4716" s="6">
        <f t="shared" si="959"/>
        <v>1</v>
      </c>
      <c r="O4716" s="2">
        <f t="shared" si="960"/>
        <v>6949.5311643473251</v>
      </c>
      <c r="P4716" s="2">
        <f t="shared" si="961"/>
        <v>6949.5311643473251</v>
      </c>
    </row>
    <row r="4717" spans="1:16">
      <c r="A4717" s="6">
        <v>7</v>
      </c>
      <c r="B4717" s="6">
        <v>5</v>
      </c>
      <c r="C4717" s="6">
        <v>1</v>
      </c>
      <c r="D4717" s="6">
        <f t="shared" si="949"/>
        <v>13</v>
      </c>
      <c r="E4717" s="5">
        <f t="shared" si="950"/>
        <v>1227.6917730000007</v>
      </c>
      <c r="F4717" s="5">
        <f t="shared" si="951"/>
        <v>169.71123193359369</v>
      </c>
      <c r="G4717" s="5">
        <f t="shared" si="952"/>
        <v>45.5625</v>
      </c>
      <c r="H4717" s="5">
        <f t="shared" si="953"/>
        <v>1442.9655049335943</v>
      </c>
      <c r="I4717" s="5">
        <f t="shared" si="954"/>
        <v>720</v>
      </c>
      <c r="J4717" s="5">
        <f t="shared" si="955"/>
        <v>722.96550493359427</v>
      </c>
      <c r="K4717" s="2">
        <f t="shared" si="956"/>
        <v>37551.484460652675</v>
      </c>
      <c r="L4717" s="2">
        <f t="shared" si="957"/>
        <v>74770</v>
      </c>
      <c r="M4717" s="2">
        <f t="shared" si="958"/>
        <v>9240</v>
      </c>
      <c r="N4717" s="6">
        <f t="shared" si="959"/>
        <v>1</v>
      </c>
      <c r="O4717" s="2">
        <f t="shared" si="960"/>
        <v>7978.5155393473251</v>
      </c>
      <c r="P4717" s="2">
        <f t="shared" si="961"/>
        <v>7978.5155393473251</v>
      </c>
    </row>
    <row r="4718" spans="1:16">
      <c r="A4718" s="6">
        <v>7</v>
      </c>
      <c r="B4718" s="6">
        <v>5</v>
      </c>
      <c r="C4718" s="6">
        <v>2</v>
      </c>
      <c r="D4718" s="6">
        <f t="shared" si="949"/>
        <v>14</v>
      </c>
      <c r="E4718" s="5">
        <f t="shared" si="950"/>
        <v>1227.6917730000007</v>
      </c>
      <c r="F4718" s="5">
        <f t="shared" si="951"/>
        <v>169.71123193359369</v>
      </c>
      <c r="G4718" s="5">
        <f t="shared" si="952"/>
        <v>92.264062499999994</v>
      </c>
      <c r="H4718" s="5">
        <f t="shared" si="953"/>
        <v>1489.6670674335942</v>
      </c>
      <c r="I4718" s="5">
        <f t="shared" si="954"/>
        <v>720</v>
      </c>
      <c r="J4718" s="5">
        <f t="shared" si="955"/>
        <v>769.66706743359418</v>
      </c>
      <c r="K4718" s="2">
        <f t="shared" si="956"/>
        <v>38362.275476277675</v>
      </c>
      <c r="L4718" s="2">
        <f t="shared" si="957"/>
        <v>77470</v>
      </c>
      <c r="M4718" s="2">
        <f t="shared" si="958"/>
        <v>10120</v>
      </c>
      <c r="N4718" s="6">
        <f t="shared" si="959"/>
        <v>1</v>
      </c>
      <c r="O4718" s="2">
        <f t="shared" si="960"/>
        <v>8987.7245237223251</v>
      </c>
      <c r="P4718" s="2">
        <f t="shared" si="961"/>
        <v>8987.7245237223251</v>
      </c>
    </row>
    <row r="4719" spans="1:16">
      <c r="A4719" s="6">
        <v>7</v>
      </c>
      <c r="B4719" s="6">
        <v>5</v>
      </c>
      <c r="C4719" s="6">
        <v>3</v>
      </c>
      <c r="D4719" s="6">
        <f t="shared" si="949"/>
        <v>15</v>
      </c>
      <c r="E4719" s="5">
        <f t="shared" si="950"/>
        <v>1227.6917730000007</v>
      </c>
      <c r="F4719" s="5">
        <f t="shared" si="951"/>
        <v>169.71123193359369</v>
      </c>
      <c r="G4719" s="5">
        <f t="shared" si="952"/>
        <v>140.12604492187498</v>
      </c>
      <c r="H4719" s="5">
        <f t="shared" si="953"/>
        <v>1537.5290498554693</v>
      </c>
      <c r="I4719" s="5">
        <f t="shared" si="954"/>
        <v>720</v>
      </c>
      <c r="J4719" s="5">
        <f t="shared" si="955"/>
        <v>817.52904985546934</v>
      </c>
      <c r="K4719" s="2">
        <f t="shared" si="956"/>
        <v>39193.212671101894</v>
      </c>
      <c r="L4719" s="2">
        <f t="shared" si="957"/>
        <v>80170</v>
      </c>
      <c r="M4719" s="2">
        <f t="shared" si="958"/>
        <v>11000</v>
      </c>
      <c r="N4719" s="6">
        <f t="shared" si="959"/>
        <v>1</v>
      </c>
      <c r="O4719" s="2">
        <f t="shared" si="960"/>
        <v>9976.7873288981064</v>
      </c>
      <c r="P4719" s="2">
        <f t="shared" si="961"/>
        <v>9976.7873288981064</v>
      </c>
    </row>
    <row r="4720" spans="1:16">
      <c r="A4720" s="6">
        <v>7</v>
      </c>
      <c r="B4720" s="6">
        <v>5</v>
      </c>
      <c r="C4720" s="6">
        <v>4</v>
      </c>
      <c r="D4720" s="6">
        <f t="shared" si="949"/>
        <v>16</v>
      </c>
      <c r="E4720" s="5">
        <f t="shared" si="950"/>
        <v>1227.6917730000007</v>
      </c>
      <c r="F4720" s="5">
        <f t="shared" si="951"/>
        <v>169.71123193359369</v>
      </c>
      <c r="G4720" s="5">
        <f t="shared" si="952"/>
        <v>189.17016064453125</v>
      </c>
      <c r="H4720" s="5">
        <f t="shared" si="953"/>
        <v>1586.5731655781256</v>
      </c>
      <c r="I4720" s="5">
        <f t="shared" si="954"/>
        <v>720</v>
      </c>
      <c r="J4720" s="5">
        <f t="shared" si="955"/>
        <v>866.57316557812555</v>
      </c>
      <c r="K4720" s="2">
        <f t="shared" si="956"/>
        <v>40044.67301350912</v>
      </c>
      <c r="L4720" s="2">
        <f t="shared" si="957"/>
        <v>82870</v>
      </c>
      <c r="M4720" s="2">
        <f t="shared" si="958"/>
        <v>11880</v>
      </c>
      <c r="N4720" s="6">
        <f t="shared" si="959"/>
        <v>1</v>
      </c>
      <c r="O4720" s="2">
        <f t="shared" si="960"/>
        <v>10945.32698649088</v>
      </c>
      <c r="P4720" s="2">
        <f t="shared" si="961"/>
        <v>10945.32698649088</v>
      </c>
    </row>
    <row r="4721" spans="1:16">
      <c r="A4721" s="6">
        <v>7</v>
      </c>
      <c r="B4721" s="6">
        <v>5</v>
      </c>
      <c r="C4721" s="6">
        <v>5</v>
      </c>
      <c r="D4721" s="6">
        <f t="shared" si="949"/>
        <v>17</v>
      </c>
      <c r="E4721" s="5">
        <f t="shared" si="950"/>
        <v>1227.6917730000007</v>
      </c>
      <c r="F4721" s="5">
        <f t="shared" si="951"/>
        <v>169.71123193359369</v>
      </c>
      <c r="G4721" s="5">
        <f t="shared" si="952"/>
        <v>239.41848456573481</v>
      </c>
      <c r="H4721" s="5">
        <f t="shared" si="953"/>
        <v>1636.8214894993291</v>
      </c>
      <c r="I4721" s="5">
        <f t="shared" si="954"/>
        <v>720</v>
      </c>
      <c r="J4721" s="5">
        <f t="shared" si="955"/>
        <v>916.82148949932912</v>
      </c>
      <c r="K4721" s="2">
        <f t="shared" si="956"/>
        <v>40917.039748252238</v>
      </c>
      <c r="L4721" s="2">
        <f t="shared" si="957"/>
        <v>85570</v>
      </c>
      <c r="M4721" s="2">
        <f t="shared" si="958"/>
        <v>12760</v>
      </c>
      <c r="N4721" s="6">
        <f t="shared" si="959"/>
        <v>1</v>
      </c>
      <c r="O4721" s="2">
        <f t="shared" si="960"/>
        <v>11892.960251747762</v>
      </c>
      <c r="P4721" s="2">
        <f t="shared" si="961"/>
        <v>11892.960251747762</v>
      </c>
    </row>
    <row r="4722" spans="1:16">
      <c r="A4722" s="6">
        <v>7</v>
      </c>
      <c r="B4722" s="6">
        <v>5</v>
      </c>
      <c r="C4722" s="6">
        <v>6</v>
      </c>
      <c r="D4722" s="6">
        <f t="shared" si="949"/>
        <v>18</v>
      </c>
      <c r="E4722" s="5">
        <f t="shared" si="950"/>
        <v>1227.6917730000007</v>
      </c>
      <c r="F4722" s="5">
        <f t="shared" si="951"/>
        <v>169.71123193359369</v>
      </c>
      <c r="G4722" s="5">
        <f t="shared" si="952"/>
        <v>290.89345874736784</v>
      </c>
      <c r="H4722" s="5">
        <f t="shared" si="953"/>
        <v>1688.296463680962</v>
      </c>
      <c r="I4722" s="5">
        <f t="shared" si="954"/>
        <v>720</v>
      </c>
      <c r="J4722" s="5">
        <f t="shared" si="955"/>
        <v>968.29646368096201</v>
      </c>
      <c r="K4722" s="2">
        <f t="shared" si="956"/>
        <v>41810.702494461148</v>
      </c>
      <c r="L4722" s="2">
        <f t="shared" si="957"/>
        <v>88270</v>
      </c>
      <c r="M4722" s="2">
        <f t="shared" si="958"/>
        <v>13640</v>
      </c>
      <c r="N4722" s="6">
        <f t="shared" si="959"/>
        <v>1</v>
      </c>
      <c r="O4722" s="2">
        <f t="shared" si="960"/>
        <v>12819.297505538852</v>
      </c>
      <c r="P4722" s="2">
        <f t="shared" si="961"/>
        <v>12819.297505538852</v>
      </c>
    </row>
    <row r="4723" spans="1:16">
      <c r="A4723" s="6">
        <v>7</v>
      </c>
      <c r="B4723" s="6">
        <v>5</v>
      </c>
      <c r="C4723" s="6">
        <v>7</v>
      </c>
      <c r="D4723" s="6">
        <f t="shared" si="949"/>
        <v>19</v>
      </c>
      <c r="E4723" s="5">
        <f t="shared" si="950"/>
        <v>1227.6917730000007</v>
      </c>
      <c r="F4723" s="5">
        <f t="shared" si="951"/>
        <v>169.71123193359369</v>
      </c>
      <c r="G4723" s="5">
        <f t="shared" si="952"/>
        <v>343.61789814532818</v>
      </c>
      <c r="H4723" s="5">
        <f t="shared" si="953"/>
        <v>1741.0209030789224</v>
      </c>
      <c r="I4723" s="5">
        <f t="shared" si="954"/>
        <v>720</v>
      </c>
      <c r="J4723" s="5">
        <f t="shared" si="955"/>
        <v>1021.0209030789224</v>
      </c>
      <c r="K4723" s="2">
        <f t="shared" si="956"/>
        <v>42726.057345120178</v>
      </c>
      <c r="L4723" s="2">
        <f t="shared" si="957"/>
        <v>90970</v>
      </c>
      <c r="M4723" s="2">
        <f t="shared" si="958"/>
        <v>14520</v>
      </c>
      <c r="N4723" s="6">
        <f t="shared" si="959"/>
        <v>1</v>
      </c>
      <c r="O4723" s="2">
        <f t="shared" si="960"/>
        <v>13723.942654879822</v>
      </c>
      <c r="P4723" s="2">
        <f t="shared" si="961"/>
        <v>13723.942654879822</v>
      </c>
    </row>
    <row r="4724" spans="1:16">
      <c r="A4724" s="6">
        <v>7</v>
      </c>
      <c r="B4724" s="6">
        <v>5</v>
      </c>
      <c r="C4724" s="6">
        <v>8</v>
      </c>
      <c r="D4724" s="6">
        <f t="shared" si="949"/>
        <v>20</v>
      </c>
      <c r="E4724" s="5">
        <f t="shared" si="950"/>
        <v>1227.6917730000007</v>
      </c>
      <c r="F4724" s="5">
        <f t="shared" si="951"/>
        <v>169.71123193359369</v>
      </c>
      <c r="G4724" s="5">
        <f t="shared" si="952"/>
        <v>397.61499642530839</v>
      </c>
      <c r="H4724" s="5">
        <f t="shared" si="953"/>
        <v>1795.0180013589027</v>
      </c>
      <c r="I4724" s="5">
        <f t="shared" si="954"/>
        <v>720</v>
      </c>
      <c r="J4724" s="5">
        <f t="shared" si="955"/>
        <v>1075.0180013589027</v>
      </c>
      <c r="K4724" s="2">
        <f t="shared" si="956"/>
        <v>43663.506968036505</v>
      </c>
      <c r="L4724" s="2">
        <f t="shared" si="957"/>
        <v>93670</v>
      </c>
      <c r="M4724" s="2">
        <f t="shared" si="958"/>
        <v>15400</v>
      </c>
      <c r="N4724" s="6">
        <f t="shared" si="959"/>
        <v>1</v>
      </c>
      <c r="O4724" s="2">
        <f t="shared" si="960"/>
        <v>14606.493031963495</v>
      </c>
      <c r="P4724" s="2">
        <f t="shared" si="961"/>
        <v>14606.493031963495</v>
      </c>
    </row>
    <row r="4725" spans="1:16">
      <c r="A4725" s="6">
        <v>7</v>
      </c>
      <c r="B4725" s="6">
        <v>5</v>
      </c>
      <c r="C4725" s="6">
        <v>9</v>
      </c>
      <c r="D4725" s="6">
        <f t="shared" si="949"/>
        <v>21</v>
      </c>
      <c r="E4725" s="5">
        <f t="shared" si="950"/>
        <v>1227.6917730000007</v>
      </c>
      <c r="F4725" s="5">
        <f t="shared" si="951"/>
        <v>169.71123193359369</v>
      </c>
      <c r="G4725" s="5">
        <f t="shared" si="952"/>
        <v>452.90833186570285</v>
      </c>
      <c r="H4725" s="5">
        <f t="shared" si="953"/>
        <v>1850.3113367992971</v>
      </c>
      <c r="I4725" s="5">
        <f t="shared" si="954"/>
        <v>720</v>
      </c>
      <c r="J4725" s="5">
        <f t="shared" si="955"/>
        <v>1130.3113367992971</v>
      </c>
      <c r="K4725" s="2">
        <f t="shared" si="956"/>
        <v>44623.46070832113</v>
      </c>
      <c r="L4725" s="2">
        <f t="shared" si="957"/>
        <v>96370</v>
      </c>
      <c r="M4725" s="2">
        <f t="shared" si="958"/>
        <v>16280</v>
      </c>
      <c r="N4725" s="6">
        <f t="shared" si="959"/>
        <v>1</v>
      </c>
      <c r="O4725" s="2">
        <f t="shared" si="960"/>
        <v>15466.53929167887</v>
      </c>
      <c r="P4725" s="2">
        <f t="shared" si="961"/>
        <v>15466.53929167887</v>
      </c>
    </row>
    <row r="4726" spans="1:16">
      <c r="A4726" s="6">
        <v>7</v>
      </c>
      <c r="B4726" s="6">
        <v>5</v>
      </c>
      <c r="C4726" s="6">
        <v>10</v>
      </c>
      <c r="D4726" s="6">
        <f t="shared" si="949"/>
        <v>22</v>
      </c>
      <c r="E4726" s="5">
        <f t="shared" si="950"/>
        <v>1227.6917730000007</v>
      </c>
      <c r="F4726" s="5">
        <f t="shared" si="951"/>
        <v>169.71123193359369</v>
      </c>
      <c r="G4726" s="5">
        <f t="shared" si="952"/>
        <v>509.52187334891573</v>
      </c>
      <c r="H4726" s="5">
        <f t="shared" si="953"/>
        <v>1906.92487828251</v>
      </c>
      <c r="I4726" s="5">
        <f t="shared" si="954"/>
        <v>720</v>
      </c>
      <c r="J4726" s="5">
        <f t="shared" si="955"/>
        <v>1186.92487828251</v>
      </c>
      <c r="K4726" s="2">
        <f t="shared" si="956"/>
        <v>45606.334692404685</v>
      </c>
      <c r="L4726" s="2">
        <f t="shared" si="957"/>
        <v>99070</v>
      </c>
      <c r="M4726" s="2">
        <f t="shared" si="958"/>
        <v>17160</v>
      </c>
      <c r="N4726" s="6">
        <f t="shared" si="959"/>
        <v>1</v>
      </c>
      <c r="O4726" s="2">
        <f t="shared" si="960"/>
        <v>16303.665307595315</v>
      </c>
      <c r="P4726" s="2">
        <f t="shared" si="961"/>
        <v>16303.665307595315</v>
      </c>
    </row>
    <row r="4727" spans="1:16">
      <c r="A4727" s="6">
        <v>7</v>
      </c>
      <c r="B4727" s="6">
        <v>5</v>
      </c>
      <c r="C4727" s="6">
        <v>11</v>
      </c>
      <c r="D4727" s="6">
        <f t="shared" si="949"/>
        <v>23</v>
      </c>
      <c r="E4727" s="5">
        <f t="shared" si="950"/>
        <v>1227.6917730000007</v>
      </c>
      <c r="F4727" s="5">
        <f t="shared" si="951"/>
        <v>169.71123193359369</v>
      </c>
      <c r="G4727" s="5">
        <f t="shared" si="952"/>
        <v>567.47998644235474</v>
      </c>
      <c r="H4727" s="5">
        <f t="shared" si="953"/>
        <v>1964.8829913759491</v>
      </c>
      <c r="I4727" s="5">
        <f t="shared" si="954"/>
        <v>720</v>
      </c>
      <c r="J4727" s="5">
        <f t="shared" si="955"/>
        <v>1244.8829913759491</v>
      </c>
      <c r="K4727" s="2">
        <f t="shared" si="956"/>
        <v>46612.55193361023</v>
      </c>
      <c r="L4727" s="2">
        <f t="shared" si="957"/>
        <v>101770</v>
      </c>
      <c r="M4727" s="2">
        <f t="shared" si="958"/>
        <v>18040</v>
      </c>
      <c r="N4727" s="6">
        <f t="shared" si="959"/>
        <v>1</v>
      </c>
      <c r="O4727" s="2">
        <f t="shared" si="960"/>
        <v>17117.44806638977</v>
      </c>
      <c r="P4727" s="2">
        <f t="shared" si="961"/>
        <v>17117.44806638977</v>
      </c>
    </row>
    <row r="4728" spans="1:16">
      <c r="A4728" s="6">
        <v>7</v>
      </c>
      <c r="B4728" s="6">
        <v>5</v>
      </c>
      <c r="C4728" s="6">
        <v>12</v>
      </c>
      <c r="D4728" s="6">
        <f t="shared" si="949"/>
        <v>24</v>
      </c>
      <c r="E4728" s="5">
        <f t="shared" si="950"/>
        <v>1227.6917730000007</v>
      </c>
      <c r="F4728" s="5">
        <f t="shared" si="951"/>
        <v>169.71123193359369</v>
      </c>
      <c r="G4728" s="5">
        <f t="shared" si="952"/>
        <v>626.80743957041921</v>
      </c>
      <c r="H4728" s="5">
        <f t="shared" si="953"/>
        <v>2024.2104445040136</v>
      </c>
      <c r="I4728" s="5">
        <f t="shared" si="954"/>
        <v>720</v>
      </c>
      <c r="J4728" s="5">
        <f t="shared" si="955"/>
        <v>1304.2104445040136</v>
      </c>
      <c r="K4728" s="2">
        <f t="shared" si="956"/>
        <v>47642.542439305791</v>
      </c>
      <c r="L4728" s="2">
        <f t="shared" si="957"/>
        <v>104470</v>
      </c>
      <c r="M4728" s="2">
        <f t="shared" si="958"/>
        <v>18920</v>
      </c>
      <c r="N4728" s="6">
        <f t="shared" si="959"/>
        <v>1</v>
      </c>
      <c r="O4728" s="2">
        <f t="shared" si="960"/>
        <v>17907.457560694209</v>
      </c>
      <c r="P4728" s="2">
        <f t="shared" si="961"/>
        <v>17907.457560694209</v>
      </c>
    </row>
    <row r="4729" spans="1:16">
      <c r="A4729" s="6">
        <v>7</v>
      </c>
      <c r="B4729" s="6">
        <v>5</v>
      </c>
      <c r="C4729" s="6">
        <v>13</v>
      </c>
      <c r="D4729" s="6">
        <f t="shared" si="949"/>
        <v>25</v>
      </c>
      <c r="E4729" s="5">
        <f t="shared" si="950"/>
        <v>1227.6917730000007</v>
      </c>
      <c r="F4729" s="5">
        <f t="shared" si="951"/>
        <v>169.71123193359369</v>
      </c>
      <c r="G4729" s="5">
        <f t="shared" si="952"/>
        <v>687.52941027880343</v>
      </c>
      <c r="H4729" s="5">
        <f t="shared" si="953"/>
        <v>2084.9324152123977</v>
      </c>
      <c r="I4729" s="5">
        <f t="shared" si="954"/>
        <v>720</v>
      </c>
      <c r="J4729" s="5">
        <f t="shared" si="955"/>
        <v>1364.9324152123977</v>
      </c>
      <c r="K4729" s="2">
        <f t="shared" si="956"/>
        <v>48696.743319659683</v>
      </c>
      <c r="L4729" s="2">
        <f t="shared" si="957"/>
        <v>107170</v>
      </c>
      <c r="M4729" s="2">
        <f t="shared" si="958"/>
        <v>19800</v>
      </c>
      <c r="N4729" s="6">
        <f t="shared" si="959"/>
        <v>1</v>
      </c>
      <c r="O4729" s="2">
        <f t="shared" si="960"/>
        <v>18673.256680340317</v>
      </c>
      <c r="P4729" s="2">
        <f t="shared" si="961"/>
        <v>18673.256680340317</v>
      </c>
    </row>
    <row r="4730" spans="1:16">
      <c r="A4730" s="6">
        <v>7</v>
      </c>
      <c r="B4730" s="6">
        <v>5</v>
      </c>
      <c r="C4730" s="6">
        <v>14</v>
      </c>
      <c r="D4730" s="6">
        <f t="shared" si="949"/>
        <v>26</v>
      </c>
      <c r="E4730" s="5">
        <f t="shared" si="950"/>
        <v>1227.6917730000007</v>
      </c>
      <c r="F4730" s="5">
        <f t="shared" si="951"/>
        <v>169.71123193359369</v>
      </c>
      <c r="G4730" s="5">
        <f t="shared" si="952"/>
        <v>749.67149159246469</v>
      </c>
      <c r="H4730" s="5">
        <f t="shared" si="953"/>
        <v>2147.0744965260592</v>
      </c>
      <c r="I4730" s="5">
        <f t="shared" si="954"/>
        <v>720</v>
      </c>
      <c r="J4730" s="5">
        <f t="shared" si="955"/>
        <v>1427.0744965260592</v>
      </c>
      <c r="K4730" s="2">
        <f t="shared" si="956"/>
        <v>49775.598898021861</v>
      </c>
      <c r="L4730" s="2">
        <f t="shared" si="957"/>
        <v>109870</v>
      </c>
      <c r="M4730" s="2">
        <f t="shared" si="958"/>
        <v>20680</v>
      </c>
      <c r="N4730" s="6">
        <f t="shared" si="959"/>
        <v>1</v>
      </c>
      <c r="O4730" s="2">
        <f t="shared" si="960"/>
        <v>19414.401101978139</v>
      </c>
      <c r="P4730" s="2">
        <f t="shared" si="961"/>
        <v>19414.401101978139</v>
      </c>
    </row>
    <row r="4731" spans="1:16">
      <c r="A4731" s="6">
        <v>7</v>
      </c>
      <c r="B4731" s="6">
        <v>5</v>
      </c>
      <c r="C4731" s="6">
        <v>15</v>
      </c>
      <c r="D4731" s="6">
        <f t="shared" si="949"/>
        <v>27</v>
      </c>
      <c r="E4731" s="5">
        <f t="shared" si="950"/>
        <v>1227.6917730000007</v>
      </c>
      <c r="F4731" s="5">
        <f t="shared" si="951"/>
        <v>169.71123193359369</v>
      </c>
      <c r="G4731" s="5">
        <f t="shared" si="952"/>
        <v>813.25969846861108</v>
      </c>
      <c r="H4731" s="5">
        <f t="shared" si="953"/>
        <v>2210.6627034022054</v>
      </c>
      <c r="I4731" s="5">
        <f t="shared" si="954"/>
        <v>720</v>
      </c>
      <c r="J4731" s="5">
        <f t="shared" si="955"/>
        <v>1490.6627034022054</v>
      </c>
      <c r="K4731" s="2">
        <f t="shared" si="956"/>
        <v>50879.560822954954</v>
      </c>
      <c r="L4731" s="2">
        <f t="shared" si="957"/>
        <v>112570</v>
      </c>
      <c r="M4731" s="2">
        <f t="shared" si="958"/>
        <v>21560</v>
      </c>
      <c r="N4731" s="6">
        <f t="shared" si="959"/>
        <v>1</v>
      </c>
      <c r="O4731" s="2">
        <f t="shared" si="960"/>
        <v>20130.439177045046</v>
      </c>
      <c r="P4731" s="2">
        <f t="shared" si="961"/>
        <v>20130.439177045046</v>
      </c>
    </row>
    <row r="4732" spans="1:16">
      <c r="A4732" s="6">
        <v>7</v>
      </c>
      <c r="B4732" s="6">
        <v>5</v>
      </c>
      <c r="C4732" s="6">
        <v>16</v>
      </c>
      <c r="D4732" s="6">
        <f t="shared" si="949"/>
        <v>28</v>
      </c>
      <c r="E4732" s="5">
        <f t="shared" si="950"/>
        <v>1227.6917730000007</v>
      </c>
      <c r="F4732" s="5">
        <f t="shared" si="951"/>
        <v>169.71123193359369</v>
      </c>
      <c r="G4732" s="5">
        <f t="shared" si="952"/>
        <v>878.32047434610013</v>
      </c>
      <c r="H4732" s="5">
        <f t="shared" si="953"/>
        <v>2275.7234792796944</v>
      </c>
      <c r="I4732" s="5">
        <f t="shared" si="954"/>
        <v>720</v>
      </c>
      <c r="J4732" s="5">
        <f t="shared" si="955"/>
        <v>1555.7234792796944</v>
      </c>
      <c r="K4732" s="2">
        <f t="shared" si="956"/>
        <v>52009.088181939136</v>
      </c>
      <c r="L4732" s="2">
        <f t="shared" si="957"/>
        <v>115270</v>
      </c>
      <c r="M4732" s="2">
        <f t="shared" si="958"/>
        <v>22440</v>
      </c>
      <c r="N4732" s="6">
        <f t="shared" si="959"/>
        <v>1</v>
      </c>
      <c r="O4732" s="2">
        <f t="shared" si="960"/>
        <v>20820.911818060864</v>
      </c>
      <c r="P4732" s="2">
        <f t="shared" si="961"/>
        <v>20820.911818060864</v>
      </c>
    </row>
    <row r="4733" spans="1:16">
      <c r="A4733" s="6">
        <v>7</v>
      </c>
      <c r="B4733" s="6">
        <v>5</v>
      </c>
      <c r="C4733" s="6">
        <v>17</v>
      </c>
      <c r="D4733" s="6">
        <f t="shared" si="949"/>
        <v>29</v>
      </c>
      <c r="E4733" s="5">
        <f t="shared" si="950"/>
        <v>1227.6917730000007</v>
      </c>
      <c r="F4733" s="5">
        <f t="shared" si="951"/>
        <v>169.71123193359369</v>
      </c>
      <c r="G4733" s="5">
        <f t="shared" si="952"/>
        <v>944.88069779264049</v>
      </c>
      <c r="H4733" s="5">
        <f t="shared" si="953"/>
        <v>2342.2837027262349</v>
      </c>
      <c r="I4733" s="5">
        <f t="shared" si="954"/>
        <v>720</v>
      </c>
      <c r="J4733" s="5">
        <f t="shared" si="955"/>
        <v>1622.2837027262349</v>
      </c>
      <c r="K4733" s="2">
        <f t="shared" si="956"/>
        <v>53164.647616774906</v>
      </c>
      <c r="L4733" s="2">
        <f t="shared" si="957"/>
        <v>117970</v>
      </c>
      <c r="M4733" s="2">
        <f t="shared" si="958"/>
        <v>23320</v>
      </c>
      <c r="N4733" s="6">
        <f t="shared" si="959"/>
        <v>1</v>
      </c>
      <c r="O4733" s="2">
        <f t="shared" si="960"/>
        <v>21485.352383225094</v>
      </c>
      <c r="P4733" s="2">
        <f t="shared" si="961"/>
        <v>21485.352383225094</v>
      </c>
    </row>
    <row r="4734" spans="1:16">
      <c r="A4734" s="6">
        <v>7</v>
      </c>
      <c r="B4734" s="6">
        <v>5</v>
      </c>
      <c r="C4734" s="6">
        <v>18</v>
      </c>
      <c r="D4734" s="6">
        <f t="shared" si="949"/>
        <v>30</v>
      </c>
      <c r="E4734" s="5">
        <f t="shared" si="950"/>
        <v>1227.6917730000007</v>
      </c>
      <c r="F4734" s="5">
        <f t="shared" si="951"/>
        <v>169.71123193359369</v>
      </c>
      <c r="G4734" s="5">
        <f t="shared" si="952"/>
        <v>1012.9676892512279</v>
      </c>
      <c r="H4734" s="5">
        <f t="shared" si="953"/>
        <v>2410.3706941848222</v>
      </c>
      <c r="I4734" s="5">
        <f t="shared" si="954"/>
        <v>720</v>
      </c>
      <c r="J4734" s="5">
        <f t="shared" si="955"/>
        <v>1690.3706941848222</v>
      </c>
      <c r="K4734" s="2">
        <f t="shared" si="956"/>
        <v>54346.713440708714</v>
      </c>
      <c r="L4734" s="2">
        <f t="shared" si="957"/>
        <v>120670</v>
      </c>
      <c r="M4734" s="2">
        <f t="shared" si="958"/>
        <v>24200</v>
      </c>
      <c r="N4734" s="6">
        <f t="shared" si="959"/>
        <v>1</v>
      </c>
      <c r="O4734" s="2">
        <f t="shared" si="960"/>
        <v>22123.286559291286</v>
      </c>
      <c r="P4734" s="2">
        <f t="shared" si="961"/>
        <v>22123.286559291286</v>
      </c>
    </row>
    <row r="4735" spans="1:16">
      <c r="A4735" s="6">
        <v>7</v>
      </c>
      <c r="B4735" s="6">
        <v>5</v>
      </c>
      <c r="C4735" s="6">
        <v>19</v>
      </c>
      <c r="D4735" s="6">
        <f t="shared" si="949"/>
        <v>31</v>
      </c>
      <c r="E4735" s="5">
        <f t="shared" si="950"/>
        <v>1227.6917730000007</v>
      </c>
      <c r="F4735" s="5">
        <f t="shared" si="951"/>
        <v>169.71123193359369</v>
      </c>
      <c r="G4735" s="5">
        <f t="shared" si="952"/>
        <v>1082.6092178872495</v>
      </c>
      <c r="H4735" s="5">
        <f t="shared" si="953"/>
        <v>2480.0122228208438</v>
      </c>
      <c r="I4735" s="5">
        <f t="shared" si="954"/>
        <v>720</v>
      </c>
      <c r="J4735" s="5">
        <f t="shared" si="955"/>
        <v>1760.0122228208438</v>
      </c>
      <c r="K4735" s="2">
        <f t="shared" si="956"/>
        <v>55555.767757306312</v>
      </c>
      <c r="L4735" s="2">
        <f t="shared" si="957"/>
        <v>123370</v>
      </c>
      <c r="M4735" s="2">
        <f t="shared" si="958"/>
        <v>25080</v>
      </c>
      <c r="N4735" s="6">
        <f t="shared" si="959"/>
        <v>1</v>
      </c>
      <c r="O4735" s="2">
        <f t="shared" si="960"/>
        <v>22734.232242693688</v>
      </c>
      <c r="P4735" s="2">
        <f t="shared" si="961"/>
        <v>22734.232242693688</v>
      </c>
    </row>
    <row r="4736" spans="1:16">
      <c r="A4736" s="6">
        <v>7</v>
      </c>
      <c r="B4736" s="6">
        <v>5</v>
      </c>
      <c r="C4736" s="6">
        <v>20</v>
      </c>
      <c r="D4736" s="6">
        <f t="shared" si="949"/>
        <v>32</v>
      </c>
      <c r="E4736" s="5">
        <f t="shared" si="950"/>
        <v>1227.6917730000007</v>
      </c>
      <c r="F4736" s="5">
        <f t="shared" si="951"/>
        <v>169.71123193359369</v>
      </c>
      <c r="G4736" s="5">
        <f t="shared" si="952"/>
        <v>1153.8335085377266</v>
      </c>
      <c r="H4736" s="5">
        <f t="shared" si="953"/>
        <v>2551.2365134713209</v>
      </c>
      <c r="I4736" s="5">
        <f t="shared" si="954"/>
        <v>720</v>
      </c>
      <c r="J4736" s="5">
        <f t="shared" si="955"/>
        <v>1831.2365134713209</v>
      </c>
      <c r="K4736" s="2">
        <f t="shared" si="956"/>
        <v>56792.30058109932</v>
      </c>
      <c r="L4736" s="2">
        <f t="shared" si="957"/>
        <v>126070</v>
      </c>
      <c r="M4736" s="2">
        <f t="shared" si="958"/>
        <v>25960</v>
      </c>
      <c r="N4736" s="6">
        <f t="shared" si="959"/>
        <v>1</v>
      </c>
      <c r="O4736" s="2">
        <f t="shared" si="960"/>
        <v>23317.69941890068</v>
      </c>
      <c r="P4736" s="2">
        <f t="shared" si="961"/>
        <v>23317.69941890068</v>
      </c>
    </row>
    <row r="4737" spans="1:16">
      <c r="A4737" s="6">
        <v>7</v>
      </c>
      <c r="B4737" s="6">
        <v>5</v>
      </c>
      <c r="C4737" s="6">
        <v>21</v>
      </c>
      <c r="D4737" s="6">
        <f t="shared" si="949"/>
        <v>33</v>
      </c>
      <c r="E4737" s="5">
        <f t="shared" si="950"/>
        <v>1227.6917730000007</v>
      </c>
      <c r="F4737" s="5">
        <f t="shared" si="951"/>
        <v>169.71123193359369</v>
      </c>
      <c r="G4737" s="5">
        <f t="shared" si="952"/>
        <v>1226.6692487641703</v>
      </c>
      <c r="H4737" s="5">
        <f t="shared" si="953"/>
        <v>2624.0722536977646</v>
      </c>
      <c r="I4737" s="5">
        <f t="shared" si="954"/>
        <v>720</v>
      </c>
      <c r="J4737" s="5">
        <f t="shared" si="955"/>
        <v>1904.0722536977646</v>
      </c>
      <c r="K4737" s="2">
        <f t="shared" si="956"/>
        <v>58056.809960030638</v>
      </c>
      <c r="L4737" s="2">
        <f t="shared" si="957"/>
        <v>128770</v>
      </c>
      <c r="M4737" s="2">
        <f t="shared" si="958"/>
        <v>26840</v>
      </c>
      <c r="N4737" s="6">
        <f t="shared" si="959"/>
        <v>1</v>
      </c>
      <c r="O4737" s="2">
        <f t="shared" si="960"/>
        <v>23873.190039969362</v>
      </c>
      <c r="P4737" s="2">
        <f t="shared" si="961"/>
        <v>23873.190039969362</v>
      </c>
    </row>
    <row r="4738" spans="1:16">
      <c r="A4738" s="6">
        <v>7</v>
      </c>
      <c r="B4738" s="6">
        <v>5</v>
      </c>
      <c r="C4738" s="6">
        <v>22</v>
      </c>
      <c r="D4738" s="6">
        <f t="shared" si="949"/>
        <v>34</v>
      </c>
      <c r="E4738" s="5">
        <f t="shared" si="950"/>
        <v>1227.6917730000007</v>
      </c>
      <c r="F4738" s="5">
        <f t="shared" si="951"/>
        <v>169.71123193359369</v>
      </c>
      <c r="G4738" s="5">
        <f t="shared" si="952"/>
        <v>1301.1455960105666</v>
      </c>
      <c r="H4738" s="5">
        <f t="shared" si="953"/>
        <v>2698.5486009441611</v>
      </c>
      <c r="I4738" s="5">
        <f t="shared" si="954"/>
        <v>720</v>
      </c>
      <c r="J4738" s="5">
        <f t="shared" si="955"/>
        <v>1978.5486009441611</v>
      </c>
      <c r="K4738" s="2">
        <f t="shared" si="956"/>
        <v>59349.802099725021</v>
      </c>
      <c r="L4738" s="2">
        <f t="shared" si="957"/>
        <v>131470</v>
      </c>
      <c r="M4738" s="2">
        <f t="shared" si="958"/>
        <v>27720</v>
      </c>
      <c r="N4738" s="6">
        <f t="shared" si="959"/>
        <v>1</v>
      </c>
      <c r="O4738" s="2">
        <f t="shared" si="960"/>
        <v>24400.197900274979</v>
      </c>
      <c r="P4738" s="2">
        <f t="shared" si="961"/>
        <v>24400.197900274979</v>
      </c>
    </row>
    <row r="4739" spans="1:16">
      <c r="A4739" s="6">
        <v>7</v>
      </c>
      <c r="B4739" s="6">
        <v>5</v>
      </c>
      <c r="C4739" s="6">
        <v>23</v>
      </c>
      <c r="D4739" s="6">
        <f t="shared" si="949"/>
        <v>35</v>
      </c>
      <c r="E4739" s="5">
        <f t="shared" si="950"/>
        <v>1227.6917730000007</v>
      </c>
      <c r="F4739" s="5">
        <f t="shared" si="951"/>
        <v>169.71123193359369</v>
      </c>
      <c r="G4739" s="5">
        <f t="shared" si="952"/>
        <v>1377.292184868003</v>
      </c>
      <c r="H4739" s="5">
        <f t="shared" si="953"/>
        <v>2774.6951898015973</v>
      </c>
      <c r="I4739" s="5">
        <f t="shared" si="954"/>
        <v>720</v>
      </c>
      <c r="J4739" s="5">
        <f t="shared" si="955"/>
        <v>2054.6951898015973</v>
      </c>
      <c r="K4739" s="2">
        <f t="shared" si="956"/>
        <v>60671.79148961106</v>
      </c>
      <c r="L4739" s="2">
        <f t="shared" si="957"/>
        <v>134170</v>
      </c>
      <c r="M4739" s="2">
        <f t="shared" si="958"/>
        <v>28600</v>
      </c>
      <c r="N4739" s="6">
        <f t="shared" si="959"/>
        <v>1</v>
      </c>
      <c r="O4739" s="2">
        <f t="shared" si="960"/>
        <v>24898.20851038894</v>
      </c>
      <c r="P4739" s="2">
        <f t="shared" si="961"/>
        <v>24898.20851038894</v>
      </c>
    </row>
    <row r="4740" spans="1:16">
      <c r="A4740" s="6">
        <v>7</v>
      </c>
      <c r="B4740" s="6">
        <v>5</v>
      </c>
      <c r="C4740" s="6">
        <v>24</v>
      </c>
      <c r="D4740" s="6">
        <f t="shared" ref="D4740:D4803" si="962">A4740+B4740+C4740</f>
        <v>36</v>
      </c>
      <c r="E4740" s="5">
        <f t="shared" ref="E4740:E4803" si="963">IF(A4740=0,0,A4740*LABOR_HRS_WK_TOM*SEASON_WEEKS*(1+DIM_PCT_TOM)^A4740)</f>
        <v>1227.6917730000007</v>
      </c>
      <c r="F4740" s="5">
        <f t="shared" ref="F4740:F4803" si="964">IF(B4740=0,0,B4740*LABOR_HRS_WK_CAR*SEASON_WEEKS*(1+DIM_PCT_CAR)^B4740)</f>
        <v>169.71123193359369</v>
      </c>
      <c r="G4740" s="5">
        <f t="shared" ref="G4740:G4803" si="965">IF(C4740=0,0,C4740*LABOR_HRS_WK_MES*SEASON_WEEKS*(1+DIM_PCT_MES)^C4740)</f>
        <v>1455.1391344474989</v>
      </c>
      <c r="H4740" s="5">
        <f t="shared" ref="H4740:H4803" si="966">E4740+F4740+G4740</f>
        <v>2852.542139381093</v>
      </c>
      <c r="I4740" s="5">
        <f t="shared" ref="I4740:I4803" si="967">MIN(H4740,FARMER_HRS)</f>
        <v>720</v>
      </c>
      <c r="J4740" s="5">
        <f t="shared" ref="J4740:J4803" si="968">MAX(0,H4740-FARMER_HRS)</f>
        <v>2132.542139381093</v>
      </c>
      <c r="K4740" s="2">
        <f t="shared" ref="K4740:K4803" si="969">I4740*FARMER_RATE+J4740*TEMP_WORKER_RATE</f>
        <v>62023.30103092175</v>
      </c>
      <c r="L4740" s="2">
        <f t="shared" ref="L4740:L4803" si="970">A4740*PRICE_TOM+B4740*PRICE_CAR+C4740*PRICE_MES</f>
        <v>136870</v>
      </c>
      <c r="M4740" s="2">
        <f t="shared" ref="M4740:M4803" si="971">A4740*FERT_BED_TOM+B4740*FERT_BED_CAR+C4740*FERT_BED_MES</f>
        <v>29480</v>
      </c>
      <c r="N4740" s="6">
        <f t="shared" ref="N4740:N4803" si="972">IF(AND(D4740&lt;=TOTAL_BEDS,J4740&lt;=TEMP_WORKER_MAX*TEMP_WORKER_HRS),1,0)</f>
        <v>1</v>
      </c>
      <c r="O4740" s="2">
        <f t="shared" ref="O4740:O4803" si="973">L4740-M4740-K4740-FIXED_COSTS</f>
        <v>25366.69896907825</v>
      </c>
      <c r="P4740" s="2">
        <f t="shared" ref="P4740:P4803" si="974">IF(N4740=1,O4740,"")</f>
        <v>25366.69896907825</v>
      </c>
    </row>
    <row r="4741" spans="1:16">
      <c r="A4741" s="6">
        <v>7</v>
      </c>
      <c r="B4741" s="6">
        <v>5</v>
      </c>
      <c r="C4741" s="6">
        <v>25</v>
      </c>
      <c r="D4741" s="6">
        <f t="shared" si="962"/>
        <v>37</v>
      </c>
      <c r="E4741" s="5">
        <f t="shared" si="963"/>
        <v>1227.6917730000007</v>
      </c>
      <c r="F4741" s="5">
        <f t="shared" si="964"/>
        <v>169.71123193359369</v>
      </c>
      <c r="G4741" s="5">
        <f t="shared" si="965"/>
        <v>1534.7170558625965</v>
      </c>
      <c r="H4741" s="5">
        <f t="shared" si="966"/>
        <v>2932.120060796191</v>
      </c>
      <c r="I4741" s="5">
        <f t="shared" si="967"/>
        <v>720</v>
      </c>
      <c r="J4741" s="5">
        <f t="shared" si="968"/>
        <v>2212.120060796191</v>
      </c>
      <c r="K4741" s="2">
        <f t="shared" si="969"/>
        <v>63404.862166600535</v>
      </c>
      <c r="L4741" s="2">
        <f t="shared" si="970"/>
        <v>139570</v>
      </c>
      <c r="M4741" s="2">
        <f t="shared" si="971"/>
        <v>30360</v>
      </c>
      <c r="N4741" s="6">
        <f t="shared" si="972"/>
        <v>1</v>
      </c>
      <c r="O4741" s="2">
        <f t="shared" si="973"/>
        <v>25805.137833399465</v>
      </c>
      <c r="P4741" s="2">
        <f t="shared" si="974"/>
        <v>25805.137833399465</v>
      </c>
    </row>
    <row r="4742" spans="1:16">
      <c r="A4742" s="6">
        <v>7</v>
      </c>
      <c r="B4742" s="6">
        <v>5</v>
      </c>
      <c r="C4742" s="6">
        <v>26</v>
      </c>
      <c r="D4742" s="6">
        <f t="shared" si="962"/>
        <v>38</v>
      </c>
      <c r="E4742" s="5">
        <f t="shared" si="963"/>
        <v>1227.6917730000007</v>
      </c>
      <c r="F4742" s="5">
        <f t="shared" si="964"/>
        <v>169.71123193359369</v>
      </c>
      <c r="G4742" s="5">
        <f t="shared" si="965"/>
        <v>1616.0570598233144</v>
      </c>
      <c r="H4742" s="5">
        <f t="shared" si="966"/>
        <v>3013.4600647569087</v>
      </c>
      <c r="I4742" s="5">
        <f t="shared" si="967"/>
        <v>720</v>
      </c>
      <c r="J4742" s="5">
        <f t="shared" si="968"/>
        <v>2293.4600647569087</v>
      </c>
      <c r="K4742" s="2">
        <f t="shared" si="969"/>
        <v>64817.015013140772</v>
      </c>
      <c r="L4742" s="2">
        <f t="shared" si="970"/>
        <v>142270</v>
      </c>
      <c r="M4742" s="2">
        <f t="shared" si="971"/>
        <v>31240</v>
      </c>
      <c r="N4742" s="6">
        <f t="shared" si="972"/>
        <v>1</v>
      </c>
      <c r="O4742" s="2">
        <f t="shared" si="973"/>
        <v>26212.984986859228</v>
      </c>
      <c r="P4742" s="2">
        <f t="shared" si="974"/>
        <v>26212.984986859228</v>
      </c>
    </row>
    <row r="4743" spans="1:16">
      <c r="A4743" s="6">
        <v>7</v>
      </c>
      <c r="B4743" s="6">
        <v>5</v>
      </c>
      <c r="C4743" s="6">
        <v>27</v>
      </c>
      <c r="D4743" s="6">
        <f t="shared" si="962"/>
        <v>39</v>
      </c>
      <c r="E4743" s="5">
        <f t="shared" si="963"/>
        <v>1227.6917730000007</v>
      </c>
      <c r="F4743" s="5">
        <f t="shared" si="964"/>
        <v>169.71123193359369</v>
      </c>
      <c r="G4743" s="5">
        <f t="shared" si="965"/>
        <v>1699.1907643430709</v>
      </c>
      <c r="H4743" s="5">
        <f t="shared" si="966"/>
        <v>3096.5937692766652</v>
      </c>
      <c r="I4743" s="5">
        <f t="shared" si="967"/>
        <v>720</v>
      </c>
      <c r="J4743" s="5">
        <f t="shared" si="968"/>
        <v>2376.5937692766652</v>
      </c>
      <c r="K4743" s="2">
        <f t="shared" si="969"/>
        <v>66260.308494386554</v>
      </c>
      <c r="L4743" s="2">
        <f t="shared" si="970"/>
        <v>144970</v>
      </c>
      <c r="M4743" s="2">
        <f t="shared" si="971"/>
        <v>32120</v>
      </c>
      <c r="N4743" s="6">
        <f t="shared" si="972"/>
        <v>1</v>
      </c>
      <c r="O4743" s="2">
        <f t="shared" si="973"/>
        <v>26589.691505613446</v>
      </c>
      <c r="P4743" s="2">
        <f t="shared" si="974"/>
        <v>26589.691505613446</v>
      </c>
    </row>
    <row r="4744" spans="1:16">
      <c r="A4744" s="6">
        <v>7</v>
      </c>
      <c r="B4744" s="6">
        <v>5</v>
      </c>
      <c r="C4744" s="6">
        <v>28</v>
      </c>
      <c r="D4744" s="6">
        <f t="shared" si="962"/>
        <v>40</v>
      </c>
      <c r="E4744" s="5">
        <f t="shared" si="963"/>
        <v>1227.6917730000007</v>
      </c>
      <c r="F4744" s="5">
        <f t="shared" si="964"/>
        <v>169.71123193359369</v>
      </c>
      <c r="G4744" s="5">
        <f t="shared" si="965"/>
        <v>1784.1503025602246</v>
      </c>
      <c r="H4744" s="5">
        <f t="shared" si="966"/>
        <v>3181.5533074938189</v>
      </c>
      <c r="I4744" s="5">
        <f t="shared" si="967"/>
        <v>720</v>
      </c>
      <c r="J4744" s="5">
        <f t="shared" si="968"/>
        <v>2461.5533074938189</v>
      </c>
      <c r="K4744" s="2">
        <f t="shared" si="969"/>
        <v>67735.300477323239</v>
      </c>
      <c r="L4744" s="2">
        <f t="shared" si="970"/>
        <v>147670</v>
      </c>
      <c r="M4744" s="2">
        <f t="shared" si="971"/>
        <v>33000</v>
      </c>
      <c r="N4744" s="6">
        <f t="shared" si="972"/>
        <v>1</v>
      </c>
      <c r="O4744" s="2">
        <f t="shared" si="973"/>
        <v>26934.699522676761</v>
      </c>
      <c r="P4744" s="2">
        <f t="shared" si="974"/>
        <v>26934.699522676761</v>
      </c>
    </row>
    <row r="4745" spans="1:16">
      <c r="A4745" s="6">
        <v>7</v>
      </c>
      <c r="B4745" s="6">
        <v>5</v>
      </c>
      <c r="C4745" s="6">
        <v>29</v>
      </c>
      <c r="D4745" s="6">
        <f t="shared" si="962"/>
        <v>41</v>
      </c>
      <c r="E4745" s="5">
        <f t="shared" si="963"/>
        <v>1227.6917730000007</v>
      </c>
      <c r="F4745" s="5">
        <f t="shared" si="964"/>
        <v>169.71123193359369</v>
      </c>
      <c r="G4745" s="5">
        <f t="shared" si="965"/>
        <v>1870.9683306758782</v>
      </c>
      <c r="H4745" s="5">
        <f t="shared" si="966"/>
        <v>3268.3713356094722</v>
      </c>
      <c r="I4745" s="5">
        <f t="shared" si="967"/>
        <v>720</v>
      </c>
      <c r="J4745" s="5">
        <f t="shared" si="968"/>
        <v>2548.3713356094722</v>
      </c>
      <c r="K4745" s="2">
        <f t="shared" si="969"/>
        <v>69242.557909886673</v>
      </c>
      <c r="L4745" s="2">
        <f t="shared" si="970"/>
        <v>150370</v>
      </c>
      <c r="M4745" s="2">
        <f t="shared" si="971"/>
        <v>33880</v>
      </c>
      <c r="N4745" s="6">
        <f t="shared" si="972"/>
        <v>1</v>
      </c>
      <c r="O4745" s="2">
        <f t="shared" si="973"/>
        <v>27247.442090113327</v>
      </c>
      <c r="P4745" s="2">
        <f t="shared" si="974"/>
        <v>27247.442090113327</v>
      </c>
    </row>
    <row r="4746" spans="1:16">
      <c r="A4746" s="6">
        <v>7</v>
      </c>
      <c r="B4746" s="6">
        <v>5</v>
      </c>
      <c r="C4746" s="6">
        <v>30</v>
      </c>
      <c r="D4746" s="6">
        <f t="shared" si="962"/>
        <v>42</v>
      </c>
      <c r="E4746" s="5">
        <f t="shared" si="963"/>
        <v>1227.6917730000007</v>
      </c>
      <c r="F4746" s="5">
        <f t="shared" si="964"/>
        <v>169.71123193359369</v>
      </c>
      <c r="G4746" s="5">
        <f t="shared" si="965"/>
        <v>1959.6780360096488</v>
      </c>
      <c r="H4746" s="5">
        <f t="shared" si="966"/>
        <v>3357.0810409432434</v>
      </c>
      <c r="I4746" s="5">
        <f t="shared" si="967"/>
        <v>720</v>
      </c>
      <c r="J4746" s="5">
        <f t="shared" si="968"/>
        <v>2637.0810409432434</v>
      </c>
      <c r="K4746" s="2">
        <f t="shared" si="969"/>
        <v>70782.656960820197</v>
      </c>
      <c r="L4746" s="2">
        <f t="shared" si="970"/>
        <v>153070</v>
      </c>
      <c r="M4746" s="2">
        <f t="shared" si="971"/>
        <v>34760</v>
      </c>
      <c r="N4746" s="6">
        <f t="shared" si="972"/>
        <v>1</v>
      </c>
      <c r="O4746" s="2">
        <f t="shared" si="973"/>
        <v>27527.343039179803</v>
      </c>
      <c r="P4746" s="2">
        <f t="shared" si="974"/>
        <v>27527.343039179803</v>
      </c>
    </row>
    <row r="4747" spans="1:16">
      <c r="A4747" s="6">
        <v>7</v>
      </c>
      <c r="B4747" s="6">
        <v>6</v>
      </c>
      <c r="C4747" s="6">
        <v>0</v>
      </c>
      <c r="D4747" s="6">
        <f t="shared" si="962"/>
        <v>13</v>
      </c>
      <c r="E4747" s="5">
        <f t="shared" si="963"/>
        <v>1227.6917730000007</v>
      </c>
      <c r="F4747" s="5">
        <f t="shared" si="964"/>
        <v>208.74481527832023</v>
      </c>
      <c r="G4747" s="5">
        <f t="shared" si="965"/>
        <v>0</v>
      </c>
      <c r="H4747" s="5">
        <f t="shared" si="966"/>
        <v>1436.4365882783209</v>
      </c>
      <c r="I4747" s="5">
        <f t="shared" si="967"/>
        <v>720</v>
      </c>
      <c r="J4747" s="5">
        <f t="shared" si="968"/>
        <v>716.43658827832087</v>
      </c>
      <c r="K4747" s="2">
        <f t="shared" si="969"/>
        <v>37438.135213165297</v>
      </c>
      <c r="L4747" s="2">
        <f t="shared" si="970"/>
        <v>74164</v>
      </c>
      <c r="M4747" s="2">
        <f t="shared" si="971"/>
        <v>8800</v>
      </c>
      <c r="N4747" s="6">
        <f t="shared" si="972"/>
        <v>1</v>
      </c>
      <c r="O4747" s="2">
        <f t="shared" si="973"/>
        <v>7925.8647868347034</v>
      </c>
      <c r="P4747" s="2">
        <f t="shared" si="974"/>
        <v>7925.8647868347034</v>
      </c>
    </row>
    <row r="4748" spans="1:16">
      <c r="A4748" s="6">
        <v>7</v>
      </c>
      <c r="B4748" s="6">
        <v>6</v>
      </c>
      <c r="C4748" s="6">
        <v>1</v>
      </c>
      <c r="D4748" s="6">
        <f t="shared" si="962"/>
        <v>14</v>
      </c>
      <c r="E4748" s="5">
        <f t="shared" si="963"/>
        <v>1227.6917730000007</v>
      </c>
      <c r="F4748" s="5">
        <f t="shared" si="964"/>
        <v>208.74481527832023</v>
      </c>
      <c r="G4748" s="5">
        <f t="shared" si="965"/>
        <v>45.5625</v>
      </c>
      <c r="H4748" s="5">
        <f t="shared" si="966"/>
        <v>1481.9990882783209</v>
      </c>
      <c r="I4748" s="5">
        <f t="shared" si="967"/>
        <v>720</v>
      </c>
      <c r="J4748" s="5">
        <f t="shared" si="968"/>
        <v>761.99908827832087</v>
      </c>
      <c r="K4748" s="2">
        <f t="shared" si="969"/>
        <v>38229.150838165297</v>
      </c>
      <c r="L4748" s="2">
        <f t="shared" si="970"/>
        <v>76864</v>
      </c>
      <c r="M4748" s="2">
        <f t="shared" si="971"/>
        <v>9680</v>
      </c>
      <c r="N4748" s="6">
        <f t="shared" si="972"/>
        <v>1</v>
      </c>
      <c r="O4748" s="2">
        <f t="shared" si="973"/>
        <v>8954.8491618347034</v>
      </c>
      <c r="P4748" s="2">
        <f t="shared" si="974"/>
        <v>8954.8491618347034</v>
      </c>
    </row>
    <row r="4749" spans="1:16">
      <c r="A4749" s="6">
        <v>7</v>
      </c>
      <c r="B4749" s="6">
        <v>6</v>
      </c>
      <c r="C4749" s="6">
        <v>2</v>
      </c>
      <c r="D4749" s="6">
        <f t="shared" si="962"/>
        <v>15</v>
      </c>
      <c r="E4749" s="5">
        <f t="shared" si="963"/>
        <v>1227.6917730000007</v>
      </c>
      <c r="F4749" s="5">
        <f t="shared" si="964"/>
        <v>208.74481527832023</v>
      </c>
      <c r="G4749" s="5">
        <f t="shared" si="965"/>
        <v>92.264062499999994</v>
      </c>
      <c r="H4749" s="5">
        <f t="shared" si="966"/>
        <v>1528.7006507783208</v>
      </c>
      <c r="I4749" s="5">
        <f t="shared" si="967"/>
        <v>720</v>
      </c>
      <c r="J4749" s="5">
        <f t="shared" si="968"/>
        <v>808.70065077832078</v>
      </c>
      <c r="K4749" s="2">
        <f t="shared" si="969"/>
        <v>39039.941853790289</v>
      </c>
      <c r="L4749" s="2">
        <f t="shared" si="970"/>
        <v>79564</v>
      </c>
      <c r="M4749" s="2">
        <f t="shared" si="971"/>
        <v>10560</v>
      </c>
      <c r="N4749" s="6">
        <f t="shared" si="972"/>
        <v>1</v>
      </c>
      <c r="O4749" s="2">
        <f t="shared" si="973"/>
        <v>9964.0581462097107</v>
      </c>
      <c r="P4749" s="2">
        <f t="shared" si="974"/>
        <v>9964.0581462097107</v>
      </c>
    </row>
    <row r="4750" spans="1:16">
      <c r="A4750" s="6">
        <v>7</v>
      </c>
      <c r="B4750" s="6">
        <v>6</v>
      </c>
      <c r="C4750" s="6">
        <v>3</v>
      </c>
      <c r="D4750" s="6">
        <f t="shared" si="962"/>
        <v>16</v>
      </c>
      <c r="E4750" s="5">
        <f t="shared" si="963"/>
        <v>1227.6917730000007</v>
      </c>
      <c r="F4750" s="5">
        <f t="shared" si="964"/>
        <v>208.74481527832023</v>
      </c>
      <c r="G4750" s="5">
        <f t="shared" si="965"/>
        <v>140.12604492187498</v>
      </c>
      <c r="H4750" s="5">
        <f t="shared" si="966"/>
        <v>1576.5626332001959</v>
      </c>
      <c r="I4750" s="5">
        <f t="shared" si="967"/>
        <v>720</v>
      </c>
      <c r="J4750" s="5">
        <f t="shared" si="968"/>
        <v>856.56263320019593</v>
      </c>
      <c r="K4750" s="2">
        <f t="shared" si="969"/>
        <v>39870.879048614515</v>
      </c>
      <c r="L4750" s="2">
        <f t="shared" si="970"/>
        <v>82264</v>
      </c>
      <c r="M4750" s="2">
        <f t="shared" si="971"/>
        <v>11440</v>
      </c>
      <c r="N4750" s="6">
        <f t="shared" si="972"/>
        <v>1</v>
      </c>
      <c r="O4750" s="2">
        <f t="shared" si="973"/>
        <v>10953.120951385485</v>
      </c>
      <c r="P4750" s="2">
        <f t="shared" si="974"/>
        <v>10953.120951385485</v>
      </c>
    </row>
    <row r="4751" spans="1:16">
      <c r="A4751" s="6">
        <v>7</v>
      </c>
      <c r="B4751" s="6">
        <v>6</v>
      </c>
      <c r="C4751" s="6">
        <v>4</v>
      </c>
      <c r="D4751" s="6">
        <f t="shared" si="962"/>
        <v>17</v>
      </c>
      <c r="E4751" s="5">
        <f t="shared" si="963"/>
        <v>1227.6917730000007</v>
      </c>
      <c r="F4751" s="5">
        <f t="shared" si="964"/>
        <v>208.74481527832023</v>
      </c>
      <c r="G4751" s="5">
        <f t="shared" si="965"/>
        <v>189.17016064453125</v>
      </c>
      <c r="H4751" s="5">
        <f t="shared" si="966"/>
        <v>1625.6067489228521</v>
      </c>
      <c r="I4751" s="5">
        <f t="shared" si="967"/>
        <v>720</v>
      </c>
      <c r="J4751" s="5">
        <f t="shared" si="968"/>
        <v>905.60674892285215</v>
      </c>
      <c r="K4751" s="2">
        <f t="shared" si="969"/>
        <v>40722.339391021742</v>
      </c>
      <c r="L4751" s="2">
        <f t="shared" si="970"/>
        <v>84964</v>
      </c>
      <c r="M4751" s="2">
        <f t="shared" si="971"/>
        <v>12320</v>
      </c>
      <c r="N4751" s="6">
        <f t="shared" si="972"/>
        <v>1</v>
      </c>
      <c r="O4751" s="2">
        <f t="shared" si="973"/>
        <v>11921.660608978258</v>
      </c>
      <c r="P4751" s="2">
        <f t="shared" si="974"/>
        <v>11921.660608978258</v>
      </c>
    </row>
    <row r="4752" spans="1:16">
      <c r="A4752" s="6">
        <v>7</v>
      </c>
      <c r="B4752" s="6">
        <v>6</v>
      </c>
      <c r="C4752" s="6">
        <v>5</v>
      </c>
      <c r="D4752" s="6">
        <f t="shared" si="962"/>
        <v>18</v>
      </c>
      <c r="E4752" s="5">
        <f t="shared" si="963"/>
        <v>1227.6917730000007</v>
      </c>
      <c r="F4752" s="5">
        <f t="shared" si="964"/>
        <v>208.74481527832023</v>
      </c>
      <c r="G4752" s="5">
        <f t="shared" si="965"/>
        <v>239.41848456573481</v>
      </c>
      <c r="H4752" s="5">
        <f t="shared" si="966"/>
        <v>1675.8550728440557</v>
      </c>
      <c r="I4752" s="5">
        <f t="shared" si="967"/>
        <v>720</v>
      </c>
      <c r="J4752" s="5">
        <f t="shared" si="968"/>
        <v>955.85507284405571</v>
      </c>
      <c r="K4752" s="2">
        <f t="shared" si="969"/>
        <v>41594.70612576486</v>
      </c>
      <c r="L4752" s="2">
        <f t="shared" si="970"/>
        <v>87664</v>
      </c>
      <c r="M4752" s="2">
        <f t="shared" si="971"/>
        <v>13200</v>
      </c>
      <c r="N4752" s="6">
        <f t="shared" si="972"/>
        <v>1</v>
      </c>
      <c r="O4752" s="2">
        <f t="shared" si="973"/>
        <v>12869.29387423514</v>
      </c>
      <c r="P4752" s="2">
        <f t="shared" si="974"/>
        <v>12869.29387423514</v>
      </c>
    </row>
    <row r="4753" spans="1:16">
      <c r="A4753" s="6">
        <v>7</v>
      </c>
      <c r="B4753" s="6">
        <v>6</v>
      </c>
      <c r="C4753" s="6">
        <v>6</v>
      </c>
      <c r="D4753" s="6">
        <f t="shared" si="962"/>
        <v>19</v>
      </c>
      <c r="E4753" s="5">
        <f t="shared" si="963"/>
        <v>1227.6917730000007</v>
      </c>
      <c r="F4753" s="5">
        <f t="shared" si="964"/>
        <v>208.74481527832023</v>
      </c>
      <c r="G4753" s="5">
        <f t="shared" si="965"/>
        <v>290.89345874736784</v>
      </c>
      <c r="H4753" s="5">
        <f t="shared" si="966"/>
        <v>1727.3300470256886</v>
      </c>
      <c r="I4753" s="5">
        <f t="shared" si="967"/>
        <v>720</v>
      </c>
      <c r="J4753" s="5">
        <f t="shared" si="968"/>
        <v>1007.3300470256886</v>
      </c>
      <c r="K4753" s="2">
        <f t="shared" si="969"/>
        <v>42488.368871973755</v>
      </c>
      <c r="L4753" s="2">
        <f t="shared" si="970"/>
        <v>90364</v>
      </c>
      <c r="M4753" s="2">
        <f t="shared" si="971"/>
        <v>14080</v>
      </c>
      <c r="N4753" s="6">
        <f t="shared" si="972"/>
        <v>1</v>
      </c>
      <c r="O4753" s="2">
        <f t="shared" si="973"/>
        <v>13795.631128026245</v>
      </c>
      <c r="P4753" s="2">
        <f t="shared" si="974"/>
        <v>13795.631128026245</v>
      </c>
    </row>
    <row r="4754" spans="1:16">
      <c r="A4754" s="6">
        <v>7</v>
      </c>
      <c r="B4754" s="6">
        <v>6</v>
      </c>
      <c r="C4754" s="6">
        <v>7</v>
      </c>
      <c r="D4754" s="6">
        <f t="shared" si="962"/>
        <v>20</v>
      </c>
      <c r="E4754" s="5">
        <f t="shared" si="963"/>
        <v>1227.6917730000007</v>
      </c>
      <c r="F4754" s="5">
        <f t="shared" si="964"/>
        <v>208.74481527832023</v>
      </c>
      <c r="G4754" s="5">
        <f t="shared" si="965"/>
        <v>343.61789814532818</v>
      </c>
      <c r="H4754" s="5">
        <f t="shared" si="966"/>
        <v>1780.054486423649</v>
      </c>
      <c r="I4754" s="5">
        <f t="shared" si="967"/>
        <v>720</v>
      </c>
      <c r="J4754" s="5">
        <f t="shared" si="968"/>
        <v>1060.054486423649</v>
      </c>
      <c r="K4754" s="2">
        <f t="shared" si="969"/>
        <v>43403.7237226328</v>
      </c>
      <c r="L4754" s="2">
        <f t="shared" si="970"/>
        <v>93064</v>
      </c>
      <c r="M4754" s="2">
        <f t="shared" si="971"/>
        <v>14960</v>
      </c>
      <c r="N4754" s="6">
        <f t="shared" si="972"/>
        <v>1</v>
      </c>
      <c r="O4754" s="2">
        <f t="shared" si="973"/>
        <v>14700.2762773672</v>
      </c>
      <c r="P4754" s="2">
        <f t="shared" si="974"/>
        <v>14700.2762773672</v>
      </c>
    </row>
    <row r="4755" spans="1:16">
      <c r="A4755" s="6">
        <v>7</v>
      </c>
      <c r="B4755" s="6">
        <v>6</v>
      </c>
      <c r="C4755" s="6">
        <v>8</v>
      </c>
      <c r="D4755" s="6">
        <f t="shared" si="962"/>
        <v>21</v>
      </c>
      <c r="E4755" s="5">
        <f t="shared" si="963"/>
        <v>1227.6917730000007</v>
      </c>
      <c r="F4755" s="5">
        <f t="shared" si="964"/>
        <v>208.74481527832023</v>
      </c>
      <c r="G4755" s="5">
        <f t="shared" si="965"/>
        <v>397.61499642530839</v>
      </c>
      <c r="H4755" s="5">
        <f t="shared" si="966"/>
        <v>1834.0515847036293</v>
      </c>
      <c r="I4755" s="5">
        <f t="shared" si="967"/>
        <v>720</v>
      </c>
      <c r="J4755" s="5">
        <f t="shared" si="968"/>
        <v>1114.0515847036293</v>
      </c>
      <c r="K4755" s="2">
        <f t="shared" si="969"/>
        <v>44341.173345549119</v>
      </c>
      <c r="L4755" s="2">
        <f t="shared" si="970"/>
        <v>95764</v>
      </c>
      <c r="M4755" s="2">
        <f t="shared" si="971"/>
        <v>15840</v>
      </c>
      <c r="N4755" s="6">
        <f t="shared" si="972"/>
        <v>1</v>
      </c>
      <c r="O4755" s="2">
        <f t="shared" si="973"/>
        <v>15582.826654450881</v>
      </c>
      <c r="P4755" s="2">
        <f t="shared" si="974"/>
        <v>15582.826654450881</v>
      </c>
    </row>
    <row r="4756" spans="1:16">
      <c r="A4756" s="6">
        <v>7</v>
      </c>
      <c r="B4756" s="6">
        <v>6</v>
      </c>
      <c r="C4756" s="6">
        <v>9</v>
      </c>
      <c r="D4756" s="6">
        <f t="shared" si="962"/>
        <v>22</v>
      </c>
      <c r="E4756" s="5">
        <f t="shared" si="963"/>
        <v>1227.6917730000007</v>
      </c>
      <c r="F4756" s="5">
        <f t="shared" si="964"/>
        <v>208.74481527832023</v>
      </c>
      <c r="G4756" s="5">
        <f t="shared" si="965"/>
        <v>452.90833186570285</v>
      </c>
      <c r="H4756" s="5">
        <f t="shared" si="966"/>
        <v>1889.3449201440237</v>
      </c>
      <c r="I4756" s="5">
        <f t="shared" si="967"/>
        <v>720</v>
      </c>
      <c r="J4756" s="5">
        <f t="shared" si="968"/>
        <v>1169.3449201440237</v>
      </c>
      <c r="K4756" s="2">
        <f t="shared" si="969"/>
        <v>45301.127085833745</v>
      </c>
      <c r="L4756" s="2">
        <f t="shared" si="970"/>
        <v>98464</v>
      </c>
      <c r="M4756" s="2">
        <f t="shared" si="971"/>
        <v>16720</v>
      </c>
      <c r="N4756" s="6">
        <f t="shared" si="972"/>
        <v>1</v>
      </c>
      <c r="O4756" s="2">
        <f t="shared" si="973"/>
        <v>16442.872914166255</v>
      </c>
      <c r="P4756" s="2">
        <f t="shared" si="974"/>
        <v>16442.872914166255</v>
      </c>
    </row>
    <row r="4757" spans="1:16">
      <c r="A4757" s="6">
        <v>7</v>
      </c>
      <c r="B4757" s="6">
        <v>6</v>
      </c>
      <c r="C4757" s="6">
        <v>10</v>
      </c>
      <c r="D4757" s="6">
        <f t="shared" si="962"/>
        <v>23</v>
      </c>
      <c r="E4757" s="5">
        <f t="shared" si="963"/>
        <v>1227.6917730000007</v>
      </c>
      <c r="F4757" s="5">
        <f t="shared" si="964"/>
        <v>208.74481527832023</v>
      </c>
      <c r="G4757" s="5">
        <f t="shared" si="965"/>
        <v>509.52187334891573</v>
      </c>
      <c r="H4757" s="5">
        <f t="shared" si="966"/>
        <v>1945.9584616272366</v>
      </c>
      <c r="I4757" s="5">
        <f t="shared" si="967"/>
        <v>720</v>
      </c>
      <c r="J4757" s="5">
        <f t="shared" si="968"/>
        <v>1225.9584616272366</v>
      </c>
      <c r="K4757" s="2">
        <f t="shared" si="969"/>
        <v>46284.0010699173</v>
      </c>
      <c r="L4757" s="2">
        <f t="shared" si="970"/>
        <v>101164</v>
      </c>
      <c r="M4757" s="2">
        <f t="shared" si="971"/>
        <v>17600</v>
      </c>
      <c r="N4757" s="6">
        <f t="shared" si="972"/>
        <v>1</v>
      </c>
      <c r="O4757" s="2">
        <f t="shared" si="973"/>
        <v>17279.9989300827</v>
      </c>
      <c r="P4757" s="2">
        <f t="shared" si="974"/>
        <v>17279.9989300827</v>
      </c>
    </row>
    <row r="4758" spans="1:16">
      <c r="A4758" s="6">
        <v>7</v>
      </c>
      <c r="B4758" s="6">
        <v>6</v>
      </c>
      <c r="C4758" s="6">
        <v>11</v>
      </c>
      <c r="D4758" s="6">
        <f t="shared" si="962"/>
        <v>24</v>
      </c>
      <c r="E4758" s="5">
        <f t="shared" si="963"/>
        <v>1227.6917730000007</v>
      </c>
      <c r="F4758" s="5">
        <f t="shared" si="964"/>
        <v>208.74481527832023</v>
      </c>
      <c r="G4758" s="5">
        <f t="shared" si="965"/>
        <v>567.47998644235474</v>
      </c>
      <c r="H4758" s="5">
        <f t="shared" si="966"/>
        <v>2003.9165747206757</v>
      </c>
      <c r="I4758" s="5">
        <f t="shared" si="967"/>
        <v>720</v>
      </c>
      <c r="J4758" s="5">
        <f t="shared" si="968"/>
        <v>1283.9165747206757</v>
      </c>
      <c r="K4758" s="2">
        <f t="shared" si="969"/>
        <v>47290.218311122837</v>
      </c>
      <c r="L4758" s="2">
        <f t="shared" si="970"/>
        <v>103864</v>
      </c>
      <c r="M4758" s="2">
        <f t="shared" si="971"/>
        <v>18480</v>
      </c>
      <c r="N4758" s="6">
        <f t="shared" si="972"/>
        <v>1</v>
      </c>
      <c r="O4758" s="2">
        <f t="shared" si="973"/>
        <v>18093.781688877163</v>
      </c>
      <c r="P4758" s="2">
        <f t="shared" si="974"/>
        <v>18093.781688877163</v>
      </c>
    </row>
    <row r="4759" spans="1:16">
      <c r="A4759" s="6">
        <v>7</v>
      </c>
      <c r="B4759" s="6">
        <v>6</v>
      </c>
      <c r="C4759" s="6">
        <v>12</v>
      </c>
      <c r="D4759" s="6">
        <f t="shared" si="962"/>
        <v>25</v>
      </c>
      <c r="E4759" s="5">
        <f t="shared" si="963"/>
        <v>1227.6917730000007</v>
      </c>
      <c r="F4759" s="5">
        <f t="shared" si="964"/>
        <v>208.74481527832023</v>
      </c>
      <c r="G4759" s="5">
        <f t="shared" si="965"/>
        <v>626.80743957041921</v>
      </c>
      <c r="H4759" s="5">
        <f t="shared" si="966"/>
        <v>2063.2440278487402</v>
      </c>
      <c r="I4759" s="5">
        <f t="shared" si="967"/>
        <v>720</v>
      </c>
      <c r="J4759" s="5">
        <f t="shared" si="968"/>
        <v>1343.2440278487402</v>
      </c>
      <c r="K4759" s="2">
        <f t="shared" si="969"/>
        <v>48320.208816818405</v>
      </c>
      <c r="L4759" s="2">
        <f t="shared" si="970"/>
        <v>106564</v>
      </c>
      <c r="M4759" s="2">
        <f t="shared" si="971"/>
        <v>19360</v>
      </c>
      <c r="N4759" s="6">
        <f t="shared" si="972"/>
        <v>1</v>
      </c>
      <c r="O4759" s="2">
        <f t="shared" si="973"/>
        <v>18883.791183181595</v>
      </c>
      <c r="P4759" s="2">
        <f t="shared" si="974"/>
        <v>18883.791183181595</v>
      </c>
    </row>
    <row r="4760" spans="1:16">
      <c r="A4760" s="6">
        <v>7</v>
      </c>
      <c r="B4760" s="6">
        <v>6</v>
      </c>
      <c r="C4760" s="6">
        <v>13</v>
      </c>
      <c r="D4760" s="6">
        <f t="shared" si="962"/>
        <v>26</v>
      </c>
      <c r="E4760" s="5">
        <f t="shared" si="963"/>
        <v>1227.6917730000007</v>
      </c>
      <c r="F4760" s="5">
        <f t="shared" si="964"/>
        <v>208.74481527832023</v>
      </c>
      <c r="G4760" s="5">
        <f t="shared" si="965"/>
        <v>687.52941027880343</v>
      </c>
      <c r="H4760" s="5">
        <f t="shared" si="966"/>
        <v>2123.9659985571243</v>
      </c>
      <c r="I4760" s="5">
        <f t="shared" si="967"/>
        <v>720</v>
      </c>
      <c r="J4760" s="5">
        <f t="shared" si="968"/>
        <v>1403.9659985571243</v>
      </c>
      <c r="K4760" s="2">
        <f t="shared" si="969"/>
        <v>49374.409697172297</v>
      </c>
      <c r="L4760" s="2">
        <f t="shared" si="970"/>
        <v>109264</v>
      </c>
      <c r="M4760" s="2">
        <f t="shared" si="971"/>
        <v>20240</v>
      </c>
      <c r="N4760" s="6">
        <f t="shared" si="972"/>
        <v>1</v>
      </c>
      <c r="O4760" s="2">
        <f t="shared" si="973"/>
        <v>19649.590302827703</v>
      </c>
      <c r="P4760" s="2">
        <f t="shared" si="974"/>
        <v>19649.590302827703</v>
      </c>
    </row>
    <row r="4761" spans="1:16">
      <c r="A4761" s="6">
        <v>7</v>
      </c>
      <c r="B4761" s="6">
        <v>6</v>
      </c>
      <c r="C4761" s="6">
        <v>14</v>
      </c>
      <c r="D4761" s="6">
        <f t="shared" si="962"/>
        <v>27</v>
      </c>
      <c r="E4761" s="5">
        <f t="shared" si="963"/>
        <v>1227.6917730000007</v>
      </c>
      <c r="F4761" s="5">
        <f t="shared" si="964"/>
        <v>208.74481527832023</v>
      </c>
      <c r="G4761" s="5">
        <f t="shared" si="965"/>
        <v>749.67149159246469</v>
      </c>
      <c r="H4761" s="5">
        <f t="shared" si="966"/>
        <v>2186.1080798707853</v>
      </c>
      <c r="I4761" s="5">
        <f t="shared" si="967"/>
        <v>720</v>
      </c>
      <c r="J4761" s="5">
        <f t="shared" si="968"/>
        <v>1466.1080798707853</v>
      </c>
      <c r="K4761" s="2">
        <f t="shared" si="969"/>
        <v>50453.265275534468</v>
      </c>
      <c r="L4761" s="2">
        <f t="shared" si="970"/>
        <v>111964</v>
      </c>
      <c r="M4761" s="2">
        <f t="shared" si="971"/>
        <v>21120</v>
      </c>
      <c r="N4761" s="6">
        <f t="shared" si="972"/>
        <v>1</v>
      </c>
      <c r="O4761" s="2">
        <f t="shared" si="973"/>
        <v>20390.734724465532</v>
      </c>
      <c r="P4761" s="2">
        <f t="shared" si="974"/>
        <v>20390.734724465532</v>
      </c>
    </row>
    <row r="4762" spans="1:16">
      <c r="A4762" s="6">
        <v>7</v>
      </c>
      <c r="B4762" s="6">
        <v>6</v>
      </c>
      <c r="C4762" s="6">
        <v>15</v>
      </c>
      <c r="D4762" s="6">
        <f t="shared" si="962"/>
        <v>28</v>
      </c>
      <c r="E4762" s="5">
        <f t="shared" si="963"/>
        <v>1227.6917730000007</v>
      </c>
      <c r="F4762" s="5">
        <f t="shared" si="964"/>
        <v>208.74481527832023</v>
      </c>
      <c r="G4762" s="5">
        <f t="shared" si="965"/>
        <v>813.25969846861108</v>
      </c>
      <c r="H4762" s="5">
        <f t="shared" si="966"/>
        <v>2249.6962867469319</v>
      </c>
      <c r="I4762" s="5">
        <f t="shared" si="967"/>
        <v>720</v>
      </c>
      <c r="J4762" s="5">
        <f t="shared" si="968"/>
        <v>1529.6962867469319</v>
      </c>
      <c r="K4762" s="2">
        <f t="shared" si="969"/>
        <v>51557.227200467569</v>
      </c>
      <c r="L4762" s="2">
        <f t="shared" si="970"/>
        <v>114664</v>
      </c>
      <c r="M4762" s="2">
        <f t="shared" si="971"/>
        <v>22000</v>
      </c>
      <c r="N4762" s="6">
        <f t="shared" si="972"/>
        <v>1</v>
      </c>
      <c r="O4762" s="2">
        <f t="shared" si="973"/>
        <v>21106.772799532431</v>
      </c>
      <c r="P4762" s="2">
        <f t="shared" si="974"/>
        <v>21106.772799532431</v>
      </c>
    </row>
    <row r="4763" spans="1:16">
      <c r="A4763" s="6">
        <v>7</v>
      </c>
      <c r="B4763" s="6">
        <v>6</v>
      </c>
      <c r="C4763" s="6">
        <v>16</v>
      </c>
      <c r="D4763" s="6">
        <f t="shared" si="962"/>
        <v>29</v>
      </c>
      <c r="E4763" s="5">
        <f t="shared" si="963"/>
        <v>1227.6917730000007</v>
      </c>
      <c r="F4763" s="5">
        <f t="shared" si="964"/>
        <v>208.74481527832023</v>
      </c>
      <c r="G4763" s="5">
        <f t="shared" si="965"/>
        <v>878.32047434610013</v>
      </c>
      <c r="H4763" s="5">
        <f t="shared" si="966"/>
        <v>2314.757062624421</v>
      </c>
      <c r="I4763" s="5">
        <f t="shared" si="967"/>
        <v>720</v>
      </c>
      <c r="J4763" s="5">
        <f t="shared" si="968"/>
        <v>1594.757062624421</v>
      </c>
      <c r="K4763" s="2">
        <f t="shared" si="969"/>
        <v>52686.754559451758</v>
      </c>
      <c r="L4763" s="2">
        <f t="shared" si="970"/>
        <v>117364</v>
      </c>
      <c r="M4763" s="2">
        <f t="shared" si="971"/>
        <v>22880</v>
      </c>
      <c r="N4763" s="6">
        <f t="shared" si="972"/>
        <v>1</v>
      </c>
      <c r="O4763" s="2">
        <f t="shared" si="973"/>
        <v>21797.245440548242</v>
      </c>
      <c r="P4763" s="2">
        <f t="shared" si="974"/>
        <v>21797.245440548242</v>
      </c>
    </row>
    <row r="4764" spans="1:16">
      <c r="A4764" s="6">
        <v>7</v>
      </c>
      <c r="B4764" s="6">
        <v>6</v>
      </c>
      <c r="C4764" s="6">
        <v>17</v>
      </c>
      <c r="D4764" s="6">
        <f t="shared" si="962"/>
        <v>30</v>
      </c>
      <c r="E4764" s="5">
        <f t="shared" si="963"/>
        <v>1227.6917730000007</v>
      </c>
      <c r="F4764" s="5">
        <f t="shared" si="964"/>
        <v>208.74481527832023</v>
      </c>
      <c r="G4764" s="5">
        <f t="shared" si="965"/>
        <v>944.88069779264049</v>
      </c>
      <c r="H4764" s="5">
        <f t="shared" si="966"/>
        <v>2381.3172860709615</v>
      </c>
      <c r="I4764" s="5">
        <f t="shared" si="967"/>
        <v>720</v>
      </c>
      <c r="J4764" s="5">
        <f t="shared" si="968"/>
        <v>1661.3172860709615</v>
      </c>
      <c r="K4764" s="2">
        <f t="shared" si="969"/>
        <v>53842.313994287528</v>
      </c>
      <c r="L4764" s="2">
        <f t="shared" si="970"/>
        <v>120064</v>
      </c>
      <c r="M4764" s="2">
        <f t="shared" si="971"/>
        <v>23760</v>
      </c>
      <c r="N4764" s="6">
        <f t="shared" si="972"/>
        <v>1</v>
      </c>
      <c r="O4764" s="2">
        <f t="shared" si="973"/>
        <v>22461.686005712472</v>
      </c>
      <c r="P4764" s="2">
        <f t="shared" si="974"/>
        <v>22461.686005712472</v>
      </c>
    </row>
    <row r="4765" spans="1:16">
      <c r="A4765" s="6">
        <v>7</v>
      </c>
      <c r="B4765" s="6">
        <v>6</v>
      </c>
      <c r="C4765" s="6">
        <v>18</v>
      </c>
      <c r="D4765" s="6">
        <f t="shared" si="962"/>
        <v>31</v>
      </c>
      <c r="E4765" s="5">
        <f t="shared" si="963"/>
        <v>1227.6917730000007</v>
      </c>
      <c r="F4765" s="5">
        <f t="shared" si="964"/>
        <v>208.74481527832023</v>
      </c>
      <c r="G4765" s="5">
        <f t="shared" si="965"/>
        <v>1012.9676892512279</v>
      </c>
      <c r="H4765" s="5">
        <f t="shared" si="966"/>
        <v>2449.4042775295488</v>
      </c>
      <c r="I4765" s="5">
        <f t="shared" si="967"/>
        <v>720</v>
      </c>
      <c r="J4765" s="5">
        <f t="shared" si="968"/>
        <v>1729.4042775295488</v>
      </c>
      <c r="K4765" s="2">
        <f t="shared" si="969"/>
        <v>55024.379818221336</v>
      </c>
      <c r="L4765" s="2">
        <f t="shared" si="970"/>
        <v>122764</v>
      </c>
      <c r="M4765" s="2">
        <f t="shared" si="971"/>
        <v>24640</v>
      </c>
      <c r="N4765" s="6">
        <f t="shared" si="972"/>
        <v>1</v>
      </c>
      <c r="O4765" s="2">
        <f t="shared" si="973"/>
        <v>23099.620181778664</v>
      </c>
      <c r="P4765" s="2">
        <f t="shared" si="974"/>
        <v>23099.620181778664</v>
      </c>
    </row>
    <row r="4766" spans="1:16">
      <c r="A4766" s="6">
        <v>7</v>
      </c>
      <c r="B4766" s="6">
        <v>6</v>
      </c>
      <c r="C4766" s="6">
        <v>19</v>
      </c>
      <c r="D4766" s="6">
        <f t="shared" si="962"/>
        <v>32</v>
      </c>
      <c r="E4766" s="5">
        <f t="shared" si="963"/>
        <v>1227.6917730000007</v>
      </c>
      <c r="F4766" s="5">
        <f t="shared" si="964"/>
        <v>208.74481527832023</v>
      </c>
      <c r="G4766" s="5">
        <f t="shared" si="965"/>
        <v>1082.6092178872495</v>
      </c>
      <c r="H4766" s="5">
        <f t="shared" si="966"/>
        <v>2519.0458061655704</v>
      </c>
      <c r="I4766" s="5">
        <f t="shared" si="967"/>
        <v>720</v>
      </c>
      <c r="J4766" s="5">
        <f t="shared" si="968"/>
        <v>1799.0458061655704</v>
      </c>
      <c r="K4766" s="2">
        <f t="shared" si="969"/>
        <v>56233.434134818934</v>
      </c>
      <c r="L4766" s="2">
        <f t="shared" si="970"/>
        <v>125464</v>
      </c>
      <c r="M4766" s="2">
        <f t="shared" si="971"/>
        <v>25520</v>
      </c>
      <c r="N4766" s="6">
        <f t="shared" si="972"/>
        <v>1</v>
      </c>
      <c r="O4766" s="2">
        <f t="shared" si="973"/>
        <v>23710.565865181066</v>
      </c>
      <c r="P4766" s="2">
        <f t="shared" si="974"/>
        <v>23710.565865181066</v>
      </c>
    </row>
    <row r="4767" spans="1:16">
      <c r="A4767" s="6">
        <v>7</v>
      </c>
      <c r="B4767" s="6">
        <v>6</v>
      </c>
      <c r="C4767" s="6">
        <v>20</v>
      </c>
      <c r="D4767" s="6">
        <f t="shared" si="962"/>
        <v>33</v>
      </c>
      <c r="E4767" s="5">
        <f t="shared" si="963"/>
        <v>1227.6917730000007</v>
      </c>
      <c r="F4767" s="5">
        <f t="shared" si="964"/>
        <v>208.74481527832023</v>
      </c>
      <c r="G4767" s="5">
        <f t="shared" si="965"/>
        <v>1153.8335085377266</v>
      </c>
      <c r="H4767" s="5">
        <f t="shared" si="966"/>
        <v>2590.2700968160475</v>
      </c>
      <c r="I4767" s="5">
        <f t="shared" si="967"/>
        <v>720</v>
      </c>
      <c r="J4767" s="5">
        <f t="shared" si="968"/>
        <v>1870.2700968160475</v>
      </c>
      <c r="K4767" s="2">
        <f t="shared" si="969"/>
        <v>57469.966958611934</v>
      </c>
      <c r="L4767" s="2">
        <f t="shared" si="970"/>
        <v>128164</v>
      </c>
      <c r="M4767" s="2">
        <f t="shared" si="971"/>
        <v>26400</v>
      </c>
      <c r="N4767" s="6">
        <f t="shared" si="972"/>
        <v>1</v>
      </c>
      <c r="O4767" s="2">
        <f t="shared" si="973"/>
        <v>24294.033041388066</v>
      </c>
      <c r="P4767" s="2">
        <f t="shared" si="974"/>
        <v>24294.033041388066</v>
      </c>
    </row>
    <row r="4768" spans="1:16">
      <c r="A4768" s="6">
        <v>7</v>
      </c>
      <c r="B4768" s="6">
        <v>6</v>
      </c>
      <c r="C4768" s="6">
        <v>21</v>
      </c>
      <c r="D4768" s="6">
        <f t="shared" si="962"/>
        <v>34</v>
      </c>
      <c r="E4768" s="5">
        <f t="shared" si="963"/>
        <v>1227.6917730000007</v>
      </c>
      <c r="F4768" s="5">
        <f t="shared" si="964"/>
        <v>208.74481527832023</v>
      </c>
      <c r="G4768" s="5">
        <f t="shared" si="965"/>
        <v>1226.6692487641703</v>
      </c>
      <c r="H4768" s="5">
        <f t="shared" si="966"/>
        <v>2663.1058370424912</v>
      </c>
      <c r="I4768" s="5">
        <f t="shared" si="967"/>
        <v>720</v>
      </c>
      <c r="J4768" s="5">
        <f t="shared" si="968"/>
        <v>1943.1058370424912</v>
      </c>
      <c r="K4768" s="2">
        <f t="shared" si="969"/>
        <v>58734.476337543252</v>
      </c>
      <c r="L4768" s="2">
        <f t="shared" si="970"/>
        <v>130864</v>
      </c>
      <c r="M4768" s="2">
        <f t="shared" si="971"/>
        <v>27280</v>
      </c>
      <c r="N4768" s="6">
        <f t="shared" si="972"/>
        <v>1</v>
      </c>
      <c r="O4768" s="2">
        <f t="shared" si="973"/>
        <v>24849.523662456748</v>
      </c>
      <c r="P4768" s="2">
        <f t="shared" si="974"/>
        <v>24849.523662456748</v>
      </c>
    </row>
    <row r="4769" spans="1:16">
      <c r="A4769" s="6">
        <v>7</v>
      </c>
      <c r="B4769" s="6">
        <v>6</v>
      </c>
      <c r="C4769" s="6">
        <v>22</v>
      </c>
      <c r="D4769" s="6">
        <f t="shared" si="962"/>
        <v>35</v>
      </c>
      <c r="E4769" s="5">
        <f t="shared" si="963"/>
        <v>1227.6917730000007</v>
      </c>
      <c r="F4769" s="5">
        <f t="shared" si="964"/>
        <v>208.74481527832023</v>
      </c>
      <c r="G4769" s="5">
        <f t="shared" si="965"/>
        <v>1301.1455960105666</v>
      </c>
      <c r="H4769" s="5">
        <f t="shared" si="966"/>
        <v>2737.5821842888872</v>
      </c>
      <c r="I4769" s="5">
        <f t="shared" si="967"/>
        <v>720</v>
      </c>
      <c r="J4769" s="5">
        <f t="shared" si="968"/>
        <v>2017.5821842888872</v>
      </c>
      <c r="K4769" s="2">
        <f t="shared" si="969"/>
        <v>60027.468477237628</v>
      </c>
      <c r="L4769" s="2">
        <f t="shared" si="970"/>
        <v>133564</v>
      </c>
      <c r="M4769" s="2">
        <f t="shared" si="971"/>
        <v>28160</v>
      </c>
      <c r="N4769" s="6">
        <f t="shared" si="972"/>
        <v>1</v>
      </c>
      <c r="O4769" s="2">
        <f t="shared" si="973"/>
        <v>25376.531522762372</v>
      </c>
      <c r="P4769" s="2">
        <f t="shared" si="974"/>
        <v>25376.531522762372</v>
      </c>
    </row>
    <row r="4770" spans="1:16">
      <c r="A4770" s="6">
        <v>7</v>
      </c>
      <c r="B4770" s="6">
        <v>6</v>
      </c>
      <c r="C4770" s="6">
        <v>23</v>
      </c>
      <c r="D4770" s="6">
        <f t="shared" si="962"/>
        <v>36</v>
      </c>
      <c r="E4770" s="5">
        <f t="shared" si="963"/>
        <v>1227.6917730000007</v>
      </c>
      <c r="F4770" s="5">
        <f t="shared" si="964"/>
        <v>208.74481527832023</v>
      </c>
      <c r="G4770" s="5">
        <f t="shared" si="965"/>
        <v>1377.292184868003</v>
      </c>
      <c r="H4770" s="5">
        <f t="shared" si="966"/>
        <v>2813.7287731463239</v>
      </c>
      <c r="I4770" s="5">
        <f t="shared" si="967"/>
        <v>720</v>
      </c>
      <c r="J4770" s="5">
        <f t="shared" si="968"/>
        <v>2093.7287731463239</v>
      </c>
      <c r="K4770" s="2">
        <f t="shared" si="969"/>
        <v>61349.457867123674</v>
      </c>
      <c r="L4770" s="2">
        <f t="shared" si="970"/>
        <v>136264</v>
      </c>
      <c r="M4770" s="2">
        <f t="shared" si="971"/>
        <v>29040</v>
      </c>
      <c r="N4770" s="6">
        <f t="shared" si="972"/>
        <v>1</v>
      </c>
      <c r="O4770" s="2">
        <f t="shared" si="973"/>
        <v>25874.542132876326</v>
      </c>
      <c r="P4770" s="2">
        <f t="shared" si="974"/>
        <v>25874.542132876326</v>
      </c>
    </row>
    <row r="4771" spans="1:16">
      <c r="A4771" s="6">
        <v>7</v>
      </c>
      <c r="B4771" s="6">
        <v>6</v>
      </c>
      <c r="C4771" s="6">
        <v>24</v>
      </c>
      <c r="D4771" s="6">
        <f t="shared" si="962"/>
        <v>37</v>
      </c>
      <c r="E4771" s="5">
        <f t="shared" si="963"/>
        <v>1227.6917730000007</v>
      </c>
      <c r="F4771" s="5">
        <f t="shared" si="964"/>
        <v>208.74481527832023</v>
      </c>
      <c r="G4771" s="5">
        <f t="shared" si="965"/>
        <v>1455.1391344474989</v>
      </c>
      <c r="H4771" s="5">
        <f t="shared" si="966"/>
        <v>2891.57572272582</v>
      </c>
      <c r="I4771" s="5">
        <f t="shared" si="967"/>
        <v>720</v>
      </c>
      <c r="J4771" s="5">
        <f t="shared" si="968"/>
        <v>2171.57572272582</v>
      </c>
      <c r="K4771" s="2">
        <f t="shared" si="969"/>
        <v>62700.967408434371</v>
      </c>
      <c r="L4771" s="2">
        <f t="shared" si="970"/>
        <v>138964</v>
      </c>
      <c r="M4771" s="2">
        <f t="shared" si="971"/>
        <v>29920</v>
      </c>
      <c r="N4771" s="6">
        <f t="shared" si="972"/>
        <v>1</v>
      </c>
      <c r="O4771" s="2">
        <f t="shared" si="973"/>
        <v>26343.032591565629</v>
      </c>
      <c r="P4771" s="2">
        <f t="shared" si="974"/>
        <v>26343.032591565629</v>
      </c>
    </row>
    <row r="4772" spans="1:16">
      <c r="A4772" s="6">
        <v>7</v>
      </c>
      <c r="B4772" s="6">
        <v>6</v>
      </c>
      <c r="C4772" s="6">
        <v>25</v>
      </c>
      <c r="D4772" s="6">
        <f t="shared" si="962"/>
        <v>38</v>
      </c>
      <c r="E4772" s="5">
        <f t="shared" si="963"/>
        <v>1227.6917730000007</v>
      </c>
      <c r="F4772" s="5">
        <f t="shared" si="964"/>
        <v>208.74481527832023</v>
      </c>
      <c r="G4772" s="5">
        <f t="shared" si="965"/>
        <v>1534.7170558625965</v>
      </c>
      <c r="H4772" s="5">
        <f t="shared" si="966"/>
        <v>2971.1536441409171</v>
      </c>
      <c r="I4772" s="5">
        <f t="shared" si="967"/>
        <v>720</v>
      </c>
      <c r="J4772" s="5">
        <f t="shared" si="968"/>
        <v>2251.1536441409171</v>
      </c>
      <c r="K4772" s="2">
        <f t="shared" si="969"/>
        <v>64082.528544113142</v>
      </c>
      <c r="L4772" s="2">
        <f t="shared" si="970"/>
        <v>141664</v>
      </c>
      <c r="M4772" s="2">
        <f t="shared" si="971"/>
        <v>30800</v>
      </c>
      <c r="N4772" s="6">
        <f t="shared" si="972"/>
        <v>1</v>
      </c>
      <c r="O4772" s="2">
        <f t="shared" si="973"/>
        <v>26781.471455886858</v>
      </c>
      <c r="P4772" s="2">
        <f t="shared" si="974"/>
        <v>26781.471455886858</v>
      </c>
    </row>
    <row r="4773" spans="1:16">
      <c r="A4773" s="6">
        <v>7</v>
      </c>
      <c r="B4773" s="6">
        <v>6</v>
      </c>
      <c r="C4773" s="6">
        <v>26</v>
      </c>
      <c r="D4773" s="6">
        <f t="shared" si="962"/>
        <v>39</v>
      </c>
      <c r="E4773" s="5">
        <f t="shared" si="963"/>
        <v>1227.6917730000007</v>
      </c>
      <c r="F4773" s="5">
        <f t="shared" si="964"/>
        <v>208.74481527832023</v>
      </c>
      <c r="G4773" s="5">
        <f t="shared" si="965"/>
        <v>1616.0570598233144</v>
      </c>
      <c r="H4773" s="5">
        <f t="shared" si="966"/>
        <v>3052.4936481016352</v>
      </c>
      <c r="I4773" s="5">
        <f t="shared" si="967"/>
        <v>720</v>
      </c>
      <c r="J4773" s="5">
        <f t="shared" si="968"/>
        <v>2332.4936481016352</v>
      </c>
      <c r="K4773" s="2">
        <f t="shared" si="969"/>
        <v>65494.681390653386</v>
      </c>
      <c r="L4773" s="2">
        <f t="shared" si="970"/>
        <v>144364</v>
      </c>
      <c r="M4773" s="2">
        <f t="shared" si="971"/>
        <v>31680</v>
      </c>
      <c r="N4773" s="6">
        <f t="shared" si="972"/>
        <v>1</v>
      </c>
      <c r="O4773" s="2">
        <f t="shared" si="973"/>
        <v>27189.318609346614</v>
      </c>
      <c r="P4773" s="2">
        <f t="shared" si="974"/>
        <v>27189.318609346614</v>
      </c>
    </row>
    <row r="4774" spans="1:16">
      <c r="A4774" s="6">
        <v>7</v>
      </c>
      <c r="B4774" s="6">
        <v>6</v>
      </c>
      <c r="C4774" s="6">
        <v>27</v>
      </c>
      <c r="D4774" s="6">
        <f t="shared" si="962"/>
        <v>40</v>
      </c>
      <c r="E4774" s="5">
        <f t="shared" si="963"/>
        <v>1227.6917730000007</v>
      </c>
      <c r="F4774" s="5">
        <f t="shared" si="964"/>
        <v>208.74481527832023</v>
      </c>
      <c r="G4774" s="5">
        <f t="shared" si="965"/>
        <v>1699.1907643430709</v>
      </c>
      <c r="H4774" s="5">
        <f t="shared" si="966"/>
        <v>3135.6273526213918</v>
      </c>
      <c r="I4774" s="5">
        <f t="shared" si="967"/>
        <v>720</v>
      </c>
      <c r="J4774" s="5">
        <f t="shared" si="968"/>
        <v>2415.6273526213918</v>
      </c>
      <c r="K4774" s="2">
        <f t="shared" si="969"/>
        <v>66937.974871899161</v>
      </c>
      <c r="L4774" s="2">
        <f t="shared" si="970"/>
        <v>147064</v>
      </c>
      <c r="M4774" s="2">
        <f t="shared" si="971"/>
        <v>32560</v>
      </c>
      <c r="N4774" s="6">
        <f t="shared" si="972"/>
        <v>1</v>
      </c>
      <c r="O4774" s="2">
        <f t="shared" si="973"/>
        <v>27566.025128100839</v>
      </c>
      <c r="P4774" s="2">
        <f t="shared" si="974"/>
        <v>27566.025128100839</v>
      </c>
    </row>
    <row r="4775" spans="1:16">
      <c r="A4775" s="6">
        <v>7</v>
      </c>
      <c r="B4775" s="6">
        <v>6</v>
      </c>
      <c r="C4775" s="6">
        <v>28</v>
      </c>
      <c r="D4775" s="6">
        <f t="shared" si="962"/>
        <v>41</v>
      </c>
      <c r="E4775" s="5">
        <f t="shared" si="963"/>
        <v>1227.6917730000007</v>
      </c>
      <c r="F4775" s="5">
        <f t="shared" si="964"/>
        <v>208.74481527832023</v>
      </c>
      <c r="G4775" s="5">
        <f t="shared" si="965"/>
        <v>1784.1503025602246</v>
      </c>
      <c r="H4775" s="5">
        <f t="shared" si="966"/>
        <v>3220.5868908385455</v>
      </c>
      <c r="I4775" s="5">
        <f t="shared" si="967"/>
        <v>720</v>
      </c>
      <c r="J4775" s="5">
        <f t="shared" si="968"/>
        <v>2500.5868908385455</v>
      </c>
      <c r="K4775" s="2">
        <f t="shared" si="969"/>
        <v>68412.96685483586</v>
      </c>
      <c r="L4775" s="2">
        <f t="shared" si="970"/>
        <v>149764</v>
      </c>
      <c r="M4775" s="2">
        <f t="shared" si="971"/>
        <v>33440</v>
      </c>
      <c r="N4775" s="6">
        <f t="shared" si="972"/>
        <v>1</v>
      </c>
      <c r="O4775" s="2">
        <f t="shared" si="973"/>
        <v>27911.03314516414</v>
      </c>
      <c r="P4775" s="2">
        <f t="shared" si="974"/>
        <v>27911.03314516414</v>
      </c>
    </row>
    <row r="4776" spans="1:16">
      <c r="A4776" s="6">
        <v>7</v>
      </c>
      <c r="B4776" s="6">
        <v>6</v>
      </c>
      <c r="C4776" s="6">
        <v>29</v>
      </c>
      <c r="D4776" s="6">
        <f t="shared" si="962"/>
        <v>42</v>
      </c>
      <c r="E4776" s="5">
        <f t="shared" si="963"/>
        <v>1227.6917730000007</v>
      </c>
      <c r="F4776" s="5">
        <f t="shared" si="964"/>
        <v>208.74481527832023</v>
      </c>
      <c r="G4776" s="5">
        <f t="shared" si="965"/>
        <v>1870.9683306758782</v>
      </c>
      <c r="H4776" s="5">
        <f t="shared" si="966"/>
        <v>3307.4049189541993</v>
      </c>
      <c r="I4776" s="5">
        <f t="shared" si="967"/>
        <v>720</v>
      </c>
      <c r="J4776" s="5">
        <f t="shared" si="968"/>
        <v>2587.4049189541993</v>
      </c>
      <c r="K4776" s="2">
        <f t="shared" si="969"/>
        <v>69920.224287399295</v>
      </c>
      <c r="L4776" s="2">
        <f t="shared" si="970"/>
        <v>152464</v>
      </c>
      <c r="M4776" s="2">
        <f t="shared" si="971"/>
        <v>34320</v>
      </c>
      <c r="N4776" s="6">
        <f t="shared" si="972"/>
        <v>1</v>
      </c>
      <c r="O4776" s="2">
        <f t="shared" si="973"/>
        <v>28223.775712600705</v>
      </c>
      <c r="P4776" s="2">
        <f t="shared" si="974"/>
        <v>28223.775712600705</v>
      </c>
    </row>
    <row r="4777" spans="1:16">
      <c r="A4777" s="6">
        <v>7</v>
      </c>
      <c r="B4777" s="6">
        <v>6</v>
      </c>
      <c r="C4777" s="6">
        <v>30</v>
      </c>
      <c r="D4777" s="6">
        <f t="shared" si="962"/>
        <v>43</v>
      </c>
      <c r="E4777" s="5">
        <f t="shared" si="963"/>
        <v>1227.6917730000007</v>
      </c>
      <c r="F4777" s="5">
        <f t="shared" si="964"/>
        <v>208.74481527832023</v>
      </c>
      <c r="G4777" s="5">
        <f t="shared" si="965"/>
        <v>1959.6780360096488</v>
      </c>
      <c r="H4777" s="5">
        <f t="shared" si="966"/>
        <v>3396.1146242879695</v>
      </c>
      <c r="I4777" s="5">
        <f t="shared" si="967"/>
        <v>720</v>
      </c>
      <c r="J4777" s="5">
        <f t="shared" si="968"/>
        <v>2676.1146242879695</v>
      </c>
      <c r="K4777" s="2">
        <f t="shared" si="969"/>
        <v>71460.323338332804</v>
      </c>
      <c r="L4777" s="2">
        <f t="shared" si="970"/>
        <v>155164</v>
      </c>
      <c r="M4777" s="2">
        <f t="shared" si="971"/>
        <v>35200</v>
      </c>
      <c r="N4777" s="6">
        <f t="shared" si="972"/>
        <v>1</v>
      </c>
      <c r="O4777" s="2">
        <f t="shared" si="973"/>
        <v>28503.676661667196</v>
      </c>
      <c r="P4777" s="2">
        <f t="shared" si="974"/>
        <v>28503.676661667196</v>
      </c>
    </row>
    <row r="4778" spans="1:16">
      <c r="A4778" s="6">
        <v>7</v>
      </c>
      <c r="B4778" s="6">
        <v>7</v>
      </c>
      <c r="C4778" s="6">
        <v>0</v>
      </c>
      <c r="D4778" s="6">
        <f t="shared" si="962"/>
        <v>14</v>
      </c>
      <c r="E4778" s="5">
        <f t="shared" si="963"/>
        <v>1227.6917730000007</v>
      </c>
      <c r="F4778" s="5">
        <f t="shared" si="964"/>
        <v>249.62400827032465</v>
      </c>
      <c r="G4778" s="5">
        <f t="shared" si="965"/>
        <v>0</v>
      </c>
      <c r="H4778" s="5">
        <f t="shared" si="966"/>
        <v>1477.3157812703253</v>
      </c>
      <c r="I4778" s="5">
        <f t="shared" si="967"/>
        <v>720</v>
      </c>
      <c r="J4778" s="5">
        <f t="shared" si="968"/>
        <v>757.31578127032526</v>
      </c>
      <c r="K4778" s="2">
        <f t="shared" si="969"/>
        <v>38147.843424832034</v>
      </c>
      <c r="L4778" s="2">
        <f t="shared" si="970"/>
        <v>76258</v>
      </c>
      <c r="M4778" s="2">
        <f t="shared" si="971"/>
        <v>9240</v>
      </c>
      <c r="N4778" s="6">
        <f t="shared" si="972"/>
        <v>1</v>
      </c>
      <c r="O4778" s="2">
        <f t="shared" si="973"/>
        <v>8870.1565751679664</v>
      </c>
      <c r="P4778" s="2">
        <f t="shared" si="974"/>
        <v>8870.1565751679664</v>
      </c>
    </row>
    <row r="4779" spans="1:16">
      <c r="A4779" s="6">
        <v>7</v>
      </c>
      <c r="B4779" s="6">
        <v>7</v>
      </c>
      <c r="C4779" s="6">
        <v>1</v>
      </c>
      <c r="D4779" s="6">
        <f t="shared" si="962"/>
        <v>15</v>
      </c>
      <c r="E4779" s="5">
        <f t="shared" si="963"/>
        <v>1227.6917730000007</v>
      </c>
      <c r="F4779" s="5">
        <f t="shared" si="964"/>
        <v>249.62400827032465</v>
      </c>
      <c r="G4779" s="5">
        <f t="shared" si="965"/>
        <v>45.5625</v>
      </c>
      <c r="H4779" s="5">
        <f t="shared" si="966"/>
        <v>1522.8782812703253</v>
      </c>
      <c r="I4779" s="5">
        <f t="shared" si="967"/>
        <v>720</v>
      </c>
      <c r="J4779" s="5">
        <f t="shared" si="968"/>
        <v>802.87828127032526</v>
      </c>
      <c r="K4779" s="2">
        <f t="shared" si="969"/>
        <v>38938.859049832034</v>
      </c>
      <c r="L4779" s="2">
        <f t="shared" si="970"/>
        <v>78958</v>
      </c>
      <c r="M4779" s="2">
        <f t="shared" si="971"/>
        <v>10120</v>
      </c>
      <c r="N4779" s="6">
        <f t="shared" si="972"/>
        <v>1</v>
      </c>
      <c r="O4779" s="2">
        <f t="shared" si="973"/>
        <v>9899.1409501679664</v>
      </c>
      <c r="P4779" s="2">
        <f t="shared" si="974"/>
        <v>9899.1409501679664</v>
      </c>
    </row>
    <row r="4780" spans="1:16">
      <c r="A4780" s="6">
        <v>7</v>
      </c>
      <c r="B4780" s="6">
        <v>7</v>
      </c>
      <c r="C4780" s="6">
        <v>2</v>
      </c>
      <c r="D4780" s="6">
        <f t="shared" si="962"/>
        <v>16</v>
      </c>
      <c r="E4780" s="5">
        <f t="shared" si="963"/>
        <v>1227.6917730000007</v>
      </c>
      <c r="F4780" s="5">
        <f t="shared" si="964"/>
        <v>249.62400827032465</v>
      </c>
      <c r="G4780" s="5">
        <f t="shared" si="965"/>
        <v>92.264062499999994</v>
      </c>
      <c r="H4780" s="5">
        <f t="shared" si="966"/>
        <v>1569.5798437703252</v>
      </c>
      <c r="I4780" s="5">
        <f t="shared" si="967"/>
        <v>720</v>
      </c>
      <c r="J4780" s="5">
        <f t="shared" si="968"/>
        <v>849.57984377032517</v>
      </c>
      <c r="K4780" s="2">
        <f t="shared" si="969"/>
        <v>39749.650065457034</v>
      </c>
      <c r="L4780" s="2">
        <f t="shared" si="970"/>
        <v>81658</v>
      </c>
      <c r="M4780" s="2">
        <f t="shared" si="971"/>
        <v>11000</v>
      </c>
      <c r="N4780" s="6">
        <f t="shared" si="972"/>
        <v>1</v>
      </c>
      <c r="O4780" s="2">
        <f t="shared" si="973"/>
        <v>10908.349934542966</v>
      </c>
      <c r="P4780" s="2">
        <f t="shared" si="974"/>
        <v>10908.349934542966</v>
      </c>
    </row>
    <row r="4781" spans="1:16">
      <c r="A4781" s="6">
        <v>7</v>
      </c>
      <c r="B4781" s="6">
        <v>7</v>
      </c>
      <c r="C4781" s="6">
        <v>3</v>
      </c>
      <c r="D4781" s="6">
        <f t="shared" si="962"/>
        <v>17</v>
      </c>
      <c r="E4781" s="5">
        <f t="shared" si="963"/>
        <v>1227.6917730000007</v>
      </c>
      <c r="F4781" s="5">
        <f t="shared" si="964"/>
        <v>249.62400827032465</v>
      </c>
      <c r="G4781" s="5">
        <f t="shared" si="965"/>
        <v>140.12604492187498</v>
      </c>
      <c r="H4781" s="5">
        <f t="shared" si="966"/>
        <v>1617.4418261922003</v>
      </c>
      <c r="I4781" s="5">
        <f t="shared" si="967"/>
        <v>720</v>
      </c>
      <c r="J4781" s="5">
        <f t="shared" si="968"/>
        <v>897.44182619220032</v>
      </c>
      <c r="K4781" s="2">
        <f t="shared" si="969"/>
        <v>40580.58726028126</v>
      </c>
      <c r="L4781" s="2">
        <f t="shared" si="970"/>
        <v>84358</v>
      </c>
      <c r="M4781" s="2">
        <f t="shared" si="971"/>
        <v>11880</v>
      </c>
      <c r="N4781" s="6">
        <f t="shared" si="972"/>
        <v>1</v>
      </c>
      <c r="O4781" s="2">
        <f t="shared" si="973"/>
        <v>11897.41273971874</v>
      </c>
      <c r="P4781" s="2">
        <f t="shared" si="974"/>
        <v>11897.41273971874</v>
      </c>
    </row>
    <row r="4782" spans="1:16">
      <c r="A4782" s="6">
        <v>7</v>
      </c>
      <c r="B4782" s="6">
        <v>7</v>
      </c>
      <c r="C4782" s="6">
        <v>4</v>
      </c>
      <c r="D4782" s="6">
        <f t="shared" si="962"/>
        <v>18</v>
      </c>
      <c r="E4782" s="5">
        <f t="shared" si="963"/>
        <v>1227.6917730000007</v>
      </c>
      <c r="F4782" s="5">
        <f t="shared" si="964"/>
        <v>249.62400827032465</v>
      </c>
      <c r="G4782" s="5">
        <f t="shared" si="965"/>
        <v>189.17016064453125</v>
      </c>
      <c r="H4782" s="5">
        <f t="shared" si="966"/>
        <v>1666.4859419148565</v>
      </c>
      <c r="I4782" s="5">
        <f t="shared" si="967"/>
        <v>720</v>
      </c>
      <c r="J4782" s="5">
        <f t="shared" si="968"/>
        <v>946.48594191485654</v>
      </c>
      <c r="K4782" s="2">
        <f t="shared" si="969"/>
        <v>41432.047602688486</v>
      </c>
      <c r="L4782" s="2">
        <f t="shared" si="970"/>
        <v>87058</v>
      </c>
      <c r="M4782" s="2">
        <f t="shared" si="971"/>
        <v>12760</v>
      </c>
      <c r="N4782" s="6">
        <f t="shared" si="972"/>
        <v>1</v>
      </c>
      <c r="O4782" s="2">
        <f t="shared" si="973"/>
        <v>12865.952397311514</v>
      </c>
      <c r="P4782" s="2">
        <f t="shared" si="974"/>
        <v>12865.952397311514</v>
      </c>
    </row>
    <row r="4783" spans="1:16">
      <c r="A4783" s="6">
        <v>7</v>
      </c>
      <c r="B4783" s="6">
        <v>7</v>
      </c>
      <c r="C4783" s="6">
        <v>5</v>
      </c>
      <c r="D4783" s="6">
        <f t="shared" si="962"/>
        <v>19</v>
      </c>
      <c r="E4783" s="5">
        <f t="shared" si="963"/>
        <v>1227.6917730000007</v>
      </c>
      <c r="F4783" s="5">
        <f t="shared" si="964"/>
        <v>249.62400827032465</v>
      </c>
      <c r="G4783" s="5">
        <f t="shared" si="965"/>
        <v>239.41848456573481</v>
      </c>
      <c r="H4783" s="5">
        <f t="shared" si="966"/>
        <v>1716.7342658360601</v>
      </c>
      <c r="I4783" s="5">
        <f t="shared" si="967"/>
        <v>720</v>
      </c>
      <c r="J4783" s="5">
        <f t="shared" si="968"/>
        <v>996.7342658360601</v>
      </c>
      <c r="K4783" s="2">
        <f t="shared" si="969"/>
        <v>42304.414337431597</v>
      </c>
      <c r="L4783" s="2">
        <f t="shared" si="970"/>
        <v>89758</v>
      </c>
      <c r="M4783" s="2">
        <f t="shared" si="971"/>
        <v>13640</v>
      </c>
      <c r="N4783" s="6">
        <f t="shared" si="972"/>
        <v>1</v>
      </c>
      <c r="O4783" s="2">
        <f t="shared" si="973"/>
        <v>13813.585662568403</v>
      </c>
      <c r="P4783" s="2">
        <f t="shared" si="974"/>
        <v>13813.585662568403</v>
      </c>
    </row>
    <row r="4784" spans="1:16">
      <c r="A4784" s="6">
        <v>7</v>
      </c>
      <c r="B4784" s="6">
        <v>7</v>
      </c>
      <c r="C4784" s="6">
        <v>6</v>
      </c>
      <c r="D4784" s="6">
        <f t="shared" si="962"/>
        <v>20</v>
      </c>
      <c r="E4784" s="5">
        <f t="shared" si="963"/>
        <v>1227.6917730000007</v>
      </c>
      <c r="F4784" s="5">
        <f t="shared" si="964"/>
        <v>249.62400827032465</v>
      </c>
      <c r="G4784" s="5">
        <f t="shared" si="965"/>
        <v>290.89345874736784</v>
      </c>
      <c r="H4784" s="5">
        <f t="shared" si="966"/>
        <v>1768.209240017693</v>
      </c>
      <c r="I4784" s="5">
        <f t="shared" si="967"/>
        <v>720</v>
      </c>
      <c r="J4784" s="5">
        <f t="shared" si="968"/>
        <v>1048.209240017693</v>
      </c>
      <c r="K4784" s="2">
        <f t="shared" si="969"/>
        <v>43198.077083640499</v>
      </c>
      <c r="L4784" s="2">
        <f t="shared" si="970"/>
        <v>92458</v>
      </c>
      <c r="M4784" s="2">
        <f t="shared" si="971"/>
        <v>14520</v>
      </c>
      <c r="N4784" s="6">
        <f t="shared" si="972"/>
        <v>1</v>
      </c>
      <c r="O4784" s="2">
        <f t="shared" si="973"/>
        <v>14739.922916359501</v>
      </c>
      <c r="P4784" s="2">
        <f t="shared" si="974"/>
        <v>14739.922916359501</v>
      </c>
    </row>
    <row r="4785" spans="1:16">
      <c r="A4785" s="6">
        <v>7</v>
      </c>
      <c r="B4785" s="6">
        <v>7</v>
      </c>
      <c r="C4785" s="6">
        <v>7</v>
      </c>
      <c r="D4785" s="6">
        <f t="shared" si="962"/>
        <v>21</v>
      </c>
      <c r="E4785" s="5">
        <f t="shared" si="963"/>
        <v>1227.6917730000007</v>
      </c>
      <c r="F4785" s="5">
        <f t="shared" si="964"/>
        <v>249.62400827032465</v>
      </c>
      <c r="G4785" s="5">
        <f t="shared" si="965"/>
        <v>343.61789814532818</v>
      </c>
      <c r="H4785" s="5">
        <f t="shared" si="966"/>
        <v>1820.9336794156534</v>
      </c>
      <c r="I4785" s="5">
        <f t="shared" si="967"/>
        <v>720</v>
      </c>
      <c r="J4785" s="5">
        <f t="shared" si="968"/>
        <v>1100.9336794156534</v>
      </c>
      <c r="K4785" s="2">
        <f t="shared" si="969"/>
        <v>44113.431934299537</v>
      </c>
      <c r="L4785" s="2">
        <f t="shared" si="970"/>
        <v>95158</v>
      </c>
      <c r="M4785" s="2">
        <f t="shared" si="971"/>
        <v>15400</v>
      </c>
      <c r="N4785" s="6">
        <f t="shared" si="972"/>
        <v>1</v>
      </c>
      <c r="O4785" s="2">
        <f t="shared" si="973"/>
        <v>15644.568065700463</v>
      </c>
      <c r="P4785" s="2">
        <f t="shared" si="974"/>
        <v>15644.568065700463</v>
      </c>
    </row>
    <row r="4786" spans="1:16">
      <c r="A4786" s="6">
        <v>7</v>
      </c>
      <c r="B4786" s="6">
        <v>7</v>
      </c>
      <c r="C4786" s="6">
        <v>8</v>
      </c>
      <c r="D4786" s="6">
        <f t="shared" si="962"/>
        <v>22</v>
      </c>
      <c r="E4786" s="5">
        <f t="shared" si="963"/>
        <v>1227.6917730000007</v>
      </c>
      <c r="F4786" s="5">
        <f t="shared" si="964"/>
        <v>249.62400827032465</v>
      </c>
      <c r="G4786" s="5">
        <f t="shared" si="965"/>
        <v>397.61499642530839</v>
      </c>
      <c r="H4786" s="5">
        <f t="shared" si="966"/>
        <v>1874.9307776956337</v>
      </c>
      <c r="I4786" s="5">
        <f t="shared" si="967"/>
        <v>720</v>
      </c>
      <c r="J4786" s="5">
        <f t="shared" si="968"/>
        <v>1154.9307776956337</v>
      </c>
      <c r="K4786" s="2">
        <f t="shared" si="969"/>
        <v>45050.881557215864</v>
      </c>
      <c r="L4786" s="2">
        <f t="shared" si="970"/>
        <v>97858</v>
      </c>
      <c r="M4786" s="2">
        <f t="shared" si="971"/>
        <v>16280</v>
      </c>
      <c r="N4786" s="6">
        <f t="shared" si="972"/>
        <v>1</v>
      </c>
      <c r="O4786" s="2">
        <f t="shared" si="973"/>
        <v>16527.118442784136</v>
      </c>
      <c r="P4786" s="2">
        <f t="shared" si="974"/>
        <v>16527.118442784136</v>
      </c>
    </row>
    <row r="4787" spans="1:16">
      <c r="A4787" s="6">
        <v>7</v>
      </c>
      <c r="B4787" s="6">
        <v>7</v>
      </c>
      <c r="C4787" s="6">
        <v>9</v>
      </c>
      <c r="D4787" s="6">
        <f t="shared" si="962"/>
        <v>23</v>
      </c>
      <c r="E4787" s="5">
        <f t="shared" si="963"/>
        <v>1227.6917730000007</v>
      </c>
      <c r="F4787" s="5">
        <f t="shared" si="964"/>
        <v>249.62400827032465</v>
      </c>
      <c r="G4787" s="5">
        <f t="shared" si="965"/>
        <v>452.90833186570285</v>
      </c>
      <c r="H4787" s="5">
        <f t="shared" si="966"/>
        <v>1930.2241131360281</v>
      </c>
      <c r="I4787" s="5">
        <f t="shared" si="967"/>
        <v>720</v>
      </c>
      <c r="J4787" s="5">
        <f t="shared" si="968"/>
        <v>1210.2241131360281</v>
      </c>
      <c r="K4787" s="2">
        <f t="shared" si="969"/>
        <v>46010.835297500489</v>
      </c>
      <c r="L4787" s="2">
        <f t="shared" si="970"/>
        <v>100558</v>
      </c>
      <c r="M4787" s="2">
        <f t="shared" si="971"/>
        <v>17160</v>
      </c>
      <c r="N4787" s="6">
        <f t="shared" si="972"/>
        <v>1</v>
      </c>
      <c r="O4787" s="2">
        <f t="shared" si="973"/>
        <v>17387.164702499511</v>
      </c>
      <c r="P4787" s="2">
        <f t="shared" si="974"/>
        <v>17387.164702499511</v>
      </c>
    </row>
    <row r="4788" spans="1:16">
      <c r="A4788" s="6">
        <v>7</v>
      </c>
      <c r="B4788" s="6">
        <v>7</v>
      </c>
      <c r="C4788" s="6">
        <v>10</v>
      </c>
      <c r="D4788" s="6">
        <f t="shared" si="962"/>
        <v>24</v>
      </c>
      <c r="E4788" s="5">
        <f t="shared" si="963"/>
        <v>1227.6917730000007</v>
      </c>
      <c r="F4788" s="5">
        <f t="shared" si="964"/>
        <v>249.62400827032465</v>
      </c>
      <c r="G4788" s="5">
        <f t="shared" si="965"/>
        <v>509.52187334891573</v>
      </c>
      <c r="H4788" s="5">
        <f t="shared" si="966"/>
        <v>1986.837654619241</v>
      </c>
      <c r="I4788" s="5">
        <f t="shared" si="967"/>
        <v>720</v>
      </c>
      <c r="J4788" s="5">
        <f t="shared" si="968"/>
        <v>1266.837654619241</v>
      </c>
      <c r="K4788" s="2">
        <f t="shared" si="969"/>
        <v>46993.709281584044</v>
      </c>
      <c r="L4788" s="2">
        <f t="shared" si="970"/>
        <v>103258</v>
      </c>
      <c r="M4788" s="2">
        <f t="shared" si="971"/>
        <v>18040</v>
      </c>
      <c r="N4788" s="6">
        <f t="shared" si="972"/>
        <v>1</v>
      </c>
      <c r="O4788" s="2">
        <f t="shared" si="973"/>
        <v>18224.290718415956</v>
      </c>
      <c r="P4788" s="2">
        <f t="shared" si="974"/>
        <v>18224.290718415956</v>
      </c>
    </row>
    <row r="4789" spans="1:16">
      <c r="A4789" s="6">
        <v>7</v>
      </c>
      <c r="B4789" s="6">
        <v>7</v>
      </c>
      <c r="C4789" s="6">
        <v>11</v>
      </c>
      <c r="D4789" s="6">
        <f t="shared" si="962"/>
        <v>25</v>
      </c>
      <c r="E4789" s="5">
        <f t="shared" si="963"/>
        <v>1227.6917730000007</v>
      </c>
      <c r="F4789" s="5">
        <f t="shared" si="964"/>
        <v>249.62400827032465</v>
      </c>
      <c r="G4789" s="5">
        <f t="shared" si="965"/>
        <v>567.47998644235474</v>
      </c>
      <c r="H4789" s="5">
        <f t="shared" si="966"/>
        <v>2044.7957677126801</v>
      </c>
      <c r="I4789" s="5">
        <f t="shared" si="967"/>
        <v>720</v>
      </c>
      <c r="J4789" s="5">
        <f t="shared" si="968"/>
        <v>1324.7957677126801</v>
      </c>
      <c r="K4789" s="2">
        <f t="shared" si="969"/>
        <v>47999.926522789581</v>
      </c>
      <c r="L4789" s="2">
        <f t="shared" si="970"/>
        <v>105958</v>
      </c>
      <c r="M4789" s="2">
        <f t="shared" si="971"/>
        <v>18920</v>
      </c>
      <c r="N4789" s="6">
        <f t="shared" si="972"/>
        <v>1</v>
      </c>
      <c r="O4789" s="2">
        <f t="shared" si="973"/>
        <v>19038.073477210419</v>
      </c>
      <c r="P4789" s="2">
        <f t="shared" si="974"/>
        <v>19038.073477210419</v>
      </c>
    </row>
    <row r="4790" spans="1:16">
      <c r="A4790" s="6">
        <v>7</v>
      </c>
      <c r="B4790" s="6">
        <v>7</v>
      </c>
      <c r="C4790" s="6">
        <v>12</v>
      </c>
      <c r="D4790" s="6">
        <f t="shared" si="962"/>
        <v>26</v>
      </c>
      <c r="E4790" s="5">
        <f t="shared" si="963"/>
        <v>1227.6917730000007</v>
      </c>
      <c r="F4790" s="5">
        <f t="shared" si="964"/>
        <v>249.62400827032465</v>
      </c>
      <c r="G4790" s="5">
        <f t="shared" si="965"/>
        <v>626.80743957041921</v>
      </c>
      <c r="H4790" s="5">
        <f t="shared" si="966"/>
        <v>2104.1232208407446</v>
      </c>
      <c r="I4790" s="5">
        <f t="shared" si="967"/>
        <v>720</v>
      </c>
      <c r="J4790" s="5">
        <f t="shared" si="968"/>
        <v>1384.1232208407446</v>
      </c>
      <c r="K4790" s="2">
        <f t="shared" si="969"/>
        <v>49029.91702848515</v>
      </c>
      <c r="L4790" s="2">
        <f t="shared" si="970"/>
        <v>108658</v>
      </c>
      <c r="M4790" s="2">
        <f t="shared" si="971"/>
        <v>19800</v>
      </c>
      <c r="N4790" s="6">
        <f t="shared" si="972"/>
        <v>1</v>
      </c>
      <c r="O4790" s="2">
        <f t="shared" si="973"/>
        <v>19828.08297151485</v>
      </c>
      <c r="P4790" s="2">
        <f t="shared" si="974"/>
        <v>19828.08297151485</v>
      </c>
    </row>
    <row r="4791" spans="1:16">
      <c r="A4791" s="6">
        <v>7</v>
      </c>
      <c r="B4791" s="6">
        <v>7</v>
      </c>
      <c r="C4791" s="6">
        <v>13</v>
      </c>
      <c r="D4791" s="6">
        <f t="shared" si="962"/>
        <v>27</v>
      </c>
      <c r="E4791" s="5">
        <f t="shared" si="963"/>
        <v>1227.6917730000007</v>
      </c>
      <c r="F4791" s="5">
        <f t="shared" si="964"/>
        <v>249.62400827032465</v>
      </c>
      <c r="G4791" s="5">
        <f t="shared" si="965"/>
        <v>687.52941027880343</v>
      </c>
      <c r="H4791" s="5">
        <f t="shared" si="966"/>
        <v>2164.8451915491287</v>
      </c>
      <c r="I4791" s="5">
        <f t="shared" si="967"/>
        <v>720</v>
      </c>
      <c r="J4791" s="5">
        <f t="shared" si="968"/>
        <v>1444.8451915491287</v>
      </c>
      <c r="K4791" s="2">
        <f t="shared" si="969"/>
        <v>50084.117908839034</v>
      </c>
      <c r="L4791" s="2">
        <f t="shared" si="970"/>
        <v>111358</v>
      </c>
      <c r="M4791" s="2">
        <f t="shared" si="971"/>
        <v>20680</v>
      </c>
      <c r="N4791" s="6">
        <f t="shared" si="972"/>
        <v>1</v>
      </c>
      <c r="O4791" s="2">
        <f t="shared" si="973"/>
        <v>20593.882091160966</v>
      </c>
      <c r="P4791" s="2">
        <f t="shared" si="974"/>
        <v>20593.882091160966</v>
      </c>
    </row>
    <row r="4792" spans="1:16">
      <c r="A4792" s="6">
        <v>7</v>
      </c>
      <c r="B4792" s="6">
        <v>7</v>
      </c>
      <c r="C4792" s="6">
        <v>14</v>
      </c>
      <c r="D4792" s="6">
        <f t="shared" si="962"/>
        <v>28</v>
      </c>
      <c r="E4792" s="5">
        <f t="shared" si="963"/>
        <v>1227.6917730000007</v>
      </c>
      <c r="F4792" s="5">
        <f t="shared" si="964"/>
        <v>249.62400827032465</v>
      </c>
      <c r="G4792" s="5">
        <f t="shared" si="965"/>
        <v>749.67149159246469</v>
      </c>
      <c r="H4792" s="5">
        <f t="shared" si="966"/>
        <v>2226.9872728627897</v>
      </c>
      <c r="I4792" s="5">
        <f t="shared" si="967"/>
        <v>720</v>
      </c>
      <c r="J4792" s="5">
        <f t="shared" si="968"/>
        <v>1506.9872728627897</v>
      </c>
      <c r="K4792" s="2">
        <f t="shared" si="969"/>
        <v>51162.973487201205</v>
      </c>
      <c r="L4792" s="2">
        <f t="shared" si="970"/>
        <v>114058</v>
      </c>
      <c r="M4792" s="2">
        <f t="shared" si="971"/>
        <v>21560</v>
      </c>
      <c r="N4792" s="6">
        <f t="shared" si="972"/>
        <v>1</v>
      </c>
      <c r="O4792" s="2">
        <f t="shared" si="973"/>
        <v>21335.026512798795</v>
      </c>
      <c r="P4792" s="2">
        <f t="shared" si="974"/>
        <v>21335.026512798795</v>
      </c>
    </row>
    <row r="4793" spans="1:16">
      <c r="A4793" s="6">
        <v>7</v>
      </c>
      <c r="B4793" s="6">
        <v>7</v>
      </c>
      <c r="C4793" s="6">
        <v>15</v>
      </c>
      <c r="D4793" s="6">
        <f t="shared" si="962"/>
        <v>29</v>
      </c>
      <c r="E4793" s="5">
        <f t="shared" si="963"/>
        <v>1227.6917730000007</v>
      </c>
      <c r="F4793" s="5">
        <f t="shared" si="964"/>
        <v>249.62400827032465</v>
      </c>
      <c r="G4793" s="5">
        <f t="shared" si="965"/>
        <v>813.25969846861108</v>
      </c>
      <c r="H4793" s="5">
        <f t="shared" si="966"/>
        <v>2290.5754797389363</v>
      </c>
      <c r="I4793" s="5">
        <f t="shared" si="967"/>
        <v>720</v>
      </c>
      <c r="J4793" s="5">
        <f t="shared" si="968"/>
        <v>1570.5754797389363</v>
      </c>
      <c r="K4793" s="2">
        <f t="shared" si="969"/>
        <v>52266.935412134306</v>
      </c>
      <c r="L4793" s="2">
        <f t="shared" si="970"/>
        <v>116758</v>
      </c>
      <c r="M4793" s="2">
        <f t="shared" si="971"/>
        <v>22440</v>
      </c>
      <c r="N4793" s="6">
        <f t="shared" si="972"/>
        <v>1</v>
      </c>
      <c r="O4793" s="2">
        <f t="shared" si="973"/>
        <v>22051.064587865694</v>
      </c>
      <c r="P4793" s="2">
        <f t="shared" si="974"/>
        <v>22051.064587865694</v>
      </c>
    </row>
    <row r="4794" spans="1:16">
      <c r="A4794" s="6">
        <v>7</v>
      </c>
      <c r="B4794" s="6">
        <v>7</v>
      </c>
      <c r="C4794" s="6">
        <v>16</v>
      </c>
      <c r="D4794" s="6">
        <f t="shared" si="962"/>
        <v>30</v>
      </c>
      <c r="E4794" s="5">
        <f t="shared" si="963"/>
        <v>1227.6917730000007</v>
      </c>
      <c r="F4794" s="5">
        <f t="shared" si="964"/>
        <v>249.62400827032465</v>
      </c>
      <c r="G4794" s="5">
        <f t="shared" si="965"/>
        <v>878.32047434610013</v>
      </c>
      <c r="H4794" s="5">
        <f t="shared" si="966"/>
        <v>2355.6362556164254</v>
      </c>
      <c r="I4794" s="5">
        <f t="shared" si="967"/>
        <v>720</v>
      </c>
      <c r="J4794" s="5">
        <f t="shared" si="968"/>
        <v>1635.6362556164254</v>
      </c>
      <c r="K4794" s="2">
        <f t="shared" si="969"/>
        <v>53396.462771118495</v>
      </c>
      <c r="L4794" s="2">
        <f t="shared" si="970"/>
        <v>119458</v>
      </c>
      <c r="M4794" s="2">
        <f t="shared" si="971"/>
        <v>23320</v>
      </c>
      <c r="N4794" s="6">
        <f t="shared" si="972"/>
        <v>1</v>
      </c>
      <c r="O4794" s="2">
        <f t="shared" si="973"/>
        <v>22741.537228881505</v>
      </c>
      <c r="P4794" s="2">
        <f t="shared" si="974"/>
        <v>22741.537228881505</v>
      </c>
    </row>
    <row r="4795" spans="1:16">
      <c r="A4795" s="6">
        <v>7</v>
      </c>
      <c r="B4795" s="6">
        <v>7</v>
      </c>
      <c r="C4795" s="6">
        <v>17</v>
      </c>
      <c r="D4795" s="6">
        <f t="shared" si="962"/>
        <v>31</v>
      </c>
      <c r="E4795" s="5">
        <f t="shared" si="963"/>
        <v>1227.6917730000007</v>
      </c>
      <c r="F4795" s="5">
        <f t="shared" si="964"/>
        <v>249.62400827032465</v>
      </c>
      <c r="G4795" s="5">
        <f t="shared" si="965"/>
        <v>944.88069779264049</v>
      </c>
      <c r="H4795" s="5">
        <f t="shared" si="966"/>
        <v>2422.1964790629659</v>
      </c>
      <c r="I4795" s="5">
        <f t="shared" si="967"/>
        <v>720</v>
      </c>
      <c r="J4795" s="5">
        <f t="shared" si="968"/>
        <v>1702.1964790629659</v>
      </c>
      <c r="K4795" s="2">
        <f t="shared" si="969"/>
        <v>54552.022205954272</v>
      </c>
      <c r="L4795" s="2">
        <f t="shared" si="970"/>
        <v>122158</v>
      </c>
      <c r="M4795" s="2">
        <f t="shared" si="971"/>
        <v>24200</v>
      </c>
      <c r="N4795" s="6">
        <f t="shared" si="972"/>
        <v>1</v>
      </c>
      <c r="O4795" s="2">
        <f t="shared" si="973"/>
        <v>23405.977794045728</v>
      </c>
      <c r="P4795" s="2">
        <f t="shared" si="974"/>
        <v>23405.977794045728</v>
      </c>
    </row>
    <row r="4796" spans="1:16">
      <c r="A4796" s="6">
        <v>7</v>
      </c>
      <c r="B4796" s="6">
        <v>7</v>
      </c>
      <c r="C4796" s="6">
        <v>18</v>
      </c>
      <c r="D4796" s="6">
        <f t="shared" si="962"/>
        <v>32</v>
      </c>
      <c r="E4796" s="5">
        <f t="shared" si="963"/>
        <v>1227.6917730000007</v>
      </c>
      <c r="F4796" s="5">
        <f t="shared" si="964"/>
        <v>249.62400827032465</v>
      </c>
      <c r="G4796" s="5">
        <f t="shared" si="965"/>
        <v>1012.9676892512279</v>
      </c>
      <c r="H4796" s="5">
        <f t="shared" si="966"/>
        <v>2490.2834705215532</v>
      </c>
      <c r="I4796" s="5">
        <f t="shared" si="967"/>
        <v>720</v>
      </c>
      <c r="J4796" s="5">
        <f t="shared" si="968"/>
        <v>1770.2834705215532</v>
      </c>
      <c r="K4796" s="2">
        <f t="shared" si="969"/>
        <v>55734.08802988808</v>
      </c>
      <c r="L4796" s="2">
        <f t="shared" si="970"/>
        <v>124858</v>
      </c>
      <c r="M4796" s="2">
        <f t="shared" si="971"/>
        <v>25080</v>
      </c>
      <c r="N4796" s="6">
        <f t="shared" si="972"/>
        <v>1</v>
      </c>
      <c r="O4796" s="2">
        <f t="shared" si="973"/>
        <v>24043.91197011192</v>
      </c>
      <c r="P4796" s="2">
        <f t="shared" si="974"/>
        <v>24043.91197011192</v>
      </c>
    </row>
    <row r="4797" spans="1:16">
      <c r="A4797" s="6">
        <v>7</v>
      </c>
      <c r="B4797" s="6">
        <v>7</v>
      </c>
      <c r="C4797" s="6">
        <v>19</v>
      </c>
      <c r="D4797" s="6">
        <f t="shared" si="962"/>
        <v>33</v>
      </c>
      <c r="E4797" s="5">
        <f t="shared" si="963"/>
        <v>1227.6917730000007</v>
      </c>
      <c r="F4797" s="5">
        <f t="shared" si="964"/>
        <v>249.62400827032465</v>
      </c>
      <c r="G4797" s="5">
        <f t="shared" si="965"/>
        <v>1082.6092178872495</v>
      </c>
      <c r="H4797" s="5">
        <f t="shared" si="966"/>
        <v>2559.9249991575748</v>
      </c>
      <c r="I4797" s="5">
        <f t="shared" si="967"/>
        <v>720</v>
      </c>
      <c r="J4797" s="5">
        <f t="shared" si="968"/>
        <v>1839.9249991575748</v>
      </c>
      <c r="K4797" s="2">
        <f t="shared" si="969"/>
        <v>56943.142346485678</v>
      </c>
      <c r="L4797" s="2">
        <f t="shared" si="970"/>
        <v>127558</v>
      </c>
      <c r="M4797" s="2">
        <f t="shared" si="971"/>
        <v>25960</v>
      </c>
      <c r="N4797" s="6">
        <f t="shared" si="972"/>
        <v>1</v>
      </c>
      <c r="O4797" s="2">
        <f t="shared" si="973"/>
        <v>24654.857653514322</v>
      </c>
      <c r="P4797" s="2">
        <f t="shared" si="974"/>
        <v>24654.857653514322</v>
      </c>
    </row>
    <row r="4798" spans="1:16">
      <c r="A4798" s="6">
        <v>7</v>
      </c>
      <c r="B4798" s="6">
        <v>7</v>
      </c>
      <c r="C4798" s="6">
        <v>20</v>
      </c>
      <c r="D4798" s="6">
        <f t="shared" si="962"/>
        <v>34</v>
      </c>
      <c r="E4798" s="5">
        <f t="shared" si="963"/>
        <v>1227.6917730000007</v>
      </c>
      <c r="F4798" s="5">
        <f t="shared" si="964"/>
        <v>249.62400827032465</v>
      </c>
      <c r="G4798" s="5">
        <f t="shared" si="965"/>
        <v>1153.8335085377266</v>
      </c>
      <c r="H4798" s="5">
        <f t="shared" si="966"/>
        <v>2631.1492898080519</v>
      </c>
      <c r="I4798" s="5">
        <f t="shared" si="967"/>
        <v>720</v>
      </c>
      <c r="J4798" s="5">
        <f t="shared" si="968"/>
        <v>1911.1492898080519</v>
      </c>
      <c r="K4798" s="2">
        <f t="shared" si="969"/>
        <v>58179.675170278679</v>
      </c>
      <c r="L4798" s="2">
        <f t="shared" si="970"/>
        <v>130258</v>
      </c>
      <c r="M4798" s="2">
        <f t="shared" si="971"/>
        <v>26840</v>
      </c>
      <c r="N4798" s="6">
        <f t="shared" si="972"/>
        <v>1</v>
      </c>
      <c r="O4798" s="2">
        <f t="shared" si="973"/>
        <v>25238.324829721321</v>
      </c>
      <c r="P4798" s="2">
        <f t="shared" si="974"/>
        <v>25238.324829721321</v>
      </c>
    </row>
    <row r="4799" spans="1:16">
      <c r="A4799" s="6">
        <v>7</v>
      </c>
      <c r="B4799" s="6">
        <v>7</v>
      </c>
      <c r="C4799" s="6">
        <v>21</v>
      </c>
      <c r="D4799" s="6">
        <f t="shared" si="962"/>
        <v>35</v>
      </c>
      <c r="E4799" s="5">
        <f t="shared" si="963"/>
        <v>1227.6917730000007</v>
      </c>
      <c r="F4799" s="5">
        <f t="shared" si="964"/>
        <v>249.62400827032465</v>
      </c>
      <c r="G4799" s="5">
        <f t="shared" si="965"/>
        <v>1226.6692487641703</v>
      </c>
      <c r="H4799" s="5">
        <f t="shared" si="966"/>
        <v>2703.9850300344956</v>
      </c>
      <c r="I4799" s="5">
        <f t="shared" si="967"/>
        <v>720</v>
      </c>
      <c r="J4799" s="5">
        <f t="shared" si="968"/>
        <v>1983.9850300344956</v>
      </c>
      <c r="K4799" s="2">
        <f t="shared" si="969"/>
        <v>59444.184549209989</v>
      </c>
      <c r="L4799" s="2">
        <f t="shared" si="970"/>
        <v>132958</v>
      </c>
      <c r="M4799" s="2">
        <f t="shared" si="971"/>
        <v>27720</v>
      </c>
      <c r="N4799" s="6">
        <f t="shared" si="972"/>
        <v>1</v>
      </c>
      <c r="O4799" s="2">
        <f t="shared" si="973"/>
        <v>25793.815450790011</v>
      </c>
      <c r="P4799" s="2">
        <f t="shared" si="974"/>
        <v>25793.815450790011</v>
      </c>
    </row>
    <row r="4800" spans="1:16">
      <c r="A4800" s="6">
        <v>7</v>
      </c>
      <c r="B4800" s="6">
        <v>7</v>
      </c>
      <c r="C4800" s="6">
        <v>22</v>
      </c>
      <c r="D4800" s="6">
        <f t="shared" si="962"/>
        <v>36</v>
      </c>
      <c r="E4800" s="5">
        <f t="shared" si="963"/>
        <v>1227.6917730000007</v>
      </c>
      <c r="F4800" s="5">
        <f t="shared" si="964"/>
        <v>249.62400827032465</v>
      </c>
      <c r="G4800" s="5">
        <f t="shared" si="965"/>
        <v>1301.1455960105666</v>
      </c>
      <c r="H4800" s="5">
        <f t="shared" si="966"/>
        <v>2778.4613772808916</v>
      </c>
      <c r="I4800" s="5">
        <f t="shared" si="967"/>
        <v>720</v>
      </c>
      <c r="J4800" s="5">
        <f t="shared" si="968"/>
        <v>2058.4613772808916</v>
      </c>
      <c r="K4800" s="2">
        <f t="shared" si="969"/>
        <v>60737.176688904365</v>
      </c>
      <c r="L4800" s="2">
        <f t="shared" si="970"/>
        <v>135658</v>
      </c>
      <c r="M4800" s="2">
        <f t="shared" si="971"/>
        <v>28600</v>
      </c>
      <c r="N4800" s="6">
        <f t="shared" si="972"/>
        <v>1</v>
      </c>
      <c r="O4800" s="2">
        <f t="shared" si="973"/>
        <v>26320.823311095635</v>
      </c>
      <c r="P4800" s="2">
        <f t="shared" si="974"/>
        <v>26320.823311095635</v>
      </c>
    </row>
    <row r="4801" spans="1:16">
      <c r="A4801" s="6">
        <v>7</v>
      </c>
      <c r="B4801" s="6">
        <v>7</v>
      </c>
      <c r="C4801" s="6">
        <v>23</v>
      </c>
      <c r="D4801" s="6">
        <f t="shared" si="962"/>
        <v>37</v>
      </c>
      <c r="E4801" s="5">
        <f t="shared" si="963"/>
        <v>1227.6917730000007</v>
      </c>
      <c r="F4801" s="5">
        <f t="shared" si="964"/>
        <v>249.62400827032465</v>
      </c>
      <c r="G4801" s="5">
        <f t="shared" si="965"/>
        <v>1377.292184868003</v>
      </c>
      <c r="H4801" s="5">
        <f t="shared" si="966"/>
        <v>2854.6079661383283</v>
      </c>
      <c r="I4801" s="5">
        <f t="shared" si="967"/>
        <v>720</v>
      </c>
      <c r="J4801" s="5">
        <f t="shared" si="968"/>
        <v>2134.6079661383283</v>
      </c>
      <c r="K4801" s="2">
        <f t="shared" si="969"/>
        <v>62059.166078790418</v>
      </c>
      <c r="L4801" s="2">
        <f t="shared" si="970"/>
        <v>138358</v>
      </c>
      <c r="M4801" s="2">
        <f t="shared" si="971"/>
        <v>29480</v>
      </c>
      <c r="N4801" s="6">
        <f t="shared" si="972"/>
        <v>1</v>
      </c>
      <c r="O4801" s="2">
        <f t="shared" si="973"/>
        <v>26818.833921209582</v>
      </c>
      <c r="P4801" s="2">
        <f t="shared" si="974"/>
        <v>26818.833921209582</v>
      </c>
    </row>
    <row r="4802" spans="1:16">
      <c r="A4802" s="6">
        <v>7</v>
      </c>
      <c r="B4802" s="6">
        <v>7</v>
      </c>
      <c r="C4802" s="6">
        <v>24</v>
      </c>
      <c r="D4802" s="6">
        <f t="shared" si="962"/>
        <v>38</v>
      </c>
      <c r="E4802" s="5">
        <f t="shared" si="963"/>
        <v>1227.6917730000007</v>
      </c>
      <c r="F4802" s="5">
        <f t="shared" si="964"/>
        <v>249.62400827032465</v>
      </c>
      <c r="G4802" s="5">
        <f t="shared" si="965"/>
        <v>1455.1391344474989</v>
      </c>
      <c r="H4802" s="5">
        <f t="shared" si="966"/>
        <v>2932.4549157178244</v>
      </c>
      <c r="I4802" s="5">
        <f t="shared" si="967"/>
        <v>720</v>
      </c>
      <c r="J4802" s="5">
        <f t="shared" si="968"/>
        <v>2212.4549157178244</v>
      </c>
      <c r="K4802" s="2">
        <f t="shared" si="969"/>
        <v>63410.675620101116</v>
      </c>
      <c r="L4802" s="2">
        <f t="shared" si="970"/>
        <v>141058</v>
      </c>
      <c r="M4802" s="2">
        <f t="shared" si="971"/>
        <v>30360</v>
      </c>
      <c r="N4802" s="6">
        <f t="shared" si="972"/>
        <v>1</v>
      </c>
      <c r="O4802" s="2">
        <f t="shared" si="973"/>
        <v>27287.324379898884</v>
      </c>
      <c r="P4802" s="2">
        <f t="shared" si="974"/>
        <v>27287.324379898884</v>
      </c>
    </row>
    <row r="4803" spans="1:16">
      <c r="A4803" s="6">
        <v>7</v>
      </c>
      <c r="B4803" s="6">
        <v>7</v>
      </c>
      <c r="C4803" s="6">
        <v>25</v>
      </c>
      <c r="D4803" s="6">
        <f t="shared" si="962"/>
        <v>39</v>
      </c>
      <c r="E4803" s="5">
        <f t="shared" si="963"/>
        <v>1227.6917730000007</v>
      </c>
      <c r="F4803" s="5">
        <f t="shared" si="964"/>
        <v>249.62400827032465</v>
      </c>
      <c r="G4803" s="5">
        <f t="shared" si="965"/>
        <v>1534.7170558625965</v>
      </c>
      <c r="H4803" s="5">
        <f t="shared" si="966"/>
        <v>3012.0328371329215</v>
      </c>
      <c r="I4803" s="5">
        <f t="shared" si="967"/>
        <v>720</v>
      </c>
      <c r="J4803" s="5">
        <f t="shared" si="968"/>
        <v>2292.0328371329215</v>
      </c>
      <c r="K4803" s="2">
        <f t="shared" si="969"/>
        <v>64792.236755779886</v>
      </c>
      <c r="L4803" s="2">
        <f t="shared" si="970"/>
        <v>143758</v>
      </c>
      <c r="M4803" s="2">
        <f t="shared" si="971"/>
        <v>31240</v>
      </c>
      <c r="N4803" s="6">
        <f t="shared" si="972"/>
        <v>1</v>
      </c>
      <c r="O4803" s="2">
        <f t="shared" si="973"/>
        <v>27725.763244220114</v>
      </c>
      <c r="P4803" s="2">
        <f t="shared" si="974"/>
        <v>27725.763244220114</v>
      </c>
    </row>
    <row r="4804" spans="1:16">
      <c r="A4804" s="6">
        <v>7</v>
      </c>
      <c r="B4804" s="6">
        <v>7</v>
      </c>
      <c r="C4804" s="6">
        <v>26</v>
      </c>
      <c r="D4804" s="6">
        <f t="shared" ref="D4804:D4867" si="975">A4804+B4804+C4804</f>
        <v>40</v>
      </c>
      <c r="E4804" s="5">
        <f t="shared" ref="E4804:E4867" si="976">IF(A4804=0,0,A4804*LABOR_HRS_WK_TOM*SEASON_WEEKS*(1+DIM_PCT_TOM)^A4804)</f>
        <v>1227.6917730000007</v>
      </c>
      <c r="F4804" s="5">
        <f t="shared" ref="F4804:F4867" si="977">IF(B4804=0,0,B4804*LABOR_HRS_WK_CAR*SEASON_WEEKS*(1+DIM_PCT_CAR)^B4804)</f>
        <v>249.62400827032465</v>
      </c>
      <c r="G4804" s="5">
        <f t="shared" ref="G4804:G4867" si="978">IF(C4804=0,0,C4804*LABOR_HRS_WK_MES*SEASON_WEEKS*(1+DIM_PCT_MES)^C4804)</f>
        <v>1616.0570598233144</v>
      </c>
      <c r="H4804" s="5">
        <f t="shared" ref="H4804:H4867" si="979">E4804+F4804+G4804</f>
        <v>3093.3728410936396</v>
      </c>
      <c r="I4804" s="5">
        <f t="shared" ref="I4804:I4867" si="980">MIN(H4804,FARMER_HRS)</f>
        <v>720</v>
      </c>
      <c r="J4804" s="5">
        <f t="shared" ref="J4804:J4867" si="981">MAX(0,H4804-FARMER_HRS)</f>
        <v>2373.3728410936396</v>
      </c>
      <c r="K4804" s="2">
        <f t="shared" ref="K4804:K4867" si="982">I4804*FARMER_RATE+J4804*TEMP_WORKER_RATE</f>
        <v>66204.389602320123</v>
      </c>
      <c r="L4804" s="2">
        <f t="shared" ref="L4804:L4867" si="983">A4804*PRICE_TOM+B4804*PRICE_CAR+C4804*PRICE_MES</f>
        <v>146458</v>
      </c>
      <c r="M4804" s="2">
        <f t="shared" ref="M4804:M4867" si="984">A4804*FERT_BED_TOM+B4804*FERT_BED_CAR+C4804*FERT_BED_MES</f>
        <v>32120</v>
      </c>
      <c r="N4804" s="6">
        <f t="shared" ref="N4804:N4867" si="985">IF(AND(D4804&lt;=TOTAL_BEDS,J4804&lt;=TEMP_WORKER_MAX*TEMP_WORKER_HRS),1,0)</f>
        <v>1</v>
      </c>
      <c r="O4804" s="2">
        <f t="shared" ref="O4804:O4867" si="986">L4804-M4804-K4804-FIXED_COSTS</f>
        <v>28133.610397679877</v>
      </c>
      <c r="P4804" s="2">
        <f t="shared" ref="P4804:P4867" si="987">IF(N4804=1,O4804,"")</f>
        <v>28133.610397679877</v>
      </c>
    </row>
    <row r="4805" spans="1:16">
      <c r="A4805" s="6">
        <v>7</v>
      </c>
      <c r="B4805" s="6">
        <v>7</v>
      </c>
      <c r="C4805" s="6">
        <v>27</v>
      </c>
      <c r="D4805" s="6">
        <f t="shared" si="975"/>
        <v>41</v>
      </c>
      <c r="E4805" s="5">
        <f t="shared" si="976"/>
        <v>1227.6917730000007</v>
      </c>
      <c r="F4805" s="5">
        <f t="shared" si="977"/>
        <v>249.62400827032465</v>
      </c>
      <c r="G4805" s="5">
        <f t="shared" si="978"/>
        <v>1699.1907643430709</v>
      </c>
      <c r="H4805" s="5">
        <f t="shared" si="979"/>
        <v>3176.5065456133962</v>
      </c>
      <c r="I4805" s="5">
        <f t="shared" si="980"/>
        <v>720</v>
      </c>
      <c r="J4805" s="5">
        <f t="shared" si="981"/>
        <v>2456.5065456133962</v>
      </c>
      <c r="K4805" s="2">
        <f t="shared" si="982"/>
        <v>67647.683083565906</v>
      </c>
      <c r="L4805" s="2">
        <f t="shared" si="983"/>
        <v>149158</v>
      </c>
      <c r="M4805" s="2">
        <f t="shared" si="984"/>
        <v>33000</v>
      </c>
      <c r="N4805" s="6">
        <f t="shared" si="985"/>
        <v>1</v>
      </c>
      <c r="O4805" s="2">
        <f t="shared" si="986"/>
        <v>28510.316916434094</v>
      </c>
      <c r="P4805" s="2">
        <f t="shared" si="987"/>
        <v>28510.316916434094</v>
      </c>
    </row>
    <row r="4806" spans="1:16">
      <c r="A4806" s="6">
        <v>7</v>
      </c>
      <c r="B4806" s="6">
        <v>7</v>
      </c>
      <c r="C4806" s="6">
        <v>28</v>
      </c>
      <c r="D4806" s="6">
        <f t="shared" si="975"/>
        <v>42</v>
      </c>
      <c r="E4806" s="5">
        <f t="shared" si="976"/>
        <v>1227.6917730000007</v>
      </c>
      <c r="F4806" s="5">
        <f t="shared" si="977"/>
        <v>249.62400827032465</v>
      </c>
      <c r="G4806" s="5">
        <f t="shared" si="978"/>
        <v>1784.1503025602246</v>
      </c>
      <c r="H4806" s="5">
        <f t="shared" si="979"/>
        <v>3261.4660838305499</v>
      </c>
      <c r="I4806" s="5">
        <f t="shared" si="980"/>
        <v>720</v>
      </c>
      <c r="J4806" s="5">
        <f t="shared" si="981"/>
        <v>2541.4660838305499</v>
      </c>
      <c r="K4806" s="2">
        <f t="shared" si="982"/>
        <v>69122.675066502605</v>
      </c>
      <c r="L4806" s="2">
        <f t="shared" si="983"/>
        <v>151858</v>
      </c>
      <c r="M4806" s="2">
        <f t="shared" si="984"/>
        <v>33880</v>
      </c>
      <c r="N4806" s="6">
        <f t="shared" si="985"/>
        <v>1</v>
      </c>
      <c r="O4806" s="2">
        <f t="shared" si="986"/>
        <v>28855.324933497395</v>
      </c>
      <c r="P4806" s="2">
        <f t="shared" si="987"/>
        <v>28855.324933497395</v>
      </c>
    </row>
    <row r="4807" spans="1:16">
      <c r="A4807" s="6">
        <v>7</v>
      </c>
      <c r="B4807" s="6">
        <v>7</v>
      </c>
      <c r="C4807" s="6">
        <v>29</v>
      </c>
      <c r="D4807" s="6">
        <f t="shared" si="975"/>
        <v>43</v>
      </c>
      <c r="E4807" s="5">
        <f t="shared" si="976"/>
        <v>1227.6917730000007</v>
      </c>
      <c r="F4807" s="5">
        <f t="shared" si="977"/>
        <v>249.62400827032465</v>
      </c>
      <c r="G4807" s="5">
        <f t="shared" si="978"/>
        <v>1870.9683306758782</v>
      </c>
      <c r="H4807" s="5">
        <f t="shared" si="979"/>
        <v>3348.2841119462037</v>
      </c>
      <c r="I4807" s="5">
        <f t="shared" si="980"/>
        <v>720</v>
      </c>
      <c r="J4807" s="5">
        <f t="shared" si="981"/>
        <v>2628.2841119462037</v>
      </c>
      <c r="K4807" s="2">
        <f t="shared" si="982"/>
        <v>70629.932499066024</v>
      </c>
      <c r="L4807" s="2">
        <f t="shared" si="983"/>
        <v>154558</v>
      </c>
      <c r="M4807" s="2">
        <f t="shared" si="984"/>
        <v>34760</v>
      </c>
      <c r="N4807" s="6">
        <f t="shared" si="985"/>
        <v>1</v>
      </c>
      <c r="O4807" s="2">
        <f t="shared" si="986"/>
        <v>29168.067500933976</v>
      </c>
      <c r="P4807" s="2">
        <f t="shared" si="987"/>
        <v>29168.067500933976</v>
      </c>
    </row>
    <row r="4808" spans="1:16">
      <c r="A4808" s="6">
        <v>7</v>
      </c>
      <c r="B4808" s="6">
        <v>7</v>
      </c>
      <c r="C4808" s="6">
        <v>30</v>
      </c>
      <c r="D4808" s="6">
        <f t="shared" si="975"/>
        <v>44</v>
      </c>
      <c r="E4808" s="5">
        <f t="shared" si="976"/>
        <v>1227.6917730000007</v>
      </c>
      <c r="F4808" s="5">
        <f t="shared" si="977"/>
        <v>249.62400827032465</v>
      </c>
      <c r="G4808" s="5">
        <f t="shared" si="978"/>
        <v>1959.6780360096488</v>
      </c>
      <c r="H4808" s="5">
        <f t="shared" si="979"/>
        <v>3436.9938172799739</v>
      </c>
      <c r="I4808" s="5">
        <f t="shared" si="980"/>
        <v>720</v>
      </c>
      <c r="J4808" s="5">
        <f t="shared" si="981"/>
        <v>2716.9938172799739</v>
      </c>
      <c r="K4808" s="2">
        <f t="shared" si="982"/>
        <v>72170.031549999549</v>
      </c>
      <c r="L4808" s="2">
        <f t="shared" si="983"/>
        <v>157258</v>
      </c>
      <c r="M4808" s="2">
        <f t="shared" si="984"/>
        <v>35640</v>
      </c>
      <c r="N4808" s="6">
        <f t="shared" si="985"/>
        <v>1</v>
      </c>
      <c r="O4808" s="2">
        <f t="shared" si="986"/>
        <v>29447.968450000451</v>
      </c>
      <c r="P4808" s="2">
        <f t="shared" si="987"/>
        <v>29447.968450000451</v>
      </c>
    </row>
    <row r="4809" spans="1:16">
      <c r="A4809" s="6">
        <v>7</v>
      </c>
      <c r="B4809" s="6">
        <v>8</v>
      </c>
      <c r="C4809" s="6">
        <v>0</v>
      </c>
      <c r="D4809" s="6">
        <f t="shared" si="975"/>
        <v>15</v>
      </c>
      <c r="E4809" s="5">
        <f t="shared" si="976"/>
        <v>1227.6917730000007</v>
      </c>
      <c r="F4809" s="5">
        <f t="shared" si="977"/>
        <v>292.41669540238024</v>
      </c>
      <c r="G4809" s="5">
        <f t="shared" si="978"/>
        <v>0</v>
      </c>
      <c r="H4809" s="5">
        <f t="shared" si="979"/>
        <v>1520.1084684023808</v>
      </c>
      <c r="I4809" s="5">
        <f t="shared" si="980"/>
        <v>720</v>
      </c>
      <c r="J4809" s="5">
        <f t="shared" si="981"/>
        <v>800.10846840238082</v>
      </c>
      <c r="K4809" s="2">
        <f t="shared" si="982"/>
        <v>38890.772020874669</v>
      </c>
      <c r="L4809" s="2">
        <f t="shared" si="983"/>
        <v>78352</v>
      </c>
      <c r="M4809" s="2">
        <f t="shared" si="984"/>
        <v>9680</v>
      </c>
      <c r="N4809" s="6">
        <f t="shared" si="985"/>
        <v>1</v>
      </c>
      <c r="O4809" s="2">
        <f t="shared" si="986"/>
        <v>9781.2279791253313</v>
      </c>
      <c r="P4809" s="2">
        <f t="shared" si="987"/>
        <v>9781.2279791253313</v>
      </c>
    </row>
    <row r="4810" spans="1:16">
      <c r="A4810" s="6">
        <v>7</v>
      </c>
      <c r="B4810" s="6">
        <v>8</v>
      </c>
      <c r="C4810" s="6">
        <v>1</v>
      </c>
      <c r="D4810" s="6">
        <f t="shared" si="975"/>
        <v>16</v>
      </c>
      <c r="E4810" s="5">
        <f t="shared" si="976"/>
        <v>1227.6917730000007</v>
      </c>
      <c r="F4810" s="5">
        <f t="shared" si="977"/>
        <v>292.41669540238024</v>
      </c>
      <c r="G4810" s="5">
        <f t="shared" si="978"/>
        <v>45.5625</v>
      </c>
      <c r="H4810" s="5">
        <f t="shared" si="979"/>
        <v>1565.6709684023808</v>
      </c>
      <c r="I4810" s="5">
        <f t="shared" si="980"/>
        <v>720</v>
      </c>
      <c r="J4810" s="5">
        <f t="shared" si="981"/>
        <v>845.67096840238082</v>
      </c>
      <c r="K4810" s="2">
        <f t="shared" si="982"/>
        <v>39681.787645874669</v>
      </c>
      <c r="L4810" s="2">
        <f t="shared" si="983"/>
        <v>81052</v>
      </c>
      <c r="M4810" s="2">
        <f t="shared" si="984"/>
        <v>10560</v>
      </c>
      <c r="N4810" s="6">
        <f t="shared" si="985"/>
        <v>1</v>
      </c>
      <c r="O4810" s="2">
        <f t="shared" si="986"/>
        <v>10810.212354125331</v>
      </c>
      <c r="P4810" s="2">
        <f t="shared" si="987"/>
        <v>10810.212354125331</v>
      </c>
    </row>
    <row r="4811" spans="1:16">
      <c r="A4811" s="6">
        <v>7</v>
      </c>
      <c r="B4811" s="6">
        <v>8</v>
      </c>
      <c r="C4811" s="6">
        <v>2</v>
      </c>
      <c r="D4811" s="6">
        <f t="shared" si="975"/>
        <v>17</v>
      </c>
      <c r="E4811" s="5">
        <f t="shared" si="976"/>
        <v>1227.6917730000007</v>
      </c>
      <c r="F4811" s="5">
        <f t="shared" si="977"/>
        <v>292.41669540238024</v>
      </c>
      <c r="G4811" s="5">
        <f t="shared" si="978"/>
        <v>92.264062499999994</v>
      </c>
      <c r="H4811" s="5">
        <f t="shared" si="979"/>
        <v>1612.3725309023807</v>
      </c>
      <c r="I4811" s="5">
        <f t="shared" si="980"/>
        <v>720</v>
      </c>
      <c r="J4811" s="5">
        <f t="shared" si="981"/>
        <v>892.37253090238073</v>
      </c>
      <c r="K4811" s="2">
        <f t="shared" si="982"/>
        <v>40492.578661499661</v>
      </c>
      <c r="L4811" s="2">
        <f t="shared" si="983"/>
        <v>83752</v>
      </c>
      <c r="M4811" s="2">
        <f t="shared" si="984"/>
        <v>11440</v>
      </c>
      <c r="N4811" s="6">
        <f t="shared" si="985"/>
        <v>1</v>
      </c>
      <c r="O4811" s="2">
        <f t="shared" si="986"/>
        <v>11819.421338500339</v>
      </c>
      <c r="P4811" s="2">
        <f t="shared" si="987"/>
        <v>11819.421338500339</v>
      </c>
    </row>
    <row r="4812" spans="1:16">
      <c r="A4812" s="6">
        <v>7</v>
      </c>
      <c r="B4812" s="6">
        <v>8</v>
      </c>
      <c r="C4812" s="6">
        <v>3</v>
      </c>
      <c r="D4812" s="6">
        <f t="shared" si="975"/>
        <v>18</v>
      </c>
      <c r="E4812" s="5">
        <f t="shared" si="976"/>
        <v>1227.6917730000007</v>
      </c>
      <c r="F4812" s="5">
        <f t="shared" si="977"/>
        <v>292.41669540238024</v>
      </c>
      <c r="G4812" s="5">
        <f t="shared" si="978"/>
        <v>140.12604492187498</v>
      </c>
      <c r="H4812" s="5">
        <f t="shared" si="979"/>
        <v>1660.2345133242559</v>
      </c>
      <c r="I4812" s="5">
        <f t="shared" si="980"/>
        <v>720</v>
      </c>
      <c r="J4812" s="5">
        <f t="shared" si="981"/>
        <v>940.23451332425589</v>
      </c>
      <c r="K4812" s="2">
        <f t="shared" si="982"/>
        <v>41323.515856323887</v>
      </c>
      <c r="L4812" s="2">
        <f t="shared" si="983"/>
        <v>86452</v>
      </c>
      <c r="M4812" s="2">
        <f t="shared" si="984"/>
        <v>12320</v>
      </c>
      <c r="N4812" s="6">
        <f t="shared" si="985"/>
        <v>1</v>
      </c>
      <c r="O4812" s="2">
        <f t="shared" si="986"/>
        <v>12808.484143676113</v>
      </c>
      <c r="P4812" s="2">
        <f t="shared" si="987"/>
        <v>12808.484143676113</v>
      </c>
    </row>
    <row r="4813" spans="1:16">
      <c r="A4813" s="6">
        <v>7</v>
      </c>
      <c r="B4813" s="6">
        <v>8</v>
      </c>
      <c r="C4813" s="6">
        <v>4</v>
      </c>
      <c r="D4813" s="6">
        <f t="shared" si="975"/>
        <v>19</v>
      </c>
      <c r="E4813" s="5">
        <f t="shared" si="976"/>
        <v>1227.6917730000007</v>
      </c>
      <c r="F4813" s="5">
        <f t="shared" si="977"/>
        <v>292.41669540238024</v>
      </c>
      <c r="G4813" s="5">
        <f t="shared" si="978"/>
        <v>189.17016064453125</v>
      </c>
      <c r="H4813" s="5">
        <f t="shared" si="979"/>
        <v>1709.2786290469121</v>
      </c>
      <c r="I4813" s="5">
        <f t="shared" si="980"/>
        <v>720</v>
      </c>
      <c r="J4813" s="5">
        <f t="shared" si="981"/>
        <v>989.2786290469121</v>
      </c>
      <c r="K4813" s="2">
        <f t="shared" si="982"/>
        <v>42174.976198731114</v>
      </c>
      <c r="L4813" s="2">
        <f t="shared" si="983"/>
        <v>89152</v>
      </c>
      <c r="M4813" s="2">
        <f t="shared" si="984"/>
        <v>13200</v>
      </c>
      <c r="N4813" s="6">
        <f t="shared" si="985"/>
        <v>1</v>
      </c>
      <c r="O4813" s="2">
        <f t="shared" si="986"/>
        <v>13777.023801268886</v>
      </c>
      <c r="P4813" s="2">
        <f t="shared" si="987"/>
        <v>13777.023801268886</v>
      </c>
    </row>
    <row r="4814" spans="1:16">
      <c r="A4814" s="6">
        <v>7</v>
      </c>
      <c r="B4814" s="6">
        <v>8</v>
      </c>
      <c r="C4814" s="6">
        <v>5</v>
      </c>
      <c r="D4814" s="6">
        <f t="shared" si="975"/>
        <v>20</v>
      </c>
      <c r="E4814" s="5">
        <f t="shared" si="976"/>
        <v>1227.6917730000007</v>
      </c>
      <c r="F4814" s="5">
        <f t="shared" si="977"/>
        <v>292.41669540238024</v>
      </c>
      <c r="G4814" s="5">
        <f t="shared" si="978"/>
        <v>239.41848456573481</v>
      </c>
      <c r="H4814" s="5">
        <f t="shared" si="979"/>
        <v>1759.5269529681157</v>
      </c>
      <c r="I4814" s="5">
        <f t="shared" si="980"/>
        <v>720</v>
      </c>
      <c r="J4814" s="5">
        <f t="shared" si="981"/>
        <v>1039.5269529681157</v>
      </c>
      <c r="K4814" s="2">
        <f t="shared" si="982"/>
        <v>43047.342933474225</v>
      </c>
      <c r="L4814" s="2">
        <f t="shared" si="983"/>
        <v>91852</v>
      </c>
      <c r="M4814" s="2">
        <f t="shared" si="984"/>
        <v>14080</v>
      </c>
      <c r="N4814" s="6">
        <f t="shared" si="985"/>
        <v>1</v>
      </c>
      <c r="O4814" s="2">
        <f t="shared" si="986"/>
        <v>14724.657066525775</v>
      </c>
      <c r="P4814" s="2">
        <f t="shared" si="987"/>
        <v>14724.657066525775</v>
      </c>
    </row>
    <row r="4815" spans="1:16">
      <c r="A4815" s="6">
        <v>7</v>
      </c>
      <c r="B4815" s="6">
        <v>8</v>
      </c>
      <c r="C4815" s="6">
        <v>6</v>
      </c>
      <c r="D4815" s="6">
        <f t="shared" si="975"/>
        <v>21</v>
      </c>
      <c r="E4815" s="5">
        <f t="shared" si="976"/>
        <v>1227.6917730000007</v>
      </c>
      <c r="F4815" s="5">
        <f t="shared" si="977"/>
        <v>292.41669540238024</v>
      </c>
      <c r="G4815" s="5">
        <f t="shared" si="978"/>
        <v>290.89345874736784</v>
      </c>
      <c r="H4815" s="5">
        <f t="shared" si="979"/>
        <v>1811.0019271497486</v>
      </c>
      <c r="I4815" s="5">
        <f t="shared" si="980"/>
        <v>720</v>
      </c>
      <c r="J4815" s="5">
        <f t="shared" si="981"/>
        <v>1091.0019271497486</v>
      </c>
      <c r="K4815" s="2">
        <f t="shared" si="982"/>
        <v>43941.005679683134</v>
      </c>
      <c r="L4815" s="2">
        <f t="shared" si="983"/>
        <v>94552</v>
      </c>
      <c r="M4815" s="2">
        <f t="shared" si="984"/>
        <v>14960</v>
      </c>
      <c r="N4815" s="6">
        <f t="shared" si="985"/>
        <v>1</v>
      </c>
      <c r="O4815" s="2">
        <f t="shared" si="986"/>
        <v>15650.994320316866</v>
      </c>
      <c r="P4815" s="2">
        <f t="shared" si="987"/>
        <v>15650.994320316866</v>
      </c>
    </row>
    <row r="4816" spans="1:16">
      <c r="A4816" s="6">
        <v>7</v>
      </c>
      <c r="B4816" s="6">
        <v>8</v>
      </c>
      <c r="C4816" s="6">
        <v>7</v>
      </c>
      <c r="D4816" s="6">
        <f t="shared" si="975"/>
        <v>22</v>
      </c>
      <c r="E4816" s="5">
        <f t="shared" si="976"/>
        <v>1227.6917730000007</v>
      </c>
      <c r="F4816" s="5">
        <f t="shared" si="977"/>
        <v>292.41669540238024</v>
      </c>
      <c r="G4816" s="5">
        <f t="shared" si="978"/>
        <v>343.61789814532818</v>
      </c>
      <c r="H4816" s="5">
        <f t="shared" si="979"/>
        <v>1863.7263665477089</v>
      </c>
      <c r="I4816" s="5">
        <f t="shared" si="980"/>
        <v>720</v>
      </c>
      <c r="J4816" s="5">
        <f t="shared" si="981"/>
        <v>1143.7263665477089</v>
      </c>
      <c r="K4816" s="2">
        <f t="shared" si="982"/>
        <v>44856.360530342165</v>
      </c>
      <c r="L4816" s="2">
        <f t="shared" si="983"/>
        <v>97252</v>
      </c>
      <c r="M4816" s="2">
        <f t="shared" si="984"/>
        <v>15840</v>
      </c>
      <c r="N4816" s="6">
        <f t="shared" si="985"/>
        <v>1</v>
      </c>
      <c r="O4816" s="2">
        <f t="shared" si="986"/>
        <v>16555.639469657835</v>
      </c>
      <c r="P4816" s="2">
        <f t="shared" si="987"/>
        <v>16555.639469657835</v>
      </c>
    </row>
    <row r="4817" spans="1:16">
      <c r="A4817" s="6">
        <v>7</v>
      </c>
      <c r="B4817" s="6">
        <v>8</v>
      </c>
      <c r="C4817" s="6">
        <v>8</v>
      </c>
      <c r="D4817" s="6">
        <f t="shared" si="975"/>
        <v>23</v>
      </c>
      <c r="E4817" s="5">
        <f t="shared" si="976"/>
        <v>1227.6917730000007</v>
      </c>
      <c r="F4817" s="5">
        <f t="shared" si="977"/>
        <v>292.41669540238024</v>
      </c>
      <c r="G4817" s="5">
        <f t="shared" si="978"/>
        <v>397.61499642530839</v>
      </c>
      <c r="H4817" s="5">
        <f t="shared" si="979"/>
        <v>1917.7234648276892</v>
      </c>
      <c r="I4817" s="5">
        <f t="shared" si="980"/>
        <v>720</v>
      </c>
      <c r="J4817" s="5">
        <f t="shared" si="981"/>
        <v>1197.7234648276892</v>
      </c>
      <c r="K4817" s="2">
        <f t="shared" si="982"/>
        <v>45793.810153258491</v>
      </c>
      <c r="L4817" s="2">
        <f t="shared" si="983"/>
        <v>99952</v>
      </c>
      <c r="M4817" s="2">
        <f t="shared" si="984"/>
        <v>16720</v>
      </c>
      <c r="N4817" s="6">
        <f t="shared" si="985"/>
        <v>1</v>
      </c>
      <c r="O4817" s="2">
        <f t="shared" si="986"/>
        <v>17438.189846741509</v>
      </c>
      <c r="P4817" s="2">
        <f t="shared" si="987"/>
        <v>17438.189846741509</v>
      </c>
    </row>
    <row r="4818" spans="1:16">
      <c r="A4818" s="6">
        <v>7</v>
      </c>
      <c r="B4818" s="6">
        <v>8</v>
      </c>
      <c r="C4818" s="6">
        <v>9</v>
      </c>
      <c r="D4818" s="6">
        <f t="shared" si="975"/>
        <v>24</v>
      </c>
      <c r="E4818" s="5">
        <f t="shared" si="976"/>
        <v>1227.6917730000007</v>
      </c>
      <c r="F4818" s="5">
        <f t="shared" si="977"/>
        <v>292.41669540238024</v>
      </c>
      <c r="G4818" s="5">
        <f t="shared" si="978"/>
        <v>452.90833186570285</v>
      </c>
      <c r="H4818" s="5">
        <f t="shared" si="979"/>
        <v>1973.0168002680837</v>
      </c>
      <c r="I4818" s="5">
        <f t="shared" si="980"/>
        <v>720</v>
      </c>
      <c r="J4818" s="5">
        <f t="shared" si="981"/>
        <v>1253.0168002680837</v>
      </c>
      <c r="K4818" s="2">
        <f t="shared" si="982"/>
        <v>46753.763893543117</v>
      </c>
      <c r="L4818" s="2">
        <f t="shared" si="983"/>
        <v>102652</v>
      </c>
      <c r="M4818" s="2">
        <f t="shared" si="984"/>
        <v>17600</v>
      </c>
      <c r="N4818" s="6">
        <f t="shared" si="985"/>
        <v>1</v>
      </c>
      <c r="O4818" s="2">
        <f t="shared" si="986"/>
        <v>18298.236106456883</v>
      </c>
      <c r="P4818" s="2">
        <f t="shared" si="987"/>
        <v>18298.236106456883</v>
      </c>
    </row>
    <row r="4819" spans="1:16">
      <c r="A4819" s="6">
        <v>7</v>
      </c>
      <c r="B4819" s="6">
        <v>8</v>
      </c>
      <c r="C4819" s="6">
        <v>10</v>
      </c>
      <c r="D4819" s="6">
        <f t="shared" si="975"/>
        <v>25</v>
      </c>
      <c r="E4819" s="5">
        <f t="shared" si="976"/>
        <v>1227.6917730000007</v>
      </c>
      <c r="F4819" s="5">
        <f t="shared" si="977"/>
        <v>292.41669540238024</v>
      </c>
      <c r="G4819" s="5">
        <f t="shared" si="978"/>
        <v>509.52187334891573</v>
      </c>
      <c r="H4819" s="5">
        <f t="shared" si="979"/>
        <v>2029.6303417512966</v>
      </c>
      <c r="I4819" s="5">
        <f t="shared" si="980"/>
        <v>720</v>
      </c>
      <c r="J4819" s="5">
        <f t="shared" si="981"/>
        <v>1309.6303417512966</v>
      </c>
      <c r="K4819" s="2">
        <f t="shared" si="982"/>
        <v>47736.637877626679</v>
      </c>
      <c r="L4819" s="2">
        <f t="shared" si="983"/>
        <v>105352</v>
      </c>
      <c r="M4819" s="2">
        <f t="shared" si="984"/>
        <v>18480</v>
      </c>
      <c r="N4819" s="6">
        <f t="shared" si="985"/>
        <v>1</v>
      </c>
      <c r="O4819" s="2">
        <f t="shared" si="986"/>
        <v>19135.362122373321</v>
      </c>
      <c r="P4819" s="2">
        <f t="shared" si="987"/>
        <v>19135.362122373321</v>
      </c>
    </row>
    <row r="4820" spans="1:16">
      <c r="A4820" s="6">
        <v>7</v>
      </c>
      <c r="B4820" s="6">
        <v>8</v>
      </c>
      <c r="C4820" s="6">
        <v>11</v>
      </c>
      <c r="D4820" s="6">
        <f t="shared" si="975"/>
        <v>26</v>
      </c>
      <c r="E4820" s="5">
        <f t="shared" si="976"/>
        <v>1227.6917730000007</v>
      </c>
      <c r="F4820" s="5">
        <f t="shared" si="977"/>
        <v>292.41669540238024</v>
      </c>
      <c r="G4820" s="5">
        <f t="shared" si="978"/>
        <v>567.47998644235474</v>
      </c>
      <c r="H4820" s="5">
        <f t="shared" si="979"/>
        <v>2087.5884548447357</v>
      </c>
      <c r="I4820" s="5">
        <f t="shared" si="980"/>
        <v>720</v>
      </c>
      <c r="J4820" s="5">
        <f t="shared" si="981"/>
        <v>1367.5884548447357</v>
      </c>
      <c r="K4820" s="2">
        <f t="shared" si="982"/>
        <v>48742.855118832216</v>
      </c>
      <c r="L4820" s="2">
        <f t="shared" si="983"/>
        <v>108052</v>
      </c>
      <c r="M4820" s="2">
        <f t="shared" si="984"/>
        <v>19360</v>
      </c>
      <c r="N4820" s="6">
        <f t="shared" si="985"/>
        <v>1</v>
      </c>
      <c r="O4820" s="2">
        <f t="shared" si="986"/>
        <v>19949.144881167784</v>
      </c>
      <c r="P4820" s="2">
        <f t="shared" si="987"/>
        <v>19949.144881167784</v>
      </c>
    </row>
    <row r="4821" spans="1:16">
      <c r="A4821" s="6">
        <v>7</v>
      </c>
      <c r="B4821" s="6">
        <v>8</v>
      </c>
      <c r="C4821" s="6">
        <v>12</v>
      </c>
      <c r="D4821" s="6">
        <f t="shared" si="975"/>
        <v>27</v>
      </c>
      <c r="E4821" s="5">
        <f t="shared" si="976"/>
        <v>1227.6917730000007</v>
      </c>
      <c r="F4821" s="5">
        <f t="shared" si="977"/>
        <v>292.41669540238024</v>
      </c>
      <c r="G4821" s="5">
        <f t="shared" si="978"/>
        <v>626.80743957041921</v>
      </c>
      <c r="H4821" s="5">
        <f t="shared" si="979"/>
        <v>2146.9159079728001</v>
      </c>
      <c r="I4821" s="5">
        <f t="shared" si="980"/>
        <v>720</v>
      </c>
      <c r="J4821" s="5">
        <f t="shared" si="981"/>
        <v>1426.9159079728001</v>
      </c>
      <c r="K4821" s="2">
        <f t="shared" si="982"/>
        <v>49772.845624527778</v>
      </c>
      <c r="L4821" s="2">
        <f t="shared" si="983"/>
        <v>110752</v>
      </c>
      <c r="M4821" s="2">
        <f t="shared" si="984"/>
        <v>20240</v>
      </c>
      <c r="N4821" s="6">
        <f t="shared" si="985"/>
        <v>1</v>
      </c>
      <c r="O4821" s="2">
        <f t="shared" si="986"/>
        <v>20739.154375472222</v>
      </c>
      <c r="P4821" s="2">
        <f t="shared" si="987"/>
        <v>20739.154375472222</v>
      </c>
    </row>
    <row r="4822" spans="1:16">
      <c r="A4822" s="6">
        <v>7</v>
      </c>
      <c r="B4822" s="6">
        <v>8</v>
      </c>
      <c r="C4822" s="6">
        <v>13</v>
      </c>
      <c r="D4822" s="6">
        <f t="shared" si="975"/>
        <v>28</v>
      </c>
      <c r="E4822" s="5">
        <f t="shared" si="976"/>
        <v>1227.6917730000007</v>
      </c>
      <c r="F4822" s="5">
        <f t="shared" si="977"/>
        <v>292.41669540238024</v>
      </c>
      <c r="G4822" s="5">
        <f t="shared" si="978"/>
        <v>687.52941027880343</v>
      </c>
      <c r="H4822" s="5">
        <f t="shared" si="979"/>
        <v>2207.6378786811842</v>
      </c>
      <c r="I4822" s="5">
        <f t="shared" si="980"/>
        <v>720</v>
      </c>
      <c r="J4822" s="5">
        <f t="shared" si="981"/>
        <v>1487.6378786811842</v>
      </c>
      <c r="K4822" s="2">
        <f t="shared" si="982"/>
        <v>50827.04650488167</v>
      </c>
      <c r="L4822" s="2">
        <f t="shared" si="983"/>
        <v>113452</v>
      </c>
      <c r="M4822" s="2">
        <f t="shared" si="984"/>
        <v>21120</v>
      </c>
      <c r="N4822" s="6">
        <f t="shared" si="985"/>
        <v>1</v>
      </c>
      <c r="O4822" s="2">
        <f t="shared" si="986"/>
        <v>21504.95349511833</v>
      </c>
      <c r="P4822" s="2">
        <f t="shared" si="987"/>
        <v>21504.95349511833</v>
      </c>
    </row>
    <row r="4823" spans="1:16">
      <c r="A4823" s="6">
        <v>7</v>
      </c>
      <c r="B4823" s="6">
        <v>8</v>
      </c>
      <c r="C4823" s="6">
        <v>14</v>
      </c>
      <c r="D4823" s="6">
        <f t="shared" si="975"/>
        <v>29</v>
      </c>
      <c r="E4823" s="5">
        <f t="shared" si="976"/>
        <v>1227.6917730000007</v>
      </c>
      <c r="F4823" s="5">
        <f t="shared" si="977"/>
        <v>292.41669540238024</v>
      </c>
      <c r="G4823" s="5">
        <f t="shared" si="978"/>
        <v>749.67149159246469</v>
      </c>
      <c r="H4823" s="5">
        <f t="shared" si="979"/>
        <v>2269.7799599948457</v>
      </c>
      <c r="I4823" s="5">
        <f t="shared" si="980"/>
        <v>720</v>
      </c>
      <c r="J4823" s="5">
        <f t="shared" si="981"/>
        <v>1549.7799599948457</v>
      </c>
      <c r="K4823" s="2">
        <f t="shared" si="982"/>
        <v>51905.902083243847</v>
      </c>
      <c r="L4823" s="2">
        <f t="shared" si="983"/>
        <v>116152</v>
      </c>
      <c r="M4823" s="2">
        <f t="shared" si="984"/>
        <v>22000</v>
      </c>
      <c r="N4823" s="6">
        <f t="shared" si="985"/>
        <v>1</v>
      </c>
      <c r="O4823" s="2">
        <f t="shared" si="986"/>
        <v>22246.097916756153</v>
      </c>
      <c r="P4823" s="2">
        <f t="shared" si="987"/>
        <v>22246.097916756153</v>
      </c>
    </row>
    <row r="4824" spans="1:16">
      <c r="A4824" s="6">
        <v>7</v>
      </c>
      <c r="B4824" s="6">
        <v>8</v>
      </c>
      <c r="C4824" s="6">
        <v>15</v>
      </c>
      <c r="D4824" s="6">
        <f t="shared" si="975"/>
        <v>30</v>
      </c>
      <c r="E4824" s="5">
        <f t="shared" si="976"/>
        <v>1227.6917730000007</v>
      </c>
      <c r="F4824" s="5">
        <f t="shared" si="977"/>
        <v>292.41669540238024</v>
      </c>
      <c r="G4824" s="5">
        <f t="shared" si="978"/>
        <v>813.25969846861108</v>
      </c>
      <c r="H4824" s="5">
        <f t="shared" si="979"/>
        <v>2333.3681668709919</v>
      </c>
      <c r="I4824" s="5">
        <f t="shared" si="980"/>
        <v>720</v>
      </c>
      <c r="J4824" s="5">
        <f t="shared" si="981"/>
        <v>1613.3681668709919</v>
      </c>
      <c r="K4824" s="2">
        <f t="shared" si="982"/>
        <v>53009.864008176941</v>
      </c>
      <c r="L4824" s="2">
        <f t="shared" si="983"/>
        <v>118852</v>
      </c>
      <c r="M4824" s="2">
        <f t="shared" si="984"/>
        <v>22880</v>
      </c>
      <c r="N4824" s="6">
        <f t="shared" si="985"/>
        <v>1</v>
      </c>
      <c r="O4824" s="2">
        <f t="shared" si="986"/>
        <v>22962.135991823059</v>
      </c>
      <c r="P4824" s="2">
        <f t="shared" si="987"/>
        <v>22962.135991823059</v>
      </c>
    </row>
    <row r="4825" spans="1:16">
      <c r="A4825" s="6">
        <v>7</v>
      </c>
      <c r="B4825" s="6">
        <v>8</v>
      </c>
      <c r="C4825" s="6">
        <v>16</v>
      </c>
      <c r="D4825" s="6">
        <f t="shared" si="975"/>
        <v>31</v>
      </c>
      <c r="E4825" s="5">
        <f t="shared" si="976"/>
        <v>1227.6917730000007</v>
      </c>
      <c r="F4825" s="5">
        <f t="shared" si="977"/>
        <v>292.41669540238024</v>
      </c>
      <c r="G4825" s="5">
        <f t="shared" si="978"/>
        <v>878.32047434610013</v>
      </c>
      <c r="H4825" s="5">
        <f t="shared" si="979"/>
        <v>2398.4289427484809</v>
      </c>
      <c r="I4825" s="5">
        <f t="shared" si="980"/>
        <v>720</v>
      </c>
      <c r="J4825" s="5">
        <f t="shared" si="981"/>
        <v>1678.4289427484809</v>
      </c>
      <c r="K4825" s="2">
        <f t="shared" si="982"/>
        <v>54139.391367161123</v>
      </c>
      <c r="L4825" s="2">
        <f t="shared" si="983"/>
        <v>121552</v>
      </c>
      <c r="M4825" s="2">
        <f t="shared" si="984"/>
        <v>23760</v>
      </c>
      <c r="N4825" s="6">
        <f t="shared" si="985"/>
        <v>1</v>
      </c>
      <c r="O4825" s="2">
        <f t="shared" si="986"/>
        <v>23652.608632838877</v>
      </c>
      <c r="P4825" s="2">
        <f t="shared" si="987"/>
        <v>23652.608632838877</v>
      </c>
    </row>
    <row r="4826" spans="1:16">
      <c r="A4826" s="6">
        <v>7</v>
      </c>
      <c r="B4826" s="6">
        <v>8</v>
      </c>
      <c r="C4826" s="6">
        <v>17</v>
      </c>
      <c r="D4826" s="6">
        <f t="shared" si="975"/>
        <v>32</v>
      </c>
      <c r="E4826" s="5">
        <f t="shared" si="976"/>
        <v>1227.6917730000007</v>
      </c>
      <c r="F4826" s="5">
        <f t="shared" si="977"/>
        <v>292.41669540238024</v>
      </c>
      <c r="G4826" s="5">
        <f t="shared" si="978"/>
        <v>944.88069779264049</v>
      </c>
      <c r="H4826" s="5">
        <f t="shared" si="979"/>
        <v>2464.9891661950214</v>
      </c>
      <c r="I4826" s="5">
        <f t="shared" si="980"/>
        <v>720</v>
      </c>
      <c r="J4826" s="5">
        <f t="shared" si="981"/>
        <v>1744.9891661950214</v>
      </c>
      <c r="K4826" s="2">
        <f t="shared" si="982"/>
        <v>55294.9508019969</v>
      </c>
      <c r="L4826" s="2">
        <f t="shared" si="983"/>
        <v>124252</v>
      </c>
      <c r="M4826" s="2">
        <f t="shared" si="984"/>
        <v>24640</v>
      </c>
      <c r="N4826" s="6">
        <f t="shared" si="985"/>
        <v>1</v>
      </c>
      <c r="O4826" s="2">
        <f t="shared" si="986"/>
        <v>24317.0491980031</v>
      </c>
      <c r="P4826" s="2">
        <f t="shared" si="987"/>
        <v>24317.0491980031</v>
      </c>
    </row>
    <row r="4827" spans="1:16">
      <c r="A4827" s="6">
        <v>7</v>
      </c>
      <c r="B4827" s="6">
        <v>8</v>
      </c>
      <c r="C4827" s="6">
        <v>18</v>
      </c>
      <c r="D4827" s="6">
        <f t="shared" si="975"/>
        <v>33</v>
      </c>
      <c r="E4827" s="5">
        <f t="shared" si="976"/>
        <v>1227.6917730000007</v>
      </c>
      <c r="F4827" s="5">
        <f t="shared" si="977"/>
        <v>292.41669540238024</v>
      </c>
      <c r="G4827" s="5">
        <f t="shared" si="978"/>
        <v>1012.9676892512279</v>
      </c>
      <c r="H4827" s="5">
        <f t="shared" si="979"/>
        <v>2533.0761576536088</v>
      </c>
      <c r="I4827" s="5">
        <f t="shared" si="980"/>
        <v>720</v>
      </c>
      <c r="J4827" s="5">
        <f t="shared" si="981"/>
        <v>1813.0761576536088</v>
      </c>
      <c r="K4827" s="2">
        <f t="shared" si="982"/>
        <v>56477.016625930708</v>
      </c>
      <c r="L4827" s="2">
        <f t="shared" si="983"/>
        <v>126952</v>
      </c>
      <c r="M4827" s="2">
        <f t="shared" si="984"/>
        <v>25520</v>
      </c>
      <c r="N4827" s="6">
        <f t="shared" si="985"/>
        <v>1</v>
      </c>
      <c r="O4827" s="2">
        <f t="shared" si="986"/>
        <v>24954.983374069292</v>
      </c>
      <c r="P4827" s="2">
        <f t="shared" si="987"/>
        <v>24954.983374069292</v>
      </c>
    </row>
    <row r="4828" spans="1:16">
      <c r="A4828" s="6">
        <v>7</v>
      </c>
      <c r="B4828" s="6">
        <v>8</v>
      </c>
      <c r="C4828" s="6">
        <v>19</v>
      </c>
      <c r="D4828" s="6">
        <f t="shared" si="975"/>
        <v>34</v>
      </c>
      <c r="E4828" s="5">
        <f t="shared" si="976"/>
        <v>1227.6917730000007</v>
      </c>
      <c r="F4828" s="5">
        <f t="shared" si="977"/>
        <v>292.41669540238024</v>
      </c>
      <c r="G4828" s="5">
        <f t="shared" si="978"/>
        <v>1082.6092178872495</v>
      </c>
      <c r="H4828" s="5">
        <f t="shared" si="979"/>
        <v>2602.7176862896304</v>
      </c>
      <c r="I4828" s="5">
        <f t="shared" si="980"/>
        <v>720</v>
      </c>
      <c r="J4828" s="5">
        <f t="shared" si="981"/>
        <v>1882.7176862896304</v>
      </c>
      <c r="K4828" s="2">
        <f t="shared" si="982"/>
        <v>57686.070942528306</v>
      </c>
      <c r="L4828" s="2">
        <f t="shared" si="983"/>
        <v>129652</v>
      </c>
      <c r="M4828" s="2">
        <f t="shared" si="984"/>
        <v>26400</v>
      </c>
      <c r="N4828" s="6">
        <f t="shared" si="985"/>
        <v>1</v>
      </c>
      <c r="O4828" s="2">
        <f t="shared" si="986"/>
        <v>25565.929057471694</v>
      </c>
      <c r="P4828" s="2">
        <f t="shared" si="987"/>
        <v>25565.929057471694</v>
      </c>
    </row>
    <row r="4829" spans="1:16">
      <c r="A4829" s="6">
        <v>7</v>
      </c>
      <c r="B4829" s="6">
        <v>8</v>
      </c>
      <c r="C4829" s="6">
        <v>20</v>
      </c>
      <c r="D4829" s="6">
        <f t="shared" si="975"/>
        <v>35</v>
      </c>
      <c r="E4829" s="5">
        <f t="shared" si="976"/>
        <v>1227.6917730000007</v>
      </c>
      <c r="F4829" s="5">
        <f t="shared" si="977"/>
        <v>292.41669540238024</v>
      </c>
      <c r="G4829" s="5">
        <f t="shared" si="978"/>
        <v>1153.8335085377266</v>
      </c>
      <c r="H4829" s="5">
        <f t="shared" si="979"/>
        <v>2673.9419769401075</v>
      </c>
      <c r="I4829" s="5">
        <f t="shared" si="980"/>
        <v>720</v>
      </c>
      <c r="J4829" s="5">
        <f t="shared" si="981"/>
        <v>1953.9419769401075</v>
      </c>
      <c r="K4829" s="2">
        <f t="shared" si="982"/>
        <v>58922.603766321306</v>
      </c>
      <c r="L4829" s="2">
        <f t="shared" si="983"/>
        <v>132352</v>
      </c>
      <c r="M4829" s="2">
        <f t="shared" si="984"/>
        <v>27280</v>
      </c>
      <c r="N4829" s="6">
        <f t="shared" si="985"/>
        <v>1</v>
      </c>
      <c r="O4829" s="2">
        <f t="shared" si="986"/>
        <v>26149.396233678694</v>
      </c>
      <c r="P4829" s="2">
        <f t="shared" si="987"/>
        <v>26149.396233678694</v>
      </c>
    </row>
    <row r="4830" spans="1:16">
      <c r="A4830" s="6">
        <v>7</v>
      </c>
      <c r="B4830" s="6">
        <v>8</v>
      </c>
      <c r="C4830" s="6">
        <v>21</v>
      </c>
      <c r="D4830" s="6">
        <f t="shared" si="975"/>
        <v>36</v>
      </c>
      <c r="E4830" s="5">
        <f t="shared" si="976"/>
        <v>1227.6917730000007</v>
      </c>
      <c r="F4830" s="5">
        <f t="shared" si="977"/>
        <v>292.41669540238024</v>
      </c>
      <c r="G4830" s="5">
        <f t="shared" si="978"/>
        <v>1226.6692487641703</v>
      </c>
      <c r="H4830" s="5">
        <f t="shared" si="979"/>
        <v>2746.7777171665512</v>
      </c>
      <c r="I4830" s="5">
        <f t="shared" si="980"/>
        <v>720</v>
      </c>
      <c r="J4830" s="5">
        <f t="shared" si="981"/>
        <v>2026.7777171665512</v>
      </c>
      <c r="K4830" s="2">
        <f t="shared" si="982"/>
        <v>60187.113145252624</v>
      </c>
      <c r="L4830" s="2">
        <f t="shared" si="983"/>
        <v>135052</v>
      </c>
      <c r="M4830" s="2">
        <f t="shared" si="984"/>
        <v>28160</v>
      </c>
      <c r="N4830" s="6">
        <f t="shared" si="985"/>
        <v>1</v>
      </c>
      <c r="O4830" s="2">
        <f t="shared" si="986"/>
        <v>26704.886854747376</v>
      </c>
      <c r="P4830" s="2">
        <f t="shared" si="987"/>
        <v>26704.886854747376</v>
      </c>
    </row>
    <row r="4831" spans="1:16">
      <c r="A4831" s="6">
        <v>7</v>
      </c>
      <c r="B4831" s="6">
        <v>8</v>
      </c>
      <c r="C4831" s="6">
        <v>22</v>
      </c>
      <c r="D4831" s="6">
        <f t="shared" si="975"/>
        <v>37</v>
      </c>
      <c r="E4831" s="5">
        <f t="shared" si="976"/>
        <v>1227.6917730000007</v>
      </c>
      <c r="F4831" s="5">
        <f t="shared" si="977"/>
        <v>292.41669540238024</v>
      </c>
      <c r="G4831" s="5">
        <f t="shared" si="978"/>
        <v>1301.1455960105666</v>
      </c>
      <c r="H4831" s="5">
        <f t="shared" si="979"/>
        <v>2821.2540644129476</v>
      </c>
      <c r="I4831" s="5">
        <f t="shared" si="980"/>
        <v>720</v>
      </c>
      <c r="J4831" s="5">
        <f t="shared" si="981"/>
        <v>2101.2540644129476</v>
      </c>
      <c r="K4831" s="2">
        <f t="shared" si="982"/>
        <v>61480.105284947007</v>
      </c>
      <c r="L4831" s="2">
        <f t="shared" si="983"/>
        <v>137752</v>
      </c>
      <c r="M4831" s="2">
        <f t="shared" si="984"/>
        <v>29040</v>
      </c>
      <c r="N4831" s="6">
        <f t="shared" si="985"/>
        <v>1</v>
      </c>
      <c r="O4831" s="2">
        <f t="shared" si="986"/>
        <v>27231.894715052993</v>
      </c>
      <c r="P4831" s="2">
        <f t="shared" si="987"/>
        <v>27231.894715052993</v>
      </c>
    </row>
    <row r="4832" spans="1:16">
      <c r="A4832" s="6">
        <v>7</v>
      </c>
      <c r="B4832" s="6">
        <v>8</v>
      </c>
      <c r="C4832" s="6">
        <v>23</v>
      </c>
      <c r="D4832" s="6">
        <f t="shared" si="975"/>
        <v>38</v>
      </c>
      <c r="E4832" s="5">
        <f t="shared" si="976"/>
        <v>1227.6917730000007</v>
      </c>
      <c r="F4832" s="5">
        <f t="shared" si="977"/>
        <v>292.41669540238024</v>
      </c>
      <c r="G4832" s="5">
        <f t="shared" si="978"/>
        <v>1377.292184868003</v>
      </c>
      <c r="H4832" s="5">
        <f t="shared" si="979"/>
        <v>2897.4006532703838</v>
      </c>
      <c r="I4832" s="5">
        <f t="shared" si="980"/>
        <v>720</v>
      </c>
      <c r="J4832" s="5">
        <f t="shared" si="981"/>
        <v>2177.4006532703838</v>
      </c>
      <c r="K4832" s="2">
        <f t="shared" si="982"/>
        <v>62802.094674833053</v>
      </c>
      <c r="L4832" s="2">
        <f t="shared" si="983"/>
        <v>140452</v>
      </c>
      <c r="M4832" s="2">
        <f t="shared" si="984"/>
        <v>29920</v>
      </c>
      <c r="N4832" s="6">
        <f t="shared" si="985"/>
        <v>1</v>
      </c>
      <c r="O4832" s="2">
        <f t="shared" si="986"/>
        <v>27729.905325166947</v>
      </c>
      <c r="P4832" s="2">
        <f t="shared" si="987"/>
        <v>27729.905325166947</v>
      </c>
    </row>
    <row r="4833" spans="1:16">
      <c r="A4833" s="6">
        <v>7</v>
      </c>
      <c r="B4833" s="6">
        <v>8</v>
      </c>
      <c r="C4833" s="6">
        <v>24</v>
      </c>
      <c r="D4833" s="6">
        <f t="shared" si="975"/>
        <v>39</v>
      </c>
      <c r="E4833" s="5">
        <f t="shared" si="976"/>
        <v>1227.6917730000007</v>
      </c>
      <c r="F4833" s="5">
        <f t="shared" si="977"/>
        <v>292.41669540238024</v>
      </c>
      <c r="G4833" s="5">
        <f t="shared" si="978"/>
        <v>1455.1391344474989</v>
      </c>
      <c r="H4833" s="5">
        <f t="shared" si="979"/>
        <v>2975.2476028498795</v>
      </c>
      <c r="I4833" s="5">
        <f t="shared" si="980"/>
        <v>720</v>
      </c>
      <c r="J4833" s="5">
        <f t="shared" si="981"/>
        <v>2255.2476028498795</v>
      </c>
      <c r="K4833" s="2">
        <f t="shared" si="982"/>
        <v>64153.604216143744</v>
      </c>
      <c r="L4833" s="2">
        <f t="shared" si="983"/>
        <v>143152</v>
      </c>
      <c r="M4833" s="2">
        <f t="shared" si="984"/>
        <v>30800</v>
      </c>
      <c r="N4833" s="6">
        <f t="shared" si="985"/>
        <v>1</v>
      </c>
      <c r="O4833" s="2">
        <f t="shared" si="986"/>
        <v>28198.395783856256</v>
      </c>
      <c r="P4833" s="2">
        <f t="shared" si="987"/>
        <v>28198.395783856256</v>
      </c>
    </row>
    <row r="4834" spans="1:16">
      <c r="A4834" s="6">
        <v>7</v>
      </c>
      <c r="B4834" s="6">
        <v>8</v>
      </c>
      <c r="C4834" s="6">
        <v>25</v>
      </c>
      <c r="D4834" s="6">
        <f t="shared" si="975"/>
        <v>40</v>
      </c>
      <c r="E4834" s="5">
        <f t="shared" si="976"/>
        <v>1227.6917730000007</v>
      </c>
      <c r="F4834" s="5">
        <f t="shared" si="977"/>
        <v>292.41669540238024</v>
      </c>
      <c r="G4834" s="5">
        <f t="shared" si="978"/>
        <v>1534.7170558625965</v>
      </c>
      <c r="H4834" s="5">
        <f t="shared" si="979"/>
        <v>3054.8255242649775</v>
      </c>
      <c r="I4834" s="5">
        <f t="shared" si="980"/>
        <v>720</v>
      </c>
      <c r="J4834" s="5">
        <f t="shared" si="981"/>
        <v>2334.8255242649775</v>
      </c>
      <c r="K4834" s="2">
        <f t="shared" si="982"/>
        <v>65535.165351822528</v>
      </c>
      <c r="L4834" s="2">
        <f t="shared" si="983"/>
        <v>145852</v>
      </c>
      <c r="M4834" s="2">
        <f t="shared" si="984"/>
        <v>31680</v>
      </c>
      <c r="N4834" s="6">
        <f t="shared" si="985"/>
        <v>1</v>
      </c>
      <c r="O4834" s="2">
        <f t="shared" si="986"/>
        <v>28636.834648177472</v>
      </c>
      <c r="P4834" s="2">
        <f t="shared" si="987"/>
        <v>28636.834648177472</v>
      </c>
    </row>
    <row r="4835" spans="1:16">
      <c r="A4835" s="6">
        <v>7</v>
      </c>
      <c r="B4835" s="6">
        <v>8</v>
      </c>
      <c r="C4835" s="6">
        <v>26</v>
      </c>
      <c r="D4835" s="6">
        <f t="shared" si="975"/>
        <v>41</v>
      </c>
      <c r="E4835" s="5">
        <f t="shared" si="976"/>
        <v>1227.6917730000007</v>
      </c>
      <c r="F4835" s="5">
        <f t="shared" si="977"/>
        <v>292.41669540238024</v>
      </c>
      <c r="G4835" s="5">
        <f t="shared" si="978"/>
        <v>1616.0570598233144</v>
      </c>
      <c r="H4835" s="5">
        <f t="shared" si="979"/>
        <v>3136.1655282256952</v>
      </c>
      <c r="I4835" s="5">
        <f t="shared" si="980"/>
        <v>720</v>
      </c>
      <c r="J4835" s="5">
        <f t="shared" si="981"/>
        <v>2416.1655282256952</v>
      </c>
      <c r="K4835" s="2">
        <f t="shared" si="982"/>
        <v>66947.318198362773</v>
      </c>
      <c r="L4835" s="2">
        <f t="shared" si="983"/>
        <v>148552</v>
      </c>
      <c r="M4835" s="2">
        <f t="shared" si="984"/>
        <v>32560</v>
      </c>
      <c r="N4835" s="6">
        <f t="shared" si="985"/>
        <v>1</v>
      </c>
      <c r="O4835" s="2">
        <f t="shared" si="986"/>
        <v>29044.681801637227</v>
      </c>
      <c r="P4835" s="2">
        <f t="shared" si="987"/>
        <v>29044.681801637227</v>
      </c>
    </row>
    <row r="4836" spans="1:16">
      <c r="A4836" s="6">
        <v>7</v>
      </c>
      <c r="B4836" s="6">
        <v>8</v>
      </c>
      <c r="C4836" s="6">
        <v>27</v>
      </c>
      <c r="D4836" s="6">
        <f t="shared" si="975"/>
        <v>42</v>
      </c>
      <c r="E4836" s="5">
        <f t="shared" si="976"/>
        <v>1227.6917730000007</v>
      </c>
      <c r="F4836" s="5">
        <f t="shared" si="977"/>
        <v>292.41669540238024</v>
      </c>
      <c r="G4836" s="5">
        <f t="shared" si="978"/>
        <v>1699.1907643430709</v>
      </c>
      <c r="H4836" s="5">
        <f t="shared" si="979"/>
        <v>3219.2992327454517</v>
      </c>
      <c r="I4836" s="5">
        <f t="shared" si="980"/>
        <v>720</v>
      </c>
      <c r="J4836" s="5">
        <f t="shared" si="981"/>
        <v>2499.2992327454517</v>
      </c>
      <c r="K4836" s="2">
        <f t="shared" si="982"/>
        <v>68390.611679608526</v>
      </c>
      <c r="L4836" s="2">
        <f t="shared" si="983"/>
        <v>151252</v>
      </c>
      <c r="M4836" s="2">
        <f t="shared" si="984"/>
        <v>33440</v>
      </c>
      <c r="N4836" s="6">
        <f t="shared" si="985"/>
        <v>1</v>
      </c>
      <c r="O4836" s="2">
        <f t="shared" si="986"/>
        <v>29421.388320391474</v>
      </c>
      <c r="P4836" s="2">
        <f t="shared" si="987"/>
        <v>29421.388320391474</v>
      </c>
    </row>
    <row r="4837" spans="1:16">
      <c r="A4837" s="6">
        <v>7</v>
      </c>
      <c r="B4837" s="6">
        <v>8</v>
      </c>
      <c r="C4837" s="6">
        <v>28</v>
      </c>
      <c r="D4837" s="6">
        <f t="shared" si="975"/>
        <v>43</v>
      </c>
      <c r="E4837" s="5">
        <f t="shared" si="976"/>
        <v>1227.6917730000007</v>
      </c>
      <c r="F4837" s="5">
        <f t="shared" si="977"/>
        <v>292.41669540238024</v>
      </c>
      <c r="G4837" s="5">
        <f t="shared" si="978"/>
        <v>1784.1503025602246</v>
      </c>
      <c r="H4837" s="5">
        <f t="shared" si="979"/>
        <v>3304.2587709626055</v>
      </c>
      <c r="I4837" s="5">
        <f t="shared" si="980"/>
        <v>720</v>
      </c>
      <c r="J4837" s="5">
        <f t="shared" si="981"/>
        <v>2584.2587709626055</v>
      </c>
      <c r="K4837" s="2">
        <f t="shared" si="982"/>
        <v>69865.60366254524</v>
      </c>
      <c r="L4837" s="2">
        <f t="shared" si="983"/>
        <v>153952</v>
      </c>
      <c r="M4837" s="2">
        <f t="shared" si="984"/>
        <v>34320</v>
      </c>
      <c r="N4837" s="6">
        <f t="shared" si="985"/>
        <v>1</v>
      </c>
      <c r="O4837" s="2">
        <f t="shared" si="986"/>
        <v>29766.39633745476</v>
      </c>
      <c r="P4837" s="2">
        <f t="shared" si="987"/>
        <v>29766.39633745476</v>
      </c>
    </row>
    <row r="4838" spans="1:16">
      <c r="A4838" s="6">
        <v>7</v>
      </c>
      <c r="B4838" s="6">
        <v>8</v>
      </c>
      <c r="C4838" s="6">
        <v>29</v>
      </c>
      <c r="D4838" s="6">
        <f t="shared" si="975"/>
        <v>44</v>
      </c>
      <c r="E4838" s="5">
        <f t="shared" si="976"/>
        <v>1227.6917730000007</v>
      </c>
      <c r="F4838" s="5">
        <f t="shared" si="977"/>
        <v>292.41669540238024</v>
      </c>
      <c r="G4838" s="5">
        <f t="shared" si="978"/>
        <v>1870.9683306758782</v>
      </c>
      <c r="H4838" s="5">
        <f t="shared" si="979"/>
        <v>3391.0767990782588</v>
      </c>
      <c r="I4838" s="5">
        <f t="shared" si="980"/>
        <v>720</v>
      </c>
      <c r="J4838" s="5">
        <f t="shared" si="981"/>
        <v>2671.0767990782588</v>
      </c>
      <c r="K4838" s="2">
        <f t="shared" si="982"/>
        <v>71372.861095108659</v>
      </c>
      <c r="L4838" s="2">
        <f t="shared" si="983"/>
        <v>156652</v>
      </c>
      <c r="M4838" s="2">
        <f t="shared" si="984"/>
        <v>35200</v>
      </c>
      <c r="N4838" s="6">
        <f t="shared" si="985"/>
        <v>1</v>
      </c>
      <c r="O4838" s="2">
        <f t="shared" si="986"/>
        <v>30079.138904891341</v>
      </c>
      <c r="P4838" s="2">
        <f t="shared" si="987"/>
        <v>30079.138904891341</v>
      </c>
    </row>
    <row r="4839" spans="1:16">
      <c r="A4839" s="6">
        <v>7</v>
      </c>
      <c r="B4839" s="6">
        <v>8</v>
      </c>
      <c r="C4839" s="6">
        <v>30</v>
      </c>
      <c r="D4839" s="6">
        <f t="shared" si="975"/>
        <v>45</v>
      </c>
      <c r="E4839" s="5">
        <f t="shared" si="976"/>
        <v>1227.6917730000007</v>
      </c>
      <c r="F4839" s="5">
        <f t="shared" si="977"/>
        <v>292.41669540238024</v>
      </c>
      <c r="G4839" s="5">
        <f t="shared" si="978"/>
        <v>1959.6780360096488</v>
      </c>
      <c r="H4839" s="5">
        <f t="shared" si="979"/>
        <v>3479.7865044120299</v>
      </c>
      <c r="I4839" s="5">
        <f t="shared" si="980"/>
        <v>720</v>
      </c>
      <c r="J4839" s="5">
        <f t="shared" si="981"/>
        <v>2759.7865044120299</v>
      </c>
      <c r="K4839" s="2">
        <f t="shared" si="982"/>
        <v>72912.960146042184</v>
      </c>
      <c r="L4839" s="2">
        <f t="shared" si="983"/>
        <v>159352</v>
      </c>
      <c r="M4839" s="2">
        <f t="shared" si="984"/>
        <v>36080</v>
      </c>
      <c r="N4839" s="6">
        <f t="shared" si="985"/>
        <v>1</v>
      </c>
      <c r="O4839" s="2">
        <f t="shared" si="986"/>
        <v>30359.039853957816</v>
      </c>
      <c r="P4839" s="2">
        <f t="shared" si="987"/>
        <v>30359.039853957816</v>
      </c>
    </row>
    <row r="4840" spans="1:16">
      <c r="A4840" s="6">
        <v>7</v>
      </c>
      <c r="B4840" s="6">
        <v>9</v>
      </c>
      <c r="C4840" s="6">
        <v>0</v>
      </c>
      <c r="D4840" s="6">
        <f t="shared" si="975"/>
        <v>16</v>
      </c>
      <c r="E4840" s="5">
        <f t="shared" si="976"/>
        <v>1227.6917730000007</v>
      </c>
      <c r="F4840" s="5">
        <f t="shared" si="977"/>
        <v>337.19300188586965</v>
      </c>
      <c r="G4840" s="5">
        <f t="shared" si="978"/>
        <v>0</v>
      </c>
      <c r="H4840" s="5">
        <f t="shared" si="979"/>
        <v>1564.8847748858702</v>
      </c>
      <c r="I4840" s="5">
        <f t="shared" si="980"/>
        <v>720</v>
      </c>
      <c r="J4840" s="5">
        <f t="shared" si="981"/>
        <v>844.88477488587023</v>
      </c>
      <c r="K4840" s="2">
        <f t="shared" si="982"/>
        <v>39668.138452879692</v>
      </c>
      <c r="L4840" s="2">
        <f t="shared" si="983"/>
        <v>80446</v>
      </c>
      <c r="M4840" s="2">
        <f t="shared" si="984"/>
        <v>10120</v>
      </c>
      <c r="N4840" s="6">
        <f t="shared" si="985"/>
        <v>1</v>
      </c>
      <c r="O4840" s="2">
        <f t="shared" si="986"/>
        <v>10657.861547120308</v>
      </c>
      <c r="P4840" s="2">
        <f t="shared" si="987"/>
        <v>10657.861547120308</v>
      </c>
    </row>
    <row r="4841" spans="1:16">
      <c r="A4841" s="6">
        <v>7</v>
      </c>
      <c r="B4841" s="6">
        <v>9</v>
      </c>
      <c r="C4841" s="6">
        <v>1</v>
      </c>
      <c r="D4841" s="6">
        <f t="shared" si="975"/>
        <v>17</v>
      </c>
      <c r="E4841" s="5">
        <f t="shared" si="976"/>
        <v>1227.6917730000007</v>
      </c>
      <c r="F4841" s="5">
        <f t="shared" si="977"/>
        <v>337.19300188586965</v>
      </c>
      <c r="G4841" s="5">
        <f t="shared" si="978"/>
        <v>45.5625</v>
      </c>
      <c r="H4841" s="5">
        <f t="shared" si="979"/>
        <v>1610.4472748858702</v>
      </c>
      <c r="I4841" s="5">
        <f t="shared" si="980"/>
        <v>720</v>
      </c>
      <c r="J4841" s="5">
        <f t="shared" si="981"/>
        <v>890.44727488587023</v>
      </c>
      <c r="K4841" s="2">
        <f t="shared" si="982"/>
        <v>40459.154077879692</v>
      </c>
      <c r="L4841" s="2">
        <f t="shared" si="983"/>
        <v>83146</v>
      </c>
      <c r="M4841" s="2">
        <f t="shared" si="984"/>
        <v>11000</v>
      </c>
      <c r="N4841" s="6">
        <f t="shared" si="985"/>
        <v>1</v>
      </c>
      <c r="O4841" s="2">
        <f t="shared" si="986"/>
        <v>11686.845922120308</v>
      </c>
      <c r="P4841" s="2">
        <f t="shared" si="987"/>
        <v>11686.845922120308</v>
      </c>
    </row>
    <row r="4842" spans="1:16">
      <c r="A4842" s="6">
        <v>7</v>
      </c>
      <c r="B4842" s="6">
        <v>9</v>
      </c>
      <c r="C4842" s="6">
        <v>2</v>
      </c>
      <c r="D4842" s="6">
        <f t="shared" si="975"/>
        <v>18</v>
      </c>
      <c r="E4842" s="5">
        <f t="shared" si="976"/>
        <v>1227.6917730000007</v>
      </c>
      <c r="F4842" s="5">
        <f t="shared" si="977"/>
        <v>337.19300188586965</v>
      </c>
      <c r="G4842" s="5">
        <f t="shared" si="978"/>
        <v>92.264062499999994</v>
      </c>
      <c r="H4842" s="5">
        <f t="shared" si="979"/>
        <v>1657.1488373858701</v>
      </c>
      <c r="I4842" s="5">
        <f t="shared" si="980"/>
        <v>720</v>
      </c>
      <c r="J4842" s="5">
        <f t="shared" si="981"/>
        <v>937.14883738587014</v>
      </c>
      <c r="K4842" s="2">
        <f t="shared" si="982"/>
        <v>41269.945093504692</v>
      </c>
      <c r="L4842" s="2">
        <f t="shared" si="983"/>
        <v>85846</v>
      </c>
      <c r="M4842" s="2">
        <f t="shared" si="984"/>
        <v>11880</v>
      </c>
      <c r="N4842" s="6">
        <f t="shared" si="985"/>
        <v>1</v>
      </c>
      <c r="O4842" s="2">
        <f t="shared" si="986"/>
        <v>12696.054906495308</v>
      </c>
      <c r="P4842" s="2">
        <f t="shared" si="987"/>
        <v>12696.054906495308</v>
      </c>
    </row>
    <row r="4843" spans="1:16">
      <c r="A4843" s="6">
        <v>7</v>
      </c>
      <c r="B4843" s="6">
        <v>9</v>
      </c>
      <c r="C4843" s="6">
        <v>3</v>
      </c>
      <c r="D4843" s="6">
        <f t="shared" si="975"/>
        <v>19</v>
      </c>
      <c r="E4843" s="5">
        <f t="shared" si="976"/>
        <v>1227.6917730000007</v>
      </c>
      <c r="F4843" s="5">
        <f t="shared" si="977"/>
        <v>337.19300188586965</v>
      </c>
      <c r="G4843" s="5">
        <f t="shared" si="978"/>
        <v>140.12604492187498</v>
      </c>
      <c r="H4843" s="5">
        <f t="shared" si="979"/>
        <v>1705.0108198077453</v>
      </c>
      <c r="I4843" s="5">
        <f t="shared" si="980"/>
        <v>720</v>
      </c>
      <c r="J4843" s="5">
        <f t="shared" si="981"/>
        <v>985.01081980774529</v>
      </c>
      <c r="K4843" s="2">
        <f t="shared" si="982"/>
        <v>42100.88228832891</v>
      </c>
      <c r="L4843" s="2">
        <f t="shared" si="983"/>
        <v>88546</v>
      </c>
      <c r="M4843" s="2">
        <f t="shared" si="984"/>
        <v>12760</v>
      </c>
      <c r="N4843" s="6">
        <f t="shared" si="985"/>
        <v>1</v>
      </c>
      <c r="O4843" s="2">
        <f t="shared" si="986"/>
        <v>13685.11771167109</v>
      </c>
      <c r="P4843" s="2">
        <f t="shared" si="987"/>
        <v>13685.11771167109</v>
      </c>
    </row>
    <row r="4844" spans="1:16">
      <c r="A4844" s="6">
        <v>7</v>
      </c>
      <c r="B4844" s="6">
        <v>9</v>
      </c>
      <c r="C4844" s="6">
        <v>4</v>
      </c>
      <c r="D4844" s="6">
        <f t="shared" si="975"/>
        <v>20</v>
      </c>
      <c r="E4844" s="5">
        <f t="shared" si="976"/>
        <v>1227.6917730000007</v>
      </c>
      <c r="F4844" s="5">
        <f t="shared" si="977"/>
        <v>337.19300188586965</v>
      </c>
      <c r="G4844" s="5">
        <f t="shared" si="978"/>
        <v>189.17016064453125</v>
      </c>
      <c r="H4844" s="5">
        <f t="shared" si="979"/>
        <v>1754.0549355304015</v>
      </c>
      <c r="I4844" s="5">
        <f t="shared" si="980"/>
        <v>720</v>
      </c>
      <c r="J4844" s="5">
        <f t="shared" si="981"/>
        <v>1034.0549355304015</v>
      </c>
      <c r="K4844" s="2">
        <f t="shared" si="982"/>
        <v>42952.342630736137</v>
      </c>
      <c r="L4844" s="2">
        <f t="shared" si="983"/>
        <v>91246</v>
      </c>
      <c r="M4844" s="2">
        <f t="shared" si="984"/>
        <v>13640</v>
      </c>
      <c r="N4844" s="6">
        <f t="shared" si="985"/>
        <v>1</v>
      </c>
      <c r="O4844" s="2">
        <f t="shared" si="986"/>
        <v>14653.657369263863</v>
      </c>
      <c r="P4844" s="2">
        <f t="shared" si="987"/>
        <v>14653.657369263863</v>
      </c>
    </row>
    <row r="4845" spans="1:16">
      <c r="A4845" s="6">
        <v>7</v>
      </c>
      <c r="B4845" s="6">
        <v>9</v>
      </c>
      <c r="C4845" s="6">
        <v>5</v>
      </c>
      <c r="D4845" s="6">
        <f t="shared" si="975"/>
        <v>21</v>
      </c>
      <c r="E4845" s="5">
        <f t="shared" si="976"/>
        <v>1227.6917730000007</v>
      </c>
      <c r="F4845" s="5">
        <f t="shared" si="977"/>
        <v>337.19300188586965</v>
      </c>
      <c r="G4845" s="5">
        <f t="shared" si="978"/>
        <v>239.41848456573481</v>
      </c>
      <c r="H4845" s="5">
        <f t="shared" si="979"/>
        <v>1804.3032594516051</v>
      </c>
      <c r="I4845" s="5">
        <f t="shared" si="980"/>
        <v>720</v>
      </c>
      <c r="J4845" s="5">
        <f t="shared" si="981"/>
        <v>1084.3032594516051</v>
      </c>
      <c r="K4845" s="2">
        <f t="shared" si="982"/>
        <v>43824.709365479255</v>
      </c>
      <c r="L4845" s="2">
        <f t="shared" si="983"/>
        <v>93946</v>
      </c>
      <c r="M4845" s="2">
        <f t="shared" si="984"/>
        <v>14520</v>
      </c>
      <c r="N4845" s="6">
        <f t="shared" si="985"/>
        <v>1</v>
      </c>
      <c r="O4845" s="2">
        <f t="shared" si="986"/>
        <v>15601.290634520745</v>
      </c>
      <c r="P4845" s="2">
        <f t="shared" si="987"/>
        <v>15601.290634520745</v>
      </c>
    </row>
    <row r="4846" spans="1:16">
      <c r="A4846" s="6">
        <v>7</v>
      </c>
      <c r="B4846" s="6">
        <v>9</v>
      </c>
      <c r="C4846" s="6">
        <v>6</v>
      </c>
      <c r="D4846" s="6">
        <f t="shared" si="975"/>
        <v>22</v>
      </c>
      <c r="E4846" s="5">
        <f t="shared" si="976"/>
        <v>1227.6917730000007</v>
      </c>
      <c r="F4846" s="5">
        <f t="shared" si="977"/>
        <v>337.19300188586965</v>
      </c>
      <c r="G4846" s="5">
        <f t="shared" si="978"/>
        <v>290.89345874736784</v>
      </c>
      <c r="H4846" s="5">
        <f t="shared" si="979"/>
        <v>1855.778233633238</v>
      </c>
      <c r="I4846" s="5">
        <f t="shared" si="980"/>
        <v>720</v>
      </c>
      <c r="J4846" s="5">
        <f t="shared" si="981"/>
        <v>1135.778233633238</v>
      </c>
      <c r="K4846" s="2">
        <f t="shared" si="982"/>
        <v>44718.372111688157</v>
      </c>
      <c r="L4846" s="2">
        <f t="shared" si="983"/>
        <v>96646</v>
      </c>
      <c r="M4846" s="2">
        <f t="shared" si="984"/>
        <v>15400</v>
      </c>
      <c r="N4846" s="6">
        <f t="shared" si="985"/>
        <v>1</v>
      </c>
      <c r="O4846" s="2">
        <f t="shared" si="986"/>
        <v>16527.627888311843</v>
      </c>
      <c r="P4846" s="2">
        <f t="shared" si="987"/>
        <v>16527.627888311843</v>
      </c>
    </row>
    <row r="4847" spans="1:16">
      <c r="A4847" s="6">
        <v>7</v>
      </c>
      <c r="B4847" s="6">
        <v>9</v>
      </c>
      <c r="C4847" s="6">
        <v>7</v>
      </c>
      <c r="D4847" s="6">
        <f t="shared" si="975"/>
        <v>23</v>
      </c>
      <c r="E4847" s="5">
        <f t="shared" si="976"/>
        <v>1227.6917730000007</v>
      </c>
      <c r="F4847" s="5">
        <f t="shared" si="977"/>
        <v>337.19300188586965</v>
      </c>
      <c r="G4847" s="5">
        <f t="shared" si="978"/>
        <v>343.61789814532818</v>
      </c>
      <c r="H4847" s="5">
        <f t="shared" si="979"/>
        <v>1908.5026730311984</v>
      </c>
      <c r="I4847" s="5">
        <f t="shared" si="980"/>
        <v>720</v>
      </c>
      <c r="J4847" s="5">
        <f t="shared" si="981"/>
        <v>1188.5026730311984</v>
      </c>
      <c r="K4847" s="2">
        <f t="shared" si="982"/>
        <v>45633.726962347195</v>
      </c>
      <c r="L4847" s="2">
        <f t="shared" si="983"/>
        <v>99346</v>
      </c>
      <c r="M4847" s="2">
        <f t="shared" si="984"/>
        <v>16280</v>
      </c>
      <c r="N4847" s="6">
        <f t="shared" si="985"/>
        <v>1</v>
      </c>
      <c r="O4847" s="2">
        <f t="shared" si="986"/>
        <v>17432.273037652805</v>
      </c>
      <c r="P4847" s="2">
        <f t="shared" si="987"/>
        <v>17432.273037652805</v>
      </c>
    </row>
    <row r="4848" spans="1:16">
      <c r="A4848" s="6">
        <v>7</v>
      </c>
      <c r="B4848" s="6">
        <v>9</v>
      </c>
      <c r="C4848" s="6">
        <v>8</v>
      </c>
      <c r="D4848" s="6">
        <f t="shared" si="975"/>
        <v>24</v>
      </c>
      <c r="E4848" s="5">
        <f t="shared" si="976"/>
        <v>1227.6917730000007</v>
      </c>
      <c r="F4848" s="5">
        <f t="shared" si="977"/>
        <v>337.19300188586965</v>
      </c>
      <c r="G4848" s="5">
        <f t="shared" si="978"/>
        <v>397.61499642530839</v>
      </c>
      <c r="H4848" s="5">
        <f t="shared" si="979"/>
        <v>1962.4997713111786</v>
      </c>
      <c r="I4848" s="5">
        <f t="shared" si="980"/>
        <v>720</v>
      </c>
      <c r="J4848" s="5">
        <f t="shared" si="981"/>
        <v>1242.4997713111786</v>
      </c>
      <c r="K4848" s="2">
        <f t="shared" si="982"/>
        <v>46571.176585263514</v>
      </c>
      <c r="L4848" s="2">
        <f t="shared" si="983"/>
        <v>102046</v>
      </c>
      <c r="M4848" s="2">
        <f t="shared" si="984"/>
        <v>17160</v>
      </c>
      <c r="N4848" s="6">
        <f t="shared" si="985"/>
        <v>1</v>
      </c>
      <c r="O4848" s="2">
        <f t="shared" si="986"/>
        <v>18314.823414736486</v>
      </c>
      <c r="P4848" s="2">
        <f t="shared" si="987"/>
        <v>18314.823414736486</v>
      </c>
    </row>
    <row r="4849" spans="1:16">
      <c r="A4849" s="6">
        <v>7</v>
      </c>
      <c r="B4849" s="6">
        <v>9</v>
      </c>
      <c r="C4849" s="6">
        <v>9</v>
      </c>
      <c r="D4849" s="6">
        <f t="shared" si="975"/>
        <v>25</v>
      </c>
      <c r="E4849" s="5">
        <f t="shared" si="976"/>
        <v>1227.6917730000007</v>
      </c>
      <c r="F4849" s="5">
        <f t="shared" si="977"/>
        <v>337.19300188586965</v>
      </c>
      <c r="G4849" s="5">
        <f t="shared" si="978"/>
        <v>452.90833186570285</v>
      </c>
      <c r="H4849" s="5">
        <f t="shared" si="979"/>
        <v>2017.7931067515731</v>
      </c>
      <c r="I4849" s="5">
        <f t="shared" si="980"/>
        <v>720</v>
      </c>
      <c r="J4849" s="5">
        <f t="shared" si="981"/>
        <v>1297.7931067515731</v>
      </c>
      <c r="K4849" s="2">
        <f t="shared" si="982"/>
        <v>47531.130325548147</v>
      </c>
      <c r="L4849" s="2">
        <f t="shared" si="983"/>
        <v>104746</v>
      </c>
      <c r="M4849" s="2">
        <f t="shared" si="984"/>
        <v>18040</v>
      </c>
      <c r="N4849" s="6">
        <f t="shared" si="985"/>
        <v>1</v>
      </c>
      <c r="O4849" s="2">
        <f t="shared" si="986"/>
        <v>19174.869674451853</v>
      </c>
      <c r="P4849" s="2">
        <f t="shared" si="987"/>
        <v>19174.869674451853</v>
      </c>
    </row>
    <row r="4850" spans="1:16">
      <c r="A4850" s="6">
        <v>7</v>
      </c>
      <c r="B4850" s="6">
        <v>9</v>
      </c>
      <c r="C4850" s="6">
        <v>10</v>
      </c>
      <c r="D4850" s="6">
        <f t="shared" si="975"/>
        <v>26</v>
      </c>
      <c r="E4850" s="5">
        <f t="shared" si="976"/>
        <v>1227.6917730000007</v>
      </c>
      <c r="F4850" s="5">
        <f t="shared" si="977"/>
        <v>337.19300188586965</v>
      </c>
      <c r="G4850" s="5">
        <f t="shared" si="978"/>
        <v>509.52187334891573</v>
      </c>
      <c r="H4850" s="5">
        <f t="shared" si="979"/>
        <v>2074.4066482347862</v>
      </c>
      <c r="I4850" s="5">
        <f t="shared" si="980"/>
        <v>720</v>
      </c>
      <c r="J4850" s="5">
        <f t="shared" si="981"/>
        <v>1354.4066482347862</v>
      </c>
      <c r="K4850" s="2">
        <f t="shared" si="982"/>
        <v>48514.004309631709</v>
      </c>
      <c r="L4850" s="2">
        <f t="shared" si="983"/>
        <v>107446</v>
      </c>
      <c r="M4850" s="2">
        <f t="shared" si="984"/>
        <v>18920</v>
      </c>
      <c r="N4850" s="6">
        <f t="shared" si="985"/>
        <v>1</v>
      </c>
      <c r="O4850" s="2">
        <f t="shared" si="986"/>
        <v>20011.995690368291</v>
      </c>
      <c r="P4850" s="2">
        <f t="shared" si="987"/>
        <v>20011.995690368291</v>
      </c>
    </row>
    <row r="4851" spans="1:16">
      <c r="A4851" s="6">
        <v>7</v>
      </c>
      <c r="B4851" s="6">
        <v>9</v>
      </c>
      <c r="C4851" s="6">
        <v>11</v>
      </c>
      <c r="D4851" s="6">
        <f t="shared" si="975"/>
        <v>27</v>
      </c>
      <c r="E4851" s="5">
        <f t="shared" si="976"/>
        <v>1227.6917730000007</v>
      </c>
      <c r="F4851" s="5">
        <f t="shared" si="977"/>
        <v>337.19300188586965</v>
      </c>
      <c r="G4851" s="5">
        <f t="shared" si="978"/>
        <v>567.47998644235474</v>
      </c>
      <c r="H4851" s="5">
        <f t="shared" si="979"/>
        <v>2132.3647613282251</v>
      </c>
      <c r="I4851" s="5">
        <f t="shared" si="980"/>
        <v>720</v>
      </c>
      <c r="J4851" s="5">
        <f t="shared" si="981"/>
        <v>1412.3647613282251</v>
      </c>
      <c r="K4851" s="2">
        <f t="shared" si="982"/>
        <v>49520.221550837239</v>
      </c>
      <c r="L4851" s="2">
        <f t="shared" si="983"/>
        <v>110146</v>
      </c>
      <c r="M4851" s="2">
        <f t="shared" si="984"/>
        <v>19800</v>
      </c>
      <c r="N4851" s="6">
        <f t="shared" si="985"/>
        <v>1</v>
      </c>
      <c r="O4851" s="2">
        <f t="shared" si="986"/>
        <v>20825.778449162761</v>
      </c>
      <c r="P4851" s="2">
        <f t="shared" si="987"/>
        <v>20825.778449162761</v>
      </c>
    </row>
    <row r="4852" spans="1:16">
      <c r="A4852" s="6">
        <v>7</v>
      </c>
      <c r="B4852" s="6">
        <v>9</v>
      </c>
      <c r="C4852" s="6">
        <v>12</v>
      </c>
      <c r="D4852" s="6">
        <f t="shared" si="975"/>
        <v>28</v>
      </c>
      <c r="E4852" s="5">
        <f t="shared" si="976"/>
        <v>1227.6917730000007</v>
      </c>
      <c r="F4852" s="5">
        <f t="shared" si="977"/>
        <v>337.19300188586965</v>
      </c>
      <c r="G4852" s="5">
        <f t="shared" si="978"/>
        <v>626.80743957041921</v>
      </c>
      <c r="H4852" s="5">
        <f t="shared" si="979"/>
        <v>2191.6922144562895</v>
      </c>
      <c r="I4852" s="5">
        <f t="shared" si="980"/>
        <v>720</v>
      </c>
      <c r="J4852" s="5">
        <f t="shared" si="981"/>
        <v>1471.6922144562895</v>
      </c>
      <c r="K4852" s="2">
        <f t="shared" si="982"/>
        <v>50550.212056532808</v>
      </c>
      <c r="L4852" s="2">
        <f t="shared" si="983"/>
        <v>112846</v>
      </c>
      <c r="M4852" s="2">
        <f t="shared" si="984"/>
        <v>20680</v>
      </c>
      <c r="N4852" s="6">
        <f t="shared" si="985"/>
        <v>1</v>
      </c>
      <c r="O4852" s="2">
        <f t="shared" si="986"/>
        <v>21615.787943467192</v>
      </c>
      <c r="P4852" s="2">
        <f t="shared" si="987"/>
        <v>21615.787943467192</v>
      </c>
    </row>
    <row r="4853" spans="1:16">
      <c r="A4853" s="6">
        <v>7</v>
      </c>
      <c r="B4853" s="6">
        <v>9</v>
      </c>
      <c r="C4853" s="6">
        <v>13</v>
      </c>
      <c r="D4853" s="6">
        <f t="shared" si="975"/>
        <v>29</v>
      </c>
      <c r="E4853" s="5">
        <f t="shared" si="976"/>
        <v>1227.6917730000007</v>
      </c>
      <c r="F4853" s="5">
        <f t="shared" si="977"/>
        <v>337.19300188586965</v>
      </c>
      <c r="G4853" s="5">
        <f t="shared" si="978"/>
        <v>687.52941027880343</v>
      </c>
      <c r="H4853" s="5">
        <f t="shared" si="979"/>
        <v>2252.4141851646737</v>
      </c>
      <c r="I4853" s="5">
        <f t="shared" si="980"/>
        <v>720</v>
      </c>
      <c r="J4853" s="5">
        <f t="shared" si="981"/>
        <v>1532.4141851646737</v>
      </c>
      <c r="K4853" s="2">
        <f t="shared" si="982"/>
        <v>51604.4129368867</v>
      </c>
      <c r="L4853" s="2">
        <f t="shared" si="983"/>
        <v>115546</v>
      </c>
      <c r="M4853" s="2">
        <f t="shared" si="984"/>
        <v>21560</v>
      </c>
      <c r="N4853" s="6">
        <f t="shared" si="985"/>
        <v>1</v>
      </c>
      <c r="O4853" s="2">
        <f t="shared" si="986"/>
        <v>22381.5870631133</v>
      </c>
      <c r="P4853" s="2">
        <f t="shared" si="987"/>
        <v>22381.5870631133</v>
      </c>
    </row>
    <row r="4854" spans="1:16">
      <c r="A4854" s="6">
        <v>7</v>
      </c>
      <c r="B4854" s="6">
        <v>9</v>
      </c>
      <c r="C4854" s="6">
        <v>14</v>
      </c>
      <c r="D4854" s="6">
        <f t="shared" si="975"/>
        <v>30</v>
      </c>
      <c r="E4854" s="5">
        <f t="shared" si="976"/>
        <v>1227.6917730000007</v>
      </c>
      <c r="F4854" s="5">
        <f t="shared" si="977"/>
        <v>337.19300188586965</v>
      </c>
      <c r="G4854" s="5">
        <f t="shared" si="978"/>
        <v>749.67149159246469</v>
      </c>
      <c r="H4854" s="5">
        <f t="shared" si="979"/>
        <v>2314.5562664783347</v>
      </c>
      <c r="I4854" s="5">
        <f t="shared" si="980"/>
        <v>720</v>
      </c>
      <c r="J4854" s="5">
        <f t="shared" si="981"/>
        <v>1594.5562664783347</v>
      </c>
      <c r="K4854" s="2">
        <f t="shared" si="982"/>
        <v>52683.26851524887</v>
      </c>
      <c r="L4854" s="2">
        <f t="shared" si="983"/>
        <v>118246</v>
      </c>
      <c r="M4854" s="2">
        <f t="shared" si="984"/>
        <v>22440</v>
      </c>
      <c r="N4854" s="6">
        <f t="shared" si="985"/>
        <v>1</v>
      </c>
      <c r="O4854" s="2">
        <f t="shared" si="986"/>
        <v>23122.73148475113</v>
      </c>
      <c r="P4854" s="2">
        <f t="shared" si="987"/>
        <v>23122.73148475113</v>
      </c>
    </row>
    <row r="4855" spans="1:16">
      <c r="A4855" s="6">
        <v>7</v>
      </c>
      <c r="B4855" s="6">
        <v>9</v>
      </c>
      <c r="C4855" s="6">
        <v>15</v>
      </c>
      <c r="D4855" s="6">
        <f t="shared" si="975"/>
        <v>31</v>
      </c>
      <c r="E4855" s="5">
        <f t="shared" si="976"/>
        <v>1227.6917730000007</v>
      </c>
      <c r="F4855" s="5">
        <f t="shared" si="977"/>
        <v>337.19300188586965</v>
      </c>
      <c r="G4855" s="5">
        <f t="shared" si="978"/>
        <v>813.25969846861108</v>
      </c>
      <c r="H4855" s="5">
        <f t="shared" si="979"/>
        <v>2378.1444733544813</v>
      </c>
      <c r="I4855" s="5">
        <f t="shared" si="980"/>
        <v>720</v>
      </c>
      <c r="J4855" s="5">
        <f t="shared" si="981"/>
        <v>1658.1444733544813</v>
      </c>
      <c r="K4855" s="2">
        <f t="shared" si="982"/>
        <v>53787.230440181971</v>
      </c>
      <c r="L4855" s="2">
        <f t="shared" si="983"/>
        <v>120946</v>
      </c>
      <c r="M4855" s="2">
        <f t="shared" si="984"/>
        <v>23320</v>
      </c>
      <c r="N4855" s="6">
        <f t="shared" si="985"/>
        <v>1</v>
      </c>
      <c r="O4855" s="2">
        <f t="shared" si="986"/>
        <v>23838.769559818029</v>
      </c>
      <c r="P4855" s="2">
        <f t="shared" si="987"/>
        <v>23838.769559818029</v>
      </c>
    </row>
    <row r="4856" spans="1:16">
      <c r="A4856" s="6">
        <v>7</v>
      </c>
      <c r="B4856" s="6">
        <v>9</v>
      </c>
      <c r="C4856" s="6">
        <v>16</v>
      </c>
      <c r="D4856" s="6">
        <f t="shared" si="975"/>
        <v>32</v>
      </c>
      <c r="E4856" s="5">
        <f t="shared" si="976"/>
        <v>1227.6917730000007</v>
      </c>
      <c r="F4856" s="5">
        <f t="shared" si="977"/>
        <v>337.19300188586965</v>
      </c>
      <c r="G4856" s="5">
        <f t="shared" si="978"/>
        <v>878.32047434610013</v>
      </c>
      <c r="H4856" s="5">
        <f t="shared" si="979"/>
        <v>2443.2052492319704</v>
      </c>
      <c r="I4856" s="5">
        <f t="shared" si="980"/>
        <v>720</v>
      </c>
      <c r="J4856" s="5">
        <f t="shared" si="981"/>
        <v>1723.2052492319704</v>
      </c>
      <c r="K4856" s="2">
        <f t="shared" si="982"/>
        <v>54916.757799166153</v>
      </c>
      <c r="L4856" s="2">
        <f t="shared" si="983"/>
        <v>123646</v>
      </c>
      <c r="M4856" s="2">
        <f t="shared" si="984"/>
        <v>24200</v>
      </c>
      <c r="N4856" s="6">
        <f t="shared" si="985"/>
        <v>1</v>
      </c>
      <c r="O4856" s="2">
        <f t="shared" si="986"/>
        <v>24529.242200833847</v>
      </c>
      <c r="P4856" s="2">
        <f t="shared" si="987"/>
        <v>24529.242200833847</v>
      </c>
    </row>
    <row r="4857" spans="1:16">
      <c r="A4857" s="6">
        <v>7</v>
      </c>
      <c r="B4857" s="6">
        <v>9</v>
      </c>
      <c r="C4857" s="6">
        <v>17</v>
      </c>
      <c r="D4857" s="6">
        <f t="shared" si="975"/>
        <v>33</v>
      </c>
      <c r="E4857" s="5">
        <f t="shared" si="976"/>
        <v>1227.6917730000007</v>
      </c>
      <c r="F4857" s="5">
        <f t="shared" si="977"/>
        <v>337.19300188586965</v>
      </c>
      <c r="G4857" s="5">
        <f t="shared" si="978"/>
        <v>944.88069779264049</v>
      </c>
      <c r="H4857" s="5">
        <f t="shared" si="979"/>
        <v>2509.7654726785108</v>
      </c>
      <c r="I4857" s="5">
        <f t="shared" si="980"/>
        <v>720</v>
      </c>
      <c r="J4857" s="5">
        <f t="shared" si="981"/>
        <v>1789.7654726785108</v>
      </c>
      <c r="K4857" s="2">
        <f t="shared" si="982"/>
        <v>56072.317234001923</v>
      </c>
      <c r="L4857" s="2">
        <f t="shared" si="983"/>
        <v>126346</v>
      </c>
      <c r="M4857" s="2">
        <f t="shared" si="984"/>
        <v>25080</v>
      </c>
      <c r="N4857" s="6">
        <f t="shared" si="985"/>
        <v>1</v>
      </c>
      <c r="O4857" s="2">
        <f t="shared" si="986"/>
        <v>25193.682765998077</v>
      </c>
      <c r="P4857" s="2">
        <f t="shared" si="987"/>
        <v>25193.682765998077</v>
      </c>
    </row>
    <row r="4858" spans="1:16">
      <c r="A4858" s="6">
        <v>7</v>
      </c>
      <c r="B4858" s="6">
        <v>9</v>
      </c>
      <c r="C4858" s="6">
        <v>18</v>
      </c>
      <c r="D4858" s="6">
        <f t="shared" si="975"/>
        <v>34</v>
      </c>
      <c r="E4858" s="5">
        <f t="shared" si="976"/>
        <v>1227.6917730000007</v>
      </c>
      <c r="F4858" s="5">
        <f t="shared" si="977"/>
        <v>337.19300188586965</v>
      </c>
      <c r="G4858" s="5">
        <f t="shared" si="978"/>
        <v>1012.9676892512279</v>
      </c>
      <c r="H4858" s="5">
        <f t="shared" si="979"/>
        <v>2577.8524641370982</v>
      </c>
      <c r="I4858" s="5">
        <f t="shared" si="980"/>
        <v>720</v>
      </c>
      <c r="J4858" s="5">
        <f t="shared" si="981"/>
        <v>1857.8524641370982</v>
      </c>
      <c r="K4858" s="2">
        <f t="shared" si="982"/>
        <v>57254.383057935731</v>
      </c>
      <c r="L4858" s="2">
        <f t="shared" si="983"/>
        <v>129046</v>
      </c>
      <c r="M4858" s="2">
        <f t="shared" si="984"/>
        <v>25960</v>
      </c>
      <c r="N4858" s="6">
        <f t="shared" si="985"/>
        <v>1</v>
      </c>
      <c r="O4858" s="2">
        <f t="shared" si="986"/>
        <v>25831.616942064269</v>
      </c>
      <c r="P4858" s="2">
        <f t="shared" si="987"/>
        <v>25831.616942064269</v>
      </c>
    </row>
    <row r="4859" spans="1:16">
      <c r="A4859" s="6">
        <v>7</v>
      </c>
      <c r="B4859" s="6">
        <v>9</v>
      </c>
      <c r="C4859" s="6">
        <v>19</v>
      </c>
      <c r="D4859" s="6">
        <f t="shared" si="975"/>
        <v>35</v>
      </c>
      <c r="E4859" s="5">
        <f t="shared" si="976"/>
        <v>1227.6917730000007</v>
      </c>
      <c r="F4859" s="5">
        <f t="shared" si="977"/>
        <v>337.19300188586965</v>
      </c>
      <c r="G4859" s="5">
        <f t="shared" si="978"/>
        <v>1082.6092178872495</v>
      </c>
      <c r="H4859" s="5">
        <f t="shared" si="979"/>
        <v>2647.4939927731198</v>
      </c>
      <c r="I4859" s="5">
        <f t="shared" si="980"/>
        <v>720</v>
      </c>
      <c r="J4859" s="5">
        <f t="shared" si="981"/>
        <v>1927.4939927731198</v>
      </c>
      <c r="K4859" s="2">
        <f t="shared" si="982"/>
        <v>58463.437374533329</v>
      </c>
      <c r="L4859" s="2">
        <f t="shared" si="983"/>
        <v>131746</v>
      </c>
      <c r="M4859" s="2">
        <f t="shared" si="984"/>
        <v>26840</v>
      </c>
      <c r="N4859" s="6">
        <f t="shared" si="985"/>
        <v>1</v>
      </c>
      <c r="O4859" s="2">
        <f t="shared" si="986"/>
        <v>26442.562625466671</v>
      </c>
      <c r="P4859" s="2">
        <f t="shared" si="987"/>
        <v>26442.562625466671</v>
      </c>
    </row>
    <row r="4860" spans="1:16">
      <c r="A4860" s="6">
        <v>7</v>
      </c>
      <c r="B4860" s="6">
        <v>9</v>
      </c>
      <c r="C4860" s="6">
        <v>20</v>
      </c>
      <c r="D4860" s="6">
        <f t="shared" si="975"/>
        <v>36</v>
      </c>
      <c r="E4860" s="5">
        <f t="shared" si="976"/>
        <v>1227.6917730000007</v>
      </c>
      <c r="F4860" s="5">
        <f t="shared" si="977"/>
        <v>337.19300188586965</v>
      </c>
      <c r="G4860" s="5">
        <f t="shared" si="978"/>
        <v>1153.8335085377266</v>
      </c>
      <c r="H4860" s="5">
        <f t="shared" si="979"/>
        <v>2718.7182834235969</v>
      </c>
      <c r="I4860" s="5">
        <f t="shared" si="980"/>
        <v>720</v>
      </c>
      <c r="J4860" s="5">
        <f t="shared" si="981"/>
        <v>1998.7182834235969</v>
      </c>
      <c r="K4860" s="2">
        <f t="shared" si="982"/>
        <v>59699.970198326337</v>
      </c>
      <c r="L4860" s="2">
        <f t="shared" si="983"/>
        <v>134446</v>
      </c>
      <c r="M4860" s="2">
        <f t="shared" si="984"/>
        <v>27720</v>
      </c>
      <c r="N4860" s="6">
        <f t="shared" si="985"/>
        <v>1</v>
      </c>
      <c r="O4860" s="2">
        <f t="shared" si="986"/>
        <v>27026.029801673663</v>
      </c>
      <c r="P4860" s="2">
        <f t="shared" si="987"/>
        <v>27026.029801673663</v>
      </c>
    </row>
    <row r="4861" spans="1:16">
      <c r="A4861" s="6">
        <v>7</v>
      </c>
      <c r="B4861" s="6">
        <v>9</v>
      </c>
      <c r="C4861" s="6">
        <v>21</v>
      </c>
      <c r="D4861" s="6">
        <f t="shared" si="975"/>
        <v>37</v>
      </c>
      <c r="E4861" s="5">
        <f t="shared" si="976"/>
        <v>1227.6917730000007</v>
      </c>
      <c r="F4861" s="5">
        <f t="shared" si="977"/>
        <v>337.19300188586965</v>
      </c>
      <c r="G4861" s="5">
        <f t="shared" si="978"/>
        <v>1226.6692487641703</v>
      </c>
      <c r="H4861" s="5">
        <f t="shared" si="979"/>
        <v>2791.5540236500406</v>
      </c>
      <c r="I4861" s="5">
        <f t="shared" si="980"/>
        <v>720</v>
      </c>
      <c r="J4861" s="5">
        <f t="shared" si="981"/>
        <v>2071.5540236500406</v>
      </c>
      <c r="K4861" s="2">
        <f t="shared" si="982"/>
        <v>60964.479577257647</v>
      </c>
      <c r="L4861" s="2">
        <f t="shared" si="983"/>
        <v>137146</v>
      </c>
      <c r="M4861" s="2">
        <f t="shared" si="984"/>
        <v>28600</v>
      </c>
      <c r="N4861" s="6">
        <f t="shared" si="985"/>
        <v>1</v>
      </c>
      <c r="O4861" s="2">
        <f t="shared" si="986"/>
        <v>27581.520422742353</v>
      </c>
      <c r="P4861" s="2">
        <f t="shared" si="987"/>
        <v>27581.520422742353</v>
      </c>
    </row>
    <row r="4862" spans="1:16">
      <c r="A4862" s="6">
        <v>7</v>
      </c>
      <c r="B4862" s="6">
        <v>9</v>
      </c>
      <c r="C4862" s="6">
        <v>22</v>
      </c>
      <c r="D4862" s="6">
        <f t="shared" si="975"/>
        <v>38</v>
      </c>
      <c r="E4862" s="5">
        <f t="shared" si="976"/>
        <v>1227.6917730000007</v>
      </c>
      <c r="F4862" s="5">
        <f t="shared" si="977"/>
        <v>337.19300188586965</v>
      </c>
      <c r="G4862" s="5">
        <f t="shared" si="978"/>
        <v>1301.1455960105666</v>
      </c>
      <c r="H4862" s="5">
        <f t="shared" si="979"/>
        <v>2866.0303708964366</v>
      </c>
      <c r="I4862" s="5">
        <f t="shared" si="980"/>
        <v>720</v>
      </c>
      <c r="J4862" s="5">
        <f t="shared" si="981"/>
        <v>2146.0303708964366</v>
      </c>
      <c r="K4862" s="2">
        <f t="shared" si="982"/>
        <v>62257.471716952023</v>
      </c>
      <c r="L4862" s="2">
        <f t="shared" si="983"/>
        <v>139846</v>
      </c>
      <c r="M4862" s="2">
        <f t="shared" si="984"/>
        <v>29480</v>
      </c>
      <c r="N4862" s="6">
        <f t="shared" si="985"/>
        <v>1</v>
      </c>
      <c r="O4862" s="2">
        <f t="shared" si="986"/>
        <v>28108.528283047977</v>
      </c>
      <c r="P4862" s="2">
        <f t="shared" si="987"/>
        <v>28108.528283047977</v>
      </c>
    </row>
    <row r="4863" spans="1:16">
      <c r="A4863" s="6">
        <v>7</v>
      </c>
      <c r="B4863" s="6">
        <v>9</v>
      </c>
      <c r="C4863" s="6">
        <v>23</v>
      </c>
      <c r="D4863" s="6">
        <f t="shared" si="975"/>
        <v>39</v>
      </c>
      <c r="E4863" s="5">
        <f t="shared" si="976"/>
        <v>1227.6917730000007</v>
      </c>
      <c r="F4863" s="5">
        <f t="shared" si="977"/>
        <v>337.19300188586965</v>
      </c>
      <c r="G4863" s="5">
        <f t="shared" si="978"/>
        <v>1377.292184868003</v>
      </c>
      <c r="H4863" s="5">
        <f t="shared" si="979"/>
        <v>2942.1769597538732</v>
      </c>
      <c r="I4863" s="5">
        <f t="shared" si="980"/>
        <v>720</v>
      </c>
      <c r="J4863" s="5">
        <f t="shared" si="981"/>
        <v>2222.1769597538732</v>
      </c>
      <c r="K4863" s="2">
        <f t="shared" si="982"/>
        <v>63579.461106838076</v>
      </c>
      <c r="L4863" s="2">
        <f t="shared" si="983"/>
        <v>142546</v>
      </c>
      <c r="M4863" s="2">
        <f t="shared" si="984"/>
        <v>30360</v>
      </c>
      <c r="N4863" s="6">
        <f t="shared" si="985"/>
        <v>1</v>
      </c>
      <c r="O4863" s="2">
        <f t="shared" si="986"/>
        <v>28606.538893161924</v>
      </c>
      <c r="P4863" s="2">
        <f t="shared" si="987"/>
        <v>28606.538893161924</v>
      </c>
    </row>
    <row r="4864" spans="1:16">
      <c r="A4864" s="6">
        <v>7</v>
      </c>
      <c r="B4864" s="6">
        <v>9</v>
      </c>
      <c r="C4864" s="6">
        <v>24</v>
      </c>
      <c r="D4864" s="6">
        <f t="shared" si="975"/>
        <v>40</v>
      </c>
      <c r="E4864" s="5">
        <f t="shared" si="976"/>
        <v>1227.6917730000007</v>
      </c>
      <c r="F4864" s="5">
        <f t="shared" si="977"/>
        <v>337.19300188586965</v>
      </c>
      <c r="G4864" s="5">
        <f t="shared" si="978"/>
        <v>1455.1391344474989</v>
      </c>
      <c r="H4864" s="5">
        <f t="shared" si="979"/>
        <v>3020.0239093333694</v>
      </c>
      <c r="I4864" s="5">
        <f t="shared" si="980"/>
        <v>720</v>
      </c>
      <c r="J4864" s="5">
        <f t="shared" si="981"/>
        <v>2300.0239093333694</v>
      </c>
      <c r="K4864" s="2">
        <f t="shared" si="982"/>
        <v>64930.970648148774</v>
      </c>
      <c r="L4864" s="2">
        <f t="shared" si="983"/>
        <v>145246</v>
      </c>
      <c r="M4864" s="2">
        <f t="shared" si="984"/>
        <v>31240</v>
      </c>
      <c r="N4864" s="6">
        <f t="shared" si="985"/>
        <v>1</v>
      </c>
      <c r="O4864" s="2">
        <f t="shared" si="986"/>
        <v>29075.029351851226</v>
      </c>
      <c r="P4864" s="2">
        <f t="shared" si="987"/>
        <v>29075.029351851226</v>
      </c>
    </row>
    <row r="4865" spans="1:16">
      <c r="A4865" s="6">
        <v>7</v>
      </c>
      <c r="B4865" s="6">
        <v>9</v>
      </c>
      <c r="C4865" s="6">
        <v>25</v>
      </c>
      <c r="D4865" s="6">
        <f t="shared" si="975"/>
        <v>41</v>
      </c>
      <c r="E4865" s="5">
        <f t="shared" si="976"/>
        <v>1227.6917730000007</v>
      </c>
      <c r="F4865" s="5">
        <f t="shared" si="977"/>
        <v>337.19300188586965</v>
      </c>
      <c r="G4865" s="5">
        <f t="shared" si="978"/>
        <v>1534.7170558625965</v>
      </c>
      <c r="H4865" s="5">
        <f t="shared" si="979"/>
        <v>3099.6018307484665</v>
      </c>
      <c r="I4865" s="5">
        <f t="shared" si="980"/>
        <v>720</v>
      </c>
      <c r="J4865" s="5">
        <f t="shared" si="981"/>
        <v>2379.6018307484665</v>
      </c>
      <c r="K4865" s="2">
        <f t="shared" si="982"/>
        <v>66312.531783827551</v>
      </c>
      <c r="L4865" s="2">
        <f t="shared" si="983"/>
        <v>147946</v>
      </c>
      <c r="M4865" s="2">
        <f t="shared" si="984"/>
        <v>32120</v>
      </c>
      <c r="N4865" s="6">
        <f t="shared" si="985"/>
        <v>1</v>
      </c>
      <c r="O4865" s="2">
        <f t="shared" si="986"/>
        <v>29513.468216172449</v>
      </c>
      <c r="P4865" s="2">
        <f t="shared" si="987"/>
        <v>29513.468216172449</v>
      </c>
    </row>
    <row r="4866" spans="1:16">
      <c r="A4866" s="6">
        <v>7</v>
      </c>
      <c r="B4866" s="6">
        <v>9</v>
      </c>
      <c r="C4866" s="6">
        <v>26</v>
      </c>
      <c r="D4866" s="6">
        <f t="shared" si="975"/>
        <v>42</v>
      </c>
      <c r="E4866" s="5">
        <f t="shared" si="976"/>
        <v>1227.6917730000007</v>
      </c>
      <c r="F4866" s="5">
        <f t="shared" si="977"/>
        <v>337.19300188586965</v>
      </c>
      <c r="G4866" s="5">
        <f t="shared" si="978"/>
        <v>1616.0570598233144</v>
      </c>
      <c r="H4866" s="5">
        <f t="shared" si="979"/>
        <v>3180.9418347091846</v>
      </c>
      <c r="I4866" s="5">
        <f t="shared" si="980"/>
        <v>720</v>
      </c>
      <c r="J4866" s="5">
        <f t="shared" si="981"/>
        <v>2460.9418347091846</v>
      </c>
      <c r="K4866" s="2">
        <f t="shared" si="982"/>
        <v>67724.684630367788</v>
      </c>
      <c r="L4866" s="2">
        <f t="shared" si="983"/>
        <v>150646</v>
      </c>
      <c r="M4866" s="2">
        <f t="shared" si="984"/>
        <v>33000</v>
      </c>
      <c r="N4866" s="6">
        <f t="shared" si="985"/>
        <v>1</v>
      </c>
      <c r="O4866" s="2">
        <f t="shared" si="986"/>
        <v>29921.315369632212</v>
      </c>
      <c r="P4866" s="2">
        <f t="shared" si="987"/>
        <v>29921.315369632212</v>
      </c>
    </row>
    <row r="4867" spans="1:16">
      <c r="A4867" s="6">
        <v>7</v>
      </c>
      <c r="B4867" s="6">
        <v>9</v>
      </c>
      <c r="C4867" s="6">
        <v>27</v>
      </c>
      <c r="D4867" s="6">
        <f t="shared" si="975"/>
        <v>43</v>
      </c>
      <c r="E4867" s="5">
        <f t="shared" si="976"/>
        <v>1227.6917730000007</v>
      </c>
      <c r="F4867" s="5">
        <f t="shared" si="977"/>
        <v>337.19300188586965</v>
      </c>
      <c r="G4867" s="5">
        <f t="shared" si="978"/>
        <v>1699.1907643430709</v>
      </c>
      <c r="H4867" s="5">
        <f t="shared" si="979"/>
        <v>3264.0755392289411</v>
      </c>
      <c r="I4867" s="5">
        <f t="shared" si="980"/>
        <v>720</v>
      </c>
      <c r="J4867" s="5">
        <f t="shared" si="981"/>
        <v>2544.0755392289411</v>
      </c>
      <c r="K4867" s="2">
        <f t="shared" si="982"/>
        <v>69167.978111613571</v>
      </c>
      <c r="L4867" s="2">
        <f t="shared" si="983"/>
        <v>153346</v>
      </c>
      <c r="M4867" s="2">
        <f t="shared" si="984"/>
        <v>33880</v>
      </c>
      <c r="N4867" s="6">
        <f t="shared" si="985"/>
        <v>1</v>
      </c>
      <c r="O4867" s="2">
        <f t="shared" si="986"/>
        <v>30298.021888386429</v>
      </c>
      <c r="P4867" s="2">
        <f t="shared" si="987"/>
        <v>30298.021888386429</v>
      </c>
    </row>
    <row r="4868" spans="1:16">
      <c r="A4868" s="6">
        <v>7</v>
      </c>
      <c r="B4868" s="6">
        <v>9</v>
      </c>
      <c r="C4868" s="6">
        <v>28</v>
      </c>
      <c r="D4868" s="6">
        <f t="shared" ref="D4868:D4931" si="988">A4868+B4868+C4868</f>
        <v>44</v>
      </c>
      <c r="E4868" s="5">
        <f t="shared" ref="E4868:E4931" si="989">IF(A4868=0,0,A4868*LABOR_HRS_WK_TOM*SEASON_WEEKS*(1+DIM_PCT_TOM)^A4868)</f>
        <v>1227.6917730000007</v>
      </c>
      <c r="F4868" s="5">
        <f t="shared" ref="F4868:F4931" si="990">IF(B4868=0,0,B4868*LABOR_HRS_WK_CAR*SEASON_WEEKS*(1+DIM_PCT_CAR)^B4868)</f>
        <v>337.19300188586965</v>
      </c>
      <c r="G4868" s="5">
        <f t="shared" ref="G4868:G4931" si="991">IF(C4868=0,0,C4868*LABOR_HRS_WK_MES*SEASON_WEEKS*(1+DIM_PCT_MES)^C4868)</f>
        <v>1784.1503025602246</v>
      </c>
      <c r="H4868" s="5">
        <f t="shared" ref="H4868:H4931" si="992">E4868+F4868+G4868</f>
        <v>3349.0350774460949</v>
      </c>
      <c r="I4868" s="5">
        <f t="shared" ref="I4868:I4931" si="993">MIN(H4868,FARMER_HRS)</f>
        <v>720</v>
      </c>
      <c r="J4868" s="5">
        <f t="shared" ref="J4868:J4931" si="994">MAX(0,H4868-FARMER_HRS)</f>
        <v>2629.0350774460949</v>
      </c>
      <c r="K4868" s="2">
        <f t="shared" ref="K4868:K4931" si="995">I4868*FARMER_RATE+J4868*TEMP_WORKER_RATE</f>
        <v>70642.970094550255</v>
      </c>
      <c r="L4868" s="2">
        <f t="shared" ref="L4868:L4931" si="996">A4868*PRICE_TOM+B4868*PRICE_CAR+C4868*PRICE_MES</f>
        <v>156046</v>
      </c>
      <c r="M4868" s="2">
        <f t="shared" ref="M4868:M4931" si="997">A4868*FERT_BED_TOM+B4868*FERT_BED_CAR+C4868*FERT_BED_MES</f>
        <v>34760</v>
      </c>
      <c r="N4868" s="6">
        <f t="shared" ref="N4868:N4931" si="998">IF(AND(D4868&lt;=TOTAL_BEDS,J4868&lt;=TEMP_WORKER_MAX*TEMP_WORKER_HRS),1,0)</f>
        <v>1</v>
      </c>
      <c r="O4868" s="2">
        <f t="shared" ref="O4868:O4931" si="999">L4868-M4868-K4868-FIXED_COSTS</f>
        <v>30643.029905449745</v>
      </c>
      <c r="P4868" s="2">
        <f t="shared" ref="P4868:P4931" si="1000">IF(N4868=1,O4868,"")</f>
        <v>30643.029905449745</v>
      </c>
    </row>
    <row r="4869" spans="1:16">
      <c r="A4869" s="6">
        <v>7</v>
      </c>
      <c r="B4869" s="6">
        <v>9</v>
      </c>
      <c r="C4869" s="6">
        <v>29</v>
      </c>
      <c r="D4869" s="6">
        <f t="shared" si="988"/>
        <v>45</v>
      </c>
      <c r="E4869" s="5">
        <f t="shared" si="989"/>
        <v>1227.6917730000007</v>
      </c>
      <c r="F4869" s="5">
        <f t="shared" si="990"/>
        <v>337.19300188586965</v>
      </c>
      <c r="G4869" s="5">
        <f t="shared" si="991"/>
        <v>1870.9683306758782</v>
      </c>
      <c r="H4869" s="5">
        <f t="shared" si="992"/>
        <v>3435.8531055617486</v>
      </c>
      <c r="I4869" s="5">
        <f t="shared" si="993"/>
        <v>720</v>
      </c>
      <c r="J4869" s="5">
        <f t="shared" si="994"/>
        <v>2715.8531055617486</v>
      </c>
      <c r="K4869" s="2">
        <f t="shared" si="995"/>
        <v>72150.22752711369</v>
      </c>
      <c r="L4869" s="2">
        <f t="shared" si="996"/>
        <v>158746</v>
      </c>
      <c r="M4869" s="2">
        <f t="shared" si="997"/>
        <v>35640</v>
      </c>
      <c r="N4869" s="6">
        <f t="shared" si="998"/>
        <v>1</v>
      </c>
      <c r="O4869" s="2">
        <f t="shared" si="999"/>
        <v>30955.77247288631</v>
      </c>
      <c r="P4869" s="2">
        <f t="shared" si="1000"/>
        <v>30955.77247288631</v>
      </c>
    </row>
    <row r="4870" spans="1:16">
      <c r="A4870" s="6">
        <v>7</v>
      </c>
      <c r="B4870" s="6">
        <v>9</v>
      </c>
      <c r="C4870" s="6">
        <v>30</v>
      </c>
      <c r="D4870" s="6">
        <f t="shared" si="988"/>
        <v>46</v>
      </c>
      <c r="E4870" s="5">
        <f t="shared" si="989"/>
        <v>1227.6917730000007</v>
      </c>
      <c r="F4870" s="5">
        <f t="shared" si="990"/>
        <v>337.19300188586965</v>
      </c>
      <c r="G4870" s="5">
        <f t="shared" si="991"/>
        <v>1959.6780360096488</v>
      </c>
      <c r="H4870" s="5">
        <f t="shared" si="992"/>
        <v>3524.5628108955189</v>
      </c>
      <c r="I4870" s="5">
        <f t="shared" si="993"/>
        <v>720</v>
      </c>
      <c r="J4870" s="5">
        <f t="shared" si="994"/>
        <v>2804.5628108955189</v>
      </c>
      <c r="K4870" s="2">
        <f t="shared" si="995"/>
        <v>73690.326578047199</v>
      </c>
      <c r="L4870" s="2">
        <f t="shared" si="996"/>
        <v>161446</v>
      </c>
      <c r="M4870" s="2">
        <f t="shared" si="997"/>
        <v>36520</v>
      </c>
      <c r="N4870" s="6">
        <f t="shared" si="998"/>
        <v>1</v>
      </c>
      <c r="O4870" s="2">
        <f t="shared" si="999"/>
        <v>31235.673421952801</v>
      </c>
      <c r="P4870" s="2">
        <f t="shared" si="1000"/>
        <v>31235.673421952801</v>
      </c>
    </row>
    <row r="4871" spans="1:16">
      <c r="A4871" s="6">
        <v>7</v>
      </c>
      <c r="B4871" s="6">
        <v>10</v>
      </c>
      <c r="C4871" s="6">
        <v>0</v>
      </c>
      <c r="D4871" s="6">
        <f t="shared" si="988"/>
        <v>17</v>
      </c>
      <c r="E4871" s="5">
        <f t="shared" si="989"/>
        <v>1227.6917730000007</v>
      </c>
      <c r="F4871" s="5">
        <f t="shared" si="990"/>
        <v>384.02536325890713</v>
      </c>
      <c r="G4871" s="5">
        <f t="shared" si="991"/>
        <v>0</v>
      </c>
      <c r="H4871" s="5">
        <f t="shared" si="992"/>
        <v>1611.7171362589079</v>
      </c>
      <c r="I4871" s="5">
        <f t="shared" si="993"/>
        <v>720</v>
      </c>
      <c r="J4871" s="5">
        <f t="shared" si="994"/>
        <v>891.71713625890789</v>
      </c>
      <c r="K4871" s="2">
        <f t="shared" si="995"/>
        <v>40481.200282272708</v>
      </c>
      <c r="L4871" s="2">
        <f t="shared" si="996"/>
        <v>82540</v>
      </c>
      <c r="M4871" s="2">
        <f t="shared" si="997"/>
        <v>10560</v>
      </c>
      <c r="N4871" s="6">
        <f t="shared" si="998"/>
        <v>1</v>
      </c>
      <c r="O4871" s="2">
        <f t="shared" si="999"/>
        <v>11498.799717727292</v>
      </c>
      <c r="P4871" s="2">
        <f t="shared" si="1000"/>
        <v>11498.799717727292</v>
      </c>
    </row>
    <row r="4872" spans="1:16">
      <c r="A4872" s="6">
        <v>7</v>
      </c>
      <c r="B4872" s="6">
        <v>10</v>
      </c>
      <c r="C4872" s="6">
        <v>1</v>
      </c>
      <c r="D4872" s="6">
        <f t="shared" si="988"/>
        <v>18</v>
      </c>
      <c r="E4872" s="5">
        <f t="shared" si="989"/>
        <v>1227.6917730000007</v>
      </c>
      <c r="F4872" s="5">
        <f t="shared" si="990"/>
        <v>384.02536325890713</v>
      </c>
      <c r="G4872" s="5">
        <f t="shared" si="991"/>
        <v>45.5625</v>
      </c>
      <c r="H4872" s="5">
        <f t="shared" si="992"/>
        <v>1657.2796362589079</v>
      </c>
      <c r="I4872" s="5">
        <f t="shared" si="993"/>
        <v>720</v>
      </c>
      <c r="J4872" s="5">
        <f t="shared" si="994"/>
        <v>937.27963625890789</v>
      </c>
      <c r="K4872" s="2">
        <f t="shared" si="995"/>
        <v>41272.215907272708</v>
      </c>
      <c r="L4872" s="2">
        <f t="shared" si="996"/>
        <v>85240</v>
      </c>
      <c r="M4872" s="2">
        <f t="shared" si="997"/>
        <v>11440</v>
      </c>
      <c r="N4872" s="6">
        <f t="shared" si="998"/>
        <v>1</v>
      </c>
      <c r="O4872" s="2">
        <f t="shared" si="999"/>
        <v>12527.784092727292</v>
      </c>
      <c r="P4872" s="2">
        <f t="shared" si="1000"/>
        <v>12527.784092727292</v>
      </c>
    </row>
    <row r="4873" spans="1:16">
      <c r="A4873" s="6">
        <v>7</v>
      </c>
      <c r="B4873" s="6">
        <v>10</v>
      </c>
      <c r="C4873" s="6">
        <v>2</v>
      </c>
      <c r="D4873" s="6">
        <f t="shared" si="988"/>
        <v>19</v>
      </c>
      <c r="E4873" s="5">
        <f t="shared" si="989"/>
        <v>1227.6917730000007</v>
      </c>
      <c r="F4873" s="5">
        <f t="shared" si="990"/>
        <v>384.02536325890713</v>
      </c>
      <c r="G4873" s="5">
        <f t="shared" si="991"/>
        <v>92.264062499999994</v>
      </c>
      <c r="H4873" s="5">
        <f t="shared" si="992"/>
        <v>1703.9811987589078</v>
      </c>
      <c r="I4873" s="5">
        <f t="shared" si="993"/>
        <v>720</v>
      </c>
      <c r="J4873" s="5">
        <f t="shared" si="994"/>
        <v>983.98119875890779</v>
      </c>
      <c r="K4873" s="2">
        <f t="shared" si="995"/>
        <v>42083.006922897708</v>
      </c>
      <c r="L4873" s="2">
        <f t="shared" si="996"/>
        <v>87940</v>
      </c>
      <c r="M4873" s="2">
        <f t="shared" si="997"/>
        <v>12320</v>
      </c>
      <c r="N4873" s="6">
        <f t="shared" si="998"/>
        <v>1</v>
      </c>
      <c r="O4873" s="2">
        <f t="shared" si="999"/>
        <v>13536.993077102292</v>
      </c>
      <c r="P4873" s="2">
        <f t="shared" si="1000"/>
        <v>13536.993077102292</v>
      </c>
    </row>
    <row r="4874" spans="1:16">
      <c r="A4874" s="6">
        <v>7</v>
      </c>
      <c r="B4874" s="6">
        <v>10</v>
      </c>
      <c r="C4874" s="6">
        <v>3</v>
      </c>
      <c r="D4874" s="6">
        <f t="shared" si="988"/>
        <v>20</v>
      </c>
      <c r="E4874" s="5">
        <f t="shared" si="989"/>
        <v>1227.6917730000007</v>
      </c>
      <c r="F4874" s="5">
        <f t="shared" si="990"/>
        <v>384.02536325890713</v>
      </c>
      <c r="G4874" s="5">
        <f t="shared" si="991"/>
        <v>140.12604492187498</v>
      </c>
      <c r="H4874" s="5">
        <f t="shared" si="992"/>
        <v>1751.8431811807829</v>
      </c>
      <c r="I4874" s="5">
        <f t="shared" si="993"/>
        <v>720</v>
      </c>
      <c r="J4874" s="5">
        <f t="shared" si="994"/>
        <v>1031.8431811807829</v>
      </c>
      <c r="K4874" s="2">
        <f t="shared" si="995"/>
        <v>42913.944117721927</v>
      </c>
      <c r="L4874" s="2">
        <f t="shared" si="996"/>
        <v>90640</v>
      </c>
      <c r="M4874" s="2">
        <f t="shared" si="997"/>
        <v>13200</v>
      </c>
      <c r="N4874" s="6">
        <f t="shared" si="998"/>
        <v>1</v>
      </c>
      <c r="O4874" s="2">
        <f t="shared" si="999"/>
        <v>14526.055882278073</v>
      </c>
      <c r="P4874" s="2">
        <f t="shared" si="1000"/>
        <v>14526.055882278073</v>
      </c>
    </row>
    <row r="4875" spans="1:16">
      <c r="A4875" s="6">
        <v>7</v>
      </c>
      <c r="B4875" s="6">
        <v>10</v>
      </c>
      <c r="C4875" s="6">
        <v>4</v>
      </c>
      <c r="D4875" s="6">
        <f t="shared" si="988"/>
        <v>21</v>
      </c>
      <c r="E4875" s="5">
        <f t="shared" si="989"/>
        <v>1227.6917730000007</v>
      </c>
      <c r="F4875" s="5">
        <f t="shared" si="990"/>
        <v>384.02536325890713</v>
      </c>
      <c r="G4875" s="5">
        <f t="shared" si="991"/>
        <v>189.17016064453125</v>
      </c>
      <c r="H4875" s="5">
        <f t="shared" si="992"/>
        <v>1800.8872969034392</v>
      </c>
      <c r="I4875" s="5">
        <f t="shared" si="993"/>
        <v>720</v>
      </c>
      <c r="J4875" s="5">
        <f t="shared" si="994"/>
        <v>1080.8872969034392</v>
      </c>
      <c r="K4875" s="2">
        <f t="shared" si="995"/>
        <v>43765.404460129153</v>
      </c>
      <c r="L4875" s="2">
        <f t="shared" si="996"/>
        <v>93340</v>
      </c>
      <c r="M4875" s="2">
        <f t="shared" si="997"/>
        <v>14080</v>
      </c>
      <c r="N4875" s="6">
        <f t="shared" si="998"/>
        <v>1</v>
      </c>
      <c r="O4875" s="2">
        <f t="shared" si="999"/>
        <v>15494.595539870847</v>
      </c>
      <c r="P4875" s="2">
        <f t="shared" si="1000"/>
        <v>15494.595539870847</v>
      </c>
    </row>
    <row r="4876" spans="1:16">
      <c r="A4876" s="6">
        <v>7</v>
      </c>
      <c r="B4876" s="6">
        <v>10</v>
      </c>
      <c r="C4876" s="6">
        <v>5</v>
      </c>
      <c r="D4876" s="6">
        <f t="shared" si="988"/>
        <v>22</v>
      </c>
      <c r="E4876" s="5">
        <f t="shared" si="989"/>
        <v>1227.6917730000007</v>
      </c>
      <c r="F4876" s="5">
        <f t="shared" si="990"/>
        <v>384.02536325890713</v>
      </c>
      <c r="G4876" s="5">
        <f t="shared" si="991"/>
        <v>239.41848456573481</v>
      </c>
      <c r="H4876" s="5">
        <f t="shared" si="992"/>
        <v>1851.1356208246427</v>
      </c>
      <c r="I4876" s="5">
        <f t="shared" si="993"/>
        <v>720</v>
      </c>
      <c r="J4876" s="5">
        <f t="shared" si="994"/>
        <v>1131.1356208246427</v>
      </c>
      <c r="K4876" s="2">
        <f t="shared" si="995"/>
        <v>44637.771194872272</v>
      </c>
      <c r="L4876" s="2">
        <f t="shared" si="996"/>
        <v>96040</v>
      </c>
      <c r="M4876" s="2">
        <f t="shared" si="997"/>
        <v>14960</v>
      </c>
      <c r="N4876" s="6">
        <f t="shared" si="998"/>
        <v>1</v>
      </c>
      <c r="O4876" s="2">
        <f t="shared" si="999"/>
        <v>16442.228805127728</v>
      </c>
      <c r="P4876" s="2">
        <f t="shared" si="1000"/>
        <v>16442.228805127728</v>
      </c>
    </row>
    <row r="4877" spans="1:16">
      <c r="A4877" s="6">
        <v>7</v>
      </c>
      <c r="B4877" s="6">
        <v>10</v>
      </c>
      <c r="C4877" s="6">
        <v>6</v>
      </c>
      <c r="D4877" s="6">
        <f t="shared" si="988"/>
        <v>23</v>
      </c>
      <c r="E4877" s="5">
        <f t="shared" si="989"/>
        <v>1227.6917730000007</v>
      </c>
      <c r="F4877" s="5">
        <f t="shared" si="990"/>
        <v>384.02536325890713</v>
      </c>
      <c r="G4877" s="5">
        <f t="shared" si="991"/>
        <v>290.89345874736784</v>
      </c>
      <c r="H4877" s="5">
        <f t="shared" si="992"/>
        <v>1902.6105950062756</v>
      </c>
      <c r="I4877" s="5">
        <f t="shared" si="993"/>
        <v>720</v>
      </c>
      <c r="J4877" s="5">
        <f t="shared" si="994"/>
        <v>1182.6105950062756</v>
      </c>
      <c r="K4877" s="2">
        <f t="shared" si="995"/>
        <v>45531.433941081174</v>
      </c>
      <c r="L4877" s="2">
        <f t="shared" si="996"/>
        <v>98740</v>
      </c>
      <c r="M4877" s="2">
        <f t="shared" si="997"/>
        <v>15840</v>
      </c>
      <c r="N4877" s="6">
        <f t="shared" si="998"/>
        <v>1</v>
      </c>
      <c r="O4877" s="2">
        <f t="shared" si="999"/>
        <v>17368.566058918826</v>
      </c>
      <c r="P4877" s="2">
        <f t="shared" si="1000"/>
        <v>17368.566058918826</v>
      </c>
    </row>
    <row r="4878" spans="1:16">
      <c r="A4878" s="6">
        <v>7</v>
      </c>
      <c r="B4878" s="6">
        <v>10</v>
      </c>
      <c r="C4878" s="6">
        <v>7</v>
      </c>
      <c r="D4878" s="6">
        <f t="shared" si="988"/>
        <v>24</v>
      </c>
      <c r="E4878" s="5">
        <f t="shared" si="989"/>
        <v>1227.6917730000007</v>
      </c>
      <c r="F4878" s="5">
        <f t="shared" si="990"/>
        <v>384.02536325890713</v>
      </c>
      <c r="G4878" s="5">
        <f t="shared" si="991"/>
        <v>343.61789814532818</v>
      </c>
      <c r="H4878" s="5">
        <f t="shared" si="992"/>
        <v>1955.335034404236</v>
      </c>
      <c r="I4878" s="5">
        <f t="shared" si="993"/>
        <v>720</v>
      </c>
      <c r="J4878" s="5">
        <f t="shared" si="994"/>
        <v>1235.335034404236</v>
      </c>
      <c r="K4878" s="2">
        <f t="shared" si="995"/>
        <v>46446.788791740211</v>
      </c>
      <c r="L4878" s="2">
        <f t="shared" si="996"/>
        <v>101440</v>
      </c>
      <c r="M4878" s="2">
        <f t="shared" si="997"/>
        <v>16720</v>
      </c>
      <c r="N4878" s="6">
        <f t="shared" si="998"/>
        <v>1</v>
      </c>
      <c r="O4878" s="2">
        <f t="shared" si="999"/>
        <v>18273.211208259789</v>
      </c>
      <c r="P4878" s="2">
        <f t="shared" si="1000"/>
        <v>18273.211208259789</v>
      </c>
    </row>
    <row r="4879" spans="1:16">
      <c r="A4879" s="6">
        <v>7</v>
      </c>
      <c r="B4879" s="6">
        <v>10</v>
      </c>
      <c r="C4879" s="6">
        <v>8</v>
      </c>
      <c r="D4879" s="6">
        <f t="shared" si="988"/>
        <v>25</v>
      </c>
      <c r="E4879" s="5">
        <f t="shared" si="989"/>
        <v>1227.6917730000007</v>
      </c>
      <c r="F4879" s="5">
        <f t="shared" si="990"/>
        <v>384.02536325890713</v>
      </c>
      <c r="G4879" s="5">
        <f t="shared" si="991"/>
        <v>397.61499642530839</v>
      </c>
      <c r="H4879" s="5">
        <f t="shared" si="992"/>
        <v>2009.3321326842163</v>
      </c>
      <c r="I4879" s="5">
        <f t="shared" si="993"/>
        <v>720</v>
      </c>
      <c r="J4879" s="5">
        <f t="shared" si="994"/>
        <v>1289.3321326842163</v>
      </c>
      <c r="K4879" s="2">
        <f t="shared" si="995"/>
        <v>47384.238414656531</v>
      </c>
      <c r="L4879" s="2">
        <f t="shared" si="996"/>
        <v>104140</v>
      </c>
      <c r="M4879" s="2">
        <f t="shared" si="997"/>
        <v>17600</v>
      </c>
      <c r="N4879" s="6">
        <f t="shared" si="998"/>
        <v>1</v>
      </c>
      <c r="O4879" s="2">
        <f t="shared" si="999"/>
        <v>19155.761585343469</v>
      </c>
      <c r="P4879" s="2">
        <f t="shared" si="1000"/>
        <v>19155.761585343469</v>
      </c>
    </row>
    <row r="4880" spans="1:16">
      <c r="A4880" s="6">
        <v>7</v>
      </c>
      <c r="B4880" s="6">
        <v>10</v>
      </c>
      <c r="C4880" s="6">
        <v>9</v>
      </c>
      <c r="D4880" s="6">
        <f t="shared" si="988"/>
        <v>26</v>
      </c>
      <c r="E4880" s="5">
        <f t="shared" si="989"/>
        <v>1227.6917730000007</v>
      </c>
      <c r="F4880" s="5">
        <f t="shared" si="990"/>
        <v>384.02536325890713</v>
      </c>
      <c r="G4880" s="5">
        <f t="shared" si="991"/>
        <v>452.90833186570285</v>
      </c>
      <c r="H4880" s="5">
        <f t="shared" si="992"/>
        <v>2064.625468124611</v>
      </c>
      <c r="I4880" s="5">
        <f t="shared" si="993"/>
        <v>720</v>
      </c>
      <c r="J4880" s="5">
        <f t="shared" si="994"/>
        <v>1344.625468124611</v>
      </c>
      <c r="K4880" s="2">
        <f t="shared" si="995"/>
        <v>48344.192154941164</v>
      </c>
      <c r="L4880" s="2">
        <f t="shared" si="996"/>
        <v>106840</v>
      </c>
      <c r="M4880" s="2">
        <f t="shared" si="997"/>
        <v>18480</v>
      </c>
      <c r="N4880" s="6">
        <f t="shared" si="998"/>
        <v>1</v>
      </c>
      <c r="O4880" s="2">
        <f t="shared" si="999"/>
        <v>20015.807845058836</v>
      </c>
      <c r="P4880" s="2">
        <f t="shared" si="1000"/>
        <v>20015.807845058836</v>
      </c>
    </row>
    <row r="4881" spans="1:16">
      <c r="A4881" s="6">
        <v>7</v>
      </c>
      <c r="B4881" s="6">
        <v>10</v>
      </c>
      <c r="C4881" s="6">
        <v>10</v>
      </c>
      <c r="D4881" s="6">
        <f t="shared" si="988"/>
        <v>27</v>
      </c>
      <c r="E4881" s="5">
        <f t="shared" si="989"/>
        <v>1227.6917730000007</v>
      </c>
      <c r="F4881" s="5">
        <f t="shared" si="990"/>
        <v>384.02536325890713</v>
      </c>
      <c r="G4881" s="5">
        <f t="shared" si="991"/>
        <v>509.52187334891573</v>
      </c>
      <c r="H4881" s="5">
        <f t="shared" si="992"/>
        <v>2121.2390096078234</v>
      </c>
      <c r="I4881" s="5">
        <f t="shared" si="993"/>
        <v>720</v>
      </c>
      <c r="J4881" s="5">
        <f t="shared" si="994"/>
        <v>1401.2390096078234</v>
      </c>
      <c r="K4881" s="2">
        <f t="shared" si="995"/>
        <v>49327.066139024711</v>
      </c>
      <c r="L4881" s="2">
        <f t="shared" si="996"/>
        <v>109540</v>
      </c>
      <c r="M4881" s="2">
        <f t="shared" si="997"/>
        <v>19360</v>
      </c>
      <c r="N4881" s="6">
        <f t="shared" si="998"/>
        <v>1</v>
      </c>
      <c r="O4881" s="2">
        <f t="shared" si="999"/>
        <v>20852.933860975289</v>
      </c>
      <c r="P4881" s="2">
        <f t="shared" si="1000"/>
        <v>20852.933860975289</v>
      </c>
    </row>
    <row r="4882" spans="1:16">
      <c r="A4882" s="6">
        <v>7</v>
      </c>
      <c r="B4882" s="6">
        <v>10</v>
      </c>
      <c r="C4882" s="6">
        <v>11</v>
      </c>
      <c r="D4882" s="6">
        <f t="shared" si="988"/>
        <v>28</v>
      </c>
      <c r="E4882" s="5">
        <f t="shared" si="989"/>
        <v>1227.6917730000007</v>
      </c>
      <c r="F4882" s="5">
        <f t="shared" si="990"/>
        <v>384.02536325890713</v>
      </c>
      <c r="G4882" s="5">
        <f t="shared" si="991"/>
        <v>567.47998644235474</v>
      </c>
      <c r="H4882" s="5">
        <f t="shared" si="992"/>
        <v>2179.1971227012627</v>
      </c>
      <c r="I4882" s="5">
        <f t="shared" si="993"/>
        <v>720</v>
      </c>
      <c r="J4882" s="5">
        <f t="shared" si="994"/>
        <v>1459.1971227012627</v>
      </c>
      <c r="K4882" s="2">
        <f t="shared" si="995"/>
        <v>50333.283380230256</v>
      </c>
      <c r="L4882" s="2">
        <f t="shared" si="996"/>
        <v>112240</v>
      </c>
      <c r="M4882" s="2">
        <f t="shared" si="997"/>
        <v>20240</v>
      </c>
      <c r="N4882" s="6">
        <f t="shared" si="998"/>
        <v>1</v>
      </c>
      <c r="O4882" s="2">
        <f t="shared" si="999"/>
        <v>21666.716619769744</v>
      </c>
      <c r="P4882" s="2">
        <f t="shared" si="1000"/>
        <v>21666.716619769744</v>
      </c>
    </row>
    <row r="4883" spans="1:16">
      <c r="A4883" s="6">
        <v>7</v>
      </c>
      <c r="B4883" s="6">
        <v>10</v>
      </c>
      <c r="C4883" s="6">
        <v>12</v>
      </c>
      <c r="D4883" s="6">
        <f t="shared" si="988"/>
        <v>29</v>
      </c>
      <c r="E4883" s="5">
        <f t="shared" si="989"/>
        <v>1227.6917730000007</v>
      </c>
      <c r="F4883" s="5">
        <f t="shared" si="990"/>
        <v>384.02536325890713</v>
      </c>
      <c r="G4883" s="5">
        <f t="shared" si="991"/>
        <v>626.80743957041921</v>
      </c>
      <c r="H4883" s="5">
        <f t="shared" si="992"/>
        <v>2238.5245758293272</v>
      </c>
      <c r="I4883" s="5">
        <f t="shared" si="993"/>
        <v>720</v>
      </c>
      <c r="J4883" s="5">
        <f t="shared" si="994"/>
        <v>1518.5245758293272</v>
      </c>
      <c r="K4883" s="2">
        <f t="shared" si="995"/>
        <v>51363.273885925824</v>
      </c>
      <c r="L4883" s="2">
        <f t="shared" si="996"/>
        <v>114940</v>
      </c>
      <c r="M4883" s="2">
        <f t="shared" si="997"/>
        <v>21120</v>
      </c>
      <c r="N4883" s="6">
        <f t="shared" si="998"/>
        <v>1</v>
      </c>
      <c r="O4883" s="2">
        <f t="shared" si="999"/>
        <v>22456.726114074176</v>
      </c>
      <c r="P4883" s="2">
        <f t="shared" si="1000"/>
        <v>22456.726114074176</v>
      </c>
    </row>
    <row r="4884" spans="1:16">
      <c r="A4884" s="6">
        <v>7</v>
      </c>
      <c r="B4884" s="6">
        <v>10</v>
      </c>
      <c r="C4884" s="6">
        <v>13</v>
      </c>
      <c r="D4884" s="6">
        <f t="shared" si="988"/>
        <v>30</v>
      </c>
      <c r="E4884" s="5">
        <f t="shared" si="989"/>
        <v>1227.6917730000007</v>
      </c>
      <c r="F4884" s="5">
        <f t="shared" si="990"/>
        <v>384.02536325890713</v>
      </c>
      <c r="G4884" s="5">
        <f t="shared" si="991"/>
        <v>687.52941027880343</v>
      </c>
      <c r="H4884" s="5">
        <f t="shared" si="992"/>
        <v>2299.2465465377113</v>
      </c>
      <c r="I4884" s="5">
        <f t="shared" si="993"/>
        <v>720</v>
      </c>
      <c r="J4884" s="5">
        <f t="shared" si="994"/>
        <v>1579.2465465377113</v>
      </c>
      <c r="K4884" s="2">
        <f t="shared" si="995"/>
        <v>52417.474766279709</v>
      </c>
      <c r="L4884" s="2">
        <f t="shared" si="996"/>
        <v>117640</v>
      </c>
      <c r="M4884" s="2">
        <f t="shared" si="997"/>
        <v>22000</v>
      </c>
      <c r="N4884" s="6">
        <f t="shared" si="998"/>
        <v>1</v>
      </c>
      <c r="O4884" s="2">
        <f t="shared" si="999"/>
        <v>23222.525233720291</v>
      </c>
      <c r="P4884" s="2">
        <f t="shared" si="1000"/>
        <v>23222.525233720291</v>
      </c>
    </row>
    <row r="4885" spans="1:16">
      <c r="A4885" s="6">
        <v>7</v>
      </c>
      <c r="B4885" s="6">
        <v>10</v>
      </c>
      <c r="C4885" s="6">
        <v>14</v>
      </c>
      <c r="D4885" s="6">
        <f t="shared" si="988"/>
        <v>31</v>
      </c>
      <c r="E4885" s="5">
        <f t="shared" si="989"/>
        <v>1227.6917730000007</v>
      </c>
      <c r="F4885" s="5">
        <f t="shared" si="990"/>
        <v>384.02536325890713</v>
      </c>
      <c r="G4885" s="5">
        <f t="shared" si="991"/>
        <v>749.67149159246469</v>
      </c>
      <c r="H4885" s="5">
        <f t="shared" si="992"/>
        <v>2361.3886278513728</v>
      </c>
      <c r="I4885" s="5">
        <f t="shared" si="993"/>
        <v>720</v>
      </c>
      <c r="J4885" s="5">
        <f t="shared" si="994"/>
        <v>1641.3886278513728</v>
      </c>
      <c r="K4885" s="2">
        <f t="shared" si="995"/>
        <v>53496.330344641887</v>
      </c>
      <c r="L4885" s="2">
        <f t="shared" si="996"/>
        <v>120340</v>
      </c>
      <c r="M4885" s="2">
        <f t="shared" si="997"/>
        <v>22880</v>
      </c>
      <c r="N4885" s="6">
        <f t="shared" si="998"/>
        <v>1</v>
      </c>
      <c r="O4885" s="2">
        <f t="shared" si="999"/>
        <v>23963.669655358113</v>
      </c>
      <c r="P4885" s="2">
        <f t="shared" si="1000"/>
        <v>23963.669655358113</v>
      </c>
    </row>
    <row r="4886" spans="1:16">
      <c r="A4886" s="6">
        <v>7</v>
      </c>
      <c r="B4886" s="6">
        <v>10</v>
      </c>
      <c r="C4886" s="6">
        <v>15</v>
      </c>
      <c r="D4886" s="6">
        <f t="shared" si="988"/>
        <v>32</v>
      </c>
      <c r="E4886" s="5">
        <f t="shared" si="989"/>
        <v>1227.6917730000007</v>
      </c>
      <c r="F4886" s="5">
        <f t="shared" si="990"/>
        <v>384.02536325890713</v>
      </c>
      <c r="G4886" s="5">
        <f t="shared" si="991"/>
        <v>813.25969846861108</v>
      </c>
      <c r="H4886" s="5">
        <f t="shared" si="992"/>
        <v>2424.976834727519</v>
      </c>
      <c r="I4886" s="5">
        <f t="shared" si="993"/>
        <v>720</v>
      </c>
      <c r="J4886" s="5">
        <f t="shared" si="994"/>
        <v>1704.976834727519</v>
      </c>
      <c r="K4886" s="2">
        <f t="shared" si="995"/>
        <v>54600.29226957498</v>
      </c>
      <c r="L4886" s="2">
        <f t="shared" si="996"/>
        <v>123040</v>
      </c>
      <c r="M4886" s="2">
        <f t="shared" si="997"/>
        <v>23760</v>
      </c>
      <c r="N4886" s="6">
        <f t="shared" si="998"/>
        <v>1</v>
      </c>
      <c r="O4886" s="2">
        <f t="shared" si="999"/>
        <v>24679.70773042502</v>
      </c>
      <c r="P4886" s="2">
        <f t="shared" si="1000"/>
        <v>24679.70773042502</v>
      </c>
    </row>
    <row r="4887" spans="1:16">
      <c r="A4887" s="6">
        <v>7</v>
      </c>
      <c r="B4887" s="6">
        <v>10</v>
      </c>
      <c r="C4887" s="6">
        <v>16</v>
      </c>
      <c r="D4887" s="6">
        <f t="shared" si="988"/>
        <v>33</v>
      </c>
      <c r="E4887" s="5">
        <f t="shared" si="989"/>
        <v>1227.6917730000007</v>
      </c>
      <c r="F4887" s="5">
        <f t="shared" si="990"/>
        <v>384.02536325890713</v>
      </c>
      <c r="G4887" s="5">
        <f t="shared" si="991"/>
        <v>878.32047434610013</v>
      </c>
      <c r="H4887" s="5">
        <f t="shared" si="992"/>
        <v>2490.037610605008</v>
      </c>
      <c r="I4887" s="5">
        <f t="shared" si="993"/>
        <v>720</v>
      </c>
      <c r="J4887" s="5">
        <f t="shared" si="994"/>
        <v>1770.037610605008</v>
      </c>
      <c r="K4887" s="2">
        <f t="shared" si="995"/>
        <v>55729.819628559169</v>
      </c>
      <c r="L4887" s="2">
        <f t="shared" si="996"/>
        <v>125740</v>
      </c>
      <c r="M4887" s="2">
        <f t="shared" si="997"/>
        <v>24640</v>
      </c>
      <c r="N4887" s="6">
        <f t="shared" si="998"/>
        <v>1</v>
      </c>
      <c r="O4887" s="2">
        <f t="shared" si="999"/>
        <v>25370.180371440831</v>
      </c>
      <c r="P4887" s="2">
        <f t="shared" si="1000"/>
        <v>25370.180371440831</v>
      </c>
    </row>
    <row r="4888" spans="1:16">
      <c r="A4888" s="6">
        <v>7</v>
      </c>
      <c r="B4888" s="6">
        <v>10</v>
      </c>
      <c r="C4888" s="6">
        <v>17</v>
      </c>
      <c r="D4888" s="6">
        <f t="shared" si="988"/>
        <v>34</v>
      </c>
      <c r="E4888" s="5">
        <f t="shared" si="989"/>
        <v>1227.6917730000007</v>
      </c>
      <c r="F4888" s="5">
        <f t="shared" si="990"/>
        <v>384.02536325890713</v>
      </c>
      <c r="G4888" s="5">
        <f t="shared" si="991"/>
        <v>944.88069779264049</v>
      </c>
      <c r="H4888" s="5">
        <f t="shared" si="992"/>
        <v>2556.5978340515485</v>
      </c>
      <c r="I4888" s="5">
        <f t="shared" si="993"/>
        <v>720</v>
      </c>
      <c r="J4888" s="5">
        <f t="shared" si="994"/>
        <v>1836.5978340515485</v>
      </c>
      <c r="K4888" s="2">
        <f t="shared" si="995"/>
        <v>56885.379063394939</v>
      </c>
      <c r="L4888" s="2">
        <f t="shared" si="996"/>
        <v>128440</v>
      </c>
      <c r="M4888" s="2">
        <f t="shared" si="997"/>
        <v>25520</v>
      </c>
      <c r="N4888" s="6">
        <f t="shared" si="998"/>
        <v>1</v>
      </c>
      <c r="O4888" s="2">
        <f t="shared" si="999"/>
        <v>26034.620936605061</v>
      </c>
      <c r="P4888" s="2">
        <f t="shared" si="1000"/>
        <v>26034.620936605061</v>
      </c>
    </row>
    <row r="4889" spans="1:16">
      <c r="A4889" s="6">
        <v>7</v>
      </c>
      <c r="B4889" s="6">
        <v>10</v>
      </c>
      <c r="C4889" s="6">
        <v>18</v>
      </c>
      <c r="D4889" s="6">
        <f t="shared" si="988"/>
        <v>35</v>
      </c>
      <c r="E4889" s="5">
        <f t="shared" si="989"/>
        <v>1227.6917730000007</v>
      </c>
      <c r="F4889" s="5">
        <f t="shared" si="990"/>
        <v>384.02536325890713</v>
      </c>
      <c r="G4889" s="5">
        <f t="shared" si="991"/>
        <v>1012.9676892512279</v>
      </c>
      <c r="H4889" s="5">
        <f t="shared" si="992"/>
        <v>2624.6848255101359</v>
      </c>
      <c r="I4889" s="5">
        <f t="shared" si="993"/>
        <v>720</v>
      </c>
      <c r="J4889" s="5">
        <f t="shared" si="994"/>
        <v>1904.6848255101359</v>
      </c>
      <c r="K4889" s="2">
        <f t="shared" si="995"/>
        <v>58067.444887328747</v>
      </c>
      <c r="L4889" s="2">
        <f t="shared" si="996"/>
        <v>131140</v>
      </c>
      <c r="M4889" s="2">
        <f t="shared" si="997"/>
        <v>26400</v>
      </c>
      <c r="N4889" s="6">
        <f t="shared" si="998"/>
        <v>1</v>
      </c>
      <c r="O4889" s="2">
        <f t="shared" si="999"/>
        <v>26672.555112671253</v>
      </c>
      <c r="P4889" s="2">
        <f t="shared" si="1000"/>
        <v>26672.555112671253</v>
      </c>
    </row>
    <row r="4890" spans="1:16">
      <c r="A4890" s="6">
        <v>7</v>
      </c>
      <c r="B4890" s="6">
        <v>10</v>
      </c>
      <c r="C4890" s="6">
        <v>19</v>
      </c>
      <c r="D4890" s="6">
        <f t="shared" si="988"/>
        <v>36</v>
      </c>
      <c r="E4890" s="5">
        <f t="shared" si="989"/>
        <v>1227.6917730000007</v>
      </c>
      <c r="F4890" s="5">
        <f t="shared" si="990"/>
        <v>384.02536325890713</v>
      </c>
      <c r="G4890" s="5">
        <f t="shared" si="991"/>
        <v>1082.6092178872495</v>
      </c>
      <c r="H4890" s="5">
        <f t="shared" si="992"/>
        <v>2694.3263541461574</v>
      </c>
      <c r="I4890" s="5">
        <f t="shared" si="993"/>
        <v>720</v>
      </c>
      <c r="J4890" s="5">
        <f t="shared" si="994"/>
        <v>1974.3263541461574</v>
      </c>
      <c r="K4890" s="2">
        <f t="shared" si="995"/>
        <v>59276.499203926345</v>
      </c>
      <c r="L4890" s="2">
        <f t="shared" si="996"/>
        <v>133840</v>
      </c>
      <c r="M4890" s="2">
        <f t="shared" si="997"/>
        <v>27280</v>
      </c>
      <c r="N4890" s="6">
        <f t="shared" si="998"/>
        <v>1</v>
      </c>
      <c r="O4890" s="2">
        <f t="shared" si="999"/>
        <v>27283.500796073655</v>
      </c>
      <c r="P4890" s="2">
        <f t="shared" si="1000"/>
        <v>27283.500796073655</v>
      </c>
    </row>
    <row r="4891" spans="1:16">
      <c r="A4891" s="6">
        <v>7</v>
      </c>
      <c r="B4891" s="6">
        <v>10</v>
      </c>
      <c r="C4891" s="6">
        <v>20</v>
      </c>
      <c r="D4891" s="6">
        <f t="shared" si="988"/>
        <v>37</v>
      </c>
      <c r="E4891" s="5">
        <f t="shared" si="989"/>
        <v>1227.6917730000007</v>
      </c>
      <c r="F4891" s="5">
        <f t="shared" si="990"/>
        <v>384.02536325890713</v>
      </c>
      <c r="G4891" s="5">
        <f t="shared" si="991"/>
        <v>1153.8335085377266</v>
      </c>
      <c r="H4891" s="5">
        <f t="shared" si="992"/>
        <v>2765.5506447966345</v>
      </c>
      <c r="I4891" s="5">
        <f t="shared" si="993"/>
        <v>720</v>
      </c>
      <c r="J4891" s="5">
        <f t="shared" si="994"/>
        <v>2045.5506447966345</v>
      </c>
      <c r="K4891" s="2">
        <f t="shared" si="995"/>
        <v>60513.032027719346</v>
      </c>
      <c r="L4891" s="2">
        <f t="shared" si="996"/>
        <v>136540</v>
      </c>
      <c r="M4891" s="2">
        <f t="shared" si="997"/>
        <v>28160</v>
      </c>
      <c r="N4891" s="6">
        <f t="shared" si="998"/>
        <v>1</v>
      </c>
      <c r="O4891" s="2">
        <f t="shared" si="999"/>
        <v>27866.967972280654</v>
      </c>
      <c r="P4891" s="2">
        <f t="shared" si="1000"/>
        <v>27866.967972280654</v>
      </c>
    </row>
    <row r="4892" spans="1:16">
      <c r="A4892" s="6">
        <v>7</v>
      </c>
      <c r="B4892" s="6">
        <v>10</v>
      </c>
      <c r="C4892" s="6">
        <v>21</v>
      </c>
      <c r="D4892" s="6">
        <f t="shared" si="988"/>
        <v>38</v>
      </c>
      <c r="E4892" s="5">
        <f t="shared" si="989"/>
        <v>1227.6917730000007</v>
      </c>
      <c r="F4892" s="5">
        <f t="shared" si="990"/>
        <v>384.02536325890713</v>
      </c>
      <c r="G4892" s="5">
        <f t="shared" si="991"/>
        <v>1226.6692487641703</v>
      </c>
      <c r="H4892" s="5">
        <f t="shared" si="992"/>
        <v>2838.3863850230782</v>
      </c>
      <c r="I4892" s="5">
        <f t="shared" si="993"/>
        <v>720</v>
      </c>
      <c r="J4892" s="5">
        <f t="shared" si="994"/>
        <v>2118.3863850230782</v>
      </c>
      <c r="K4892" s="2">
        <f t="shared" si="995"/>
        <v>61777.541406650664</v>
      </c>
      <c r="L4892" s="2">
        <f t="shared" si="996"/>
        <v>139240</v>
      </c>
      <c r="M4892" s="2">
        <f t="shared" si="997"/>
        <v>29040</v>
      </c>
      <c r="N4892" s="6">
        <f t="shared" si="998"/>
        <v>1</v>
      </c>
      <c r="O4892" s="2">
        <f t="shared" si="999"/>
        <v>28422.458593349336</v>
      </c>
      <c r="P4892" s="2">
        <f t="shared" si="1000"/>
        <v>28422.458593349336</v>
      </c>
    </row>
    <row r="4893" spans="1:16">
      <c r="A4893" s="6">
        <v>7</v>
      </c>
      <c r="B4893" s="6">
        <v>10</v>
      </c>
      <c r="C4893" s="6">
        <v>22</v>
      </c>
      <c r="D4893" s="6">
        <f t="shared" si="988"/>
        <v>39</v>
      </c>
      <c r="E4893" s="5">
        <f t="shared" si="989"/>
        <v>1227.6917730000007</v>
      </c>
      <c r="F4893" s="5">
        <f t="shared" si="990"/>
        <v>384.02536325890713</v>
      </c>
      <c r="G4893" s="5">
        <f t="shared" si="991"/>
        <v>1301.1455960105666</v>
      </c>
      <c r="H4893" s="5">
        <f t="shared" si="992"/>
        <v>2912.8627322694747</v>
      </c>
      <c r="I4893" s="5">
        <f t="shared" si="993"/>
        <v>720</v>
      </c>
      <c r="J4893" s="5">
        <f t="shared" si="994"/>
        <v>2192.8627322694747</v>
      </c>
      <c r="K4893" s="2">
        <f t="shared" si="995"/>
        <v>63070.533546345046</v>
      </c>
      <c r="L4893" s="2">
        <f t="shared" si="996"/>
        <v>141940</v>
      </c>
      <c r="M4893" s="2">
        <f t="shared" si="997"/>
        <v>29920</v>
      </c>
      <c r="N4893" s="6">
        <f t="shared" si="998"/>
        <v>1</v>
      </c>
      <c r="O4893" s="2">
        <f t="shared" si="999"/>
        <v>28949.466453654954</v>
      </c>
      <c r="P4893" s="2">
        <f t="shared" si="1000"/>
        <v>28949.466453654954</v>
      </c>
    </row>
    <row r="4894" spans="1:16">
      <c r="A4894" s="6">
        <v>7</v>
      </c>
      <c r="B4894" s="6">
        <v>10</v>
      </c>
      <c r="C4894" s="6">
        <v>23</v>
      </c>
      <c r="D4894" s="6">
        <f t="shared" si="988"/>
        <v>40</v>
      </c>
      <c r="E4894" s="5">
        <f t="shared" si="989"/>
        <v>1227.6917730000007</v>
      </c>
      <c r="F4894" s="5">
        <f t="shared" si="990"/>
        <v>384.02536325890713</v>
      </c>
      <c r="G4894" s="5">
        <f t="shared" si="991"/>
        <v>1377.292184868003</v>
      </c>
      <c r="H4894" s="5">
        <f t="shared" si="992"/>
        <v>2989.0093211269109</v>
      </c>
      <c r="I4894" s="5">
        <f t="shared" si="993"/>
        <v>720</v>
      </c>
      <c r="J4894" s="5">
        <f t="shared" si="994"/>
        <v>2269.0093211269109</v>
      </c>
      <c r="K4894" s="2">
        <f t="shared" si="995"/>
        <v>64392.522936231093</v>
      </c>
      <c r="L4894" s="2">
        <f t="shared" si="996"/>
        <v>144640</v>
      </c>
      <c r="M4894" s="2">
        <f t="shared" si="997"/>
        <v>30800</v>
      </c>
      <c r="N4894" s="6">
        <f t="shared" si="998"/>
        <v>1</v>
      </c>
      <c r="O4894" s="2">
        <f t="shared" si="999"/>
        <v>29447.477063768907</v>
      </c>
      <c r="P4894" s="2">
        <f t="shared" si="1000"/>
        <v>29447.477063768907</v>
      </c>
    </row>
    <row r="4895" spans="1:16">
      <c r="A4895" s="6">
        <v>7</v>
      </c>
      <c r="B4895" s="6">
        <v>10</v>
      </c>
      <c r="C4895" s="6">
        <v>24</v>
      </c>
      <c r="D4895" s="6">
        <f t="shared" si="988"/>
        <v>41</v>
      </c>
      <c r="E4895" s="5">
        <f t="shared" si="989"/>
        <v>1227.6917730000007</v>
      </c>
      <c r="F4895" s="5">
        <f t="shared" si="990"/>
        <v>384.02536325890713</v>
      </c>
      <c r="G4895" s="5">
        <f t="shared" si="991"/>
        <v>1455.1391344474989</v>
      </c>
      <c r="H4895" s="5">
        <f t="shared" si="992"/>
        <v>3066.8562707064066</v>
      </c>
      <c r="I4895" s="5">
        <f t="shared" si="993"/>
        <v>720</v>
      </c>
      <c r="J4895" s="5">
        <f t="shared" si="994"/>
        <v>2346.8562707064066</v>
      </c>
      <c r="K4895" s="2">
        <f t="shared" si="995"/>
        <v>65744.032477541783</v>
      </c>
      <c r="L4895" s="2">
        <f t="shared" si="996"/>
        <v>147340</v>
      </c>
      <c r="M4895" s="2">
        <f t="shared" si="997"/>
        <v>31680</v>
      </c>
      <c r="N4895" s="6">
        <f t="shared" si="998"/>
        <v>1</v>
      </c>
      <c r="O4895" s="2">
        <f t="shared" si="999"/>
        <v>29915.967522458217</v>
      </c>
      <c r="P4895" s="2">
        <f t="shared" si="1000"/>
        <v>29915.967522458217</v>
      </c>
    </row>
    <row r="4896" spans="1:16">
      <c r="A4896" s="6">
        <v>7</v>
      </c>
      <c r="B4896" s="6">
        <v>10</v>
      </c>
      <c r="C4896" s="6">
        <v>25</v>
      </c>
      <c r="D4896" s="6">
        <f t="shared" si="988"/>
        <v>42</v>
      </c>
      <c r="E4896" s="5">
        <f t="shared" si="989"/>
        <v>1227.6917730000007</v>
      </c>
      <c r="F4896" s="5">
        <f t="shared" si="990"/>
        <v>384.02536325890713</v>
      </c>
      <c r="G4896" s="5">
        <f t="shared" si="991"/>
        <v>1534.7170558625965</v>
      </c>
      <c r="H4896" s="5">
        <f t="shared" si="992"/>
        <v>3146.4341921215046</v>
      </c>
      <c r="I4896" s="5">
        <f t="shared" si="993"/>
        <v>720</v>
      </c>
      <c r="J4896" s="5">
        <f t="shared" si="994"/>
        <v>2426.4341921215046</v>
      </c>
      <c r="K4896" s="2">
        <f t="shared" si="995"/>
        <v>67125.593613220568</v>
      </c>
      <c r="L4896" s="2">
        <f t="shared" si="996"/>
        <v>150040</v>
      </c>
      <c r="M4896" s="2">
        <f t="shared" si="997"/>
        <v>32560</v>
      </c>
      <c r="N4896" s="6">
        <f t="shared" si="998"/>
        <v>1</v>
      </c>
      <c r="O4896" s="2">
        <f t="shared" si="999"/>
        <v>30354.406386779432</v>
      </c>
      <c r="P4896" s="2">
        <f t="shared" si="1000"/>
        <v>30354.406386779432</v>
      </c>
    </row>
    <row r="4897" spans="1:16">
      <c r="A4897" s="6">
        <v>7</v>
      </c>
      <c r="B4897" s="6">
        <v>10</v>
      </c>
      <c r="C4897" s="6">
        <v>26</v>
      </c>
      <c r="D4897" s="6">
        <f t="shared" si="988"/>
        <v>43</v>
      </c>
      <c r="E4897" s="5">
        <f t="shared" si="989"/>
        <v>1227.6917730000007</v>
      </c>
      <c r="F4897" s="5">
        <f t="shared" si="990"/>
        <v>384.02536325890713</v>
      </c>
      <c r="G4897" s="5">
        <f t="shared" si="991"/>
        <v>1616.0570598233144</v>
      </c>
      <c r="H4897" s="5">
        <f t="shared" si="992"/>
        <v>3227.7741960822223</v>
      </c>
      <c r="I4897" s="5">
        <f t="shared" si="993"/>
        <v>720</v>
      </c>
      <c r="J4897" s="5">
        <f t="shared" si="994"/>
        <v>2507.7741960822223</v>
      </c>
      <c r="K4897" s="2">
        <f t="shared" si="995"/>
        <v>68537.746459760805</v>
      </c>
      <c r="L4897" s="2">
        <f t="shared" si="996"/>
        <v>152740</v>
      </c>
      <c r="M4897" s="2">
        <f t="shared" si="997"/>
        <v>33440</v>
      </c>
      <c r="N4897" s="6">
        <f t="shared" si="998"/>
        <v>1</v>
      </c>
      <c r="O4897" s="2">
        <f t="shared" si="999"/>
        <v>30762.253540239195</v>
      </c>
      <c r="P4897" s="2">
        <f t="shared" si="1000"/>
        <v>30762.253540239195</v>
      </c>
    </row>
    <row r="4898" spans="1:16">
      <c r="A4898" s="6">
        <v>7</v>
      </c>
      <c r="B4898" s="6">
        <v>10</v>
      </c>
      <c r="C4898" s="6">
        <v>27</v>
      </c>
      <c r="D4898" s="6">
        <f t="shared" si="988"/>
        <v>44</v>
      </c>
      <c r="E4898" s="5">
        <f t="shared" si="989"/>
        <v>1227.6917730000007</v>
      </c>
      <c r="F4898" s="5">
        <f t="shared" si="990"/>
        <v>384.02536325890713</v>
      </c>
      <c r="G4898" s="5">
        <f t="shared" si="991"/>
        <v>1699.1907643430709</v>
      </c>
      <c r="H4898" s="5">
        <f t="shared" si="992"/>
        <v>3310.9079006019788</v>
      </c>
      <c r="I4898" s="5">
        <f t="shared" si="993"/>
        <v>720</v>
      </c>
      <c r="J4898" s="5">
        <f t="shared" si="994"/>
        <v>2590.9079006019788</v>
      </c>
      <c r="K4898" s="2">
        <f t="shared" si="995"/>
        <v>69981.039941006573</v>
      </c>
      <c r="L4898" s="2">
        <f t="shared" si="996"/>
        <v>155440</v>
      </c>
      <c r="M4898" s="2">
        <f t="shared" si="997"/>
        <v>34320</v>
      </c>
      <c r="N4898" s="6">
        <f t="shared" si="998"/>
        <v>1</v>
      </c>
      <c r="O4898" s="2">
        <f t="shared" si="999"/>
        <v>31138.960058993427</v>
      </c>
      <c r="P4898" s="2">
        <f t="shared" si="1000"/>
        <v>31138.960058993427</v>
      </c>
    </row>
    <row r="4899" spans="1:16">
      <c r="A4899" s="6">
        <v>7</v>
      </c>
      <c r="B4899" s="6">
        <v>10</v>
      </c>
      <c r="C4899" s="6">
        <v>28</v>
      </c>
      <c r="D4899" s="6">
        <f t="shared" si="988"/>
        <v>45</v>
      </c>
      <c r="E4899" s="5">
        <f t="shared" si="989"/>
        <v>1227.6917730000007</v>
      </c>
      <c r="F4899" s="5">
        <f t="shared" si="990"/>
        <v>384.02536325890713</v>
      </c>
      <c r="G4899" s="5">
        <f t="shared" si="991"/>
        <v>1784.1503025602246</v>
      </c>
      <c r="H4899" s="5">
        <f t="shared" si="992"/>
        <v>3395.8674388191325</v>
      </c>
      <c r="I4899" s="5">
        <f t="shared" si="993"/>
        <v>720</v>
      </c>
      <c r="J4899" s="5">
        <f t="shared" si="994"/>
        <v>2675.8674388191325</v>
      </c>
      <c r="K4899" s="2">
        <f t="shared" si="995"/>
        <v>71456.031923943272</v>
      </c>
      <c r="L4899" s="2">
        <f t="shared" si="996"/>
        <v>158140</v>
      </c>
      <c r="M4899" s="2">
        <f t="shared" si="997"/>
        <v>35200</v>
      </c>
      <c r="N4899" s="6">
        <f t="shared" si="998"/>
        <v>1</v>
      </c>
      <c r="O4899" s="2">
        <f t="shared" si="999"/>
        <v>31483.968076056728</v>
      </c>
      <c r="P4899" s="2">
        <f t="shared" si="1000"/>
        <v>31483.968076056728</v>
      </c>
    </row>
    <row r="4900" spans="1:16">
      <c r="A4900" s="6">
        <v>7</v>
      </c>
      <c r="B4900" s="6">
        <v>10</v>
      </c>
      <c r="C4900" s="6">
        <v>29</v>
      </c>
      <c r="D4900" s="6">
        <f t="shared" si="988"/>
        <v>46</v>
      </c>
      <c r="E4900" s="5">
        <f t="shared" si="989"/>
        <v>1227.6917730000007</v>
      </c>
      <c r="F4900" s="5">
        <f t="shared" si="990"/>
        <v>384.02536325890713</v>
      </c>
      <c r="G4900" s="5">
        <f t="shared" si="991"/>
        <v>1870.9683306758782</v>
      </c>
      <c r="H4900" s="5">
        <f t="shared" si="992"/>
        <v>3482.6854669347858</v>
      </c>
      <c r="I4900" s="5">
        <f t="shared" si="993"/>
        <v>720</v>
      </c>
      <c r="J4900" s="5">
        <f t="shared" si="994"/>
        <v>2762.6854669347858</v>
      </c>
      <c r="K4900" s="2">
        <f t="shared" si="995"/>
        <v>72963.289356506692</v>
      </c>
      <c r="L4900" s="2">
        <f t="shared" si="996"/>
        <v>160840</v>
      </c>
      <c r="M4900" s="2">
        <f t="shared" si="997"/>
        <v>36080</v>
      </c>
      <c r="N4900" s="6">
        <f t="shared" si="998"/>
        <v>1</v>
      </c>
      <c r="O4900" s="2">
        <f t="shared" si="999"/>
        <v>31796.710643493308</v>
      </c>
      <c r="P4900" s="2">
        <f t="shared" si="1000"/>
        <v>31796.710643493308</v>
      </c>
    </row>
    <row r="4901" spans="1:16">
      <c r="A4901" s="6">
        <v>7</v>
      </c>
      <c r="B4901" s="6">
        <v>10</v>
      </c>
      <c r="C4901" s="6">
        <v>30</v>
      </c>
      <c r="D4901" s="6">
        <f t="shared" si="988"/>
        <v>47</v>
      </c>
      <c r="E4901" s="5">
        <f t="shared" si="989"/>
        <v>1227.6917730000007</v>
      </c>
      <c r="F4901" s="5">
        <f t="shared" si="990"/>
        <v>384.02536325890713</v>
      </c>
      <c r="G4901" s="5">
        <f t="shared" si="991"/>
        <v>1959.6780360096488</v>
      </c>
      <c r="H4901" s="5">
        <f t="shared" si="992"/>
        <v>3571.395172268557</v>
      </c>
      <c r="I4901" s="5">
        <f t="shared" si="993"/>
        <v>720</v>
      </c>
      <c r="J4901" s="5">
        <f t="shared" si="994"/>
        <v>2851.395172268557</v>
      </c>
      <c r="K4901" s="2">
        <f t="shared" si="995"/>
        <v>74503.388407440216</v>
      </c>
      <c r="L4901" s="2">
        <f t="shared" si="996"/>
        <v>163540</v>
      </c>
      <c r="M4901" s="2">
        <f t="shared" si="997"/>
        <v>36960</v>
      </c>
      <c r="N4901" s="6">
        <f t="shared" si="998"/>
        <v>1</v>
      </c>
      <c r="O4901" s="2">
        <f t="shared" si="999"/>
        <v>32076.611592559784</v>
      </c>
      <c r="P4901" s="2">
        <f t="shared" si="1000"/>
        <v>32076.611592559784</v>
      </c>
    </row>
    <row r="4902" spans="1:16">
      <c r="A4902" s="6">
        <v>7</v>
      </c>
      <c r="B4902" s="6">
        <v>11</v>
      </c>
      <c r="C4902" s="6">
        <v>0</v>
      </c>
      <c r="D4902" s="6">
        <f t="shared" si="988"/>
        <v>18</v>
      </c>
      <c r="E4902" s="5">
        <f t="shared" si="989"/>
        <v>1227.6917730000007</v>
      </c>
      <c r="F4902" s="5">
        <f t="shared" si="990"/>
        <v>432.98859707441784</v>
      </c>
      <c r="G4902" s="5">
        <f t="shared" si="991"/>
        <v>0</v>
      </c>
      <c r="H4902" s="5">
        <f t="shared" si="992"/>
        <v>1660.6803700744185</v>
      </c>
      <c r="I4902" s="5">
        <f t="shared" si="993"/>
        <v>720</v>
      </c>
      <c r="J4902" s="5">
        <f t="shared" si="994"/>
        <v>940.68037007441853</v>
      </c>
      <c r="K4902" s="2">
        <f t="shared" si="995"/>
        <v>41331.256424903098</v>
      </c>
      <c r="L4902" s="2">
        <f t="shared" si="996"/>
        <v>84634</v>
      </c>
      <c r="M4902" s="2">
        <f t="shared" si="997"/>
        <v>11000</v>
      </c>
      <c r="N4902" s="6">
        <f t="shared" si="998"/>
        <v>1</v>
      </c>
      <c r="O4902" s="2">
        <f t="shared" si="999"/>
        <v>12302.743575096902</v>
      </c>
      <c r="P4902" s="2">
        <f t="shared" si="1000"/>
        <v>12302.743575096902</v>
      </c>
    </row>
    <row r="4903" spans="1:16">
      <c r="A4903" s="6">
        <v>7</v>
      </c>
      <c r="B4903" s="6">
        <v>11</v>
      </c>
      <c r="C4903" s="6">
        <v>1</v>
      </c>
      <c r="D4903" s="6">
        <f t="shared" si="988"/>
        <v>19</v>
      </c>
      <c r="E4903" s="5">
        <f t="shared" si="989"/>
        <v>1227.6917730000007</v>
      </c>
      <c r="F4903" s="5">
        <f t="shared" si="990"/>
        <v>432.98859707441784</v>
      </c>
      <c r="G4903" s="5">
        <f t="shared" si="991"/>
        <v>45.5625</v>
      </c>
      <c r="H4903" s="5">
        <f t="shared" si="992"/>
        <v>1706.2428700744185</v>
      </c>
      <c r="I4903" s="5">
        <f t="shared" si="993"/>
        <v>720</v>
      </c>
      <c r="J4903" s="5">
        <f t="shared" si="994"/>
        <v>986.24287007441853</v>
      </c>
      <c r="K4903" s="2">
        <f t="shared" si="995"/>
        <v>42122.272049903098</v>
      </c>
      <c r="L4903" s="2">
        <f t="shared" si="996"/>
        <v>87334</v>
      </c>
      <c r="M4903" s="2">
        <f t="shared" si="997"/>
        <v>11880</v>
      </c>
      <c r="N4903" s="6">
        <f t="shared" si="998"/>
        <v>1</v>
      </c>
      <c r="O4903" s="2">
        <f t="shared" si="999"/>
        <v>13331.727950096902</v>
      </c>
      <c r="P4903" s="2">
        <f t="shared" si="1000"/>
        <v>13331.727950096902</v>
      </c>
    </row>
    <row r="4904" spans="1:16">
      <c r="A4904" s="6">
        <v>7</v>
      </c>
      <c r="B4904" s="6">
        <v>11</v>
      </c>
      <c r="C4904" s="6">
        <v>2</v>
      </c>
      <c r="D4904" s="6">
        <f t="shared" si="988"/>
        <v>20</v>
      </c>
      <c r="E4904" s="5">
        <f t="shared" si="989"/>
        <v>1227.6917730000007</v>
      </c>
      <c r="F4904" s="5">
        <f t="shared" si="990"/>
        <v>432.98859707441784</v>
      </c>
      <c r="G4904" s="5">
        <f t="shared" si="991"/>
        <v>92.264062499999994</v>
      </c>
      <c r="H4904" s="5">
        <f t="shared" si="992"/>
        <v>1752.9444325744184</v>
      </c>
      <c r="I4904" s="5">
        <f t="shared" si="993"/>
        <v>720</v>
      </c>
      <c r="J4904" s="5">
        <f t="shared" si="994"/>
        <v>1032.9444325744184</v>
      </c>
      <c r="K4904" s="2">
        <f t="shared" si="995"/>
        <v>42933.063065528098</v>
      </c>
      <c r="L4904" s="2">
        <f t="shared" si="996"/>
        <v>90034</v>
      </c>
      <c r="M4904" s="2">
        <f t="shared" si="997"/>
        <v>12760</v>
      </c>
      <c r="N4904" s="6">
        <f t="shared" si="998"/>
        <v>1</v>
      </c>
      <c r="O4904" s="2">
        <f t="shared" si="999"/>
        <v>14340.936934471902</v>
      </c>
      <c r="P4904" s="2">
        <f t="shared" si="1000"/>
        <v>14340.936934471902</v>
      </c>
    </row>
    <row r="4905" spans="1:16">
      <c r="A4905" s="6">
        <v>7</v>
      </c>
      <c r="B4905" s="6">
        <v>11</v>
      </c>
      <c r="C4905" s="6">
        <v>3</v>
      </c>
      <c r="D4905" s="6">
        <f t="shared" si="988"/>
        <v>21</v>
      </c>
      <c r="E4905" s="5">
        <f t="shared" si="989"/>
        <v>1227.6917730000007</v>
      </c>
      <c r="F4905" s="5">
        <f t="shared" si="990"/>
        <v>432.98859707441784</v>
      </c>
      <c r="G4905" s="5">
        <f t="shared" si="991"/>
        <v>140.12604492187498</v>
      </c>
      <c r="H4905" s="5">
        <f t="shared" si="992"/>
        <v>1800.8064149962936</v>
      </c>
      <c r="I4905" s="5">
        <f t="shared" si="993"/>
        <v>720</v>
      </c>
      <c r="J4905" s="5">
        <f t="shared" si="994"/>
        <v>1080.8064149962936</v>
      </c>
      <c r="K4905" s="2">
        <f t="shared" si="995"/>
        <v>43764.000260352317</v>
      </c>
      <c r="L4905" s="2">
        <f t="shared" si="996"/>
        <v>92734</v>
      </c>
      <c r="M4905" s="2">
        <f t="shared" si="997"/>
        <v>13640</v>
      </c>
      <c r="N4905" s="6">
        <f t="shared" si="998"/>
        <v>1</v>
      </c>
      <c r="O4905" s="2">
        <f t="shared" si="999"/>
        <v>15329.999739647683</v>
      </c>
      <c r="P4905" s="2">
        <f t="shared" si="1000"/>
        <v>15329.999739647683</v>
      </c>
    </row>
    <row r="4906" spans="1:16">
      <c r="A4906" s="6">
        <v>7</v>
      </c>
      <c r="B4906" s="6">
        <v>11</v>
      </c>
      <c r="C4906" s="6">
        <v>4</v>
      </c>
      <c r="D4906" s="6">
        <f t="shared" si="988"/>
        <v>22</v>
      </c>
      <c r="E4906" s="5">
        <f t="shared" si="989"/>
        <v>1227.6917730000007</v>
      </c>
      <c r="F4906" s="5">
        <f t="shared" si="990"/>
        <v>432.98859707441784</v>
      </c>
      <c r="G4906" s="5">
        <f t="shared" si="991"/>
        <v>189.17016064453125</v>
      </c>
      <c r="H4906" s="5">
        <f t="shared" si="992"/>
        <v>1849.8505307189498</v>
      </c>
      <c r="I4906" s="5">
        <f t="shared" si="993"/>
        <v>720</v>
      </c>
      <c r="J4906" s="5">
        <f t="shared" si="994"/>
        <v>1129.8505307189498</v>
      </c>
      <c r="K4906" s="2">
        <f t="shared" si="995"/>
        <v>44615.460602759544</v>
      </c>
      <c r="L4906" s="2">
        <f t="shared" si="996"/>
        <v>95434</v>
      </c>
      <c r="M4906" s="2">
        <f t="shared" si="997"/>
        <v>14520</v>
      </c>
      <c r="N4906" s="6">
        <f t="shared" si="998"/>
        <v>1</v>
      </c>
      <c r="O4906" s="2">
        <f t="shared" si="999"/>
        <v>16298.539397240456</v>
      </c>
      <c r="P4906" s="2">
        <f t="shared" si="1000"/>
        <v>16298.539397240456</v>
      </c>
    </row>
    <row r="4907" spans="1:16">
      <c r="A4907" s="6">
        <v>7</v>
      </c>
      <c r="B4907" s="6">
        <v>11</v>
      </c>
      <c r="C4907" s="6">
        <v>5</v>
      </c>
      <c r="D4907" s="6">
        <f t="shared" si="988"/>
        <v>23</v>
      </c>
      <c r="E4907" s="5">
        <f t="shared" si="989"/>
        <v>1227.6917730000007</v>
      </c>
      <c r="F4907" s="5">
        <f t="shared" si="990"/>
        <v>432.98859707441784</v>
      </c>
      <c r="G4907" s="5">
        <f t="shared" si="991"/>
        <v>239.41848456573481</v>
      </c>
      <c r="H4907" s="5">
        <f t="shared" si="992"/>
        <v>1900.0988546401534</v>
      </c>
      <c r="I4907" s="5">
        <f t="shared" si="993"/>
        <v>720</v>
      </c>
      <c r="J4907" s="5">
        <f t="shared" si="994"/>
        <v>1180.0988546401534</v>
      </c>
      <c r="K4907" s="2">
        <f t="shared" si="995"/>
        <v>45487.827337502662</v>
      </c>
      <c r="L4907" s="2">
        <f t="shared" si="996"/>
        <v>98134</v>
      </c>
      <c r="M4907" s="2">
        <f t="shared" si="997"/>
        <v>15400</v>
      </c>
      <c r="N4907" s="6">
        <f t="shared" si="998"/>
        <v>1</v>
      </c>
      <c r="O4907" s="2">
        <f t="shared" si="999"/>
        <v>17246.172662497338</v>
      </c>
      <c r="P4907" s="2">
        <f t="shared" si="1000"/>
        <v>17246.172662497338</v>
      </c>
    </row>
    <row r="4908" spans="1:16">
      <c r="A4908" s="6">
        <v>7</v>
      </c>
      <c r="B4908" s="6">
        <v>11</v>
      </c>
      <c r="C4908" s="6">
        <v>6</v>
      </c>
      <c r="D4908" s="6">
        <f t="shared" si="988"/>
        <v>24</v>
      </c>
      <c r="E4908" s="5">
        <f t="shared" si="989"/>
        <v>1227.6917730000007</v>
      </c>
      <c r="F4908" s="5">
        <f t="shared" si="990"/>
        <v>432.98859707441784</v>
      </c>
      <c r="G4908" s="5">
        <f t="shared" si="991"/>
        <v>290.89345874736784</v>
      </c>
      <c r="H4908" s="5">
        <f t="shared" si="992"/>
        <v>1951.5738288217863</v>
      </c>
      <c r="I4908" s="5">
        <f t="shared" si="993"/>
        <v>720</v>
      </c>
      <c r="J4908" s="5">
        <f t="shared" si="994"/>
        <v>1231.5738288217863</v>
      </c>
      <c r="K4908" s="2">
        <f t="shared" si="995"/>
        <v>46381.490083711571</v>
      </c>
      <c r="L4908" s="2">
        <f t="shared" si="996"/>
        <v>100834</v>
      </c>
      <c r="M4908" s="2">
        <f t="shared" si="997"/>
        <v>16280</v>
      </c>
      <c r="N4908" s="6">
        <f t="shared" si="998"/>
        <v>1</v>
      </c>
      <c r="O4908" s="2">
        <f t="shared" si="999"/>
        <v>18172.509916288429</v>
      </c>
      <c r="P4908" s="2">
        <f t="shared" si="1000"/>
        <v>18172.509916288429</v>
      </c>
    </row>
    <row r="4909" spans="1:16">
      <c r="A4909" s="6">
        <v>7</v>
      </c>
      <c r="B4909" s="6">
        <v>11</v>
      </c>
      <c r="C4909" s="6">
        <v>7</v>
      </c>
      <c r="D4909" s="6">
        <f t="shared" si="988"/>
        <v>25</v>
      </c>
      <c r="E4909" s="5">
        <f t="shared" si="989"/>
        <v>1227.6917730000007</v>
      </c>
      <c r="F4909" s="5">
        <f t="shared" si="990"/>
        <v>432.98859707441784</v>
      </c>
      <c r="G4909" s="5">
        <f t="shared" si="991"/>
        <v>343.61789814532818</v>
      </c>
      <c r="H4909" s="5">
        <f t="shared" si="992"/>
        <v>2004.2982682197467</v>
      </c>
      <c r="I4909" s="5">
        <f t="shared" si="993"/>
        <v>720</v>
      </c>
      <c r="J4909" s="5">
        <f t="shared" si="994"/>
        <v>1284.2982682197467</v>
      </c>
      <c r="K4909" s="2">
        <f t="shared" si="995"/>
        <v>47296.844934370602</v>
      </c>
      <c r="L4909" s="2">
        <f t="shared" si="996"/>
        <v>103534</v>
      </c>
      <c r="M4909" s="2">
        <f t="shared" si="997"/>
        <v>17160</v>
      </c>
      <c r="N4909" s="6">
        <f t="shared" si="998"/>
        <v>1</v>
      </c>
      <c r="O4909" s="2">
        <f t="shared" si="999"/>
        <v>19077.155065629398</v>
      </c>
      <c r="P4909" s="2">
        <f t="shared" si="1000"/>
        <v>19077.155065629398</v>
      </c>
    </row>
    <row r="4910" spans="1:16">
      <c r="A4910" s="6">
        <v>7</v>
      </c>
      <c r="B4910" s="6">
        <v>11</v>
      </c>
      <c r="C4910" s="6">
        <v>8</v>
      </c>
      <c r="D4910" s="6">
        <f t="shared" si="988"/>
        <v>26</v>
      </c>
      <c r="E4910" s="5">
        <f t="shared" si="989"/>
        <v>1227.6917730000007</v>
      </c>
      <c r="F4910" s="5">
        <f t="shared" si="990"/>
        <v>432.98859707441784</v>
      </c>
      <c r="G4910" s="5">
        <f t="shared" si="991"/>
        <v>397.61499642530839</v>
      </c>
      <c r="H4910" s="5">
        <f t="shared" si="992"/>
        <v>2058.2953664997267</v>
      </c>
      <c r="I4910" s="5">
        <f t="shared" si="993"/>
        <v>720</v>
      </c>
      <c r="J4910" s="5">
        <f t="shared" si="994"/>
        <v>1338.2953664997267</v>
      </c>
      <c r="K4910" s="2">
        <f t="shared" si="995"/>
        <v>48234.294557286921</v>
      </c>
      <c r="L4910" s="2">
        <f t="shared" si="996"/>
        <v>106234</v>
      </c>
      <c r="M4910" s="2">
        <f t="shared" si="997"/>
        <v>18040</v>
      </c>
      <c r="N4910" s="6">
        <f t="shared" si="998"/>
        <v>1</v>
      </c>
      <c r="O4910" s="2">
        <f t="shared" si="999"/>
        <v>19959.705442713079</v>
      </c>
      <c r="P4910" s="2">
        <f t="shared" si="1000"/>
        <v>19959.705442713079</v>
      </c>
    </row>
    <row r="4911" spans="1:16">
      <c r="A4911" s="6">
        <v>7</v>
      </c>
      <c r="B4911" s="6">
        <v>11</v>
      </c>
      <c r="C4911" s="6">
        <v>9</v>
      </c>
      <c r="D4911" s="6">
        <f t="shared" si="988"/>
        <v>27</v>
      </c>
      <c r="E4911" s="5">
        <f t="shared" si="989"/>
        <v>1227.6917730000007</v>
      </c>
      <c r="F4911" s="5">
        <f t="shared" si="990"/>
        <v>432.98859707441784</v>
      </c>
      <c r="G4911" s="5">
        <f t="shared" si="991"/>
        <v>452.90833186570285</v>
      </c>
      <c r="H4911" s="5">
        <f t="shared" si="992"/>
        <v>2113.5887019401216</v>
      </c>
      <c r="I4911" s="5">
        <f t="shared" si="993"/>
        <v>720</v>
      </c>
      <c r="J4911" s="5">
        <f t="shared" si="994"/>
        <v>1393.5887019401216</v>
      </c>
      <c r="K4911" s="2">
        <f t="shared" si="995"/>
        <v>49194.248297571554</v>
      </c>
      <c r="L4911" s="2">
        <f t="shared" si="996"/>
        <v>108934</v>
      </c>
      <c r="M4911" s="2">
        <f t="shared" si="997"/>
        <v>18920</v>
      </c>
      <c r="N4911" s="6">
        <f t="shared" si="998"/>
        <v>1</v>
      </c>
      <c r="O4911" s="2">
        <f t="shared" si="999"/>
        <v>20819.751702428446</v>
      </c>
      <c r="P4911" s="2">
        <f t="shared" si="1000"/>
        <v>20819.751702428446</v>
      </c>
    </row>
    <row r="4912" spans="1:16">
      <c r="A4912" s="6">
        <v>7</v>
      </c>
      <c r="B4912" s="6">
        <v>11</v>
      </c>
      <c r="C4912" s="6">
        <v>10</v>
      </c>
      <c r="D4912" s="6">
        <f t="shared" si="988"/>
        <v>28</v>
      </c>
      <c r="E4912" s="5">
        <f t="shared" si="989"/>
        <v>1227.6917730000007</v>
      </c>
      <c r="F4912" s="5">
        <f t="shared" si="990"/>
        <v>432.98859707441784</v>
      </c>
      <c r="G4912" s="5">
        <f t="shared" si="991"/>
        <v>509.52187334891573</v>
      </c>
      <c r="H4912" s="5">
        <f t="shared" si="992"/>
        <v>2170.202243423334</v>
      </c>
      <c r="I4912" s="5">
        <f t="shared" si="993"/>
        <v>720</v>
      </c>
      <c r="J4912" s="5">
        <f t="shared" si="994"/>
        <v>1450.202243423334</v>
      </c>
      <c r="K4912" s="2">
        <f t="shared" si="995"/>
        <v>50177.122281655102</v>
      </c>
      <c r="L4912" s="2">
        <f t="shared" si="996"/>
        <v>111634</v>
      </c>
      <c r="M4912" s="2">
        <f t="shared" si="997"/>
        <v>19800</v>
      </c>
      <c r="N4912" s="6">
        <f t="shared" si="998"/>
        <v>1</v>
      </c>
      <c r="O4912" s="2">
        <f t="shared" si="999"/>
        <v>21656.877718344898</v>
      </c>
      <c r="P4912" s="2">
        <f t="shared" si="1000"/>
        <v>21656.877718344898</v>
      </c>
    </row>
    <row r="4913" spans="1:16">
      <c r="A4913" s="6">
        <v>7</v>
      </c>
      <c r="B4913" s="6">
        <v>11</v>
      </c>
      <c r="C4913" s="6">
        <v>11</v>
      </c>
      <c r="D4913" s="6">
        <f t="shared" si="988"/>
        <v>29</v>
      </c>
      <c r="E4913" s="5">
        <f t="shared" si="989"/>
        <v>1227.6917730000007</v>
      </c>
      <c r="F4913" s="5">
        <f t="shared" si="990"/>
        <v>432.98859707441784</v>
      </c>
      <c r="G4913" s="5">
        <f t="shared" si="991"/>
        <v>567.47998644235474</v>
      </c>
      <c r="H4913" s="5">
        <f t="shared" si="992"/>
        <v>2228.1603565167734</v>
      </c>
      <c r="I4913" s="5">
        <f t="shared" si="993"/>
        <v>720</v>
      </c>
      <c r="J4913" s="5">
        <f t="shared" si="994"/>
        <v>1508.1603565167734</v>
      </c>
      <c r="K4913" s="2">
        <f t="shared" si="995"/>
        <v>51183.339522860653</v>
      </c>
      <c r="L4913" s="2">
        <f t="shared" si="996"/>
        <v>114334</v>
      </c>
      <c r="M4913" s="2">
        <f t="shared" si="997"/>
        <v>20680</v>
      </c>
      <c r="N4913" s="6">
        <f t="shared" si="998"/>
        <v>1</v>
      </c>
      <c r="O4913" s="2">
        <f t="shared" si="999"/>
        <v>22470.660477139347</v>
      </c>
      <c r="P4913" s="2">
        <f t="shared" si="1000"/>
        <v>22470.660477139347</v>
      </c>
    </row>
    <row r="4914" spans="1:16">
      <c r="A4914" s="6">
        <v>7</v>
      </c>
      <c r="B4914" s="6">
        <v>11</v>
      </c>
      <c r="C4914" s="6">
        <v>12</v>
      </c>
      <c r="D4914" s="6">
        <f t="shared" si="988"/>
        <v>30</v>
      </c>
      <c r="E4914" s="5">
        <f t="shared" si="989"/>
        <v>1227.6917730000007</v>
      </c>
      <c r="F4914" s="5">
        <f t="shared" si="990"/>
        <v>432.98859707441784</v>
      </c>
      <c r="G4914" s="5">
        <f t="shared" si="991"/>
        <v>626.80743957041921</v>
      </c>
      <c r="H4914" s="5">
        <f t="shared" si="992"/>
        <v>2287.4878096448379</v>
      </c>
      <c r="I4914" s="5">
        <f t="shared" si="993"/>
        <v>720</v>
      </c>
      <c r="J4914" s="5">
        <f t="shared" si="994"/>
        <v>1567.4878096448379</v>
      </c>
      <c r="K4914" s="2">
        <f t="shared" si="995"/>
        <v>52213.330028556215</v>
      </c>
      <c r="L4914" s="2">
        <f t="shared" si="996"/>
        <v>117034</v>
      </c>
      <c r="M4914" s="2">
        <f t="shared" si="997"/>
        <v>21560</v>
      </c>
      <c r="N4914" s="6">
        <f t="shared" si="998"/>
        <v>1</v>
      </c>
      <c r="O4914" s="2">
        <f t="shared" si="999"/>
        <v>23260.669971443785</v>
      </c>
      <c r="P4914" s="2">
        <f t="shared" si="1000"/>
        <v>23260.669971443785</v>
      </c>
    </row>
    <row r="4915" spans="1:16">
      <c r="A4915" s="6">
        <v>7</v>
      </c>
      <c r="B4915" s="6">
        <v>11</v>
      </c>
      <c r="C4915" s="6">
        <v>13</v>
      </c>
      <c r="D4915" s="6">
        <f t="shared" si="988"/>
        <v>31</v>
      </c>
      <c r="E4915" s="5">
        <f t="shared" si="989"/>
        <v>1227.6917730000007</v>
      </c>
      <c r="F4915" s="5">
        <f t="shared" si="990"/>
        <v>432.98859707441784</v>
      </c>
      <c r="G4915" s="5">
        <f t="shared" si="991"/>
        <v>687.52941027880343</v>
      </c>
      <c r="H4915" s="5">
        <f t="shared" si="992"/>
        <v>2348.209780353222</v>
      </c>
      <c r="I4915" s="5">
        <f t="shared" si="993"/>
        <v>720</v>
      </c>
      <c r="J4915" s="5">
        <f t="shared" si="994"/>
        <v>1628.209780353222</v>
      </c>
      <c r="K4915" s="2">
        <f t="shared" si="995"/>
        <v>53267.530908910107</v>
      </c>
      <c r="L4915" s="2">
        <f t="shared" si="996"/>
        <v>119734</v>
      </c>
      <c r="M4915" s="2">
        <f t="shared" si="997"/>
        <v>22440</v>
      </c>
      <c r="N4915" s="6">
        <f t="shared" si="998"/>
        <v>1</v>
      </c>
      <c r="O4915" s="2">
        <f t="shared" si="999"/>
        <v>24026.469091089893</v>
      </c>
      <c r="P4915" s="2">
        <f t="shared" si="1000"/>
        <v>24026.469091089893</v>
      </c>
    </row>
    <row r="4916" spans="1:16">
      <c r="A4916" s="6">
        <v>7</v>
      </c>
      <c r="B4916" s="6">
        <v>11</v>
      </c>
      <c r="C4916" s="6">
        <v>14</v>
      </c>
      <c r="D4916" s="6">
        <f t="shared" si="988"/>
        <v>32</v>
      </c>
      <c r="E4916" s="5">
        <f t="shared" si="989"/>
        <v>1227.6917730000007</v>
      </c>
      <c r="F4916" s="5">
        <f t="shared" si="990"/>
        <v>432.98859707441784</v>
      </c>
      <c r="G4916" s="5">
        <f t="shared" si="991"/>
        <v>749.67149159246469</v>
      </c>
      <c r="H4916" s="5">
        <f t="shared" si="992"/>
        <v>2410.3518616668835</v>
      </c>
      <c r="I4916" s="5">
        <f t="shared" si="993"/>
        <v>720</v>
      </c>
      <c r="J4916" s="5">
        <f t="shared" si="994"/>
        <v>1690.3518616668835</v>
      </c>
      <c r="K4916" s="2">
        <f t="shared" si="995"/>
        <v>54346.386487272277</v>
      </c>
      <c r="L4916" s="2">
        <f t="shared" si="996"/>
        <v>122434</v>
      </c>
      <c r="M4916" s="2">
        <f t="shared" si="997"/>
        <v>23320</v>
      </c>
      <c r="N4916" s="6">
        <f t="shared" si="998"/>
        <v>1</v>
      </c>
      <c r="O4916" s="2">
        <f t="shared" si="999"/>
        <v>24767.613512727723</v>
      </c>
      <c r="P4916" s="2">
        <f t="shared" si="1000"/>
        <v>24767.613512727723</v>
      </c>
    </row>
    <row r="4917" spans="1:16">
      <c r="A4917" s="6">
        <v>7</v>
      </c>
      <c r="B4917" s="6">
        <v>11</v>
      </c>
      <c r="C4917" s="6">
        <v>15</v>
      </c>
      <c r="D4917" s="6">
        <f t="shared" si="988"/>
        <v>33</v>
      </c>
      <c r="E4917" s="5">
        <f t="shared" si="989"/>
        <v>1227.6917730000007</v>
      </c>
      <c r="F4917" s="5">
        <f t="shared" si="990"/>
        <v>432.98859707441784</v>
      </c>
      <c r="G4917" s="5">
        <f t="shared" si="991"/>
        <v>813.25969846861108</v>
      </c>
      <c r="H4917" s="5">
        <f t="shared" si="992"/>
        <v>2473.9400685430296</v>
      </c>
      <c r="I4917" s="5">
        <f t="shared" si="993"/>
        <v>720</v>
      </c>
      <c r="J4917" s="5">
        <f t="shared" si="994"/>
        <v>1753.9400685430296</v>
      </c>
      <c r="K4917" s="2">
        <f t="shared" si="995"/>
        <v>55450.348412205378</v>
      </c>
      <c r="L4917" s="2">
        <f t="shared" si="996"/>
        <v>125134</v>
      </c>
      <c r="M4917" s="2">
        <f t="shared" si="997"/>
        <v>24200</v>
      </c>
      <c r="N4917" s="6">
        <f t="shared" si="998"/>
        <v>1</v>
      </c>
      <c r="O4917" s="2">
        <f t="shared" si="999"/>
        <v>25483.651587794622</v>
      </c>
      <c r="P4917" s="2">
        <f t="shared" si="1000"/>
        <v>25483.651587794622</v>
      </c>
    </row>
    <row r="4918" spans="1:16">
      <c r="A4918" s="6">
        <v>7</v>
      </c>
      <c r="B4918" s="6">
        <v>11</v>
      </c>
      <c r="C4918" s="6">
        <v>16</v>
      </c>
      <c r="D4918" s="6">
        <f t="shared" si="988"/>
        <v>34</v>
      </c>
      <c r="E4918" s="5">
        <f t="shared" si="989"/>
        <v>1227.6917730000007</v>
      </c>
      <c r="F4918" s="5">
        <f t="shared" si="990"/>
        <v>432.98859707441784</v>
      </c>
      <c r="G4918" s="5">
        <f t="shared" si="991"/>
        <v>878.32047434610013</v>
      </c>
      <c r="H4918" s="5">
        <f t="shared" si="992"/>
        <v>2539.0008444205187</v>
      </c>
      <c r="I4918" s="5">
        <f t="shared" si="993"/>
        <v>720</v>
      </c>
      <c r="J4918" s="5">
        <f t="shared" si="994"/>
        <v>1819.0008444205187</v>
      </c>
      <c r="K4918" s="2">
        <f t="shared" si="995"/>
        <v>56579.87577118956</v>
      </c>
      <c r="L4918" s="2">
        <f t="shared" si="996"/>
        <v>127834</v>
      </c>
      <c r="M4918" s="2">
        <f t="shared" si="997"/>
        <v>25080</v>
      </c>
      <c r="N4918" s="6">
        <f t="shared" si="998"/>
        <v>1</v>
      </c>
      <c r="O4918" s="2">
        <f t="shared" si="999"/>
        <v>26174.12422881044</v>
      </c>
      <c r="P4918" s="2">
        <f t="shared" si="1000"/>
        <v>26174.12422881044</v>
      </c>
    </row>
    <row r="4919" spans="1:16">
      <c r="A4919" s="6">
        <v>7</v>
      </c>
      <c r="B4919" s="6">
        <v>11</v>
      </c>
      <c r="C4919" s="6">
        <v>17</v>
      </c>
      <c r="D4919" s="6">
        <f t="shared" si="988"/>
        <v>35</v>
      </c>
      <c r="E4919" s="5">
        <f t="shared" si="989"/>
        <v>1227.6917730000007</v>
      </c>
      <c r="F4919" s="5">
        <f t="shared" si="990"/>
        <v>432.98859707441784</v>
      </c>
      <c r="G4919" s="5">
        <f t="shared" si="991"/>
        <v>944.88069779264049</v>
      </c>
      <c r="H4919" s="5">
        <f t="shared" si="992"/>
        <v>2605.5610678670591</v>
      </c>
      <c r="I4919" s="5">
        <f t="shared" si="993"/>
        <v>720</v>
      </c>
      <c r="J4919" s="5">
        <f t="shared" si="994"/>
        <v>1885.5610678670591</v>
      </c>
      <c r="K4919" s="2">
        <f t="shared" si="995"/>
        <v>57735.43520602533</v>
      </c>
      <c r="L4919" s="2">
        <f t="shared" si="996"/>
        <v>130534</v>
      </c>
      <c r="M4919" s="2">
        <f t="shared" si="997"/>
        <v>25960</v>
      </c>
      <c r="N4919" s="6">
        <f t="shared" si="998"/>
        <v>1</v>
      </c>
      <c r="O4919" s="2">
        <f t="shared" si="999"/>
        <v>26838.56479397467</v>
      </c>
      <c r="P4919" s="2">
        <f t="shared" si="1000"/>
        <v>26838.56479397467</v>
      </c>
    </row>
    <row r="4920" spans="1:16">
      <c r="A4920" s="6">
        <v>7</v>
      </c>
      <c r="B4920" s="6">
        <v>11</v>
      </c>
      <c r="C4920" s="6">
        <v>18</v>
      </c>
      <c r="D4920" s="6">
        <f t="shared" si="988"/>
        <v>36</v>
      </c>
      <c r="E4920" s="5">
        <f t="shared" si="989"/>
        <v>1227.6917730000007</v>
      </c>
      <c r="F4920" s="5">
        <f t="shared" si="990"/>
        <v>432.98859707441784</v>
      </c>
      <c r="G4920" s="5">
        <f t="shared" si="991"/>
        <v>1012.9676892512279</v>
      </c>
      <c r="H4920" s="5">
        <f t="shared" si="992"/>
        <v>2673.6480593256465</v>
      </c>
      <c r="I4920" s="5">
        <f t="shared" si="993"/>
        <v>720</v>
      </c>
      <c r="J4920" s="5">
        <f t="shared" si="994"/>
        <v>1953.6480593256465</v>
      </c>
      <c r="K4920" s="2">
        <f t="shared" si="995"/>
        <v>58917.501029959138</v>
      </c>
      <c r="L4920" s="2">
        <f t="shared" si="996"/>
        <v>133234</v>
      </c>
      <c r="M4920" s="2">
        <f t="shared" si="997"/>
        <v>26840</v>
      </c>
      <c r="N4920" s="6">
        <f t="shared" si="998"/>
        <v>1</v>
      </c>
      <c r="O4920" s="2">
        <f t="shared" si="999"/>
        <v>27476.498970040862</v>
      </c>
      <c r="P4920" s="2">
        <f t="shared" si="1000"/>
        <v>27476.498970040862</v>
      </c>
    </row>
    <row r="4921" spans="1:16">
      <c r="A4921" s="6">
        <v>7</v>
      </c>
      <c r="B4921" s="6">
        <v>11</v>
      </c>
      <c r="C4921" s="6">
        <v>19</v>
      </c>
      <c r="D4921" s="6">
        <f t="shared" si="988"/>
        <v>37</v>
      </c>
      <c r="E4921" s="5">
        <f t="shared" si="989"/>
        <v>1227.6917730000007</v>
      </c>
      <c r="F4921" s="5">
        <f t="shared" si="990"/>
        <v>432.98859707441784</v>
      </c>
      <c r="G4921" s="5">
        <f t="shared" si="991"/>
        <v>1082.6092178872495</v>
      </c>
      <c r="H4921" s="5">
        <f t="shared" si="992"/>
        <v>2743.2895879616681</v>
      </c>
      <c r="I4921" s="5">
        <f t="shared" si="993"/>
        <v>720</v>
      </c>
      <c r="J4921" s="5">
        <f t="shared" si="994"/>
        <v>2023.2895879616681</v>
      </c>
      <c r="K4921" s="2">
        <f t="shared" si="995"/>
        <v>60126.555346556735</v>
      </c>
      <c r="L4921" s="2">
        <f t="shared" si="996"/>
        <v>135934</v>
      </c>
      <c r="M4921" s="2">
        <f t="shared" si="997"/>
        <v>27720</v>
      </c>
      <c r="N4921" s="6">
        <f t="shared" si="998"/>
        <v>1</v>
      </c>
      <c r="O4921" s="2">
        <f t="shared" si="999"/>
        <v>28087.444653443265</v>
      </c>
      <c r="P4921" s="2">
        <f t="shared" si="1000"/>
        <v>28087.444653443265</v>
      </c>
    </row>
    <row r="4922" spans="1:16">
      <c r="A4922" s="6">
        <v>7</v>
      </c>
      <c r="B4922" s="6">
        <v>11</v>
      </c>
      <c r="C4922" s="6">
        <v>20</v>
      </c>
      <c r="D4922" s="6">
        <f t="shared" si="988"/>
        <v>38</v>
      </c>
      <c r="E4922" s="5">
        <f t="shared" si="989"/>
        <v>1227.6917730000007</v>
      </c>
      <c r="F4922" s="5">
        <f t="shared" si="990"/>
        <v>432.98859707441784</v>
      </c>
      <c r="G4922" s="5">
        <f t="shared" si="991"/>
        <v>1153.8335085377266</v>
      </c>
      <c r="H4922" s="5">
        <f t="shared" si="992"/>
        <v>2814.5138786121452</v>
      </c>
      <c r="I4922" s="5">
        <f t="shared" si="993"/>
        <v>720</v>
      </c>
      <c r="J4922" s="5">
        <f t="shared" si="994"/>
        <v>2094.5138786121452</v>
      </c>
      <c r="K4922" s="2">
        <f t="shared" si="995"/>
        <v>61363.088170349743</v>
      </c>
      <c r="L4922" s="2">
        <f t="shared" si="996"/>
        <v>138634</v>
      </c>
      <c r="M4922" s="2">
        <f t="shared" si="997"/>
        <v>28600</v>
      </c>
      <c r="N4922" s="6">
        <f t="shared" si="998"/>
        <v>1</v>
      </c>
      <c r="O4922" s="2">
        <f t="shared" si="999"/>
        <v>28670.911829650257</v>
      </c>
      <c r="P4922" s="2">
        <f t="shared" si="1000"/>
        <v>28670.911829650257</v>
      </c>
    </row>
    <row r="4923" spans="1:16">
      <c r="A4923" s="6">
        <v>7</v>
      </c>
      <c r="B4923" s="6">
        <v>11</v>
      </c>
      <c r="C4923" s="6">
        <v>21</v>
      </c>
      <c r="D4923" s="6">
        <f t="shared" si="988"/>
        <v>39</v>
      </c>
      <c r="E4923" s="5">
        <f t="shared" si="989"/>
        <v>1227.6917730000007</v>
      </c>
      <c r="F4923" s="5">
        <f t="shared" si="990"/>
        <v>432.98859707441784</v>
      </c>
      <c r="G4923" s="5">
        <f t="shared" si="991"/>
        <v>1226.6692487641703</v>
      </c>
      <c r="H4923" s="5">
        <f t="shared" si="992"/>
        <v>2887.3496188385889</v>
      </c>
      <c r="I4923" s="5">
        <f t="shared" si="993"/>
        <v>720</v>
      </c>
      <c r="J4923" s="5">
        <f t="shared" si="994"/>
        <v>2167.3496188385889</v>
      </c>
      <c r="K4923" s="2">
        <f t="shared" si="995"/>
        <v>62627.597549281054</v>
      </c>
      <c r="L4923" s="2">
        <f t="shared" si="996"/>
        <v>141334</v>
      </c>
      <c r="M4923" s="2">
        <f t="shared" si="997"/>
        <v>29480</v>
      </c>
      <c r="N4923" s="6">
        <f t="shared" si="998"/>
        <v>1</v>
      </c>
      <c r="O4923" s="2">
        <f t="shared" si="999"/>
        <v>29226.402450718946</v>
      </c>
      <c r="P4923" s="2">
        <f t="shared" si="1000"/>
        <v>29226.402450718946</v>
      </c>
    </row>
    <row r="4924" spans="1:16">
      <c r="A4924" s="6">
        <v>7</v>
      </c>
      <c r="B4924" s="6">
        <v>11</v>
      </c>
      <c r="C4924" s="6">
        <v>22</v>
      </c>
      <c r="D4924" s="6">
        <f t="shared" si="988"/>
        <v>40</v>
      </c>
      <c r="E4924" s="5">
        <f t="shared" si="989"/>
        <v>1227.6917730000007</v>
      </c>
      <c r="F4924" s="5">
        <f t="shared" si="990"/>
        <v>432.98859707441784</v>
      </c>
      <c r="G4924" s="5">
        <f t="shared" si="991"/>
        <v>1301.1455960105666</v>
      </c>
      <c r="H4924" s="5">
        <f t="shared" si="992"/>
        <v>2961.8259660849853</v>
      </c>
      <c r="I4924" s="5">
        <f t="shared" si="993"/>
        <v>720</v>
      </c>
      <c r="J4924" s="5">
        <f t="shared" si="994"/>
        <v>2241.8259660849853</v>
      </c>
      <c r="K4924" s="2">
        <f t="shared" si="995"/>
        <v>63920.589688975437</v>
      </c>
      <c r="L4924" s="2">
        <f t="shared" si="996"/>
        <v>144034</v>
      </c>
      <c r="M4924" s="2">
        <f t="shared" si="997"/>
        <v>30360</v>
      </c>
      <c r="N4924" s="6">
        <f t="shared" si="998"/>
        <v>1</v>
      </c>
      <c r="O4924" s="2">
        <f t="shared" si="999"/>
        <v>29753.410311024563</v>
      </c>
      <c r="P4924" s="2">
        <f t="shared" si="1000"/>
        <v>29753.410311024563</v>
      </c>
    </row>
    <row r="4925" spans="1:16">
      <c r="A4925" s="6">
        <v>7</v>
      </c>
      <c r="B4925" s="6">
        <v>11</v>
      </c>
      <c r="C4925" s="6">
        <v>23</v>
      </c>
      <c r="D4925" s="6">
        <f t="shared" si="988"/>
        <v>41</v>
      </c>
      <c r="E4925" s="5">
        <f t="shared" si="989"/>
        <v>1227.6917730000007</v>
      </c>
      <c r="F4925" s="5">
        <f t="shared" si="990"/>
        <v>432.98859707441784</v>
      </c>
      <c r="G4925" s="5">
        <f t="shared" si="991"/>
        <v>1377.292184868003</v>
      </c>
      <c r="H4925" s="5">
        <f t="shared" si="992"/>
        <v>3037.9725549424215</v>
      </c>
      <c r="I4925" s="5">
        <f t="shared" si="993"/>
        <v>720</v>
      </c>
      <c r="J4925" s="5">
        <f t="shared" si="994"/>
        <v>2317.9725549424215</v>
      </c>
      <c r="K4925" s="2">
        <f t="shared" si="995"/>
        <v>65242.579078861483</v>
      </c>
      <c r="L4925" s="2">
        <f t="shared" si="996"/>
        <v>146734</v>
      </c>
      <c r="M4925" s="2">
        <f t="shared" si="997"/>
        <v>31240</v>
      </c>
      <c r="N4925" s="6">
        <f t="shared" si="998"/>
        <v>1</v>
      </c>
      <c r="O4925" s="2">
        <f t="shared" si="999"/>
        <v>30251.420921138517</v>
      </c>
      <c r="P4925" s="2">
        <f t="shared" si="1000"/>
        <v>30251.420921138517</v>
      </c>
    </row>
    <row r="4926" spans="1:16">
      <c r="A4926" s="6">
        <v>7</v>
      </c>
      <c r="B4926" s="6">
        <v>11</v>
      </c>
      <c r="C4926" s="6">
        <v>24</v>
      </c>
      <c r="D4926" s="6">
        <f t="shared" si="988"/>
        <v>42</v>
      </c>
      <c r="E4926" s="5">
        <f t="shared" si="989"/>
        <v>1227.6917730000007</v>
      </c>
      <c r="F4926" s="5">
        <f t="shared" si="990"/>
        <v>432.98859707441784</v>
      </c>
      <c r="G4926" s="5">
        <f t="shared" si="991"/>
        <v>1455.1391344474989</v>
      </c>
      <c r="H4926" s="5">
        <f t="shared" si="992"/>
        <v>3115.8195045219172</v>
      </c>
      <c r="I4926" s="5">
        <f t="shared" si="993"/>
        <v>720</v>
      </c>
      <c r="J4926" s="5">
        <f t="shared" si="994"/>
        <v>2395.8195045219172</v>
      </c>
      <c r="K4926" s="2">
        <f t="shared" si="995"/>
        <v>66594.088620172173</v>
      </c>
      <c r="L4926" s="2">
        <f t="shared" si="996"/>
        <v>149434</v>
      </c>
      <c r="M4926" s="2">
        <f t="shared" si="997"/>
        <v>32120</v>
      </c>
      <c r="N4926" s="6">
        <f t="shared" si="998"/>
        <v>1</v>
      </c>
      <c r="O4926" s="2">
        <f t="shared" si="999"/>
        <v>30719.911379827827</v>
      </c>
      <c r="P4926" s="2">
        <f t="shared" si="1000"/>
        <v>30719.911379827827</v>
      </c>
    </row>
    <row r="4927" spans="1:16">
      <c r="A4927" s="6">
        <v>7</v>
      </c>
      <c r="B4927" s="6">
        <v>11</v>
      </c>
      <c r="C4927" s="6">
        <v>25</v>
      </c>
      <c r="D4927" s="6">
        <f t="shared" si="988"/>
        <v>43</v>
      </c>
      <c r="E4927" s="5">
        <f t="shared" si="989"/>
        <v>1227.6917730000007</v>
      </c>
      <c r="F4927" s="5">
        <f t="shared" si="990"/>
        <v>432.98859707441784</v>
      </c>
      <c r="G4927" s="5">
        <f t="shared" si="991"/>
        <v>1534.7170558625965</v>
      </c>
      <c r="H4927" s="5">
        <f t="shared" si="992"/>
        <v>3195.3974259370152</v>
      </c>
      <c r="I4927" s="5">
        <f t="shared" si="993"/>
        <v>720</v>
      </c>
      <c r="J4927" s="5">
        <f t="shared" si="994"/>
        <v>2475.3974259370152</v>
      </c>
      <c r="K4927" s="2">
        <f t="shared" si="995"/>
        <v>67975.649755850958</v>
      </c>
      <c r="L4927" s="2">
        <f t="shared" si="996"/>
        <v>152134</v>
      </c>
      <c r="M4927" s="2">
        <f t="shared" si="997"/>
        <v>33000</v>
      </c>
      <c r="N4927" s="6">
        <f t="shared" si="998"/>
        <v>1</v>
      </c>
      <c r="O4927" s="2">
        <f t="shared" si="999"/>
        <v>31158.350244149042</v>
      </c>
      <c r="P4927" s="2">
        <f t="shared" si="1000"/>
        <v>31158.350244149042</v>
      </c>
    </row>
    <row r="4928" spans="1:16">
      <c r="A4928" s="6">
        <v>7</v>
      </c>
      <c r="B4928" s="6">
        <v>11</v>
      </c>
      <c r="C4928" s="6">
        <v>26</v>
      </c>
      <c r="D4928" s="6">
        <f t="shared" si="988"/>
        <v>44</v>
      </c>
      <c r="E4928" s="5">
        <f t="shared" si="989"/>
        <v>1227.6917730000007</v>
      </c>
      <c r="F4928" s="5">
        <f t="shared" si="990"/>
        <v>432.98859707441784</v>
      </c>
      <c r="G4928" s="5">
        <f t="shared" si="991"/>
        <v>1616.0570598233144</v>
      </c>
      <c r="H4928" s="5">
        <f t="shared" si="992"/>
        <v>3276.7374298977329</v>
      </c>
      <c r="I4928" s="5">
        <f t="shared" si="993"/>
        <v>720</v>
      </c>
      <c r="J4928" s="5">
        <f t="shared" si="994"/>
        <v>2556.7374298977329</v>
      </c>
      <c r="K4928" s="2">
        <f t="shared" si="995"/>
        <v>69387.802602391195</v>
      </c>
      <c r="L4928" s="2">
        <f t="shared" si="996"/>
        <v>154834</v>
      </c>
      <c r="M4928" s="2">
        <f t="shared" si="997"/>
        <v>33880</v>
      </c>
      <c r="N4928" s="6">
        <f t="shared" si="998"/>
        <v>1</v>
      </c>
      <c r="O4928" s="2">
        <f t="shared" si="999"/>
        <v>31566.197397608805</v>
      </c>
      <c r="P4928" s="2">
        <f t="shared" si="1000"/>
        <v>31566.197397608805</v>
      </c>
    </row>
    <row r="4929" spans="1:16">
      <c r="A4929" s="6">
        <v>7</v>
      </c>
      <c r="B4929" s="6">
        <v>11</v>
      </c>
      <c r="C4929" s="6">
        <v>27</v>
      </c>
      <c r="D4929" s="6">
        <f t="shared" si="988"/>
        <v>45</v>
      </c>
      <c r="E4929" s="5">
        <f t="shared" si="989"/>
        <v>1227.6917730000007</v>
      </c>
      <c r="F4929" s="5">
        <f t="shared" si="990"/>
        <v>432.98859707441784</v>
      </c>
      <c r="G4929" s="5">
        <f t="shared" si="991"/>
        <v>1699.1907643430709</v>
      </c>
      <c r="H4929" s="5">
        <f t="shared" si="992"/>
        <v>3359.8711344174894</v>
      </c>
      <c r="I4929" s="5">
        <f t="shared" si="993"/>
        <v>720</v>
      </c>
      <c r="J4929" s="5">
        <f t="shared" si="994"/>
        <v>2639.8711344174894</v>
      </c>
      <c r="K4929" s="2">
        <f t="shared" si="995"/>
        <v>70831.096083636978</v>
      </c>
      <c r="L4929" s="2">
        <f t="shared" si="996"/>
        <v>157534</v>
      </c>
      <c r="M4929" s="2">
        <f t="shared" si="997"/>
        <v>34760</v>
      </c>
      <c r="N4929" s="6">
        <f t="shared" si="998"/>
        <v>1</v>
      </c>
      <c r="O4929" s="2">
        <f t="shared" si="999"/>
        <v>31942.903916363022</v>
      </c>
      <c r="P4929" s="2">
        <f t="shared" si="1000"/>
        <v>31942.903916363022</v>
      </c>
    </row>
    <row r="4930" spans="1:16">
      <c r="A4930" s="6">
        <v>7</v>
      </c>
      <c r="B4930" s="6">
        <v>11</v>
      </c>
      <c r="C4930" s="6">
        <v>28</v>
      </c>
      <c r="D4930" s="6">
        <f t="shared" si="988"/>
        <v>46</v>
      </c>
      <c r="E4930" s="5">
        <f t="shared" si="989"/>
        <v>1227.6917730000007</v>
      </c>
      <c r="F4930" s="5">
        <f t="shared" si="990"/>
        <v>432.98859707441784</v>
      </c>
      <c r="G4930" s="5">
        <f t="shared" si="991"/>
        <v>1784.1503025602246</v>
      </c>
      <c r="H4930" s="5">
        <f t="shared" si="992"/>
        <v>3444.8306726346432</v>
      </c>
      <c r="I4930" s="5">
        <f t="shared" si="993"/>
        <v>720</v>
      </c>
      <c r="J4930" s="5">
        <f t="shared" si="994"/>
        <v>2724.8306726346432</v>
      </c>
      <c r="K4930" s="2">
        <f t="shared" si="995"/>
        <v>72306.088066573662</v>
      </c>
      <c r="L4930" s="2">
        <f t="shared" si="996"/>
        <v>160234</v>
      </c>
      <c r="M4930" s="2">
        <f t="shared" si="997"/>
        <v>35640</v>
      </c>
      <c r="N4930" s="6">
        <f t="shared" si="998"/>
        <v>1</v>
      </c>
      <c r="O4930" s="2">
        <f t="shared" si="999"/>
        <v>32287.911933426338</v>
      </c>
      <c r="P4930" s="2">
        <f t="shared" si="1000"/>
        <v>32287.911933426338</v>
      </c>
    </row>
    <row r="4931" spans="1:16">
      <c r="A4931" s="6">
        <v>7</v>
      </c>
      <c r="B4931" s="6">
        <v>11</v>
      </c>
      <c r="C4931" s="6">
        <v>29</v>
      </c>
      <c r="D4931" s="6">
        <f t="shared" si="988"/>
        <v>47</v>
      </c>
      <c r="E4931" s="5">
        <f t="shared" si="989"/>
        <v>1227.6917730000007</v>
      </c>
      <c r="F4931" s="5">
        <f t="shared" si="990"/>
        <v>432.98859707441784</v>
      </c>
      <c r="G4931" s="5">
        <f t="shared" si="991"/>
        <v>1870.9683306758782</v>
      </c>
      <c r="H4931" s="5">
        <f t="shared" si="992"/>
        <v>3531.6487007502965</v>
      </c>
      <c r="I4931" s="5">
        <f t="shared" si="993"/>
        <v>720</v>
      </c>
      <c r="J4931" s="5">
        <f t="shared" si="994"/>
        <v>2811.6487007502965</v>
      </c>
      <c r="K4931" s="2">
        <f t="shared" si="995"/>
        <v>73813.345499137096</v>
      </c>
      <c r="L4931" s="2">
        <f t="shared" si="996"/>
        <v>162934</v>
      </c>
      <c r="M4931" s="2">
        <f t="shared" si="997"/>
        <v>36520</v>
      </c>
      <c r="N4931" s="6">
        <f t="shared" si="998"/>
        <v>1</v>
      </c>
      <c r="O4931" s="2">
        <f t="shared" si="999"/>
        <v>32600.654500862904</v>
      </c>
      <c r="P4931" s="2">
        <f t="shared" si="1000"/>
        <v>32600.654500862904</v>
      </c>
    </row>
    <row r="4932" spans="1:16">
      <c r="A4932" s="6">
        <v>7</v>
      </c>
      <c r="B4932" s="6">
        <v>11</v>
      </c>
      <c r="C4932" s="6">
        <v>30</v>
      </c>
      <c r="D4932" s="6">
        <f t="shared" ref="D4932:D4995" si="1001">A4932+B4932+C4932</f>
        <v>48</v>
      </c>
      <c r="E4932" s="5">
        <f t="shared" ref="E4932:E4995" si="1002">IF(A4932=0,0,A4932*LABOR_HRS_WK_TOM*SEASON_WEEKS*(1+DIM_PCT_TOM)^A4932)</f>
        <v>1227.6917730000007</v>
      </c>
      <c r="F4932" s="5">
        <f t="shared" ref="F4932:F4995" si="1003">IF(B4932=0,0,B4932*LABOR_HRS_WK_CAR*SEASON_WEEKS*(1+DIM_PCT_CAR)^B4932)</f>
        <v>432.98859707441784</v>
      </c>
      <c r="G4932" s="5">
        <f t="shared" ref="G4932:G4995" si="1004">IF(C4932=0,0,C4932*LABOR_HRS_WK_MES*SEASON_WEEKS*(1+DIM_PCT_MES)^C4932)</f>
        <v>1959.6780360096488</v>
      </c>
      <c r="H4932" s="5">
        <f t="shared" ref="H4932:H4995" si="1005">E4932+F4932+G4932</f>
        <v>3620.3584060840676</v>
      </c>
      <c r="I4932" s="5">
        <f t="shared" ref="I4932:I4995" si="1006">MIN(H4932,FARMER_HRS)</f>
        <v>720</v>
      </c>
      <c r="J4932" s="5">
        <f t="shared" ref="J4932:J4995" si="1007">MAX(0,H4932-FARMER_HRS)</f>
        <v>2900.3584060840676</v>
      </c>
      <c r="K4932" s="2">
        <f t="shared" ref="K4932:K4995" si="1008">I4932*FARMER_RATE+J4932*TEMP_WORKER_RATE</f>
        <v>75353.444550070621</v>
      </c>
      <c r="L4932" s="2">
        <f t="shared" ref="L4932:L4995" si="1009">A4932*PRICE_TOM+B4932*PRICE_CAR+C4932*PRICE_MES</f>
        <v>165634</v>
      </c>
      <c r="M4932" s="2">
        <f t="shared" ref="M4932:M4995" si="1010">A4932*FERT_BED_TOM+B4932*FERT_BED_CAR+C4932*FERT_BED_MES</f>
        <v>37400</v>
      </c>
      <c r="N4932" s="6">
        <f t="shared" ref="N4932:N4995" si="1011">IF(AND(D4932&lt;=TOTAL_BEDS,J4932&lt;=TEMP_WORKER_MAX*TEMP_WORKER_HRS),1,0)</f>
        <v>1</v>
      </c>
      <c r="O4932" s="2">
        <f t="shared" ref="O4932:O4995" si="1012">L4932-M4932-K4932-FIXED_COSTS</f>
        <v>32880.555449929379</v>
      </c>
      <c r="P4932" s="2">
        <f t="shared" ref="P4932:P4995" si="1013">IF(N4932=1,O4932,"")</f>
        <v>32880.555449929379</v>
      </c>
    </row>
    <row r="4933" spans="1:16">
      <c r="A4933" s="6">
        <v>7</v>
      </c>
      <c r="B4933" s="6">
        <v>12</v>
      </c>
      <c r="C4933" s="6">
        <v>0</v>
      </c>
      <c r="D4933" s="6">
        <f t="shared" si="1001"/>
        <v>19</v>
      </c>
      <c r="E4933" s="5">
        <f t="shared" si="1002"/>
        <v>1227.6917730000007</v>
      </c>
      <c r="F4933" s="5">
        <f t="shared" si="1003"/>
        <v>484.15997672866712</v>
      </c>
      <c r="G4933" s="5">
        <f t="shared" si="1004"/>
        <v>0</v>
      </c>
      <c r="H4933" s="5">
        <f t="shared" si="1005"/>
        <v>1711.8517497286678</v>
      </c>
      <c r="I4933" s="5">
        <f t="shared" si="1006"/>
        <v>720</v>
      </c>
      <c r="J4933" s="5">
        <f t="shared" si="1007"/>
        <v>991.85174972866776</v>
      </c>
      <c r="K4933" s="2">
        <f t="shared" si="1008"/>
        <v>42219.64843278937</v>
      </c>
      <c r="L4933" s="2">
        <f t="shared" si="1009"/>
        <v>86728</v>
      </c>
      <c r="M4933" s="2">
        <f t="shared" si="1010"/>
        <v>11440</v>
      </c>
      <c r="N4933" s="6">
        <f t="shared" si="1011"/>
        <v>1</v>
      </c>
      <c r="O4933" s="2">
        <f t="shared" si="1012"/>
        <v>13068.35156721063</v>
      </c>
      <c r="P4933" s="2">
        <f t="shared" si="1013"/>
        <v>13068.35156721063</v>
      </c>
    </row>
    <row r="4934" spans="1:16">
      <c r="A4934" s="6">
        <v>7</v>
      </c>
      <c r="B4934" s="6">
        <v>12</v>
      </c>
      <c r="C4934" s="6">
        <v>1</v>
      </c>
      <c r="D4934" s="6">
        <f t="shared" si="1001"/>
        <v>20</v>
      </c>
      <c r="E4934" s="5">
        <f t="shared" si="1002"/>
        <v>1227.6917730000007</v>
      </c>
      <c r="F4934" s="5">
        <f t="shared" si="1003"/>
        <v>484.15997672866712</v>
      </c>
      <c r="G4934" s="5">
        <f t="shared" si="1004"/>
        <v>45.5625</v>
      </c>
      <c r="H4934" s="5">
        <f t="shared" si="1005"/>
        <v>1757.4142497286678</v>
      </c>
      <c r="I4934" s="5">
        <f t="shared" si="1006"/>
        <v>720</v>
      </c>
      <c r="J4934" s="5">
        <f t="shared" si="1007"/>
        <v>1037.4142497286678</v>
      </c>
      <c r="K4934" s="2">
        <f t="shared" si="1008"/>
        <v>43010.66405778937</v>
      </c>
      <c r="L4934" s="2">
        <f t="shared" si="1009"/>
        <v>89428</v>
      </c>
      <c r="M4934" s="2">
        <f t="shared" si="1010"/>
        <v>12320</v>
      </c>
      <c r="N4934" s="6">
        <f t="shared" si="1011"/>
        <v>1</v>
      </c>
      <c r="O4934" s="2">
        <f t="shared" si="1012"/>
        <v>14097.33594221063</v>
      </c>
      <c r="P4934" s="2">
        <f t="shared" si="1013"/>
        <v>14097.33594221063</v>
      </c>
    </row>
    <row r="4935" spans="1:16">
      <c r="A4935" s="6">
        <v>7</v>
      </c>
      <c r="B4935" s="6">
        <v>12</v>
      </c>
      <c r="C4935" s="6">
        <v>2</v>
      </c>
      <c r="D4935" s="6">
        <f t="shared" si="1001"/>
        <v>21</v>
      </c>
      <c r="E4935" s="5">
        <f t="shared" si="1002"/>
        <v>1227.6917730000007</v>
      </c>
      <c r="F4935" s="5">
        <f t="shared" si="1003"/>
        <v>484.15997672866712</v>
      </c>
      <c r="G4935" s="5">
        <f t="shared" si="1004"/>
        <v>92.264062499999994</v>
      </c>
      <c r="H4935" s="5">
        <f t="shared" si="1005"/>
        <v>1804.1158122286677</v>
      </c>
      <c r="I4935" s="5">
        <f t="shared" si="1006"/>
        <v>720</v>
      </c>
      <c r="J4935" s="5">
        <f t="shared" si="1007"/>
        <v>1084.1158122286677</v>
      </c>
      <c r="K4935" s="2">
        <f t="shared" si="1008"/>
        <v>43821.45507341437</v>
      </c>
      <c r="L4935" s="2">
        <f t="shared" si="1009"/>
        <v>92128</v>
      </c>
      <c r="M4935" s="2">
        <f t="shared" si="1010"/>
        <v>13200</v>
      </c>
      <c r="N4935" s="6">
        <f t="shared" si="1011"/>
        <v>1</v>
      </c>
      <c r="O4935" s="2">
        <f t="shared" si="1012"/>
        <v>15106.54492658563</v>
      </c>
      <c r="P4935" s="2">
        <f t="shared" si="1013"/>
        <v>15106.54492658563</v>
      </c>
    </row>
    <row r="4936" spans="1:16">
      <c r="A4936" s="6">
        <v>7</v>
      </c>
      <c r="B4936" s="6">
        <v>12</v>
      </c>
      <c r="C4936" s="6">
        <v>3</v>
      </c>
      <c r="D4936" s="6">
        <f t="shared" si="1001"/>
        <v>22</v>
      </c>
      <c r="E4936" s="5">
        <f t="shared" si="1002"/>
        <v>1227.6917730000007</v>
      </c>
      <c r="F4936" s="5">
        <f t="shared" si="1003"/>
        <v>484.15997672866712</v>
      </c>
      <c r="G4936" s="5">
        <f t="shared" si="1004"/>
        <v>140.12604492187498</v>
      </c>
      <c r="H4936" s="5">
        <f t="shared" si="1005"/>
        <v>1851.9777946505428</v>
      </c>
      <c r="I4936" s="5">
        <f t="shared" si="1006"/>
        <v>720</v>
      </c>
      <c r="J4936" s="5">
        <f t="shared" si="1007"/>
        <v>1131.9777946505428</v>
      </c>
      <c r="K4936" s="2">
        <f t="shared" si="1008"/>
        <v>44652.392268238589</v>
      </c>
      <c r="L4936" s="2">
        <f t="shared" si="1009"/>
        <v>94828</v>
      </c>
      <c r="M4936" s="2">
        <f t="shared" si="1010"/>
        <v>14080</v>
      </c>
      <c r="N4936" s="6">
        <f t="shared" si="1011"/>
        <v>1</v>
      </c>
      <c r="O4936" s="2">
        <f t="shared" si="1012"/>
        <v>16095.607731761411</v>
      </c>
      <c r="P4936" s="2">
        <f t="shared" si="1013"/>
        <v>16095.607731761411</v>
      </c>
    </row>
    <row r="4937" spans="1:16">
      <c r="A4937" s="6">
        <v>7</v>
      </c>
      <c r="B4937" s="6">
        <v>12</v>
      </c>
      <c r="C4937" s="6">
        <v>4</v>
      </c>
      <c r="D4937" s="6">
        <f t="shared" si="1001"/>
        <v>23</v>
      </c>
      <c r="E4937" s="5">
        <f t="shared" si="1002"/>
        <v>1227.6917730000007</v>
      </c>
      <c r="F4937" s="5">
        <f t="shared" si="1003"/>
        <v>484.15997672866712</v>
      </c>
      <c r="G4937" s="5">
        <f t="shared" si="1004"/>
        <v>189.17016064453125</v>
      </c>
      <c r="H4937" s="5">
        <f t="shared" si="1005"/>
        <v>1901.021910373199</v>
      </c>
      <c r="I4937" s="5">
        <f t="shared" si="1006"/>
        <v>720</v>
      </c>
      <c r="J4937" s="5">
        <f t="shared" si="1007"/>
        <v>1181.021910373199</v>
      </c>
      <c r="K4937" s="2">
        <f t="shared" si="1008"/>
        <v>45503.852610645816</v>
      </c>
      <c r="L4937" s="2">
        <f t="shared" si="1009"/>
        <v>97528</v>
      </c>
      <c r="M4937" s="2">
        <f t="shared" si="1010"/>
        <v>14960</v>
      </c>
      <c r="N4937" s="6">
        <f t="shared" si="1011"/>
        <v>1</v>
      </c>
      <c r="O4937" s="2">
        <f t="shared" si="1012"/>
        <v>17064.147389354184</v>
      </c>
      <c r="P4937" s="2">
        <f t="shared" si="1013"/>
        <v>17064.147389354184</v>
      </c>
    </row>
    <row r="4938" spans="1:16">
      <c r="A4938" s="6">
        <v>7</v>
      </c>
      <c r="B4938" s="6">
        <v>12</v>
      </c>
      <c r="C4938" s="6">
        <v>5</v>
      </c>
      <c r="D4938" s="6">
        <f t="shared" si="1001"/>
        <v>24</v>
      </c>
      <c r="E4938" s="5">
        <f t="shared" si="1002"/>
        <v>1227.6917730000007</v>
      </c>
      <c r="F4938" s="5">
        <f t="shared" si="1003"/>
        <v>484.15997672866712</v>
      </c>
      <c r="G4938" s="5">
        <f t="shared" si="1004"/>
        <v>239.41848456573481</v>
      </c>
      <c r="H4938" s="5">
        <f t="shared" si="1005"/>
        <v>1951.2702342944026</v>
      </c>
      <c r="I4938" s="5">
        <f t="shared" si="1006"/>
        <v>720</v>
      </c>
      <c r="J4938" s="5">
        <f t="shared" si="1007"/>
        <v>1231.2702342944026</v>
      </c>
      <c r="K4938" s="2">
        <f t="shared" si="1008"/>
        <v>46376.219345388934</v>
      </c>
      <c r="L4938" s="2">
        <f t="shared" si="1009"/>
        <v>100228</v>
      </c>
      <c r="M4938" s="2">
        <f t="shared" si="1010"/>
        <v>15840</v>
      </c>
      <c r="N4938" s="6">
        <f t="shared" si="1011"/>
        <v>1</v>
      </c>
      <c r="O4938" s="2">
        <f t="shared" si="1012"/>
        <v>18011.780654611066</v>
      </c>
      <c r="P4938" s="2">
        <f t="shared" si="1013"/>
        <v>18011.780654611066</v>
      </c>
    </row>
    <row r="4939" spans="1:16">
      <c r="A4939" s="6">
        <v>7</v>
      </c>
      <c r="B4939" s="6">
        <v>12</v>
      </c>
      <c r="C4939" s="6">
        <v>6</v>
      </c>
      <c r="D4939" s="6">
        <f t="shared" si="1001"/>
        <v>25</v>
      </c>
      <c r="E4939" s="5">
        <f t="shared" si="1002"/>
        <v>1227.6917730000007</v>
      </c>
      <c r="F4939" s="5">
        <f t="shared" si="1003"/>
        <v>484.15997672866712</v>
      </c>
      <c r="G4939" s="5">
        <f t="shared" si="1004"/>
        <v>290.89345874736784</v>
      </c>
      <c r="H4939" s="5">
        <f t="shared" si="1005"/>
        <v>2002.7452084760357</v>
      </c>
      <c r="I4939" s="5">
        <f t="shared" si="1006"/>
        <v>720</v>
      </c>
      <c r="J4939" s="5">
        <f t="shared" si="1007"/>
        <v>1282.7452084760357</v>
      </c>
      <c r="K4939" s="2">
        <f t="shared" si="1008"/>
        <v>47269.882091597843</v>
      </c>
      <c r="L4939" s="2">
        <f t="shared" si="1009"/>
        <v>102928</v>
      </c>
      <c r="M4939" s="2">
        <f t="shared" si="1010"/>
        <v>16720</v>
      </c>
      <c r="N4939" s="6">
        <f t="shared" si="1011"/>
        <v>1</v>
      </c>
      <c r="O4939" s="2">
        <f t="shared" si="1012"/>
        <v>18938.117908402157</v>
      </c>
      <c r="P4939" s="2">
        <f t="shared" si="1013"/>
        <v>18938.117908402157</v>
      </c>
    </row>
    <row r="4940" spans="1:16">
      <c r="A4940" s="6">
        <v>7</v>
      </c>
      <c r="B4940" s="6">
        <v>12</v>
      </c>
      <c r="C4940" s="6">
        <v>7</v>
      </c>
      <c r="D4940" s="6">
        <f t="shared" si="1001"/>
        <v>26</v>
      </c>
      <c r="E4940" s="5">
        <f t="shared" si="1002"/>
        <v>1227.6917730000007</v>
      </c>
      <c r="F4940" s="5">
        <f t="shared" si="1003"/>
        <v>484.15997672866712</v>
      </c>
      <c r="G4940" s="5">
        <f t="shared" si="1004"/>
        <v>343.61789814532818</v>
      </c>
      <c r="H4940" s="5">
        <f t="shared" si="1005"/>
        <v>2055.4696478739961</v>
      </c>
      <c r="I4940" s="5">
        <f t="shared" si="1006"/>
        <v>720</v>
      </c>
      <c r="J4940" s="5">
        <f t="shared" si="1007"/>
        <v>1335.4696478739961</v>
      </c>
      <c r="K4940" s="2">
        <f t="shared" si="1008"/>
        <v>48185.236942256874</v>
      </c>
      <c r="L4940" s="2">
        <f t="shared" si="1009"/>
        <v>105628</v>
      </c>
      <c r="M4940" s="2">
        <f t="shared" si="1010"/>
        <v>17600</v>
      </c>
      <c r="N4940" s="6">
        <f t="shared" si="1011"/>
        <v>1</v>
      </c>
      <c r="O4940" s="2">
        <f t="shared" si="1012"/>
        <v>19842.763057743126</v>
      </c>
      <c r="P4940" s="2">
        <f t="shared" si="1013"/>
        <v>19842.763057743126</v>
      </c>
    </row>
    <row r="4941" spans="1:16">
      <c r="A4941" s="6">
        <v>7</v>
      </c>
      <c r="B4941" s="6">
        <v>12</v>
      </c>
      <c r="C4941" s="6">
        <v>8</v>
      </c>
      <c r="D4941" s="6">
        <f t="shared" si="1001"/>
        <v>27</v>
      </c>
      <c r="E4941" s="5">
        <f t="shared" si="1002"/>
        <v>1227.6917730000007</v>
      </c>
      <c r="F4941" s="5">
        <f t="shared" si="1003"/>
        <v>484.15997672866712</v>
      </c>
      <c r="G4941" s="5">
        <f t="shared" si="1004"/>
        <v>397.61499642530839</v>
      </c>
      <c r="H4941" s="5">
        <f t="shared" si="1005"/>
        <v>2109.4667461539761</v>
      </c>
      <c r="I4941" s="5">
        <f t="shared" si="1006"/>
        <v>720</v>
      </c>
      <c r="J4941" s="5">
        <f t="shared" si="1007"/>
        <v>1389.4667461539761</v>
      </c>
      <c r="K4941" s="2">
        <f t="shared" si="1008"/>
        <v>49122.686565173193</v>
      </c>
      <c r="L4941" s="2">
        <f t="shared" si="1009"/>
        <v>108328</v>
      </c>
      <c r="M4941" s="2">
        <f t="shared" si="1010"/>
        <v>18480</v>
      </c>
      <c r="N4941" s="6">
        <f t="shared" si="1011"/>
        <v>1</v>
      </c>
      <c r="O4941" s="2">
        <f t="shared" si="1012"/>
        <v>20725.313434826807</v>
      </c>
      <c r="P4941" s="2">
        <f t="shared" si="1013"/>
        <v>20725.313434826807</v>
      </c>
    </row>
    <row r="4942" spans="1:16">
      <c r="A4942" s="6">
        <v>7</v>
      </c>
      <c r="B4942" s="6">
        <v>12</v>
      </c>
      <c r="C4942" s="6">
        <v>9</v>
      </c>
      <c r="D4942" s="6">
        <f t="shared" si="1001"/>
        <v>28</v>
      </c>
      <c r="E4942" s="5">
        <f t="shared" si="1002"/>
        <v>1227.6917730000007</v>
      </c>
      <c r="F4942" s="5">
        <f t="shared" si="1003"/>
        <v>484.15997672866712</v>
      </c>
      <c r="G4942" s="5">
        <f t="shared" si="1004"/>
        <v>452.90833186570285</v>
      </c>
      <c r="H4942" s="5">
        <f t="shared" si="1005"/>
        <v>2164.7600815943706</v>
      </c>
      <c r="I4942" s="5">
        <f t="shared" si="1006"/>
        <v>720</v>
      </c>
      <c r="J4942" s="5">
        <f t="shared" si="1007"/>
        <v>1444.7600815943706</v>
      </c>
      <c r="K4942" s="2">
        <f t="shared" si="1008"/>
        <v>50082.640305457826</v>
      </c>
      <c r="L4942" s="2">
        <f t="shared" si="1009"/>
        <v>111028</v>
      </c>
      <c r="M4942" s="2">
        <f t="shared" si="1010"/>
        <v>19360</v>
      </c>
      <c r="N4942" s="6">
        <f t="shared" si="1011"/>
        <v>1</v>
      </c>
      <c r="O4942" s="2">
        <f t="shared" si="1012"/>
        <v>21585.359694542174</v>
      </c>
      <c r="P4942" s="2">
        <f t="shared" si="1013"/>
        <v>21585.359694542174</v>
      </c>
    </row>
    <row r="4943" spans="1:16">
      <c r="A4943" s="6">
        <v>7</v>
      </c>
      <c r="B4943" s="6">
        <v>12</v>
      </c>
      <c r="C4943" s="6">
        <v>10</v>
      </c>
      <c r="D4943" s="6">
        <f t="shared" si="1001"/>
        <v>29</v>
      </c>
      <c r="E4943" s="5">
        <f t="shared" si="1002"/>
        <v>1227.6917730000007</v>
      </c>
      <c r="F4943" s="5">
        <f t="shared" si="1003"/>
        <v>484.15997672866712</v>
      </c>
      <c r="G4943" s="5">
        <f t="shared" si="1004"/>
        <v>509.52187334891573</v>
      </c>
      <c r="H4943" s="5">
        <f t="shared" si="1005"/>
        <v>2221.3736230775835</v>
      </c>
      <c r="I4943" s="5">
        <f t="shared" si="1006"/>
        <v>720</v>
      </c>
      <c r="J4943" s="5">
        <f t="shared" si="1007"/>
        <v>1501.3736230775835</v>
      </c>
      <c r="K4943" s="2">
        <f t="shared" si="1008"/>
        <v>51065.514289541381</v>
      </c>
      <c r="L4943" s="2">
        <f t="shared" si="1009"/>
        <v>113728</v>
      </c>
      <c r="M4943" s="2">
        <f t="shared" si="1010"/>
        <v>20240</v>
      </c>
      <c r="N4943" s="6">
        <f t="shared" si="1011"/>
        <v>1</v>
      </c>
      <c r="O4943" s="2">
        <f t="shared" si="1012"/>
        <v>22422.485710458619</v>
      </c>
      <c r="P4943" s="2">
        <f t="shared" si="1013"/>
        <v>22422.485710458619</v>
      </c>
    </row>
    <row r="4944" spans="1:16">
      <c r="A4944" s="6">
        <v>7</v>
      </c>
      <c r="B4944" s="6">
        <v>12</v>
      </c>
      <c r="C4944" s="6">
        <v>11</v>
      </c>
      <c r="D4944" s="6">
        <f t="shared" si="1001"/>
        <v>30</v>
      </c>
      <c r="E4944" s="5">
        <f t="shared" si="1002"/>
        <v>1227.6917730000007</v>
      </c>
      <c r="F4944" s="5">
        <f t="shared" si="1003"/>
        <v>484.15997672866712</v>
      </c>
      <c r="G4944" s="5">
        <f t="shared" si="1004"/>
        <v>567.47998644235474</v>
      </c>
      <c r="H4944" s="5">
        <f t="shared" si="1005"/>
        <v>2279.3317361710224</v>
      </c>
      <c r="I4944" s="5">
        <f t="shared" si="1006"/>
        <v>720</v>
      </c>
      <c r="J4944" s="5">
        <f t="shared" si="1007"/>
        <v>1559.3317361710224</v>
      </c>
      <c r="K4944" s="2">
        <f t="shared" si="1008"/>
        <v>52071.731530746911</v>
      </c>
      <c r="L4944" s="2">
        <f t="shared" si="1009"/>
        <v>116428</v>
      </c>
      <c r="M4944" s="2">
        <f t="shared" si="1010"/>
        <v>21120</v>
      </c>
      <c r="N4944" s="6">
        <f t="shared" si="1011"/>
        <v>1</v>
      </c>
      <c r="O4944" s="2">
        <f t="shared" si="1012"/>
        <v>23236.268469253089</v>
      </c>
      <c r="P4944" s="2">
        <f t="shared" si="1013"/>
        <v>23236.268469253089</v>
      </c>
    </row>
    <row r="4945" spans="1:16">
      <c r="A4945" s="6">
        <v>7</v>
      </c>
      <c r="B4945" s="6">
        <v>12</v>
      </c>
      <c r="C4945" s="6">
        <v>12</v>
      </c>
      <c r="D4945" s="6">
        <f t="shared" si="1001"/>
        <v>31</v>
      </c>
      <c r="E4945" s="5">
        <f t="shared" si="1002"/>
        <v>1227.6917730000007</v>
      </c>
      <c r="F4945" s="5">
        <f t="shared" si="1003"/>
        <v>484.15997672866712</v>
      </c>
      <c r="G4945" s="5">
        <f t="shared" si="1004"/>
        <v>626.80743957041921</v>
      </c>
      <c r="H4945" s="5">
        <f t="shared" si="1005"/>
        <v>2338.6591892990868</v>
      </c>
      <c r="I4945" s="5">
        <f t="shared" si="1006"/>
        <v>720</v>
      </c>
      <c r="J4945" s="5">
        <f t="shared" si="1007"/>
        <v>1618.6591892990868</v>
      </c>
      <c r="K4945" s="2">
        <f t="shared" si="1008"/>
        <v>53101.722036442479</v>
      </c>
      <c r="L4945" s="2">
        <f t="shared" si="1009"/>
        <v>119128</v>
      </c>
      <c r="M4945" s="2">
        <f t="shared" si="1010"/>
        <v>22000</v>
      </c>
      <c r="N4945" s="6">
        <f t="shared" si="1011"/>
        <v>1</v>
      </c>
      <c r="O4945" s="2">
        <f t="shared" si="1012"/>
        <v>24026.277963557521</v>
      </c>
      <c r="P4945" s="2">
        <f t="shared" si="1013"/>
        <v>24026.277963557521</v>
      </c>
    </row>
    <row r="4946" spans="1:16">
      <c r="A4946" s="6">
        <v>7</v>
      </c>
      <c r="B4946" s="6">
        <v>12</v>
      </c>
      <c r="C4946" s="6">
        <v>13</v>
      </c>
      <c r="D4946" s="6">
        <f t="shared" si="1001"/>
        <v>32</v>
      </c>
      <c r="E4946" s="5">
        <f t="shared" si="1002"/>
        <v>1227.6917730000007</v>
      </c>
      <c r="F4946" s="5">
        <f t="shared" si="1003"/>
        <v>484.15997672866712</v>
      </c>
      <c r="G4946" s="5">
        <f t="shared" si="1004"/>
        <v>687.52941027880343</v>
      </c>
      <c r="H4946" s="5">
        <f t="shared" si="1005"/>
        <v>2399.3811600074714</v>
      </c>
      <c r="I4946" s="5">
        <f t="shared" si="1006"/>
        <v>720</v>
      </c>
      <c r="J4946" s="5">
        <f t="shared" si="1007"/>
        <v>1679.3811600074714</v>
      </c>
      <c r="K4946" s="2">
        <f t="shared" si="1008"/>
        <v>54155.922916796379</v>
      </c>
      <c r="L4946" s="2">
        <f t="shared" si="1009"/>
        <v>121828</v>
      </c>
      <c r="M4946" s="2">
        <f t="shared" si="1010"/>
        <v>22880</v>
      </c>
      <c r="N4946" s="6">
        <f t="shared" si="1011"/>
        <v>1</v>
      </c>
      <c r="O4946" s="2">
        <f t="shared" si="1012"/>
        <v>24792.077083203621</v>
      </c>
      <c r="P4946" s="2">
        <f t="shared" si="1013"/>
        <v>24792.077083203621</v>
      </c>
    </row>
    <row r="4947" spans="1:16">
      <c r="A4947" s="6">
        <v>7</v>
      </c>
      <c r="B4947" s="6">
        <v>12</v>
      </c>
      <c r="C4947" s="6">
        <v>14</v>
      </c>
      <c r="D4947" s="6">
        <f t="shared" si="1001"/>
        <v>33</v>
      </c>
      <c r="E4947" s="5">
        <f t="shared" si="1002"/>
        <v>1227.6917730000007</v>
      </c>
      <c r="F4947" s="5">
        <f t="shared" si="1003"/>
        <v>484.15997672866712</v>
      </c>
      <c r="G4947" s="5">
        <f t="shared" si="1004"/>
        <v>749.67149159246469</v>
      </c>
      <c r="H4947" s="5">
        <f t="shared" si="1005"/>
        <v>2461.5232413211324</v>
      </c>
      <c r="I4947" s="5">
        <f t="shared" si="1006"/>
        <v>720</v>
      </c>
      <c r="J4947" s="5">
        <f t="shared" si="1007"/>
        <v>1741.5232413211324</v>
      </c>
      <c r="K4947" s="2">
        <f t="shared" si="1008"/>
        <v>55234.778495158549</v>
      </c>
      <c r="L4947" s="2">
        <f t="shared" si="1009"/>
        <v>124528</v>
      </c>
      <c r="M4947" s="2">
        <f t="shared" si="1010"/>
        <v>23760</v>
      </c>
      <c r="N4947" s="6">
        <f t="shared" si="1011"/>
        <v>1</v>
      </c>
      <c r="O4947" s="2">
        <f t="shared" si="1012"/>
        <v>25533.221504841451</v>
      </c>
      <c r="P4947" s="2">
        <f t="shared" si="1013"/>
        <v>25533.221504841451</v>
      </c>
    </row>
    <row r="4948" spans="1:16">
      <c r="A4948" s="6">
        <v>7</v>
      </c>
      <c r="B4948" s="6">
        <v>12</v>
      </c>
      <c r="C4948" s="6">
        <v>15</v>
      </c>
      <c r="D4948" s="6">
        <f t="shared" si="1001"/>
        <v>34</v>
      </c>
      <c r="E4948" s="5">
        <f t="shared" si="1002"/>
        <v>1227.6917730000007</v>
      </c>
      <c r="F4948" s="5">
        <f t="shared" si="1003"/>
        <v>484.15997672866712</v>
      </c>
      <c r="G4948" s="5">
        <f t="shared" si="1004"/>
        <v>813.25969846861108</v>
      </c>
      <c r="H4948" s="5">
        <f t="shared" si="1005"/>
        <v>2525.1114481972791</v>
      </c>
      <c r="I4948" s="5">
        <f t="shared" si="1006"/>
        <v>720</v>
      </c>
      <c r="J4948" s="5">
        <f t="shared" si="1007"/>
        <v>1805.1114481972791</v>
      </c>
      <c r="K4948" s="2">
        <f t="shared" si="1008"/>
        <v>56338.74042009165</v>
      </c>
      <c r="L4948" s="2">
        <f t="shared" si="1009"/>
        <v>127228</v>
      </c>
      <c r="M4948" s="2">
        <f t="shared" si="1010"/>
        <v>24640</v>
      </c>
      <c r="N4948" s="6">
        <f t="shared" si="1011"/>
        <v>1</v>
      </c>
      <c r="O4948" s="2">
        <f t="shared" si="1012"/>
        <v>26249.25957990835</v>
      </c>
      <c r="P4948" s="2">
        <f t="shared" si="1013"/>
        <v>26249.25957990835</v>
      </c>
    </row>
    <row r="4949" spans="1:16">
      <c r="A4949" s="6">
        <v>7</v>
      </c>
      <c r="B4949" s="6">
        <v>12</v>
      </c>
      <c r="C4949" s="6">
        <v>16</v>
      </c>
      <c r="D4949" s="6">
        <f t="shared" si="1001"/>
        <v>35</v>
      </c>
      <c r="E4949" s="5">
        <f t="shared" si="1002"/>
        <v>1227.6917730000007</v>
      </c>
      <c r="F4949" s="5">
        <f t="shared" si="1003"/>
        <v>484.15997672866712</v>
      </c>
      <c r="G4949" s="5">
        <f t="shared" si="1004"/>
        <v>878.32047434610013</v>
      </c>
      <c r="H4949" s="5">
        <f t="shared" si="1005"/>
        <v>2590.1722240747677</v>
      </c>
      <c r="I4949" s="5">
        <f t="shared" si="1006"/>
        <v>720</v>
      </c>
      <c r="J4949" s="5">
        <f t="shared" si="1007"/>
        <v>1870.1722240747677</v>
      </c>
      <c r="K4949" s="2">
        <f t="shared" si="1008"/>
        <v>57468.267779075832</v>
      </c>
      <c r="L4949" s="2">
        <f t="shared" si="1009"/>
        <v>129928</v>
      </c>
      <c r="M4949" s="2">
        <f t="shared" si="1010"/>
        <v>25520</v>
      </c>
      <c r="N4949" s="6">
        <f t="shared" si="1011"/>
        <v>1</v>
      </c>
      <c r="O4949" s="2">
        <f t="shared" si="1012"/>
        <v>26939.732220924168</v>
      </c>
      <c r="P4949" s="2">
        <f t="shared" si="1013"/>
        <v>26939.732220924168</v>
      </c>
    </row>
    <row r="4950" spans="1:16">
      <c r="A4950" s="6">
        <v>7</v>
      </c>
      <c r="B4950" s="6">
        <v>12</v>
      </c>
      <c r="C4950" s="6">
        <v>17</v>
      </c>
      <c r="D4950" s="6">
        <f t="shared" si="1001"/>
        <v>36</v>
      </c>
      <c r="E4950" s="5">
        <f t="shared" si="1002"/>
        <v>1227.6917730000007</v>
      </c>
      <c r="F4950" s="5">
        <f t="shared" si="1003"/>
        <v>484.15997672866712</v>
      </c>
      <c r="G4950" s="5">
        <f t="shared" si="1004"/>
        <v>944.88069779264049</v>
      </c>
      <c r="H4950" s="5">
        <f t="shared" si="1005"/>
        <v>2656.7324475213081</v>
      </c>
      <c r="I4950" s="5">
        <f t="shared" si="1006"/>
        <v>720</v>
      </c>
      <c r="J4950" s="5">
        <f t="shared" si="1007"/>
        <v>1936.7324475213081</v>
      </c>
      <c r="K4950" s="2">
        <f t="shared" si="1008"/>
        <v>58623.827213911602</v>
      </c>
      <c r="L4950" s="2">
        <f t="shared" si="1009"/>
        <v>132628</v>
      </c>
      <c r="M4950" s="2">
        <f t="shared" si="1010"/>
        <v>26400</v>
      </c>
      <c r="N4950" s="6">
        <f t="shared" si="1011"/>
        <v>1</v>
      </c>
      <c r="O4950" s="2">
        <f t="shared" si="1012"/>
        <v>27604.172786088398</v>
      </c>
      <c r="P4950" s="2">
        <f t="shared" si="1013"/>
        <v>27604.172786088398</v>
      </c>
    </row>
    <row r="4951" spans="1:16">
      <c r="A4951" s="6">
        <v>7</v>
      </c>
      <c r="B4951" s="6">
        <v>12</v>
      </c>
      <c r="C4951" s="6">
        <v>18</v>
      </c>
      <c r="D4951" s="6">
        <f t="shared" si="1001"/>
        <v>37</v>
      </c>
      <c r="E4951" s="5">
        <f t="shared" si="1002"/>
        <v>1227.6917730000007</v>
      </c>
      <c r="F4951" s="5">
        <f t="shared" si="1003"/>
        <v>484.15997672866712</v>
      </c>
      <c r="G4951" s="5">
        <f t="shared" si="1004"/>
        <v>1012.9676892512279</v>
      </c>
      <c r="H4951" s="5">
        <f t="shared" si="1005"/>
        <v>2724.8194389798955</v>
      </c>
      <c r="I4951" s="5">
        <f t="shared" si="1006"/>
        <v>720</v>
      </c>
      <c r="J4951" s="5">
        <f t="shared" si="1007"/>
        <v>2004.8194389798955</v>
      </c>
      <c r="K4951" s="2">
        <f t="shared" si="1008"/>
        <v>59805.89303784541</v>
      </c>
      <c r="L4951" s="2">
        <f t="shared" si="1009"/>
        <v>135328</v>
      </c>
      <c r="M4951" s="2">
        <f t="shared" si="1010"/>
        <v>27280</v>
      </c>
      <c r="N4951" s="6">
        <f t="shared" si="1011"/>
        <v>1</v>
      </c>
      <c r="O4951" s="2">
        <f t="shared" si="1012"/>
        <v>28242.10696215459</v>
      </c>
      <c r="P4951" s="2">
        <f t="shared" si="1013"/>
        <v>28242.10696215459</v>
      </c>
    </row>
    <row r="4952" spans="1:16">
      <c r="A4952" s="6">
        <v>7</v>
      </c>
      <c r="B4952" s="6">
        <v>12</v>
      </c>
      <c r="C4952" s="6">
        <v>19</v>
      </c>
      <c r="D4952" s="6">
        <f t="shared" si="1001"/>
        <v>38</v>
      </c>
      <c r="E4952" s="5">
        <f t="shared" si="1002"/>
        <v>1227.6917730000007</v>
      </c>
      <c r="F4952" s="5">
        <f t="shared" si="1003"/>
        <v>484.15997672866712</v>
      </c>
      <c r="G4952" s="5">
        <f t="shared" si="1004"/>
        <v>1082.6092178872495</v>
      </c>
      <c r="H4952" s="5">
        <f t="shared" si="1005"/>
        <v>2794.4609676159171</v>
      </c>
      <c r="I4952" s="5">
        <f t="shared" si="1006"/>
        <v>720</v>
      </c>
      <c r="J4952" s="5">
        <f t="shared" si="1007"/>
        <v>2074.4609676159171</v>
      </c>
      <c r="K4952" s="2">
        <f t="shared" si="1008"/>
        <v>61014.947354443007</v>
      </c>
      <c r="L4952" s="2">
        <f t="shared" si="1009"/>
        <v>138028</v>
      </c>
      <c r="M4952" s="2">
        <f t="shared" si="1010"/>
        <v>28160</v>
      </c>
      <c r="N4952" s="6">
        <f t="shared" si="1011"/>
        <v>1</v>
      </c>
      <c r="O4952" s="2">
        <f t="shared" si="1012"/>
        <v>28853.052645556993</v>
      </c>
      <c r="P4952" s="2">
        <f t="shared" si="1013"/>
        <v>28853.052645556993</v>
      </c>
    </row>
    <row r="4953" spans="1:16">
      <c r="A4953" s="6">
        <v>7</v>
      </c>
      <c r="B4953" s="6">
        <v>12</v>
      </c>
      <c r="C4953" s="6">
        <v>20</v>
      </c>
      <c r="D4953" s="6">
        <f t="shared" si="1001"/>
        <v>39</v>
      </c>
      <c r="E4953" s="5">
        <f t="shared" si="1002"/>
        <v>1227.6917730000007</v>
      </c>
      <c r="F4953" s="5">
        <f t="shared" si="1003"/>
        <v>484.15997672866712</v>
      </c>
      <c r="G4953" s="5">
        <f t="shared" si="1004"/>
        <v>1153.8335085377266</v>
      </c>
      <c r="H4953" s="5">
        <f t="shared" si="1005"/>
        <v>2865.6852582663942</v>
      </c>
      <c r="I4953" s="5">
        <f t="shared" si="1006"/>
        <v>720</v>
      </c>
      <c r="J4953" s="5">
        <f t="shared" si="1007"/>
        <v>2145.6852582663942</v>
      </c>
      <c r="K4953" s="2">
        <f t="shared" si="1008"/>
        <v>62251.480178236008</v>
      </c>
      <c r="L4953" s="2">
        <f t="shared" si="1009"/>
        <v>140728</v>
      </c>
      <c r="M4953" s="2">
        <f t="shared" si="1010"/>
        <v>29040</v>
      </c>
      <c r="N4953" s="6">
        <f t="shared" si="1011"/>
        <v>1</v>
      </c>
      <c r="O4953" s="2">
        <f t="shared" si="1012"/>
        <v>29436.519821763992</v>
      </c>
      <c r="P4953" s="2">
        <f t="shared" si="1013"/>
        <v>29436.519821763992</v>
      </c>
    </row>
    <row r="4954" spans="1:16">
      <c r="A4954" s="6">
        <v>7</v>
      </c>
      <c r="B4954" s="6">
        <v>12</v>
      </c>
      <c r="C4954" s="6">
        <v>21</v>
      </c>
      <c r="D4954" s="6">
        <f t="shared" si="1001"/>
        <v>40</v>
      </c>
      <c r="E4954" s="5">
        <f t="shared" si="1002"/>
        <v>1227.6917730000007</v>
      </c>
      <c r="F4954" s="5">
        <f t="shared" si="1003"/>
        <v>484.15997672866712</v>
      </c>
      <c r="G4954" s="5">
        <f t="shared" si="1004"/>
        <v>1226.6692487641703</v>
      </c>
      <c r="H4954" s="5">
        <f t="shared" si="1005"/>
        <v>2938.5209984928379</v>
      </c>
      <c r="I4954" s="5">
        <f t="shared" si="1006"/>
        <v>720</v>
      </c>
      <c r="J4954" s="5">
        <f t="shared" si="1007"/>
        <v>2218.5209984928379</v>
      </c>
      <c r="K4954" s="2">
        <f t="shared" si="1008"/>
        <v>63515.989557167326</v>
      </c>
      <c r="L4954" s="2">
        <f t="shared" si="1009"/>
        <v>143428</v>
      </c>
      <c r="M4954" s="2">
        <f t="shared" si="1010"/>
        <v>29920</v>
      </c>
      <c r="N4954" s="6">
        <f t="shared" si="1011"/>
        <v>1</v>
      </c>
      <c r="O4954" s="2">
        <f t="shared" si="1012"/>
        <v>29992.010442832674</v>
      </c>
      <c r="P4954" s="2">
        <f t="shared" si="1013"/>
        <v>29992.010442832674</v>
      </c>
    </row>
    <row r="4955" spans="1:16">
      <c r="A4955" s="6">
        <v>7</v>
      </c>
      <c r="B4955" s="6">
        <v>12</v>
      </c>
      <c r="C4955" s="6">
        <v>22</v>
      </c>
      <c r="D4955" s="6">
        <f t="shared" si="1001"/>
        <v>41</v>
      </c>
      <c r="E4955" s="5">
        <f t="shared" si="1002"/>
        <v>1227.6917730000007</v>
      </c>
      <c r="F4955" s="5">
        <f t="shared" si="1003"/>
        <v>484.15997672866712</v>
      </c>
      <c r="G4955" s="5">
        <f t="shared" si="1004"/>
        <v>1301.1455960105666</v>
      </c>
      <c r="H4955" s="5">
        <f t="shared" si="1005"/>
        <v>3012.9973457392343</v>
      </c>
      <c r="I4955" s="5">
        <f t="shared" si="1006"/>
        <v>720</v>
      </c>
      <c r="J4955" s="5">
        <f t="shared" si="1007"/>
        <v>2292.9973457392343</v>
      </c>
      <c r="K4955" s="2">
        <f t="shared" si="1008"/>
        <v>64808.981696861709</v>
      </c>
      <c r="L4955" s="2">
        <f t="shared" si="1009"/>
        <v>146128</v>
      </c>
      <c r="M4955" s="2">
        <f t="shared" si="1010"/>
        <v>30800</v>
      </c>
      <c r="N4955" s="6">
        <f t="shared" si="1011"/>
        <v>1</v>
      </c>
      <c r="O4955" s="2">
        <f t="shared" si="1012"/>
        <v>30519.018303138291</v>
      </c>
      <c r="P4955" s="2">
        <f t="shared" si="1013"/>
        <v>30519.018303138291</v>
      </c>
    </row>
    <row r="4956" spans="1:16">
      <c r="A4956" s="6">
        <v>7</v>
      </c>
      <c r="B4956" s="6">
        <v>12</v>
      </c>
      <c r="C4956" s="6">
        <v>23</v>
      </c>
      <c r="D4956" s="6">
        <f t="shared" si="1001"/>
        <v>42</v>
      </c>
      <c r="E4956" s="5">
        <f t="shared" si="1002"/>
        <v>1227.6917730000007</v>
      </c>
      <c r="F4956" s="5">
        <f t="shared" si="1003"/>
        <v>484.15997672866712</v>
      </c>
      <c r="G4956" s="5">
        <f t="shared" si="1004"/>
        <v>1377.292184868003</v>
      </c>
      <c r="H4956" s="5">
        <f t="shared" si="1005"/>
        <v>3089.143934596671</v>
      </c>
      <c r="I4956" s="5">
        <f t="shared" si="1006"/>
        <v>720</v>
      </c>
      <c r="J4956" s="5">
        <f t="shared" si="1007"/>
        <v>2369.143934596671</v>
      </c>
      <c r="K4956" s="2">
        <f t="shared" si="1008"/>
        <v>66130.97108674777</v>
      </c>
      <c r="L4956" s="2">
        <f t="shared" si="1009"/>
        <v>148828</v>
      </c>
      <c r="M4956" s="2">
        <f t="shared" si="1010"/>
        <v>31680</v>
      </c>
      <c r="N4956" s="6">
        <f t="shared" si="1011"/>
        <v>1</v>
      </c>
      <c r="O4956" s="2">
        <f t="shared" si="1012"/>
        <v>31017.02891325223</v>
      </c>
      <c r="P4956" s="2">
        <f t="shared" si="1013"/>
        <v>31017.02891325223</v>
      </c>
    </row>
    <row r="4957" spans="1:16">
      <c r="A4957" s="6">
        <v>7</v>
      </c>
      <c r="B4957" s="6">
        <v>12</v>
      </c>
      <c r="C4957" s="6">
        <v>24</v>
      </c>
      <c r="D4957" s="6">
        <f t="shared" si="1001"/>
        <v>43</v>
      </c>
      <c r="E4957" s="5">
        <f t="shared" si="1002"/>
        <v>1227.6917730000007</v>
      </c>
      <c r="F4957" s="5">
        <f t="shared" si="1003"/>
        <v>484.15997672866712</v>
      </c>
      <c r="G4957" s="5">
        <f t="shared" si="1004"/>
        <v>1455.1391344474989</v>
      </c>
      <c r="H4957" s="5">
        <f t="shared" si="1005"/>
        <v>3166.9908841761667</v>
      </c>
      <c r="I4957" s="5">
        <f t="shared" si="1006"/>
        <v>720</v>
      </c>
      <c r="J4957" s="5">
        <f t="shared" si="1007"/>
        <v>2446.9908841761667</v>
      </c>
      <c r="K4957" s="2">
        <f t="shared" si="1008"/>
        <v>67482.480628058445</v>
      </c>
      <c r="L4957" s="2">
        <f t="shared" si="1009"/>
        <v>151528</v>
      </c>
      <c r="M4957" s="2">
        <f t="shared" si="1010"/>
        <v>32560</v>
      </c>
      <c r="N4957" s="6">
        <f t="shared" si="1011"/>
        <v>1</v>
      </c>
      <c r="O4957" s="2">
        <f t="shared" si="1012"/>
        <v>31485.519371941555</v>
      </c>
      <c r="P4957" s="2">
        <f t="shared" si="1013"/>
        <v>31485.519371941555</v>
      </c>
    </row>
    <row r="4958" spans="1:16">
      <c r="A4958" s="6">
        <v>7</v>
      </c>
      <c r="B4958" s="6">
        <v>12</v>
      </c>
      <c r="C4958" s="6">
        <v>25</v>
      </c>
      <c r="D4958" s="6">
        <f t="shared" si="1001"/>
        <v>44</v>
      </c>
      <c r="E4958" s="5">
        <f t="shared" si="1002"/>
        <v>1227.6917730000007</v>
      </c>
      <c r="F4958" s="5">
        <f t="shared" si="1003"/>
        <v>484.15997672866712</v>
      </c>
      <c r="G4958" s="5">
        <f t="shared" si="1004"/>
        <v>1534.7170558625965</v>
      </c>
      <c r="H4958" s="5">
        <f t="shared" si="1005"/>
        <v>3246.5688055912642</v>
      </c>
      <c r="I4958" s="5">
        <f t="shared" si="1006"/>
        <v>720</v>
      </c>
      <c r="J4958" s="5">
        <f t="shared" si="1007"/>
        <v>2526.5688055912642</v>
      </c>
      <c r="K4958" s="2">
        <f t="shared" si="1008"/>
        <v>68864.041763737216</v>
      </c>
      <c r="L4958" s="2">
        <f t="shared" si="1009"/>
        <v>154228</v>
      </c>
      <c r="M4958" s="2">
        <f t="shared" si="1010"/>
        <v>33440</v>
      </c>
      <c r="N4958" s="6">
        <f t="shared" si="1011"/>
        <v>1</v>
      </c>
      <c r="O4958" s="2">
        <f t="shared" si="1012"/>
        <v>31923.958236262784</v>
      </c>
      <c r="P4958" s="2">
        <f t="shared" si="1013"/>
        <v>31923.958236262784</v>
      </c>
    </row>
    <row r="4959" spans="1:16">
      <c r="A4959" s="6">
        <v>7</v>
      </c>
      <c r="B4959" s="6">
        <v>12</v>
      </c>
      <c r="C4959" s="6">
        <v>26</v>
      </c>
      <c r="D4959" s="6">
        <f t="shared" si="1001"/>
        <v>45</v>
      </c>
      <c r="E4959" s="5">
        <f t="shared" si="1002"/>
        <v>1227.6917730000007</v>
      </c>
      <c r="F4959" s="5">
        <f t="shared" si="1003"/>
        <v>484.15997672866712</v>
      </c>
      <c r="G4959" s="5">
        <f t="shared" si="1004"/>
        <v>1616.0570598233144</v>
      </c>
      <c r="H4959" s="5">
        <f t="shared" si="1005"/>
        <v>3327.9088095519819</v>
      </c>
      <c r="I4959" s="5">
        <f t="shared" si="1006"/>
        <v>720</v>
      </c>
      <c r="J4959" s="5">
        <f t="shared" si="1007"/>
        <v>2607.9088095519819</v>
      </c>
      <c r="K4959" s="2">
        <f t="shared" si="1008"/>
        <v>70276.194610277453</v>
      </c>
      <c r="L4959" s="2">
        <f t="shared" si="1009"/>
        <v>156928</v>
      </c>
      <c r="M4959" s="2">
        <f t="shared" si="1010"/>
        <v>34320</v>
      </c>
      <c r="N4959" s="6">
        <f t="shared" si="1011"/>
        <v>1</v>
      </c>
      <c r="O4959" s="2">
        <f t="shared" si="1012"/>
        <v>32331.805389722547</v>
      </c>
      <c r="P4959" s="2">
        <f t="shared" si="1013"/>
        <v>32331.805389722547</v>
      </c>
    </row>
    <row r="4960" spans="1:16">
      <c r="A4960" s="6">
        <v>7</v>
      </c>
      <c r="B4960" s="6">
        <v>12</v>
      </c>
      <c r="C4960" s="6">
        <v>27</v>
      </c>
      <c r="D4960" s="6">
        <f t="shared" si="1001"/>
        <v>46</v>
      </c>
      <c r="E4960" s="5">
        <f t="shared" si="1002"/>
        <v>1227.6917730000007</v>
      </c>
      <c r="F4960" s="5">
        <f t="shared" si="1003"/>
        <v>484.15997672866712</v>
      </c>
      <c r="G4960" s="5">
        <f t="shared" si="1004"/>
        <v>1699.1907643430709</v>
      </c>
      <c r="H4960" s="5">
        <f t="shared" si="1005"/>
        <v>3411.0425140717389</v>
      </c>
      <c r="I4960" s="5">
        <f t="shared" si="1006"/>
        <v>720</v>
      </c>
      <c r="J4960" s="5">
        <f t="shared" si="1007"/>
        <v>2691.0425140717389</v>
      </c>
      <c r="K4960" s="2">
        <f t="shared" si="1008"/>
        <v>71719.488091523235</v>
      </c>
      <c r="L4960" s="2">
        <f t="shared" si="1009"/>
        <v>159628</v>
      </c>
      <c r="M4960" s="2">
        <f t="shared" si="1010"/>
        <v>35200</v>
      </c>
      <c r="N4960" s="6">
        <f t="shared" si="1011"/>
        <v>1</v>
      </c>
      <c r="O4960" s="2">
        <f t="shared" si="1012"/>
        <v>32708.511908476765</v>
      </c>
      <c r="P4960" s="2">
        <f t="shared" si="1013"/>
        <v>32708.511908476765</v>
      </c>
    </row>
    <row r="4961" spans="1:16">
      <c r="A4961" s="6">
        <v>7</v>
      </c>
      <c r="B4961" s="6">
        <v>12</v>
      </c>
      <c r="C4961" s="6">
        <v>28</v>
      </c>
      <c r="D4961" s="6">
        <f t="shared" si="1001"/>
        <v>47</v>
      </c>
      <c r="E4961" s="5">
        <f t="shared" si="1002"/>
        <v>1227.6917730000007</v>
      </c>
      <c r="F4961" s="5">
        <f t="shared" si="1003"/>
        <v>484.15997672866712</v>
      </c>
      <c r="G4961" s="5">
        <f t="shared" si="1004"/>
        <v>1784.1503025602246</v>
      </c>
      <c r="H4961" s="5">
        <f t="shared" si="1005"/>
        <v>3496.0020522888926</v>
      </c>
      <c r="I4961" s="5">
        <f t="shared" si="1006"/>
        <v>720</v>
      </c>
      <c r="J4961" s="5">
        <f t="shared" si="1007"/>
        <v>2776.0020522888926</v>
      </c>
      <c r="K4961" s="2">
        <f t="shared" si="1008"/>
        <v>73194.480074459949</v>
      </c>
      <c r="L4961" s="2">
        <f t="shared" si="1009"/>
        <v>162328</v>
      </c>
      <c r="M4961" s="2">
        <f t="shared" si="1010"/>
        <v>36080</v>
      </c>
      <c r="N4961" s="6">
        <f t="shared" si="1011"/>
        <v>1</v>
      </c>
      <c r="O4961" s="2">
        <f t="shared" si="1012"/>
        <v>33053.519925540051</v>
      </c>
      <c r="P4961" s="2">
        <f t="shared" si="1013"/>
        <v>33053.519925540051</v>
      </c>
    </row>
    <row r="4962" spans="1:16">
      <c r="A4962" s="6">
        <v>7</v>
      </c>
      <c r="B4962" s="6">
        <v>12</v>
      </c>
      <c r="C4962" s="6">
        <v>29</v>
      </c>
      <c r="D4962" s="6">
        <f t="shared" si="1001"/>
        <v>48</v>
      </c>
      <c r="E4962" s="5">
        <f t="shared" si="1002"/>
        <v>1227.6917730000007</v>
      </c>
      <c r="F4962" s="5">
        <f t="shared" si="1003"/>
        <v>484.15997672866712</v>
      </c>
      <c r="G4962" s="5">
        <f t="shared" si="1004"/>
        <v>1870.9683306758782</v>
      </c>
      <c r="H4962" s="5">
        <f t="shared" si="1005"/>
        <v>3582.8200804045459</v>
      </c>
      <c r="I4962" s="5">
        <f t="shared" si="1006"/>
        <v>720</v>
      </c>
      <c r="J4962" s="5">
        <f t="shared" si="1007"/>
        <v>2862.8200804045459</v>
      </c>
      <c r="K4962" s="2">
        <f t="shared" si="1008"/>
        <v>74701.737507023368</v>
      </c>
      <c r="L4962" s="2">
        <f t="shared" si="1009"/>
        <v>165028</v>
      </c>
      <c r="M4962" s="2">
        <f t="shared" si="1010"/>
        <v>36960</v>
      </c>
      <c r="N4962" s="6">
        <f t="shared" si="1011"/>
        <v>1</v>
      </c>
      <c r="O4962" s="2">
        <f t="shared" si="1012"/>
        <v>33366.262492976632</v>
      </c>
      <c r="P4962" s="2">
        <f t="shared" si="1013"/>
        <v>33366.262492976632</v>
      </c>
    </row>
    <row r="4963" spans="1:16">
      <c r="A4963" s="6">
        <v>7</v>
      </c>
      <c r="B4963" s="6">
        <v>12</v>
      </c>
      <c r="C4963" s="6">
        <v>30</v>
      </c>
      <c r="D4963" s="6">
        <f t="shared" si="1001"/>
        <v>49</v>
      </c>
      <c r="E4963" s="5">
        <f t="shared" si="1002"/>
        <v>1227.6917730000007</v>
      </c>
      <c r="F4963" s="5">
        <f t="shared" si="1003"/>
        <v>484.15997672866712</v>
      </c>
      <c r="G4963" s="5">
        <f t="shared" si="1004"/>
        <v>1959.6780360096488</v>
      </c>
      <c r="H4963" s="5">
        <f t="shared" si="1005"/>
        <v>3671.5297857383166</v>
      </c>
      <c r="I4963" s="5">
        <f t="shared" si="1006"/>
        <v>720</v>
      </c>
      <c r="J4963" s="5">
        <f t="shared" si="1007"/>
        <v>2951.5297857383166</v>
      </c>
      <c r="K4963" s="2">
        <f t="shared" si="1008"/>
        <v>76241.836557956878</v>
      </c>
      <c r="L4963" s="2">
        <f t="shared" si="1009"/>
        <v>167728</v>
      </c>
      <c r="M4963" s="2">
        <f t="shared" si="1010"/>
        <v>37840</v>
      </c>
      <c r="N4963" s="6">
        <f t="shared" si="1011"/>
        <v>1</v>
      </c>
      <c r="O4963" s="2">
        <f t="shared" si="1012"/>
        <v>33646.163442043122</v>
      </c>
      <c r="P4963" s="2">
        <f t="shared" si="1013"/>
        <v>33646.163442043122</v>
      </c>
    </row>
    <row r="4964" spans="1:16">
      <c r="A4964" s="6">
        <v>7</v>
      </c>
      <c r="B4964" s="6">
        <v>13</v>
      </c>
      <c r="C4964" s="6">
        <v>0</v>
      </c>
      <c r="D4964" s="6">
        <f t="shared" si="1001"/>
        <v>20</v>
      </c>
      <c r="E4964" s="5">
        <f t="shared" si="1002"/>
        <v>1227.6917730000007</v>
      </c>
      <c r="F4964" s="5">
        <f t="shared" si="1003"/>
        <v>537.61930749245744</v>
      </c>
      <c r="G4964" s="5">
        <f t="shared" si="1004"/>
        <v>0</v>
      </c>
      <c r="H4964" s="5">
        <f t="shared" si="1005"/>
        <v>1765.3110804924581</v>
      </c>
      <c r="I4964" s="5">
        <f t="shared" si="1006"/>
        <v>720</v>
      </c>
      <c r="J4964" s="5">
        <f t="shared" si="1007"/>
        <v>1045.3110804924581</v>
      </c>
      <c r="K4964" s="2">
        <f t="shared" si="1008"/>
        <v>43147.761814105179</v>
      </c>
      <c r="L4964" s="2">
        <f t="shared" si="1009"/>
        <v>88822</v>
      </c>
      <c r="M4964" s="2">
        <f t="shared" si="1010"/>
        <v>11880</v>
      </c>
      <c r="N4964" s="6">
        <f t="shared" si="1011"/>
        <v>1</v>
      </c>
      <c r="O4964" s="2">
        <f t="shared" si="1012"/>
        <v>13794.238185894821</v>
      </c>
      <c r="P4964" s="2">
        <f t="shared" si="1013"/>
        <v>13794.238185894821</v>
      </c>
    </row>
    <row r="4965" spans="1:16">
      <c r="A4965" s="6">
        <v>7</v>
      </c>
      <c r="B4965" s="6">
        <v>13</v>
      </c>
      <c r="C4965" s="6">
        <v>1</v>
      </c>
      <c r="D4965" s="6">
        <f t="shared" si="1001"/>
        <v>21</v>
      </c>
      <c r="E4965" s="5">
        <f t="shared" si="1002"/>
        <v>1227.6917730000007</v>
      </c>
      <c r="F4965" s="5">
        <f t="shared" si="1003"/>
        <v>537.61930749245744</v>
      </c>
      <c r="G4965" s="5">
        <f t="shared" si="1004"/>
        <v>45.5625</v>
      </c>
      <c r="H4965" s="5">
        <f t="shared" si="1005"/>
        <v>1810.8735804924581</v>
      </c>
      <c r="I4965" s="5">
        <f t="shared" si="1006"/>
        <v>720</v>
      </c>
      <c r="J4965" s="5">
        <f t="shared" si="1007"/>
        <v>1090.8735804924581</v>
      </c>
      <c r="K4965" s="2">
        <f t="shared" si="1008"/>
        <v>43938.777439105179</v>
      </c>
      <c r="L4965" s="2">
        <f t="shared" si="1009"/>
        <v>91522</v>
      </c>
      <c r="M4965" s="2">
        <f t="shared" si="1010"/>
        <v>12760</v>
      </c>
      <c r="N4965" s="6">
        <f t="shared" si="1011"/>
        <v>1</v>
      </c>
      <c r="O4965" s="2">
        <f t="shared" si="1012"/>
        <v>14823.222560894821</v>
      </c>
      <c r="P4965" s="2">
        <f t="shared" si="1013"/>
        <v>14823.222560894821</v>
      </c>
    </row>
    <row r="4966" spans="1:16">
      <c r="A4966" s="6">
        <v>7</v>
      </c>
      <c r="B4966" s="6">
        <v>13</v>
      </c>
      <c r="C4966" s="6">
        <v>2</v>
      </c>
      <c r="D4966" s="6">
        <f t="shared" si="1001"/>
        <v>22</v>
      </c>
      <c r="E4966" s="5">
        <f t="shared" si="1002"/>
        <v>1227.6917730000007</v>
      </c>
      <c r="F4966" s="5">
        <f t="shared" si="1003"/>
        <v>537.61930749245744</v>
      </c>
      <c r="G4966" s="5">
        <f t="shared" si="1004"/>
        <v>92.264062499999994</v>
      </c>
      <c r="H4966" s="5">
        <f t="shared" si="1005"/>
        <v>1857.575142992458</v>
      </c>
      <c r="I4966" s="5">
        <f t="shared" si="1006"/>
        <v>720</v>
      </c>
      <c r="J4966" s="5">
        <f t="shared" si="1007"/>
        <v>1137.575142992458</v>
      </c>
      <c r="K4966" s="2">
        <f t="shared" si="1008"/>
        <v>44749.568454730179</v>
      </c>
      <c r="L4966" s="2">
        <f t="shared" si="1009"/>
        <v>94222</v>
      </c>
      <c r="M4966" s="2">
        <f t="shared" si="1010"/>
        <v>13640</v>
      </c>
      <c r="N4966" s="6">
        <f t="shared" si="1011"/>
        <v>1</v>
      </c>
      <c r="O4966" s="2">
        <f t="shared" si="1012"/>
        <v>15832.431545269821</v>
      </c>
      <c r="P4966" s="2">
        <f t="shared" si="1013"/>
        <v>15832.431545269821</v>
      </c>
    </row>
    <row r="4967" spans="1:16">
      <c r="A4967" s="6">
        <v>7</v>
      </c>
      <c r="B4967" s="6">
        <v>13</v>
      </c>
      <c r="C4967" s="6">
        <v>3</v>
      </c>
      <c r="D4967" s="6">
        <f t="shared" si="1001"/>
        <v>23</v>
      </c>
      <c r="E4967" s="5">
        <f t="shared" si="1002"/>
        <v>1227.6917730000007</v>
      </c>
      <c r="F4967" s="5">
        <f t="shared" si="1003"/>
        <v>537.61930749245744</v>
      </c>
      <c r="G4967" s="5">
        <f t="shared" si="1004"/>
        <v>140.12604492187498</v>
      </c>
      <c r="H4967" s="5">
        <f t="shared" si="1005"/>
        <v>1905.4371254143332</v>
      </c>
      <c r="I4967" s="5">
        <f t="shared" si="1006"/>
        <v>720</v>
      </c>
      <c r="J4967" s="5">
        <f t="shared" si="1007"/>
        <v>1185.4371254143332</v>
      </c>
      <c r="K4967" s="2">
        <f t="shared" si="1008"/>
        <v>45580.505649554398</v>
      </c>
      <c r="L4967" s="2">
        <f t="shared" si="1009"/>
        <v>96922</v>
      </c>
      <c r="M4967" s="2">
        <f t="shared" si="1010"/>
        <v>14520</v>
      </c>
      <c r="N4967" s="6">
        <f t="shared" si="1011"/>
        <v>1</v>
      </c>
      <c r="O4967" s="2">
        <f t="shared" si="1012"/>
        <v>16821.494350445602</v>
      </c>
      <c r="P4967" s="2">
        <f t="shared" si="1013"/>
        <v>16821.494350445602</v>
      </c>
    </row>
    <row r="4968" spans="1:16">
      <c r="A4968" s="6">
        <v>7</v>
      </c>
      <c r="B4968" s="6">
        <v>13</v>
      </c>
      <c r="C4968" s="6">
        <v>4</v>
      </c>
      <c r="D4968" s="6">
        <f t="shared" si="1001"/>
        <v>24</v>
      </c>
      <c r="E4968" s="5">
        <f t="shared" si="1002"/>
        <v>1227.6917730000007</v>
      </c>
      <c r="F4968" s="5">
        <f t="shared" si="1003"/>
        <v>537.61930749245744</v>
      </c>
      <c r="G4968" s="5">
        <f t="shared" si="1004"/>
        <v>189.17016064453125</v>
      </c>
      <c r="H4968" s="5">
        <f t="shared" si="1005"/>
        <v>1954.4812411369894</v>
      </c>
      <c r="I4968" s="5">
        <f t="shared" si="1006"/>
        <v>720</v>
      </c>
      <c r="J4968" s="5">
        <f t="shared" si="1007"/>
        <v>1234.4812411369894</v>
      </c>
      <c r="K4968" s="2">
        <f t="shared" si="1008"/>
        <v>46431.965991961624</v>
      </c>
      <c r="L4968" s="2">
        <f t="shared" si="1009"/>
        <v>99622</v>
      </c>
      <c r="M4968" s="2">
        <f t="shared" si="1010"/>
        <v>15400</v>
      </c>
      <c r="N4968" s="6">
        <f t="shared" si="1011"/>
        <v>1</v>
      </c>
      <c r="O4968" s="2">
        <f t="shared" si="1012"/>
        <v>17790.034008038376</v>
      </c>
      <c r="P4968" s="2">
        <f t="shared" si="1013"/>
        <v>17790.034008038376</v>
      </c>
    </row>
    <row r="4969" spans="1:16">
      <c r="A4969" s="6">
        <v>7</v>
      </c>
      <c r="B4969" s="6">
        <v>13</v>
      </c>
      <c r="C4969" s="6">
        <v>5</v>
      </c>
      <c r="D4969" s="6">
        <f t="shared" si="1001"/>
        <v>25</v>
      </c>
      <c r="E4969" s="5">
        <f t="shared" si="1002"/>
        <v>1227.6917730000007</v>
      </c>
      <c r="F4969" s="5">
        <f t="shared" si="1003"/>
        <v>537.61930749245744</v>
      </c>
      <c r="G4969" s="5">
        <f t="shared" si="1004"/>
        <v>239.41848456573481</v>
      </c>
      <c r="H4969" s="5">
        <f t="shared" si="1005"/>
        <v>2004.729565058193</v>
      </c>
      <c r="I4969" s="5">
        <f t="shared" si="1006"/>
        <v>720</v>
      </c>
      <c r="J4969" s="5">
        <f t="shared" si="1007"/>
        <v>1284.729565058193</v>
      </c>
      <c r="K4969" s="2">
        <f t="shared" si="1008"/>
        <v>47304.332726704743</v>
      </c>
      <c r="L4969" s="2">
        <f t="shared" si="1009"/>
        <v>102322</v>
      </c>
      <c r="M4969" s="2">
        <f t="shared" si="1010"/>
        <v>16280</v>
      </c>
      <c r="N4969" s="6">
        <f t="shared" si="1011"/>
        <v>1</v>
      </c>
      <c r="O4969" s="2">
        <f t="shared" si="1012"/>
        <v>18737.667273295257</v>
      </c>
      <c r="P4969" s="2">
        <f t="shared" si="1013"/>
        <v>18737.667273295257</v>
      </c>
    </row>
    <row r="4970" spans="1:16">
      <c r="A4970" s="6">
        <v>7</v>
      </c>
      <c r="B4970" s="6">
        <v>13</v>
      </c>
      <c r="C4970" s="6">
        <v>6</v>
      </c>
      <c r="D4970" s="6">
        <f t="shared" si="1001"/>
        <v>26</v>
      </c>
      <c r="E4970" s="5">
        <f t="shared" si="1002"/>
        <v>1227.6917730000007</v>
      </c>
      <c r="F4970" s="5">
        <f t="shared" si="1003"/>
        <v>537.61930749245744</v>
      </c>
      <c r="G4970" s="5">
        <f t="shared" si="1004"/>
        <v>290.89345874736784</v>
      </c>
      <c r="H4970" s="5">
        <f t="shared" si="1005"/>
        <v>2056.2045392398259</v>
      </c>
      <c r="I4970" s="5">
        <f t="shared" si="1006"/>
        <v>720</v>
      </c>
      <c r="J4970" s="5">
        <f t="shared" si="1007"/>
        <v>1336.2045392398259</v>
      </c>
      <c r="K4970" s="2">
        <f t="shared" si="1008"/>
        <v>48197.995472913644</v>
      </c>
      <c r="L4970" s="2">
        <f t="shared" si="1009"/>
        <v>105022</v>
      </c>
      <c r="M4970" s="2">
        <f t="shared" si="1010"/>
        <v>17160</v>
      </c>
      <c r="N4970" s="6">
        <f t="shared" si="1011"/>
        <v>1</v>
      </c>
      <c r="O4970" s="2">
        <f t="shared" si="1012"/>
        <v>19664.004527086356</v>
      </c>
      <c r="P4970" s="2">
        <f t="shared" si="1013"/>
        <v>19664.004527086356</v>
      </c>
    </row>
    <row r="4971" spans="1:16">
      <c r="A4971" s="6">
        <v>7</v>
      </c>
      <c r="B4971" s="6">
        <v>13</v>
      </c>
      <c r="C4971" s="6">
        <v>7</v>
      </c>
      <c r="D4971" s="6">
        <f t="shared" si="1001"/>
        <v>27</v>
      </c>
      <c r="E4971" s="5">
        <f t="shared" si="1002"/>
        <v>1227.6917730000007</v>
      </c>
      <c r="F4971" s="5">
        <f t="shared" si="1003"/>
        <v>537.61930749245744</v>
      </c>
      <c r="G4971" s="5">
        <f t="shared" si="1004"/>
        <v>343.61789814532818</v>
      </c>
      <c r="H4971" s="5">
        <f t="shared" si="1005"/>
        <v>2108.9289786377863</v>
      </c>
      <c r="I4971" s="5">
        <f t="shared" si="1006"/>
        <v>720</v>
      </c>
      <c r="J4971" s="5">
        <f t="shared" si="1007"/>
        <v>1388.9289786377863</v>
      </c>
      <c r="K4971" s="2">
        <f t="shared" si="1008"/>
        <v>49113.350323572682</v>
      </c>
      <c r="L4971" s="2">
        <f t="shared" si="1009"/>
        <v>107722</v>
      </c>
      <c r="M4971" s="2">
        <f t="shared" si="1010"/>
        <v>18040</v>
      </c>
      <c r="N4971" s="6">
        <f t="shared" si="1011"/>
        <v>1</v>
      </c>
      <c r="O4971" s="2">
        <f t="shared" si="1012"/>
        <v>20568.649676427318</v>
      </c>
      <c r="P4971" s="2">
        <f t="shared" si="1013"/>
        <v>20568.649676427318</v>
      </c>
    </row>
    <row r="4972" spans="1:16">
      <c r="A4972" s="6">
        <v>7</v>
      </c>
      <c r="B4972" s="6">
        <v>13</v>
      </c>
      <c r="C4972" s="6">
        <v>8</v>
      </c>
      <c r="D4972" s="6">
        <f t="shared" si="1001"/>
        <v>28</v>
      </c>
      <c r="E4972" s="5">
        <f t="shared" si="1002"/>
        <v>1227.6917730000007</v>
      </c>
      <c r="F4972" s="5">
        <f t="shared" si="1003"/>
        <v>537.61930749245744</v>
      </c>
      <c r="G4972" s="5">
        <f t="shared" si="1004"/>
        <v>397.61499642530839</v>
      </c>
      <c r="H4972" s="5">
        <f t="shared" si="1005"/>
        <v>2162.9260769177663</v>
      </c>
      <c r="I4972" s="5">
        <f t="shared" si="1006"/>
        <v>720</v>
      </c>
      <c r="J4972" s="5">
        <f t="shared" si="1007"/>
        <v>1442.9260769177663</v>
      </c>
      <c r="K4972" s="2">
        <f t="shared" si="1008"/>
        <v>50050.799946489002</v>
      </c>
      <c r="L4972" s="2">
        <f t="shared" si="1009"/>
        <v>110422</v>
      </c>
      <c r="M4972" s="2">
        <f t="shared" si="1010"/>
        <v>18920</v>
      </c>
      <c r="N4972" s="6">
        <f t="shared" si="1011"/>
        <v>1</v>
      </c>
      <c r="O4972" s="2">
        <f t="shared" si="1012"/>
        <v>21451.200053510998</v>
      </c>
      <c r="P4972" s="2">
        <f t="shared" si="1013"/>
        <v>21451.200053510998</v>
      </c>
    </row>
    <row r="4973" spans="1:16">
      <c r="A4973" s="6">
        <v>7</v>
      </c>
      <c r="B4973" s="6">
        <v>13</v>
      </c>
      <c r="C4973" s="6">
        <v>9</v>
      </c>
      <c r="D4973" s="6">
        <f t="shared" si="1001"/>
        <v>29</v>
      </c>
      <c r="E4973" s="5">
        <f t="shared" si="1002"/>
        <v>1227.6917730000007</v>
      </c>
      <c r="F4973" s="5">
        <f t="shared" si="1003"/>
        <v>537.61930749245744</v>
      </c>
      <c r="G4973" s="5">
        <f t="shared" si="1004"/>
        <v>452.90833186570285</v>
      </c>
      <c r="H4973" s="5">
        <f t="shared" si="1005"/>
        <v>2218.2194123581612</v>
      </c>
      <c r="I4973" s="5">
        <f t="shared" si="1006"/>
        <v>720</v>
      </c>
      <c r="J4973" s="5">
        <f t="shared" si="1007"/>
        <v>1498.2194123581612</v>
      </c>
      <c r="K4973" s="2">
        <f t="shared" si="1008"/>
        <v>51010.753686773634</v>
      </c>
      <c r="L4973" s="2">
        <f t="shared" si="1009"/>
        <v>113122</v>
      </c>
      <c r="M4973" s="2">
        <f t="shared" si="1010"/>
        <v>19800</v>
      </c>
      <c r="N4973" s="6">
        <f t="shared" si="1011"/>
        <v>1</v>
      </c>
      <c r="O4973" s="2">
        <f t="shared" si="1012"/>
        <v>22311.246313226366</v>
      </c>
      <c r="P4973" s="2">
        <f t="shared" si="1013"/>
        <v>22311.246313226366</v>
      </c>
    </row>
    <row r="4974" spans="1:16">
      <c r="A4974" s="6">
        <v>7</v>
      </c>
      <c r="B4974" s="6">
        <v>13</v>
      </c>
      <c r="C4974" s="6">
        <v>10</v>
      </c>
      <c r="D4974" s="6">
        <f t="shared" si="1001"/>
        <v>30</v>
      </c>
      <c r="E4974" s="5">
        <f t="shared" si="1002"/>
        <v>1227.6917730000007</v>
      </c>
      <c r="F4974" s="5">
        <f t="shared" si="1003"/>
        <v>537.61930749245744</v>
      </c>
      <c r="G4974" s="5">
        <f t="shared" si="1004"/>
        <v>509.52187334891573</v>
      </c>
      <c r="H4974" s="5">
        <f t="shared" si="1005"/>
        <v>2274.8329538413736</v>
      </c>
      <c r="I4974" s="5">
        <f t="shared" si="1006"/>
        <v>720</v>
      </c>
      <c r="J4974" s="5">
        <f t="shared" si="1007"/>
        <v>1554.8329538413736</v>
      </c>
      <c r="K4974" s="2">
        <f t="shared" si="1008"/>
        <v>51993.627670857182</v>
      </c>
      <c r="L4974" s="2">
        <f t="shared" si="1009"/>
        <v>115822</v>
      </c>
      <c r="M4974" s="2">
        <f t="shared" si="1010"/>
        <v>20680</v>
      </c>
      <c r="N4974" s="6">
        <f t="shared" si="1011"/>
        <v>1</v>
      </c>
      <c r="O4974" s="2">
        <f t="shared" si="1012"/>
        <v>23148.372329142818</v>
      </c>
      <c r="P4974" s="2">
        <f t="shared" si="1013"/>
        <v>23148.372329142818</v>
      </c>
    </row>
    <row r="4975" spans="1:16">
      <c r="A4975" s="6">
        <v>7</v>
      </c>
      <c r="B4975" s="6">
        <v>13</v>
      </c>
      <c r="C4975" s="6">
        <v>11</v>
      </c>
      <c r="D4975" s="6">
        <f t="shared" si="1001"/>
        <v>31</v>
      </c>
      <c r="E4975" s="5">
        <f t="shared" si="1002"/>
        <v>1227.6917730000007</v>
      </c>
      <c r="F4975" s="5">
        <f t="shared" si="1003"/>
        <v>537.61930749245744</v>
      </c>
      <c r="G4975" s="5">
        <f t="shared" si="1004"/>
        <v>567.47998644235474</v>
      </c>
      <c r="H4975" s="5">
        <f t="shared" si="1005"/>
        <v>2332.791066934813</v>
      </c>
      <c r="I4975" s="5">
        <f t="shared" si="1006"/>
        <v>720</v>
      </c>
      <c r="J4975" s="5">
        <f t="shared" si="1007"/>
        <v>1612.791066934813</v>
      </c>
      <c r="K4975" s="2">
        <f t="shared" si="1008"/>
        <v>52999.844912062727</v>
      </c>
      <c r="L4975" s="2">
        <f t="shared" si="1009"/>
        <v>118522</v>
      </c>
      <c r="M4975" s="2">
        <f t="shared" si="1010"/>
        <v>21560</v>
      </c>
      <c r="N4975" s="6">
        <f t="shared" si="1011"/>
        <v>1</v>
      </c>
      <c r="O4975" s="2">
        <f t="shared" si="1012"/>
        <v>23962.155087937273</v>
      </c>
      <c r="P4975" s="2">
        <f t="shared" si="1013"/>
        <v>23962.155087937273</v>
      </c>
    </row>
    <row r="4976" spans="1:16">
      <c r="A4976" s="6">
        <v>7</v>
      </c>
      <c r="B4976" s="6">
        <v>13</v>
      </c>
      <c r="C4976" s="6">
        <v>12</v>
      </c>
      <c r="D4976" s="6">
        <f t="shared" si="1001"/>
        <v>32</v>
      </c>
      <c r="E4976" s="5">
        <f t="shared" si="1002"/>
        <v>1227.6917730000007</v>
      </c>
      <c r="F4976" s="5">
        <f t="shared" si="1003"/>
        <v>537.61930749245744</v>
      </c>
      <c r="G4976" s="5">
        <f t="shared" si="1004"/>
        <v>626.80743957041921</v>
      </c>
      <c r="H4976" s="5">
        <f t="shared" si="1005"/>
        <v>2392.1185200628775</v>
      </c>
      <c r="I4976" s="5">
        <f t="shared" si="1006"/>
        <v>720</v>
      </c>
      <c r="J4976" s="5">
        <f t="shared" si="1007"/>
        <v>1672.1185200628775</v>
      </c>
      <c r="K4976" s="2">
        <f t="shared" si="1008"/>
        <v>54029.835417758288</v>
      </c>
      <c r="L4976" s="2">
        <f t="shared" si="1009"/>
        <v>121222</v>
      </c>
      <c r="M4976" s="2">
        <f t="shared" si="1010"/>
        <v>22440</v>
      </c>
      <c r="N4976" s="6">
        <f t="shared" si="1011"/>
        <v>1</v>
      </c>
      <c r="O4976" s="2">
        <f t="shared" si="1012"/>
        <v>24752.164582241712</v>
      </c>
      <c r="P4976" s="2">
        <f t="shared" si="1013"/>
        <v>24752.164582241712</v>
      </c>
    </row>
    <row r="4977" spans="1:16">
      <c r="A4977" s="6">
        <v>7</v>
      </c>
      <c r="B4977" s="6">
        <v>13</v>
      </c>
      <c r="C4977" s="6">
        <v>13</v>
      </c>
      <c r="D4977" s="6">
        <f t="shared" si="1001"/>
        <v>33</v>
      </c>
      <c r="E4977" s="5">
        <f t="shared" si="1002"/>
        <v>1227.6917730000007</v>
      </c>
      <c r="F4977" s="5">
        <f t="shared" si="1003"/>
        <v>537.61930749245744</v>
      </c>
      <c r="G4977" s="5">
        <f t="shared" si="1004"/>
        <v>687.52941027880343</v>
      </c>
      <c r="H4977" s="5">
        <f t="shared" si="1005"/>
        <v>2452.8404907712616</v>
      </c>
      <c r="I4977" s="5">
        <f t="shared" si="1006"/>
        <v>720</v>
      </c>
      <c r="J4977" s="5">
        <f t="shared" si="1007"/>
        <v>1732.8404907712616</v>
      </c>
      <c r="K4977" s="2">
        <f t="shared" si="1008"/>
        <v>55084.03629811218</v>
      </c>
      <c r="L4977" s="2">
        <f t="shared" si="1009"/>
        <v>123922</v>
      </c>
      <c r="M4977" s="2">
        <f t="shared" si="1010"/>
        <v>23320</v>
      </c>
      <c r="N4977" s="6">
        <f t="shared" si="1011"/>
        <v>1</v>
      </c>
      <c r="O4977" s="2">
        <f t="shared" si="1012"/>
        <v>25517.96370188782</v>
      </c>
      <c r="P4977" s="2">
        <f t="shared" si="1013"/>
        <v>25517.96370188782</v>
      </c>
    </row>
    <row r="4978" spans="1:16">
      <c r="A4978" s="6">
        <v>7</v>
      </c>
      <c r="B4978" s="6">
        <v>13</v>
      </c>
      <c r="C4978" s="6">
        <v>14</v>
      </c>
      <c r="D4978" s="6">
        <f t="shared" si="1001"/>
        <v>34</v>
      </c>
      <c r="E4978" s="5">
        <f t="shared" si="1002"/>
        <v>1227.6917730000007</v>
      </c>
      <c r="F4978" s="5">
        <f t="shared" si="1003"/>
        <v>537.61930749245744</v>
      </c>
      <c r="G4978" s="5">
        <f t="shared" si="1004"/>
        <v>749.67149159246469</v>
      </c>
      <c r="H4978" s="5">
        <f t="shared" si="1005"/>
        <v>2514.982572084923</v>
      </c>
      <c r="I4978" s="5">
        <f t="shared" si="1006"/>
        <v>720</v>
      </c>
      <c r="J4978" s="5">
        <f t="shared" si="1007"/>
        <v>1794.982572084923</v>
      </c>
      <c r="K4978" s="2">
        <f t="shared" si="1008"/>
        <v>56162.891876474358</v>
      </c>
      <c r="L4978" s="2">
        <f t="shared" si="1009"/>
        <v>126622</v>
      </c>
      <c r="M4978" s="2">
        <f t="shared" si="1010"/>
        <v>24200</v>
      </c>
      <c r="N4978" s="6">
        <f t="shared" si="1011"/>
        <v>1</v>
      </c>
      <c r="O4978" s="2">
        <f t="shared" si="1012"/>
        <v>26259.108123525642</v>
      </c>
      <c r="P4978" s="2">
        <f t="shared" si="1013"/>
        <v>26259.108123525642</v>
      </c>
    </row>
    <row r="4979" spans="1:16">
      <c r="A4979" s="6">
        <v>7</v>
      </c>
      <c r="B4979" s="6">
        <v>13</v>
      </c>
      <c r="C4979" s="6">
        <v>15</v>
      </c>
      <c r="D4979" s="6">
        <f t="shared" si="1001"/>
        <v>35</v>
      </c>
      <c r="E4979" s="5">
        <f t="shared" si="1002"/>
        <v>1227.6917730000007</v>
      </c>
      <c r="F4979" s="5">
        <f t="shared" si="1003"/>
        <v>537.61930749245744</v>
      </c>
      <c r="G4979" s="5">
        <f t="shared" si="1004"/>
        <v>813.25969846861108</v>
      </c>
      <c r="H4979" s="5">
        <f t="shared" si="1005"/>
        <v>2578.5707789610692</v>
      </c>
      <c r="I4979" s="5">
        <f t="shared" si="1006"/>
        <v>720</v>
      </c>
      <c r="J4979" s="5">
        <f t="shared" si="1007"/>
        <v>1858.5707789610692</v>
      </c>
      <c r="K4979" s="2">
        <f t="shared" si="1008"/>
        <v>57266.853801407451</v>
      </c>
      <c r="L4979" s="2">
        <f t="shared" si="1009"/>
        <v>129322</v>
      </c>
      <c r="M4979" s="2">
        <f t="shared" si="1010"/>
        <v>25080</v>
      </c>
      <c r="N4979" s="6">
        <f t="shared" si="1011"/>
        <v>1</v>
      </c>
      <c r="O4979" s="2">
        <f t="shared" si="1012"/>
        <v>26975.146198592549</v>
      </c>
      <c r="P4979" s="2">
        <f t="shared" si="1013"/>
        <v>26975.146198592549</v>
      </c>
    </row>
    <row r="4980" spans="1:16">
      <c r="A4980" s="6">
        <v>7</v>
      </c>
      <c r="B4980" s="6">
        <v>13</v>
      </c>
      <c r="C4980" s="6">
        <v>16</v>
      </c>
      <c r="D4980" s="6">
        <f t="shared" si="1001"/>
        <v>36</v>
      </c>
      <c r="E4980" s="5">
        <f t="shared" si="1002"/>
        <v>1227.6917730000007</v>
      </c>
      <c r="F4980" s="5">
        <f t="shared" si="1003"/>
        <v>537.61930749245744</v>
      </c>
      <c r="G4980" s="5">
        <f t="shared" si="1004"/>
        <v>878.32047434610013</v>
      </c>
      <c r="H4980" s="5">
        <f t="shared" si="1005"/>
        <v>2643.6315548385583</v>
      </c>
      <c r="I4980" s="5">
        <f t="shared" si="1006"/>
        <v>720</v>
      </c>
      <c r="J4980" s="5">
        <f t="shared" si="1007"/>
        <v>1923.6315548385583</v>
      </c>
      <c r="K4980" s="2">
        <f t="shared" si="1008"/>
        <v>58396.381160391633</v>
      </c>
      <c r="L4980" s="2">
        <f t="shared" si="1009"/>
        <v>132022</v>
      </c>
      <c r="M4980" s="2">
        <f t="shared" si="1010"/>
        <v>25960</v>
      </c>
      <c r="N4980" s="6">
        <f t="shared" si="1011"/>
        <v>1</v>
      </c>
      <c r="O4980" s="2">
        <f t="shared" si="1012"/>
        <v>27665.618839608367</v>
      </c>
      <c r="P4980" s="2">
        <f t="shared" si="1013"/>
        <v>27665.618839608367</v>
      </c>
    </row>
    <row r="4981" spans="1:16">
      <c r="A4981" s="6">
        <v>7</v>
      </c>
      <c r="B4981" s="6">
        <v>13</v>
      </c>
      <c r="C4981" s="6">
        <v>17</v>
      </c>
      <c r="D4981" s="6">
        <f t="shared" si="1001"/>
        <v>37</v>
      </c>
      <c r="E4981" s="5">
        <f t="shared" si="1002"/>
        <v>1227.6917730000007</v>
      </c>
      <c r="F4981" s="5">
        <f t="shared" si="1003"/>
        <v>537.61930749245744</v>
      </c>
      <c r="G4981" s="5">
        <f t="shared" si="1004"/>
        <v>944.88069779264049</v>
      </c>
      <c r="H4981" s="5">
        <f t="shared" si="1005"/>
        <v>2710.1917782850987</v>
      </c>
      <c r="I4981" s="5">
        <f t="shared" si="1006"/>
        <v>720</v>
      </c>
      <c r="J4981" s="5">
        <f t="shared" si="1007"/>
        <v>1990.1917782850987</v>
      </c>
      <c r="K4981" s="2">
        <f t="shared" si="1008"/>
        <v>59551.94059522741</v>
      </c>
      <c r="L4981" s="2">
        <f t="shared" si="1009"/>
        <v>134722</v>
      </c>
      <c r="M4981" s="2">
        <f t="shared" si="1010"/>
        <v>26840</v>
      </c>
      <c r="N4981" s="6">
        <f t="shared" si="1011"/>
        <v>1</v>
      </c>
      <c r="O4981" s="2">
        <f t="shared" si="1012"/>
        <v>28330.05940477259</v>
      </c>
      <c r="P4981" s="2">
        <f t="shared" si="1013"/>
        <v>28330.05940477259</v>
      </c>
    </row>
    <row r="4982" spans="1:16">
      <c r="A4982" s="6">
        <v>7</v>
      </c>
      <c r="B4982" s="6">
        <v>13</v>
      </c>
      <c r="C4982" s="6">
        <v>18</v>
      </c>
      <c r="D4982" s="6">
        <f t="shared" si="1001"/>
        <v>38</v>
      </c>
      <c r="E4982" s="5">
        <f t="shared" si="1002"/>
        <v>1227.6917730000007</v>
      </c>
      <c r="F4982" s="5">
        <f t="shared" si="1003"/>
        <v>537.61930749245744</v>
      </c>
      <c r="G4982" s="5">
        <f t="shared" si="1004"/>
        <v>1012.9676892512279</v>
      </c>
      <c r="H4982" s="5">
        <f t="shared" si="1005"/>
        <v>2778.2787697436861</v>
      </c>
      <c r="I4982" s="5">
        <f t="shared" si="1006"/>
        <v>720</v>
      </c>
      <c r="J4982" s="5">
        <f t="shared" si="1007"/>
        <v>2058.2787697436861</v>
      </c>
      <c r="K4982" s="2">
        <f t="shared" si="1008"/>
        <v>60734.006419161218</v>
      </c>
      <c r="L4982" s="2">
        <f t="shared" si="1009"/>
        <v>137422</v>
      </c>
      <c r="M4982" s="2">
        <f t="shared" si="1010"/>
        <v>27720</v>
      </c>
      <c r="N4982" s="6">
        <f t="shared" si="1011"/>
        <v>1</v>
      </c>
      <c r="O4982" s="2">
        <f t="shared" si="1012"/>
        <v>28967.993580838782</v>
      </c>
      <c r="P4982" s="2">
        <f t="shared" si="1013"/>
        <v>28967.993580838782</v>
      </c>
    </row>
    <row r="4983" spans="1:16">
      <c r="A4983" s="6">
        <v>7</v>
      </c>
      <c r="B4983" s="6">
        <v>13</v>
      </c>
      <c r="C4983" s="6">
        <v>19</v>
      </c>
      <c r="D4983" s="6">
        <f t="shared" si="1001"/>
        <v>39</v>
      </c>
      <c r="E4983" s="5">
        <f t="shared" si="1002"/>
        <v>1227.6917730000007</v>
      </c>
      <c r="F4983" s="5">
        <f t="shared" si="1003"/>
        <v>537.61930749245744</v>
      </c>
      <c r="G4983" s="5">
        <f t="shared" si="1004"/>
        <v>1082.6092178872495</v>
      </c>
      <c r="H4983" s="5">
        <f t="shared" si="1005"/>
        <v>2847.9202983797077</v>
      </c>
      <c r="I4983" s="5">
        <f t="shared" si="1006"/>
        <v>720</v>
      </c>
      <c r="J4983" s="5">
        <f t="shared" si="1007"/>
        <v>2127.9202983797077</v>
      </c>
      <c r="K4983" s="2">
        <f t="shared" si="1008"/>
        <v>61943.060735758816</v>
      </c>
      <c r="L4983" s="2">
        <f t="shared" si="1009"/>
        <v>140122</v>
      </c>
      <c r="M4983" s="2">
        <f t="shared" si="1010"/>
        <v>28600</v>
      </c>
      <c r="N4983" s="6">
        <f t="shared" si="1011"/>
        <v>1</v>
      </c>
      <c r="O4983" s="2">
        <f t="shared" si="1012"/>
        <v>29578.939264241184</v>
      </c>
      <c r="P4983" s="2">
        <f t="shared" si="1013"/>
        <v>29578.939264241184</v>
      </c>
    </row>
    <row r="4984" spans="1:16">
      <c r="A4984" s="6">
        <v>7</v>
      </c>
      <c r="B4984" s="6">
        <v>13</v>
      </c>
      <c r="C4984" s="6">
        <v>20</v>
      </c>
      <c r="D4984" s="6">
        <f t="shared" si="1001"/>
        <v>40</v>
      </c>
      <c r="E4984" s="5">
        <f t="shared" si="1002"/>
        <v>1227.6917730000007</v>
      </c>
      <c r="F4984" s="5">
        <f t="shared" si="1003"/>
        <v>537.61930749245744</v>
      </c>
      <c r="G4984" s="5">
        <f t="shared" si="1004"/>
        <v>1153.8335085377266</v>
      </c>
      <c r="H4984" s="5">
        <f t="shared" si="1005"/>
        <v>2919.1445890301848</v>
      </c>
      <c r="I4984" s="5">
        <f t="shared" si="1006"/>
        <v>720</v>
      </c>
      <c r="J4984" s="5">
        <f t="shared" si="1007"/>
        <v>2199.1445890301848</v>
      </c>
      <c r="K4984" s="2">
        <f t="shared" si="1008"/>
        <v>63179.593559551817</v>
      </c>
      <c r="L4984" s="2">
        <f t="shared" si="1009"/>
        <v>142822</v>
      </c>
      <c r="M4984" s="2">
        <f t="shared" si="1010"/>
        <v>29480</v>
      </c>
      <c r="N4984" s="6">
        <f t="shared" si="1011"/>
        <v>1</v>
      </c>
      <c r="O4984" s="2">
        <f t="shared" si="1012"/>
        <v>30162.406440448183</v>
      </c>
      <c r="P4984" s="2">
        <f t="shared" si="1013"/>
        <v>30162.406440448183</v>
      </c>
    </row>
    <row r="4985" spans="1:16">
      <c r="A4985" s="6">
        <v>7</v>
      </c>
      <c r="B4985" s="6">
        <v>13</v>
      </c>
      <c r="C4985" s="6">
        <v>21</v>
      </c>
      <c r="D4985" s="6">
        <f t="shared" si="1001"/>
        <v>41</v>
      </c>
      <c r="E4985" s="5">
        <f t="shared" si="1002"/>
        <v>1227.6917730000007</v>
      </c>
      <c r="F4985" s="5">
        <f t="shared" si="1003"/>
        <v>537.61930749245744</v>
      </c>
      <c r="G4985" s="5">
        <f t="shared" si="1004"/>
        <v>1226.6692487641703</v>
      </c>
      <c r="H4985" s="5">
        <f t="shared" si="1005"/>
        <v>2991.9803292566285</v>
      </c>
      <c r="I4985" s="5">
        <f t="shared" si="1006"/>
        <v>720</v>
      </c>
      <c r="J4985" s="5">
        <f t="shared" si="1007"/>
        <v>2271.9803292566285</v>
      </c>
      <c r="K4985" s="2">
        <f t="shared" si="1008"/>
        <v>64444.102938483134</v>
      </c>
      <c r="L4985" s="2">
        <f t="shared" si="1009"/>
        <v>145522</v>
      </c>
      <c r="M4985" s="2">
        <f t="shared" si="1010"/>
        <v>30360</v>
      </c>
      <c r="N4985" s="6">
        <f t="shared" si="1011"/>
        <v>1</v>
      </c>
      <c r="O4985" s="2">
        <f t="shared" si="1012"/>
        <v>30717.897061516866</v>
      </c>
      <c r="P4985" s="2">
        <f t="shared" si="1013"/>
        <v>30717.897061516866</v>
      </c>
    </row>
    <row r="4986" spans="1:16">
      <c r="A4986" s="6">
        <v>7</v>
      </c>
      <c r="B4986" s="6">
        <v>13</v>
      </c>
      <c r="C4986" s="6">
        <v>22</v>
      </c>
      <c r="D4986" s="6">
        <f t="shared" si="1001"/>
        <v>42</v>
      </c>
      <c r="E4986" s="5">
        <f t="shared" si="1002"/>
        <v>1227.6917730000007</v>
      </c>
      <c r="F4986" s="5">
        <f t="shared" si="1003"/>
        <v>537.61930749245744</v>
      </c>
      <c r="G4986" s="5">
        <f t="shared" si="1004"/>
        <v>1301.1455960105666</v>
      </c>
      <c r="H4986" s="5">
        <f t="shared" si="1005"/>
        <v>3066.4566765030249</v>
      </c>
      <c r="I4986" s="5">
        <f t="shared" si="1006"/>
        <v>720</v>
      </c>
      <c r="J4986" s="5">
        <f t="shared" si="1007"/>
        <v>2346.4566765030249</v>
      </c>
      <c r="K4986" s="2">
        <f t="shared" si="1008"/>
        <v>65737.095078177517</v>
      </c>
      <c r="L4986" s="2">
        <f t="shared" si="1009"/>
        <v>148222</v>
      </c>
      <c r="M4986" s="2">
        <f t="shared" si="1010"/>
        <v>31240</v>
      </c>
      <c r="N4986" s="6">
        <f t="shared" si="1011"/>
        <v>1</v>
      </c>
      <c r="O4986" s="2">
        <f t="shared" si="1012"/>
        <v>31244.904921822483</v>
      </c>
      <c r="P4986" s="2">
        <f t="shared" si="1013"/>
        <v>31244.904921822483</v>
      </c>
    </row>
    <row r="4987" spans="1:16">
      <c r="A4987" s="6">
        <v>7</v>
      </c>
      <c r="B4987" s="6">
        <v>13</v>
      </c>
      <c r="C4987" s="6">
        <v>23</v>
      </c>
      <c r="D4987" s="6">
        <f t="shared" si="1001"/>
        <v>43</v>
      </c>
      <c r="E4987" s="5">
        <f t="shared" si="1002"/>
        <v>1227.6917730000007</v>
      </c>
      <c r="F4987" s="5">
        <f t="shared" si="1003"/>
        <v>537.61930749245744</v>
      </c>
      <c r="G4987" s="5">
        <f t="shared" si="1004"/>
        <v>1377.292184868003</v>
      </c>
      <c r="H4987" s="5">
        <f t="shared" si="1005"/>
        <v>3142.6032653604611</v>
      </c>
      <c r="I4987" s="5">
        <f t="shared" si="1006"/>
        <v>720</v>
      </c>
      <c r="J4987" s="5">
        <f t="shared" si="1007"/>
        <v>2422.6032653604611</v>
      </c>
      <c r="K4987" s="2">
        <f t="shared" si="1008"/>
        <v>67059.084468063564</v>
      </c>
      <c r="L4987" s="2">
        <f t="shared" si="1009"/>
        <v>150922</v>
      </c>
      <c r="M4987" s="2">
        <f t="shared" si="1010"/>
        <v>32120</v>
      </c>
      <c r="N4987" s="6">
        <f t="shared" si="1011"/>
        <v>1</v>
      </c>
      <c r="O4987" s="2">
        <f t="shared" si="1012"/>
        <v>31742.915531936436</v>
      </c>
      <c r="P4987" s="2">
        <f t="shared" si="1013"/>
        <v>31742.915531936436</v>
      </c>
    </row>
    <row r="4988" spans="1:16">
      <c r="A4988" s="6">
        <v>7</v>
      </c>
      <c r="B4988" s="6">
        <v>13</v>
      </c>
      <c r="C4988" s="6">
        <v>24</v>
      </c>
      <c r="D4988" s="6">
        <f t="shared" si="1001"/>
        <v>44</v>
      </c>
      <c r="E4988" s="5">
        <f t="shared" si="1002"/>
        <v>1227.6917730000007</v>
      </c>
      <c r="F4988" s="5">
        <f t="shared" si="1003"/>
        <v>537.61930749245744</v>
      </c>
      <c r="G4988" s="5">
        <f t="shared" si="1004"/>
        <v>1455.1391344474989</v>
      </c>
      <c r="H4988" s="5">
        <f t="shared" si="1005"/>
        <v>3220.4502149399568</v>
      </c>
      <c r="I4988" s="5">
        <f t="shared" si="1006"/>
        <v>720</v>
      </c>
      <c r="J4988" s="5">
        <f t="shared" si="1007"/>
        <v>2500.4502149399568</v>
      </c>
      <c r="K4988" s="2">
        <f t="shared" si="1008"/>
        <v>68410.594009374239</v>
      </c>
      <c r="L4988" s="2">
        <f t="shared" si="1009"/>
        <v>153622</v>
      </c>
      <c r="M4988" s="2">
        <f t="shared" si="1010"/>
        <v>33000</v>
      </c>
      <c r="N4988" s="6">
        <f t="shared" si="1011"/>
        <v>1</v>
      </c>
      <c r="O4988" s="2">
        <f t="shared" si="1012"/>
        <v>32211.405990625761</v>
      </c>
      <c r="P4988" s="2">
        <f t="shared" si="1013"/>
        <v>32211.405990625761</v>
      </c>
    </row>
    <row r="4989" spans="1:16">
      <c r="A4989" s="6">
        <v>7</v>
      </c>
      <c r="B4989" s="6">
        <v>13</v>
      </c>
      <c r="C4989" s="6">
        <v>25</v>
      </c>
      <c r="D4989" s="6">
        <f t="shared" si="1001"/>
        <v>45</v>
      </c>
      <c r="E4989" s="5">
        <f t="shared" si="1002"/>
        <v>1227.6917730000007</v>
      </c>
      <c r="F4989" s="5">
        <f t="shared" si="1003"/>
        <v>537.61930749245744</v>
      </c>
      <c r="G4989" s="5">
        <f t="shared" si="1004"/>
        <v>1534.7170558625965</v>
      </c>
      <c r="H4989" s="5">
        <f t="shared" si="1005"/>
        <v>3300.0281363550548</v>
      </c>
      <c r="I4989" s="5">
        <f t="shared" si="1006"/>
        <v>720</v>
      </c>
      <c r="J4989" s="5">
        <f t="shared" si="1007"/>
        <v>2580.0281363550548</v>
      </c>
      <c r="K4989" s="2">
        <f t="shared" si="1008"/>
        <v>69792.155145053024</v>
      </c>
      <c r="L4989" s="2">
        <f t="shared" si="1009"/>
        <v>156322</v>
      </c>
      <c r="M4989" s="2">
        <f t="shared" si="1010"/>
        <v>33880</v>
      </c>
      <c r="N4989" s="6">
        <f t="shared" si="1011"/>
        <v>1</v>
      </c>
      <c r="O4989" s="2">
        <f t="shared" si="1012"/>
        <v>32649.844854946976</v>
      </c>
      <c r="P4989" s="2">
        <f t="shared" si="1013"/>
        <v>32649.844854946976</v>
      </c>
    </row>
    <row r="4990" spans="1:16">
      <c r="A4990" s="6">
        <v>7</v>
      </c>
      <c r="B4990" s="6">
        <v>13</v>
      </c>
      <c r="C4990" s="6">
        <v>26</v>
      </c>
      <c r="D4990" s="6">
        <f t="shared" si="1001"/>
        <v>46</v>
      </c>
      <c r="E4990" s="5">
        <f t="shared" si="1002"/>
        <v>1227.6917730000007</v>
      </c>
      <c r="F4990" s="5">
        <f t="shared" si="1003"/>
        <v>537.61930749245744</v>
      </c>
      <c r="G4990" s="5">
        <f t="shared" si="1004"/>
        <v>1616.0570598233144</v>
      </c>
      <c r="H4990" s="5">
        <f t="shared" si="1005"/>
        <v>3381.3681403157725</v>
      </c>
      <c r="I4990" s="5">
        <f t="shared" si="1006"/>
        <v>720</v>
      </c>
      <c r="J4990" s="5">
        <f t="shared" si="1007"/>
        <v>2661.3681403157725</v>
      </c>
      <c r="K4990" s="2">
        <f t="shared" si="1008"/>
        <v>71204.307991593261</v>
      </c>
      <c r="L4990" s="2">
        <f t="shared" si="1009"/>
        <v>159022</v>
      </c>
      <c r="M4990" s="2">
        <f t="shared" si="1010"/>
        <v>34760</v>
      </c>
      <c r="N4990" s="6">
        <f t="shared" si="1011"/>
        <v>1</v>
      </c>
      <c r="O4990" s="2">
        <f t="shared" si="1012"/>
        <v>33057.692008406739</v>
      </c>
      <c r="P4990" s="2">
        <f t="shared" si="1013"/>
        <v>33057.692008406739</v>
      </c>
    </row>
    <row r="4991" spans="1:16">
      <c r="A4991" s="6">
        <v>7</v>
      </c>
      <c r="B4991" s="6">
        <v>13</v>
      </c>
      <c r="C4991" s="6">
        <v>27</v>
      </c>
      <c r="D4991" s="6">
        <f t="shared" si="1001"/>
        <v>47</v>
      </c>
      <c r="E4991" s="5">
        <f t="shared" si="1002"/>
        <v>1227.6917730000007</v>
      </c>
      <c r="F4991" s="5">
        <f t="shared" si="1003"/>
        <v>537.61930749245744</v>
      </c>
      <c r="G4991" s="5">
        <f t="shared" si="1004"/>
        <v>1699.1907643430709</v>
      </c>
      <c r="H4991" s="5">
        <f t="shared" si="1005"/>
        <v>3464.501844835529</v>
      </c>
      <c r="I4991" s="5">
        <f t="shared" si="1006"/>
        <v>720</v>
      </c>
      <c r="J4991" s="5">
        <f t="shared" si="1007"/>
        <v>2744.501844835529</v>
      </c>
      <c r="K4991" s="2">
        <f t="shared" si="1008"/>
        <v>72647.601472839044</v>
      </c>
      <c r="L4991" s="2">
        <f t="shared" si="1009"/>
        <v>161722</v>
      </c>
      <c r="M4991" s="2">
        <f t="shared" si="1010"/>
        <v>35640</v>
      </c>
      <c r="N4991" s="6">
        <f t="shared" si="1011"/>
        <v>1</v>
      </c>
      <c r="O4991" s="2">
        <f t="shared" si="1012"/>
        <v>33434.398527160956</v>
      </c>
      <c r="P4991" s="2">
        <f t="shared" si="1013"/>
        <v>33434.398527160956</v>
      </c>
    </row>
    <row r="4992" spans="1:16">
      <c r="A4992" s="6">
        <v>7</v>
      </c>
      <c r="B4992" s="6">
        <v>13</v>
      </c>
      <c r="C4992" s="6">
        <v>28</v>
      </c>
      <c r="D4992" s="6">
        <f t="shared" si="1001"/>
        <v>48</v>
      </c>
      <c r="E4992" s="5">
        <f t="shared" si="1002"/>
        <v>1227.6917730000007</v>
      </c>
      <c r="F4992" s="5">
        <f t="shared" si="1003"/>
        <v>537.61930749245744</v>
      </c>
      <c r="G4992" s="5">
        <f t="shared" si="1004"/>
        <v>1784.1503025602246</v>
      </c>
      <c r="H4992" s="5">
        <f t="shared" si="1005"/>
        <v>3549.4613830526828</v>
      </c>
      <c r="I4992" s="5">
        <f t="shared" si="1006"/>
        <v>720</v>
      </c>
      <c r="J4992" s="5">
        <f t="shared" si="1007"/>
        <v>2829.4613830526828</v>
      </c>
      <c r="K4992" s="2">
        <f t="shared" si="1008"/>
        <v>74122.593455775743</v>
      </c>
      <c r="L4992" s="2">
        <f t="shared" si="1009"/>
        <v>164422</v>
      </c>
      <c r="M4992" s="2">
        <f t="shared" si="1010"/>
        <v>36520</v>
      </c>
      <c r="N4992" s="6">
        <f t="shared" si="1011"/>
        <v>1</v>
      </c>
      <c r="O4992" s="2">
        <f t="shared" si="1012"/>
        <v>33779.406544224257</v>
      </c>
      <c r="P4992" s="2">
        <f t="shared" si="1013"/>
        <v>33779.406544224257</v>
      </c>
    </row>
    <row r="4993" spans="1:16">
      <c r="A4993" s="6">
        <v>7</v>
      </c>
      <c r="B4993" s="6">
        <v>13</v>
      </c>
      <c r="C4993" s="6">
        <v>29</v>
      </c>
      <c r="D4993" s="6">
        <f t="shared" si="1001"/>
        <v>49</v>
      </c>
      <c r="E4993" s="5">
        <f t="shared" si="1002"/>
        <v>1227.6917730000007</v>
      </c>
      <c r="F4993" s="5">
        <f t="shared" si="1003"/>
        <v>537.61930749245744</v>
      </c>
      <c r="G4993" s="5">
        <f t="shared" si="1004"/>
        <v>1870.9683306758782</v>
      </c>
      <c r="H4993" s="5">
        <f t="shared" si="1005"/>
        <v>3636.2794111683361</v>
      </c>
      <c r="I4993" s="5">
        <f t="shared" si="1006"/>
        <v>720</v>
      </c>
      <c r="J4993" s="5">
        <f t="shared" si="1007"/>
        <v>2916.2794111683361</v>
      </c>
      <c r="K4993" s="2">
        <f t="shared" si="1008"/>
        <v>75629.850888339162</v>
      </c>
      <c r="L4993" s="2">
        <f t="shared" si="1009"/>
        <v>167122</v>
      </c>
      <c r="M4993" s="2">
        <f t="shared" si="1010"/>
        <v>37400</v>
      </c>
      <c r="N4993" s="6">
        <f t="shared" si="1011"/>
        <v>1</v>
      </c>
      <c r="O4993" s="2">
        <f t="shared" si="1012"/>
        <v>34092.149111660838</v>
      </c>
      <c r="P4993" s="2">
        <f t="shared" si="1013"/>
        <v>34092.149111660838</v>
      </c>
    </row>
    <row r="4994" spans="1:16">
      <c r="A4994" s="6">
        <v>7</v>
      </c>
      <c r="B4994" s="6">
        <v>13</v>
      </c>
      <c r="C4994" s="6">
        <v>30</v>
      </c>
      <c r="D4994" s="6">
        <f t="shared" si="1001"/>
        <v>50</v>
      </c>
      <c r="E4994" s="5">
        <f t="shared" si="1002"/>
        <v>1227.6917730000007</v>
      </c>
      <c r="F4994" s="5">
        <f t="shared" si="1003"/>
        <v>537.61930749245744</v>
      </c>
      <c r="G4994" s="5">
        <f t="shared" si="1004"/>
        <v>1959.6780360096488</v>
      </c>
      <c r="H4994" s="5">
        <f t="shared" si="1005"/>
        <v>3724.9891165021072</v>
      </c>
      <c r="I4994" s="5">
        <f t="shared" si="1006"/>
        <v>720</v>
      </c>
      <c r="J4994" s="5">
        <f t="shared" si="1007"/>
        <v>3004.9891165021072</v>
      </c>
      <c r="K4994" s="2">
        <f t="shared" si="1008"/>
        <v>77169.949939272687</v>
      </c>
      <c r="L4994" s="2">
        <f t="shared" si="1009"/>
        <v>169822</v>
      </c>
      <c r="M4994" s="2">
        <f t="shared" si="1010"/>
        <v>38280</v>
      </c>
      <c r="N4994" s="6">
        <f t="shared" si="1011"/>
        <v>1</v>
      </c>
      <c r="O4994" s="2">
        <f t="shared" si="1012"/>
        <v>34372.050060727313</v>
      </c>
      <c r="P4994" s="2">
        <f t="shared" si="1013"/>
        <v>34372.050060727313</v>
      </c>
    </row>
    <row r="4995" spans="1:16">
      <c r="A4995" s="6">
        <v>7</v>
      </c>
      <c r="B4995" s="6">
        <v>14</v>
      </c>
      <c r="C4995" s="6">
        <v>0</v>
      </c>
      <c r="D4995" s="6">
        <f t="shared" si="1001"/>
        <v>21</v>
      </c>
      <c r="E4995" s="5">
        <f t="shared" si="1002"/>
        <v>1227.6917730000007</v>
      </c>
      <c r="F4995" s="5">
        <f t="shared" si="1003"/>
        <v>593.44900480898184</v>
      </c>
      <c r="G4995" s="5">
        <f t="shared" si="1004"/>
        <v>0</v>
      </c>
      <c r="H4995" s="5">
        <f t="shared" si="1005"/>
        <v>1821.1407778089824</v>
      </c>
      <c r="I4995" s="5">
        <f t="shared" si="1006"/>
        <v>720</v>
      </c>
      <c r="J4995" s="5">
        <f t="shared" si="1007"/>
        <v>1101.1407778089824</v>
      </c>
      <c r="K4995" s="2">
        <f t="shared" si="1008"/>
        <v>44117.027392517055</v>
      </c>
      <c r="L4995" s="2">
        <f t="shared" si="1009"/>
        <v>90916</v>
      </c>
      <c r="M4995" s="2">
        <f t="shared" si="1010"/>
        <v>12320</v>
      </c>
      <c r="N4995" s="6">
        <f t="shared" si="1011"/>
        <v>1</v>
      </c>
      <c r="O4995" s="2">
        <f t="shared" si="1012"/>
        <v>14478.972607482945</v>
      </c>
      <c r="P4995" s="2">
        <f t="shared" si="1013"/>
        <v>14478.972607482945</v>
      </c>
    </row>
    <row r="4996" spans="1:16">
      <c r="A4996" s="6">
        <v>7</v>
      </c>
      <c r="B4996" s="6">
        <v>14</v>
      </c>
      <c r="C4996" s="6">
        <v>1</v>
      </c>
      <c r="D4996" s="6">
        <f t="shared" ref="D4996:D5059" si="1014">A4996+B4996+C4996</f>
        <v>22</v>
      </c>
      <c r="E4996" s="5">
        <f t="shared" ref="E4996:E5059" si="1015">IF(A4996=0,0,A4996*LABOR_HRS_WK_TOM*SEASON_WEEKS*(1+DIM_PCT_TOM)^A4996)</f>
        <v>1227.6917730000007</v>
      </c>
      <c r="F4996" s="5">
        <f t="shared" ref="F4996:F5059" si="1016">IF(B4996=0,0,B4996*LABOR_HRS_WK_CAR*SEASON_WEEKS*(1+DIM_PCT_CAR)^B4996)</f>
        <v>593.44900480898184</v>
      </c>
      <c r="G4996" s="5">
        <f t="shared" ref="G4996:G5059" si="1017">IF(C4996=0,0,C4996*LABOR_HRS_WK_MES*SEASON_WEEKS*(1+DIM_PCT_MES)^C4996)</f>
        <v>45.5625</v>
      </c>
      <c r="H4996" s="5">
        <f t="shared" ref="H4996:H5059" si="1018">E4996+F4996+G4996</f>
        <v>1866.7032778089824</v>
      </c>
      <c r="I4996" s="5">
        <f t="shared" ref="I4996:I5059" si="1019">MIN(H4996,FARMER_HRS)</f>
        <v>720</v>
      </c>
      <c r="J4996" s="5">
        <f t="shared" ref="J4996:J5059" si="1020">MAX(0,H4996-FARMER_HRS)</f>
        <v>1146.7032778089824</v>
      </c>
      <c r="K4996" s="2">
        <f t="shared" ref="K4996:K5059" si="1021">I4996*FARMER_RATE+J4996*TEMP_WORKER_RATE</f>
        <v>44908.043017517055</v>
      </c>
      <c r="L4996" s="2">
        <f t="shared" ref="L4996:L5059" si="1022">A4996*PRICE_TOM+B4996*PRICE_CAR+C4996*PRICE_MES</f>
        <v>93616</v>
      </c>
      <c r="M4996" s="2">
        <f t="shared" ref="M4996:M5059" si="1023">A4996*FERT_BED_TOM+B4996*FERT_BED_CAR+C4996*FERT_BED_MES</f>
        <v>13200</v>
      </c>
      <c r="N4996" s="6">
        <f t="shared" ref="N4996:N5059" si="1024">IF(AND(D4996&lt;=TOTAL_BEDS,J4996&lt;=TEMP_WORKER_MAX*TEMP_WORKER_HRS),1,0)</f>
        <v>1</v>
      </c>
      <c r="O4996" s="2">
        <f t="shared" ref="O4996:O5059" si="1025">L4996-M4996-K4996-FIXED_COSTS</f>
        <v>15507.956982482945</v>
      </c>
      <c r="P4996" s="2">
        <f t="shared" ref="P4996:P5059" si="1026">IF(N4996=1,O4996,"")</f>
        <v>15507.956982482945</v>
      </c>
    </row>
    <row r="4997" spans="1:16">
      <c r="A4997" s="6">
        <v>7</v>
      </c>
      <c r="B4997" s="6">
        <v>14</v>
      </c>
      <c r="C4997" s="6">
        <v>2</v>
      </c>
      <c r="D4997" s="6">
        <f t="shared" si="1014"/>
        <v>23</v>
      </c>
      <c r="E4997" s="5">
        <f t="shared" si="1015"/>
        <v>1227.6917730000007</v>
      </c>
      <c r="F4997" s="5">
        <f t="shared" si="1016"/>
        <v>593.44900480898184</v>
      </c>
      <c r="G4997" s="5">
        <f t="shared" si="1017"/>
        <v>92.264062499999994</v>
      </c>
      <c r="H4997" s="5">
        <f t="shared" si="1018"/>
        <v>1913.4048403089823</v>
      </c>
      <c r="I4997" s="5">
        <f t="shared" si="1019"/>
        <v>720</v>
      </c>
      <c r="J4997" s="5">
        <f t="shared" si="1020"/>
        <v>1193.4048403089823</v>
      </c>
      <c r="K4997" s="2">
        <f t="shared" si="1021"/>
        <v>45718.834033142055</v>
      </c>
      <c r="L4997" s="2">
        <f t="shared" si="1022"/>
        <v>96316</v>
      </c>
      <c r="M4997" s="2">
        <f t="shared" si="1023"/>
        <v>14080</v>
      </c>
      <c r="N4997" s="6">
        <f t="shared" si="1024"/>
        <v>1</v>
      </c>
      <c r="O4997" s="2">
        <f t="shared" si="1025"/>
        <v>16517.165966857945</v>
      </c>
      <c r="P4997" s="2">
        <f t="shared" si="1026"/>
        <v>16517.165966857945</v>
      </c>
    </row>
    <row r="4998" spans="1:16">
      <c r="A4998" s="6">
        <v>7</v>
      </c>
      <c r="B4998" s="6">
        <v>14</v>
      </c>
      <c r="C4998" s="6">
        <v>3</v>
      </c>
      <c r="D4998" s="6">
        <f t="shared" si="1014"/>
        <v>24</v>
      </c>
      <c r="E4998" s="5">
        <f t="shared" si="1015"/>
        <v>1227.6917730000007</v>
      </c>
      <c r="F4998" s="5">
        <f t="shared" si="1016"/>
        <v>593.44900480898184</v>
      </c>
      <c r="G4998" s="5">
        <f t="shared" si="1017"/>
        <v>140.12604492187498</v>
      </c>
      <c r="H4998" s="5">
        <f t="shared" si="1018"/>
        <v>1961.2668227308575</v>
      </c>
      <c r="I4998" s="5">
        <f t="shared" si="1019"/>
        <v>720</v>
      </c>
      <c r="J4998" s="5">
        <f t="shared" si="1020"/>
        <v>1241.2668227308575</v>
      </c>
      <c r="K4998" s="2">
        <f t="shared" si="1021"/>
        <v>46549.771227966274</v>
      </c>
      <c r="L4998" s="2">
        <f t="shared" si="1022"/>
        <v>99016</v>
      </c>
      <c r="M4998" s="2">
        <f t="shared" si="1023"/>
        <v>14960</v>
      </c>
      <c r="N4998" s="6">
        <f t="shared" si="1024"/>
        <v>1</v>
      </c>
      <c r="O4998" s="2">
        <f t="shared" si="1025"/>
        <v>17506.228772033726</v>
      </c>
      <c r="P4998" s="2">
        <f t="shared" si="1026"/>
        <v>17506.228772033726</v>
      </c>
    </row>
    <row r="4999" spans="1:16">
      <c r="A4999" s="6">
        <v>7</v>
      </c>
      <c r="B4999" s="6">
        <v>14</v>
      </c>
      <c r="C4999" s="6">
        <v>4</v>
      </c>
      <c r="D4999" s="6">
        <f t="shared" si="1014"/>
        <v>25</v>
      </c>
      <c r="E4999" s="5">
        <f t="shared" si="1015"/>
        <v>1227.6917730000007</v>
      </c>
      <c r="F4999" s="5">
        <f t="shared" si="1016"/>
        <v>593.44900480898184</v>
      </c>
      <c r="G4999" s="5">
        <f t="shared" si="1017"/>
        <v>189.17016064453125</v>
      </c>
      <c r="H4999" s="5">
        <f t="shared" si="1018"/>
        <v>2010.3109384535137</v>
      </c>
      <c r="I4999" s="5">
        <f t="shared" si="1019"/>
        <v>720</v>
      </c>
      <c r="J4999" s="5">
        <f t="shared" si="1020"/>
        <v>1290.3109384535137</v>
      </c>
      <c r="K4999" s="2">
        <f t="shared" si="1021"/>
        <v>47401.2315703735</v>
      </c>
      <c r="L4999" s="2">
        <f t="shared" si="1022"/>
        <v>101716</v>
      </c>
      <c r="M4999" s="2">
        <f t="shared" si="1023"/>
        <v>15840</v>
      </c>
      <c r="N4999" s="6">
        <f t="shared" si="1024"/>
        <v>1</v>
      </c>
      <c r="O4999" s="2">
        <f t="shared" si="1025"/>
        <v>18474.7684296265</v>
      </c>
      <c r="P4999" s="2">
        <f t="shared" si="1026"/>
        <v>18474.7684296265</v>
      </c>
    </row>
    <row r="5000" spans="1:16">
      <c r="A5000" s="6">
        <v>7</v>
      </c>
      <c r="B5000" s="6">
        <v>14</v>
      </c>
      <c r="C5000" s="6">
        <v>5</v>
      </c>
      <c r="D5000" s="6">
        <f t="shared" si="1014"/>
        <v>26</v>
      </c>
      <c r="E5000" s="5">
        <f t="shared" si="1015"/>
        <v>1227.6917730000007</v>
      </c>
      <c r="F5000" s="5">
        <f t="shared" si="1016"/>
        <v>593.44900480898184</v>
      </c>
      <c r="G5000" s="5">
        <f t="shared" si="1017"/>
        <v>239.41848456573481</v>
      </c>
      <c r="H5000" s="5">
        <f t="shared" si="1018"/>
        <v>2060.559262374717</v>
      </c>
      <c r="I5000" s="5">
        <f t="shared" si="1019"/>
        <v>720</v>
      </c>
      <c r="J5000" s="5">
        <f t="shared" si="1020"/>
        <v>1340.559262374717</v>
      </c>
      <c r="K5000" s="2">
        <f t="shared" si="1021"/>
        <v>48273.598305116611</v>
      </c>
      <c r="L5000" s="2">
        <f t="shared" si="1022"/>
        <v>104416</v>
      </c>
      <c r="M5000" s="2">
        <f t="shared" si="1023"/>
        <v>16720</v>
      </c>
      <c r="N5000" s="6">
        <f t="shared" si="1024"/>
        <v>1</v>
      </c>
      <c r="O5000" s="2">
        <f t="shared" si="1025"/>
        <v>19422.401694883389</v>
      </c>
      <c r="P5000" s="2">
        <f t="shared" si="1026"/>
        <v>19422.401694883389</v>
      </c>
    </row>
    <row r="5001" spans="1:16">
      <c r="A5001" s="6">
        <v>7</v>
      </c>
      <c r="B5001" s="6">
        <v>14</v>
      </c>
      <c r="C5001" s="6">
        <v>6</v>
      </c>
      <c r="D5001" s="6">
        <f t="shared" si="1014"/>
        <v>27</v>
      </c>
      <c r="E5001" s="5">
        <f t="shared" si="1015"/>
        <v>1227.6917730000007</v>
      </c>
      <c r="F5001" s="5">
        <f t="shared" si="1016"/>
        <v>593.44900480898184</v>
      </c>
      <c r="G5001" s="5">
        <f t="shared" si="1017"/>
        <v>290.89345874736784</v>
      </c>
      <c r="H5001" s="5">
        <f t="shared" si="1018"/>
        <v>2112.0342365563502</v>
      </c>
      <c r="I5001" s="5">
        <f t="shared" si="1019"/>
        <v>720</v>
      </c>
      <c r="J5001" s="5">
        <f t="shared" si="1020"/>
        <v>1392.0342365563502</v>
      </c>
      <c r="K5001" s="2">
        <f t="shared" si="1021"/>
        <v>49167.26105132552</v>
      </c>
      <c r="L5001" s="2">
        <f t="shared" si="1022"/>
        <v>107116</v>
      </c>
      <c r="M5001" s="2">
        <f t="shared" si="1023"/>
        <v>17600</v>
      </c>
      <c r="N5001" s="6">
        <f t="shared" si="1024"/>
        <v>1</v>
      </c>
      <c r="O5001" s="2">
        <f t="shared" si="1025"/>
        <v>20348.73894867448</v>
      </c>
      <c r="P5001" s="2">
        <f t="shared" si="1026"/>
        <v>20348.73894867448</v>
      </c>
    </row>
    <row r="5002" spans="1:16">
      <c r="A5002" s="6">
        <v>7</v>
      </c>
      <c r="B5002" s="6">
        <v>14</v>
      </c>
      <c r="C5002" s="6">
        <v>7</v>
      </c>
      <c r="D5002" s="6">
        <f t="shared" si="1014"/>
        <v>28</v>
      </c>
      <c r="E5002" s="5">
        <f t="shared" si="1015"/>
        <v>1227.6917730000007</v>
      </c>
      <c r="F5002" s="5">
        <f t="shared" si="1016"/>
        <v>593.44900480898184</v>
      </c>
      <c r="G5002" s="5">
        <f t="shared" si="1017"/>
        <v>343.61789814532818</v>
      </c>
      <c r="H5002" s="5">
        <f t="shared" si="1018"/>
        <v>2164.7586759543105</v>
      </c>
      <c r="I5002" s="5">
        <f t="shared" si="1019"/>
        <v>720</v>
      </c>
      <c r="J5002" s="5">
        <f t="shared" si="1020"/>
        <v>1444.7586759543105</v>
      </c>
      <c r="K5002" s="2">
        <f t="shared" si="1021"/>
        <v>50082.615901984558</v>
      </c>
      <c r="L5002" s="2">
        <f t="shared" si="1022"/>
        <v>109816</v>
      </c>
      <c r="M5002" s="2">
        <f t="shared" si="1023"/>
        <v>18480</v>
      </c>
      <c r="N5002" s="6">
        <f t="shared" si="1024"/>
        <v>1</v>
      </c>
      <c r="O5002" s="2">
        <f t="shared" si="1025"/>
        <v>21253.384098015442</v>
      </c>
      <c r="P5002" s="2">
        <f t="shared" si="1026"/>
        <v>21253.384098015442</v>
      </c>
    </row>
    <row r="5003" spans="1:16">
      <c r="A5003" s="6">
        <v>7</v>
      </c>
      <c r="B5003" s="6">
        <v>14</v>
      </c>
      <c r="C5003" s="6">
        <v>8</v>
      </c>
      <c r="D5003" s="6">
        <f t="shared" si="1014"/>
        <v>29</v>
      </c>
      <c r="E5003" s="5">
        <f t="shared" si="1015"/>
        <v>1227.6917730000007</v>
      </c>
      <c r="F5003" s="5">
        <f t="shared" si="1016"/>
        <v>593.44900480898184</v>
      </c>
      <c r="G5003" s="5">
        <f t="shared" si="1017"/>
        <v>397.61499642530839</v>
      </c>
      <c r="H5003" s="5">
        <f t="shared" si="1018"/>
        <v>2218.7557742342906</v>
      </c>
      <c r="I5003" s="5">
        <f t="shared" si="1019"/>
        <v>720</v>
      </c>
      <c r="J5003" s="5">
        <f t="shared" si="1020"/>
        <v>1498.7557742342906</v>
      </c>
      <c r="K5003" s="2">
        <f t="shared" si="1021"/>
        <v>51020.065524900878</v>
      </c>
      <c r="L5003" s="2">
        <f t="shared" si="1022"/>
        <v>112516</v>
      </c>
      <c r="M5003" s="2">
        <f t="shared" si="1023"/>
        <v>19360</v>
      </c>
      <c r="N5003" s="6">
        <f t="shared" si="1024"/>
        <v>1</v>
      </c>
      <c r="O5003" s="2">
        <f t="shared" si="1025"/>
        <v>22135.934475099122</v>
      </c>
      <c r="P5003" s="2">
        <f t="shared" si="1026"/>
        <v>22135.934475099122</v>
      </c>
    </row>
    <row r="5004" spans="1:16">
      <c r="A5004" s="6">
        <v>7</v>
      </c>
      <c r="B5004" s="6">
        <v>14</v>
      </c>
      <c r="C5004" s="6">
        <v>9</v>
      </c>
      <c r="D5004" s="6">
        <f t="shared" si="1014"/>
        <v>30</v>
      </c>
      <c r="E5004" s="5">
        <f t="shared" si="1015"/>
        <v>1227.6917730000007</v>
      </c>
      <c r="F5004" s="5">
        <f t="shared" si="1016"/>
        <v>593.44900480898184</v>
      </c>
      <c r="G5004" s="5">
        <f t="shared" si="1017"/>
        <v>452.90833186570285</v>
      </c>
      <c r="H5004" s="5">
        <f t="shared" si="1018"/>
        <v>2274.0491096746855</v>
      </c>
      <c r="I5004" s="5">
        <f t="shared" si="1019"/>
        <v>720</v>
      </c>
      <c r="J5004" s="5">
        <f t="shared" si="1020"/>
        <v>1554.0491096746855</v>
      </c>
      <c r="K5004" s="2">
        <f t="shared" si="1021"/>
        <v>51980.01926518551</v>
      </c>
      <c r="L5004" s="2">
        <f t="shared" si="1022"/>
        <v>115216</v>
      </c>
      <c r="M5004" s="2">
        <f t="shared" si="1023"/>
        <v>20240</v>
      </c>
      <c r="N5004" s="6">
        <f t="shared" si="1024"/>
        <v>1</v>
      </c>
      <c r="O5004" s="2">
        <f t="shared" si="1025"/>
        <v>22995.98073481449</v>
      </c>
      <c r="P5004" s="2">
        <f t="shared" si="1026"/>
        <v>22995.98073481449</v>
      </c>
    </row>
    <row r="5005" spans="1:16">
      <c r="A5005" s="6">
        <v>7</v>
      </c>
      <c r="B5005" s="6">
        <v>14</v>
      </c>
      <c r="C5005" s="6">
        <v>10</v>
      </c>
      <c r="D5005" s="6">
        <f t="shared" si="1014"/>
        <v>31</v>
      </c>
      <c r="E5005" s="5">
        <f t="shared" si="1015"/>
        <v>1227.6917730000007</v>
      </c>
      <c r="F5005" s="5">
        <f t="shared" si="1016"/>
        <v>593.44900480898184</v>
      </c>
      <c r="G5005" s="5">
        <f t="shared" si="1017"/>
        <v>509.52187334891573</v>
      </c>
      <c r="H5005" s="5">
        <f t="shared" si="1018"/>
        <v>2330.6626511578979</v>
      </c>
      <c r="I5005" s="5">
        <f t="shared" si="1019"/>
        <v>720</v>
      </c>
      <c r="J5005" s="5">
        <f t="shared" si="1020"/>
        <v>1610.6626511578979</v>
      </c>
      <c r="K5005" s="2">
        <f t="shared" si="1021"/>
        <v>52962.893249269066</v>
      </c>
      <c r="L5005" s="2">
        <f t="shared" si="1022"/>
        <v>117916</v>
      </c>
      <c r="M5005" s="2">
        <f t="shared" si="1023"/>
        <v>21120</v>
      </c>
      <c r="N5005" s="6">
        <f t="shared" si="1024"/>
        <v>1</v>
      </c>
      <c r="O5005" s="2">
        <f t="shared" si="1025"/>
        <v>23833.106750730934</v>
      </c>
      <c r="P5005" s="2">
        <f t="shared" si="1026"/>
        <v>23833.106750730934</v>
      </c>
    </row>
    <row r="5006" spans="1:16">
      <c r="A5006" s="6">
        <v>7</v>
      </c>
      <c r="B5006" s="6">
        <v>14</v>
      </c>
      <c r="C5006" s="6">
        <v>11</v>
      </c>
      <c r="D5006" s="6">
        <f t="shared" si="1014"/>
        <v>32</v>
      </c>
      <c r="E5006" s="5">
        <f t="shared" si="1015"/>
        <v>1227.6917730000007</v>
      </c>
      <c r="F5006" s="5">
        <f t="shared" si="1016"/>
        <v>593.44900480898184</v>
      </c>
      <c r="G5006" s="5">
        <f t="shared" si="1017"/>
        <v>567.47998644235474</v>
      </c>
      <c r="H5006" s="5">
        <f t="shared" si="1018"/>
        <v>2388.6207642513373</v>
      </c>
      <c r="I5006" s="5">
        <f t="shared" si="1019"/>
        <v>720</v>
      </c>
      <c r="J5006" s="5">
        <f t="shared" si="1020"/>
        <v>1668.6207642513373</v>
      </c>
      <c r="K5006" s="2">
        <f t="shared" si="1021"/>
        <v>53969.110490474603</v>
      </c>
      <c r="L5006" s="2">
        <f t="shared" si="1022"/>
        <v>120616</v>
      </c>
      <c r="M5006" s="2">
        <f t="shared" si="1023"/>
        <v>22000</v>
      </c>
      <c r="N5006" s="6">
        <f t="shared" si="1024"/>
        <v>1</v>
      </c>
      <c r="O5006" s="2">
        <f t="shared" si="1025"/>
        <v>24646.889509525397</v>
      </c>
      <c r="P5006" s="2">
        <f t="shared" si="1026"/>
        <v>24646.889509525397</v>
      </c>
    </row>
    <row r="5007" spans="1:16">
      <c r="A5007" s="6">
        <v>7</v>
      </c>
      <c r="B5007" s="6">
        <v>14</v>
      </c>
      <c r="C5007" s="6">
        <v>12</v>
      </c>
      <c r="D5007" s="6">
        <f t="shared" si="1014"/>
        <v>33</v>
      </c>
      <c r="E5007" s="5">
        <f t="shared" si="1015"/>
        <v>1227.6917730000007</v>
      </c>
      <c r="F5007" s="5">
        <f t="shared" si="1016"/>
        <v>593.44900480898184</v>
      </c>
      <c r="G5007" s="5">
        <f t="shared" si="1017"/>
        <v>626.80743957041921</v>
      </c>
      <c r="H5007" s="5">
        <f t="shared" si="1018"/>
        <v>2447.9482173794017</v>
      </c>
      <c r="I5007" s="5">
        <f t="shared" si="1019"/>
        <v>720</v>
      </c>
      <c r="J5007" s="5">
        <f t="shared" si="1020"/>
        <v>1727.9482173794017</v>
      </c>
      <c r="K5007" s="2">
        <f t="shared" si="1021"/>
        <v>54999.100996170164</v>
      </c>
      <c r="L5007" s="2">
        <f t="shared" si="1022"/>
        <v>123316</v>
      </c>
      <c r="M5007" s="2">
        <f t="shared" si="1023"/>
        <v>22880</v>
      </c>
      <c r="N5007" s="6">
        <f t="shared" si="1024"/>
        <v>1</v>
      </c>
      <c r="O5007" s="2">
        <f t="shared" si="1025"/>
        <v>25436.899003829836</v>
      </c>
      <c r="P5007" s="2">
        <f t="shared" si="1026"/>
        <v>25436.899003829836</v>
      </c>
    </row>
    <row r="5008" spans="1:16">
      <c r="A5008" s="6">
        <v>7</v>
      </c>
      <c r="B5008" s="6">
        <v>14</v>
      </c>
      <c r="C5008" s="6">
        <v>13</v>
      </c>
      <c r="D5008" s="6">
        <f t="shared" si="1014"/>
        <v>34</v>
      </c>
      <c r="E5008" s="5">
        <f t="shared" si="1015"/>
        <v>1227.6917730000007</v>
      </c>
      <c r="F5008" s="5">
        <f t="shared" si="1016"/>
        <v>593.44900480898184</v>
      </c>
      <c r="G5008" s="5">
        <f t="shared" si="1017"/>
        <v>687.52941027880343</v>
      </c>
      <c r="H5008" s="5">
        <f t="shared" si="1018"/>
        <v>2508.6701880877858</v>
      </c>
      <c r="I5008" s="5">
        <f t="shared" si="1019"/>
        <v>720</v>
      </c>
      <c r="J5008" s="5">
        <f t="shared" si="1020"/>
        <v>1788.6701880877858</v>
      </c>
      <c r="K5008" s="2">
        <f t="shared" si="1021"/>
        <v>56053.301876524056</v>
      </c>
      <c r="L5008" s="2">
        <f t="shared" si="1022"/>
        <v>126016</v>
      </c>
      <c r="M5008" s="2">
        <f t="shared" si="1023"/>
        <v>23760</v>
      </c>
      <c r="N5008" s="6">
        <f t="shared" si="1024"/>
        <v>1</v>
      </c>
      <c r="O5008" s="2">
        <f t="shared" si="1025"/>
        <v>26202.698123475944</v>
      </c>
      <c r="P5008" s="2">
        <f t="shared" si="1026"/>
        <v>26202.698123475944</v>
      </c>
    </row>
    <row r="5009" spans="1:16">
      <c r="A5009" s="6">
        <v>7</v>
      </c>
      <c r="B5009" s="6">
        <v>14</v>
      </c>
      <c r="C5009" s="6">
        <v>14</v>
      </c>
      <c r="D5009" s="6">
        <f t="shared" si="1014"/>
        <v>35</v>
      </c>
      <c r="E5009" s="5">
        <f t="shared" si="1015"/>
        <v>1227.6917730000007</v>
      </c>
      <c r="F5009" s="5">
        <f t="shared" si="1016"/>
        <v>593.44900480898184</v>
      </c>
      <c r="G5009" s="5">
        <f t="shared" si="1017"/>
        <v>749.67149159246469</v>
      </c>
      <c r="H5009" s="5">
        <f t="shared" si="1018"/>
        <v>2570.8122694014473</v>
      </c>
      <c r="I5009" s="5">
        <f t="shared" si="1019"/>
        <v>720</v>
      </c>
      <c r="J5009" s="5">
        <f t="shared" si="1020"/>
        <v>1850.8122694014473</v>
      </c>
      <c r="K5009" s="2">
        <f t="shared" si="1021"/>
        <v>57132.157454886241</v>
      </c>
      <c r="L5009" s="2">
        <f t="shared" si="1022"/>
        <v>128716</v>
      </c>
      <c r="M5009" s="2">
        <f t="shared" si="1023"/>
        <v>24640</v>
      </c>
      <c r="N5009" s="6">
        <f t="shared" si="1024"/>
        <v>1</v>
      </c>
      <c r="O5009" s="2">
        <f t="shared" si="1025"/>
        <v>26943.842545113759</v>
      </c>
      <c r="P5009" s="2">
        <f t="shared" si="1026"/>
        <v>26943.842545113759</v>
      </c>
    </row>
    <row r="5010" spans="1:16">
      <c r="A5010" s="6">
        <v>7</v>
      </c>
      <c r="B5010" s="6">
        <v>14</v>
      </c>
      <c r="C5010" s="6">
        <v>15</v>
      </c>
      <c r="D5010" s="6">
        <f t="shared" si="1014"/>
        <v>36</v>
      </c>
      <c r="E5010" s="5">
        <f t="shared" si="1015"/>
        <v>1227.6917730000007</v>
      </c>
      <c r="F5010" s="5">
        <f t="shared" si="1016"/>
        <v>593.44900480898184</v>
      </c>
      <c r="G5010" s="5">
        <f t="shared" si="1017"/>
        <v>813.25969846861108</v>
      </c>
      <c r="H5010" s="5">
        <f t="shared" si="1018"/>
        <v>2634.4004762775935</v>
      </c>
      <c r="I5010" s="5">
        <f t="shared" si="1019"/>
        <v>720</v>
      </c>
      <c r="J5010" s="5">
        <f t="shared" si="1020"/>
        <v>1914.4004762775935</v>
      </c>
      <c r="K5010" s="2">
        <f t="shared" si="1021"/>
        <v>58236.119379819334</v>
      </c>
      <c r="L5010" s="2">
        <f t="shared" si="1022"/>
        <v>131416</v>
      </c>
      <c r="M5010" s="2">
        <f t="shared" si="1023"/>
        <v>25520</v>
      </c>
      <c r="N5010" s="6">
        <f t="shared" si="1024"/>
        <v>1</v>
      </c>
      <c r="O5010" s="2">
        <f t="shared" si="1025"/>
        <v>27659.880620180666</v>
      </c>
      <c r="P5010" s="2">
        <f t="shared" si="1026"/>
        <v>27659.880620180666</v>
      </c>
    </row>
    <row r="5011" spans="1:16">
      <c r="A5011" s="6">
        <v>7</v>
      </c>
      <c r="B5011" s="6">
        <v>14</v>
      </c>
      <c r="C5011" s="6">
        <v>16</v>
      </c>
      <c r="D5011" s="6">
        <f t="shared" si="1014"/>
        <v>37</v>
      </c>
      <c r="E5011" s="5">
        <f t="shared" si="1015"/>
        <v>1227.6917730000007</v>
      </c>
      <c r="F5011" s="5">
        <f t="shared" si="1016"/>
        <v>593.44900480898184</v>
      </c>
      <c r="G5011" s="5">
        <f t="shared" si="1017"/>
        <v>878.32047434610013</v>
      </c>
      <c r="H5011" s="5">
        <f t="shared" si="1018"/>
        <v>2699.4612521550825</v>
      </c>
      <c r="I5011" s="5">
        <f t="shared" si="1019"/>
        <v>720</v>
      </c>
      <c r="J5011" s="5">
        <f t="shared" si="1020"/>
        <v>1979.4612521550825</v>
      </c>
      <c r="K5011" s="2">
        <f t="shared" si="1021"/>
        <v>59365.646738803516</v>
      </c>
      <c r="L5011" s="2">
        <f t="shared" si="1022"/>
        <v>134116</v>
      </c>
      <c r="M5011" s="2">
        <f t="shared" si="1023"/>
        <v>26400</v>
      </c>
      <c r="N5011" s="6">
        <f t="shared" si="1024"/>
        <v>1</v>
      </c>
      <c r="O5011" s="2">
        <f t="shared" si="1025"/>
        <v>28350.353261196484</v>
      </c>
      <c r="P5011" s="2">
        <f t="shared" si="1026"/>
        <v>28350.353261196484</v>
      </c>
    </row>
    <row r="5012" spans="1:16">
      <c r="A5012" s="6">
        <v>7</v>
      </c>
      <c r="B5012" s="6">
        <v>14</v>
      </c>
      <c r="C5012" s="6">
        <v>17</v>
      </c>
      <c r="D5012" s="6">
        <f t="shared" si="1014"/>
        <v>38</v>
      </c>
      <c r="E5012" s="5">
        <f t="shared" si="1015"/>
        <v>1227.6917730000007</v>
      </c>
      <c r="F5012" s="5">
        <f t="shared" si="1016"/>
        <v>593.44900480898184</v>
      </c>
      <c r="G5012" s="5">
        <f t="shared" si="1017"/>
        <v>944.88069779264049</v>
      </c>
      <c r="H5012" s="5">
        <f t="shared" si="1018"/>
        <v>2766.021475601623</v>
      </c>
      <c r="I5012" s="5">
        <f t="shared" si="1019"/>
        <v>720</v>
      </c>
      <c r="J5012" s="5">
        <f t="shared" si="1020"/>
        <v>2046.021475601623</v>
      </c>
      <c r="K5012" s="2">
        <f t="shared" si="1021"/>
        <v>60521.206173639286</v>
      </c>
      <c r="L5012" s="2">
        <f t="shared" si="1022"/>
        <v>136816</v>
      </c>
      <c r="M5012" s="2">
        <f t="shared" si="1023"/>
        <v>27280</v>
      </c>
      <c r="N5012" s="6">
        <f t="shared" si="1024"/>
        <v>1</v>
      </c>
      <c r="O5012" s="2">
        <f t="shared" si="1025"/>
        <v>29014.793826360714</v>
      </c>
      <c r="P5012" s="2">
        <f t="shared" si="1026"/>
        <v>29014.793826360714</v>
      </c>
    </row>
    <row r="5013" spans="1:16">
      <c r="A5013" s="6">
        <v>7</v>
      </c>
      <c r="B5013" s="6">
        <v>14</v>
      </c>
      <c r="C5013" s="6">
        <v>18</v>
      </c>
      <c r="D5013" s="6">
        <f t="shared" si="1014"/>
        <v>39</v>
      </c>
      <c r="E5013" s="5">
        <f t="shared" si="1015"/>
        <v>1227.6917730000007</v>
      </c>
      <c r="F5013" s="5">
        <f t="shared" si="1016"/>
        <v>593.44900480898184</v>
      </c>
      <c r="G5013" s="5">
        <f t="shared" si="1017"/>
        <v>1012.9676892512279</v>
      </c>
      <c r="H5013" s="5">
        <f t="shared" si="1018"/>
        <v>2834.1084670602104</v>
      </c>
      <c r="I5013" s="5">
        <f t="shared" si="1019"/>
        <v>720</v>
      </c>
      <c r="J5013" s="5">
        <f t="shared" si="1020"/>
        <v>2114.1084670602104</v>
      </c>
      <c r="K5013" s="2">
        <f t="shared" si="1021"/>
        <v>61703.271997573094</v>
      </c>
      <c r="L5013" s="2">
        <f t="shared" si="1022"/>
        <v>139516</v>
      </c>
      <c r="M5013" s="2">
        <f t="shared" si="1023"/>
        <v>28160</v>
      </c>
      <c r="N5013" s="6">
        <f t="shared" si="1024"/>
        <v>1</v>
      </c>
      <c r="O5013" s="2">
        <f t="shared" si="1025"/>
        <v>29652.728002426906</v>
      </c>
      <c r="P5013" s="2">
        <f t="shared" si="1026"/>
        <v>29652.728002426906</v>
      </c>
    </row>
    <row r="5014" spans="1:16">
      <c r="A5014" s="6">
        <v>7</v>
      </c>
      <c r="B5014" s="6">
        <v>14</v>
      </c>
      <c r="C5014" s="6">
        <v>19</v>
      </c>
      <c r="D5014" s="6">
        <f t="shared" si="1014"/>
        <v>40</v>
      </c>
      <c r="E5014" s="5">
        <f t="shared" si="1015"/>
        <v>1227.6917730000007</v>
      </c>
      <c r="F5014" s="5">
        <f t="shared" si="1016"/>
        <v>593.44900480898184</v>
      </c>
      <c r="G5014" s="5">
        <f t="shared" si="1017"/>
        <v>1082.6092178872495</v>
      </c>
      <c r="H5014" s="5">
        <f t="shared" si="1018"/>
        <v>2903.749995696232</v>
      </c>
      <c r="I5014" s="5">
        <f t="shared" si="1019"/>
        <v>720</v>
      </c>
      <c r="J5014" s="5">
        <f t="shared" si="1020"/>
        <v>2183.749995696232</v>
      </c>
      <c r="K5014" s="2">
        <f t="shared" si="1021"/>
        <v>62912.326314170692</v>
      </c>
      <c r="L5014" s="2">
        <f t="shared" si="1022"/>
        <v>142216</v>
      </c>
      <c r="M5014" s="2">
        <f t="shared" si="1023"/>
        <v>29040</v>
      </c>
      <c r="N5014" s="6">
        <f t="shared" si="1024"/>
        <v>1</v>
      </c>
      <c r="O5014" s="2">
        <f t="shared" si="1025"/>
        <v>30263.673685829308</v>
      </c>
      <c r="P5014" s="2">
        <f t="shared" si="1026"/>
        <v>30263.673685829308</v>
      </c>
    </row>
    <row r="5015" spans="1:16">
      <c r="A5015" s="6">
        <v>7</v>
      </c>
      <c r="B5015" s="6">
        <v>14</v>
      </c>
      <c r="C5015" s="6">
        <v>20</v>
      </c>
      <c r="D5015" s="6">
        <f t="shared" si="1014"/>
        <v>41</v>
      </c>
      <c r="E5015" s="5">
        <f t="shared" si="1015"/>
        <v>1227.6917730000007</v>
      </c>
      <c r="F5015" s="5">
        <f t="shared" si="1016"/>
        <v>593.44900480898184</v>
      </c>
      <c r="G5015" s="5">
        <f t="shared" si="1017"/>
        <v>1153.8335085377266</v>
      </c>
      <c r="H5015" s="5">
        <f t="shared" si="1018"/>
        <v>2974.9742863467091</v>
      </c>
      <c r="I5015" s="5">
        <f t="shared" si="1019"/>
        <v>720</v>
      </c>
      <c r="J5015" s="5">
        <f t="shared" si="1020"/>
        <v>2254.9742863467091</v>
      </c>
      <c r="K5015" s="2">
        <f t="shared" si="1021"/>
        <v>64148.8591379637</v>
      </c>
      <c r="L5015" s="2">
        <f t="shared" si="1022"/>
        <v>144916</v>
      </c>
      <c r="M5015" s="2">
        <f t="shared" si="1023"/>
        <v>29920</v>
      </c>
      <c r="N5015" s="6">
        <f t="shared" si="1024"/>
        <v>1</v>
      </c>
      <c r="O5015" s="2">
        <f t="shared" si="1025"/>
        <v>30847.1408620363</v>
      </c>
      <c r="P5015" s="2">
        <f t="shared" si="1026"/>
        <v>30847.1408620363</v>
      </c>
    </row>
    <row r="5016" spans="1:16">
      <c r="A5016" s="6">
        <v>7</v>
      </c>
      <c r="B5016" s="6">
        <v>14</v>
      </c>
      <c r="C5016" s="6">
        <v>21</v>
      </c>
      <c r="D5016" s="6">
        <f t="shared" si="1014"/>
        <v>42</v>
      </c>
      <c r="E5016" s="5">
        <f t="shared" si="1015"/>
        <v>1227.6917730000007</v>
      </c>
      <c r="F5016" s="5">
        <f t="shared" si="1016"/>
        <v>593.44900480898184</v>
      </c>
      <c r="G5016" s="5">
        <f t="shared" si="1017"/>
        <v>1226.6692487641703</v>
      </c>
      <c r="H5016" s="5">
        <f t="shared" si="1018"/>
        <v>3047.8100265731528</v>
      </c>
      <c r="I5016" s="5">
        <f t="shared" si="1019"/>
        <v>720</v>
      </c>
      <c r="J5016" s="5">
        <f t="shared" si="1020"/>
        <v>2327.8100265731528</v>
      </c>
      <c r="K5016" s="2">
        <f t="shared" si="1021"/>
        <v>65413.368516895011</v>
      </c>
      <c r="L5016" s="2">
        <f t="shared" si="1022"/>
        <v>147616</v>
      </c>
      <c r="M5016" s="2">
        <f t="shared" si="1023"/>
        <v>30800</v>
      </c>
      <c r="N5016" s="6">
        <f t="shared" si="1024"/>
        <v>1</v>
      </c>
      <c r="O5016" s="2">
        <f t="shared" si="1025"/>
        <v>31402.631483104989</v>
      </c>
      <c r="P5016" s="2">
        <f t="shared" si="1026"/>
        <v>31402.631483104989</v>
      </c>
    </row>
    <row r="5017" spans="1:16">
      <c r="A5017" s="6">
        <v>7</v>
      </c>
      <c r="B5017" s="6">
        <v>14</v>
      </c>
      <c r="C5017" s="6">
        <v>22</v>
      </c>
      <c r="D5017" s="6">
        <f t="shared" si="1014"/>
        <v>43</v>
      </c>
      <c r="E5017" s="5">
        <f t="shared" si="1015"/>
        <v>1227.6917730000007</v>
      </c>
      <c r="F5017" s="5">
        <f t="shared" si="1016"/>
        <v>593.44900480898184</v>
      </c>
      <c r="G5017" s="5">
        <f t="shared" si="1017"/>
        <v>1301.1455960105666</v>
      </c>
      <c r="H5017" s="5">
        <f t="shared" si="1018"/>
        <v>3122.2863738195492</v>
      </c>
      <c r="I5017" s="5">
        <f t="shared" si="1019"/>
        <v>720</v>
      </c>
      <c r="J5017" s="5">
        <f t="shared" si="1020"/>
        <v>2402.2863738195492</v>
      </c>
      <c r="K5017" s="2">
        <f t="shared" si="1021"/>
        <v>66706.360656589386</v>
      </c>
      <c r="L5017" s="2">
        <f t="shared" si="1022"/>
        <v>150316</v>
      </c>
      <c r="M5017" s="2">
        <f t="shared" si="1023"/>
        <v>31680</v>
      </c>
      <c r="N5017" s="6">
        <f t="shared" si="1024"/>
        <v>1</v>
      </c>
      <c r="O5017" s="2">
        <f t="shared" si="1025"/>
        <v>31929.639343410614</v>
      </c>
      <c r="P5017" s="2">
        <f t="shared" si="1026"/>
        <v>31929.639343410614</v>
      </c>
    </row>
    <row r="5018" spans="1:16">
      <c r="A5018" s="6">
        <v>7</v>
      </c>
      <c r="B5018" s="6">
        <v>14</v>
      </c>
      <c r="C5018" s="6">
        <v>23</v>
      </c>
      <c r="D5018" s="6">
        <f t="shared" si="1014"/>
        <v>44</v>
      </c>
      <c r="E5018" s="5">
        <f t="shared" si="1015"/>
        <v>1227.6917730000007</v>
      </c>
      <c r="F5018" s="5">
        <f t="shared" si="1016"/>
        <v>593.44900480898184</v>
      </c>
      <c r="G5018" s="5">
        <f t="shared" si="1017"/>
        <v>1377.292184868003</v>
      </c>
      <c r="H5018" s="5">
        <f t="shared" si="1018"/>
        <v>3198.4329626769854</v>
      </c>
      <c r="I5018" s="5">
        <f t="shared" si="1019"/>
        <v>720</v>
      </c>
      <c r="J5018" s="5">
        <f t="shared" si="1020"/>
        <v>2478.4329626769854</v>
      </c>
      <c r="K5018" s="2">
        <f t="shared" si="1021"/>
        <v>68028.350046475447</v>
      </c>
      <c r="L5018" s="2">
        <f t="shared" si="1022"/>
        <v>153016</v>
      </c>
      <c r="M5018" s="2">
        <f t="shared" si="1023"/>
        <v>32560</v>
      </c>
      <c r="N5018" s="6">
        <f t="shared" si="1024"/>
        <v>1</v>
      </c>
      <c r="O5018" s="2">
        <f t="shared" si="1025"/>
        <v>32427.649953524553</v>
      </c>
      <c r="P5018" s="2">
        <f t="shared" si="1026"/>
        <v>32427.649953524553</v>
      </c>
    </row>
    <row r="5019" spans="1:16">
      <c r="A5019" s="6">
        <v>7</v>
      </c>
      <c r="B5019" s="6">
        <v>14</v>
      </c>
      <c r="C5019" s="6">
        <v>24</v>
      </c>
      <c r="D5019" s="6">
        <f t="shared" si="1014"/>
        <v>45</v>
      </c>
      <c r="E5019" s="5">
        <f t="shared" si="1015"/>
        <v>1227.6917730000007</v>
      </c>
      <c r="F5019" s="5">
        <f t="shared" si="1016"/>
        <v>593.44900480898184</v>
      </c>
      <c r="G5019" s="5">
        <f t="shared" si="1017"/>
        <v>1455.1391344474989</v>
      </c>
      <c r="H5019" s="5">
        <f t="shared" si="1018"/>
        <v>3276.2799122564811</v>
      </c>
      <c r="I5019" s="5">
        <f t="shared" si="1019"/>
        <v>720</v>
      </c>
      <c r="J5019" s="5">
        <f t="shared" si="1020"/>
        <v>2556.2799122564811</v>
      </c>
      <c r="K5019" s="2">
        <f t="shared" si="1021"/>
        <v>69379.859587786137</v>
      </c>
      <c r="L5019" s="2">
        <f t="shared" si="1022"/>
        <v>155716</v>
      </c>
      <c r="M5019" s="2">
        <f t="shared" si="1023"/>
        <v>33440</v>
      </c>
      <c r="N5019" s="6">
        <f t="shared" si="1024"/>
        <v>1</v>
      </c>
      <c r="O5019" s="2">
        <f t="shared" si="1025"/>
        <v>32896.140412213863</v>
      </c>
      <c r="P5019" s="2">
        <f t="shared" si="1026"/>
        <v>32896.140412213863</v>
      </c>
    </row>
    <row r="5020" spans="1:16">
      <c r="A5020" s="6">
        <v>7</v>
      </c>
      <c r="B5020" s="6">
        <v>14</v>
      </c>
      <c r="C5020" s="6">
        <v>25</v>
      </c>
      <c r="D5020" s="6">
        <f t="shared" si="1014"/>
        <v>46</v>
      </c>
      <c r="E5020" s="5">
        <f t="shared" si="1015"/>
        <v>1227.6917730000007</v>
      </c>
      <c r="F5020" s="5">
        <f t="shared" si="1016"/>
        <v>593.44900480898184</v>
      </c>
      <c r="G5020" s="5">
        <f t="shared" si="1017"/>
        <v>1534.7170558625965</v>
      </c>
      <c r="H5020" s="5">
        <f t="shared" si="1018"/>
        <v>3355.8578336715791</v>
      </c>
      <c r="I5020" s="5">
        <f t="shared" si="1019"/>
        <v>720</v>
      </c>
      <c r="J5020" s="5">
        <f t="shared" si="1020"/>
        <v>2635.8578336715791</v>
      </c>
      <c r="K5020" s="2">
        <f t="shared" si="1021"/>
        <v>70761.420723464922</v>
      </c>
      <c r="L5020" s="2">
        <f t="shared" si="1022"/>
        <v>158416</v>
      </c>
      <c r="M5020" s="2">
        <f t="shared" si="1023"/>
        <v>34320</v>
      </c>
      <c r="N5020" s="6">
        <f t="shared" si="1024"/>
        <v>1</v>
      </c>
      <c r="O5020" s="2">
        <f t="shared" si="1025"/>
        <v>33334.579276535078</v>
      </c>
      <c r="P5020" s="2">
        <f t="shared" si="1026"/>
        <v>33334.579276535078</v>
      </c>
    </row>
    <row r="5021" spans="1:16">
      <c r="A5021" s="6">
        <v>7</v>
      </c>
      <c r="B5021" s="6">
        <v>14</v>
      </c>
      <c r="C5021" s="6">
        <v>26</v>
      </c>
      <c r="D5021" s="6">
        <f t="shared" si="1014"/>
        <v>47</v>
      </c>
      <c r="E5021" s="5">
        <f t="shared" si="1015"/>
        <v>1227.6917730000007</v>
      </c>
      <c r="F5021" s="5">
        <f t="shared" si="1016"/>
        <v>593.44900480898184</v>
      </c>
      <c r="G5021" s="5">
        <f t="shared" si="1017"/>
        <v>1616.0570598233144</v>
      </c>
      <c r="H5021" s="5">
        <f t="shared" si="1018"/>
        <v>3437.1978376322968</v>
      </c>
      <c r="I5021" s="5">
        <f t="shared" si="1019"/>
        <v>720</v>
      </c>
      <c r="J5021" s="5">
        <f t="shared" si="1020"/>
        <v>2717.1978376322968</v>
      </c>
      <c r="K5021" s="2">
        <f t="shared" si="1021"/>
        <v>72173.573570005159</v>
      </c>
      <c r="L5021" s="2">
        <f t="shared" si="1022"/>
        <v>161116</v>
      </c>
      <c r="M5021" s="2">
        <f t="shared" si="1023"/>
        <v>35200</v>
      </c>
      <c r="N5021" s="6">
        <f t="shared" si="1024"/>
        <v>1</v>
      </c>
      <c r="O5021" s="2">
        <f t="shared" si="1025"/>
        <v>33742.426429994841</v>
      </c>
      <c r="P5021" s="2">
        <f t="shared" si="1026"/>
        <v>33742.426429994841</v>
      </c>
    </row>
    <row r="5022" spans="1:16">
      <c r="A5022" s="6">
        <v>7</v>
      </c>
      <c r="B5022" s="6">
        <v>14</v>
      </c>
      <c r="C5022" s="6">
        <v>27</v>
      </c>
      <c r="D5022" s="6">
        <f t="shared" si="1014"/>
        <v>48</v>
      </c>
      <c r="E5022" s="5">
        <f t="shared" si="1015"/>
        <v>1227.6917730000007</v>
      </c>
      <c r="F5022" s="5">
        <f t="shared" si="1016"/>
        <v>593.44900480898184</v>
      </c>
      <c r="G5022" s="5">
        <f t="shared" si="1017"/>
        <v>1699.1907643430709</v>
      </c>
      <c r="H5022" s="5">
        <f t="shared" si="1018"/>
        <v>3520.3315421520533</v>
      </c>
      <c r="I5022" s="5">
        <f t="shared" si="1019"/>
        <v>720</v>
      </c>
      <c r="J5022" s="5">
        <f t="shared" si="1020"/>
        <v>2800.3315421520533</v>
      </c>
      <c r="K5022" s="2">
        <f t="shared" si="1021"/>
        <v>73616.867051250927</v>
      </c>
      <c r="L5022" s="2">
        <f t="shared" si="1022"/>
        <v>163816</v>
      </c>
      <c r="M5022" s="2">
        <f t="shared" si="1023"/>
        <v>36080</v>
      </c>
      <c r="N5022" s="6">
        <f t="shared" si="1024"/>
        <v>1</v>
      </c>
      <c r="O5022" s="2">
        <f t="shared" si="1025"/>
        <v>34119.132948749073</v>
      </c>
      <c r="P5022" s="2">
        <f t="shared" si="1026"/>
        <v>34119.132948749073</v>
      </c>
    </row>
    <row r="5023" spans="1:16">
      <c r="A5023" s="6">
        <v>7</v>
      </c>
      <c r="B5023" s="6">
        <v>14</v>
      </c>
      <c r="C5023" s="6">
        <v>28</v>
      </c>
      <c r="D5023" s="6">
        <f t="shared" si="1014"/>
        <v>49</v>
      </c>
      <c r="E5023" s="5">
        <f t="shared" si="1015"/>
        <v>1227.6917730000007</v>
      </c>
      <c r="F5023" s="5">
        <f t="shared" si="1016"/>
        <v>593.44900480898184</v>
      </c>
      <c r="G5023" s="5">
        <f t="shared" si="1017"/>
        <v>1784.1503025602246</v>
      </c>
      <c r="H5023" s="5">
        <f t="shared" si="1018"/>
        <v>3605.2910803692071</v>
      </c>
      <c r="I5023" s="5">
        <f t="shared" si="1019"/>
        <v>720</v>
      </c>
      <c r="J5023" s="5">
        <f t="shared" si="1020"/>
        <v>2885.2910803692071</v>
      </c>
      <c r="K5023" s="2">
        <f t="shared" si="1021"/>
        <v>75091.859034187626</v>
      </c>
      <c r="L5023" s="2">
        <f t="shared" si="1022"/>
        <v>166516</v>
      </c>
      <c r="M5023" s="2">
        <f t="shared" si="1023"/>
        <v>36960</v>
      </c>
      <c r="N5023" s="6">
        <f t="shared" si="1024"/>
        <v>1</v>
      </c>
      <c r="O5023" s="2">
        <f t="shared" si="1025"/>
        <v>34464.140965812374</v>
      </c>
      <c r="P5023" s="2">
        <f t="shared" si="1026"/>
        <v>34464.140965812374</v>
      </c>
    </row>
    <row r="5024" spans="1:16">
      <c r="A5024" s="6">
        <v>7</v>
      </c>
      <c r="B5024" s="6">
        <v>14</v>
      </c>
      <c r="C5024" s="6">
        <v>29</v>
      </c>
      <c r="D5024" s="6">
        <f t="shared" si="1014"/>
        <v>50</v>
      </c>
      <c r="E5024" s="5">
        <f t="shared" si="1015"/>
        <v>1227.6917730000007</v>
      </c>
      <c r="F5024" s="5">
        <f t="shared" si="1016"/>
        <v>593.44900480898184</v>
      </c>
      <c r="G5024" s="5">
        <f t="shared" si="1017"/>
        <v>1870.9683306758782</v>
      </c>
      <c r="H5024" s="5">
        <f t="shared" si="1018"/>
        <v>3692.1091084848604</v>
      </c>
      <c r="I5024" s="5">
        <f t="shared" si="1019"/>
        <v>720</v>
      </c>
      <c r="J5024" s="5">
        <f t="shared" si="1020"/>
        <v>2972.1091084848604</v>
      </c>
      <c r="K5024" s="2">
        <f t="shared" si="1021"/>
        <v>76599.116466751046</v>
      </c>
      <c r="L5024" s="2">
        <f t="shared" si="1022"/>
        <v>169216</v>
      </c>
      <c r="M5024" s="2">
        <f t="shared" si="1023"/>
        <v>37840</v>
      </c>
      <c r="N5024" s="6">
        <f t="shared" si="1024"/>
        <v>1</v>
      </c>
      <c r="O5024" s="2">
        <f t="shared" si="1025"/>
        <v>34776.883533248954</v>
      </c>
      <c r="P5024" s="2">
        <f t="shared" si="1026"/>
        <v>34776.883533248954</v>
      </c>
    </row>
    <row r="5025" spans="1:16">
      <c r="A5025" s="6">
        <v>7</v>
      </c>
      <c r="B5025" s="6">
        <v>14</v>
      </c>
      <c r="C5025" s="6">
        <v>30</v>
      </c>
      <c r="D5025" s="6">
        <f t="shared" si="1014"/>
        <v>51</v>
      </c>
      <c r="E5025" s="5">
        <f t="shared" si="1015"/>
        <v>1227.6917730000007</v>
      </c>
      <c r="F5025" s="5">
        <f t="shared" si="1016"/>
        <v>593.44900480898184</v>
      </c>
      <c r="G5025" s="5">
        <f t="shared" si="1017"/>
        <v>1959.6780360096488</v>
      </c>
      <c r="H5025" s="5">
        <f t="shared" si="1018"/>
        <v>3780.8188138186315</v>
      </c>
      <c r="I5025" s="5">
        <f t="shared" si="1019"/>
        <v>720</v>
      </c>
      <c r="J5025" s="5">
        <f t="shared" si="1020"/>
        <v>3060.8188138186315</v>
      </c>
      <c r="K5025" s="2">
        <f t="shared" si="1021"/>
        <v>78139.21551768457</v>
      </c>
      <c r="L5025" s="2">
        <f t="shared" si="1022"/>
        <v>171916</v>
      </c>
      <c r="M5025" s="2">
        <f t="shared" si="1023"/>
        <v>38720</v>
      </c>
      <c r="N5025" s="6">
        <f t="shared" si="1024"/>
        <v>1</v>
      </c>
      <c r="O5025" s="2">
        <f t="shared" si="1025"/>
        <v>35056.78448231543</v>
      </c>
      <c r="P5025" s="2">
        <f t="shared" si="1026"/>
        <v>35056.78448231543</v>
      </c>
    </row>
    <row r="5026" spans="1:16">
      <c r="A5026" s="6">
        <v>7</v>
      </c>
      <c r="B5026" s="6">
        <v>15</v>
      </c>
      <c r="C5026" s="6">
        <v>0</v>
      </c>
      <c r="D5026" s="6">
        <f t="shared" si="1014"/>
        <v>22</v>
      </c>
      <c r="E5026" s="5">
        <f t="shared" si="1015"/>
        <v>1227.6917730000007</v>
      </c>
      <c r="F5026" s="5">
        <f t="shared" si="1016"/>
        <v>651.73417492414967</v>
      </c>
      <c r="G5026" s="5">
        <f t="shared" si="1017"/>
        <v>0</v>
      </c>
      <c r="H5026" s="5">
        <f t="shared" si="1018"/>
        <v>1879.4259479241505</v>
      </c>
      <c r="I5026" s="5">
        <f t="shared" si="1019"/>
        <v>720</v>
      </c>
      <c r="J5026" s="5">
        <f t="shared" si="1020"/>
        <v>1159.4259479241505</v>
      </c>
      <c r="K5026" s="2">
        <f t="shared" si="1021"/>
        <v>45128.9227070165</v>
      </c>
      <c r="L5026" s="2">
        <f t="shared" si="1022"/>
        <v>93010</v>
      </c>
      <c r="M5026" s="2">
        <f t="shared" si="1023"/>
        <v>12760</v>
      </c>
      <c r="N5026" s="6">
        <f t="shared" si="1024"/>
        <v>1</v>
      </c>
      <c r="O5026" s="2">
        <f t="shared" si="1025"/>
        <v>15121.0772929835</v>
      </c>
      <c r="P5026" s="2">
        <f t="shared" si="1026"/>
        <v>15121.0772929835</v>
      </c>
    </row>
    <row r="5027" spans="1:16">
      <c r="A5027" s="6">
        <v>7</v>
      </c>
      <c r="B5027" s="6">
        <v>15</v>
      </c>
      <c r="C5027" s="6">
        <v>1</v>
      </c>
      <c r="D5027" s="6">
        <f t="shared" si="1014"/>
        <v>23</v>
      </c>
      <c r="E5027" s="5">
        <f t="shared" si="1015"/>
        <v>1227.6917730000007</v>
      </c>
      <c r="F5027" s="5">
        <f t="shared" si="1016"/>
        <v>651.73417492414967</v>
      </c>
      <c r="G5027" s="5">
        <f t="shared" si="1017"/>
        <v>45.5625</v>
      </c>
      <c r="H5027" s="5">
        <f t="shared" si="1018"/>
        <v>1924.9884479241505</v>
      </c>
      <c r="I5027" s="5">
        <f t="shared" si="1019"/>
        <v>720</v>
      </c>
      <c r="J5027" s="5">
        <f t="shared" si="1020"/>
        <v>1204.9884479241505</v>
      </c>
      <c r="K5027" s="2">
        <f t="shared" si="1021"/>
        <v>45919.9383320165</v>
      </c>
      <c r="L5027" s="2">
        <f t="shared" si="1022"/>
        <v>95710</v>
      </c>
      <c r="M5027" s="2">
        <f t="shared" si="1023"/>
        <v>13640</v>
      </c>
      <c r="N5027" s="6">
        <f t="shared" si="1024"/>
        <v>1</v>
      </c>
      <c r="O5027" s="2">
        <f t="shared" si="1025"/>
        <v>16150.0616679835</v>
      </c>
      <c r="P5027" s="2">
        <f t="shared" si="1026"/>
        <v>16150.0616679835</v>
      </c>
    </row>
    <row r="5028" spans="1:16">
      <c r="A5028" s="6">
        <v>7</v>
      </c>
      <c r="B5028" s="6">
        <v>15</v>
      </c>
      <c r="C5028" s="6">
        <v>2</v>
      </c>
      <c r="D5028" s="6">
        <f t="shared" si="1014"/>
        <v>24</v>
      </c>
      <c r="E5028" s="5">
        <f t="shared" si="1015"/>
        <v>1227.6917730000007</v>
      </c>
      <c r="F5028" s="5">
        <f t="shared" si="1016"/>
        <v>651.73417492414967</v>
      </c>
      <c r="G5028" s="5">
        <f t="shared" si="1017"/>
        <v>92.264062499999994</v>
      </c>
      <c r="H5028" s="5">
        <f t="shared" si="1018"/>
        <v>1971.6900104241504</v>
      </c>
      <c r="I5028" s="5">
        <f t="shared" si="1019"/>
        <v>720</v>
      </c>
      <c r="J5028" s="5">
        <f t="shared" si="1020"/>
        <v>1251.6900104241504</v>
      </c>
      <c r="K5028" s="2">
        <f t="shared" si="1021"/>
        <v>46730.7293476415</v>
      </c>
      <c r="L5028" s="2">
        <f t="shared" si="1022"/>
        <v>98410</v>
      </c>
      <c r="M5028" s="2">
        <f t="shared" si="1023"/>
        <v>14520</v>
      </c>
      <c r="N5028" s="6">
        <f t="shared" si="1024"/>
        <v>1</v>
      </c>
      <c r="O5028" s="2">
        <f t="shared" si="1025"/>
        <v>17159.2706523585</v>
      </c>
      <c r="P5028" s="2">
        <f t="shared" si="1026"/>
        <v>17159.2706523585</v>
      </c>
    </row>
    <row r="5029" spans="1:16">
      <c r="A5029" s="6">
        <v>7</v>
      </c>
      <c r="B5029" s="6">
        <v>15</v>
      </c>
      <c r="C5029" s="6">
        <v>3</v>
      </c>
      <c r="D5029" s="6">
        <f t="shared" si="1014"/>
        <v>25</v>
      </c>
      <c r="E5029" s="5">
        <f t="shared" si="1015"/>
        <v>1227.6917730000007</v>
      </c>
      <c r="F5029" s="5">
        <f t="shared" si="1016"/>
        <v>651.73417492414967</v>
      </c>
      <c r="G5029" s="5">
        <f t="shared" si="1017"/>
        <v>140.12604492187498</v>
      </c>
      <c r="H5029" s="5">
        <f t="shared" si="1018"/>
        <v>2019.5519928460255</v>
      </c>
      <c r="I5029" s="5">
        <f t="shared" si="1019"/>
        <v>720</v>
      </c>
      <c r="J5029" s="5">
        <f t="shared" si="1020"/>
        <v>1299.5519928460255</v>
      </c>
      <c r="K5029" s="2">
        <f t="shared" si="1021"/>
        <v>47561.666542465726</v>
      </c>
      <c r="L5029" s="2">
        <f t="shared" si="1022"/>
        <v>101110</v>
      </c>
      <c r="M5029" s="2">
        <f t="shared" si="1023"/>
        <v>15400</v>
      </c>
      <c r="N5029" s="6">
        <f t="shared" si="1024"/>
        <v>1</v>
      </c>
      <c r="O5029" s="2">
        <f t="shared" si="1025"/>
        <v>18148.333457534274</v>
      </c>
      <c r="P5029" s="2">
        <f t="shared" si="1026"/>
        <v>18148.333457534274</v>
      </c>
    </row>
    <row r="5030" spans="1:16">
      <c r="A5030" s="6">
        <v>7</v>
      </c>
      <c r="B5030" s="6">
        <v>15</v>
      </c>
      <c r="C5030" s="6">
        <v>4</v>
      </c>
      <c r="D5030" s="6">
        <f t="shared" si="1014"/>
        <v>26</v>
      </c>
      <c r="E5030" s="5">
        <f t="shared" si="1015"/>
        <v>1227.6917730000007</v>
      </c>
      <c r="F5030" s="5">
        <f t="shared" si="1016"/>
        <v>651.73417492414967</v>
      </c>
      <c r="G5030" s="5">
        <f t="shared" si="1017"/>
        <v>189.17016064453125</v>
      </c>
      <c r="H5030" s="5">
        <f t="shared" si="1018"/>
        <v>2068.5961085686818</v>
      </c>
      <c r="I5030" s="5">
        <f t="shared" si="1019"/>
        <v>720</v>
      </c>
      <c r="J5030" s="5">
        <f t="shared" si="1020"/>
        <v>1348.5961085686818</v>
      </c>
      <c r="K5030" s="2">
        <f t="shared" si="1021"/>
        <v>48413.126884872945</v>
      </c>
      <c r="L5030" s="2">
        <f t="shared" si="1022"/>
        <v>103810</v>
      </c>
      <c r="M5030" s="2">
        <f t="shared" si="1023"/>
        <v>16280</v>
      </c>
      <c r="N5030" s="6">
        <f t="shared" si="1024"/>
        <v>1</v>
      </c>
      <c r="O5030" s="2">
        <f t="shared" si="1025"/>
        <v>19116.873115127055</v>
      </c>
      <c r="P5030" s="2">
        <f t="shared" si="1026"/>
        <v>19116.873115127055</v>
      </c>
    </row>
    <row r="5031" spans="1:16">
      <c r="A5031" s="6">
        <v>7</v>
      </c>
      <c r="B5031" s="6">
        <v>15</v>
      </c>
      <c r="C5031" s="6">
        <v>5</v>
      </c>
      <c r="D5031" s="6">
        <f t="shared" si="1014"/>
        <v>27</v>
      </c>
      <c r="E5031" s="5">
        <f t="shared" si="1015"/>
        <v>1227.6917730000007</v>
      </c>
      <c r="F5031" s="5">
        <f t="shared" si="1016"/>
        <v>651.73417492414967</v>
      </c>
      <c r="G5031" s="5">
        <f t="shared" si="1017"/>
        <v>239.41848456573481</v>
      </c>
      <c r="H5031" s="5">
        <f t="shared" si="1018"/>
        <v>2118.8444324898851</v>
      </c>
      <c r="I5031" s="5">
        <f t="shared" si="1019"/>
        <v>720</v>
      </c>
      <c r="J5031" s="5">
        <f t="shared" si="1020"/>
        <v>1398.8444324898851</v>
      </c>
      <c r="K5031" s="2">
        <f t="shared" si="1021"/>
        <v>49285.493619616056</v>
      </c>
      <c r="L5031" s="2">
        <f t="shared" si="1022"/>
        <v>106510</v>
      </c>
      <c r="M5031" s="2">
        <f t="shared" si="1023"/>
        <v>17160</v>
      </c>
      <c r="N5031" s="6">
        <f t="shared" si="1024"/>
        <v>1</v>
      </c>
      <c r="O5031" s="2">
        <f t="shared" si="1025"/>
        <v>20064.506380383944</v>
      </c>
      <c r="P5031" s="2">
        <f t="shared" si="1026"/>
        <v>20064.506380383944</v>
      </c>
    </row>
    <row r="5032" spans="1:16">
      <c r="A5032" s="6">
        <v>7</v>
      </c>
      <c r="B5032" s="6">
        <v>15</v>
      </c>
      <c r="C5032" s="6">
        <v>6</v>
      </c>
      <c r="D5032" s="6">
        <f t="shared" si="1014"/>
        <v>28</v>
      </c>
      <c r="E5032" s="5">
        <f t="shared" si="1015"/>
        <v>1227.6917730000007</v>
      </c>
      <c r="F5032" s="5">
        <f t="shared" si="1016"/>
        <v>651.73417492414967</v>
      </c>
      <c r="G5032" s="5">
        <f t="shared" si="1017"/>
        <v>290.89345874736784</v>
      </c>
      <c r="H5032" s="5">
        <f t="shared" si="1018"/>
        <v>2170.3194066715182</v>
      </c>
      <c r="I5032" s="5">
        <f t="shared" si="1019"/>
        <v>720</v>
      </c>
      <c r="J5032" s="5">
        <f t="shared" si="1020"/>
        <v>1450.3194066715182</v>
      </c>
      <c r="K5032" s="2">
        <f t="shared" si="1021"/>
        <v>50179.156365824965</v>
      </c>
      <c r="L5032" s="2">
        <f t="shared" si="1022"/>
        <v>109210</v>
      </c>
      <c r="M5032" s="2">
        <f t="shared" si="1023"/>
        <v>18040</v>
      </c>
      <c r="N5032" s="6">
        <f t="shared" si="1024"/>
        <v>1</v>
      </c>
      <c r="O5032" s="2">
        <f t="shared" si="1025"/>
        <v>20990.843634175035</v>
      </c>
      <c r="P5032" s="2">
        <f t="shared" si="1026"/>
        <v>20990.843634175035</v>
      </c>
    </row>
    <row r="5033" spans="1:16">
      <c r="A5033" s="6">
        <v>7</v>
      </c>
      <c r="B5033" s="6">
        <v>15</v>
      </c>
      <c r="C5033" s="6">
        <v>7</v>
      </c>
      <c r="D5033" s="6">
        <f t="shared" si="1014"/>
        <v>29</v>
      </c>
      <c r="E5033" s="5">
        <f t="shared" si="1015"/>
        <v>1227.6917730000007</v>
      </c>
      <c r="F5033" s="5">
        <f t="shared" si="1016"/>
        <v>651.73417492414967</v>
      </c>
      <c r="G5033" s="5">
        <f t="shared" si="1017"/>
        <v>343.61789814532818</v>
      </c>
      <c r="H5033" s="5">
        <f t="shared" si="1018"/>
        <v>2223.0438460694786</v>
      </c>
      <c r="I5033" s="5">
        <f t="shared" si="1019"/>
        <v>720</v>
      </c>
      <c r="J5033" s="5">
        <f t="shared" si="1020"/>
        <v>1503.0438460694786</v>
      </c>
      <c r="K5033" s="2">
        <f t="shared" si="1021"/>
        <v>51094.511216484003</v>
      </c>
      <c r="L5033" s="2">
        <f t="shared" si="1022"/>
        <v>111910</v>
      </c>
      <c r="M5033" s="2">
        <f t="shared" si="1023"/>
        <v>18920</v>
      </c>
      <c r="N5033" s="6">
        <f t="shared" si="1024"/>
        <v>1</v>
      </c>
      <c r="O5033" s="2">
        <f t="shared" si="1025"/>
        <v>21895.488783515997</v>
      </c>
      <c r="P5033" s="2">
        <f t="shared" si="1026"/>
        <v>21895.488783515997</v>
      </c>
    </row>
    <row r="5034" spans="1:16">
      <c r="A5034" s="6">
        <v>7</v>
      </c>
      <c r="B5034" s="6">
        <v>15</v>
      </c>
      <c r="C5034" s="6">
        <v>8</v>
      </c>
      <c r="D5034" s="6">
        <f t="shared" si="1014"/>
        <v>30</v>
      </c>
      <c r="E5034" s="5">
        <f t="shared" si="1015"/>
        <v>1227.6917730000007</v>
      </c>
      <c r="F5034" s="5">
        <f t="shared" si="1016"/>
        <v>651.73417492414967</v>
      </c>
      <c r="G5034" s="5">
        <f t="shared" si="1017"/>
        <v>397.61499642530839</v>
      </c>
      <c r="H5034" s="5">
        <f t="shared" si="1018"/>
        <v>2277.0409443494591</v>
      </c>
      <c r="I5034" s="5">
        <f t="shared" si="1019"/>
        <v>720</v>
      </c>
      <c r="J5034" s="5">
        <f t="shared" si="1020"/>
        <v>1557.0409443494591</v>
      </c>
      <c r="K5034" s="2">
        <f t="shared" si="1021"/>
        <v>52031.96083940033</v>
      </c>
      <c r="L5034" s="2">
        <f t="shared" si="1022"/>
        <v>114610</v>
      </c>
      <c r="M5034" s="2">
        <f t="shared" si="1023"/>
        <v>19800</v>
      </c>
      <c r="N5034" s="6">
        <f t="shared" si="1024"/>
        <v>1</v>
      </c>
      <c r="O5034" s="2">
        <f t="shared" si="1025"/>
        <v>22778.03916059967</v>
      </c>
      <c r="P5034" s="2">
        <f t="shared" si="1026"/>
        <v>22778.03916059967</v>
      </c>
    </row>
    <row r="5035" spans="1:16">
      <c r="A5035" s="6">
        <v>7</v>
      </c>
      <c r="B5035" s="6">
        <v>15</v>
      </c>
      <c r="C5035" s="6">
        <v>9</v>
      </c>
      <c r="D5035" s="6">
        <f t="shared" si="1014"/>
        <v>31</v>
      </c>
      <c r="E5035" s="5">
        <f t="shared" si="1015"/>
        <v>1227.6917730000007</v>
      </c>
      <c r="F5035" s="5">
        <f t="shared" si="1016"/>
        <v>651.73417492414967</v>
      </c>
      <c r="G5035" s="5">
        <f t="shared" si="1017"/>
        <v>452.90833186570285</v>
      </c>
      <c r="H5035" s="5">
        <f t="shared" si="1018"/>
        <v>2332.3342797898531</v>
      </c>
      <c r="I5035" s="5">
        <f t="shared" si="1019"/>
        <v>720</v>
      </c>
      <c r="J5035" s="5">
        <f t="shared" si="1020"/>
        <v>1612.3342797898531</v>
      </c>
      <c r="K5035" s="2">
        <f t="shared" si="1021"/>
        <v>52991.914579684948</v>
      </c>
      <c r="L5035" s="2">
        <f t="shared" si="1022"/>
        <v>117310</v>
      </c>
      <c r="M5035" s="2">
        <f t="shared" si="1023"/>
        <v>20680</v>
      </c>
      <c r="N5035" s="6">
        <f t="shared" si="1024"/>
        <v>1</v>
      </c>
      <c r="O5035" s="2">
        <f t="shared" si="1025"/>
        <v>23638.085420315052</v>
      </c>
      <c r="P5035" s="2">
        <f t="shared" si="1026"/>
        <v>23638.085420315052</v>
      </c>
    </row>
    <row r="5036" spans="1:16">
      <c r="A5036" s="6">
        <v>7</v>
      </c>
      <c r="B5036" s="6">
        <v>15</v>
      </c>
      <c r="C5036" s="6">
        <v>10</v>
      </c>
      <c r="D5036" s="6">
        <f t="shared" si="1014"/>
        <v>32</v>
      </c>
      <c r="E5036" s="5">
        <f t="shared" si="1015"/>
        <v>1227.6917730000007</v>
      </c>
      <c r="F5036" s="5">
        <f t="shared" si="1016"/>
        <v>651.73417492414967</v>
      </c>
      <c r="G5036" s="5">
        <f t="shared" si="1017"/>
        <v>509.52187334891573</v>
      </c>
      <c r="H5036" s="5">
        <f t="shared" si="1018"/>
        <v>2388.9478212730664</v>
      </c>
      <c r="I5036" s="5">
        <f t="shared" si="1019"/>
        <v>720</v>
      </c>
      <c r="J5036" s="5">
        <f t="shared" si="1020"/>
        <v>1668.9478212730664</v>
      </c>
      <c r="K5036" s="2">
        <f t="shared" si="1021"/>
        <v>53974.78856376851</v>
      </c>
      <c r="L5036" s="2">
        <f t="shared" si="1022"/>
        <v>120010</v>
      </c>
      <c r="M5036" s="2">
        <f t="shared" si="1023"/>
        <v>21560</v>
      </c>
      <c r="N5036" s="6">
        <f t="shared" si="1024"/>
        <v>1</v>
      </c>
      <c r="O5036" s="2">
        <f t="shared" si="1025"/>
        <v>24475.21143623149</v>
      </c>
      <c r="P5036" s="2">
        <f t="shared" si="1026"/>
        <v>24475.21143623149</v>
      </c>
    </row>
    <row r="5037" spans="1:16">
      <c r="A5037" s="6">
        <v>7</v>
      </c>
      <c r="B5037" s="6">
        <v>15</v>
      </c>
      <c r="C5037" s="6">
        <v>11</v>
      </c>
      <c r="D5037" s="6">
        <f t="shared" si="1014"/>
        <v>33</v>
      </c>
      <c r="E5037" s="5">
        <f t="shared" si="1015"/>
        <v>1227.6917730000007</v>
      </c>
      <c r="F5037" s="5">
        <f t="shared" si="1016"/>
        <v>651.73417492414967</v>
      </c>
      <c r="G5037" s="5">
        <f t="shared" si="1017"/>
        <v>567.47998644235474</v>
      </c>
      <c r="H5037" s="5">
        <f t="shared" si="1018"/>
        <v>2446.9059343665053</v>
      </c>
      <c r="I5037" s="5">
        <f t="shared" si="1019"/>
        <v>720</v>
      </c>
      <c r="J5037" s="5">
        <f t="shared" si="1020"/>
        <v>1726.9059343665053</v>
      </c>
      <c r="K5037" s="2">
        <f t="shared" si="1021"/>
        <v>54981.005804974047</v>
      </c>
      <c r="L5037" s="2">
        <f t="shared" si="1022"/>
        <v>122710</v>
      </c>
      <c r="M5037" s="2">
        <f t="shared" si="1023"/>
        <v>22440</v>
      </c>
      <c r="N5037" s="6">
        <f t="shared" si="1024"/>
        <v>1</v>
      </c>
      <c r="O5037" s="2">
        <f t="shared" si="1025"/>
        <v>25288.994195025953</v>
      </c>
      <c r="P5037" s="2">
        <f t="shared" si="1026"/>
        <v>25288.994195025953</v>
      </c>
    </row>
    <row r="5038" spans="1:16">
      <c r="A5038" s="6">
        <v>7</v>
      </c>
      <c r="B5038" s="6">
        <v>15</v>
      </c>
      <c r="C5038" s="6">
        <v>12</v>
      </c>
      <c r="D5038" s="6">
        <f t="shared" si="1014"/>
        <v>34</v>
      </c>
      <c r="E5038" s="5">
        <f t="shared" si="1015"/>
        <v>1227.6917730000007</v>
      </c>
      <c r="F5038" s="5">
        <f t="shared" si="1016"/>
        <v>651.73417492414967</v>
      </c>
      <c r="G5038" s="5">
        <f t="shared" si="1017"/>
        <v>626.80743957041921</v>
      </c>
      <c r="H5038" s="5">
        <f t="shared" si="1018"/>
        <v>2506.2333874945698</v>
      </c>
      <c r="I5038" s="5">
        <f t="shared" si="1019"/>
        <v>720</v>
      </c>
      <c r="J5038" s="5">
        <f t="shared" si="1020"/>
        <v>1786.2333874945698</v>
      </c>
      <c r="K5038" s="2">
        <f t="shared" si="1021"/>
        <v>56010.996310669609</v>
      </c>
      <c r="L5038" s="2">
        <f t="shared" si="1022"/>
        <v>125410</v>
      </c>
      <c r="M5038" s="2">
        <f t="shared" si="1023"/>
        <v>23320</v>
      </c>
      <c r="N5038" s="6">
        <f t="shared" si="1024"/>
        <v>1</v>
      </c>
      <c r="O5038" s="2">
        <f t="shared" si="1025"/>
        <v>26079.003689330391</v>
      </c>
      <c r="P5038" s="2">
        <f t="shared" si="1026"/>
        <v>26079.003689330391</v>
      </c>
    </row>
    <row r="5039" spans="1:16">
      <c r="A5039" s="6">
        <v>7</v>
      </c>
      <c r="B5039" s="6">
        <v>15</v>
      </c>
      <c r="C5039" s="6">
        <v>13</v>
      </c>
      <c r="D5039" s="6">
        <f t="shared" si="1014"/>
        <v>35</v>
      </c>
      <c r="E5039" s="5">
        <f t="shared" si="1015"/>
        <v>1227.6917730000007</v>
      </c>
      <c r="F5039" s="5">
        <f t="shared" si="1016"/>
        <v>651.73417492414967</v>
      </c>
      <c r="G5039" s="5">
        <f t="shared" si="1017"/>
        <v>687.52941027880343</v>
      </c>
      <c r="H5039" s="5">
        <f t="shared" si="1018"/>
        <v>2566.9553582029539</v>
      </c>
      <c r="I5039" s="5">
        <f t="shared" si="1019"/>
        <v>720</v>
      </c>
      <c r="J5039" s="5">
        <f t="shared" si="1020"/>
        <v>1846.9553582029539</v>
      </c>
      <c r="K5039" s="2">
        <f t="shared" si="1021"/>
        <v>57065.197191023501</v>
      </c>
      <c r="L5039" s="2">
        <f t="shared" si="1022"/>
        <v>128110</v>
      </c>
      <c r="M5039" s="2">
        <f t="shared" si="1023"/>
        <v>24200</v>
      </c>
      <c r="N5039" s="6">
        <f t="shared" si="1024"/>
        <v>1</v>
      </c>
      <c r="O5039" s="2">
        <f t="shared" si="1025"/>
        <v>26844.802808976499</v>
      </c>
      <c r="P5039" s="2">
        <f t="shared" si="1026"/>
        <v>26844.802808976499</v>
      </c>
    </row>
    <row r="5040" spans="1:16">
      <c r="A5040" s="6">
        <v>7</v>
      </c>
      <c r="B5040" s="6">
        <v>15</v>
      </c>
      <c r="C5040" s="6">
        <v>14</v>
      </c>
      <c r="D5040" s="6">
        <f t="shared" si="1014"/>
        <v>36</v>
      </c>
      <c r="E5040" s="5">
        <f t="shared" si="1015"/>
        <v>1227.6917730000007</v>
      </c>
      <c r="F5040" s="5">
        <f t="shared" si="1016"/>
        <v>651.73417492414967</v>
      </c>
      <c r="G5040" s="5">
        <f t="shared" si="1017"/>
        <v>749.67149159246469</v>
      </c>
      <c r="H5040" s="5">
        <f t="shared" si="1018"/>
        <v>2629.0974395166149</v>
      </c>
      <c r="I5040" s="5">
        <f t="shared" si="1019"/>
        <v>720</v>
      </c>
      <c r="J5040" s="5">
        <f t="shared" si="1020"/>
        <v>1909.0974395166149</v>
      </c>
      <c r="K5040" s="2">
        <f t="shared" si="1021"/>
        <v>58144.052769385678</v>
      </c>
      <c r="L5040" s="2">
        <f t="shared" si="1022"/>
        <v>130810</v>
      </c>
      <c r="M5040" s="2">
        <f t="shared" si="1023"/>
        <v>25080</v>
      </c>
      <c r="N5040" s="6">
        <f t="shared" si="1024"/>
        <v>1</v>
      </c>
      <c r="O5040" s="2">
        <f t="shared" si="1025"/>
        <v>27585.947230614322</v>
      </c>
      <c r="P5040" s="2">
        <f t="shared" si="1026"/>
        <v>27585.947230614322</v>
      </c>
    </row>
    <row r="5041" spans="1:16">
      <c r="A5041" s="6">
        <v>7</v>
      </c>
      <c r="B5041" s="6">
        <v>15</v>
      </c>
      <c r="C5041" s="6">
        <v>15</v>
      </c>
      <c r="D5041" s="6">
        <f t="shared" si="1014"/>
        <v>37</v>
      </c>
      <c r="E5041" s="5">
        <f t="shared" si="1015"/>
        <v>1227.6917730000007</v>
      </c>
      <c r="F5041" s="5">
        <f t="shared" si="1016"/>
        <v>651.73417492414967</v>
      </c>
      <c r="G5041" s="5">
        <f t="shared" si="1017"/>
        <v>813.25969846861108</v>
      </c>
      <c r="H5041" s="5">
        <f t="shared" si="1018"/>
        <v>2692.6856463927616</v>
      </c>
      <c r="I5041" s="5">
        <f t="shared" si="1019"/>
        <v>720</v>
      </c>
      <c r="J5041" s="5">
        <f t="shared" si="1020"/>
        <v>1972.6856463927616</v>
      </c>
      <c r="K5041" s="2">
        <f t="shared" si="1021"/>
        <v>59248.014694318779</v>
      </c>
      <c r="L5041" s="2">
        <f t="shared" si="1022"/>
        <v>133510</v>
      </c>
      <c r="M5041" s="2">
        <f t="shared" si="1023"/>
        <v>25960</v>
      </c>
      <c r="N5041" s="6">
        <f t="shared" si="1024"/>
        <v>1</v>
      </c>
      <c r="O5041" s="2">
        <f t="shared" si="1025"/>
        <v>28301.985305681221</v>
      </c>
      <c r="P5041" s="2">
        <f t="shared" si="1026"/>
        <v>28301.985305681221</v>
      </c>
    </row>
    <row r="5042" spans="1:16">
      <c r="A5042" s="6">
        <v>7</v>
      </c>
      <c r="B5042" s="6">
        <v>15</v>
      </c>
      <c r="C5042" s="6">
        <v>16</v>
      </c>
      <c r="D5042" s="6">
        <f t="shared" si="1014"/>
        <v>38</v>
      </c>
      <c r="E5042" s="5">
        <f t="shared" si="1015"/>
        <v>1227.6917730000007</v>
      </c>
      <c r="F5042" s="5">
        <f t="shared" si="1016"/>
        <v>651.73417492414967</v>
      </c>
      <c r="G5042" s="5">
        <f t="shared" si="1017"/>
        <v>878.32047434610013</v>
      </c>
      <c r="H5042" s="5">
        <f t="shared" si="1018"/>
        <v>2757.7464222702506</v>
      </c>
      <c r="I5042" s="5">
        <f t="shared" si="1019"/>
        <v>720</v>
      </c>
      <c r="J5042" s="5">
        <f t="shared" si="1020"/>
        <v>2037.7464222702506</v>
      </c>
      <c r="K5042" s="2">
        <f t="shared" si="1021"/>
        <v>60377.542053302961</v>
      </c>
      <c r="L5042" s="2">
        <f t="shared" si="1022"/>
        <v>136210</v>
      </c>
      <c r="M5042" s="2">
        <f t="shared" si="1023"/>
        <v>26840</v>
      </c>
      <c r="N5042" s="6">
        <f t="shared" si="1024"/>
        <v>1</v>
      </c>
      <c r="O5042" s="2">
        <f t="shared" si="1025"/>
        <v>28992.457946697039</v>
      </c>
      <c r="P5042" s="2">
        <f t="shared" si="1026"/>
        <v>28992.457946697039</v>
      </c>
    </row>
    <row r="5043" spans="1:16">
      <c r="A5043" s="6">
        <v>7</v>
      </c>
      <c r="B5043" s="6">
        <v>15</v>
      </c>
      <c r="C5043" s="6">
        <v>17</v>
      </c>
      <c r="D5043" s="6">
        <f t="shared" si="1014"/>
        <v>39</v>
      </c>
      <c r="E5043" s="5">
        <f t="shared" si="1015"/>
        <v>1227.6917730000007</v>
      </c>
      <c r="F5043" s="5">
        <f t="shared" si="1016"/>
        <v>651.73417492414967</v>
      </c>
      <c r="G5043" s="5">
        <f t="shared" si="1017"/>
        <v>944.88069779264049</v>
      </c>
      <c r="H5043" s="5">
        <f t="shared" si="1018"/>
        <v>2824.3066457167911</v>
      </c>
      <c r="I5043" s="5">
        <f t="shared" si="1019"/>
        <v>720</v>
      </c>
      <c r="J5043" s="5">
        <f t="shared" si="1020"/>
        <v>2104.3066457167911</v>
      </c>
      <c r="K5043" s="2">
        <f t="shared" si="1021"/>
        <v>61533.101488138731</v>
      </c>
      <c r="L5043" s="2">
        <f t="shared" si="1022"/>
        <v>138910</v>
      </c>
      <c r="M5043" s="2">
        <f t="shared" si="1023"/>
        <v>27720</v>
      </c>
      <c r="N5043" s="6">
        <f t="shared" si="1024"/>
        <v>1</v>
      </c>
      <c r="O5043" s="2">
        <f t="shared" si="1025"/>
        <v>29656.898511861269</v>
      </c>
      <c r="P5043" s="2">
        <f t="shared" si="1026"/>
        <v>29656.898511861269</v>
      </c>
    </row>
    <row r="5044" spans="1:16">
      <c r="A5044" s="6">
        <v>7</v>
      </c>
      <c r="B5044" s="6">
        <v>15</v>
      </c>
      <c r="C5044" s="6">
        <v>18</v>
      </c>
      <c r="D5044" s="6">
        <f t="shared" si="1014"/>
        <v>40</v>
      </c>
      <c r="E5044" s="5">
        <f t="shared" si="1015"/>
        <v>1227.6917730000007</v>
      </c>
      <c r="F5044" s="5">
        <f t="shared" si="1016"/>
        <v>651.73417492414967</v>
      </c>
      <c r="G5044" s="5">
        <f t="shared" si="1017"/>
        <v>1012.9676892512279</v>
      </c>
      <c r="H5044" s="5">
        <f t="shared" si="1018"/>
        <v>2892.3936371753784</v>
      </c>
      <c r="I5044" s="5">
        <f t="shared" si="1019"/>
        <v>720</v>
      </c>
      <c r="J5044" s="5">
        <f t="shared" si="1020"/>
        <v>2172.3936371753784</v>
      </c>
      <c r="K5044" s="2">
        <f t="shared" si="1021"/>
        <v>62715.167312072539</v>
      </c>
      <c r="L5044" s="2">
        <f t="shared" si="1022"/>
        <v>141610</v>
      </c>
      <c r="M5044" s="2">
        <f t="shared" si="1023"/>
        <v>28600</v>
      </c>
      <c r="N5044" s="6">
        <f t="shared" si="1024"/>
        <v>1</v>
      </c>
      <c r="O5044" s="2">
        <f t="shared" si="1025"/>
        <v>30294.832687927461</v>
      </c>
      <c r="P5044" s="2">
        <f t="shared" si="1026"/>
        <v>30294.832687927461</v>
      </c>
    </row>
    <row r="5045" spans="1:16">
      <c r="A5045" s="6">
        <v>7</v>
      </c>
      <c r="B5045" s="6">
        <v>15</v>
      </c>
      <c r="C5045" s="6">
        <v>19</v>
      </c>
      <c r="D5045" s="6">
        <f t="shared" si="1014"/>
        <v>41</v>
      </c>
      <c r="E5045" s="5">
        <f t="shared" si="1015"/>
        <v>1227.6917730000007</v>
      </c>
      <c r="F5045" s="5">
        <f t="shared" si="1016"/>
        <v>651.73417492414967</v>
      </c>
      <c r="G5045" s="5">
        <f t="shared" si="1017"/>
        <v>1082.6092178872495</v>
      </c>
      <c r="H5045" s="5">
        <f t="shared" si="1018"/>
        <v>2962.0351658114</v>
      </c>
      <c r="I5045" s="5">
        <f t="shared" si="1019"/>
        <v>720</v>
      </c>
      <c r="J5045" s="5">
        <f t="shared" si="1020"/>
        <v>2242.0351658114</v>
      </c>
      <c r="K5045" s="2">
        <f t="shared" si="1021"/>
        <v>63924.221628670137</v>
      </c>
      <c r="L5045" s="2">
        <f t="shared" si="1022"/>
        <v>144310</v>
      </c>
      <c r="M5045" s="2">
        <f t="shared" si="1023"/>
        <v>29480</v>
      </c>
      <c r="N5045" s="6">
        <f t="shared" si="1024"/>
        <v>1</v>
      </c>
      <c r="O5045" s="2">
        <f t="shared" si="1025"/>
        <v>30905.778371329863</v>
      </c>
      <c r="P5045" s="2">
        <f t="shared" si="1026"/>
        <v>30905.778371329863</v>
      </c>
    </row>
    <row r="5046" spans="1:16">
      <c r="A5046" s="6">
        <v>7</v>
      </c>
      <c r="B5046" s="6">
        <v>15</v>
      </c>
      <c r="C5046" s="6">
        <v>20</v>
      </c>
      <c r="D5046" s="6">
        <f t="shared" si="1014"/>
        <v>42</v>
      </c>
      <c r="E5046" s="5">
        <f t="shared" si="1015"/>
        <v>1227.6917730000007</v>
      </c>
      <c r="F5046" s="5">
        <f t="shared" si="1016"/>
        <v>651.73417492414967</v>
      </c>
      <c r="G5046" s="5">
        <f t="shared" si="1017"/>
        <v>1153.8335085377266</v>
      </c>
      <c r="H5046" s="5">
        <f t="shared" si="1018"/>
        <v>3033.2594564618771</v>
      </c>
      <c r="I5046" s="5">
        <f t="shared" si="1019"/>
        <v>720</v>
      </c>
      <c r="J5046" s="5">
        <f t="shared" si="1020"/>
        <v>2313.2594564618771</v>
      </c>
      <c r="K5046" s="2">
        <f t="shared" si="1021"/>
        <v>65160.754452463145</v>
      </c>
      <c r="L5046" s="2">
        <f t="shared" si="1022"/>
        <v>147010</v>
      </c>
      <c r="M5046" s="2">
        <f t="shared" si="1023"/>
        <v>30360</v>
      </c>
      <c r="N5046" s="6">
        <f t="shared" si="1024"/>
        <v>1</v>
      </c>
      <c r="O5046" s="2">
        <f t="shared" si="1025"/>
        <v>31489.245547536855</v>
      </c>
      <c r="P5046" s="2">
        <f t="shared" si="1026"/>
        <v>31489.245547536855</v>
      </c>
    </row>
    <row r="5047" spans="1:16">
      <c r="A5047" s="6">
        <v>7</v>
      </c>
      <c r="B5047" s="6">
        <v>15</v>
      </c>
      <c r="C5047" s="6">
        <v>21</v>
      </c>
      <c r="D5047" s="6">
        <f t="shared" si="1014"/>
        <v>43</v>
      </c>
      <c r="E5047" s="5">
        <f t="shared" si="1015"/>
        <v>1227.6917730000007</v>
      </c>
      <c r="F5047" s="5">
        <f t="shared" si="1016"/>
        <v>651.73417492414967</v>
      </c>
      <c r="G5047" s="5">
        <f t="shared" si="1017"/>
        <v>1226.6692487641703</v>
      </c>
      <c r="H5047" s="5">
        <f t="shared" si="1018"/>
        <v>3106.0951966883208</v>
      </c>
      <c r="I5047" s="5">
        <f t="shared" si="1019"/>
        <v>720</v>
      </c>
      <c r="J5047" s="5">
        <f t="shared" si="1020"/>
        <v>2386.0951966883208</v>
      </c>
      <c r="K5047" s="2">
        <f t="shared" si="1021"/>
        <v>66425.263831394463</v>
      </c>
      <c r="L5047" s="2">
        <f t="shared" si="1022"/>
        <v>149710</v>
      </c>
      <c r="M5047" s="2">
        <f t="shared" si="1023"/>
        <v>31240</v>
      </c>
      <c r="N5047" s="6">
        <f t="shared" si="1024"/>
        <v>1</v>
      </c>
      <c r="O5047" s="2">
        <f t="shared" si="1025"/>
        <v>32044.736168605537</v>
      </c>
      <c r="P5047" s="2">
        <f t="shared" si="1026"/>
        <v>32044.736168605537</v>
      </c>
    </row>
    <row r="5048" spans="1:16">
      <c r="A5048" s="6">
        <v>7</v>
      </c>
      <c r="B5048" s="6">
        <v>15</v>
      </c>
      <c r="C5048" s="6">
        <v>22</v>
      </c>
      <c r="D5048" s="6">
        <f t="shared" si="1014"/>
        <v>44</v>
      </c>
      <c r="E5048" s="5">
        <f t="shared" si="1015"/>
        <v>1227.6917730000007</v>
      </c>
      <c r="F5048" s="5">
        <f t="shared" si="1016"/>
        <v>651.73417492414967</v>
      </c>
      <c r="G5048" s="5">
        <f t="shared" si="1017"/>
        <v>1301.1455960105666</v>
      </c>
      <c r="H5048" s="5">
        <f t="shared" si="1018"/>
        <v>3180.5715439347168</v>
      </c>
      <c r="I5048" s="5">
        <f t="shared" si="1019"/>
        <v>720</v>
      </c>
      <c r="J5048" s="5">
        <f t="shared" si="1020"/>
        <v>2460.5715439347168</v>
      </c>
      <c r="K5048" s="2">
        <f t="shared" si="1021"/>
        <v>67718.255971088831</v>
      </c>
      <c r="L5048" s="2">
        <f t="shared" si="1022"/>
        <v>152410</v>
      </c>
      <c r="M5048" s="2">
        <f t="shared" si="1023"/>
        <v>32120</v>
      </c>
      <c r="N5048" s="6">
        <f t="shared" si="1024"/>
        <v>1</v>
      </c>
      <c r="O5048" s="2">
        <f t="shared" si="1025"/>
        <v>32571.744028911169</v>
      </c>
      <c r="P5048" s="2">
        <f t="shared" si="1026"/>
        <v>32571.744028911169</v>
      </c>
    </row>
    <row r="5049" spans="1:16">
      <c r="A5049" s="6">
        <v>7</v>
      </c>
      <c r="B5049" s="6">
        <v>15</v>
      </c>
      <c r="C5049" s="6">
        <v>23</v>
      </c>
      <c r="D5049" s="6">
        <f t="shared" si="1014"/>
        <v>45</v>
      </c>
      <c r="E5049" s="5">
        <f t="shared" si="1015"/>
        <v>1227.6917730000007</v>
      </c>
      <c r="F5049" s="5">
        <f t="shared" si="1016"/>
        <v>651.73417492414967</v>
      </c>
      <c r="G5049" s="5">
        <f t="shared" si="1017"/>
        <v>1377.292184868003</v>
      </c>
      <c r="H5049" s="5">
        <f t="shared" si="1018"/>
        <v>3256.7181327921535</v>
      </c>
      <c r="I5049" s="5">
        <f t="shared" si="1019"/>
        <v>720</v>
      </c>
      <c r="J5049" s="5">
        <f t="shared" si="1020"/>
        <v>2536.7181327921535</v>
      </c>
      <c r="K5049" s="2">
        <f t="shared" si="1021"/>
        <v>69040.245360974892</v>
      </c>
      <c r="L5049" s="2">
        <f t="shared" si="1022"/>
        <v>155110</v>
      </c>
      <c r="M5049" s="2">
        <f t="shared" si="1023"/>
        <v>33000</v>
      </c>
      <c r="N5049" s="6">
        <f t="shared" si="1024"/>
        <v>1</v>
      </c>
      <c r="O5049" s="2">
        <f t="shared" si="1025"/>
        <v>33069.754639025108</v>
      </c>
      <c r="P5049" s="2">
        <f t="shared" si="1026"/>
        <v>33069.754639025108</v>
      </c>
    </row>
    <row r="5050" spans="1:16">
      <c r="A5050" s="6">
        <v>7</v>
      </c>
      <c r="B5050" s="6">
        <v>15</v>
      </c>
      <c r="C5050" s="6">
        <v>24</v>
      </c>
      <c r="D5050" s="6">
        <f t="shared" si="1014"/>
        <v>46</v>
      </c>
      <c r="E5050" s="5">
        <f t="shared" si="1015"/>
        <v>1227.6917730000007</v>
      </c>
      <c r="F5050" s="5">
        <f t="shared" si="1016"/>
        <v>651.73417492414967</v>
      </c>
      <c r="G5050" s="5">
        <f t="shared" si="1017"/>
        <v>1455.1391344474989</v>
      </c>
      <c r="H5050" s="5">
        <f t="shared" si="1018"/>
        <v>3334.5650823716496</v>
      </c>
      <c r="I5050" s="5">
        <f t="shared" si="1019"/>
        <v>720</v>
      </c>
      <c r="J5050" s="5">
        <f t="shared" si="1020"/>
        <v>2614.5650823716496</v>
      </c>
      <c r="K5050" s="2">
        <f t="shared" si="1021"/>
        <v>70391.754902285582</v>
      </c>
      <c r="L5050" s="2">
        <f t="shared" si="1022"/>
        <v>157810</v>
      </c>
      <c r="M5050" s="2">
        <f t="shared" si="1023"/>
        <v>33880</v>
      </c>
      <c r="N5050" s="6">
        <f t="shared" si="1024"/>
        <v>1</v>
      </c>
      <c r="O5050" s="2">
        <f t="shared" si="1025"/>
        <v>33538.245097714418</v>
      </c>
      <c r="P5050" s="2">
        <f t="shared" si="1026"/>
        <v>33538.245097714418</v>
      </c>
    </row>
    <row r="5051" spans="1:16">
      <c r="A5051" s="6">
        <v>7</v>
      </c>
      <c r="B5051" s="6">
        <v>15</v>
      </c>
      <c r="C5051" s="6">
        <v>25</v>
      </c>
      <c r="D5051" s="6">
        <f t="shared" si="1014"/>
        <v>47</v>
      </c>
      <c r="E5051" s="5">
        <f t="shared" si="1015"/>
        <v>1227.6917730000007</v>
      </c>
      <c r="F5051" s="5">
        <f t="shared" si="1016"/>
        <v>651.73417492414967</v>
      </c>
      <c r="G5051" s="5">
        <f t="shared" si="1017"/>
        <v>1534.7170558625965</v>
      </c>
      <c r="H5051" s="5">
        <f t="shared" si="1018"/>
        <v>3414.1430037867467</v>
      </c>
      <c r="I5051" s="5">
        <f t="shared" si="1019"/>
        <v>720</v>
      </c>
      <c r="J5051" s="5">
        <f t="shared" si="1020"/>
        <v>2694.1430037867467</v>
      </c>
      <c r="K5051" s="2">
        <f t="shared" si="1021"/>
        <v>71773.316037964352</v>
      </c>
      <c r="L5051" s="2">
        <f t="shared" si="1022"/>
        <v>160510</v>
      </c>
      <c r="M5051" s="2">
        <f t="shared" si="1023"/>
        <v>34760</v>
      </c>
      <c r="N5051" s="6">
        <f t="shared" si="1024"/>
        <v>1</v>
      </c>
      <c r="O5051" s="2">
        <f t="shared" si="1025"/>
        <v>33976.683962035648</v>
      </c>
      <c r="P5051" s="2">
        <f t="shared" si="1026"/>
        <v>33976.683962035648</v>
      </c>
    </row>
    <row r="5052" spans="1:16">
      <c r="A5052" s="6">
        <v>7</v>
      </c>
      <c r="B5052" s="6">
        <v>15</v>
      </c>
      <c r="C5052" s="6">
        <v>26</v>
      </c>
      <c r="D5052" s="6">
        <f t="shared" si="1014"/>
        <v>48</v>
      </c>
      <c r="E5052" s="5">
        <f t="shared" si="1015"/>
        <v>1227.6917730000007</v>
      </c>
      <c r="F5052" s="5">
        <f t="shared" si="1016"/>
        <v>651.73417492414967</v>
      </c>
      <c r="G5052" s="5">
        <f t="shared" si="1017"/>
        <v>1616.0570598233144</v>
      </c>
      <c r="H5052" s="5">
        <f t="shared" si="1018"/>
        <v>3495.4830077474649</v>
      </c>
      <c r="I5052" s="5">
        <f t="shared" si="1019"/>
        <v>720</v>
      </c>
      <c r="J5052" s="5">
        <f t="shared" si="1020"/>
        <v>2775.4830077474649</v>
      </c>
      <c r="K5052" s="2">
        <f t="shared" si="1021"/>
        <v>73185.468884504604</v>
      </c>
      <c r="L5052" s="2">
        <f t="shared" si="1022"/>
        <v>163210</v>
      </c>
      <c r="M5052" s="2">
        <f t="shared" si="1023"/>
        <v>35640</v>
      </c>
      <c r="N5052" s="6">
        <f t="shared" si="1024"/>
        <v>1</v>
      </c>
      <c r="O5052" s="2">
        <f t="shared" si="1025"/>
        <v>34384.531115495396</v>
      </c>
      <c r="P5052" s="2">
        <f t="shared" si="1026"/>
        <v>34384.531115495396</v>
      </c>
    </row>
    <row r="5053" spans="1:16">
      <c r="A5053" s="6">
        <v>7</v>
      </c>
      <c r="B5053" s="6">
        <v>15</v>
      </c>
      <c r="C5053" s="6">
        <v>27</v>
      </c>
      <c r="D5053" s="6">
        <f t="shared" si="1014"/>
        <v>49</v>
      </c>
      <c r="E5053" s="5">
        <f t="shared" si="1015"/>
        <v>1227.6917730000007</v>
      </c>
      <c r="F5053" s="5">
        <f t="shared" si="1016"/>
        <v>651.73417492414967</v>
      </c>
      <c r="G5053" s="5">
        <f t="shared" si="1017"/>
        <v>1699.1907643430709</v>
      </c>
      <c r="H5053" s="5">
        <f t="shared" si="1018"/>
        <v>3578.6167122672214</v>
      </c>
      <c r="I5053" s="5">
        <f t="shared" si="1019"/>
        <v>720</v>
      </c>
      <c r="J5053" s="5">
        <f t="shared" si="1020"/>
        <v>2858.6167122672214</v>
      </c>
      <c r="K5053" s="2">
        <f t="shared" si="1021"/>
        <v>74628.762365750372</v>
      </c>
      <c r="L5053" s="2">
        <f t="shared" si="1022"/>
        <v>165910</v>
      </c>
      <c r="M5053" s="2">
        <f t="shared" si="1023"/>
        <v>36520</v>
      </c>
      <c r="N5053" s="6">
        <f t="shared" si="1024"/>
        <v>1</v>
      </c>
      <c r="O5053" s="2">
        <f t="shared" si="1025"/>
        <v>34761.237634249628</v>
      </c>
      <c r="P5053" s="2">
        <f t="shared" si="1026"/>
        <v>34761.237634249628</v>
      </c>
    </row>
    <row r="5054" spans="1:16">
      <c r="A5054" s="6">
        <v>7</v>
      </c>
      <c r="B5054" s="6">
        <v>15</v>
      </c>
      <c r="C5054" s="6">
        <v>28</v>
      </c>
      <c r="D5054" s="6">
        <f t="shared" si="1014"/>
        <v>50</v>
      </c>
      <c r="E5054" s="5">
        <f t="shared" si="1015"/>
        <v>1227.6917730000007</v>
      </c>
      <c r="F5054" s="5">
        <f t="shared" si="1016"/>
        <v>651.73417492414967</v>
      </c>
      <c r="G5054" s="5">
        <f t="shared" si="1017"/>
        <v>1784.1503025602246</v>
      </c>
      <c r="H5054" s="5">
        <f t="shared" si="1018"/>
        <v>3663.5762504843751</v>
      </c>
      <c r="I5054" s="5">
        <f t="shared" si="1019"/>
        <v>720</v>
      </c>
      <c r="J5054" s="5">
        <f t="shared" si="1020"/>
        <v>2943.5762504843751</v>
      </c>
      <c r="K5054" s="2">
        <f t="shared" si="1021"/>
        <v>76103.754348687071</v>
      </c>
      <c r="L5054" s="2">
        <f t="shared" si="1022"/>
        <v>168610</v>
      </c>
      <c r="M5054" s="2">
        <f t="shared" si="1023"/>
        <v>37400</v>
      </c>
      <c r="N5054" s="6">
        <f t="shared" si="1024"/>
        <v>1</v>
      </c>
      <c r="O5054" s="2">
        <f t="shared" si="1025"/>
        <v>35106.245651312929</v>
      </c>
      <c r="P5054" s="2">
        <f t="shared" si="1026"/>
        <v>35106.245651312929</v>
      </c>
    </row>
    <row r="5055" spans="1:16">
      <c r="A5055" s="6">
        <v>7</v>
      </c>
      <c r="B5055" s="6">
        <v>15</v>
      </c>
      <c r="C5055" s="6">
        <v>29</v>
      </c>
      <c r="D5055" s="6">
        <f t="shared" si="1014"/>
        <v>51</v>
      </c>
      <c r="E5055" s="5">
        <f t="shared" si="1015"/>
        <v>1227.6917730000007</v>
      </c>
      <c r="F5055" s="5">
        <f t="shared" si="1016"/>
        <v>651.73417492414967</v>
      </c>
      <c r="G5055" s="5">
        <f t="shared" si="1017"/>
        <v>1870.9683306758782</v>
      </c>
      <c r="H5055" s="5">
        <f t="shared" si="1018"/>
        <v>3750.3942786000289</v>
      </c>
      <c r="I5055" s="5">
        <f t="shared" si="1019"/>
        <v>720</v>
      </c>
      <c r="J5055" s="5">
        <f t="shared" si="1020"/>
        <v>3030.3942786000289</v>
      </c>
      <c r="K5055" s="2">
        <f t="shared" si="1021"/>
        <v>77611.011781250505</v>
      </c>
      <c r="L5055" s="2">
        <f t="shared" si="1022"/>
        <v>171310</v>
      </c>
      <c r="M5055" s="2">
        <f t="shared" si="1023"/>
        <v>38280</v>
      </c>
      <c r="N5055" s="6">
        <f t="shared" si="1024"/>
        <v>1</v>
      </c>
      <c r="O5055" s="2">
        <f t="shared" si="1025"/>
        <v>35418.988218749495</v>
      </c>
      <c r="P5055" s="2">
        <f t="shared" si="1026"/>
        <v>35418.988218749495</v>
      </c>
    </row>
    <row r="5056" spans="1:16">
      <c r="A5056" s="6">
        <v>7</v>
      </c>
      <c r="B5056" s="6">
        <v>15</v>
      </c>
      <c r="C5056" s="6">
        <v>30</v>
      </c>
      <c r="D5056" s="6">
        <f t="shared" si="1014"/>
        <v>52</v>
      </c>
      <c r="E5056" s="5">
        <f t="shared" si="1015"/>
        <v>1227.6917730000007</v>
      </c>
      <c r="F5056" s="5">
        <f t="shared" si="1016"/>
        <v>651.73417492414967</v>
      </c>
      <c r="G5056" s="5">
        <f t="shared" si="1017"/>
        <v>1959.6780360096488</v>
      </c>
      <c r="H5056" s="5">
        <f t="shared" si="1018"/>
        <v>3839.1039839337991</v>
      </c>
      <c r="I5056" s="5">
        <f t="shared" si="1019"/>
        <v>720</v>
      </c>
      <c r="J5056" s="5">
        <f t="shared" si="1020"/>
        <v>3119.1039839337991</v>
      </c>
      <c r="K5056" s="2">
        <f t="shared" si="1021"/>
        <v>79151.110832184</v>
      </c>
      <c r="L5056" s="2">
        <f t="shared" si="1022"/>
        <v>174010</v>
      </c>
      <c r="M5056" s="2">
        <f t="shared" si="1023"/>
        <v>39160</v>
      </c>
      <c r="N5056" s="6">
        <f t="shared" si="1024"/>
        <v>1</v>
      </c>
      <c r="O5056" s="2">
        <f t="shared" si="1025"/>
        <v>35698.889167816</v>
      </c>
      <c r="P5056" s="2">
        <f t="shared" si="1026"/>
        <v>35698.889167816</v>
      </c>
    </row>
    <row r="5057" spans="1:16">
      <c r="A5057" s="6">
        <v>7</v>
      </c>
      <c r="B5057" s="6">
        <v>16</v>
      </c>
      <c r="C5057" s="6">
        <v>0</v>
      </c>
      <c r="D5057" s="6">
        <f t="shared" si="1014"/>
        <v>23</v>
      </c>
      <c r="E5057" s="5">
        <f t="shared" si="1015"/>
        <v>1227.6917730000007</v>
      </c>
      <c r="F5057" s="5">
        <f t="shared" si="1016"/>
        <v>712.5626979170703</v>
      </c>
      <c r="G5057" s="5">
        <f t="shared" si="1017"/>
        <v>0</v>
      </c>
      <c r="H5057" s="5">
        <f t="shared" si="1018"/>
        <v>1940.2544709170711</v>
      </c>
      <c r="I5057" s="5">
        <f t="shared" si="1019"/>
        <v>720</v>
      </c>
      <c r="J5057" s="5">
        <f t="shared" si="1020"/>
        <v>1220.2544709170711</v>
      </c>
      <c r="K5057" s="2">
        <f t="shared" si="1021"/>
        <v>46184.973453421371</v>
      </c>
      <c r="L5057" s="2">
        <f t="shared" si="1022"/>
        <v>95104</v>
      </c>
      <c r="M5057" s="2">
        <f t="shared" si="1023"/>
        <v>13200</v>
      </c>
      <c r="N5057" s="6">
        <f t="shared" si="1024"/>
        <v>1</v>
      </c>
      <c r="O5057" s="2">
        <f t="shared" si="1025"/>
        <v>15719.026546578629</v>
      </c>
      <c r="P5057" s="2">
        <f t="shared" si="1026"/>
        <v>15719.026546578629</v>
      </c>
    </row>
    <row r="5058" spans="1:16">
      <c r="A5058" s="6">
        <v>7</v>
      </c>
      <c r="B5058" s="6">
        <v>16</v>
      </c>
      <c r="C5058" s="6">
        <v>1</v>
      </c>
      <c r="D5058" s="6">
        <f t="shared" si="1014"/>
        <v>24</v>
      </c>
      <c r="E5058" s="5">
        <f t="shared" si="1015"/>
        <v>1227.6917730000007</v>
      </c>
      <c r="F5058" s="5">
        <f t="shared" si="1016"/>
        <v>712.5626979170703</v>
      </c>
      <c r="G5058" s="5">
        <f t="shared" si="1017"/>
        <v>45.5625</v>
      </c>
      <c r="H5058" s="5">
        <f t="shared" si="1018"/>
        <v>1985.8169709170711</v>
      </c>
      <c r="I5058" s="5">
        <f t="shared" si="1019"/>
        <v>720</v>
      </c>
      <c r="J5058" s="5">
        <f t="shared" si="1020"/>
        <v>1265.8169709170711</v>
      </c>
      <c r="K5058" s="2">
        <f t="shared" si="1021"/>
        <v>46975.989078421371</v>
      </c>
      <c r="L5058" s="2">
        <f t="shared" si="1022"/>
        <v>97804</v>
      </c>
      <c r="M5058" s="2">
        <f t="shared" si="1023"/>
        <v>14080</v>
      </c>
      <c r="N5058" s="6">
        <f t="shared" si="1024"/>
        <v>1</v>
      </c>
      <c r="O5058" s="2">
        <f t="shared" si="1025"/>
        <v>16748.010921578629</v>
      </c>
      <c r="P5058" s="2">
        <f t="shared" si="1026"/>
        <v>16748.010921578629</v>
      </c>
    </row>
    <row r="5059" spans="1:16">
      <c r="A5059" s="6">
        <v>7</v>
      </c>
      <c r="B5059" s="6">
        <v>16</v>
      </c>
      <c r="C5059" s="6">
        <v>2</v>
      </c>
      <c r="D5059" s="6">
        <f t="shared" si="1014"/>
        <v>25</v>
      </c>
      <c r="E5059" s="5">
        <f t="shared" si="1015"/>
        <v>1227.6917730000007</v>
      </c>
      <c r="F5059" s="5">
        <f t="shared" si="1016"/>
        <v>712.5626979170703</v>
      </c>
      <c r="G5059" s="5">
        <f t="shared" si="1017"/>
        <v>92.264062499999994</v>
      </c>
      <c r="H5059" s="5">
        <f t="shared" si="1018"/>
        <v>2032.518533417071</v>
      </c>
      <c r="I5059" s="5">
        <f t="shared" si="1019"/>
        <v>720</v>
      </c>
      <c r="J5059" s="5">
        <f t="shared" si="1020"/>
        <v>1312.518533417071</v>
      </c>
      <c r="K5059" s="2">
        <f t="shared" si="1021"/>
        <v>47786.780094046371</v>
      </c>
      <c r="L5059" s="2">
        <f t="shared" si="1022"/>
        <v>100504</v>
      </c>
      <c r="M5059" s="2">
        <f t="shared" si="1023"/>
        <v>14960</v>
      </c>
      <c r="N5059" s="6">
        <f t="shared" si="1024"/>
        <v>1</v>
      </c>
      <c r="O5059" s="2">
        <f t="shared" si="1025"/>
        <v>17757.219905953629</v>
      </c>
      <c r="P5059" s="2">
        <f t="shared" si="1026"/>
        <v>17757.219905953629</v>
      </c>
    </row>
    <row r="5060" spans="1:16">
      <c r="A5060" s="6">
        <v>7</v>
      </c>
      <c r="B5060" s="6">
        <v>16</v>
      </c>
      <c r="C5060" s="6">
        <v>3</v>
      </c>
      <c r="D5060" s="6">
        <f t="shared" ref="D5060:D5123" si="1027">A5060+B5060+C5060</f>
        <v>26</v>
      </c>
      <c r="E5060" s="5">
        <f t="shared" ref="E5060:E5123" si="1028">IF(A5060=0,0,A5060*LABOR_HRS_WK_TOM*SEASON_WEEKS*(1+DIM_PCT_TOM)^A5060)</f>
        <v>1227.6917730000007</v>
      </c>
      <c r="F5060" s="5">
        <f t="shared" ref="F5060:F5123" si="1029">IF(B5060=0,0,B5060*LABOR_HRS_WK_CAR*SEASON_WEEKS*(1+DIM_PCT_CAR)^B5060)</f>
        <v>712.5626979170703</v>
      </c>
      <c r="G5060" s="5">
        <f t="shared" ref="G5060:G5123" si="1030">IF(C5060=0,0,C5060*LABOR_HRS_WK_MES*SEASON_WEEKS*(1+DIM_PCT_MES)^C5060)</f>
        <v>140.12604492187498</v>
      </c>
      <c r="H5060" s="5">
        <f t="shared" ref="H5060:H5123" si="1031">E5060+F5060+G5060</f>
        <v>2080.3805158389459</v>
      </c>
      <c r="I5060" s="5">
        <f t="shared" ref="I5060:I5123" si="1032">MIN(H5060,FARMER_HRS)</f>
        <v>720</v>
      </c>
      <c r="J5060" s="5">
        <f t="shared" ref="J5060:J5123" si="1033">MAX(0,H5060-FARMER_HRS)</f>
        <v>1360.3805158389459</v>
      </c>
      <c r="K5060" s="2">
        <f t="shared" ref="K5060:K5123" si="1034">I5060*FARMER_RATE+J5060*TEMP_WORKER_RATE</f>
        <v>48617.71728887059</v>
      </c>
      <c r="L5060" s="2">
        <f t="shared" ref="L5060:L5123" si="1035">A5060*PRICE_TOM+B5060*PRICE_CAR+C5060*PRICE_MES</f>
        <v>103204</v>
      </c>
      <c r="M5060" s="2">
        <f t="shared" ref="M5060:M5123" si="1036">A5060*FERT_BED_TOM+B5060*FERT_BED_CAR+C5060*FERT_BED_MES</f>
        <v>15840</v>
      </c>
      <c r="N5060" s="6">
        <f t="shared" ref="N5060:N5123" si="1037">IF(AND(D5060&lt;=TOTAL_BEDS,J5060&lt;=TEMP_WORKER_MAX*TEMP_WORKER_HRS),1,0)</f>
        <v>1</v>
      </c>
      <c r="O5060" s="2">
        <f t="shared" ref="O5060:O5123" si="1038">L5060-M5060-K5060-FIXED_COSTS</f>
        <v>18746.28271112941</v>
      </c>
      <c r="P5060" s="2">
        <f t="shared" ref="P5060:P5123" si="1039">IF(N5060=1,O5060,"")</f>
        <v>18746.28271112941</v>
      </c>
    </row>
    <row r="5061" spans="1:16">
      <c r="A5061" s="6">
        <v>7</v>
      </c>
      <c r="B5061" s="6">
        <v>16</v>
      </c>
      <c r="C5061" s="6">
        <v>4</v>
      </c>
      <c r="D5061" s="6">
        <f t="shared" si="1027"/>
        <v>27</v>
      </c>
      <c r="E5061" s="5">
        <f t="shared" si="1028"/>
        <v>1227.6917730000007</v>
      </c>
      <c r="F5061" s="5">
        <f t="shared" si="1029"/>
        <v>712.5626979170703</v>
      </c>
      <c r="G5061" s="5">
        <f t="shared" si="1030"/>
        <v>189.17016064453125</v>
      </c>
      <c r="H5061" s="5">
        <f t="shared" si="1031"/>
        <v>2129.4246315616024</v>
      </c>
      <c r="I5061" s="5">
        <f t="shared" si="1032"/>
        <v>720</v>
      </c>
      <c r="J5061" s="5">
        <f t="shared" si="1033"/>
        <v>1409.4246315616024</v>
      </c>
      <c r="K5061" s="2">
        <f t="shared" si="1034"/>
        <v>49469.177631277824</v>
      </c>
      <c r="L5061" s="2">
        <f t="shared" si="1035"/>
        <v>105904</v>
      </c>
      <c r="M5061" s="2">
        <f t="shared" si="1036"/>
        <v>16720</v>
      </c>
      <c r="N5061" s="6">
        <f t="shared" si="1037"/>
        <v>1</v>
      </c>
      <c r="O5061" s="2">
        <f t="shared" si="1038"/>
        <v>19714.822368722176</v>
      </c>
      <c r="P5061" s="2">
        <f t="shared" si="1039"/>
        <v>19714.822368722176</v>
      </c>
    </row>
    <row r="5062" spans="1:16">
      <c r="A5062" s="6">
        <v>7</v>
      </c>
      <c r="B5062" s="6">
        <v>16</v>
      </c>
      <c r="C5062" s="6">
        <v>5</v>
      </c>
      <c r="D5062" s="6">
        <f t="shared" si="1027"/>
        <v>28</v>
      </c>
      <c r="E5062" s="5">
        <f t="shared" si="1028"/>
        <v>1227.6917730000007</v>
      </c>
      <c r="F5062" s="5">
        <f t="shared" si="1029"/>
        <v>712.5626979170703</v>
      </c>
      <c r="G5062" s="5">
        <f t="shared" si="1030"/>
        <v>239.41848456573481</v>
      </c>
      <c r="H5062" s="5">
        <f t="shared" si="1031"/>
        <v>2179.6729554828057</v>
      </c>
      <c r="I5062" s="5">
        <f t="shared" si="1032"/>
        <v>720</v>
      </c>
      <c r="J5062" s="5">
        <f t="shared" si="1033"/>
        <v>1459.6729554828057</v>
      </c>
      <c r="K5062" s="2">
        <f t="shared" si="1034"/>
        <v>50341.544366020928</v>
      </c>
      <c r="L5062" s="2">
        <f t="shared" si="1035"/>
        <v>108604</v>
      </c>
      <c r="M5062" s="2">
        <f t="shared" si="1036"/>
        <v>17600</v>
      </c>
      <c r="N5062" s="6">
        <f t="shared" si="1037"/>
        <v>1</v>
      </c>
      <c r="O5062" s="2">
        <f t="shared" si="1038"/>
        <v>20662.455633979072</v>
      </c>
      <c r="P5062" s="2">
        <f t="shared" si="1039"/>
        <v>20662.455633979072</v>
      </c>
    </row>
    <row r="5063" spans="1:16">
      <c r="A5063" s="6">
        <v>7</v>
      </c>
      <c r="B5063" s="6">
        <v>16</v>
      </c>
      <c r="C5063" s="6">
        <v>6</v>
      </c>
      <c r="D5063" s="6">
        <f t="shared" si="1027"/>
        <v>29</v>
      </c>
      <c r="E5063" s="5">
        <f t="shared" si="1028"/>
        <v>1227.6917730000007</v>
      </c>
      <c r="F5063" s="5">
        <f t="shared" si="1029"/>
        <v>712.5626979170703</v>
      </c>
      <c r="G5063" s="5">
        <f t="shared" si="1030"/>
        <v>290.89345874736784</v>
      </c>
      <c r="H5063" s="5">
        <f t="shared" si="1031"/>
        <v>2231.1479296644388</v>
      </c>
      <c r="I5063" s="5">
        <f t="shared" si="1032"/>
        <v>720</v>
      </c>
      <c r="J5063" s="5">
        <f t="shared" si="1033"/>
        <v>1511.1479296644388</v>
      </c>
      <c r="K5063" s="2">
        <f t="shared" si="1034"/>
        <v>51235.207112229837</v>
      </c>
      <c r="L5063" s="2">
        <f t="shared" si="1035"/>
        <v>111304</v>
      </c>
      <c r="M5063" s="2">
        <f t="shared" si="1036"/>
        <v>18480</v>
      </c>
      <c r="N5063" s="6">
        <f t="shared" si="1037"/>
        <v>1</v>
      </c>
      <c r="O5063" s="2">
        <f t="shared" si="1038"/>
        <v>21588.792887770163</v>
      </c>
      <c r="P5063" s="2">
        <f t="shared" si="1039"/>
        <v>21588.792887770163</v>
      </c>
    </row>
    <row r="5064" spans="1:16">
      <c r="A5064" s="6">
        <v>7</v>
      </c>
      <c r="B5064" s="6">
        <v>16</v>
      </c>
      <c r="C5064" s="6">
        <v>7</v>
      </c>
      <c r="D5064" s="6">
        <f t="shared" si="1027"/>
        <v>30</v>
      </c>
      <c r="E5064" s="5">
        <f t="shared" si="1028"/>
        <v>1227.6917730000007</v>
      </c>
      <c r="F5064" s="5">
        <f t="shared" si="1029"/>
        <v>712.5626979170703</v>
      </c>
      <c r="G5064" s="5">
        <f t="shared" si="1030"/>
        <v>343.61789814532818</v>
      </c>
      <c r="H5064" s="5">
        <f t="shared" si="1031"/>
        <v>2283.8723690623992</v>
      </c>
      <c r="I5064" s="5">
        <f t="shared" si="1032"/>
        <v>720</v>
      </c>
      <c r="J5064" s="5">
        <f t="shared" si="1033"/>
        <v>1563.8723690623992</v>
      </c>
      <c r="K5064" s="2">
        <f t="shared" si="1034"/>
        <v>52150.561962888874</v>
      </c>
      <c r="L5064" s="2">
        <f t="shared" si="1035"/>
        <v>114004</v>
      </c>
      <c r="M5064" s="2">
        <f t="shared" si="1036"/>
        <v>19360</v>
      </c>
      <c r="N5064" s="6">
        <f t="shared" si="1037"/>
        <v>1</v>
      </c>
      <c r="O5064" s="2">
        <f t="shared" si="1038"/>
        <v>22493.438037111126</v>
      </c>
      <c r="P5064" s="2">
        <f t="shared" si="1039"/>
        <v>22493.438037111126</v>
      </c>
    </row>
    <row r="5065" spans="1:16">
      <c r="A5065" s="6">
        <v>7</v>
      </c>
      <c r="B5065" s="6">
        <v>16</v>
      </c>
      <c r="C5065" s="6">
        <v>8</v>
      </c>
      <c r="D5065" s="6">
        <f t="shared" si="1027"/>
        <v>31</v>
      </c>
      <c r="E5065" s="5">
        <f t="shared" si="1028"/>
        <v>1227.6917730000007</v>
      </c>
      <c r="F5065" s="5">
        <f t="shared" si="1029"/>
        <v>712.5626979170703</v>
      </c>
      <c r="G5065" s="5">
        <f t="shared" si="1030"/>
        <v>397.61499642530839</v>
      </c>
      <c r="H5065" s="5">
        <f t="shared" si="1031"/>
        <v>2337.8694673423797</v>
      </c>
      <c r="I5065" s="5">
        <f t="shared" si="1032"/>
        <v>720</v>
      </c>
      <c r="J5065" s="5">
        <f t="shared" si="1033"/>
        <v>1617.8694673423797</v>
      </c>
      <c r="K5065" s="2">
        <f t="shared" si="1034"/>
        <v>53088.011585805201</v>
      </c>
      <c r="L5065" s="2">
        <f t="shared" si="1035"/>
        <v>116704</v>
      </c>
      <c r="M5065" s="2">
        <f t="shared" si="1036"/>
        <v>20240</v>
      </c>
      <c r="N5065" s="6">
        <f t="shared" si="1037"/>
        <v>1</v>
      </c>
      <c r="O5065" s="2">
        <f t="shared" si="1038"/>
        <v>23375.988414194799</v>
      </c>
      <c r="P5065" s="2">
        <f t="shared" si="1039"/>
        <v>23375.988414194799</v>
      </c>
    </row>
    <row r="5066" spans="1:16">
      <c r="A5066" s="6">
        <v>7</v>
      </c>
      <c r="B5066" s="6">
        <v>16</v>
      </c>
      <c r="C5066" s="6">
        <v>9</v>
      </c>
      <c r="D5066" s="6">
        <f t="shared" si="1027"/>
        <v>32</v>
      </c>
      <c r="E5066" s="5">
        <f t="shared" si="1028"/>
        <v>1227.6917730000007</v>
      </c>
      <c r="F5066" s="5">
        <f t="shared" si="1029"/>
        <v>712.5626979170703</v>
      </c>
      <c r="G5066" s="5">
        <f t="shared" si="1030"/>
        <v>452.90833186570285</v>
      </c>
      <c r="H5066" s="5">
        <f t="shared" si="1031"/>
        <v>2393.1628027827737</v>
      </c>
      <c r="I5066" s="5">
        <f t="shared" si="1032"/>
        <v>720</v>
      </c>
      <c r="J5066" s="5">
        <f t="shared" si="1033"/>
        <v>1673.1628027827737</v>
      </c>
      <c r="K5066" s="2">
        <f t="shared" si="1034"/>
        <v>54047.965326089819</v>
      </c>
      <c r="L5066" s="2">
        <f t="shared" si="1035"/>
        <v>119404</v>
      </c>
      <c r="M5066" s="2">
        <f t="shared" si="1036"/>
        <v>21120</v>
      </c>
      <c r="N5066" s="6">
        <f t="shared" si="1037"/>
        <v>1</v>
      </c>
      <c r="O5066" s="2">
        <f t="shared" si="1038"/>
        <v>24236.034673910181</v>
      </c>
      <c r="P5066" s="2">
        <f t="shared" si="1039"/>
        <v>24236.034673910181</v>
      </c>
    </row>
    <row r="5067" spans="1:16">
      <c r="A5067" s="6">
        <v>7</v>
      </c>
      <c r="B5067" s="6">
        <v>16</v>
      </c>
      <c r="C5067" s="6">
        <v>10</v>
      </c>
      <c r="D5067" s="6">
        <f t="shared" si="1027"/>
        <v>33</v>
      </c>
      <c r="E5067" s="5">
        <f t="shared" si="1028"/>
        <v>1227.6917730000007</v>
      </c>
      <c r="F5067" s="5">
        <f t="shared" si="1029"/>
        <v>712.5626979170703</v>
      </c>
      <c r="G5067" s="5">
        <f t="shared" si="1030"/>
        <v>509.52187334891573</v>
      </c>
      <c r="H5067" s="5">
        <f t="shared" si="1031"/>
        <v>2449.7763442659871</v>
      </c>
      <c r="I5067" s="5">
        <f t="shared" si="1032"/>
        <v>720</v>
      </c>
      <c r="J5067" s="5">
        <f t="shared" si="1033"/>
        <v>1729.7763442659871</v>
      </c>
      <c r="K5067" s="2">
        <f t="shared" si="1034"/>
        <v>55030.839310173382</v>
      </c>
      <c r="L5067" s="2">
        <f t="shared" si="1035"/>
        <v>122104</v>
      </c>
      <c r="M5067" s="2">
        <f t="shared" si="1036"/>
        <v>22000</v>
      </c>
      <c r="N5067" s="6">
        <f t="shared" si="1037"/>
        <v>1</v>
      </c>
      <c r="O5067" s="2">
        <f t="shared" si="1038"/>
        <v>25073.160689826618</v>
      </c>
      <c r="P5067" s="2">
        <f t="shared" si="1039"/>
        <v>25073.160689826618</v>
      </c>
    </row>
    <row r="5068" spans="1:16">
      <c r="A5068" s="6">
        <v>7</v>
      </c>
      <c r="B5068" s="6">
        <v>16</v>
      </c>
      <c r="C5068" s="6">
        <v>11</v>
      </c>
      <c r="D5068" s="6">
        <f t="shared" si="1027"/>
        <v>34</v>
      </c>
      <c r="E5068" s="5">
        <f t="shared" si="1028"/>
        <v>1227.6917730000007</v>
      </c>
      <c r="F5068" s="5">
        <f t="shared" si="1029"/>
        <v>712.5626979170703</v>
      </c>
      <c r="G5068" s="5">
        <f t="shared" si="1030"/>
        <v>567.47998644235474</v>
      </c>
      <c r="H5068" s="5">
        <f t="shared" si="1031"/>
        <v>2507.734457359426</v>
      </c>
      <c r="I5068" s="5">
        <f t="shared" si="1032"/>
        <v>720</v>
      </c>
      <c r="J5068" s="5">
        <f t="shared" si="1033"/>
        <v>1787.734457359426</v>
      </c>
      <c r="K5068" s="2">
        <f t="shared" si="1034"/>
        <v>56037.056551378919</v>
      </c>
      <c r="L5068" s="2">
        <f t="shared" si="1035"/>
        <v>124804</v>
      </c>
      <c r="M5068" s="2">
        <f t="shared" si="1036"/>
        <v>22880</v>
      </c>
      <c r="N5068" s="6">
        <f t="shared" si="1037"/>
        <v>1</v>
      </c>
      <c r="O5068" s="2">
        <f t="shared" si="1038"/>
        <v>25886.943448621081</v>
      </c>
      <c r="P5068" s="2">
        <f t="shared" si="1039"/>
        <v>25886.943448621081</v>
      </c>
    </row>
    <row r="5069" spans="1:16">
      <c r="A5069" s="6">
        <v>7</v>
      </c>
      <c r="B5069" s="6">
        <v>16</v>
      </c>
      <c r="C5069" s="6">
        <v>12</v>
      </c>
      <c r="D5069" s="6">
        <f t="shared" si="1027"/>
        <v>35</v>
      </c>
      <c r="E5069" s="5">
        <f t="shared" si="1028"/>
        <v>1227.6917730000007</v>
      </c>
      <c r="F5069" s="5">
        <f t="shared" si="1029"/>
        <v>712.5626979170703</v>
      </c>
      <c r="G5069" s="5">
        <f t="shared" si="1030"/>
        <v>626.80743957041921</v>
      </c>
      <c r="H5069" s="5">
        <f t="shared" si="1031"/>
        <v>2567.0619104874904</v>
      </c>
      <c r="I5069" s="5">
        <f t="shared" si="1032"/>
        <v>720</v>
      </c>
      <c r="J5069" s="5">
        <f t="shared" si="1033"/>
        <v>1847.0619104874904</v>
      </c>
      <c r="K5069" s="2">
        <f t="shared" si="1034"/>
        <v>57067.047057074487</v>
      </c>
      <c r="L5069" s="2">
        <f t="shared" si="1035"/>
        <v>127504</v>
      </c>
      <c r="M5069" s="2">
        <f t="shared" si="1036"/>
        <v>23760</v>
      </c>
      <c r="N5069" s="6">
        <f t="shared" si="1037"/>
        <v>1</v>
      </c>
      <c r="O5069" s="2">
        <f t="shared" si="1038"/>
        <v>26676.952942925513</v>
      </c>
      <c r="P5069" s="2">
        <f t="shared" si="1039"/>
        <v>26676.952942925513</v>
      </c>
    </row>
    <row r="5070" spans="1:16">
      <c r="A5070" s="6">
        <v>7</v>
      </c>
      <c r="B5070" s="6">
        <v>16</v>
      </c>
      <c r="C5070" s="6">
        <v>13</v>
      </c>
      <c r="D5070" s="6">
        <f t="shared" si="1027"/>
        <v>36</v>
      </c>
      <c r="E5070" s="5">
        <f t="shared" si="1028"/>
        <v>1227.6917730000007</v>
      </c>
      <c r="F5070" s="5">
        <f t="shared" si="1029"/>
        <v>712.5626979170703</v>
      </c>
      <c r="G5070" s="5">
        <f t="shared" si="1030"/>
        <v>687.52941027880343</v>
      </c>
      <c r="H5070" s="5">
        <f t="shared" si="1031"/>
        <v>2627.7838811958745</v>
      </c>
      <c r="I5070" s="5">
        <f t="shared" si="1032"/>
        <v>720</v>
      </c>
      <c r="J5070" s="5">
        <f t="shared" si="1033"/>
        <v>1907.7838811958745</v>
      </c>
      <c r="K5070" s="2">
        <f t="shared" si="1034"/>
        <v>58121.247937428379</v>
      </c>
      <c r="L5070" s="2">
        <f t="shared" si="1035"/>
        <v>130204</v>
      </c>
      <c r="M5070" s="2">
        <f t="shared" si="1036"/>
        <v>24640</v>
      </c>
      <c r="N5070" s="6">
        <f t="shared" si="1037"/>
        <v>1</v>
      </c>
      <c r="O5070" s="2">
        <f t="shared" si="1038"/>
        <v>27442.752062571621</v>
      </c>
      <c r="P5070" s="2">
        <f t="shared" si="1039"/>
        <v>27442.752062571621</v>
      </c>
    </row>
    <row r="5071" spans="1:16">
      <c r="A5071" s="6">
        <v>7</v>
      </c>
      <c r="B5071" s="6">
        <v>16</v>
      </c>
      <c r="C5071" s="6">
        <v>14</v>
      </c>
      <c r="D5071" s="6">
        <f t="shared" si="1027"/>
        <v>37</v>
      </c>
      <c r="E5071" s="5">
        <f t="shared" si="1028"/>
        <v>1227.6917730000007</v>
      </c>
      <c r="F5071" s="5">
        <f t="shared" si="1029"/>
        <v>712.5626979170703</v>
      </c>
      <c r="G5071" s="5">
        <f t="shared" si="1030"/>
        <v>749.67149159246469</v>
      </c>
      <c r="H5071" s="5">
        <f t="shared" si="1031"/>
        <v>2689.9259625095356</v>
      </c>
      <c r="I5071" s="5">
        <f t="shared" si="1032"/>
        <v>720</v>
      </c>
      <c r="J5071" s="5">
        <f t="shared" si="1033"/>
        <v>1969.9259625095356</v>
      </c>
      <c r="K5071" s="2">
        <f t="shared" si="1034"/>
        <v>59200.10351579055</v>
      </c>
      <c r="L5071" s="2">
        <f t="shared" si="1035"/>
        <v>132904</v>
      </c>
      <c r="M5071" s="2">
        <f t="shared" si="1036"/>
        <v>25520</v>
      </c>
      <c r="N5071" s="6">
        <f t="shared" si="1037"/>
        <v>1</v>
      </c>
      <c r="O5071" s="2">
        <f t="shared" si="1038"/>
        <v>28183.89648420945</v>
      </c>
      <c r="P5071" s="2">
        <f t="shared" si="1039"/>
        <v>28183.89648420945</v>
      </c>
    </row>
    <row r="5072" spans="1:16">
      <c r="A5072" s="6">
        <v>7</v>
      </c>
      <c r="B5072" s="6">
        <v>16</v>
      </c>
      <c r="C5072" s="6">
        <v>15</v>
      </c>
      <c r="D5072" s="6">
        <f t="shared" si="1027"/>
        <v>38</v>
      </c>
      <c r="E5072" s="5">
        <f t="shared" si="1028"/>
        <v>1227.6917730000007</v>
      </c>
      <c r="F5072" s="5">
        <f t="shared" si="1029"/>
        <v>712.5626979170703</v>
      </c>
      <c r="G5072" s="5">
        <f t="shared" si="1030"/>
        <v>813.25969846861108</v>
      </c>
      <c r="H5072" s="5">
        <f t="shared" si="1031"/>
        <v>2753.5141693856822</v>
      </c>
      <c r="I5072" s="5">
        <f t="shared" si="1032"/>
        <v>720</v>
      </c>
      <c r="J5072" s="5">
        <f t="shared" si="1033"/>
        <v>2033.5141693856822</v>
      </c>
      <c r="K5072" s="2">
        <f t="shared" si="1034"/>
        <v>60304.065440723651</v>
      </c>
      <c r="L5072" s="2">
        <f t="shared" si="1035"/>
        <v>135604</v>
      </c>
      <c r="M5072" s="2">
        <f t="shared" si="1036"/>
        <v>26400</v>
      </c>
      <c r="N5072" s="6">
        <f t="shared" si="1037"/>
        <v>1</v>
      </c>
      <c r="O5072" s="2">
        <f t="shared" si="1038"/>
        <v>28899.934559276349</v>
      </c>
      <c r="P5072" s="2">
        <f t="shared" si="1039"/>
        <v>28899.934559276349</v>
      </c>
    </row>
    <row r="5073" spans="1:16">
      <c r="A5073" s="6">
        <v>7</v>
      </c>
      <c r="B5073" s="6">
        <v>16</v>
      </c>
      <c r="C5073" s="6">
        <v>16</v>
      </c>
      <c r="D5073" s="6">
        <f t="shared" si="1027"/>
        <v>39</v>
      </c>
      <c r="E5073" s="5">
        <f t="shared" si="1028"/>
        <v>1227.6917730000007</v>
      </c>
      <c r="F5073" s="5">
        <f t="shared" si="1029"/>
        <v>712.5626979170703</v>
      </c>
      <c r="G5073" s="5">
        <f t="shared" si="1030"/>
        <v>878.32047434610013</v>
      </c>
      <c r="H5073" s="5">
        <f t="shared" si="1031"/>
        <v>2818.5749452631712</v>
      </c>
      <c r="I5073" s="5">
        <f t="shared" si="1032"/>
        <v>720</v>
      </c>
      <c r="J5073" s="5">
        <f t="shared" si="1033"/>
        <v>2098.5749452631712</v>
      </c>
      <c r="K5073" s="2">
        <f t="shared" si="1034"/>
        <v>61433.592799707832</v>
      </c>
      <c r="L5073" s="2">
        <f t="shared" si="1035"/>
        <v>138304</v>
      </c>
      <c r="M5073" s="2">
        <f t="shared" si="1036"/>
        <v>27280</v>
      </c>
      <c r="N5073" s="6">
        <f t="shared" si="1037"/>
        <v>1</v>
      </c>
      <c r="O5073" s="2">
        <f t="shared" si="1038"/>
        <v>29590.407200292168</v>
      </c>
      <c r="P5073" s="2">
        <f t="shared" si="1039"/>
        <v>29590.407200292168</v>
      </c>
    </row>
    <row r="5074" spans="1:16">
      <c r="A5074" s="6">
        <v>7</v>
      </c>
      <c r="B5074" s="6">
        <v>16</v>
      </c>
      <c r="C5074" s="6">
        <v>17</v>
      </c>
      <c r="D5074" s="6">
        <f t="shared" si="1027"/>
        <v>40</v>
      </c>
      <c r="E5074" s="5">
        <f t="shared" si="1028"/>
        <v>1227.6917730000007</v>
      </c>
      <c r="F5074" s="5">
        <f t="shared" si="1029"/>
        <v>712.5626979170703</v>
      </c>
      <c r="G5074" s="5">
        <f t="shared" si="1030"/>
        <v>944.88069779264049</v>
      </c>
      <c r="H5074" s="5">
        <f t="shared" si="1031"/>
        <v>2885.1351687097117</v>
      </c>
      <c r="I5074" s="5">
        <f t="shared" si="1032"/>
        <v>720</v>
      </c>
      <c r="J5074" s="5">
        <f t="shared" si="1033"/>
        <v>2165.1351687097117</v>
      </c>
      <c r="K5074" s="2">
        <f t="shared" si="1034"/>
        <v>62589.152234543602</v>
      </c>
      <c r="L5074" s="2">
        <f t="shared" si="1035"/>
        <v>141004</v>
      </c>
      <c r="M5074" s="2">
        <f t="shared" si="1036"/>
        <v>28160</v>
      </c>
      <c r="N5074" s="6">
        <f t="shared" si="1037"/>
        <v>1</v>
      </c>
      <c r="O5074" s="2">
        <f t="shared" si="1038"/>
        <v>30254.847765456398</v>
      </c>
      <c r="P5074" s="2">
        <f t="shared" si="1039"/>
        <v>30254.847765456398</v>
      </c>
    </row>
    <row r="5075" spans="1:16">
      <c r="A5075" s="6">
        <v>7</v>
      </c>
      <c r="B5075" s="6">
        <v>16</v>
      </c>
      <c r="C5075" s="6">
        <v>18</v>
      </c>
      <c r="D5075" s="6">
        <f t="shared" si="1027"/>
        <v>41</v>
      </c>
      <c r="E5075" s="5">
        <f t="shared" si="1028"/>
        <v>1227.6917730000007</v>
      </c>
      <c r="F5075" s="5">
        <f t="shared" si="1029"/>
        <v>712.5626979170703</v>
      </c>
      <c r="G5075" s="5">
        <f t="shared" si="1030"/>
        <v>1012.9676892512279</v>
      </c>
      <c r="H5075" s="5">
        <f t="shared" si="1031"/>
        <v>2953.2221601682991</v>
      </c>
      <c r="I5075" s="5">
        <f t="shared" si="1032"/>
        <v>720</v>
      </c>
      <c r="J5075" s="5">
        <f t="shared" si="1033"/>
        <v>2233.2221601682991</v>
      </c>
      <c r="K5075" s="2">
        <f t="shared" si="1034"/>
        <v>63771.218058477411</v>
      </c>
      <c r="L5075" s="2">
        <f t="shared" si="1035"/>
        <v>143704</v>
      </c>
      <c r="M5075" s="2">
        <f t="shared" si="1036"/>
        <v>29040</v>
      </c>
      <c r="N5075" s="6">
        <f t="shared" si="1037"/>
        <v>1</v>
      </c>
      <c r="O5075" s="2">
        <f t="shared" si="1038"/>
        <v>30892.781941522589</v>
      </c>
      <c r="P5075" s="2">
        <f t="shared" si="1039"/>
        <v>30892.781941522589</v>
      </c>
    </row>
    <row r="5076" spans="1:16">
      <c r="A5076" s="6">
        <v>7</v>
      </c>
      <c r="B5076" s="6">
        <v>16</v>
      </c>
      <c r="C5076" s="6">
        <v>19</v>
      </c>
      <c r="D5076" s="6">
        <f t="shared" si="1027"/>
        <v>42</v>
      </c>
      <c r="E5076" s="5">
        <f t="shared" si="1028"/>
        <v>1227.6917730000007</v>
      </c>
      <c r="F5076" s="5">
        <f t="shared" si="1029"/>
        <v>712.5626979170703</v>
      </c>
      <c r="G5076" s="5">
        <f t="shared" si="1030"/>
        <v>1082.6092178872495</v>
      </c>
      <c r="H5076" s="5">
        <f t="shared" si="1031"/>
        <v>3022.8636888043206</v>
      </c>
      <c r="I5076" s="5">
        <f t="shared" si="1032"/>
        <v>720</v>
      </c>
      <c r="J5076" s="5">
        <f t="shared" si="1033"/>
        <v>2302.8636888043206</v>
      </c>
      <c r="K5076" s="2">
        <f t="shared" si="1034"/>
        <v>64980.272375075008</v>
      </c>
      <c r="L5076" s="2">
        <f t="shared" si="1035"/>
        <v>146404</v>
      </c>
      <c r="M5076" s="2">
        <f t="shared" si="1036"/>
        <v>29920</v>
      </c>
      <c r="N5076" s="6">
        <f t="shared" si="1037"/>
        <v>1</v>
      </c>
      <c r="O5076" s="2">
        <f t="shared" si="1038"/>
        <v>31503.727624924992</v>
      </c>
      <c r="P5076" s="2">
        <f t="shared" si="1039"/>
        <v>31503.727624924992</v>
      </c>
    </row>
    <row r="5077" spans="1:16">
      <c r="A5077" s="6">
        <v>7</v>
      </c>
      <c r="B5077" s="6">
        <v>16</v>
      </c>
      <c r="C5077" s="6">
        <v>20</v>
      </c>
      <c r="D5077" s="6">
        <f t="shared" si="1027"/>
        <v>43</v>
      </c>
      <c r="E5077" s="5">
        <f t="shared" si="1028"/>
        <v>1227.6917730000007</v>
      </c>
      <c r="F5077" s="5">
        <f t="shared" si="1029"/>
        <v>712.5626979170703</v>
      </c>
      <c r="G5077" s="5">
        <f t="shared" si="1030"/>
        <v>1153.8335085377266</v>
      </c>
      <c r="H5077" s="5">
        <f t="shared" si="1031"/>
        <v>3094.0879794547977</v>
      </c>
      <c r="I5077" s="5">
        <f t="shared" si="1032"/>
        <v>720</v>
      </c>
      <c r="J5077" s="5">
        <f t="shared" si="1033"/>
        <v>2374.0879794547977</v>
      </c>
      <c r="K5077" s="2">
        <f t="shared" si="1034"/>
        <v>66216.805198868009</v>
      </c>
      <c r="L5077" s="2">
        <f t="shared" si="1035"/>
        <v>149104</v>
      </c>
      <c r="M5077" s="2">
        <f t="shared" si="1036"/>
        <v>30800</v>
      </c>
      <c r="N5077" s="6">
        <f t="shared" si="1037"/>
        <v>1</v>
      </c>
      <c r="O5077" s="2">
        <f t="shared" si="1038"/>
        <v>32087.194801131991</v>
      </c>
      <c r="P5077" s="2">
        <f t="shared" si="1039"/>
        <v>32087.194801131991</v>
      </c>
    </row>
    <row r="5078" spans="1:16">
      <c r="A5078" s="6">
        <v>7</v>
      </c>
      <c r="B5078" s="6">
        <v>16</v>
      </c>
      <c r="C5078" s="6">
        <v>21</v>
      </c>
      <c r="D5078" s="6">
        <f t="shared" si="1027"/>
        <v>44</v>
      </c>
      <c r="E5078" s="5">
        <f t="shared" si="1028"/>
        <v>1227.6917730000007</v>
      </c>
      <c r="F5078" s="5">
        <f t="shared" si="1029"/>
        <v>712.5626979170703</v>
      </c>
      <c r="G5078" s="5">
        <f t="shared" si="1030"/>
        <v>1226.6692487641703</v>
      </c>
      <c r="H5078" s="5">
        <f t="shared" si="1031"/>
        <v>3166.9237196812414</v>
      </c>
      <c r="I5078" s="5">
        <f t="shared" si="1032"/>
        <v>720</v>
      </c>
      <c r="J5078" s="5">
        <f t="shared" si="1033"/>
        <v>2446.9237196812414</v>
      </c>
      <c r="K5078" s="2">
        <f t="shared" si="1034"/>
        <v>67481.31457779932</v>
      </c>
      <c r="L5078" s="2">
        <f t="shared" si="1035"/>
        <v>151804</v>
      </c>
      <c r="M5078" s="2">
        <f t="shared" si="1036"/>
        <v>31680</v>
      </c>
      <c r="N5078" s="6">
        <f t="shared" si="1037"/>
        <v>1</v>
      </c>
      <c r="O5078" s="2">
        <f t="shared" si="1038"/>
        <v>32642.68542220068</v>
      </c>
      <c r="P5078" s="2">
        <f t="shared" si="1039"/>
        <v>32642.68542220068</v>
      </c>
    </row>
    <row r="5079" spans="1:16">
      <c r="A5079" s="6">
        <v>7</v>
      </c>
      <c r="B5079" s="6">
        <v>16</v>
      </c>
      <c r="C5079" s="6">
        <v>22</v>
      </c>
      <c r="D5079" s="6">
        <f t="shared" si="1027"/>
        <v>45</v>
      </c>
      <c r="E5079" s="5">
        <f t="shared" si="1028"/>
        <v>1227.6917730000007</v>
      </c>
      <c r="F5079" s="5">
        <f t="shared" si="1029"/>
        <v>712.5626979170703</v>
      </c>
      <c r="G5079" s="5">
        <f t="shared" si="1030"/>
        <v>1301.1455960105666</v>
      </c>
      <c r="H5079" s="5">
        <f t="shared" si="1031"/>
        <v>3241.4000669276375</v>
      </c>
      <c r="I5079" s="5">
        <f t="shared" si="1032"/>
        <v>720</v>
      </c>
      <c r="J5079" s="5">
        <f t="shared" si="1033"/>
        <v>2521.4000669276375</v>
      </c>
      <c r="K5079" s="2">
        <f t="shared" si="1034"/>
        <v>68774.306717493702</v>
      </c>
      <c r="L5079" s="2">
        <f t="shared" si="1035"/>
        <v>154504</v>
      </c>
      <c r="M5079" s="2">
        <f t="shared" si="1036"/>
        <v>32560</v>
      </c>
      <c r="N5079" s="6">
        <f t="shared" si="1037"/>
        <v>1</v>
      </c>
      <c r="O5079" s="2">
        <f t="shared" si="1038"/>
        <v>33169.693282506298</v>
      </c>
      <c r="P5079" s="2">
        <f t="shared" si="1039"/>
        <v>33169.693282506298</v>
      </c>
    </row>
    <row r="5080" spans="1:16">
      <c r="A5080" s="6">
        <v>7</v>
      </c>
      <c r="B5080" s="6">
        <v>16</v>
      </c>
      <c r="C5080" s="6">
        <v>23</v>
      </c>
      <c r="D5080" s="6">
        <f t="shared" si="1027"/>
        <v>46</v>
      </c>
      <c r="E5080" s="5">
        <f t="shared" si="1028"/>
        <v>1227.6917730000007</v>
      </c>
      <c r="F5080" s="5">
        <f t="shared" si="1029"/>
        <v>712.5626979170703</v>
      </c>
      <c r="G5080" s="5">
        <f t="shared" si="1030"/>
        <v>1377.292184868003</v>
      </c>
      <c r="H5080" s="5">
        <f t="shared" si="1031"/>
        <v>3317.5466557850741</v>
      </c>
      <c r="I5080" s="5">
        <f t="shared" si="1032"/>
        <v>720</v>
      </c>
      <c r="J5080" s="5">
        <f t="shared" si="1033"/>
        <v>2597.5466557850741</v>
      </c>
      <c r="K5080" s="2">
        <f t="shared" si="1034"/>
        <v>70096.296107379749</v>
      </c>
      <c r="L5080" s="2">
        <f t="shared" si="1035"/>
        <v>157204</v>
      </c>
      <c r="M5080" s="2">
        <f t="shared" si="1036"/>
        <v>33440</v>
      </c>
      <c r="N5080" s="6">
        <f t="shared" si="1037"/>
        <v>1</v>
      </c>
      <c r="O5080" s="2">
        <f t="shared" si="1038"/>
        <v>33667.703892620251</v>
      </c>
      <c r="P5080" s="2">
        <f t="shared" si="1039"/>
        <v>33667.703892620251</v>
      </c>
    </row>
    <row r="5081" spans="1:16">
      <c r="A5081" s="6">
        <v>7</v>
      </c>
      <c r="B5081" s="6">
        <v>16</v>
      </c>
      <c r="C5081" s="6">
        <v>24</v>
      </c>
      <c r="D5081" s="6">
        <f t="shared" si="1027"/>
        <v>47</v>
      </c>
      <c r="E5081" s="5">
        <f t="shared" si="1028"/>
        <v>1227.6917730000007</v>
      </c>
      <c r="F5081" s="5">
        <f t="shared" si="1029"/>
        <v>712.5626979170703</v>
      </c>
      <c r="G5081" s="5">
        <f t="shared" si="1030"/>
        <v>1455.1391344474989</v>
      </c>
      <c r="H5081" s="5">
        <f t="shared" si="1031"/>
        <v>3395.3936053645702</v>
      </c>
      <c r="I5081" s="5">
        <f t="shared" si="1032"/>
        <v>720</v>
      </c>
      <c r="J5081" s="5">
        <f t="shared" si="1033"/>
        <v>2675.3936053645702</v>
      </c>
      <c r="K5081" s="2">
        <f t="shared" si="1034"/>
        <v>71447.805648690453</v>
      </c>
      <c r="L5081" s="2">
        <f t="shared" si="1035"/>
        <v>159904</v>
      </c>
      <c r="M5081" s="2">
        <f t="shared" si="1036"/>
        <v>34320</v>
      </c>
      <c r="N5081" s="6">
        <f t="shared" si="1037"/>
        <v>1</v>
      </c>
      <c r="O5081" s="2">
        <f t="shared" si="1038"/>
        <v>34136.194351309547</v>
      </c>
      <c r="P5081" s="2">
        <f t="shared" si="1039"/>
        <v>34136.194351309547</v>
      </c>
    </row>
    <row r="5082" spans="1:16">
      <c r="A5082" s="6">
        <v>7</v>
      </c>
      <c r="B5082" s="6">
        <v>16</v>
      </c>
      <c r="C5082" s="6">
        <v>25</v>
      </c>
      <c r="D5082" s="6">
        <f t="shared" si="1027"/>
        <v>48</v>
      </c>
      <c r="E5082" s="5">
        <f t="shared" si="1028"/>
        <v>1227.6917730000007</v>
      </c>
      <c r="F5082" s="5">
        <f t="shared" si="1029"/>
        <v>712.5626979170703</v>
      </c>
      <c r="G5082" s="5">
        <f t="shared" si="1030"/>
        <v>1534.7170558625965</v>
      </c>
      <c r="H5082" s="5">
        <f t="shared" si="1031"/>
        <v>3474.9715267796673</v>
      </c>
      <c r="I5082" s="5">
        <f t="shared" si="1032"/>
        <v>720</v>
      </c>
      <c r="J5082" s="5">
        <f t="shared" si="1033"/>
        <v>2754.9715267796673</v>
      </c>
      <c r="K5082" s="2">
        <f t="shared" si="1034"/>
        <v>72829.366784369224</v>
      </c>
      <c r="L5082" s="2">
        <f t="shared" si="1035"/>
        <v>162604</v>
      </c>
      <c r="M5082" s="2">
        <f t="shared" si="1036"/>
        <v>35200</v>
      </c>
      <c r="N5082" s="6">
        <f t="shared" si="1037"/>
        <v>1</v>
      </c>
      <c r="O5082" s="2">
        <f t="shared" si="1038"/>
        <v>34574.633215630776</v>
      </c>
      <c r="P5082" s="2">
        <f t="shared" si="1039"/>
        <v>34574.633215630776</v>
      </c>
    </row>
    <row r="5083" spans="1:16">
      <c r="A5083" s="6">
        <v>7</v>
      </c>
      <c r="B5083" s="6">
        <v>16</v>
      </c>
      <c r="C5083" s="6">
        <v>26</v>
      </c>
      <c r="D5083" s="6">
        <f t="shared" si="1027"/>
        <v>49</v>
      </c>
      <c r="E5083" s="5">
        <f t="shared" si="1028"/>
        <v>1227.6917730000007</v>
      </c>
      <c r="F5083" s="5">
        <f t="shared" si="1029"/>
        <v>712.5626979170703</v>
      </c>
      <c r="G5083" s="5">
        <f t="shared" si="1030"/>
        <v>1616.0570598233144</v>
      </c>
      <c r="H5083" s="5">
        <f t="shared" si="1031"/>
        <v>3556.3115307403855</v>
      </c>
      <c r="I5083" s="5">
        <f t="shared" si="1032"/>
        <v>720</v>
      </c>
      <c r="J5083" s="5">
        <f t="shared" si="1033"/>
        <v>2836.3115307403855</v>
      </c>
      <c r="K5083" s="2">
        <f t="shared" si="1034"/>
        <v>74241.519630909461</v>
      </c>
      <c r="L5083" s="2">
        <f t="shared" si="1035"/>
        <v>165304</v>
      </c>
      <c r="M5083" s="2">
        <f t="shared" si="1036"/>
        <v>36080</v>
      </c>
      <c r="N5083" s="6">
        <f t="shared" si="1037"/>
        <v>1</v>
      </c>
      <c r="O5083" s="2">
        <f t="shared" si="1038"/>
        <v>34982.480369090539</v>
      </c>
      <c r="P5083" s="2">
        <f t="shared" si="1039"/>
        <v>34982.480369090539</v>
      </c>
    </row>
    <row r="5084" spans="1:16">
      <c r="A5084" s="6">
        <v>7</v>
      </c>
      <c r="B5084" s="6">
        <v>16</v>
      </c>
      <c r="C5084" s="6">
        <v>27</v>
      </c>
      <c r="D5084" s="6">
        <f t="shared" si="1027"/>
        <v>50</v>
      </c>
      <c r="E5084" s="5">
        <f t="shared" si="1028"/>
        <v>1227.6917730000007</v>
      </c>
      <c r="F5084" s="5">
        <f t="shared" si="1029"/>
        <v>712.5626979170703</v>
      </c>
      <c r="G5084" s="5">
        <f t="shared" si="1030"/>
        <v>1699.1907643430709</v>
      </c>
      <c r="H5084" s="5">
        <f t="shared" si="1031"/>
        <v>3639.445235260142</v>
      </c>
      <c r="I5084" s="5">
        <f t="shared" si="1032"/>
        <v>720</v>
      </c>
      <c r="J5084" s="5">
        <f t="shared" si="1033"/>
        <v>2919.445235260142</v>
      </c>
      <c r="K5084" s="2">
        <f t="shared" si="1034"/>
        <v>75684.813112155243</v>
      </c>
      <c r="L5084" s="2">
        <f t="shared" si="1035"/>
        <v>168004</v>
      </c>
      <c r="M5084" s="2">
        <f t="shared" si="1036"/>
        <v>36960</v>
      </c>
      <c r="N5084" s="6">
        <f t="shared" si="1037"/>
        <v>1</v>
      </c>
      <c r="O5084" s="2">
        <f t="shared" si="1038"/>
        <v>35359.186887844757</v>
      </c>
      <c r="P5084" s="2">
        <f t="shared" si="1039"/>
        <v>35359.186887844757</v>
      </c>
    </row>
    <row r="5085" spans="1:16">
      <c r="A5085" s="6">
        <v>7</v>
      </c>
      <c r="B5085" s="6">
        <v>16</v>
      </c>
      <c r="C5085" s="6">
        <v>28</v>
      </c>
      <c r="D5085" s="6">
        <f t="shared" si="1027"/>
        <v>51</v>
      </c>
      <c r="E5085" s="5">
        <f t="shared" si="1028"/>
        <v>1227.6917730000007</v>
      </c>
      <c r="F5085" s="5">
        <f t="shared" si="1029"/>
        <v>712.5626979170703</v>
      </c>
      <c r="G5085" s="5">
        <f t="shared" si="1030"/>
        <v>1784.1503025602246</v>
      </c>
      <c r="H5085" s="5">
        <f t="shared" si="1031"/>
        <v>3724.4047734772957</v>
      </c>
      <c r="I5085" s="5">
        <f t="shared" si="1032"/>
        <v>720</v>
      </c>
      <c r="J5085" s="5">
        <f t="shared" si="1033"/>
        <v>3004.4047734772957</v>
      </c>
      <c r="K5085" s="2">
        <f t="shared" si="1034"/>
        <v>77159.805095091942</v>
      </c>
      <c r="L5085" s="2">
        <f t="shared" si="1035"/>
        <v>170704</v>
      </c>
      <c r="M5085" s="2">
        <f t="shared" si="1036"/>
        <v>37840</v>
      </c>
      <c r="N5085" s="6">
        <f t="shared" si="1037"/>
        <v>1</v>
      </c>
      <c r="O5085" s="2">
        <f t="shared" si="1038"/>
        <v>35704.194904908058</v>
      </c>
      <c r="P5085" s="2">
        <f t="shared" si="1039"/>
        <v>35704.194904908058</v>
      </c>
    </row>
    <row r="5086" spans="1:16">
      <c r="A5086" s="6">
        <v>7</v>
      </c>
      <c r="B5086" s="6">
        <v>16</v>
      </c>
      <c r="C5086" s="6">
        <v>29</v>
      </c>
      <c r="D5086" s="6">
        <f t="shared" si="1027"/>
        <v>52</v>
      </c>
      <c r="E5086" s="5">
        <f t="shared" si="1028"/>
        <v>1227.6917730000007</v>
      </c>
      <c r="F5086" s="5">
        <f t="shared" si="1029"/>
        <v>712.5626979170703</v>
      </c>
      <c r="G5086" s="5">
        <f t="shared" si="1030"/>
        <v>1870.9683306758782</v>
      </c>
      <c r="H5086" s="5">
        <f t="shared" si="1031"/>
        <v>3811.2228015929495</v>
      </c>
      <c r="I5086" s="5">
        <f t="shared" si="1032"/>
        <v>720</v>
      </c>
      <c r="J5086" s="5">
        <f t="shared" si="1033"/>
        <v>3091.2228015929495</v>
      </c>
      <c r="K5086" s="2">
        <f t="shared" si="1034"/>
        <v>78667.062527655362</v>
      </c>
      <c r="L5086" s="2">
        <f t="shared" si="1035"/>
        <v>173404</v>
      </c>
      <c r="M5086" s="2">
        <f t="shared" si="1036"/>
        <v>38720</v>
      </c>
      <c r="N5086" s="6">
        <f t="shared" si="1037"/>
        <v>1</v>
      </c>
      <c r="O5086" s="2">
        <f t="shared" si="1038"/>
        <v>36016.937472344638</v>
      </c>
      <c r="P5086" s="2">
        <f t="shared" si="1039"/>
        <v>36016.937472344638</v>
      </c>
    </row>
    <row r="5087" spans="1:16">
      <c r="A5087" s="6">
        <v>7</v>
      </c>
      <c r="B5087" s="6">
        <v>16</v>
      </c>
      <c r="C5087" s="6">
        <v>30</v>
      </c>
      <c r="D5087" s="6">
        <f t="shared" si="1027"/>
        <v>53</v>
      </c>
      <c r="E5087" s="5">
        <f t="shared" si="1028"/>
        <v>1227.6917730000007</v>
      </c>
      <c r="F5087" s="5">
        <f t="shared" si="1029"/>
        <v>712.5626979170703</v>
      </c>
      <c r="G5087" s="5">
        <f t="shared" si="1030"/>
        <v>1959.6780360096488</v>
      </c>
      <c r="H5087" s="5">
        <f t="shared" si="1031"/>
        <v>3899.9325069267197</v>
      </c>
      <c r="I5087" s="5">
        <f t="shared" si="1032"/>
        <v>720</v>
      </c>
      <c r="J5087" s="5">
        <f t="shared" si="1033"/>
        <v>3179.9325069267197</v>
      </c>
      <c r="K5087" s="2">
        <f t="shared" si="1034"/>
        <v>80207.161578588886</v>
      </c>
      <c r="L5087" s="2">
        <f t="shared" si="1035"/>
        <v>176104</v>
      </c>
      <c r="M5087" s="2">
        <f t="shared" si="1036"/>
        <v>39600</v>
      </c>
      <c r="N5087" s="6">
        <f t="shared" si="1037"/>
        <v>1</v>
      </c>
      <c r="O5087" s="2">
        <f t="shared" si="1038"/>
        <v>36296.838421411114</v>
      </c>
      <c r="P5087" s="2">
        <f t="shared" si="1039"/>
        <v>36296.838421411114</v>
      </c>
    </row>
    <row r="5088" spans="1:16">
      <c r="A5088" s="6">
        <v>7</v>
      </c>
      <c r="B5088" s="6">
        <v>17</v>
      </c>
      <c r="C5088" s="6">
        <v>0</v>
      </c>
      <c r="D5088" s="6">
        <f t="shared" si="1027"/>
        <v>24</v>
      </c>
      <c r="E5088" s="5">
        <f t="shared" si="1028"/>
        <v>1227.6917730000007</v>
      </c>
      <c r="F5088" s="5">
        <f t="shared" si="1029"/>
        <v>776.02531320030937</v>
      </c>
      <c r="G5088" s="5">
        <f t="shared" si="1030"/>
        <v>0</v>
      </c>
      <c r="H5088" s="5">
        <f t="shared" si="1031"/>
        <v>2003.71708620031</v>
      </c>
      <c r="I5088" s="5">
        <f t="shared" si="1032"/>
        <v>720</v>
      </c>
      <c r="J5088" s="5">
        <f t="shared" si="1033"/>
        <v>1283.71708620031</v>
      </c>
      <c r="K5088" s="2">
        <f t="shared" si="1034"/>
        <v>47286.754968755384</v>
      </c>
      <c r="L5088" s="2">
        <f t="shared" si="1035"/>
        <v>97198</v>
      </c>
      <c r="M5088" s="2">
        <f t="shared" si="1036"/>
        <v>13640</v>
      </c>
      <c r="N5088" s="6">
        <f t="shared" si="1037"/>
        <v>1</v>
      </c>
      <c r="O5088" s="2">
        <f t="shared" si="1038"/>
        <v>16271.245031244616</v>
      </c>
      <c r="P5088" s="2">
        <f t="shared" si="1039"/>
        <v>16271.245031244616</v>
      </c>
    </row>
    <row r="5089" spans="1:16">
      <c r="A5089" s="6">
        <v>7</v>
      </c>
      <c r="B5089" s="6">
        <v>17</v>
      </c>
      <c r="C5089" s="6">
        <v>1</v>
      </c>
      <c r="D5089" s="6">
        <f t="shared" si="1027"/>
        <v>25</v>
      </c>
      <c r="E5089" s="5">
        <f t="shared" si="1028"/>
        <v>1227.6917730000007</v>
      </c>
      <c r="F5089" s="5">
        <f t="shared" si="1029"/>
        <v>776.02531320030937</v>
      </c>
      <c r="G5089" s="5">
        <f t="shared" si="1030"/>
        <v>45.5625</v>
      </c>
      <c r="H5089" s="5">
        <f t="shared" si="1031"/>
        <v>2049.27958620031</v>
      </c>
      <c r="I5089" s="5">
        <f t="shared" si="1032"/>
        <v>720</v>
      </c>
      <c r="J5089" s="5">
        <f t="shared" si="1033"/>
        <v>1329.27958620031</v>
      </c>
      <c r="K5089" s="2">
        <f t="shared" si="1034"/>
        <v>48077.770593755384</v>
      </c>
      <c r="L5089" s="2">
        <f t="shared" si="1035"/>
        <v>99898</v>
      </c>
      <c r="M5089" s="2">
        <f t="shared" si="1036"/>
        <v>14520</v>
      </c>
      <c r="N5089" s="6">
        <f t="shared" si="1037"/>
        <v>1</v>
      </c>
      <c r="O5089" s="2">
        <f t="shared" si="1038"/>
        <v>17300.229406244616</v>
      </c>
      <c r="P5089" s="2">
        <f t="shared" si="1039"/>
        <v>17300.229406244616</v>
      </c>
    </row>
    <row r="5090" spans="1:16">
      <c r="A5090" s="6">
        <v>7</v>
      </c>
      <c r="B5090" s="6">
        <v>17</v>
      </c>
      <c r="C5090" s="6">
        <v>2</v>
      </c>
      <c r="D5090" s="6">
        <f t="shared" si="1027"/>
        <v>26</v>
      </c>
      <c r="E5090" s="5">
        <f t="shared" si="1028"/>
        <v>1227.6917730000007</v>
      </c>
      <c r="F5090" s="5">
        <f t="shared" si="1029"/>
        <v>776.02531320030937</v>
      </c>
      <c r="G5090" s="5">
        <f t="shared" si="1030"/>
        <v>92.264062499999994</v>
      </c>
      <c r="H5090" s="5">
        <f t="shared" si="1031"/>
        <v>2095.9811487003099</v>
      </c>
      <c r="I5090" s="5">
        <f t="shared" si="1032"/>
        <v>720</v>
      </c>
      <c r="J5090" s="5">
        <f t="shared" si="1033"/>
        <v>1375.9811487003099</v>
      </c>
      <c r="K5090" s="2">
        <f t="shared" si="1034"/>
        <v>48888.561609380384</v>
      </c>
      <c r="L5090" s="2">
        <f t="shared" si="1035"/>
        <v>102598</v>
      </c>
      <c r="M5090" s="2">
        <f t="shared" si="1036"/>
        <v>15400</v>
      </c>
      <c r="N5090" s="6">
        <f t="shared" si="1037"/>
        <v>1</v>
      </c>
      <c r="O5090" s="2">
        <f t="shared" si="1038"/>
        <v>18309.438390619616</v>
      </c>
      <c r="P5090" s="2">
        <f t="shared" si="1039"/>
        <v>18309.438390619616</v>
      </c>
    </row>
    <row r="5091" spans="1:16">
      <c r="A5091" s="6">
        <v>7</v>
      </c>
      <c r="B5091" s="6">
        <v>17</v>
      </c>
      <c r="C5091" s="6">
        <v>3</v>
      </c>
      <c r="D5091" s="6">
        <f t="shared" si="1027"/>
        <v>27</v>
      </c>
      <c r="E5091" s="5">
        <f t="shared" si="1028"/>
        <v>1227.6917730000007</v>
      </c>
      <c r="F5091" s="5">
        <f t="shared" si="1029"/>
        <v>776.02531320030937</v>
      </c>
      <c r="G5091" s="5">
        <f t="shared" si="1030"/>
        <v>140.12604492187498</v>
      </c>
      <c r="H5091" s="5">
        <f t="shared" si="1031"/>
        <v>2143.8431311221848</v>
      </c>
      <c r="I5091" s="5">
        <f t="shared" si="1032"/>
        <v>720</v>
      </c>
      <c r="J5091" s="5">
        <f t="shared" si="1033"/>
        <v>1423.8431311221848</v>
      </c>
      <c r="K5091" s="2">
        <f t="shared" si="1034"/>
        <v>49719.498804204595</v>
      </c>
      <c r="L5091" s="2">
        <f t="shared" si="1035"/>
        <v>105298</v>
      </c>
      <c r="M5091" s="2">
        <f t="shared" si="1036"/>
        <v>16280</v>
      </c>
      <c r="N5091" s="6">
        <f t="shared" si="1037"/>
        <v>1</v>
      </c>
      <c r="O5091" s="2">
        <f t="shared" si="1038"/>
        <v>19298.501195795405</v>
      </c>
      <c r="P5091" s="2">
        <f t="shared" si="1039"/>
        <v>19298.501195795405</v>
      </c>
    </row>
    <row r="5092" spans="1:16">
      <c r="A5092" s="6">
        <v>7</v>
      </c>
      <c r="B5092" s="6">
        <v>17</v>
      </c>
      <c r="C5092" s="6">
        <v>4</v>
      </c>
      <c r="D5092" s="6">
        <f t="shared" si="1027"/>
        <v>28</v>
      </c>
      <c r="E5092" s="5">
        <f t="shared" si="1028"/>
        <v>1227.6917730000007</v>
      </c>
      <c r="F5092" s="5">
        <f t="shared" si="1029"/>
        <v>776.02531320030937</v>
      </c>
      <c r="G5092" s="5">
        <f t="shared" si="1030"/>
        <v>189.17016064453125</v>
      </c>
      <c r="H5092" s="5">
        <f t="shared" si="1031"/>
        <v>2192.8872468448412</v>
      </c>
      <c r="I5092" s="5">
        <f t="shared" si="1032"/>
        <v>720</v>
      </c>
      <c r="J5092" s="5">
        <f t="shared" si="1033"/>
        <v>1472.8872468448412</v>
      </c>
      <c r="K5092" s="2">
        <f t="shared" si="1034"/>
        <v>50570.959146611829</v>
      </c>
      <c r="L5092" s="2">
        <f t="shared" si="1035"/>
        <v>107998</v>
      </c>
      <c r="M5092" s="2">
        <f t="shared" si="1036"/>
        <v>17160</v>
      </c>
      <c r="N5092" s="6">
        <f t="shared" si="1037"/>
        <v>1</v>
      </c>
      <c r="O5092" s="2">
        <f t="shared" si="1038"/>
        <v>20267.040853388171</v>
      </c>
      <c r="P5092" s="2">
        <f t="shared" si="1039"/>
        <v>20267.040853388171</v>
      </c>
    </row>
    <row r="5093" spans="1:16">
      <c r="A5093" s="6">
        <v>7</v>
      </c>
      <c r="B5093" s="6">
        <v>17</v>
      </c>
      <c r="C5093" s="6">
        <v>5</v>
      </c>
      <c r="D5093" s="6">
        <f t="shared" si="1027"/>
        <v>29</v>
      </c>
      <c r="E5093" s="5">
        <f t="shared" si="1028"/>
        <v>1227.6917730000007</v>
      </c>
      <c r="F5093" s="5">
        <f t="shared" si="1029"/>
        <v>776.02531320030937</v>
      </c>
      <c r="G5093" s="5">
        <f t="shared" si="1030"/>
        <v>239.41848456573481</v>
      </c>
      <c r="H5093" s="5">
        <f t="shared" si="1031"/>
        <v>2243.1355707660446</v>
      </c>
      <c r="I5093" s="5">
        <f t="shared" si="1032"/>
        <v>720</v>
      </c>
      <c r="J5093" s="5">
        <f t="shared" si="1033"/>
        <v>1523.1355707660446</v>
      </c>
      <c r="K5093" s="2">
        <f t="shared" si="1034"/>
        <v>51443.32588135494</v>
      </c>
      <c r="L5093" s="2">
        <f t="shared" si="1035"/>
        <v>110698</v>
      </c>
      <c r="M5093" s="2">
        <f t="shared" si="1036"/>
        <v>18040</v>
      </c>
      <c r="N5093" s="6">
        <f t="shared" si="1037"/>
        <v>1</v>
      </c>
      <c r="O5093" s="2">
        <f t="shared" si="1038"/>
        <v>21214.67411864506</v>
      </c>
      <c r="P5093" s="2">
        <f t="shared" si="1039"/>
        <v>21214.67411864506</v>
      </c>
    </row>
    <row r="5094" spans="1:16">
      <c r="A5094" s="6">
        <v>7</v>
      </c>
      <c r="B5094" s="6">
        <v>17</v>
      </c>
      <c r="C5094" s="6">
        <v>6</v>
      </c>
      <c r="D5094" s="6">
        <f t="shared" si="1027"/>
        <v>30</v>
      </c>
      <c r="E5094" s="5">
        <f t="shared" si="1028"/>
        <v>1227.6917730000007</v>
      </c>
      <c r="F5094" s="5">
        <f t="shared" si="1029"/>
        <v>776.02531320030937</v>
      </c>
      <c r="G5094" s="5">
        <f t="shared" si="1030"/>
        <v>290.89345874736784</v>
      </c>
      <c r="H5094" s="5">
        <f t="shared" si="1031"/>
        <v>2294.6105449476777</v>
      </c>
      <c r="I5094" s="5">
        <f t="shared" si="1032"/>
        <v>720</v>
      </c>
      <c r="J5094" s="5">
        <f t="shared" si="1033"/>
        <v>1574.6105449476777</v>
      </c>
      <c r="K5094" s="2">
        <f t="shared" si="1034"/>
        <v>52336.988627563849</v>
      </c>
      <c r="L5094" s="2">
        <f t="shared" si="1035"/>
        <v>113398</v>
      </c>
      <c r="M5094" s="2">
        <f t="shared" si="1036"/>
        <v>18920</v>
      </c>
      <c r="N5094" s="6">
        <f t="shared" si="1037"/>
        <v>1</v>
      </c>
      <c r="O5094" s="2">
        <f t="shared" si="1038"/>
        <v>22141.011372436151</v>
      </c>
      <c r="P5094" s="2">
        <f t="shared" si="1039"/>
        <v>22141.011372436151</v>
      </c>
    </row>
    <row r="5095" spans="1:16">
      <c r="A5095" s="6">
        <v>7</v>
      </c>
      <c r="B5095" s="6">
        <v>17</v>
      </c>
      <c r="C5095" s="6">
        <v>7</v>
      </c>
      <c r="D5095" s="6">
        <f t="shared" si="1027"/>
        <v>31</v>
      </c>
      <c r="E5095" s="5">
        <f t="shared" si="1028"/>
        <v>1227.6917730000007</v>
      </c>
      <c r="F5095" s="5">
        <f t="shared" si="1029"/>
        <v>776.02531320030937</v>
      </c>
      <c r="G5095" s="5">
        <f t="shared" si="1030"/>
        <v>343.61789814532818</v>
      </c>
      <c r="H5095" s="5">
        <f t="shared" si="1031"/>
        <v>2347.3349843456381</v>
      </c>
      <c r="I5095" s="5">
        <f t="shared" si="1032"/>
        <v>720</v>
      </c>
      <c r="J5095" s="5">
        <f t="shared" si="1033"/>
        <v>1627.3349843456381</v>
      </c>
      <c r="K5095" s="2">
        <f t="shared" si="1034"/>
        <v>53252.343478222887</v>
      </c>
      <c r="L5095" s="2">
        <f t="shared" si="1035"/>
        <v>116098</v>
      </c>
      <c r="M5095" s="2">
        <f t="shared" si="1036"/>
        <v>19800</v>
      </c>
      <c r="N5095" s="6">
        <f t="shared" si="1037"/>
        <v>1</v>
      </c>
      <c r="O5095" s="2">
        <f t="shared" si="1038"/>
        <v>23045.656521777113</v>
      </c>
      <c r="P5095" s="2">
        <f t="shared" si="1039"/>
        <v>23045.656521777113</v>
      </c>
    </row>
    <row r="5096" spans="1:16">
      <c r="A5096" s="6">
        <v>7</v>
      </c>
      <c r="B5096" s="6">
        <v>17</v>
      </c>
      <c r="C5096" s="6">
        <v>8</v>
      </c>
      <c r="D5096" s="6">
        <f t="shared" si="1027"/>
        <v>32</v>
      </c>
      <c r="E5096" s="5">
        <f t="shared" si="1028"/>
        <v>1227.6917730000007</v>
      </c>
      <c r="F5096" s="5">
        <f t="shared" si="1029"/>
        <v>776.02531320030937</v>
      </c>
      <c r="G5096" s="5">
        <f t="shared" si="1030"/>
        <v>397.61499642530839</v>
      </c>
      <c r="H5096" s="5">
        <f t="shared" si="1031"/>
        <v>2401.3320826256186</v>
      </c>
      <c r="I5096" s="5">
        <f t="shared" si="1032"/>
        <v>720</v>
      </c>
      <c r="J5096" s="5">
        <f t="shared" si="1033"/>
        <v>1681.3320826256186</v>
      </c>
      <c r="K5096" s="2">
        <f t="shared" si="1034"/>
        <v>54189.793101139207</v>
      </c>
      <c r="L5096" s="2">
        <f t="shared" si="1035"/>
        <v>118798</v>
      </c>
      <c r="M5096" s="2">
        <f t="shared" si="1036"/>
        <v>20680</v>
      </c>
      <c r="N5096" s="6">
        <f t="shared" si="1037"/>
        <v>1</v>
      </c>
      <c r="O5096" s="2">
        <f t="shared" si="1038"/>
        <v>23928.206898860793</v>
      </c>
      <c r="P5096" s="2">
        <f t="shared" si="1039"/>
        <v>23928.206898860793</v>
      </c>
    </row>
    <row r="5097" spans="1:16">
      <c r="A5097" s="6">
        <v>7</v>
      </c>
      <c r="B5097" s="6">
        <v>17</v>
      </c>
      <c r="C5097" s="6">
        <v>9</v>
      </c>
      <c r="D5097" s="6">
        <f t="shared" si="1027"/>
        <v>33</v>
      </c>
      <c r="E5097" s="5">
        <f t="shared" si="1028"/>
        <v>1227.6917730000007</v>
      </c>
      <c r="F5097" s="5">
        <f t="shared" si="1029"/>
        <v>776.02531320030937</v>
      </c>
      <c r="G5097" s="5">
        <f t="shared" si="1030"/>
        <v>452.90833186570285</v>
      </c>
      <c r="H5097" s="5">
        <f t="shared" si="1031"/>
        <v>2456.6254180660126</v>
      </c>
      <c r="I5097" s="5">
        <f t="shared" si="1032"/>
        <v>720</v>
      </c>
      <c r="J5097" s="5">
        <f t="shared" si="1033"/>
        <v>1736.6254180660126</v>
      </c>
      <c r="K5097" s="2">
        <f t="shared" si="1034"/>
        <v>55149.746841423825</v>
      </c>
      <c r="L5097" s="2">
        <f t="shared" si="1035"/>
        <v>121498</v>
      </c>
      <c r="M5097" s="2">
        <f t="shared" si="1036"/>
        <v>21560</v>
      </c>
      <c r="N5097" s="6">
        <f t="shared" si="1037"/>
        <v>1</v>
      </c>
      <c r="O5097" s="2">
        <f t="shared" si="1038"/>
        <v>24788.253158576175</v>
      </c>
      <c r="P5097" s="2">
        <f t="shared" si="1039"/>
        <v>24788.253158576175</v>
      </c>
    </row>
    <row r="5098" spans="1:16">
      <c r="A5098" s="6">
        <v>7</v>
      </c>
      <c r="B5098" s="6">
        <v>17</v>
      </c>
      <c r="C5098" s="6">
        <v>10</v>
      </c>
      <c r="D5098" s="6">
        <f t="shared" si="1027"/>
        <v>34</v>
      </c>
      <c r="E5098" s="5">
        <f t="shared" si="1028"/>
        <v>1227.6917730000007</v>
      </c>
      <c r="F5098" s="5">
        <f t="shared" si="1029"/>
        <v>776.02531320030937</v>
      </c>
      <c r="G5098" s="5">
        <f t="shared" si="1030"/>
        <v>509.52187334891573</v>
      </c>
      <c r="H5098" s="5">
        <f t="shared" si="1031"/>
        <v>2513.2389595492259</v>
      </c>
      <c r="I5098" s="5">
        <f t="shared" si="1032"/>
        <v>720</v>
      </c>
      <c r="J5098" s="5">
        <f t="shared" si="1033"/>
        <v>1793.2389595492259</v>
      </c>
      <c r="K5098" s="2">
        <f t="shared" si="1034"/>
        <v>56132.620825507394</v>
      </c>
      <c r="L5098" s="2">
        <f t="shared" si="1035"/>
        <v>124198</v>
      </c>
      <c r="M5098" s="2">
        <f t="shared" si="1036"/>
        <v>22440</v>
      </c>
      <c r="N5098" s="6">
        <f t="shared" si="1037"/>
        <v>1</v>
      </c>
      <c r="O5098" s="2">
        <f t="shared" si="1038"/>
        <v>25625.379174492606</v>
      </c>
      <c r="P5098" s="2">
        <f t="shared" si="1039"/>
        <v>25625.379174492606</v>
      </c>
    </row>
    <row r="5099" spans="1:16">
      <c r="A5099" s="6">
        <v>7</v>
      </c>
      <c r="B5099" s="6">
        <v>17</v>
      </c>
      <c r="C5099" s="6">
        <v>11</v>
      </c>
      <c r="D5099" s="6">
        <f t="shared" si="1027"/>
        <v>35</v>
      </c>
      <c r="E5099" s="5">
        <f t="shared" si="1028"/>
        <v>1227.6917730000007</v>
      </c>
      <c r="F5099" s="5">
        <f t="shared" si="1029"/>
        <v>776.02531320030937</v>
      </c>
      <c r="G5099" s="5">
        <f t="shared" si="1030"/>
        <v>567.47998644235474</v>
      </c>
      <c r="H5099" s="5">
        <f t="shared" si="1031"/>
        <v>2571.1970726426648</v>
      </c>
      <c r="I5099" s="5">
        <f t="shared" si="1032"/>
        <v>720</v>
      </c>
      <c r="J5099" s="5">
        <f t="shared" si="1033"/>
        <v>1851.1970726426648</v>
      </c>
      <c r="K5099" s="2">
        <f t="shared" si="1034"/>
        <v>57138.838066712931</v>
      </c>
      <c r="L5099" s="2">
        <f t="shared" si="1035"/>
        <v>126898</v>
      </c>
      <c r="M5099" s="2">
        <f t="shared" si="1036"/>
        <v>23320</v>
      </c>
      <c r="N5099" s="6">
        <f t="shared" si="1037"/>
        <v>1</v>
      </c>
      <c r="O5099" s="2">
        <f t="shared" si="1038"/>
        <v>26439.161933287069</v>
      </c>
      <c r="P5099" s="2">
        <f t="shared" si="1039"/>
        <v>26439.161933287069</v>
      </c>
    </row>
    <row r="5100" spans="1:16">
      <c r="A5100" s="6">
        <v>7</v>
      </c>
      <c r="B5100" s="6">
        <v>17</v>
      </c>
      <c r="C5100" s="6">
        <v>12</v>
      </c>
      <c r="D5100" s="6">
        <f t="shared" si="1027"/>
        <v>36</v>
      </c>
      <c r="E5100" s="5">
        <f t="shared" si="1028"/>
        <v>1227.6917730000007</v>
      </c>
      <c r="F5100" s="5">
        <f t="shared" si="1029"/>
        <v>776.02531320030937</v>
      </c>
      <c r="G5100" s="5">
        <f t="shared" si="1030"/>
        <v>626.80743957041921</v>
      </c>
      <c r="H5100" s="5">
        <f t="shared" si="1031"/>
        <v>2630.5245257707293</v>
      </c>
      <c r="I5100" s="5">
        <f t="shared" si="1032"/>
        <v>720</v>
      </c>
      <c r="J5100" s="5">
        <f t="shared" si="1033"/>
        <v>1910.5245257707293</v>
      </c>
      <c r="K5100" s="2">
        <f t="shared" si="1034"/>
        <v>58168.828572408493</v>
      </c>
      <c r="L5100" s="2">
        <f t="shared" si="1035"/>
        <v>129598</v>
      </c>
      <c r="M5100" s="2">
        <f t="shared" si="1036"/>
        <v>24200</v>
      </c>
      <c r="N5100" s="6">
        <f t="shared" si="1037"/>
        <v>1</v>
      </c>
      <c r="O5100" s="2">
        <f t="shared" si="1038"/>
        <v>27229.171427591507</v>
      </c>
      <c r="P5100" s="2">
        <f t="shared" si="1039"/>
        <v>27229.171427591507</v>
      </c>
    </row>
    <row r="5101" spans="1:16">
      <c r="A5101" s="6">
        <v>7</v>
      </c>
      <c r="B5101" s="6">
        <v>17</v>
      </c>
      <c r="C5101" s="6">
        <v>13</v>
      </c>
      <c r="D5101" s="6">
        <f t="shared" si="1027"/>
        <v>37</v>
      </c>
      <c r="E5101" s="5">
        <f t="shared" si="1028"/>
        <v>1227.6917730000007</v>
      </c>
      <c r="F5101" s="5">
        <f t="shared" si="1029"/>
        <v>776.02531320030937</v>
      </c>
      <c r="G5101" s="5">
        <f t="shared" si="1030"/>
        <v>687.52941027880343</v>
      </c>
      <c r="H5101" s="5">
        <f t="shared" si="1031"/>
        <v>2691.2464964791134</v>
      </c>
      <c r="I5101" s="5">
        <f t="shared" si="1032"/>
        <v>720</v>
      </c>
      <c r="J5101" s="5">
        <f t="shared" si="1033"/>
        <v>1971.2464964791134</v>
      </c>
      <c r="K5101" s="2">
        <f t="shared" si="1034"/>
        <v>59223.029452762385</v>
      </c>
      <c r="L5101" s="2">
        <f t="shared" si="1035"/>
        <v>132298</v>
      </c>
      <c r="M5101" s="2">
        <f t="shared" si="1036"/>
        <v>25080</v>
      </c>
      <c r="N5101" s="6">
        <f t="shared" si="1037"/>
        <v>1</v>
      </c>
      <c r="O5101" s="2">
        <f t="shared" si="1038"/>
        <v>27994.970547237615</v>
      </c>
      <c r="P5101" s="2">
        <f t="shared" si="1039"/>
        <v>27994.970547237615</v>
      </c>
    </row>
    <row r="5102" spans="1:16">
      <c r="A5102" s="6">
        <v>7</v>
      </c>
      <c r="B5102" s="6">
        <v>17</v>
      </c>
      <c r="C5102" s="6">
        <v>14</v>
      </c>
      <c r="D5102" s="6">
        <f t="shared" si="1027"/>
        <v>38</v>
      </c>
      <c r="E5102" s="5">
        <f t="shared" si="1028"/>
        <v>1227.6917730000007</v>
      </c>
      <c r="F5102" s="5">
        <f t="shared" si="1029"/>
        <v>776.02531320030937</v>
      </c>
      <c r="G5102" s="5">
        <f t="shared" si="1030"/>
        <v>749.67149159246469</v>
      </c>
      <c r="H5102" s="5">
        <f t="shared" si="1031"/>
        <v>2753.3885777927744</v>
      </c>
      <c r="I5102" s="5">
        <f t="shared" si="1032"/>
        <v>720</v>
      </c>
      <c r="J5102" s="5">
        <f t="shared" si="1033"/>
        <v>2033.3885777927744</v>
      </c>
      <c r="K5102" s="2">
        <f t="shared" si="1034"/>
        <v>60301.885031124555</v>
      </c>
      <c r="L5102" s="2">
        <f t="shared" si="1035"/>
        <v>134998</v>
      </c>
      <c r="M5102" s="2">
        <f t="shared" si="1036"/>
        <v>25960</v>
      </c>
      <c r="N5102" s="6">
        <f t="shared" si="1037"/>
        <v>1</v>
      </c>
      <c r="O5102" s="2">
        <f t="shared" si="1038"/>
        <v>28736.114968875445</v>
      </c>
      <c r="P5102" s="2">
        <f t="shared" si="1039"/>
        <v>28736.114968875445</v>
      </c>
    </row>
    <row r="5103" spans="1:16">
      <c r="A5103" s="6">
        <v>7</v>
      </c>
      <c r="B5103" s="6">
        <v>17</v>
      </c>
      <c r="C5103" s="6">
        <v>15</v>
      </c>
      <c r="D5103" s="6">
        <f t="shared" si="1027"/>
        <v>39</v>
      </c>
      <c r="E5103" s="5">
        <f t="shared" si="1028"/>
        <v>1227.6917730000007</v>
      </c>
      <c r="F5103" s="5">
        <f t="shared" si="1029"/>
        <v>776.02531320030937</v>
      </c>
      <c r="G5103" s="5">
        <f t="shared" si="1030"/>
        <v>813.25969846861108</v>
      </c>
      <c r="H5103" s="5">
        <f t="shared" si="1031"/>
        <v>2816.976784668921</v>
      </c>
      <c r="I5103" s="5">
        <f t="shared" si="1032"/>
        <v>720</v>
      </c>
      <c r="J5103" s="5">
        <f t="shared" si="1033"/>
        <v>2096.976784668921</v>
      </c>
      <c r="K5103" s="2">
        <f t="shared" si="1034"/>
        <v>61405.846956057656</v>
      </c>
      <c r="L5103" s="2">
        <f t="shared" si="1035"/>
        <v>137698</v>
      </c>
      <c r="M5103" s="2">
        <f t="shared" si="1036"/>
        <v>26840</v>
      </c>
      <c r="N5103" s="6">
        <f t="shared" si="1037"/>
        <v>1</v>
      </c>
      <c r="O5103" s="2">
        <f t="shared" si="1038"/>
        <v>29452.153043942344</v>
      </c>
      <c r="P5103" s="2">
        <f t="shared" si="1039"/>
        <v>29452.153043942344</v>
      </c>
    </row>
    <row r="5104" spans="1:16">
      <c r="A5104" s="6">
        <v>7</v>
      </c>
      <c r="B5104" s="6">
        <v>17</v>
      </c>
      <c r="C5104" s="6">
        <v>16</v>
      </c>
      <c r="D5104" s="6">
        <f t="shared" si="1027"/>
        <v>40</v>
      </c>
      <c r="E5104" s="5">
        <f t="shared" si="1028"/>
        <v>1227.6917730000007</v>
      </c>
      <c r="F5104" s="5">
        <f t="shared" si="1029"/>
        <v>776.02531320030937</v>
      </c>
      <c r="G5104" s="5">
        <f t="shared" si="1030"/>
        <v>878.32047434610013</v>
      </c>
      <c r="H5104" s="5">
        <f t="shared" si="1031"/>
        <v>2882.0375605464101</v>
      </c>
      <c r="I5104" s="5">
        <f t="shared" si="1032"/>
        <v>720</v>
      </c>
      <c r="J5104" s="5">
        <f t="shared" si="1033"/>
        <v>2162.0375605464101</v>
      </c>
      <c r="K5104" s="2">
        <f t="shared" si="1034"/>
        <v>62535.374315041838</v>
      </c>
      <c r="L5104" s="2">
        <f t="shared" si="1035"/>
        <v>140398</v>
      </c>
      <c r="M5104" s="2">
        <f t="shared" si="1036"/>
        <v>27720</v>
      </c>
      <c r="N5104" s="6">
        <f t="shared" si="1037"/>
        <v>1</v>
      </c>
      <c r="O5104" s="2">
        <f t="shared" si="1038"/>
        <v>30142.625684958162</v>
      </c>
      <c r="P5104" s="2">
        <f t="shared" si="1039"/>
        <v>30142.625684958162</v>
      </c>
    </row>
    <row r="5105" spans="1:16">
      <c r="A5105" s="6">
        <v>7</v>
      </c>
      <c r="B5105" s="6">
        <v>17</v>
      </c>
      <c r="C5105" s="6">
        <v>17</v>
      </c>
      <c r="D5105" s="6">
        <f t="shared" si="1027"/>
        <v>41</v>
      </c>
      <c r="E5105" s="5">
        <f t="shared" si="1028"/>
        <v>1227.6917730000007</v>
      </c>
      <c r="F5105" s="5">
        <f t="shared" si="1029"/>
        <v>776.02531320030937</v>
      </c>
      <c r="G5105" s="5">
        <f t="shared" si="1030"/>
        <v>944.88069779264049</v>
      </c>
      <c r="H5105" s="5">
        <f t="shared" si="1031"/>
        <v>2948.5977839929506</v>
      </c>
      <c r="I5105" s="5">
        <f t="shared" si="1032"/>
        <v>720</v>
      </c>
      <c r="J5105" s="5">
        <f t="shared" si="1033"/>
        <v>2228.5977839929506</v>
      </c>
      <c r="K5105" s="2">
        <f t="shared" si="1034"/>
        <v>63690.933749877615</v>
      </c>
      <c r="L5105" s="2">
        <f t="shared" si="1035"/>
        <v>143098</v>
      </c>
      <c r="M5105" s="2">
        <f t="shared" si="1036"/>
        <v>28600</v>
      </c>
      <c r="N5105" s="6">
        <f t="shared" si="1037"/>
        <v>1</v>
      </c>
      <c r="O5105" s="2">
        <f t="shared" si="1038"/>
        <v>30807.066250122385</v>
      </c>
      <c r="P5105" s="2">
        <f t="shared" si="1039"/>
        <v>30807.066250122385</v>
      </c>
    </row>
    <row r="5106" spans="1:16">
      <c r="A5106" s="6">
        <v>7</v>
      </c>
      <c r="B5106" s="6">
        <v>17</v>
      </c>
      <c r="C5106" s="6">
        <v>18</v>
      </c>
      <c r="D5106" s="6">
        <f t="shared" si="1027"/>
        <v>42</v>
      </c>
      <c r="E5106" s="5">
        <f t="shared" si="1028"/>
        <v>1227.6917730000007</v>
      </c>
      <c r="F5106" s="5">
        <f t="shared" si="1029"/>
        <v>776.02531320030937</v>
      </c>
      <c r="G5106" s="5">
        <f t="shared" si="1030"/>
        <v>1012.9676892512279</v>
      </c>
      <c r="H5106" s="5">
        <f t="shared" si="1031"/>
        <v>3016.6847754515379</v>
      </c>
      <c r="I5106" s="5">
        <f t="shared" si="1032"/>
        <v>720</v>
      </c>
      <c r="J5106" s="5">
        <f t="shared" si="1033"/>
        <v>2296.6847754515379</v>
      </c>
      <c r="K5106" s="2">
        <f t="shared" si="1034"/>
        <v>64872.999573811423</v>
      </c>
      <c r="L5106" s="2">
        <f t="shared" si="1035"/>
        <v>145798</v>
      </c>
      <c r="M5106" s="2">
        <f t="shared" si="1036"/>
        <v>29480</v>
      </c>
      <c r="N5106" s="6">
        <f t="shared" si="1037"/>
        <v>1</v>
      </c>
      <c r="O5106" s="2">
        <f t="shared" si="1038"/>
        <v>31445.000426188577</v>
      </c>
      <c r="P5106" s="2">
        <f t="shared" si="1039"/>
        <v>31445.000426188577</v>
      </c>
    </row>
    <row r="5107" spans="1:16">
      <c r="A5107" s="6">
        <v>7</v>
      </c>
      <c r="B5107" s="6">
        <v>17</v>
      </c>
      <c r="C5107" s="6">
        <v>19</v>
      </c>
      <c r="D5107" s="6">
        <f t="shared" si="1027"/>
        <v>43</v>
      </c>
      <c r="E5107" s="5">
        <f t="shared" si="1028"/>
        <v>1227.6917730000007</v>
      </c>
      <c r="F5107" s="5">
        <f t="shared" si="1029"/>
        <v>776.02531320030937</v>
      </c>
      <c r="G5107" s="5">
        <f t="shared" si="1030"/>
        <v>1082.6092178872495</v>
      </c>
      <c r="H5107" s="5">
        <f t="shared" si="1031"/>
        <v>3086.3263040875595</v>
      </c>
      <c r="I5107" s="5">
        <f t="shared" si="1032"/>
        <v>720</v>
      </c>
      <c r="J5107" s="5">
        <f t="shared" si="1033"/>
        <v>2366.3263040875595</v>
      </c>
      <c r="K5107" s="2">
        <f t="shared" si="1034"/>
        <v>66082.053890409021</v>
      </c>
      <c r="L5107" s="2">
        <f t="shared" si="1035"/>
        <v>148498</v>
      </c>
      <c r="M5107" s="2">
        <f t="shared" si="1036"/>
        <v>30360</v>
      </c>
      <c r="N5107" s="6">
        <f t="shared" si="1037"/>
        <v>1</v>
      </c>
      <c r="O5107" s="2">
        <f t="shared" si="1038"/>
        <v>32055.946109590979</v>
      </c>
      <c r="P5107" s="2">
        <f t="shared" si="1039"/>
        <v>32055.946109590979</v>
      </c>
    </row>
    <row r="5108" spans="1:16">
      <c r="A5108" s="6">
        <v>7</v>
      </c>
      <c r="B5108" s="6">
        <v>17</v>
      </c>
      <c r="C5108" s="6">
        <v>20</v>
      </c>
      <c r="D5108" s="6">
        <f t="shared" si="1027"/>
        <v>44</v>
      </c>
      <c r="E5108" s="5">
        <f t="shared" si="1028"/>
        <v>1227.6917730000007</v>
      </c>
      <c r="F5108" s="5">
        <f t="shared" si="1029"/>
        <v>776.02531320030937</v>
      </c>
      <c r="G5108" s="5">
        <f t="shared" si="1030"/>
        <v>1153.8335085377266</v>
      </c>
      <c r="H5108" s="5">
        <f t="shared" si="1031"/>
        <v>3157.5505947380366</v>
      </c>
      <c r="I5108" s="5">
        <f t="shared" si="1032"/>
        <v>720</v>
      </c>
      <c r="J5108" s="5">
        <f t="shared" si="1033"/>
        <v>2437.5505947380366</v>
      </c>
      <c r="K5108" s="2">
        <f t="shared" si="1034"/>
        <v>67318.586714202014</v>
      </c>
      <c r="L5108" s="2">
        <f t="shared" si="1035"/>
        <v>151198</v>
      </c>
      <c r="M5108" s="2">
        <f t="shared" si="1036"/>
        <v>31240</v>
      </c>
      <c r="N5108" s="6">
        <f t="shared" si="1037"/>
        <v>1</v>
      </c>
      <c r="O5108" s="2">
        <f t="shared" si="1038"/>
        <v>32639.413285797986</v>
      </c>
      <c r="P5108" s="2">
        <f t="shared" si="1039"/>
        <v>32639.413285797986</v>
      </c>
    </row>
    <row r="5109" spans="1:16">
      <c r="A5109" s="6">
        <v>7</v>
      </c>
      <c r="B5109" s="6">
        <v>17</v>
      </c>
      <c r="C5109" s="6">
        <v>21</v>
      </c>
      <c r="D5109" s="6">
        <f t="shared" si="1027"/>
        <v>45</v>
      </c>
      <c r="E5109" s="5">
        <f t="shared" si="1028"/>
        <v>1227.6917730000007</v>
      </c>
      <c r="F5109" s="5">
        <f t="shared" si="1029"/>
        <v>776.02531320030937</v>
      </c>
      <c r="G5109" s="5">
        <f t="shared" si="1030"/>
        <v>1226.6692487641703</v>
      </c>
      <c r="H5109" s="5">
        <f t="shared" si="1031"/>
        <v>3230.3863349644803</v>
      </c>
      <c r="I5109" s="5">
        <f t="shared" si="1032"/>
        <v>720</v>
      </c>
      <c r="J5109" s="5">
        <f t="shared" si="1033"/>
        <v>2510.3863349644803</v>
      </c>
      <c r="K5109" s="2">
        <f t="shared" si="1034"/>
        <v>68583.096093133339</v>
      </c>
      <c r="L5109" s="2">
        <f t="shared" si="1035"/>
        <v>153898</v>
      </c>
      <c r="M5109" s="2">
        <f t="shared" si="1036"/>
        <v>32120</v>
      </c>
      <c r="N5109" s="6">
        <f t="shared" si="1037"/>
        <v>1</v>
      </c>
      <c r="O5109" s="2">
        <f t="shared" si="1038"/>
        <v>33194.903906866661</v>
      </c>
      <c r="P5109" s="2">
        <f t="shared" si="1039"/>
        <v>33194.903906866661</v>
      </c>
    </row>
    <row r="5110" spans="1:16">
      <c r="A5110" s="6">
        <v>7</v>
      </c>
      <c r="B5110" s="6">
        <v>17</v>
      </c>
      <c r="C5110" s="6">
        <v>22</v>
      </c>
      <c r="D5110" s="6">
        <f t="shared" si="1027"/>
        <v>46</v>
      </c>
      <c r="E5110" s="5">
        <f t="shared" si="1028"/>
        <v>1227.6917730000007</v>
      </c>
      <c r="F5110" s="5">
        <f t="shared" si="1029"/>
        <v>776.02531320030937</v>
      </c>
      <c r="G5110" s="5">
        <f t="shared" si="1030"/>
        <v>1301.1455960105666</v>
      </c>
      <c r="H5110" s="5">
        <f t="shared" si="1031"/>
        <v>3304.8626822108763</v>
      </c>
      <c r="I5110" s="5">
        <f t="shared" si="1032"/>
        <v>720</v>
      </c>
      <c r="J5110" s="5">
        <f t="shared" si="1033"/>
        <v>2584.8626822108763</v>
      </c>
      <c r="K5110" s="2">
        <f t="shared" si="1034"/>
        <v>69876.088232827722</v>
      </c>
      <c r="L5110" s="2">
        <f t="shared" si="1035"/>
        <v>156598</v>
      </c>
      <c r="M5110" s="2">
        <f t="shared" si="1036"/>
        <v>33000</v>
      </c>
      <c r="N5110" s="6">
        <f t="shared" si="1037"/>
        <v>1</v>
      </c>
      <c r="O5110" s="2">
        <f t="shared" si="1038"/>
        <v>33721.911767172278</v>
      </c>
      <c r="P5110" s="2">
        <f t="shared" si="1039"/>
        <v>33721.911767172278</v>
      </c>
    </row>
    <row r="5111" spans="1:16">
      <c r="A5111" s="6">
        <v>7</v>
      </c>
      <c r="B5111" s="6">
        <v>17</v>
      </c>
      <c r="C5111" s="6">
        <v>23</v>
      </c>
      <c r="D5111" s="6">
        <f t="shared" si="1027"/>
        <v>47</v>
      </c>
      <c r="E5111" s="5">
        <f t="shared" si="1028"/>
        <v>1227.6917730000007</v>
      </c>
      <c r="F5111" s="5">
        <f t="shared" si="1029"/>
        <v>776.02531320030937</v>
      </c>
      <c r="G5111" s="5">
        <f t="shared" si="1030"/>
        <v>1377.292184868003</v>
      </c>
      <c r="H5111" s="5">
        <f t="shared" si="1031"/>
        <v>3381.009271068313</v>
      </c>
      <c r="I5111" s="5">
        <f t="shared" si="1032"/>
        <v>720</v>
      </c>
      <c r="J5111" s="5">
        <f t="shared" si="1033"/>
        <v>2661.009271068313</v>
      </c>
      <c r="K5111" s="2">
        <f t="shared" si="1034"/>
        <v>71198.077622713769</v>
      </c>
      <c r="L5111" s="2">
        <f t="shared" si="1035"/>
        <v>159298</v>
      </c>
      <c r="M5111" s="2">
        <f t="shared" si="1036"/>
        <v>33880</v>
      </c>
      <c r="N5111" s="6">
        <f t="shared" si="1037"/>
        <v>1</v>
      </c>
      <c r="O5111" s="2">
        <f t="shared" si="1038"/>
        <v>34219.922377286231</v>
      </c>
      <c r="P5111" s="2">
        <f t="shared" si="1039"/>
        <v>34219.922377286231</v>
      </c>
    </row>
    <row r="5112" spans="1:16">
      <c r="A5112" s="6">
        <v>7</v>
      </c>
      <c r="B5112" s="6">
        <v>17</v>
      </c>
      <c r="C5112" s="6">
        <v>24</v>
      </c>
      <c r="D5112" s="6">
        <f t="shared" si="1027"/>
        <v>48</v>
      </c>
      <c r="E5112" s="5">
        <f t="shared" si="1028"/>
        <v>1227.6917730000007</v>
      </c>
      <c r="F5112" s="5">
        <f t="shared" si="1029"/>
        <v>776.02531320030937</v>
      </c>
      <c r="G5112" s="5">
        <f t="shared" si="1030"/>
        <v>1455.1391344474989</v>
      </c>
      <c r="H5112" s="5">
        <f t="shared" si="1031"/>
        <v>3458.8562206478091</v>
      </c>
      <c r="I5112" s="5">
        <f t="shared" si="1032"/>
        <v>720</v>
      </c>
      <c r="J5112" s="5">
        <f t="shared" si="1033"/>
        <v>2738.8562206478091</v>
      </c>
      <c r="K5112" s="2">
        <f t="shared" si="1034"/>
        <v>72549.587164024473</v>
      </c>
      <c r="L5112" s="2">
        <f t="shared" si="1035"/>
        <v>161998</v>
      </c>
      <c r="M5112" s="2">
        <f t="shared" si="1036"/>
        <v>34760</v>
      </c>
      <c r="N5112" s="6">
        <f t="shared" si="1037"/>
        <v>1</v>
      </c>
      <c r="O5112" s="2">
        <f t="shared" si="1038"/>
        <v>34688.412835975527</v>
      </c>
      <c r="P5112" s="2">
        <f t="shared" si="1039"/>
        <v>34688.412835975527</v>
      </c>
    </row>
    <row r="5113" spans="1:16">
      <c r="A5113" s="6">
        <v>7</v>
      </c>
      <c r="B5113" s="6">
        <v>17</v>
      </c>
      <c r="C5113" s="6">
        <v>25</v>
      </c>
      <c r="D5113" s="6">
        <f t="shared" si="1027"/>
        <v>49</v>
      </c>
      <c r="E5113" s="5">
        <f t="shared" si="1028"/>
        <v>1227.6917730000007</v>
      </c>
      <c r="F5113" s="5">
        <f t="shared" si="1029"/>
        <v>776.02531320030937</v>
      </c>
      <c r="G5113" s="5">
        <f t="shared" si="1030"/>
        <v>1534.7170558625965</v>
      </c>
      <c r="H5113" s="5">
        <f t="shared" si="1031"/>
        <v>3538.4341420629062</v>
      </c>
      <c r="I5113" s="5">
        <f t="shared" si="1032"/>
        <v>720</v>
      </c>
      <c r="J5113" s="5">
        <f t="shared" si="1033"/>
        <v>2818.4341420629062</v>
      </c>
      <c r="K5113" s="2">
        <f t="shared" si="1034"/>
        <v>73931.148299703229</v>
      </c>
      <c r="L5113" s="2">
        <f t="shared" si="1035"/>
        <v>164698</v>
      </c>
      <c r="M5113" s="2">
        <f t="shared" si="1036"/>
        <v>35640</v>
      </c>
      <c r="N5113" s="6">
        <f t="shared" si="1037"/>
        <v>1</v>
      </c>
      <c r="O5113" s="2">
        <f t="shared" si="1038"/>
        <v>35126.851700296771</v>
      </c>
      <c r="P5113" s="2">
        <f t="shared" si="1039"/>
        <v>35126.851700296771</v>
      </c>
    </row>
    <row r="5114" spans="1:16">
      <c r="A5114" s="6">
        <v>7</v>
      </c>
      <c r="B5114" s="6">
        <v>17</v>
      </c>
      <c r="C5114" s="6">
        <v>26</v>
      </c>
      <c r="D5114" s="6">
        <f t="shared" si="1027"/>
        <v>50</v>
      </c>
      <c r="E5114" s="5">
        <f t="shared" si="1028"/>
        <v>1227.6917730000007</v>
      </c>
      <c r="F5114" s="5">
        <f t="shared" si="1029"/>
        <v>776.02531320030937</v>
      </c>
      <c r="G5114" s="5">
        <f t="shared" si="1030"/>
        <v>1616.0570598233144</v>
      </c>
      <c r="H5114" s="5">
        <f t="shared" si="1031"/>
        <v>3619.7741460236243</v>
      </c>
      <c r="I5114" s="5">
        <f t="shared" si="1032"/>
        <v>720</v>
      </c>
      <c r="J5114" s="5">
        <f t="shared" si="1033"/>
        <v>2899.7741460236243</v>
      </c>
      <c r="K5114" s="2">
        <f t="shared" si="1034"/>
        <v>75343.301146243466</v>
      </c>
      <c r="L5114" s="2">
        <f t="shared" si="1035"/>
        <v>167398</v>
      </c>
      <c r="M5114" s="2">
        <f t="shared" si="1036"/>
        <v>36520</v>
      </c>
      <c r="N5114" s="6">
        <f t="shared" si="1037"/>
        <v>1</v>
      </c>
      <c r="O5114" s="2">
        <f t="shared" si="1038"/>
        <v>35534.698853756534</v>
      </c>
      <c r="P5114" s="2">
        <f t="shared" si="1039"/>
        <v>35534.698853756534</v>
      </c>
    </row>
    <row r="5115" spans="1:16">
      <c r="A5115" s="6">
        <v>7</v>
      </c>
      <c r="B5115" s="6">
        <v>17</v>
      </c>
      <c r="C5115" s="6">
        <v>27</v>
      </c>
      <c r="D5115" s="6">
        <f t="shared" si="1027"/>
        <v>51</v>
      </c>
      <c r="E5115" s="5">
        <f t="shared" si="1028"/>
        <v>1227.6917730000007</v>
      </c>
      <c r="F5115" s="5">
        <f t="shared" si="1029"/>
        <v>776.02531320030937</v>
      </c>
      <c r="G5115" s="5">
        <f t="shared" si="1030"/>
        <v>1699.1907643430709</v>
      </c>
      <c r="H5115" s="5">
        <f t="shared" si="1031"/>
        <v>3702.9078505433808</v>
      </c>
      <c r="I5115" s="5">
        <f t="shared" si="1032"/>
        <v>720</v>
      </c>
      <c r="J5115" s="5">
        <f t="shared" si="1033"/>
        <v>2982.9078505433808</v>
      </c>
      <c r="K5115" s="2">
        <f t="shared" si="1034"/>
        <v>76786.594627489249</v>
      </c>
      <c r="L5115" s="2">
        <f t="shared" si="1035"/>
        <v>170098</v>
      </c>
      <c r="M5115" s="2">
        <f t="shared" si="1036"/>
        <v>37400</v>
      </c>
      <c r="N5115" s="6">
        <f t="shared" si="1037"/>
        <v>1</v>
      </c>
      <c r="O5115" s="2">
        <f t="shared" si="1038"/>
        <v>35911.405372510751</v>
      </c>
      <c r="P5115" s="2">
        <f t="shared" si="1039"/>
        <v>35911.405372510751</v>
      </c>
    </row>
    <row r="5116" spans="1:16">
      <c r="A5116" s="6">
        <v>7</v>
      </c>
      <c r="B5116" s="6">
        <v>17</v>
      </c>
      <c r="C5116" s="6">
        <v>28</v>
      </c>
      <c r="D5116" s="6">
        <f t="shared" si="1027"/>
        <v>52</v>
      </c>
      <c r="E5116" s="5">
        <f t="shared" si="1028"/>
        <v>1227.6917730000007</v>
      </c>
      <c r="F5116" s="5">
        <f t="shared" si="1029"/>
        <v>776.02531320030937</v>
      </c>
      <c r="G5116" s="5">
        <f t="shared" si="1030"/>
        <v>1784.1503025602246</v>
      </c>
      <c r="H5116" s="5">
        <f t="shared" si="1031"/>
        <v>3787.8673887605346</v>
      </c>
      <c r="I5116" s="5">
        <f t="shared" si="1032"/>
        <v>720</v>
      </c>
      <c r="J5116" s="5">
        <f t="shared" si="1033"/>
        <v>3067.8673887605346</v>
      </c>
      <c r="K5116" s="2">
        <f t="shared" si="1034"/>
        <v>78261.586610425948</v>
      </c>
      <c r="L5116" s="2">
        <f t="shared" si="1035"/>
        <v>172798</v>
      </c>
      <c r="M5116" s="2">
        <f t="shared" si="1036"/>
        <v>38280</v>
      </c>
      <c r="N5116" s="6">
        <f t="shared" si="1037"/>
        <v>1</v>
      </c>
      <c r="O5116" s="2">
        <f t="shared" si="1038"/>
        <v>36256.413389574052</v>
      </c>
      <c r="P5116" s="2">
        <f t="shared" si="1039"/>
        <v>36256.413389574052</v>
      </c>
    </row>
    <row r="5117" spans="1:16">
      <c r="A5117" s="6">
        <v>7</v>
      </c>
      <c r="B5117" s="6">
        <v>17</v>
      </c>
      <c r="C5117" s="6">
        <v>29</v>
      </c>
      <c r="D5117" s="6">
        <f t="shared" si="1027"/>
        <v>53</v>
      </c>
      <c r="E5117" s="5">
        <f t="shared" si="1028"/>
        <v>1227.6917730000007</v>
      </c>
      <c r="F5117" s="5">
        <f t="shared" si="1029"/>
        <v>776.02531320030937</v>
      </c>
      <c r="G5117" s="5">
        <f t="shared" si="1030"/>
        <v>1870.9683306758782</v>
      </c>
      <c r="H5117" s="5">
        <f t="shared" si="1031"/>
        <v>3874.6854168761884</v>
      </c>
      <c r="I5117" s="5">
        <f t="shared" si="1032"/>
        <v>720</v>
      </c>
      <c r="J5117" s="5">
        <f t="shared" si="1033"/>
        <v>3154.6854168761884</v>
      </c>
      <c r="K5117" s="2">
        <f t="shared" si="1034"/>
        <v>79768.844042989382</v>
      </c>
      <c r="L5117" s="2">
        <f t="shared" si="1035"/>
        <v>175498</v>
      </c>
      <c r="M5117" s="2">
        <f t="shared" si="1036"/>
        <v>39160</v>
      </c>
      <c r="N5117" s="6">
        <f t="shared" si="1037"/>
        <v>1</v>
      </c>
      <c r="O5117" s="2">
        <f t="shared" si="1038"/>
        <v>36569.155957010618</v>
      </c>
      <c r="P5117" s="2">
        <f t="shared" si="1039"/>
        <v>36569.155957010618</v>
      </c>
    </row>
    <row r="5118" spans="1:16">
      <c r="A5118" s="6">
        <v>7</v>
      </c>
      <c r="B5118" s="6">
        <v>17</v>
      </c>
      <c r="C5118" s="6">
        <v>30</v>
      </c>
      <c r="D5118" s="6">
        <f t="shared" si="1027"/>
        <v>54</v>
      </c>
      <c r="E5118" s="5">
        <f t="shared" si="1028"/>
        <v>1227.6917730000007</v>
      </c>
      <c r="F5118" s="5">
        <f t="shared" si="1029"/>
        <v>776.02531320030937</v>
      </c>
      <c r="G5118" s="5">
        <f t="shared" si="1030"/>
        <v>1959.6780360096488</v>
      </c>
      <c r="H5118" s="5">
        <f t="shared" si="1031"/>
        <v>3963.3951222099586</v>
      </c>
      <c r="I5118" s="5">
        <f t="shared" si="1032"/>
        <v>720</v>
      </c>
      <c r="J5118" s="5">
        <f t="shared" si="1033"/>
        <v>3243.3951222099586</v>
      </c>
      <c r="K5118" s="2">
        <f t="shared" si="1034"/>
        <v>81308.943093922891</v>
      </c>
      <c r="L5118" s="2">
        <f t="shared" si="1035"/>
        <v>178198</v>
      </c>
      <c r="M5118" s="2">
        <f t="shared" si="1036"/>
        <v>40040</v>
      </c>
      <c r="N5118" s="6">
        <f t="shared" si="1037"/>
        <v>1</v>
      </c>
      <c r="O5118" s="2">
        <f t="shared" si="1038"/>
        <v>36849.056906077109</v>
      </c>
      <c r="P5118" s="2">
        <f t="shared" si="1039"/>
        <v>36849.056906077109</v>
      </c>
    </row>
    <row r="5119" spans="1:16">
      <c r="A5119" s="6">
        <v>7</v>
      </c>
      <c r="B5119" s="6">
        <v>18</v>
      </c>
      <c r="C5119" s="6">
        <v>0</v>
      </c>
      <c r="D5119" s="6">
        <f t="shared" si="1027"/>
        <v>25</v>
      </c>
      <c r="E5119" s="5">
        <f t="shared" si="1028"/>
        <v>1227.6917730000007</v>
      </c>
      <c r="F5119" s="5">
        <f t="shared" si="1029"/>
        <v>842.2157075615122</v>
      </c>
      <c r="G5119" s="5">
        <f t="shared" si="1030"/>
        <v>0</v>
      </c>
      <c r="H5119" s="5">
        <f t="shared" si="1031"/>
        <v>2069.9074805615128</v>
      </c>
      <c r="I5119" s="5">
        <f t="shared" si="1032"/>
        <v>720</v>
      </c>
      <c r="J5119" s="5">
        <f t="shared" si="1033"/>
        <v>1349.9074805615128</v>
      </c>
      <c r="K5119" s="2">
        <f t="shared" si="1034"/>
        <v>48435.893759748484</v>
      </c>
      <c r="L5119" s="2">
        <f t="shared" si="1035"/>
        <v>99292</v>
      </c>
      <c r="M5119" s="2">
        <f t="shared" si="1036"/>
        <v>14080</v>
      </c>
      <c r="N5119" s="6">
        <f t="shared" si="1037"/>
        <v>1</v>
      </c>
      <c r="O5119" s="2">
        <f t="shared" si="1038"/>
        <v>16776.106240251516</v>
      </c>
      <c r="P5119" s="2">
        <f t="shared" si="1039"/>
        <v>16776.106240251516</v>
      </c>
    </row>
    <row r="5120" spans="1:16">
      <c r="A5120" s="6">
        <v>7</v>
      </c>
      <c r="B5120" s="6">
        <v>18</v>
      </c>
      <c r="C5120" s="6">
        <v>1</v>
      </c>
      <c r="D5120" s="6">
        <f t="shared" si="1027"/>
        <v>26</v>
      </c>
      <c r="E5120" s="5">
        <f t="shared" si="1028"/>
        <v>1227.6917730000007</v>
      </c>
      <c r="F5120" s="5">
        <f t="shared" si="1029"/>
        <v>842.2157075615122</v>
      </c>
      <c r="G5120" s="5">
        <f t="shared" si="1030"/>
        <v>45.5625</v>
      </c>
      <c r="H5120" s="5">
        <f t="shared" si="1031"/>
        <v>2115.4699805615128</v>
      </c>
      <c r="I5120" s="5">
        <f t="shared" si="1032"/>
        <v>720</v>
      </c>
      <c r="J5120" s="5">
        <f t="shared" si="1033"/>
        <v>1395.4699805615128</v>
      </c>
      <c r="K5120" s="2">
        <f t="shared" si="1034"/>
        <v>49226.909384748484</v>
      </c>
      <c r="L5120" s="2">
        <f t="shared" si="1035"/>
        <v>101992</v>
      </c>
      <c r="M5120" s="2">
        <f t="shared" si="1036"/>
        <v>14960</v>
      </c>
      <c r="N5120" s="6">
        <f t="shared" si="1037"/>
        <v>1</v>
      </c>
      <c r="O5120" s="2">
        <f t="shared" si="1038"/>
        <v>17805.090615251516</v>
      </c>
      <c r="P5120" s="2">
        <f t="shared" si="1039"/>
        <v>17805.090615251516</v>
      </c>
    </row>
    <row r="5121" spans="1:16">
      <c r="A5121" s="6">
        <v>7</v>
      </c>
      <c r="B5121" s="6">
        <v>18</v>
      </c>
      <c r="C5121" s="6">
        <v>2</v>
      </c>
      <c r="D5121" s="6">
        <f t="shared" si="1027"/>
        <v>27</v>
      </c>
      <c r="E5121" s="5">
        <f t="shared" si="1028"/>
        <v>1227.6917730000007</v>
      </c>
      <c r="F5121" s="5">
        <f t="shared" si="1029"/>
        <v>842.2157075615122</v>
      </c>
      <c r="G5121" s="5">
        <f t="shared" si="1030"/>
        <v>92.264062499999994</v>
      </c>
      <c r="H5121" s="5">
        <f t="shared" si="1031"/>
        <v>2162.1715430615127</v>
      </c>
      <c r="I5121" s="5">
        <f t="shared" si="1032"/>
        <v>720</v>
      </c>
      <c r="J5121" s="5">
        <f t="shared" si="1033"/>
        <v>1442.1715430615127</v>
      </c>
      <c r="K5121" s="2">
        <f t="shared" si="1034"/>
        <v>50037.700400373484</v>
      </c>
      <c r="L5121" s="2">
        <f t="shared" si="1035"/>
        <v>104692</v>
      </c>
      <c r="M5121" s="2">
        <f t="shared" si="1036"/>
        <v>15840</v>
      </c>
      <c r="N5121" s="6">
        <f t="shared" si="1037"/>
        <v>1</v>
      </c>
      <c r="O5121" s="2">
        <f t="shared" si="1038"/>
        <v>18814.299599626516</v>
      </c>
      <c r="P5121" s="2">
        <f t="shared" si="1039"/>
        <v>18814.299599626516</v>
      </c>
    </row>
    <row r="5122" spans="1:16">
      <c r="A5122" s="6">
        <v>7</v>
      </c>
      <c r="B5122" s="6">
        <v>18</v>
      </c>
      <c r="C5122" s="6">
        <v>3</v>
      </c>
      <c r="D5122" s="6">
        <f t="shared" si="1027"/>
        <v>28</v>
      </c>
      <c r="E5122" s="5">
        <f t="shared" si="1028"/>
        <v>1227.6917730000007</v>
      </c>
      <c r="F5122" s="5">
        <f t="shared" si="1029"/>
        <v>842.2157075615122</v>
      </c>
      <c r="G5122" s="5">
        <f t="shared" si="1030"/>
        <v>140.12604492187498</v>
      </c>
      <c r="H5122" s="5">
        <f t="shared" si="1031"/>
        <v>2210.0335254833876</v>
      </c>
      <c r="I5122" s="5">
        <f t="shared" si="1032"/>
        <v>720</v>
      </c>
      <c r="J5122" s="5">
        <f t="shared" si="1033"/>
        <v>1490.0335254833876</v>
      </c>
      <c r="K5122" s="2">
        <f t="shared" si="1034"/>
        <v>50868.637595197702</v>
      </c>
      <c r="L5122" s="2">
        <f t="shared" si="1035"/>
        <v>107392</v>
      </c>
      <c r="M5122" s="2">
        <f t="shared" si="1036"/>
        <v>16720</v>
      </c>
      <c r="N5122" s="6">
        <f t="shared" si="1037"/>
        <v>1</v>
      </c>
      <c r="O5122" s="2">
        <f t="shared" si="1038"/>
        <v>19803.362404802298</v>
      </c>
      <c r="P5122" s="2">
        <f t="shared" si="1039"/>
        <v>19803.362404802298</v>
      </c>
    </row>
    <row r="5123" spans="1:16">
      <c r="A5123" s="6">
        <v>7</v>
      </c>
      <c r="B5123" s="6">
        <v>18</v>
      </c>
      <c r="C5123" s="6">
        <v>4</v>
      </c>
      <c r="D5123" s="6">
        <f t="shared" si="1027"/>
        <v>29</v>
      </c>
      <c r="E5123" s="5">
        <f t="shared" si="1028"/>
        <v>1227.6917730000007</v>
      </c>
      <c r="F5123" s="5">
        <f t="shared" si="1029"/>
        <v>842.2157075615122</v>
      </c>
      <c r="G5123" s="5">
        <f t="shared" si="1030"/>
        <v>189.17016064453125</v>
      </c>
      <c r="H5123" s="5">
        <f t="shared" si="1031"/>
        <v>2259.0776412060441</v>
      </c>
      <c r="I5123" s="5">
        <f t="shared" si="1032"/>
        <v>720</v>
      </c>
      <c r="J5123" s="5">
        <f t="shared" si="1033"/>
        <v>1539.0776412060441</v>
      </c>
      <c r="K5123" s="2">
        <f t="shared" si="1034"/>
        <v>51720.097937604936</v>
      </c>
      <c r="L5123" s="2">
        <f t="shared" si="1035"/>
        <v>110092</v>
      </c>
      <c r="M5123" s="2">
        <f t="shared" si="1036"/>
        <v>17600</v>
      </c>
      <c r="N5123" s="6">
        <f t="shared" si="1037"/>
        <v>1</v>
      </c>
      <c r="O5123" s="2">
        <f t="shared" si="1038"/>
        <v>20771.902062395064</v>
      </c>
      <c r="P5123" s="2">
        <f t="shared" si="1039"/>
        <v>20771.902062395064</v>
      </c>
    </row>
    <row r="5124" spans="1:16">
      <c r="A5124" s="6">
        <v>7</v>
      </c>
      <c r="B5124" s="6">
        <v>18</v>
      </c>
      <c r="C5124" s="6">
        <v>5</v>
      </c>
      <c r="D5124" s="6">
        <f t="shared" ref="D5124:D5187" si="1040">A5124+B5124+C5124</f>
        <v>30</v>
      </c>
      <c r="E5124" s="5">
        <f t="shared" ref="E5124:E5187" si="1041">IF(A5124=0,0,A5124*LABOR_HRS_WK_TOM*SEASON_WEEKS*(1+DIM_PCT_TOM)^A5124)</f>
        <v>1227.6917730000007</v>
      </c>
      <c r="F5124" s="5">
        <f t="shared" ref="F5124:F5187" si="1042">IF(B5124=0,0,B5124*LABOR_HRS_WK_CAR*SEASON_WEEKS*(1+DIM_PCT_CAR)^B5124)</f>
        <v>842.2157075615122</v>
      </c>
      <c r="G5124" s="5">
        <f t="shared" ref="G5124:G5187" si="1043">IF(C5124=0,0,C5124*LABOR_HRS_WK_MES*SEASON_WEEKS*(1+DIM_PCT_MES)^C5124)</f>
        <v>239.41848456573481</v>
      </c>
      <c r="H5124" s="5">
        <f t="shared" ref="H5124:H5187" si="1044">E5124+F5124+G5124</f>
        <v>2309.3259651272474</v>
      </c>
      <c r="I5124" s="5">
        <f t="shared" ref="I5124:I5187" si="1045">MIN(H5124,FARMER_HRS)</f>
        <v>720</v>
      </c>
      <c r="J5124" s="5">
        <f t="shared" ref="J5124:J5187" si="1046">MAX(0,H5124-FARMER_HRS)</f>
        <v>1589.3259651272474</v>
      </c>
      <c r="K5124" s="2">
        <f t="shared" ref="K5124:K5187" si="1047">I5124*FARMER_RATE+J5124*TEMP_WORKER_RATE</f>
        <v>52592.46467234804</v>
      </c>
      <c r="L5124" s="2">
        <f t="shared" ref="L5124:L5187" si="1048">A5124*PRICE_TOM+B5124*PRICE_CAR+C5124*PRICE_MES</f>
        <v>112792</v>
      </c>
      <c r="M5124" s="2">
        <f t="shared" ref="M5124:M5187" si="1049">A5124*FERT_BED_TOM+B5124*FERT_BED_CAR+C5124*FERT_BED_MES</f>
        <v>18480</v>
      </c>
      <c r="N5124" s="6">
        <f t="shared" ref="N5124:N5187" si="1050">IF(AND(D5124&lt;=TOTAL_BEDS,J5124&lt;=TEMP_WORKER_MAX*TEMP_WORKER_HRS),1,0)</f>
        <v>1</v>
      </c>
      <c r="O5124" s="2">
        <f t="shared" ref="O5124:O5187" si="1051">L5124-M5124-K5124-FIXED_COSTS</f>
        <v>21719.53532765196</v>
      </c>
      <c r="P5124" s="2">
        <f t="shared" ref="P5124:P5187" si="1052">IF(N5124=1,O5124,"")</f>
        <v>21719.53532765196</v>
      </c>
    </row>
    <row r="5125" spans="1:16">
      <c r="A5125" s="6">
        <v>7</v>
      </c>
      <c r="B5125" s="6">
        <v>18</v>
      </c>
      <c r="C5125" s="6">
        <v>6</v>
      </c>
      <c r="D5125" s="6">
        <f t="shared" si="1040"/>
        <v>31</v>
      </c>
      <c r="E5125" s="5">
        <f t="shared" si="1041"/>
        <v>1227.6917730000007</v>
      </c>
      <c r="F5125" s="5">
        <f t="shared" si="1042"/>
        <v>842.2157075615122</v>
      </c>
      <c r="G5125" s="5">
        <f t="shared" si="1043"/>
        <v>290.89345874736784</v>
      </c>
      <c r="H5125" s="5">
        <f t="shared" si="1044"/>
        <v>2360.8009393088805</v>
      </c>
      <c r="I5125" s="5">
        <f t="shared" si="1045"/>
        <v>720</v>
      </c>
      <c r="J5125" s="5">
        <f t="shared" si="1046"/>
        <v>1640.8009393088805</v>
      </c>
      <c r="K5125" s="2">
        <f t="shared" si="1047"/>
        <v>53486.127418556949</v>
      </c>
      <c r="L5125" s="2">
        <f t="shared" si="1048"/>
        <v>115492</v>
      </c>
      <c r="M5125" s="2">
        <f t="shared" si="1049"/>
        <v>19360</v>
      </c>
      <c r="N5125" s="6">
        <f t="shared" si="1050"/>
        <v>1</v>
      </c>
      <c r="O5125" s="2">
        <f t="shared" si="1051"/>
        <v>22645.872581443051</v>
      </c>
      <c r="P5125" s="2">
        <f t="shared" si="1052"/>
        <v>22645.872581443051</v>
      </c>
    </row>
    <row r="5126" spans="1:16">
      <c r="A5126" s="6">
        <v>7</v>
      </c>
      <c r="B5126" s="6">
        <v>18</v>
      </c>
      <c r="C5126" s="6">
        <v>7</v>
      </c>
      <c r="D5126" s="6">
        <f t="shared" si="1040"/>
        <v>32</v>
      </c>
      <c r="E5126" s="5">
        <f t="shared" si="1041"/>
        <v>1227.6917730000007</v>
      </c>
      <c r="F5126" s="5">
        <f t="shared" si="1042"/>
        <v>842.2157075615122</v>
      </c>
      <c r="G5126" s="5">
        <f t="shared" si="1043"/>
        <v>343.61789814532818</v>
      </c>
      <c r="H5126" s="5">
        <f t="shared" si="1044"/>
        <v>2413.5253787068409</v>
      </c>
      <c r="I5126" s="5">
        <f t="shared" si="1045"/>
        <v>720</v>
      </c>
      <c r="J5126" s="5">
        <f t="shared" si="1046"/>
        <v>1693.5253787068409</v>
      </c>
      <c r="K5126" s="2">
        <f t="shared" si="1047"/>
        <v>54401.482269215987</v>
      </c>
      <c r="L5126" s="2">
        <f t="shared" si="1048"/>
        <v>118192</v>
      </c>
      <c r="M5126" s="2">
        <f t="shared" si="1049"/>
        <v>20240</v>
      </c>
      <c r="N5126" s="6">
        <f t="shared" si="1050"/>
        <v>1</v>
      </c>
      <c r="O5126" s="2">
        <f t="shared" si="1051"/>
        <v>23550.517730784013</v>
      </c>
      <c r="P5126" s="2">
        <f t="shared" si="1052"/>
        <v>23550.517730784013</v>
      </c>
    </row>
    <row r="5127" spans="1:16">
      <c r="A5127" s="6">
        <v>7</v>
      </c>
      <c r="B5127" s="6">
        <v>18</v>
      </c>
      <c r="C5127" s="6">
        <v>8</v>
      </c>
      <c r="D5127" s="6">
        <f t="shared" si="1040"/>
        <v>33</v>
      </c>
      <c r="E5127" s="5">
        <f t="shared" si="1041"/>
        <v>1227.6917730000007</v>
      </c>
      <c r="F5127" s="5">
        <f t="shared" si="1042"/>
        <v>842.2157075615122</v>
      </c>
      <c r="G5127" s="5">
        <f t="shared" si="1043"/>
        <v>397.61499642530839</v>
      </c>
      <c r="H5127" s="5">
        <f t="shared" si="1044"/>
        <v>2467.5224769868209</v>
      </c>
      <c r="I5127" s="5">
        <f t="shared" si="1045"/>
        <v>720</v>
      </c>
      <c r="J5127" s="5">
        <f t="shared" si="1046"/>
        <v>1747.5224769868209</v>
      </c>
      <c r="K5127" s="2">
        <f t="shared" si="1047"/>
        <v>55338.931892132307</v>
      </c>
      <c r="L5127" s="2">
        <f t="shared" si="1048"/>
        <v>120892</v>
      </c>
      <c r="M5127" s="2">
        <f t="shared" si="1049"/>
        <v>21120</v>
      </c>
      <c r="N5127" s="6">
        <f t="shared" si="1050"/>
        <v>1</v>
      </c>
      <c r="O5127" s="2">
        <f t="shared" si="1051"/>
        <v>24433.068107867693</v>
      </c>
      <c r="P5127" s="2">
        <f t="shared" si="1052"/>
        <v>24433.068107867693</v>
      </c>
    </row>
    <row r="5128" spans="1:16">
      <c r="A5128" s="6">
        <v>7</v>
      </c>
      <c r="B5128" s="6">
        <v>18</v>
      </c>
      <c r="C5128" s="6">
        <v>9</v>
      </c>
      <c r="D5128" s="6">
        <f t="shared" si="1040"/>
        <v>34</v>
      </c>
      <c r="E5128" s="5">
        <f t="shared" si="1041"/>
        <v>1227.6917730000007</v>
      </c>
      <c r="F5128" s="5">
        <f t="shared" si="1042"/>
        <v>842.2157075615122</v>
      </c>
      <c r="G5128" s="5">
        <f t="shared" si="1043"/>
        <v>452.90833186570285</v>
      </c>
      <c r="H5128" s="5">
        <f t="shared" si="1044"/>
        <v>2522.8158124272159</v>
      </c>
      <c r="I5128" s="5">
        <f t="shared" si="1045"/>
        <v>720</v>
      </c>
      <c r="J5128" s="5">
        <f t="shared" si="1046"/>
        <v>1802.8158124272159</v>
      </c>
      <c r="K5128" s="2">
        <f t="shared" si="1047"/>
        <v>56298.885632416946</v>
      </c>
      <c r="L5128" s="2">
        <f t="shared" si="1048"/>
        <v>123592</v>
      </c>
      <c r="M5128" s="2">
        <f t="shared" si="1049"/>
        <v>22000</v>
      </c>
      <c r="N5128" s="6">
        <f t="shared" si="1050"/>
        <v>1</v>
      </c>
      <c r="O5128" s="2">
        <f t="shared" si="1051"/>
        <v>25293.114367583054</v>
      </c>
      <c r="P5128" s="2">
        <f t="shared" si="1052"/>
        <v>25293.114367583054</v>
      </c>
    </row>
    <row r="5129" spans="1:16">
      <c r="A5129" s="6">
        <v>7</v>
      </c>
      <c r="B5129" s="6">
        <v>18</v>
      </c>
      <c r="C5129" s="6">
        <v>10</v>
      </c>
      <c r="D5129" s="6">
        <f t="shared" si="1040"/>
        <v>35</v>
      </c>
      <c r="E5129" s="5">
        <f t="shared" si="1041"/>
        <v>1227.6917730000007</v>
      </c>
      <c r="F5129" s="5">
        <f t="shared" si="1042"/>
        <v>842.2157075615122</v>
      </c>
      <c r="G5129" s="5">
        <f t="shared" si="1043"/>
        <v>509.52187334891573</v>
      </c>
      <c r="H5129" s="5">
        <f t="shared" si="1044"/>
        <v>2579.4293539104283</v>
      </c>
      <c r="I5129" s="5">
        <f t="shared" si="1045"/>
        <v>720</v>
      </c>
      <c r="J5129" s="5">
        <f t="shared" si="1046"/>
        <v>1859.4293539104283</v>
      </c>
      <c r="K5129" s="2">
        <f t="shared" si="1047"/>
        <v>57281.759616500494</v>
      </c>
      <c r="L5129" s="2">
        <f t="shared" si="1048"/>
        <v>126292</v>
      </c>
      <c r="M5129" s="2">
        <f t="shared" si="1049"/>
        <v>22880</v>
      </c>
      <c r="N5129" s="6">
        <f t="shared" si="1050"/>
        <v>1</v>
      </c>
      <c r="O5129" s="2">
        <f t="shared" si="1051"/>
        <v>26130.240383499506</v>
      </c>
      <c r="P5129" s="2">
        <f t="shared" si="1052"/>
        <v>26130.240383499506</v>
      </c>
    </row>
    <row r="5130" spans="1:16">
      <c r="A5130" s="6">
        <v>7</v>
      </c>
      <c r="B5130" s="6">
        <v>18</v>
      </c>
      <c r="C5130" s="6">
        <v>11</v>
      </c>
      <c r="D5130" s="6">
        <f t="shared" si="1040"/>
        <v>36</v>
      </c>
      <c r="E5130" s="5">
        <f t="shared" si="1041"/>
        <v>1227.6917730000007</v>
      </c>
      <c r="F5130" s="5">
        <f t="shared" si="1042"/>
        <v>842.2157075615122</v>
      </c>
      <c r="G5130" s="5">
        <f t="shared" si="1043"/>
        <v>567.47998644235474</v>
      </c>
      <c r="H5130" s="5">
        <f t="shared" si="1044"/>
        <v>2637.3874670038676</v>
      </c>
      <c r="I5130" s="5">
        <f t="shared" si="1045"/>
        <v>720</v>
      </c>
      <c r="J5130" s="5">
        <f t="shared" si="1046"/>
        <v>1917.3874670038676</v>
      </c>
      <c r="K5130" s="2">
        <f t="shared" si="1047"/>
        <v>58287.976857706031</v>
      </c>
      <c r="L5130" s="2">
        <f t="shared" si="1048"/>
        <v>128992</v>
      </c>
      <c r="M5130" s="2">
        <f t="shared" si="1049"/>
        <v>23760</v>
      </c>
      <c r="N5130" s="6">
        <f t="shared" si="1050"/>
        <v>1</v>
      </c>
      <c r="O5130" s="2">
        <f t="shared" si="1051"/>
        <v>26944.023142293969</v>
      </c>
      <c r="P5130" s="2">
        <f t="shared" si="1052"/>
        <v>26944.023142293969</v>
      </c>
    </row>
    <row r="5131" spans="1:16">
      <c r="A5131" s="6">
        <v>7</v>
      </c>
      <c r="B5131" s="6">
        <v>18</v>
      </c>
      <c r="C5131" s="6">
        <v>12</v>
      </c>
      <c r="D5131" s="6">
        <f t="shared" si="1040"/>
        <v>37</v>
      </c>
      <c r="E5131" s="5">
        <f t="shared" si="1041"/>
        <v>1227.6917730000007</v>
      </c>
      <c r="F5131" s="5">
        <f t="shared" si="1042"/>
        <v>842.2157075615122</v>
      </c>
      <c r="G5131" s="5">
        <f t="shared" si="1043"/>
        <v>626.80743957041921</v>
      </c>
      <c r="H5131" s="5">
        <f t="shared" si="1044"/>
        <v>2696.7149201319321</v>
      </c>
      <c r="I5131" s="5">
        <f t="shared" si="1045"/>
        <v>720</v>
      </c>
      <c r="J5131" s="5">
        <f t="shared" si="1046"/>
        <v>1976.7149201319321</v>
      </c>
      <c r="K5131" s="2">
        <f t="shared" si="1047"/>
        <v>59317.9673634016</v>
      </c>
      <c r="L5131" s="2">
        <f t="shared" si="1048"/>
        <v>131692</v>
      </c>
      <c r="M5131" s="2">
        <f t="shared" si="1049"/>
        <v>24640</v>
      </c>
      <c r="N5131" s="6">
        <f t="shared" si="1050"/>
        <v>1</v>
      </c>
      <c r="O5131" s="2">
        <f t="shared" si="1051"/>
        <v>27734.0326365984</v>
      </c>
      <c r="P5131" s="2">
        <f t="shared" si="1052"/>
        <v>27734.0326365984</v>
      </c>
    </row>
    <row r="5132" spans="1:16">
      <c r="A5132" s="6">
        <v>7</v>
      </c>
      <c r="B5132" s="6">
        <v>18</v>
      </c>
      <c r="C5132" s="6">
        <v>13</v>
      </c>
      <c r="D5132" s="6">
        <f t="shared" si="1040"/>
        <v>38</v>
      </c>
      <c r="E5132" s="5">
        <f t="shared" si="1041"/>
        <v>1227.6917730000007</v>
      </c>
      <c r="F5132" s="5">
        <f t="shared" si="1042"/>
        <v>842.2157075615122</v>
      </c>
      <c r="G5132" s="5">
        <f t="shared" si="1043"/>
        <v>687.52941027880343</v>
      </c>
      <c r="H5132" s="5">
        <f t="shared" si="1044"/>
        <v>2757.4368908403162</v>
      </c>
      <c r="I5132" s="5">
        <f t="shared" si="1045"/>
        <v>720</v>
      </c>
      <c r="J5132" s="5">
        <f t="shared" si="1046"/>
        <v>2037.4368908403162</v>
      </c>
      <c r="K5132" s="2">
        <f t="shared" si="1047"/>
        <v>60372.168243755492</v>
      </c>
      <c r="L5132" s="2">
        <f t="shared" si="1048"/>
        <v>134392</v>
      </c>
      <c r="M5132" s="2">
        <f t="shared" si="1049"/>
        <v>25520</v>
      </c>
      <c r="N5132" s="6">
        <f t="shared" si="1050"/>
        <v>1</v>
      </c>
      <c r="O5132" s="2">
        <f t="shared" si="1051"/>
        <v>28499.831756244508</v>
      </c>
      <c r="P5132" s="2">
        <f t="shared" si="1052"/>
        <v>28499.831756244508</v>
      </c>
    </row>
    <row r="5133" spans="1:16">
      <c r="A5133" s="6">
        <v>7</v>
      </c>
      <c r="B5133" s="6">
        <v>18</v>
      </c>
      <c r="C5133" s="6">
        <v>14</v>
      </c>
      <c r="D5133" s="6">
        <f t="shared" si="1040"/>
        <v>39</v>
      </c>
      <c r="E5133" s="5">
        <f t="shared" si="1041"/>
        <v>1227.6917730000007</v>
      </c>
      <c r="F5133" s="5">
        <f t="shared" si="1042"/>
        <v>842.2157075615122</v>
      </c>
      <c r="G5133" s="5">
        <f t="shared" si="1043"/>
        <v>749.67149159246469</v>
      </c>
      <c r="H5133" s="5">
        <f t="shared" si="1044"/>
        <v>2819.5789721539777</v>
      </c>
      <c r="I5133" s="5">
        <f t="shared" si="1045"/>
        <v>720</v>
      </c>
      <c r="J5133" s="5">
        <f t="shared" si="1046"/>
        <v>2099.5789721539777</v>
      </c>
      <c r="K5133" s="2">
        <f t="shared" si="1047"/>
        <v>61451.02382211767</v>
      </c>
      <c r="L5133" s="2">
        <f t="shared" si="1048"/>
        <v>137092</v>
      </c>
      <c r="M5133" s="2">
        <f t="shared" si="1049"/>
        <v>26400</v>
      </c>
      <c r="N5133" s="6">
        <f t="shared" si="1050"/>
        <v>1</v>
      </c>
      <c r="O5133" s="2">
        <f t="shared" si="1051"/>
        <v>29240.97617788233</v>
      </c>
      <c r="P5133" s="2">
        <f t="shared" si="1052"/>
        <v>29240.97617788233</v>
      </c>
    </row>
    <row r="5134" spans="1:16">
      <c r="A5134" s="6">
        <v>7</v>
      </c>
      <c r="B5134" s="6">
        <v>18</v>
      </c>
      <c r="C5134" s="6">
        <v>15</v>
      </c>
      <c r="D5134" s="6">
        <f t="shared" si="1040"/>
        <v>40</v>
      </c>
      <c r="E5134" s="5">
        <f t="shared" si="1041"/>
        <v>1227.6917730000007</v>
      </c>
      <c r="F5134" s="5">
        <f t="shared" si="1042"/>
        <v>842.2157075615122</v>
      </c>
      <c r="G5134" s="5">
        <f t="shared" si="1043"/>
        <v>813.25969846861108</v>
      </c>
      <c r="H5134" s="5">
        <f t="shared" si="1044"/>
        <v>2883.1671790301239</v>
      </c>
      <c r="I5134" s="5">
        <f t="shared" si="1045"/>
        <v>720</v>
      </c>
      <c r="J5134" s="5">
        <f t="shared" si="1046"/>
        <v>2163.1671790301239</v>
      </c>
      <c r="K5134" s="2">
        <f t="shared" si="1047"/>
        <v>62554.985747050763</v>
      </c>
      <c r="L5134" s="2">
        <f t="shared" si="1048"/>
        <v>139792</v>
      </c>
      <c r="M5134" s="2">
        <f t="shared" si="1049"/>
        <v>27280</v>
      </c>
      <c r="N5134" s="6">
        <f t="shared" si="1050"/>
        <v>1</v>
      </c>
      <c r="O5134" s="2">
        <f t="shared" si="1051"/>
        <v>29957.014252949237</v>
      </c>
      <c r="P5134" s="2">
        <f t="shared" si="1052"/>
        <v>29957.014252949237</v>
      </c>
    </row>
    <row r="5135" spans="1:16">
      <c r="A5135" s="6">
        <v>7</v>
      </c>
      <c r="B5135" s="6">
        <v>18</v>
      </c>
      <c r="C5135" s="6">
        <v>16</v>
      </c>
      <c r="D5135" s="6">
        <f t="shared" si="1040"/>
        <v>41</v>
      </c>
      <c r="E5135" s="5">
        <f t="shared" si="1041"/>
        <v>1227.6917730000007</v>
      </c>
      <c r="F5135" s="5">
        <f t="shared" si="1042"/>
        <v>842.2157075615122</v>
      </c>
      <c r="G5135" s="5">
        <f t="shared" si="1043"/>
        <v>878.32047434610013</v>
      </c>
      <c r="H5135" s="5">
        <f t="shared" si="1044"/>
        <v>2948.2279549076129</v>
      </c>
      <c r="I5135" s="5">
        <f t="shared" si="1045"/>
        <v>720</v>
      </c>
      <c r="J5135" s="5">
        <f t="shared" si="1046"/>
        <v>2228.2279549076129</v>
      </c>
      <c r="K5135" s="2">
        <f t="shared" si="1047"/>
        <v>63684.513106034945</v>
      </c>
      <c r="L5135" s="2">
        <f t="shared" si="1048"/>
        <v>142492</v>
      </c>
      <c r="M5135" s="2">
        <f t="shared" si="1049"/>
        <v>28160</v>
      </c>
      <c r="N5135" s="6">
        <f t="shared" si="1050"/>
        <v>1</v>
      </c>
      <c r="O5135" s="2">
        <f t="shared" si="1051"/>
        <v>30647.486893965055</v>
      </c>
      <c r="P5135" s="2">
        <f t="shared" si="1052"/>
        <v>30647.486893965055</v>
      </c>
    </row>
    <row r="5136" spans="1:16">
      <c r="A5136" s="6">
        <v>7</v>
      </c>
      <c r="B5136" s="6">
        <v>18</v>
      </c>
      <c r="C5136" s="6">
        <v>17</v>
      </c>
      <c r="D5136" s="6">
        <f t="shared" si="1040"/>
        <v>42</v>
      </c>
      <c r="E5136" s="5">
        <f t="shared" si="1041"/>
        <v>1227.6917730000007</v>
      </c>
      <c r="F5136" s="5">
        <f t="shared" si="1042"/>
        <v>842.2157075615122</v>
      </c>
      <c r="G5136" s="5">
        <f t="shared" si="1043"/>
        <v>944.88069779264049</v>
      </c>
      <c r="H5136" s="5">
        <f t="shared" si="1044"/>
        <v>3014.7881783541534</v>
      </c>
      <c r="I5136" s="5">
        <f t="shared" si="1045"/>
        <v>720</v>
      </c>
      <c r="J5136" s="5">
        <f t="shared" si="1046"/>
        <v>2294.7881783541534</v>
      </c>
      <c r="K5136" s="2">
        <f t="shared" si="1047"/>
        <v>64840.072540870715</v>
      </c>
      <c r="L5136" s="2">
        <f t="shared" si="1048"/>
        <v>145192</v>
      </c>
      <c r="M5136" s="2">
        <f t="shared" si="1049"/>
        <v>29040</v>
      </c>
      <c r="N5136" s="6">
        <f t="shared" si="1050"/>
        <v>1</v>
      </c>
      <c r="O5136" s="2">
        <f t="shared" si="1051"/>
        <v>31311.927459129285</v>
      </c>
      <c r="P5136" s="2">
        <f t="shared" si="1052"/>
        <v>31311.927459129285</v>
      </c>
    </row>
    <row r="5137" spans="1:16">
      <c r="A5137" s="6">
        <v>7</v>
      </c>
      <c r="B5137" s="6">
        <v>18</v>
      </c>
      <c r="C5137" s="6">
        <v>18</v>
      </c>
      <c r="D5137" s="6">
        <f t="shared" si="1040"/>
        <v>43</v>
      </c>
      <c r="E5137" s="5">
        <f t="shared" si="1041"/>
        <v>1227.6917730000007</v>
      </c>
      <c r="F5137" s="5">
        <f t="shared" si="1042"/>
        <v>842.2157075615122</v>
      </c>
      <c r="G5137" s="5">
        <f t="shared" si="1043"/>
        <v>1012.9676892512279</v>
      </c>
      <c r="H5137" s="5">
        <f t="shared" si="1044"/>
        <v>3082.8751698127408</v>
      </c>
      <c r="I5137" s="5">
        <f t="shared" si="1045"/>
        <v>720</v>
      </c>
      <c r="J5137" s="5">
        <f t="shared" si="1046"/>
        <v>2362.8751698127408</v>
      </c>
      <c r="K5137" s="2">
        <f t="shared" si="1047"/>
        <v>66022.13836480453</v>
      </c>
      <c r="L5137" s="2">
        <f t="shared" si="1048"/>
        <v>147892</v>
      </c>
      <c r="M5137" s="2">
        <f t="shared" si="1049"/>
        <v>29920</v>
      </c>
      <c r="N5137" s="6">
        <f t="shared" si="1050"/>
        <v>1</v>
      </c>
      <c r="O5137" s="2">
        <f t="shared" si="1051"/>
        <v>31949.86163519547</v>
      </c>
      <c r="P5137" s="2">
        <f t="shared" si="1052"/>
        <v>31949.86163519547</v>
      </c>
    </row>
    <row r="5138" spans="1:16">
      <c r="A5138" s="6">
        <v>7</v>
      </c>
      <c r="B5138" s="6">
        <v>18</v>
      </c>
      <c r="C5138" s="6">
        <v>19</v>
      </c>
      <c r="D5138" s="6">
        <f t="shared" si="1040"/>
        <v>44</v>
      </c>
      <c r="E5138" s="5">
        <f t="shared" si="1041"/>
        <v>1227.6917730000007</v>
      </c>
      <c r="F5138" s="5">
        <f t="shared" si="1042"/>
        <v>842.2157075615122</v>
      </c>
      <c r="G5138" s="5">
        <f t="shared" si="1043"/>
        <v>1082.6092178872495</v>
      </c>
      <c r="H5138" s="5">
        <f t="shared" si="1044"/>
        <v>3152.5166984487623</v>
      </c>
      <c r="I5138" s="5">
        <f t="shared" si="1045"/>
        <v>720</v>
      </c>
      <c r="J5138" s="5">
        <f t="shared" si="1046"/>
        <v>2432.5166984487623</v>
      </c>
      <c r="K5138" s="2">
        <f t="shared" si="1047"/>
        <v>67231.192681402114</v>
      </c>
      <c r="L5138" s="2">
        <f t="shared" si="1048"/>
        <v>150592</v>
      </c>
      <c r="M5138" s="2">
        <f t="shared" si="1049"/>
        <v>30800</v>
      </c>
      <c r="N5138" s="6">
        <f t="shared" si="1050"/>
        <v>1</v>
      </c>
      <c r="O5138" s="2">
        <f t="shared" si="1051"/>
        <v>32560.807318597886</v>
      </c>
      <c r="P5138" s="2">
        <f t="shared" si="1052"/>
        <v>32560.807318597886</v>
      </c>
    </row>
    <row r="5139" spans="1:16">
      <c r="A5139" s="6">
        <v>7</v>
      </c>
      <c r="B5139" s="6">
        <v>18</v>
      </c>
      <c r="C5139" s="6">
        <v>20</v>
      </c>
      <c r="D5139" s="6">
        <f t="shared" si="1040"/>
        <v>45</v>
      </c>
      <c r="E5139" s="5">
        <f t="shared" si="1041"/>
        <v>1227.6917730000007</v>
      </c>
      <c r="F5139" s="5">
        <f t="shared" si="1042"/>
        <v>842.2157075615122</v>
      </c>
      <c r="G5139" s="5">
        <f t="shared" si="1043"/>
        <v>1153.8335085377266</v>
      </c>
      <c r="H5139" s="5">
        <f t="shared" si="1044"/>
        <v>3223.7409890992394</v>
      </c>
      <c r="I5139" s="5">
        <f t="shared" si="1045"/>
        <v>720</v>
      </c>
      <c r="J5139" s="5">
        <f t="shared" si="1046"/>
        <v>2503.7409890992394</v>
      </c>
      <c r="K5139" s="2">
        <f t="shared" si="1047"/>
        <v>68467.725505195122</v>
      </c>
      <c r="L5139" s="2">
        <f t="shared" si="1048"/>
        <v>153292</v>
      </c>
      <c r="M5139" s="2">
        <f t="shared" si="1049"/>
        <v>31680</v>
      </c>
      <c r="N5139" s="6">
        <f t="shared" si="1050"/>
        <v>1</v>
      </c>
      <c r="O5139" s="2">
        <f t="shared" si="1051"/>
        <v>33144.274494804878</v>
      </c>
      <c r="P5139" s="2">
        <f t="shared" si="1052"/>
        <v>33144.274494804878</v>
      </c>
    </row>
    <row r="5140" spans="1:16">
      <c r="A5140" s="6">
        <v>7</v>
      </c>
      <c r="B5140" s="6">
        <v>18</v>
      </c>
      <c r="C5140" s="6">
        <v>21</v>
      </c>
      <c r="D5140" s="6">
        <f t="shared" si="1040"/>
        <v>46</v>
      </c>
      <c r="E5140" s="5">
        <f t="shared" si="1041"/>
        <v>1227.6917730000007</v>
      </c>
      <c r="F5140" s="5">
        <f t="shared" si="1042"/>
        <v>842.2157075615122</v>
      </c>
      <c r="G5140" s="5">
        <f t="shared" si="1043"/>
        <v>1226.6692487641703</v>
      </c>
      <c r="H5140" s="5">
        <f t="shared" si="1044"/>
        <v>3296.5767293256831</v>
      </c>
      <c r="I5140" s="5">
        <f t="shared" si="1045"/>
        <v>720</v>
      </c>
      <c r="J5140" s="5">
        <f t="shared" si="1046"/>
        <v>2576.5767293256831</v>
      </c>
      <c r="K5140" s="2">
        <f t="shared" si="1047"/>
        <v>69732.234884126432</v>
      </c>
      <c r="L5140" s="2">
        <f t="shared" si="1048"/>
        <v>155992</v>
      </c>
      <c r="M5140" s="2">
        <f t="shared" si="1049"/>
        <v>32560</v>
      </c>
      <c r="N5140" s="6">
        <f t="shared" si="1050"/>
        <v>1</v>
      </c>
      <c r="O5140" s="2">
        <f t="shared" si="1051"/>
        <v>33699.765115873568</v>
      </c>
      <c r="P5140" s="2">
        <f t="shared" si="1052"/>
        <v>33699.765115873568</v>
      </c>
    </row>
    <row r="5141" spans="1:16">
      <c r="A5141" s="6">
        <v>7</v>
      </c>
      <c r="B5141" s="6">
        <v>18</v>
      </c>
      <c r="C5141" s="6">
        <v>22</v>
      </c>
      <c r="D5141" s="6">
        <f t="shared" si="1040"/>
        <v>47</v>
      </c>
      <c r="E5141" s="5">
        <f t="shared" si="1041"/>
        <v>1227.6917730000007</v>
      </c>
      <c r="F5141" s="5">
        <f t="shared" si="1042"/>
        <v>842.2157075615122</v>
      </c>
      <c r="G5141" s="5">
        <f t="shared" si="1043"/>
        <v>1301.1455960105666</v>
      </c>
      <c r="H5141" s="5">
        <f t="shared" si="1044"/>
        <v>3371.0530765720796</v>
      </c>
      <c r="I5141" s="5">
        <f t="shared" si="1045"/>
        <v>720</v>
      </c>
      <c r="J5141" s="5">
        <f t="shared" si="1046"/>
        <v>2651.0530765720796</v>
      </c>
      <c r="K5141" s="2">
        <f t="shared" si="1047"/>
        <v>71025.227023820829</v>
      </c>
      <c r="L5141" s="2">
        <f t="shared" si="1048"/>
        <v>158692</v>
      </c>
      <c r="M5141" s="2">
        <f t="shared" si="1049"/>
        <v>33440</v>
      </c>
      <c r="N5141" s="6">
        <f t="shared" si="1050"/>
        <v>1</v>
      </c>
      <c r="O5141" s="2">
        <f t="shared" si="1051"/>
        <v>34226.772976179171</v>
      </c>
      <c r="P5141" s="2">
        <f t="shared" si="1052"/>
        <v>34226.772976179171</v>
      </c>
    </row>
    <row r="5142" spans="1:16">
      <c r="A5142" s="6">
        <v>7</v>
      </c>
      <c r="B5142" s="6">
        <v>18</v>
      </c>
      <c r="C5142" s="6">
        <v>23</v>
      </c>
      <c r="D5142" s="6">
        <f t="shared" si="1040"/>
        <v>48</v>
      </c>
      <c r="E5142" s="5">
        <f t="shared" si="1041"/>
        <v>1227.6917730000007</v>
      </c>
      <c r="F5142" s="5">
        <f t="shared" si="1042"/>
        <v>842.2157075615122</v>
      </c>
      <c r="G5142" s="5">
        <f t="shared" si="1043"/>
        <v>1377.292184868003</v>
      </c>
      <c r="H5142" s="5">
        <f t="shared" si="1044"/>
        <v>3447.1996654295158</v>
      </c>
      <c r="I5142" s="5">
        <f t="shared" si="1045"/>
        <v>720</v>
      </c>
      <c r="J5142" s="5">
        <f t="shared" si="1046"/>
        <v>2727.1996654295158</v>
      </c>
      <c r="K5142" s="2">
        <f t="shared" si="1047"/>
        <v>72347.216413706861</v>
      </c>
      <c r="L5142" s="2">
        <f t="shared" si="1048"/>
        <v>161392</v>
      </c>
      <c r="M5142" s="2">
        <f t="shared" si="1049"/>
        <v>34320</v>
      </c>
      <c r="N5142" s="6">
        <f t="shared" si="1050"/>
        <v>1</v>
      </c>
      <c r="O5142" s="2">
        <f t="shared" si="1051"/>
        <v>34724.783586293139</v>
      </c>
      <c r="P5142" s="2">
        <f t="shared" si="1052"/>
        <v>34724.783586293139</v>
      </c>
    </row>
    <row r="5143" spans="1:16">
      <c r="A5143" s="6">
        <v>7</v>
      </c>
      <c r="B5143" s="6">
        <v>18</v>
      </c>
      <c r="C5143" s="6">
        <v>24</v>
      </c>
      <c r="D5143" s="6">
        <f t="shared" si="1040"/>
        <v>49</v>
      </c>
      <c r="E5143" s="5">
        <f t="shared" si="1041"/>
        <v>1227.6917730000007</v>
      </c>
      <c r="F5143" s="5">
        <f t="shared" si="1042"/>
        <v>842.2157075615122</v>
      </c>
      <c r="G5143" s="5">
        <f t="shared" si="1043"/>
        <v>1455.1391344474989</v>
      </c>
      <c r="H5143" s="5">
        <f t="shared" si="1044"/>
        <v>3525.0466150090115</v>
      </c>
      <c r="I5143" s="5">
        <f t="shared" si="1045"/>
        <v>720</v>
      </c>
      <c r="J5143" s="5">
        <f t="shared" si="1046"/>
        <v>2805.0466150090115</v>
      </c>
      <c r="K5143" s="2">
        <f t="shared" si="1047"/>
        <v>73698.725955017551</v>
      </c>
      <c r="L5143" s="2">
        <f t="shared" si="1048"/>
        <v>164092</v>
      </c>
      <c r="M5143" s="2">
        <f t="shared" si="1049"/>
        <v>35200</v>
      </c>
      <c r="N5143" s="6">
        <f t="shared" si="1050"/>
        <v>1</v>
      </c>
      <c r="O5143" s="2">
        <f t="shared" si="1051"/>
        <v>35193.274044982449</v>
      </c>
      <c r="P5143" s="2">
        <f t="shared" si="1052"/>
        <v>35193.274044982449</v>
      </c>
    </row>
    <row r="5144" spans="1:16">
      <c r="A5144" s="6">
        <v>7</v>
      </c>
      <c r="B5144" s="6">
        <v>18</v>
      </c>
      <c r="C5144" s="6">
        <v>25</v>
      </c>
      <c r="D5144" s="6">
        <f t="shared" si="1040"/>
        <v>50</v>
      </c>
      <c r="E5144" s="5">
        <f t="shared" si="1041"/>
        <v>1227.6917730000007</v>
      </c>
      <c r="F5144" s="5">
        <f t="shared" si="1042"/>
        <v>842.2157075615122</v>
      </c>
      <c r="G5144" s="5">
        <f t="shared" si="1043"/>
        <v>1534.7170558625965</v>
      </c>
      <c r="H5144" s="5">
        <f t="shared" si="1044"/>
        <v>3604.6245364241095</v>
      </c>
      <c r="I5144" s="5">
        <f t="shared" si="1045"/>
        <v>720</v>
      </c>
      <c r="J5144" s="5">
        <f t="shared" si="1046"/>
        <v>2884.6245364241095</v>
      </c>
      <c r="K5144" s="2">
        <f t="shared" si="1047"/>
        <v>75080.287090696336</v>
      </c>
      <c r="L5144" s="2">
        <f t="shared" si="1048"/>
        <v>166792</v>
      </c>
      <c r="M5144" s="2">
        <f t="shared" si="1049"/>
        <v>36080</v>
      </c>
      <c r="N5144" s="6">
        <f t="shared" si="1050"/>
        <v>1</v>
      </c>
      <c r="O5144" s="2">
        <f t="shared" si="1051"/>
        <v>35631.712909303664</v>
      </c>
      <c r="P5144" s="2">
        <f t="shared" si="1052"/>
        <v>35631.712909303664</v>
      </c>
    </row>
    <row r="5145" spans="1:16">
      <c r="A5145" s="6">
        <v>7</v>
      </c>
      <c r="B5145" s="6">
        <v>18</v>
      </c>
      <c r="C5145" s="6">
        <v>26</v>
      </c>
      <c r="D5145" s="6">
        <f t="shared" si="1040"/>
        <v>51</v>
      </c>
      <c r="E5145" s="5">
        <f t="shared" si="1041"/>
        <v>1227.6917730000007</v>
      </c>
      <c r="F5145" s="5">
        <f t="shared" si="1042"/>
        <v>842.2157075615122</v>
      </c>
      <c r="G5145" s="5">
        <f t="shared" si="1043"/>
        <v>1616.0570598233144</v>
      </c>
      <c r="H5145" s="5">
        <f t="shared" si="1044"/>
        <v>3685.9645403848272</v>
      </c>
      <c r="I5145" s="5">
        <f t="shared" si="1045"/>
        <v>720</v>
      </c>
      <c r="J5145" s="5">
        <f t="shared" si="1046"/>
        <v>2965.9645403848272</v>
      </c>
      <c r="K5145" s="2">
        <f t="shared" si="1047"/>
        <v>76492.439937236573</v>
      </c>
      <c r="L5145" s="2">
        <f t="shared" si="1048"/>
        <v>169492</v>
      </c>
      <c r="M5145" s="2">
        <f t="shared" si="1049"/>
        <v>36960</v>
      </c>
      <c r="N5145" s="6">
        <f t="shared" si="1050"/>
        <v>1</v>
      </c>
      <c r="O5145" s="2">
        <f t="shared" si="1051"/>
        <v>36039.560062763427</v>
      </c>
      <c r="P5145" s="2">
        <f t="shared" si="1052"/>
        <v>36039.560062763427</v>
      </c>
    </row>
    <row r="5146" spans="1:16">
      <c r="A5146" s="6">
        <v>7</v>
      </c>
      <c r="B5146" s="6">
        <v>18</v>
      </c>
      <c r="C5146" s="6">
        <v>27</v>
      </c>
      <c r="D5146" s="6">
        <f t="shared" si="1040"/>
        <v>52</v>
      </c>
      <c r="E5146" s="5">
        <f t="shared" si="1041"/>
        <v>1227.6917730000007</v>
      </c>
      <c r="F5146" s="5">
        <f t="shared" si="1042"/>
        <v>842.2157075615122</v>
      </c>
      <c r="G5146" s="5">
        <f t="shared" si="1043"/>
        <v>1699.1907643430709</v>
      </c>
      <c r="H5146" s="5">
        <f t="shared" si="1044"/>
        <v>3769.0982449045837</v>
      </c>
      <c r="I5146" s="5">
        <f t="shared" si="1045"/>
        <v>720</v>
      </c>
      <c r="J5146" s="5">
        <f t="shared" si="1046"/>
        <v>3049.0982449045837</v>
      </c>
      <c r="K5146" s="2">
        <f t="shared" si="1047"/>
        <v>77935.733418482356</v>
      </c>
      <c r="L5146" s="2">
        <f t="shared" si="1048"/>
        <v>172192</v>
      </c>
      <c r="M5146" s="2">
        <f t="shared" si="1049"/>
        <v>37840</v>
      </c>
      <c r="N5146" s="6">
        <f t="shared" si="1050"/>
        <v>1</v>
      </c>
      <c r="O5146" s="2">
        <f t="shared" si="1051"/>
        <v>36416.266581517644</v>
      </c>
      <c r="P5146" s="2">
        <f t="shared" si="1052"/>
        <v>36416.266581517644</v>
      </c>
    </row>
    <row r="5147" spans="1:16">
      <c r="A5147" s="6">
        <v>7</v>
      </c>
      <c r="B5147" s="6">
        <v>18</v>
      </c>
      <c r="C5147" s="6">
        <v>28</v>
      </c>
      <c r="D5147" s="6">
        <f t="shared" si="1040"/>
        <v>53</v>
      </c>
      <c r="E5147" s="5">
        <f t="shared" si="1041"/>
        <v>1227.6917730000007</v>
      </c>
      <c r="F5147" s="5">
        <f t="shared" si="1042"/>
        <v>842.2157075615122</v>
      </c>
      <c r="G5147" s="5">
        <f t="shared" si="1043"/>
        <v>1784.1503025602246</v>
      </c>
      <c r="H5147" s="5">
        <f t="shared" si="1044"/>
        <v>3854.0577831217374</v>
      </c>
      <c r="I5147" s="5">
        <f t="shared" si="1045"/>
        <v>720</v>
      </c>
      <c r="J5147" s="5">
        <f t="shared" si="1046"/>
        <v>3134.0577831217374</v>
      </c>
      <c r="K5147" s="2">
        <f t="shared" si="1047"/>
        <v>79410.725401419055</v>
      </c>
      <c r="L5147" s="2">
        <f t="shared" si="1048"/>
        <v>174892</v>
      </c>
      <c r="M5147" s="2">
        <f t="shared" si="1049"/>
        <v>38720</v>
      </c>
      <c r="N5147" s="6">
        <f t="shared" si="1050"/>
        <v>1</v>
      </c>
      <c r="O5147" s="2">
        <f t="shared" si="1051"/>
        <v>36761.274598580945</v>
      </c>
      <c r="P5147" s="2">
        <f t="shared" si="1052"/>
        <v>36761.274598580945</v>
      </c>
    </row>
    <row r="5148" spans="1:16">
      <c r="A5148" s="6">
        <v>7</v>
      </c>
      <c r="B5148" s="6">
        <v>18</v>
      </c>
      <c r="C5148" s="6">
        <v>29</v>
      </c>
      <c r="D5148" s="6">
        <f t="shared" si="1040"/>
        <v>54</v>
      </c>
      <c r="E5148" s="5">
        <f t="shared" si="1041"/>
        <v>1227.6917730000007</v>
      </c>
      <c r="F5148" s="5">
        <f t="shared" si="1042"/>
        <v>842.2157075615122</v>
      </c>
      <c r="G5148" s="5">
        <f t="shared" si="1043"/>
        <v>1870.9683306758782</v>
      </c>
      <c r="H5148" s="5">
        <f t="shared" si="1044"/>
        <v>3940.8758112373907</v>
      </c>
      <c r="I5148" s="5">
        <f t="shared" si="1045"/>
        <v>720</v>
      </c>
      <c r="J5148" s="5">
        <f t="shared" si="1046"/>
        <v>3220.8758112373907</v>
      </c>
      <c r="K5148" s="2">
        <f t="shared" si="1047"/>
        <v>80917.982833982474</v>
      </c>
      <c r="L5148" s="2">
        <f t="shared" si="1048"/>
        <v>177592</v>
      </c>
      <c r="M5148" s="2">
        <f t="shared" si="1049"/>
        <v>39600</v>
      </c>
      <c r="N5148" s="6">
        <f t="shared" si="1050"/>
        <v>1</v>
      </c>
      <c r="O5148" s="2">
        <f t="shared" si="1051"/>
        <v>37074.017166017526</v>
      </c>
      <c r="P5148" s="2">
        <f t="shared" si="1052"/>
        <v>37074.017166017526</v>
      </c>
    </row>
    <row r="5149" spans="1:16">
      <c r="A5149" s="6">
        <v>7</v>
      </c>
      <c r="B5149" s="6">
        <v>18</v>
      </c>
      <c r="C5149" s="6">
        <v>30</v>
      </c>
      <c r="D5149" s="6">
        <f t="shared" si="1040"/>
        <v>55</v>
      </c>
      <c r="E5149" s="5">
        <f t="shared" si="1041"/>
        <v>1227.6917730000007</v>
      </c>
      <c r="F5149" s="5">
        <f t="shared" si="1042"/>
        <v>842.2157075615122</v>
      </c>
      <c r="G5149" s="5">
        <f t="shared" si="1043"/>
        <v>1959.6780360096488</v>
      </c>
      <c r="H5149" s="5">
        <f t="shared" si="1044"/>
        <v>4029.5855165711619</v>
      </c>
      <c r="I5149" s="5">
        <f t="shared" si="1045"/>
        <v>720</v>
      </c>
      <c r="J5149" s="5">
        <f t="shared" si="1046"/>
        <v>3309.5855165711619</v>
      </c>
      <c r="K5149" s="2">
        <f t="shared" si="1047"/>
        <v>82458.081884915999</v>
      </c>
      <c r="L5149" s="2">
        <f t="shared" si="1048"/>
        <v>180292</v>
      </c>
      <c r="M5149" s="2">
        <f t="shared" si="1049"/>
        <v>40480</v>
      </c>
      <c r="N5149" s="6">
        <f t="shared" si="1050"/>
        <v>1</v>
      </c>
      <c r="O5149" s="2">
        <f t="shared" si="1051"/>
        <v>37353.918115084001</v>
      </c>
      <c r="P5149" s="2">
        <f t="shared" si="1052"/>
        <v>37353.918115084001</v>
      </c>
    </row>
    <row r="5150" spans="1:16">
      <c r="A5150" s="6">
        <v>7</v>
      </c>
      <c r="B5150" s="6">
        <v>19</v>
      </c>
      <c r="C5150" s="6">
        <v>0</v>
      </c>
      <c r="D5150" s="6">
        <f t="shared" si="1040"/>
        <v>26</v>
      </c>
      <c r="E5150" s="5">
        <f t="shared" si="1041"/>
        <v>1227.6917730000007</v>
      </c>
      <c r="F5150" s="5">
        <f t="shared" si="1042"/>
        <v>911.23060582002495</v>
      </c>
      <c r="G5150" s="5">
        <f t="shared" si="1043"/>
        <v>0</v>
      </c>
      <c r="H5150" s="5">
        <f t="shared" si="1044"/>
        <v>2138.9223788200256</v>
      </c>
      <c r="I5150" s="5">
        <f t="shared" si="1045"/>
        <v>720</v>
      </c>
      <c r="J5150" s="5">
        <f t="shared" si="1046"/>
        <v>1418.9223788200256</v>
      </c>
      <c r="K5150" s="2">
        <f t="shared" si="1047"/>
        <v>49634.06907673656</v>
      </c>
      <c r="L5150" s="2">
        <f t="shared" si="1048"/>
        <v>101386</v>
      </c>
      <c r="M5150" s="2">
        <f t="shared" si="1049"/>
        <v>14520</v>
      </c>
      <c r="N5150" s="6">
        <f t="shared" si="1050"/>
        <v>1</v>
      </c>
      <c r="O5150" s="2">
        <f t="shared" si="1051"/>
        <v>17231.93092326344</v>
      </c>
      <c r="P5150" s="2">
        <f t="shared" si="1052"/>
        <v>17231.93092326344</v>
      </c>
    </row>
    <row r="5151" spans="1:16">
      <c r="A5151" s="6">
        <v>7</v>
      </c>
      <c r="B5151" s="6">
        <v>19</v>
      </c>
      <c r="C5151" s="6">
        <v>1</v>
      </c>
      <c r="D5151" s="6">
        <f t="shared" si="1040"/>
        <v>27</v>
      </c>
      <c r="E5151" s="5">
        <f t="shared" si="1041"/>
        <v>1227.6917730000007</v>
      </c>
      <c r="F5151" s="5">
        <f t="shared" si="1042"/>
        <v>911.23060582002495</v>
      </c>
      <c r="G5151" s="5">
        <f t="shared" si="1043"/>
        <v>45.5625</v>
      </c>
      <c r="H5151" s="5">
        <f t="shared" si="1044"/>
        <v>2184.4848788200256</v>
      </c>
      <c r="I5151" s="5">
        <f t="shared" si="1045"/>
        <v>720</v>
      </c>
      <c r="J5151" s="5">
        <f t="shared" si="1046"/>
        <v>1464.4848788200256</v>
      </c>
      <c r="K5151" s="2">
        <f t="shared" si="1047"/>
        <v>50425.08470173656</v>
      </c>
      <c r="L5151" s="2">
        <f t="shared" si="1048"/>
        <v>104086</v>
      </c>
      <c r="M5151" s="2">
        <f t="shared" si="1049"/>
        <v>15400</v>
      </c>
      <c r="N5151" s="6">
        <f t="shared" si="1050"/>
        <v>1</v>
      </c>
      <c r="O5151" s="2">
        <f t="shared" si="1051"/>
        <v>18260.91529826344</v>
      </c>
      <c r="P5151" s="2">
        <f t="shared" si="1052"/>
        <v>18260.91529826344</v>
      </c>
    </row>
    <row r="5152" spans="1:16">
      <c r="A5152" s="6">
        <v>7</v>
      </c>
      <c r="B5152" s="6">
        <v>19</v>
      </c>
      <c r="C5152" s="6">
        <v>2</v>
      </c>
      <c r="D5152" s="6">
        <f t="shared" si="1040"/>
        <v>28</v>
      </c>
      <c r="E5152" s="5">
        <f t="shared" si="1041"/>
        <v>1227.6917730000007</v>
      </c>
      <c r="F5152" s="5">
        <f t="shared" si="1042"/>
        <v>911.23060582002495</v>
      </c>
      <c r="G5152" s="5">
        <f t="shared" si="1043"/>
        <v>92.264062499999994</v>
      </c>
      <c r="H5152" s="5">
        <f t="shared" si="1044"/>
        <v>2231.1864413200256</v>
      </c>
      <c r="I5152" s="5">
        <f t="shared" si="1045"/>
        <v>720</v>
      </c>
      <c r="J5152" s="5">
        <f t="shared" si="1046"/>
        <v>1511.1864413200256</v>
      </c>
      <c r="K5152" s="2">
        <f t="shared" si="1047"/>
        <v>51235.87571736156</v>
      </c>
      <c r="L5152" s="2">
        <f t="shared" si="1048"/>
        <v>106786</v>
      </c>
      <c r="M5152" s="2">
        <f t="shared" si="1049"/>
        <v>16280</v>
      </c>
      <c r="N5152" s="6">
        <f t="shared" si="1050"/>
        <v>1</v>
      </c>
      <c r="O5152" s="2">
        <f t="shared" si="1051"/>
        <v>19270.12428263844</v>
      </c>
      <c r="P5152" s="2">
        <f t="shared" si="1052"/>
        <v>19270.12428263844</v>
      </c>
    </row>
    <row r="5153" spans="1:16">
      <c r="A5153" s="6">
        <v>7</v>
      </c>
      <c r="B5153" s="6">
        <v>19</v>
      </c>
      <c r="C5153" s="6">
        <v>3</v>
      </c>
      <c r="D5153" s="6">
        <f t="shared" si="1040"/>
        <v>29</v>
      </c>
      <c r="E5153" s="5">
        <f t="shared" si="1041"/>
        <v>1227.6917730000007</v>
      </c>
      <c r="F5153" s="5">
        <f t="shared" si="1042"/>
        <v>911.23060582002495</v>
      </c>
      <c r="G5153" s="5">
        <f t="shared" si="1043"/>
        <v>140.12604492187498</v>
      </c>
      <c r="H5153" s="5">
        <f t="shared" si="1044"/>
        <v>2279.0484237419005</v>
      </c>
      <c r="I5153" s="5">
        <f t="shared" si="1045"/>
        <v>720</v>
      </c>
      <c r="J5153" s="5">
        <f t="shared" si="1046"/>
        <v>1559.0484237419005</v>
      </c>
      <c r="K5153" s="2">
        <f t="shared" si="1047"/>
        <v>52066.812912185771</v>
      </c>
      <c r="L5153" s="2">
        <f t="shared" si="1048"/>
        <v>109486</v>
      </c>
      <c r="M5153" s="2">
        <f t="shared" si="1049"/>
        <v>17160</v>
      </c>
      <c r="N5153" s="6">
        <f t="shared" si="1050"/>
        <v>1</v>
      </c>
      <c r="O5153" s="2">
        <f t="shared" si="1051"/>
        <v>20259.187087814229</v>
      </c>
      <c r="P5153" s="2">
        <f t="shared" si="1052"/>
        <v>20259.187087814229</v>
      </c>
    </row>
    <row r="5154" spans="1:16">
      <c r="A5154" s="6">
        <v>7</v>
      </c>
      <c r="B5154" s="6">
        <v>19</v>
      </c>
      <c r="C5154" s="6">
        <v>4</v>
      </c>
      <c r="D5154" s="6">
        <f t="shared" si="1040"/>
        <v>30</v>
      </c>
      <c r="E5154" s="5">
        <f t="shared" si="1041"/>
        <v>1227.6917730000007</v>
      </c>
      <c r="F5154" s="5">
        <f t="shared" si="1042"/>
        <v>911.23060582002495</v>
      </c>
      <c r="G5154" s="5">
        <f t="shared" si="1043"/>
        <v>189.17016064453125</v>
      </c>
      <c r="H5154" s="5">
        <f t="shared" si="1044"/>
        <v>2328.0925394645569</v>
      </c>
      <c r="I5154" s="5">
        <f t="shared" si="1045"/>
        <v>720</v>
      </c>
      <c r="J5154" s="5">
        <f t="shared" si="1046"/>
        <v>1608.0925394645569</v>
      </c>
      <c r="K5154" s="2">
        <f t="shared" si="1047"/>
        <v>52918.273254593005</v>
      </c>
      <c r="L5154" s="2">
        <f t="shared" si="1048"/>
        <v>112186</v>
      </c>
      <c r="M5154" s="2">
        <f t="shared" si="1049"/>
        <v>18040</v>
      </c>
      <c r="N5154" s="6">
        <f t="shared" si="1050"/>
        <v>1</v>
      </c>
      <c r="O5154" s="2">
        <f t="shared" si="1051"/>
        <v>21227.726745406995</v>
      </c>
      <c r="P5154" s="2">
        <f t="shared" si="1052"/>
        <v>21227.726745406995</v>
      </c>
    </row>
    <row r="5155" spans="1:16">
      <c r="A5155" s="6">
        <v>7</v>
      </c>
      <c r="B5155" s="6">
        <v>19</v>
      </c>
      <c r="C5155" s="6">
        <v>5</v>
      </c>
      <c r="D5155" s="6">
        <f t="shared" si="1040"/>
        <v>31</v>
      </c>
      <c r="E5155" s="5">
        <f t="shared" si="1041"/>
        <v>1227.6917730000007</v>
      </c>
      <c r="F5155" s="5">
        <f t="shared" si="1042"/>
        <v>911.23060582002495</v>
      </c>
      <c r="G5155" s="5">
        <f t="shared" si="1043"/>
        <v>239.41848456573481</v>
      </c>
      <c r="H5155" s="5">
        <f t="shared" si="1044"/>
        <v>2378.3408633857603</v>
      </c>
      <c r="I5155" s="5">
        <f t="shared" si="1045"/>
        <v>720</v>
      </c>
      <c r="J5155" s="5">
        <f t="shared" si="1046"/>
        <v>1658.3408633857603</v>
      </c>
      <c r="K5155" s="2">
        <f t="shared" si="1047"/>
        <v>53790.639989336116</v>
      </c>
      <c r="L5155" s="2">
        <f t="shared" si="1048"/>
        <v>114886</v>
      </c>
      <c r="M5155" s="2">
        <f t="shared" si="1049"/>
        <v>18920</v>
      </c>
      <c r="N5155" s="6">
        <f t="shared" si="1050"/>
        <v>1</v>
      </c>
      <c r="O5155" s="2">
        <f t="shared" si="1051"/>
        <v>22175.360010663884</v>
      </c>
      <c r="P5155" s="2">
        <f t="shared" si="1052"/>
        <v>22175.360010663884</v>
      </c>
    </row>
    <row r="5156" spans="1:16">
      <c r="A5156" s="6">
        <v>7</v>
      </c>
      <c r="B5156" s="6">
        <v>19</v>
      </c>
      <c r="C5156" s="6">
        <v>6</v>
      </c>
      <c r="D5156" s="6">
        <f t="shared" si="1040"/>
        <v>32</v>
      </c>
      <c r="E5156" s="5">
        <f t="shared" si="1041"/>
        <v>1227.6917730000007</v>
      </c>
      <c r="F5156" s="5">
        <f t="shared" si="1042"/>
        <v>911.23060582002495</v>
      </c>
      <c r="G5156" s="5">
        <f t="shared" si="1043"/>
        <v>290.89345874736784</v>
      </c>
      <c r="H5156" s="5">
        <f t="shared" si="1044"/>
        <v>2429.8158375673934</v>
      </c>
      <c r="I5156" s="5">
        <f t="shared" si="1045"/>
        <v>720</v>
      </c>
      <c r="J5156" s="5">
        <f t="shared" si="1046"/>
        <v>1709.8158375673934</v>
      </c>
      <c r="K5156" s="2">
        <f t="shared" si="1047"/>
        <v>54684.302735545025</v>
      </c>
      <c r="L5156" s="2">
        <f t="shared" si="1048"/>
        <v>117586</v>
      </c>
      <c r="M5156" s="2">
        <f t="shared" si="1049"/>
        <v>19800</v>
      </c>
      <c r="N5156" s="6">
        <f t="shared" si="1050"/>
        <v>1</v>
      </c>
      <c r="O5156" s="2">
        <f t="shared" si="1051"/>
        <v>23101.697264454975</v>
      </c>
      <c r="P5156" s="2">
        <f t="shared" si="1052"/>
        <v>23101.697264454975</v>
      </c>
    </row>
    <row r="5157" spans="1:16">
      <c r="A5157" s="6">
        <v>7</v>
      </c>
      <c r="B5157" s="6">
        <v>19</v>
      </c>
      <c r="C5157" s="6">
        <v>7</v>
      </c>
      <c r="D5157" s="6">
        <f t="shared" si="1040"/>
        <v>33</v>
      </c>
      <c r="E5157" s="5">
        <f t="shared" si="1041"/>
        <v>1227.6917730000007</v>
      </c>
      <c r="F5157" s="5">
        <f t="shared" si="1042"/>
        <v>911.23060582002495</v>
      </c>
      <c r="G5157" s="5">
        <f t="shared" si="1043"/>
        <v>343.61789814532818</v>
      </c>
      <c r="H5157" s="5">
        <f t="shared" si="1044"/>
        <v>2482.5402769653538</v>
      </c>
      <c r="I5157" s="5">
        <f t="shared" si="1045"/>
        <v>720</v>
      </c>
      <c r="J5157" s="5">
        <f t="shared" si="1046"/>
        <v>1762.5402769653538</v>
      </c>
      <c r="K5157" s="2">
        <f t="shared" si="1047"/>
        <v>55599.657586204063</v>
      </c>
      <c r="L5157" s="2">
        <f t="shared" si="1048"/>
        <v>120286</v>
      </c>
      <c r="M5157" s="2">
        <f t="shared" si="1049"/>
        <v>20680</v>
      </c>
      <c r="N5157" s="6">
        <f t="shared" si="1050"/>
        <v>1</v>
      </c>
      <c r="O5157" s="2">
        <f t="shared" si="1051"/>
        <v>24006.342413795937</v>
      </c>
      <c r="P5157" s="2">
        <f t="shared" si="1052"/>
        <v>24006.342413795937</v>
      </c>
    </row>
    <row r="5158" spans="1:16">
      <c r="A5158" s="6">
        <v>7</v>
      </c>
      <c r="B5158" s="6">
        <v>19</v>
      </c>
      <c r="C5158" s="6">
        <v>8</v>
      </c>
      <c r="D5158" s="6">
        <f t="shared" si="1040"/>
        <v>34</v>
      </c>
      <c r="E5158" s="5">
        <f t="shared" si="1041"/>
        <v>1227.6917730000007</v>
      </c>
      <c r="F5158" s="5">
        <f t="shared" si="1042"/>
        <v>911.23060582002495</v>
      </c>
      <c r="G5158" s="5">
        <f t="shared" si="1043"/>
        <v>397.61499642530839</v>
      </c>
      <c r="H5158" s="5">
        <f t="shared" si="1044"/>
        <v>2536.5373752453343</v>
      </c>
      <c r="I5158" s="5">
        <f t="shared" si="1045"/>
        <v>720</v>
      </c>
      <c r="J5158" s="5">
        <f t="shared" si="1046"/>
        <v>1816.5373752453343</v>
      </c>
      <c r="K5158" s="2">
        <f t="shared" si="1047"/>
        <v>56537.107209120382</v>
      </c>
      <c r="L5158" s="2">
        <f t="shared" si="1048"/>
        <v>122986</v>
      </c>
      <c r="M5158" s="2">
        <f t="shared" si="1049"/>
        <v>21560</v>
      </c>
      <c r="N5158" s="6">
        <f t="shared" si="1050"/>
        <v>1</v>
      </c>
      <c r="O5158" s="2">
        <f t="shared" si="1051"/>
        <v>24888.892790879618</v>
      </c>
      <c r="P5158" s="2">
        <f t="shared" si="1052"/>
        <v>24888.892790879618</v>
      </c>
    </row>
    <row r="5159" spans="1:16">
      <c r="A5159" s="6">
        <v>7</v>
      </c>
      <c r="B5159" s="6">
        <v>19</v>
      </c>
      <c r="C5159" s="6">
        <v>9</v>
      </c>
      <c r="D5159" s="6">
        <f t="shared" si="1040"/>
        <v>35</v>
      </c>
      <c r="E5159" s="5">
        <f t="shared" si="1041"/>
        <v>1227.6917730000007</v>
      </c>
      <c r="F5159" s="5">
        <f t="shared" si="1042"/>
        <v>911.23060582002495</v>
      </c>
      <c r="G5159" s="5">
        <f t="shared" si="1043"/>
        <v>452.90833186570285</v>
      </c>
      <c r="H5159" s="5">
        <f t="shared" si="1044"/>
        <v>2591.8307106857283</v>
      </c>
      <c r="I5159" s="5">
        <f t="shared" si="1045"/>
        <v>720</v>
      </c>
      <c r="J5159" s="5">
        <f t="shared" si="1046"/>
        <v>1871.8307106857283</v>
      </c>
      <c r="K5159" s="2">
        <f t="shared" si="1047"/>
        <v>57497.060949405</v>
      </c>
      <c r="L5159" s="2">
        <f t="shared" si="1048"/>
        <v>125686</v>
      </c>
      <c r="M5159" s="2">
        <f t="shared" si="1049"/>
        <v>22440</v>
      </c>
      <c r="N5159" s="6">
        <f t="shared" si="1050"/>
        <v>1</v>
      </c>
      <c r="O5159" s="2">
        <f t="shared" si="1051"/>
        <v>25748.939050595</v>
      </c>
      <c r="P5159" s="2">
        <f t="shared" si="1052"/>
        <v>25748.939050595</v>
      </c>
    </row>
    <row r="5160" spans="1:16">
      <c r="A5160" s="6">
        <v>7</v>
      </c>
      <c r="B5160" s="6">
        <v>19</v>
      </c>
      <c r="C5160" s="6">
        <v>10</v>
      </c>
      <c r="D5160" s="6">
        <f t="shared" si="1040"/>
        <v>36</v>
      </c>
      <c r="E5160" s="5">
        <f t="shared" si="1041"/>
        <v>1227.6917730000007</v>
      </c>
      <c r="F5160" s="5">
        <f t="shared" si="1042"/>
        <v>911.23060582002495</v>
      </c>
      <c r="G5160" s="5">
        <f t="shared" si="1043"/>
        <v>509.52187334891573</v>
      </c>
      <c r="H5160" s="5">
        <f t="shared" si="1044"/>
        <v>2648.4442521689416</v>
      </c>
      <c r="I5160" s="5">
        <f t="shared" si="1045"/>
        <v>720</v>
      </c>
      <c r="J5160" s="5">
        <f t="shared" si="1046"/>
        <v>1928.4442521689416</v>
      </c>
      <c r="K5160" s="2">
        <f t="shared" si="1047"/>
        <v>58479.93493348857</v>
      </c>
      <c r="L5160" s="2">
        <f t="shared" si="1048"/>
        <v>128386</v>
      </c>
      <c r="M5160" s="2">
        <f t="shared" si="1049"/>
        <v>23320</v>
      </c>
      <c r="N5160" s="6">
        <f t="shared" si="1050"/>
        <v>1</v>
      </c>
      <c r="O5160" s="2">
        <f t="shared" si="1051"/>
        <v>26586.06506651143</v>
      </c>
      <c r="P5160" s="2">
        <f t="shared" si="1052"/>
        <v>26586.06506651143</v>
      </c>
    </row>
    <row r="5161" spans="1:16">
      <c r="A5161" s="6">
        <v>7</v>
      </c>
      <c r="B5161" s="6">
        <v>19</v>
      </c>
      <c r="C5161" s="6">
        <v>11</v>
      </c>
      <c r="D5161" s="6">
        <f t="shared" si="1040"/>
        <v>37</v>
      </c>
      <c r="E5161" s="5">
        <f t="shared" si="1041"/>
        <v>1227.6917730000007</v>
      </c>
      <c r="F5161" s="5">
        <f t="shared" si="1042"/>
        <v>911.23060582002495</v>
      </c>
      <c r="G5161" s="5">
        <f t="shared" si="1043"/>
        <v>567.47998644235474</v>
      </c>
      <c r="H5161" s="5">
        <f t="shared" si="1044"/>
        <v>2706.4023652623805</v>
      </c>
      <c r="I5161" s="5">
        <f t="shared" si="1045"/>
        <v>720</v>
      </c>
      <c r="J5161" s="5">
        <f t="shared" si="1046"/>
        <v>1986.4023652623805</v>
      </c>
      <c r="K5161" s="2">
        <f t="shared" si="1047"/>
        <v>59486.152174694107</v>
      </c>
      <c r="L5161" s="2">
        <f t="shared" si="1048"/>
        <v>131086</v>
      </c>
      <c r="M5161" s="2">
        <f t="shared" si="1049"/>
        <v>24200</v>
      </c>
      <c r="N5161" s="6">
        <f t="shared" si="1050"/>
        <v>1</v>
      </c>
      <c r="O5161" s="2">
        <f t="shared" si="1051"/>
        <v>27399.847825305893</v>
      </c>
      <c r="P5161" s="2">
        <f t="shared" si="1052"/>
        <v>27399.847825305893</v>
      </c>
    </row>
    <row r="5162" spans="1:16">
      <c r="A5162" s="6">
        <v>7</v>
      </c>
      <c r="B5162" s="6">
        <v>19</v>
      </c>
      <c r="C5162" s="6">
        <v>12</v>
      </c>
      <c r="D5162" s="6">
        <f t="shared" si="1040"/>
        <v>38</v>
      </c>
      <c r="E5162" s="5">
        <f t="shared" si="1041"/>
        <v>1227.6917730000007</v>
      </c>
      <c r="F5162" s="5">
        <f t="shared" si="1042"/>
        <v>911.23060582002495</v>
      </c>
      <c r="G5162" s="5">
        <f t="shared" si="1043"/>
        <v>626.80743957041921</v>
      </c>
      <c r="H5162" s="5">
        <f t="shared" si="1044"/>
        <v>2765.729818390445</v>
      </c>
      <c r="I5162" s="5">
        <f t="shared" si="1045"/>
        <v>720</v>
      </c>
      <c r="J5162" s="5">
        <f t="shared" si="1046"/>
        <v>2045.729818390445</v>
      </c>
      <c r="K5162" s="2">
        <f t="shared" si="1047"/>
        <v>60516.142680389668</v>
      </c>
      <c r="L5162" s="2">
        <f t="shared" si="1048"/>
        <v>133786</v>
      </c>
      <c r="M5162" s="2">
        <f t="shared" si="1049"/>
        <v>25080</v>
      </c>
      <c r="N5162" s="6">
        <f t="shared" si="1050"/>
        <v>1</v>
      </c>
      <c r="O5162" s="2">
        <f t="shared" si="1051"/>
        <v>28189.857319610332</v>
      </c>
      <c r="P5162" s="2">
        <f t="shared" si="1052"/>
        <v>28189.857319610332</v>
      </c>
    </row>
    <row r="5163" spans="1:16">
      <c r="A5163" s="6">
        <v>7</v>
      </c>
      <c r="B5163" s="6">
        <v>19</v>
      </c>
      <c r="C5163" s="6">
        <v>13</v>
      </c>
      <c r="D5163" s="6">
        <f t="shared" si="1040"/>
        <v>39</v>
      </c>
      <c r="E5163" s="5">
        <f t="shared" si="1041"/>
        <v>1227.6917730000007</v>
      </c>
      <c r="F5163" s="5">
        <f t="shared" si="1042"/>
        <v>911.23060582002495</v>
      </c>
      <c r="G5163" s="5">
        <f t="shared" si="1043"/>
        <v>687.52941027880343</v>
      </c>
      <c r="H5163" s="5">
        <f t="shared" si="1044"/>
        <v>2826.4517890988291</v>
      </c>
      <c r="I5163" s="5">
        <f t="shared" si="1045"/>
        <v>720</v>
      </c>
      <c r="J5163" s="5">
        <f t="shared" si="1046"/>
        <v>2106.4517890988291</v>
      </c>
      <c r="K5163" s="2">
        <f t="shared" si="1047"/>
        <v>61570.34356074356</v>
      </c>
      <c r="L5163" s="2">
        <f t="shared" si="1048"/>
        <v>136486</v>
      </c>
      <c r="M5163" s="2">
        <f t="shared" si="1049"/>
        <v>25960</v>
      </c>
      <c r="N5163" s="6">
        <f t="shared" si="1050"/>
        <v>1</v>
      </c>
      <c r="O5163" s="2">
        <f t="shared" si="1051"/>
        <v>28955.65643925644</v>
      </c>
      <c r="P5163" s="2">
        <f t="shared" si="1052"/>
        <v>28955.65643925644</v>
      </c>
    </row>
    <row r="5164" spans="1:16">
      <c r="A5164" s="6">
        <v>7</v>
      </c>
      <c r="B5164" s="6">
        <v>19</v>
      </c>
      <c r="C5164" s="6">
        <v>14</v>
      </c>
      <c r="D5164" s="6">
        <f t="shared" si="1040"/>
        <v>40</v>
      </c>
      <c r="E5164" s="5">
        <f t="shared" si="1041"/>
        <v>1227.6917730000007</v>
      </c>
      <c r="F5164" s="5">
        <f t="shared" si="1042"/>
        <v>911.23060582002495</v>
      </c>
      <c r="G5164" s="5">
        <f t="shared" si="1043"/>
        <v>749.67149159246469</v>
      </c>
      <c r="H5164" s="5">
        <f t="shared" si="1044"/>
        <v>2888.5938704124901</v>
      </c>
      <c r="I5164" s="5">
        <f t="shared" si="1045"/>
        <v>720</v>
      </c>
      <c r="J5164" s="5">
        <f t="shared" si="1046"/>
        <v>2168.5938704124901</v>
      </c>
      <c r="K5164" s="2">
        <f t="shared" si="1047"/>
        <v>62649.199139105731</v>
      </c>
      <c r="L5164" s="2">
        <f t="shared" si="1048"/>
        <v>139186</v>
      </c>
      <c r="M5164" s="2">
        <f t="shared" si="1049"/>
        <v>26840</v>
      </c>
      <c r="N5164" s="6">
        <f t="shared" si="1050"/>
        <v>1</v>
      </c>
      <c r="O5164" s="2">
        <f t="shared" si="1051"/>
        <v>29696.800860894269</v>
      </c>
      <c r="P5164" s="2">
        <f t="shared" si="1052"/>
        <v>29696.800860894269</v>
      </c>
    </row>
    <row r="5165" spans="1:16">
      <c r="A5165" s="6">
        <v>7</v>
      </c>
      <c r="B5165" s="6">
        <v>19</v>
      </c>
      <c r="C5165" s="6">
        <v>15</v>
      </c>
      <c r="D5165" s="6">
        <f t="shared" si="1040"/>
        <v>41</v>
      </c>
      <c r="E5165" s="5">
        <f t="shared" si="1041"/>
        <v>1227.6917730000007</v>
      </c>
      <c r="F5165" s="5">
        <f t="shared" si="1042"/>
        <v>911.23060582002495</v>
      </c>
      <c r="G5165" s="5">
        <f t="shared" si="1043"/>
        <v>813.25969846861108</v>
      </c>
      <c r="H5165" s="5">
        <f t="shared" si="1044"/>
        <v>2952.1820772886367</v>
      </c>
      <c r="I5165" s="5">
        <f t="shared" si="1045"/>
        <v>720</v>
      </c>
      <c r="J5165" s="5">
        <f t="shared" si="1046"/>
        <v>2232.1820772886367</v>
      </c>
      <c r="K5165" s="2">
        <f t="shared" si="1047"/>
        <v>63753.161064038832</v>
      </c>
      <c r="L5165" s="2">
        <f t="shared" si="1048"/>
        <v>141886</v>
      </c>
      <c r="M5165" s="2">
        <f t="shared" si="1049"/>
        <v>27720</v>
      </c>
      <c r="N5165" s="6">
        <f t="shared" si="1050"/>
        <v>1</v>
      </c>
      <c r="O5165" s="2">
        <f t="shared" si="1051"/>
        <v>30412.838935961168</v>
      </c>
      <c r="P5165" s="2">
        <f t="shared" si="1052"/>
        <v>30412.838935961168</v>
      </c>
    </row>
    <row r="5166" spans="1:16">
      <c r="A5166" s="6">
        <v>7</v>
      </c>
      <c r="B5166" s="6">
        <v>19</v>
      </c>
      <c r="C5166" s="6">
        <v>16</v>
      </c>
      <c r="D5166" s="6">
        <f t="shared" si="1040"/>
        <v>42</v>
      </c>
      <c r="E5166" s="5">
        <f t="shared" si="1041"/>
        <v>1227.6917730000007</v>
      </c>
      <c r="F5166" s="5">
        <f t="shared" si="1042"/>
        <v>911.23060582002495</v>
      </c>
      <c r="G5166" s="5">
        <f t="shared" si="1043"/>
        <v>878.32047434610013</v>
      </c>
      <c r="H5166" s="5">
        <f t="shared" si="1044"/>
        <v>3017.2428531661258</v>
      </c>
      <c r="I5166" s="5">
        <f t="shared" si="1045"/>
        <v>720</v>
      </c>
      <c r="J5166" s="5">
        <f t="shared" si="1046"/>
        <v>2297.2428531661258</v>
      </c>
      <c r="K5166" s="2">
        <f t="shared" si="1047"/>
        <v>64882.688423023013</v>
      </c>
      <c r="L5166" s="2">
        <f t="shared" si="1048"/>
        <v>144586</v>
      </c>
      <c r="M5166" s="2">
        <f t="shared" si="1049"/>
        <v>28600</v>
      </c>
      <c r="N5166" s="6">
        <f t="shared" si="1050"/>
        <v>1</v>
      </c>
      <c r="O5166" s="2">
        <f t="shared" si="1051"/>
        <v>31103.311576976987</v>
      </c>
      <c r="P5166" s="2">
        <f t="shared" si="1052"/>
        <v>31103.311576976987</v>
      </c>
    </row>
    <row r="5167" spans="1:16">
      <c r="A5167" s="6">
        <v>7</v>
      </c>
      <c r="B5167" s="6">
        <v>19</v>
      </c>
      <c r="C5167" s="6">
        <v>17</v>
      </c>
      <c r="D5167" s="6">
        <f t="shared" si="1040"/>
        <v>43</v>
      </c>
      <c r="E5167" s="5">
        <f t="shared" si="1041"/>
        <v>1227.6917730000007</v>
      </c>
      <c r="F5167" s="5">
        <f t="shared" si="1042"/>
        <v>911.23060582002495</v>
      </c>
      <c r="G5167" s="5">
        <f t="shared" si="1043"/>
        <v>944.88069779264049</v>
      </c>
      <c r="H5167" s="5">
        <f t="shared" si="1044"/>
        <v>3083.8030766126662</v>
      </c>
      <c r="I5167" s="5">
        <f t="shared" si="1045"/>
        <v>720</v>
      </c>
      <c r="J5167" s="5">
        <f t="shared" si="1046"/>
        <v>2363.8030766126662</v>
      </c>
      <c r="K5167" s="2">
        <f t="shared" si="1047"/>
        <v>66038.247857858791</v>
      </c>
      <c r="L5167" s="2">
        <f t="shared" si="1048"/>
        <v>147286</v>
      </c>
      <c r="M5167" s="2">
        <f t="shared" si="1049"/>
        <v>29480</v>
      </c>
      <c r="N5167" s="6">
        <f t="shared" si="1050"/>
        <v>1</v>
      </c>
      <c r="O5167" s="2">
        <f t="shared" si="1051"/>
        <v>31767.752142141209</v>
      </c>
      <c r="P5167" s="2">
        <f t="shared" si="1052"/>
        <v>31767.752142141209</v>
      </c>
    </row>
    <row r="5168" spans="1:16">
      <c r="A5168" s="6">
        <v>7</v>
      </c>
      <c r="B5168" s="6">
        <v>19</v>
      </c>
      <c r="C5168" s="6">
        <v>18</v>
      </c>
      <c r="D5168" s="6">
        <f t="shared" si="1040"/>
        <v>44</v>
      </c>
      <c r="E5168" s="5">
        <f t="shared" si="1041"/>
        <v>1227.6917730000007</v>
      </c>
      <c r="F5168" s="5">
        <f t="shared" si="1042"/>
        <v>911.23060582002495</v>
      </c>
      <c r="G5168" s="5">
        <f t="shared" si="1043"/>
        <v>1012.9676892512279</v>
      </c>
      <c r="H5168" s="5">
        <f t="shared" si="1044"/>
        <v>3151.8900680712536</v>
      </c>
      <c r="I5168" s="5">
        <f t="shared" si="1045"/>
        <v>720</v>
      </c>
      <c r="J5168" s="5">
        <f t="shared" si="1046"/>
        <v>2431.8900680712536</v>
      </c>
      <c r="K5168" s="2">
        <f t="shared" si="1047"/>
        <v>67220.313681792599</v>
      </c>
      <c r="L5168" s="2">
        <f t="shared" si="1048"/>
        <v>149986</v>
      </c>
      <c r="M5168" s="2">
        <f t="shared" si="1049"/>
        <v>30360</v>
      </c>
      <c r="N5168" s="6">
        <f t="shared" si="1050"/>
        <v>1</v>
      </c>
      <c r="O5168" s="2">
        <f t="shared" si="1051"/>
        <v>32405.686318207401</v>
      </c>
      <c r="P5168" s="2">
        <f t="shared" si="1052"/>
        <v>32405.686318207401</v>
      </c>
    </row>
    <row r="5169" spans="1:16">
      <c r="A5169" s="6">
        <v>7</v>
      </c>
      <c r="B5169" s="6">
        <v>19</v>
      </c>
      <c r="C5169" s="6">
        <v>19</v>
      </c>
      <c r="D5169" s="6">
        <f t="shared" si="1040"/>
        <v>45</v>
      </c>
      <c r="E5169" s="5">
        <f t="shared" si="1041"/>
        <v>1227.6917730000007</v>
      </c>
      <c r="F5169" s="5">
        <f t="shared" si="1042"/>
        <v>911.23060582002495</v>
      </c>
      <c r="G5169" s="5">
        <f t="shared" si="1043"/>
        <v>1082.6092178872495</v>
      </c>
      <c r="H5169" s="5">
        <f t="shared" si="1044"/>
        <v>3221.5315967072752</v>
      </c>
      <c r="I5169" s="5">
        <f t="shared" si="1045"/>
        <v>720</v>
      </c>
      <c r="J5169" s="5">
        <f t="shared" si="1046"/>
        <v>2501.5315967072752</v>
      </c>
      <c r="K5169" s="2">
        <f t="shared" si="1047"/>
        <v>68429.367998390197</v>
      </c>
      <c r="L5169" s="2">
        <f t="shared" si="1048"/>
        <v>152686</v>
      </c>
      <c r="M5169" s="2">
        <f t="shared" si="1049"/>
        <v>31240</v>
      </c>
      <c r="N5169" s="6">
        <f t="shared" si="1050"/>
        <v>1</v>
      </c>
      <c r="O5169" s="2">
        <f t="shared" si="1051"/>
        <v>33016.632001609803</v>
      </c>
      <c r="P5169" s="2">
        <f t="shared" si="1052"/>
        <v>33016.632001609803</v>
      </c>
    </row>
    <row r="5170" spans="1:16">
      <c r="A5170" s="6">
        <v>7</v>
      </c>
      <c r="B5170" s="6">
        <v>19</v>
      </c>
      <c r="C5170" s="6">
        <v>20</v>
      </c>
      <c r="D5170" s="6">
        <f t="shared" si="1040"/>
        <v>46</v>
      </c>
      <c r="E5170" s="5">
        <f t="shared" si="1041"/>
        <v>1227.6917730000007</v>
      </c>
      <c r="F5170" s="5">
        <f t="shared" si="1042"/>
        <v>911.23060582002495</v>
      </c>
      <c r="G5170" s="5">
        <f t="shared" si="1043"/>
        <v>1153.8335085377266</v>
      </c>
      <c r="H5170" s="5">
        <f t="shared" si="1044"/>
        <v>3292.7558873577523</v>
      </c>
      <c r="I5170" s="5">
        <f t="shared" si="1045"/>
        <v>720</v>
      </c>
      <c r="J5170" s="5">
        <f t="shared" si="1046"/>
        <v>2572.7558873577523</v>
      </c>
      <c r="K5170" s="2">
        <f t="shared" si="1047"/>
        <v>69665.900822183205</v>
      </c>
      <c r="L5170" s="2">
        <f t="shared" si="1048"/>
        <v>155386</v>
      </c>
      <c r="M5170" s="2">
        <f t="shared" si="1049"/>
        <v>32120</v>
      </c>
      <c r="N5170" s="6">
        <f t="shared" si="1050"/>
        <v>1</v>
      </c>
      <c r="O5170" s="2">
        <f t="shared" si="1051"/>
        <v>33600.099177816795</v>
      </c>
      <c r="P5170" s="2">
        <f t="shared" si="1052"/>
        <v>33600.099177816795</v>
      </c>
    </row>
    <row r="5171" spans="1:16">
      <c r="A5171" s="6">
        <v>7</v>
      </c>
      <c r="B5171" s="6">
        <v>19</v>
      </c>
      <c r="C5171" s="6">
        <v>21</v>
      </c>
      <c r="D5171" s="6">
        <f t="shared" si="1040"/>
        <v>47</v>
      </c>
      <c r="E5171" s="5">
        <f t="shared" si="1041"/>
        <v>1227.6917730000007</v>
      </c>
      <c r="F5171" s="5">
        <f t="shared" si="1042"/>
        <v>911.23060582002495</v>
      </c>
      <c r="G5171" s="5">
        <f t="shared" si="1043"/>
        <v>1226.6692487641703</v>
      </c>
      <c r="H5171" s="5">
        <f t="shared" si="1044"/>
        <v>3365.591627584196</v>
      </c>
      <c r="I5171" s="5">
        <f t="shared" si="1045"/>
        <v>720</v>
      </c>
      <c r="J5171" s="5">
        <f t="shared" si="1046"/>
        <v>2645.591627584196</v>
      </c>
      <c r="K5171" s="2">
        <f t="shared" si="1047"/>
        <v>70930.410201114515</v>
      </c>
      <c r="L5171" s="2">
        <f t="shared" si="1048"/>
        <v>158086</v>
      </c>
      <c r="M5171" s="2">
        <f t="shared" si="1049"/>
        <v>33000</v>
      </c>
      <c r="N5171" s="6">
        <f t="shared" si="1050"/>
        <v>1</v>
      </c>
      <c r="O5171" s="2">
        <f t="shared" si="1051"/>
        <v>34155.589798885485</v>
      </c>
      <c r="P5171" s="2">
        <f t="shared" si="1052"/>
        <v>34155.589798885485</v>
      </c>
    </row>
    <row r="5172" spans="1:16">
      <c r="A5172" s="6">
        <v>7</v>
      </c>
      <c r="B5172" s="6">
        <v>19</v>
      </c>
      <c r="C5172" s="6">
        <v>22</v>
      </c>
      <c r="D5172" s="6">
        <f t="shared" si="1040"/>
        <v>48</v>
      </c>
      <c r="E5172" s="5">
        <f t="shared" si="1041"/>
        <v>1227.6917730000007</v>
      </c>
      <c r="F5172" s="5">
        <f t="shared" si="1042"/>
        <v>911.23060582002495</v>
      </c>
      <c r="G5172" s="5">
        <f t="shared" si="1043"/>
        <v>1301.1455960105666</v>
      </c>
      <c r="H5172" s="5">
        <f t="shared" si="1044"/>
        <v>3440.067974830592</v>
      </c>
      <c r="I5172" s="5">
        <f t="shared" si="1045"/>
        <v>720</v>
      </c>
      <c r="J5172" s="5">
        <f t="shared" si="1046"/>
        <v>2720.067974830592</v>
      </c>
      <c r="K5172" s="2">
        <f t="shared" si="1047"/>
        <v>72223.402340808883</v>
      </c>
      <c r="L5172" s="2">
        <f t="shared" si="1048"/>
        <v>160786</v>
      </c>
      <c r="M5172" s="2">
        <f t="shared" si="1049"/>
        <v>33880</v>
      </c>
      <c r="N5172" s="6">
        <f t="shared" si="1050"/>
        <v>1</v>
      </c>
      <c r="O5172" s="2">
        <f t="shared" si="1051"/>
        <v>34682.597659191117</v>
      </c>
      <c r="P5172" s="2">
        <f t="shared" si="1052"/>
        <v>34682.597659191117</v>
      </c>
    </row>
    <row r="5173" spans="1:16">
      <c r="A5173" s="6">
        <v>7</v>
      </c>
      <c r="B5173" s="6">
        <v>19</v>
      </c>
      <c r="C5173" s="6">
        <v>23</v>
      </c>
      <c r="D5173" s="6">
        <f t="shared" si="1040"/>
        <v>49</v>
      </c>
      <c r="E5173" s="5">
        <f t="shared" si="1041"/>
        <v>1227.6917730000007</v>
      </c>
      <c r="F5173" s="5">
        <f t="shared" si="1042"/>
        <v>911.23060582002495</v>
      </c>
      <c r="G5173" s="5">
        <f t="shared" si="1043"/>
        <v>1377.292184868003</v>
      </c>
      <c r="H5173" s="5">
        <f t="shared" si="1044"/>
        <v>3516.2145636880286</v>
      </c>
      <c r="I5173" s="5">
        <f t="shared" si="1045"/>
        <v>720</v>
      </c>
      <c r="J5173" s="5">
        <f t="shared" si="1046"/>
        <v>2796.2145636880286</v>
      </c>
      <c r="K5173" s="2">
        <f t="shared" si="1047"/>
        <v>73545.391730694944</v>
      </c>
      <c r="L5173" s="2">
        <f t="shared" si="1048"/>
        <v>163486</v>
      </c>
      <c r="M5173" s="2">
        <f t="shared" si="1049"/>
        <v>34760</v>
      </c>
      <c r="N5173" s="6">
        <f t="shared" si="1050"/>
        <v>1</v>
      </c>
      <c r="O5173" s="2">
        <f t="shared" si="1051"/>
        <v>35180.608269305056</v>
      </c>
      <c r="P5173" s="2">
        <f t="shared" si="1052"/>
        <v>35180.608269305056</v>
      </c>
    </row>
    <row r="5174" spans="1:16">
      <c r="A5174" s="6">
        <v>7</v>
      </c>
      <c r="B5174" s="6">
        <v>19</v>
      </c>
      <c r="C5174" s="6">
        <v>24</v>
      </c>
      <c r="D5174" s="6">
        <f t="shared" si="1040"/>
        <v>50</v>
      </c>
      <c r="E5174" s="5">
        <f t="shared" si="1041"/>
        <v>1227.6917730000007</v>
      </c>
      <c r="F5174" s="5">
        <f t="shared" si="1042"/>
        <v>911.23060582002495</v>
      </c>
      <c r="G5174" s="5">
        <f t="shared" si="1043"/>
        <v>1455.1391344474989</v>
      </c>
      <c r="H5174" s="5">
        <f t="shared" si="1044"/>
        <v>3594.0615132675248</v>
      </c>
      <c r="I5174" s="5">
        <f t="shared" si="1045"/>
        <v>720</v>
      </c>
      <c r="J5174" s="5">
        <f t="shared" si="1046"/>
        <v>2874.0615132675248</v>
      </c>
      <c r="K5174" s="2">
        <f t="shared" si="1047"/>
        <v>74896.901272005634</v>
      </c>
      <c r="L5174" s="2">
        <f t="shared" si="1048"/>
        <v>166186</v>
      </c>
      <c r="M5174" s="2">
        <f t="shared" si="1049"/>
        <v>35640</v>
      </c>
      <c r="N5174" s="6">
        <f t="shared" si="1050"/>
        <v>1</v>
      </c>
      <c r="O5174" s="2">
        <f t="shared" si="1051"/>
        <v>35649.098727994366</v>
      </c>
      <c r="P5174" s="2">
        <f t="shared" si="1052"/>
        <v>35649.098727994366</v>
      </c>
    </row>
    <row r="5175" spans="1:16">
      <c r="A5175" s="6">
        <v>7</v>
      </c>
      <c r="B5175" s="6">
        <v>19</v>
      </c>
      <c r="C5175" s="6">
        <v>25</v>
      </c>
      <c r="D5175" s="6">
        <f t="shared" si="1040"/>
        <v>51</v>
      </c>
      <c r="E5175" s="5">
        <f t="shared" si="1041"/>
        <v>1227.6917730000007</v>
      </c>
      <c r="F5175" s="5">
        <f t="shared" si="1042"/>
        <v>911.23060582002495</v>
      </c>
      <c r="G5175" s="5">
        <f t="shared" si="1043"/>
        <v>1534.7170558625965</v>
      </c>
      <c r="H5175" s="5">
        <f t="shared" si="1044"/>
        <v>3673.6394346826219</v>
      </c>
      <c r="I5175" s="5">
        <f t="shared" si="1045"/>
        <v>720</v>
      </c>
      <c r="J5175" s="5">
        <f t="shared" si="1046"/>
        <v>2953.6394346826219</v>
      </c>
      <c r="K5175" s="2">
        <f t="shared" si="1047"/>
        <v>76278.462407684405</v>
      </c>
      <c r="L5175" s="2">
        <f t="shared" si="1048"/>
        <v>168886</v>
      </c>
      <c r="M5175" s="2">
        <f t="shared" si="1049"/>
        <v>36520</v>
      </c>
      <c r="N5175" s="6">
        <f t="shared" si="1050"/>
        <v>1</v>
      </c>
      <c r="O5175" s="2">
        <f t="shared" si="1051"/>
        <v>36087.537592315595</v>
      </c>
      <c r="P5175" s="2">
        <f t="shared" si="1052"/>
        <v>36087.537592315595</v>
      </c>
    </row>
    <row r="5176" spans="1:16">
      <c r="A5176" s="6">
        <v>7</v>
      </c>
      <c r="B5176" s="6">
        <v>19</v>
      </c>
      <c r="C5176" s="6">
        <v>26</v>
      </c>
      <c r="D5176" s="6">
        <f t="shared" si="1040"/>
        <v>52</v>
      </c>
      <c r="E5176" s="5">
        <f t="shared" si="1041"/>
        <v>1227.6917730000007</v>
      </c>
      <c r="F5176" s="5">
        <f t="shared" si="1042"/>
        <v>911.23060582002495</v>
      </c>
      <c r="G5176" s="5">
        <f t="shared" si="1043"/>
        <v>1616.0570598233144</v>
      </c>
      <c r="H5176" s="5">
        <f t="shared" si="1044"/>
        <v>3754.97943864334</v>
      </c>
      <c r="I5176" s="5">
        <f t="shared" si="1045"/>
        <v>720</v>
      </c>
      <c r="J5176" s="5">
        <f t="shared" si="1046"/>
        <v>3034.97943864334</v>
      </c>
      <c r="K5176" s="2">
        <f t="shared" si="1047"/>
        <v>77690.615254224656</v>
      </c>
      <c r="L5176" s="2">
        <f t="shared" si="1048"/>
        <v>171586</v>
      </c>
      <c r="M5176" s="2">
        <f t="shared" si="1049"/>
        <v>37400</v>
      </c>
      <c r="N5176" s="6">
        <f t="shared" si="1050"/>
        <v>1</v>
      </c>
      <c r="O5176" s="2">
        <f t="shared" si="1051"/>
        <v>36495.384745775344</v>
      </c>
      <c r="P5176" s="2">
        <f t="shared" si="1052"/>
        <v>36495.384745775344</v>
      </c>
    </row>
    <row r="5177" spans="1:16">
      <c r="A5177" s="6">
        <v>7</v>
      </c>
      <c r="B5177" s="6">
        <v>19</v>
      </c>
      <c r="C5177" s="6">
        <v>27</v>
      </c>
      <c r="D5177" s="6">
        <f t="shared" si="1040"/>
        <v>53</v>
      </c>
      <c r="E5177" s="5">
        <f t="shared" si="1041"/>
        <v>1227.6917730000007</v>
      </c>
      <c r="F5177" s="5">
        <f t="shared" si="1042"/>
        <v>911.23060582002495</v>
      </c>
      <c r="G5177" s="5">
        <f t="shared" si="1043"/>
        <v>1699.1907643430709</v>
      </c>
      <c r="H5177" s="5">
        <f t="shared" si="1044"/>
        <v>3838.1131431630965</v>
      </c>
      <c r="I5177" s="5">
        <f t="shared" si="1045"/>
        <v>720</v>
      </c>
      <c r="J5177" s="5">
        <f t="shared" si="1046"/>
        <v>3118.1131431630965</v>
      </c>
      <c r="K5177" s="2">
        <f t="shared" si="1047"/>
        <v>79133.908735470424</v>
      </c>
      <c r="L5177" s="2">
        <f t="shared" si="1048"/>
        <v>174286</v>
      </c>
      <c r="M5177" s="2">
        <f t="shared" si="1049"/>
        <v>38280</v>
      </c>
      <c r="N5177" s="6">
        <f t="shared" si="1050"/>
        <v>1</v>
      </c>
      <c r="O5177" s="2">
        <f t="shared" si="1051"/>
        <v>36872.091264529576</v>
      </c>
      <c r="P5177" s="2">
        <f t="shared" si="1052"/>
        <v>36872.091264529576</v>
      </c>
    </row>
    <row r="5178" spans="1:16">
      <c r="A5178" s="6">
        <v>7</v>
      </c>
      <c r="B5178" s="6">
        <v>19</v>
      </c>
      <c r="C5178" s="6">
        <v>28</v>
      </c>
      <c r="D5178" s="6">
        <f t="shared" si="1040"/>
        <v>54</v>
      </c>
      <c r="E5178" s="5">
        <f t="shared" si="1041"/>
        <v>1227.6917730000007</v>
      </c>
      <c r="F5178" s="5">
        <f t="shared" si="1042"/>
        <v>911.23060582002495</v>
      </c>
      <c r="G5178" s="5">
        <f t="shared" si="1043"/>
        <v>1784.1503025602246</v>
      </c>
      <c r="H5178" s="5">
        <f t="shared" si="1044"/>
        <v>3923.0726813802503</v>
      </c>
      <c r="I5178" s="5">
        <f t="shared" si="1045"/>
        <v>720</v>
      </c>
      <c r="J5178" s="5">
        <f t="shared" si="1046"/>
        <v>3203.0726813802503</v>
      </c>
      <c r="K5178" s="2">
        <f t="shared" si="1047"/>
        <v>80608.900718407123</v>
      </c>
      <c r="L5178" s="2">
        <f t="shared" si="1048"/>
        <v>176986</v>
      </c>
      <c r="M5178" s="2">
        <f t="shared" si="1049"/>
        <v>39160</v>
      </c>
      <c r="N5178" s="6">
        <f t="shared" si="1050"/>
        <v>1</v>
      </c>
      <c r="O5178" s="2">
        <f t="shared" si="1051"/>
        <v>37217.099281592877</v>
      </c>
      <c r="P5178" s="2">
        <f t="shared" si="1052"/>
        <v>37217.099281592877</v>
      </c>
    </row>
    <row r="5179" spans="1:16">
      <c r="A5179" s="6">
        <v>7</v>
      </c>
      <c r="B5179" s="6">
        <v>19</v>
      </c>
      <c r="C5179" s="6">
        <v>29</v>
      </c>
      <c r="D5179" s="6">
        <f t="shared" si="1040"/>
        <v>55</v>
      </c>
      <c r="E5179" s="5">
        <f t="shared" si="1041"/>
        <v>1227.6917730000007</v>
      </c>
      <c r="F5179" s="5">
        <f t="shared" si="1042"/>
        <v>911.23060582002495</v>
      </c>
      <c r="G5179" s="5">
        <f t="shared" si="1043"/>
        <v>1870.9683306758782</v>
      </c>
      <c r="H5179" s="5">
        <f t="shared" si="1044"/>
        <v>4009.890709495904</v>
      </c>
      <c r="I5179" s="5">
        <f t="shared" si="1045"/>
        <v>720</v>
      </c>
      <c r="J5179" s="5">
        <f t="shared" si="1046"/>
        <v>3289.890709495904</v>
      </c>
      <c r="K5179" s="2">
        <f t="shared" si="1047"/>
        <v>82116.158150970557</v>
      </c>
      <c r="L5179" s="2">
        <f t="shared" si="1048"/>
        <v>179686</v>
      </c>
      <c r="M5179" s="2">
        <f t="shared" si="1049"/>
        <v>40040</v>
      </c>
      <c r="N5179" s="6">
        <f t="shared" si="1050"/>
        <v>1</v>
      </c>
      <c r="O5179" s="2">
        <f t="shared" si="1051"/>
        <v>37529.841849029443</v>
      </c>
      <c r="P5179" s="2">
        <f t="shared" si="1052"/>
        <v>37529.841849029443</v>
      </c>
    </row>
    <row r="5180" spans="1:16">
      <c r="A5180" s="6">
        <v>7</v>
      </c>
      <c r="B5180" s="6">
        <v>19</v>
      </c>
      <c r="C5180" s="6">
        <v>30</v>
      </c>
      <c r="D5180" s="6">
        <f t="shared" si="1040"/>
        <v>56</v>
      </c>
      <c r="E5180" s="5">
        <f t="shared" si="1041"/>
        <v>1227.6917730000007</v>
      </c>
      <c r="F5180" s="5">
        <f t="shared" si="1042"/>
        <v>911.23060582002495</v>
      </c>
      <c r="G5180" s="5">
        <f t="shared" si="1043"/>
        <v>1959.6780360096488</v>
      </c>
      <c r="H5180" s="5">
        <f t="shared" si="1044"/>
        <v>4098.6004148296743</v>
      </c>
      <c r="I5180" s="5">
        <f t="shared" si="1045"/>
        <v>720</v>
      </c>
      <c r="J5180" s="5">
        <f t="shared" si="1046"/>
        <v>3378.6004148296743</v>
      </c>
      <c r="K5180" s="2">
        <f t="shared" si="1047"/>
        <v>83656.257201904067</v>
      </c>
      <c r="L5180" s="2">
        <f t="shared" si="1048"/>
        <v>182386</v>
      </c>
      <c r="M5180" s="2">
        <f t="shared" si="1049"/>
        <v>40920</v>
      </c>
      <c r="N5180" s="6">
        <f t="shared" si="1050"/>
        <v>1</v>
      </c>
      <c r="O5180" s="2">
        <f t="shared" si="1051"/>
        <v>37809.742798095933</v>
      </c>
      <c r="P5180" s="2">
        <f t="shared" si="1052"/>
        <v>37809.742798095933</v>
      </c>
    </row>
    <row r="5181" spans="1:16">
      <c r="A5181" s="6">
        <v>7</v>
      </c>
      <c r="B5181" s="6">
        <v>20</v>
      </c>
      <c r="C5181" s="6">
        <v>0</v>
      </c>
      <c r="D5181" s="6">
        <f t="shared" si="1040"/>
        <v>27</v>
      </c>
      <c r="E5181" s="5">
        <f t="shared" si="1041"/>
        <v>1227.6917730000007</v>
      </c>
      <c r="F5181" s="5">
        <f t="shared" si="1042"/>
        <v>983.16986417423732</v>
      </c>
      <c r="G5181" s="5">
        <f t="shared" si="1043"/>
        <v>0</v>
      </c>
      <c r="H5181" s="5">
        <f t="shared" si="1044"/>
        <v>2210.8616371742382</v>
      </c>
      <c r="I5181" s="5">
        <f t="shared" si="1045"/>
        <v>720</v>
      </c>
      <c r="J5181" s="5">
        <f t="shared" si="1046"/>
        <v>1490.8616371742382</v>
      </c>
      <c r="K5181" s="2">
        <f t="shared" si="1047"/>
        <v>50883.014534274967</v>
      </c>
      <c r="L5181" s="2">
        <f t="shared" si="1048"/>
        <v>103480</v>
      </c>
      <c r="M5181" s="2">
        <f t="shared" si="1049"/>
        <v>14960</v>
      </c>
      <c r="N5181" s="6">
        <f t="shared" si="1050"/>
        <v>1</v>
      </c>
      <c r="O5181" s="2">
        <f t="shared" si="1051"/>
        <v>17636.985465725033</v>
      </c>
      <c r="P5181" s="2">
        <f t="shared" si="1052"/>
        <v>17636.985465725033</v>
      </c>
    </row>
    <row r="5182" spans="1:16">
      <c r="A5182" s="6">
        <v>7</v>
      </c>
      <c r="B5182" s="6">
        <v>20</v>
      </c>
      <c r="C5182" s="6">
        <v>1</v>
      </c>
      <c r="D5182" s="6">
        <f t="shared" si="1040"/>
        <v>28</v>
      </c>
      <c r="E5182" s="5">
        <f t="shared" si="1041"/>
        <v>1227.6917730000007</v>
      </c>
      <c r="F5182" s="5">
        <f t="shared" si="1042"/>
        <v>983.16986417423732</v>
      </c>
      <c r="G5182" s="5">
        <f t="shared" si="1043"/>
        <v>45.5625</v>
      </c>
      <c r="H5182" s="5">
        <f t="shared" si="1044"/>
        <v>2256.4241371742382</v>
      </c>
      <c r="I5182" s="5">
        <f t="shared" si="1045"/>
        <v>720</v>
      </c>
      <c r="J5182" s="5">
        <f t="shared" si="1046"/>
        <v>1536.4241371742382</v>
      </c>
      <c r="K5182" s="2">
        <f t="shared" si="1047"/>
        <v>51674.030159274967</v>
      </c>
      <c r="L5182" s="2">
        <f t="shared" si="1048"/>
        <v>106180</v>
      </c>
      <c r="M5182" s="2">
        <f t="shared" si="1049"/>
        <v>15840</v>
      </c>
      <c r="N5182" s="6">
        <f t="shared" si="1050"/>
        <v>1</v>
      </c>
      <c r="O5182" s="2">
        <f t="shared" si="1051"/>
        <v>18665.969840725033</v>
      </c>
      <c r="P5182" s="2">
        <f t="shared" si="1052"/>
        <v>18665.969840725033</v>
      </c>
    </row>
    <row r="5183" spans="1:16">
      <c r="A5183" s="6">
        <v>7</v>
      </c>
      <c r="B5183" s="6">
        <v>20</v>
      </c>
      <c r="C5183" s="6">
        <v>2</v>
      </c>
      <c r="D5183" s="6">
        <f t="shared" si="1040"/>
        <v>29</v>
      </c>
      <c r="E5183" s="5">
        <f t="shared" si="1041"/>
        <v>1227.6917730000007</v>
      </c>
      <c r="F5183" s="5">
        <f t="shared" si="1042"/>
        <v>983.16986417423732</v>
      </c>
      <c r="G5183" s="5">
        <f t="shared" si="1043"/>
        <v>92.264062499999994</v>
      </c>
      <c r="H5183" s="5">
        <f t="shared" si="1044"/>
        <v>2303.1256996742381</v>
      </c>
      <c r="I5183" s="5">
        <f t="shared" si="1045"/>
        <v>720</v>
      </c>
      <c r="J5183" s="5">
        <f t="shared" si="1046"/>
        <v>1583.1256996742381</v>
      </c>
      <c r="K5183" s="2">
        <f t="shared" si="1047"/>
        <v>52484.821174899967</v>
      </c>
      <c r="L5183" s="2">
        <f t="shared" si="1048"/>
        <v>108880</v>
      </c>
      <c r="M5183" s="2">
        <f t="shared" si="1049"/>
        <v>16720</v>
      </c>
      <c r="N5183" s="6">
        <f t="shared" si="1050"/>
        <v>1</v>
      </c>
      <c r="O5183" s="2">
        <f t="shared" si="1051"/>
        <v>19675.178825100033</v>
      </c>
      <c r="P5183" s="2">
        <f t="shared" si="1052"/>
        <v>19675.178825100033</v>
      </c>
    </row>
    <row r="5184" spans="1:16">
      <c r="A5184" s="6">
        <v>7</v>
      </c>
      <c r="B5184" s="6">
        <v>20</v>
      </c>
      <c r="C5184" s="6">
        <v>3</v>
      </c>
      <c r="D5184" s="6">
        <f t="shared" si="1040"/>
        <v>30</v>
      </c>
      <c r="E5184" s="5">
        <f t="shared" si="1041"/>
        <v>1227.6917730000007</v>
      </c>
      <c r="F5184" s="5">
        <f t="shared" si="1042"/>
        <v>983.16986417423732</v>
      </c>
      <c r="G5184" s="5">
        <f t="shared" si="1043"/>
        <v>140.12604492187498</v>
      </c>
      <c r="H5184" s="5">
        <f t="shared" si="1044"/>
        <v>2350.9876820961131</v>
      </c>
      <c r="I5184" s="5">
        <f t="shared" si="1045"/>
        <v>720</v>
      </c>
      <c r="J5184" s="5">
        <f t="shared" si="1046"/>
        <v>1630.9876820961131</v>
      </c>
      <c r="K5184" s="2">
        <f t="shared" si="1047"/>
        <v>53315.758369724186</v>
      </c>
      <c r="L5184" s="2">
        <f t="shared" si="1048"/>
        <v>111580</v>
      </c>
      <c r="M5184" s="2">
        <f t="shared" si="1049"/>
        <v>17600</v>
      </c>
      <c r="N5184" s="6">
        <f t="shared" si="1050"/>
        <v>1</v>
      </c>
      <c r="O5184" s="2">
        <f t="shared" si="1051"/>
        <v>20664.241630275814</v>
      </c>
      <c r="P5184" s="2">
        <f t="shared" si="1052"/>
        <v>20664.241630275814</v>
      </c>
    </row>
    <row r="5185" spans="1:16">
      <c r="A5185" s="6">
        <v>7</v>
      </c>
      <c r="B5185" s="6">
        <v>20</v>
      </c>
      <c r="C5185" s="6">
        <v>4</v>
      </c>
      <c r="D5185" s="6">
        <f t="shared" si="1040"/>
        <v>31</v>
      </c>
      <c r="E5185" s="5">
        <f t="shared" si="1041"/>
        <v>1227.6917730000007</v>
      </c>
      <c r="F5185" s="5">
        <f t="shared" si="1042"/>
        <v>983.16986417423732</v>
      </c>
      <c r="G5185" s="5">
        <f t="shared" si="1043"/>
        <v>189.17016064453125</v>
      </c>
      <c r="H5185" s="5">
        <f t="shared" si="1044"/>
        <v>2400.0317978187695</v>
      </c>
      <c r="I5185" s="5">
        <f t="shared" si="1045"/>
        <v>720</v>
      </c>
      <c r="J5185" s="5">
        <f t="shared" si="1046"/>
        <v>1680.0317978187695</v>
      </c>
      <c r="K5185" s="2">
        <f t="shared" si="1047"/>
        <v>54167.21871213142</v>
      </c>
      <c r="L5185" s="2">
        <f t="shared" si="1048"/>
        <v>114280</v>
      </c>
      <c r="M5185" s="2">
        <f t="shared" si="1049"/>
        <v>18480</v>
      </c>
      <c r="N5185" s="6">
        <f t="shared" si="1050"/>
        <v>1</v>
      </c>
      <c r="O5185" s="2">
        <f t="shared" si="1051"/>
        <v>21632.78128786858</v>
      </c>
      <c r="P5185" s="2">
        <f t="shared" si="1052"/>
        <v>21632.78128786858</v>
      </c>
    </row>
    <row r="5186" spans="1:16">
      <c r="A5186" s="6">
        <v>7</v>
      </c>
      <c r="B5186" s="6">
        <v>20</v>
      </c>
      <c r="C5186" s="6">
        <v>5</v>
      </c>
      <c r="D5186" s="6">
        <f t="shared" si="1040"/>
        <v>32</v>
      </c>
      <c r="E5186" s="5">
        <f t="shared" si="1041"/>
        <v>1227.6917730000007</v>
      </c>
      <c r="F5186" s="5">
        <f t="shared" si="1042"/>
        <v>983.16986417423732</v>
      </c>
      <c r="G5186" s="5">
        <f t="shared" si="1043"/>
        <v>239.41848456573481</v>
      </c>
      <c r="H5186" s="5">
        <f t="shared" si="1044"/>
        <v>2450.2801217399729</v>
      </c>
      <c r="I5186" s="5">
        <f t="shared" si="1045"/>
        <v>720</v>
      </c>
      <c r="J5186" s="5">
        <f t="shared" si="1046"/>
        <v>1730.2801217399729</v>
      </c>
      <c r="K5186" s="2">
        <f t="shared" si="1047"/>
        <v>55039.585446874524</v>
      </c>
      <c r="L5186" s="2">
        <f t="shared" si="1048"/>
        <v>116980</v>
      </c>
      <c r="M5186" s="2">
        <f t="shared" si="1049"/>
        <v>19360</v>
      </c>
      <c r="N5186" s="6">
        <f t="shared" si="1050"/>
        <v>1</v>
      </c>
      <c r="O5186" s="2">
        <f t="shared" si="1051"/>
        <v>22580.414553125476</v>
      </c>
      <c r="P5186" s="2">
        <f t="shared" si="1052"/>
        <v>22580.414553125476</v>
      </c>
    </row>
    <row r="5187" spans="1:16">
      <c r="A5187" s="6">
        <v>7</v>
      </c>
      <c r="B5187" s="6">
        <v>20</v>
      </c>
      <c r="C5187" s="6">
        <v>6</v>
      </c>
      <c r="D5187" s="6">
        <f t="shared" si="1040"/>
        <v>33</v>
      </c>
      <c r="E5187" s="5">
        <f t="shared" si="1041"/>
        <v>1227.6917730000007</v>
      </c>
      <c r="F5187" s="5">
        <f t="shared" si="1042"/>
        <v>983.16986417423732</v>
      </c>
      <c r="G5187" s="5">
        <f t="shared" si="1043"/>
        <v>290.89345874736784</v>
      </c>
      <c r="H5187" s="5">
        <f t="shared" si="1044"/>
        <v>2501.755095921606</v>
      </c>
      <c r="I5187" s="5">
        <f t="shared" si="1045"/>
        <v>720</v>
      </c>
      <c r="J5187" s="5">
        <f t="shared" si="1046"/>
        <v>1781.755095921606</v>
      </c>
      <c r="K5187" s="2">
        <f t="shared" si="1047"/>
        <v>55933.248193083433</v>
      </c>
      <c r="L5187" s="2">
        <f t="shared" si="1048"/>
        <v>119680</v>
      </c>
      <c r="M5187" s="2">
        <f t="shared" si="1049"/>
        <v>20240</v>
      </c>
      <c r="N5187" s="6">
        <f t="shared" si="1050"/>
        <v>1</v>
      </c>
      <c r="O5187" s="2">
        <f t="shared" si="1051"/>
        <v>23506.751806916567</v>
      </c>
      <c r="P5187" s="2">
        <f t="shared" si="1052"/>
        <v>23506.751806916567</v>
      </c>
    </row>
    <row r="5188" spans="1:16">
      <c r="A5188" s="6">
        <v>7</v>
      </c>
      <c r="B5188" s="6">
        <v>20</v>
      </c>
      <c r="C5188" s="6">
        <v>7</v>
      </c>
      <c r="D5188" s="6">
        <f t="shared" ref="D5188:D5251" si="1053">A5188+B5188+C5188</f>
        <v>34</v>
      </c>
      <c r="E5188" s="5">
        <f t="shared" ref="E5188:E5251" si="1054">IF(A5188=0,0,A5188*LABOR_HRS_WK_TOM*SEASON_WEEKS*(1+DIM_PCT_TOM)^A5188)</f>
        <v>1227.6917730000007</v>
      </c>
      <c r="F5188" s="5">
        <f t="shared" ref="F5188:F5251" si="1055">IF(B5188=0,0,B5188*LABOR_HRS_WK_CAR*SEASON_WEEKS*(1+DIM_PCT_CAR)^B5188)</f>
        <v>983.16986417423732</v>
      </c>
      <c r="G5188" s="5">
        <f t="shared" ref="G5188:G5251" si="1056">IF(C5188=0,0,C5188*LABOR_HRS_WK_MES*SEASON_WEEKS*(1+DIM_PCT_MES)^C5188)</f>
        <v>343.61789814532818</v>
      </c>
      <c r="H5188" s="5">
        <f t="shared" ref="H5188:H5251" si="1057">E5188+F5188+G5188</f>
        <v>2554.4795353195664</v>
      </c>
      <c r="I5188" s="5">
        <f t="shared" ref="I5188:I5251" si="1058">MIN(H5188,FARMER_HRS)</f>
        <v>720</v>
      </c>
      <c r="J5188" s="5">
        <f t="shared" ref="J5188:J5251" si="1059">MAX(0,H5188-FARMER_HRS)</f>
        <v>1834.4795353195664</v>
      </c>
      <c r="K5188" s="2">
        <f t="shared" ref="K5188:K5251" si="1060">I5188*FARMER_RATE+J5188*TEMP_WORKER_RATE</f>
        <v>56848.603043742471</v>
      </c>
      <c r="L5188" s="2">
        <f t="shared" ref="L5188:L5251" si="1061">A5188*PRICE_TOM+B5188*PRICE_CAR+C5188*PRICE_MES</f>
        <v>122380</v>
      </c>
      <c r="M5188" s="2">
        <f t="shared" ref="M5188:M5251" si="1062">A5188*FERT_BED_TOM+B5188*FERT_BED_CAR+C5188*FERT_BED_MES</f>
        <v>21120</v>
      </c>
      <c r="N5188" s="6">
        <f t="shared" ref="N5188:N5251" si="1063">IF(AND(D5188&lt;=TOTAL_BEDS,J5188&lt;=TEMP_WORKER_MAX*TEMP_WORKER_HRS),1,0)</f>
        <v>1</v>
      </c>
      <c r="O5188" s="2">
        <f t="shared" ref="O5188:O5251" si="1064">L5188-M5188-K5188-FIXED_COSTS</f>
        <v>24411.396956257529</v>
      </c>
      <c r="P5188" s="2">
        <f t="shared" ref="P5188:P5251" si="1065">IF(N5188=1,O5188,"")</f>
        <v>24411.396956257529</v>
      </c>
    </row>
    <row r="5189" spans="1:16">
      <c r="A5189" s="6">
        <v>7</v>
      </c>
      <c r="B5189" s="6">
        <v>20</v>
      </c>
      <c r="C5189" s="6">
        <v>8</v>
      </c>
      <c r="D5189" s="6">
        <f t="shared" si="1053"/>
        <v>35</v>
      </c>
      <c r="E5189" s="5">
        <f t="shared" si="1054"/>
        <v>1227.6917730000007</v>
      </c>
      <c r="F5189" s="5">
        <f t="shared" si="1055"/>
        <v>983.16986417423732</v>
      </c>
      <c r="G5189" s="5">
        <f t="shared" si="1056"/>
        <v>397.61499642530839</v>
      </c>
      <c r="H5189" s="5">
        <f t="shared" si="1057"/>
        <v>2608.4766335995464</v>
      </c>
      <c r="I5189" s="5">
        <f t="shared" si="1058"/>
        <v>720</v>
      </c>
      <c r="J5189" s="5">
        <f t="shared" si="1059"/>
        <v>1888.4766335995464</v>
      </c>
      <c r="K5189" s="2">
        <f t="shared" si="1060"/>
        <v>57786.05266665879</v>
      </c>
      <c r="L5189" s="2">
        <f t="shared" si="1061"/>
        <v>125080</v>
      </c>
      <c r="M5189" s="2">
        <f t="shared" si="1062"/>
        <v>22000</v>
      </c>
      <c r="N5189" s="6">
        <f t="shared" si="1063"/>
        <v>1</v>
      </c>
      <c r="O5189" s="2">
        <f t="shared" si="1064"/>
        <v>25293.94733334121</v>
      </c>
      <c r="P5189" s="2">
        <f t="shared" si="1065"/>
        <v>25293.94733334121</v>
      </c>
    </row>
    <row r="5190" spans="1:16">
      <c r="A5190" s="6">
        <v>7</v>
      </c>
      <c r="B5190" s="6">
        <v>20</v>
      </c>
      <c r="C5190" s="6">
        <v>9</v>
      </c>
      <c r="D5190" s="6">
        <f t="shared" si="1053"/>
        <v>36</v>
      </c>
      <c r="E5190" s="5">
        <f t="shared" si="1054"/>
        <v>1227.6917730000007</v>
      </c>
      <c r="F5190" s="5">
        <f t="shared" si="1055"/>
        <v>983.16986417423732</v>
      </c>
      <c r="G5190" s="5">
        <f t="shared" si="1056"/>
        <v>452.90833186570285</v>
      </c>
      <c r="H5190" s="5">
        <f t="shared" si="1057"/>
        <v>2663.7699690399413</v>
      </c>
      <c r="I5190" s="5">
        <f t="shared" si="1058"/>
        <v>720</v>
      </c>
      <c r="J5190" s="5">
        <f t="shared" si="1059"/>
        <v>1943.7699690399413</v>
      </c>
      <c r="K5190" s="2">
        <f t="shared" si="1060"/>
        <v>58746.006406943423</v>
      </c>
      <c r="L5190" s="2">
        <f t="shared" si="1061"/>
        <v>127780</v>
      </c>
      <c r="M5190" s="2">
        <f t="shared" si="1062"/>
        <v>22880</v>
      </c>
      <c r="N5190" s="6">
        <f t="shared" si="1063"/>
        <v>1</v>
      </c>
      <c r="O5190" s="2">
        <f t="shared" si="1064"/>
        <v>26153.993593056577</v>
      </c>
      <c r="P5190" s="2">
        <f t="shared" si="1065"/>
        <v>26153.993593056577</v>
      </c>
    </row>
    <row r="5191" spans="1:16">
      <c r="A5191" s="6">
        <v>7</v>
      </c>
      <c r="B5191" s="6">
        <v>20</v>
      </c>
      <c r="C5191" s="6">
        <v>10</v>
      </c>
      <c r="D5191" s="6">
        <f t="shared" si="1053"/>
        <v>37</v>
      </c>
      <c r="E5191" s="5">
        <f t="shared" si="1054"/>
        <v>1227.6917730000007</v>
      </c>
      <c r="F5191" s="5">
        <f t="shared" si="1055"/>
        <v>983.16986417423732</v>
      </c>
      <c r="G5191" s="5">
        <f t="shared" si="1056"/>
        <v>509.52187334891573</v>
      </c>
      <c r="H5191" s="5">
        <f t="shared" si="1057"/>
        <v>2720.3835105231537</v>
      </c>
      <c r="I5191" s="5">
        <f t="shared" si="1058"/>
        <v>720</v>
      </c>
      <c r="J5191" s="5">
        <f t="shared" si="1059"/>
        <v>2000.3835105231537</v>
      </c>
      <c r="K5191" s="2">
        <f t="shared" si="1060"/>
        <v>59728.880391026971</v>
      </c>
      <c r="L5191" s="2">
        <f t="shared" si="1061"/>
        <v>130480</v>
      </c>
      <c r="M5191" s="2">
        <f t="shared" si="1062"/>
        <v>23760</v>
      </c>
      <c r="N5191" s="6">
        <f t="shared" si="1063"/>
        <v>1</v>
      </c>
      <c r="O5191" s="2">
        <f t="shared" si="1064"/>
        <v>26991.119608973029</v>
      </c>
      <c r="P5191" s="2">
        <f t="shared" si="1065"/>
        <v>26991.119608973029</v>
      </c>
    </row>
    <row r="5192" spans="1:16">
      <c r="A5192" s="6">
        <v>7</v>
      </c>
      <c r="B5192" s="6">
        <v>20</v>
      </c>
      <c r="C5192" s="6">
        <v>11</v>
      </c>
      <c r="D5192" s="6">
        <f t="shared" si="1053"/>
        <v>38</v>
      </c>
      <c r="E5192" s="5">
        <f t="shared" si="1054"/>
        <v>1227.6917730000007</v>
      </c>
      <c r="F5192" s="5">
        <f t="shared" si="1055"/>
        <v>983.16986417423732</v>
      </c>
      <c r="G5192" s="5">
        <f t="shared" si="1056"/>
        <v>567.47998644235474</v>
      </c>
      <c r="H5192" s="5">
        <f t="shared" si="1057"/>
        <v>2778.3416236165931</v>
      </c>
      <c r="I5192" s="5">
        <f t="shared" si="1058"/>
        <v>720</v>
      </c>
      <c r="J5192" s="5">
        <f t="shared" si="1059"/>
        <v>2058.3416236165931</v>
      </c>
      <c r="K5192" s="2">
        <f t="shared" si="1060"/>
        <v>60735.097632232515</v>
      </c>
      <c r="L5192" s="2">
        <f t="shared" si="1061"/>
        <v>133180</v>
      </c>
      <c r="M5192" s="2">
        <f t="shared" si="1062"/>
        <v>24640</v>
      </c>
      <c r="N5192" s="6">
        <f t="shared" si="1063"/>
        <v>1</v>
      </c>
      <c r="O5192" s="2">
        <f t="shared" si="1064"/>
        <v>27804.902367767485</v>
      </c>
      <c r="P5192" s="2">
        <f t="shared" si="1065"/>
        <v>27804.902367767485</v>
      </c>
    </row>
    <row r="5193" spans="1:16">
      <c r="A5193" s="6">
        <v>7</v>
      </c>
      <c r="B5193" s="6">
        <v>20</v>
      </c>
      <c r="C5193" s="6">
        <v>12</v>
      </c>
      <c r="D5193" s="6">
        <f t="shared" si="1053"/>
        <v>39</v>
      </c>
      <c r="E5193" s="5">
        <f t="shared" si="1054"/>
        <v>1227.6917730000007</v>
      </c>
      <c r="F5193" s="5">
        <f t="shared" si="1055"/>
        <v>983.16986417423732</v>
      </c>
      <c r="G5193" s="5">
        <f t="shared" si="1056"/>
        <v>626.80743957041921</v>
      </c>
      <c r="H5193" s="5">
        <f t="shared" si="1057"/>
        <v>2837.6690767446576</v>
      </c>
      <c r="I5193" s="5">
        <f t="shared" si="1058"/>
        <v>720</v>
      </c>
      <c r="J5193" s="5">
        <f t="shared" si="1059"/>
        <v>2117.6690767446576</v>
      </c>
      <c r="K5193" s="2">
        <f t="shared" si="1060"/>
        <v>61765.088137928084</v>
      </c>
      <c r="L5193" s="2">
        <f t="shared" si="1061"/>
        <v>135880</v>
      </c>
      <c r="M5193" s="2">
        <f t="shared" si="1062"/>
        <v>25520</v>
      </c>
      <c r="N5193" s="6">
        <f t="shared" si="1063"/>
        <v>1</v>
      </c>
      <c r="O5193" s="2">
        <f t="shared" si="1064"/>
        <v>28594.911862071916</v>
      </c>
      <c r="P5193" s="2">
        <f t="shared" si="1065"/>
        <v>28594.911862071916</v>
      </c>
    </row>
    <row r="5194" spans="1:16">
      <c r="A5194" s="6">
        <v>7</v>
      </c>
      <c r="B5194" s="6">
        <v>20</v>
      </c>
      <c r="C5194" s="6">
        <v>13</v>
      </c>
      <c r="D5194" s="6">
        <f t="shared" si="1053"/>
        <v>40</v>
      </c>
      <c r="E5194" s="5">
        <f t="shared" si="1054"/>
        <v>1227.6917730000007</v>
      </c>
      <c r="F5194" s="5">
        <f t="shared" si="1055"/>
        <v>983.16986417423732</v>
      </c>
      <c r="G5194" s="5">
        <f t="shared" si="1056"/>
        <v>687.52941027880343</v>
      </c>
      <c r="H5194" s="5">
        <f t="shared" si="1057"/>
        <v>2898.3910474530417</v>
      </c>
      <c r="I5194" s="5">
        <f t="shared" si="1058"/>
        <v>720</v>
      </c>
      <c r="J5194" s="5">
        <f t="shared" si="1059"/>
        <v>2178.3910474530417</v>
      </c>
      <c r="K5194" s="2">
        <f t="shared" si="1060"/>
        <v>62819.289018281976</v>
      </c>
      <c r="L5194" s="2">
        <f t="shared" si="1061"/>
        <v>138580</v>
      </c>
      <c r="M5194" s="2">
        <f t="shared" si="1062"/>
        <v>26400</v>
      </c>
      <c r="N5194" s="6">
        <f t="shared" si="1063"/>
        <v>1</v>
      </c>
      <c r="O5194" s="2">
        <f t="shared" si="1064"/>
        <v>29360.710981718024</v>
      </c>
      <c r="P5194" s="2">
        <f t="shared" si="1065"/>
        <v>29360.710981718024</v>
      </c>
    </row>
    <row r="5195" spans="1:16">
      <c r="A5195" s="6">
        <v>7</v>
      </c>
      <c r="B5195" s="6">
        <v>20</v>
      </c>
      <c r="C5195" s="6">
        <v>14</v>
      </c>
      <c r="D5195" s="6">
        <f t="shared" si="1053"/>
        <v>41</v>
      </c>
      <c r="E5195" s="5">
        <f t="shared" si="1054"/>
        <v>1227.6917730000007</v>
      </c>
      <c r="F5195" s="5">
        <f t="shared" si="1055"/>
        <v>983.16986417423732</v>
      </c>
      <c r="G5195" s="5">
        <f t="shared" si="1056"/>
        <v>749.67149159246469</v>
      </c>
      <c r="H5195" s="5">
        <f t="shared" si="1057"/>
        <v>2960.5331287667032</v>
      </c>
      <c r="I5195" s="5">
        <f t="shared" si="1058"/>
        <v>720</v>
      </c>
      <c r="J5195" s="5">
        <f t="shared" si="1059"/>
        <v>2240.5331287667032</v>
      </c>
      <c r="K5195" s="2">
        <f t="shared" si="1060"/>
        <v>63898.144596644153</v>
      </c>
      <c r="L5195" s="2">
        <f t="shared" si="1061"/>
        <v>141280</v>
      </c>
      <c r="M5195" s="2">
        <f t="shared" si="1062"/>
        <v>27280</v>
      </c>
      <c r="N5195" s="6">
        <f t="shared" si="1063"/>
        <v>1</v>
      </c>
      <c r="O5195" s="2">
        <f t="shared" si="1064"/>
        <v>30101.855403355847</v>
      </c>
      <c r="P5195" s="2">
        <f t="shared" si="1065"/>
        <v>30101.855403355847</v>
      </c>
    </row>
    <row r="5196" spans="1:16">
      <c r="A5196" s="6">
        <v>7</v>
      </c>
      <c r="B5196" s="6">
        <v>20</v>
      </c>
      <c r="C5196" s="6">
        <v>15</v>
      </c>
      <c r="D5196" s="6">
        <f t="shared" si="1053"/>
        <v>42</v>
      </c>
      <c r="E5196" s="5">
        <f t="shared" si="1054"/>
        <v>1227.6917730000007</v>
      </c>
      <c r="F5196" s="5">
        <f t="shared" si="1055"/>
        <v>983.16986417423732</v>
      </c>
      <c r="G5196" s="5">
        <f t="shared" si="1056"/>
        <v>813.25969846861108</v>
      </c>
      <c r="H5196" s="5">
        <f t="shared" si="1057"/>
        <v>3024.1213356428493</v>
      </c>
      <c r="I5196" s="5">
        <f t="shared" si="1058"/>
        <v>720</v>
      </c>
      <c r="J5196" s="5">
        <f t="shared" si="1059"/>
        <v>2304.1213356428493</v>
      </c>
      <c r="K5196" s="2">
        <f t="shared" si="1060"/>
        <v>65002.106521577247</v>
      </c>
      <c r="L5196" s="2">
        <f t="shared" si="1061"/>
        <v>143980</v>
      </c>
      <c r="M5196" s="2">
        <f t="shared" si="1062"/>
        <v>28160</v>
      </c>
      <c r="N5196" s="6">
        <f t="shared" si="1063"/>
        <v>1</v>
      </c>
      <c r="O5196" s="2">
        <f t="shared" si="1064"/>
        <v>30817.893478422753</v>
      </c>
      <c r="P5196" s="2">
        <f t="shared" si="1065"/>
        <v>30817.893478422753</v>
      </c>
    </row>
    <row r="5197" spans="1:16">
      <c r="A5197" s="6">
        <v>7</v>
      </c>
      <c r="B5197" s="6">
        <v>20</v>
      </c>
      <c r="C5197" s="6">
        <v>16</v>
      </c>
      <c r="D5197" s="6">
        <f t="shared" si="1053"/>
        <v>43</v>
      </c>
      <c r="E5197" s="5">
        <f t="shared" si="1054"/>
        <v>1227.6917730000007</v>
      </c>
      <c r="F5197" s="5">
        <f t="shared" si="1055"/>
        <v>983.16986417423732</v>
      </c>
      <c r="G5197" s="5">
        <f t="shared" si="1056"/>
        <v>878.32047434610013</v>
      </c>
      <c r="H5197" s="5">
        <f t="shared" si="1057"/>
        <v>3089.1821115203384</v>
      </c>
      <c r="I5197" s="5">
        <f t="shared" si="1058"/>
        <v>720</v>
      </c>
      <c r="J5197" s="5">
        <f t="shared" si="1059"/>
        <v>2369.1821115203384</v>
      </c>
      <c r="K5197" s="2">
        <f t="shared" si="1060"/>
        <v>66131.633880561421</v>
      </c>
      <c r="L5197" s="2">
        <f t="shared" si="1061"/>
        <v>146680</v>
      </c>
      <c r="M5197" s="2">
        <f t="shared" si="1062"/>
        <v>29040</v>
      </c>
      <c r="N5197" s="6">
        <f t="shared" si="1063"/>
        <v>1</v>
      </c>
      <c r="O5197" s="2">
        <f t="shared" si="1064"/>
        <v>31508.366119438579</v>
      </c>
      <c r="P5197" s="2">
        <f t="shared" si="1065"/>
        <v>31508.366119438579</v>
      </c>
    </row>
    <row r="5198" spans="1:16">
      <c r="A5198" s="6">
        <v>7</v>
      </c>
      <c r="B5198" s="6">
        <v>20</v>
      </c>
      <c r="C5198" s="6">
        <v>17</v>
      </c>
      <c r="D5198" s="6">
        <f t="shared" si="1053"/>
        <v>44</v>
      </c>
      <c r="E5198" s="5">
        <f t="shared" si="1054"/>
        <v>1227.6917730000007</v>
      </c>
      <c r="F5198" s="5">
        <f t="shared" si="1055"/>
        <v>983.16986417423732</v>
      </c>
      <c r="G5198" s="5">
        <f t="shared" si="1056"/>
        <v>944.88069779264049</v>
      </c>
      <c r="H5198" s="5">
        <f t="shared" si="1057"/>
        <v>3155.7423349668788</v>
      </c>
      <c r="I5198" s="5">
        <f t="shared" si="1058"/>
        <v>720</v>
      </c>
      <c r="J5198" s="5">
        <f t="shared" si="1059"/>
        <v>2435.7423349668788</v>
      </c>
      <c r="K5198" s="2">
        <f t="shared" si="1060"/>
        <v>67287.193315397191</v>
      </c>
      <c r="L5198" s="2">
        <f t="shared" si="1061"/>
        <v>149380</v>
      </c>
      <c r="M5198" s="2">
        <f t="shared" si="1062"/>
        <v>29920</v>
      </c>
      <c r="N5198" s="6">
        <f t="shared" si="1063"/>
        <v>1</v>
      </c>
      <c r="O5198" s="2">
        <f t="shared" si="1064"/>
        <v>32172.806684602809</v>
      </c>
      <c r="P5198" s="2">
        <f t="shared" si="1065"/>
        <v>32172.806684602809</v>
      </c>
    </row>
    <row r="5199" spans="1:16">
      <c r="A5199" s="6">
        <v>7</v>
      </c>
      <c r="B5199" s="6">
        <v>20</v>
      </c>
      <c r="C5199" s="6">
        <v>18</v>
      </c>
      <c r="D5199" s="6">
        <f t="shared" si="1053"/>
        <v>45</v>
      </c>
      <c r="E5199" s="5">
        <f t="shared" si="1054"/>
        <v>1227.6917730000007</v>
      </c>
      <c r="F5199" s="5">
        <f t="shared" si="1055"/>
        <v>983.16986417423732</v>
      </c>
      <c r="G5199" s="5">
        <f t="shared" si="1056"/>
        <v>1012.9676892512279</v>
      </c>
      <c r="H5199" s="5">
        <f t="shared" si="1057"/>
        <v>3223.8293264254662</v>
      </c>
      <c r="I5199" s="5">
        <f t="shared" si="1058"/>
        <v>720</v>
      </c>
      <c r="J5199" s="5">
        <f t="shared" si="1059"/>
        <v>2503.8293264254662</v>
      </c>
      <c r="K5199" s="2">
        <f t="shared" si="1060"/>
        <v>68469.259139330999</v>
      </c>
      <c r="L5199" s="2">
        <f t="shared" si="1061"/>
        <v>152080</v>
      </c>
      <c r="M5199" s="2">
        <f t="shared" si="1062"/>
        <v>30800</v>
      </c>
      <c r="N5199" s="6">
        <f t="shared" si="1063"/>
        <v>1</v>
      </c>
      <c r="O5199" s="2">
        <f t="shared" si="1064"/>
        <v>32810.740860669001</v>
      </c>
      <c r="P5199" s="2">
        <f t="shared" si="1065"/>
        <v>32810.740860669001</v>
      </c>
    </row>
    <row r="5200" spans="1:16">
      <c r="A5200" s="6">
        <v>7</v>
      </c>
      <c r="B5200" s="6">
        <v>20</v>
      </c>
      <c r="C5200" s="6">
        <v>19</v>
      </c>
      <c r="D5200" s="6">
        <f t="shared" si="1053"/>
        <v>46</v>
      </c>
      <c r="E5200" s="5">
        <f t="shared" si="1054"/>
        <v>1227.6917730000007</v>
      </c>
      <c r="F5200" s="5">
        <f t="shared" si="1055"/>
        <v>983.16986417423732</v>
      </c>
      <c r="G5200" s="5">
        <f t="shared" si="1056"/>
        <v>1082.6092178872495</v>
      </c>
      <c r="H5200" s="5">
        <f t="shared" si="1057"/>
        <v>3293.4708550614878</v>
      </c>
      <c r="I5200" s="5">
        <f t="shared" si="1058"/>
        <v>720</v>
      </c>
      <c r="J5200" s="5">
        <f t="shared" si="1059"/>
        <v>2573.4708550614878</v>
      </c>
      <c r="K5200" s="2">
        <f t="shared" si="1060"/>
        <v>69678.313455928612</v>
      </c>
      <c r="L5200" s="2">
        <f t="shared" si="1061"/>
        <v>154780</v>
      </c>
      <c r="M5200" s="2">
        <f t="shared" si="1062"/>
        <v>31680</v>
      </c>
      <c r="N5200" s="6">
        <f t="shared" si="1063"/>
        <v>1</v>
      </c>
      <c r="O5200" s="2">
        <f t="shared" si="1064"/>
        <v>33421.686544071388</v>
      </c>
      <c r="P5200" s="2">
        <f t="shared" si="1065"/>
        <v>33421.686544071388</v>
      </c>
    </row>
    <row r="5201" spans="1:16">
      <c r="A5201" s="6">
        <v>7</v>
      </c>
      <c r="B5201" s="6">
        <v>20</v>
      </c>
      <c r="C5201" s="6">
        <v>20</v>
      </c>
      <c r="D5201" s="6">
        <f t="shared" si="1053"/>
        <v>47</v>
      </c>
      <c r="E5201" s="5">
        <f t="shared" si="1054"/>
        <v>1227.6917730000007</v>
      </c>
      <c r="F5201" s="5">
        <f t="shared" si="1055"/>
        <v>983.16986417423732</v>
      </c>
      <c r="G5201" s="5">
        <f t="shared" si="1056"/>
        <v>1153.8335085377266</v>
      </c>
      <c r="H5201" s="5">
        <f t="shared" si="1057"/>
        <v>3364.6951457119649</v>
      </c>
      <c r="I5201" s="5">
        <f t="shared" si="1058"/>
        <v>720</v>
      </c>
      <c r="J5201" s="5">
        <f t="shared" si="1059"/>
        <v>2644.6951457119649</v>
      </c>
      <c r="K5201" s="2">
        <f t="shared" si="1060"/>
        <v>70914.84627972162</v>
      </c>
      <c r="L5201" s="2">
        <f t="shared" si="1061"/>
        <v>157480</v>
      </c>
      <c r="M5201" s="2">
        <f t="shared" si="1062"/>
        <v>32560</v>
      </c>
      <c r="N5201" s="6">
        <f t="shared" si="1063"/>
        <v>1</v>
      </c>
      <c r="O5201" s="2">
        <f t="shared" si="1064"/>
        <v>34005.15372027838</v>
      </c>
      <c r="P5201" s="2">
        <f t="shared" si="1065"/>
        <v>34005.15372027838</v>
      </c>
    </row>
    <row r="5202" spans="1:16">
      <c r="A5202" s="6">
        <v>7</v>
      </c>
      <c r="B5202" s="6">
        <v>20</v>
      </c>
      <c r="C5202" s="6">
        <v>21</v>
      </c>
      <c r="D5202" s="6">
        <f t="shared" si="1053"/>
        <v>48</v>
      </c>
      <c r="E5202" s="5">
        <f t="shared" si="1054"/>
        <v>1227.6917730000007</v>
      </c>
      <c r="F5202" s="5">
        <f t="shared" si="1055"/>
        <v>983.16986417423732</v>
      </c>
      <c r="G5202" s="5">
        <f t="shared" si="1056"/>
        <v>1226.6692487641703</v>
      </c>
      <c r="H5202" s="5">
        <f t="shared" si="1057"/>
        <v>3437.5308859384086</v>
      </c>
      <c r="I5202" s="5">
        <f t="shared" si="1058"/>
        <v>720</v>
      </c>
      <c r="J5202" s="5">
        <f t="shared" si="1059"/>
        <v>2717.5308859384086</v>
      </c>
      <c r="K5202" s="2">
        <f t="shared" si="1060"/>
        <v>72179.35565865293</v>
      </c>
      <c r="L5202" s="2">
        <f t="shared" si="1061"/>
        <v>160180</v>
      </c>
      <c r="M5202" s="2">
        <f t="shared" si="1062"/>
        <v>33440</v>
      </c>
      <c r="N5202" s="6">
        <f t="shared" si="1063"/>
        <v>1</v>
      </c>
      <c r="O5202" s="2">
        <f t="shared" si="1064"/>
        <v>34560.64434134707</v>
      </c>
      <c r="P5202" s="2">
        <f t="shared" si="1065"/>
        <v>34560.64434134707</v>
      </c>
    </row>
    <row r="5203" spans="1:16">
      <c r="A5203" s="6">
        <v>7</v>
      </c>
      <c r="B5203" s="6">
        <v>20</v>
      </c>
      <c r="C5203" s="6">
        <v>22</v>
      </c>
      <c r="D5203" s="6">
        <f t="shared" si="1053"/>
        <v>49</v>
      </c>
      <c r="E5203" s="5">
        <f t="shared" si="1054"/>
        <v>1227.6917730000007</v>
      </c>
      <c r="F5203" s="5">
        <f t="shared" si="1055"/>
        <v>983.16986417423732</v>
      </c>
      <c r="G5203" s="5">
        <f t="shared" si="1056"/>
        <v>1301.1455960105666</v>
      </c>
      <c r="H5203" s="5">
        <f t="shared" si="1057"/>
        <v>3512.007233184805</v>
      </c>
      <c r="I5203" s="5">
        <f t="shared" si="1058"/>
        <v>720</v>
      </c>
      <c r="J5203" s="5">
        <f t="shared" si="1059"/>
        <v>2792.007233184805</v>
      </c>
      <c r="K5203" s="2">
        <f t="shared" si="1060"/>
        <v>73472.347798347299</v>
      </c>
      <c r="L5203" s="2">
        <f t="shared" si="1061"/>
        <v>162880</v>
      </c>
      <c r="M5203" s="2">
        <f t="shared" si="1062"/>
        <v>34320</v>
      </c>
      <c r="N5203" s="6">
        <f t="shared" si="1063"/>
        <v>1</v>
      </c>
      <c r="O5203" s="2">
        <f t="shared" si="1064"/>
        <v>35087.652201652701</v>
      </c>
      <c r="P5203" s="2">
        <f t="shared" si="1065"/>
        <v>35087.652201652701</v>
      </c>
    </row>
    <row r="5204" spans="1:16">
      <c r="A5204" s="6">
        <v>7</v>
      </c>
      <c r="B5204" s="6">
        <v>20</v>
      </c>
      <c r="C5204" s="6">
        <v>23</v>
      </c>
      <c r="D5204" s="6">
        <f t="shared" si="1053"/>
        <v>50</v>
      </c>
      <c r="E5204" s="5">
        <f t="shared" si="1054"/>
        <v>1227.6917730000007</v>
      </c>
      <c r="F5204" s="5">
        <f t="shared" si="1055"/>
        <v>983.16986417423732</v>
      </c>
      <c r="G5204" s="5">
        <f t="shared" si="1056"/>
        <v>1377.292184868003</v>
      </c>
      <c r="H5204" s="5">
        <f t="shared" si="1057"/>
        <v>3588.1538220422412</v>
      </c>
      <c r="I5204" s="5">
        <f t="shared" si="1058"/>
        <v>720</v>
      </c>
      <c r="J5204" s="5">
        <f t="shared" si="1059"/>
        <v>2868.1538220422412</v>
      </c>
      <c r="K5204" s="2">
        <f t="shared" si="1060"/>
        <v>74794.337188233359</v>
      </c>
      <c r="L5204" s="2">
        <f t="shared" si="1061"/>
        <v>165580</v>
      </c>
      <c r="M5204" s="2">
        <f t="shared" si="1062"/>
        <v>35200</v>
      </c>
      <c r="N5204" s="6">
        <f t="shared" si="1063"/>
        <v>1</v>
      </c>
      <c r="O5204" s="2">
        <f t="shared" si="1064"/>
        <v>35585.662811766641</v>
      </c>
      <c r="P5204" s="2">
        <f t="shared" si="1065"/>
        <v>35585.662811766641</v>
      </c>
    </row>
    <row r="5205" spans="1:16">
      <c r="A5205" s="6">
        <v>7</v>
      </c>
      <c r="B5205" s="6">
        <v>20</v>
      </c>
      <c r="C5205" s="6">
        <v>24</v>
      </c>
      <c r="D5205" s="6">
        <f t="shared" si="1053"/>
        <v>51</v>
      </c>
      <c r="E5205" s="5">
        <f t="shared" si="1054"/>
        <v>1227.6917730000007</v>
      </c>
      <c r="F5205" s="5">
        <f t="shared" si="1055"/>
        <v>983.16986417423732</v>
      </c>
      <c r="G5205" s="5">
        <f t="shared" si="1056"/>
        <v>1455.1391344474989</v>
      </c>
      <c r="H5205" s="5">
        <f t="shared" si="1057"/>
        <v>3666.0007716217369</v>
      </c>
      <c r="I5205" s="5">
        <f t="shared" si="1058"/>
        <v>720</v>
      </c>
      <c r="J5205" s="5">
        <f t="shared" si="1059"/>
        <v>2946.0007716217369</v>
      </c>
      <c r="K5205" s="2">
        <f t="shared" si="1060"/>
        <v>76145.84672954405</v>
      </c>
      <c r="L5205" s="2">
        <f t="shared" si="1061"/>
        <v>168280</v>
      </c>
      <c r="M5205" s="2">
        <f t="shared" si="1062"/>
        <v>36080</v>
      </c>
      <c r="N5205" s="6">
        <f t="shared" si="1063"/>
        <v>1</v>
      </c>
      <c r="O5205" s="2">
        <f t="shared" si="1064"/>
        <v>36054.15327045595</v>
      </c>
      <c r="P5205" s="2">
        <f t="shared" si="1065"/>
        <v>36054.15327045595</v>
      </c>
    </row>
    <row r="5206" spans="1:16">
      <c r="A5206" s="6">
        <v>7</v>
      </c>
      <c r="B5206" s="6">
        <v>20</v>
      </c>
      <c r="C5206" s="6">
        <v>25</v>
      </c>
      <c r="D5206" s="6">
        <f t="shared" si="1053"/>
        <v>52</v>
      </c>
      <c r="E5206" s="5">
        <f t="shared" si="1054"/>
        <v>1227.6917730000007</v>
      </c>
      <c r="F5206" s="5">
        <f t="shared" si="1055"/>
        <v>983.16986417423732</v>
      </c>
      <c r="G5206" s="5">
        <f t="shared" si="1056"/>
        <v>1534.7170558625965</v>
      </c>
      <c r="H5206" s="5">
        <f t="shared" si="1057"/>
        <v>3745.5786930368349</v>
      </c>
      <c r="I5206" s="5">
        <f t="shared" si="1058"/>
        <v>720</v>
      </c>
      <c r="J5206" s="5">
        <f t="shared" si="1059"/>
        <v>3025.5786930368349</v>
      </c>
      <c r="K5206" s="2">
        <f t="shared" si="1060"/>
        <v>77527.407865222835</v>
      </c>
      <c r="L5206" s="2">
        <f t="shared" si="1061"/>
        <v>170980</v>
      </c>
      <c r="M5206" s="2">
        <f t="shared" si="1062"/>
        <v>36960</v>
      </c>
      <c r="N5206" s="6">
        <f t="shared" si="1063"/>
        <v>1</v>
      </c>
      <c r="O5206" s="2">
        <f t="shared" si="1064"/>
        <v>36492.592134777165</v>
      </c>
      <c r="P5206" s="2">
        <f t="shared" si="1065"/>
        <v>36492.592134777165</v>
      </c>
    </row>
    <row r="5207" spans="1:16">
      <c r="A5207" s="6">
        <v>7</v>
      </c>
      <c r="B5207" s="6">
        <v>20</v>
      </c>
      <c r="C5207" s="6">
        <v>26</v>
      </c>
      <c r="D5207" s="6">
        <f t="shared" si="1053"/>
        <v>53</v>
      </c>
      <c r="E5207" s="5">
        <f t="shared" si="1054"/>
        <v>1227.6917730000007</v>
      </c>
      <c r="F5207" s="5">
        <f t="shared" si="1055"/>
        <v>983.16986417423732</v>
      </c>
      <c r="G5207" s="5">
        <f t="shared" si="1056"/>
        <v>1616.0570598233144</v>
      </c>
      <c r="H5207" s="5">
        <f t="shared" si="1057"/>
        <v>3826.9186969975526</v>
      </c>
      <c r="I5207" s="5">
        <f t="shared" si="1058"/>
        <v>720</v>
      </c>
      <c r="J5207" s="5">
        <f t="shared" si="1059"/>
        <v>3106.9186969975526</v>
      </c>
      <c r="K5207" s="2">
        <f t="shared" si="1060"/>
        <v>78939.560711763072</v>
      </c>
      <c r="L5207" s="2">
        <f t="shared" si="1061"/>
        <v>173680</v>
      </c>
      <c r="M5207" s="2">
        <f t="shared" si="1062"/>
        <v>37840</v>
      </c>
      <c r="N5207" s="6">
        <f t="shared" si="1063"/>
        <v>1</v>
      </c>
      <c r="O5207" s="2">
        <f t="shared" si="1064"/>
        <v>36900.439288236928</v>
      </c>
      <c r="P5207" s="2">
        <f t="shared" si="1065"/>
        <v>36900.439288236928</v>
      </c>
    </row>
    <row r="5208" spans="1:16">
      <c r="A5208" s="6">
        <v>7</v>
      </c>
      <c r="B5208" s="6">
        <v>20</v>
      </c>
      <c r="C5208" s="6">
        <v>27</v>
      </c>
      <c r="D5208" s="6">
        <f t="shared" si="1053"/>
        <v>54</v>
      </c>
      <c r="E5208" s="5">
        <f t="shared" si="1054"/>
        <v>1227.6917730000007</v>
      </c>
      <c r="F5208" s="5">
        <f t="shared" si="1055"/>
        <v>983.16986417423732</v>
      </c>
      <c r="G5208" s="5">
        <f t="shared" si="1056"/>
        <v>1699.1907643430709</v>
      </c>
      <c r="H5208" s="5">
        <f t="shared" si="1057"/>
        <v>3910.0524015173091</v>
      </c>
      <c r="I5208" s="5">
        <f t="shared" si="1058"/>
        <v>720</v>
      </c>
      <c r="J5208" s="5">
        <f t="shared" si="1059"/>
        <v>3190.0524015173091</v>
      </c>
      <c r="K5208" s="2">
        <f t="shared" si="1060"/>
        <v>80382.85419300884</v>
      </c>
      <c r="L5208" s="2">
        <f t="shared" si="1061"/>
        <v>176380</v>
      </c>
      <c r="M5208" s="2">
        <f t="shared" si="1062"/>
        <v>38720</v>
      </c>
      <c r="N5208" s="6">
        <f t="shared" si="1063"/>
        <v>1</v>
      </c>
      <c r="O5208" s="2">
        <f t="shared" si="1064"/>
        <v>37277.14580699116</v>
      </c>
      <c r="P5208" s="2">
        <f t="shared" si="1065"/>
        <v>37277.14580699116</v>
      </c>
    </row>
    <row r="5209" spans="1:16">
      <c r="A5209" s="6">
        <v>7</v>
      </c>
      <c r="B5209" s="6">
        <v>20</v>
      </c>
      <c r="C5209" s="6">
        <v>28</v>
      </c>
      <c r="D5209" s="6">
        <f t="shared" si="1053"/>
        <v>55</v>
      </c>
      <c r="E5209" s="5">
        <f t="shared" si="1054"/>
        <v>1227.6917730000007</v>
      </c>
      <c r="F5209" s="5">
        <f t="shared" si="1055"/>
        <v>983.16986417423732</v>
      </c>
      <c r="G5209" s="5">
        <f t="shared" si="1056"/>
        <v>1784.1503025602246</v>
      </c>
      <c r="H5209" s="5">
        <f t="shared" si="1057"/>
        <v>3995.0119397344629</v>
      </c>
      <c r="I5209" s="5">
        <f t="shared" si="1058"/>
        <v>720</v>
      </c>
      <c r="J5209" s="5">
        <f t="shared" si="1059"/>
        <v>3275.0119397344629</v>
      </c>
      <c r="K5209" s="2">
        <f t="shared" si="1060"/>
        <v>81857.846175945539</v>
      </c>
      <c r="L5209" s="2">
        <f t="shared" si="1061"/>
        <v>179080</v>
      </c>
      <c r="M5209" s="2">
        <f t="shared" si="1062"/>
        <v>39600</v>
      </c>
      <c r="N5209" s="6">
        <f t="shared" si="1063"/>
        <v>1</v>
      </c>
      <c r="O5209" s="2">
        <f t="shared" si="1064"/>
        <v>37622.153824054461</v>
      </c>
      <c r="P5209" s="2">
        <f t="shared" si="1065"/>
        <v>37622.153824054461</v>
      </c>
    </row>
    <row r="5210" spans="1:16">
      <c r="A5210" s="6">
        <v>7</v>
      </c>
      <c r="B5210" s="6">
        <v>20</v>
      </c>
      <c r="C5210" s="6">
        <v>29</v>
      </c>
      <c r="D5210" s="6">
        <f t="shared" si="1053"/>
        <v>56</v>
      </c>
      <c r="E5210" s="5">
        <f t="shared" si="1054"/>
        <v>1227.6917730000007</v>
      </c>
      <c r="F5210" s="5">
        <f t="shared" si="1055"/>
        <v>983.16986417423732</v>
      </c>
      <c r="G5210" s="5">
        <f t="shared" si="1056"/>
        <v>1870.9683306758782</v>
      </c>
      <c r="H5210" s="5">
        <f t="shared" si="1057"/>
        <v>4081.8299678501162</v>
      </c>
      <c r="I5210" s="5">
        <f t="shared" si="1058"/>
        <v>720</v>
      </c>
      <c r="J5210" s="5">
        <f t="shared" si="1059"/>
        <v>3361.8299678501162</v>
      </c>
      <c r="K5210" s="2">
        <f t="shared" si="1060"/>
        <v>83365.103608508958</v>
      </c>
      <c r="L5210" s="2">
        <f t="shared" si="1061"/>
        <v>181780</v>
      </c>
      <c r="M5210" s="2">
        <f t="shared" si="1062"/>
        <v>40480</v>
      </c>
      <c r="N5210" s="6">
        <f t="shared" si="1063"/>
        <v>1</v>
      </c>
      <c r="O5210" s="2">
        <f t="shared" si="1064"/>
        <v>37934.896391491042</v>
      </c>
      <c r="P5210" s="2">
        <f t="shared" si="1065"/>
        <v>37934.896391491042</v>
      </c>
    </row>
    <row r="5211" spans="1:16">
      <c r="A5211" s="6">
        <v>7</v>
      </c>
      <c r="B5211" s="6">
        <v>20</v>
      </c>
      <c r="C5211" s="6">
        <v>30</v>
      </c>
      <c r="D5211" s="6">
        <f t="shared" si="1053"/>
        <v>57</v>
      </c>
      <c r="E5211" s="5">
        <f t="shared" si="1054"/>
        <v>1227.6917730000007</v>
      </c>
      <c r="F5211" s="5">
        <f t="shared" si="1055"/>
        <v>983.16986417423732</v>
      </c>
      <c r="G5211" s="5">
        <f t="shared" si="1056"/>
        <v>1959.6780360096488</v>
      </c>
      <c r="H5211" s="5">
        <f t="shared" si="1057"/>
        <v>4170.5396731838873</v>
      </c>
      <c r="I5211" s="5">
        <f t="shared" si="1058"/>
        <v>720</v>
      </c>
      <c r="J5211" s="5">
        <f t="shared" si="1059"/>
        <v>3450.5396731838873</v>
      </c>
      <c r="K5211" s="2">
        <f t="shared" si="1060"/>
        <v>84905.202659442497</v>
      </c>
      <c r="L5211" s="2">
        <f t="shared" si="1061"/>
        <v>184480</v>
      </c>
      <c r="M5211" s="2">
        <f t="shared" si="1062"/>
        <v>41360</v>
      </c>
      <c r="N5211" s="6">
        <f t="shared" si="1063"/>
        <v>1</v>
      </c>
      <c r="O5211" s="2">
        <f t="shared" si="1064"/>
        <v>38214.797340557503</v>
      </c>
      <c r="P5211" s="2">
        <f t="shared" si="1065"/>
        <v>38214.797340557503</v>
      </c>
    </row>
    <row r="5212" spans="1:16">
      <c r="A5212" s="6">
        <v>8</v>
      </c>
      <c r="B5212" s="6">
        <v>0</v>
      </c>
      <c r="C5212" s="6">
        <v>0</v>
      </c>
      <c r="D5212" s="6">
        <f t="shared" si="1053"/>
        <v>8</v>
      </c>
      <c r="E5212" s="5">
        <f t="shared" si="1054"/>
        <v>1543.3839432000009</v>
      </c>
      <c r="F5212" s="5">
        <f t="shared" si="1055"/>
        <v>0</v>
      </c>
      <c r="G5212" s="5">
        <f t="shared" si="1056"/>
        <v>0</v>
      </c>
      <c r="H5212" s="5">
        <f t="shared" si="1057"/>
        <v>1543.3839432000009</v>
      </c>
      <c r="I5212" s="5">
        <f t="shared" si="1058"/>
        <v>720</v>
      </c>
      <c r="J5212" s="5">
        <f t="shared" si="1059"/>
        <v>823.38394320000089</v>
      </c>
      <c r="K5212" s="2">
        <f t="shared" si="1060"/>
        <v>39294.860125000014</v>
      </c>
      <c r="L5212" s="2">
        <f t="shared" si="1061"/>
        <v>70400</v>
      </c>
      <c r="M5212" s="2">
        <f t="shared" si="1062"/>
        <v>7040</v>
      </c>
      <c r="N5212" s="6">
        <f t="shared" si="1063"/>
        <v>1</v>
      </c>
      <c r="O5212" s="2">
        <f t="shared" si="1064"/>
        <v>4065.1398749999862</v>
      </c>
      <c r="P5212" s="2">
        <f t="shared" si="1065"/>
        <v>4065.1398749999862</v>
      </c>
    </row>
    <row r="5213" spans="1:16">
      <c r="A5213" s="6">
        <v>8</v>
      </c>
      <c r="B5213" s="6">
        <v>0</v>
      </c>
      <c r="C5213" s="6">
        <v>1</v>
      </c>
      <c r="D5213" s="6">
        <f t="shared" si="1053"/>
        <v>9</v>
      </c>
      <c r="E5213" s="5">
        <f t="shared" si="1054"/>
        <v>1543.3839432000009</v>
      </c>
      <c r="F5213" s="5">
        <f t="shared" si="1055"/>
        <v>0</v>
      </c>
      <c r="G5213" s="5">
        <f t="shared" si="1056"/>
        <v>45.5625</v>
      </c>
      <c r="H5213" s="5">
        <f t="shared" si="1057"/>
        <v>1588.9464432000009</v>
      </c>
      <c r="I5213" s="5">
        <f t="shared" si="1058"/>
        <v>720</v>
      </c>
      <c r="J5213" s="5">
        <f t="shared" si="1059"/>
        <v>868.94644320000089</v>
      </c>
      <c r="K5213" s="2">
        <f t="shared" si="1060"/>
        <v>40085.875750000014</v>
      </c>
      <c r="L5213" s="2">
        <f t="shared" si="1061"/>
        <v>73100</v>
      </c>
      <c r="M5213" s="2">
        <f t="shared" si="1062"/>
        <v>7920</v>
      </c>
      <c r="N5213" s="6">
        <f t="shared" si="1063"/>
        <v>1</v>
      </c>
      <c r="O5213" s="2">
        <f t="shared" si="1064"/>
        <v>5094.1242499999862</v>
      </c>
      <c r="P5213" s="2">
        <f t="shared" si="1065"/>
        <v>5094.1242499999862</v>
      </c>
    </row>
    <row r="5214" spans="1:16">
      <c r="A5214" s="6">
        <v>8</v>
      </c>
      <c r="B5214" s="6">
        <v>0</v>
      </c>
      <c r="C5214" s="6">
        <v>2</v>
      </c>
      <c r="D5214" s="6">
        <f t="shared" si="1053"/>
        <v>10</v>
      </c>
      <c r="E5214" s="5">
        <f t="shared" si="1054"/>
        <v>1543.3839432000009</v>
      </c>
      <c r="F5214" s="5">
        <f t="shared" si="1055"/>
        <v>0</v>
      </c>
      <c r="G5214" s="5">
        <f t="shared" si="1056"/>
        <v>92.264062499999994</v>
      </c>
      <c r="H5214" s="5">
        <f t="shared" si="1057"/>
        <v>1635.6480057000008</v>
      </c>
      <c r="I5214" s="5">
        <f t="shared" si="1058"/>
        <v>720</v>
      </c>
      <c r="J5214" s="5">
        <f t="shared" si="1059"/>
        <v>915.64800570000079</v>
      </c>
      <c r="K5214" s="2">
        <f t="shared" si="1060"/>
        <v>40896.666765625014</v>
      </c>
      <c r="L5214" s="2">
        <f t="shared" si="1061"/>
        <v>75800</v>
      </c>
      <c r="M5214" s="2">
        <f t="shared" si="1062"/>
        <v>8800</v>
      </c>
      <c r="N5214" s="6">
        <f t="shared" si="1063"/>
        <v>1</v>
      </c>
      <c r="O5214" s="2">
        <f t="shared" si="1064"/>
        <v>6103.3332343749862</v>
      </c>
      <c r="P5214" s="2">
        <f t="shared" si="1065"/>
        <v>6103.3332343749862</v>
      </c>
    </row>
    <row r="5215" spans="1:16">
      <c r="A5215" s="6">
        <v>8</v>
      </c>
      <c r="B5215" s="6">
        <v>0</v>
      </c>
      <c r="C5215" s="6">
        <v>3</v>
      </c>
      <c r="D5215" s="6">
        <f t="shared" si="1053"/>
        <v>11</v>
      </c>
      <c r="E5215" s="5">
        <f t="shared" si="1054"/>
        <v>1543.3839432000009</v>
      </c>
      <c r="F5215" s="5">
        <f t="shared" si="1055"/>
        <v>0</v>
      </c>
      <c r="G5215" s="5">
        <f t="shared" si="1056"/>
        <v>140.12604492187498</v>
      </c>
      <c r="H5215" s="5">
        <f t="shared" si="1057"/>
        <v>1683.5099881218759</v>
      </c>
      <c r="I5215" s="5">
        <f t="shared" si="1058"/>
        <v>720</v>
      </c>
      <c r="J5215" s="5">
        <f t="shared" si="1059"/>
        <v>963.50998812187595</v>
      </c>
      <c r="K5215" s="2">
        <f t="shared" si="1060"/>
        <v>41727.60396044924</v>
      </c>
      <c r="L5215" s="2">
        <f t="shared" si="1061"/>
        <v>78500</v>
      </c>
      <c r="M5215" s="2">
        <f t="shared" si="1062"/>
        <v>9680</v>
      </c>
      <c r="N5215" s="6">
        <f t="shared" si="1063"/>
        <v>1</v>
      </c>
      <c r="O5215" s="2">
        <f t="shared" si="1064"/>
        <v>7092.3960395507602</v>
      </c>
      <c r="P5215" s="2">
        <f t="shared" si="1065"/>
        <v>7092.3960395507602</v>
      </c>
    </row>
    <row r="5216" spans="1:16">
      <c r="A5216" s="6">
        <v>8</v>
      </c>
      <c r="B5216" s="6">
        <v>0</v>
      </c>
      <c r="C5216" s="6">
        <v>4</v>
      </c>
      <c r="D5216" s="6">
        <f t="shared" si="1053"/>
        <v>12</v>
      </c>
      <c r="E5216" s="5">
        <f t="shared" si="1054"/>
        <v>1543.3839432000009</v>
      </c>
      <c r="F5216" s="5">
        <f t="shared" si="1055"/>
        <v>0</v>
      </c>
      <c r="G5216" s="5">
        <f t="shared" si="1056"/>
        <v>189.17016064453125</v>
      </c>
      <c r="H5216" s="5">
        <f t="shared" si="1057"/>
        <v>1732.5541038445322</v>
      </c>
      <c r="I5216" s="5">
        <f t="shared" si="1058"/>
        <v>720</v>
      </c>
      <c r="J5216" s="5">
        <f t="shared" si="1059"/>
        <v>1012.5541038445322</v>
      </c>
      <c r="K5216" s="2">
        <f t="shared" si="1060"/>
        <v>42579.064302856459</v>
      </c>
      <c r="L5216" s="2">
        <f t="shared" si="1061"/>
        <v>81200</v>
      </c>
      <c r="M5216" s="2">
        <f t="shared" si="1062"/>
        <v>10560</v>
      </c>
      <c r="N5216" s="6">
        <f t="shared" si="1063"/>
        <v>1</v>
      </c>
      <c r="O5216" s="2">
        <f t="shared" si="1064"/>
        <v>8060.9356971435409</v>
      </c>
      <c r="P5216" s="2">
        <f t="shared" si="1065"/>
        <v>8060.9356971435409</v>
      </c>
    </row>
    <row r="5217" spans="1:16">
      <c r="A5217" s="6">
        <v>8</v>
      </c>
      <c r="B5217" s="6">
        <v>0</v>
      </c>
      <c r="C5217" s="6">
        <v>5</v>
      </c>
      <c r="D5217" s="6">
        <f t="shared" si="1053"/>
        <v>13</v>
      </c>
      <c r="E5217" s="5">
        <f t="shared" si="1054"/>
        <v>1543.3839432000009</v>
      </c>
      <c r="F5217" s="5">
        <f t="shared" si="1055"/>
        <v>0</v>
      </c>
      <c r="G5217" s="5">
        <f t="shared" si="1056"/>
        <v>239.41848456573481</v>
      </c>
      <c r="H5217" s="5">
        <f t="shared" si="1057"/>
        <v>1782.8024277657357</v>
      </c>
      <c r="I5217" s="5">
        <f t="shared" si="1058"/>
        <v>720</v>
      </c>
      <c r="J5217" s="5">
        <f t="shared" si="1059"/>
        <v>1062.8024277657357</v>
      </c>
      <c r="K5217" s="2">
        <f t="shared" si="1060"/>
        <v>43451.431037599577</v>
      </c>
      <c r="L5217" s="2">
        <f t="shared" si="1061"/>
        <v>83900</v>
      </c>
      <c r="M5217" s="2">
        <f t="shared" si="1062"/>
        <v>11440</v>
      </c>
      <c r="N5217" s="6">
        <f t="shared" si="1063"/>
        <v>1</v>
      </c>
      <c r="O5217" s="2">
        <f t="shared" si="1064"/>
        <v>9008.5689624004226</v>
      </c>
      <c r="P5217" s="2">
        <f t="shared" si="1065"/>
        <v>9008.5689624004226</v>
      </c>
    </row>
    <row r="5218" spans="1:16">
      <c r="A5218" s="6">
        <v>8</v>
      </c>
      <c r="B5218" s="6">
        <v>0</v>
      </c>
      <c r="C5218" s="6">
        <v>6</v>
      </c>
      <c r="D5218" s="6">
        <f t="shared" si="1053"/>
        <v>14</v>
      </c>
      <c r="E5218" s="5">
        <f t="shared" si="1054"/>
        <v>1543.3839432000009</v>
      </c>
      <c r="F5218" s="5">
        <f t="shared" si="1055"/>
        <v>0</v>
      </c>
      <c r="G5218" s="5">
        <f t="shared" si="1056"/>
        <v>290.89345874736784</v>
      </c>
      <c r="H5218" s="5">
        <f t="shared" si="1057"/>
        <v>1834.2774019473686</v>
      </c>
      <c r="I5218" s="5">
        <f t="shared" si="1058"/>
        <v>720</v>
      </c>
      <c r="J5218" s="5">
        <f t="shared" si="1059"/>
        <v>1114.2774019473686</v>
      </c>
      <c r="K5218" s="2">
        <f t="shared" si="1060"/>
        <v>44345.093783808479</v>
      </c>
      <c r="L5218" s="2">
        <f t="shared" si="1061"/>
        <v>86600</v>
      </c>
      <c r="M5218" s="2">
        <f t="shared" si="1062"/>
        <v>12320</v>
      </c>
      <c r="N5218" s="6">
        <f t="shared" si="1063"/>
        <v>1</v>
      </c>
      <c r="O5218" s="2">
        <f t="shared" si="1064"/>
        <v>9934.9062161915208</v>
      </c>
      <c r="P5218" s="2">
        <f t="shared" si="1065"/>
        <v>9934.9062161915208</v>
      </c>
    </row>
    <row r="5219" spans="1:16">
      <c r="A5219" s="6">
        <v>8</v>
      </c>
      <c r="B5219" s="6">
        <v>0</v>
      </c>
      <c r="C5219" s="6">
        <v>7</v>
      </c>
      <c r="D5219" s="6">
        <f t="shared" si="1053"/>
        <v>15</v>
      </c>
      <c r="E5219" s="5">
        <f t="shared" si="1054"/>
        <v>1543.3839432000009</v>
      </c>
      <c r="F5219" s="5">
        <f t="shared" si="1055"/>
        <v>0</v>
      </c>
      <c r="G5219" s="5">
        <f t="shared" si="1056"/>
        <v>343.61789814532818</v>
      </c>
      <c r="H5219" s="5">
        <f t="shared" si="1057"/>
        <v>1887.001841345329</v>
      </c>
      <c r="I5219" s="5">
        <f t="shared" si="1058"/>
        <v>720</v>
      </c>
      <c r="J5219" s="5">
        <f t="shared" si="1059"/>
        <v>1167.001841345329</v>
      </c>
      <c r="K5219" s="2">
        <f t="shared" si="1060"/>
        <v>45260.448634467517</v>
      </c>
      <c r="L5219" s="2">
        <f t="shared" si="1061"/>
        <v>89300</v>
      </c>
      <c r="M5219" s="2">
        <f t="shared" si="1062"/>
        <v>13200</v>
      </c>
      <c r="N5219" s="6">
        <f t="shared" si="1063"/>
        <v>1</v>
      </c>
      <c r="O5219" s="2">
        <f t="shared" si="1064"/>
        <v>10839.551365532483</v>
      </c>
      <c r="P5219" s="2">
        <f t="shared" si="1065"/>
        <v>10839.551365532483</v>
      </c>
    </row>
    <row r="5220" spans="1:16">
      <c r="A5220" s="6">
        <v>8</v>
      </c>
      <c r="B5220" s="6">
        <v>0</v>
      </c>
      <c r="C5220" s="6">
        <v>8</v>
      </c>
      <c r="D5220" s="6">
        <f t="shared" si="1053"/>
        <v>16</v>
      </c>
      <c r="E5220" s="5">
        <f t="shared" si="1054"/>
        <v>1543.3839432000009</v>
      </c>
      <c r="F5220" s="5">
        <f t="shared" si="1055"/>
        <v>0</v>
      </c>
      <c r="G5220" s="5">
        <f t="shared" si="1056"/>
        <v>397.61499642530839</v>
      </c>
      <c r="H5220" s="5">
        <f t="shared" si="1057"/>
        <v>1940.9989396253093</v>
      </c>
      <c r="I5220" s="5">
        <f t="shared" si="1058"/>
        <v>720</v>
      </c>
      <c r="J5220" s="5">
        <f t="shared" si="1059"/>
        <v>1220.9989396253093</v>
      </c>
      <c r="K5220" s="2">
        <f t="shared" si="1060"/>
        <v>46197.898257383844</v>
      </c>
      <c r="L5220" s="2">
        <f t="shared" si="1061"/>
        <v>92000</v>
      </c>
      <c r="M5220" s="2">
        <f t="shared" si="1062"/>
        <v>14080</v>
      </c>
      <c r="N5220" s="6">
        <f t="shared" si="1063"/>
        <v>1</v>
      </c>
      <c r="O5220" s="2">
        <f t="shared" si="1064"/>
        <v>11722.101742616156</v>
      </c>
      <c r="P5220" s="2">
        <f t="shared" si="1065"/>
        <v>11722.101742616156</v>
      </c>
    </row>
    <row r="5221" spans="1:16">
      <c r="A5221" s="6">
        <v>8</v>
      </c>
      <c r="B5221" s="6">
        <v>0</v>
      </c>
      <c r="C5221" s="6">
        <v>9</v>
      </c>
      <c r="D5221" s="6">
        <f t="shared" si="1053"/>
        <v>17</v>
      </c>
      <c r="E5221" s="5">
        <f t="shared" si="1054"/>
        <v>1543.3839432000009</v>
      </c>
      <c r="F5221" s="5">
        <f t="shared" si="1055"/>
        <v>0</v>
      </c>
      <c r="G5221" s="5">
        <f t="shared" si="1056"/>
        <v>452.90833186570285</v>
      </c>
      <c r="H5221" s="5">
        <f t="shared" si="1057"/>
        <v>1996.2922750657037</v>
      </c>
      <c r="I5221" s="5">
        <f t="shared" si="1058"/>
        <v>720</v>
      </c>
      <c r="J5221" s="5">
        <f t="shared" si="1059"/>
        <v>1276.2922750657037</v>
      </c>
      <c r="K5221" s="2">
        <f t="shared" si="1060"/>
        <v>47157.851997668462</v>
      </c>
      <c r="L5221" s="2">
        <f t="shared" si="1061"/>
        <v>94700</v>
      </c>
      <c r="M5221" s="2">
        <f t="shared" si="1062"/>
        <v>14960</v>
      </c>
      <c r="N5221" s="6">
        <f t="shared" si="1063"/>
        <v>1</v>
      </c>
      <c r="O5221" s="2">
        <f t="shared" si="1064"/>
        <v>12582.148002331538</v>
      </c>
      <c r="P5221" s="2">
        <f t="shared" si="1065"/>
        <v>12582.148002331538</v>
      </c>
    </row>
    <row r="5222" spans="1:16">
      <c r="A5222" s="6">
        <v>8</v>
      </c>
      <c r="B5222" s="6">
        <v>0</v>
      </c>
      <c r="C5222" s="6">
        <v>10</v>
      </c>
      <c r="D5222" s="6">
        <f t="shared" si="1053"/>
        <v>18</v>
      </c>
      <c r="E5222" s="5">
        <f t="shared" si="1054"/>
        <v>1543.3839432000009</v>
      </c>
      <c r="F5222" s="5">
        <f t="shared" si="1055"/>
        <v>0</v>
      </c>
      <c r="G5222" s="5">
        <f t="shared" si="1056"/>
        <v>509.52187334891573</v>
      </c>
      <c r="H5222" s="5">
        <f t="shared" si="1057"/>
        <v>2052.9058165489168</v>
      </c>
      <c r="I5222" s="5">
        <f t="shared" si="1058"/>
        <v>720</v>
      </c>
      <c r="J5222" s="5">
        <f t="shared" si="1059"/>
        <v>1332.9058165489168</v>
      </c>
      <c r="K5222" s="2">
        <f t="shared" si="1060"/>
        <v>48140.725981752024</v>
      </c>
      <c r="L5222" s="2">
        <f t="shared" si="1061"/>
        <v>97400</v>
      </c>
      <c r="M5222" s="2">
        <f t="shared" si="1062"/>
        <v>15840</v>
      </c>
      <c r="N5222" s="6">
        <f t="shared" si="1063"/>
        <v>1</v>
      </c>
      <c r="O5222" s="2">
        <f t="shared" si="1064"/>
        <v>13419.274018247976</v>
      </c>
      <c r="P5222" s="2">
        <f t="shared" si="1065"/>
        <v>13419.274018247976</v>
      </c>
    </row>
    <row r="5223" spans="1:16">
      <c r="A5223" s="6">
        <v>8</v>
      </c>
      <c r="B5223" s="6">
        <v>0</v>
      </c>
      <c r="C5223" s="6">
        <v>11</v>
      </c>
      <c r="D5223" s="6">
        <f t="shared" si="1053"/>
        <v>19</v>
      </c>
      <c r="E5223" s="5">
        <f t="shared" si="1054"/>
        <v>1543.3839432000009</v>
      </c>
      <c r="F5223" s="5">
        <f t="shared" si="1055"/>
        <v>0</v>
      </c>
      <c r="G5223" s="5">
        <f t="shared" si="1056"/>
        <v>567.47998644235474</v>
      </c>
      <c r="H5223" s="5">
        <f t="shared" si="1057"/>
        <v>2110.8639296423557</v>
      </c>
      <c r="I5223" s="5">
        <f t="shared" si="1058"/>
        <v>720</v>
      </c>
      <c r="J5223" s="5">
        <f t="shared" si="1059"/>
        <v>1390.8639296423557</v>
      </c>
      <c r="K5223" s="2">
        <f t="shared" si="1060"/>
        <v>49146.943222957561</v>
      </c>
      <c r="L5223" s="2">
        <f t="shared" si="1061"/>
        <v>100100</v>
      </c>
      <c r="M5223" s="2">
        <f t="shared" si="1062"/>
        <v>16720</v>
      </c>
      <c r="N5223" s="6">
        <f t="shared" si="1063"/>
        <v>1</v>
      </c>
      <c r="O5223" s="2">
        <f t="shared" si="1064"/>
        <v>14233.056777042439</v>
      </c>
      <c r="P5223" s="2">
        <f t="shared" si="1065"/>
        <v>14233.056777042439</v>
      </c>
    </row>
    <row r="5224" spans="1:16">
      <c r="A5224" s="6">
        <v>8</v>
      </c>
      <c r="B5224" s="6">
        <v>0</v>
      </c>
      <c r="C5224" s="6">
        <v>12</v>
      </c>
      <c r="D5224" s="6">
        <f t="shared" si="1053"/>
        <v>20</v>
      </c>
      <c r="E5224" s="5">
        <f t="shared" si="1054"/>
        <v>1543.3839432000009</v>
      </c>
      <c r="F5224" s="5">
        <f t="shared" si="1055"/>
        <v>0</v>
      </c>
      <c r="G5224" s="5">
        <f t="shared" si="1056"/>
        <v>626.80743957041921</v>
      </c>
      <c r="H5224" s="5">
        <f t="shared" si="1057"/>
        <v>2170.1913827704202</v>
      </c>
      <c r="I5224" s="5">
        <f t="shared" si="1058"/>
        <v>720</v>
      </c>
      <c r="J5224" s="5">
        <f t="shared" si="1059"/>
        <v>1450.1913827704202</v>
      </c>
      <c r="K5224" s="2">
        <f t="shared" si="1060"/>
        <v>50176.933728653123</v>
      </c>
      <c r="L5224" s="2">
        <f t="shared" si="1061"/>
        <v>102800</v>
      </c>
      <c r="M5224" s="2">
        <f t="shared" si="1062"/>
        <v>17600</v>
      </c>
      <c r="N5224" s="6">
        <f t="shared" si="1063"/>
        <v>1</v>
      </c>
      <c r="O5224" s="2">
        <f t="shared" si="1064"/>
        <v>15023.066271346877</v>
      </c>
      <c r="P5224" s="2">
        <f t="shared" si="1065"/>
        <v>15023.066271346877</v>
      </c>
    </row>
    <row r="5225" spans="1:16">
      <c r="A5225" s="6">
        <v>8</v>
      </c>
      <c r="B5225" s="6">
        <v>0</v>
      </c>
      <c r="C5225" s="6">
        <v>13</v>
      </c>
      <c r="D5225" s="6">
        <f t="shared" si="1053"/>
        <v>21</v>
      </c>
      <c r="E5225" s="5">
        <f t="shared" si="1054"/>
        <v>1543.3839432000009</v>
      </c>
      <c r="F5225" s="5">
        <f t="shared" si="1055"/>
        <v>0</v>
      </c>
      <c r="G5225" s="5">
        <f t="shared" si="1056"/>
        <v>687.52941027880343</v>
      </c>
      <c r="H5225" s="5">
        <f t="shared" si="1057"/>
        <v>2230.9133534788043</v>
      </c>
      <c r="I5225" s="5">
        <f t="shared" si="1058"/>
        <v>720</v>
      </c>
      <c r="J5225" s="5">
        <f t="shared" si="1059"/>
        <v>1510.9133534788043</v>
      </c>
      <c r="K5225" s="2">
        <f t="shared" si="1060"/>
        <v>51231.134609007015</v>
      </c>
      <c r="L5225" s="2">
        <f t="shared" si="1061"/>
        <v>105500</v>
      </c>
      <c r="M5225" s="2">
        <f t="shared" si="1062"/>
        <v>18480</v>
      </c>
      <c r="N5225" s="6">
        <f t="shared" si="1063"/>
        <v>1</v>
      </c>
      <c r="O5225" s="2">
        <f t="shared" si="1064"/>
        <v>15788.865390992985</v>
      </c>
      <c r="P5225" s="2">
        <f t="shared" si="1065"/>
        <v>15788.865390992985</v>
      </c>
    </row>
    <row r="5226" spans="1:16">
      <c r="A5226" s="6">
        <v>8</v>
      </c>
      <c r="B5226" s="6">
        <v>0</v>
      </c>
      <c r="C5226" s="6">
        <v>14</v>
      </c>
      <c r="D5226" s="6">
        <f t="shared" si="1053"/>
        <v>22</v>
      </c>
      <c r="E5226" s="5">
        <f t="shared" si="1054"/>
        <v>1543.3839432000009</v>
      </c>
      <c r="F5226" s="5">
        <f t="shared" si="1055"/>
        <v>0</v>
      </c>
      <c r="G5226" s="5">
        <f t="shared" si="1056"/>
        <v>749.67149159246469</v>
      </c>
      <c r="H5226" s="5">
        <f t="shared" si="1057"/>
        <v>2293.0554347924653</v>
      </c>
      <c r="I5226" s="5">
        <f t="shared" si="1058"/>
        <v>720</v>
      </c>
      <c r="J5226" s="5">
        <f t="shared" si="1059"/>
        <v>1573.0554347924653</v>
      </c>
      <c r="K5226" s="2">
        <f t="shared" si="1060"/>
        <v>52309.990187369185</v>
      </c>
      <c r="L5226" s="2">
        <f t="shared" si="1061"/>
        <v>108200</v>
      </c>
      <c r="M5226" s="2">
        <f t="shared" si="1062"/>
        <v>19360</v>
      </c>
      <c r="N5226" s="6">
        <f t="shared" si="1063"/>
        <v>1</v>
      </c>
      <c r="O5226" s="2">
        <f t="shared" si="1064"/>
        <v>16530.009812630815</v>
      </c>
      <c r="P5226" s="2">
        <f t="shared" si="1065"/>
        <v>16530.009812630815</v>
      </c>
    </row>
    <row r="5227" spans="1:16">
      <c r="A5227" s="6">
        <v>8</v>
      </c>
      <c r="B5227" s="6">
        <v>0</v>
      </c>
      <c r="C5227" s="6">
        <v>15</v>
      </c>
      <c r="D5227" s="6">
        <f t="shared" si="1053"/>
        <v>23</v>
      </c>
      <c r="E5227" s="5">
        <f t="shared" si="1054"/>
        <v>1543.3839432000009</v>
      </c>
      <c r="F5227" s="5">
        <f t="shared" si="1055"/>
        <v>0</v>
      </c>
      <c r="G5227" s="5">
        <f t="shared" si="1056"/>
        <v>813.25969846861108</v>
      </c>
      <c r="H5227" s="5">
        <f t="shared" si="1057"/>
        <v>2356.643641668612</v>
      </c>
      <c r="I5227" s="5">
        <f t="shared" si="1058"/>
        <v>720</v>
      </c>
      <c r="J5227" s="5">
        <f t="shared" si="1059"/>
        <v>1636.643641668612</v>
      </c>
      <c r="K5227" s="2">
        <f t="shared" si="1060"/>
        <v>53413.952112302286</v>
      </c>
      <c r="L5227" s="2">
        <f t="shared" si="1061"/>
        <v>110900</v>
      </c>
      <c r="M5227" s="2">
        <f t="shared" si="1062"/>
        <v>20240</v>
      </c>
      <c r="N5227" s="6">
        <f t="shared" si="1063"/>
        <v>1</v>
      </c>
      <c r="O5227" s="2">
        <f t="shared" si="1064"/>
        <v>17246.047887697714</v>
      </c>
      <c r="P5227" s="2">
        <f t="shared" si="1065"/>
        <v>17246.047887697714</v>
      </c>
    </row>
    <row r="5228" spans="1:16">
      <c r="A5228" s="6">
        <v>8</v>
      </c>
      <c r="B5228" s="6">
        <v>0</v>
      </c>
      <c r="C5228" s="6">
        <v>16</v>
      </c>
      <c r="D5228" s="6">
        <f t="shared" si="1053"/>
        <v>24</v>
      </c>
      <c r="E5228" s="5">
        <f t="shared" si="1054"/>
        <v>1543.3839432000009</v>
      </c>
      <c r="F5228" s="5">
        <f t="shared" si="1055"/>
        <v>0</v>
      </c>
      <c r="G5228" s="5">
        <f t="shared" si="1056"/>
        <v>878.32047434610013</v>
      </c>
      <c r="H5228" s="5">
        <f t="shared" si="1057"/>
        <v>2421.704417546101</v>
      </c>
      <c r="I5228" s="5">
        <f t="shared" si="1058"/>
        <v>720</v>
      </c>
      <c r="J5228" s="5">
        <f t="shared" si="1059"/>
        <v>1701.704417546101</v>
      </c>
      <c r="K5228" s="2">
        <f t="shared" si="1060"/>
        <v>54543.479471286475</v>
      </c>
      <c r="L5228" s="2">
        <f t="shared" si="1061"/>
        <v>113600</v>
      </c>
      <c r="M5228" s="2">
        <f t="shared" si="1062"/>
        <v>21120</v>
      </c>
      <c r="N5228" s="6">
        <f t="shared" si="1063"/>
        <v>1</v>
      </c>
      <c r="O5228" s="2">
        <f t="shared" si="1064"/>
        <v>17936.520528713525</v>
      </c>
      <c r="P5228" s="2">
        <f t="shared" si="1065"/>
        <v>17936.520528713525</v>
      </c>
    </row>
    <row r="5229" spans="1:16">
      <c r="A5229" s="6">
        <v>8</v>
      </c>
      <c r="B5229" s="6">
        <v>0</v>
      </c>
      <c r="C5229" s="6">
        <v>17</v>
      </c>
      <c r="D5229" s="6">
        <f t="shared" si="1053"/>
        <v>25</v>
      </c>
      <c r="E5229" s="5">
        <f t="shared" si="1054"/>
        <v>1543.3839432000009</v>
      </c>
      <c r="F5229" s="5">
        <f t="shared" si="1055"/>
        <v>0</v>
      </c>
      <c r="G5229" s="5">
        <f t="shared" si="1056"/>
        <v>944.88069779264049</v>
      </c>
      <c r="H5229" s="5">
        <f t="shared" si="1057"/>
        <v>2488.2646409926415</v>
      </c>
      <c r="I5229" s="5">
        <f t="shared" si="1058"/>
        <v>720</v>
      </c>
      <c r="J5229" s="5">
        <f t="shared" si="1059"/>
        <v>1768.2646409926415</v>
      </c>
      <c r="K5229" s="2">
        <f t="shared" si="1060"/>
        <v>55699.038906122252</v>
      </c>
      <c r="L5229" s="2">
        <f t="shared" si="1061"/>
        <v>116300</v>
      </c>
      <c r="M5229" s="2">
        <f t="shared" si="1062"/>
        <v>22000</v>
      </c>
      <c r="N5229" s="6">
        <f t="shared" si="1063"/>
        <v>1</v>
      </c>
      <c r="O5229" s="2">
        <f t="shared" si="1064"/>
        <v>18600.961093877748</v>
      </c>
      <c r="P5229" s="2">
        <f t="shared" si="1065"/>
        <v>18600.961093877748</v>
      </c>
    </row>
    <row r="5230" spans="1:16">
      <c r="A5230" s="6">
        <v>8</v>
      </c>
      <c r="B5230" s="6">
        <v>0</v>
      </c>
      <c r="C5230" s="6">
        <v>18</v>
      </c>
      <c r="D5230" s="6">
        <f t="shared" si="1053"/>
        <v>26</v>
      </c>
      <c r="E5230" s="5">
        <f t="shared" si="1054"/>
        <v>1543.3839432000009</v>
      </c>
      <c r="F5230" s="5">
        <f t="shared" si="1055"/>
        <v>0</v>
      </c>
      <c r="G5230" s="5">
        <f t="shared" si="1056"/>
        <v>1012.9676892512279</v>
      </c>
      <c r="H5230" s="5">
        <f t="shared" si="1057"/>
        <v>2556.3516324512289</v>
      </c>
      <c r="I5230" s="5">
        <f t="shared" si="1058"/>
        <v>720</v>
      </c>
      <c r="J5230" s="5">
        <f t="shared" si="1059"/>
        <v>1836.3516324512289</v>
      </c>
      <c r="K5230" s="2">
        <f t="shared" si="1060"/>
        <v>56881.10473005606</v>
      </c>
      <c r="L5230" s="2">
        <f t="shared" si="1061"/>
        <v>119000</v>
      </c>
      <c r="M5230" s="2">
        <f t="shared" si="1062"/>
        <v>22880</v>
      </c>
      <c r="N5230" s="6">
        <f t="shared" si="1063"/>
        <v>1</v>
      </c>
      <c r="O5230" s="2">
        <f t="shared" si="1064"/>
        <v>19238.89526994394</v>
      </c>
      <c r="P5230" s="2">
        <f t="shared" si="1065"/>
        <v>19238.89526994394</v>
      </c>
    </row>
    <row r="5231" spans="1:16">
      <c r="A5231" s="6">
        <v>8</v>
      </c>
      <c r="B5231" s="6">
        <v>0</v>
      </c>
      <c r="C5231" s="6">
        <v>19</v>
      </c>
      <c r="D5231" s="6">
        <f t="shared" si="1053"/>
        <v>27</v>
      </c>
      <c r="E5231" s="5">
        <f t="shared" si="1054"/>
        <v>1543.3839432000009</v>
      </c>
      <c r="F5231" s="5">
        <f t="shared" si="1055"/>
        <v>0</v>
      </c>
      <c r="G5231" s="5">
        <f t="shared" si="1056"/>
        <v>1082.6092178872495</v>
      </c>
      <c r="H5231" s="5">
        <f t="shared" si="1057"/>
        <v>2625.9931610872504</v>
      </c>
      <c r="I5231" s="5">
        <f t="shared" si="1058"/>
        <v>720</v>
      </c>
      <c r="J5231" s="5">
        <f t="shared" si="1059"/>
        <v>1905.9931610872504</v>
      </c>
      <c r="K5231" s="2">
        <f t="shared" si="1060"/>
        <v>58090.159046653651</v>
      </c>
      <c r="L5231" s="2">
        <f t="shared" si="1061"/>
        <v>121700</v>
      </c>
      <c r="M5231" s="2">
        <f t="shared" si="1062"/>
        <v>23760</v>
      </c>
      <c r="N5231" s="6">
        <f t="shared" si="1063"/>
        <v>1</v>
      </c>
      <c r="O5231" s="2">
        <f t="shared" si="1064"/>
        <v>19849.840953346349</v>
      </c>
      <c r="P5231" s="2">
        <f t="shared" si="1065"/>
        <v>19849.840953346349</v>
      </c>
    </row>
    <row r="5232" spans="1:16">
      <c r="A5232" s="6">
        <v>8</v>
      </c>
      <c r="B5232" s="6">
        <v>0</v>
      </c>
      <c r="C5232" s="6">
        <v>20</v>
      </c>
      <c r="D5232" s="6">
        <f t="shared" si="1053"/>
        <v>28</v>
      </c>
      <c r="E5232" s="5">
        <f t="shared" si="1054"/>
        <v>1543.3839432000009</v>
      </c>
      <c r="F5232" s="5">
        <f t="shared" si="1055"/>
        <v>0</v>
      </c>
      <c r="G5232" s="5">
        <f t="shared" si="1056"/>
        <v>1153.8335085377266</v>
      </c>
      <c r="H5232" s="5">
        <f t="shared" si="1057"/>
        <v>2697.2174517377275</v>
      </c>
      <c r="I5232" s="5">
        <f t="shared" si="1058"/>
        <v>720</v>
      </c>
      <c r="J5232" s="5">
        <f t="shared" si="1059"/>
        <v>1977.2174517377275</v>
      </c>
      <c r="K5232" s="2">
        <f t="shared" si="1060"/>
        <v>59326.691870446659</v>
      </c>
      <c r="L5232" s="2">
        <f t="shared" si="1061"/>
        <v>124400</v>
      </c>
      <c r="M5232" s="2">
        <f t="shared" si="1062"/>
        <v>24640</v>
      </c>
      <c r="N5232" s="6">
        <f t="shared" si="1063"/>
        <v>1</v>
      </c>
      <c r="O5232" s="2">
        <f t="shared" si="1064"/>
        <v>20433.308129553341</v>
      </c>
      <c r="P5232" s="2">
        <f t="shared" si="1065"/>
        <v>20433.308129553341</v>
      </c>
    </row>
    <row r="5233" spans="1:16">
      <c r="A5233" s="6">
        <v>8</v>
      </c>
      <c r="B5233" s="6">
        <v>0</v>
      </c>
      <c r="C5233" s="6">
        <v>21</v>
      </c>
      <c r="D5233" s="6">
        <f t="shared" si="1053"/>
        <v>29</v>
      </c>
      <c r="E5233" s="5">
        <f t="shared" si="1054"/>
        <v>1543.3839432000009</v>
      </c>
      <c r="F5233" s="5">
        <f t="shared" si="1055"/>
        <v>0</v>
      </c>
      <c r="G5233" s="5">
        <f t="shared" si="1056"/>
        <v>1226.6692487641703</v>
      </c>
      <c r="H5233" s="5">
        <f t="shared" si="1057"/>
        <v>2770.0531919641712</v>
      </c>
      <c r="I5233" s="5">
        <f t="shared" si="1058"/>
        <v>720</v>
      </c>
      <c r="J5233" s="5">
        <f t="shared" si="1059"/>
        <v>2050.0531919641712</v>
      </c>
      <c r="K5233" s="2">
        <f t="shared" si="1060"/>
        <v>60591.201249377969</v>
      </c>
      <c r="L5233" s="2">
        <f t="shared" si="1061"/>
        <v>127100</v>
      </c>
      <c r="M5233" s="2">
        <f t="shared" si="1062"/>
        <v>25520</v>
      </c>
      <c r="N5233" s="6">
        <f t="shared" si="1063"/>
        <v>1</v>
      </c>
      <c r="O5233" s="2">
        <f t="shared" si="1064"/>
        <v>20988.798750622031</v>
      </c>
      <c r="P5233" s="2">
        <f t="shared" si="1065"/>
        <v>20988.798750622031</v>
      </c>
    </row>
    <row r="5234" spans="1:16">
      <c r="A5234" s="6">
        <v>8</v>
      </c>
      <c r="B5234" s="6">
        <v>0</v>
      </c>
      <c r="C5234" s="6">
        <v>22</v>
      </c>
      <c r="D5234" s="6">
        <f t="shared" si="1053"/>
        <v>30</v>
      </c>
      <c r="E5234" s="5">
        <f t="shared" si="1054"/>
        <v>1543.3839432000009</v>
      </c>
      <c r="F5234" s="5">
        <f t="shared" si="1055"/>
        <v>0</v>
      </c>
      <c r="G5234" s="5">
        <f t="shared" si="1056"/>
        <v>1301.1455960105666</v>
      </c>
      <c r="H5234" s="5">
        <f t="shared" si="1057"/>
        <v>2844.5295392105672</v>
      </c>
      <c r="I5234" s="5">
        <f t="shared" si="1058"/>
        <v>720</v>
      </c>
      <c r="J5234" s="5">
        <f t="shared" si="1059"/>
        <v>2124.5295392105672</v>
      </c>
      <c r="K5234" s="2">
        <f t="shared" si="1060"/>
        <v>61884.193389072345</v>
      </c>
      <c r="L5234" s="2">
        <f t="shared" si="1061"/>
        <v>129800</v>
      </c>
      <c r="M5234" s="2">
        <f t="shared" si="1062"/>
        <v>26400</v>
      </c>
      <c r="N5234" s="6">
        <f t="shared" si="1063"/>
        <v>1</v>
      </c>
      <c r="O5234" s="2">
        <f t="shared" si="1064"/>
        <v>21515.806610927655</v>
      </c>
      <c r="P5234" s="2">
        <f t="shared" si="1065"/>
        <v>21515.806610927655</v>
      </c>
    </row>
    <row r="5235" spans="1:16">
      <c r="A5235" s="6">
        <v>8</v>
      </c>
      <c r="B5235" s="6">
        <v>0</v>
      </c>
      <c r="C5235" s="6">
        <v>23</v>
      </c>
      <c r="D5235" s="6">
        <f t="shared" si="1053"/>
        <v>31</v>
      </c>
      <c r="E5235" s="5">
        <f t="shared" si="1054"/>
        <v>1543.3839432000009</v>
      </c>
      <c r="F5235" s="5">
        <f t="shared" si="1055"/>
        <v>0</v>
      </c>
      <c r="G5235" s="5">
        <f t="shared" si="1056"/>
        <v>1377.292184868003</v>
      </c>
      <c r="H5235" s="5">
        <f t="shared" si="1057"/>
        <v>2920.6761280680039</v>
      </c>
      <c r="I5235" s="5">
        <f t="shared" si="1058"/>
        <v>720</v>
      </c>
      <c r="J5235" s="5">
        <f t="shared" si="1059"/>
        <v>2200.6761280680039</v>
      </c>
      <c r="K5235" s="2">
        <f t="shared" si="1060"/>
        <v>63206.182778958399</v>
      </c>
      <c r="L5235" s="2">
        <f t="shared" si="1061"/>
        <v>132500</v>
      </c>
      <c r="M5235" s="2">
        <f t="shared" si="1062"/>
        <v>27280</v>
      </c>
      <c r="N5235" s="6">
        <f t="shared" si="1063"/>
        <v>1</v>
      </c>
      <c r="O5235" s="2">
        <f t="shared" si="1064"/>
        <v>22013.817221041601</v>
      </c>
      <c r="P5235" s="2">
        <f t="shared" si="1065"/>
        <v>22013.817221041601</v>
      </c>
    </row>
    <row r="5236" spans="1:16">
      <c r="A5236" s="6">
        <v>8</v>
      </c>
      <c r="B5236" s="6">
        <v>0</v>
      </c>
      <c r="C5236" s="6">
        <v>24</v>
      </c>
      <c r="D5236" s="6">
        <f t="shared" si="1053"/>
        <v>32</v>
      </c>
      <c r="E5236" s="5">
        <f t="shared" si="1054"/>
        <v>1543.3839432000009</v>
      </c>
      <c r="F5236" s="5">
        <f t="shared" si="1055"/>
        <v>0</v>
      </c>
      <c r="G5236" s="5">
        <f t="shared" si="1056"/>
        <v>1455.1391344474989</v>
      </c>
      <c r="H5236" s="5">
        <f t="shared" si="1057"/>
        <v>2998.5230776475</v>
      </c>
      <c r="I5236" s="5">
        <f t="shared" si="1058"/>
        <v>720</v>
      </c>
      <c r="J5236" s="5">
        <f t="shared" si="1059"/>
        <v>2278.5230776475</v>
      </c>
      <c r="K5236" s="2">
        <f t="shared" si="1060"/>
        <v>64557.692320269096</v>
      </c>
      <c r="L5236" s="2">
        <f t="shared" si="1061"/>
        <v>135200</v>
      </c>
      <c r="M5236" s="2">
        <f t="shared" si="1062"/>
        <v>28160</v>
      </c>
      <c r="N5236" s="6">
        <f t="shared" si="1063"/>
        <v>1</v>
      </c>
      <c r="O5236" s="2">
        <f t="shared" si="1064"/>
        <v>22482.307679730904</v>
      </c>
      <c r="P5236" s="2">
        <f t="shared" si="1065"/>
        <v>22482.307679730904</v>
      </c>
    </row>
    <row r="5237" spans="1:16">
      <c r="A5237" s="6">
        <v>8</v>
      </c>
      <c r="B5237" s="6">
        <v>0</v>
      </c>
      <c r="C5237" s="6">
        <v>25</v>
      </c>
      <c r="D5237" s="6">
        <f t="shared" si="1053"/>
        <v>33</v>
      </c>
      <c r="E5237" s="5">
        <f t="shared" si="1054"/>
        <v>1543.3839432000009</v>
      </c>
      <c r="F5237" s="5">
        <f t="shared" si="1055"/>
        <v>0</v>
      </c>
      <c r="G5237" s="5">
        <f t="shared" si="1056"/>
        <v>1534.7170558625965</v>
      </c>
      <c r="H5237" s="5">
        <f t="shared" si="1057"/>
        <v>3078.1009990625971</v>
      </c>
      <c r="I5237" s="5">
        <f t="shared" si="1058"/>
        <v>720</v>
      </c>
      <c r="J5237" s="5">
        <f t="shared" si="1059"/>
        <v>2358.1009990625971</v>
      </c>
      <c r="K5237" s="2">
        <f t="shared" si="1060"/>
        <v>65939.253455947866</v>
      </c>
      <c r="L5237" s="2">
        <f t="shared" si="1061"/>
        <v>137900</v>
      </c>
      <c r="M5237" s="2">
        <f t="shared" si="1062"/>
        <v>29040</v>
      </c>
      <c r="N5237" s="6">
        <f t="shared" si="1063"/>
        <v>1</v>
      </c>
      <c r="O5237" s="2">
        <f t="shared" si="1064"/>
        <v>22920.746544052134</v>
      </c>
      <c r="P5237" s="2">
        <f t="shared" si="1065"/>
        <v>22920.746544052134</v>
      </c>
    </row>
    <row r="5238" spans="1:16">
      <c r="A5238" s="6">
        <v>8</v>
      </c>
      <c r="B5238" s="6">
        <v>0</v>
      </c>
      <c r="C5238" s="6">
        <v>26</v>
      </c>
      <c r="D5238" s="6">
        <f t="shared" si="1053"/>
        <v>34</v>
      </c>
      <c r="E5238" s="5">
        <f t="shared" si="1054"/>
        <v>1543.3839432000009</v>
      </c>
      <c r="F5238" s="5">
        <f t="shared" si="1055"/>
        <v>0</v>
      </c>
      <c r="G5238" s="5">
        <f t="shared" si="1056"/>
        <v>1616.0570598233144</v>
      </c>
      <c r="H5238" s="5">
        <f t="shared" si="1057"/>
        <v>3159.4410030233153</v>
      </c>
      <c r="I5238" s="5">
        <f t="shared" si="1058"/>
        <v>720</v>
      </c>
      <c r="J5238" s="5">
        <f t="shared" si="1059"/>
        <v>2439.4410030233153</v>
      </c>
      <c r="K5238" s="2">
        <f t="shared" si="1060"/>
        <v>67351.406302488118</v>
      </c>
      <c r="L5238" s="2">
        <f t="shared" si="1061"/>
        <v>140600</v>
      </c>
      <c r="M5238" s="2">
        <f t="shared" si="1062"/>
        <v>29920</v>
      </c>
      <c r="N5238" s="6">
        <f t="shared" si="1063"/>
        <v>1</v>
      </c>
      <c r="O5238" s="2">
        <f t="shared" si="1064"/>
        <v>23328.593697511882</v>
      </c>
      <c r="P5238" s="2">
        <f t="shared" si="1065"/>
        <v>23328.593697511882</v>
      </c>
    </row>
    <row r="5239" spans="1:16">
      <c r="A5239" s="6">
        <v>8</v>
      </c>
      <c r="B5239" s="6">
        <v>0</v>
      </c>
      <c r="C5239" s="6">
        <v>27</v>
      </c>
      <c r="D5239" s="6">
        <f t="shared" si="1053"/>
        <v>35</v>
      </c>
      <c r="E5239" s="5">
        <f t="shared" si="1054"/>
        <v>1543.3839432000009</v>
      </c>
      <c r="F5239" s="5">
        <f t="shared" si="1055"/>
        <v>0</v>
      </c>
      <c r="G5239" s="5">
        <f t="shared" si="1056"/>
        <v>1699.1907643430709</v>
      </c>
      <c r="H5239" s="5">
        <f t="shared" si="1057"/>
        <v>3242.5747075430718</v>
      </c>
      <c r="I5239" s="5">
        <f t="shared" si="1058"/>
        <v>720</v>
      </c>
      <c r="J5239" s="5">
        <f t="shared" si="1059"/>
        <v>2522.5747075430718</v>
      </c>
      <c r="K5239" s="2">
        <f t="shared" si="1060"/>
        <v>68794.699783733886</v>
      </c>
      <c r="L5239" s="2">
        <f t="shared" si="1061"/>
        <v>143300</v>
      </c>
      <c r="M5239" s="2">
        <f t="shared" si="1062"/>
        <v>30800</v>
      </c>
      <c r="N5239" s="6">
        <f t="shared" si="1063"/>
        <v>1</v>
      </c>
      <c r="O5239" s="2">
        <f t="shared" si="1064"/>
        <v>23705.300216266114</v>
      </c>
      <c r="P5239" s="2">
        <f t="shared" si="1065"/>
        <v>23705.300216266114</v>
      </c>
    </row>
    <row r="5240" spans="1:16">
      <c r="A5240" s="6">
        <v>8</v>
      </c>
      <c r="B5240" s="6">
        <v>0</v>
      </c>
      <c r="C5240" s="6">
        <v>28</v>
      </c>
      <c r="D5240" s="6">
        <f t="shared" si="1053"/>
        <v>36</v>
      </c>
      <c r="E5240" s="5">
        <f t="shared" si="1054"/>
        <v>1543.3839432000009</v>
      </c>
      <c r="F5240" s="5">
        <f t="shared" si="1055"/>
        <v>0</v>
      </c>
      <c r="G5240" s="5">
        <f t="shared" si="1056"/>
        <v>1784.1503025602246</v>
      </c>
      <c r="H5240" s="5">
        <f t="shared" si="1057"/>
        <v>3327.5342457602255</v>
      </c>
      <c r="I5240" s="5">
        <f t="shared" si="1058"/>
        <v>720</v>
      </c>
      <c r="J5240" s="5">
        <f t="shared" si="1059"/>
        <v>2607.5342457602255</v>
      </c>
      <c r="K5240" s="2">
        <f t="shared" si="1060"/>
        <v>70269.691766670585</v>
      </c>
      <c r="L5240" s="2">
        <f t="shared" si="1061"/>
        <v>146000</v>
      </c>
      <c r="M5240" s="2">
        <f t="shared" si="1062"/>
        <v>31680</v>
      </c>
      <c r="N5240" s="6">
        <f t="shared" si="1063"/>
        <v>1</v>
      </c>
      <c r="O5240" s="2">
        <f t="shared" si="1064"/>
        <v>24050.308233329415</v>
      </c>
      <c r="P5240" s="2">
        <f t="shared" si="1065"/>
        <v>24050.308233329415</v>
      </c>
    </row>
    <row r="5241" spans="1:16">
      <c r="A5241" s="6">
        <v>8</v>
      </c>
      <c r="B5241" s="6">
        <v>0</v>
      </c>
      <c r="C5241" s="6">
        <v>29</v>
      </c>
      <c r="D5241" s="6">
        <f t="shared" si="1053"/>
        <v>37</v>
      </c>
      <c r="E5241" s="5">
        <f t="shared" si="1054"/>
        <v>1543.3839432000009</v>
      </c>
      <c r="F5241" s="5">
        <f t="shared" si="1055"/>
        <v>0</v>
      </c>
      <c r="G5241" s="5">
        <f t="shared" si="1056"/>
        <v>1870.9683306758782</v>
      </c>
      <c r="H5241" s="5">
        <f t="shared" si="1057"/>
        <v>3414.3522738758793</v>
      </c>
      <c r="I5241" s="5">
        <f t="shared" si="1058"/>
        <v>720</v>
      </c>
      <c r="J5241" s="5">
        <f t="shared" si="1059"/>
        <v>2694.3522738758793</v>
      </c>
      <c r="K5241" s="2">
        <f t="shared" si="1060"/>
        <v>71776.949199234019</v>
      </c>
      <c r="L5241" s="2">
        <f t="shared" si="1061"/>
        <v>148700</v>
      </c>
      <c r="M5241" s="2">
        <f t="shared" si="1062"/>
        <v>32560</v>
      </c>
      <c r="N5241" s="6">
        <f t="shared" si="1063"/>
        <v>1</v>
      </c>
      <c r="O5241" s="2">
        <f t="shared" si="1064"/>
        <v>24363.050800765981</v>
      </c>
      <c r="P5241" s="2">
        <f t="shared" si="1065"/>
        <v>24363.050800765981</v>
      </c>
    </row>
    <row r="5242" spans="1:16">
      <c r="A5242" s="6">
        <v>8</v>
      </c>
      <c r="B5242" s="6">
        <v>0</v>
      </c>
      <c r="C5242" s="6">
        <v>30</v>
      </c>
      <c r="D5242" s="6">
        <f t="shared" si="1053"/>
        <v>38</v>
      </c>
      <c r="E5242" s="5">
        <f t="shared" si="1054"/>
        <v>1543.3839432000009</v>
      </c>
      <c r="F5242" s="5">
        <f t="shared" si="1055"/>
        <v>0</v>
      </c>
      <c r="G5242" s="5">
        <f t="shared" si="1056"/>
        <v>1959.6780360096488</v>
      </c>
      <c r="H5242" s="5">
        <f t="shared" si="1057"/>
        <v>3503.0619792096495</v>
      </c>
      <c r="I5242" s="5">
        <f t="shared" si="1058"/>
        <v>720</v>
      </c>
      <c r="J5242" s="5">
        <f t="shared" si="1059"/>
        <v>2783.0619792096495</v>
      </c>
      <c r="K5242" s="2">
        <f t="shared" si="1060"/>
        <v>73317.048250167514</v>
      </c>
      <c r="L5242" s="2">
        <f t="shared" si="1061"/>
        <v>151400</v>
      </c>
      <c r="M5242" s="2">
        <f t="shared" si="1062"/>
        <v>33440</v>
      </c>
      <c r="N5242" s="6">
        <f t="shared" si="1063"/>
        <v>1</v>
      </c>
      <c r="O5242" s="2">
        <f t="shared" si="1064"/>
        <v>24642.951749832486</v>
      </c>
      <c r="P5242" s="2">
        <f t="shared" si="1065"/>
        <v>24642.951749832486</v>
      </c>
    </row>
    <row r="5243" spans="1:16">
      <c r="A5243" s="6">
        <v>8</v>
      </c>
      <c r="B5243" s="6">
        <v>1</v>
      </c>
      <c r="C5243" s="6">
        <v>0</v>
      </c>
      <c r="D5243" s="6">
        <f t="shared" si="1053"/>
        <v>9</v>
      </c>
      <c r="E5243" s="5">
        <f t="shared" si="1054"/>
        <v>1543.3839432000009</v>
      </c>
      <c r="F5243" s="5">
        <f t="shared" si="1055"/>
        <v>30.749999999999996</v>
      </c>
      <c r="G5243" s="5">
        <f t="shared" si="1056"/>
        <v>0</v>
      </c>
      <c r="H5243" s="5">
        <f t="shared" si="1057"/>
        <v>1574.1339432000009</v>
      </c>
      <c r="I5243" s="5">
        <f t="shared" si="1058"/>
        <v>720</v>
      </c>
      <c r="J5243" s="5">
        <f t="shared" si="1059"/>
        <v>854.13394320000089</v>
      </c>
      <c r="K5243" s="2">
        <f t="shared" si="1060"/>
        <v>39828.714291666678</v>
      </c>
      <c r="L5243" s="2">
        <f t="shared" si="1061"/>
        <v>72494</v>
      </c>
      <c r="M5243" s="2">
        <f t="shared" si="1062"/>
        <v>7480</v>
      </c>
      <c r="N5243" s="6">
        <f t="shared" si="1063"/>
        <v>1</v>
      </c>
      <c r="O5243" s="2">
        <f t="shared" si="1064"/>
        <v>5185.285708333322</v>
      </c>
      <c r="P5243" s="2">
        <f t="shared" si="1065"/>
        <v>5185.285708333322</v>
      </c>
    </row>
    <row r="5244" spans="1:16">
      <c r="A5244" s="6">
        <v>8</v>
      </c>
      <c r="B5244" s="6">
        <v>1</v>
      </c>
      <c r="C5244" s="6">
        <v>1</v>
      </c>
      <c r="D5244" s="6">
        <f t="shared" si="1053"/>
        <v>10</v>
      </c>
      <c r="E5244" s="5">
        <f t="shared" si="1054"/>
        <v>1543.3839432000009</v>
      </c>
      <c r="F5244" s="5">
        <f t="shared" si="1055"/>
        <v>30.749999999999996</v>
      </c>
      <c r="G5244" s="5">
        <f t="shared" si="1056"/>
        <v>45.5625</v>
      </c>
      <c r="H5244" s="5">
        <f t="shared" si="1057"/>
        <v>1619.6964432000009</v>
      </c>
      <c r="I5244" s="5">
        <f t="shared" si="1058"/>
        <v>720</v>
      </c>
      <c r="J5244" s="5">
        <f t="shared" si="1059"/>
        <v>899.69644320000089</v>
      </c>
      <c r="K5244" s="2">
        <f t="shared" si="1060"/>
        <v>40619.729916666678</v>
      </c>
      <c r="L5244" s="2">
        <f t="shared" si="1061"/>
        <v>75194</v>
      </c>
      <c r="M5244" s="2">
        <f t="shared" si="1062"/>
        <v>8360</v>
      </c>
      <c r="N5244" s="6">
        <f t="shared" si="1063"/>
        <v>1</v>
      </c>
      <c r="O5244" s="2">
        <f t="shared" si="1064"/>
        <v>6214.270083333322</v>
      </c>
      <c r="P5244" s="2">
        <f t="shared" si="1065"/>
        <v>6214.270083333322</v>
      </c>
    </row>
    <row r="5245" spans="1:16">
      <c r="A5245" s="6">
        <v>8</v>
      </c>
      <c r="B5245" s="6">
        <v>1</v>
      </c>
      <c r="C5245" s="6">
        <v>2</v>
      </c>
      <c r="D5245" s="6">
        <f t="shared" si="1053"/>
        <v>11</v>
      </c>
      <c r="E5245" s="5">
        <f t="shared" si="1054"/>
        <v>1543.3839432000009</v>
      </c>
      <c r="F5245" s="5">
        <f t="shared" si="1055"/>
        <v>30.749999999999996</v>
      </c>
      <c r="G5245" s="5">
        <f t="shared" si="1056"/>
        <v>92.264062499999994</v>
      </c>
      <c r="H5245" s="5">
        <f t="shared" si="1057"/>
        <v>1666.3980057000008</v>
      </c>
      <c r="I5245" s="5">
        <f t="shared" si="1058"/>
        <v>720</v>
      </c>
      <c r="J5245" s="5">
        <f t="shared" si="1059"/>
        <v>946.39800570000079</v>
      </c>
      <c r="K5245" s="2">
        <f t="shared" si="1060"/>
        <v>41430.520932291678</v>
      </c>
      <c r="L5245" s="2">
        <f t="shared" si="1061"/>
        <v>77894</v>
      </c>
      <c r="M5245" s="2">
        <f t="shared" si="1062"/>
        <v>9240</v>
      </c>
      <c r="N5245" s="6">
        <f t="shared" si="1063"/>
        <v>1</v>
      </c>
      <c r="O5245" s="2">
        <f t="shared" si="1064"/>
        <v>7223.479067708322</v>
      </c>
      <c r="P5245" s="2">
        <f t="shared" si="1065"/>
        <v>7223.479067708322</v>
      </c>
    </row>
    <row r="5246" spans="1:16">
      <c r="A5246" s="6">
        <v>8</v>
      </c>
      <c r="B5246" s="6">
        <v>1</v>
      </c>
      <c r="C5246" s="6">
        <v>3</v>
      </c>
      <c r="D5246" s="6">
        <f t="shared" si="1053"/>
        <v>12</v>
      </c>
      <c r="E5246" s="5">
        <f t="shared" si="1054"/>
        <v>1543.3839432000009</v>
      </c>
      <c r="F5246" s="5">
        <f t="shared" si="1055"/>
        <v>30.749999999999996</v>
      </c>
      <c r="G5246" s="5">
        <f t="shared" si="1056"/>
        <v>140.12604492187498</v>
      </c>
      <c r="H5246" s="5">
        <f t="shared" si="1057"/>
        <v>1714.2599881218759</v>
      </c>
      <c r="I5246" s="5">
        <f t="shared" si="1058"/>
        <v>720</v>
      </c>
      <c r="J5246" s="5">
        <f t="shared" si="1059"/>
        <v>994.25998812187595</v>
      </c>
      <c r="K5246" s="2">
        <f t="shared" si="1060"/>
        <v>42261.458127115897</v>
      </c>
      <c r="L5246" s="2">
        <f t="shared" si="1061"/>
        <v>80594</v>
      </c>
      <c r="M5246" s="2">
        <f t="shared" si="1062"/>
        <v>10120</v>
      </c>
      <c r="N5246" s="6">
        <f t="shared" si="1063"/>
        <v>1</v>
      </c>
      <c r="O5246" s="2">
        <f t="shared" si="1064"/>
        <v>8212.5418728841032</v>
      </c>
      <c r="P5246" s="2">
        <f t="shared" si="1065"/>
        <v>8212.5418728841032</v>
      </c>
    </row>
    <row r="5247" spans="1:16">
      <c r="A5247" s="6">
        <v>8</v>
      </c>
      <c r="B5247" s="6">
        <v>1</v>
      </c>
      <c r="C5247" s="6">
        <v>4</v>
      </c>
      <c r="D5247" s="6">
        <f t="shared" si="1053"/>
        <v>13</v>
      </c>
      <c r="E5247" s="5">
        <f t="shared" si="1054"/>
        <v>1543.3839432000009</v>
      </c>
      <c r="F5247" s="5">
        <f t="shared" si="1055"/>
        <v>30.749999999999996</v>
      </c>
      <c r="G5247" s="5">
        <f t="shared" si="1056"/>
        <v>189.17016064453125</v>
      </c>
      <c r="H5247" s="5">
        <f t="shared" si="1057"/>
        <v>1763.3041038445322</v>
      </c>
      <c r="I5247" s="5">
        <f t="shared" si="1058"/>
        <v>720</v>
      </c>
      <c r="J5247" s="5">
        <f t="shared" si="1059"/>
        <v>1043.3041038445322</v>
      </c>
      <c r="K5247" s="2">
        <f t="shared" si="1060"/>
        <v>43112.918469523123</v>
      </c>
      <c r="L5247" s="2">
        <f t="shared" si="1061"/>
        <v>83294</v>
      </c>
      <c r="M5247" s="2">
        <f t="shared" si="1062"/>
        <v>11000</v>
      </c>
      <c r="N5247" s="6">
        <f t="shared" si="1063"/>
        <v>1</v>
      </c>
      <c r="O5247" s="2">
        <f t="shared" si="1064"/>
        <v>9181.0815304768767</v>
      </c>
      <c r="P5247" s="2">
        <f t="shared" si="1065"/>
        <v>9181.0815304768767</v>
      </c>
    </row>
    <row r="5248" spans="1:16">
      <c r="A5248" s="6">
        <v>8</v>
      </c>
      <c r="B5248" s="6">
        <v>1</v>
      </c>
      <c r="C5248" s="6">
        <v>5</v>
      </c>
      <c r="D5248" s="6">
        <f t="shared" si="1053"/>
        <v>14</v>
      </c>
      <c r="E5248" s="5">
        <f t="shared" si="1054"/>
        <v>1543.3839432000009</v>
      </c>
      <c r="F5248" s="5">
        <f t="shared" si="1055"/>
        <v>30.749999999999996</v>
      </c>
      <c r="G5248" s="5">
        <f t="shared" si="1056"/>
        <v>239.41848456573481</v>
      </c>
      <c r="H5248" s="5">
        <f t="shared" si="1057"/>
        <v>1813.5524277657357</v>
      </c>
      <c r="I5248" s="5">
        <f t="shared" si="1058"/>
        <v>720</v>
      </c>
      <c r="J5248" s="5">
        <f t="shared" si="1059"/>
        <v>1093.5524277657357</v>
      </c>
      <c r="K5248" s="2">
        <f t="shared" si="1060"/>
        <v>43985.285204266242</v>
      </c>
      <c r="L5248" s="2">
        <f t="shared" si="1061"/>
        <v>85994</v>
      </c>
      <c r="M5248" s="2">
        <f t="shared" si="1062"/>
        <v>11880</v>
      </c>
      <c r="N5248" s="6">
        <f t="shared" si="1063"/>
        <v>1</v>
      </c>
      <c r="O5248" s="2">
        <f t="shared" si="1064"/>
        <v>10128.714795733758</v>
      </c>
      <c r="P5248" s="2">
        <f t="shared" si="1065"/>
        <v>10128.714795733758</v>
      </c>
    </row>
    <row r="5249" spans="1:16">
      <c r="A5249" s="6">
        <v>8</v>
      </c>
      <c r="B5249" s="6">
        <v>1</v>
      </c>
      <c r="C5249" s="6">
        <v>6</v>
      </c>
      <c r="D5249" s="6">
        <f t="shared" si="1053"/>
        <v>15</v>
      </c>
      <c r="E5249" s="5">
        <f t="shared" si="1054"/>
        <v>1543.3839432000009</v>
      </c>
      <c r="F5249" s="5">
        <f t="shared" si="1055"/>
        <v>30.749999999999996</v>
      </c>
      <c r="G5249" s="5">
        <f t="shared" si="1056"/>
        <v>290.89345874736784</v>
      </c>
      <c r="H5249" s="5">
        <f t="shared" si="1057"/>
        <v>1865.0274019473686</v>
      </c>
      <c r="I5249" s="5">
        <f t="shared" si="1058"/>
        <v>720</v>
      </c>
      <c r="J5249" s="5">
        <f t="shared" si="1059"/>
        <v>1145.0274019473686</v>
      </c>
      <c r="K5249" s="2">
        <f t="shared" si="1060"/>
        <v>44878.947950475151</v>
      </c>
      <c r="L5249" s="2">
        <f t="shared" si="1061"/>
        <v>88694</v>
      </c>
      <c r="M5249" s="2">
        <f t="shared" si="1062"/>
        <v>12760</v>
      </c>
      <c r="N5249" s="6">
        <f t="shared" si="1063"/>
        <v>1</v>
      </c>
      <c r="O5249" s="2">
        <f t="shared" si="1064"/>
        <v>11055.052049524849</v>
      </c>
      <c r="P5249" s="2">
        <f t="shared" si="1065"/>
        <v>11055.052049524849</v>
      </c>
    </row>
    <row r="5250" spans="1:16">
      <c r="A5250" s="6">
        <v>8</v>
      </c>
      <c r="B5250" s="6">
        <v>1</v>
      </c>
      <c r="C5250" s="6">
        <v>7</v>
      </c>
      <c r="D5250" s="6">
        <f t="shared" si="1053"/>
        <v>16</v>
      </c>
      <c r="E5250" s="5">
        <f t="shared" si="1054"/>
        <v>1543.3839432000009</v>
      </c>
      <c r="F5250" s="5">
        <f t="shared" si="1055"/>
        <v>30.749999999999996</v>
      </c>
      <c r="G5250" s="5">
        <f t="shared" si="1056"/>
        <v>343.61789814532818</v>
      </c>
      <c r="H5250" s="5">
        <f t="shared" si="1057"/>
        <v>1917.751841345329</v>
      </c>
      <c r="I5250" s="5">
        <f t="shared" si="1058"/>
        <v>720</v>
      </c>
      <c r="J5250" s="5">
        <f t="shared" si="1059"/>
        <v>1197.751841345329</v>
      </c>
      <c r="K5250" s="2">
        <f t="shared" si="1060"/>
        <v>45794.302801134181</v>
      </c>
      <c r="L5250" s="2">
        <f t="shared" si="1061"/>
        <v>91394</v>
      </c>
      <c r="M5250" s="2">
        <f t="shared" si="1062"/>
        <v>13640</v>
      </c>
      <c r="N5250" s="6">
        <f t="shared" si="1063"/>
        <v>1</v>
      </c>
      <c r="O5250" s="2">
        <f t="shared" si="1064"/>
        <v>11959.697198865819</v>
      </c>
      <c r="P5250" s="2">
        <f t="shared" si="1065"/>
        <v>11959.697198865819</v>
      </c>
    </row>
    <row r="5251" spans="1:16">
      <c r="A5251" s="6">
        <v>8</v>
      </c>
      <c r="B5251" s="6">
        <v>1</v>
      </c>
      <c r="C5251" s="6">
        <v>8</v>
      </c>
      <c r="D5251" s="6">
        <f t="shared" si="1053"/>
        <v>17</v>
      </c>
      <c r="E5251" s="5">
        <f t="shared" si="1054"/>
        <v>1543.3839432000009</v>
      </c>
      <c r="F5251" s="5">
        <f t="shared" si="1055"/>
        <v>30.749999999999996</v>
      </c>
      <c r="G5251" s="5">
        <f t="shared" si="1056"/>
        <v>397.61499642530839</v>
      </c>
      <c r="H5251" s="5">
        <f t="shared" si="1057"/>
        <v>1971.7489396253093</v>
      </c>
      <c r="I5251" s="5">
        <f t="shared" si="1058"/>
        <v>720</v>
      </c>
      <c r="J5251" s="5">
        <f t="shared" si="1059"/>
        <v>1251.7489396253093</v>
      </c>
      <c r="K5251" s="2">
        <f t="shared" si="1060"/>
        <v>46731.752424050508</v>
      </c>
      <c r="L5251" s="2">
        <f t="shared" si="1061"/>
        <v>94094</v>
      </c>
      <c r="M5251" s="2">
        <f t="shared" si="1062"/>
        <v>14520</v>
      </c>
      <c r="N5251" s="6">
        <f t="shared" si="1063"/>
        <v>1</v>
      </c>
      <c r="O5251" s="2">
        <f t="shared" si="1064"/>
        <v>12842.247575949492</v>
      </c>
      <c r="P5251" s="2">
        <f t="shared" si="1065"/>
        <v>12842.247575949492</v>
      </c>
    </row>
    <row r="5252" spans="1:16">
      <c r="A5252" s="6">
        <v>8</v>
      </c>
      <c r="B5252" s="6">
        <v>1</v>
      </c>
      <c r="C5252" s="6">
        <v>9</v>
      </c>
      <c r="D5252" s="6">
        <f t="shared" ref="D5252:D5315" si="1066">A5252+B5252+C5252</f>
        <v>18</v>
      </c>
      <c r="E5252" s="5">
        <f t="shared" ref="E5252:E5315" si="1067">IF(A5252=0,0,A5252*LABOR_HRS_WK_TOM*SEASON_WEEKS*(1+DIM_PCT_TOM)^A5252)</f>
        <v>1543.3839432000009</v>
      </c>
      <c r="F5252" s="5">
        <f t="shared" ref="F5252:F5315" si="1068">IF(B5252=0,0,B5252*LABOR_HRS_WK_CAR*SEASON_WEEKS*(1+DIM_PCT_CAR)^B5252)</f>
        <v>30.749999999999996</v>
      </c>
      <c r="G5252" s="5">
        <f t="shared" ref="G5252:G5315" si="1069">IF(C5252=0,0,C5252*LABOR_HRS_WK_MES*SEASON_WEEKS*(1+DIM_PCT_MES)^C5252)</f>
        <v>452.90833186570285</v>
      </c>
      <c r="H5252" s="5">
        <f t="shared" ref="H5252:H5315" si="1070">E5252+F5252+G5252</f>
        <v>2027.0422750657037</v>
      </c>
      <c r="I5252" s="5">
        <f t="shared" ref="I5252:I5315" si="1071">MIN(H5252,FARMER_HRS)</f>
        <v>720</v>
      </c>
      <c r="J5252" s="5">
        <f t="shared" ref="J5252:J5315" si="1072">MAX(0,H5252-FARMER_HRS)</f>
        <v>1307.0422750657037</v>
      </c>
      <c r="K5252" s="2">
        <f t="shared" ref="K5252:K5315" si="1073">I5252*FARMER_RATE+J5252*TEMP_WORKER_RATE</f>
        <v>47691.706164335134</v>
      </c>
      <c r="L5252" s="2">
        <f t="shared" ref="L5252:L5315" si="1074">A5252*PRICE_TOM+B5252*PRICE_CAR+C5252*PRICE_MES</f>
        <v>96794</v>
      </c>
      <c r="M5252" s="2">
        <f t="shared" ref="M5252:M5315" si="1075">A5252*FERT_BED_TOM+B5252*FERT_BED_CAR+C5252*FERT_BED_MES</f>
        <v>15400</v>
      </c>
      <c r="N5252" s="6">
        <f t="shared" ref="N5252:N5315" si="1076">IF(AND(D5252&lt;=TOTAL_BEDS,J5252&lt;=TEMP_WORKER_MAX*TEMP_WORKER_HRS),1,0)</f>
        <v>1</v>
      </c>
      <c r="O5252" s="2">
        <f t="shared" ref="O5252:O5315" si="1077">L5252-M5252-K5252-FIXED_COSTS</f>
        <v>13702.293835664866</v>
      </c>
      <c r="P5252" s="2">
        <f t="shared" ref="P5252:P5315" si="1078">IF(N5252=1,O5252,"")</f>
        <v>13702.293835664866</v>
      </c>
    </row>
    <row r="5253" spans="1:16">
      <c r="A5253" s="6">
        <v>8</v>
      </c>
      <c r="B5253" s="6">
        <v>1</v>
      </c>
      <c r="C5253" s="6">
        <v>10</v>
      </c>
      <c r="D5253" s="6">
        <f t="shared" si="1066"/>
        <v>19</v>
      </c>
      <c r="E5253" s="5">
        <f t="shared" si="1067"/>
        <v>1543.3839432000009</v>
      </c>
      <c r="F5253" s="5">
        <f t="shared" si="1068"/>
        <v>30.749999999999996</v>
      </c>
      <c r="G5253" s="5">
        <f t="shared" si="1069"/>
        <v>509.52187334891573</v>
      </c>
      <c r="H5253" s="5">
        <f t="shared" si="1070"/>
        <v>2083.6558165489168</v>
      </c>
      <c r="I5253" s="5">
        <f t="shared" si="1071"/>
        <v>720</v>
      </c>
      <c r="J5253" s="5">
        <f t="shared" si="1072"/>
        <v>1363.6558165489168</v>
      </c>
      <c r="K5253" s="2">
        <f t="shared" si="1073"/>
        <v>48674.580148418696</v>
      </c>
      <c r="L5253" s="2">
        <f t="shared" si="1074"/>
        <v>99494</v>
      </c>
      <c r="M5253" s="2">
        <f t="shared" si="1075"/>
        <v>16280</v>
      </c>
      <c r="N5253" s="6">
        <f t="shared" si="1076"/>
        <v>1</v>
      </c>
      <c r="O5253" s="2">
        <f t="shared" si="1077"/>
        <v>14539.419851581304</v>
      </c>
      <c r="P5253" s="2">
        <f t="shared" si="1078"/>
        <v>14539.419851581304</v>
      </c>
    </row>
    <row r="5254" spans="1:16">
      <c r="A5254" s="6">
        <v>8</v>
      </c>
      <c r="B5254" s="6">
        <v>1</v>
      </c>
      <c r="C5254" s="6">
        <v>11</v>
      </c>
      <c r="D5254" s="6">
        <f t="shared" si="1066"/>
        <v>20</v>
      </c>
      <c r="E5254" s="5">
        <f t="shared" si="1067"/>
        <v>1543.3839432000009</v>
      </c>
      <c r="F5254" s="5">
        <f t="shared" si="1068"/>
        <v>30.749999999999996</v>
      </c>
      <c r="G5254" s="5">
        <f t="shared" si="1069"/>
        <v>567.47998644235474</v>
      </c>
      <c r="H5254" s="5">
        <f t="shared" si="1070"/>
        <v>2141.6139296423557</v>
      </c>
      <c r="I5254" s="5">
        <f t="shared" si="1071"/>
        <v>720</v>
      </c>
      <c r="J5254" s="5">
        <f t="shared" si="1072"/>
        <v>1421.6139296423557</v>
      </c>
      <c r="K5254" s="2">
        <f t="shared" si="1073"/>
        <v>49680.797389624233</v>
      </c>
      <c r="L5254" s="2">
        <f t="shared" si="1074"/>
        <v>102194</v>
      </c>
      <c r="M5254" s="2">
        <f t="shared" si="1075"/>
        <v>17160</v>
      </c>
      <c r="N5254" s="6">
        <f t="shared" si="1076"/>
        <v>1</v>
      </c>
      <c r="O5254" s="2">
        <f t="shared" si="1077"/>
        <v>15353.202610375767</v>
      </c>
      <c r="P5254" s="2">
        <f t="shared" si="1078"/>
        <v>15353.202610375767</v>
      </c>
    </row>
    <row r="5255" spans="1:16">
      <c r="A5255" s="6">
        <v>8</v>
      </c>
      <c r="B5255" s="6">
        <v>1</v>
      </c>
      <c r="C5255" s="6">
        <v>12</v>
      </c>
      <c r="D5255" s="6">
        <f t="shared" si="1066"/>
        <v>21</v>
      </c>
      <c r="E5255" s="5">
        <f t="shared" si="1067"/>
        <v>1543.3839432000009</v>
      </c>
      <c r="F5255" s="5">
        <f t="shared" si="1068"/>
        <v>30.749999999999996</v>
      </c>
      <c r="G5255" s="5">
        <f t="shared" si="1069"/>
        <v>626.80743957041921</v>
      </c>
      <c r="H5255" s="5">
        <f t="shared" si="1070"/>
        <v>2200.9413827704202</v>
      </c>
      <c r="I5255" s="5">
        <f t="shared" si="1071"/>
        <v>720</v>
      </c>
      <c r="J5255" s="5">
        <f t="shared" si="1072"/>
        <v>1480.9413827704202</v>
      </c>
      <c r="K5255" s="2">
        <f t="shared" si="1073"/>
        <v>50710.787895319794</v>
      </c>
      <c r="L5255" s="2">
        <f t="shared" si="1074"/>
        <v>104894</v>
      </c>
      <c r="M5255" s="2">
        <f t="shared" si="1075"/>
        <v>18040</v>
      </c>
      <c r="N5255" s="6">
        <f t="shared" si="1076"/>
        <v>1</v>
      </c>
      <c r="O5255" s="2">
        <f t="shared" si="1077"/>
        <v>16143.212104680206</v>
      </c>
      <c r="P5255" s="2">
        <f t="shared" si="1078"/>
        <v>16143.212104680206</v>
      </c>
    </row>
    <row r="5256" spans="1:16">
      <c r="A5256" s="6">
        <v>8</v>
      </c>
      <c r="B5256" s="6">
        <v>1</v>
      </c>
      <c r="C5256" s="6">
        <v>13</v>
      </c>
      <c r="D5256" s="6">
        <f t="shared" si="1066"/>
        <v>22</v>
      </c>
      <c r="E5256" s="5">
        <f t="shared" si="1067"/>
        <v>1543.3839432000009</v>
      </c>
      <c r="F5256" s="5">
        <f t="shared" si="1068"/>
        <v>30.749999999999996</v>
      </c>
      <c r="G5256" s="5">
        <f t="shared" si="1069"/>
        <v>687.52941027880343</v>
      </c>
      <c r="H5256" s="5">
        <f t="shared" si="1070"/>
        <v>2261.6633534788043</v>
      </c>
      <c r="I5256" s="5">
        <f t="shared" si="1071"/>
        <v>720</v>
      </c>
      <c r="J5256" s="5">
        <f t="shared" si="1072"/>
        <v>1541.6633534788043</v>
      </c>
      <c r="K5256" s="2">
        <f t="shared" si="1073"/>
        <v>51764.988775673686</v>
      </c>
      <c r="L5256" s="2">
        <f t="shared" si="1074"/>
        <v>107594</v>
      </c>
      <c r="M5256" s="2">
        <f t="shared" si="1075"/>
        <v>18920</v>
      </c>
      <c r="N5256" s="6">
        <f t="shared" si="1076"/>
        <v>1</v>
      </c>
      <c r="O5256" s="2">
        <f t="shared" si="1077"/>
        <v>16909.011224326314</v>
      </c>
      <c r="P5256" s="2">
        <f t="shared" si="1078"/>
        <v>16909.011224326314</v>
      </c>
    </row>
    <row r="5257" spans="1:16">
      <c r="A5257" s="6">
        <v>8</v>
      </c>
      <c r="B5257" s="6">
        <v>1</v>
      </c>
      <c r="C5257" s="6">
        <v>14</v>
      </c>
      <c r="D5257" s="6">
        <f t="shared" si="1066"/>
        <v>23</v>
      </c>
      <c r="E5257" s="5">
        <f t="shared" si="1067"/>
        <v>1543.3839432000009</v>
      </c>
      <c r="F5257" s="5">
        <f t="shared" si="1068"/>
        <v>30.749999999999996</v>
      </c>
      <c r="G5257" s="5">
        <f t="shared" si="1069"/>
        <v>749.67149159246469</v>
      </c>
      <c r="H5257" s="5">
        <f t="shared" si="1070"/>
        <v>2323.8054347924653</v>
      </c>
      <c r="I5257" s="5">
        <f t="shared" si="1071"/>
        <v>720</v>
      </c>
      <c r="J5257" s="5">
        <f t="shared" si="1072"/>
        <v>1603.8054347924653</v>
      </c>
      <c r="K5257" s="2">
        <f t="shared" si="1073"/>
        <v>52843.844354035857</v>
      </c>
      <c r="L5257" s="2">
        <f t="shared" si="1074"/>
        <v>110294</v>
      </c>
      <c r="M5257" s="2">
        <f t="shared" si="1075"/>
        <v>19800</v>
      </c>
      <c r="N5257" s="6">
        <f t="shared" si="1076"/>
        <v>1</v>
      </c>
      <c r="O5257" s="2">
        <f t="shared" si="1077"/>
        <v>17650.155645964143</v>
      </c>
      <c r="P5257" s="2">
        <f t="shared" si="1078"/>
        <v>17650.155645964143</v>
      </c>
    </row>
    <row r="5258" spans="1:16">
      <c r="A5258" s="6">
        <v>8</v>
      </c>
      <c r="B5258" s="6">
        <v>1</v>
      </c>
      <c r="C5258" s="6">
        <v>15</v>
      </c>
      <c r="D5258" s="6">
        <f t="shared" si="1066"/>
        <v>24</v>
      </c>
      <c r="E5258" s="5">
        <f t="shared" si="1067"/>
        <v>1543.3839432000009</v>
      </c>
      <c r="F5258" s="5">
        <f t="shared" si="1068"/>
        <v>30.749999999999996</v>
      </c>
      <c r="G5258" s="5">
        <f t="shared" si="1069"/>
        <v>813.25969846861108</v>
      </c>
      <c r="H5258" s="5">
        <f t="shared" si="1070"/>
        <v>2387.393641668612</v>
      </c>
      <c r="I5258" s="5">
        <f t="shared" si="1071"/>
        <v>720</v>
      </c>
      <c r="J5258" s="5">
        <f t="shared" si="1072"/>
        <v>1667.393641668612</v>
      </c>
      <c r="K5258" s="2">
        <f t="shared" si="1073"/>
        <v>53947.806278968957</v>
      </c>
      <c r="L5258" s="2">
        <f t="shared" si="1074"/>
        <v>112994</v>
      </c>
      <c r="M5258" s="2">
        <f t="shared" si="1075"/>
        <v>20680</v>
      </c>
      <c r="N5258" s="6">
        <f t="shared" si="1076"/>
        <v>1</v>
      </c>
      <c r="O5258" s="2">
        <f t="shared" si="1077"/>
        <v>18366.193721031043</v>
      </c>
      <c r="P5258" s="2">
        <f t="shared" si="1078"/>
        <v>18366.193721031043</v>
      </c>
    </row>
    <row r="5259" spans="1:16">
      <c r="A5259" s="6">
        <v>8</v>
      </c>
      <c r="B5259" s="6">
        <v>1</v>
      </c>
      <c r="C5259" s="6">
        <v>16</v>
      </c>
      <c r="D5259" s="6">
        <f t="shared" si="1066"/>
        <v>25</v>
      </c>
      <c r="E5259" s="5">
        <f t="shared" si="1067"/>
        <v>1543.3839432000009</v>
      </c>
      <c r="F5259" s="5">
        <f t="shared" si="1068"/>
        <v>30.749999999999996</v>
      </c>
      <c r="G5259" s="5">
        <f t="shared" si="1069"/>
        <v>878.32047434610013</v>
      </c>
      <c r="H5259" s="5">
        <f t="shared" si="1070"/>
        <v>2452.454417546101</v>
      </c>
      <c r="I5259" s="5">
        <f t="shared" si="1071"/>
        <v>720</v>
      </c>
      <c r="J5259" s="5">
        <f t="shared" si="1072"/>
        <v>1732.454417546101</v>
      </c>
      <c r="K5259" s="2">
        <f t="shared" si="1073"/>
        <v>55077.333637953139</v>
      </c>
      <c r="L5259" s="2">
        <f t="shared" si="1074"/>
        <v>115694</v>
      </c>
      <c r="M5259" s="2">
        <f t="shared" si="1075"/>
        <v>21560</v>
      </c>
      <c r="N5259" s="6">
        <f t="shared" si="1076"/>
        <v>1</v>
      </c>
      <c r="O5259" s="2">
        <f t="shared" si="1077"/>
        <v>19056.666362046861</v>
      </c>
      <c r="P5259" s="2">
        <f t="shared" si="1078"/>
        <v>19056.666362046861</v>
      </c>
    </row>
    <row r="5260" spans="1:16">
      <c r="A5260" s="6">
        <v>8</v>
      </c>
      <c r="B5260" s="6">
        <v>1</v>
      </c>
      <c r="C5260" s="6">
        <v>17</v>
      </c>
      <c r="D5260" s="6">
        <f t="shared" si="1066"/>
        <v>26</v>
      </c>
      <c r="E5260" s="5">
        <f t="shared" si="1067"/>
        <v>1543.3839432000009</v>
      </c>
      <c r="F5260" s="5">
        <f t="shared" si="1068"/>
        <v>30.749999999999996</v>
      </c>
      <c r="G5260" s="5">
        <f t="shared" si="1069"/>
        <v>944.88069779264049</v>
      </c>
      <c r="H5260" s="5">
        <f t="shared" si="1070"/>
        <v>2519.0146409926415</v>
      </c>
      <c r="I5260" s="5">
        <f t="shared" si="1071"/>
        <v>720</v>
      </c>
      <c r="J5260" s="5">
        <f t="shared" si="1072"/>
        <v>1799.0146409926415</v>
      </c>
      <c r="K5260" s="2">
        <f t="shared" si="1073"/>
        <v>56232.893072788909</v>
      </c>
      <c r="L5260" s="2">
        <f t="shared" si="1074"/>
        <v>118394</v>
      </c>
      <c r="M5260" s="2">
        <f t="shared" si="1075"/>
        <v>22440</v>
      </c>
      <c r="N5260" s="6">
        <f t="shared" si="1076"/>
        <v>1</v>
      </c>
      <c r="O5260" s="2">
        <f t="shared" si="1077"/>
        <v>19721.106927211091</v>
      </c>
      <c r="P5260" s="2">
        <f t="shared" si="1078"/>
        <v>19721.106927211091</v>
      </c>
    </row>
    <row r="5261" spans="1:16">
      <c r="A5261" s="6">
        <v>8</v>
      </c>
      <c r="B5261" s="6">
        <v>1</v>
      </c>
      <c r="C5261" s="6">
        <v>18</v>
      </c>
      <c r="D5261" s="6">
        <f t="shared" si="1066"/>
        <v>27</v>
      </c>
      <c r="E5261" s="5">
        <f t="shared" si="1067"/>
        <v>1543.3839432000009</v>
      </c>
      <c r="F5261" s="5">
        <f t="shared" si="1068"/>
        <v>30.749999999999996</v>
      </c>
      <c r="G5261" s="5">
        <f t="shared" si="1069"/>
        <v>1012.9676892512279</v>
      </c>
      <c r="H5261" s="5">
        <f t="shared" si="1070"/>
        <v>2587.1016324512289</v>
      </c>
      <c r="I5261" s="5">
        <f t="shared" si="1071"/>
        <v>720</v>
      </c>
      <c r="J5261" s="5">
        <f t="shared" si="1072"/>
        <v>1867.1016324512289</v>
      </c>
      <c r="K5261" s="2">
        <f t="shared" si="1073"/>
        <v>57414.958896722717</v>
      </c>
      <c r="L5261" s="2">
        <f t="shared" si="1074"/>
        <v>121094</v>
      </c>
      <c r="M5261" s="2">
        <f t="shared" si="1075"/>
        <v>23320</v>
      </c>
      <c r="N5261" s="6">
        <f t="shared" si="1076"/>
        <v>1</v>
      </c>
      <c r="O5261" s="2">
        <f t="shared" si="1077"/>
        <v>20359.041103277283</v>
      </c>
      <c r="P5261" s="2">
        <f t="shared" si="1078"/>
        <v>20359.041103277283</v>
      </c>
    </row>
    <row r="5262" spans="1:16">
      <c r="A5262" s="6">
        <v>8</v>
      </c>
      <c r="B5262" s="6">
        <v>1</v>
      </c>
      <c r="C5262" s="6">
        <v>19</v>
      </c>
      <c r="D5262" s="6">
        <f t="shared" si="1066"/>
        <v>28</v>
      </c>
      <c r="E5262" s="5">
        <f t="shared" si="1067"/>
        <v>1543.3839432000009</v>
      </c>
      <c r="F5262" s="5">
        <f t="shared" si="1068"/>
        <v>30.749999999999996</v>
      </c>
      <c r="G5262" s="5">
        <f t="shared" si="1069"/>
        <v>1082.6092178872495</v>
      </c>
      <c r="H5262" s="5">
        <f t="shared" si="1070"/>
        <v>2656.7431610872504</v>
      </c>
      <c r="I5262" s="5">
        <f t="shared" si="1071"/>
        <v>720</v>
      </c>
      <c r="J5262" s="5">
        <f t="shared" si="1072"/>
        <v>1936.7431610872504</v>
      </c>
      <c r="K5262" s="2">
        <f t="shared" si="1073"/>
        <v>58624.013213320322</v>
      </c>
      <c r="L5262" s="2">
        <f t="shared" si="1074"/>
        <v>123794</v>
      </c>
      <c r="M5262" s="2">
        <f t="shared" si="1075"/>
        <v>24200</v>
      </c>
      <c r="N5262" s="6">
        <f t="shared" si="1076"/>
        <v>1</v>
      </c>
      <c r="O5262" s="2">
        <f t="shared" si="1077"/>
        <v>20969.986786679678</v>
      </c>
      <c r="P5262" s="2">
        <f t="shared" si="1078"/>
        <v>20969.986786679678</v>
      </c>
    </row>
    <row r="5263" spans="1:16">
      <c r="A5263" s="6">
        <v>8</v>
      </c>
      <c r="B5263" s="6">
        <v>1</v>
      </c>
      <c r="C5263" s="6">
        <v>20</v>
      </c>
      <c r="D5263" s="6">
        <f t="shared" si="1066"/>
        <v>29</v>
      </c>
      <c r="E5263" s="5">
        <f t="shared" si="1067"/>
        <v>1543.3839432000009</v>
      </c>
      <c r="F5263" s="5">
        <f t="shared" si="1068"/>
        <v>30.749999999999996</v>
      </c>
      <c r="G5263" s="5">
        <f t="shared" si="1069"/>
        <v>1153.8335085377266</v>
      </c>
      <c r="H5263" s="5">
        <f t="shared" si="1070"/>
        <v>2727.9674517377275</v>
      </c>
      <c r="I5263" s="5">
        <f t="shared" si="1071"/>
        <v>720</v>
      </c>
      <c r="J5263" s="5">
        <f t="shared" si="1072"/>
        <v>2007.9674517377275</v>
      </c>
      <c r="K5263" s="2">
        <f t="shared" si="1073"/>
        <v>59860.546037113323</v>
      </c>
      <c r="L5263" s="2">
        <f t="shared" si="1074"/>
        <v>126494</v>
      </c>
      <c r="M5263" s="2">
        <f t="shared" si="1075"/>
        <v>25080</v>
      </c>
      <c r="N5263" s="6">
        <f t="shared" si="1076"/>
        <v>1</v>
      </c>
      <c r="O5263" s="2">
        <f t="shared" si="1077"/>
        <v>21553.453962886677</v>
      </c>
      <c r="P5263" s="2">
        <f t="shared" si="1078"/>
        <v>21553.453962886677</v>
      </c>
    </row>
    <row r="5264" spans="1:16">
      <c r="A5264" s="6">
        <v>8</v>
      </c>
      <c r="B5264" s="6">
        <v>1</v>
      </c>
      <c r="C5264" s="6">
        <v>21</v>
      </c>
      <c r="D5264" s="6">
        <f t="shared" si="1066"/>
        <v>30</v>
      </c>
      <c r="E5264" s="5">
        <f t="shared" si="1067"/>
        <v>1543.3839432000009</v>
      </c>
      <c r="F5264" s="5">
        <f t="shared" si="1068"/>
        <v>30.749999999999996</v>
      </c>
      <c r="G5264" s="5">
        <f t="shared" si="1069"/>
        <v>1226.6692487641703</v>
      </c>
      <c r="H5264" s="5">
        <f t="shared" si="1070"/>
        <v>2800.8031919641712</v>
      </c>
      <c r="I5264" s="5">
        <f t="shared" si="1071"/>
        <v>720</v>
      </c>
      <c r="J5264" s="5">
        <f t="shared" si="1072"/>
        <v>2080.8031919641712</v>
      </c>
      <c r="K5264" s="2">
        <f t="shared" si="1073"/>
        <v>61125.055416044641</v>
      </c>
      <c r="L5264" s="2">
        <f t="shared" si="1074"/>
        <v>129194</v>
      </c>
      <c r="M5264" s="2">
        <f t="shared" si="1075"/>
        <v>25960</v>
      </c>
      <c r="N5264" s="6">
        <f t="shared" si="1076"/>
        <v>1</v>
      </c>
      <c r="O5264" s="2">
        <f t="shared" si="1077"/>
        <v>22108.944583955359</v>
      </c>
      <c r="P5264" s="2">
        <f t="shared" si="1078"/>
        <v>22108.944583955359</v>
      </c>
    </row>
    <row r="5265" spans="1:16">
      <c r="A5265" s="6">
        <v>8</v>
      </c>
      <c r="B5265" s="6">
        <v>1</v>
      </c>
      <c r="C5265" s="6">
        <v>22</v>
      </c>
      <c r="D5265" s="6">
        <f t="shared" si="1066"/>
        <v>31</v>
      </c>
      <c r="E5265" s="5">
        <f t="shared" si="1067"/>
        <v>1543.3839432000009</v>
      </c>
      <c r="F5265" s="5">
        <f t="shared" si="1068"/>
        <v>30.749999999999996</v>
      </c>
      <c r="G5265" s="5">
        <f t="shared" si="1069"/>
        <v>1301.1455960105666</v>
      </c>
      <c r="H5265" s="5">
        <f t="shared" si="1070"/>
        <v>2875.2795392105672</v>
      </c>
      <c r="I5265" s="5">
        <f t="shared" si="1071"/>
        <v>720</v>
      </c>
      <c r="J5265" s="5">
        <f t="shared" si="1072"/>
        <v>2155.2795392105672</v>
      </c>
      <c r="K5265" s="2">
        <f t="shared" si="1073"/>
        <v>62418.047555739016</v>
      </c>
      <c r="L5265" s="2">
        <f t="shared" si="1074"/>
        <v>131894</v>
      </c>
      <c r="M5265" s="2">
        <f t="shared" si="1075"/>
        <v>26840</v>
      </c>
      <c r="N5265" s="6">
        <f t="shared" si="1076"/>
        <v>1</v>
      </c>
      <c r="O5265" s="2">
        <f t="shared" si="1077"/>
        <v>22635.952444260984</v>
      </c>
      <c r="P5265" s="2">
        <f t="shared" si="1078"/>
        <v>22635.952444260984</v>
      </c>
    </row>
    <row r="5266" spans="1:16">
      <c r="A5266" s="6">
        <v>8</v>
      </c>
      <c r="B5266" s="6">
        <v>1</v>
      </c>
      <c r="C5266" s="6">
        <v>23</v>
      </c>
      <c r="D5266" s="6">
        <f t="shared" si="1066"/>
        <v>32</v>
      </c>
      <c r="E5266" s="5">
        <f t="shared" si="1067"/>
        <v>1543.3839432000009</v>
      </c>
      <c r="F5266" s="5">
        <f t="shared" si="1068"/>
        <v>30.749999999999996</v>
      </c>
      <c r="G5266" s="5">
        <f t="shared" si="1069"/>
        <v>1377.292184868003</v>
      </c>
      <c r="H5266" s="5">
        <f t="shared" si="1070"/>
        <v>2951.4261280680039</v>
      </c>
      <c r="I5266" s="5">
        <f t="shared" si="1071"/>
        <v>720</v>
      </c>
      <c r="J5266" s="5">
        <f t="shared" si="1072"/>
        <v>2231.4261280680039</v>
      </c>
      <c r="K5266" s="2">
        <f t="shared" si="1073"/>
        <v>63740.03694562507</v>
      </c>
      <c r="L5266" s="2">
        <f t="shared" si="1074"/>
        <v>134594</v>
      </c>
      <c r="M5266" s="2">
        <f t="shared" si="1075"/>
        <v>27720</v>
      </c>
      <c r="N5266" s="6">
        <f t="shared" si="1076"/>
        <v>1</v>
      </c>
      <c r="O5266" s="2">
        <f t="shared" si="1077"/>
        <v>23133.96305437493</v>
      </c>
      <c r="P5266" s="2">
        <f t="shared" si="1078"/>
        <v>23133.96305437493</v>
      </c>
    </row>
    <row r="5267" spans="1:16">
      <c r="A5267" s="6">
        <v>8</v>
      </c>
      <c r="B5267" s="6">
        <v>1</v>
      </c>
      <c r="C5267" s="6">
        <v>24</v>
      </c>
      <c r="D5267" s="6">
        <f t="shared" si="1066"/>
        <v>33</v>
      </c>
      <c r="E5267" s="5">
        <f t="shared" si="1067"/>
        <v>1543.3839432000009</v>
      </c>
      <c r="F5267" s="5">
        <f t="shared" si="1068"/>
        <v>30.749999999999996</v>
      </c>
      <c r="G5267" s="5">
        <f t="shared" si="1069"/>
        <v>1455.1391344474989</v>
      </c>
      <c r="H5267" s="5">
        <f t="shared" si="1070"/>
        <v>3029.2730776475</v>
      </c>
      <c r="I5267" s="5">
        <f t="shared" si="1071"/>
        <v>720</v>
      </c>
      <c r="J5267" s="5">
        <f t="shared" si="1072"/>
        <v>2309.2730776475</v>
      </c>
      <c r="K5267" s="2">
        <f t="shared" si="1073"/>
        <v>65091.54648693576</v>
      </c>
      <c r="L5267" s="2">
        <f t="shared" si="1074"/>
        <v>137294</v>
      </c>
      <c r="M5267" s="2">
        <f t="shared" si="1075"/>
        <v>28600</v>
      </c>
      <c r="N5267" s="6">
        <f t="shared" si="1076"/>
        <v>1</v>
      </c>
      <c r="O5267" s="2">
        <f t="shared" si="1077"/>
        <v>23602.45351306424</v>
      </c>
      <c r="P5267" s="2">
        <f t="shared" si="1078"/>
        <v>23602.45351306424</v>
      </c>
    </row>
    <row r="5268" spans="1:16">
      <c r="A5268" s="6">
        <v>8</v>
      </c>
      <c r="B5268" s="6">
        <v>1</v>
      </c>
      <c r="C5268" s="6">
        <v>25</v>
      </c>
      <c r="D5268" s="6">
        <f t="shared" si="1066"/>
        <v>34</v>
      </c>
      <c r="E5268" s="5">
        <f t="shared" si="1067"/>
        <v>1543.3839432000009</v>
      </c>
      <c r="F5268" s="5">
        <f t="shared" si="1068"/>
        <v>30.749999999999996</v>
      </c>
      <c r="G5268" s="5">
        <f t="shared" si="1069"/>
        <v>1534.7170558625965</v>
      </c>
      <c r="H5268" s="5">
        <f t="shared" si="1070"/>
        <v>3108.8509990625971</v>
      </c>
      <c r="I5268" s="5">
        <f t="shared" si="1071"/>
        <v>720</v>
      </c>
      <c r="J5268" s="5">
        <f t="shared" si="1072"/>
        <v>2388.8509990625971</v>
      </c>
      <c r="K5268" s="2">
        <f t="shared" si="1073"/>
        <v>66473.107622614538</v>
      </c>
      <c r="L5268" s="2">
        <f t="shared" si="1074"/>
        <v>139994</v>
      </c>
      <c r="M5268" s="2">
        <f t="shared" si="1075"/>
        <v>29480</v>
      </c>
      <c r="N5268" s="6">
        <f t="shared" si="1076"/>
        <v>1</v>
      </c>
      <c r="O5268" s="2">
        <f t="shared" si="1077"/>
        <v>24040.892377385462</v>
      </c>
      <c r="P5268" s="2">
        <f t="shared" si="1078"/>
        <v>24040.892377385462</v>
      </c>
    </row>
    <row r="5269" spans="1:16">
      <c r="A5269" s="6">
        <v>8</v>
      </c>
      <c r="B5269" s="6">
        <v>1</v>
      </c>
      <c r="C5269" s="6">
        <v>26</v>
      </c>
      <c r="D5269" s="6">
        <f t="shared" si="1066"/>
        <v>35</v>
      </c>
      <c r="E5269" s="5">
        <f t="shared" si="1067"/>
        <v>1543.3839432000009</v>
      </c>
      <c r="F5269" s="5">
        <f t="shared" si="1068"/>
        <v>30.749999999999996</v>
      </c>
      <c r="G5269" s="5">
        <f t="shared" si="1069"/>
        <v>1616.0570598233144</v>
      </c>
      <c r="H5269" s="5">
        <f t="shared" si="1070"/>
        <v>3190.1910030233153</v>
      </c>
      <c r="I5269" s="5">
        <f t="shared" si="1071"/>
        <v>720</v>
      </c>
      <c r="J5269" s="5">
        <f t="shared" si="1072"/>
        <v>2470.1910030233153</v>
      </c>
      <c r="K5269" s="2">
        <f t="shared" si="1073"/>
        <v>67885.260469154775</v>
      </c>
      <c r="L5269" s="2">
        <f t="shared" si="1074"/>
        <v>142694</v>
      </c>
      <c r="M5269" s="2">
        <f t="shared" si="1075"/>
        <v>30360</v>
      </c>
      <c r="N5269" s="6">
        <f t="shared" si="1076"/>
        <v>1</v>
      </c>
      <c r="O5269" s="2">
        <f t="shared" si="1077"/>
        <v>24448.739530845225</v>
      </c>
      <c r="P5269" s="2">
        <f t="shared" si="1078"/>
        <v>24448.739530845225</v>
      </c>
    </row>
    <row r="5270" spans="1:16">
      <c r="A5270" s="6">
        <v>8</v>
      </c>
      <c r="B5270" s="6">
        <v>1</v>
      </c>
      <c r="C5270" s="6">
        <v>27</v>
      </c>
      <c r="D5270" s="6">
        <f t="shared" si="1066"/>
        <v>36</v>
      </c>
      <c r="E5270" s="5">
        <f t="shared" si="1067"/>
        <v>1543.3839432000009</v>
      </c>
      <c r="F5270" s="5">
        <f t="shared" si="1068"/>
        <v>30.749999999999996</v>
      </c>
      <c r="G5270" s="5">
        <f t="shared" si="1069"/>
        <v>1699.1907643430709</v>
      </c>
      <c r="H5270" s="5">
        <f t="shared" si="1070"/>
        <v>3273.3247075430718</v>
      </c>
      <c r="I5270" s="5">
        <f t="shared" si="1071"/>
        <v>720</v>
      </c>
      <c r="J5270" s="5">
        <f t="shared" si="1072"/>
        <v>2553.3247075430718</v>
      </c>
      <c r="K5270" s="2">
        <f t="shared" si="1073"/>
        <v>69328.553950400557</v>
      </c>
      <c r="L5270" s="2">
        <f t="shared" si="1074"/>
        <v>145394</v>
      </c>
      <c r="M5270" s="2">
        <f t="shared" si="1075"/>
        <v>31240</v>
      </c>
      <c r="N5270" s="6">
        <f t="shared" si="1076"/>
        <v>1</v>
      </c>
      <c r="O5270" s="2">
        <f t="shared" si="1077"/>
        <v>24825.446049599443</v>
      </c>
      <c r="P5270" s="2">
        <f t="shared" si="1078"/>
        <v>24825.446049599443</v>
      </c>
    </row>
    <row r="5271" spans="1:16">
      <c r="A5271" s="6">
        <v>8</v>
      </c>
      <c r="B5271" s="6">
        <v>1</v>
      </c>
      <c r="C5271" s="6">
        <v>28</v>
      </c>
      <c r="D5271" s="6">
        <f t="shared" si="1066"/>
        <v>37</v>
      </c>
      <c r="E5271" s="5">
        <f t="shared" si="1067"/>
        <v>1543.3839432000009</v>
      </c>
      <c r="F5271" s="5">
        <f t="shared" si="1068"/>
        <v>30.749999999999996</v>
      </c>
      <c r="G5271" s="5">
        <f t="shared" si="1069"/>
        <v>1784.1503025602246</v>
      </c>
      <c r="H5271" s="5">
        <f t="shared" si="1070"/>
        <v>3358.2842457602255</v>
      </c>
      <c r="I5271" s="5">
        <f t="shared" si="1071"/>
        <v>720</v>
      </c>
      <c r="J5271" s="5">
        <f t="shared" si="1072"/>
        <v>2638.2842457602255</v>
      </c>
      <c r="K5271" s="2">
        <f t="shared" si="1073"/>
        <v>70803.545933337242</v>
      </c>
      <c r="L5271" s="2">
        <f t="shared" si="1074"/>
        <v>148094</v>
      </c>
      <c r="M5271" s="2">
        <f t="shared" si="1075"/>
        <v>32120</v>
      </c>
      <c r="N5271" s="6">
        <f t="shared" si="1076"/>
        <v>1</v>
      </c>
      <c r="O5271" s="2">
        <f t="shared" si="1077"/>
        <v>25170.454066662758</v>
      </c>
      <c r="P5271" s="2">
        <f t="shared" si="1078"/>
        <v>25170.454066662758</v>
      </c>
    </row>
    <row r="5272" spans="1:16">
      <c r="A5272" s="6">
        <v>8</v>
      </c>
      <c r="B5272" s="6">
        <v>1</v>
      </c>
      <c r="C5272" s="6">
        <v>29</v>
      </c>
      <c r="D5272" s="6">
        <f t="shared" si="1066"/>
        <v>38</v>
      </c>
      <c r="E5272" s="5">
        <f t="shared" si="1067"/>
        <v>1543.3839432000009</v>
      </c>
      <c r="F5272" s="5">
        <f t="shared" si="1068"/>
        <v>30.749999999999996</v>
      </c>
      <c r="G5272" s="5">
        <f t="shared" si="1069"/>
        <v>1870.9683306758782</v>
      </c>
      <c r="H5272" s="5">
        <f t="shared" si="1070"/>
        <v>3445.1022738758793</v>
      </c>
      <c r="I5272" s="5">
        <f t="shared" si="1071"/>
        <v>720</v>
      </c>
      <c r="J5272" s="5">
        <f t="shared" si="1072"/>
        <v>2725.1022738758793</v>
      </c>
      <c r="K5272" s="2">
        <f t="shared" si="1073"/>
        <v>72310.803365900676</v>
      </c>
      <c r="L5272" s="2">
        <f t="shared" si="1074"/>
        <v>150794</v>
      </c>
      <c r="M5272" s="2">
        <f t="shared" si="1075"/>
        <v>33000</v>
      </c>
      <c r="N5272" s="6">
        <f t="shared" si="1076"/>
        <v>1</v>
      </c>
      <c r="O5272" s="2">
        <f t="shared" si="1077"/>
        <v>25483.196634099324</v>
      </c>
      <c r="P5272" s="2">
        <f t="shared" si="1078"/>
        <v>25483.196634099324</v>
      </c>
    </row>
    <row r="5273" spans="1:16">
      <c r="A5273" s="6">
        <v>8</v>
      </c>
      <c r="B5273" s="6">
        <v>1</v>
      </c>
      <c r="C5273" s="6">
        <v>30</v>
      </c>
      <c r="D5273" s="6">
        <f t="shared" si="1066"/>
        <v>39</v>
      </c>
      <c r="E5273" s="5">
        <f t="shared" si="1067"/>
        <v>1543.3839432000009</v>
      </c>
      <c r="F5273" s="5">
        <f t="shared" si="1068"/>
        <v>30.749999999999996</v>
      </c>
      <c r="G5273" s="5">
        <f t="shared" si="1069"/>
        <v>1959.6780360096488</v>
      </c>
      <c r="H5273" s="5">
        <f t="shared" si="1070"/>
        <v>3533.8119792096495</v>
      </c>
      <c r="I5273" s="5">
        <f t="shared" si="1071"/>
        <v>720</v>
      </c>
      <c r="J5273" s="5">
        <f t="shared" si="1072"/>
        <v>2813.8119792096495</v>
      </c>
      <c r="K5273" s="2">
        <f t="shared" si="1073"/>
        <v>73850.9024168342</v>
      </c>
      <c r="L5273" s="2">
        <f t="shared" si="1074"/>
        <v>153494</v>
      </c>
      <c r="M5273" s="2">
        <f t="shared" si="1075"/>
        <v>33880</v>
      </c>
      <c r="N5273" s="6">
        <f t="shared" si="1076"/>
        <v>1</v>
      </c>
      <c r="O5273" s="2">
        <f t="shared" si="1077"/>
        <v>25763.0975831658</v>
      </c>
      <c r="P5273" s="2">
        <f t="shared" si="1078"/>
        <v>25763.0975831658</v>
      </c>
    </row>
    <row r="5274" spans="1:16">
      <c r="A5274" s="6">
        <v>8</v>
      </c>
      <c r="B5274" s="6">
        <v>2</v>
      </c>
      <c r="C5274" s="6">
        <v>0</v>
      </c>
      <c r="D5274" s="6">
        <f t="shared" si="1066"/>
        <v>10</v>
      </c>
      <c r="E5274" s="5">
        <f t="shared" si="1067"/>
        <v>1543.3839432000009</v>
      </c>
      <c r="F5274" s="5">
        <f t="shared" si="1068"/>
        <v>63.037499999999994</v>
      </c>
      <c r="G5274" s="5">
        <f t="shared" si="1069"/>
        <v>0</v>
      </c>
      <c r="H5274" s="5">
        <f t="shared" si="1070"/>
        <v>1606.4214432000008</v>
      </c>
      <c r="I5274" s="5">
        <f t="shared" si="1071"/>
        <v>720</v>
      </c>
      <c r="J5274" s="5">
        <f t="shared" si="1072"/>
        <v>886.42144320000079</v>
      </c>
      <c r="K5274" s="2">
        <f t="shared" si="1073"/>
        <v>40389.261166666678</v>
      </c>
      <c r="L5274" s="2">
        <f t="shared" si="1074"/>
        <v>74588</v>
      </c>
      <c r="M5274" s="2">
        <f t="shared" si="1075"/>
        <v>7920</v>
      </c>
      <c r="N5274" s="6">
        <f t="shared" si="1076"/>
        <v>1</v>
      </c>
      <c r="O5274" s="2">
        <f t="shared" si="1077"/>
        <v>6278.738833333322</v>
      </c>
      <c r="P5274" s="2">
        <f t="shared" si="1078"/>
        <v>6278.738833333322</v>
      </c>
    </row>
    <row r="5275" spans="1:16">
      <c r="A5275" s="6">
        <v>8</v>
      </c>
      <c r="B5275" s="6">
        <v>2</v>
      </c>
      <c r="C5275" s="6">
        <v>1</v>
      </c>
      <c r="D5275" s="6">
        <f t="shared" si="1066"/>
        <v>11</v>
      </c>
      <c r="E5275" s="5">
        <f t="shared" si="1067"/>
        <v>1543.3839432000009</v>
      </c>
      <c r="F5275" s="5">
        <f t="shared" si="1068"/>
        <v>63.037499999999994</v>
      </c>
      <c r="G5275" s="5">
        <f t="shared" si="1069"/>
        <v>45.5625</v>
      </c>
      <c r="H5275" s="5">
        <f t="shared" si="1070"/>
        <v>1651.9839432000008</v>
      </c>
      <c r="I5275" s="5">
        <f t="shared" si="1071"/>
        <v>720</v>
      </c>
      <c r="J5275" s="5">
        <f t="shared" si="1072"/>
        <v>931.98394320000079</v>
      </c>
      <c r="K5275" s="2">
        <f t="shared" si="1073"/>
        <v>41180.276791666678</v>
      </c>
      <c r="L5275" s="2">
        <f t="shared" si="1074"/>
        <v>77288</v>
      </c>
      <c r="M5275" s="2">
        <f t="shared" si="1075"/>
        <v>8800</v>
      </c>
      <c r="N5275" s="6">
        <f t="shared" si="1076"/>
        <v>1</v>
      </c>
      <c r="O5275" s="2">
        <f t="shared" si="1077"/>
        <v>7307.723208333322</v>
      </c>
      <c r="P5275" s="2">
        <f t="shared" si="1078"/>
        <v>7307.723208333322</v>
      </c>
    </row>
    <row r="5276" spans="1:16">
      <c r="A5276" s="6">
        <v>8</v>
      </c>
      <c r="B5276" s="6">
        <v>2</v>
      </c>
      <c r="C5276" s="6">
        <v>2</v>
      </c>
      <c r="D5276" s="6">
        <f t="shared" si="1066"/>
        <v>12</v>
      </c>
      <c r="E5276" s="5">
        <f t="shared" si="1067"/>
        <v>1543.3839432000009</v>
      </c>
      <c r="F5276" s="5">
        <f t="shared" si="1068"/>
        <v>63.037499999999994</v>
      </c>
      <c r="G5276" s="5">
        <f t="shared" si="1069"/>
        <v>92.264062499999994</v>
      </c>
      <c r="H5276" s="5">
        <f t="shared" si="1070"/>
        <v>1698.6855057000007</v>
      </c>
      <c r="I5276" s="5">
        <f t="shared" si="1071"/>
        <v>720</v>
      </c>
      <c r="J5276" s="5">
        <f t="shared" si="1072"/>
        <v>978.6855057000007</v>
      </c>
      <c r="K5276" s="2">
        <f t="shared" si="1073"/>
        <v>41991.067807291678</v>
      </c>
      <c r="L5276" s="2">
        <f t="shared" si="1074"/>
        <v>79988</v>
      </c>
      <c r="M5276" s="2">
        <f t="shared" si="1075"/>
        <v>9680</v>
      </c>
      <c r="N5276" s="6">
        <f t="shared" si="1076"/>
        <v>1</v>
      </c>
      <c r="O5276" s="2">
        <f t="shared" si="1077"/>
        <v>8316.932192708322</v>
      </c>
      <c r="P5276" s="2">
        <f t="shared" si="1078"/>
        <v>8316.932192708322</v>
      </c>
    </row>
    <row r="5277" spans="1:16">
      <c r="A5277" s="6">
        <v>8</v>
      </c>
      <c r="B5277" s="6">
        <v>2</v>
      </c>
      <c r="C5277" s="6">
        <v>3</v>
      </c>
      <c r="D5277" s="6">
        <f t="shared" si="1066"/>
        <v>13</v>
      </c>
      <c r="E5277" s="5">
        <f t="shared" si="1067"/>
        <v>1543.3839432000009</v>
      </c>
      <c r="F5277" s="5">
        <f t="shared" si="1068"/>
        <v>63.037499999999994</v>
      </c>
      <c r="G5277" s="5">
        <f t="shared" si="1069"/>
        <v>140.12604492187498</v>
      </c>
      <c r="H5277" s="5">
        <f t="shared" si="1070"/>
        <v>1746.5474881218759</v>
      </c>
      <c r="I5277" s="5">
        <f t="shared" si="1071"/>
        <v>720</v>
      </c>
      <c r="J5277" s="5">
        <f t="shared" si="1072"/>
        <v>1026.5474881218759</v>
      </c>
      <c r="K5277" s="2">
        <f t="shared" si="1073"/>
        <v>42822.005002115897</v>
      </c>
      <c r="L5277" s="2">
        <f t="shared" si="1074"/>
        <v>82688</v>
      </c>
      <c r="M5277" s="2">
        <f t="shared" si="1075"/>
        <v>10560</v>
      </c>
      <c r="N5277" s="6">
        <f t="shared" si="1076"/>
        <v>1</v>
      </c>
      <c r="O5277" s="2">
        <f t="shared" si="1077"/>
        <v>9305.9949978841032</v>
      </c>
      <c r="P5277" s="2">
        <f t="shared" si="1078"/>
        <v>9305.9949978841032</v>
      </c>
    </row>
    <row r="5278" spans="1:16">
      <c r="A5278" s="6">
        <v>8</v>
      </c>
      <c r="B5278" s="6">
        <v>2</v>
      </c>
      <c r="C5278" s="6">
        <v>4</v>
      </c>
      <c r="D5278" s="6">
        <f t="shared" si="1066"/>
        <v>14</v>
      </c>
      <c r="E5278" s="5">
        <f t="shared" si="1067"/>
        <v>1543.3839432000009</v>
      </c>
      <c r="F5278" s="5">
        <f t="shared" si="1068"/>
        <v>63.037499999999994</v>
      </c>
      <c r="G5278" s="5">
        <f t="shared" si="1069"/>
        <v>189.17016064453125</v>
      </c>
      <c r="H5278" s="5">
        <f t="shared" si="1070"/>
        <v>1795.5916038445321</v>
      </c>
      <c r="I5278" s="5">
        <f t="shared" si="1071"/>
        <v>720</v>
      </c>
      <c r="J5278" s="5">
        <f t="shared" si="1072"/>
        <v>1075.5916038445321</v>
      </c>
      <c r="K5278" s="2">
        <f t="shared" si="1073"/>
        <v>43673.465344523123</v>
      </c>
      <c r="L5278" s="2">
        <f t="shared" si="1074"/>
        <v>85388</v>
      </c>
      <c r="M5278" s="2">
        <f t="shared" si="1075"/>
        <v>11440</v>
      </c>
      <c r="N5278" s="6">
        <f t="shared" si="1076"/>
        <v>1</v>
      </c>
      <c r="O5278" s="2">
        <f t="shared" si="1077"/>
        <v>10274.534655476877</v>
      </c>
      <c r="P5278" s="2">
        <f t="shared" si="1078"/>
        <v>10274.534655476877</v>
      </c>
    </row>
    <row r="5279" spans="1:16">
      <c r="A5279" s="6">
        <v>8</v>
      </c>
      <c r="B5279" s="6">
        <v>2</v>
      </c>
      <c r="C5279" s="6">
        <v>5</v>
      </c>
      <c r="D5279" s="6">
        <f t="shared" si="1066"/>
        <v>15</v>
      </c>
      <c r="E5279" s="5">
        <f t="shared" si="1067"/>
        <v>1543.3839432000009</v>
      </c>
      <c r="F5279" s="5">
        <f t="shared" si="1068"/>
        <v>63.037499999999994</v>
      </c>
      <c r="G5279" s="5">
        <f t="shared" si="1069"/>
        <v>239.41848456573481</v>
      </c>
      <c r="H5279" s="5">
        <f t="shared" si="1070"/>
        <v>1845.8399277657356</v>
      </c>
      <c r="I5279" s="5">
        <f t="shared" si="1071"/>
        <v>720</v>
      </c>
      <c r="J5279" s="5">
        <f t="shared" si="1072"/>
        <v>1125.8399277657356</v>
      </c>
      <c r="K5279" s="2">
        <f t="shared" si="1073"/>
        <v>44545.832079266242</v>
      </c>
      <c r="L5279" s="2">
        <f t="shared" si="1074"/>
        <v>88088</v>
      </c>
      <c r="M5279" s="2">
        <f t="shared" si="1075"/>
        <v>12320</v>
      </c>
      <c r="N5279" s="6">
        <f t="shared" si="1076"/>
        <v>1</v>
      </c>
      <c r="O5279" s="2">
        <f t="shared" si="1077"/>
        <v>11222.167920733758</v>
      </c>
      <c r="P5279" s="2">
        <f t="shared" si="1078"/>
        <v>11222.167920733758</v>
      </c>
    </row>
    <row r="5280" spans="1:16">
      <c r="A5280" s="6">
        <v>8</v>
      </c>
      <c r="B5280" s="6">
        <v>2</v>
      </c>
      <c r="C5280" s="6">
        <v>6</v>
      </c>
      <c r="D5280" s="6">
        <f t="shared" si="1066"/>
        <v>16</v>
      </c>
      <c r="E5280" s="5">
        <f t="shared" si="1067"/>
        <v>1543.3839432000009</v>
      </c>
      <c r="F5280" s="5">
        <f t="shared" si="1068"/>
        <v>63.037499999999994</v>
      </c>
      <c r="G5280" s="5">
        <f t="shared" si="1069"/>
        <v>290.89345874736784</v>
      </c>
      <c r="H5280" s="5">
        <f t="shared" si="1070"/>
        <v>1897.3149019473685</v>
      </c>
      <c r="I5280" s="5">
        <f t="shared" si="1071"/>
        <v>720</v>
      </c>
      <c r="J5280" s="5">
        <f t="shared" si="1072"/>
        <v>1177.3149019473685</v>
      </c>
      <c r="K5280" s="2">
        <f t="shared" si="1073"/>
        <v>45439.494825475151</v>
      </c>
      <c r="L5280" s="2">
        <f t="shared" si="1074"/>
        <v>90788</v>
      </c>
      <c r="M5280" s="2">
        <f t="shared" si="1075"/>
        <v>13200</v>
      </c>
      <c r="N5280" s="6">
        <f t="shared" si="1076"/>
        <v>1</v>
      </c>
      <c r="O5280" s="2">
        <f t="shared" si="1077"/>
        <v>12148.505174524849</v>
      </c>
      <c r="P5280" s="2">
        <f t="shared" si="1078"/>
        <v>12148.505174524849</v>
      </c>
    </row>
    <row r="5281" spans="1:16">
      <c r="A5281" s="6">
        <v>8</v>
      </c>
      <c r="B5281" s="6">
        <v>2</v>
      </c>
      <c r="C5281" s="6">
        <v>7</v>
      </c>
      <c r="D5281" s="6">
        <f t="shared" si="1066"/>
        <v>17</v>
      </c>
      <c r="E5281" s="5">
        <f t="shared" si="1067"/>
        <v>1543.3839432000009</v>
      </c>
      <c r="F5281" s="5">
        <f t="shared" si="1068"/>
        <v>63.037499999999994</v>
      </c>
      <c r="G5281" s="5">
        <f t="shared" si="1069"/>
        <v>343.61789814532818</v>
      </c>
      <c r="H5281" s="5">
        <f t="shared" si="1070"/>
        <v>1950.0393413453289</v>
      </c>
      <c r="I5281" s="5">
        <f t="shared" si="1071"/>
        <v>720</v>
      </c>
      <c r="J5281" s="5">
        <f t="shared" si="1072"/>
        <v>1230.0393413453289</v>
      </c>
      <c r="K5281" s="2">
        <f t="shared" si="1073"/>
        <v>46354.849676134181</v>
      </c>
      <c r="L5281" s="2">
        <f t="shared" si="1074"/>
        <v>93488</v>
      </c>
      <c r="M5281" s="2">
        <f t="shared" si="1075"/>
        <v>14080</v>
      </c>
      <c r="N5281" s="6">
        <f t="shared" si="1076"/>
        <v>1</v>
      </c>
      <c r="O5281" s="2">
        <f t="shared" si="1077"/>
        <v>13053.150323865819</v>
      </c>
      <c r="P5281" s="2">
        <f t="shared" si="1078"/>
        <v>13053.150323865819</v>
      </c>
    </row>
    <row r="5282" spans="1:16">
      <c r="A5282" s="6">
        <v>8</v>
      </c>
      <c r="B5282" s="6">
        <v>2</v>
      </c>
      <c r="C5282" s="6">
        <v>8</v>
      </c>
      <c r="D5282" s="6">
        <f t="shared" si="1066"/>
        <v>18</v>
      </c>
      <c r="E5282" s="5">
        <f t="shared" si="1067"/>
        <v>1543.3839432000009</v>
      </c>
      <c r="F5282" s="5">
        <f t="shared" si="1068"/>
        <v>63.037499999999994</v>
      </c>
      <c r="G5282" s="5">
        <f t="shared" si="1069"/>
        <v>397.61499642530839</v>
      </c>
      <c r="H5282" s="5">
        <f t="shared" si="1070"/>
        <v>2004.0364396253092</v>
      </c>
      <c r="I5282" s="5">
        <f t="shared" si="1071"/>
        <v>720</v>
      </c>
      <c r="J5282" s="5">
        <f t="shared" si="1072"/>
        <v>1284.0364396253092</v>
      </c>
      <c r="K5282" s="2">
        <f t="shared" si="1073"/>
        <v>47292.299299050501</v>
      </c>
      <c r="L5282" s="2">
        <f t="shared" si="1074"/>
        <v>96188</v>
      </c>
      <c r="M5282" s="2">
        <f t="shared" si="1075"/>
        <v>14960</v>
      </c>
      <c r="N5282" s="6">
        <f t="shared" si="1076"/>
        <v>1</v>
      </c>
      <c r="O5282" s="2">
        <f t="shared" si="1077"/>
        <v>13935.700700949499</v>
      </c>
      <c r="P5282" s="2">
        <f t="shared" si="1078"/>
        <v>13935.700700949499</v>
      </c>
    </row>
    <row r="5283" spans="1:16">
      <c r="A5283" s="6">
        <v>8</v>
      </c>
      <c r="B5283" s="6">
        <v>2</v>
      </c>
      <c r="C5283" s="6">
        <v>9</v>
      </c>
      <c r="D5283" s="6">
        <f t="shared" si="1066"/>
        <v>19</v>
      </c>
      <c r="E5283" s="5">
        <f t="shared" si="1067"/>
        <v>1543.3839432000009</v>
      </c>
      <c r="F5283" s="5">
        <f t="shared" si="1068"/>
        <v>63.037499999999994</v>
      </c>
      <c r="G5283" s="5">
        <f t="shared" si="1069"/>
        <v>452.90833186570285</v>
      </c>
      <c r="H5283" s="5">
        <f t="shared" si="1070"/>
        <v>2059.3297750657039</v>
      </c>
      <c r="I5283" s="5">
        <f t="shared" si="1071"/>
        <v>720</v>
      </c>
      <c r="J5283" s="5">
        <f t="shared" si="1072"/>
        <v>1339.3297750657039</v>
      </c>
      <c r="K5283" s="2">
        <f t="shared" si="1073"/>
        <v>48252.253039335134</v>
      </c>
      <c r="L5283" s="2">
        <f t="shared" si="1074"/>
        <v>98888</v>
      </c>
      <c r="M5283" s="2">
        <f t="shared" si="1075"/>
        <v>15840</v>
      </c>
      <c r="N5283" s="6">
        <f t="shared" si="1076"/>
        <v>1</v>
      </c>
      <c r="O5283" s="2">
        <f t="shared" si="1077"/>
        <v>14795.746960664866</v>
      </c>
      <c r="P5283" s="2">
        <f t="shared" si="1078"/>
        <v>14795.746960664866</v>
      </c>
    </row>
    <row r="5284" spans="1:16">
      <c r="A5284" s="6">
        <v>8</v>
      </c>
      <c r="B5284" s="6">
        <v>2</v>
      </c>
      <c r="C5284" s="6">
        <v>10</v>
      </c>
      <c r="D5284" s="6">
        <f t="shared" si="1066"/>
        <v>20</v>
      </c>
      <c r="E5284" s="5">
        <f t="shared" si="1067"/>
        <v>1543.3839432000009</v>
      </c>
      <c r="F5284" s="5">
        <f t="shared" si="1068"/>
        <v>63.037499999999994</v>
      </c>
      <c r="G5284" s="5">
        <f t="shared" si="1069"/>
        <v>509.52187334891573</v>
      </c>
      <c r="H5284" s="5">
        <f t="shared" si="1070"/>
        <v>2115.9433165489163</v>
      </c>
      <c r="I5284" s="5">
        <f t="shared" si="1071"/>
        <v>720</v>
      </c>
      <c r="J5284" s="5">
        <f t="shared" si="1072"/>
        <v>1395.9433165489163</v>
      </c>
      <c r="K5284" s="2">
        <f t="shared" si="1073"/>
        <v>49235.127023418681</v>
      </c>
      <c r="L5284" s="2">
        <f t="shared" si="1074"/>
        <v>101588</v>
      </c>
      <c r="M5284" s="2">
        <f t="shared" si="1075"/>
        <v>16720</v>
      </c>
      <c r="N5284" s="6">
        <f t="shared" si="1076"/>
        <v>1</v>
      </c>
      <c r="O5284" s="2">
        <f t="shared" si="1077"/>
        <v>15632.872976581319</v>
      </c>
      <c r="P5284" s="2">
        <f t="shared" si="1078"/>
        <v>15632.872976581319</v>
      </c>
    </row>
    <row r="5285" spans="1:16">
      <c r="A5285" s="6">
        <v>8</v>
      </c>
      <c r="B5285" s="6">
        <v>2</v>
      </c>
      <c r="C5285" s="6">
        <v>11</v>
      </c>
      <c r="D5285" s="6">
        <f t="shared" si="1066"/>
        <v>21</v>
      </c>
      <c r="E5285" s="5">
        <f t="shared" si="1067"/>
        <v>1543.3839432000009</v>
      </c>
      <c r="F5285" s="5">
        <f t="shared" si="1068"/>
        <v>63.037499999999994</v>
      </c>
      <c r="G5285" s="5">
        <f t="shared" si="1069"/>
        <v>567.47998644235474</v>
      </c>
      <c r="H5285" s="5">
        <f t="shared" si="1070"/>
        <v>2173.9014296423557</v>
      </c>
      <c r="I5285" s="5">
        <f t="shared" si="1071"/>
        <v>720</v>
      </c>
      <c r="J5285" s="5">
        <f t="shared" si="1072"/>
        <v>1453.9014296423557</v>
      </c>
      <c r="K5285" s="2">
        <f t="shared" si="1073"/>
        <v>50241.344264624233</v>
      </c>
      <c r="L5285" s="2">
        <f t="shared" si="1074"/>
        <v>104288</v>
      </c>
      <c r="M5285" s="2">
        <f t="shared" si="1075"/>
        <v>17600</v>
      </c>
      <c r="N5285" s="6">
        <f t="shared" si="1076"/>
        <v>1</v>
      </c>
      <c r="O5285" s="2">
        <f t="shared" si="1077"/>
        <v>16446.655735375767</v>
      </c>
      <c r="P5285" s="2">
        <f t="shared" si="1078"/>
        <v>16446.655735375767</v>
      </c>
    </row>
    <row r="5286" spans="1:16">
      <c r="A5286" s="6">
        <v>8</v>
      </c>
      <c r="B5286" s="6">
        <v>2</v>
      </c>
      <c r="C5286" s="6">
        <v>12</v>
      </c>
      <c r="D5286" s="6">
        <f t="shared" si="1066"/>
        <v>22</v>
      </c>
      <c r="E5286" s="5">
        <f t="shared" si="1067"/>
        <v>1543.3839432000009</v>
      </c>
      <c r="F5286" s="5">
        <f t="shared" si="1068"/>
        <v>63.037499999999994</v>
      </c>
      <c r="G5286" s="5">
        <f t="shared" si="1069"/>
        <v>626.80743957041921</v>
      </c>
      <c r="H5286" s="5">
        <f t="shared" si="1070"/>
        <v>2233.2288827704201</v>
      </c>
      <c r="I5286" s="5">
        <f t="shared" si="1071"/>
        <v>720</v>
      </c>
      <c r="J5286" s="5">
        <f t="shared" si="1072"/>
        <v>1513.2288827704201</v>
      </c>
      <c r="K5286" s="2">
        <f t="shared" si="1073"/>
        <v>51271.334770319794</v>
      </c>
      <c r="L5286" s="2">
        <f t="shared" si="1074"/>
        <v>106988</v>
      </c>
      <c r="M5286" s="2">
        <f t="shared" si="1075"/>
        <v>18480</v>
      </c>
      <c r="N5286" s="6">
        <f t="shared" si="1076"/>
        <v>1</v>
      </c>
      <c r="O5286" s="2">
        <f t="shared" si="1077"/>
        <v>17236.665229680206</v>
      </c>
      <c r="P5286" s="2">
        <f t="shared" si="1078"/>
        <v>17236.665229680206</v>
      </c>
    </row>
    <row r="5287" spans="1:16">
      <c r="A5287" s="6">
        <v>8</v>
      </c>
      <c r="B5287" s="6">
        <v>2</v>
      </c>
      <c r="C5287" s="6">
        <v>13</v>
      </c>
      <c r="D5287" s="6">
        <f t="shared" si="1066"/>
        <v>23</v>
      </c>
      <c r="E5287" s="5">
        <f t="shared" si="1067"/>
        <v>1543.3839432000009</v>
      </c>
      <c r="F5287" s="5">
        <f t="shared" si="1068"/>
        <v>63.037499999999994</v>
      </c>
      <c r="G5287" s="5">
        <f t="shared" si="1069"/>
        <v>687.52941027880343</v>
      </c>
      <c r="H5287" s="5">
        <f t="shared" si="1070"/>
        <v>2293.9508534788042</v>
      </c>
      <c r="I5287" s="5">
        <f t="shared" si="1071"/>
        <v>720</v>
      </c>
      <c r="J5287" s="5">
        <f t="shared" si="1072"/>
        <v>1573.9508534788042</v>
      </c>
      <c r="K5287" s="2">
        <f t="shared" si="1073"/>
        <v>52325.535650673686</v>
      </c>
      <c r="L5287" s="2">
        <f t="shared" si="1074"/>
        <v>109688</v>
      </c>
      <c r="M5287" s="2">
        <f t="shared" si="1075"/>
        <v>19360</v>
      </c>
      <c r="N5287" s="6">
        <f t="shared" si="1076"/>
        <v>1</v>
      </c>
      <c r="O5287" s="2">
        <f t="shared" si="1077"/>
        <v>18002.464349326314</v>
      </c>
      <c r="P5287" s="2">
        <f t="shared" si="1078"/>
        <v>18002.464349326314</v>
      </c>
    </row>
    <row r="5288" spans="1:16">
      <c r="A5288" s="6">
        <v>8</v>
      </c>
      <c r="B5288" s="6">
        <v>2</v>
      </c>
      <c r="C5288" s="6">
        <v>14</v>
      </c>
      <c r="D5288" s="6">
        <f t="shared" si="1066"/>
        <v>24</v>
      </c>
      <c r="E5288" s="5">
        <f t="shared" si="1067"/>
        <v>1543.3839432000009</v>
      </c>
      <c r="F5288" s="5">
        <f t="shared" si="1068"/>
        <v>63.037499999999994</v>
      </c>
      <c r="G5288" s="5">
        <f t="shared" si="1069"/>
        <v>749.67149159246469</v>
      </c>
      <c r="H5288" s="5">
        <f t="shared" si="1070"/>
        <v>2356.0929347924657</v>
      </c>
      <c r="I5288" s="5">
        <f t="shared" si="1071"/>
        <v>720</v>
      </c>
      <c r="J5288" s="5">
        <f t="shared" si="1072"/>
        <v>1636.0929347924657</v>
      </c>
      <c r="K5288" s="2">
        <f t="shared" si="1073"/>
        <v>53404.391229035864</v>
      </c>
      <c r="L5288" s="2">
        <f t="shared" si="1074"/>
        <v>112388</v>
      </c>
      <c r="M5288" s="2">
        <f t="shared" si="1075"/>
        <v>20240</v>
      </c>
      <c r="N5288" s="6">
        <f t="shared" si="1076"/>
        <v>1</v>
      </c>
      <c r="O5288" s="2">
        <f t="shared" si="1077"/>
        <v>18743.608770964136</v>
      </c>
      <c r="P5288" s="2">
        <f t="shared" si="1078"/>
        <v>18743.608770964136</v>
      </c>
    </row>
    <row r="5289" spans="1:16">
      <c r="A5289" s="6">
        <v>8</v>
      </c>
      <c r="B5289" s="6">
        <v>2</v>
      </c>
      <c r="C5289" s="6">
        <v>15</v>
      </c>
      <c r="D5289" s="6">
        <f t="shared" si="1066"/>
        <v>25</v>
      </c>
      <c r="E5289" s="5">
        <f t="shared" si="1067"/>
        <v>1543.3839432000009</v>
      </c>
      <c r="F5289" s="5">
        <f t="shared" si="1068"/>
        <v>63.037499999999994</v>
      </c>
      <c r="G5289" s="5">
        <f t="shared" si="1069"/>
        <v>813.25969846861108</v>
      </c>
      <c r="H5289" s="5">
        <f t="shared" si="1070"/>
        <v>2419.6811416686119</v>
      </c>
      <c r="I5289" s="5">
        <f t="shared" si="1071"/>
        <v>720</v>
      </c>
      <c r="J5289" s="5">
        <f t="shared" si="1072"/>
        <v>1699.6811416686119</v>
      </c>
      <c r="K5289" s="2">
        <f t="shared" si="1073"/>
        <v>54508.353153968957</v>
      </c>
      <c r="L5289" s="2">
        <f t="shared" si="1074"/>
        <v>115088</v>
      </c>
      <c r="M5289" s="2">
        <f t="shared" si="1075"/>
        <v>21120</v>
      </c>
      <c r="N5289" s="6">
        <f t="shared" si="1076"/>
        <v>1</v>
      </c>
      <c r="O5289" s="2">
        <f t="shared" si="1077"/>
        <v>19459.646846031043</v>
      </c>
      <c r="P5289" s="2">
        <f t="shared" si="1078"/>
        <v>19459.646846031043</v>
      </c>
    </row>
    <row r="5290" spans="1:16">
      <c r="A5290" s="6">
        <v>8</v>
      </c>
      <c r="B5290" s="6">
        <v>2</v>
      </c>
      <c r="C5290" s="6">
        <v>16</v>
      </c>
      <c r="D5290" s="6">
        <f t="shared" si="1066"/>
        <v>26</v>
      </c>
      <c r="E5290" s="5">
        <f t="shared" si="1067"/>
        <v>1543.3839432000009</v>
      </c>
      <c r="F5290" s="5">
        <f t="shared" si="1068"/>
        <v>63.037499999999994</v>
      </c>
      <c r="G5290" s="5">
        <f t="shared" si="1069"/>
        <v>878.32047434610013</v>
      </c>
      <c r="H5290" s="5">
        <f t="shared" si="1070"/>
        <v>2484.7419175461009</v>
      </c>
      <c r="I5290" s="5">
        <f t="shared" si="1071"/>
        <v>720</v>
      </c>
      <c r="J5290" s="5">
        <f t="shared" si="1072"/>
        <v>1764.7419175461009</v>
      </c>
      <c r="K5290" s="2">
        <f t="shared" si="1073"/>
        <v>55637.880512953139</v>
      </c>
      <c r="L5290" s="2">
        <f t="shared" si="1074"/>
        <v>117788</v>
      </c>
      <c r="M5290" s="2">
        <f t="shared" si="1075"/>
        <v>22000</v>
      </c>
      <c r="N5290" s="6">
        <f t="shared" si="1076"/>
        <v>1</v>
      </c>
      <c r="O5290" s="2">
        <f t="shared" si="1077"/>
        <v>20150.119487046861</v>
      </c>
      <c r="P5290" s="2">
        <f t="shared" si="1078"/>
        <v>20150.119487046861</v>
      </c>
    </row>
    <row r="5291" spans="1:16">
      <c r="A5291" s="6">
        <v>8</v>
      </c>
      <c r="B5291" s="6">
        <v>2</v>
      </c>
      <c r="C5291" s="6">
        <v>17</v>
      </c>
      <c r="D5291" s="6">
        <f t="shared" si="1066"/>
        <v>27</v>
      </c>
      <c r="E5291" s="5">
        <f t="shared" si="1067"/>
        <v>1543.3839432000009</v>
      </c>
      <c r="F5291" s="5">
        <f t="shared" si="1068"/>
        <v>63.037499999999994</v>
      </c>
      <c r="G5291" s="5">
        <f t="shared" si="1069"/>
        <v>944.88069779264049</v>
      </c>
      <c r="H5291" s="5">
        <f t="shared" si="1070"/>
        <v>2551.3021409926414</v>
      </c>
      <c r="I5291" s="5">
        <f t="shared" si="1071"/>
        <v>720</v>
      </c>
      <c r="J5291" s="5">
        <f t="shared" si="1072"/>
        <v>1831.3021409926414</v>
      </c>
      <c r="K5291" s="2">
        <f t="shared" si="1073"/>
        <v>56793.439947788909</v>
      </c>
      <c r="L5291" s="2">
        <f t="shared" si="1074"/>
        <v>120488</v>
      </c>
      <c r="M5291" s="2">
        <f t="shared" si="1075"/>
        <v>22880</v>
      </c>
      <c r="N5291" s="6">
        <f t="shared" si="1076"/>
        <v>1</v>
      </c>
      <c r="O5291" s="2">
        <f t="shared" si="1077"/>
        <v>20814.560052211091</v>
      </c>
      <c r="P5291" s="2">
        <f t="shared" si="1078"/>
        <v>20814.560052211091</v>
      </c>
    </row>
    <row r="5292" spans="1:16">
      <c r="A5292" s="6">
        <v>8</v>
      </c>
      <c r="B5292" s="6">
        <v>2</v>
      </c>
      <c r="C5292" s="6">
        <v>18</v>
      </c>
      <c r="D5292" s="6">
        <f t="shared" si="1066"/>
        <v>28</v>
      </c>
      <c r="E5292" s="5">
        <f t="shared" si="1067"/>
        <v>1543.3839432000009</v>
      </c>
      <c r="F5292" s="5">
        <f t="shared" si="1068"/>
        <v>63.037499999999994</v>
      </c>
      <c r="G5292" s="5">
        <f t="shared" si="1069"/>
        <v>1012.9676892512279</v>
      </c>
      <c r="H5292" s="5">
        <f t="shared" si="1070"/>
        <v>2619.3891324512288</v>
      </c>
      <c r="I5292" s="5">
        <f t="shared" si="1071"/>
        <v>720</v>
      </c>
      <c r="J5292" s="5">
        <f t="shared" si="1072"/>
        <v>1899.3891324512288</v>
      </c>
      <c r="K5292" s="2">
        <f t="shared" si="1073"/>
        <v>57975.505771722717</v>
      </c>
      <c r="L5292" s="2">
        <f t="shared" si="1074"/>
        <v>123188</v>
      </c>
      <c r="M5292" s="2">
        <f t="shared" si="1075"/>
        <v>23760</v>
      </c>
      <c r="N5292" s="6">
        <f t="shared" si="1076"/>
        <v>1</v>
      </c>
      <c r="O5292" s="2">
        <f t="shared" si="1077"/>
        <v>21452.494228277283</v>
      </c>
      <c r="P5292" s="2">
        <f t="shared" si="1078"/>
        <v>21452.494228277283</v>
      </c>
    </row>
    <row r="5293" spans="1:16">
      <c r="A5293" s="6">
        <v>8</v>
      </c>
      <c r="B5293" s="6">
        <v>2</v>
      </c>
      <c r="C5293" s="6">
        <v>19</v>
      </c>
      <c r="D5293" s="6">
        <f t="shared" si="1066"/>
        <v>29</v>
      </c>
      <c r="E5293" s="5">
        <f t="shared" si="1067"/>
        <v>1543.3839432000009</v>
      </c>
      <c r="F5293" s="5">
        <f t="shared" si="1068"/>
        <v>63.037499999999994</v>
      </c>
      <c r="G5293" s="5">
        <f t="shared" si="1069"/>
        <v>1082.6092178872495</v>
      </c>
      <c r="H5293" s="5">
        <f t="shared" si="1070"/>
        <v>2689.0306610872503</v>
      </c>
      <c r="I5293" s="5">
        <f t="shared" si="1071"/>
        <v>720</v>
      </c>
      <c r="J5293" s="5">
        <f t="shared" si="1072"/>
        <v>1969.0306610872503</v>
      </c>
      <c r="K5293" s="2">
        <f t="shared" si="1073"/>
        <v>59184.560088320315</v>
      </c>
      <c r="L5293" s="2">
        <f t="shared" si="1074"/>
        <v>125888</v>
      </c>
      <c r="M5293" s="2">
        <f t="shared" si="1075"/>
        <v>24640</v>
      </c>
      <c r="N5293" s="6">
        <f t="shared" si="1076"/>
        <v>1</v>
      </c>
      <c r="O5293" s="2">
        <f t="shared" si="1077"/>
        <v>22063.439911679685</v>
      </c>
      <c r="P5293" s="2">
        <f t="shared" si="1078"/>
        <v>22063.439911679685</v>
      </c>
    </row>
    <row r="5294" spans="1:16">
      <c r="A5294" s="6">
        <v>8</v>
      </c>
      <c r="B5294" s="6">
        <v>2</v>
      </c>
      <c r="C5294" s="6">
        <v>20</v>
      </c>
      <c r="D5294" s="6">
        <f t="shared" si="1066"/>
        <v>30</v>
      </c>
      <c r="E5294" s="5">
        <f t="shared" si="1067"/>
        <v>1543.3839432000009</v>
      </c>
      <c r="F5294" s="5">
        <f t="shared" si="1068"/>
        <v>63.037499999999994</v>
      </c>
      <c r="G5294" s="5">
        <f t="shared" si="1069"/>
        <v>1153.8335085377266</v>
      </c>
      <c r="H5294" s="5">
        <f t="shared" si="1070"/>
        <v>2760.2549517377274</v>
      </c>
      <c r="I5294" s="5">
        <f t="shared" si="1071"/>
        <v>720</v>
      </c>
      <c r="J5294" s="5">
        <f t="shared" si="1072"/>
        <v>2040.2549517377274</v>
      </c>
      <c r="K5294" s="2">
        <f t="shared" si="1073"/>
        <v>60421.092912113323</v>
      </c>
      <c r="L5294" s="2">
        <f t="shared" si="1074"/>
        <v>128588</v>
      </c>
      <c r="M5294" s="2">
        <f t="shared" si="1075"/>
        <v>25520</v>
      </c>
      <c r="N5294" s="6">
        <f t="shared" si="1076"/>
        <v>1</v>
      </c>
      <c r="O5294" s="2">
        <f t="shared" si="1077"/>
        <v>22646.907087886677</v>
      </c>
      <c r="P5294" s="2">
        <f t="shared" si="1078"/>
        <v>22646.907087886677</v>
      </c>
    </row>
    <row r="5295" spans="1:16">
      <c r="A5295" s="6">
        <v>8</v>
      </c>
      <c r="B5295" s="6">
        <v>2</v>
      </c>
      <c r="C5295" s="6">
        <v>21</v>
      </c>
      <c r="D5295" s="6">
        <f t="shared" si="1066"/>
        <v>31</v>
      </c>
      <c r="E5295" s="5">
        <f t="shared" si="1067"/>
        <v>1543.3839432000009</v>
      </c>
      <c r="F5295" s="5">
        <f t="shared" si="1068"/>
        <v>63.037499999999994</v>
      </c>
      <c r="G5295" s="5">
        <f t="shared" si="1069"/>
        <v>1226.6692487641703</v>
      </c>
      <c r="H5295" s="5">
        <f t="shared" si="1070"/>
        <v>2833.0906919641711</v>
      </c>
      <c r="I5295" s="5">
        <f t="shared" si="1071"/>
        <v>720</v>
      </c>
      <c r="J5295" s="5">
        <f t="shared" si="1072"/>
        <v>2113.0906919641711</v>
      </c>
      <c r="K5295" s="2">
        <f t="shared" si="1073"/>
        <v>61685.602291044634</v>
      </c>
      <c r="L5295" s="2">
        <f t="shared" si="1074"/>
        <v>131288</v>
      </c>
      <c r="M5295" s="2">
        <f t="shared" si="1075"/>
        <v>26400</v>
      </c>
      <c r="N5295" s="6">
        <f t="shared" si="1076"/>
        <v>1</v>
      </c>
      <c r="O5295" s="2">
        <f t="shared" si="1077"/>
        <v>23202.397708955366</v>
      </c>
      <c r="P5295" s="2">
        <f t="shared" si="1078"/>
        <v>23202.397708955366</v>
      </c>
    </row>
    <row r="5296" spans="1:16">
      <c r="A5296" s="6">
        <v>8</v>
      </c>
      <c r="B5296" s="6">
        <v>2</v>
      </c>
      <c r="C5296" s="6">
        <v>22</v>
      </c>
      <c r="D5296" s="6">
        <f t="shared" si="1066"/>
        <v>32</v>
      </c>
      <c r="E5296" s="5">
        <f t="shared" si="1067"/>
        <v>1543.3839432000009</v>
      </c>
      <c r="F5296" s="5">
        <f t="shared" si="1068"/>
        <v>63.037499999999994</v>
      </c>
      <c r="G5296" s="5">
        <f t="shared" si="1069"/>
        <v>1301.1455960105666</v>
      </c>
      <c r="H5296" s="5">
        <f t="shared" si="1070"/>
        <v>2907.5670392105676</v>
      </c>
      <c r="I5296" s="5">
        <f t="shared" si="1071"/>
        <v>720</v>
      </c>
      <c r="J5296" s="5">
        <f t="shared" si="1072"/>
        <v>2187.5670392105676</v>
      </c>
      <c r="K5296" s="2">
        <f t="shared" si="1073"/>
        <v>62978.594430739016</v>
      </c>
      <c r="L5296" s="2">
        <f t="shared" si="1074"/>
        <v>133988</v>
      </c>
      <c r="M5296" s="2">
        <f t="shared" si="1075"/>
        <v>27280</v>
      </c>
      <c r="N5296" s="6">
        <f t="shared" si="1076"/>
        <v>1</v>
      </c>
      <c r="O5296" s="2">
        <f t="shared" si="1077"/>
        <v>23729.405569260984</v>
      </c>
      <c r="P5296" s="2">
        <f t="shared" si="1078"/>
        <v>23729.405569260984</v>
      </c>
    </row>
    <row r="5297" spans="1:16">
      <c r="A5297" s="6">
        <v>8</v>
      </c>
      <c r="B5297" s="6">
        <v>2</v>
      </c>
      <c r="C5297" s="6">
        <v>23</v>
      </c>
      <c r="D5297" s="6">
        <f t="shared" si="1066"/>
        <v>33</v>
      </c>
      <c r="E5297" s="5">
        <f t="shared" si="1067"/>
        <v>1543.3839432000009</v>
      </c>
      <c r="F5297" s="5">
        <f t="shared" si="1068"/>
        <v>63.037499999999994</v>
      </c>
      <c r="G5297" s="5">
        <f t="shared" si="1069"/>
        <v>1377.292184868003</v>
      </c>
      <c r="H5297" s="5">
        <f t="shared" si="1070"/>
        <v>2983.7136280680038</v>
      </c>
      <c r="I5297" s="5">
        <f t="shared" si="1071"/>
        <v>720</v>
      </c>
      <c r="J5297" s="5">
        <f t="shared" si="1072"/>
        <v>2263.7136280680038</v>
      </c>
      <c r="K5297" s="2">
        <f t="shared" si="1073"/>
        <v>64300.583820625063</v>
      </c>
      <c r="L5297" s="2">
        <f t="shared" si="1074"/>
        <v>136688</v>
      </c>
      <c r="M5297" s="2">
        <f t="shared" si="1075"/>
        <v>28160</v>
      </c>
      <c r="N5297" s="6">
        <f t="shared" si="1076"/>
        <v>1</v>
      </c>
      <c r="O5297" s="2">
        <f t="shared" si="1077"/>
        <v>24227.416179374937</v>
      </c>
      <c r="P5297" s="2">
        <f t="shared" si="1078"/>
        <v>24227.416179374937</v>
      </c>
    </row>
    <row r="5298" spans="1:16">
      <c r="A5298" s="6">
        <v>8</v>
      </c>
      <c r="B5298" s="6">
        <v>2</v>
      </c>
      <c r="C5298" s="6">
        <v>24</v>
      </c>
      <c r="D5298" s="6">
        <f t="shared" si="1066"/>
        <v>34</v>
      </c>
      <c r="E5298" s="5">
        <f t="shared" si="1067"/>
        <v>1543.3839432000009</v>
      </c>
      <c r="F5298" s="5">
        <f t="shared" si="1068"/>
        <v>63.037499999999994</v>
      </c>
      <c r="G5298" s="5">
        <f t="shared" si="1069"/>
        <v>1455.1391344474989</v>
      </c>
      <c r="H5298" s="5">
        <f t="shared" si="1070"/>
        <v>3061.5605776474995</v>
      </c>
      <c r="I5298" s="5">
        <f t="shared" si="1071"/>
        <v>720</v>
      </c>
      <c r="J5298" s="5">
        <f t="shared" si="1072"/>
        <v>2341.5605776474995</v>
      </c>
      <c r="K5298" s="2">
        <f t="shared" si="1073"/>
        <v>65652.093361935753</v>
      </c>
      <c r="L5298" s="2">
        <f t="shared" si="1074"/>
        <v>139388</v>
      </c>
      <c r="M5298" s="2">
        <f t="shared" si="1075"/>
        <v>29040</v>
      </c>
      <c r="N5298" s="6">
        <f t="shared" si="1076"/>
        <v>1</v>
      </c>
      <c r="O5298" s="2">
        <f t="shared" si="1077"/>
        <v>24695.906638064247</v>
      </c>
      <c r="P5298" s="2">
        <f t="shared" si="1078"/>
        <v>24695.906638064247</v>
      </c>
    </row>
    <row r="5299" spans="1:16">
      <c r="A5299" s="6">
        <v>8</v>
      </c>
      <c r="B5299" s="6">
        <v>2</v>
      </c>
      <c r="C5299" s="6">
        <v>25</v>
      </c>
      <c r="D5299" s="6">
        <f t="shared" si="1066"/>
        <v>35</v>
      </c>
      <c r="E5299" s="5">
        <f t="shared" si="1067"/>
        <v>1543.3839432000009</v>
      </c>
      <c r="F5299" s="5">
        <f t="shared" si="1068"/>
        <v>63.037499999999994</v>
      </c>
      <c r="G5299" s="5">
        <f t="shared" si="1069"/>
        <v>1534.7170558625965</v>
      </c>
      <c r="H5299" s="5">
        <f t="shared" si="1070"/>
        <v>3141.1384990625975</v>
      </c>
      <c r="I5299" s="5">
        <f t="shared" si="1071"/>
        <v>720</v>
      </c>
      <c r="J5299" s="5">
        <f t="shared" si="1072"/>
        <v>2421.1384990625975</v>
      </c>
      <c r="K5299" s="2">
        <f t="shared" si="1073"/>
        <v>67033.654497614538</v>
      </c>
      <c r="L5299" s="2">
        <f t="shared" si="1074"/>
        <v>142088</v>
      </c>
      <c r="M5299" s="2">
        <f t="shared" si="1075"/>
        <v>29920</v>
      </c>
      <c r="N5299" s="6">
        <f t="shared" si="1076"/>
        <v>1</v>
      </c>
      <c r="O5299" s="2">
        <f t="shared" si="1077"/>
        <v>25134.345502385462</v>
      </c>
      <c r="P5299" s="2">
        <f t="shared" si="1078"/>
        <v>25134.345502385462</v>
      </c>
    </row>
    <row r="5300" spans="1:16">
      <c r="A5300" s="6">
        <v>8</v>
      </c>
      <c r="B5300" s="6">
        <v>2</v>
      </c>
      <c r="C5300" s="6">
        <v>26</v>
      </c>
      <c r="D5300" s="6">
        <f t="shared" si="1066"/>
        <v>36</v>
      </c>
      <c r="E5300" s="5">
        <f t="shared" si="1067"/>
        <v>1543.3839432000009</v>
      </c>
      <c r="F5300" s="5">
        <f t="shared" si="1068"/>
        <v>63.037499999999994</v>
      </c>
      <c r="G5300" s="5">
        <f t="shared" si="1069"/>
        <v>1616.0570598233144</v>
      </c>
      <c r="H5300" s="5">
        <f t="shared" si="1070"/>
        <v>3222.4785030233152</v>
      </c>
      <c r="I5300" s="5">
        <f t="shared" si="1071"/>
        <v>720</v>
      </c>
      <c r="J5300" s="5">
        <f t="shared" si="1072"/>
        <v>2502.4785030233152</v>
      </c>
      <c r="K5300" s="2">
        <f t="shared" si="1073"/>
        <v>68445.807344154775</v>
      </c>
      <c r="L5300" s="2">
        <f t="shared" si="1074"/>
        <v>144788</v>
      </c>
      <c r="M5300" s="2">
        <f t="shared" si="1075"/>
        <v>30800</v>
      </c>
      <c r="N5300" s="6">
        <f t="shared" si="1076"/>
        <v>1</v>
      </c>
      <c r="O5300" s="2">
        <f t="shared" si="1077"/>
        <v>25542.192655845225</v>
      </c>
      <c r="P5300" s="2">
        <f t="shared" si="1078"/>
        <v>25542.192655845225</v>
      </c>
    </row>
    <row r="5301" spans="1:16">
      <c r="A5301" s="6">
        <v>8</v>
      </c>
      <c r="B5301" s="6">
        <v>2</v>
      </c>
      <c r="C5301" s="6">
        <v>27</v>
      </c>
      <c r="D5301" s="6">
        <f t="shared" si="1066"/>
        <v>37</v>
      </c>
      <c r="E5301" s="5">
        <f t="shared" si="1067"/>
        <v>1543.3839432000009</v>
      </c>
      <c r="F5301" s="5">
        <f t="shared" si="1068"/>
        <v>63.037499999999994</v>
      </c>
      <c r="G5301" s="5">
        <f t="shared" si="1069"/>
        <v>1699.1907643430709</v>
      </c>
      <c r="H5301" s="5">
        <f t="shared" si="1070"/>
        <v>3305.6122075430717</v>
      </c>
      <c r="I5301" s="5">
        <f t="shared" si="1071"/>
        <v>720</v>
      </c>
      <c r="J5301" s="5">
        <f t="shared" si="1072"/>
        <v>2585.6122075430717</v>
      </c>
      <c r="K5301" s="2">
        <f t="shared" si="1073"/>
        <v>69889.100825400557</v>
      </c>
      <c r="L5301" s="2">
        <f t="shared" si="1074"/>
        <v>147488</v>
      </c>
      <c r="M5301" s="2">
        <f t="shared" si="1075"/>
        <v>31680</v>
      </c>
      <c r="N5301" s="6">
        <f t="shared" si="1076"/>
        <v>1</v>
      </c>
      <c r="O5301" s="2">
        <f t="shared" si="1077"/>
        <v>25918.899174599443</v>
      </c>
      <c r="P5301" s="2">
        <f t="shared" si="1078"/>
        <v>25918.899174599443</v>
      </c>
    </row>
    <row r="5302" spans="1:16">
      <c r="A5302" s="6">
        <v>8</v>
      </c>
      <c r="B5302" s="6">
        <v>2</v>
      </c>
      <c r="C5302" s="6">
        <v>28</v>
      </c>
      <c r="D5302" s="6">
        <f t="shared" si="1066"/>
        <v>38</v>
      </c>
      <c r="E5302" s="5">
        <f t="shared" si="1067"/>
        <v>1543.3839432000009</v>
      </c>
      <c r="F5302" s="5">
        <f t="shared" si="1068"/>
        <v>63.037499999999994</v>
      </c>
      <c r="G5302" s="5">
        <f t="shared" si="1069"/>
        <v>1784.1503025602246</v>
      </c>
      <c r="H5302" s="5">
        <f t="shared" si="1070"/>
        <v>3390.5717457602254</v>
      </c>
      <c r="I5302" s="5">
        <f t="shared" si="1071"/>
        <v>720</v>
      </c>
      <c r="J5302" s="5">
        <f t="shared" si="1072"/>
        <v>2670.5717457602254</v>
      </c>
      <c r="K5302" s="2">
        <f t="shared" si="1073"/>
        <v>71364.092808337242</v>
      </c>
      <c r="L5302" s="2">
        <f t="shared" si="1074"/>
        <v>150188</v>
      </c>
      <c r="M5302" s="2">
        <f t="shared" si="1075"/>
        <v>32560</v>
      </c>
      <c r="N5302" s="6">
        <f t="shared" si="1076"/>
        <v>1</v>
      </c>
      <c r="O5302" s="2">
        <f t="shared" si="1077"/>
        <v>26263.907191662758</v>
      </c>
      <c r="P5302" s="2">
        <f t="shared" si="1078"/>
        <v>26263.907191662758</v>
      </c>
    </row>
    <row r="5303" spans="1:16">
      <c r="A5303" s="6">
        <v>8</v>
      </c>
      <c r="B5303" s="6">
        <v>2</v>
      </c>
      <c r="C5303" s="6">
        <v>29</v>
      </c>
      <c r="D5303" s="6">
        <f t="shared" si="1066"/>
        <v>39</v>
      </c>
      <c r="E5303" s="5">
        <f t="shared" si="1067"/>
        <v>1543.3839432000009</v>
      </c>
      <c r="F5303" s="5">
        <f t="shared" si="1068"/>
        <v>63.037499999999994</v>
      </c>
      <c r="G5303" s="5">
        <f t="shared" si="1069"/>
        <v>1870.9683306758782</v>
      </c>
      <c r="H5303" s="5">
        <f t="shared" si="1070"/>
        <v>3477.3897738758787</v>
      </c>
      <c r="I5303" s="5">
        <f t="shared" si="1071"/>
        <v>720</v>
      </c>
      <c r="J5303" s="5">
        <f t="shared" si="1072"/>
        <v>2757.3897738758787</v>
      </c>
      <c r="K5303" s="2">
        <f t="shared" si="1073"/>
        <v>72871.350240900676</v>
      </c>
      <c r="L5303" s="2">
        <f t="shared" si="1074"/>
        <v>152888</v>
      </c>
      <c r="M5303" s="2">
        <f t="shared" si="1075"/>
        <v>33440</v>
      </c>
      <c r="N5303" s="6">
        <f t="shared" si="1076"/>
        <v>1</v>
      </c>
      <c r="O5303" s="2">
        <f t="shared" si="1077"/>
        <v>26576.649759099324</v>
      </c>
      <c r="P5303" s="2">
        <f t="shared" si="1078"/>
        <v>26576.649759099324</v>
      </c>
    </row>
    <row r="5304" spans="1:16">
      <c r="A5304" s="6">
        <v>8</v>
      </c>
      <c r="B5304" s="6">
        <v>2</v>
      </c>
      <c r="C5304" s="6">
        <v>30</v>
      </c>
      <c r="D5304" s="6">
        <f t="shared" si="1066"/>
        <v>40</v>
      </c>
      <c r="E5304" s="5">
        <f t="shared" si="1067"/>
        <v>1543.3839432000009</v>
      </c>
      <c r="F5304" s="5">
        <f t="shared" si="1068"/>
        <v>63.037499999999994</v>
      </c>
      <c r="G5304" s="5">
        <f t="shared" si="1069"/>
        <v>1959.6780360096488</v>
      </c>
      <c r="H5304" s="5">
        <f t="shared" si="1070"/>
        <v>3566.0994792096499</v>
      </c>
      <c r="I5304" s="5">
        <f t="shared" si="1071"/>
        <v>720</v>
      </c>
      <c r="J5304" s="5">
        <f t="shared" si="1072"/>
        <v>2846.0994792096499</v>
      </c>
      <c r="K5304" s="2">
        <f t="shared" si="1073"/>
        <v>74411.4492918342</v>
      </c>
      <c r="L5304" s="2">
        <f t="shared" si="1074"/>
        <v>155588</v>
      </c>
      <c r="M5304" s="2">
        <f t="shared" si="1075"/>
        <v>34320</v>
      </c>
      <c r="N5304" s="6">
        <f t="shared" si="1076"/>
        <v>1</v>
      </c>
      <c r="O5304" s="2">
        <f t="shared" si="1077"/>
        <v>26856.5507081658</v>
      </c>
      <c r="P5304" s="2">
        <f t="shared" si="1078"/>
        <v>26856.5507081658</v>
      </c>
    </row>
    <row r="5305" spans="1:16">
      <c r="A5305" s="6">
        <v>8</v>
      </c>
      <c r="B5305" s="6">
        <v>3</v>
      </c>
      <c r="C5305" s="6">
        <v>0</v>
      </c>
      <c r="D5305" s="6">
        <f t="shared" si="1066"/>
        <v>11</v>
      </c>
      <c r="E5305" s="5">
        <f t="shared" si="1067"/>
        <v>1543.3839432000009</v>
      </c>
      <c r="F5305" s="5">
        <f t="shared" si="1068"/>
        <v>96.920156249999991</v>
      </c>
      <c r="G5305" s="5">
        <f t="shared" si="1069"/>
        <v>0</v>
      </c>
      <c r="H5305" s="5">
        <f t="shared" si="1070"/>
        <v>1640.3040994500009</v>
      </c>
      <c r="I5305" s="5">
        <f t="shared" si="1071"/>
        <v>720</v>
      </c>
      <c r="J5305" s="5">
        <f t="shared" si="1072"/>
        <v>920.30409945000088</v>
      </c>
      <c r="K5305" s="2">
        <f t="shared" si="1073"/>
        <v>40977.501726562514</v>
      </c>
      <c r="L5305" s="2">
        <f t="shared" si="1074"/>
        <v>76682</v>
      </c>
      <c r="M5305" s="2">
        <f t="shared" si="1075"/>
        <v>8360</v>
      </c>
      <c r="N5305" s="6">
        <f t="shared" si="1076"/>
        <v>1</v>
      </c>
      <c r="O5305" s="2">
        <f t="shared" si="1077"/>
        <v>7344.4982734374862</v>
      </c>
      <c r="P5305" s="2">
        <f t="shared" si="1078"/>
        <v>7344.4982734374862</v>
      </c>
    </row>
    <row r="5306" spans="1:16">
      <c r="A5306" s="6">
        <v>8</v>
      </c>
      <c r="B5306" s="6">
        <v>3</v>
      </c>
      <c r="C5306" s="6">
        <v>1</v>
      </c>
      <c r="D5306" s="6">
        <f t="shared" si="1066"/>
        <v>12</v>
      </c>
      <c r="E5306" s="5">
        <f t="shared" si="1067"/>
        <v>1543.3839432000009</v>
      </c>
      <c r="F5306" s="5">
        <f t="shared" si="1068"/>
        <v>96.920156249999991</v>
      </c>
      <c r="G5306" s="5">
        <f t="shared" si="1069"/>
        <v>45.5625</v>
      </c>
      <c r="H5306" s="5">
        <f t="shared" si="1070"/>
        <v>1685.8665994500009</v>
      </c>
      <c r="I5306" s="5">
        <f t="shared" si="1071"/>
        <v>720</v>
      </c>
      <c r="J5306" s="5">
        <f t="shared" si="1072"/>
        <v>965.86659945000088</v>
      </c>
      <c r="K5306" s="2">
        <f t="shared" si="1073"/>
        <v>41768.517351562514</v>
      </c>
      <c r="L5306" s="2">
        <f t="shared" si="1074"/>
        <v>79382</v>
      </c>
      <c r="M5306" s="2">
        <f t="shared" si="1075"/>
        <v>9240</v>
      </c>
      <c r="N5306" s="6">
        <f t="shared" si="1076"/>
        <v>1</v>
      </c>
      <c r="O5306" s="2">
        <f t="shared" si="1077"/>
        <v>8373.4826484374862</v>
      </c>
      <c r="P5306" s="2">
        <f t="shared" si="1078"/>
        <v>8373.4826484374862</v>
      </c>
    </row>
    <row r="5307" spans="1:16">
      <c r="A5307" s="6">
        <v>8</v>
      </c>
      <c r="B5307" s="6">
        <v>3</v>
      </c>
      <c r="C5307" s="6">
        <v>2</v>
      </c>
      <c r="D5307" s="6">
        <f t="shared" si="1066"/>
        <v>13</v>
      </c>
      <c r="E5307" s="5">
        <f t="shared" si="1067"/>
        <v>1543.3839432000009</v>
      </c>
      <c r="F5307" s="5">
        <f t="shared" si="1068"/>
        <v>96.920156249999991</v>
      </c>
      <c r="G5307" s="5">
        <f t="shared" si="1069"/>
        <v>92.264062499999994</v>
      </c>
      <c r="H5307" s="5">
        <f t="shared" si="1070"/>
        <v>1732.5681619500008</v>
      </c>
      <c r="I5307" s="5">
        <f t="shared" si="1071"/>
        <v>720</v>
      </c>
      <c r="J5307" s="5">
        <f t="shared" si="1072"/>
        <v>1012.5681619500008</v>
      </c>
      <c r="K5307" s="2">
        <f t="shared" si="1073"/>
        <v>42579.308367187514</v>
      </c>
      <c r="L5307" s="2">
        <f t="shared" si="1074"/>
        <v>82082</v>
      </c>
      <c r="M5307" s="2">
        <f t="shared" si="1075"/>
        <v>10120</v>
      </c>
      <c r="N5307" s="6">
        <f t="shared" si="1076"/>
        <v>1</v>
      </c>
      <c r="O5307" s="2">
        <f t="shared" si="1077"/>
        <v>9382.6916328124862</v>
      </c>
      <c r="P5307" s="2">
        <f t="shared" si="1078"/>
        <v>9382.6916328124862</v>
      </c>
    </row>
    <row r="5308" spans="1:16">
      <c r="A5308" s="6">
        <v>8</v>
      </c>
      <c r="B5308" s="6">
        <v>3</v>
      </c>
      <c r="C5308" s="6">
        <v>3</v>
      </c>
      <c r="D5308" s="6">
        <f t="shared" si="1066"/>
        <v>14</v>
      </c>
      <c r="E5308" s="5">
        <f t="shared" si="1067"/>
        <v>1543.3839432000009</v>
      </c>
      <c r="F5308" s="5">
        <f t="shared" si="1068"/>
        <v>96.920156249999991</v>
      </c>
      <c r="G5308" s="5">
        <f t="shared" si="1069"/>
        <v>140.12604492187498</v>
      </c>
      <c r="H5308" s="5">
        <f t="shared" si="1070"/>
        <v>1780.4301443718759</v>
      </c>
      <c r="I5308" s="5">
        <f t="shared" si="1071"/>
        <v>720</v>
      </c>
      <c r="J5308" s="5">
        <f t="shared" si="1072"/>
        <v>1060.4301443718759</v>
      </c>
      <c r="K5308" s="2">
        <f t="shared" si="1073"/>
        <v>43410.24556201174</v>
      </c>
      <c r="L5308" s="2">
        <f t="shared" si="1074"/>
        <v>84782</v>
      </c>
      <c r="M5308" s="2">
        <f t="shared" si="1075"/>
        <v>11000</v>
      </c>
      <c r="N5308" s="6">
        <f t="shared" si="1076"/>
        <v>1</v>
      </c>
      <c r="O5308" s="2">
        <f t="shared" si="1077"/>
        <v>10371.75443798826</v>
      </c>
      <c r="P5308" s="2">
        <f t="shared" si="1078"/>
        <v>10371.75443798826</v>
      </c>
    </row>
    <row r="5309" spans="1:16">
      <c r="A5309" s="6">
        <v>8</v>
      </c>
      <c r="B5309" s="6">
        <v>3</v>
      </c>
      <c r="C5309" s="6">
        <v>4</v>
      </c>
      <c r="D5309" s="6">
        <f t="shared" si="1066"/>
        <v>15</v>
      </c>
      <c r="E5309" s="5">
        <f t="shared" si="1067"/>
        <v>1543.3839432000009</v>
      </c>
      <c r="F5309" s="5">
        <f t="shared" si="1068"/>
        <v>96.920156249999991</v>
      </c>
      <c r="G5309" s="5">
        <f t="shared" si="1069"/>
        <v>189.17016064453125</v>
      </c>
      <c r="H5309" s="5">
        <f t="shared" si="1070"/>
        <v>1829.4742600945322</v>
      </c>
      <c r="I5309" s="5">
        <f t="shared" si="1071"/>
        <v>720</v>
      </c>
      <c r="J5309" s="5">
        <f t="shared" si="1072"/>
        <v>1109.4742600945322</v>
      </c>
      <c r="K5309" s="2">
        <f t="shared" si="1073"/>
        <v>44261.705904418959</v>
      </c>
      <c r="L5309" s="2">
        <f t="shared" si="1074"/>
        <v>87482</v>
      </c>
      <c r="M5309" s="2">
        <f t="shared" si="1075"/>
        <v>11880</v>
      </c>
      <c r="N5309" s="6">
        <f t="shared" si="1076"/>
        <v>1</v>
      </c>
      <c r="O5309" s="2">
        <f t="shared" si="1077"/>
        <v>11340.294095581041</v>
      </c>
      <c r="P5309" s="2">
        <f t="shared" si="1078"/>
        <v>11340.294095581041</v>
      </c>
    </row>
    <row r="5310" spans="1:16">
      <c r="A5310" s="6">
        <v>8</v>
      </c>
      <c r="B5310" s="6">
        <v>3</v>
      </c>
      <c r="C5310" s="6">
        <v>5</v>
      </c>
      <c r="D5310" s="6">
        <f t="shared" si="1066"/>
        <v>16</v>
      </c>
      <c r="E5310" s="5">
        <f t="shared" si="1067"/>
        <v>1543.3839432000009</v>
      </c>
      <c r="F5310" s="5">
        <f t="shared" si="1068"/>
        <v>96.920156249999991</v>
      </c>
      <c r="G5310" s="5">
        <f t="shared" si="1069"/>
        <v>239.41848456573481</v>
      </c>
      <c r="H5310" s="5">
        <f t="shared" si="1070"/>
        <v>1879.7225840157357</v>
      </c>
      <c r="I5310" s="5">
        <f t="shared" si="1071"/>
        <v>720</v>
      </c>
      <c r="J5310" s="5">
        <f t="shared" si="1072"/>
        <v>1159.7225840157357</v>
      </c>
      <c r="K5310" s="2">
        <f t="shared" si="1073"/>
        <v>45134.072639162077</v>
      </c>
      <c r="L5310" s="2">
        <f t="shared" si="1074"/>
        <v>90182</v>
      </c>
      <c r="M5310" s="2">
        <f t="shared" si="1075"/>
        <v>12760</v>
      </c>
      <c r="N5310" s="6">
        <f t="shared" si="1076"/>
        <v>1</v>
      </c>
      <c r="O5310" s="2">
        <f t="shared" si="1077"/>
        <v>12287.927360837923</v>
      </c>
      <c r="P5310" s="2">
        <f t="shared" si="1078"/>
        <v>12287.927360837923</v>
      </c>
    </row>
    <row r="5311" spans="1:16">
      <c r="A5311" s="6">
        <v>8</v>
      </c>
      <c r="B5311" s="6">
        <v>3</v>
      </c>
      <c r="C5311" s="6">
        <v>6</v>
      </c>
      <c r="D5311" s="6">
        <f t="shared" si="1066"/>
        <v>17</v>
      </c>
      <c r="E5311" s="5">
        <f t="shared" si="1067"/>
        <v>1543.3839432000009</v>
      </c>
      <c r="F5311" s="5">
        <f t="shared" si="1068"/>
        <v>96.920156249999991</v>
      </c>
      <c r="G5311" s="5">
        <f t="shared" si="1069"/>
        <v>290.89345874736784</v>
      </c>
      <c r="H5311" s="5">
        <f t="shared" si="1070"/>
        <v>1931.1975581973688</v>
      </c>
      <c r="I5311" s="5">
        <f t="shared" si="1071"/>
        <v>720</v>
      </c>
      <c r="J5311" s="5">
        <f t="shared" si="1072"/>
        <v>1211.1975581973688</v>
      </c>
      <c r="K5311" s="2">
        <f t="shared" si="1073"/>
        <v>46027.735385370986</v>
      </c>
      <c r="L5311" s="2">
        <f t="shared" si="1074"/>
        <v>92882</v>
      </c>
      <c r="M5311" s="2">
        <f t="shared" si="1075"/>
        <v>13640</v>
      </c>
      <c r="N5311" s="6">
        <f t="shared" si="1076"/>
        <v>1</v>
      </c>
      <c r="O5311" s="2">
        <f t="shared" si="1077"/>
        <v>13214.264614629014</v>
      </c>
      <c r="P5311" s="2">
        <f t="shared" si="1078"/>
        <v>13214.264614629014</v>
      </c>
    </row>
    <row r="5312" spans="1:16">
      <c r="A5312" s="6">
        <v>8</v>
      </c>
      <c r="B5312" s="6">
        <v>3</v>
      </c>
      <c r="C5312" s="6">
        <v>7</v>
      </c>
      <c r="D5312" s="6">
        <f t="shared" si="1066"/>
        <v>18</v>
      </c>
      <c r="E5312" s="5">
        <f t="shared" si="1067"/>
        <v>1543.3839432000009</v>
      </c>
      <c r="F5312" s="5">
        <f t="shared" si="1068"/>
        <v>96.920156249999991</v>
      </c>
      <c r="G5312" s="5">
        <f t="shared" si="1069"/>
        <v>343.61789814532818</v>
      </c>
      <c r="H5312" s="5">
        <f t="shared" si="1070"/>
        <v>1983.921997595329</v>
      </c>
      <c r="I5312" s="5">
        <f t="shared" si="1071"/>
        <v>720</v>
      </c>
      <c r="J5312" s="5">
        <f t="shared" si="1072"/>
        <v>1263.921997595329</v>
      </c>
      <c r="K5312" s="2">
        <f t="shared" si="1073"/>
        <v>46943.090236030017</v>
      </c>
      <c r="L5312" s="2">
        <f t="shared" si="1074"/>
        <v>95582</v>
      </c>
      <c r="M5312" s="2">
        <f t="shared" si="1075"/>
        <v>14520</v>
      </c>
      <c r="N5312" s="6">
        <f t="shared" si="1076"/>
        <v>1</v>
      </c>
      <c r="O5312" s="2">
        <f t="shared" si="1077"/>
        <v>14118.909763969983</v>
      </c>
      <c r="P5312" s="2">
        <f t="shared" si="1078"/>
        <v>14118.909763969983</v>
      </c>
    </row>
    <row r="5313" spans="1:16">
      <c r="A5313" s="6">
        <v>8</v>
      </c>
      <c r="B5313" s="6">
        <v>3</v>
      </c>
      <c r="C5313" s="6">
        <v>8</v>
      </c>
      <c r="D5313" s="6">
        <f t="shared" si="1066"/>
        <v>19</v>
      </c>
      <c r="E5313" s="5">
        <f t="shared" si="1067"/>
        <v>1543.3839432000009</v>
      </c>
      <c r="F5313" s="5">
        <f t="shared" si="1068"/>
        <v>96.920156249999991</v>
      </c>
      <c r="G5313" s="5">
        <f t="shared" si="1069"/>
        <v>397.61499642530839</v>
      </c>
      <c r="H5313" s="5">
        <f t="shared" si="1070"/>
        <v>2037.9190958753093</v>
      </c>
      <c r="I5313" s="5">
        <f t="shared" si="1071"/>
        <v>720</v>
      </c>
      <c r="J5313" s="5">
        <f t="shared" si="1072"/>
        <v>1317.9190958753093</v>
      </c>
      <c r="K5313" s="2">
        <f t="shared" si="1073"/>
        <v>47880.539858946344</v>
      </c>
      <c r="L5313" s="2">
        <f t="shared" si="1074"/>
        <v>98282</v>
      </c>
      <c r="M5313" s="2">
        <f t="shared" si="1075"/>
        <v>15400</v>
      </c>
      <c r="N5313" s="6">
        <f t="shared" si="1076"/>
        <v>1</v>
      </c>
      <c r="O5313" s="2">
        <f t="shared" si="1077"/>
        <v>15001.460141053656</v>
      </c>
      <c r="P5313" s="2">
        <f t="shared" si="1078"/>
        <v>15001.460141053656</v>
      </c>
    </row>
    <row r="5314" spans="1:16">
      <c r="A5314" s="6">
        <v>8</v>
      </c>
      <c r="B5314" s="6">
        <v>3</v>
      </c>
      <c r="C5314" s="6">
        <v>9</v>
      </c>
      <c r="D5314" s="6">
        <f t="shared" si="1066"/>
        <v>20</v>
      </c>
      <c r="E5314" s="5">
        <f t="shared" si="1067"/>
        <v>1543.3839432000009</v>
      </c>
      <c r="F5314" s="5">
        <f t="shared" si="1068"/>
        <v>96.920156249999991</v>
      </c>
      <c r="G5314" s="5">
        <f t="shared" si="1069"/>
        <v>452.90833186570285</v>
      </c>
      <c r="H5314" s="5">
        <f t="shared" si="1070"/>
        <v>2093.2124313157037</v>
      </c>
      <c r="I5314" s="5">
        <f t="shared" si="1071"/>
        <v>720</v>
      </c>
      <c r="J5314" s="5">
        <f t="shared" si="1072"/>
        <v>1373.2124313157037</v>
      </c>
      <c r="K5314" s="2">
        <f t="shared" si="1073"/>
        <v>48840.493599230962</v>
      </c>
      <c r="L5314" s="2">
        <f t="shared" si="1074"/>
        <v>100982</v>
      </c>
      <c r="M5314" s="2">
        <f t="shared" si="1075"/>
        <v>16280</v>
      </c>
      <c r="N5314" s="6">
        <f t="shared" si="1076"/>
        <v>1</v>
      </c>
      <c r="O5314" s="2">
        <f t="shared" si="1077"/>
        <v>15861.506400769038</v>
      </c>
      <c r="P5314" s="2">
        <f t="shared" si="1078"/>
        <v>15861.506400769038</v>
      </c>
    </row>
    <row r="5315" spans="1:16">
      <c r="A5315" s="6">
        <v>8</v>
      </c>
      <c r="B5315" s="6">
        <v>3</v>
      </c>
      <c r="C5315" s="6">
        <v>10</v>
      </c>
      <c r="D5315" s="6">
        <f t="shared" si="1066"/>
        <v>21</v>
      </c>
      <c r="E5315" s="5">
        <f t="shared" si="1067"/>
        <v>1543.3839432000009</v>
      </c>
      <c r="F5315" s="5">
        <f t="shared" si="1068"/>
        <v>96.920156249999991</v>
      </c>
      <c r="G5315" s="5">
        <f t="shared" si="1069"/>
        <v>509.52187334891573</v>
      </c>
      <c r="H5315" s="5">
        <f t="shared" si="1070"/>
        <v>2149.8259727989166</v>
      </c>
      <c r="I5315" s="5">
        <f t="shared" si="1071"/>
        <v>720</v>
      </c>
      <c r="J5315" s="5">
        <f t="shared" si="1072"/>
        <v>1429.8259727989166</v>
      </c>
      <c r="K5315" s="2">
        <f t="shared" si="1073"/>
        <v>49823.367583314524</v>
      </c>
      <c r="L5315" s="2">
        <f t="shared" si="1074"/>
        <v>103682</v>
      </c>
      <c r="M5315" s="2">
        <f t="shared" si="1075"/>
        <v>17160</v>
      </c>
      <c r="N5315" s="6">
        <f t="shared" si="1076"/>
        <v>1</v>
      </c>
      <c r="O5315" s="2">
        <f t="shared" si="1077"/>
        <v>16698.632416685476</v>
      </c>
      <c r="P5315" s="2">
        <f t="shared" si="1078"/>
        <v>16698.632416685476</v>
      </c>
    </row>
    <row r="5316" spans="1:16">
      <c r="A5316" s="6">
        <v>8</v>
      </c>
      <c r="B5316" s="6">
        <v>3</v>
      </c>
      <c r="C5316" s="6">
        <v>11</v>
      </c>
      <c r="D5316" s="6">
        <f t="shared" ref="D5316:D5379" si="1079">A5316+B5316+C5316</f>
        <v>22</v>
      </c>
      <c r="E5316" s="5">
        <f t="shared" ref="E5316:E5379" si="1080">IF(A5316=0,0,A5316*LABOR_HRS_WK_TOM*SEASON_WEEKS*(1+DIM_PCT_TOM)^A5316)</f>
        <v>1543.3839432000009</v>
      </c>
      <c r="F5316" s="5">
        <f t="shared" ref="F5316:F5379" si="1081">IF(B5316=0,0,B5316*LABOR_HRS_WK_CAR*SEASON_WEEKS*(1+DIM_PCT_CAR)^B5316)</f>
        <v>96.920156249999991</v>
      </c>
      <c r="G5316" s="5">
        <f t="shared" ref="G5316:G5379" si="1082">IF(C5316=0,0,C5316*LABOR_HRS_WK_MES*SEASON_WEEKS*(1+DIM_PCT_MES)^C5316)</f>
        <v>567.47998644235474</v>
      </c>
      <c r="H5316" s="5">
        <f t="shared" ref="H5316:H5379" si="1083">E5316+F5316+G5316</f>
        <v>2207.7840858923555</v>
      </c>
      <c r="I5316" s="5">
        <f t="shared" ref="I5316:I5379" si="1084">MIN(H5316,FARMER_HRS)</f>
        <v>720</v>
      </c>
      <c r="J5316" s="5">
        <f t="shared" ref="J5316:J5379" si="1085">MAX(0,H5316-FARMER_HRS)</f>
        <v>1487.7840858923555</v>
      </c>
      <c r="K5316" s="2">
        <f t="shared" ref="K5316:K5379" si="1086">I5316*FARMER_RATE+J5316*TEMP_WORKER_RATE</f>
        <v>50829.584824520061</v>
      </c>
      <c r="L5316" s="2">
        <f t="shared" ref="L5316:L5379" si="1087">A5316*PRICE_TOM+B5316*PRICE_CAR+C5316*PRICE_MES</f>
        <v>106382</v>
      </c>
      <c r="M5316" s="2">
        <f t="shared" ref="M5316:M5379" si="1088">A5316*FERT_BED_TOM+B5316*FERT_BED_CAR+C5316*FERT_BED_MES</f>
        <v>18040</v>
      </c>
      <c r="N5316" s="6">
        <f t="shared" ref="N5316:N5379" si="1089">IF(AND(D5316&lt;=TOTAL_BEDS,J5316&lt;=TEMP_WORKER_MAX*TEMP_WORKER_HRS),1,0)</f>
        <v>1</v>
      </c>
      <c r="O5316" s="2">
        <f t="shared" ref="O5316:O5379" si="1090">L5316-M5316-K5316-FIXED_COSTS</f>
        <v>17512.415175479939</v>
      </c>
      <c r="P5316" s="2">
        <f t="shared" ref="P5316:P5379" si="1091">IF(N5316=1,O5316,"")</f>
        <v>17512.415175479939</v>
      </c>
    </row>
    <row r="5317" spans="1:16">
      <c r="A5317" s="6">
        <v>8</v>
      </c>
      <c r="B5317" s="6">
        <v>3</v>
      </c>
      <c r="C5317" s="6">
        <v>12</v>
      </c>
      <c r="D5317" s="6">
        <f t="shared" si="1079"/>
        <v>23</v>
      </c>
      <c r="E5317" s="5">
        <f t="shared" si="1080"/>
        <v>1543.3839432000009</v>
      </c>
      <c r="F5317" s="5">
        <f t="shared" si="1081"/>
        <v>96.920156249999991</v>
      </c>
      <c r="G5317" s="5">
        <f t="shared" si="1082"/>
        <v>626.80743957041921</v>
      </c>
      <c r="H5317" s="5">
        <f t="shared" si="1083"/>
        <v>2267.11153902042</v>
      </c>
      <c r="I5317" s="5">
        <f t="shared" si="1084"/>
        <v>720</v>
      </c>
      <c r="J5317" s="5">
        <f t="shared" si="1085"/>
        <v>1547.11153902042</v>
      </c>
      <c r="K5317" s="2">
        <f t="shared" si="1086"/>
        <v>51859.575330215623</v>
      </c>
      <c r="L5317" s="2">
        <f t="shared" si="1087"/>
        <v>109082</v>
      </c>
      <c r="M5317" s="2">
        <f t="shared" si="1088"/>
        <v>18920</v>
      </c>
      <c r="N5317" s="6">
        <f t="shared" si="1089"/>
        <v>1</v>
      </c>
      <c r="O5317" s="2">
        <f t="shared" si="1090"/>
        <v>18302.424669784377</v>
      </c>
      <c r="P5317" s="2">
        <f t="shared" si="1091"/>
        <v>18302.424669784377</v>
      </c>
    </row>
    <row r="5318" spans="1:16">
      <c r="A5318" s="6">
        <v>8</v>
      </c>
      <c r="B5318" s="6">
        <v>3</v>
      </c>
      <c r="C5318" s="6">
        <v>13</v>
      </c>
      <c r="D5318" s="6">
        <f t="shared" si="1079"/>
        <v>24</v>
      </c>
      <c r="E5318" s="5">
        <f t="shared" si="1080"/>
        <v>1543.3839432000009</v>
      </c>
      <c r="F5318" s="5">
        <f t="shared" si="1081"/>
        <v>96.920156249999991</v>
      </c>
      <c r="G5318" s="5">
        <f t="shared" si="1082"/>
        <v>687.52941027880343</v>
      </c>
      <c r="H5318" s="5">
        <f t="shared" si="1083"/>
        <v>2327.8335097288045</v>
      </c>
      <c r="I5318" s="5">
        <f t="shared" si="1084"/>
        <v>720</v>
      </c>
      <c r="J5318" s="5">
        <f t="shared" si="1085"/>
        <v>1607.8335097288045</v>
      </c>
      <c r="K5318" s="2">
        <f t="shared" si="1086"/>
        <v>52913.776210569522</v>
      </c>
      <c r="L5318" s="2">
        <f t="shared" si="1087"/>
        <v>111782</v>
      </c>
      <c r="M5318" s="2">
        <f t="shared" si="1088"/>
        <v>19800</v>
      </c>
      <c r="N5318" s="6">
        <f t="shared" si="1089"/>
        <v>1</v>
      </c>
      <c r="O5318" s="2">
        <f t="shared" si="1090"/>
        <v>19068.223789430478</v>
      </c>
      <c r="P5318" s="2">
        <f t="shared" si="1091"/>
        <v>19068.223789430478</v>
      </c>
    </row>
    <row r="5319" spans="1:16">
      <c r="A5319" s="6">
        <v>8</v>
      </c>
      <c r="B5319" s="6">
        <v>3</v>
      </c>
      <c r="C5319" s="6">
        <v>14</v>
      </c>
      <c r="D5319" s="6">
        <f t="shared" si="1079"/>
        <v>25</v>
      </c>
      <c r="E5319" s="5">
        <f t="shared" si="1080"/>
        <v>1543.3839432000009</v>
      </c>
      <c r="F5319" s="5">
        <f t="shared" si="1081"/>
        <v>96.920156249999991</v>
      </c>
      <c r="G5319" s="5">
        <f t="shared" si="1082"/>
        <v>749.67149159246469</v>
      </c>
      <c r="H5319" s="5">
        <f t="shared" si="1083"/>
        <v>2389.9755910424656</v>
      </c>
      <c r="I5319" s="5">
        <f t="shared" si="1084"/>
        <v>720</v>
      </c>
      <c r="J5319" s="5">
        <f t="shared" si="1085"/>
        <v>1669.9755910424656</v>
      </c>
      <c r="K5319" s="2">
        <f t="shared" si="1086"/>
        <v>53992.631788931692</v>
      </c>
      <c r="L5319" s="2">
        <f t="shared" si="1087"/>
        <v>114482</v>
      </c>
      <c r="M5319" s="2">
        <f t="shared" si="1088"/>
        <v>20680</v>
      </c>
      <c r="N5319" s="6">
        <f t="shared" si="1089"/>
        <v>1</v>
      </c>
      <c r="O5319" s="2">
        <f t="shared" si="1090"/>
        <v>19809.368211068308</v>
      </c>
      <c r="P5319" s="2">
        <f t="shared" si="1091"/>
        <v>19809.368211068308</v>
      </c>
    </row>
    <row r="5320" spans="1:16">
      <c r="A5320" s="6">
        <v>8</v>
      </c>
      <c r="B5320" s="6">
        <v>3</v>
      </c>
      <c r="C5320" s="6">
        <v>15</v>
      </c>
      <c r="D5320" s="6">
        <f t="shared" si="1079"/>
        <v>26</v>
      </c>
      <c r="E5320" s="5">
        <f t="shared" si="1080"/>
        <v>1543.3839432000009</v>
      </c>
      <c r="F5320" s="5">
        <f t="shared" si="1081"/>
        <v>96.920156249999991</v>
      </c>
      <c r="G5320" s="5">
        <f t="shared" si="1082"/>
        <v>813.25969846861108</v>
      </c>
      <c r="H5320" s="5">
        <f t="shared" si="1083"/>
        <v>2453.5637979186122</v>
      </c>
      <c r="I5320" s="5">
        <f t="shared" si="1084"/>
        <v>720</v>
      </c>
      <c r="J5320" s="5">
        <f t="shared" si="1085"/>
        <v>1733.5637979186122</v>
      </c>
      <c r="K5320" s="2">
        <f t="shared" si="1086"/>
        <v>55096.593713864793</v>
      </c>
      <c r="L5320" s="2">
        <f t="shared" si="1087"/>
        <v>117182</v>
      </c>
      <c r="M5320" s="2">
        <f t="shared" si="1088"/>
        <v>21560</v>
      </c>
      <c r="N5320" s="6">
        <f t="shared" si="1089"/>
        <v>1</v>
      </c>
      <c r="O5320" s="2">
        <f t="shared" si="1090"/>
        <v>20525.406286135207</v>
      </c>
      <c r="P5320" s="2">
        <f t="shared" si="1091"/>
        <v>20525.406286135207</v>
      </c>
    </row>
    <row r="5321" spans="1:16">
      <c r="A5321" s="6">
        <v>8</v>
      </c>
      <c r="B5321" s="6">
        <v>3</v>
      </c>
      <c r="C5321" s="6">
        <v>16</v>
      </c>
      <c r="D5321" s="6">
        <f t="shared" si="1079"/>
        <v>27</v>
      </c>
      <c r="E5321" s="5">
        <f t="shared" si="1080"/>
        <v>1543.3839432000009</v>
      </c>
      <c r="F5321" s="5">
        <f t="shared" si="1081"/>
        <v>96.920156249999991</v>
      </c>
      <c r="G5321" s="5">
        <f t="shared" si="1082"/>
        <v>878.32047434610013</v>
      </c>
      <c r="H5321" s="5">
        <f t="shared" si="1083"/>
        <v>2518.6245737961008</v>
      </c>
      <c r="I5321" s="5">
        <f t="shared" si="1084"/>
        <v>720</v>
      </c>
      <c r="J5321" s="5">
        <f t="shared" si="1085"/>
        <v>1798.6245737961008</v>
      </c>
      <c r="K5321" s="2">
        <f t="shared" si="1086"/>
        <v>56226.121072848968</v>
      </c>
      <c r="L5321" s="2">
        <f t="shared" si="1087"/>
        <v>119882</v>
      </c>
      <c r="M5321" s="2">
        <f t="shared" si="1088"/>
        <v>22440</v>
      </c>
      <c r="N5321" s="6">
        <f t="shared" si="1089"/>
        <v>1</v>
      </c>
      <c r="O5321" s="2">
        <f t="shared" si="1090"/>
        <v>21215.878927151032</v>
      </c>
      <c r="P5321" s="2">
        <f t="shared" si="1091"/>
        <v>21215.878927151032</v>
      </c>
    </row>
    <row r="5322" spans="1:16">
      <c r="A5322" s="6">
        <v>8</v>
      </c>
      <c r="B5322" s="6">
        <v>3</v>
      </c>
      <c r="C5322" s="6">
        <v>17</v>
      </c>
      <c r="D5322" s="6">
        <f t="shared" si="1079"/>
        <v>28</v>
      </c>
      <c r="E5322" s="5">
        <f t="shared" si="1080"/>
        <v>1543.3839432000009</v>
      </c>
      <c r="F5322" s="5">
        <f t="shared" si="1081"/>
        <v>96.920156249999991</v>
      </c>
      <c r="G5322" s="5">
        <f t="shared" si="1082"/>
        <v>944.88069779264049</v>
      </c>
      <c r="H5322" s="5">
        <f t="shared" si="1083"/>
        <v>2585.1847972426413</v>
      </c>
      <c r="I5322" s="5">
        <f t="shared" si="1084"/>
        <v>720</v>
      </c>
      <c r="J5322" s="5">
        <f t="shared" si="1085"/>
        <v>1865.1847972426413</v>
      </c>
      <c r="K5322" s="2">
        <f t="shared" si="1086"/>
        <v>57381.680507684745</v>
      </c>
      <c r="L5322" s="2">
        <f t="shared" si="1087"/>
        <v>122582</v>
      </c>
      <c r="M5322" s="2">
        <f t="shared" si="1088"/>
        <v>23320</v>
      </c>
      <c r="N5322" s="6">
        <f t="shared" si="1089"/>
        <v>1</v>
      </c>
      <c r="O5322" s="2">
        <f t="shared" si="1090"/>
        <v>21880.319492315255</v>
      </c>
      <c r="P5322" s="2">
        <f t="shared" si="1091"/>
        <v>21880.319492315255</v>
      </c>
    </row>
    <row r="5323" spans="1:16">
      <c r="A5323" s="6">
        <v>8</v>
      </c>
      <c r="B5323" s="6">
        <v>3</v>
      </c>
      <c r="C5323" s="6">
        <v>18</v>
      </c>
      <c r="D5323" s="6">
        <f t="shared" si="1079"/>
        <v>29</v>
      </c>
      <c r="E5323" s="5">
        <f t="shared" si="1080"/>
        <v>1543.3839432000009</v>
      </c>
      <c r="F5323" s="5">
        <f t="shared" si="1081"/>
        <v>96.920156249999991</v>
      </c>
      <c r="G5323" s="5">
        <f t="shared" si="1082"/>
        <v>1012.9676892512279</v>
      </c>
      <c r="H5323" s="5">
        <f t="shared" si="1083"/>
        <v>2653.2717887012286</v>
      </c>
      <c r="I5323" s="5">
        <f t="shared" si="1084"/>
        <v>720</v>
      </c>
      <c r="J5323" s="5">
        <f t="shared" si="1085"/>
        <v>1933.2717887012286</v>
      </c>
      <c r="K5323" s="2">
        <f t="shared" si="1086"/>
        <v>58563.746331618553</v>
      </c>
      <c r="L5323" s="2">
        <f t="shared" si="1087"/>
        <v>125282</v>
      </c>
      <c r="M5323" s="2">
        <f t="shared" si="1088"/>
        <v>24200</v>
      </c>
      <c r="N5323" s="6">
        <f t="shared" si="1089"/>
        <v>1</v>
      </c>
      <c r="O5323" s="2">
        <f t="shared" si="1090"/>
        <v>22518.253668381447</v>
      </c>
      <c r="P5323" s="2">
        <f t="shared" si="1091"/>
        <v>22518.253668381447</v>
      </c>
    </row>
    <row r="5324" spans="1:16">
      <c r="A5324" s="6">
        <v>8</v>
      </c>
      <c r="B5324" s="6">
        <v>3</v>
      </c>
      <c r="C5324" s="6">
        <v>19</v>
      </c>
      <c r="D5324" s="6">
        <f t="shared" si="1079"/>
        <v>30</v>
      </c>
      <c r="E5324" s="5">
        <f t="shared" si="1080"/>
        <v>1543.3839432000009</v>
      </c>
      <c r="F5324" s="5">
        <f t="shared" si="1081"/>
        <v>96.920156249999991</v>
      </c>
      <c r="G5324" s="5">
        <f t="shared" si="1082"/>
        <v>1082.6092178872495</v>
      </c>
      <c r="H5324" s="5">
        <f t="shared" si="1083"/>
        <v>2722.9133173372502</v>
      </c>
      <c r="I5324" s="5">
        <f t="shared" si="1084"/>
        <v>720</v>
      </c>
      <c r="J5324" s="5">
        <f t="shared" si="1085"/>
        <v>2002.9133173372502</v>
      </c>
      <c r="K5324" s="2">
        <f t="shared" si="1086"/>
        <v>59772.800648216151</v>
      </c>
      <c r="L5324" s="2">
        <f t="shared" si="1087"/>
        <v>127982</v>
      </c>
      <c r="M5324" s="2">
        <f t="shared" si="1088"/>
        <v>25080</v>
      </c>
      <c r="N5324" s="6">
        <f t="shared" si="1089"/>
        <v>1</v>
      </c>
      <c r="O5324" s="2">
        <f t="shared" si="1090"/>
        <v>23129.199351783849</v>
      </c>
      <c r="P5324" s="2">
        <f t="shared" si="1091"/>
        <v>23129.199351783849</v>
      </c>
    </row>
    <row r="5325" spans="1:16">
      <c r="A5325" s="6">
        <v>8</v>
      </c>
      <c r="B5325" s="6">
        <v>3</v>
      </c>
      <c r="C5325" s="6">
        <v>20</v>
      </c>
      <c r="D5325" s="6">
        <f t="shared" si="1079"/>
        <v>31</v>
      </c>
      <c r="E5325" s="5">
        <f t="shared" si="1080"/>
        <v>1543.3839432000009</v>
      </c>
      <c r="F5325" s="5">
        <f t="shared" si="1081"/>
        <v>96.920156249999991</v>
      </c>
      <c r="G5325" s="5">
        <f t="shared" si="1082"/>
        <v>1153.8335085377266</v>
      </c>
      <c r="H5325" s="5">
        <f t="shared" si="1083"/>
        <v>2794.1376079877273</v>
      </c>
      <c r="I5325" s="5">
        <f t="shared" si="1084"/>
        <v>720</v>
      </c>
      <c r="J5325" s="5">
        <f t="shared" si="1085"/>
        <v>2074.1376079877273</v>
      </c>
      <c r="K5325" s="2">
        <f t="shared" si="1086"/>
        <v>61009.333472009152</v>
      </c>
      <c r="L5325" s="2">
        <f t="shared" si="1087"/>
        <v>130682</v>
      </c>
      <c r="M5325" s="2">
        <f t="shared" si="1088"/>
        <v>25960</v>
      </c>
      <c r="N5325" s="6">
        <f t="shared" si="1089"/>
        <v>1</v>
      </c>
      <c r="O5325" s="2">
        <f t="shared" si="1090"/>
        <v>23712.666527990848</v>
      </c>
      <c r="P5325" s="2">
        <f t="shared" si="1091"/>
        <v>23712.666527990848</v>
      </c>
    </row>
    <row r="5326" spans="1:16">
      <c r="A5326" s="6">
        <v>8</v>
      </c>
      <c r="B5326" s="6">
        <v>3</v>
      </c>
      <c r="C5326" s="6">
        <v>21</v>
      </c>
      <c r="D5326" s="6">
        <f t="shared" si="1079"/>
        <v>32</v>
      </c>
      <c r="E5326" s="5">
        <f t="shared" si="1080"/>
        <v>1543.3839432000009</v>
      </c>
      <c r="F5326" s="5">
        <f t="shared" si="1081"/>
        <v>96.920156249999991</v>
      </c>
      <c r="G5326" s="5">
        <f t="shared" si="1082"/>
        <v>1226.6692487641703</v>
      </c>
      <c r="H5326" s="5">
        <f t="shared" si="1083"/>
        <v>2866.973348214171</v>
      </c>
      <c r="I5326" s="5">
        <f t="shared" si="1084"/>
        <v>720</v>
      </c>
      <c r="J5326" s="5">
        <f t="shared" si="1085"/>
        <v>2146.973348214171</v>
      </c>
      <c r="K5326" s="2">
        <f t="shared" si="1086"/>
        <v>62273.842850940469</v>
      </c>
      <c r="L5326" s="2">
        <f t="shared" si="1087"/>
        <v>133382</v>
      </c>
      <c r="M5326" s="2">
        <f t="shared" si="1088"/>
        <v>26840</v>
      </c>
      <c r="N5326" s="6">
        <f t="shared" si="1089"/>
        <v>1</v>
      </c>
      <c r="O5326" s="2">
        <f t="shared" si="1090"/>
        <v>24268.157149059531</v>
      </c>
      <c r="P5326" s="2">
        <f t="shared" si="1091"/>
        <v>24268.157149059531</v>
      </c>
    </row>
    <row r="5327" spans="1:16">
      <c r="A5327" s="6">
        <v>8</v>
      </c>
      <c r="B5327" s="6">
        <v>3</v>
      </c>
      <c r="C5327" s="6">
        <v>22</v>
      </c>
      <c r="D5327" s="6">
        <f t="shared" si="1079"/>
        <v>33</v>
      </c>
      <c r="E5327" s="5">
        <f t="shared" si="1080"/>
        <v>1543.3839432000009</v>
      </c>
      <c r="F5327" s="5">
        <f t="shared" si="1081"/>
        <v>96.920156249999991</v>
      </c>
      <c r="G5327" s="5">
        <f t="shared" si="1082"/>
        <v>1301.1455960105666</v>
      </c>
      <c r="H5327" s="5">
        <f t="shared" si="1083"/>
        <v>2941.4496954605675</v>
      </c>
      <c r="I5327" s="5">
        <f t="shared" si="1084"/>
        <v>720</v>
      </c>
      <c r="J5327" s="5">
        <f t="shared" si="1085"/>
        <v>2221.4496954605675</v>
      </c>
      <c r="K5327" s="2">
        <f t="shared" si="1086"/>
        <v>63566.834990634852</v>
      </c>
      <c r="L5327" s="2">
        <f t="shared" si="1087"/>
        <v>136082</v>
      </c>
      <c r="M5327" s="2">
        <f t="shared" si="1088"/>
        <v>27720</v>
      </c>
      <c r="N5327" s="6">
        <f t="shared" si="1089"/>
        <v>1</v>
      </c>
      <c r="O5327" s="2">
        <f t="shared" si="1090"/>
        <v>24795.165009365148</v>
      </c>
      <c r="P5327" s="2">
        <f t="shared" si="1091"/>
        <v>24795.165009365148</v>
      </c>
    </row>
    <row r="5328" spans="1:16">
      <c r="A5328" s="6">
        <v>8</v>
      </c>
      <c r="B5328" s="6">
        <v>3</v>
      </c>
      <c r="C5328" s="6">
        <v>23</v>
      </c>
      <c r="D5328" s="6">
        <f t="shared" si="1079"/>
        <v>34</v>
      </c>
      <c r="E5328" s="5">
        <f t="shared" si="1080"/>
        <v>1543.3839432000009</v>
      </c>
      <c r="F5328" s="5">
        <f t="shared" si="1081"/>
        <v>96.920156249999991</v>
      </c>
      <c r="G5328" s="5">
        <f t="shared" si="1082"/>
        <v>1377.292184868003</v>
      </c>
      <c r="H5328" s="5">
        <f t="shared" si="1083"/>
        <v>3017.5962843180041</v>
      </c>
      <c r="I5328" s="5">
        <f t="shared" si="1084"/>
        <v>720</v>
      </c>
      <c r="J5328" s="5">
        <f t="shared" si="1085"/>
        <v>2297.5962843180041</v>
      </c>
      <c r="K5328" s="2">
        <f t="shared" si="1086"/>
        <v>64888.824380520906</v>
      </c>
      <c r="L5328" s="2">
        <f t="shared" si="1087"/>
        <v>138782</v>
      </c>
      <c r="M5328" s="2">
        <f t="shared" si="1088"/>
        <v>28600</v>
      </c>
      <c r="N5328" s="6">
        <f t="shared" si="1089"/>
        <v>1</v>
      </c>
      <c r="O5328" s="2">
        <f t="shared" si="1090"/>
        <v>25293.175619479094</v>
      </c>
      <c r="P5328" s="2">
        <f t="shared" si="1091"/>
        <v>25293.175619479094</v>
      </c>
    </row>
    <row r="5329" spans="1:16">
      <c r="A5329" s="6">
        <v>8</v>
      </c>
      <c r="B5329" s="6">
        <v>3</v>
      </c>
      <c r="C5329" s="6">
        <v>24</v>
      </c>
      <c r="D5329" s="6">
        <f t="shared" si="1079"/>
        <v>35</v>
      </c>
      <c r="E5329" s="5">
        <f t="shared" si="1080"/>
        <v>1543.3839432000009</v>
      </c>
      <c r="F5329" s="5">
        <f t="shared" si="1081"/>
        <v>96.920156249999991</v>
      </c>
      <c r="G5329" s="5">
        <f t="shared" si="1082"/>
        <v>1455.1391344474989</v>
      </c>
      <c r="H5329" s="5">
        <f t="shared" si="1083"/>
        <v>3095.4432338974998</v>
      </c>
      <c r="I5329" s="5">
        <f t="shared" si="1084"/>
        <v>720</v>
      </c>
      <c r="J5329" s="5">
        <f t="shared" si="1085"/>
        <v>2375.4432338974998</v>
      </c>
      <c r="K5329" s="2">
        <f t="shared" si="1086"/>
        <v>66240.333921831596</v>
      </c>
      <c r="L5329" s="2">
        <f t="shared" si="1087"/>
        <v>141482</v>
      </c>
      <c r="M5329" s="2">
        <f t="shared" si="1088"/>
        <v>29480</v>
      </c>
      <c r="N5329" s="6">
        <f t="shared" si="1089"/>
        <v>1</v>
      </c>
      <c r="O5329" s="2">
        <f t="shared" si="1090"/>
        <v>25761.666078168404</v>
      </c>
      <c r="P5329" s="2">
        <f t="shared" si="1091"/>
        <v>25761.666078168404</v>
      </c>
    </row>
    <row r="5330" spans="1:16">
      <c r="A5330" s="6">
        <v>8</v>
      </c>
      <c r="B5330" s="6">
        <v>3</v>
      </c>
      <c r="C5330" s="6">
        <v>25</v>
      </c>
      <c r="D5330" s="6">
        <f t="shared" si="1079"/>
        <v>36</v>
      </c>
      <c r="E5330" s="5">
        <f t="shared" si="1080"/>
        <v>1543.3839432000009</v>
      </c>
      <c r="F5330" s="5">
        <f t="shared" si="1081"/>
        <v>96.920156249999991</v>
      </c>
      <c r="G5330" s="5">
        <f t="shared" si="1082"/>
        <v>1534.7170558625965</v>
      </c>
      <c r="H5330" s="5">
        <f t="shared" si="1083"/>
        <v>3175.0211553125973</v>
      </c>
      <c r="I5330" s="5">
        <f t="shared" si="1084"/>
        <v>720</v>
      </c>
      <c r="J5330" s="5">
        <f t="shared" si="1085"/>
        <v>2455.0211553125973</v>
      </c>
      <c r="K5330" s="2">
        <f t="shared" si="1086"/>
        <v>67621.895057510366</v>
      </c>
      <c r="L5330" s="2">
        <f t="shared" si="1087"/>
        <v>144182</v>
      </c>
      <c r="M5330" s="2">
        <f t="shared" si="1088"/>
        <v>30360</v>
      </c>
      <c r="N5330" s="6">
        <f t="shared" si="1089"/>
        <v>1</v>
      </c>
      <c r="O5330" s="2">
        <f t="shared" si="1090"/>
        <v>26200.104942489634</v>
      </c>
      <c r="P5330" s="2">
        <f t="shared" si="1091"/>
        <v>26200.104942489634</v>
      </c>
    </row>
    <row r="5331" spans="1:16">
      <c r="A5331" s="6">
        <v>8</v>
      </c>
      <c r="B5331" s="6">
        <v>3</v>
      </c>
      <c r="C5331" s="6">
        <v>26</v>
      </c>
      <c r="D5331" s="6">
        <f t="shared" si="1079"/>
        <v>37</v>
      </c>
      <c r="E5331" s="5">
        <f t="shared" si="1080"/>
        <v>1543.3839432000009</v>
      </c>
      <c r="F5331" s="5">
        <f t="shared" si="1081"/>
        <v>96.920156249999991</v>
      </c>
      <c r="G5331" s="5">
        <f t="shared" si="1082"/>
        <v>1616.0570598233144</v>
      </c>
      <c r="H5331" s="5">
        <f t="shared" si="1083"/>
        <v>3256.361159273315</v>
      </c>
      <c r="I5331" s="5">
        <f t="shared" si="1084"/>
        <v>720</v>
      </c>
      <c r="J5331" s="5">
        <f t="shared" si="1085"/>
        <v>2536.361159273315</v>
      </c>
      <c r="K5331" s="2">
        <f t="shared" si="1086"/>
        <v>69034.047904050618</v>
      </c>
      <c r="L5331" s="2">
        <f t="shared" si="1087"/>
        <v>146882</v>
      </c>
      <c r="M5331" s="2">
        <f t="shared" si="1088"/>
        <v>31240</v>
      </c>
      <c r="N5331" s="6">
        <f t="shared" si="1089"/>
        <v>1</v>
      </c>
      <c r="O5331" s="2">
        <f t="shared" si="1090"/>
        <v>26607.952095949382</v>
      </c>
      <c r="P5331" s="2">
        <f t="shared" si="1091"/>
        <v>26607.952095949382</v>
      </c>
    </row>
    <row r="5332" spans="1:16">
      <c r="A5332" s="6">
        <v>8</v>
      </c>
      <c r="B5332" s="6">
        <v>3</v>
      </c>
      <c r="C5332" s="6">
        <v>27</v>
      </c>
      <c r="D5332" s="6">
        <f t="shared" si="1079"/>
        <v>38</v>
      </c>
      <c r="E5332" s="5">
        <f t="shared" si="1080"/>
        <v>1543.3839432000009</v>
      </c>
      <c r="F5332" s="5">
        <f t="shared" si="1081"/>
        <v>96.920156249999991</v>
      </c>
      <c r="G5332" s="5">
        <f t="shared" si="1082"/>
        <v>1699.1907643430709</v>
      </c>
      <c r="H5332" s="5">
        <f t="shared" si="1083"/>
        <v>3339.494863793072</v>
      </c>
      <c r="I5332" s="5">
        <f t="shared" si="1084"/>
        <v>720</v>
      </c>
      <c r="J5332" s="5">
        <f t="shared" si="1085"/>
        <v>2619.494863793072</v>
      </c>
      <c r="K5332" s="2">
        <f t="shared" si="1086"/>
        <v>70477.341385296386</v>
      </c>
      <c r="L5332" s="2">
        <f t="shared" si="1087"/>
        <v>149582</v>
      </c>
      <c r="M5332" s="2">
        <f t="shared" si="1088"/>
        <v>32120</v>
      </c>
      <c r="N5332" s="6">
        <f t="shared" si="1089"/>
        <v>1</v>
      </c>
      <c r="O5332" s="2">
        <f t="shared" si="1090"/>
        <v>26984.658614703614</v>
      </c>
      <c r="P5332" s="2">
        <f t="shared" si="1091"/>
        <v>26984.658614703614</v>
      </c>
    </row>
    <row r="5333" spans="1:16">
      <c r="A5333" s="6">
        <v>8</v>
      </c>
      <c r="B5333" s="6">
        <v>3</v>
      </c>
      <c r="C5333" s="6">
        <v>28</v>
      </c>
      <c r="D5333" s="6">
        <f t="shared" si="1079"/>
        <v>39</v>
      </c>
      <c r="E5333" s="5">
        <f t="shared" si="1080"/>
        <v>1543.3839432000009</v>
      </c>
      <c r="F5333" s="5">
        <f t="shared" si="1081"/>
        <v>96.920156249999991</v>
      </c>
      <c r="G5333" s="5">
        <f t="shared" si="1082"/>
        <v>1784.1503025602246</v>
      </c>
      <c r="H5333" s="5">
        <f t="shared" si="1083"/>
        <v>3424.4544020102257</v>
      </c>
      <c r="I5333" s="5">
        <f t="shared" si="1084"/>
        <v>720</v>
      </c>
      <c r="J5333" s="5">
        <f t="shared" si="1085"/>
        <v>2704.4544020102257</v>
      </c>
      <c r="K5333" s="2">
        <f t="shared" si="1086"/>
        <v>71952.333368233085</v>
      </c>
      <c r="L5333" s="2">
        <f t="shared" si="1087"/>
        <v>152282</v>
      </c>
      <c r="M5333" s="2">
        <f t="shared" si="1088"/>
        <v>33000</v>
      </c>
      <c r="N5333" s="6">
        <f t="shared" si="1089"/>
        <v>1</v>
      </c>
      <c r="O5333" s="2">
        <f t="shared" si="1090"/>
        <v>27329.666631766915</v>
      </c>
      <c r="P5333" s="2">
        <f t="shared" si="1091"/>
        <v>27329.666631766915</v>
      </c>
    </row>
    <row r="5334" spans="1:16">
      <c r="A5334" s="6">
        <v>8</v>
      </c>
      <c r="B5334" s="6">
        <v>3</v>
      </c>
      <c r="C5334" s="6">
        <v>29</v>
      </c>
      <c r="D5334" s="6">
        <f t="shared" si="1079"/>
        <v>40</v>
      </c>
      <c r="E5334" s="5">
        <f t="shared" si="1080"/>
        <v>1543.3839432000009</v>
      </c>
      <c r="F5334" s="5">
        <f t="shared" si="1081"/>
        <v>96.920156249999991</v>
      </c>
      <c r="G5334" s="5">
        <f t="shared" si="1082"/>
        <v>1870.9683306758782</v>
      </c>
      <c r="H5334" s="5">
        <f t="shared" si="1083"/>
        <v>3511.2724301258791</v>
      </c>
      <c r="I5334" s="5">
        <f t="shared" si="1084"/>
        <v>720</v>
      </c>
      <c r="J5334" s="5">
        <f t="shared" si="1085"/>
        <v>2791.2724301258791</v>
      </c>
      <c r="K5334" s="2">
        <f t="shared" si="1086"/>
        <v>73459.590800796519</v>
      </c>
      <c r="L5334" s="2">
        <f t="shared" si="1087"/>
        <v>154982</v>
      </c>
      <c r="M5334" s="2">
        <f t="shared" si="1088"/>
        <v>33880</v>
      </c>
      <c r="N5334" s="6">
        <f t="shared" si="1089"/>
        <v>1</v>
      </c>
      <c r="O5334" s="2">
        <f t="shared" si="1090"/>
        <v>27642.409199203481</v>
      </c>
      <c r="P5334" s="2">
        <f t="shared" si="1091"/>
        <v>27642.409199203481</v>
      </c>
    </row>
    <row r="5335" spans="1:16">
      <c r="A5335" s="6">
        <v>8</v>
      </c>
      <c r="B5335" s="6">
        <v>3</v>
      </c>
      <c r="C5335" s="6">
        <v>30</v>
      </c>
      <c r="D5335" s="6">
        <f t="shared" si="1079"/>
        <v>41</v>
      </c>
      <c r="E5335" s="5">
        <f t="shared" si="1080"/>
        <v>1543.3839432000009</v>
      </c>
      <c r="F5335" s="5">
        <f t="shared" si="1081"/>
        <v>96.920156249999991</v>
      </c>
      <c r="G5335" s="5">
        <f t="shared" si="1082"/>
        <v>1959.6780360096488</v>
      </c>
      <c r="H5335" s="5">
        <f t="shared" si="1083"/>
        <v>3599.9821354596497</v>
      </c>
      <c r="I5335" s="5">
        <f t="shared" si="1084"/>
        <v>720</v>
      </c>
      <c r="J5335" s="5">
        <f t="shared" si="1085"/>
        <v>2879.9821354596497</v>
      </c>
      <c r="K5335" s="2">
        <f t="shared" si="1086"/>
        <v>74999.689851730029</v>
      </c>
      <c r="L5335" s="2">
        <f t="shared" si="1087"/>
        <v>157682</v>
      </c>
      <c r="M5335" s="2">
        <f t="shared" si="1088"/>
        <v>34760</v>
      </c>
      <c r="N5335" s="6">
        <f t="shared" si="1089"/>
        <v>1</v>
      </c>
      <c r="O5335" s="2">
        <f t="shared" si="1090"/>
        <v>27922.310148269971</v>
      </c>
      <c r="P5335" s="2">
        <f t="shared" si="1091"/>
        <v>27922.310148269971</v>
      </c>
    </row>
    <row r="5336" spans="1:16">
      <c r="A5336" s="6">
        <v>8</v>
      </c>
      <c r="B5336" s="6">
        <v>4</v>
      </c>
      <c r="C5336" s="6">
        <v>0</v>
      </c>
      <c r="D5336" s="6">
        <f t="shared" si="1079"/>
        <v>12</v>
      </c>
      <c r="E5336" s="5">
        <f t="shared" si="1080"/>
        <v>1543.3839432000009</v>
      </c>
      <c r="F5336" s="5">
        <f t="shared" si="1081"/>
        <v>132.45754687499996</v>
      </c>
      <c r="G5336" s="5">
        <f t="shared" si="1082"/>
        <v>0</v>
      </c>
      <c r="H5336" s="5">
        <f t="shared" si="1083"/>
        <v>1675.8414900750008</v>
      </c>
      <c r="I5336" s="5">
        <f t="shared" si="1084"/>
        <v>720</v>
      </c>
      <c r="J5336" s="5">
        <f t="shared" si="1085"/>
        <v>955.84149007500082</v>
      </c>
      <c r="K5336" s="2">
        <f t="shared" si="1086"/>
        <v>41594.4703138021</v>
      </c>
      <c r="L5336" s="2">
        <f t="shared" si="1087"/>
        <v>78776</v>
      </c>
      <c r="M5336" s="2">
        <f t="shared" si="1088"/>
        <v>8800</v>
      </c>
      <c r="N5336" s="6">
        <f t="shared" si="1089"/>
        <v>1</v>
      </c>
      <c r="O5336" s="2">
        <f t="shared" si="1090"/>
        <v>8381.5296861979004</v>
      </c>
      <c r="P5336" s="2">
        <f t="shared" si="1091"/>
        <v>8381.5296861979004</v>
      </c>
    </row>
    <row r="5337" spans="1:16">
      <c r="A5337" s="6">
        <v>8</v>
      </c>
      <c r="B5337" s="6">
        <v>4</v>
      </c>
      <c r="C5337" s="6">
        <v>1</v>
      </c>
      <c r="D5337" s="6">
        <f t="shared" si="1079"/>
        <v>13</v>
      </c>
      <c r="E5337" s="5">
        <f t="shared" si="1080"/>
        <v>1543.3839432000009</v>
      </c>
      <c r="F5337" s="5">
        <f t="shared" si="1081"/>
        <v>132.45754687499996</v>
      </c>
      <c r="G5337" s="5">
        <f t="shared" si="1082"/>
        <v>45.5625</v>
      </c>
      <c r="H5337" s="5">
        <f t="shared" si="1083"/>
        <v>1721.4039900750008</v>
      </c>
      <c r="I5337" s="5">
        <f t="shared" si="1084"/>
        <v>720</v>
      </c>
      <c r="J5337" s="5">
        <f t="shared" si="1085"/>
        <v>1001.4039900750008</v>
      </c>
      <c r="K5337" s="2">
        <f t="shared" si="1086"/>
        <v>42385.4859388021</v>
      </c>
      <c r="L5337" s="2">
        <f t="shared" si="1087"/>
        <v>81476</v>
      </c>
      <c r="M5337" s="2">
        <f t="shared" si="1088"/>
        <v>9680</v>
      </c>
      <c r="N5337" s="6">
        <f t="shared" si="1089"/>
        <v>1</v>
      </c>
      <c r="O5337" s="2">
        <f t="shared" si="1090"/>
        <v>9410.5140611979004</v>
      </c>
      <c r="P5337" s="2">
        <f t="shared" si="1091"/>
        <v>9410.5140611979004</v>
      </c>
    </row>
    <row r="5338" spans="1:16">
      <c r="A5338" s="6">
        <v>8</v>
      </c>
      <c r="B5338" s="6">
        <v>4</v>
      </c>
      <c r="C5338" s="6">
        <v>2</v>
      </c>
      <c r="D5338" s="6">
        <f t="shared" si="1079"/>
        <v>14</v>
      </c>
      <c r="E5338" s="5">
        <f t="shared" si="1080"/>
        <v>1543.3839432000009</v>
      </c>
      <c r="F5338" s="5">
        <f t="shared" si="1081"/>
        <v>132.45754687499996</v>
      </c>
      <c r="G5338" s="5">
        <f t="shared" si="1082"/>
        <v>92.264062499999994</v>
      </c>
      <c r="H5338" s="5">
        <f t="shared" si="1083"/>
        <v>1768.1055525750007</v>
      </c>
      <c r="I5338" s="5">
        <f t="shared" si="1084"/>
        <v>720</v>
      </c>
      <c r="J5338" s="5">
        <f t="shared" si="1085"/>
        <v>1048.1055525750007</v>
      </c>
      <c r="K5338" s="2">
        <f t="shared" si="1086"/>
        <v>43196.2769544271</v>
      </c>
      <c r="L5338" s="2">
        <f t="shared" si="1087"/>
        <v>84176</v>
      </c>
      <c r="M5338" s="2">
        <f t="shared" si="1088"/>
        <v>10560</v>
      </c>
      <c r="N5338" s="6">
        <f t="shared" si="1089"/>
        <v>1</v>
      </c>
      <c r="O5338" s="2">
        <f t="shared" si="1090"/>
        <v>10419.7230455729</v>
      </c>
      <c r="P5338" s="2">
        <f t="shared" si="1091"/>
        <v>10419.7230455729</v>
      </c>
    </row>
    <row r="5339" spans="1:16">
      <c r="A5339" s="6">
        <v>8</v>
      </c>
      <c r="B5339" s="6">
        <v>4</v>
      </c>
      <c r="C5339" s="6">
        <v>3</v>
      </c>
      <c r="D5339" s="6">
        <f t="shared" si="1079"/>
        <v>15</v>
      </c>
      <c r="E5339" s="5">
        <f t="shared" si="1080"/>
        <v>1543.3839432000009</v>
      </c>
      <c r="F5339" s="5">
        <f t="shared" si="1081"/>
        <v>132.45754687499996</v>
      </c>
      <c r="G5339" s="5">
        <f t="shared" si="1082"/>
        <v>140.12604492187498</v>
      </c>
      <c r="H5339" s="5">
        <f t="shared" si="1083"/>
        <v>1815.9675349968759</v>
      </c>
      <c r="I5339" s="5">
        <f t="shared" si="1084"/>
        <v>720</v>
      </c>
      <c r="J5339" s="5">
        <f t="shared" si="1085"/>
        <v>1095.9675349968759</v>
      </c>
      <c r="K5339" s="2">
        <f t="shared" si="1086"/>
        <v>44027.214149251318</v>
      </c>
      <c r="L5339" s="2">
        <f t="shared" si="1087"/>
        <v>86876</v>
      </c>
      <c r="M5339" s="2">
        <f t="shared" si="1088"/>
        <v>11440</v>
      </c>
      <c r="N5339" s="6">
        <f t="shared" si="1089"/>
        <v>1</v>
      </c>
      <c r="O5339" s="2">
        <f t="shared" si="1090"/>
        <v>11408.785850748682</v>
      </c>
      <c r="P5339" s="2">
        <f t="shared" si="1091"/>
        <v>11408.785850748682</v>
      </c>
    </row>
    <row r="5340" spans="1:16">
      <c r="A5340" s="6">
        <v>8</v>
      </c>
      <c r="B5340" s="6">
        <v>4</v>
      </c>
      <c r="C5340" s="6">
        <v>4</v>
      </c>
      <c r="D5340" s="6">
        <f t="shared" si="1079"/>
        <v>16</v>
      </c>
      <c r="E5340" s="5">
        <f t="shared" si="1080"/>
        <v>1543.3839432000009</v>
      </c>
      <c r="F5340" s="5">
        <f t="shared" si="1081"/>
        <v>132.45754687499996</v>
      </c>
      <c r="G5340" s="5">
        <f t="shared" si="1082"/>
        <v>189.17016064453125</v>
      </c>
      <c r="H5340" s="5">
        <f t="shared" si="1083"/>
        <v>1865.0116507195321</v>
      </c>
      <c r="I5340" s="5">
        <f t="shared" si="1084"/>
        <v>720</v>
      </c>
      <c r="J5340" s="5">
        <f t="shared" si="1085"/>
        <v>1145.0116507195321</v>
      </c>
      <c r="K5340" s="2">
        <f t="shared" si="1086"/>
        <v>44878.674491658545</v>
      </c>
      <c r="L5340" s="2">
        <f t="shared" si="1087"/>
        <v>89576</v>
      </c>
      <c r="M5340" s="2">
        <f t="shared" si="1088"/>
        <v>12320</v>
      </c>
      <c r="N5340" s="6">
        <f t="shared" si="1089"/>
        <v>1</v>
      </c>
      <c r="O5340" s="2">
        <f t="shared" si="1090"/>
        <v>12377.325508341455</v>
      </c>
      <c r="P5340" s="2">
        <f t="shared" si="1091"/>
        <v>12377.325508341455</v>
      </c>
    </row>
    <row r="5341" spans="1:16">
      <c r="A5341" s="6">
        <v>8</v>
      </c>
      <c r="B5341" s="6">
        <v>4</v>
      </c>
      <c r="C5341" s="6">
        <v>5</v>
      </c>
      <c r="D5341" s="6">
        <f t="shared" si="1079"/>
        <v>17</v>
      </c>
      <c r="E5341" s="5">
        <f t="shared" si="1080"/>
        <v>1543.3839432000009</v>
      </c>
      <c r="F5341" s="5">
        <f t="shared" si="1081"/>
        <v>132.45754687499996</v>
      </c>
      <c r="G5341" s="5">
        <f t="shared" si="1082"/>
        <v>239.41848456573481</v>
      </c>
      <c r="H5341" s="5">
        <f t="shared" si="1083"/>
        <v>1915.2599746407357</v>
      </c>
      <c r="I5341" s="5">
        <f t="shared" si="1084"/>
        <v>720</v>
      </c>
      <c r="J5341" s="5">
        <f t="shared" si="1085"/>
        <v>1195.2599746407357</v>
      </c>
      <c r="K5341" s="2">
        <f t="shared" si="1086"/>
        <v>45751.041226401663</v>
      </c>
      <c r="L5341" s="2">
        <f t="shared" si="1087"/>
        <v>92276</v>
      </c>
      <c r="M5341" s="2">
        <f t="shared" si="1088"/>
        <v>13200</v>
      </c>
      <c r="N5341" s="6">
        <f t="shared" si="1089"/>
        <v>1</v>
      </c>
      <c r="O5341" s="2">
        <f t="shared" si="1090"/>
        <v>13324.958773598337</v>
      </c>
      <c r="P5341" s="2">
        <f t="shared" si="1091"/>
        <v>13324.958773598337</v>
      </c>
    </row>
    <row r="5342" spans="1:16">
      <c r="A5342" s="6">
        <v>8</v>
      </c>
      <c r="B5342" s="6">
        <v>4</v>
      </c>
      <c r="C5342" s="6">
        <v>6</v>
      </c>
      <c r="D5342" s="6">
        <f t="shared" si="1079"/>
        <v>18</v>
      </c>
      <c r="E5342" s="5">
        <f t="shared" si="1080"/>
        <v>1543.3839432000009</v>
      </c>
      <c r="F5342" s="5">
        <f t="shared" si="1081"/>
        <v>132.45754687499996</v>
      </c>
      <c r="G5342" s="5">
        <f t="shared" si="1082"/>
        <v>290.89345874736784</v>
      </c>
      <c r="H5342" s="5">
        <f t="shared" si="1083"/>
        <v>1966.7349488223686</v>
      </c>
      <c r="I5342" s="5">
        <f t="shared" si="1084"/>
        <v>720</v>
      </c>
      <c r="J5342" s="5">
        <f t="shared" si="1085"/>
        <v>1246.7349488223686</v>
      </c>
      <c r="K5342" s="2">
        <f t="shared" si="1086"/>
        <v>46644.703972610565</v>
      </c>
      <c r="L5342" s="2">
        <f t="shared" si="1087"/>
        <v>94976</v>
      </c>
      <c r="M5342" s="2">
        <f t="shared" si="1088"/>
        <v>14080</v>
      </c>
      <c r="N5342" s="6">
        <f t="shared" si="1089"/>
        <v>1</v>
      </c>
      <c r="O5342" s="2">
        <f t="shared" si="1090"/>
        <v>14251.296027389435</v>
      </c>
      <c r="P5342" s="2">
        <f t="shared" si="1091"/>
        <v>14251.296027389435</v>
      </c>
    </row>
    <row r="5343" spans="1:16">
      <c r="A5343" s="6">
        <v>8</v>
      </c>
      <c r="B5343" s="6">
        <v>4</v>
      </c>
      <c r="C5343" s="6">
        <v>7</v>
      </c>
      <c r="D5343" s="6">
        <f t="shared" si="1079"/>
        <v>19</v>
      </c>
      <c r="E5343" s="5">
        <f t="shared" si="1080"/>
        <v>1543.3839432000009</v>
      </c>
      <c r="F5343" s="5">
        <f t="shared" si="1081"/>
        <v>132.45754687499996</v>
      </c>
      <c r="G5343" s="5">
        <f t="shared" si="1082"/>
        <v>343.61789814532818</v>
      </c>
      <c r="H5343" s="5">
        <f t="shared" si="1083"/>
        <v>2019.4593882203289</v>
      </c>
      <c r="I5343" s="5">
        <f t="shared" si="1084"/>
        <v>720</v>
      </c>
      <c r="J5343" s="5">
        <f t="shared" si="1085"/>
        <v>1299.4593882203289</v>
      </c>
      <c r="K5343" s="2">
        <f t="shared" si="1086"/>
        <v>47560.058823269603</v>
      </c>
      <c r="L5343" s="2">
        <f t="shared" si="1087"/>
        <v>97676</v>
      </c>
      <c r="M5343" s="2">
        <f t="shared" si="1088"/>
        <v>14960</v>
      </c>
      <c r="N5343" s="6">
        <f t="shared" si="1089"/>
        <v>1</v>
      </c>
      <c r="O5343" s="2">
        <f t="shared" si="1090"/>
        <v>15155.941176730397</v>
      </c>
      <c r="P5343" s="2">
        <f t="shared" si="1091"/>
        <v>15155.941176730397</v>
      </c>
    </row>
    <row r="5344" spans="1:16">
      <c r="A5344" s="6">
        <v>8</v>
      </c>
      <c r="B5344" s="6">
        <v>4</v>
      </c>
      <c r="C5344" s="6">
        <v>8</v>
      </c>
      <c r="D5344" s="6">
        <f t="shared" si="1079"/>
        <v>20</v>
      </c>
      <c r="E5344" s="5">
        <f t="shared" si="1080"/>
        <v>1543.3839432000009</v>
      </c>
      <c r="F5344" s="5">
        <f t="shared" si="1081"/>
        <v>132.45754687499996</v>
      </c>
      <c r="G5344" s="5">
        <f t="shared" si="1082"/>
        <v>397.61499642530839</v>
      </c>
      <c r="H5344" s="5">
        <f t="shared" si="1083"/>
        <v>2073.4564865003094</v>
      </c>
      <c r="I5344" s="5">
        <f t="shared" si="1084"/>
        <v>720</v>
      </c>
      <c r="J5344" s="5">
        <f t="shared" si="1085"/>
        <v>1353.4564865003094</v>
      </c>
      <c r="K5344" s="2">
        <f t="shared" si="1086"/>
        <v>48497.508446185922</v>
      </c>
      <c r="L5344" s="2">
        <f t="shared" si="1087"/>
        <v>100376</v>
      </c>
      <c r="M5344" s="2">
        <f t="shared" si="1088"/>
        <v>15840</v>
      </c>
      <c r="N5344" s="6">
        <f t="shared" si="1089"/>
        <v>1</v>
      </c>
      <c r="O5344" s="2">
        <f t="shared" si="1090"/>
        <v>16038.491553814078</v>
      </c>
      <c r="P5344" s="2">
        <f t="shared" si="1091"/>
        <v>16038.491553814078</v>
      </c>
    </row>
    <row r="5345" spans="1:16">
      <c r="A5345" s="6">
        <v>8</v>
      </c>
      <c r="B5345" s="6">
        <v>4</v>
      </c>
      <c r="C5345" s="6">
        <v>9</v>
      </c>
      <c r="D5345" s="6">
        <f t="shared" si="1079"/>
        <v>21</v>
      </c>
      <c r="E5345" s="5">
        <f t="shared" si="1080"/>
        <v>1543.3839432000009</v>
      </c>
      <c r="F5345" s="5">
        <f t="shared" si="1081"/>
        <v>132.45754687499996</v>
      </c>
      <c r="G5345" s="5">
        <f t="shared" si="1082"/>
        <v>452.90833186570285</v>
      </c>
      <c r="H5345" s="5">
        <f t="shared" si="1083"/>
        <v>2128.7498219407034</v>
      </c>
      <c r="I5345" s="5">
        <f t="shared" si="1084"/>
        <v>720</v>
      </c>
      <c r="J5345" s="5">
        <f t="shared" si="1085"/>
        <v>1408.7498219407034</v>
      </c>
      <c r="K5345" s="2">
        <f t="shared" si="1086"/>
        <v>49457.46218647054</v>
      </c>
      <c r="L5345" s="2">
        <f t="shared" si="1087"/>
        <v>103076</v>
      </c>
      <c r="M5345" s="2">
        <f t="shared" si="1088"/>
        <v>16720</v>
      </c>
      <c r="N5345" s="6">
        <f t="shared" si="1089"/>
        <v>1</v>
      </c>
      <c r="O5345" s="2">
        <f t="shared" si="1090"/>
        <v>16898.53781352946</v>
      </c>
      <c r="P5345" s="2">
        <f t="shared" si="1091"/>
        <v>16898.53781352946</v>
      </c>
    </row>
    <row r="5346" spans="1:16">
      <c r="A5346" s="6">
        <v>8</v>
      </c>
      <c r="B5346" s="6">
        <v>4</v>
      </c>
      <c r="C5346" s="6">
        <v>10</v>
      </c>
      <c r="D5346" s="6">
        <f t="shared" si="1079"/>
        <v>22</v>
      </c>
      <c r="E5346" s="5">
        <f t="shared" si="1080"/>
        <v>1543.3839432000009</v>
      </c>
      <c r="F5346" s="5">
        <f t="shared" si="1081"/>
        <v>132.45754687499996</v>
      </c>
      <c r="G5346" s="5">
        <f t="shared" si="1082"/>
        <v>509.52187334891573</v>
      </c>
      <c r="H5346" s="5">
        <f t="shared" si="1083"/>
        <v>2185.3633634239168</v>
      </c>
      <c r="I5346" s="5">
        <f t="shared" si="1084"/>
        <v>720</v>
      </c>
      <c r="J5346" s="5">
        <f t="shared" si="1085"/>
        <v>1465.3633634239168</v>
      </c>
      <c r="K5346" s="2">
        <f t="shared" si="1086"/>
        <v>50440.33617055411</v>
      </c>
      <c r="L5346" s="2">
        <f t="shared" si="1087"/>
        <v>105776</v>
      </c>
      <c r="M5346" s="2">
        <f t="shared" si="1088"/>
        <v>17600</v>
      </c>
      <c r="N5346" s="6">
        <f t="shared" si="1089"/>
        <v>1</v>
      </c>
      <c r="O5346" s="2">
        <f t="shared" si="1090"/>
        <v>17735.66382944589</v>
      </c>
      <c r="P5346" s="2">
        <f t="shared" si="1091"/>
        <v>17735.66382944589</v>
      </c>
    </row>
    <row r="5347" spans="1:16">
      <c r="A5347" s="6">
        <v>8</v>
      </c>
      <c r="B5347" s="6">
        <v>4</v>
      </c>
      <c r="C5347" s="6">
        <v>11</v>
      </c>
      <c r="D5347" s="6">
        <f t="shared" si="1079"/>
        <v>23</v>
      </c>
      <c r="E5347" s="5">
        <f t="shared" si="1080"/>
        <v>1543.3839432000009</v>
      </c>
      <c r="F5347" s="5">
        <f t="shared" si="1081"/>
        <v>132.45754687499996</v>
      </c>
      <c r="G5347" s="5">
        <f t="shared" si="1082"/>
        <v>567.47998644235474</v>
      </c>
      <c r="H5347" s="5">
        <f t="shared" si="1083"/>
        <v>2243.3214765173557</v>
      </c>
      <c r="I5347" s="5">
        <f t="shared" si="1084"/>
        <v>720</v>
      </c>
      <c r="J5347" s="5">
        <f t="shared" si="1085"/>
        <v>1523.3214765173557</v>
      </c>
      <c r="K5347" s="2">
        <f t="shared" si="1086"/>
        <v>51446.553411759647</v>
      </c>
      <c r="L5347" s="2">
        <f t="shared" si="1087"/>
        <v>108476</v>
      </c>
      <c r="M5347" s="2">
        <f t="shared" si="1088"/>
        <v>18480</v>
      </c>
      <c r="N5347" s="6">
        <f t="shared" si="1089"/>
        <v>1</v>
      </c>
      <c r="O5347" s="2">
        <f t="shared" si="1090"/>
        <v>18549.446588240353</v>
      </c>
      <c r="P5347" s="2">
        <f t="shared" si="1091"/>
        <v>18549.446588240353</v>
      </c>
    </row>
    <row r="5348" spans="1:16">
      <c r="A5348" s="6">
        <v>8</v>
      </c>
      <c r="B5348" s="6">
        <v>4</v>
      </c>
      <c r="C5348" s="6">
        <v>12</v>
      </c>
      <c r="D5348" s="6">
        <f t="shared" si="1079"/>
        <v>24</v>
      </c>
      <c r="E5348" s="5">
        <f t="shared" si="1080"/>
        <v>1543.3839432000009</v>
      </c>
      <c r="F5348" s="5">
        <f t="shared" si="1081"/>
        <v>132.45754687499996</v>
      </c>
      <c r="G5348" s="5">
        <f t="shared" si="1082"/>
        <v>626.80743957041921</v>
      </c>
      <c r="H5348" s="5">
        <f t="shared" si="1083"/>
        <v>2302.6489296454201</v>
      </c>
      <c r="I5348" s="5">
        <f t="shared" si="1084"/>
        <v>720</v>
      </c>
      <c r="J5348" s="5">
        <f t="shared" si="1085"/>
        <v>1582.6489296454201</v>
      </c>
      <c r="K5348" s="2">
        <f t="shared" si="1086"/>
        <v>52476.543917455208</v>
      </c>
      <c r="L5348" s="2">
        <f t="shared" si="1087"/>
        <v>111176</v>
      </c>
      <c r="M5348" s="2">
        <f t="shared" si="1088"/>
        <v>19360</v>
      </c>
      <c r="N5348" s="6">
        <f t="shared" si="1089"/>
        <v>1</v>
      </c>
      <c r="O5348" s="2">
        <f t="shared" si="1090"/>
        <v>19339.456082544792</v>
      </c>
      <c r="P5348" s="2">
        <f t="shared" si="1091"/>
        <v>19339.456082544792</v>
      </c>
    </row>
    <row r="5349" spans="1:16">
      <c r="A5349" s="6">
        <v>8</v>
      </c>
      <c r="B5349" s="6">
        <v>4</v>
      </c>
      <c r="C5349" s="6">
        <v>13</v>
      </c>
      <c r="D5349" s="6">
        <f t="shared" si="1079"/>
        <v>25</v>
      </c>
      <c r="E5349" s="5">
        <f t="shared" si="1080"/>
        <v>1543.3839432000009</v>
      </c>
      <c r="F5349" s="5">
        <f t="shared" si="1081"/>
        <v>132.45754687499996</v>
      </c>
      <c r="G5349" s="5">
        <f t="shared" si="1082"/>
        <v>687.52941027880343</v>
      </c>
      <c r="H5349" s="5">
        <f t="shared" si="1083"/>
        <v>2363.3709003538042</v>
      </c>
      <c r="I5349" s="5">
        <f t="shared" si="1084"/>
        <v>720</v>
      </c>
      <c r="J5349" s="5">
        <f t="shared" si="1085"/>
        <v>1643.3709003538042</v>
      </c>
      <c r="K5349" s="2">
        <f t="shared" si="1086"/>
        <v>53530.7447978091</v>
      </c>
      <c r="L5349" s="2">
        <f t="shared" si="1087"/>
        <v>113876</v>
      </c>
      <c r="M5349" s="2">
        <f t="shared" si="1088"/>
        <v>20240</v>
      </c>
      <c r="N5349" s="6">
        <f t="shared" si="1089"/>
        <v>1</v>
      </c>
      <c r="O5349" s="2">
        <f t="shared" si="1090"/>
        <v>20105.2552021909</v>
      </c>
      <c r="P5349" s="2">
        <f t="shared" si="1091"/>
        <v>20105.2552021909</v>
      </c>
    </row>
    <row r="5350" spans="1:16">
      <c r="A5350" s="6">
        <v>8</v>
      </c>
      <c r="B5350" s="6">
        <v>4</v>
      </c>
      <c r="C5350" s="6">
        <v>14</v>
      </c>
      <c r="D5350" s="6">
        <f t="shared" si="1079"/>
        <v>26</v>
      </c>
      <c r="E5350" s="5">
        <f t="shared" si="1080"/>
        <v>1543.3839432000009</v>
      </c>
      <c r="F5350" s="5">
        <f t="shared" si="1081"/>
        <v>132.45754687499996</v>
      </c>
      <c r="G5350" s="5">
        <f t="shared" si="1082"/>
        <v>749.67149159246469</v>
      </c>
      <c r="H5350" s="5">
        <f t="shared" si="1083"/>
        <v>2425.5129816674653</v>
      </c>
      <c r="I5350" s="5">
        <f t="shared" si="1084"/>
        <v>720</v>
      </c>
      <c r="J5350" s="5">
        <f t="shared" si="1085"/>
        <v>1705.5129816674653</v>
      </c>
      <c r="K5350" s="2">
        <f t="shared" si="1086"/>
        <v>54609.600376171271</v>
      </c>
      <c r="L5350" s="2">
        <f t="shared" si="1087"/>
        <v>116576</v>
      </c>
      <c r="M5350" s="2">
        <f t="shared" si="1088"/>
        <v>21120</v>
      </c>
      <c r="N5350" s="6">
        <f t="shared" si="1089"/>
        <v>1</v>
      </c>
      <c r="O5350" s="2">
        <f t="shared" si="1090"/>
        <v>20846.399623828729</v>
      </c>
      <c r="P5350" s="2">
        <f t="shared" si="1091"/>
        <v>20846.399623828729</v>
      </c>
    </row>
    <row r="5351" spans="1:16">
      <c r="A5351" s="6">
        <v>8</v>
      </c>
      <c r="B5351" s="6">
        <v>4</v>
      </c>
      <c r="C5351" s="6">
        <v>15</v>
      </c>
      <c r="D5351" s="6">
        <f t="shared" si="1079"/>
        <v>27</v>
      </c>
      <c r="E5351" s="5">
        <f t="shared" si="1080"/>
        <v>1543.3839432000009</v>
      </c>
      <c r="F5351" s="5">
        <f t="shared" si="1081"/>
        <v>132.45754687499996</v>
      </c>
      <c r="G5351" s="5">
        <f t="shared" si="1082"/>
        <v>813.25969846861108</v>
      </c>
      <c r="H5351" s="5">
        <f t="shared" si="1083"/>
        <v>2489.1011885436119</v>
      </c>
      <c r="I5351" s="5">
        <f t="shared" si="1084"/>
        <v>720</v>
      </c>
      <c r="J5351" s="5">
        <f t="shared" si="1085"/>
        <v>1769.1011885436119</v>
      </c>
      <c r="K5351" s="2">
        <f t="shared" si="1086"/>
        <v>55713.562301104372</v>
      </c>
      <c r="L5351" s="2">
        <f t="shared" si="1087"/>
        <v>119276</v>
      </c>
      <c r="M5351" s="2">
        <f t="shared" si="1088"/>
        <v>22000</v>
      </c>
      <c r="N5351" s="6">
        <f t="shared" si="1089"/>
        <v>1</v>
      </c>
      <c r="O5351" s="2">
        <f t="shared" si="1090"/>
        <v>21562.437698895628</v>
      </c>
      <c r="P5351" s="2">
        <f t="shared" si="1091"/>
        <v>21562.437698895628</v>
      </c>
    </row>
    <row r="5352" spans="1:16">
      <c r="A5352" s="6">
        <v>8</v>
      </c>
      <c r="B5352" s="6">
        <v>4</v>
      </c>
      <c r="C5352" s="6">
        <v>16</v>
      </c>
      <c r="D5352" s="6">
        <f t="shared" si="1079"/>
        <v>28</v>
      </c>
      <c r="E5352" s="5">
        <f t="shared" si="1080"/>
        <v>1543.3839432000009</v>
      </c>
      <c r="F5352" s="5">
        <f t="shared" si="1081"/>
        <v>132.45754687499996</v>
      </c>
      <c r="G5352" s="5">
        <f t="shared" si="1082"/>
        <v>878.32047434610013</v>
      </c>
      <c r="H5352" s="5">
        <f t="shared" si="1083"/>
        <v>2554.1619644211009</v>
      </c>
      <c r="I5352" s="5">
        <f t="shared" si="1084"/>
        <v>720</v>
      </c>
      <c r="J5352" s="5">
        <f t="shared" si="1085"/>
        <v>1834.1619644211009</v>
      </c>
      <c r="K5352" s="2">
        <f t="shared" si="1086"/>
        <v>56843.089660088561</v>
      </c>
      <c r="L5352" s="2">
        <f t="shared" si="1087"/>
        <v>121976</v>
      </c>
      <c r="M5352" s="2">
        <f t="shared" si="1088"/>
        <v>22880</v>
      </c>
      <c r="N5352" s="6">
        <f t="shared" si="1089"/>
        <v>1</v>
      </c>
      <c r="O5352" s="2">
        <f t="shared" si="1090"/>
        <v>22252.910339911439</v>
      </c>
      <c r="P5352" s="2">
        <f t="shared" si="1091"/>
        <v>22252.910339911439</v>
      </c>
    </row>
    <row r="5353" spans="1:16">
      <c r="A5353" s="6">
        <v>8</v>
      </c>
      <c r="B5353" s="6">
        <v>4</v>
      </c>
      <c r="C5353" s="6">
        <v>17</v>
      </c>
      <c r="D5353" s="6">
        <f t="shared" si="1079"/>
        <v>29</v>
      </c>
      <c r="E5353" s="5">
        <f t="shared" si="1080"/>
        <v>1543.3839432000009</v>
      </c>
      <c r="F5353" s="5">
        <f t="shared" si="1081"/>
        <v>132.45754687499996</v>
      </c>
      <c r="G5353" s="5">
        <f t="shared" si="1082"/>
        <v>944.88069779264049</v>
      </c>
      <c r="H5353" s="5">
        <f t="shared" si="1083"/>
        <v>2620.7221878676414</v>
      </c>
      <c r="I5353" s="5">
        <f t="shared" si="1084"/>
        <v>720</v>
      </c>
      <c r="J5353" s="5">
        <f t="shared" si="1085"/>
        <v>1900.7221878676414</v>
      </c>
      <c r="K5353" s="2">
        <f t="shared" si="1086"/>
        <v>57998.649094924331</v>
      </c>
      <c r="L5353" s="2">
        <f t="shared" si="1087"/>
        <v>124676</v>
      </c>
      <c r="M5353" s="2">
        <f t="shared" si="1088"/>
        <v>23760</v>
      </c>
      <c r="N5353" s="6">
        <f t="shared" si="1089"/>
        <v>1</v>
      </c>
      <c r="O5353" s="2">
        <f t="shared" si="1090"/>
        <v>22917.350905075669</v>
      </c>
      <c r="P5353" s="2">
        <f t="shared" si="1091"/>
        <v>22917.350905075669</v>
      </c>
    </row>
    <row r="5354" spans="1:16">
      <c r="A5354" s="6">
        <v>8</v>
      </c>
      <c r="B5354" s="6">
        <v>4</v>
      </c>
      <c r="C5354" s="6">
        <v>18</v>
      </c>
      <c r="D5354" s="6">
        <f t="shared" si="1079"/>
        <v>30</v>
      </c>
      <c r="E5354" s="5">
        <f t="shared" si="1080"/>
        <v>1543.3839432000009</v>
      </c>
      <c r="F5354" s="5">
        <f t="shared" si="1081"/>
        <v>132.45754687499996</v>
      </c>
      <c r="G5354" s="5">
        <f t="shared" si="1082"/>
        <v>1012.9676892512279</v>
      </c>
      <c r="H5354" s="5">
        <f t="shared" si="1083"/>
        <v>2688.8091793262288</v>
      </c>
      <c r="I5354" s="5">
        <f t="shared" si="1084"/>
        <v>720</v>
      </c>
      <c r="J5354" s="5">
        <f t="shared" si="1085"/>
        <v>1968.8091793262288</v>
      </c>
      <c r="K5354" s="2">
        <f t="shared" si="1086"/>
        <v>59180.714918858139</v>
      </c>
      <c r="L5354" s="2">
        <f t="shared" si="1087"/>
        <v>127376</v>
      </c>
      <c r="M5354" s="2">
        <f t="shared" si="1088"/>
        <v>24640</v>
      </c>
      <c r="N5354" s="6">
        <f t="shared" si="1089"/>
        <v>1</v>
      </c>
      <c r="O5354" s="2">
        <f t="shared" si="1090"/>
        <v>23555.285081141861</v>
      </c>
      <c r="P5354" s="2">
        <f t="shared" si="1091"/>
        <v>23555.285081141861</v>
      </c>
    </row>
    <row r="5355" spans="1:16">
      <c r="A5355" s="6">
        <v>8</v>
      </c>
      <c r="B5355" s="6">
        <v>4</v>
      </c>
      <c r="C5355" s="6">
        <v>19</v>
      </c>
      <c r="D5355" s="6">
        <f t="shared" si="1079"/>
        <v>31</v>
      </c>
      <c r="E5355" s="5">
        <f t="shared" si="1080"/>
        <v>1543.3839432000009</v>
      </c>
      <c r="F5355" s="5">
        <f t="shared" si="1081"/>
        <v>132.45754687499996</v>
      </c>
      <c r="G5355" s="5">
        <f t="shared" si="1082"/>
        <v>1082.6092178872495</v>
      </c>
      <c r="H5355" s="5">
        <f t="shared" si="1083"/>
        <v>2758.4507079622504</v>
      </c>
      <c r="I5355" s="5">
        <f t="shared" si="1084"/>
        <v>720</v>
      </c>
      <c r="J5355" s="5">
        <f t="shared" si="1085"/>
        <v>2038.4507079622504</v>
      </c>
      <c r="K5355" s="2">
        <f t="shared" si="1086"/>
        <v>60389.769235455737</v>
      </c>
      <c r="L5355" s="2">
        <f t="shared" si="1087"/>
        <v>130076</v>
      </c>
      <c r="M5355" s="2">
        <f t="shared" si="1088"/>
        <v>25520</v>
      </c>
      <c r="N5355" s="6">
        <f t="shared" si="1089"/>
        <v>1</v>
      </c>
      <c r="O5355" s="2">
        <f t="shared" si="1090"/>
        <v>24166.230764544263</v>
      </c>
      <c r="P5355" s="2">
        <f t="shared" si="1091"/>
        <v>24166.230764544263</v>
      </c>
    </row>
    <row r="5356" spans="1:16">
      <c r="A5356" s="6">
        <v>8</v>
      </c>
      <c r="B5356" s="6">
        <v>4</v>
      </c>
      <c r="C5356" s="6">
        <v>20</v>
      </c>
      <c r="D5356" s="6">
        <f t="shared" si="1079"/>
        <v>32</v>
      </c>
      <c r="E5356" s="5">
        <f t="shared" si="1080"/>
        <v>1543.3839432000009</v>
      </c>
      <c r="F5356" s="5">
        <f t="shared" si="1081"/>
        <v>132.45754687499996</v>
      </c>
      <c r="G5356" s="5">
        <f t="shared" si="1082"/>
        <v>1153.8335085377266</v>
      </c>
      <c r="H5356" s="5">
        <f t="shared" si="1083"/>
        <v>2829.6749986127274</v>
      </c>
      <c r="I5356" s="5">
        <f t="shared" si="1084"/>
        <v>720</v>
      </c>
      <c r="J5356" s="5">
        <f t="shared" si="1085"/>
        <v>2109.6749986127274</v>
      </c>
      <c r="K5356" s="2">
        <f t="shared" si="1086"/>
        <v>61626.302059248737</v>
      </c>
      <c r="L5356" s="2">
        <f t="shared" si="1087"/>
        <v>132776</v>
      </c>
      <c r="M5356" s="2">
        <f t="shared" si="1088"/>
        <v>26400</v>
      </c>
      <c r="N5356" s="6">
        <f t="shared" si="1089"/>
        <v>1</v>
      </c>
      <c r="O5356" s="2">
        <f t="shared" si="1090"/>
        <v>24749.697940751263</v>
      </c>
      <c r="P5356" s="2">
        <f t="shared" si="1091"/>
        <v>24749.697940751263</v>
      </c>
    </row>
    <row r="5357" spans="1:16">
      <c r="A5357" s="6">
        <v>8</v>
      </c>
      <c r="B5357" s="6">
        <v>4</v>
      </c>
      <c r="C5357" s="6">
        <v>21</v>
      </c>
      <c r="D5357" s="6">
        <f t="shared" si="1079"/>
        <v>33</v>
      </c>
      <c r="E5357" s="5">
        <f t="shared" si="1080"/>
        <v>1543.3839432000009</v>
      </c>
      <c r="F5357" s="5">
        <f t="shared" si="1081"/>
        <v>132.45754687499996</v>
      </c>
      <c r="G5357" s="5">
        <f t="shared" si="1082"/>
        <v>1226.6692487641703</v>
      </c>
      <c r="H5357" s="5">
        <f t="shared" si="1083"/>
        <v>2902.5107388391712</v>
      </c>
      <c r="I5357" s="5">
        <f t="shared" si="1084"/>
        <v>720</v>
      </c>
      <c r="J5357" s="5">
        <f t="shared" si="1085"/>
        <v>2182.5107388391712</v>
      </c>
      <c r="K5357" s="2">
        <f t="shared" si="1086"/>
        <v>62890.811438180055</v>
      </c>
      <c r="L5357" s="2">
        <f t="shared" si="1087"/>
        <v>135476</v>
      </c>
      <c r="M5357" s="2">
        <f t="shared" si="1088"/>
        <v>27280</v>
      </c>
      <c r="N5357" s="6">
        <f t="shared" si="1089"/>
        <v>1</v>
      </c>
      <c r="O5357" s="2">
        <f t="shared" si="1090"/>
        <v>25305.188561819945</v>
      </c>
      <c r="P5357" s="2">
        <f t="shared" si="1091"/>
        <v>25305.188561819945</v>
      </c>
    </row>
    <row r="5358" spans="1:16">
      <c r="A5358" s="6">
        <v>8</v>
      </c>
      <c r="B5358" s="6">
        <v>4</v>
      </c>
      <c r="C5358" s="6">
        <v>22</v>
      </c>
      <c r="D5358" s="6">
        <f t="shared" si="1079"/>
        <v>34</v>
      </c>
      <c r="E5358" s="5">
        <f t="shared" si="1080"/>
        <v>1543.3839432000009</v>
      </c>
      <c r="F5358" s="5">
        <f t="shared" si="1081"/>
        <v>132.45754687499996</v>
      </c>
      <c r="G5358" s="5">
        <f t="shared" si="1082"/>
        <v>1301.1455960105666</v>
      </c>
      <c r="H5358" s="5">
        <f t="shared" si="1083"/>
        <v>2976.9870860855672</v>
      </c>
      <c r="I5358" s="5">
        <f t="shared" si="1084"/>
        <v>720</v>
      </c>
      <c r="J5358" s="5">
        <f t="shared" si="1085"/>
        <v>2256.9870860855672</v>
      </c>
      <c r="K5358" s="2">
        <f t="shared" si="1086"/>
        <v>64183.803577874431</v>
      </c>
      <c r="L5358" s="2">
        <f t="shared" si="1087"/>
        <v>138176</v>
      </c>
      <c r="M5358" s="2">
        <f t="shared" si="1088"/>
        <v>28160</v>
      </c>
      <c r="N5358" s="6">
        <f t="shared" si="1089"/>
        <v>1</v>
      </c>
      <c r="O5358" s="2">
        <f t="shared" si="1090"/>
        <v>25832.196422125569</v>
      </c>
      <c r="P5358" s="2">
        <f t="shared" si="1091"/>
        <v>25832.196422125569</v>
      </c>
    </row>
    <row r="5359" spans="1:16">
      <c r="A5359" s="6">
        <v>8</v>
      </c>
      <c r="B5359" s="6">
        <v>4</v>
      </c>
      <c r="C5359" s="6">
        <v>23</v>
      </c>
      <c r="D5359" s="6">
        <f t="shared" si="1079"/>
        <v>35</v>
      </c>
      <c r="E5359" s="5">
        <f t="shared" si="1080"/>
        <v>1543.3839432000009</v>
      </c>
      <c r="F5359" s="5">
        <f t="shared" si="1081"/>
        <v>132.45754687499996</v>
      </c>
      <c r="G5359" s="5">
        <f t="shared" si="1082"/>
        <v>1377.292184868003</v>
      </c>
      <c r="H5359" s="5">
        <f t="shared" si="1083"/>
        <v>3053.1336749430038</v>
      </c>
      <c r="I5359" s="5">
        <f t="shared" si="1084"/>
        <v>720</v>
      </c>
      <c r="J5359" s="5">
        <f t="shared" si="1085"/>
        <v>2333.1336749430038</v>
      </c>
      <c r="K5359" s="2">
        <f t="shared" si="1086"/>
        <v>65505.792967760484</v>
      </c>
      <c r="L5359" s="2">
        <f t="shared" si="1087"/>
        <v>140876</v>
      </c>
      <c r="M5359" s="2">
        <f t="shared" si="1088"/>
        <v>29040</v>
      </c>
      <c r="N5359" s="6">
        <f t="shared" si="1089"/>
        <v>1</v>
      </c>
      <c r="O5359" s="2">
        <f t="shared" si="1090"/>
        <v>26330.207032239516</v>
      </c>
      <c r="P5359" s="2">
        <f t="shared" si="1091"/>
        <v>26330.207032239516</v>
      </c>
    </row>
    <row r="5360" spans="1:16">
      <c r="A5360" s="6">
        <v>8</v>
      </c>
      <c r="B5360" s="6">
        <v>4</v>
      </c>
      <c r="C5360" s="6">
        <v>24</v>
      </c>
      <c r="D5360" s="6">
        <f t="shared" si="1079"/>
        <v>36</v>
      </c>
      <c r="E5360" s="5">
        <f t="shared" si="1080"/>
        <v>1543.3839432000009</v>
      </c>
      <c r="F5360" s="5">
        <f t="shared" si="1081"/>
        <v>132.45754687499996</v>
      </c>
      <c r="G5360" s="5">
        <f t="shared" si="1082"/>
        <v>1455.1391344474989</v>
      </c>
      <c r="H5360" s="5">
        <f t="shared" si="1083"/>
        <v>3130.9806245225</v>
      </c>
      <c r="I5360" s="5">
        <f t="shared" si="1084"/>
        <v>720</v>
      </c>
      <c r="J5360" s="5">
        <f t="shared" si="1085"/>
        <v>2410.9806245225</v>
      </c>
      <c r="K5360" s="2">
        <f t="shared" si="1086"/>
        <v>66857.302509071189</v>
      </c>
      <c r="L5360" s="2">
        <f t="shared" si="1087"/>
        <v>143576</v>
      </c>
      <c r="M5360" s="2">
        <f t="shared" si="1088"/>
        <v>29920</v>
      </c>
      <c r="N5360" s="6">
        <f t="shared" si="1089"/>
        <v>1</v>
      </c>
      <c r="O5360" s="2">
        <f t="shared" si="1090"/>
        <v>26798.697490928811</v>
      </c>
      <c r="P5360" s="2">
        <f t="shared" si="1091"/>
        <v>26798.697490928811</v>
      </c>
    </row>
    <row r="5361" spans="1:16">
      <c r="A5361" s="6">
        <v>8</v>
      </c>
      <c r="B5361" s="6">
        <v>4</v>
      </c>
      <c r="C5361" s="6">
        <v>25</v>
      </c>
      <c r="D5361" s="6">
        <f t="shared" si="1079"/>
        <v>37</v>
      </c>
      <c r="E5361" s="5">
        <f t="shared" si="1080"/>
        <v>1543.3839432000009</v>
      </c>
      <c r="F5361" s="5">
        <f t="shared" si="1081"/>
        <v>132.45754687499996</v>
      </c>
      <c r="G5361" s="5">
        <f t="shared" si="1082"/>
        <v>1534.7170558625965</v>
      </c>
      <c r="H5361" s="5">
        <f t="shared" si="1083"/>
        <v>3210.558545937597</v>
      </c>
      <c r="I5361" s="5">
        <f t="shared" si="1084"/>
        <v>720</v>
      </c>
      <c r="J5361" s="5">
        <f t="shared" si="1085"/>
        <v>2490.558545937597</v>
      </c>
      <c r="K5361" s="2">
        <f t="shared" si="1086"/>
        <v>68238.863644749945</v>
      </c>
      <c r="L5361" s="2">
        <f t="shared" si="1087"/>
        <v>146276</v>
      </c>
      <c r="M5361" s="2">
        <f t="shared" si="1088"/>
        <v>30800</v>
      </c>
      <c r="N5361" s="6">
        <f t="shared" si="1089"/>
        <v>1</v>
      </c>
      <c r="O5361" s="2">
        <f t="shared" si="1090"/>
        <v>27237.136355250055</v>
      </c>
      <c r="P5361" s="2">
        <f t="shared" si="1091"/>
        <v>27237.136355250055</v>
      </c>
    </row>
    <row r="5362" spans="1:16">
      <c r="A5362" s="6">
        <v>8</v>
      </c>
      <c r="B5362" s="6">
        <v>4</v>
      </c>
      <c r="C5362" s="6">
        <v>26</v>
      </c>
      <c r="D5362" s="6">
        <f t="shared" si="1079"/>
        <v>38</v>
      </c>
      <c r="E5362" s="5">
        <f t="shared" si="1080"/>
        <v>1543.3839432000009</v>
      </c>
      <c r="F5362" s="5">
        <f t="shared" si="1081"/>
        <v>132.45754687499996</v>
      </c>
      <c r="G5362" s="5">
        <f t="shared" si="1082"/>
        <v>1616.0570598233144</v>
      </c>
      <c r="H5362" s="5">
        <f t="shared" si="1083"/>
        <v>3291.8985498983152</v>
      </c>
      <c r="I5362" s="5">
        <f t="shared" si="1084"/>
        <v>720</v>
      </c>
      <c r="J5362" s="5">
        <f t="shared" si="1085"/>
        <v>2571.8985498983152</v>
      </c>
      <c r="K5362" s="2">
        <f t="shared" si="1086"/>
        <v>69651.016491290196</v>
      </c>
      <c r="L5362" s="2">
        <f t="shared" si="1087"/>
        <v>148976</v>
      </c>
      <c r="M5362" s="2">
        <f t="shared" si="1088"/>
        <v>31680</v>
      </c>
      <c r="N5362" s="6">
        <f t="shared" si="1089"/>
        <v>1</v>
      </c>
      <c r="O5362" s="2">
        <f t="shared" si="1090"/>
        <v>27644.983508709804</v>
      </c>
      <c r="P5362" s="2">
        <f t="shared" si="1091"/>
        <v>27644.983508709804</v>
      </c>
    </row>
    <row r="5363" spans="1:16">
      <c r="A5363" s="6">
        <v>8</v>
      </c>
      <c r="B5363" s="6">
        <v>4</v>
      </c>
      <c r="C5363" s="6">
        <v>27</v>
      </c>
      <c r="D5363" s="6">
        <f t="shared" si="1079"/>
        <v>39</v>
      </c>
      <c r="E5363" s="5">
        <f t="shared" si="1080"/>
        <v>1543.3839432000009</v>
      </c>
      <c r="F5363" s="5">
        <f t="shared" si="1081"/>
        <v>132.45754687499996</v>
      </c>
      <c r="G5363" s="5">
        <f t="shared" si="1082"/>
        <v>1699.1907643430709</v>
      </c>
      <c r="H5363" s="5">
        <f t="shared" si="1083"/>
        <v>3375.0322544180717</v>
      </c>
      <c r="I5363" s="5">
        <f t="shared" si="1084"/>
        <v>720</v>
      </c>
      <c r="J5363" s="5">
        <f t="shared" si="1085"/>
        <v>2655.0322544180717</v>
      </c>
      <c r="K5363" s="2">
        <f t="shared" si="1086"/>
        <v>71094.309972535964</v>
      </c>
      <c r="L5363" s="2">
        <f t="shared" si="1087"/>
        <v>151676</v>
      </c>
      <c r="M5363" s="2">
        <f t="shared" si="1088"/>
        <v>32560</v>
      </c>
      <c r="N5363" s="6">
        <f t="shared" si="1089"/>
        <v>1</v>
      </c>
      <c r="O5363" s="2">
        <f t="shared" si="1090"/>
        <v>28021.690027464036</v>
      </c>
      <c r="P5363" s="2">
        <f t="shared" si="1091"/>
        <v>28021.690027464036</v>
      </c>
    </row>
    <row r="5364" spans="1:16">
      <c r="A5364" s="6">
        <v>8</v>
      </c>
      <c r="B5364" s="6">
        <v>4</v>
      </c>
      <c r="C5364" s="6">
        <v>28</v>
      </c>
      <c r="D5364" s="6">
        <f t="shared" si="1079"/>
        <v>40</v>
      </c>
      <c r="E5364" s="5">
        <f t="shared" si="1080"/>
        <v>1543.3839432000009</v>
      </c>
      <c r="F5364" s="5">
        <f t="shared" si="1081"/>
        <v>132.45754687499996</v>
      </c>
      <c r="G5364" s="5">
        <f t="shared" si="1082"/>
        <v>1784.1503025602246</v>
      </c>
      <c r="H5364" s="5">
        <f t="shared" si="1083"/>
        <v>3459.9917926352255</v>
      </c>
      <c r="I5364" s="5">
        <f t="shared" si="1084"/>
        <v>720</v>
      </c>
      <c r="J5364" s="5">
        <f t="shared" si="1085"/>
        <v>2739.9917926352255</v>
      </c>
      <c r="K5364" s="2">
        <f t="shared" si="1086"/>
        <v>72569.301955472663</v>
      </c>
      <c r="L5364" s="2">
        <f t="shared" si="1087"/>
        <v>154376</v>
      </c>
      <c r="M5364" s="2">
        <f t="shared" si="1088"/>
        <v>33440</v>
      </c>
      <c r="N5364" s="6">
        <f t="shared" si="1089"/>
        <v>1</v>
      </c>
      <c r="O5364" s="2">
        <f t="shared" si="1090"/>
        <v>28366.698044527337</v>
      </c>
      <c r="P5364" s="2">
        <f t="shared" si="1091"/>
        <v>28366.698044527337</v>
      </c>
    </row>
    <row r="5365" spans="1:16">
      <c r="A5365" s="6">
        <v>8</v>
      </c>
      <c r="B5365" s="6">
        <v>4</v>
      </c>
      <c r="C5365" s="6">
        <v>29</v>
      </c>
      <c r="D5365" s="6">
        <f t="shared" si="1079"/>
        <v>41</v>
      </c>
      <c r="E5365" s="5">
        <f t="shared" si="1080"/>
        <v>1543.3839432000009</v>
      </c>
      <c r="F5365" s="5">
        <f t="shared" si="1081"/>
        <v>132.45754687499996</v>
      </c>
      <c r="G5365" s="5">
        <f t="shared" si="1082"/>
        <v>1870.9683306758782</v>
      </c>
      <c r="H5365" s="5">
        <f t="shared" si="1083"/>
        <v>3546.8098207508792</v>
      </c>
      <c r="I5365" s="5">
        <f t="shared" si="1084"/>
        <v>720</v>
      </c>
      <c r="J5365" s="5">
        <f t="shared" si="1085"/>
        <v>2826.8098207508792</v>
      </c>
      <c r="K5365" s="2">
        <f t="shared" si="1086"/>
        <v>74076.559388036098</v>
      </c>
      <c r="L5365" s="2">
        <f t="shared" si="1087"/>
        <v>157076</v>
      </c>
      <c r="M5365" s="2">
        <f t="shared" si="1088"/>
        <v>34320</v>
      </c>
      <c r="N5365" s="6">
        <f t="shared" si="1089"/>
        <v>1</v>
      </c>
      <c r="O5365" s="2">
        <f t="shared" si="1090"/>
        <v>28679.440611963902</v>
      </c>
      <c r="P5365" s="2">
        <f t="shared" si="1091"/>
        <v>28679.440611963902</v>
      </c>
    </row>
    <row r="5366" spans="1:16">
      <c r="A5366" s="6">
        <v>8</v>
      </c>
      <c r="B5366" s="6">
        <v>4</v>
      </c>
      <c r="C5366" s="6">
        <v>30</v>
      </c>
      <c r="D5366" s="6">
        <f t="shared" si="1079"/>
        <v>42</v>
      </c>
      <c r="E5366" s="5">
        <f t="shared" si="1080"/>
        <v>1543.3839432000009</v>
      </c>
      <c r="F5366" s="5">
        <f t="shared" si="1081"/>
        <v>132.45754687499996</v>
      </c>
      <c r="G5366" s="5">
        <f t="shared" si="1082"/>
        <v>1959.6780360096488</v>
      </c>
      <c r="H5366" s="5">
        <f t="shared" si="1083"/>
        <v>3635.5195260846494</v>
      </c>
      <c r="I5366" s="5">
        <f t="shared" si="1084"/>
        <v>720</v>
      </c>
      <c r="J5366" s="5">
        <f t="shared" si="1085"/>
        <v>2915.5195260846494</v>
      </c>
      <c r="K5366" s="2">
        <f t="shared" si="1086"/>
        <v>75616.658438969607</v>
      </c>
      <c r="L5366" s="2">
        <f t="shared" si="1087"/>
        <v>159776</v>
      </c>
      <c r="M5366" s="2">
        <f t="shared" si="1088"/>
        <v>35200</v>
      </c>
      <c r="N5366" s="6">
        <f t="shared" si="1089"/>
        <v>1</v>
      </c>
      <c r="O5366" s="2">
        <f t="shared" si="1090"/>
        <v>28959.341561030393</v>
      </c>
      <c r="P5366" s="2">
        <f t="shared" si="1091"/>
        <v>28959.341561030393</v>
      </c>
    </row>
    <row r="5367" spans="1:16">
      <c r="A5367" s="6">
        <v>8</v>
      </c>
      <c r="B5367" s="6">
        <v>5</v>
      </c>
      <c r="C5367" s="6">
        <v>0</v>
      </c>
      <c r="D5367" s="6">
        <f t="shared" si="1079"/>
        <v>13</v>
      </c>
      <c r="E5367" s="5">
        <f t="shared" si="1080"/>
        <v>1543.3839432000009</v>
      </c>
      <c r="F5367" s="5">
        <f t="shared" si="1081"/>
        <v>169.71123193359369</v>
      </c>
      <c r="G5367" s="5">
        <f t="shared" si="1082"/>
        <v>0</v>
      </c>
      <c r="H5367" s="5">
        <f t="shared" si="1083"/>
        <v>1713.0951751335947</v>
      </c>
      <c r="I5367" s="5">
        <f t="shared" si="1084"/>
        <v>720</v>
      </c>
      <c r="J5367" s="5">
        <f t="shared" si="1085"/>
        <v>993.09517513359469</v>
      </c>
      <c r="K5367" s="2">
        <f t="shared" si="1086"/>
        <v>42241.235679402685</v>
      </c>
      <c r="L5367" s="2">
        <f t="shared" si="1087"/>
        <v>80870</v>
      </c>
      <c r="M5367" s="2">
        <f t="shared" si="1088"/>
        <v>9240</v>
      </c>
      <c r="N5367" s="6">
        <f t="shared" si="1089"/>
        <v>1</v>
      </c>
      <c r="O5367" s="2">
        <f t="shared" si="1090"/>
        <v>9388.7643205973145</v>
      </c>
      <c r="P5367" s="2">
        <f t="shared" si="1091"/>
        <v>9388.7643205973145</v>
      </c>
    </row>
    <row r="5368" spans="1:16">
      <c r="A5368" s="6">
        <v>8</v>
      </c>
      <c r="B5368" s="6">
        <v>5</v>
      </c>
      <c r="C5368" s="6">
        <v>1</v>
      </c>
      <c r="D5368" s="6">
        <f t="shared" si="1079"/>
        <v>14</v>
      </c>
      <c r="E5368" s="5">
        <f t="shared" si="1080"/>
        <v>1543.3839432000009</v>
      </c>
      <c r="F5368" s="5">
        <f t="shared" si="1081"/>
        <v>169.71123193359369</v>
      </c>
      <c r="G5368" s="5">
        <f t="shared" si="1082"/>
        <v>45.5625</v>
      </c>
      <c r="H5368" s="5">
        <f t="shared" si="1083"/>
        <v>1758.6576751335947</v>
      </c>
      <c r="I5368" s="5">
        <f t="shared" si="1084"/>
        <v>720</v>
      </c>
      <c r="J5368" s="5">
        <f t="shared" si="1085"/>
        <v>1038.6576751335947</v>
      </c>
      <c r="K5368" s="2">
        <f t="shared" si="1086"/>
        <v>43032.251304402685</v>
      </c>
      <c r="L5368" s="2">
        <f t="shared" si="1087"/>
        <v>83570</v>
      </c>
      <c r="M5368" s="2">
        <f t="shared" si="1088"/>
        <v>10120</v>
      </c>
      <c r="N5368" s="6">
        <f t="shared" si="1089"/>
        <v>1</v>
      </c>
      <c r="O5368" s="2">
        <f t="shared" si="1090"/>
        <v>10417.748695597315</v>
      </c>
      <c r="P5368" s="2">
        <f t="shared" si="1091"/>
        <v>10417.748695597315</v>
      </c>
    </row>
    <row r="5369" spans="1:16">
      <c r="A5369" s="6">
        <v>8</v>
      </c>
      <c r="B5369" s="6">
        <v>5</v>
      </c>
      <c r="C5369" s="6">
        <v>2</v>
      </c>
      <c r="D5369" s="6">
        <f t="shared" si="1079"/>
        <v>15</v>
      </c>
      <c r="E5369" s="5">
        <f t="shared" si="1080"/>
        <v>1543.3839432000009</v>
      </c>
      <c r="F5369" s="5">
        <f t="shared" si="1081"/>
        <v>169.71123193359369</v>
      </c>
      <c r="G5369" s="5">
        <f t="shared" si="1082"/>
        <v>92.264062499999994</v>
      </c>
      <c r="H5369" s="5">
        <f t="shared" si="1083"/>
        <v>1805.3592376335946</v>
      </c>
      <c r="I5369" s="5">
        <f t="shared" si="1084"/>
        <v>720</v>
      </c>
      <c r="J5369" s="5">
        <f t="shared" si="1085"/>
        <v>1085.3592376335946</v>
      </c>
      <c r="K5369" s="2">
        <f t="shared" si="1086"/>
        <v>43843.042320027685</v>
      </c>
      <c r="L5369" s="2">
        <f t="shared" si="1087"/>
        <v>86270</v>
      </c>
      <c r="M5369" s="2">
        <f t="shared" si="1088"/>
        <v>11000</v>
      </c>
      <c r="N5369" s="6">
        <f t="shared" si="1089"/>
        <v>1</v>
      </c>
      <c r="O5369" s="2">
        <f t="shared" si="1090"/>
        <v>11426.957679972315</v>
      </c>
      <c r="P5369" s="2">
        <f t="shared" si="1091"/>
        <v>11426.957679972315</v>
      </c>
    </row>
    <row r="5370" spans="1:16">
      <c r="A5370" s="6">
        <v>8</v>
      </c>
      <c r="B5370" s="6">
        <v>5</v>
      </c>
      <c r="C5370" s="6">
        <v>3</v>
      </c>
      <c r="D5370" s="6">
        <f t="shared" si="1079"/>
        <v>16</v>
      </c>
      <c r="E5370" s="5">
        <f t="shared" si="1080"/>
        <v>1543.3839432000009</v>
      </c>
      <c r="F5370" s="5">
        <f t="shared" si="1081"/>
        <v>169.71123193359369</v>
      </c>
      <c r="G5370" s="5">
        <f t="shared" si="1082"/>
        <v>140.12604492187498</v>
      </c>
      <c r="H5370" s="5">
        <f t="shared" si="1083"/>
        <v>1853.2212200554698</v>
      </c>
      <c r="I5370" s="5">
        <f t="shared" si="1084"/>
        <v>720</v>
      </c>
      <c r="J5370" s="5">
        <f t="shared" si="1085"/>
        <v>1133.2212200554698</v>
      </c>
      <c r="K5370" s="2">
        <f t="shared" si="1086"/>
        <v>44673.979514851904</v>
      </c>
      <c r="L5370" s="2">
        <f t="shared" si="1087"/>
        <v>88970</v>
      </c>
      <c r="M5370" s="2">
        <f t="shared" si="1088"/>
        <v>11880</v>
      </c>
      <c r="N5370" s="6">
        <f t="shared" si="1089"/>
        <v>1</v>
      </c>
      <c r="O5370" s="2">
        <f t="shared" si="1090"/>
        <v>12416.020485148096</v>
      </c>
      <c r="P5370" s="2">
        <f t="shared" si="1091"/>
        <v>12416.020485148096</v>
      </c>
    </row>
    <row r="5371" spans="1:16">
      <c r="A5371" s="6">
        <v>8</v>
      </c>
      <c r="B5371" s="6">
        <v>5</v>
      </c>
      <c r="C5371" s="6">
        <v>4</v>
      </c>
      <c r="D5371" s="6">
        <f t="shared" si="1079"/>
        <v>17</v>
      </c>
      <c r="E5371" s="5">
        <f t="shared" si="1080"/>
        <v>1543.3839432000009</v>
      </c>
      <c r="F5371" s="5">
        <f t="shared" si="1081"/>
        <v>169.71123193359369</v>
      </c>
      <c r="G5371" s="5">
        <f t="shared" si="1082"/>
        <v>189.17016064453125</v>
      </c>
      <c r="H5371" s="5">
        <f t="shared" si="1083"/>
        <v>1902.265335778126</v>
      </c>
      <c r="I5371" s="5">
        <f t="shared" si="1084"/>
        <v>720</v>
      </c>
      <c r="J5371" s="5">
        <f t="shared" si="1085"/>
        <v>1182.265335778126</v>
      </c>
      <c r="K5371" s="2">
        <f t="shared" si="1086"/>
        <v>45525.439857259131</v>
      </c>
      <c r="L5371" s="2">
        <f t="shared" si="1087"/>
        <v>91670</v>
      </c>
      <c r="M5371" s="2">
        <f t="shared" si="1088"/>
        <v>12760</v>
      </c>
      <c r="N5371" s="6">
        <f t="shared" si="1089"/>
        <v>1</v>
      </c>
      <c r="O5371" s="2">
        <f t="shared" si="1090"/>
        <v>13384.560142740869</v>
      </c>
      <c r="P5371" s="2">
        <f t="shared" si="1091"/>
        <v>13384.560142740869</v>
      </c>
    </row>
    <row r="5372" spans="1:16">
      <c r="A5372" s="6">
        <v>8</v>
      </c>
      <c r="B5372" s="6">
        <v>5</v>
      </c>
      <c r="C5372" s="6">
        <v>5</v>
      </c>
      <c r="D5372" s="6">
        <f t="shared" si="1079"/>
        <v>18</v>
      </c>
      <c r="E5372" s="5">
        <f t="shared" si="1080"/>
        <v>1543.3839432000009</v>
      </c>
      <c r="F5372" s="5">
        <f t="shared" si="1081"/>
        <v>169.71123193359369</v>
      </c>
      <c r="G5372" s="5">
        <f t="shared" si="1082"/>
        <v>239.41848456573481</v>
      </c>
      <c r="H5372" s="5">
        <f t="shared" si="1083"/>
        <v>1952.5136596993295</v>
      </c>
      <c r="I5372" s="5">
        <f t="shared" si="1084"/>
        <v>720</v>
      </c>
      <c r="J5372" s="5">
        <f t="shared" si="1085"/>
        <v>1232.5136596993295</v>
      </c>
      <c r="K5372" s="2">
        <f t="shared" si="1086"/>
        <v>46397.806592002249</v>
      </c>
      <c r="L5372" s="2">
        <f t="shared" si="1087"/>
        <v>94370</v>
      </c>
      <c r="M5372" s="2">
        <f t="shared" si="1088"/>
        <v>13640</v>
      </c>
      <c r="N5372" s="6">
        <f t="shared" si="1089"/>
        <v>1</v>
      </c>
      <c r="O5372" s="2">
        <f t="shared" si="1090"/>
        <v>14332.193407997751</v>
      </c>
      <c r="P5372" s="2">
        <f t="shared" si="1091"/>
        <v>14332.193407997751</v>
      </c>
    </row>
    <row r="5373" spans="1:16">
      <c r="A5373" s="6">
        <v>8</v>
      </c>
      <c r="B5373" s="6">
        <v>5</v>
      </c>
      <c r="C5373" s="6">
        <v>6</v>
      </c>
      <c r="D5373" s="6">
        <f t="shared" si="1079"/>
        <v>19</v>
      </c>
      <c r="E5373" s="5">
        <f t="shared" si="1080"/>
        <v>1543.3839432000009</v>
      </c>
      <c r="F5373" s="5">
        <f t="shared" si="1081"/>
        <v>169.71123193359369</v>
      </c>
      <c r="G5373" s="5">
        <f t="shared" si="1082"/>
        <v>290.89345874736784</v>
      </c>
      <c r="H5373" s="5">
        <f t="shared" si="1083"/>
        <v>2003.9886338809624</v>
      </c>
      <c r="I5373" s="5">
        <f t="shared" si="1084"/>
        <v>720</v>
      </c>
      <c r="J5373" s="5">
        <f t="shared" si="1085"/>
        <v>1283.9886338809624</v>
      </c>
      <c r="K5373" s="2">
        <f t="shared" si="1086"/>
        <v>47291.469338211151</v>
      </c>
      <c r="L5373" s="2">
        <f t="shared" si="1087"/>
        <v>97070</v>
      </c>
      <c r="M5373" s="2">
        <f t="shared" si="1088"/>
        <v>14520</v>
      </c>
      <c r="N5373" s="6">
        <f t="shared" si="1089"/>
        <v>1</v>
      </c>
      <c r="O5373" s="2">
        <f t="shared" si="1090"/>
        <v>15258.530661788849</v>
      </c>
      <c r="P5373" s="2">
        <f t="shared" si="1091"/>
        <v>15258.530661788849</v>
      </c>
    </row>
    <row r="5374" spans="1:16">
      <c r="A5374" s="6">
        <v>8</v>
      </c>
      <c r="B5374" s="6">
        <v>5</v>
      </c>
      <c r="C5374" s="6">
        <v>7</v>
      </c>
      <c r="D5374" s="6">
        <f t="shared" si="1079"/>
        <v>20</v>
      </c>
      <c r="E5374" s="5">
        <f t="shared" si="1080"/>
        <v>1543.3839432000009</v>
      </c>
      <c r="F5374" s="5">
        <f t="shared" si="1081"/>
        <v>169.71123193359369</v>
      </c>
      <c r="G5374" s="5">
        <f t="shared" si="1082"/>
        <v>343.61789814532818</v>
      </c>
      <c r="H5374" s="5">
        <f t="shared" si="1083"/>
        <v>2056.7130732789228</v>
      </c>
      <c r="I5374" s="5">
        <f t="shared" si="1084"/>
        <v>720</v>
      </c>
      <c r="J5374" s="5">
        <f t="shared" si="1085"/>
        <v>1336.7130732789228</v>
      </c>
      <c r="K5374" s="2">
        <f t="shared" si="1086"/>
        <v>48206.824188870189</v>
      </c>
      <c r="L5374" s="2">
        <f t="shared" si="1087"/>
        <v>99770</v>
      </c>
      <c r="M5374" s="2">
        <f t="shared" si="1088"/>
        <v>15400</v>
      </c>
      <c r="N5374" s="6">
        <f t="shared" si="1089"/>
        <v>1</v>
      </c>
      <c r="O5374" s="2">
        <f t="shared" si="1090"/>
        <v>16163.175811129811</v>
      </c>
      <c r="P5374" s="2">
        <f t="shared" si="1091"/>
        <v>16163.175811129811</v>
      </c>
    </row>
    <row r="5375" spans="1:16">
      <c r="A5375" s="6">
        <v>8</v>
      </c>
      <c r="B5375" s="6">
        <v>5</v>
      </c>
      <c r="C5375" s="6">
        <v>8</v>
      </c>
      <c r="D5375" s="6">
        <f t="shared" si="1079"/>
        <v>21</v>
      </c>
      <c r="E5375" s="5">
        <f t="shared" si="1080"/>
        <v>1543.3839432000009</v>
      </c>
      <c r="F5375" s="5">
        <f t="shared" si="1081"/>
        <v>169.71123193359369</v>
      </c>
      <c r="G5375" s="5">
        <f t="shared" si="1082"/>
        <v>397.61499642530839</v>
      </c>
      <c r="H5375" s="5">
        <f t="shared" si="1083"/>
        <v>2110.7101715589033</v>
      </c>
      <c r="I5375" s="5">
        <f t="shared" si="1084"/>
        <v>720</v>
      </c>
      <c r="J5375" s="5">
        <f t="shared" si="1085"/>
        <v>1390.7101715589033</v>
      </c>
      <c r="K5375" s="2">
        <f t="shared" si="1086"/>
        <v>49144.273811786516</v>
      </c>
      <c r="L5375" s="2">
        <f t="shared" si="1087"/>
        <v>102470</v>
      </c>
      <c r="M5375" s="2">
        <f t="shared" si="1088"/>
        <v>16280</v>
      </c>
      <c r="N5375" s="6">
        <f t="shared" si="1089"/>
        <v>1</v>
      </c>
      <c r="O5375" s="2">
        <f t="shared" si="1090"/>
        <v>17045.726188213484</v>
      </c>
      <c r="P5375" s="2">
        <f t="shared" si="1091"/>
        <v>17045.726188213484</v>
      </c>
    </row>
    <row r="5376" spans="1:16">
      <c r="A5376" s="6">
        <v>8</v>
      </c>
      <c r="B5376" s="6">
        <v>5</v>
      </c>
      <c r="C5376" s="6">
        <v>9</v>
      </c>
      <c r="D5376" s="6">
        <f t="shared" si="1079"/>
        <v>22</v>
      </c>
      <c r="E5376" s="5">
        <f t="shared" si="1080"/>
        <v>1543.3839432000009</v>
      </c>
      <c r="F5376" s="5">
        <f t="shared" si="1081"/>
        <v>169.71123193359369</v>
      </c>
      <c r="G5376" s="5">
        <f t="shared" si="1082"/>
        <v>452.90833186570285</v>
      </c>
      <c r="H5376" s="5">
        <f t="shared" si="1083"/>
        <v>2166.0035069992973</v>
      </c>
      <c r="I5376" s="5">
        <f t="shared" si="1084"/>
        <v>720</v>
      </c>
      <c r="J5376" s="5">
        <f t="shared" si="1085"/>
        <v>1446.0035069992973</v>
      </c>
      <c r="K5376" s="2">
        <f t="shared" si="1086"/>
        <v>50104.227552071134</v>
      </c>
      <c r="L5376" s="2">
        <f t="shared" si="1087"/>
        <v>105170</v>
      </c>
      <c r="M5376" s="2">
        <f t="shared" si="1088"/>
        <v>17160</v>
      </c>
      <c r="N5376" s="6">
        <f t="shared" si="1089"/>
        <v>1</v>
      </c>
      <c r="O5376" s="2">
        <f t="shared" si="1090"/>
        <v>17905.772447928866</v>
      </c>
      <c r="P5376" s="2">
        <f t="shared" si="1091"/>
        <v>17905.772447928866</v>
      </c>
    </row>
    <row r="5377" spans="1:16">
      <c r="A5377" s="6">
        <v>8</v>
      </c>
      <c r="B5377" s="6">
        <v>5</v>
      </c>
      <c r="C5377" s="6">
        <v>10</v>
      </c>
      <c r="D5377" s="6">
        <f t="shared" si="1079"/>
        <v>23</v>
      </c>
      <c r="E5377" s="5">
        <f t="shared" si="1080"/>
        <v>1543.3839432000009</v>
      </c>
      <c r="F5377" s="5">
        <f t="shared" si="1081"/>
        <v>169.71123193359369</v>
      </c>
      <c r="G5377" s="5">
        <f t="shared" si="1082"/>
        <v>509.52187334891573</v>
      </c>
      <c r="H5377" s="5">
        <f t="shared" si="1083"/>
        <v>2222.6170484825107</v>
      </c>
      <c r="I5377" s="5">
        <f t="shared" si="1084"/>
        <v>720</v>
      </c>
      <c r="J5377" s="5">
        <f t="shared" si="1085"/>
        <v>1502.6170484825107</v>
      </c>
      <c r="K5377" s="2">
        <f t="shared" si="1086"/>
        <v>51087.101536154703</v>
      </c>
      <c r="L5377" s="2">
        <f t="shared" si="1087"/>
        <v>107870</v>
      </c>
      <c r="M5377" s="2">
        <f t="shared" si="1088"/>
        <v>18040</v>
      </c>
      <c r="N5377" s="6">
        <f t="shared" si="1089"/>
        <v>1</v>
      </c>
      <c r="O5377" s="2">
        <f t="shared" si="1090"/>
        <v>18742.898463845297</v>
      </c>
      <c r="P5377" s="2">
        <f t="shared" si="1091"/>
        <v>18742.898463845297</v>
      </c>
    </row>
    <row r="5378" spans="1:16">
      <c r="A5378" s="6">
        <v>8</v>
      </c>
      <c r="B5378" s="6">
        <v>5</v>
      </c>
      <c r="C5378" s="6">
        <v>11</v>
      </c>
      <c r="D5378" s="6">
        <f t="shared" si="1079"/>
        <v>24</v>
      </c>
      <c r="E5378" s="5">
        <f t="shared" si="1080"/>
        <v>1543.3839432000009</v>
      </c>
      <c r="F5378" s="5">
        <f t="shared" si="1081"/>
        <v>169.71123193359369</v>
      </c>
      <c r="G5378" s="5">
        <f t="shared" si="1082"/>
        <v>567.47998644235474</v>
      </c>
      <c r="H5378" s="5">
        <f t="shared" si="1083"/>
        <v>2280.5751615759496</v>
      </c>
      <c r="I5378" s="5">
        <f t="shared" si="1084"/>
        <v>720</v>
      </c>
      <c r="J5378" s="5">
        <f t="shared" si="1085"/>
        <v>1560.5751615759496</v>
      </c>
      <c r="K5378" s="2">
        <f t="shared" si="1086"/>
        <v>52093.318777360233</v>
      </c>
      <c r="L5378" s="2">
        <f t="shared" si="1087"/>
        <v>110570</v>
      </c>
      <c r="M5378" s="2">
        <f t="shared" si="1088"/>
        <v>18920</v>
      </c>
      <c r="N5378" s="6">
        <f t="shared" si="1089"/>
        <v>1</v>
      </c>
      <c r="O5378" s="2">
        <f t="shared" si="1090"/>
        <v>19556.681222639767</v>
      </c>
      <c r="P5378" s="2">
        <f t="shared" si="1091"/>
        <v>19556.681222639767</v>
      </c>
    </row>
    <row r="5379" spans="1:16">
      <c r="A5379" s="6">
        <v>8</v>
      </c>
      <c r="B5379" s="6">
        <v>5</v>
      </c>
      <c r="C5379" s="6">
        <v>12</v>
      </c>
      <c r="D5379" s="6">
        <f t="shared" si="1079"/>
        <v>25</v>
      </c>
      <c r="E5379" s="5">
        <f t="shared" si="1080"/>
        <v>1543.3839432000009</v>
      </c>
      <c r="F5379" s="5">
        <f t="shared" si="1081"/>
        <v>169.71123193359369</v>
      </c>
      <c r="G5379" s="5">
        <f t="shared" si="1082"/>
        <v>626.80743957041921</v>
      </c>
      <c r="H5379" s="5">
        <f t="shared" si="1083"/>
        <v>2339.902614704014</v>
      </c>
      <c r="I5379" s="5">
        <f t="shared" si="1084"/>
        <v>720</v>
      </c>
      <c r="J5379" s="5">
        <f t="shared" si="1085"/>
        <v>1619.902614704014</v>
      </c>
      <c r="K5379" s="2">
        <f t="shared" si="1086"/>
        <v>53123.309283055802</v>
      </c>
      <c r="L5379" s="2">
        <f t="shared" si="1087"/>
        <v>113270</v>
      </c>
      <c r="M5379" s="2">
        <f t="shared" si="1088"/>
        <v>19800</v>
      </c>
      <c r="N5379" s="6">
        <f t="shared" si="1089"/>
        <v>1</v>
      </c>
      <c r="O5379" s="2">
        <f t="shared" si="1090"/>
        <v>20346.690716944198</v>
      </c>
      <c r="P5379" s="2">
        <f t="shared" si="1091"/>
        <v>20346.690716944198</v>
      </c>
    </row>
    <row r="5380" spans="1:16">
      <c r="A5380" s="6">
        <v>8</v>
      </c>
      <c r="B5380" s="6">
        <v>5</v>
      </c>
      <c r="C5380" s="6">
        <v>13</v>
      </c>
      <c r="D5380" s="6">
        <f t="shared" ref="D5380:D5443" si="1092">A5380+B5380+C5380</f>
        <v>26</v>
      </c>
      <c r="E5380" s="5">
        <f t="shared" ref="E5380:E5443" si="1093">IF(A5380=0,0,A5380*LABOR_HRS_WK_TOM*SEASON_WEEKS*(1+DIM_PCT_TOM)^A5380)</f>
        <v>1543.3839432000009</v>
      </c>
      <c r="F5380" s="5">
        <f t="shared" ref="F5380:F5443" si="1094">IF(B5380=0,0,B5380*LABOR_HRS_WK_CAR*SEASON_WEEKS*(1+DIM_PCT_CAR)^B5380)</f>
        <v>169.71123193359369</v>
      </c>
      <c r="G5380" s="5">
        <f t="shared" ref="G5380:G5443" si="1095">IF(C5380=0,0,C5380*LABOR_HRS_WK_MES*SEASON_WEEKS*(1+DIM_PCT_MES)^C5380)</f>
        <v>687.52941027880343</v>
      </c>
      <c r="H5380" s="5">
        <f t="shared" ref="H5380:H5443" si="1096">E5380+F5380+G5380</f>
        <v>2400.6245854123981</v>
      </c>
      <c r="I5380" s="5">
        <f t="shared" ref="I5380:I5443" si="1097">MIN(H5380,FARMER_HRS)</f>
        <v>720</v>
      </c>
      <c r="J5380" s="5">
        <f t="shared" ref="J5380:J5443" si="1098">MAX(0,H5380-FARMER_HRS)</f>
        <v>1680.6245854123981</v>
      </c>
      <c r="K5380" s="2">
        <f t="shared" ref="K5380:K5443" si="1099">I5380*FARMER_RATE+J5380*TEMP_WORKER_RATE</f>
        <v>54177.510163409694</v>
      </c>
      <c r="L5380" s="2">
        <f t="shared" ref="L5380:L5443" si="1100">A5380*PRICE_TOM+B5380*PRICE_CAR+C5380*PRICE_MES</f>
        <v>115970</v>
      </c>
      <c r="M5380" s="2">
        <f t="shared" ref="M5380:M5443" si="1101">A5380*FERT_BED_TOM+B5380*FERT_BED_CAR+C5380*FERT_BED_MES</f>
        <v>20680</v>
      </c>
      <c r="N5380" s="6">
        <f t="shared" ref="N5380:N5443" si="1102">IF(AND(D5380&lt;=TOTAL_BEDS,J5380&lt;=TEMP_WORKER_MAX*TEMP_WORKER_HRS),1,0)</f>
        <v>1</v>
      </c>
      <c r="O5380" s="2">
        <f t="shared" ref="O5380:O5443" si="1103">L5380-M5380-K5380-FIXED_COSTS</f>
        <v>21112.489836590306</v>
      </c>
      <c r="P5380" s="2">
        <f t="shared" ref="P5380:P5443" si="1104">IF(N5380=1,O5380,"")</f>
        <v>21112.489836590306</v>
      </c>
    </row>
    <row r="5381" spans="1:16">
      <c r="A5381" s="6">
        <v>8</v>
      </c>
      <c r="B5381" s="6">
        <v>5</v>
      </c>
      <c r="C5381" s="6">
        <v>14</v>
      </c>
      <c r="D5381" s="6">
        <f t="shared" si="1092"/>
        <v>27</v>
      </c>
      <c r="E5381" s="5">
        <f t="shared" si="1093"/>
        <v>1543.3839432000009</v>
      </c>
      <c r="F5381" s="5">
        <f t="shared" si="1094"/>
        <v>169.71123193359369</v>
      </c>
      <c r="G5381" s="5">
        <f t="shared" si="1095"/>
        <v>749.67149159246469</v>
      </c>
      <c r="H5381" s="5">
        <f t="shared" si="1096"/>
        <v>2462.7666667260592</v>
      </c>
      <c r="I5381" s="5">
        <f t="shared" si="1097"/>
        <v>720</v>
      </c>
      <c r="J5381" s="5">
        <f t="shared" si="1098"/>
        <v>1742.7666667260592</v>
      </c>
      <c r="K5381" s="2">
        <f t="shared" si="1099"/>
        <v>55256.365741771864</v>
      </c>
      <c r="L5381" s="2">
        <f t="shared" si="1100"/>
        <v>118670</v>
      </c>
      <c r="M5381" s="2">
        <f t="shared" si="1101"/>
        <v>21560</v>
      </c>
      <c r="N5381" s="6">
        <f t="shared" si="1102"/>
        <v>1</v>
      </c>
      <c r="O5381" s="2">
        <f t="shared" si="1103"/>
        <v>21853.634258228136</v>
      </c>
      <c r="P5381" s="2">
        <f t="shared" si="1104"/>
        <v>21853.634258228136</v>
      </c>
    </row>
    <row r="5382" spans="1:16">
      <c r="A5382" s="6">
        <v>8</v>
      </c>
      <c r="B5382" s="6">
        <v>5</v>
      </c>
      <c r="C5382" s="6">
        <v>15</v>
      </c>
      <c r="D5382" s="6">
        <f t="shared" si="1092"/>
        <v>28</v>
      </c>
      <c r="E5382" s="5">
        <f t="shared" si="1093"/>
        <v>1543.3839432000009</v>
      </c>
      <c r="F5382" s="5">
        <f t="shared" si="1094"/>
        <v>169.71123193359369</v>
      </c>
      <c r="G5382" s="5">
        <f t="shared" si="1095"/>
        <v>813.25969846861108</v>
      </c>
      <c r="H5382" s="5">
        <f t="shared" si="1096"/>
        <v>2526.3548736022058</v>
      </c>
      <c r="I5382" s="5">
        <f t="shared" si="1097"/>
        <v>720</v>
      </c>
      <c r="J5382" s="5">
        <f t="shared" si="1098"/>
        <v>1806.3548736022058</v>
      </c>
      <c r="K5382" s="2">
        <f t="shared" si="1099"/>
        <v>56360.327666704965</v>
      </c>
      <c r="L5382" s="2">
        <f t="shared" si="1100"/>
        <v>121370</v>
      </c>
      <c r="M5382" s="2">
        <f t="shared" si="1101"/>
        <v>22440</v>
      </c>
      <c r="N5382" s="6">
        <f t="shared" si="1102"/>
        <v>1</v>
      </c>
      <c r="O5382" s="2">
        <f t="shared" si="1103"/>
        <v>22569.672333295035</v>
      </c>
      <c r="P5382" s="2">
        <f t="shared" si="1104"/>
        <v>22569.672333295035</v>
      </c>
    </row>
    <row r="5383" spans="1:16">
      <c r="A5383" s="6">
        <v>8</v>
      </c>
      <c r="B5383" s="6">
        <v>5</v>
      </c>
      <c r="C5383" s="6">
        <v>16</v>
      </c>
      <c r="D5383" s="6">
        <f t="shared" si="1092"/>
        <v>29</v>
      </c>
      <c r="E5383" s="5">
        <f t="shared" si="1093"/>
        <v>1543.3839432000009</v>
      </c>
      <c r="F5383" s="5">
        <f t="shared" si="1094"/>
        <v>169.71123193359369</v>
      </c>
      <c r="G5383" s="5">
        <f t="shared" si="1095"/>
        <v>878.32047434610013</v>
      </c>
      <c r="H5383" s="5">
        <f t="shared" si="1096"/>
        <v>2591.4156494796948</v>
      </c>
      <c r="I5383" s="5">
        <f t="shared" si="1097"/>
        <v>720</v>
      </c>
      <c r="J5383" s="5">
        <f t="shared" si="1098"/>
        <v>1871.4156494796948</v>
      </c>
      <c r="K5383" s="2">
        <f t="shared" si="1099"/>
        <v>57489.855025689147</v>
      </c>
      <c r="L5383" s="2">
        <f t="shared" si="1100"/>
        <v>124070</v>
      </c>
      <c r="M5383" s="2">
        <f t="shared" si="1101"/>
        <v>23320</v>
      </c>
      <c r="N5383" s="6">
        <f t="shared" si="1102"/>
        <v>1</v>
      </c>
      <c r="O5383" s="2">
        <f t="shared" si="1103"/>
        <v>23260.144974310853</v>
      </c>
      <c r="P5383" s="2">
        <f t="shared" si="1104"/>
        <v>23260.144974310853</v>
      </c>
    </row>
    <row r="5384" spans="1:16">
      <c r="A5384" s="6">
        <v>8</v>
      </c>
      <c r="B5384" s="6">
        <v>5</v>
      </c>
      <c r="C5384" s="6">
        <v>17</v>
      </c>
      <c r="D5384" s="6">
        <f t="shared" si="1092"/>
        <v>30</v>
      </c>
      <c r="E5384" s="5">
        <f t="shared" si="1093"/>
        <v>1543.3839432000009</v>
      </c>
      <c r="F5384" s="5">
        <f t="shared" si="1094"/>
        <v>169.71123193359369</v>
      </c>
      <c r="G5384" s="5">
        <f t="shared" si="1095"/>
        <v>944.88069779264049</v>
      </c>
      <c r="H5384" s="5">
        <f t="shared" si="1096"/>
        <v>2657.9758729262353</v>
      </c>
      <c r="I5384" s="5">
        <f t="shared" si="1097"/>
        <v>720</v>
      </c>
      <c r="J5384" s="5">
        <f t="shared" si="1098"/>
        <v>1937.9758729262353</v>
      </c>
      <c r="K5384" s="2">
        <f t="shared" si="1099"/>
        <v>58645.414460524917</v>
      </c>
      <c r="L5384" s="2">
        <f t="shared" si="1100"/>
        <v>126770</v>
      </c>
      <c r="M5384" s="2">
        <f t="shared" si="1101"/>
        <v>24200</v>
      </c>
      <c r="N5384" s="6">
        <f t="shared" si="1102"/>
        <v>1</v>
      </c>
      <c r="O5384" s="2">
        <f t="shared" si="1103"/>
        <v>23924.585539475083</v>
      </c>
      <c r="P5384" s="2">
        <f t="shared" si="1104"/>
        <v>23924.585539475083</v>
      </c>
    </row>
    <row r="5385" spans="1:16">
      <c r="A5385" s="6">
        <v>8</v>
      </c>
      <c r="B5385" s="6">
        <v>5</v>
      </c>
      <c r="C5385" s="6">
        <v>18</v>
      </c>
      <c r="D5385" s="6">
        <f t="shared" si="1092"/>
        <v>31</v>
      </c>
      <c r="E5385" s="5">
        <f t="shared" si="1093"/>
        <v>1543.3839432000009</v>
      </c>
      <c r="F5385" s="5">
        <f t="shared" si="1094"/>
        <v>169.71123193359369</v>
      </c>
      <c r="G5385" s="5">
        <f t="shared" si="1095"/>
        <v>1012.9676892512279</v>
      </c>
      <c r="H5385" s="5">
        <f t="shared" si="1096"/>
        <v>2726.0628643848227</v>
      </c>
      <c r="I5385" s="5">
        <f t="shared" si="1097"/>
        <v>720</v>
      </c>
      <c r="J5385" s="5">
        <f t="shared" si="1098"/>
        <v>2006.0628643848227</v>
      </c>
      <c r="K5385" s="2">
        <f t="shared" si="1099"/>
        <v>59827.480284458725</v>
      </c>
      <c r="L5385" s="2">
        <f t="shared" si="1100"/>
        <v>129470</v>
      </c>
      <c r="M5385" s="2">
        <f t="shared" si="1101"/>
        <v>25080</v>
      </c>
      <c r="N5385" s="6">
        <f t="shared" si="1102"/>
        <v>1</v>
      </c>
      <c r="O5385" s="2">
        <f t="shared" si="1103"/>
        <v>24562.519715541275</v>
      </c>
      <c r="P5385" s="2">
        <f t="shared" si="1104"/>
        <v>24562.519715541275</v>
      </c>
    </row>
    <row r="5386" spans="1:16">
      <c r="A5386" s="6">
        <v>8</v>
      </c>
      <c r="B5386" s="6">
        <v>5</v>
      </c>
      <c r="C5386" s="6">
        <v>19</v>
      </c>
      <c r="D5386" s="6">
        <f t="shared" si="1092"/>
        <v>32</v>
      </c>
      <c r="E5386" s="5">
        <f t="shared" si="1093"/>
        <v>1543.3839432000009</v>
      </c>
      <c r="F5386" s="5">
        <f t="shared" si="1094"/>
        <v>169.71123193359369</v>
      </c>
      <c r="G5386" s="5">
        <f t="shared" si="1095"/>
        <v>1082.6092178872495</v>
      </c>
      <c r="H5386" s="5">
        <f t="shared" si="1096"/>
        <v>2795.7043930208442</v>
      </c>
      <c r="I5386" s="5">
        <f t="shared" si="1097"/>
        <v>720</v>
      </c>
      <c r="J5386" s="5">
        <f t="shared" si="1098"/>
        <v>2075.7043930208442</v>
      </c>
      <c r="K5386" s="2">
        <f t="shared" si="1099"/>
        <v>61036.534601056323</v>
      </c>
      <c r="L5386" s="2">
        <f t="shared" si="1100"/>
        <v>132170</v>
      </c>
      <c r="M5386" s="2">
        <f t="shared" si="1101"/>
        <v>25960</v>
      </c>
      <c r="N5386" s="6">
        <f t="shared" si="1102"/>
        <v>1</v>
      </c>
      <c r="O5386" s="2">
        <f t="shared" si="1103"/>
        <v>25173.465398943677</v>
      </c>
      <c r="P5386" s="2">
        <f t="shared" si="1104"/>
        <v>25173.465398943677</v>
      </c>
    </row>
    <row r="5387" spans="1:16">
      <c r="A5387" s="6">
        <v>8</v>
      </c>
      <c r="B5387" s="6">
        <v>5</v>
      </c>
      <c r="C5387" s="6">
        <v>20</v>
      </c>
      <c r="D5387" s="6">
        <f t="shared" si="1092"/>
        <v>33</v>
      </c>
      <c r="E5387" s="5">
        <f t="shared" si="1093"/>
        <v>1543.3839432000009</v>
      </c>
      <c r="F5387" s="5">
        <f t="shared" si="1094"/>
        <v>169.71123193359369</v>
      </c>
      <c r="G5387" s="5">
        <f t="shared" si="1095"/>
        <v>1153.8335085377266</v>
      </c>
      <c r="H5387" s="5">
        <f t="shared" si="1096"/>
        <v>2866.9286836713213</v>
      </c>
      <c r="I5387" s="5">
        <f t="shared" si="1097"/>
        <v>720</v>
      </c>
      <c r="J5387" s="5">
        <f t="shared" si="1098"/>
        <v>2146.9286836713213</v>
      </c>
      <c r="K5387" s="2">
        <f t="shared" si="1099"/>
        <v>62273.067424849331</v>
      </c>
      <c r="L5387" s="2">
        <f t="shared" si="1100"/>
        <v>134870</v>
      </c>
      <c r="M5387" s="2">
        <f t="shared" si="1101"/>
        <v>26840</v>
      </c>
      <c r="N5387" s="6">
        <f t="shared" si="1102"/>
        <v>1</v>
      </c>
      <c r="O5387" s="2">
        <f t="shared" si="1103"/>
        <v>25756.932575150669</v>
      </c>
      <c r="P5387" s="2">
        <f t="shared" si="1104"/>
        <v>25756.932575150669</v>
      </c>
    </row>
    <row r="5388" spans="1:16">
      <c r="A5388" s="6">
        <v>8</v>
      </c>
      <c r="B5388" s="6">
        <v>5</v>
      </c>
      <c r="C5388" s="6">
        <v>21</v>
      </c>
      <c r="D5388" s="6">
        <f t="shared" si="1092"/>
        <v>34</v>
      </c>
      <c r="E5388" s="5">
        <f t="shared" si="1093"/>
        <v>1543.3839432000009</v>
      </c>
      <c r="F5388" s="5">
        <f t="shared" si="1094"/>
        <v>169.71123193359369</v>
      </c>
      <c r="G5388" s="5">
        <f t="shared" si="1095"/>
        <v>1226.6692487641703</v>
      </c>
      <c r="H5388" s="5">
        <f t="shared" si="1096"/>
        <v>2939.764423897765</v>
      </c>
      <c r="I5388" s="5">
        <f t="shared" si="1097"/>
        <v>720</v>
      </c>
      <c r="J5388" s="5">
        <f t="shared" si="1098"/>
        <v>2219.764423897765</v>
      </c>
      <c r="K5388" s="2">
        <f t="shared" si="1099"/>
        <v>63537.576803780641</v>
      </c>
      <c r="L5388" s="2">
        <f t="shared" si="1100"/>
        <v>137570</v>
      </c>
      <c r="M5388" s="2">
        <f t="shared" si="1101"/>
        <v>27720</v>
      </c>
      <c r="N5388" s="6">
        <f t="shared" si="1102"/>
        <v>1</v>
      </c>
      <c r="O5388" s="2">
        <f t="shared" si="1103"/>
        <v>26312.423196219359</v>
      </c>
      <c r="P5388" s="2">
        <f t="shared" si="1104"/>
        <v>26312.423196219359</v>
      </c>
    </row>
    <row r="5389" spans="1:16">
      <c r="A5389" s="6">
        <v>8</v>
      </c>
      <c r="B5389" s="6">
        <v>5</v>
      </c>
      <c r="C5389" s="6">
        <v>22</v>
      </c>
      <c r="D5389" s="6">
        <f t="shared" si="1092"/>
        <v>35</v>
      </c>
      <c r="E5389" s="5">
        <f t="shared" si="1093"/>
        <v>1543.3839432000009</v>
      </c>
      <c r="F5389" s="5">
        <f t="shared" si="1094"/>
        <v>169.71123193359369</v>
      </c>
      <c r="G5389" s="5">
        <f t="shared" si="1095"/>
        <v>1301.1455960105666</v>
      </c>
      <c r="H5389" s="5">
        <f t="shared" si="1096"/>
        <v>3014.240771144161</v>
      </c>
      <c r="I5389" s="5">
        <f t="shared" si="1097"/>
        <v>720</v>
      </c>
      <c r="J5389" s="5">
        <f t="shared" si="1098"/>
        <v>2294.240771144161</v>
      </c>
      <c r="K5389" s="2">
        <f t="shared" si="1099"/>
        <v>64830.568943475017</v>
      </c>
      <c r="L5389" s="2">
        <f t="shared" si="1100"/>
        <v>140270</v>
      </c>
      <c r="M5389" s="2">
        <f t="shared" si="1101"/>
        <v>28600</v>
      </c>
      <c r="N5389" s="6">
        <f t="shared" si="1102"/>
        <v>1</v>
      </c>
      <c r="O5389" s="2">
        <f t="shared" si="1103"/>
        <v>26839.431056524983</v>
      </c>
      <c r="P5389" s="2">
        <f t="shared" si="1104"/>
        <v>26839.431056524983</v>
      </c>
    </row>
    <row r="5390" spans="1:16">
      <c r="A5390" s="6">
        <v>8</v>
      </c>
      <c r="B5390" s="6">
        <v>5</v>
      </c>
      <c r="C5390" s="6">
        <v>23</v>
      </c>
      <c r="D5390" s="6">
        <f t="shared" si="1092"/>
        <v>36</v>
      </c>
      <c r="E5390" s="5">
        <f t="shared" si="1093"/>
        <v>1543.3839432000009</v>
      </c>
      <c r="F5390" s="5">
        <f t="shared" si="1094"/>
        <v>169.71123193359369</v>
      </c>
      <c r="G5390" s="5">
        <f t="shared" si="1095"/>
        <v>1377.292184868003</v>
      </c>
      <c r="H5390" s="5">
        <f t="shared" si="1096"/>
        <v>3090.3873600015977</v>
      </c>
      <c r="I5390" s="5">
        <f t="shared" si="1097"/>
        <v>720</v>
      </c>
      <c r="J5390" s="5">
        <f t="shared" si="1098"/>
        <v>2370.3873600015977</v>
      </c>
      <c r="K5390" s="2">
        <f t="shared" si="1099"/>
        <v>66152.55833336107</v>
      </c>
      <c r="L5390" s="2">
        <f t="shared" si="1100"/>
        <v>142970</v>
      </c>
      <c r="M5390" s="2">
        <f t="shared" si="1101"/>
        <v>29480</v>
      </c>
      <c r="N5390" s="6">
        <f t="shared" si="1102"/>
        <v>1</v>
      </c>
      <c r="O5390" s="2">
        <f t="shared" si="1103"/>
        <v>27337.44166663893</v>
      </c>
      <c r="P5390" s="2">
        <f t="shared" si="1104"/>
        <v>27337.44166663893</v>
      </c>
    </row>
    <row r="5391" spans="1:16">
      <c r="A5391" s="6">
        <v>8</v>
      </c>
      <c r="B5391" s="6">
        <v>5</v>
      </c>
      <c r="C5391" s="6">
        <v>24</v>
      </c>
      <c r="D5391" s="6">
        <f t="shared" si="1092"/>
        <v>37</v>
      </c>
      <c r="E5391" s="5">
        <f t="shared" si="1093"/>
        <v>1543.3839432000009</v>
      </c>
      <c r="F5391" s="5">
        <f t="shared" si="1094"/>
        <v>169.71123193359369</v>
      </c>
      <c r="G5391" s="5">
        <f t="shared" si="1095"/>
        <v>1455.1391344474989</v>
      </c>
      <c r="H5391" s="5">
        <f t="shared" si="1096"/>
        <v>3168.2343095810938</v>
      </c>
      <c r="I5391" s="5">
        <f t="shared" si="1097"/>
        <v>720</v>
      </c>
      <c r="J5391" s="5">
        <f t="shared" si="1098"/>
        <v>2448.2343095810938</v>
      </c>
      <c r="K5391" s="2">
        <f t="shared" si="1099"/>
        <v>67504.067874671775</v>
      </c>
      <c r="L5391" s="2">
        <f t="shared" si="1100"/>
        <v>145670</v>
      </c>
      <c r="M5391" s="2">
        <f t="shared" si="1101"/>
        <v>30360</v>
      </c>
      <c r="N5391" s="6">
        <f t="shared" si="1102"/>
        <v>1</v>
      </c>
      <c r="O5391" s="2">
        <f t="shared" si="1103"/>
        <v>27805.932125328225</v>
      </c>
      <c r="P5391" s="2">
        <f t="shared" si="1104"/>
        <v>27805.932125328225</v>
      </c>
    </row>
    <row r="5392" spans="1:16">
      <c r="A5392" s="6">
        <v>8</v>
      </c>
      <c r="B5392" s="6">
        <v>5</v>
      </c>
      <c r="C5392" s="6">
        <v>25</v>
      </c>
      <c r="D5392" s="6">
        <f t="shared" si="1092"/>
        <v>38</v>
      </c>
      <c r="E5392" s="5">
        <f t="shared" si="1093"/>
        <v>1543.3839432000009</v>
      </c>
      <c r="F5392" s="5">
        <f t="shared" si="1094"/>
        <v>169.71123193359369</v>
      </c>
      <c r="G5392" s="5">
        <f t="shared" si="1095"/>
        <v>1534.7170558625965</v>
      </c>
      <c r="H5392" s="5">
        <f t="shared" si="1096"/>
        <v>3247.8122309961909</v>
      </c>
      <c r="I5392" s="5">
        <f t="shared" si="1097"/>
        <v>720</v>
      </c>
      <c r="J5392" s="5">
        <f t="shared" si="1098"/>
        <v>2527.8122309961909</v>
      </c>
      <c r="K5392" s="2">
        <f t="shared" si="1099"/>
        <v>68885.629010350531</v>
      </c>
      <c r="L5392" s="2">
        <f t="shared" si="1100"/>
        <v>148370</v>
      </c>
      <c r="M5392" s="2">
        <f t="shared" si="1101"/>
        <v>31240</v>
      </c>
      <c r="N5392" s="6">
        <f t="shared" si="1102"/>
        <v>1</v>
      </c>
      <c r="O5392" s="2">
        <f t="shared" si="1103"/>
        <v>28244.370989649469</v>
      </c>
      <c r="P5392" s="2">
        <f t="shared" si="1104"/>
        <v>28244.370989649469</v>
      </c>
    </row>
    <row r="5393" spans="1:16">
      <c r="A5393" s="6">
        <v>8</v>
      </c>
      <c r="B5393" s="6">
        <v>5</v>
      </c>
      <c r="C5393" s="6">
        <v>26</v>
      </c>
      <c r="D5393" s="6">
        <f t="shared" si="1092"/>
        <v>39</v>
      </c>
      <c r="E5393" s="5">
        <f t="shared" si="1093"/>
        <v>1543.3839432000009</v>
      </c>
      <c r="F5393" s="5">
        <f t="shared" si="1094"/>
        <v>169.71123193359369</v>
      </c>
      <c r="G5393" s="5">
        <f t="shared" si="1095"/>
        <v>1616.0570598233144</v>
      </c>
      <c r="H5393" s="5">
        <f t="shared" si="1096"/>
        <v>3329.1522349569091</v>
      </c>
      <c r="I5393" s="5">
        <f t="shared" si="1097"/>
        <v>720</v>
      </c>
      <c r="J5393" s="5">
        <f t="shared" si="1098"/>
        <v>2609.1522349569091</v>
      </c>
      <c r="K5393" s="2">
        <f t="shared" si="1099"/>
        <v>70297.781856890782</v>
      </c>
      <c r="L5393" s="2">
        <f t="shared" si="1100"/>
        <v>151070</v>
      </c>
      <c r="M5393" s="2">
        <f t="shared" si="1101"/>
        <v>32120</v>
      </c>
      <c r="N5393" s="6">
        <f t="shared" si="1102"/>
        <v>1</v>
      </c>
      <c r="O5393" s="2">
        <f t="shared" si="1103"/>
        <v>28652.218143109218</v>
      </c>
      <c r="P5393" s="2">
        <f t="shared" si="1104"/>
        <v>28652.218143109218</v>
      </c>
    </row>
    <row r="5394" spans="1:16">
      <c r="A5394" s="6">
        <v>8</v>
      </c>
      <c r="B5394" s="6">
        <v>5</v>
      </c>
      <c r="C5394" s="6">
        <v>27</v>
      </c>
      <c r="D5394" s="6">
        <f t="shared" si="1092"/>
        <v>40</v>
      </c>
      <c r="E5394" s="5">
        <f t="shared" si="1093"/>
        <v>1543.3839432000009</v>
      </c>
      <c r="F5394" s="5">
        <f t="shared" si="1094"/>
        <v>169.71123193359369</v>
      </c>
      <c r="G5394" s="5">
        <f t="shared" si="1095"/>
        <v>1699.1907643430709</v>
      </c>
      <c r="H5394" s="5">
        <f t="shared" si="1096"/>
        <v>3412.2859394766656</v>
      </c>
      <c r="I5394" s="5">
        <f t="shared" si="1097"/>
        <v>720</v>
      </c>
      <c r="J5394" s="5">
        <f t="shared" si="1098"/>
        <v>2692.2859394766656</v>
      </c>
      <c r="K5394" s="2">
        <f t="shared" si="1099"/>
        <v>71741.07533813655</v>
      </c>
      <c r="L5394" s="2">
        <f t="shared" si="1100"/>
        <v>153770</v>
      </c>
      <c r="M5394" s="2">
        <f t="shared" si="1101"/>
        <v>33000</v>
      </c>
      <c r="N5394" s="6">
        <f t="shared" si="1102"/>
        <v>1</v>
      </c>
      <c r="O5394" s="2">
        <f t="shared" si="1103"/>
        <v>29028.92466186345</v>
      </c>
      <c r="P5394" s="2">
        <f t="shared" si="1104"/>
        <v>29028.92466186345</v>
      </c>
    </row>
    <row r="5395" spans="1:16">
      <c r="A5395" s="6">
        <v>8</v>
      </c>
      <c r="B5395" s="6">
        <v>5</v>
      </c>
      <c r="C5395" s="6">
        <v>28</v>
      </c>
      <c r="D5395" s="6">
        <f t="shared" si="1092"/>
        <v>41</v>
      </c>
      <c r="E5395" s="5">
        <f t="shared" si="1093"/>
        <v>1543.3839432000009</v>
      </c>
      <c r="F5395" s="5">
        <f t="shared" si="1094"/>
        <v>169.71123193359369</v>
      </c>
      <c r="G5395" s="5">
        <f t="shared" si="1095"/>
        <v>1784.1503025602246</v>
      </c>
      <c r="H5395" s="5">
        <f t="shared" si="1096"/>
        <v>3497.2454776938193</v>
      </c>
      <c r="I5395" s="5">
        <f t="shared" si="1097"/>
        <v>720</v>
      </c>
      <c r="J5395" s="5">
        <f t="shared" si="1098"/>
        <v>2777.2454776938193</v>
      </c>
      <c r="K5395" s="2">
        <f t="shared" si="1099"/>
        <v>73216.067321073249</v>
      </c>
      <c r="L5395" s="2">
        <f t="shared" si="1100"/>
        <v>156470</v>
      </c>
      <c r="M5395" s="2">
        <f t="shared" si="1101"/>
        <v>33880</v>
      </c>
      <c r="N5395" s="6">
        <f t="shared" si="1102"/>
        <v>1</v>
      </c>
      <c r="O5395" s="2">
        <f t="shared" si="1103"/>
        <v>29373.932678926751</v>
      </c>
      <c r="P5395" s="2">
        <f t="shared" si="1104"/>
        <v>29373.932678926751</v>
      </c>
    </row>
    <row r="5396" spans="1:16">
      <c r="A5396" s="6">
        <v>8</v>
      </c>
      <c r="B5396" s="6">
        <v>5</v>
      </c>
      <c r="C5396" s="6">
        <v>29</v>
      </c>
      <c r="D5396" s="6">
        <f t="shared" si="1092"/>
        <v>42</v>
      </c>
      <c r="E5396" s="5">
        <f t="shared" si="1093"/>
        <v>1543.3839432000009</v>
      </c>
      <c r="F5396" s="5">
        <f t="shared" si="1094"/>
        <v>169.71123193359369</v>
      </c>
      <c r="G5396" s="5">
        <f t="shared" si="1095"/>
        <v>1870.9683306758782</v>
      </c>
      <c r="H5396" s="5">
        <f t="shared" si="1096"/>
        <v>3584.0635058094731</v>
      </c>
      <c r="I5396" s="5">
        <f t="shared" si="1097"/>
        <v>720</v>
      </c>
      <c r="J5396" s="5">
        <f t="shared" si="1098"/>
        <v>2864.0635058094731</v>
      </c>
      <c r="K5396" s="2">
        <f t="shared" si="1099"/>
        <v>74723.324753636683</v>
      </c>
      <c r="L5396" s="2">
        <f t="shared" si="1100"/>
        <v>159170</v>
      </c>
      <c r="M5396" s="2">
        <f t="shared" si="1101"/>
        <v>34760</v>
      </c>
      <c r="N5396" s="6">
        <f t="shared" si="1102"/>
        <v>1</v>
      </c>
      <c r="O5396" s="2">
        <f t="shared" si="1103"/>
        <v>29686.675246363317</v>
      </c>
      <c r="P5396" s="2">
        <f t="shared" si="1104"/>
        <v>29686.675246363317</v>
      </c>
    </row>
    <row r="5397" spans="1:16">
      <c r="A5397" s="6">
        <v>8</v>
      </c>
      <c r="B5397" s="6">
        <v>5</v>
      </c>
      <c r="C5397" s="6">
        <v>30</v>
      </c>
      <c r="D5397" s="6">
        <f t="shared" si="1092"/>
        <v>43</v>
      </c>
      <c r="E5397" s="5">
        <f t="shared" si="1093"/>
        <v>1543.3839432000009</v>
      </c>
      <c r="F5397" s="5">
        <f t="shared" si="1094"/>
        <v>169.71123193359369</v>
      </c>
      <c r="G5397" s="5">
        <f t="shared" si="1095"/>
        <v>1959.6780360096488</v>
      </c>
      <c r="H5397" s="5">
        <f t="shared" si="1096"/>
        <v>3672.7732111432433</v>
      </c>
      <c r="I5397" s="5">
        <f t="shared" si="1097"/>
        <v>720</v>
      </c>
      <c r="J5397" s="5">
        <f t="shared" si="1098"/>
        <v>2952.7732111432433</v>
      </c>
      <c r="K5397" s="2">
        <f t="shared" si="1099"/>
        <v>76263.423804570193</v>
      </c>
      <c r="L5397" s="2">
        <f t="shared" si="1100"/>
        <v>161870</v>
      </c>
      <c r="M5397" s="2">
        <f t="shared" si="1101"/>
        <v>35640</v>
      </c>
      <c r="N5397" s="6">
        <f t="shared" si="1102"/>
        <v>1</v>
      </c>
      <c r="O5397" s="2">
        <f t="shared" si="1103"/>
        <v>29966.576195429807</v>
      </c>
      <c r="P5397" s="2">
        <f t="shared" si="1104"/>
        <v>29966.576195429807</v>
      </c>
    </row>
    <row r="5398" spans="1:16">
      <c r="A5398" s="6">
        <v>8</v>
      </c>
      <c r="B5398" s="6">
        <v>6</v>
      </c>
      <c r="C5398" s="6">
        <v>0</v>
      </c>
      <c r="D5398" s="6">
        <f t="shared" si="1092"/>
        <v>14</v>
      </c>
      <c r="E5398" s="5">
        <f t="shared" si="1093"/>
        <v>1543.3839432000009</v>
      </c>
      <c r="F5398" s="5">
        <f t="shared" si="1094"/>
        <v>208.74481527832023</v>
      </c>
      <c r="G5398" s="5">
        <f t="shared" si="1095"/>
        <v>0</v>
      </c>
      <c r="H5398" s="5">
        <f t="shared" si="1096"/>
        <v>1752.1287584783211</v>
      </c>
      <c r="I5398" s="5">
        <f t="shared" si="1097"/>
        <v>720</v>
      </c>
      <c r="J5398" s="5">
        <f t="shared" si="1098"/>
        <v>1032.1287584783211</v>
      </c>
      <c r="K5398" s="2">
        <f t="shared" si="1099"/>
        <v>42918.902056915293</v>
      </c>
      <c r="L5398" s="2">
        <f t="shared" si="1100"/>
        <v>82964</v>
      </c>
      <c r="M5398" s="2">
        <f t="shared" si="1101"/>
        <v>9680</v>
      </c>
      <c r="N5398" s="6">
        <f t="shared" si="1102"/>
        <v>1</v>
      </c>
      <c r="O5398" s="2">
        <f t="shared" si="1103"/>
        <v>10365.097943084707</v>
      </c>
      <c r="P5398" s="2">
        <f t="shared" si="1104"/>
        <v>10365.097943084707</v>
      </c>
    </row>
    <row r="5399" spans="1:16">
      <c r="A5399" s="6">
        <v>8</v>
      </c>
      <c r="B5399" s="6">
        <v>6</v>
      </c>
      <c r="C5399" s="6">
        <v>1</v>
      </c>
      <c r="D5399" s="6">
        <f t="shared" si="1092"/>
        <v>15</v>
      </c>
      <c r="E5399" s="5">
        <f t="shared" si="1093"/>
        <v>1543.3839432000009</v>
      </c>
      <c r="F5399" s="5">
        <f t="shared" si="1094"/>
        <v>208.74481527832023</v>
      </c>
      <c r="G5399" s="5">
        <f t="shared" si="1095"/>
        <v>45.5625</v>
      </c>
      <c r="H5399" s="5">
        <f t="shared" si="1096"/>
        <v>1797.6912584783211</v>
      </c>
      <c r="I5399" s="5">
        <f t="shared" si="1097"/>
        <v>720</v>
      </c>
      <c r="J5399" s="5">
        <f t="shared" si="1098"/>
        <v>1077.6912584783211</v>
      </c>
      <c r="K5399" s="2">
        <f t="shared" si="1099"/>
        <v>43709.917681915293</v>
      </c>
      <c r="L5399" s="2">
        <f t="shared" si="1100"/>
        <v>85664</v>
      </c>
      <c r="M5399" s="2">
        <f t="shared" si="1101"/>
        <v>10560</v>
      </c>
      <c r="N5399" s="6">
        <f t="shared" si="1102"/>
        <v>1</v>
      </c>
      <c r="O5399" s="2">
        <f t="shared" si="1103"/>
        <v>11394.082318084707</v>
      </c>
      <c r="P5399" s="2">
        <f t="shared" si="1104"/>
        <v>11394.082318084707</v>
      </c>
    </row>
    <row r="5400" spans="1:16">
      <c r="A5400" s="6">
        <v>8</v>
      </c>
      <c r="B5400" s="6">
        <v>6</v>
      </c>
      <c r="C5400" s="6">
        <v>2</v>
      </c>
      <c r="D5400" s="6">
        <f t="shared" si="1092"/>
        <v>16</v>
      </c>
      <c r="E5400" s="5">
        <f t="shared" si="1093"/>
        <v>1543.3839432000009</v>
      </c>
      <c r="F5400" s="5">
        <f t="shared" si="1094"/>
        <v>208.74481527832023</v>
      </c>
      <c r="G5400" s="5">
        <f t="shared" si="1095"/>
        <v>92.264062499999994</v>
      </c>
      <c r="H5400" s="5">
        <f t="shared" si="1096"/>
        <v>1844.392820978321</v>
      </c>
      <c r="I5400" s="5">
        <f t="shared" si="1097"/>
        <v>720</v>
      </c>
      <c r="J5400" s="5">
        <f t="shared" si="1098"/>
        <v>1124.392820978321</v>
      </c>
      <c r="K5400" s="2">
        <f t="shared" si="1099"/>
        <v>44520.708697540293</v>
      </c>
      <c r="L5400" s="2">
        <f t="shared" si="1100"/>
        <v>88364</v>
      </c>
      <c r="M5400" s="2">
        <f t="shared" si="1101"/>
        <v>11440</v>
      </c>
      <c r="N5400" s="6">
        <f t="shared" si="1102"/>
        <v>1</v>
      </c>
      <c r="O5400" s="2">
        <f t="shared" si="1103"/>
        <v>12403.291302459707</v>
      </c>
      <c r="P5400" s="2">
        <f t="shared" si="1104"/>
        <v>12403.291302459707</v>
      </c>
    </row>
    <row r="5401" spans="1:16">
      <c r="A5401" s="6">
        <v>8</v>
      </c>
      <c r="B5401" s="6">
        <v>6</v>
      </c>
      <c r="C5401" s="6">
        <v>3</v>
      </c>
      <c r="D5401" s="6">
        <f t="shared" si="1092"/>
        <v>17</v>
      </c>
      <c r="E5401" s="5">
        <f t="shared" si="1093"/>
        <v>1543.3839432000009</v>
      </c>
      <c r="F5401" s="5">
        <f t="shared" si="1094"/>
        <v>208.74481527832023</v>
      </c>
      <c r="G5401" s="5">
        <f t="shared" si="1095"/>
        <v>140.12604492187498</v>
      </c>
      <c r="H5401" s="5">
        <f t="shared" si="1096"/>
        <v>1892.2548034001961</v>
      </c>
      <c r="I5401" s="5">
        <f t="shared" si="1097"/>
        <v>720</v>
      </c>
      <c r="J5401" s="5">
        <f t="shared" si="1098"/>
        <v>1172.2548034001961</v>
      </c>
      <c r="K5401" s="2">
        <f t="shared" si="1099"/>
        <v>45351.645892364511</v>
      </c>
      <c r="L5401" s="2">
        <f t="shared" si="1100"/>
        <v>91064</v>
      </c>
      <c r="M5401" s="2">
        <f t="shared" si="1101"/>
        <v>12320</v>
      </c>
      <c r="N5401" s="6">
        <f t="shared" si="1102"/>
        <v>1</v>
      </c>
      <c r="O5401" s="2">
        <f t="shared" si="1103"/>
        <v>13392.354107635489</v>
      </c>
      <c r="P5401" s="2">
        <f t="shared" si="1104"/>
        <v>13392.354107635489</v>
      </c>
    </row>
    <row r="5402" spans="1:16">
      <c r="A5402" s="6">
        <v>8</v>
      </c>
      <c r="B5402" s="6">
        <v>6</v>
      </c>
      <c r="C5402" s="6">
        <v>4</v>
      </c>
      <c r="D5402" s="6">
        <f t="shared" si="1092"/>
        <v>18</v>
      </c>
      <c r="E5402" s="5">
        <f t="shared" si="1093"/>
        <v>1543.3839432000009</v>
      </c>
      <c r="F5402" s="5">
        <f t="shared" si="1094"/>
        <v>208.74481527832023</v>
      </c>
      <c r="G5402" s="5">
        <f t="shared" si="1095"/>
        <v>189.17016064453125</v>
      </c>
      <c r="H5402" s="5">
        <f t="shared" si="1096"/>
        <v>1941.2989191228523</v>
      </c>
      <c r="I5402" s="5">
        <f t="shared" si="1097"/>
        <v>720</v>
      </c>
      <c r="J5402" s="5">
        <f t="shared" si="1098"/>
        <v>1221.2989191228523</v>
      </c>
      <c r="K5402" s="2">
        <f t="shared" si="1099"/>
        <v>46203.106234771738</v>
      </c>
      <c r="L5402" s="2">
        <f t="shared" si="1100"/>
        <v>93764</v>
      </c>
      <c r="M5402" s="2">
        <f t="shared" si="1101"/>
        <v>13200</v>
      </c>
      <c r="N5402" s="6">
        <f t="shared" si="1102"/>
        <v>1</v>
      </c>
      <c r="O5402" s="2">
        <f t="shared" si="1103"/>
        <v>14360.893765228262</v>
      </c>
      <c r="P5402" s="2">
        <f t="shared" si="1104"/>
        <v>14360.893765228262</v>
      </c>
    </row>
    <row r="5403" spans="1:16">
      <c r="A5403" s="6">
        <v>8</v>
      </c>
      <c r="B5403" s="6">
        <v>6</v>
      </c>
      <c r="C5403" s="6">
        <v>5</v>
      </c>
      <c r="D5403" s="6">
        <f t="shared" si="1092"/>
        <v>19</v>
      </c>
      <c r="E5403" s="5">
        <f t="shared" si="1093"/>
        <v>1543.3839432000009</v>
      </c>
      <c r="F5403" s="5">
        <f t="shared" si="1094"/>
        <v>208.74481527832023</v>
      </c>
      <c r="G5403" s="5">
        <f t="shared" si="1095"/>
        <v>239.41848456573481</v>
      </c>
      <c r="H5403" s="5">
        <f t="shared" si="1096"/>
        <v>1991.5472430440559</v>
      </c>
      <c r="I5403" s="5">
        <f t="shared" si="1097"/>
        <v>720</v>
      </c>
      <c r="J5403" s="5">
        <f t="shared" si="1098"/>
        <v>1271.5472430440559</v>
      </c>
      <c r="K5403" s="2">
        <f t="shared" si="1099"/>
        <v>47075.472969514856</v>
      </c>
      <c r="L5403" s="2">
        <f t="shared" si="1100"/>
        <v>96464</v>
      </c>
      <c r="M5403" s="2">
        <f t="shared" si="1101"/>
        <v>14080</v>
      </c>
      <c r="N5403" s="6">
        <f t="shared" si="1102"/>
        <v>1</v>
      </c>
      <c r="O5403" s="2">
        <f t="shared" si="1103"/>
        <v>15308.527030485144</v>
      </c>
      <c r="P5403" s="2">
        <f t="shared" si="1104"/>
        <v>15308.527030485144</v>
      </c>
    </row>
    <row r="5404" spans="1:16">
      <c r="A5404" s="6">
        <v>8</v>
      </c>
      <c r="B5404" s="6">
        <v>6</v>
      </c>
      <c r="C5404" s="6">
        <v>6</v>
      </c>
      <c r="D5404" s="6">
        <f t="shared" si="1092"/>
        <v>20</v>
      </c>
      <c r="E5404" s="5">
        <f t="shared" si="1093"/>
        <v>1543.3839432000009</v>
      </c>
      <c r="F5404" s="5">
        <f t="shared" si="1094"/>
        <v>208.74481527832023</v>
      </c>
      <c r="G5404" s="5">
        <f t="shared" si="1095"/>
        <v>290.89345874736784</v>
      </c>
      <c r="H5404" s="5">
        <f t="shared" si="1096"/>
        <v>2043.022217225689</v>
      </c>
      <c r="I5404" s="5">
        <f t="shared" si="1097"/>
        <v>720</v>
      </c>
      <c r="J5404" s="5">
        <f t="shared" si="1098"/>
        <v>1323.022217225689</v>
      </c>
      <c r="K5404" s="2">
        <f t="shared" si="1099"/>
        <v>47969.135715723765</v>
      </c>
      <c r="L5404" s="2">
        <f t="shared" si="1100"/>
        <v>99164</v>
      </c>
      <c r="M5404" s="2">
        <f t="shared" si="1101"/>
        <v>14960</v>
      </c>
      <c r="N5404" s="6">
        <f t="shared" si="1102"/>
        <v>1</v>
      </c>
      <c r="O5404" s="2">
        <f t="shared" si="1103"/>
        <v>16234.864284276235</v>
      </c>
      <c r="P5404" s="2">
        <f t="shared" si="1104"/>
        <v>16234.864284276235</v>
      </c>
    </row>
    <row r="5405" spans="1:16">
      <c r="A5405" s="6">
        <v>8</v>
      </c>
      <c r="B5405" s="6">
        <v>6</v>
      </c>
      <c r="C5405" s="6">
        <v>7</v>
      </c>
      <c r="D5405" s="6">
        <f t="shared" si="1092"/>
        <v>21</v>
      </c>
      <c r="E5405" s="5">
        <f t="shared" si="1093"/>
        <v>1543.3839432000009</v>
      </c>
      <c r="F5405" s="5">
        <f t="shared" si="1094"/>
        <v>208.74481527832023</v>
      </c>
      <c r="G5405" s="5">
        <f t="shared" si="1095"/>
        <v>343.61789814532818</v>
      </c>
      <c r="H5405" s="5">
        <f t="shared" si="1096"/>
        <v>2095.7466566236494</v>
      </c>
      <c r="I5405" s="5">
        <f t="shared" si="1097"/>
        <v>720</v>
      </c>
      <c r="J5405" s="5">
        <f t="shared" si="1098"/>
        <v>1375.7466566236494</v>
      </c>
      <c r="K5405" s="2">
        <f t="shared" si="1099"/>
        <v>48884.490566382803</v>
      </c>
      <c r="L5405" s="2">
        <f t="shared" si="1100"/>
        <v>101864</v>
      </c>
      <c r="M5405" s="2">
        <f t="shared" si="1101"/>
        <v>15840</v>
      </c>
      <c r="N5405" s="6">
        <f t="shared" si="1102"/>
        <v>1</v>
      </c>
      <c r="O5405" s="2">
        <f t="shared" si="1103"/>
        <v>17139.509433617197</v>
      </c>
      <c r="P5405" s="2">
        <f t="shared" si="1104"/>
        <v>17139.509433617197</v>
      </c>
    </row>
    <row r="5406" spans="1:16">
      <c r="A5406" s="6">
        <v>8</v>
      </c>
      <c r="B5406" s="6">
        <v>6</v>
      </c>
      <c r="C5406" s="6">
        <v>8</v>
      </c>
      <c r="D5406" s="6">
        <f t="shared" si="1092"/>
        <v>22</v>
      </c>
      <c r="E5406" s="5">
        <f t="shared" si="1093"/>
        <v>1543.3839432000009</v>
      </c>
      <c r="F5406" s="5">
        <f t="shared" si="1094"/>
        <v>208.74481527832023</v>
      </c>
      <c r="G5406" s="5">
        <f t="shared" si="1095"/>
        <v>397.61499642530839</v>
      </c>
      <c r="H5406" s="5">
        <f t="shared" si="1096"/>
        <v>2149.7437549036295</v>
      </c>
      <c r="I5406" s="5">
        <f t="shared" si="1097"/>
        <v>720</v>
      </c>
      <c r="J5406" s="5">
        <f t="shared" si="1098"/>
        <v>1429.7437549036295</v>
      </c>
      <c r="K5406" s="2">
        <f t="shared" si="1099"/>
        <v>49821.940189299123</v>
      </c>
      <c r="L5406" s="2">
        <f t="shared" si="1100"/>
        <v>104564</v>
      </c>
      <c r="M5406" s="2">
        <f t="shared" si="1101"/>
        <v>16720</v>
      </c>
      <c r="N5406" s="6">
        <f t="shared" si="1102"/>
        <v>1</v>
      </c>
      <c r="O5406" s="2">
        <f t="shared" si="1103"/>
        <v>18022.059810700877</v>
      </c>
      <c r="P5406" s="2">
        <f t="shared" si="1104"/>
        <v>18022.059810700877</v>
      </c>
    </row>
    <row r="5407" spans="1:16">
      <c r="A5407" s="6">
        <v>8</v>
      </c>
      <c r="B5407" s="6">
        <v>6</v>
      </c>
      <c r="C5407" s="6">
        <v>9</v>
      </c>
      <c r="D5407" s="6">
        <f t="shared" si="1092"/>
        <v>23</v>
      </c>
      <c r="E5407" s="5">
        <f t="shared" si="1093"/>
        <v>1543.3839432000009</v>
      </c>
      <c r="F5407" s="5">
        <f t="shared" si="1094"/>
        <v>208.74481527832023</v>
      </c>
      <c r="G5407" s="5">
        <f t="shared" si="1095"/>
        <v>452.90833186570285</v>
      </c>
      <c r="H5407" s="5">
        <f t="shared" si="1096"/>
        <v>2205.0370903440239</v>
      </c>
      <c r="I5407" s="5">
        <f t="shared" si="1097"/>
        <v>720</v>
      </c>
      <c r="J5407" s="5">
        <f t="shared" si="1098"/>
        <v>1485.0370903440239</v>
      </c>
      <c r="K5407" s="2">
        <f t="shared" si="1099"/>
        <v>50781.893929583748</v>
      </c>
      <c r="L5407" s="2">
        <f t="shared" si="1100"/>
        <v>107264</v>
      </c>
      <c r="M5407" s="2">
        <f t="shared" si="1101"/>
        <v>17600</v>
      </c>
      <c r="N5407" s="6">
        <f t="shared" si="1102"/>
        <v>1</v>
      </c>
      <c r="O5407" s="2">
        <f t="shared" si="1103"/>
        <v>18882.106070416252</v>
      </c>
      <c r="P5407" s="2">
        <f t="shared" si="1104"/>
        <v>18882.106070416252</v>
      </c>
    </row>
    <row r="5408" spans="1:16">
      <c r="A5408" s="6">
        <v>8</v>
      </c>
      <c r="B5408" s="6">
        <v>6</v>
      </c>
      <c r="C5408" s="6">
        <v>10</v>
      </c>
      <c r="D5408" s="6">
        <f t="shared" si="1092"/>
        <v>24</v>
      </c>
      <c r="E5408" s="5">
        <f t="shared" si="1093"/>
        <v>1543.3839432000009</v>
      </c>
      <c r="F5408" s="5">
        <f t="shared" si="1094"/>
        <v>208.74481527832023</v>
      </c>
      <c r="G5408" s="5">
        <f t="shared" si="1095"/>
        <v>509.52187334891573</v>
      </c>
      <c r="H5408" s="5">
        <f t="shared" si="1096"/>
        <v>2261.6506318272368</v>
      </c>
      <c r="I5408" s="5">
        <f t="shared" si="1097"/>
        <v>720</v>
      </c>
      <c r="J5408" s="5">
        <f t="shared" si="1098"/>
        <v>1541.6506318272368</v>
      </c>
      <c r="K5408" s="2">
        <f t="shared" si="1099"/>
        <v>51764.767913667303</v>
      </c>
      <c r="L5408" s="2">
        <f t="shared" si="1100"/>
        <v>109964</v>
      </c>
      <c r="M5408" s="2">
        <f t="shared" si="1101"/>
        <v>18480</v>
      </c>
      <c r="N5408" s="6">
        <f t="shared" si="1102"/>
        <v>1</v>
      </c>
      <c r="O5408" s="2">
        <f t="shared" si="1103"/>
        <v>19719.232086332697</v>
      </c>
      <c r="P5408" s="2">
        <f t="shared" si="1104"/>
        <v>19719.232086332697</v>
      </c>
    </row>
    <row r="5409" spans="1:16">
      <c r="A5409" s="6">
        <v>8</v>
      </c>
      <c r="B5409" s="6">
        <v>6</v>
      </c>
      <c r="C5409" s="6">
        <v>11</v>
      </c>
      <c r="D5409" s="6">
        <f t="shared" si="1092"/>
        <v>25</v>
      </c>
      <c r="E5409" s="5">
        <f t="shared" si="1093"/>
        <v>1543.3839432000009</v>
      </c>
      <c r="F5409" s="5">
        <f t="shared" si="1094"/>
        <v>208.74481527832023</v>
      </c>
      <c r="G5409" s="5">
        <f t="shared" si="1095"/>
        <v>567.47998644235474</v>
      </c>
      <c r="H5409" s="5">
        <f t="shared" si="1096"/>
        <v>2319.6087449206757</v>
      </c>
      <c r="I5409" s="5">
        <f t="shared" si="1097"/>
        <v>720</v>
      </c>
      <c r="J5409" s="5">
        <f t="shared" si="1098"/>
        <v>1599.6087449206757</v>
      </c>
      <c r="K5409" s="2">
        <f t="shared" si="1099"/>
        <v>52770.98515487284</v>
      </c>
      <c r="L5409" s="2">
        <f t="shared" si="1100"/>
        <v>112664</v>
      </c>
      <c r="M5409" s="2">
        <f t="shared" si="1101"/>
        <v>19360</v>
      </c>
      <c r="N5409" s="6">
        <f t="shared" si="1102"/>
        <v>1</v>
      </c>
      <c r="O5409" s="2">
        <f t="shared" si="1103"/>
        <v>20533.01484512716</v>
      </c>
      <c r="P5409" s="2">
        <f t="shared" si="1104"/>
        <v>20533.01484512716</v>
      </c>
    </row>
    <row r="5410" spans="1:16">
      <c r="A5410" s="6">
        <v>8</v>
      </c>
      <c r="B5410" s="6">
        <v>6</v>
      </c>
      <c r="C5410" s="6">
        <v>12</v>
      </c>
      <c r="D5410" s="6">
        <f t="shared" si="1092"/>
        <v>26</v>
      </c>
      <c r="E5410" s="5">
        <f t="shared" si="1093"/>
        <v>1543.3839432000009</v>
      </c>
      <c r="F5410" s="5">
        <f t="shared" si="1094"/>
        <v>208.74481527832023</v>
      </c>
      <c r="G5410" s="5">
        <f t="shared" si="1095"/>
        <v>626.80743957041921</v>
      </c>
      <c r="H5410" s="5">
        <f t="shared" si="1096"/>
        <v>2378.9361980487402</v>
      </c>
      <c r="I5410" s="5">
        <f t="shared" si="1097"/>
        <v>720</v>
      </c>
      <c r="J5410" s="5">
        <f t="shared" si="1098"/>
        <v>1658.9361980487402</v>
      </c>
      <c r="K5410" s="2">
        <f t="shared" si="1099"/>
        <v>53800.975660568409</v>
      </c>
      <c r="L5410" s="2">
        <f t="shared" si="1100"/>
        <v>115364</v>
      </c>
      <c r="M5410" s="2">
        <f t="shared" si="1101"/>
        <v>20240</v>
      </c>
      <c r="N5410" s="6">
        <f t="shared" si="1102"/>
        <v>1</v>
      </c>
      <c r="O5410" s="2">
        <f t="shared" si="1103"/>
        <v>21323.024339431591</v>
      </c>
      <c r="P5410" s="2">
        <f t="shared" si="1104"/>
        <v>21323.024339431591</v>
      </c>
    </row>
    <row r="5411" spans="1:16">
      <c r="A5411" s="6">
        <v>8</v>
      </c>
      <c r="B5411" s="6">
        <v>6</v>
      </c>
      <c r="C5411" s="6">
        <v>13</v>
      </c>
      <c r="D5411" s="6">
        <f t="shared" si="1092"/>
        <v>27</v>
      </c>
      <c r="E5411" s="5">
        <f t="shared" si="1093"/>
        <v>1543.3839432000009</v>
      </c>
      <c r="F5411" s="5">
        <f t="shared" si="1094"/>
        <v>208.74481527832023</v>
      </c>
      <c r="G5411" s="5">
        <f t="shared" si="1095"/>
        <v>687.52941027880343</v>
      </c>
      <c r="H5411" s="5">
        <f t="shared" si="1096"/>
        <v>2439.6581687571243</v>
      </c>
      <c r="I5411" s="5">
        <f t="shared" si="1097"/>
        <v>720</v>
      </c>
      <c r="J5411" s="5">
        <f t="shared" si="1098"/>
        <v>1719.6581687571243</v>
      </c>
      <c r="K5411" s="2">
        <f t="shared" si="1099"/>
        <v>54855.176540922301</v>
      </c>
      <c r="L5411" s="2">
        <f t="shared" si="1100"/>
        <v>118064</v>
      </c>
      <c r="M5411" s="2">
        <f t="shared" si="1101"/>
        <v>21120</v>
      </c>
      <c r="N5411" s="6">
        <f t="shared" si="1102"/>
        <v>1</v>
      </c>
      <c r="O5411" s="2">
        <f t="shared" si="1103"/>
        <v>22088.823459077699</v>
      </c>
      <c r="P5411" s="2">
        <f t="shared" si="1104"/>
        <v>22088.823459077699</v>
      </c>
    </row>
    <row r="5412" spans="1:16">
      <c r="A5412" s="6">
        <v>8</v>
      </c>
      <c r="B5412" s="6">
        <v>6</v>
      </c>
      <c r="C5412" s="6">
        <v>14</v>
      </c>
      <c r="D5412" s="6">
        <f t="shared" si="1092"/>
        <v>28</v>
      </c>
      <c r="E5412" s="5">
        <f t="shared" si="1093"/>
        <v>1543.3839432000009</v>
      </c>
      <c r="F5412" s="5">
        <f t="shared" si="1094"/>
        <v>208.74481527832023</v>
      </c>
      <c r="G5412" s="5">
        <f t="shared" si="1095"/>
        <v>749.67149159246469</v>
      </c>
      <c r="H5412" s="5">
        <f t="shared" si="1096"/>
        <v>2501.8002500707858</v>
      </c>
      <c r="I5412" s="5">
        <f t="shared" si="1097"/>
        <v>720</v>
      </c>
      <c r="J5412" s="5">
        <f t="shared" si="1098"/>
        <v>1781.8002500707858</v>
      </c>
      <c r="K5412" s="2">
        <f t="shared" si="1099"/>
        <v>55934.032119284471</v>
      </c>
      <c r="L5412" s="2">
        <f t="shared" si="1100"/>
        <v>120764</v>
      </c>
      <c r="M5412" s="2">
        <f t="shared" si="1101"/>
        <v>22000</v>
      </c>
      <c r="N5412" s="6">
        <f t="shared" si="1102"/>
        <v>1</v>
      </c>
      <c r="O5412" s="2">
        <f t="shared" si="1103"/>
        <v>22829.967880715529</v>
      </c>
      <c r="P5412" s="2">
        <f t="shared" si="1104"/>
        <v>22829.967880715529</v>
      </c>
    </row>
    <row r="5413" spans="1:16">
      <c r="A5413" s="6">
        <v>8</v>
      </c>
      <c r="B5413" s="6">
        <v>6</v>
      </c>
      <c r="C5413" s="6">
        <v>15</v>
      </c>
      <c r="D5413" s="6">
        <f t="shared" si="1092"/>
        <v>29</v>
      </c>
      <c r="E5413" s="5">
        <f t="shared" si="1093"/>
        <v>1543.3839432000009</v>
      </c>
      <c r="F5413" s="5">
        <f t="shared" si="1094"/>
        <v>208.74481527832023</v>
      </c>
      <c r="G5413" s="5">
        <f t="shared" si="1095"/>
        <v>813.25969846861108</v>
      </c>
      <c r="H5413" s="5">
        <f t="shared" si="1096"/>
        <v>2565.3884569469319</v>
      </c>
      <c r="I5413" s="5">
        <f t="shared" si="1097"/>
        <v>720</v>
      </c>
      <c r="J5413" s="5">
        <f t="shared" si="1098"/>
        <v>1845.3884569469319</v>
      </c>
      <c r="K5413" s="2">
        <f t="shared" si="1099"/>
        <v>57037.994044217572</v>
      </c>
      <c r="L5413" s="2">
        <f t="shared" si="1100"/>
        <v>123464</v>
      </c>
      <c r="M5413" s="2">
        <f t="shared" si="1101"/>
        <v>22880</v>
      </c>
      <c r="N5413" s="6">
        <f t="shared" si="1102"/>
        <v>1</v>
      </c>
      <c r="O5413" s="2">
        <f t="shared" si="1103"/>
        <v>23546.005955782428</v>
      </c>
      <c r="P5413" s="2">
        <f t="shared" si="1104"/>
        <v>23546.005955782428</v>
      </c>
    </row>
    <row r="5414" spans="1:16">
      <c r="A5414" s="6">
        <v>8</v>
      </c>
      <c r="B5414" s="6">
        <v>6</v>
      </c>
      <c r="C5414" s="6">
        <v>16</v>
      </c>
      <c r="D5414" s="6">
        <f t="shared" si="1092"/>
        <v>30</v>
      </c>
      <c r="E5414" s="5">
        <f t="shared" si="1093"/>
        <v>1543.3839432000009</v>
      </c>
      <c r="F5414" s="5">
        <f t="shared" si="1094"/>
        <v>208.74481527832023</v>
      </c>
      <c r="G5414" s="5">
        <f t="shared" si="1095"/>
        <v>878.32047434610013</v>
      </c>
      <c r="H5414" s="5">
        <f t="shared" si="1096"/>
        <v>2630.4492328244214</v>
      </c>
      <c r="I5414" s="5">
        <f t="shared" si="1097"/>
        <v>720</v>
      </c>
      <c r="J5414" s="5">
        <f t="shared" si="1098"/>
        <v>1910.4492328244214</v>
      </c>
      <c r="K5414" s="2">
        <f t="shared" si="1099"/>
        <v>58167.521403201761</v>
      </c>
      <c r="L5414" s="2">
        <f t="shared" si="1100"/>
        <v>126164</v>
      </c>
      <c r="M5414" s="2">
        <f t="shared" si="1101"/>
        <v>23760</v>
      </c>
      <c r="N5414" s="6">
        <f t="shared" si="1102"/>
        <v>1</v>
      </c>
      <c r="O5414" s="2">
        <f t="shared" si="1103"/>
        <v>24236.478596798239</v>
      </c>
      <c r="P5414" s="2">
        <f t="shared" si="1104"/>
        <v>24236.478596798239</v>
      </c>
    </row>
    <row r="5415" spans="1:16">
      <c r="A5415" s="6">
        <v>8</v>
      </c>
      <c r="B5415" s="6">
        <v>6</v>
      </c>
      <c r="C5415" s="6">
        <v>17</v>
      </c>
      <c r="D5415" s="6">
        <f t="shared" si="1092"/>
        <v>31</v>
      </c>
      <c r="E5415" s="5">
        <f t="shared" si="1093"/>
        <v>1543.3839432000009</v>
      </c>
      <c r="F5415" s="5">
        <f t="shared" si="1094"/>
        <v>208.74481527832023</v>
      </c>
      <c r="G5415" s="5">
        <f t="shared" si="1095"/>
        <v>944.88069779264049</v>
      </c>
      <c r="H5415" s="5">
        <f t="shared" si="1096"/>
        <v>2697.0094562709614</v>
      </c>
      <c r="I5415" s="5">
        <f t="shared" si="1097"/>
        <v>720</v>
      </c>
      <c r="J5415" s="5">
        <f t="shared" si="1098"/>
        <v>1977.0094562709614</v>
      </c>
      <c r="K5415" s="2">
        <f t="shared" si="1099"/>
        <v>59323.080838037524</v>
      </c>
      <c r="L5415" s="2">
        <f t="shared" si="1100"/>
        <v>128864</v>
      </c>
      <c r="M5415" s="2">
        <f t="shared" si="1101"/>
        <v>24640</v>
      </c>
      <c r="N5415" s="6">
        <f t="shared" si="1102"/>
        <v>1</v>
      </c>
      <c r="O5415" s="2">
        <f t="shared" si="1103"/>
        <v>24900.919161962476</v>
      </c>
      <c r="P5415" s="2">
        <f t="shared" si="1104"/>
        <v>24900.919161962476</v>
      </c>
    </row>
    <row r="5416" spans="1:16">
      <c r="A5416" s="6">
        <v>8</v>
      </c>
      <c r="B5416" s="6">
        <v>6</v>
      </c>
      <c r="C5416" s="6">
        <v>18</v>
      </c>
      <c r="D5416" s="6">
        <f t="shared" si="1092"/>
        <v>32</v>
      </c>
      <c r="E5416" s="5">
        <f t="shared" si="1093"/>
        <v>1543.3839432000009</v>
      </c>
      <c r="F5416" s="5">
        <f t="shared" si="1094"/>
        <v>208.74481527832023</v>
      </c>
      <c r="G5416" s="5">
        <f t="shared" si="1095"/>
        <v>1012.9676892512279</v>
      </c>
      <c r="H5416" s="5">
        <f t="shared" si="1096"/>
        <v>2765.0964477295488</v>
      </c>
      <c r="I5416" s="5">
        <f t="shared" si="1097"/>
        <v>720</v>
      </c>
      <c r="J5416" s="5">
        <f t="shared" si="1098"/>
        <v>2045.0964477295488</v>
      </c>
      <c r="K5416" s="2">
        <f t="shared" si="1099"/>
        <v>60505.146661971332</v>
      </c>
      <c r="L5416" s="2">
        <f t="shared" si="1100"/>
        <v>131564</v>
      </c>
      <c r="M5416" s="2">
        <f t="shared" si="1101"/>
        <v>25520</v>
      </c>
      <c r="N5416" s="6">
        <f t="shared" si="1102"/>
        <v>1</v>
      </c>
      <c r="O5416" s="2">
        <f t="shared" si="1103"/>
        <v>25538.853338028668</v>
      </c>
      <c r="P5416" s="2">
        <f t="shared" si="1104"/>
        <v>25538.853338028668</v>
      </c>
    </row>
    <row r="5417" spans="1:16">
      <c r="A5417" s="6">
        <v>8</v>
      </c>
      <c r="B5417" s="6">
        <v>6</v>
      </c>
      <c r="C5417" s="6">
        <v>19</v>
      </c>
      <c r="D5417" s="6">
        <f t="shared" si="1092"/>
        <v>33</v>
      </c>
      <c r="E5417" s="5">
        <f t="shared" si="1093"/>
        <v>1543.3839432000009</v>
      </c>
      <c r="F5417" s="5">
        <f t="shared" si="1094"/>
        <v>208.74481527832023</v>
      </c>
      <c r="G5417" s="5">
        <f t="shared" si="1095"/>
        <v>1082.6092178872495</v>
      </c>
      <c r="H5417" s="5">
        <f t="shared" si="1096"/>
        <v>2834.7379763655708</v>
      </c>
      <c r="I5417" s="5">
        <f t="shared" si="1097"/>
        <v>720</v>
      </c>
      <c r="J5417" s="5">
        <f t="shared" si="1098"/>
        <v>2114.7379763655708</v>
      </c>
      <c r="K5417" s="2">
        <f t="shared" si="1099"/>
        <v>61714.200978568937</v>
      </c>
      <c r="L5417" s="2">
        <f t="shared" si="1100"/>
        <v>134264</v>
      </c>
      <c r="M5417" s="2">
        <f t="shared" si="1101"/>
        <v>26400</v>
      </c>
      <c r="N5417" s="6">
        <f t="shared" si="1102"/>
        <v>1</v>
      </c>
      <c r="O5417" s="2">
        <f t="shared" si="1103"/>
        <v>26149.799021431063</v>
      </c>
      <c r="P5417" s="2">
        <f t="shared" si="1104"/>
        <v>26149.799021431063</v>
      </c>
    </row>
    <row r="5418" spans="1:16">
      <c r="A5418" s="6">
        <v>8</v>
      </c>
      <c r="B5418" s="6">
        <v>6</v>
      </c>
      <c r="C5418" s="6">
        <v>20</v>
      </c>
      <c r="D5418" s="6">
        <f t="shared" si="1092"/>
        <v>34</v>
      </c>
      <c r="E5418" s="5">
        <f t="shared" si="1093"/>
        <v>1543.3839432000009</v>
      </c>
      <c r="F5418" s="5">
        <f t="shared" si="1094"/>
        <v>208.74481527832023</v>
      </c>
      <c r="G5418" s="5">
        <f t="shared" si="1095"/>
        <v>1153.8335085377266</v>
      </c>
      <c r="H5418" s="5">
        <f t="shared" si="1096"/>
        <v>2905.9622670160479</v>
      </c>
      <c r="I5418" s="5">
        <f t="shared" si="1097"/>
        <v>720</v>
      </c>
      <c r="J5418" s="5">
        <f t="shared" si="1098"/>
        <v>2185.9622670160479</v>
      </c>
      <c r="K5418" s="2">
        <f t="shared" si="1099"/>
        <v>62950.733802361945</v>
      </c>
      <c r="L5418" s="2">
        <f t="shared" si="1100"/>
        <v>136964</v>
      </c>
      <c r="M5418" s="2">
        <f t="shared" si="1101"/>
        <v>27280</v>
      </c>
      <c r="N5418" s="6">
        <f t="shared" si="1102"/>
        <v>1</v>
      </c>
      <c r="O5418" s="2">
        <f t="shared" si="1103"/>
        <v>26733.266197638055</v>
      </c>
      <c r="P5418" s="2">
        <f t="shared" si="1104"/>
        <v>26733.266197638055</v>
      </c>
    </row>
    <row r="5419" spans="1:16">
      <c r="A5419" s="6">
        <v>8</v>
      </c>
      <c r="B5419" s="6">
        <v>6</v>
      </c>
      <c r="C5419" s="6">
        <v>21</v>
      </c>
      <c r="D5419" s="6">
        <f t="shared" si="1092"/>
        <v>35</v>
      </c>
      <c r="E5419" s="5">
        <f t="shared" si="1093"/>
        <v>1543.3839432000009</v>
      </c>
      <c r="F5419" s="5">
        <f t="shared" si="1094"/>
        <v>208.74481527832023</v>
      </c>
      <c r="G5419" s="5">
        <f t="shared" si="1095"/>
        <v>1226.6692487641703</v>
      </c>
      <c r="H5419" s="5">
        <f t="shared" si="1096"/>
        <v>2978.7980072424916</v>
      </c>
      <c r="I5419" s="5">
        <f t="shared" si="1097"/>
        <v>720</v>
      </c>
      <c r="J5419" s="5">
        <f t="shared" si="1098"/>
        <v>2258.7980072424916</v>
      </c>
      <c r="K5419" s="2">
        <f t="shared" si="1099"/>
        <v>64215.243181293255</v>
      </c>
      <c r="L5419" s="2">
        <f t="shared" si="1100"/>
        <v>139664</v>
      </c>
      <c r="M5419" s="2">
        <f t="shared" si="1101"/>
        <v>28160</v>
      </c>
      <c r="N5419" s="6">
        <f t="shared" si="1102"/>
        <v>1</v>
      </c>
      <c r="O5419" s="2">
        <f t="shared" si="1103"/>
        <v>27288.756818706745</v>
      </c>
      <c r="P5419" s="2">
        <f t="shared" si="1104"/>
        <v>27288.756818706745</v>
      </c>
    </row>
    <row r="5420" spans="1:16">
      <c r="A5420" s="6">
        <v>8</v>
      </c>
      <c r="B5420" s="6">
        <v>6</v>
      </c>
      <c r="C5420" s="6">
        <v>22</v>
      </c>
      <c r="D5420" s="6">
        <f t="shared" si="1092"/>
        <v>36</v>
      </c>
      <c r="E5420" s="5">
        <f t="shared" si="1093"/>
        <v>1543.3839432000009</v>
      </c>
      <c r="F5420" s="5">
        <f t="shared" si="1094"/>
        <v>208.74481527832023</v>
      </c>
      <c r="G5420" s="5">
        <f t="shared" si="1095"/>
        <v>1301.1455960105666</v>
      </c>
      <c r="H5420" s="5">
        <f t="shared" si="1096"/>
        <v>3053.2743544888876</v>
      </c>
      <c r="I5420" s="5">
        <f t="shared" si="1097"/>
        <v>720</v>
      </c>
      <c r="J5420" s="5">
        <f t="shared" si="1098"/>
        <v>2333.2743544888876</v>
      </c>
      <c r="K5420" s="2">
        <f t="shared" si="1099"/>
        <v>65508.235320987631</v>
      </c>
      <c r="L5420" s="2">
        <f t="shared" si="1100"/>
        <v>142364</v>
      </c>
      <c r="M5420" s="2">
        <f t="shared" si="1101"/>
        <v>29040</v>
      </c>
      <c r="N5420" s="6">
        <f t="shared" si="1102"/>
        <v>1</v>
      </c>
      <c r="O5420" s="2">
        <f t="shared" si="1103"/>
        <v>27815.764679012369</v>
      </c>
      <c r="P5420" s="2">
        <f t="shared" si="1104"/>
        <v>27815.764679012369</v>
      </c>
    </row>
    <row r="5421" spans="1:16">
      <c r="A5421" s="6">
        <v>8</v>
      </c>
      <c r="B5421" s="6">
        <v>6</v>
      </c>
      <c r="C5421" s="6">
        <v>23</v>
      </c>
      <c r="D5421" s="6">
        <f t="shared" si="1092"/>
        <v>37</v>
      </c>
      <c r="E5421" s="5">
        <f t="shared" si="1093"/>
        <v>1543.3839432000009</v>
      </c>
      <c r="F5421" s="5">
        <f t="shared" si="1094"/>
        <v>208.74481527832023</v>
      </c>
      <c r="G5421" s="5">
        <f t="shared" si="1095"/>
        <v>1377.292184868003</v>
      </c>
      <c r="H5421" s="5">
        <f t="shared" si="1096"/>
        <v>3129.4209433463238</v>
      </c>
      <c r="I5421" s="5">
        <f t="shared" si="1097"/>
        <v>720</v>
      </c>
      <c r="J5421" s="5">
        <f t="shared" si="1098"/>
        <v>2409.4209433463238</v>
      </c>
      <c r="K5421" s="2">
        <f t="shared" si="1099"/>
        <v>66830.224710873677</v>
      </c>
      <c r="L5421" s="2">
        <f t="shared" si="1100"/>
        <v>145064</v>
      </c>
      <c r="M5421" s="2">
        <f t="shared" si="1101"/>
        <v>29920</v>
      </c>
      <c r="N5421" s="6">
        <f t="shared" si="1102"/>
        <v>1</v>
      </c>
      <c r="O5421" s="2">
        <f t="shared" si="1103"/>
        <v>28313.775289126323</v>
      </c>
      <c r="P5421" s="2">
        <f t="shared" si="1104"/>
        <v>28313.775289126323</v>
      </c>
    </row>
    <row r="5422" spans="1:16">
      <c r="A5422" s="6">
        <v>8</v>
      </c>
      <c r="B5422" s="6">
        <v>6</v>
      </c>
      <c r="C5422" s="6">
        <v>24</v>
      </c>
      <c r="D5422" s="6">
        <f t="shared" si="1092"/>
        <v>38</v>
      </c>
      <c r="E5422" s="5">
        <f t="shared" si="1093"/>
        <v>1543.3839432000009</v>
      </c>
      <c r="F5422" s="5">
        <f t="shared" si="1094"/>
        <v>208.74481527832023</v>
      </c>
      <c r="G5422" s="5">
        <f t="shared" si="1095"/>
        <v>1455.1391344474989</v>
      </c>
      <c r="H5422" s="5">
        <f t="shared" si="1096"/>
        <v>3207.26789292582</v>
      </c>
      <c r="I5422" s="5">
        <f t="shared" si="1097"/>
        <v>720</v>
      </c>
      <c r="J5422" s="5">
        <f t="shared" si="1098"/>
        <v>2487.26789292582</v>
      </c>
      <c r="K5422" s="2">
        <f t="shared" si="1099"/>
        <v>68181.734252184368</v>
      </c>
      <c r="L5422" s="2">
        <f t="shared" si="1100"/>
        <v>147764</v>
      </c>
      <c r="M5422" s="2">
        <f t="shared" si="1101"/>
        <v>30800</v>
      </c>
      <c r="N5422" s="6">
        <f t="shared" si="1102"/>
        <v>1</v>
      </c>
      <c r="O5422" s="2">
        <f t="shared" si="1103"/>
        <v>28782.265747815632</v>
      </c>
      <c r="P5422" s="2">
        <f t="shared" si="1104"/>
        <v>28782.265747815632</v>
      </c>
    </row>
    <row r="5423" spans="1:16">
      <c r="A5423" s="6">
        <v>8</v>
      </c>
      <c r="B5423" s="6">
        <v>6</v>
      </c>
      <c r="C5423" s="6">
        <v>25</v>
      </c>
      <c r="D5423" s="6">
        <f t="shared" si="1092"/>
        <v>39</v>
      </c>
      <c r="E5423" s="5">
        <f t="shared" si="1093"/>
        <v>1543.3839432000009</v>
      </c>
      <c r="F5423" s="5">
        <f t="shared" si="1094"/>
        <v>208.74481527832023</v>
      </c>
      <c r="G5423" s="5">
        <f t="shared" si="1095"/>
        <v>1534.7170558625965</v>
      </c>
      <c r="H5423" s="5">
        <f t="shared" si="1096"/>
        <v>3286.8458143409175</v>
      </c>
      <c r="I5423" s="5">
        <f t="shared" si="1097"/>
        <v>720</v>
      </c>
      <c r="J5423" s="5">
        <f t="shared" si="1098"/>
        <v>2566.8458143409175</v>
      </c>
      <c r="K5423" s="2">
        <f t="shared" si="1099"/>
        <v>69563.295387863152</v>
      </c>
      <c r="L5423" s="2">
        <f t="shared" si="1100"/>
        <v>150464</v>
      </c>
      <c r="M5423" s="2">
        <f t="shared" si="1101"/>
        <v>31680</v>
      </c>
      <c r="N5423" s="6">
        <f t="shared" si="1102"/>
        <v>1</v>
      </c>
      <c r="O5423" s="2">
        <f t="shared" si="1103"/>
        <v>29220.704612136848</v>
      </c>
      <c r="P5423" s="2">
        <f t="shared" si="1104"/>
        <v>29220.704612136848</v>
      </c>
    </row>
    <row r="5424" spans="1:16">
      <c r="A5424" s="6">
        <v>8</v>
      </c>
      <c r="B5424" s="6">
        <v>6</v>
      </c>
      <c r="C5424" s="6">
        <v>26</v>
      </c>
      <c r="D5424" s="6">
        <f t="shared" si="1092"/>
        <v>40</v>
      </c>
      <c r="E5424" s="5">
        <f t="shared" si="1093"/>
        <v>1543.3839432000009</v>
      </c>
      <c r="F5424" s="5">
        <f t="shared" si="1094"/>
        <v>208.74481527832023</v>
      </c>
      <c r="G5424" s="5">
        <f t="shared" si="1095"/>
        <v>1616.0570598233144</v>
      </c>
      <c r="H5424" s="5">
        <f t="shared" si="1096"/>
        <v>3368.1858183016357</v>
      </c>
      <c r="I5424" s="5">
        <f t="shared" si="1097"/>
        <v>720</v>
      </c>
      <c r="J5424" s="5">
        <f t="shared" si="1098"/>
        <v>2648.1858183016357</v>
      </c>
      <c r="K5424" s="2">
        <f t="shared" si="1099"/>
        <v>70975.44823440339</v>
      </c>
      <c r="L5424" s="2">
        <f t="shared" si="1100"/>
        <v>153164</v>
      </c>
      <c r="M5424" s="2">
        <f t="shared" si="1101"/>
        <v>32560</v>
      </c>
      <c r="N5424" s="6">
        <f t="shared" si="1102"/>
        <v>1</v>
      </c>
      <c r="O5424" s="2">
        <f t="shared" si="1103"/>
        <v>29628.55176559661</v>
      </c>
      <c r="P5424" s="2">
        <f t="shared" si="1104"/>
        <v>29628.55176559661</v>
      </c>
    </row>
    <row r="5425" spans="1:16">
      <c r="A5425" s="6">
        <v>8</v>
      </c>
      <c r="B5425" s="6">
        <v>6</v>
      </c>
      <c r="C5425" s="6">
        <v>27</v>
      </c>
      <c r="D5425" s="6">
        <f t="shared" si="1092"/>
        <v>41</v>
      </c>
      <c r="E5425" s="5">
        <f t="shared" si="1093"/>
        <v>1543.3839432000009</v>
      </c>
      <c r="F5425" s="5">
        <f t="shared" si="1094"/>
        <v>208.74481527832023</v>
      </c>
      <c r="G5425" s="5">
        <f t="shared" si="1095"/>
        <v>1699.1907643430709</v>
      </c>
      <c r="H5425" s="5">
        <f t="shared" si="1096"/>
        <v>3451.3195228213917</v>
      </c>
      <c r="I5425" s="5">
        <f t="shared" si="1097"/>
        <v>720</v>
      </c>
      <c r="J5425" s="5">
        <f t="shared" si="1098"/>
        <v>2731.3195228213917</v>
      </c>
      <c r="K5425" s="2">
        <f t="shared" si="1099"/>
        <v>72418.741715649157</v>
      </c>
      <c r="L5425" s="2">
        <f t="shared" si="1100"/>
        <v>155864</v>
      </c>
      <c r="M5425" s="2">
        <f t="shared" si="1101"/>
        <v>33440</v>
      </c>
      <c r="N5425" s="6">
        <f t="shared" si="1102"/>
        <v>1</v>
      </c>
      <c r="O5425" s="2">
        <f t="shared" si="1103"/>
        <v>30005.258284350843</v>
      </c>
      <c r="P5425" s="2">
        <f t="shared" si="1104"/>
        <v>30005.258284350843</v>
      </c>
    </row>
    <row r="5426" spans="1:16">
      <c r="A5426" s="6">
        <v>8</v>
      </c>
      <c r="B5426" s="6">
        <v>6</v>
      </c>
      <c r="C5426" s="6">
        <v>28</v>
      </c>
      <c r="D5426" s="6">
        <f t="shared" si="1092"/>
        <v>42</v>
      </c>
      <c r="E5426" s="5">
        <f t="shared" si="1093"/>
        <v>1543.3839432000009</v>
      </c>
      <c r="F5426" s="5">
        <f t="shared" si="1094"/>
        <v>208.74481527832023</v>
      </c>
      <c r="G5426" s="5">
        <f t="shared" si="1095"/>
        <v>1784.1503025602246</v>
      </c>
      <c r="H5426" s="5">
        <f t="shared" si="1096"/>
        <v>3536.2790610385455</v>
      </c>
      <c r="I5426" s="5">
        <f t="shared" si="1097"/>
        <v>720</v>
      </c>
      <c r="J5426" s="5">
        <f t="shared" si="1098"/>
        <v>2816.2790610385455</v>
      </c>
      <c r="K5426" s="2">
        <f t="shared" si="1099"/>
        <v>73893.733698585856</v>
      </c>
      <c r="L5426" s="2">
        <f t="shared" si="1100"/>
        <v>158564</v>
      </c>
      <c r="M5426" s="2">
        <f t="shared" si="1101"/>
        <v>34320</v>
      </c>
      <c r="N5426" s="6">
        <f t="shared" si="1102"/>
        <v>1</v>
      </c>
      <c r="O5426" s="2">
        <f t="shared" si="1103"/>
        <v>30350.266301414144</v>
      </c>
      <c r="P5426" s="2">
        <f t="shared" si="1104"/>
        <v>30350.266301414144</v>
      </c>
    </row>
    <row r="5427" spans="1:16">
      <c r="A5427" s="6">
        <v>8</v>
      </c>
      <c r="B5427" s="6">
        <v>6</v>
      </c>
      <c r="C5427" s="6">
        <v>29</v>
      </c>
      <c r="D5427" s="6">
        <f t="shared" si="1092"/>
        <v>43</v>
      </c>
      <c r="E5427" s="5">
        <f t="shared" si="1093"/>
        <v>1543.3839432000009</v>
      </c>
      <c r="F5427" s="5">
        <f t="shared" si="1094"/>
        <v>208.74481527832023</v>
      </c>
      <c r="G5427" s="5">
        <f t="shared" si="1095"/>
        <v>1870.9683306758782</v>
      </c>
      <c r="H5427" s="5">
        <f t="shared" si="1096"/>
        <v>3623.0970891541992</v>
      </c>
      <c r="I5427" s="5">
        <f t="shared" si="1097"/>
        <v>720</v>
      </c>
      <c r="J5427" s="5">
        <f t="shared" si="1098"/>
        <v>2903.0970891541992</v>
      </c>
      <c r="K5427" s="2">
        <f t="shared" si="1099"/>
        <v>75400.991131149291</v>
      </c>
      <c r="L5427" s="2">
        <f t="shared" si="1100"/>
        <v>161264</v>
      </c>
      <c r="M5427" s="2">
        <f t="shared" si="1101"/>
        <v>35200</v>
      </c>
      <c r="N5427" s="6">
        <f t="shared" si="1102"/>
        <v>1</v>
      </c>
      <c r="O5427" s="2">
        <f t="shared" si="1103"/>
        <v>30663.008868850709</v>
      </c>
      <c r="P5427" s="2">
        <f t="shared" si="1104"/>
        <v>30663.008868850709</v>
      </c>
    </row>
    <row r="5428" spans="1:16">
      <c r="A5428" s="6">
        <v>8</v>
      </c>
      <c r="B5428" s="6">
        <v>6</v>
      </c>
      <c r="C5428" s="6">
        <v>30</v>
      </c>
      <c r="D5428" s="6">
        <f t="shared" si="1092"/>
        <v>44</v>
      </c>
      <c r="E5428" s="5">
        <f t="shared" si="1093"/>
        <v>1543.3839432000009</v>
      </c>
      <c r="F5428" s="5">
        <f t="shared" si="1094"/>
        <v>208.74481527832023</v>
      </c>
      <c r="G5428" s="5">
        <f t="shared" si="1095"/>
        <v>1959.6780360096488</v>
      </c>
      <c r="H5428" s="5">
        <f t="shared" si="1096"/>
        <v>3711.8067944879699</v>
      </c>
      <c r="I5428" s="5">
        <f t="shared" si="1097"/>
        <v>720</v>
      </c>
      <c r="J5428" s="5">
        <f t="shared" si="1098"/>
        <v>2991.8067944879699</v>
      </c>
      <c r="K5428" s="2">
        <f t="shared" si="1099"/>
        <v>76941.090182082815</v>
      </c>
      <c r="L5428" s="2">
        <f t="shared" si="1100"/>
        <v>163964</v>
      </c>
      <c r="M5428" s="2">
        <f t="shared" si="1101"/>
        <v>36080</v>
      </c>
      <c r="N5428" s="6">
        <f t="shared" si="1102"/>
        <v>1</v>
      </c>
      <c r="O5428" s="2">
        <f t="shared" si="1103"/>
        <v>30942.909817917185</v>
      </c>
      <c r="P5428" s="2">
        <f t="shared" si="1104"/>
        <v>30942.909817917185</v>
      </c>
    </row>
    <row r="5429" spans="1:16">
      <c r="A5429" s="6">
        <v>8</v>
      </c>
      <c r="B5429" s="6">
        <v>7</v>
      </c>
      <c r="C5429" s="6">
        <v>0</v>
      </c>
      <c r="D5429" s="6">
        <f t="shared" si="1092"/>
        <v>15</v>
      </c>
      <c r="E5429" s="5">
        <f t="shared" si="1093"/>
        <v>1543.3839432000009</v>
      </c>
      <c r="F5429" s="5">
        <f t="shared" si="1094"/>
        <v>249.62400827032465</v>
      </c>
      <c r="G5429" s="5">
        <f t="shared" si="1095"/>
        <v>0</v>
      </c>
      <c r="H5429" s="5">
        <f t="shared" si="1096"/>
        <v>1793.0079514703255</v>
      </c>
      <c r="I5429" s="5">
        <f t="shared" si="1097"/>
        <v>720</v>
      </c>
      <c r="J5429" s="5">
        <f t="shared" si="1098"/>
        <v>1073.0079514703255</v>
      </c>
      <c r="K5429" s="2">
        <f t="shared" si="1099"/>
        <v>43628.610268582037</v>
      </c>
      <c r="L5429" s="2">
        <f t="shared" si="1100"/>
        <v>85058</v>
      </c>
      <c r="M5429" s="2">
        <f t="shared" si="1101"/>
        <v>10120</v>
      </c>
      <c r="N5429" s="6">
        <f t="shared" si="1102"/>
        <v>1</v>
      </c>
      <c r="O5429" s="2">
        <f t="shared" si="1103"/>
        <v>11309.389731417963</v>
      </c>
      <c r="P5429" s="2">
        <f t="shared" si="1104"/>
        <v>11309.389731417963</v>
      </c>
    </row>
    <row r="5430" spans="1:16">
      <c r="A5430" s="6">
        <v>8</v>
      </c>
      <c r="B5430" s="6">
        <v>7</v>
      </c>
      <c r="C5430" s="6">
        <v>1</v>
      </c>
      <c r="D5430" s="6">
        <f t="shared" si="1092"/>
        <v>16</v>
      </c>
      <c r="E5430" s="5">
        <f t="shared" si="1093"/>
        <v>1543.3839432000009</v>
      </c>
      <c r="F5430" s="5">
        <f t="shared" si="1094"/>
        <v>249.62400827032465</v>
      </c>
      <c r="G5430" s="5">
        <f t="shared" si="1095"/>
        <v>45.5625</v>
      </c>
      <c r="H5430" s="5">
        <f t="shared" si="1096"/>
        <v>1838.5704514703255</v>
      </c>
      <c r="I5430" s="5">
        <f t="shared" si="1097"/>
        <v>720</v>
      </c>
      <c r="J5430" s="5">
        <f t="shared" si="1098"/>
        <v>1118.5704514703255</v>
      </c>
      <c r="K5430" s="2">
        <f t="shared" si="1099"/>
        <v>44419.625893582037</v>
      </c>
      <c r="L5430" s="2">
        <f t="shared" si="1100"/>
        <v>87758</v>
      </c>
      <c r="M5430" s="2">
        <f t="shared" si="1101"/>
        <v>11000</v>
      </c>
      <c r="N5430" s="6">
        <f t="shared" si="1102"/>
        <v>1</v>
      </c>
      <c r="O5430" s="2">
        <f t="shared" si="1103"/>
        <v>12338.374106417963</v>
      </c>
      <c r="P5430" s="2">
        <f t="shared" si="1104"/>
        <v>12338.374106417963</v>
      </c>
    </row>
    <row r="5431" spans="1:16">
      <c r="A5431" s="6">
        <v>8</v>
      </c>
      <c r="B5431" s="6">
        <v>7</v>
      </c>
      <c r="C5431" s="6">
        <v>2</v>
      </c>
      <c r="D5431" s="6">
        <f t="shared" si="1092"/>
        <v>17</v>
      </c>
      <c r="E5431" s="5">
        <f t="shared" si="1093"/>
        <v>1543.3839432000009</v>
      </c>
      <c r="F5431" s="5">
        <f t="shared" si="1094"/>
        <v>249.62400827032465</v>
      </c>
      <c r="G5431" s="5">
        <f t="shared" si="1095"/>
        <v>92.264062499999994</v>
      </c>
      <c r="H5431" s="5">
        <f t="shared" si="1096"/>
        <v>1885.2720139703254</v>
      </c>
      <c r="I5431" s="5">
        <f t="shared" si="1097"/>
        <v>720</v>
      </c>
      <c r="J5431" s="5">
        <f t="shared" si="1098"/>
        <v>1165.2720139703254</v>
      </c>
      <c r="K5431" s="2">
        <f t="shared" si="1099"/>
        <v>45230.416909207037</v>
      </c>
      <c r="L5431" s="2">
        <f t="shared" si="1100"/>
        <v>90458</v>
      </c>
      <c r="M5431" s="2">
        <f t="shared" si="1101"/>
        <v>11880</v>
      </c>
      <c r="N5431" s="6">
        <f t="shared" si="1102"/>
        <v>1</v>
      </c>
      <c r="O5431" s="2">
        <f t="shared" si="1103"/>
        <v>13347.583090792963</v>
      </c>
      <c r="P5431" s="2">
        <f t="shared" si="1104"/>
        <v>13347.583090792963</v>
      </c>
    </row>
    <row r="5432" spans="1:16">
      <c r="A5432" s="6">
        <v>8</v>
      </c>
      <c r="B5432" s="6">
        <v>7</v>
      </c>
      <c r="C5432" s="6">
        <v>3</v>
      </c>
      <c r="D5432" s="6">
        <f t="shared" si="1092"/>
        <v>18</v>
      </c>
      <c r="E5432" s="5">
        <f t="shared" si="1093"/>
        <v>1543.3839432000009</v>
      </c>
      <c r="F5432" s="5">
        <f t="shared" si="1094"/>
        <v>249.62400827032465</v>
      </c>
      <c r="G5432" s="5">
        <f t="shared" si="1095"/>
        <v>140.12604492187498</v>
      </c>
      <c r="H5432" s="5">
        <f t="shared" si="1096"/>
        <v>1933.1339963922005</v>
      </c>
      <c r="I5432" s="5">
        <f t="shared" si="1097"/>
        <v>720</v>
      </c>
      <c r="J5432" s="5">
        <f t="shared" si="1098"/>
        <v>1213.1339963922005</v>
      </c>
      <c r="K5432" s="2">
        <f t="shared" si="1099"/>
        <v>46061.354104031256</v>
      </c>
      <c r="L5432" s="2">
        <f t="shared" si="1100"/>
        <v>93158</v>
      </c>
      <c r="M5432" s="2">
        <f t="shared" si="1101"/>
        <v>12760</v>
      </c>
      <c r="N5432" s="6">
        <f t="shared" si="1102"/>
        <v>1</v>
      </c>
      <c r="O5432" s="2">
        <f t="shared" si="1103"/>
        <v>14336.645895968744</v>
      </c>
      <c r="P5432" s="2">
        <f t="shared" si="1104"/>
        <v>14336.645895968744</v>
      </c>
    </row>
    <row r="5433" spans="1:16">
      <c r="A5433" s="6">
        <v>8</v>
      </c>
      <c r="B5433" s="6">
        <v>7</v>
      </c>
      <c r="C5433" s="6">
        <v>4</v>
      </c>
      <c r="D5433" s="6">
        <f t="shared" si="1092"/>
        <v>19</v>
      </c>
      <c r="E5433" s="5">
        <f t="shared" si="1093"/>
        <v>1543.3839432000009</v>
      </c>
      <c r="F5433" s="5">
        <f t="shared" si="1094"/>
        <v>249.62400827032465</v>
      </c>
      <c r="G5433" s="5">
        <f t="shared" si="1095"/>
        <v>189.17016064453125</v>
      </c>
      <c r="H5433" s="5">
        <f t="shared" si="1096"/>
        <v>1982.1781121148567</v>
      </c>
      <c r="I5433" s="5">
        <f t="shared" si="1097"/>
        <v>720</v>
      </c>
      <c r="J5433" s="5">
        <f t="shared" si="1098"/>
        <v>1262.1781121148567</v>
      </c>
      <c r="K5433" s="2">
        <f t="shared" si="1099"/>
        <v>46912.814446438482</v>
      </c>
      <c r="L5433" s="2">
        <f t="shared" si="1100"/>
        <v>95858</v>
      </c>
      <c r="M5433" s="2">
        <f t="shared" si="1101"/>
        <v>13640</v>
      </c>
      <c r="N5433" s="6">
        <f t="shared" si="1102"/>
        <v>1</v>
      </c>
      <c r="O5433" s="2">
        <f t="shared" si="1103"/>
        <v>15305.185553561518</v>
      </c>
      <c r="P5433" s="2">
        <f t="shared" si="1104"/>
        <v>15305.185553561518</v>
      </c>
    </row>
    <row r="5434" spans="1:16">
      <c r="A5434" s="6">
        <v>8</v>
      </c>
      <c r="B5434" s="6">
        <v>7</v>
      </c>
      <c r="C5434" s="6">
        <v>5</v>
      </c>
      <c r="D5434" s="6">
        <f t="shared" si="1092"/>
        <v>20</v>
      </c>
      <c r="E5434" s="5">
        <f t="shared" si="1093"/>
        <v>1543.3839432000009</v>
      </c>
      <c r="F5434" s="5">
        <f t="shared" si="1094"/>
        <v>249.62400827032465</v>
      </c>
      <c r="G5434" s="5">
        <f t="shared" si="1095"/>
        <v>239.41848456573481</v>
      </c>
      <c r="H5434" s="5">
        <f t="shared" si="1096"/>
        <v>2032.4264360360603</v>
      </c>
      <c r="I5434" s="5">
        <f t="shared" si="1097"/>
        <v>720</v>
      </c>
      <c r="J5434" s="5">
        <f t="shared" si="1098"/>
        <v>1312.4264360360603</v>
      </c>
      <c r="K5434" s="2">
        <f t="shared" si="1099"/>
        <v>47785.181181181601</v>
      </c>
      <c r="L5434" s="2">
        <f t="shared" si="1100"/>
        <v>98558</v>
      </c>
      <c r="M5434" s="2">
        <f t="shared" si="1101"/>
        <v>14520</v>
      </c>
      <c r="N5434" s="6">
        <f t="shared" si="1102"/>
        <v>1</v>
      </c>
      <c r="O5434" s="2">
        <f t="shared" si="1103"/>
        <v>16252.818818818399</v>
      </c>
      <c r="P5434" s="2">
        <f t="shared" si="1104"/>
        <v>16252.818818818399</v>
      </c>
    </row>
    <row r="5435" spans="1:16">
      <c r="A5435" s="6">
        <v>8</v>
      </c>
      <c r="B5435" s="6">
        <v>7</v>
      </c>
      <c r="C5435" s="6">
        <v>6</v>
      </c>
      <c r="D5435" s="6">
        <f t="shared" si="1092"/>
        <v>21</v>
      </c>
      <c r="E5435" s="5">
        <f t="shared" si="1093"/>
        <v>1543.3839432000009</v>
      </c>
      <c r="F5435" s="5">
        <f t="shared" si="1094"/>
        <v>249.62400827032465</v>
      </c>
      <c r="G5435" s="5">
        <f t="shared" si="1095"/>
        <v>290.89345874736784</v>
      </c>
      <c r="H5435" s="5">
        <f t="shared" si="1096"/>
        <v>2083.9014102176934</v>
      </c>
      <c r="I5435" s="5">
        <f t="shared" si="1097"/>
        <v>720</v>
      </c>
      <c r="J5435" s="5">
        <f t="shared" si="1098"/>
        <v>1363.9014102176934</v>
      </c>
      <c r="K5435" s="2">
        <f t="shared" si="1099"/>
        <v>48678.84392739051</v>
      </c>
      <c r="L5435" s="2">
        <f t="shared" si="1100"/>
        <v>101258</v>
      </c>
      <c r="M5435" s="2">
        <f t="shared" si="1101"/>
        <v>15400</v>
      </c>
      <c r="N5435" s="6">
        <f t="shared" si="1102"/>
        <v>1</v>
      </c>
      <c r="O5435" s="2">
        <f t="shared" si="1103"/>
        <v>17179.15607260949</v>
      </c>
      <c r="P5435" s="2">
        <f t="shared" si="1104"/>
        <v>17179.15607260949</v>
      </c>
    </row>
    <row r="5436" spans="1:16">
      <c r="A5436" s="6">
        <v>8</v>
      </c>
      <c r="B5436" s="6">
        <v>7</v>
      </c>
      <c r="C5436" s="6">
        <v>7</v>
      </c>
      <c r="D5436" s="6">
        <f t="shared" si="1092"/>
        <v>22</v>
      </c>
      <c r="E5436" s="5">
        <f t="shared" si="1093"/>
        <v>1543.3839432000009</v>
      </c>
      <c r="F5436" s="5">
        <f t="shared" si="1094"/>
        <v>249.62400827032465</v>
      </c>
      <c r="G5436" s="5">
        <f t="shared" si="1095"/>
        <v>343.61789814532818</v>
      </c>
      <c r="H5436" s="5">
        <f t="shared" si="1096"/>
        <v>2136.6258496156538</v>
      </c>
      <c r="I5436" s="5">
        <f t="shared" si="1097"/>
        <v>720</v>
      </c>
      <c r="J5436" s="5">
        <f t="shared" si="1098"/>
        <v>1416.6258496156538</v>
      </c>
      <c r="K5436" s="2">
        <f t="shared" si="1099"/>
        <v>49594.19877804954</v>
      </c>
      <c r="L5436" s="2">
        <f t="shared" si="1100"/>
        <v>103958</v>
      </c>
      <c r="M5436" s="2">
        <f t="shared" si="1101"/>
        <v>16280</v>
      </c>
      <c r="N5436" s="6">
        <f t="shared" si="1102"/>
        <v>1</v>
      </c>
      <c r="O5436" s="2">
        <f t="shared" si="1103"/>
        <v>18083.80122195046</v>
      </c>
      <c r="P5436" s="2">
        <f t="shared" si="1104"/>
        <v>18083.80122195046</v>
      </c>
    </row>
    <row r="5437" spans="1:16">
      <c r="A5437" s="6">
        <v>8</v>
      </c>
      <c r="B5437" s="6">
        <v>7</v>
      </c>
      <c r="C5437" s="6">
        <v>8</v>
      </c>
      <c r="D5437" s="6">
        <f t="shared" si="1092"/>
        <v>23</v>
      </c>
      <c r="E5437" s="5">
        <f t="shared" si="1093"/>
        <v>1543.3839432000009</v>
      </c>
      <c r="F5437" s="5">
        <f t="shared" si="1094"/>
        <v>249.62400827032465</v>
      </c>
      <c r="G5437" s="5">
        <f t="shared" si="1095"/>
        <v>397.61499642530839</v>
      </c>
      <c r="H5437" s="5">
        <f t="shared" si="1096"/>
        <v>2190.6229478956338</v>
      </c>
      <c r="I5437" s="5">
        <f t="shared" si="1097"/>
        <v>720</v>
      </c>
      <c r="J5437" s="5">
        <f t="shared" si="1098"/>
        <v>1470.6229478956338</v>
      </c>
      <c r="K5437" s="2">
        <f t="shared" si="1099"/>
        <v>50531.64840096586</v>
      </c>
      <c r="L5437" s="2">
        <f t="shared" si="1100"/>
        <v>106658</v>
      </c>
      <c r="M5437" s="2">
        <f t="shared" si="1101"/>
        <v>17160</v>
      </c>
      <c r="N5437" s="6">
        <f t="shared" si="1102"/>
        <v>1</v>
      </c>
      <c r="O5437" s="2">
        <f t="shared" si="1103"/>
        <v>18966.35159903414</v>
      </c>
      <c r="P5437" s="2">
        <f t="shared" si="1104"/>
        <v>18966.35159903414</v>
      </c>
    </row>
    <row r="5438" spans="1:16">
      <c r="A5438" s="6">
        <v>8</v>
      </c>
      <c r="B5438" s="6">
        <v>7</v>
      </c>
      <c r="C5438" s="6">
        <v>9</v>
      </c>
      <c r="D5438" s="6">
        <f t="shared" si="1092"/>
        <v>24</v>
      </c>
      <c r="E5438" s="5">
        <f t="shared" si="1093"/>
        <v>1543.3839432000009</v>
      </c>
      <c r="F5438" s="5">
        <f t="shared" si="1094"/>
        <v>249.62400827032465</v>
      </c>
      <c r="G5438" s="5">
        <f t="shared" si="1095"/>
        <v>452.90833186570285</v>
      </c>
      <c r="H5438" s="5">
        <f t="shared" si="1096"/>
        <v>2245.9162833360283</v>
      </c>
      <c r="I5438" s="5">
        <f t="shared" si="1097"/>
        <v>720</v>
      </c>
      <c r="J5438" s="5">
        <f t="shared" si="1098"/>
        <v>1525.9162833360283</v>
      </c>
      <c r="K5438" s="2">
        <f t="shared" si="1099"/>
        <v>51491.602141250492</v>
      </c>
      <c r="L5438" s="2">
        <f t="shared" si="1100"/>
        <v>109358</v>
      </c>
      <c r="M5438" s="2">
        <f t="shared" si="1101"/>
        <v>18040</v>
      </c>
      <c r="N5438" s="6">
        <f t="shared" si="1102"/>
        <v>1</v>
      </c>
      <c r="O5438" s="2">
        <f t="shared" si="1103"/>
        <v>19826.397858749508</v>
      </c>
      <c r="P5438" s="2">
        <f t="shared" si="1104"/>
        <v>19826.397858749508</v>
      </c>
    </row>
    <row r="5439" spans="1:16">
      <c r="A5439" s="6">
        <v>8</v>
      </c>
      <c r="B5439" s="6">
        <v>7</v>
      </c>
      <c r="C5439" s="6">
        <v>10</v>
      </c>
      <c r="D5439" s="6">
        <f t="shared" si="1092"/>
        <v>25</v>
      </c>
      <c r="E5439" s="5">
        <f t="shared" si="1093"/>
        <v>1543.3839432000009</v>
      </c>
      <c r="F5439" s="5">
        <f t="shared" si="1094"/>
        <v>249.62400827032465</v>
      </c>
      <c r="G5439" s="5">
        <f t="shared" si="1095"/>
        <v>509.52187334891573</v>
      </c>
      <c r="H5439" s="5">
        <f t="shared" si="1096"/>
        <v>2302.5298248192412</v>
      </c>
      <c r="I5439" s="5">
        <f t="shared" si="1097"/>
        <v>720</v>
      </c>
      <c r="J5439" s="5">
        <f t="shared" si="1098"/>
        <v>1582.5298248192412</v>
      </c>
      <c r="K5439" s="2">
        <f t="shared" si="1099"/>
        <v>52474.476125334048</v>
      </c>
      <c r="L5439" s="2">
        <f t="shared" si="1100"/>
        <v>112058</v>
      </c>
      <c r="M5439" s="2">
        <f t="shared" si="1101"/>
        <v>18920</v>
      </c>
      <c r="N5439" s="6">
        <f t="shared" si="1102"/>
        <v>1</v>
      </c>
      <c r="O5439" s="2">
        <f t="shared" si="1103"/>
        <v>20663.523874665952</v>
      </c>
      <c r="P5439" s="2">
        <f t="shared" si="1104"/>
        <v>20663.523874665952</v>
      </c>
    </row>
    <row r="5440" spans="1:16">
      <c r="A5440" s="6">
        <v>8</v>
      </c>
      <c r="B5440" s="6">
        <v>7</v>
      </c>
      <c r="C5440" s="6">
        <v>11</v>
      </c>
      <c r="D5440" s="6">
        <f t="shared" si="1092"/>
        <v>26</v>
      </c>
      <c r="E5440" s="5">
        <f t="shared" si="1093"/>
        <v>1543.3839432000009</v>
      </c>
      <c r="F5440" s="5">
        <f t="shared" si="1094"/>
        <v>249.62400827032465</v>
      </c>
      <c r="G5440" s="5">
        <f t="shared" si="1095"/>
        <v>567.47998644235474</v>
      </c>
      <c r="H5440" s="5">
        <f t="shared" si="1096"/>
        <v>2360.4879379126801</v>
      </c>
      <c r="I5440" s="5">
        <f t="shared" si="1097"/>
        <v>720</v>
      </c>
      <c r="J5440" s="5">
        <f t="shared" si="1098"/>
        <v>1640.4879379126801</v>
      </c>
      <c r="K5440" s="2">
        <f t="shared" si="1099"/>
        <v>53480.693366539585</v>
      </c>
      <c r="L5440" s="2">
        <f t="shared" si="1100"/>
        <v>114758</v>
      </c>
      <c r="M5440" s="2">
        <f t="shared" si="1101"/>
        <v>19800</v>
      </c>
      <c r="N5440" s="6">
        <f t="shared" si="1102"/>
        <v>1</v>
      </c>
      <c r="O5440" s="2">
        <f t="shared" si="1103"/>
        <v>21477.306633460415</v>
      </c>
      <c r="P5440" s="2">
        <f t="shared" si="1104"/>
        <v>21477.306633460415</v>
      </c>
    </row>
    <row r="5441" spans="1:16">
      <c r="A5441" s="6">
        <v>8</v>
      </c>
      <c r="B5441" s="6">
        <v>7</v>
      </c>
      <c r="C5441" s="6">
        <v>12</v>
      </c>
      <c r="D5441" s="6">
        <f t="shared" si="1092"/>
        <v>27</v>
      </c>
      <c r="E5441" s="5">
        <f t="shared" si="1093"/>
        <v>1543.3839432000009</v>
      </c>
      <c r="F5441" s="5">
        <f t="shared" si="1094"/>
        <v>249.62400827032465</v>
      </c>
      <c r="G5441" s="5">
        <f t="shared" si="1095"/>
        <v>626.80743957041921</v>
      </c>
      <c r="H5441" s="5">
        <f t="shared" si="1096"/>
        <v>2419.8153910407445</v>
      </c>
      <c r="I5441" s="5">
        <f t="shared" si="1097"/>
        <v>720</v>
      </c>
      <c r="J5441" s="5">
        <f t="shared" si="1098"/>
        <v>1699.8153910407445</v>
      </c>
      <c r="K5441" s="2">
        <f t="shared" si="1099"/>
        <v>54510.683872235153</v>
      </c>
      <c r="L5441" s="2">
        <f t="shared" si="1100"/>
        <v>117458</v>
      </c>
      <c r="M5441" s="2">
        <f t="shared" si="1101"/>
        <v>20680</v>
      </c>
      <c r="N5441" s="6">
        <f t="shared" si="1102"/>
        <v>1</v>
      </c>
      <c r="O5441" s="2">
        <f t="shared" si="1103"/>
        <v>22267.316127764847</v>
      </c>
      <c r="P5441" s="2">
        <f t="shared" si="1104"/>
        <v>22267.316127764847</v>
      </c>
    </row>
    <row r="5442" spans="1:16">
      <c r="A5442" s="6">
        <v>8</v>
      </c>
      <c r="B5442" s="6">
        <v>7</v>
      </c>
      <c r="C5442" s="6">
        <v>13</v>
      </c>
      <c r="D5442" s="6">
        <f t="shared" si="1092"/>
        <v>28</v>
      </c>
      <c r="E5442" s="5">
        <f t="shared" si="1093"/>
        <v>1543.3839432000009</v>
      </c>
      <c r="F5442" s="5">
        <f t="shared" si="1094"/>
        <v>249.62400827032465</v>
      </c>
      <c r="G5442" s="5">
        <f t="shared" si="1095"/>
        <v>687.52941027880343</v>
      </c>
      <c r="H5442" s="5">
        <f t="shared" si="1096"/>
        <v>2480.5373617491286</v>
      </c>
      <c r="I5442" s="5">
        <f t="shared" si="1097"/>
        <v>720</v>
      </c>
      <c r="J5442" s="5">
        <f t="shared" si="1098"/>
        <v>1760.5373617491286</v>
      </c>
      <c r="K5442" s="2">
        <f t="shared" si="1099"/>
        <v>55564.884752589038</v>
      </c>
      <c r="L5442" s="2">
        <f t="shared" si="1100"/>
        <v>120158</v>
      </c>
      <c r="M5442" s="2">
        <f t="shared" si="1101"/>
        <v>21560</v>
      </c>
      <c r="N5442" s="6">
        <f t="shared" si="1102"/>
        <v>1</v>
      </c>
      <c r="O5442" s="2">
        <f t="shared" si="1103"/>
        <v>23033.115247410962</v>
      </c>
      <c r="P5442" s="2">
        <f t="shared" si="1104"/>
        <v>23033.115247410962</v>
      </c>
    </row>
    <row r="5443" spans="1:16">
      <c r="A5443" s="6">
        <v>8</v>
      </c>
      <c r="B5443" s="6">
        <v>7</v>
      </c>
      <c r="C5443" s="6">
        <v>14</v>
      </c>
      <c r="D5443" s="6">
        <f t="shared" si="1092"/>
        <v>29</v>
      </c>
      <c r="E5443" s="5">
        <f t="shared" si="1093"/>
        <v>1543.3839432000009</v>
      </c>
      <c r="F5443" s="5">
        <f t="shared" si="1094"/>
        <v>249.62400827032465</v>
      </c>
      <c r="G5443" s="5">
        <f t="shared" si="1095"/>
        <v>749.67149159246469</v>
      </c>
      <c r="H5443" s="5">
        <f t="shared" si="1096"/>
        <v>2542.6794430627901</v>
      </c>
      <c r="I5443" s="5">
        <f t="shared" si="1097"/>
        <v>720</v>
      </c>
      <c r="J5443" s="5">
        <f t="shared" si="1098"/>
        <v>1822.6794430627901</v>
      </c>
      <c r="K5443" s="2">
        <f t="shared" si="1099"/>
        <v>56643.740330951216</v>
      </c>
      <c r="L5443" s="2">
        <f t="shared" si="1100"/>
        <v>122858</v>
      </c>
      <c r="M5443" s="2">
        <f t="shared" si="1101"/>
        <v>22440</v>
      </c>
      <c r="N5443" s="6">
        <f t="shared" si="1102"/>
        <v>1</v>
      </c>
      <c r="O5443" s="2">
        <f t="shared" si="1103"/>
        <v>23774.259669048784</v>
      </c>
      <c r="P5443" s="2">
        <f t="shared" si="1104"/>
        <v>23774.259669048784</v>
      </c>
    </row>
    <row r="5444" spans="1:16">
      <c r="A5444" s="6">
        <v>8</v>
      </c>
      <c r="B5444" s="6">
        <v>7</v>
      </c>
      <c r="C5444" s="6">
        <v>15</v>
      </c>
      <c r="D5444" s="6">
        <f t="shared" ref="D5444:D5507" si="1105">A5444+B5444+C5444</f>
        <v>30</v>
      </c>
      <c r="E5444" s="5">
        <f t="shared" ref="E5444:E5507" si="1106">IF(A5444=0,0,A5444*LABOR_HRS_WK_TOM*SEASON_WEEKS*(1+DIM_PCT_TOM)^A5444)</f>
        <v>1543.3839432000009</v>
      </c>
      <c r="F5444" s="5">
        <f t="shared" ref="F5444:F5507" si="1107">IF(B5444=0,0,B5444*LABOR_HRS_WK_CAR*SEASON_WEEKS*(1+DIM_PCT_CAR)^B5444)</f>
        <v>249.62400827032465</v>
      </c>
      <c r="G5444" s="5">
        <f t="shared" ref="G5444:G5507" si="1108">IF(C5444=0,0,C5444*LABOR_HRS_WK_MES*SEASON_WEEKS*(1+DIM_PCT_MES)^C5444)</f>
        <v>813.25969846861108</v>
      </c>
      <c r="H5444" s="5">
        <f t="shared" ref="H5444:H5507" si="1109">E5444+F5444+G5444</f>
        <v>2606.2676499389363</v>
      </c>
      <c r="I5444" s="5">
        <f t="shared" ref="I5444:I5507" si="1110">MIN(H5444,FARMER_HRS)</f>
        <v>720</v>
      </c>
      <c r="J5444" s="5">
        <f t="shared" ref="J5444:J5507" si="1111">MAX(0,H5444-FARMER_HRS)</f>
        <v>1886.2676499389363</v>
      </c>
      <c r="K5444" s="2">
        <f t="shared" ref="K5444:K5507" si="1112">I5444*FARMER_RATE+J5444*TEMP_WORKER_RATE</f>
        <v>57747.702255884309</v>
      </c>
      <c r="L5444" s="2">
        <f t="shared" ref="L5444:L5507" si="1113">A5444*PRICE_TOM+B5444*PRICE_CAR+C5444*PRICE_MES</f>
        <v>125558</v>
      </c>
      <c r="M5444" s="2">
        <f t="shared" ref="M5444:M5507" si="1114">A5444*FERT_BED_TOM+B5444*FERT_BED_CAR+C5444*FERT_BED_MES</f>
        <v>23320</v>
      </c>
      <c r="N5444" s="6">
        <f t="shared" ref="N5444:N5507" si="1115">IF(AND(D5444&lt;=TOTAL_BEDS,J5444&lt;=TEMP_WORKER_MAX*TEMP_WORKER_HRS),1,0)</f>
        <v>1</v>
      </c>
      <c r="O5444" s="2">
        <f t="shared" ref="O5444:O5507" si="1116">L5444-M5444-K5444-FIXED_COSTS</f>
        <v>24490.297744115691</v>
      </c>
      <c r="P5444" s="2">
        <f t="shared" ref="P5444:P5507" si="1117">IF(N5444=1,O5444,"")</f>
        <v>24490.297744115691</v>
      </c>
    </row>
    <row r="5445" spans="1:16">
      <c r="A5445" s="6">
        <v>8</v>
      </c>
      <c r="B5445" s="6">
        <v>7</v>
      </c>
      <c r="C5445" s="6">
        <v>16</v>
      </c>
      <c r="D5445" s="6">
        <f t="shared" si="1105"/>
        <v>31</v>
      </c>
      <c r="E5445" s="5">
        <f t="shared" si="1106"/>
        <v>1543.3839432000009</v>
      </c>
      <c r="F5445" s="5">
        <f t="shared" si="1107"/>
        <v>249.62400827032465</v>
      </c>
      <c r="G5445" s="5">
        <f t="shared" si="1108"/>
        <v>878.32047434610013</v>
      </c>
      <c r="H5445" s="5">
        <f t="shared" si="1109"/>
        <v>2671.3284258164258</v>
      </c>
      <c r="I5445" s="5">
        <f t="shared" si="1110"/>
        <v>720</v>
      </c>
      <c r="J5445" s="5">
        <f t="shared" si="1111"/>
        <v>1951.3284258164258</v>
      </c>
      <c r="K5445" s="2">
        <f t="shared" si="1112"/>
        <v>58877.229614868505</v>
      </c>
      <c r="L5445" s="2">
        <f t="shared" si="1113"/>
        <v>128258</v>
      </c>
      <c r="M5445" s="2">
        <f t="shared" si="1114"/>
        <v>24200</v>
      </c>
      <c r="N5445" s="6">
        <f t="shared" si="1115"/>
        <v>1</v>
      </c>
      <c r="O5445" s="2">
        <f t="shared" si="1116"/>
        <v>25180.770385131495</v>
      </c>
      <c r="P5445" s="2">
        <f t="shared" si="1117"/>
        <v>25180.770385131495</v>
      </c>
    </row>
    <row r="5446" spans="1:16">
      <c r="A5446" s="6">
        <v>8</v>
      </c>
      <c r="B5446" s="6">
        <v>7</v>
      </c>
      <c r="C5446" s="6">
        <v>17</v>
      </c>
      <c r="D5446" s="6">
        <f t="shared" si="1105"/>
        <v>32</v>
      </c>
      <c r="E5446" s="5">
        <f t="shared" si="1106"/>
        <v>1543.3839432000009</v>
      </c>
      <c r="F5446" s="5">
        <f t="shared" si="1107"/>
        <v>249.62400827032465</v>
      </c>
      <c r="G5446" s="5">
        <f t="shared" si="1108"/>
        <v>944.88069779264049</v>
      </c>
      <c r="H5446" s="5">
        <f t="shared" si="1109"/>
        <v>2737.8886492629658</v>
      </c>
      <c r="I5446" s="5">
        <f t="shared" si="1110"/>
        <v>720</v>
      </c>
      <c r="J5446" s="5">
        <f t="shared" si="1111"/>
        <v>2017.8886492629658</v>
      </c>
      <c r="K5446" s="2">
        <f t="shared" si="1112"/>
        <v>60032.789049704268</v>
      </c>
      <c r="L5446" s="2">
        <f t="shared" si="1113"/>
        <v>130958</v>
      </c>
      <c r="M5446" s="2">
        <f t="shared" si="1114"/>
        <v>25080</v>
      </c>
      <c r="N5446" s="6">
        <f t="shared" si="1115"/>
        <v>1</v>
      </c>
      <c r="O5446" s="2">
        <f t="shared" si="1116"/>
        <v>25845.210950295732</v>
      </c>
      <c r="P5446" s="2">
        <f t="shared" si="1117"/>
        <v>25845.210950295732</v>
      </c>
    </row>
    <row r="5447" spans="1:16">
      <c r="A5447" s="6">
        <v>8</v>
      </c>
      <c r="B5447" s="6">
        <v>7</v>
      </c>
      <c r="C5447" s="6">
        <v>18</v>
      </c>
      <c r="D5447" s="6">
        <f t="shared" si="1105"/>
        <v>33</v>
      </c>
      <c r="E5447" s="5">
        <f t="shared" si="1106"/>
        <v>1543.3839432000009</v>
      </c>
      <c r="F5447" s="5">
        <f t="shared" si="1107"/>
        <v>249.62400827032465</v>
      </c>
      <c r="G5447" s="5">
        <f t="shared" si="1108"/>
        <v>1012.9676892512279</v>
      </c>
      <c r="H5447" s="5">
        <f t="shared" si="1109"/>
        <v>2805.9756407215532</v>
      </c>
      <c r="I5447" s="5">
        <f t="shared" si="1110"/>
        <v>720</v>
      </c>
      <c r="J5447" s="5">
        <f t="shared" si="1111"/>
        <v>2085.9756407215532</v>
      </c>
      <c r="K5447" s="2">
        <f t="shared" si="1112"/>
        <v>61214.854873638076</v>
      </c>
      <c r="L5447" s="2">
        <f t="shared" si="1113"/>
        <v>133658</v>
      </c>
      <c r="M5447" s="2">
        <f t="shared" si="1114"/>
        <v>25960</v>
      </c>
      <c r="N5447" s="6">
        <f t="shared" si="1115"/>
        <v>1</v>
      </c>
      <c r="O5447" s="2">
        <f t="shared" si="1116"/>
        <v>26483.145126361924</v>
      </c>
      <c r="P5447" s="2">
        <f t="shared" si="1117"/>
        <v>26483.145126361924</v>
      </c>
    </row>
    <row r="5448" spans="1:16">
      <c r="A5448" s="6">
        <v>8</v>
      </c>
      <c r="B5448" s="6">
        <v>7</v>
      </c>
      <c r="C5448" s="6">
        <v>19</v>
      </c>
      <c r="D5448" s="6">
        <f t="shared" si="1105"/>
        <v>34</v>
      </c>
      <c r="E5448" s="5">
        <f t="shared" si="1106"/>
        <v>1543.3839432000009</v>
      </c>
      <c r="F5448" s="5">
        <f t="shared" si="1107"/>
        <v>249.62400827032465</v>
      </c>
      <c r="G5448" s="5">
        <f t="shared" si="1108"/>
        <v>1082.6092178872495</v>
      </c>
      <c r="H5448" s="5">
        <f t="shared" si="1109"/>
        <v>2875.6171693575752</v>
      </c>
      <c r="I5448" s="5">
        <f t="shared" si="1110"/>
        <v>720</v>
      </c>
      <c r="J5448" s="5">
        <f t="shared" si="1111"/>
        <v>2155.6171693575752</v>
      </c>
      <c r="K5448" s="2">
        <f t="shared" si="1112"/>
        <v>62423.909190235681</v>
      </c>
      <c r="L5448" s="2">
        <f t="shared" si="1113"/>
        <v>136358</v>
      </c>
      <c r="M5448" s="2">
        <f t="shared" si="1114"/>
        <v>26840</v>
      </c>
      <c r="N5448" s="6">
        <f t="shared" si="1115"/>
        <v>1</v>
      </c>
      <c r="O5448" s="2">
        <f t="shared" si="1116"/>
        <v>27094.090809764319</v>
      </c>
      <c r="P5448" s="2">
        <f t="shared" si="1117"/>
        <v>27094.090809764319</v>
      </c>
    </row>
    <row r="5449" spans="1:16">
      <c r="A5449" s="6">
        <v>8</v>
      </c>
      <c r="B5449" s="6">
        <v>7</v>
      </c>
      <c r="C5449" s="6">
        <v>20</v>
      </c>
      <c r="D5449" s="6">
        <f t="shared" si="1105"/>
        <v>35</v>
      </c>
      <c r="E5449" s="5">
        <f t="shared" si="1106"/>
        <v>1543.3839432000009</v>
      </c>
      <c r="F5449" s="5">
        <f t="shared" si="1107"/>
        <v>249.62400827032465</v>
      </c>
      <c r="G5449" s="5">
        <f t="shared" si="1108"/>
        <v>1153.8335085377266</v>
      </c>
      <c r="H5449" s="5">
        <f t="shared" si="1109"/>
        <v>2946.8414600080523</v>
      </c>
      <c r="I5449" s="5">
        <f t="shared" si="1110"/>
        <v>720</v>
      </c>
      <c r="J5449" s="5">
        <f t="shared" si="1111"/>
        <v>2226.8414600080523</v>
      </c>
      <c r="K5449" s="2">
        <f t="shared" si="1112"/>
        <v>63660.442014028682</v>
      </c>
      <c r="L5449" s="2">
        <f t="shared" si="1113"/>
        <v>139058</v>
      </c>
      <c r="M5449" s="2">
        <f t="shared" si="1114"/>
        <v>27720</v>
      </c>
      <c r="N5449" s="6">
        <f t="shared" si="1115"/>
        <v>1</v>
      </c>
      <c r="O5449" s="2">
        <f t="shared" si="1116"/>
        <v>27677.557985971318</v>
      </c>
      <c r="P5449" s="2">
        <f t="shared" si="1117"/>
        <v>27677.557985971318</v>
      </c>
    </row>
    <row r="5450" spans="1:16">
      <c r="A5450" s="6">
        <v>8</v>
      </c>
      <c r="B5450" s="6">
        <v>7</v>
      </c>
      <c r="C5450" s="6">
        <v>21</v>
      </c>
      <c r="D5450" s="6">
        <f t="shared" si="1105"/>
        <v>36</v>
      </c>
      <c r="E5450" s="5">
        <f t="shared" si="1106"/>
        <v>1543.3839432000009</v>
      </c>
      <c r="F5450" s="5">
        <f t="shared" si="1107"/>
        <v>249.62400827032465</v>
      </c>
      <c r="G5450" s="5">
        <f t="shared" si="1108"/>
        <v>1226.6692487641703</v>
      </c>
      <c r="H5450" s="5">
        <f t="shared" si="1109"/>
        <v>3019.677200234496</v>
      </c>
      <c r="I5450" s="5">
        <f t="shared" si="1110"/>
        <v>720</v>
      </c>
      <c r="J5450" s="5">
        <f t="shared" si="1111"/>
        <v>2299.677200234496</v>
      </c>
      <c r="K5450" s="2">
        <f t="shared" si="1112"/>
        <v>64924.95139296</v>
      </c>
      <c r="L5450" s="2">
        <f t="shared" si="1113"/>
        <v>141758</v>
      </c>
      <c r="M5450" s="2">
        <f t="shared" si="1114"/>
        <v>28600</v>
      </c>
      <c r="N5450" s="6">
        <f t="shared" si="1115"/>
        <v>1</v>
      </c>
      <c r="O5450" s="2">
        <f t="shared" si="1116"/>
        <v>28233.04860704</v>
      </c>
      <c r="P5450" s="2">
        <f t="shared" si="1117"/>
        <v>28233.04860704</v>
      </c>
    </row>
    <row r="5451" spans="1:16">
      <c r="A5451" s="6">
        <v>8</v>
      </c>
      <c r="B5451" s="6">
        <v>7</v>
      </c>
      <c r="C5451" s="6">
        <v>22</v>
      </c>
      <c r="D5451" s="6">
        <f t="shared" si="1105"/>
        <v>37</v>
      </c>
      <c r="E5451" s="5">
        <f t="shared" si="1106"/>
        <v>1543.3839432000009</v>
      </c>
      <c r="F5451" s="5">
        <f t="shared" si="1107"/>
        <v>249.62400827032465</v>
      </c>
      <c r="G5451" s="5">
        <f t="shared" si="1108"/>
        <v>1301.1455960105666</v>
      </c>
      <c r="H5451" s="5">
        <f t="shared" si="1109"/>
        <v>3094.153547480892</v>
      </c>
      <c r="I5451" s="5">
        <f t="shared" si="1110"/>
        <v>720</v>
      </c>
      <c r="J5451" s="5">
        <f t="shared" si="1111"/>
        <v>2374.153547480892</v>
      </c>
      <c r="K5451" s="2">
        <f t="shared" si="1112"/>
        <v>66217.943532654375</v>
      </c>
      <c r="L5451" s="2">
        <f t="shared" si="1113"/>
        <v>144458</v>
      </c>
      <c r="M5451" s="2">
        <f t="shared" si="1114"/>
        <v>29480</v>
      </c>
      <c r="N5451" s="6">
        <f t="shared" si="1115"/>
        <v>1</v>
      </c>
      <c r="O5451" s="2">
        <f t="shared" si="1116"/>
        <v>28760.056467345625</v>
      </c>
      <c r="P5451" s="2">
        <f t="shared" si="1117"/>
        <v>28760.056467345625</v>
      </c>
    </row>
    <row r="5452" spans="1:16">
      <c r="A5452" s="6">
        <v>8</v>
      </c>
      <c r="B5452" s="6">
        <v>7</v>
      </c>
      <c r="C5452" s="6">
        <v>23</v>
      </c>
      <c r="D5452" s="6">
        <f t="shared" si="1105"/>
        <v>38</v>
      </c>
      <c r="E5452" s="5">
        <f t="shared" si="1106"/>
        <v>1543.3839432000009</v>
      </c>
      <c r="F5452" s="5">
        <f t="shared" si="1107"/>
        <v>249.62400827032465</v>
      </c>
      <c r="G5452" s="5">
        <f t="shared" si="1108"/>
        <v>1377.292184868003</v>
      </c>
      <c r="H5452" s="5">
        <f t="shared" si="1109"/>
        <v>3170.3001363383282</v>
      </c>
      <c r="I5452" s="5">
        <f t="shared" si="1110"/>
        <v>720</v>
      </c>
      <c r="J5452" s="5">
        <f t="shared" si="1111"/>
        <v>2450.3001363383282</v>
      </c>
      <c r="K5452" s="2">
        <f t="shared" si="1112"/>
        <v>67539.932922540422</v>
      </c>
      <c r="L5452" s="2">
        <f t="shared" si="1113"/>
        <v>147158</v>
      </c>
      <c r="M5452" s="2">
        <f t="shared" si="1114"/>
        <v>30360</v>
      </c>
      <c r="N5452" s="6">
        <f t="shared" si="1115"/>
        <v>1</v>
      </c>
      <c r="O5452" s="2">
        <f t="shared" si="1116"/>
        <v>29258.067077459578</v>
      </c>
      <c r="P5452" s="2">
        <f t="shared" si="1117"/>
        <v>29258.067077459578</v>
      </c>
    </row>
    <row r="5453" spans="1:16">
      <c r="A5453" s="6">
        <v>8</v>
      </c>
      <c r="B5453" s="6">
        <v>7</v>
      </c>
      <c r="C5453" s="6">
        <v>24</v>
      </c>
      <c r="D5453" s="6">
        <f t="shared" si="1105"/>
        <v>39</v>
      </c>
      <c r="E5453" s="5">
        <f t="shared" si="1106"/>
        <v>1543.3839432000009</v>
      </c>
      <c r="F5453" s="5">
        <f t="shared" si="1107"/>
        <v>249.62400827032465</v>
      </c>
      <c r="G5453" s="5">
        <f t="shared" si="1108"/>
        <v>1455.1391344474989</v>
      </c>
      <c r="H5453" s="5">
        <f t="shared" si="1109"/>
        <v>3248.1470859178244</v>
      </c>
      <c r="I5453" s="5">
        <f t="shared" si="1110"/>
        <v>720</v>
      </c>
      <c r="J5453" s="5">
        <f t="shared" si="1111"/>
        <v>2528.1470859178244</v>
      </c>
      <c r="K5453" s="2">
        <f t="shared" si="1112"/>
        <v>68891.442463851126</v>
      </c>
      <c r="L5453" s="2">
        <f t="shared" si="1113"/>
        <v>149858</v>
      </c>
      <c r="M5453" s="2">
        <f t="shared" si="1114"/>
        <v>31240</v>
      </c>
      <c r="N5453" s="6">
        <f t="shared" si="1115"/>
        <v>1</v>
      </c>
      <c r="O5453" s="2">
        <f t="shared" si="1116"/>
        <v>29726.557536148874</v>
      </c>
      <c r="P5453" s="2">
        <f t="shared" si="1117"/>
        <v>29726.557536148874</v>
      </c>
    </row>
    <row r="5454" spans="1:16">
      <c r="A5454" s="6">
        <v>8</v>
      </c>
      <c r="B5454" s="6">
        <v>7</v>
      </c>
      <c r="C5454" s="6">
        <v>25</v>
      </c>
      <c r="D5454" s="6">
        <f t="shared" si="1105"/>
        <v>40</v>
      </c>
      <c r="E5454" s="5">
        <f t="shared" si="1106"/>
        <v>1543.3839432000009</v>
      </c>
      <c r="F5454" s="5">
        <f t="shared" si="1107"/>
        <v>249.62400827032465</v>
      </c>
      <c r="G5454" s="5">
        <f t="shared" si="1108"/>
        <v>1534.7170558625965</v>
      </c>
      <c r="H5454" s="5">
        <f t="shared" si="1109"/>
        <v>3327.7250073329219</v>
      </c>
      <c r="I5454" s="5">
        <f t="shared" si="1110"/>
        <v>720</v>
      </c>
      <c r="J5454" s="5">
        <f t="shared" si="1111"/>
        <v>2607.7250073329219</v>
      </c>
      <c r="K5454" s="2">
        <f t="shared" si="1112"/>
        <v>70273.003599529897</v>
      </c>
      <c r="L5454" s="2">
        <f t="shared" si="1113"/>
        <v>152558</v>
      </c>
      <c r="M5454" s="2">
        <f t="shared" si="1114"/>
        <v>32120</v>
      </c>
      <c r="N5454" s="6">
        <f t="shared" si="1115"/>
        <v>1</v>
      </c>
      <c r="O5454" s="2">
        <f t="shared" si="1116"/>
        <v>30164.996400470103</v>
      </c>
      <c r="P5454" s="2">
        <f t="shared" si="1117"/>
        <v>30164.996400470103</v>
      </c>
    </row>
    <row r="5455" spans="1:16">
      <c r="A5455" s="6">
        <v>8</v>
      </c>
      <c r="B5455" s="6">
        <v>7</v>
      </c>
      <c r="C5455" s="6">
        <v>26</v>
      </c>
      <c r="D5455" s="6">
        <f t="shared" si="1105"/>
        <v>41</v>
      </c>
      <c r="E5455" s="5">
        <f t="shared" si="1106"/>
        <v>1543.3839432000009</v>
      </c>
      <c r="F5455" s="5">
        <f t="shared" si="1107"/>
        <v>249.62400827032465</v>
      </c>
      <c r="G5455" s="5">
        <f t="shared" si="1108"/>
        <v>1616.0570598233144</v>
      </c>
      <c r="H5455" s="5">
        <f t="shared" si="1109"/>
        <v>3409.0650112936401</v>
      </c>
      <c r="I5455" s="5">
        <f t="shared" si="1110"/>
        <v>720</v>
      </c>
      <c r="J5455" s="5">
        <f t="shared" si="1111"/>
        <v>2689.0650112936401</v>
      </c>
      <c r="K5455" s="2">
        <f t="shared" si="1112"/>
        <v>71685.156446070148</v>
      </c>
      <c r="L5455" s="2">
        <f t="shared" si="1113"/>
        <v>155258</v>
      </c>
      <c r="M5455" s="2">
        <f t="shared" si="1114"/>
        <v>33000</v>
      </c>
      <c r="N5455" s="6">
        <f t="shared" si="1115"/>
        <v>1</v>
      </c>
      <c r="O5455" s="2">
        <f t="shared" si="1116"/>
        <v>30572.843553929852</v>
      </c>
      <c r="P5455" s="2">
        <f t="shared" si="1117"/>
        <v>30572.843553929852</v>
      </c>
    </row>
    <row r="5456" spans="1:16">
      <c r="A5456" s="6">
        <v>8</v>
      </c>
      <c r="B5456" s="6">
        <v>7</v>
      </c>
      <c r="C5456" s="6">
        <v>27</v>
      </c>
      <c r="D5456" s="6">
        <f t="shared" si="1105"/>
        <v>42</v>
      </c>
      <c r="E5456" s="5">
        <f t="shared" si="1106"/>
        <v>1543.3839432000009</v>
      </c>
      <c r="F5456" s="5">
        <f t="shared" si="1107"/>
        <v>249.62400827032465</v>
      </c>
      <c r="G5456" s="5">
        <f t="shared" si="1108"/>
        <v>1699.1907643430709</v>
      </c>
      <c r="H5456" s="5">
        <f t="shared" si="1109"/>
        <v>3492.1987158133961</v>
      </c>
      <c r="I5456" s="5">
        <f t="shared" si="1110"/>
        <v>720</v>
      </c>
      <c r="J5456" s="5">
        <f t="shared" si="1111"/>
        <v>2772.1987158133961</v>
      </c>
      <c r="K5456" s="2">
        <f t="shared" si="1112"/>
        <v>73128.449927315902</v>
      </c>
      <c r="L5456" s="2">
        <f t="shared" si="1113"/>
        <v>157958</v>
      </c>
      <c r="M5456" s="2">
        <f t="shared" si="1114"/>
        <v>33880</v>
      </c>
      <c r="N5456" s="6">
        <f t="shared" si="1115"/>
        <v>1</v>
      </c>
      <c r="O5456" s="2">
        <f t="shared" si="1116"/>
        <v>30949.550072684098</v>
      </c>
      <c r="P5456" s="2">
        <f t="shared" si="1117"/>
        <v>30949.550072684098</v>
      </c>
    </row>
    <row r="5457" spans="1:16">
      <c r="A5457" s="6">
        <v>8</v>
      </c>
      <c r="B5457" s="6">
        <v>7</v>
      </c>
      <c r="C5457" s="6">
        <v>28</v>
      </c>
      <c r="D5457" s="6">
        <f t="shared" si="1105"/>
        <v>43</v>
      </c>
      <c r="E5457" s="5">
        <f t="shared" si="1106"/>
        <v>1543.3839432000009</v>
      </c>
      <c r="F5457" s="5">
        <f t="shared" si="1107"/>
        <v>249.62400827032465</v>
      </c>
      <c r="G5457" s="5">
        <f t="shared" si="1108"/>
        <v>1784.1503025602246</v>
      </c>
      <c r="H5457" s="5">
        <f t="shared" si="1109"/>
        <v>3577.1582540305499</v>
      </c>
      <c r="I5457" s="5">
        <f t="shared" si="1110"/>
        <v>720</v>
      </c>
      <c r="J5457" s="5">
        <f t="shared" si="1111"/>
        <v>2857.1582540305499</v>
      </c>
      <c r="K5457" s="2">
        <f t="shared" si="1112"/>
        <v>74603.441910252601</v>
      </c>
      <c r="L5457" s="2">
        <f t="shared" si="1113"/>
        <v>160658</v>
      </c>
      <c r="M5457" s="2">
        <f t="shared" si="1114"/>
        <v>34760</v>
      </c>
      <c r="N5457" s="6">
        <f t="shared" si="1115"/>
        <v>1</v>
      </c>
      <c r="O5457" s="2">
        <f t="shared" si="1116"/>
        <v>31294.558089747399</v>
      </c>
      <c r="P5457" s="2">
        <f t="shared" si="1117"/>
        <v>31294.558089747399</v>
      </c>
    </row>
    <row r="5458" spans="1:16">
      <c r="A5458" s="6">
        <v>8</v>
      </c>
      <c r="B5458" s="6">
        <v>7</v>
      </c>
      <c r="C5458" s="6">
        <v>29</v>
      </c>
      <c r="D5458" s="6">
        <f t="shared" si="1105"/>
        <v>44</v>
      </c>
      <c r="E5458" s="5">
        <f t="shared" si="1106"/>
        <v>1543.3839432000009</v>
      </c>
      <c r="F5458" s="5">
        <f t="shared" si="1107"/>
        <v>249.62400827032465</v>
      </c>
      <c r="G5458" s="5">
        <f t="shared" si="1108"/>
        <v>1870.9683306758782</v>
      </c>
      <c r="H5458" s="5">
        <f t="shared" si="1109"/>
        <v>3663.9762821462036</v>
      </c>
      <c r="I5458" s="5">
        <f t="shared" si="1110"/>
        <v>720</v>
      </c>
      <c r="J5458" s="5">
        <f t="shared" si="1111"/>
        <v>2943.9762821462036</v>
      </c>
      <c r="K5458" s="2">
        <f t="shared" si="1112"/>
        <v>76110.699342816035</v>
      </c>
      <c r="L5458" s="2">
        <f t="shared" si="1113"/>
        <v>163358</v>
      </c>
      <c r="M5458" s="2">
        <f t="shared" si="1114"/>
        <v>35640</v>
      </c>
      <c r="N5458" s="6">
        <f t="shared" si="1115"/>
        <v>1</v>
      </c>
      <c r="O5458" s="2">
        <f t="shared" si="1116"/>
        <v>31607.300657183965</v>
      </c>
      <c r="P5458" s="2">
        <f t="shared" si="1117"/>
        <v>31607.300657183965</v>
      </c>
    </row>
    <row r="5459" spans="1:16">
      <c r="A5459" s="6">
        <v>8</v>
      </c>
      <c r="B5459" s="6">
        <v>7</v>
      </c>
      <c r="C5459" s="6">
        <v>30</v>
      </c>
      <c r="D5459" s="6">
        <f t="shared" si="1105"/>
        <v>45</v>
      </c>
      <c r="E5459" s="5">
        <f t="shared" si="1106"/>
        <v>1543.3839432000009</v>
      </c>
      <c r="F5459" s="5">
        <f t="shared" si="1107"/>
        <v>249.62400827032465</v>
      </c>
      <c r="G5459" s="5">
        <f t="shared" si="1108"/>
        <v>1959.6780360096488</v>
      </c>
      <c r="H5459" s="5">
        <f t="shared" si="1109"/>
        <v>3752.6859874799743</v>
      </c>
      <c r="I5459" s="5">
        <f t="shared" si="1110"/>
        <v>720</v>
      </c>
      <c r="J5459" s="5">
        <f t="shared" si="1111"/>
        <v>3032.6859874799743</v>
      </c>
      <c r="K5459" s="2">
        <f t="shared" si="1112"/>
        <v>77650.798393749545</v>
      </c>
      <c r="L5459" s="2">
        <f t="shared" si="1113"/>
        <v>166058</v>
      </c>
      <c r="M5459" s="2">
        <f t="shared" si="1114"/>
        <v>36520</v>
      </c>
      <c r="N5459" s="6">
        <f t="shared" si="1115"/>
        <v>1</v>
      </c>
      <c r="O5459" s="2">
        <f t="shared" si="1116"/>
        <v>31887.201606250455</v>
      </c>
      <c r="P5459" s="2">
        <f t="shared" si="1117"/>
        <v>31887.201606250455</v>
      </c>
    </row>
    <row r="5460" spans="1:16">
      <c r="A5460" s="6">
        <v>8</v>
      </c>
      <c r="B5460" s="6">
        <v>8</v>
      </c>
      <c r="C5460" s="6">
        <v>0</v>
      </c>
      <c r="D5460" s="6">
        <f t="shared" si="1105"/>
        <v>16</v>
      </c>
      <c r="E5460" s="5">
        <f t="shared" si="1106"/>
        <v>1543.3839432000009</v>
      </c>
      <c r="F5460" s="5">
        <f t="shared" si="1107"/>
        <v>292.41669540238024</v>
      </c>
      <c r="G5460" s="5">
        <f t="shared" si="1108"/>
        <v>0</v>
      </c>
      <c r="H5460" s="5">
        <f t="shared" si="1109"/>
        <v>1835.8006386023812</v>
      </c>
      <c r="I5460" s="5">
        <f t="shared" si="1110"/>
        <v>720</v>
      </c>
      <c r="J5460" s="5">
        <f t="shared" si="1111"/>
        <v>1115.8006386023812</v>
      </c>
      <c r="K5460" s="2">
        <f t="shared" si="1112"/>
        <v>44371.538864624672</v>
      </c>
      <c r="L5460" s="2">
        <f t="shared" si="1113"/>
        <v>87152</v>
      </c>
      <c r="M5460" s="2">
        <f t="shared" si="1114"/>
        <v>10560</v>
      </c>
      <c r="N5460" s="6">
        <f t="shared" si="1115"/>
        <v>1</v>
      </c>
      <c r="O5460" s="2">
        <f t="shared" si="1116"/>
        <v>12220.461135375328</v>
      </c>
      <c r="P5460" s="2">
        <f t="shared" si="1117"/>
        <v>12220.461135375328</v>
      </c>
    </row>
    <row r="5461" spans="1:16">
      <c r="A5461" s="6">
        <v>8</v>
      </c>
      <c r="B5461" s="6">
        <v>8</v>
      </c>
      <c r="C5461" s="6">
        <v>1</v>
      </c>
      <c r="D5461" s="6">
        <f t="shared" si="1105"/>
        <v>17</v>
      </c>
      <c r="E5461" s="5">
        <f t="shared" si="1106"/>
        <v>1543.3839432000009</v>
      </c>
      <c r="F5461" s="5">
        <f t="shared" si="1107"/>
        <v>292.41669540238024</v>
      </c>
      <c r="G5461" s="5">
        <f t="shared" si="1108"/>
        <v>45.5625</v>
      </c>
      <c r="H5461" s="5">
        <f t="shared" si="1109"/>
        <v>1881.3631386023812</v>
      </c>
      <c r="I5461" s="5">
        <f t="shared" si="1110"/>
        <v>720</v>
      </c>
      <c r="J5461" s="5">
        <f t="shared" si="1111"/>
        <v>1161.3631386023812</v>
      </c>
      <c r="K5461" s="2">
        <f t="shared" si="1112"/>
        <v>45162.554489624672</v>
      </c>
      <c r="L5461" s="2">
        <f t="shared" si="1113"/>
        <v>89852</v>
      </c>
      <c r="M5461" s="2">
        <f t="shared" si="1114"/>
        <v>11440</v>
      </c>
      <c r="N5461" s="6">
        <f t="shared" si="1115"/>
        <v>1</v>
      </c>
      <c r="O5461" s="2">
        <f t="shared" si="1116"/>
        <v>13249.445510375328</v>
      </c>
      <c r="P5461" s="2">
        <f t="shared" si="1117"/>
        <v>13249.445510375328</v>
      </c>
    </row>
    <row r="5462" spans="1:16">
      <c r="A5462" s="6">
        <v>8</v>
      </c>
      <c r="B5462" s="6">
        <v>8</v>
      </c>
      <c r="C5462" s="6">
        <v>2</v>
      </c>
      <c r="D5462" s="6">
        <f t="shared" si="1105"/>
        <v>18</v>
      </c>
      <c r="E5462" s="5">
        <f t="shared" si="1106"/>
        <v>1543.3839432000009</v>
      </c>
      <c r="F5462" s="5">
        <f t="shared" si="1107"/>
        <v>292.41669540238024</v>
      </c>
      <c r="G5462" s="5">
        <f t="shared" si="1108"/>
        <v>92.264062499999994</v>
      </c>
      <c r="H5462" s="5">
        <f t="shared" si="1109"/>
        <v>1928.0647011023812</v>
      </c>
      <c r="I5462" s="5">
        <f t="shared" si="1110"/>
        <v>720</v>
      </c>
      <c r="J5462" s="5">
        <f t="shared" si="1111"/>
        <v>1208.0647011023812</v>
      </c>
      <c r="K5462" s="2">
        <f t="shared" si="1112"/>
        <v>45973.345505249672</v>
      </c>
      <c r="L5462" s="2">
        <f t="shared" si="1113"/>
        <v>92552</v>
      </c>
      <c r="M5462" s="2">
        <f t="shared" si="1114"/>
        <v>12320</v>
      </c>
      <c r="N5462" s="6">
        <f t="shared" si="1115"/>
        <v>1</v>
      </c>
      <c r="O5462" s="2">
        <f t="shared" si="1116"/>
        <v>14258.654494750328</v>
      </c>
      <c r="P5462" s="2">
        <f t="shared" si="1117"/>
        <v>14258.654494750328</v>
      </c>
    </row>
    <row r="5463" spans="1:16">
      <c r="A5463" s="6">
        <v>8</v>
      </c>
      <c r="B5463" s="6">
        <v>8</v>
      </c>
      <c r="C5463" s="6">
        <v>3</v>
      </c>
      <c r="D5463" s="6">
        <f t="shared" si="1105"/>
        <v>19</v>
      </c>
      <c r="E5463" s="5">
        <f t="shared" si="1106"/>
        <v>1543.3839432000009</v>
      </c>
      <c r="F5463" s="5">
        <f t="shared" si="1107"/>
        <v>292.41669540238024</v>
      </c>
      <c r="G5463" s="5">
        <f t="shared" si="1108"/>
        <v>140.12604492187498</v>
      </c>
      <c r="H5463" s="5">
        <f t="shared" si="1109"/>
        <v>1975.9266835242563</v>
      </c>
      <c r="I5463" s="5">
        <f t="shared" si="1110"/>
        <v>720</v>
      </c>
      <c r="J5463" s="5">
        <f t="shared" si="1111"/>
        <v>1255.9266835242563</v>
      </c>
      <c r="K5463" s="2">
        <f t="shared" si="1112"/>
        <v>46804.282700073891</v>
      </c>
      <c r="L5463" s="2">
        <f t="shared" si="1113"/>
        <v>95252</v>
      </c>
      <c r="M5463" s="2">
        <f t="shared" si="1114"/>
        <v>13200</v>
      </c>
      <c r="N5463" s="6">
        <f t="shared" si="1115"/>
        <v>1</v>
      </c>
      <c r="O5463" s="2">
        <f t="shared" si="1116"/>
        <v>15247.717299926109</v>
      </c>
      <c r="P5463" s="2">
        <f t="shared" si="1117"/>
        <v>15247.717299926109</v>
      </c>
    </row>
    <row r="5464" spans="1:16">
      <c r="A5464" s="6">
        <v>8</v>
      </c>
      <c r="B5464" s="6">
        <v>8</v>
      </c>
      <c r="C5464" s="6">
        <v>4</v>
      </c>
      <c r="D5464" s="6">
        <f t="shared" si="1105"/>
        <v>20</v>
      </c>
      <c r="E5464" s="5">
        <f t="shared" si="1106"/>
        <v>1543.3839432000009</v>
      </c>
      <c r="F5464" s="5">
        <f t="shared" si="1107"/>
        <v>292.41669540238024</v>
      </c>
      <c r="G5464" s="5">
        <f t="shared" si="1108"/>
        <v>189.17016064453125</v>
      </c>
      <c r="H5464" s="5">
        <f t="shared" si="1109"/>
        <v>2024.9707992469125</v>
      </c>
      <c r="I5464" s="5">
        <f t="shared" si="1110"/>
        <v>720</v>
      </c>
      <c r="J5464" s="5">
        <f t="shared" si="1111"/>
        <v>1304.9707992469125</v>
      </c>
      <c r="K5464" s="2">
        <f t="shared" si="1112"/>
        <v>47655.743042481117</v>
      </c>
      <c r="L5464" s="2">
        <f t="shared" si="1113"/>
        <v>97952</v>
      </c>
      <c r="M5464" s="2">
        <f t="shared" si="1114"/>
        <v>14080</v>
      </c>
      <c r="N5464" s="6">
        <f t="shared" si="1115"/>
        <v>1</v>
      </c>
      <c r="O5464" s="2">
        <f t="shared" si="1116"/>
        <v>16216.256957518883</v>
      </c>
      <c r="P5464" s="2">
        <f t="shared" si="1117"/>
        <v>16216.256957518883</v>
      </c>
    </row>
    <row r="5465" spans="1:16">
      <c r="A5465" s="6">
        <v>8</v>
      </c>
      <c r="B5465" s="6">
        <v>8</v>
      </c>
      <c r="C5465" s="6">
        <v>5</v>
      </c>
      <c r="D5465" s="6">
        <f t="shared" si="1105"/>
        <v>21</v>
      </c>
      <c r="E5465" s="5">
        <f t="shared" si="1106"/>
        <v>1543.3839432000009</v>
      </c>
      <c r="F5465" s="5">
        <f t="shared" si="1107"/>
        <v>292.41669540238024</v>
      </c>
      <c r="G5465" s="5">
        <f t="shared" si="1108"/>
        <v>239.41848456573481</v>
      </c>
      <c r="H5465" s="5">
        <f t="shared" si="1109"/>
        <v>2075.2191231681159</v>
      </c>
      <c r="I5465" s="5">
        <f t="shared" si="1110"/>
        <v>720</v>
      </c>
      <c r="J5465" s="5">
        <f t="shared" si="1111"/>
        <v>1355.2191231681159</v>
      </c>
      <c r="K5465" s="2">
        <f t="shared" si="1112"/>
        <v>48528.109777224236</v>
      </c>
      <c r="L5465" s="2">
        <f t="shared" si="1113"/>
        <v>100652</v>
      </c>
      <c r="M5465" s="2">
        <f t="shared" si="1114"/>
        <v>14960</v>
      </c>
      <c r="N5465" s="6">
        <f t="shared" si="1115"/>
        <v>1</v>
      </c>
      <c r="O5465" s="2">
        <f t="shared" si="1116"/>
        <v>17163.890222775764</v>
      </c>
      <c r="P5465" s="2">
        <f t="shared" si="1117"/>
        <v>17163.890222775764</v>
      </c>
    </row>
    <row r="5466" spans="1:16">
      <c r="A5466" s="6">
        <v>8</v>
      </c>
      <c r="B5466" s="6">
        <v>8</v>
      </c>
      <c r="C5466" s="6">
        <v>6</v>
      </c>
      <c r="D5466" s="6">
        <f t="shared" si="1105"/>
        <v>22</v>
      </c>
      <c r="E5466" s="5">
        <f t="shared" si="1106"/>
        <v>1543.3839432000009</v>
      </c>
      <c r="F5466" s="5">
        <f t="shared" si="1107"/>
        <v>292.41669540238024</v>
      </c>
      <c r="G5466" s="5">
        <f t="shared" si="1108"/>
        <v>290.89345874736784</v>
      </c>
      <c r="H5466" s="5">
        <f t="shared" si="1109"/>
        <v>2126.694097349749</v>
      </c>
      <c r="I5466" s="5">
        <f t="shared" si="1110"/>
        <v>720</v>
      </c>
      <c r="J5466" s="5">
        <f t="shared" si="1111"/>
        <v>1406.694097349749</v>
      </c>
      <c r="K5466" s="2">
        <f t="shared" si="1112"/>
        <v>49421.772523433145</v>
      </c>
      <c r="L5466" s="2">
        <f t="shared" si="1113"/>
        <v>103352</v>
      </c>
      <c r="M5466" s="2">
        <f t="shared" si="1114"/>
        <v>15840</v>
      </c>
      <c r="N5466" s="6">
        <f t="shared" si="1115"/>
        <v>1</v>
      </c>
      <c r="O5466" s="2">
        <f t="shared" si="1116"/>
        <v>18090.227476566855</v>
      </c>
      <c r="P5466" s="2">
        <f t="shared" si="1117"/>
        <v>18090.227476566855</v>
      </c>
    </row>
    <row r="5467" spans="1:16">
      <c r="A5467" s="6">
        <v>8</v>
      </c>
      <c r="B5467" s="6">
        <v>8</v>
      </c>
      <c r="C5467" s="6">
        <v>7</v>
      </c>
      <c r="D5467" s="6">
        <f t="shared" si="1105"/>
        <v>23</v>
      </c>
      <c r="E5467" s="5">
        <f t="shared" si="1106"/>
        <v>1543.3839432000009</v>
      </c>
      <c r="F5467" s="5">
        <f t="shared" si="1107"/>
        <v>292.41669540238024</v>
      </c>
      <c r="G5467" s="5">
        <f t="shared" si="1108"/>
        <v>343.61789814532818</v>
      </c>
      <c r="H5467" s="5">
        <f t="shared" si="1109"/>
        <v>2179.4185367477094</v>
      </c>
      <c r="I5467" s="5">
        <f t="shared" si="1110"/>
        <v>720</v>
      </c>
      <c r="J5467" s="5">
        <f t="shared" si="1111"/>
        <v>1459.4185367477094</v>
      </c>
      <c r="K5467" s="2">
        <f t="shared" si="1112"/>
        <v>50337.127374092175</v>
      </c>
      <c r="L5467" s="2">
        <f t="shared" si="1113"/>
        <v>106052</v>
      </c>
      <c r="M5467" s="2">
        <f t="shared" si="1114"/>
        <v>16720</v>
      </c>
      <c r="N5467" s="6">
        <f t="shared" si="1115"/>
        <v>1</v>
      </c>
      <c r="O5467" s="2">
        <f t="shared" si="1116"/>
        <v>18994.872625907825</v>
      </c>
      <c r="P5467" s="2">
        <f t="shared" si="1117"/>
        <v>18994.872625907825</v>
      </c>
    </row>
    <row r="5468" spans="1:16">
      <c r="A5468" s="6">
        <v>8</v>
      </c>
      <c r="B5468" s="6">
        <v>8</v>
      </c>
      <c r="C5468" s="6">
        <v>8</v>
      </c>
      <c r="D5468" s="6">
        <f t="shared" si="1105"/>
        <v>24</v>
      </c>
      <c r="E5468" s="5">
        <f t="shared" si="1106"/>
        <v>1543.3839432000009</v>
      </c>
      <c r="F5468" s="5">
        <f t="shared" si="1107"/>
        <v>292.41669540238024</v>
      </c>
      <c r="G5468" s="5">
        <f t="shared" si="1108"/>
        <v>397.61499642530839</v>
      </c>
      <c r="H5468" s="5">
        <f t="shared" si="1109"/>
        <v>2233.4156350276899</v>
      </c>
      <c r="I5468" s="5">
        <f t="shared" si="1110"/>
        <v>720</v>
      </c>
      <c r="J5468" s="5">
        <f t="shared" si="1111"/>
        <v>1513.4156350276899</v>
      </c>
      <c r="K5468" s="2">
        <f t="shared" si="1112"/>
        <v>51274.576997008509</v>
      </c>
      <c r="L5468" s="2">
        <f t="shared" si="1113"/>
        <v>108752</v>
      </c>
      <c r="M5468" s="2">
        <f t="shared" si="1114"/>
        <v>17600</v>
      </c>
      <c r="N5468" s="6">
        <f t="shared" si="1115"/>
        <v>1</v>
      </c>
      <c r="O5468" s="2">
        <f t="shared" si="1116"/>
        <v>19877.423002991491</v>
      </c>
      <c r="P5468" s="2">
        <f t="shared" si="1117"/>
        <v>19877.423002991491</v>
      </c>
    </row>
    <row r="5469" spans="1:16">
      <c r="A5469" s="6">
        <v>8</v>
      </c>
      <c r="B5469" s="6">
        <v>8</v>
      </c>
      <c r="C5469" s="6">
        <v>9</v>
      </c>
      <c r="D5469" s="6">
        <f t="shared" si="1105"/>
        <v>25</v>
      </c>
      <c r="E5469" s="5">
        <f t="shared" si="1106"/>
        <v>1543.3839432000009</v>
      </c>
      <c r="F5469" s="5">
        <f t="shared" si="1107"/>
        <v>292.41669540238024</v>
      </c>
      <c r="G5469" s="5">
        <f t="shared" si="1108"/>
        <v>452.90833186570285</v>
      </c>
      <c r="H5469" s="5">
        <f t="shared" si="1109"/>
        <v>2288.7089704680839</v>
      </c>
      <c r="I5469" s="5">
        <f t="shared" si="1110"/>
        <v>720</v>
      </c>
      <c r="J5469" s="5">
        <f t="shared" si="1111"/>
        <v>1568.7089704680839</v>
      </c>
      <c r="K5469" s="2">
        <f t="shared" si="1112"/>
        <v>52234.53073729312</v>
      </c>
      <c r="L5469" s="2">
        <f t="shared" si="1113"/>
        <v>111452</v>
      </c>
      <c r="M5469" s="2">
        <f t="shared" si="1114"/>
        <v>18480</v>
      </c>
      <c r="N5469" s="6">
        <f t="shared" si="1115"/>
        <v>1</v>
      </c>
      <c r="O5469" s="2">
        <f t="shared" si="1116"/>
        <v>20737.46926270688</v>
      </c>
      <c r="P5469" s="2">
        <f t="shared" si="1117"/>
        <v>20737.46926270688</v>
      </c>
    </row>
    <row r="5470" spans="1:16">
      <c r="A5470" s="6">
        <v>8</v>
      </c>
      <c r="B5470" s="6">
        <v>8</v>
      </c>
      <c r="C5470" s="6">
        <v>10</v>
      </c>
      <c r="D5470" s="6">
        <f t="shared" si="1105"/>
        <v>26</v>
      </c>
      <c r="E5470" s="5">
        <f t="shared" si="1106"/>
        <v>1543.3839432000009</v>
      </c>
      <c r="F5470" s="5">
        <f t="shared" si="1107"/>
        <v>292.41669540238024</v>
      </c>
      <c r="G5470" s="5">
        <f t="shared" si="1108"/>
        <v>509.52187334891573</v>
      </c>
      <c r="H5470" s="5">
        <f t="shared" si="1109"/>
        <v>2345.3225119512972</v>
      </c>
      <c r="I5470" s="5">
        <f t="shared" si="1110"/>
        <v>720</v>
      </c>
      <c r="J5470" s="5">
        <f t="shared" si="1111"/>
        <v>1625.3225119512972</v>
      </c>
      <c r="K5470" s="2">
        <f t="shared" si="1112"/>
        <v>53217.40472137669</v>
      </c>
      <c r="L5470" s="2">
        <f t="shared" si="1113"/>
        <v>114152</v>
      </c>
      <c r="M5470" s="2">
        <f t="shared" si="1114"/>
        <v>19360</v>
      </c>
      <c r="N5470" s="6">
        <f t="shared" si="1115"/>
        <v>1</v>
      </c>
      <c r="O5470" s="2">
        <f t="shared" si="1116"/>
        <v>21574.59527862331</v>
      </c>
      <c r="P5470" s="2">
        <f t="shared" si="1117"/>
        <v>21574.59527862331</v>
      </c>
    </row>
    <row r="5471" spans="1:16">
      <c r="A5471" s="6">
        <v>8</v>
      </c>
      <c r="B5471" s="6">
        <v>8</v>
      </c>
      <c r="C5471" s="6">
        <v>11</v>
      </c>
      <c r="D5471" s="6">
        <f t="shared" si="1105"/>
        <v>27</v>
      </c>
      <c r="E5471" s="5">
        <f t="shared" si="1106"/>
        <v>1543.3839432000009</v>
      </c>
      <c r="F5471" s="5">
        <f t="shared" si="1107"/>
        <v>292.41669540238024</v>
      </c>
      <c r="G5471" s="5">
        <f t="shared" si="1108"/>
        <v>567.47998644235474</v>
      </c>
      <c r="H5471" s="5">
        <f t="shared" si="1109"/>
        <v>2403.2806250447361</v>
      </c>
      <c r="I5471" s="5">
        <f t="shared" si="1110"/>
        <v>720</v>
      </c>
      <c r="J5471" s="5">
        <f t="shared" si="1111"/>
        <v>1683.2806250447361</v>
      </c>
      <c r="K5471" s="2">
        <f t="shared" si="1112"/>
        <v>54223.621962582227</v>
      </c>
      <c r="L5471" s="2">
        <f t="shared" si="1113"/>
        <v>116852</v>
      </c>
      <c r="M5471" s="2">
        <f t="shared" si="1114"/>
        <v>20240</v>
      </c>
      <c r="N5471" s="6">
        <f t="shared" si="1115"/>
        <v>1</v>
      </c>
      <c r="O5471" s="2">
        <f t="shared" si="1116"/>
        <v>22388.378037417773</v>
      </c>
      <c r="P5471" s="2">
        <f t="shared" si="1117"/>
        <v>22388.378037417773</v>
      </c>
    </row>
    <row r="5472" spans="1:16">
      <c r="A5472" s="6">
        <v>8</v>
      </c>
      <c r="B5472" s="6">
        <v>8</v>
      </c>
      <c r="C5472" s="6">
        <v>12</v>
      </c>
      <c r="D5472" s="6">
        <f t="shared" si="1105"/>
        <v>28</v>
      </c>
      <c r="E5472" s="5">
        <f t="shared" si="1106"/>
        <v>1543.3839432000009</v>
      </c>
      <c r="F5472" s="5">
        <f t="shared" si="1107"/>
        <v>292.41669540238024</v>
      </c>
      <c r="G5472" s="5">
        <f t="shared" si="1108"/>
        <v>626.80743957041921</v>
      </c>
      <c r="H5472" s="5">
        <f t="shared" si="1109"/>
        <v>2462.6080781728006</v>
      </c>
      <c r="I5472" s="5">
        <f t="shared" si="1110"/>
        <v>720</v>
      </c>
      <c r="J5472" s="5">
        <f t="shared" si="1111"/>
        <v>1742.6080781728006</v>
      </c>
      <c r="K5472" s="2">
        <f t="shared" si="1112"/>
        <v>55253.612468277788</v>
      </c>
      <c r="L5472" s="2">
        <f t="shared" si="1113"/>
        <v>119552</v>
      </c>
      <c r="M5472" s="2">
        <f t="shared" si="1114"/>
        <v>21120</v>
      </c>
      <c r="N5472" s="6">
        <f t="shared" si="1115"/>
        <v>1</v>
      </c>
      <c r="O5472" s="2">
        <f t="shared" si="1116"/>
        <v>23178.387531722212</v>
      </c>
      <c r="P5472" s="2">
        <f t="shared" si="1117"/>
        <v>23178.387531722212</v>
      </c>
    </row>
    <row r="5473" spans="1:16">
      <c r="A5473" s="6">
        <v>8</v>
      </c>
      <c r="B5473" s="6">
        <v>8</v>
      </c>
      <c r="C5473" s="6">
        <v>13</v>
      </c>
      <c r="D5473" s="6">
        <f t="shared" si="1105"/>
        <v>29</v>
      </c>
      <c r="E5473" s="5">
        <f t="shared" si="1106"/>
        <v>1543.3839432000009</v>
      </c>
      <c r="F5473" s="5">
        <f t="shared" si="1107"/>
        <v>292.41669540238024</v>
      </c>
      <c r="G5473" s="5">
        <f t="shared" si="1108"/>
        <v>687.52941027880343</v>
      </c>
      <c r="H5473" s="5">
        <f t="shared" si="1109"/>
        <v>2523.3300488811847</v>
      </c>
      <c r="I5473" s="5">
        <f t="shared" si="1110"/>
        <v>720</v>
      </c>
      <c r="J5473" s="5">
        <f t="shared" si="1111"/>
        <v>1803.3300488811847</v>
      </c>
      <c r="K5473" s="2">
        <f t="shared" si="1112"/>
        <v>56307.81334863168</v>
      </c>
      <c r="L5473" s="2">
        <f t="shared" si="1113"/>
        <v>122252</v>
      </c>
      <c r="M5473" s="2">
        <f t="shared" si="1114"/>
        <v>22000</v>
      </c>
      <c r="N5473" s="6">
        <f t="shared" si="1115"/>
        <v>1</v>
      </c>
      <c r="O5473" s="2">
        <f t="shared" si="1116"/>
        <v>23944.18665136832</v>
      </c>
      <c r="P5473" s="2">
        <f t="shared" si="1117"/>
        <v>23944.18665136832</v>
      </c>
    </row>
    <row r="5474" spans="1:16">
      <c r="A5474" s="6">
        <v>8</v>
      </c>
      <c r="B5474" s="6">
        <v>8</v>
      </c>
      <c r="C5474" s="6">
        <v>14</v>
      </c>
      <c r="D5474" s="6">
        <f t="shared" si="1105"/>
        <v>30</v>
      </c>
      <c r="E5474" s="5">
        <f t="shared" si="1106"/>
        <v>1543.3839432000009</v>
      </c>
      <c r="F5474" s="5">
        <f t="shared" si="1107"/>
        <v>292.41669540238024</v>
      </c>
      <c r="G5474" s="5">
        <f t="shared" si="1108"/>
        <v>749.67149159246469</v>
      </c>
      <c r="H5474" s="5">
        <f t="shared" si="1109"/>
        <v>2585.4721301948457</v>
      </c>
      <c r="I5474" s="5">
        <f t="shared" si="1110"/>
        <v>720</v>
      </c>
      <c r="J5474" s="5">
        <f t="shared" si="1111"/>
        <v>1865.4721301948457</v>
      </c>
      <c r="K5474" s="2">
        <f t="shared" si="1112"/>
        <v>57386.668926993851</v>
      </c>
      <c r="L5474" s="2">
        <f t="shared" si="1113"/>
        <v>124952</v>
      </c>
      <c r="M5474" s="2">
        <f t="shared" si="1114"/>
        <v>22880</v>
      </c>
      <c r="N5474" s="6">
        <f t="shared" si="1115"/>
        <v>1</v>
      </c>
      <c r="O5474" s="2">
        <f t="shared" si="1116"/>
        <v>24685.331073006149</v>
      </c>
      <c r="P5474" s="2">
        <f t="shared" si="1117"/>
        <v>24685.331073006149</v>
      </c>
    </row>
    <row r="5475" spans="1:16">
      <c r="A5475" s="6">
        <v>8</v>
      </c>
      <c r="B5475" s="6">
        <v>8</v>
      </c>
      <c r="C5475" s="6">
        <v>15</v>
      </c>
      <c r="D5475" s="6">
        <f t="shared" si="1105"/>
        <v>31</v>
      </c>
      <c r="E5475" s="5">
        <f t="shared" si="1106"/>
        <v>1543.3839432000009</v>
      </c>
      <c r="F5475" s="5">
        <f t="shared" si="1107"/>
        <v>292.41669540238024</v>
      </c>
      <c r="G5475" s="5">
        <f t="shared" si="1108"/>
        <v>813.25969846861108</v>
      </c>
      <c r="H5475" s="5">
        <f t="shared" si="1109"/>
        <v>2649.0603370709923</v>
      </c>
      <c r="I5475" s="5">
        <f t="shared" si="1110"/>
        <v>720</v>
      </c>
      <c r="J5475" s="5">
        <f t="shared" si="1111"/>
        <v>1929.0603370709923</v>
      </c>
      <c r="K5475" s="2">
        <f t="shared" si="1112"/>
        <v>58490.630851926951</v>
      </c>
      <c r="L5475" s="2">
        <f t="shared" si="1113"/>
        <v>127652</v>
      </c>
      <c r="M5475" s="2">
        <f t="shared" si="1114"/>
        <v>23760</v>
      </c>
      <c r="N5475" s="6">
        <f t="shared" si="1115"/>
        <v>1</v>
      </c>
      <c r="O5475" s="2">
        <f t="shared" si="1116"/>
        <v>25401.369148073049</v>
      </c>
      <c r="P5475" s="2">
        <f t="shared" si="1117"/>
        <v>25401.369148073049</v>
      </c>
    </row>
    <row r="5476" spans="1:16">
      <c r="A5476" s="6">
        <v>8</v>
      </c>
      <c r="B5476" s="6">
        <v>8</v>
      </c>
      <c r="C5476" s="6">
        <v>16</v>
      </c>
      <c r="D5476" s="6">
        <f t="shared" si="1105"/>
        <v>32</v>
      </c>
      <c r="E5476" s="5">
        <f t="shared" si="1106"/>
        <v>1543.3839432000009</v>
      </c>
      <c r="F5476" s="5">
        <f t="shared" si="1107"/>
        <v>292.41669540238024</v>
      </c>
      <c r="G5476" s="5">
        <f t="shared" si="1108"/>
        <v>878.32047434610013</v>
      </c>
      <c r="H5476" s="5">
        <f t="shared" si="1109"/>
        <v>2714.1211129484814</v>
      </c>
      <c r="I5476" s="5">
        <f t="shared" si="1110"/>
        <v>720</v>
      </c>
      <c r="J5476" s="5">
        <f t="shared" si="1111"/>
        <v>1994.1211129484814</v>
      </c>
      <c r="K5476" s="2">
        <f t="shared" si="1112"/>
        <v>59620.158210911133</v>
      </c>
      <c r="L5476" s="2">
        <f t="shared" si="1113"/>
        <v>130352</v>
      </c>
      <c r="M5476" s="2">
        <f t="shared" si="1114"/>
        <v>24640</v>
      </c>
      <c r="N5476" s="6">
        <f t="shared" si="1115"/>
        <v>1</v>
      </c>
      <c r="O5476" s="2">
        <f t="shared" si="1116"/>
        <v>26091.841789088867</v>
      </c>
      <c r="P5476" s="2">
        <f t="shared" si="1117"/>
        <v>26091.841789088867</v>
      </c>
    </row>
    <row r="5477" spans="1:16">
      <c r="A5477" s="6">
        <v>8</v>
      </c>
      <c r="B5477" s="6">
        <v>8</v>
      </c>
      <c r="C5477" s="6">
        <v>17</v>
      </c>
      <c r="D5477" s="6">
        <f t="shared" si="1105"/>
        <v>33</v>
      </c>
      <c r="E5477" s="5">
        <f t="shared" si="1106"/>
        <v>1543.3839432000009</v>
      </c>
      <c r="F5477" s="5">
        <f t="shared" si="1107"/>
        <v>292.41669540238024</v>
      </c>
      <c r="G5477" s="5">
        <f t="shared" si="1108"/>
        <v>944.88069779264049</v>
      </c>
      <c r="H5477" s="5">
        <f t="shared" si="1109"/>
        <v>2780.6813363950218</v>
      </c>
      <c r="I5477" s="5">
        <f t="shared" si="1110"/>
        <v>720</v>
      </c>
      <c r="J5477" s="5">
        <f t="shared" si="1111"/>
        <v>2060.6813363950218</v>
      </c>
      <c r="K5477" s="2">
        <f t="shared" si="1112"/>
        <v>60775.717645746903</v>
      </c>
      <c r="L5477" s="2">
        <f t="shared" si="1113"/>
        <v>133052</v>
      </c>
      <c r="M5477" s="2">
        <f t="shared" si="1114"/>
        <v>25520</v>
      </c>
      <c r="N5477" s="6">
        <f t="shared" si="1115"/>
        <v>1</v>
      </c>
      <c r="O5477" s="2">
        <f t="shared" si="1116"/>
        <v>26756.282354253097</v>
      </c>
      <c r="P5477" s="2">
        <f t="shared" si="1117"/>
        <v>26756.282354253097</v>
      </c>
    </row>
    <row r="5478" spans="1:16">
      <c r="A5478" s="6">
        <v>8</v>
      </c>
      <c r="B5478" s="6">
        <v>8</v>
      </c>
      <c r="C5478" s="6">
        <v>18</v>
      </c>
      <c r="D5478" s="6">
        <f t="shared" si="1105"/>
        <v>34</v>
      </c>
      <c r="E5478" s="5">
        <f t="shared" si="1106"/>
        <v>1543.3839432000009</v>
      </c>
      <c r="F5478" s="5">
        <f t="shared" si="1107"/>
        <v>292.41669540238024</v>
      </c>
      <c r="G5478" s="5">
        <f t="shared" si="1108"/>
        <v>1012.9676892512279</v>
      </c>
      <c r="H5478" s="5">
        <f t="shared" si="1109"/>
        <v>2848.7683278536092</v>
      </c>
      <c r="I5478" s="5">
        <f t="shared" si="1110"/>
        <v>720</v>
      </c>
      <c r="J5478" s="5">
        <f t="shared" si="1111"/>
        <v>2128.7683278536092</v>
      </c>
      <c r="K5478" s="2">
        <f t="shared" si="1112"/>
        <v>61957.783469680711</v>
      </c>
      <c r="L5478" s="2">
        <f t="shared" si="1113"/>
        <v>135752</v>
      </c>
      <c r="M5478" s="2">
        <f t="shared" si="1114"/>
        <v>26400</v>
      </c>
      <c r="N5478" s="6">
        <f t="shared" si="1115"/>
        <v>1</v>
      </c>
      <c r="O5478" s="2">
        <f t="shared" si="1116"/>
        <v>27394.216530319289</v>
      </c>
      <c r="P5478" s="2">
        <f t="shared" si="1117"/>
        <v>27394.216530319289</v>
      </c>
    </row>
    <row r="5479" spans="1:16">
      <c r="A5479" s="6">
        <v>8</v>
      </c>
      <c r="B5479" s="6">
        <v>8</v>
      </c>
      <c r="C5479" s="6">
        <v>19</v>
      </c>
      <c r="D5479" s="6">
        <f t="shared" si="1105"/>
        <v>35</v>
      </c>
      <c r="E5479" s="5">
        <f t="shared" si="1106"/>
        <v>1543.3839432000009</v>
      </c>
      <c r="F5479" s="5">
        <f t="shared" si="1107"/>
        <v>292.41669540238024</v>
      </c>
      <c r="G5479" s="5">
        <f t="shared" si="1108"/>
        <v>1082.6092178872495</v>
      </c>
      <c r="H5479" s="5">
        <f t="shared" si="1109"/>
        <v>2918.4098564896308</v>
      </c>
      <c r="I5479" s="5">
        <f t="shared" si="1110"/>
        <v>720</v>
      </c>
      <c r="J5479" s="5">
        <f t="shared" si="1111"/>
        <v>2198.4098564896308</v>
      </c>
      <c r="K5479" s="2">
        <f t="shared" si="1112"/>
        <v>63166.837786278309</v>
      </c>
      <c r="L5479" s="2">
        <f t="shared" si="1113"/>
        <v>138452</v>
      </c>
      <c r="M5479" s="2">
        <f t="shared" si="1114"/>
        <v>27280</v>
      </c>
      <c r="N5479" s="6">
        <f t="shared" si="1115"/>
        <v>1</v>
      </c>
      <c r="O5479" s="2">
        <f t="shared" si="1116"/>
        <v>28005.162213721691</v>
      </c>
      <c r="P5479" s="2">
        <f t="shared" si="1117"/>
        <v>28005.162213721691</v>
      </c>
    </row>
    <row r="5480" spans="1:16">
      <c r="A5480" s="6">
        <v>8</v>
      </c>
      <c r="B5480" s="6">
        <v>8</v>
      </c>
      <c r="C5480" s="6">
        <v>20</v>
      </c>
      <c r="D5480" s="6">
        <f t="shared" si="1105"/>
        <v>36</v>
      </c>
      <c r="E5480" s="5">
        <f t="shared" si="1106"/>
        <v>1543.3839432000009</v>
      </c>
      <c r="F5480" s="5">
        <f t="shared" si="1107"/>
        <v>292.41669540238024</v>
      </c>
      <c r="G5480" s="5">
        <f t="shared" si="1108"/>
        <v>1153.8335085377266</v>
      </c>
      <c r="H5480" s="5">
        <f t="shared" si="1109"/>
        <v>2989.6341471401079</v>
      </c>
      <c r="I5480" s="5">
        <f t="shared" si="1110"/>
        <v>720</v>
      </c>
      <c r="J5480" s="5">
        <f t="shared" si="1111"/>
        <v>2269.6341471401079</v>
      </c>
      <c r="K5480" s="2">
        <f t="shared" si="1112"/>
        <v>64403.370610071317</v>
      </c>
      <c r="L5480" s="2">
        <f t="shared" si="1113"/>
        <v>141152</v>
      </c>
      <c r="M5480" s="2">
        <f t="shared" si="1114"/>
        <v>28160</v>
      </c>
      <c r="N5480" s="6">
        <f t="shared" si="1115"/>
        <v>1</v>
      </c>
      <c r="O5480" s="2">
        <f t="shared" si="1116"/>
        <v>28588.629389928683</v>
      </c>
      <c r="P5480" s="2">
        <f t="shared" si="1117"/>
        <v>28588.629389928683</v>
      </c>
    </row>
    <row r="5481" spans="1:16">
      <c r="A5481" s="6">
        <v>8</v>
      </c>
      <c r="B5481" s="6">
        <v>8</v>
      </c>
      <c r="C5481" s="6">
        <v>21</v>
      </c>
      <c r="D5481" s="6">
        <f t="shared" si="1105"/>
        <v>37</v>
      </c>
      <c r="E5481" s="5">
        <f t="shared" si="1106"/>
        <v>1543.3839432000009</v>
      </c>
      <c r="F5481" s="5">
        <f t="shared" si="1107"/>
        <v>292.41669540238024</v>
      </c>
      <c r="G5481" s="5">
        <f t="shared" si="1108"/>
        <v>1226.6692487641703</v>
      </c>
      <c r="H5481" s="5">
        <f t="shared" si="1109"/>
        <v>3062.4698873665516</v>
      </c>
      <c r="I5481" s="5">
        <f t="shared" si="1110"/>
        <v>720</v>
      </c>
      <c r="J5481" s="5">
        <f t="shared" si="1111"/>
        <v>2342.4698873665516</v>
      </c>
      <c r="K5481" s="2">
        <f t="shared" si="1112"/>
        <v>65667.879989002628</v>
      </c>
      <c r="L5481" s="2">
        <f t="shared" si="1113"/>
        <v>143852</v>
      </c>
      <c r="M5481" s="2">
        <f t="shared" si="1114"/>
        <v>29040</v>
      </c>
      <c r="N5481" s="6">
        <f t="shared" si="1115"/>
        <v>1</v>
      </c>
      <c r="O5481" s="2">
        <f t="shared" si="1116"/>
        <v>29144.120010997372</v>
      </c>
      <c r="P5481" s="2">
        <f t="shared" si="1117"/>
        <v>29144.120010997372</v>
      </c>
    </row>
    <row r="5482" spans="1:16">
      <c r="A5482" s="6">
        <v>8</v>
      </c>
      <c r="B5482" s="6">
        <v>8</v>
      </c>
      <c r="C5482" s="6">
        <v>22</v>
      </c>
      <c r="D5482" s="6">
        <f t="shared" si="1105"/>
        <v>38</v>
      </c>
      <c r="E5482" s="5">
        <f t="shared" si="1106"/>
        <v>1543.3839432000009</v>
      </c>
      <c r="F5482" s="5">
        <f t="shared" si="1107"/>
        <v>292.41669540238024</v>
      </c>
      <c r="G5482" s="5">
        <f t="shared" si="1108"/>
        <v>1301.1455960105666</v>
      </c>
      <c r="H5482" s="5">
        <f t="shared" si="1109"/>
        <v>3136.9462346129476</v>
      </c>
      <c r="I5482" s="5">
        <f t="shared" si="1110"/>
        <v>720</v>
      </c>
      <c r="J5482" s="5">
        <f t="shared" si="1111"/>
        <v>2416.9462346129476</v>
      </c>
      <c r="K5482" s="2">
        <f t="shared" si="1112"/>
        <v>66960.872128696996</v>
      </c>
      <c r="L5482" s="2">
        <f t="shared" si="1113"/>
        <v>146552</v>
      </c>
      <c r="M5482" s="2">
        <f t="shared" si="1114"/>
        <v>29920</v>
      </c>
      <c r="N5482" s="6">
        <f t="shared" si="1115"/>
        <v>1</v>
      </c>
      <c r="O5482" s="2">
        <f t="shared" si="1116"/>
        <v>29671.127871303004</v>
      </c>
      <c r="P5482" s="2">
        <f t="shared" si="1117"/>
        <v>29671.127871303004</v>
      </c>
    </row>
    <row r="5483" spans="1:16">
      <c r="A5483" s="6">
        <v>8</v>
      </c>
      <c r="B5483" s="6">
        <v>8</v>
      </c>
      <c r="C5483" s="6">
        <v>23</v>
      </c>
      <c r="D5483" s="6">
        <f t="shared" si="1105"/>
        <v>39</v>
      </c>
      <c r="E5483" s="5">
        <f t="shared" si="1106"/>
        <v>1543.3839432000009</v>
      </c>
      <c r="F5483" s="5">
        <f t="shared" si="1107"/>
        <v>292.41669540238024</v>
      </c>
      <c r="G5483" s="5">
        <f t="shared" si="1108"/>
        <v>1377.292184868003</v>
      </c>
      <c r="H5483" s="5">
        <f t="shared" si="1109"/>
        <v>3213.0928234703842</v>
      </c>
      <c r="I5483" s="5">
        <f t="shared" si="1110"/>
        <v>720</v>
      </c>
      <c r="J5483" s="5">
        <f t="shared" si="1111"/>
        <v>2493.0928234703842</v>
      </c>
      <c r="K5483" s="2">
        <f t="shared" si="1112"/>
        <v>68282.861518583057</v>
      </c>
      <c r="L5483" s="2">
        <f t="shared" si="1113"/>
        <v>149252</v>
      </c>
      <c r="M5483" s="2">
        <f t="shared" si="1114"/>
        <v>30800</v>
      </c>
      <c r="N5483" s="6">
        <f t="shared" si="1115"/>
        <v>1</v>
      </c>
      <c r="O5483" s="2">
        <f t="shared" si="1116"/>
        <v>30169.138481416943</v>
      </c>
      <c r="P5483" s="2">
        <f t="shared" si="1117"/>
        <v>30169.138481416943</v>
      </c>
    </row>
    <row r="5484" spans="1:16">
      <c r="A5484" s="6">
        <v>8</v>
      </c>
      <c r="B5484" s="6">
        <v>8</v>
      </c>
      <c r="C5484" s="6">
        <v>24</v>
      </c>
      <c r="D5484" s="6">
        <f t="shared" si="1105"/>
        <v>40</v>
      </c>
      <c r="E5484" s="5">
        <f t="shared" si="1106"/>
        <v>1543.3839432000009</v>
      </c>
      <c r="F5484" s="5">
        <f t="shared" si="1107"/>
        <v>292.41669540238024</v>
      </c>
      <c r="G5484" s="5">
        <f t="shared" si="1108"/>
        <v>1455.1391344474989</v>
      </c>
      <c r="H5484" s="5">
        <f t="shared" si="1109"/>
        <v>3290.9397730498804</v>
      </c>
      <c r="I5484" s="5">
        <f t="shared" si="1110"/>
        <v>720</v>
      </c>
      <c r="J5484" s="5">
        <f t="shared" si="1111"/>
        <v>2570.9397730498804</v>
      </c>
      <c r="K5484" s="2">
        <f t="shared" si="1112"/>
        <v>69634.371059893747</v>
      </c>
      <c r="L5484" s="2">
        <f t="shared" si="1113"/>
        <v>151952</v>
      </c>
      <c r="M5484" s="2">
        <f t="shared" si="1114"/>
        <v>31680</v>
      </c>
      <c r="N5484" s="6">
        <f t="shared" si="1115"/>
        <v>1</v>
      </c>
      <c r="O5484" s="2">
        <f t="shared" si="1116"/>
        <v>30637.628940106253</v>
      </c>
      <c r="P5484" s="2">
        <f t="shared" si="1117"/>
        <v>30637.628940106253</v>
      </c>
    </row>
    <row r="5485" spans="1:16">
      <c r="A5485" s="6">
        <v>8</v>
      </c>
      <c r="B5485" s="6">
        <v>8</v>
      </c>
      <c r="C5485" s="6">
        <v>25</v>
      </c>
      <c r="D5485" s="6">
        <f t="shared" si="1105"/>
        <v>41</v>
      </c>
      <c r="E5485" s="5">
        <f t="shared" si="1106"/>
        <v>1543.3839432000009</v>
      </c>
      <c r="F5485" s="5">
        <f t="shared" si="1107"/>
        <v>292.41669540238024</v>
      </c>
      <c r="G5485" s="5">
        <f t="shared" si="1108"/>
        <v>1534.7170558625965</v>
      </c>
      <c r="H5485" s="5">
        <f t="shared" si="1109"/>
        <v>3370.5176944649775</v>
      </c>
      <c r="I5485" s="5">
        <f t="shared" si="1110"/>
        <v>720</v>
      </c>
      <c r="J5485" s="5">
        <f t="shared" si="1111"/>
        <v>2650.5176944649775</v>
      </c>
      <c r="K5485" s="2">
        <f t="shared" si="1112"/>
        <v>71015.932195572532</v>
      </c>
      <c r="L5485" s="2">
        <f t="shared" si="1113"/>
        <v>154652</v>
      </c>
      <c r="M5485" s="2">
        <f t="shared" si="1114"/>
        <v>32560</v>
      </c>
      <c r="N5485" s="6">
        <f t="shared" si="1115"/>
        <v>1</v>
      </c>
      <c r="O5485" s="2">
        <f t="shared" si="1116"/>
        <v>31076.067804427468</v>
      </c>
      <c r="P5485" s="2">
        <f t="shared" si="1117"/>
        <v>31076.067804427468</v>
      </c>
    </row>
    <row r="5486" spans="1:16">
      <c r="A5486" s="6">
        <v>8</v>
      </c>
      <c r="B5486" s="6">
        <v>8</v>
      </c>
      <c r="C5486" s="6">
        <v>26</v>
      </c>
      <c r="D5486" s="6">
        <f t="shared" si="1105"/>
        <v>42</v>
      </c>
      <c r="E5486" s="5">
        <f t="shared" si="1106"/>
        <v>1543.3839432000009</v>
      </c>
      <c r="F5486" s="5">
        <f t="shared" si="1107"/>
        <v>292.41669540238024</v>
      </c>
      <c r="G5486" s="5">
        <f t="shared" si="1108"/>
        <v>1616.0570598233144</v>
      </c>
      <c r="H5486" s="5">
        <f t="shared" si="1109"/>
        <v>3451.8576984256956</v>
      </c>
      <c r="I5486" s="5">
        <f t="shared" si="1110"/>
        <v>720</v>
      </c>
      <c r="J5486" s="5">
        <f t="shared" si="1111"/>
        <v>2731.8576984256956</v>
      </c>
      <c r="K5486" s="2">
        <f t="shared" si="1112"/>
        <v>72428.085042112769</v>
      </c>
      <c r="L5486" s="2">
        <f t="shared" si="1113"/>
        <v>157352</v>
      </c>
      <c r="M5486" s="2">
        <f t="shared" si="1114"/>
        <v>33440</v>
      </c>
      <c r="N5486" s="6">
        <f t="shared" si="1115"/>
        <v>1</v>
      </c>
      <c r="O5486" s="2">
        <f t="shared" si="1116"/>
        <v>31483.914957887231</v>
      </c>
      <c r="P5486" s="2">
        <f t="shared" si="1117"/>
        <v>31483.914957887231</v>
      </c>
    </row>
    <row r="5487" spans="1:16">
      <c r="A5487" s="6">
        <v>8</v>
      </c>
      <c r="B5487" s="6">
        <v>8</v>
      </c>
      <c r="C5487" s="6">
        <v>27</v>
      </c>
      <c r="D5487" s="6">
        <f t="shared" si="1105"/>
        <v>43</v>
      </c>
      <c r="E5487" s="5">
        <f t="shared" si="1106"/>
        <v>1543.3839432000009</v>
      </c>
      <c r="F5487" s="5">
        <f t="shared" si="1107"/>
        <v>292.41669540238024</v>
      </c>
      <c r="G5487" s="5">
        <f t="shared" si="1108"/>
        <v>1699.1907643430709</v>
      </c>
      <c r="H5487" s="5">
        <f t="shared" si="1109"/>
        <v>3534.9914029454521</v>
      </c>
      <c r="I5487" s="5">
        <f t="shared" si="1110"/>
        <v>720</v>
      </c>
      <c r="J5487" s="5">
        <f t="shared" si="1111"/>
        <v>2814.9914029454521</v>
      </c>
      <c r="K5487" s="2">
        <f t="shared" si="1112"/>
        <v>73871.378523358551</v>
      </c>
      <c r="L5487" s="2">
        <f t="shared" si="1113"/>
        <v>160052</v>
      </c>
      <c r="M5487" s="2">
        <f t="shared" si="1114"/>
        <v>34320</v>
      </c>
      <c r="N5487" s="6">
        <f t="shared" si="1115"/>
        <v>1</v>
      </c>
      <c r="O5487" s="2">
        <f t="shared" si="1116"/>
        <v>31860.621476641449</v>
      </c>
      <c r="P5487" s="2">
        <f t="shared" si="1117"/>
        <v>31860.621476641449</v>
      </c>
    </row>
    <row r="5488" spans="1:16">
      <c r="A5488" s="6">
        <v>8</v>
      </c>
      <c r="B5488" s="6">
        <v>8</v>
      </c>
      <c r="C5488" s="6">
        <v>28</v>
      </c>
      <c r="D5488" s="6">
        <f t="shared" si="1105"/>
        <v>44</v>
      </c>
      <c r="E5488" s="5">
        <f t="shared" si="1106"/>
        <v>1543.3839432000009</v>
      </c>
      <c r="F5488" s="5">
        <f t="shared" si="1107"/>
        <v>292.41669540238024</v>
      </c>
      <c r="G5488" s="5">
        <f t="shared" si="1108"/>
        <v>1784.1503025602246</v>
      </c>
      <c r="H5488" s="5">
        <f t="shared" si="1109"/>
        <v>3619.9509411626059</v>
      </c>
      <c r="I5488" s="5">
        <f t="shared" si="1110"/>
        <v>720</v>
      </c>
      <c r="J5488" s="5">
        <f t="shared" si="1111"/>
        <v>2899.9509411626059</v>
      </c>
      <c r="K5488" s="2">
        <f t="shared" si="1112"/>
        <v>75346.370506295236</v>
      </c>
      <c r="L5488" s="2">
        <f t="shared" si="1113"/>
        <v>162752</v>
      </c>
      <c r="M5488" s="2">
        <f t="shared" si="1114"/>
        <v>35200</v>
      </c>
      <c r="N5488" s="6">
        <f t="shared" si="1115"/>
        <v>1</v>
      </c>
      <c r="O5488" s="2">
        <f t="shared" si="1116"/>
        <v>32205.629493704764</v>
      </c>
      <c r="P5488" s="2">
        <f t="shared" si="1117"/>
        <v>32205.629493704764</v>
      </c>
    </row>
    <row r="5489" spans="1:16">
      <c r="A5489" s="6">
        <v>8</v>
      </c>
      <c r="B5489" s="6">
        <v>8</v>
      </c>
      <c r="C5489" s="6">
        <v>29</v>
      </c>
      <c r="D5489" s="6">
        <f t="shared" si="1105"/>
        <v>45</v>
      </c>
      <c r="E5489" s="5">
        <f t="shared" si="1106"/>
        <v>1543.3839432000009</v>
      </c>
      <c r="F5489" s="5">
        <f t="shared" si="1107"/>
        <v>292.41669540238024</v>
      </c>
      <c r="G5489" s="5">
        <f t="shared" si="1108"/>
        <v>1870.9683306758782</v>
      </c>
      <c r="H5489" s="5">
        <f t="shared" si="1109"/>
        <v>3706.7689692782596</v>
      </c>
      <c r="I5489" s="5">
        <f t="shared" si="1110"/>
        <v>720</v>
      </c>
      <c r="J5489" s="5">
        <f t="shared" si="1111"/>
        <v>2986.7689692782596</v>
      </c>
      <c r="K5489" s="2">
        <f t="shared" si="1112"/>
        <v>76853.62793885867</v>
      </c>
      <c r="L5489" s="2">
        <f t="shared" si="1113"/>
        <v>165452</v>
      </c>
      <c r="M5489" s="2">
        <f t="shared" si="1114"/>
        <v>36080</v>
      </c>
      <c r="N5489" s="6">
        <f t="shared" si="1115"/>
        <v>1</v>
      </c>
      <c r="O5489" s="2">
        <f t="shared" si="1116"/>
        <v>32518.37206114133</v>
      </c>
      <c r="P5489" s="2">
        <f t="shared" si="1117"/>
        <v>32518.37206114133</v>
      </c>
    </row>
    <row r="5490" spans="1:16">
      <c r="A5490" s="6">
        <v>8</v>
      </c>
      <c r="B5490" s="6">
        <v>8</v>
      </c>
      <c r="C5490" s="6">
        <v>30</v>
      </c>
      <c r="D5490" s="6">
        <f t="shared" si="1105"/>
        <v>46</v>
      </c>
      <c r="E5490" s="5">
        <f t="shared" si="1106"/>
        <v>1543.3839432000009</v>
      </c>
      <c r="F5490" s="5">
        <f t="shared" si="1107"/>
        <v>292.41669540238024</v>
      </c>
      <c r="G5490" s="5">
        <f t="shared" si="1108"/>
        <v>1959.6780360096488</v>
      </c>
      <c r="H5490" s="5">
        <f t="shared" si="1109"/>
        <v>3795.4786746120299</v>
      </c>
      <c r="I5490" s="5">
        <f t="shared" si="1110"/>
        <v>720</v>
      </c>
      <c r="J5490" s="5">
        <f t="shared" si="1111"/>
        <v>3075.4786746120299</v>
      </c>
      <c r="K5490" s="2">
        <f t="shared" si="1112"/>
        <v>78393.726989792194</v>
      </c>
      <c r="L5490" s="2">
        <f t="shared" si="1113"/>
        <v>168152</v>
      </c>
      <c r="M5490" s="2">
        <f t="shared" si="1114"/>
        <v>36960</v>
      </c>
      <c r="N5490" s="6">
        <f t="shared" si="1115"/>
        <v>1</v>
      </c>
      <c r="O5490" s="2">
        <f t="shared" si="1116"/>
        <v>32798.273010207806</v>
      </c>
      <c r="P5490" s="2">
        <f t="shared" si="1117"/>
        <v>32798.273010207806</v>
      </c>
    </row>
    <row r="5491" spans="1:16">
      <c r="A5491" s="6">
        <v>8</v>
      </c>
      <c r="B5491" s="6">
        <v>9</v>
      </c>
      <c r="C5491" s="6">
        <v>0</v>
      </c>
      <c r="D5491" s="6">
        <f t="shared" si="1105"/>
        <v>17</v>
      </c>
      <c r="E5491" s="5">
        <f t="shared" si="1106"/>
        <v>1543.3839432000009</v>
      </c>
      <c r="F5491" s="5">
        <f t="shared" si="1107"/>
        <v>337.19300188586965</v>
      </c>
      <c r="G5491" s="5">
        <f t="shared" si="1108"/>
        <v>0</v>
      </c>
      <c r="H5491" s="5">
        <f t="shared" si="1109"/>
        <v>1880.5769450858706</v>
      </c>
      <c r="I5491" s="5">
        <f t="shared" si="1110"/>
        <v>720</v>
      </c>
      <c r="J5491" s="5">
        <f t="shared" si="1111"/>
        <v>1160.5769450858706</v>
      </c>
      <c r="K5491" s="2">
        <f t="shared" si="1112"/>
        <v>45148.905296629702</v>
      </c>
      <c r="L5491" s="2">
        <f t="shared" si="1113"/>
        <v>89246</v>
      </c>
      <c r="M5491" s="2">
        <f t="shared" si="1114"/>
        <v>11000</v>
      </c>
      <c r="N5491" s="6">
        <f t="shared" si="1115"/>
        <v>1</v>
      </c>
      <c r="O5491" s="2">
        <f t="shared" si="1116"/>
        <v>13097.094703370298</v>
      </c>
      <c r="P5491" s="2">
        <f t="shared" si="1117"/>
        <v>13097.094703370298</v>
      </c>
    </row>
    <row r="5492" spans="1:16">
      <c r="A5492" s="6">
        <v>8</v>
      </c>
      <c r="B5492" s="6">
        <v>9</v>
      </c>
      <c r="C5492" s="6">
        <v>1</v>
      </c>
      <c r="D5492" s="6">
        <f t="shared" si="1105"/>
        <v>18</v>
      </c>
      <c r="E5492" s="5">
        <f t="shared" si="1106"/>
        <v>1543.3839432000009</v>
      </c>
      <c r="F5492" s="5">
        <f t="shared" si="1107"/>
        <v>337.19300188586965</v>
      </c>
      <c r="G5492" s="5">
        <f t="shared" si="1108"/>
        <v>45.5625</v>
      </c>
      <c r="H5492" s="5">
        <f t="shared" si="1109"/>
        <v>1926.1394450858706</v>
      </c>
      <c r="I5492" s="5">
        <f t="shared" si="1110"/>
        <v>720</v>
      </c>
      <c r="J5492" s="5">
        <f t="shared" si="1111"/>
        <v>1206.1394450858706</v>
      </c>
      <c r="K5492" s="2">
        <f t="shared" si="1112"/>
        <v>45939.920921629702</v>
      </c>
      <c r="L5492" s="2">
        <f t="shared" si="1113"/>
        <v>91946</v>
      </c>
      <c r="M5492" s="2">
        <f t="shared" si="1114"/>
        <v>11880</v>
      </c>
      <c r="N5492" s="6">
        <f t="shared" si="1115"/>
        <v>1</v>
      </c>
      <c r="O5492" s="2">
        <f t="shared" si="1116"/>
        <v>14126.079078370298</v>
      </c>
      <c r="P5492" s="2">
        <f t="shared" si="1117"/>
        <v>14126.079078370298</v>
      </c>
    </row>
    <row r="5493" spans="1:16">
      <c r="A5493" s="6">
        <v>8</v>
      </c>
      <c r="B5493" s="6">
        <v>9</v>
      </c>
      <c r="C5493" s="6">
        <v>2</v>
      </c>
      <c r="D5493" s="6">
        <f t="shared" si="1105"/>
        <v>19</v>
      </c>
      <c r="E5493" s="5">
        <f t="shared" si="1106"/>
        <v>1543.3839432000009</v>
      </c>
      <c r="F5493" s="5">
        <f t="shared" si="1107"/>
        <v>337.19300188586965</v>
      </c>
      <c r="G5493" s="5">
        <f t="shared" si="1108"/>
        <v>92.264062499999994</v>
      </c>
      <c r="H5493" s="5">
        <f t="shared" si="1109"/>
        <v>1972.8410075858706</v>
      </c>
      <c r="I5493" s="5">
        <f t="shared" si="1110"/>
        <v>720</v>
      </c>
      <c r="J5493" s="5">
        <f t="shared" si="1111"/>
        <v>1252.8410075858706</v>
      </c>
      <c r="K5493" s="2">
        <f t="shared" si="1112"/>
        <v>46750.711937254695</v>
      </c>
      <c r="L5493" s="2">
        <f t="shared" si="1113"/>
        <v>94646</v>
      </c>
      <c r="M5493" s="2">
        <f t="shared" si="1114"/>
        <v>12760</v>
      </c>
      <c r="N5493" s="6">
        <f t="shared" si="1115"/>
        <v>1</v>
      </c>
      <c r="O5493" s="2">
        <f t="shared" si="1116"/>
        <v>15135.288062745305</v>
      </c>
      <c r="P5493" s="2">
        <f t="shared" si="1117"/>
        <v>15135.288062745305</v>
      </c>
    </row>
    <row r="5494" spans="1:16">
      <c r="A5494" s="6">
        <v>8</v>
      </c>
      <c r="B5494" s="6">
        <v>9</v>
      </c>
      <c r="C5494" s="6">
        <v>3</v>
      </c>
      <c r="D5494" s="6">
        <f t="shared" si="1105"/>
        <v>20</v>
      </c>
      <c r="E5494" s="5">
        <f t="shared" si="1106"/>
        <v>1543.3839432000009</v>
      </c>
      <c r="F5494" s="5">
        <f t="shared" si="1107"/>
        <v>337.19300188586965</v>
      </c>
      <c r="G5494" s="5">
        <f t="shared" si="1108"/>
        <v>140.12604492187498</v>
      </c>
      <c r="H5494" s="5">
        <f t="shared" si="1109"/>
        <v>2020.7029900077457</v>
      </c>
      <c r="I5494" s="5">
        <f t="shared" si="1110"/>
        <v>720</v>
      </c>
      <c r="J5494" s="5">
        <f t="shared" si="1111"/>
        <v>1300.7029900077457</v>
      </c>
      <c r="K5494" s="2">
        <f t="shared" si="1112"/>
        <v>47581.649132078921</v>
      </c>
      <c r="L5494" s="2">
        <f t="shared" si="1113"/>
        <v>97346</v>
      </c>
      <c r="M5494" s="2">
        <f t="shared" si="1114"/>
        <v>13640</v>
      </c>
      <c r="N5494" s="6">
        <f t="shared" si="1115"/>
        <v>1</v>
      </c>
      <c r="O5494" s="2">
        <f t="shared" si="1116"/>
        <v>16124.350867921079</v>
      </c>
      <c r="P5494" s="2">
        <f t="shared" si="1117"/>
        <v>16124.350867921079</v>
      </c>
    </row>
    <row r="5495" spans="1:16">
      <c r="A5495" s="6">
        <v>8</v>
      </c>
      <c r="B5495" s="6">
        <v>9</v>
      </c>
      <c r="C5495" s="6">
        <v>4</v>
      </c>
      <c r="D5495" s="6">
        <f t="shared" si="1105"/>
        <v>21</v>
      </c>
      <c r="E5495" s="5">
        <f t="shared" si="1106"/>
        <v>1543.3839432000009</v>
      </c>
      <c r="F5495" s="5">
        <f t="shared" si="1107"/>
        <v>337.19300188586965</v>
      </c>
      <c r="G5495" s="5">
        <f t="shared" si="1108"/>
        <v>189.17016064453125</v>
      </c>
      <c r="H5495" s="5">
        <f t="shared" si="1109"/>
        <v>2069.7471057304019</v>
      </c>
      <c r="I5495" s="5">
        <f t="shared" si="1110"/>
        <v>720</v>
      </c>
      <c r="J5495" s="5">
        <f t="shared" si="1111"/>
        <v>1349.7471057304019</v>
      </c>
      <c r="K5495" s="2">
        <f t="shared" si="1112"/>
        <v>48433.109474486148</v>
      </c>
      <c r="L5495" s="2">
        <f t="shared" si="1113"/>
        <v>100046</v>
      </c>
      <c r="M5495" s="2">
        <f t="shared" si="1114"/>
        <v>14520</v>
      </c>
      <c r="N5495" s="6">
        <f t="shared" si="1115"/>
        <v>1</v>
      </c>
      <c r="O5495" s="2">
        <f t="shared" si="1116"/>
        <v>17092.890525513852</v>
      </c>
      <c r="P5495" s="2">
        <f t="shared" si="1117"/>
        <v>17092.890525513852</v>
      </c>
    </row>
    <row r="5496" spans="1:16">
      <c r="A5496" s="6">
        <v>8</v>
      </c>
      <c r="B5496" s="6">
        <v>9</v>
      </c>
      <c r="C5496" s="6">
        <v>5</v>
      </c>
      <c r="D5496" s="6">
        <f t="shared" si="1105"/>
        <v>22</v>
      </c>
      <c r="E5496" s="5">
        <f t="shared" si="1106"/>
        <v>1543.3839432000009</v>
      </c>
      <c r="F5496" s="5">
        <f t="shared" si="1107"/>
        <v>337.19300188586965</v>
      </c>
      <c r="G5496" s="5">
        <f t="shared" si="1108"/>
        <v>239.41848456573481</v>
      </c>
      <c r="H5496" s="5">
        <f t="shared" si="1109"/>
        <v>2119.9954296516053</v>
      </c>
      <c r="I5496" s="5">
        <f t="shared" si="1110"/>
        <v>720</v>
      </c>
      <c r="J5496" s="5">
        <f t="shared" si="1111"/>
        <v>1399.9954296516053</v>
      </c>
      <c r="K5496" s="2">
        <f t="shared" si="1112"/>
        <v>49305.476209229259</v>
      </c>
      <c r="L5496" s="2">
        <f t="shared" si="1113"/>
        <v>102746</v>
      </c>
      <c r="M5496" s="2">
        <f t="shared" si="1114"/>
        <v>15400</v>
      </c>
      <c r="N5496" s="6">
        <f t="shared" si="1115"/>
        <v>1</v>
      </c>
      <c r="O5496" s="2">
        <f t="shared" si="1116"/>
        <v>18040.523790770741</v>
      </c>
      <c r="P5496" s="2">
        <f t="shared" si="1117"/>
        <v>18040.523790770741</v>
      </c>
    </row>
    <row r="5497" spans="1:16">
      <c r="A5497" s="6">
        <v>8</v>
      </c>
      <c r="B5497" s="6">
        <v>9</v>
      </c>
      <c r="C5497" s="6">
        <v>6</v>
      </c>
      <c r="D5497" s="6">
        <f t="shared" si="1105"/>
        <v>23</v>
      </c>
      <c r="E5497" s="5">
        <f t="shared" si="1106"/>
        <v>1543.3839432000009</v>
      </c>
      <c r="F5497" s="5">
        <f t="shared" si="1107"/>
        <v>337.19300188586965</v>
      </c>
      <c r="G5497" s="5">
        <f t="shared" si="1108"/>
        <v>290.89345874736784</v>
      </c>
      <c r="H5497" s="5">
        <f t="shared" si="1109"/>
        <v>2171.4704038332384</v>
      </c>
      <c r="I5497" s="5">
        <f t="shared" si="1110"/>
        <v>720</v>
      </c>
      <c r="J5497" s="5">
        <f t="shared" si="1111"/>
        <v>1451.4704038332384</v>
      </c>
      <c r="K5497" s="2">
        <f t="shared" si="1112"/>
        <v>50199.13895543816</v>
      </c>
      <c r="L5497" s="2">
        <f t="shared" si="1113"/>
        <v>105446</v>
      </c>
      <c r="M5497" s="2">
        <f t="shared" si="1114"/>
        <v>16280</v>
      </c>
      <c r="N5497" s="6">
        <f t="shared" si="1115"/>
        <v>1</v>
      </c>
      <c r="O5497" s="2">
        <f t="shared" si="1116"/>
        <v>18966.86104456184</v>
      </c>
      <c r="P5497" s="2">
        <f t="shared" si="1117"/>
        <v>18966.86104456184</v>
      </c>
    </row>
    <row r="5498" spans="1:16">
      <c r="A5498" s="6">
        <v>8</v>
      </c>
      <c r="B5498" s="6">
        <v>9</v>
      </c>
      <c r="C5498" s="6">
        <v>7</v>
      </c>
      <c r="D5498" s="6">
        <f t="shared" si="1105"/>
        <v>24</v>
      </c>
      <c r="E5498" s="5">
        <f t="shared" si="1106"/>
        <v>1543.3839432000009</v>
      </c>
      <c r="F5498" s="5">
        <f t="shared" si="1107"/>
        <v>337.19300188586965</v>
      </c>
      <c r="G5498" s="5">
        <f t="shared" si="1108"/>
        <v>343.61789814532818</v>
      </c>
      <c r="H5498" s="5">
        <f t="shared" si="1109"/>
        <v>2224.1948432311988</v>
      </c>
      <c r="I5498" s="5">
        <f t="shared" si="1110"/>
        <v>720</v>
      </c>
      <c r="J5498" s="5">
        <f t="shared" si="1111"/>
        <v>1504.1948432311988</v>
      </c>
      <c r="K5498" s="2">
        <f t="shared" si="1112"/>
        <v>51114.493806097205</v>
      </c>
      <c r="L5498" s="2">
        <f t="shared" si="1113"/>
        <v>108146</v>
      </c>
      <c r="M5498" s="2">
        <f t="shared" si="1114"/>
        <v>17160</v>
      </c>
      <c r="N5498" s="6">
        <f t="shared" si="1115"/>
        <v>1</v>
      </c>
      <c r="O5498" s="2">
        <f t="shared" si="1116"/>
        <v>19871.506193902795</v>
      </c>
      <c r="P5498" s="2">
        <f t="shared" si="1117"/>
        <v>19871.506193902795</v>
      </c>
    </row>
    <row r="5499" spans="1:16">
      <c r="A5499" s="6">
        <v>8</v>
      </c>
      <c r="B5499" s="6">
        <v>9</v>
      </c>
      <c r="C5499" s="6">
        <v>8</v>
      </c>
      <c r="D5499" s="6">
        <f t="shared" si="1105"/>
        <v>25</v>
      </c>
      <c r="E5499" s="5">
        <f t="shared" si="1106"/>
        <v>1543.3839432000009</v>
      </c>
      <c r="F5499" s="5">
        <f t="shared" si="1107"/>
        <v>337.19300188586965</v>
      </c>
      <c r="G5499" s="5">
        <f t="shared" si="1108"/>
        <v>397.61499642530839</v>
      </c>
      <c r="H5499" s="5">
        <f t="shared" si="1109"/>
        <v>2278.1919415111788</v>
      </c>
      <c r="I5499" s="5">
        <f t="shared" si="1110"/>
        <v>720</v>
      </c>
      <c r="J5499" s="5">
        <f t="shared" si="1111"/>
        <v>1558.1919415111788</v>
      </c>
      <c r="K5499" s="2">
        <f t="shared" si="1112"/>
        <v>52051.943429013525</v>
      </c>
      <c r="L5499" s="2">
        <f t="shared" si="1113"/>
        <v>110846</v>
      </c>
      <c r="M5499" s="2">
        <f t="shared" si="1114"/>
        <v>18040</v>
      </c>
      <c r="N5499" s="6">
        <f t="shared" si="1115"/>
        <v>1</v>
      </c>
      <c r="O5499" s="2">
        <f t="shared" si="1116"/>
        <v>20754.056570986475</v>
      </c>
      <c r="P5499" s="2">
        <f t="shared" si="1117"/>
        <v>20754.056570986475</v>
      </c>
    </row>
    <row r="5500" spans="1:16">
      <c r="A5500" s="6">
        <v>8</v>
      </c>
      <c r="B5500" s="6">
        <v>9</v>
      </c>
      <c r="C5500" s="6">
        <v>9</v>
      </c>
      <c r="D5500" s="6">
        <f t="shared" si="1105"/>
        <v>26</v>
      </c>
      <c r="E5500" s="5">
        <f t="shared" si="1106"/>
        <v>1543.3839432000009</v>
      </c>
      <c r="F5500" s="5">
        <f t="shared" si="1107"/>
        <v>337.19300188586965</v>
      </c>
      <c r="G5500" s="5">
        <f t="shared" si="1108"/>
        <v>452.90833186570285</v>
      </c>
      <c r="H5500" s="5">
        <f t="shared" si="1109"/>
        <v>2333.4852769515737</v>
      </c>
      <c r="I5500" s="5">
        <f t="shared" si="1110"/>
        <v>720</v>
      </c>
      <c r="J5500" s="5">
        <f t="shared" si="1111"/>
        <v>1613.4852769515737</v>
      </c>
      <c r="K5500" s="2">
        <f t="shared" si="1112"/>
        <v>53011.897169298158</v>
      </c>
      <c r="L5500" s="2">
        <f t="shared" si="1113"/>
        <v>113546</v>
      </c>
      <c r="M5500" s="2">
        <f t="shared" si="1114"/>
        <v>18920</v>
      </c>
      <c r="N5500" s="6">
        <f t="shared" si="1115"/>
        <v>1</v>
      </c>
      <c r="O5500" s="2">
        <f t="shared" si="1116"/>
        <v>21614.102830701842</v>
      </c>
      <c r="P5500" s="2">
        <f t="shared" si="1117"/>
        <v>21614.102830701842</v>
      </c>
    </row>
    <row r="5501" spans="1:16">
      <c r="A5501" s="6">
        <v>8</v>
      </c>
      <c r="B5501" s="6">
        <v>9</v>
      </c>
      <c r="C5501" s="6">
        <v>10</v>
      </c>
      <c r="D5501" s="6">
        <f t="shared" si="1105"/>
        <v>27</v>
      </c>
      <c r="E5501" s="5">
        <f t="shared" si="1106"/>
        <v>1543.3839432000009</v>
      </c>
      <c r="F5501" s="5">
        <f t="shared" si="1107"/>
        <v>337.19300188586965</v>
      </c>
      <c r="G5501" s="5">
        <f t="shared" si="1108"/>
        <v>509.52187334891573</v>
      </c>
      <c r="H5501" s="5">
        <f t="shared" si="1109"/>
        <v>2390.0988184347862</v>
      </c>
      <c r="I5501" s="5">
        <f t="shared" si="1110"/>
        <v>720</v>
      </c>
      <c r="J5501" s="5">
        <f t="shared" si="1111"/>
        <v>1670.0988184347862</v>
      </c>
      <c r="K5501" s="2">
        <f t="shared" si="1112"/>
        <v>53994.771153381706</v>
      </c>
      <c r="L5501" s="2">
        <f t="shared" si="1113"/>
        <v>116246</v>
      </c>
      <c r="M5501" s="2">
        <f t="shared" si="1114"/>
        <v>19800</v>
      </c>
      <c r="N5501" s="6">
        <f t="shared" si="1115"/>
        <v>1</v>
      </c>
      <c r="O5501" s="2">
        <f t="shared" si="1116"/>
        <v>22451.228846618294</v>
      </c>
      <c r="P5501" s="2">
        <f t="shared" si="1117"/>
        <v>22451.228846618294</v>
      </c>
    </row>
    <row r="5502" spans="1:16">
      <c r="A5502" s="6">
        <v>8</v>
      </c>
      <c r="B5502" s="6">
        <v>9</v>
      </c>
      <c r="C5502" s="6">
        <v>11</v>
      </c>
      <c r="D5502" s="6">
        <f t="shared" si="1105"/>
        <v>28</v>
      </c>
      <c r="E5502" s="5">
        <f t="shared" si="1106"/>
        <v>1543.3839432000009</v>
      </c>
      <c r="F5502" s="5">
        <f t="shared" si="1107"/>
        <v>337.19300188586965</v>
      </c>
      <c r="G5502" s="5">
        <f t="shared" si="1108"/>
        <v>567.47998644235474</v>
      </c>
      <c r="H5502" s="5">
        <f t="shared" si="1109"/>
        <v>2448.0569315282255</v>
      </c>
      <c r="I5502" s="5">
        <f t="shared" si="1110"/>
        <v>720</v>
      </c>
      <c r="J5502" s="5">
        <f t="shared" si="1111"/>
        <v>1728.0569315282255</v>
      </c>
      <c r="K5502" s="2">
        <f t="shared" si="1112"/>
        <v>55000.988394587243</v>
      </c>
      <c r="L5502" s="2">
        <f t="shared" si="1113"/>
        <v>118946</v>
      </c>
      <c r="M5502" s="2">
        <f t="shared" si="1114"/>
        <v>20680</v>
      </c>
      <c r="N5502" s="6">
        <f t="shared" si="1115"/>
        <v>1</v>
      </c>
      <c r="O5502" s="2">
        <f t="shared" si="1116"/>
        <v>23265.011605412757</v>
      </c>
      <c r="P5502" s="2">
        <f t="shared" si="1117"/>
        <v>23265.011605412757</v>
      </c>
    </row>
    <row r="5503" spans="1:16">
      <c r="A5503" s="6">
        <v>8</v>
      </c>
      <c r="B5503" s="6">
        <v>9</v>
      </c>
      <c r="C5503" s="6">
        <v>12</v>
      </c>
      <c r="D5503" s="6">
        <f t="shared" si="1105"/>
        <v>29</v>
      </c>
      <c r="E5503" s="5">
        <f t="shared" si="1106"/>
        <v>1543.3839432000009</v>
      </c>
      <c r="F5503" s="5">
        <f t="shared" si="1107"/>
        <v>337.19300188586965</v>
      </c>
      <c r="G5503" s="5">
        <f t="shared" si="1108"/>
        <v>626.80743957041921</v>
      </c>
      <c r="H5503" s="5">
        <f t="shared" si="1109"/>
        <v>2507.38438465629</v>
      </c>
      <c r="I5503" s="5">
        <f t="shared" si="1110"/>
        <v>720</v>
      </c>
      <c r="J5503" s="5">
        <f t="shared" si="1111"/>
        <v>1787.38438465629</v>
      </c>
      <c r="K5503" s="2">
        <f t="shared" si="1112"/>
        <v>56030.978900282811</v>
      </c>
      <c r="L5503" s="2">
        <f t="shared" si="1113"/>
        <v>121646</v>
      </c>
      <c r="M5503" s="2">
        <f t="shared" si="1114"/>
        <v>21560</v>
      </c>
      <c r="N5503" s="6">
        <f t="shared" si="1115"/>
        <v>1</v>
      </c>
      <c r="O5503" s="2">
        <f t="shared" si="1116"/>
        <v>24055.021099717189</v>
      </c>
      <c r="P5503" s="2">
        <f t="shared" si="1117"/>
        <v>24055.021099717189</v>
      </c>
    </row>
    <row r="5504" spans="1:16">
      <c r="A5504" s="6">
        <v>8</v>
      </c>
      <c r="B5504" s="6">
        <v>9</v>
      </c>
      <c r="C5504" s="6">
        <v>13</v>
      </c>
      <c r="D5504" s="6">
        <f t="shared" si="1105"/>
        <v>30</v>
      </c>
      <c r="E5504" s="5">
        <f t="shared" si="1106"/>
        <v>1543.3839432000009</v>
      </c>
      <c r="F5504" s="5">
        <f t="shared" si="1107"/>
        <v>337.19300188586965</v>
      </c>
      <c r="G5504" s="5">
        <f t="shared" si="1108"/>
        <v>687.52941027880343</v>
      </c>
      <c r="H5504" s="5">
        <f t="shared" si="1109"/>
        <v>2568.1063553646741</v>
      </c>
      <c r="I5504" s="5">
        <f t="shared" si="1110"/>
        <v>720</v>
      </c>
      <c r="J5504" s="5">
        <f t="shared" si="1111"/>
        <v>1848.1063553646741</v>
      </c>
      <c r="K5504" s="2">
        <f t="shared" si="1112"/>
        <v>57085.179780636703</v>
      </c>
      <c r="L5504" s="2">
        <f t="shared" si="1113"/>
        <v>124346</v>
      </c>
      <c r="M5504" s="2">
        <f t="shared" si="1114"/>
        <v>22440</v>
      </c>
      <c r="N5504" s="6">
        <f t="shared" si="1115"/>
        <v>1</v>
      </c>
      <c r="O5504" s="2">
        <f t="shared" si="1116"/>
        <v>24820.820219363297</v>
      </c>
      <c r="P5504" s="2">
        <f t="shared" si="1117"/>
        <v>24820.820219363297</v>
      </c>
    </row>
    <row r="5505" spans="1:16">
      <c r="A5505" s="6">
        <v>8</v>
      </c>
      <c r="B5505" s="6">
        <v>9</v>
      </c>
      <c r="C5505" s="6">
        <v>14</v>
      </c>
      <c r="D5505" s="6">
        <f t="shared" si="1105"/>
        <v>31</v>
      </c>
      <c r="E5505" s="5">
        <f t="shared" si="1106"/>
        <v>1543.3839432000009</v>
      </c>
      <c r="F5505" s="5">
        <f t="shared" si="1107"/>
        <v>337.19300188586965</v>
      </c>
      <c r="G5505" s="5">
        <f t="shared" si="1108"/>
        <v>749.67149159246469</v>
      </c>
      <c r="H5505" s="5">
        <f t="shared" si="1109"/>
        <v>2630.2484366783356</v>
      </c>
      <c r="I5505" s="5">
        <f t="shared" si="1110"/>
        <v>720</v>
      </c>
      <c r="J5505" s="5">
        <f t="shared" si="1111"/>
        <v>1910.2484366783356</v>
      </c>
      <c r="K5505" s="2">
        <f t="shared" si="1112"/>
        <v>58164.035358998881</v>
      </c>
      <c r="L5505" s="2">
        <f t="shared" si="1113"/>
        <v>127046</v>
      </c>
      <c r="M5505" s="2">
        <f t="shared" si="1114"/>
        <v>23320</v>
      </c>
      <c r="N5505" s="6">
        <f t="shared" si="1115"/>
        <v>1</v>
      </c>
      <c r="O5505" s="2">
        <f t="shared" si="1116"/>
        <v>25561.964641001119</v>
      </c>
      <c r="P5505" s="2">
        <f t="shared" si="1117"/>
        <v>25561.964641001119</v>
      </c>
    </row>
    <row r="5506" spans="1:16">
      <c r="A5506" s="6">
        <v>8</v>
      </c>
      <c r="B5506" s="6">
        <v>9</v>
      </c>
      <c r="C5506" s="6">
        <v>15</v>
      </c>
      <c r="D5506" s="6">
        <f t="shared" si="1105"/>
        <v>32</v>
      </c>
      <c r="E5506" s="5">
        <f t="shared" si="1106"/>
        <v>1543.3839432000009</v>
      </c>
      <c r="F5506" s="5">
        <f t="shared" si="1107"/>
        <v>337.19300188586965</v>
      </c>
      <c r="G5506" s="5">
        <f t="shared" si="1108"/>
        <v>813.25969846861108</v>
      </c>
      <c r="H5506" s="5">
        <f t="shared" si="1109"/>
        <v>2693.8366435544817</v>
      </c>
      <c r="I5506" s="5">
        <f t="shared" si="1110"/>
        <v>720</v>
      </c>
      <c r="J5506" s="5">
        <f t="shared" si="1111"/>
        <v>1973.8366435544817</v>
      </c>
      <c r="K5506" s="2">
        <f t="shared" si="1112"/>
        <v>59267.997283931974</v>
      </c>
      <c r="L5506" s="2">
        <f t="shared" si="1113"/>
        <v>129746</v>
      </c>
      <c r="M5506" s="2">
        <f t="shared" si="1114"/>
        <v>24200</v>
      </c>
      <c r="N5506" s="6">
        <f t="shared" si="1115"/>
        <v>1</v>
      </c>
      <c r="O5506" s="2">
        <f t="shared" si="1116"/>
        <v>26278.002716068026</v>
      </c>
      <c r="P5506" s="2">
        <f t="shared" si="1117"/>
        <v>26278.002716068026</v>
      </c>
    </row>
    <row r="5507" spans="1:16">
      <c r="A5507" s="6">
        <v>8</v>
      </c>
      <c r="B5507" s="6">
        <v>9</v>
      </c>
      <c r="C5507" s="6">
        <v>16</v>
      </c>
      <c r="D5507" s="6">
        <f t="shared" si="1105"/>
        <v>33</v>
      </c>
      <c r="E5507" s="5">
        <f t="shared" si="1106"/>
        <v>1543.3839432000009</v>
      </c>
      <c r="F5507" s="5">
        <f t="shared" si="1107"/>
        <v>337.19300188586965</v>
      </c>
      <c r="G5507" s="5">
        <f t="shared" si="1108"/>
        <v>878.32047434610013</v>
      </c>
      <c r="H5507" s="5">
        <f t="shared" si="1109"/>
        <v>2758.8974194319708</v>
      </c>
      <c r="I5507" s="5">
        <f t="shared" si="1110"/>
        <v>720</v>
      </c>
      <c r="J5507" s="5">
        <f t="shared" si="1111"/>
        <v>2038.8974194319708</v>
      </c>
      <c r="K5507" s="2">
        <f t="shared" si="1112"/>
        <v>60397.524642916156</v>
      </c>
      <c r="L5507" s="2">
        <f t="shared" si="1113"/>
        <v>132446</v>
      </c>
      <c r="M5507" s="2">
        <f t="shared" si="1114"/>
        <v>25080</v>
      </c>
      <c r="N5507" s="6">
        <f t="shared" si="1115"/>
        <v>1</v>
      </c>
      <c r="O5507" s="2">
        <f t="shared" si="1116"/>
        <v>26968.475357083844</v>
      </c>
      <c r="P5507" s="2">
        <f t="shared" si="1117"/>
        <v>26968.475357083844</v>
      </c>
    </row>
    <row r="5508" spans="1:16">
      <c r="A5508" s="6">
        <v>8</v>
      </c>
      <c r="B5508" s="6">
        <v>9</v>
      </c>
      <c r="C5508" s="6">
        <v>17</v>
      </c>
      <c r="D5508" s="6">
        <f t="shared" ref="D5508:D5571" si="1118">A5508+B5508+C5508</f>
        <v>34</v>
      </c>
      <c r="E5508" s="5">
        <f t="shared" ref="E5508:E5571" si="1119">IF(A5508=0,0,A5508*LABOR_HRS_WK_TOM*SEASON_WEEKS*(1+DIM_PCT_TOM)^A5508)</f>
        <v>1543.3839432000009</v>
      </c>
      <c r="F5508" s="5">
        <f t="shared" ref="F5508:F5571" si="1120">IF(B5508=0,0,B5508*LABOR_HRS_WK_CAR*SEASON_WEEKS*(1+DIM_PCT_CAR)^B5508)</f>
        <v>337.19300188586965</v>
      </c>
      <c r="G5508" s="5">
        <f t="shared" ref="G5508:G5571" si="1121">IF(C5508=0,0,C5508*LABOR_HRS_WK_MES*SEASON_WEEKS*(1+DIM_PCT_MES)^C5508)</f>
        <v>944.88069779264049</v>
      </c>
      <c r="H5508" s="5">
        <f t="shared" ref="H5508:H5571" si="1122">E5508+F5508+G5508</f>
        <v>2825.4576428785113</v>
      </c>
      <c r="I5508" s="5">
        <f t="shared" ref="I5508:I5571" si="1123">MIN(H5508,FARMER_HRS)</f>
        <v>720</v>
      </c>
      <c r="J5508" s="5">
        <f t="shared" ref="J5508:J5571" si="1124">MAX(0,H5508-FARMER_HRS)</f>
        <v>2105.4576428785113</v>
      </c>
      <c r="K5508" s="2">
        <f t="shared" ref="K5508:K5571" si="1125">I5508*FARMER_RATE+J5508*TEMP_WORKER_RATE</f>
        <v>61553.084077751933</v>
      </c>
      <c r="L5508" s="2">
        <f t="shared" ref="L5508:L5571" si="1126">A5508*PRICE_TOM+B5508*PRICE_CAR+C5508*PRICE_MES</f>
        <v>135146</v>
      </c>
      <c r="M5508" s="2">
        <f t="shared" ref="M5508:M5571" si="1127">A5508*FERT_BED_TOM+B5508*FERT_BED_CAR+C5508*FERT_BED_MES</f>
        <v>25960</v>
      </c>
      <c r="N5508" s="6">
        <f t="shared" ref="N5508:N5571" si="1128">IF(AND(D5508&lt;=TOTAL_BEDS,J5508&lt;=TEMP_WORKER_MAX*TEMP_WORKER_HRS),1,0)</f>
        <v>1</v>
      </c>
      <c r="O5508" s="2">
        <f t="shared" ref="O5508:O5571" si="1129">L5508-M5508-K5508-FIXED_COSTS</f>
        <v>27632.915922248067</v>
      </c>
      <c r="P5508" s="2">
        <f t="shared" ref="P5508:P5571" si="1130">IF(N5508=1,O5508,"")</f>
        <v>27632.915922248067</v>
      </c>
    </row>
    <row r="5509" spans="1:16">
      <c r="A5509" s="6">
        <v>8</v>
      </c>
      <c r="B5509" s="6">
        <v>9</v>
      </c>
      <c r="C5509" s="6">
        <v>18</v>
      </c>
      <c r="D5509" s="6">
        <f t="shared" si="1118"/>
        <v>35</v>
      </c>
      <c r="E5509" s="5">
        <f t="shared" si="1119"/>
        <v>1543.3839432000009</v>
      </c>
      <c r="F5509" s="5">
        <f t="shared" si="1120"/>
        <v>337.19300188586965</v>
      </c>
      <c r="G5509" s="5">
        <f t="shared" si="1121"/>
        <v>1012.9676892512279</v>
      </c>
      <c r="H5509" s="5">
        <f t="shared" si="1122"/>
        <v>2893.5446343370986</v>
      </c>
      <c r="I5509" s="5">
        <f t="shared" si="1123"/>
        <v>720</v>
      </c>
      <c r="J5509" s="5">
        <f t="shared" si="1124"/>
        <v>2173.5446343370986</v>
      </c>
      <c r="K5509" s="2">
        <f t="shared" si="1125"/>
        <v>62735.149901685741</v>
      </c>
      <c r="L5509" s="2">
        <f t="shared" si="1126"/>
        <v>137846</v>
      </c>
      <c r="M5509" s="2">
        <f t="shared" si="1127"/>
        <v>26840</v>
      </c>
      <c r="N5509" s="6">
        <f t="shared" si="1128"/>
        <v>1</v>
      </c>
      <c r="O5509" s="2">
        <f t="shared" si="1129"/>
        <v>28270.850098314259</v>
      </c>
      <c r="P5509" s="2">
        <f t="shared" si="1130"/>
        <v>28270.850098314259</v>
      </c>
    </row>
    <row r="5510" spans="1:16">
      <c r="A5510" s="6">
        <v>8</v>
      </c>
      <c r="B5510" s="6">
        <v>9</v>
      </c>
      <c r="C5510" s="6">
        <v>19</v>
      </c>
      <c r="D5510" s="6">
        <f t="shared" si="1118"/>
        <v>36</v>
      </c>
      <c r="E5510" s="5">
        <f t="shared" si="1119"/>
        <v>1543.3839432000009</v>
      </c>
      <c r="F5510" s="5">
        <f t="shared" si="1120"/>
        <v>337.19300188586965</v>
      </c>
      <c r="G5510" s="5">
        <f t="shared" si="1121"/>
        <v>1082.6092178872495</v>
      </c>
      <c r="H5510" s="5">
        <f t="shared" si="1122"/>
        <v>2963.1861629731202</v>
      </c>
      <c r="I5510" s="5">
        <f t="shared" si="1123"/>
        <v>720</v>
      </c>
      <c r="J5510" s="5">
        <f t="shared" si="1124"/>
        <v>2243.1861629731202</v>
      </c>
      <c r="K5510" s="2">
        <f t="shared" si="1125"/>
        <v>63944.204218283339</v>
      </c>
      <c r="L5510" s="2">
        <f t="shared" si="1126"/>
        <v>140546</v>
      </c>
      <c r="M5510" s="2">
        <f t="shared" si="1127"/>
        <v>27720</v>
      </c>
      <c r="N5510" s="6">
        <f t="shared" si="1128"/>
        <v>1</v>
      </c>
      <c r="O5510" s="2">
        <f t="shared" si="1129"/>
        <v>28881.795781716661</v>
      </c>
      <c r="P5510" s="2">
        <f t="shared" si="1130"/>
        <v>28881.795781716661</v>
      </c>
    </row>
    <row r="5511" spans="1:16">
      <c r="A5511" s="6">
        <v>8</v>
      </c>
      <c r="B5511" s="6">
        <v>9</v>
      </c>
      <c r="C5511" s="6">
        <v>20</v>
      </c>
      <c r="D5511" s="6">
        <f t="shared" si="1118"/>
        <v>37</v>
      </c>
      <c r="E5511" s="5">
        <f t="shared" si="1119"/>
        <v>1543.3839432000009</v>
      </c>
      <c r="F5511" s="5">
        <f t="shared" si="1120"/>
        <v>337.19300188586965</v>
      </c>
      <c r="G5511" s="5">
        <f t="shared" si="1121"/>
        <v>1153.8335085377266</v>
      </c>
      <c r="H5511" s="5">
        <f t="shared" si="1122"/>
        <v>3034.4104536235973</v>
      </c>
      <c r="I5511" s="5">
        <f t="shared" si="1123"/>
        <v>720</v>
      </c>
      <c r="J5511" s="5">
        <f t="shared" si="1124"/>
        <v>2314.4104536235973</v>
      </c>
      <c r="K5511" s="2">
        <f t="shared" si="1125"/>
        <v>65180.73704207634</v>
      </c>
      <c r="L5511" s="2">
        <f t="shared" si="1126"/>
        <v>143246</v>
      </c>
      <c r="M5511" s="2">
        <f t="shared" si="1127"/>
        <v>28600</v>
      </c>
      <c r="N5511" s="6">
        <f t="shared" si="1128"/>
        <v>1</v>
      </c>
      <c r="O5511" s="2">
        <f t="shared" si="1129"/>
        <v>29465.26295792366</v>
      </c>
      <c r="P5511" s="2">
        <f t="shared" si="1130"/>
        <v>29465.26295792366</v>
      </c>
    </row>
    <row r="5512" spans="1:16">
      <c r="A5512" s="6">
        <v>8</v>
      </c>
      <c r="B5512" s="6">
        <v>9</v>
      </c>
      <c r="C5512" s="6">
        <v>21</v>
      </c>
      <c r="D5512" s="6">
        <f t="shared" si="1118"/>
        <v>38</v>
      </c>
      <c r="E5512" s="5">
        <f t="shared" si="1119"/>
        <v>1543.3839432000009</v>
      </c>
      <c r="F5512" s="5">
        <f t="shared" si="1120"/>
        <v>337.19300188586965</v>
      </c>
      <c r="G5512" s="5">
        <f t="shared" si="1121"/>
        <v>1226.6692487641703</v>
      </c>
      <c r="H5512" s="5">
        <f t="shared" si="1122"/>
        <v>3107.246193850041</v>
      </c>
      <c r="I5512" s="5">
        <f t="shared" si="1123"/>
        <v>720</v>
      </c>
      <c r="J5512" s="5">
        <f t="shared" si="1124"/>
        <v>2387.246193850041</v>
      </c>
      <c r="K5512" s="2">
        <f t="shared" si="1125"/>
        <v>66445.246421007658</v>
      </c>
      <c r="L5512" s="2">
        <f t="shared" si="1126"/>
        <v>145946</v>
      </c>
      <c r="M5512" s="2">
        <f t="shared" si="1127"/>
        <v>29480</v>
      </c>
      <c r="N5512" s="6">
        <f t="shared" si="1128"/>
        <v>1</v>
      </c>
      <c r="O5512" s="2">
        <f t="shared" si="1129"/>
        <v>30020.753578992342</v>
      </c>
      <c r="P5512" s="2">
        <f t="shared" si="1130"/>
        <v>30020.753578992342</v>
      </c>
    </row>
    <row r="5513" spans="1:16">
      <c r="A5513" s="6">
        <v>8</v>
      </c>
      <c r="B5513" s="6">
        <v>9</v>
      </c>
      <c r="C5513" s="6">
        <v>22</v>
      </c>
      <c r="D5513" s="6">
        <f t="shared" si="1118"/>
        <v>39</v>
      </c>
      <c r="E5513" s="5">
        <f t="shared" si="1119"/>
        <v>1543.3839432000009</v>
      </c>
      <c r="F5513" s="5">
        <f t="shared" si="1120"/>
        <v>337.19300188586965</v>
      </c>
      <c r="G5513" s="5">
        <f t="shared" si="1121"/>
        <v>1301.1455960105666</v>
      </c>
      <c r="H5513" s="5">
        <f t="shared" si="1122"/>
        <v>3181.7225410964375</v>
      </c>
      <c r="I5513" s="5">
        <f t="shared" si="1123"/>
        <v>720</v>
      </c>
      <c r="J5513" s="5">
        <f t="shared" si="1124"/>
        <v>2461.7225410964375</v>
      </c>
      <c r="K5513" s="2">
        <f t="shared" si="1125"/>
        <v>67738.238560702041</v>
      </c>
      <c r="L5513" s="2">
        <f t="shared" si="1126"/>
        <v>148646</v>
      </c>
      <c r="M5513" s="2">
        <f t="shared" si="1127"/>
        <v>30360</v>
      </c>
      <c r="N5513" s="6">
        <f t="shared" si="1128"/>
        <v>1</v>
      </c>
      <c r="O5513" s="2">
        <f t="shared" si="1129"/>
        <v>30547.761439297959</v>
      </c>
      <c r="P5513" s="2">
        <f t="shared" si="1130"/>
        <v>30547.761439297959</v>
      </c>
    </row>
    <row r="5514" spans="1:16">
      <c r="A5514" s="6">
        <v>8</v>
      </c>
      <c r="B5514" s="6">
        <v>9</v>
      </c>
      <c r="C5514" s="6">
        <v>23</v>
      </c>
      <c r="D5514" s="6">
        <f t="shared" si="1118"/>
        <v>40</v>
      </c>
      <c r="E5514" s="5">
        <f t="shared" si="1119"/>
        <v>1543.3839432000009</v>
      </c>
      <c r="F5514" s="5">
        <f t="shared" si="1120"/>
        <v>337.19300188586965</v>
      </c>
      <c r="G5514" s="5">
        <f t="shared" si="1121"/>
        <v>1377.292184868003</v>
      </c>
      <c r="H5514" s="5">
        <f t="shared" si="1122"/>
        <v>3257.8691299538737</v>
      </c>
      <c r="I5514" s="5">
        <f t="shared" si="1123"/>
        <v>720</v>
      </c>
      <c r="J5514" s="5">
        <f t="shared" si="1124"/>
        <v>2537.8691299538737</v>
      </c>
      <c r="K5514" s="2">
        <f t="shared" si="1125"/>
        <v>69060.227950588072</v>
      </c>
      <c r="L5514" s="2">
        <f t="shared" si="1126"/>
        <v>151346</v>
      </c>
      <c r="M5514" s="2">
        <f t="shared" si="1127"/>
        <v>31240</v>
      </c>
      <c r="N5514" s="6">
        <f t="shared" si="1128"/>
        <v>1</v>
      </c>
      <c r="O5514" s="2">
        <f t="shared" si="1129"/>
        <v>31045.772049411928</v>
      </c>
      <c r="P5514" s="2">
        <f t="shared" si="1130"/>
        <v>31045.772049411928</v>
      </c>
    </row>
    <row r="5515" spans="1:16">
      <c r="A5515" s="6">
        <v>8</v>
      </c>
      <c r="B5515" s="6">
        <v>9</v>
      </c>
      <c r="C5515" s="6">
        <v>24</v>
      </c>
      <c r="D5515" s="6">
        <f t="shared" si="1118"/>
        <v>41</v>
      </c>
      <c r="E5515" s="5">
        <f t="shared" si="1119"/>
        <v>1543.3839432000009</v>
      </c>
      <c r="F5515" s="5">
        <f t="shared" si="1120"/>
        <v>337.19300188586965</v>
      </c>
      <c r="G5515" s="5">
        <f t="shared" si="1121"/>
        <v>1455.1391344474989</v>
      </c>
      <c r="H5515" s="5">
        <f t="shared" si="1122"/>
        <v>3335.7160795333693</v>
      </c>
      <c r="I5515" s="5">
        <f t="shared" si="1123"/>
        <v>720</v>
      </c>
      <c r="J5515" s="5">
        <f t="shared" si="1124"/>
        <v>2615.7160795333693</v>
      </c>
      <c r="K5515" s="2">
        <f t="shared" si="1125"/>
        <v>70411.737491898763</v>
      </c>
      <c r="L5515" s="2">
        <f t="shared" si="1126"/>
        <v>154046</v>
      </c>
      <c r="M5515" s="2">
        <f t="shared" si="1127"/>
        <v>32120</v>
      </c>
      <c r="N5515" s="6">
        <f t="shared" si="1128"/>
        <v>1</v>
      </c>
      <c r="O5515" s="2">
        <f t="shared" si="1129"/>
        <v>31514.262508101237</v>
      </c>
      <c r="P5515" s="2">
        <f t="shared" si="1130"/>
        <v>31514.262508101237</v>
      </c>
    </row>
    <row r="5516" spans="1:16">
      <c r="A5516" s="6">
        <v>8</v>
      </c>
      <c r="B5516" s="6">
        <v>9</v>
      </c>
      <c r="C5516" s="6">
        <v>25</v>
      </c>
      <c r="D5516" s="6">
        <f t="shared" si="1118"/>
        <v>42</v>
      </c>
      <c r="E5516" s="5">
        <f t="shared" si="1119"/>
        <v>1543.3839432000009</v>
      </c>
      <c r="F5516" s="5">
        <f t="shared" si="1120"/>
        <v>337.19300188586965</v>
      </c>
      <c r="G5516" s="5">
        <f t="shared" si="1121"/>
        <v>1534.7170558625965</v>
      </c>
      <c r="H5516" s="5">
        <f t="shared" si="1122"/>
        <v>3415.2940009484673</v>
      </c>
      <c r="I5516" s="5">
        <f t="shared" si="1123"/>
        <v>720</v>
      </c>
      <c r="J5516" s="5">
        <f t="shared" si="1124"/>
        <v>2695.2940009484673</v>
      </c>
      <c r="K5516" s="2">
        <f t="shared" si="1125"/>
        <v>71793.298627577547</v>
      </c>
      <c r="L5516" s="2">
        <f t="shared" si="1126"/>
        <v>156746</v>
      </c>
      <c r="M5516" s="2">
        <f t="shared" si="1127"/>
        <v>33000</v>
      </c>
      <c r="N5516" s="6">
        <f t="shared" si="1128"/>
        <v>1</v>
      </c>
      <c r="O5516" s="2">
        <f t="shared" si="1129"/>
        <v>31952.701372422453</v>
      </c>
      <c r="P5516" s="2">
        <f t="shared" si="1130"/>
        <v>31952.701372422453</v>
      </c>
    </row>
    <row r="5517" spans="1:16">
      <c r="A5517" s="6">
        <v>8</v>
      </c>
      <c r="B5517" s="6">
        <v>9</v>
      </c>
      <c r="C5517" s="6">
        <v>26</v>
      </c>
      <c r="D5517" s="6">
        <f t="shared" si="1118"/>
        <v>43</v>
      </c>
      <c r="E5517" s="5">
        <f t="shared" si="1119"/>
        <v>1543.3839432000009</v>
      </c>
      <c r="F5517" s="5">
        <f t="shared" si="1120"/>
        <v>337.19300188586965</v>
      </c>
      <c r="G5517" s="5">
        <f t="shared" si="1121"/>
        <v>1616.0570598233144</v>
      </c>
      <c r="H5517" s="5">
        <f t="shared" si="1122"/>
        <v>3496.634004909185</v>
      </c>
      <c r="I5517" s="5">
        <f t="shared" si="1123"/>
        <v>720</v>
      </c>
      <c r="J5517" s="5">
        <f t="shared" si="1124"/>
        <v>2776.634004909185</v>
      </c>
      <c r="K5517" s="2">
        <f t="shared" si="1125"/>
        <v>73205.451474117785</v>
      </c>
      <c r="L5517" s="2">
        <f t="shared" si="1126"/>
        <v>159446</v>
      </c>
      <c r="M5517" s="2">
        <f t="shared" si="1127"/>
        <v>33880</v>
      </c>
      <c r="N5517" s="6">
        <f t="shared" si="1128"/>
        <v>1</v>
      </c>
      <c r="O5517" s="2">
        <f t="shared" si="1129"/>
        <v>32360.548525882215</v>
      </c>
      <c r="P5517" s="2">
        <f t="shared" si="1130"/>
        <v>32360.548525882215</v>
      </c>
    </row>
    <row r="5518" spans="1:16">
      <c r="A5518" s="6">
        <v>8</v>
      </c>
      <c r="B5518" s="6">
        <v>9</v>
      </c>
      <c r="C5518" s="6">
        <v>27</v>
      </c>
      <c r="D5518" s="6">
        <f t="shared" si="1118"/>
        <v>44</v>
      </c>
      <c r="E5518" s="5">
        <f t="shared" si="1119"/>
        <v>1543.3839432000009</v>
      </c>
      <c r="F5518" s="5">
        <f t="shared" si="1120"/>
        <v>337.19300188586965</v>
      </c>
      <c r="G5518" s="5">
        <f t="shared" si="1121"/>
        <v>1699.1907643430709</v>
      </c>
      <c r="H5518" s="5">
        <f t="shared" si="1122"/>
        <v>3579.7677094289415</v>
      </c>
      <c r="I5518" s="5">
        <f t="shared" si="1123"/>
        <v>720</v>
      </c>
      <c r="J5518" s="5">
        <f t="shared" si="1124"/>
        <v>2859.7677094289415</v>
      </c>
      <c r="K5518" s="2">
        <f t="shared" si="1125"/>
        <v>74648.744955363567</v>
      </c>
      <c r="L5518" s="2">
        <f t="shared" si="1126"/>
        <v>162146</v>
      </c>
      <c r="M5518" s="2">
        <f t="shared" si="1127"/>
        <v>34760</v>
      </c>
      <c r="N5518" s="6">
        <f t="shared" si="1128"/>
        <v>1</v>
      </c>
      <c r="O5518" s="2">
        <f t="shared" si="1129"/>
        <v>32737.255044636433</v>
      </c>
      <c r="P5518" s="2">
        <f t="shared" si="1130"/>
        <v>32737.255044636433</v>
      </c>
    </row>
    <row r="5519" spans="1:16">
      <c r="A5519" s="6">
        <v>8</v>
      </c>
      <c r="B5519" s="6">
        <v>9</v>
      </c>
      <c r="C5519" s="6">
        <v>28</v>
      </c>
      <c r="D5519" s="6">
        <f t="shared" si="1118"/>
        <v>45</v>
      </c>
      <c r="E5519" s="5">
        <f t="shared" si="1119"/>
        <v>1543.3839432000009</v>
      </c>
      <c r="F5519" s="5">
        <f t="shared" si="1120"/>
        <v>337.19300188586965</v>
      </c>
      <c r="G5519" s="5">
        <f t="shared" si="1121"/>
        <v>1784.1503025602246</v>
      </c>
      <c r="H5519" s="5">
        <f t="shared" si="1122"/>
        <v>3664.7272476460953</v>
      </c>
      <c r="I5519" s="5">
        <f t="shared" si="1123"/>
        <v>720</v>
      </c>
      <c r="J5519" s="5">
        <f t="shared" si="1124"/>
        <v>2944.7272476460953</v>
      </c>
      <c r="K5519" s="2">
        <f t="shared" si="1125"/>
        <v>76123.736938300266</v>
      </c>
      <c r="L5519" s="2">
        <f t="shared" si="1126"/>
        <v>164846</v>
      </c>
      <c r="M5519" s="2">
        <f t="shared" si="1127"/>
        <v>35640</v>
      </c>
      <c r="N5519" s="6">
        <f t="shared" si="1128"/>
        <v>1</v>
      </c>
      <c r="O5519" s="2">
        <f t="shared" si="1129"/>
        <v>33082.263061699734</v>
      </c>
      <c r="P5519" s="2">
        <f t="shared" si="1130"/>
        <v>33082.263061699734</v>
      </c>
    </row>
    <row r="5520" spans="1:16">
      <c r="A5520" s="6">
        <v>8</v>
      </c>
      <c r="B5520" s="6">
        <v>9</v>
      </c>
      <c r="C5520" s="6">
        <v>29</v>
      </c>
      <c r="D5520" s="6">
        <f t="shared" si="1118"/>
        <v>46</v>
      </c>
      <c r="E5520" s="5">
        <f t="shared" si="1119"/>
        <v>1543.3839432000009</v>
      </c>
      <c r="F5520" s="5">
        <f t="shared" si="1120"/>
        <v>337.19300188586965</v>
      </c>
      <c r="G5520" s="5">
        <f t="shared" si="1121"/>
        <v>1870.9683306758782</v>
      </c>
      <c r="H5520" s="5">
        <f t="shared" si="1122"/>
        <v>3751.5452757617486</v>
      </c>
      <c r="I5520" s="5">
        <f t="shared" si="1123"/>
        <v>720</v>
      </c>
      <c r="J5520" s="5">
        <f t="shared" si="1124"/>
        <v>3031.5452757617486</v>
      </c>
      <c r="K5520" s="2">
        <f t="shared" si="1125"/>
        <v>77630.994370863686</v>
      </c>
      <c r="L5520" s="2">
        <f t="shared" si="1126"/>
        <v>167546</v>
      </c>
      <c r="M5520" s="2">
        <f t="shared" si="1127"/>
        <v>36520</v>
      </c>
      <c r="N5520" s="6">
        <f t="shared" si="1128"/>
        <v>1</v>
      </c>
      <c r="O5520" s="2">
        <f t="shared" si="1129"/>
        <v>33395.005629136314</v>
      </c>
      <c r="P5520" s="2">
        <f t="shared" si="1130"/>
        <v>33395.005629136314</v>
      </c>
    </row>
    <row r="5521" spans="1:16">
      <c r="A5521" s="6">
        <v>8</v>
      </c>
      <c r="B5521" s="6">
        <v>9</v>
      </c>
      <c r="C5521" s="6">
        <v>30</v>
      </c>
      <c r="D5521" s="6">
        <f t="shared" si="1118"/>
        <v>47</v>
      </c>
      <c r="E5521" s="5">
        <f t="shared" si="1119"/>
        <v>1543.3839432000009</v>
      </c>
      <c r="F5521" s="5">
        <f t="shared" si="1120"/>
        <v>337.19300188586965</v>
      </c>
      <c r="G5521" s="5">
        <f t="shared" si="1121"/>
        <v>1959.6780360096488</v>
      </c>
      <c r="H5521" s="5">
        <f t="shared" si="1122"/>
        <v>3840.2549810955197</v>
      </c>
      <c r="I5521" s="5">
        <f t="shared" si="1123"/>
        <v>720</v>
      </c>
      <c r="J5521" s="5">
        <f t="shared" si="1124"/>
        <v>3120.2549810955197</v>
      </c>
      <c r="K5521" s="2">
        <f t="shared" si="1125"/>
        <v>79171.09342179721</v>
      </c>
      <c r="L5521" s="2">
        <f t="shared" si="1126"/>
        <v>170246</v>
      </c>
      <c r="M5521" s="2">
        <f t="shared" si="1127"/>
        <v>37400</v>
      </c>
      <c r="N5521" s="6">
        <f t="shared" si="1128"/>
        <v>1</v>
      </c>
      <c r="O5521" s="2">
        <f t="shared" si="1129"/>
        <v>33674.90657820279</v>
      </c>
      <c r="P5521" s="2">
        <f t="shared" si="1130"/>
        <v>33674.90657820279</v>
      </c>
    </row>
    <row r="5522" spans="1:16">
      <c r="A5522" s="6">
        <v>8</v>
      </c>
      <c r="B5522" s="6">
        <v>10</v>
      </c>
      <c r="C5522" s="6">
        <v>0</v>
      </c>
      <c r="D5522" s="6">
        <f t="shared" si="1118"/>
        <v>18</v>
      </c>
      <c r="E5522" s="5">
        <f t="shared" si="1119"/>
        <v>1543.3839432000009</v>
      </c>
      <c r="F5522" s="5">
        <f t="shared" si="1120"/>
        <v>384.02536325890713</v>
      </c>
      <c r="G5522" s="5">
        <f t="shared" si="1121"/>
        <v>0</v>
      </c>
      <c r="H5522" s="5">
        <f t="shared" si="1122"/>
        <v>1927.4093064589081</v>
      </c>
      <c r="I5522" s="5">
        <f t="shared" si="1123"/>
        <v>720</v>
      </c>
      <c r="J5522" s="5">
        <f t="shared" si="1124"/>
        <v>1207.4093064589081</v>
      </c>
      <c r="K5522" s="2">
        <f t="shared" si="1125"/>
        <v>45961.967126022704</v>
      </c>
      <c r="L5522" s="2">
        <f t="shared" si="1126"/>
        <v>91340</v>
      </c>
      <c r="M5522" s="2">
        <f t="shared" si="1127"/>
        <v>11440</v>
      </c>
      <c r="N5522" s="6">
        <f t="shared" si="1128"/>
        <v>1</v>
      </c>
      <c r="O5522" s="2">
        <f t="shared" si="1129"/>
        <v>13938.032873977296</v>
      </c>
      <c r="P5522" s="2">
        <f t="shared" si="1130"/>
        <v>13938.032873977296</v>
      </c>
    </row>
    <row r="5523" spans="1:16">
      <c r="A5523" s="6">
        <v>8</v>
      </c>
      <c r="B5523" s="6">
        <v>10</v>
      </c>
      <c r="C5523" s="6">
        <v>1</v>
      </c>
      <c r="D5523" s="6">
        <f t="shared" si="1118"/>
        <v>19</v>
      </c>
      <c r="E5523" s="5">
        <f t="shared" si="1119"/>
        <v>1543.3839432000009</v>
      </c>
      <c r="F5523" s="5">
        <f t="shared" si="1120"/>
        <v>384.02536325890713</v>
      </c>
      <c r="G5523" s="5">
        <f t="shared" si="1121"/>
        <v>45.5625</v>
      </c>
      <c r="H5523" s="5">
        <f t="shared" si="1122"/>
        <v>1972.9718064589081</v>
      </c>
      <c r="I5523" s="5">
        <f t="shared" si="1123"/>
        <v>720</v>
      </c>
      <c r="J5523" s="5">
        <f t="shared" si="1124"/>
        <v>1252.9718064589081</v>
      </c>
      <c r="K5523" s="2">
        <f t="shared" si="1125"/>
        <v>46752.982751022704</v>
      </c>
      <c r="L5523" s="2">
        <f t="shared" si="1126"/>
        <v>94040</v>
      </c>
      <c r="M5523" s="2">
        <f t="shared" si="1127"/>
        <v>12320</v>
      </c>
      <c r="N5523" s="6">
        <f t="shared" si="1128"/>
        <v>1</v>
      </c>
      <c r="O5523" s="2">
        <f t="shared" si="1129"/>
        <v>14967.017248977296</v>
      </c>
      <c r="P5523" s="2">
        <f t="shared" si="1130"/>
        <v>14967.017248977296</v>
      </c>
    </row>
    <row r="5524" spans="1:16">
      <c r="A5524" s="6">
        <v>8</v>
      </c>
      <c r="B5524" s="6">
        <v>10</v>
      </c>
      <c r="C5524" s="6">
        <v>2</v>
      </c>
      <c r="D5524" s="6">
        <f t="shared" si="1118"/>
        <v>20</v>
      </c>
      <c r="E5524" s="5">
        <f t="shared" si="1119"/>
        <v>1543.3839432000009</v>
      </c>
      <c r="F5524" s="5">
        <f t="shared" si="1120"/>
        <v>384.02536325890713</v>
      </c>
      <c r="G5524" s="5">
        <f t="shared" si="1121"/>
        <v>92.264062499999994</v>
      </c>
      <c r="H5524" s="5">
        <f t="shared" si="1122"/>
        <v>2019.673368958908</v>
      </c>
      <c r="I5524" s="5">
        <f t="shared" si="1123"/>
        <v>720</v>
      </c>
      <c r="J5524" s="5">
        <f t="shared" si="1124"/>
        <v>1299.673368958908</v>
      </c>
      <c r="K5524" s="2">
        <f t="shared" si="1125"/>
        <v>47563.773766647704</v>
      </c>
      <c r="L5524" s="2">
        <f t="shared" si="1126"/>
        <v>96740</v>
      </c>
      <c r="M5524" s="2">
        <f t="shared" si="1127"/>
        <v>13200</v>
      </c>
      <c r="N5524" s="6">
        <f t="shared" si="1128"/>
        <v>1</v>
      </c>
      <c r="O5524" s="2">
        <f t="shared" si="1129"/>
        <v>15976.226233352296</v>
      </c>
      <c r="P5524" s="2">
        <f t="shared" si="1130"/>
        <v>15976.226233352296</v>
      </c>
    </row>
    <row r="5525" spans="1:16">
      <c r="A5525" s="6">
        <v>8</v>
      </c>
      <c r="B5525" s="6">
        <v>10</v>
      </c>
      <c r="C5525" s="6">
        <v>3</v>
      </c>
      <c r="D5525" s="6">
        <f t="shared" si="1118"/>
        <v>21</v>
      </c>
      <c r="E5525" s="5">
        <f t="shared" si="1119"/>
        <v>1543.3839432000009</v>
      </c>
      <c r="F5525" s="5">
        <f t="shared" si="1120"/>
        <v>384.02536325890713</v>
      </c>
      <c r="G5525" s="5">
        <f t="shared" si="1121"/>
        <v>140.12604492187498</v>
      </c>
      <c r="H5525" s="5">
        <f t="shared" si="1122"/>
        <v>2067.5353513807831</v>
      </c>
      <c r="I5525" s="5">
        <f t="shared" si="1123"/>
        <v>720</v>
      </c>
      <c r="J5525" s="5">
        <f t="shared" si="1124"/>
        <v>1347.5353513807831</v>
      </c>
      <c r="K5525" s="2">
        <f t="shared" si="1125"/>
        <v>48394.71096147193</v>
      </c>
      <c r="L5525" s="2">
        <f t="shared" si="1126"/>
        <v>99440</v>
      </c>
      <c r="M5525" s="2">
        <f t="shared" si="1127"/>
        <v>14080</v>
      </c>
      <c r="N5525" s="6">
        <f t="shared" si="1128"/>
        <v>1</v>
      </c>
      <c r="O5525" s="2">
        <f t="shared" si="1129"/>
        <v>16965.28903852807</v>
      </c>
      <c r="P5525" s="2">
        <f t="shared" si="1130"/>
        <v>16965.28903852807</v>
      </c>
    </row>
    <row r="5526" spans="1:16">
      <c r="A5526" s="6">
        <v>8</v>
      </c>
      <c r="B5526" s="6">
        <v>10</v>
      </c>
      <c r="C5526" s="6">
        <v>4</v>
      </c>
      <c r="D5526" s="6">
        <f t="shared" si="1118"/>
        <v>22</v>
      </c>
      <c r="E5526" s="5">
        <f t="shared" si="1119"/>
        <v>1543.3839432000009</v>
      </c>
      <c r="F5526" s="5">
        <f t="shared" si="1120"/>
        <v>384.02536325890713</v>
      </c>
      <c r="G5526" s="5">
        <f t="shared" si="1121"/>
        <v>189.17016064453125</v>
      </c>
      <c r="H5526" s="5">
        <f t="shared" si="1122"/>
        <v>2116.5794671034391</v>
      </c>
      <c r="I5526" s="5">
        <f t="shared" si="1123"/>
        <v>720</v>
      </c>
      <c r="J5526" s="5">
        <f t="shared" si="1124"/>
        <v>1396.5794671034391</v>
      </c>
      <c r="K5526" s="2">
        <f t="shared" si="1125"/>
        <v>49246.171303879149</v>
      </c>
      <c r="L5526" s="2">
        <f t="shared" si="1126"/>
        <v>102140</v>
      </c>
      <c r="M5526" s="2">
        <f t="shared" si="1127"/>
        <v>14960</v>
      </c>
      <c r="N5526" s="6">
        <f t="shared" si="1128"/>
        <v>1</v>
      </c>
      <c r="O5526" s="2">
        <f t="shared" si="1129"/>
        <v>17933.828696120851</v>
      </c>
      <c r="P5526" s="2">
        <f t="shared" si="1130"/>
        <v>17933.828696120851</v>
      </c>
    </row>
    <row r="5527" spans="1:16">
      <c r="A5527" s="6">
        <v>8</v>
      </c>
      <c r="B5527" s="6">
        <v>10</v>
      </c>
      <c r="C5527" s="6">
        <v>5</v>
      </c>
      <c r="D5527" s="6">
        <f t="shared" si="1118"/>
        <v>23</v>
      </c>
      <c r="E5527" s="5">
        <f t="shared" si="1119"/>
        <v>1543.3839432000009</v>
      </c>
      <c r="F5527" s="5">
        <f t="shared" si="1120"/>
        <v>384.02536325890713</v>
      </c>
      <c r="G5527" s="5">
        <f t="shared" si="1121"/>
        <v>239.41848456573481</v>
      </c>
      <c r="H5527" s="5">
        <f t="shared" si="1122"/>
        <v>2166.8277910246429</v>
      </c>
      <c r="I5527" s="5">
        <f t="shared" si="1123"/>
        <v>720</v>
      </c>
      <c r="J5527" s="5">
        <f t="shared" si="1124"/>
        <v>1446.8277910246429</v>
      </c>
      <c r="K5527" s="2">
        <f t="shared" si="1125"/>
        <v>50118.538038622268</v>
      </c>
      <c r="L5527" s="2">
        <f t="shared" si="1126"/>
        <v>104840</v>
      </c>
      <c r="M5527" s="2">
        <f t="shared" si="1127"/>
        <v>15840</v>
      </c>
      <c r="N5527" s="6">
        <f t="shared" si="1128"/>
        <v>1</v>
      </c>
      <c r="O5527" s="2">
        <f t="shared" si="1129"/>
        <v>18881.461961377732</v>
      </c>
      <c r="P5527" s="2">
        <f t="shared" si="1130"/>
        <v>18881.461961377732</v>
      </c>
    </row>
    <row r="5528" spans="1:16">
      <c r="A5528" s="6">
        <v>8</v>
      </c>
      <c r="B5528" s="6">
        <v>10</v>
      </c>
      <c r="C5528" s="6">
        <v>6</v>
      </c>
      <c r="D5528" s="6">
        <f t="shared" si="1118"/>
        <v>24</v>
      </c>
      <c r="E5528" s="5">
        <f t="shared" si="1119"/>
        <v>1543.3839432000009</v>
      </c>
      <c r="F5528" s="5">
        <f t="shared" si="1120"/>
        <v>384.02536325890713</v>
      </c>
      <c r="G5528" s="5">
        <f t="shared" si="1121"/>
        <v>290.89345874736784</v>
      </c>
      <c r="H5528" s="5">
        <f t="shared" si="1122"/>
        <v>2218.302765206276</v>
      </c>
      <c r="I5528" s="5">
        <f t="shared" si="1123"/>
        <v>720</v>
      </c>
      <c r="J5528" s="5">
        <f t="shared" si="1124"/>
        <v>1498.302765206276</v>
      </c>
      <c r="K5528" s="2">
        <f t="shared" si="1125"/>
        <v>51012.200784831177</v>
      </c>
      <c r="L5528" s="2">
        <f t="shared" si="1126"/>
        <v>107540</v>
      </c>
      <c r="M5528" s="2">
        <f t="shared" si="1127"/>
        <v>16720</v>
      </c>
      <c r="N5528" s="6">
        <f t="shared" si="1128"/>
        <v>1</v>
      </c>
      <c r="O5528" s="2">
        <f t="shared" si="1129"/>
        <v>19807.799215168823</v>
      </c>
      <c r="P5528" s="2">
        <f t="shared" si="1130"/>
        <v>19807.799215168823</v>
      </c>
    </row>
    <row r="5529" spans="1:16">
      <c r="A5529" s="6">
        <v>8</v>
      </c>
      <c r="B5529" s="6">
        <v>10</v>
      </c>
      <c r="C5529" s="6">
        <v>7</v>
      </c>
      <c r="D5529" s="6">
        <f t="shared" si="1118"/>
        <v>25</v>
      </c>
      <c r="E5529" s="5">
        <f t="shared" si="1119"/>
        <v>1543.3839432000009</v>
      </c>
      <c r="F5529" s="5">
        <f t="shared" si="1120"/>
        <v>384.02536325890713</v>
      </c>
      <c r="G5529" s="5">
        <f t="shared" si="1121"/>
        <v>343.61789814532818</v>
      </c>
      <c r="H5529" s="5">
        <f t="shared" si="1122"/>
        <v>2271.0272046042364</v>
      </c>
      <c r="I5529" s="5">
        <f t="shared" si="1123"/>
        <v>720</v>
      </c>
      <c r="J5529" s="5">
        <f t="shared" si="1124"/>
        <v>1551.0272046042364</v>
      </c>
      <c r="K5529" s="2">
        <f t="shared" si="1125"/>
        <v>51927.555635490215</v>
      </c>
      <c r="L5529" s="2">
        <f t="shared" si="1126"/>
        <v>110240</v>
      </c>
      <c r="M5529" s="2">
        <f t="shared" si="1127"/>
        <v>17600</v>
      </c>
      <c r="N5529" s="6">
        <f t="shared" si="1128"/>
        <v>1</v>
      </c>
      <c r="O5529" s="2">
        <f t="shared" si="1129"/>
        <v>20712.444364509785</v>
      </c>
      <c r="P5529" s="2">
        <f t="shared" si="1130"/>
        <v>20712.444364509785</v>
      </c>
    </row>
    <row r="5530" spans="1:16">
      <c r="A5530" s="6">
        <v>8</v>
      </c>
      <c r="B5530" s="6">
        <v>10</v>
      </c>
      <c r="C5530" s="6">
        <v>8</v>
      </c>
      <c r="D5530" s="6">
        <f t="shared" si="1118"/>
        <v>26</v>
      </c>
      <c r="E5530" s="5">
        <f t="shared" si="1119"/>
        <v>1543.3839432000009</v>
      </c>
      <c r="F5530" s="5">
        <f t="shared" si="1120"/>
        <v>384.02536325890713</v>
      </c>
      <c r="G5530" s="5">
        <f t="shared" si="1121"/>
        <v>397.61499642530839</v>
      </c>
      <c r="H5530" s="5">
        <f t="shared" si="1122"/>
        <v>2325.0243028842165</v>
      </c>
      <c r="I5530" s="5">
        <f t="shared" si="1123"/>
        <v>720</v>
      </c>
      <c r="J5530" s="5">
        <f t="shared" si="1124"/>
        <v>1605.0243028842165</v>
      </c>
      <c r="K5530" s="2">
        <f t="shared" si="1125"/>
        <v>52865.005258406534</v>
      </c>
      <c r="L5530" s="2">
        <f t="shared" si="1126"/>
        <v>112940</v>
      </c>
      <c r="M5530" s="2">
        <f t="shared" si="1127"/>
        <v>18480</v>
      </c>
      <c r="N5530" s="6">
        <f t="shared" si="1128"/>
        <v>1</v>
      </c>
      <c r="O5530" s="2">
        <f t="shared" si="1129"/>
        <v>21594.994741593466</v>
      </c>
      <c r="P5530" s="2">
        <f t="shared" si="1130"/>
        <v>21594.994741593466</v>
      </c>
    </row>
    <row r="5531" spans="1:16">
      <c r="A5531" s="6">
        <v>8</v>
      </c>
      <c r="B5531" s="6">
        <v>10</v>
      </c>
      <c r="C5531" s="6">
        <v>9</v>
      </c>
      <c r="D5531" s="6">
        <f t="shared" si="1118"/>
        <v>27</v>
      </c>
      <c r="E5531" s="5">
        <f t="shared" si="1119"/>
        <v>1543.3839432000009</v>
      </c>
      <c r="F5531" s="5">
        <f t="shared" si="1120"/>
        <v>384.02536325890713</v>
      </c>
      <c r="G5531" s="5">
        <f t="shared" si="1121"/>
        <v>452.90833186570285</v>
      </c>
      <c r="H5531" s="5">
        <f t="shared" si="1122"/>
        <v>2380.3176383246109</v>
      </c>
      <c r="I5531" s="5">
        <f t="shared" si="1123"/>
        <v>720</v>
      </c>
      <c r="J5531" s="5">
        <f t="shared" si="1124"/>
        <v>1660.3176383246109</v>
      </c>
      <c r="K5531" s="2">
        <f t="shared" si="1125"/>
        <v>53824.95899869116</v>
      </c>
      <c r="L5531" s="2">
        <f t="shared" si="1126"/>
        <v>115640</v>
      </c>
      <c r="M5531" s="2">
        <f t="shared" si="1127"/>
        <v>19360</v>
      </c>
      <c r="N5531" s="6">
        <f t="shared" si="1128"/>
        <v>1</v>
      </c>
      <c r="O5531" s="2">
        <f t="shared" si="1129"/>
        <v>22455.04100130884</v>
      </c>
      <c r="P5531" s="2">
        <f t="shared" si="1130"/>
        <v>22455.04100130884</v>
      </c>
    </row>
    <row r="5532" spans="1:16">
      <c r="A5532" s="6">
        <v>8</v>
      </c>
      <c r="B5532" s="6">
        <v>10</v>
      </c>
      <c r="C5532" s="6">
        <v>10</v>
      </c>
      <c r="D5532" s="6">
        <f t="shared" si="1118"/>
        <v>28</v>
      </c>
      <c r="E5532" s="5">
        <f t="shared" si="1119"/>
        <v>1543.3839432000009</v>
      </c>
      <c r="F5532" s="5">
        <f t="shared" si="1120"/>
        <v>384.02536325890713</v>
      </c>
      <c r="G5532" s="5">
        <f t="shared" si="1121"/>
        <v>509.52187334891573</v>
      </c>
      <c r="H5532" s="5">
        <f t="shared" si="1122"/>
        <v>2436.9311798078238</v>
      </c>
      <c r="I5532" s="5">
        <f t="shared" si="1123"/>
        <v>720</v>
      </c>
      <c r="J5532" s="5">
        <f t="shared" si="1124"/>
        <v>1716.9311798078238</v>
      </c>
      <c r="K5532" s="2">
        <f t="shared" si="1125"/>
        <v>54807.832982774722</v>
      </c>
      <c r="L5532" s="2">
        <f t="shared" si="1126"/>
        <v>118340</v>
      </c>
      <c r="M5532" s="2">
        <f t="shared" si="1127"/>
        <v>20240</v>
      </c>
      <c r="N5532" s="6">
        <f t="shared" si="1128"/>
        <v>1</v>
      </c>
      <c r="O5532" s="2">
        <f t="shared" si="1129"/>
        <v>23292.167017225278</v>
      </c>
      <c r="P5532" s="2">
        <f t="shared" si="1130"/>
        <v>23292.167017225278</v>
      </c>
    </row>
    <row r="5533" spans="1:16">
      <c r="A5533" s="6">
        <v>8</v>
      </c>
      <c r="B5533" s="6">
        <v>10</v>
      </c>
      <c r="C5533" s="6">
        <v>11</v>
      </c>
      <c r="D5533" s="6">
        <f t="shared" si="1118"/>
        <v>29</v>
      </c>
      <c r="E5533" s="5">
        <f t="shared" si="1119"/>
        <v>1543.3839432000009</v>
      </c>
      <c r="F5533" s="5">
        <f t="shared" si="1120"/>
        <v>384.02536325890713</v>
      </c>
      <c r="G5533" s="5">
        <f t="shared" si="1121"/>
        <v>567.47998644235474</v>
      </c>
      <c r="H5533" s="5">
        <f t="shared" si="1122"/>
        <v>2494.8892929012627</v>
      </c>
      <c r="I5533" s="5">
        <f t="shared" si="1123"/>
        <v>720</v>
      </c>
      <c r="J5533" s="5">
        <f t="shared" si="1124"/>
        <v>1774.8892929012627</v>
      </c>
      <c r="K5533" s="2">
        <f t="shared" si="1125"/>
        <v>55814.050223980259</v>
      </c>
      <c r="L5533" s="2">
        <f t="shared" si="1126"/>
        <v>121040</v>
      </c>
      <c r="M5533" s="2">
        <f t="shared" si="1127"/>
        <v>21120</v>
      </c>
      <c r="N5533" s="6">
        <f t="shared" si="1128"/>
        <v>1</v>
      </c>
      <c r="O5533" s="2">
        <f t="shared" si="1129"/>
        <v>24105.949776019741</v>
      </c>
      <c r="P5533" s="2">
        <f t="shared" si="1130"/>
        <v>24105.949776019741</v>
      </c>
    </row>
    <row r="5534" spans="1:16">
      <c r="A5534" s="6">
        <v>8</v>
      </c>
      <c r="B5534" s="6">
        <v>10</v>
      </c>
      <c r="C5534" s="6">
        <v>12</v>
      </c>
      <c r="D5534" s="6">
        <f t="shared" si="1118"/>
        <v>30</v>
      </c>
      <c r="E5534" s="5">
        <f t="shared" si="1119"/>
        <v>1543.3839432000009</v>
      </c>
      <c r="F5534" s="5">
        <f t="shared" si="1120"/>
        <v>384.02536325890713</v>
      </c>
      <c r="G5534" s="5">
        <f t="shared" si="1121"/>
        <v>626.80743957041921</v>
      </c>
      <c r="H5534" s="5">
        <f t="shared" si="1122"/>
        <v>2554.2167460293272</v>
      </c>
      <c r="I5534" s="5">
        <f t="shared" si="1123"/>
        <v>720</v>
      </c>
      <c r="J5534" s="5">
        <f t="shared" si="1124"/>
        <v>1834.2167460293272</v>
      </c>
      <c r="K5534" s="2">
        <f t="shared" si="1125"/>
        <v>56844.04072967582</v>
      </c>
      <c r="L5534" s="2">
        <f t="shared" si="1126"/>
        <v>123740</v>
      </c>
      <c r="M5534" s="2">
        <f t="shared" si="1127"/>
        <v>22000</v>
      </c>
      <c r="N5534" s="6">
        <f t="shared" si="1128"/>
        <v>1</v>
      </c>
      <c r="O5534" s="2">
        <f t="shared" si="1129"/>
        <v>24895.95927032418</v>
      </c>
      <c r="P5534" s="2">
        <f t="shared" si="1130"/>
        <v>24895.95927032418</v>
      </c>
    </row>
    <row r="5535" spans="1:16">
      <c r="A5535" s="6">
        <v>8</v>
      </c>
      <c r="B5535" s="6">
        <v>10</v>
      </c>
      <c r="C5535" s="6">
        <v>13</v>
      </c>
      <c r="D5535" s="6">
        <f t="shared" si="1118"/>
        <v>31</v>
      </c>
      <c r="E5535" s="5">
        <f t="shared" si="1119"/>
        <v>1543.3839432000009</v>
      </c>
      <c r="F5535" s="5">
        <f t="shared" si="1120"/>
        <v>384.02536325890713</v>
      </c>
      <c r="G5535" s="5">
        <f t="shared" si="1121"/>
        <v>687.52941027880343</v>
      </c>
      <c r="H5535" s="5">
        <f t="shared" si="1122"/>
        <v>2614.9387167377117</v>
      </c>
      <c r="I5535" s="5">
        <f t="shared" si="1123"/>
        <v>720</v>
      </c>
      <c r="J5535" s="5">
        <f t="shared" si="1124"/>
        <v>1894.9387167377117</v>
      </c>
      <c r="K5535" s="2">
        <f t="shared" si="1125"/>
        <v>57898.24161002972</v>
      </c>
      <c r="L5535" s="2">
        <f t="shared" si="1126"/>
        <v>126440</v>
      </c>
      <c r="M5535" s="2">
        <f t="shared" si="1127"/>
        <v>22880</v>
      </c>
      <c r="N5535" s="6">
        <f t="shared" si="1128"/>
        <v>1</v>
      </c>
      <c r="O5535" s="2">
        <f t="shared" si="1129"/>
        <v>25661.75838997028</v>
      </c>
      <c r="P5535" s="2">
        <f t="shared" si="1130"/>
        <v>25661.75838997028</v>
      </c>
    </row>
    <row r="5536" spans="1:16">
      <c r="A5536" s="6">
        <v>8</v>
      </c>
      <c r="B5536" s="6">
        <v>10</v>
      </c>
      <c r="C5536" s="6">
        <v>14</v>
      </c>
      <c r="D5536" s="6">
        <f t="shared" si="1118"/>
        <v>32</v>
      </c>
      <c r="E5536" s="5">
        <f t="shared" si="1119"/>
        <v>1543.3839432000009</v>
      </c>
      <c r="F5536" s="5">
        <f t="shared" si="1120"/>
        <v>384.02536325890713</v>
      </c>
      <c r="G5536" s="5">
        <f t="shared" si="1121"/>
        <v>749.67149159246469</v>
      </c>
      <c r="H5536" s="5">
        <f t="shared" si="1122"/>
        <v>2677.0807980513728</v>
      </c>
      <c r="I5536" s="5">
        <f t="shared" si="1123"/>
        <v>720</v>
      </c>
      <c r="J5536" s="5">
        <f t="shared" si="1124"/>
        <v>1957.0807980513728</v>
      </c>
      <c r="K5536" s="2">
        <f t="shared" si="1125"/>
        <v>58977.09718839189</v>
      </c>
      <c r="L5536" s="2">
        <f t="shared" si="1126"/>
        <v>129140</v>
      </c>
      <c r="M5536" s="2">
        <f t="shared" si="1127"/>
        <v>23760</v>
      </c>
      <c r="N5536" s="6">
        <f t="shared" si="1128"/>
        <v>1</v>
      </c>
      <c r="O5536" s="2">
        <f t="shared" si="1129"/>
        <v>26402.90281160811</v>
      </c>
      <c r="P5536" s="2">
        <f t="shared" si="1130"/>
        <v>26402.90281160811</v>
      </c>
    </row>
    <row r="5537" spans="1:16">
      <c r="A5537" s="6">
        <v>8</v>
      </c>
      <c r="B5537" s="6">
        <v>10</v>
      </c>
      <c r="C5537" s="6">
        <v>15</v>
      </c>
      <c r="D5537" s="6">
        <f t="shared" si="1118"/>
        <v>33</v>
      </c>
      <c r="E5537" s="5">
        <f t="shared" si="1119"/>
        <v>1543.3839432000009</v>
      </c>
      <c r="F5537" s="5">
        <f t="shared" si="1120"/>
        <v>384.02536325890713</v>
      </c>
      <c r="G5537" s="5">
        <f t="shared" si="1121"/>
        <v>813.25969846861108</v>
      </c>
      <c r="H5537" s="5">
        <f t="shared" si="1122"/>
        <v>2740.6690049275194</v>
      </c>
      <c r="I5537" s="5">
        <f t="shared" si="1123"/>
        <v>720</v>
      </c>
      <c r="J5537" s="5">
        <f t="shared" si="1124"/>
        <v>2020.6690049275194</v>
      </c>
      <c r="K5537" s="2">
        <f t="shared" si="1125"/>
        <v>60081.059113324991</v>
      </c>
      <c r="L5537" s="2">
        <f t="shared" si="1126"/>
        <v>131840</v>
      </c>
      <c r="M5537" s="2">
        <f t="shared" si="1127"/>
        <v>24640</v>
      </c>
      <c r="N5537" s="6">
        <f t="shared" si="1128"/>
        <v>1</v>
      </c>
      <c r="O5537" s="2">
        <f t="shared" si="1129"/>
        <v>27118.940886675009</v>
      </c>
      <c r="P5537" s="2">
        <f t="shared" si="1130"/>
        <v>27118.940886675009</v>
      </c>
    </row>
    <row r="5538" spans="1:16">
      <c r="A5538" s="6">
        <v>8</v>
      </c>
      <c r="B5538" s="6">
        <v>10</v>
      </c>
      <c r="C5538" s="6">
        <v>16</v>
      </c>
      <c r="D5538" s="6">
        <f t="shared" si="1118"/>
        <v>34</v>
      </c>
      <c r="E5538" s="5">
        <f t="shared" si="1119"/>
        <v>1543.3839432000009</v>
      </c>
      <c r="F5538" s="5">
        <f t="shared" si="1120"/>
        <v>384.02536325890713</v>
      </c>
      <c r="G5538" s="5">
        <f t="shared" si="1121"/>
        <v>878.32047434610013</v>
      </c>
      <c r="H5538" s="5">
        <f t="shared" si="1122"/>
        <v>2805.729780805008</v>
      </c>
      <c r="I5538" s="5">
        <f t="shared" si="1123"/>
        <v>720</v>
      </c>
      <c r="J5538" s="5">
        <f t="shared" si="1124"/>
        <v>2085.729780805008</v>
      </c>
      <c r="K5538" s="2">
        <f t="shared" si="1125"/>
        <v>61210.586472309165</v>
      </c>
      <c r="L5538" s="2">
        <f t="shared" si="1126"/>
        <v>134540</v>
      </c>
      <c r="M5538" s="2">
        <f t="shared" si="1127"/>
        <v>25520</v>
      </c>
      <c r="N5538" s="6">
        <f t="shared" si="1128"/>
        <v>1</v>
      </c>
      <c r="O5538" s="2">
        <f t="shared" si="1129"/>
        <v>27809.413527690835</v>
      </c>
      <c r="P5538" s="2">
        <f t="shared" si="1130"/>
        <v>27809.413527690835</v>
      </c>
    </row>
    <row r="5539" spans="1:16">
      <c r="A5539" s="6">
        <v>8</v>
      </c>
      <c r="B5539" s="6">
        <v>10</v>
      </c>
      <c r="C5539" s="6">
        <v>17</v>
      </c>
      <c r="D5539" s="6">
        <f t="shared" si="1118"/>
        <v>35</v>
      </c>
      <c r="E5539" s="5">
        <f t="shared" si="1119"/>
        <v>1543.3839432000009</v>
      </c>
      <c r="F5539" s="5">
        <f t="shared" si="1120"/>
        <v>384.02536325890713</v>
      </c>
      <c r="G5539" s="5">
        <f t="shared" si="1121"/>
        <v>944.88069779264049</v>
      </c>
      <c r="H5539" s="5">
        <f t="shared" si="1122"/>
        <v>2872.2900042515485</v>
      </c>
      <c r="I5539" s="5">
        <f t="shared" si="1123"/>
        <v>720</v>
      </c>
      <c r="J5539" s="5">
        <f t="shared" si="1124"/>
        <v>2152.2900042515485</v>
      </c>
      <c r="K5539" s="2">
        <f t="shared" si="1125"/>
        <v>62366.145907144935</v>
      </c>
      <c r="L5539" s="2">
        <f t="shared" si="1126"/>
        <v>137240</v>
      </c>
      <c r="M5539" s="2">
        <f t="shared" si="1127"/>
        <v>26400</v>
      </c>
      <c r="N5539" s="6">
        <f t="shared" si="1128"/>
        <v>1</v>
      </c>
      <c r="O5539" s="2">
        <f t="shared" si="1129"/>
        <v>28473.854092855065</v>
      </c>
      <c r="P5539" s="2">
        <f t="shared" si="1130"/>
        <v>28473.854092855065</v>
      </c>
    </row>
    <row r="5540" spans="1:16">
      <c r="A5540" s="6">
        <v>8</v>
      </c>
      <c r="B5540" s="6">
        <v>10</v>
      </c>
      <c r="C5540" s="6">
        <v>18</v>
      </c>
      <c r="D5540" s="6">
        <f t="shared" si="1118"/>
        <v>36</v>
      </c>
      <c r="E5540" s="5">
        <f t="shared" si="1119"/>
        <v>1543.3839432000009</v>
      </c>
      <c r="F5540" s="5">
        <f t="shared" si="1120"/>
        <v>384.02536325890713</v>
      </c>
      <c r="G5540" s="5">
        <f t="shared" si="1121"/>
        <v>1012.9676892512279</v>
      </c>
      <c r="H5540" s="5">
        <f t="shared" si="1122"/>
        <v>2940.3769957101358</v>
      </c>
      <c r="I5540" s="5">
        <f t="shared" si="1123"/>
        <v>720</v>
      </c>
      <c r="J5540" s="5">
        <f t="shared" si="1124"/>
        <v>2220.3769957101358</v>
      </c>
      <c r="K5540" s="2">
        <f t="shared" si="1125"/>
        <v>63548.211731078743</v>
      </c>
      <c r="L5540" s="2">
        <f t="shared" si="1126"/>
        <v>139940</v>
      </c>
      <c r="M5540" s="2">
        <f t="shared" si="1127"/>
        <v>27280</v>
      </c>
      <c r="N5540" s="6">
        <f t="shared" si="1128"/>
        <v>1</v>
      </c>
      <c r="O5540" s="2">
        <f t="shared" si="1129"/>
        <v>29111.788268921257</v>
      </c>
      <c r="P5540" s="2">
        <f t="shared" si="1130"/>
        <v>29111.788268921257</v>
      </c>
    </row>
    <row r="5541" spans="1:16">
      <c r="A5541" s="6">
        <v>8</v>
      </c>
      <c r="B5541" s="6">
        <v>10</v>
      </c>
      <c r="C5541" s="6">
        <v>19</v>
      </c>
      <c r="D5541" s="6">
        <f t="shared" si="1118"/>
        <v>37</v>
      </c>
      <c r="E5541" s="5">
        <f t="shared" si="1119"/>
        <v>1543.3839432000009</v>
      </c>
      <c r="F5541" s="5">
        <f t="shared" si="1120"/>
        <v>384.02536325890713</v>
      </c>
      <c r="G5541" s="5">
        <f t="shared" si="1121"/>
        <v>1082.6092178872495</v>
      </c>
      <c r="H5541" s="5">
        <f t="shared" si="1122"/>
        <v>3010.0185243461574</v>
      </c>
      <c r="I5541" s="5">
        <f t="shared" si="1123"/>
        <v>720</v>
      </c>
      <c r="J5541" s="5">
        <f t="shared" si="1124"/>
        <v>2290.0185243461574</v>
      </c>
      <c r="K5541" s="2">
        <f t="shared" si="1125"/>
        <v>64757.266047676341</v>
      </c>
      <c r="L5541" s="2">
        <f t="shared" si="1126"/>
        <v>142640</v>
      </c>
      <c r="M5541" s="2">
        <f t="shared" si="1127"/>
        <v>28160</v>
      </c>
      <c r="N5541" s="6">
        <f t="shared" si="1128"/>
        <v>1</v>
      </c>
      <c r="O5541" s="2">
        <f t="shared" si="1129"/>
        <v>29722.733952323659</v>
      </c>
      <c r="P5541" s="2">
        <f t="shared" si="1130"/>
        <v>29722.733952323659</v>
      </c>
    </row>
    <row r="5542" spans="1:16">
      <c r="A5542" s="6">
        <v>8</v>
      </c>
      <c r="B5542" s="6">
        <v>10</v>
      </c>
      <c r="C5542" s="6">
        <v>20</v>
      </c>
      <c r="D5542" s="6">
        <f t="shared" si="1118"/>
        <v>38</v>
      </c>
      <c r="E5542" s="5">
        <f t="shared" si="1119"/>
        <v>1543.3839432000009</v>
      </c>
      <c r="F5542" s="5">
        <f t="shared" si="1120"/>
        <v>384.02536325890713</v>
      </c>
      <c r="G5542" s="5">
        <f t="shared" si="1121"/>
        <v>1153.8335085377266</v>
      </c>
      <c r="H5542" s="5">
        <f t="shared" si="1122"/>
        <v>3081.2428149966345</v>
      </c>
      <c r="I5542" s="5">
        <f t="shared" si="1123"/>
        <v>720</v>
      </c>
      <c r="J5542" s="5">
        <f t="shared" si="1124"/>
        <v>2361.2428149966345</v>
      </c>
      <c r="K5542" s="2">
        <f t="shared" si="1125"/>
        <v>65993.798871469349</v>
      </c>
      <c r="L5542" s="2">
        <f t="shared" si="1126"/>
        <v>145340</v>
      </c>
      <c r="M5542" s="2">
        <f t="shared" si="1127"/>
        <v>29040</v>
      </c>
      <c r="N5542" s="6">
        <f t="shared" si="1128"/>
        <v>1</v>
      </c>
      <c r="O5542" s="2">
        <f t="shared" si="1129"/>
        <v>30306.201128530651</v>
      </c>
      <c r="P5542" s="2">
        <f t="shared" si="1130"/>
        <v>30306.201128530651</v>
      </c>
    </row>
    <row r="5543" spans="1:16">
      <c r="A5543" s="6">
        <v>8</v>
      </c>
      <c r="B5543" s="6">
        <v>10</v>
      </c>
      <c r="C5543" s="6">
        <v>21</v>
      </c>
      <c r="D5543" s="6">
        <f t="shared" si="1118"/>
        <v>39</v>
      </c>
      <c r="E5543" s="5">
        <f t="shared" si="1119"/>
        <v>1543.3839432000009</v>
      </c>
      <c r="F5543" s="5">
        <f t="shared" si="1120"/>
        <v>384.02536325890713</v>
      </c>
      <c r="G5543" s="5">
        <f t="shared" si="1121"/>
        <v>1226.6692487641703</v>
      </c>
      <c r="H5543" s="5">
        <f t="shared" si="1122"/>
        <v>3154.0785552230782</v>
      </c>
      <c r="I5543" s="5">
        <f t="shared" si="1123"/>
        <v>720</v>
      </c>
      <c r="J5543" s="5">
        <f t="shared" si="1124"/>
        <v>2434.0785552230782</v>
      </c>
      <c r="K5543" s="2">
        <f t="shared" si="1125"/>
        <v>67258.30825040066</v>
      </c>
      <c r="L5543" s="2">
        <f t="shared" si="1126"/>
        <v>148040</v>
      </c>
      <c r="M5543" s="2">
        <f t="shared" si="1127"/>
        <v>29920</v>
      </c>
      <c r="N5543" s="6">
        <f t="shared" si="1128"/>
        <v>1</v>
      </c>
      <c r="O5543" s="2">
        <f t="shared" si="1129"/>
        <v>30861.69174959934</v>
      </c>
      <c r="P5543" s="2">
        <f t="shared" si="1130"/>
        <v>30861.69174959934</v>
      </c>
    </row>
    <row r="5544" spans="1:16">
      <c r="A5544" s="6">
        <v>8</v>
      </c>
      <c r="B5544" s="6">
        <v>10</v>
      </c>
      <c r="C5544" s="6">
        <v>22</v>
      </c>
      <c r="D5544" s="6">
        <f t="shared" si="1118"/>
        <v>40</v>
      </c>
      <c r="E5544" s="5">
        <f t="shared" si="1119"/>
        <v>1543.3839432000009</v>
      </c>
      <c r="F5544" s="5">
        <f t="shared" si="1120"/>
        <v>384.02536325890713</v>
      </c>
      <c r="G5544" s="5">
        <f t="shared" si="1121"/>
        <v>1301.1455960105666</v>
      </c>
      <c r="H5544" s="5">
        <f t="shared" si="1122"/>
        <v>3228.5549024694747</v>
      </c>
      <c r="I5544" s="5">
        <f t="shared" si="1123"/>
        <v>720</v>
      </c>
      <c r="J5544" s="5">
        <f t="shared" si="1124"/>
        <v>2508.5549024694747</v>
      </c>
      <c r="K5544" s="2">
        <f t="shared" si="1125"/>
        <v>68551.300390095043</v>
      </c>
      <c r="L5544" s="2">
        <f t="shared" si="1126"/>
        <v>150740</v>
      </c>
      <c r="M5544" s="2">
        <f t="shared" si="1127"/>
        <v>30800</v>
      </c>
      <c r="N5544" s="6">
        <f t="shared" si="1128"/>
        <v>1</v>
      </c>
      <c r="O5544" s="2">
        <f t="shared" si="1129"/>
        <v>31388.699609904957</v>
      </c>
      <c r="P5544" s="2">
        <f t="shared" si="1130"/>
        <v>31388.699609904957</v>
      </c>
    </row>
    <row r="5545" spans="1:16">
      <c r="A5545" s="6">
        <v>8</v>
      </c>
      <c r="B5545" s="6">
        <v>10</v>
      </c>
      <c r="C5545" s="6">
        <v>23</v>
      </c>
      <c r="D5545" s="6">
        <f t="shared" si="1118"/>
        <v>41</v>
      </c>
      <c r="E5545" s="5">
        <f t="shared" si="1119"/>
        <v>1543.3839432000009</v>
      </c>
      <c r="F5545" s="5">
        <f t="shared" si="1120"/>
        <v>384.02536325890713</v>
      </c>
      <c r="G5545" s="5">
        <f t="shared" si="1121"/>
        <v>1377.292184868003</v>
      </c>
      <c r="H5545" s="5">
        <f t="shared" si="1122"/>
        <v>3304.7014913269113</v>
      </c>
      <c r="I5545" s="5">
        <f t="shared" si="1123"/>
        <v>720</v>
      </c>
      <c r="J5545" s="5">
        <f t="shared" si="1124"/>
        <v>2584.7014913269113</v>
      </c>
      <c r="K5545" s="2">
        <f t="shared" si="1125"/>
        <v>69873.289779981103</v>
      </c>
      <c r="L5545" s="2">
        <f t="shared" si="1126"/>
        <v>153440</v>
      </c>
      <c r="M5545" s="2">
        <f t="shared" si="1127"/>
        <v>31680</v>
      </c>
      <c r="N5545" s="6">
        <f t="shared" si="1128"/>
        <v>1</v>
      </c>
      <c r="O5545" s="2">
        <f t="shared" si="1129"/>
        <v>31886.710220018897</v>
      </c>
      <c r="P5545" s="2">
        <f t="shared" si="1130"/>
        <v>31886.710220018897</v>
      </c>
    </row>
    <row r="5546" spans="1:16">
      <c r="A5546" s="6">
        <v>8</v>
      </c>
      <c r="B5546" s="6">
        <v>10</v>
      </c>
      <c r="C5546" s="6">
        <v>24</v>
      </c>
      <c r="D5546" s="6">
        <f t="shared" si="1118"/>
        <v>42</v>
      </c>
      <c r="E5546" s="5">
        <f t="shared" si="1119"/>
        <v>1543.3839432000009</v>
      </c>
      <c r="F5546" s="5">
        <f t="shared" si="1120"/>
        <v>384.02536325890713</v>
      </c>
      <c r="G5546" s="5">
        <f t="shared" si="1121"/>
        <v>1455.1391344474989</v>
      </c>
      <c r="H5546" s="5">
        <f t="shared" si="1122"/>
        <v>3382.548440906407</v>
      </c>
      <c r="I5546" s="5">
        <f t="shared" si="1123"/>
        <v>720</v>
      </c>
      <c r="J5546" s="5">
        <f t="shared" si="1124"/>
        <v>2662.548440906407</v>
      </c>
      <c r="K5546" s="2">
        <f t="shared" si="1125"/>
        <v>71224.799321291794</v>
      </c>
      <c r="L5546" s="2">
        <f t="shared" si="1126"/>
        <v>156140</v>
      </c>
      <c r="M5546" s="2">
        <f t="shared" si="1127"/>
        <v>32560</v>
      </c>
      <c r="N5546" s="6">
        <f t="shared" si="1128"/>
        <v>1</v>
      </c>
      <c r="O5546" s="2">
        <f t="shared" si="1129"/>
        <v>32355.200678708206</v>
      </c>
      <c r="P5546" s="2">
        <f t="shared" si="1130"/>
        <v>32355.200678708206</v>
      </c>
    </row>
    <row r="5547" spans="1:16">
      <c r="A5547" s="6">
        <v>8</v>
      </c>
      <c r="B5547" s="6">
        <v>10</v>
      </c>
      <c r="C5547" s="6">
        <v>25</v>
      </c>
      <c r="D5547" s="6">
        <f t="shared" si="1118"/>
        <v>43</v>
      </c>
      <c r="E5547" s="5">
        <f t="shared" si="1119"/>
        <v>1543.3839432000009</v>
      </c>
      <c r="F5547" s="5">
        <f t="shared" si="1120"/>
        <v>384.02536325890713</v>
      </c>
      <c r="G5547" s="5">
        <f t="shared" si="1121"/>
        <v>1534.7170558625965</v>
      </c>
      <c r="H5547" s="5">
        <f t="shared" si="1122"/>
        <v>3462.1263623215045</v>
      </c>
      <c r="I5547" s="5">
        <f t="shared" si="1123"/>
        <v>720</v>
      </c>
      <c r="J5547" s="5">
        <f t="shared" si="1124"/>
        <v>2742.1263623215045</v>
      </c>
      <c r="K5547" s="2">
        <f t="shared" si="1125"/>
        <v>72606.360456970564</v>
      </c>
      <c r="L5547" s="2">
        <f t="shared" si="1126"/>
        <v>158840</v>
      </c>
      <c r="M5547" s="2">
        <f t="shared" si="1127"/>
        <v>33440</v>
      </c>
      <c r="N5547" s="6">
        <f t="shared" si="1128"/>
        <v>1</v>
      </c>
      <c r="O5547" s="2">
        <f t="shared" si="1129"/>
        <v>32793.639543029436</v>
      </c>
      <c r="P5547" s="2">
        <f t="shared" si="1130"/>
        <v>32793.639543029436</v>
      </c>
    </row>
    <row r="5548" spans="1:16">
      <c r="A5548" s="6">
        <v>8</v>
      </c>
      <c r="B5548" s="6">
        <v>10</v>
      </c>
      <c r="C5548" s="6">
        <v>26</v>
      </c>
      <c r="D5548" s="6">
        <f t="shared" si="1118"/>
        <v>44</v>
      </c>
      <c r="E5548" s="5">
        <f t="shared" si="1119"/>
        <v>1543.3839432000009</v>
      </c>
      <c r="F5548" s="5">
        <f t="shared" si="1120"/>
        <v>384.02536325890713</v>
      </c>
      <c r="G5548" s="5">
        <f t="shared" si="1121"/>
        <v>1616.0570598233144</v>
      </c>
      <c r="H5548" s="5">
        <f t="shared" si="1122"/>
        <v>3543.4663662822222</v>
      </c>
      <c r="I5548" s="5">
        <f t="shared" si="1123"/>
        <v>720</v>
      </c>
      <c r="J5548" s="5">
        <f t="shared" si="1124"/>
        <v>2823.4663662822222</v>
      </c>
      <c r="K5548" s="2">
        <f t="shared" si="1125"/>
        <v>74018.513303510801</v>
      </c>
      <c r="L5548" s="2">
        <f t="shared" si="1126"/>
        <v>161540</v>
      </c>
      <c r="M5548" s="2">
        <f t="shared" si="1127"/>
        <v>34320</v>
      </c>
      <c r="N5548" s="6">
        <f t="shared" si="1128"/>
        <v>1</v>
      </c>
      <c r="O5548" s="2">
        <f t="shared" si="1129"/>
        <v>33201.486696489199</v>
      </c>
      <c r="P5548" s="2">
        <f t="shared" si="1130"/>
        <v>33201.486696489199</v>
      </c>
    </row>
    <row r="5549" spans="1:16">
      <c r="A5549" s="6">
        <v>8</v>
      </c>
      <c r="B5549" s="6">
        <v>10</v>
      </c>
      <c r="C5549" s="6">
        <v>27</v>
      </c>
      <c r="D5549" s="6">
        <f t="shared" si="1118"/>
        <v>45</v>
      </c>
      <c r="E5549" s="5">
        <f t="shared" si="1119"/>
        <v>1543.3839432000009</v>
      </c>
      <c r="F5549" s="5">
        <f t="shared" si="1120"/>
        <v>384.02536325890713</v>
      </c>
      <c r="G5549" s="5">
        <f t="shared" si="1121"/>
        <v>1699.1907643430709</v>
      </c>
      <c r="H5549" s="5">
        <f t="shared" si="1122"/>
        <v>3626.6000708019792</v>
      </c>
      <c r="I5549" s="5">
        <f t="shared" si="1123"/>
        <v>720</v>
      </c>
      <c r="J5549" s="5">
        <f t="shared" si="1124"/>
        <v>2906.6000708019792</v>
      </c>
      <c r="K5549" s="2">
        <f t="shared" si="1125"/>
        <v>75461.806784756584</v>
      </c>
      <c r="L5549" s="2">
        <f t="shared" si="1126"/>
        <v>164240</v>
      </c>
      <c r="M5549" s="2">
        <f t="shared" si="1127"/>
        <v>35200</v>
      </c>
      <c r="N5549" s="6">
        <f t="shared" si="1128"/>
        <v>1</v>
      </c>
      <c r="O5549" s="2">
        <f t="shared" si="1129"/>
        <v>33578.193215243416</v>
      </c>
      <c r="P5549" s="2">
        <f t="shared" si="1130"/>
        <v>33578.193215243416</v>
      </c>
    </row>
    <row r="5550" spans="1:16">
      <c r="A5550" s="6">
        <v>8</v>
      </c>
      <c r="B5550" s="6">
        <v>10</v>
      </c>
      <c r="C5550" s="6">
        <v>28</v>
      </c>
      <c r="D5550" s="6">
        <f t="shared" si="1118"/>
        <v>46</v>
      </c>
      <c r="E5550" s="5">
        <f t="shared" si="1119"/>
        <v>1543.3839432000009</v>
      </c>
      <c r="F5550" s="5">
        <f t="shared" si="1120"/>
        <v>384.02536325890713</v>
      </c>
      <c r="G5550" s="5">
        <f t="shared" si="1121"/>
        <v>1784.1503025602246</v>
      </c>
      <c r="H5550" s="5">
        <f t="shared" si="1122"/>
        <v>3711.5596090191329</v>
      </c>
      <c r="I5550" s="5">
        <f t="shared" si="1123"/>
        <v>720</v>
      </c>
      <c r="J5550" s="5">
        <f t="shared" si="1124"/>
        <v>2991.5596090191329</v>
      </c>
      <c r="K5550" s="2">
        <f t="shared" si="1125"/>
        <v>76936.798767693283</v>
      </c>
      <c r="L5550" s="2">
        <f t="shared" si="1126"/>
        <v>166940</v>
      </c>
      <c r="M5550" s="2">
        <f t="shared" si="1127"/>
        <v>36080</v>
      </c>
      <c r="N5550" s="6">
        <f t="shared" si="1128"/>
        <v>1</v>
      </c>
      <c r="O5550" s="2">
        <f t="shared" si="1129"/>
        <v>33923.201232306717</v>
      </c>
      <c r="P5550" s="2">
        <f t="shared" si="1130"/>
        <v>33923.201232306717</v>
      </c>
    </row>
    <row r="5551" spans="1:16">
      <c r="A5551" s="6">
        <v>8</v>
      </c>
      <c r="B5551" s="6">
        <v>10</v>
      </c>
      <c r="C5551" s="6">
        <v>29</v>
      </c>
      <c r="D5551" s="6">
        <f t="shared" si="1118"/>
        <v>47</v>
      </c>
      <c r="E5551" s="5">
        <f t="shared" si="1119"/>
        <v>1543.3839432000009</v>
      </c>
      <c r="F5551" s="5">
        <f t="shared" si="1120"/>
        <v>384.02536325890713</v>
      </c>
      <c r="G5551" s="5">
        <f t="shared" si="1121"/>
        <v>1870.9683306758782</v>
      </c>
      <c r="H5551" s="5">
        <f t="shared" si="1122"/>
        <v>3798.3776371347863</v>
      </c>
      <c r="I5551" s="5">
        <f t="shared" si="1123"/>
        <v>720</v>
      </c>
      <c r="J5551" s="5">
        <f t="shared" si="1124"/>
        <v>3078.3776371347863</v>
      </c>
      <c r="K5551" s="2">
        <f t="shared" si="1125"/>
        <v>78444.056200256702</v>
      </c>
      <c r="L5551" s="2">
        <f t="shared" si="1126"/>
        <v>169640</v>
      </c>
      <c r="M5551" s="2">
        <f t="shared" si="1127"/>
        <v>36960</v>
      </c>
      <c r="N5551" s="6">
        <f t="shared" si="1128"/>
        <v>1</v>
      </c>
      <c r="O5551" s="2">
        <f t="shared" si="1129"/>
        <v>34235.943799743298</v>
      </c>
      <c r="P5551" s="2">
        <f t="shared" si="1130"/>
        <v>34235.943799743298</v>
      </c>
    </row>
    <row r="5552" spans="1:16">
      <c r="A5552" s="6">
        <v>8</v>
      </c>
      <c r="B5552" s="6">
        <v>10</v>
      </c>
      <c r="C5552" s="6">
        <v>30</v>
      </c>
      <c r="D5552" s="6">
        <f t="shared" si="1118"/>
        <v>48</v>
      </c>
      <c r="E5552" s="5">
        <f t="shared" si="1119"/>
        <v>1543.3839432000009</v>
      </c>
      <c r="F5552" s="5">
        <f t="shared" si="1120"/>
        <v>384.02536325890713</v>
      </c>
      <c r="G5552" s="5">
        <f t="shared" si="1121"/>
        <v>1959.6780360096488</v>
      </c>
      <c r="H5552" s="5">
        <f t="shared" si="1122"/>
        <v>3887.0873424685569</v>
      </c>
      <c r="I5552" s="5">
        <f t="shared" si="1123"/>
        <v>720</v>
      </c>
      <c r="J5552" s="5">
        <f t="shared" si="1124"/>
        <v>3167.0873424685569</v>
      </c>
      <c r="K5552" s="2">
        <f t="shared" si="1125"/>
        <v>79984.155251190226</v>
      </c>
      <c r="L5552" s="2">
        <f t="shared" si="1126"/>
        <v>172340</v>
      </c>
      <c r="M5552" s="2">
        <f t="shared" si="1127"/>
        <v>37840</v>
      </c>
      <c r="N5552" s="6">
        <f t="shared" si="1128"/>
        <v>1</v>
      </c>
      <c r="O5552" s="2">
        <f t="shared" si="1129"/>
        <v>34515.844748809774</v>
      </c>
      <c r="P5552" s="2">
        <f t="shared" si="1130"/>
        <v>34515.844748809774</v>
      </c>
    </row>
    <row r="5553" spans="1:16">
      <c r="A5553" s="6">
        <v>8</v>
      </c>
      <c r="B5553" s="6">
        <v>11</v>
      </c>
      <c r="C5553" s="6">
        <v>0</v>
      </c>
      <c r="D5553" s="6">
        <f t="shared" si="1118"/>
        <v>19</v>
      </c>
      <c r="E5553" s="5">
        <f t="shared" si="1119"/>
        <v>1543.3839432000009</v>
      </c>
      <c r="F5553" s="5">
        <f t="shared" si="1120"/>
        <v>432.98859707441784</v>
      </c>
      <c r="G5553" s="5">
        <f t="shared" si="1121"/>
        <v>0</v>
      </c>
      <c r="H5553" s="5">
        <f t="shared" si="1122"/>
        <v>1976.3725402744187</v>
      </c>
      <c r="I5553" s="5">
        <f t="shared" si="1123"/>
        <v>720</v>
      </c>
      <c r="J5553" s="5">
        <f t="shared" si="1124"/>
        <v>1256.3725402744187</v>
      </c>
      <c r="K5553" s="2">
        <f t="shared" si="1125"/>
        <v>46812.023268653102</v>
      </c>
      <c r="L5553" s="2">
        <f t="shared" si="1126"/>
        <v>93434</v>
      </c>
      <c r="M5553" s="2">
        <f t="shared" si="1127"/>
        <v>11880</v>
      </c>
      <c r="N5553" s="6">
        <f t="shared" si="1128"/>
        <v>1</v>
      </c>
      <c r="O5553" s="2">
        <f t="shared" si="1129"/>
        <v>14741.976731346898</v>
      </c>
      <c r="P5553" s="2">
        <f t="shared" si="1130"/>
        <v>14741.976731346898</v>
      </c>
    </row>
    <row r="5554" spans="1:16">
      <c r="A5554" s="6">
        <v>8</v>
      </c>
      <c r="B5554" s="6">
        <v>11</v>
      </c>
      <c r="C5554" s="6">
        <v>1</v>
      </c>
      <c r="D5554" s="6">
        <f t="shared" si="1118"/>
        <v>20</v>
      </c>
      <c r="E5554" s="5">
        <f t="shared" si="1119"/>
        <v>1543.3839432000009</v>
      </c>
      <c r="F5554" s="5">
        <f t="shared" si="1120"/>
        <v>432.98859707441784</v>
      </c>
      <c r="G5554" s="5">
        <f t="shared" si="1121"/>
        <v>45.5625</v>
      </c>
      <c r="H5554" s="5">
        <f t="shared" si="1122"/>
        <v>2021.9350402744187</v>
      </c>
      <c r="I5554" s="5">
        <f t="shared" si="1123"/>
        <v>720</v>
      </c>
      <c r="J5554" s="5">
        <f t="shared" si="1124"/>
        <v>1301.9350402744187</v>
      </c>
      <c r="K5554" s="2">
        <f t="shared" si="1125"/>
        <v>47603.038893653102</v>
      </c>
      <c r="L5554" s="2">
        <f t="shared" si="1126"/>
        <v>96134</v>
      </c>
      <c r="M5554" s="2">
        <f t="shared" si="1127"/>
        <v>12760</v>
      </c>
      <c r="N5554" s="6">
        <f t="shared" si="1128"/>
        <v>1</v>
      </c>
      <c r="O5554" s="2">
        <f t="shared" si="1129"/>
        <v>15770.961106346898</v>
      </c>
      <c r="P5554" s="2">
        <f t="shared" si="1130"/>
        <v>15770.961106346898</v>
      </c>
    </row>
    <row r="5555" spans="1:16">
      <c r="A5555" s="6">
        <v>8</v>
      </c>
      <c r="B5555" s="6">
        <v>11</v>
      </c>
      <c r="C5555" s="6">
        <v>2</v>
      </c>
      <c r="D5555" s="6">
        <f t="shared" si="1118"/>
        <v>21</v>
      </c>
      <c r="E5555" s="5">
        <f t="shared" si="1119"/>
        <v>1543.3839432000009</v>
      </c>
      <c r="F5555" s="5">
        <f t="shared" si="1120"/>
        <v>432.98859707441784</v>
      </c>
      <c r="G5555" s="5">
        <f t="shared" si="1121"/>
        <v>92.264062499999994</v>
      </c>
      <c r="H5555" s="5">
        <f t="shared" si="1122"/>
        <v>2068.6366027744189</v>
      </c>
      <c r="I5555" s="5">
        <f t="shared" si="1123"/>
        <v>720</v>
      </c>
      <c r="J5555" s="5">
        <f t="shared" si="1124"/>
        <v>1348.6366027744189</v>
      </c>
      <c r="K5555" s="2">
        <f t="shared" si="1125"/>
        <v>48413.829909278109</v>
      </c>
      <c r="L5555" s="2">
        <f t="shared" si="1126"/>
        <v>98834</v>
      </c>
      <c r="M5555" s="2">
        <f t="shared" si="1127"/>
        <v>13640</v>
      </c>
      <c r="N5555" s="6">
        <f t="shared" si="1128"/>
        <v>1</v>
      </c>
      <c r="O5555" s="2">
        <f t="shared" si="1129"/>
        <v>16780.170090721891</v>
      </c>
      <c r="P5555" s="2">
        <f t="shared" si="1130"/>
        <v>16780.170090721891</v>
      </c>
    </row>
    <row r="5556" spans="1:16">
      <c r="A5556" s="6">
        <v>8</v>
      </c>
      <c r="B5556" s="6">
        <v>11</v>
      </c>
      <c r="C5556" s="6">
        <v>3</v>
      </c>
      <c r="D5556" s="6">
        <f t="shared" si="1118"/>
        <v>22</v>
      </c>
      <c r="E5556" s="5">
        <f t="shared" si="1119"/>
        <v>1543.3839432000009</v>
      </c>
      <c r="F5556" s="5">
        <f t="shared" si="1120"/>
        <v>432.98859707441784</v>
      </c>
      <c r="G5556" s="5">
        <f t="shared" si="1121"/>
        <v>140.12604492187498</v>
      </c>
      <c r="H5556" s="5">
        <f t="shared" si="1122"/>
        <v>2116.4985851962938</v>
      </c>
      <c r="I5556" s="5">
        <f t="shared" si="1123"/>
        <v>720</v>
      </c>
      <c r="J5556" s="5">
        <f t="shared" si="1124"/>
        <v>1396.4985851962938</v>
      </c>
      <c r="K5556" s="2">
        <f t="shared" si="1125"/>
        <v>49244.76710410232</v>
      </c>
      <c r="L5556" s="2">
        <f t="shared" si="1126"/>
        <v>101534</v>
      </c>
      <c r="M5556" s="2">
        <f t="shared" si="1127"/>
        <v>14520</v>
      </c>
      <c r="N5556" s="6">
        <f t="shared" si="1128"/>
        <v>1</v>
      </c>
      <c r="O5556" s="2">
        <f t="shared" si="1129"/>
        <v>17769.23289589768</v>
      </c>
      <c r="P5556" s="2">
        <f t="shared" si="1130"/>
        <v>17769.23289589768</v>
      </c>
    </row>
    <row r="5557" spans="1:16">
      <c r="A5557" s="6">
        <v>8</v>
      </c>
      <c r="B5557" s="6">
        <v>11</v>
      </c>
      <c r="C5557" s="6">
        <v>4</v>
      </c>
      <c r="D5557" s="6">
        <f t="shared" si="1118"/>
        <v>23</v>
      </c>
      <c r="E5557" s="5">
        <f t="shared" si="1119"/>
        <v>1543.3839432000009</v>
      </c>
      <c r="F5557" s="5">
        <f t="shared" si="1120"/>
        <v>432.98859707441784</v>
      </c>
      <c r="G5557" s="5">
        <f t="shared" si="1121"/>
        <v>189.17016064453125</v>
      </c>
      <c r="H5557" s="5">
        <f t="shared" si="1122"/>
        <v>2165.5427009189498</v>
      </c>
      <c r="I5557" s="5">
        <f t="shared" si="1123"/>
        <v>720</v>
      </c>
      <c r="J5557" s="5">
        <f t="shared" si="1124"/>
        <v>1445.5427009189498</v>
      </c>
      <c r="K5557" s="2">
        <f t="shared" si="1125"/>
        <v>50096.22744650954</v>
      </c>
      <c r="L5557" s="2">
        <f t="shared" si="1126"/>
        <v>104234</v>
      </c>
      <c r="M5557" s="2">
        <f t="shared" si="1127"/>
        <v>15400</v>
      </c>
      <c r="N5557" s="6">
        <f t="shared" si="1128"/>
        <v>1</v>
      </c>
      <c r="O5557" s="2">
        <f t="shared" si="1129"/>
        <v>18737.77255349046</v>
      </c>
      <c r="P5557" s="2">
        <f t="shared" si="1130"/>
        <v>18737.77255349046</v>
      </c>
    </row>
    <row r="5558" spans="1:16">
      <c r="A5558" s="6">
        <v>8</v>
      </c>
      <c r="B5558" s="6">
        <v>11</v>
      </c>
      <c r="C5558" s="6">
        <v>5</v>
      </c>
      <c r="D5558" s="6">
        <f t="shared" si="1118"/>
        <v>24</v>
      </c>
      <c r="E5558" s="5">
        <f t="shared" si="1119"/>
        <v>1543.3839432000009</v>
      </c>
      <c r="F5558" s="5">
        <f t="shared" si="1120"/>
        <v>432.98859707441784</v>
      </c>
      <c r="G5558" s="5">
        <f t="shared" si="1121"/>
        <v>239.41848456573481</v>
      </c>
      <c r="H5558" s="5">
        <f t="shared" si="1122"/>
        <v>2215.7910248401536</v>
      </c>
      <c r="I5558" s="5">
        <f t="shared" si="1123"/>
        <v>720</v>
      </c>
      <c r="J5558" s="5">
        <f t="shared" si="1124"/>
        <v>1495.7910248401536</v>
      </c>
      <c r="K5558" s="2">
        <f t="shared" si="1125"/>
        <v>50968.594181252665</v>
      </c>
      <c r="L5558" s="2">
        <f t="shared" si="1126"/>
        <v>106934</v>
      </c>
      <c r="M5558" s="2">
        <f t="shared" si="1127"/>
        <v>16280</v>
      </c>
      <c r="N5558" s="6">
        <f t="shared" si="1128"/>
        <v>1</v>
      </c>
      <c r="O5558" s="2">
        <f t="shared" si="1129"/>
        <v>19685.405818747335</v>
      </c>
      <c r="P5558" s="2">
        <f t="shared" si="1130"/>
        <v>19685.405818747335</v>
      </c>
    </row>
    <row r="5559" spans="1:16">
      <c r="A5559" s="6">
        <v>8</v>
      </c>
      <c r="B5559" s="6">
        <v>11</v>
      </c>
      <c r="C5559" s="6">
        <v>6</v>
      </c>
      <c r="D5559" s="6">
        <f t="shared" si="1118"/>
        <v>25</v>
      </c>
      <c r="E5559" s="5">
        <f t="shared" si="1119"/>
        <v>1543.3839432000009</v>
      </c>
      <c r="F5559" s="5">
        <f t="shared" si="1120"/>
        <v>432.98859707441784</v>
      </c>
      <c r="G5559" s="5">
        <f t="shared" si="1121"/>
        <v>290.89345874736784</v>
      </c>
      <c r="H5559" s="5">
        <f t="shared" si="1122"/>
        <v>2267.2659990217867</v>
      </c>
      <c r="I5559" s="5">
        <f t="shared" si="1123"/>
        <v>720</v>
      </c>
      <c r="J5559" s="5">
        <f t="shared" si="1124"/>
        <v>1547.2659990217867</v>
      </c>
      <c r="K5559" s="2">
        <f t="shared" si="1125"/>
        <v>51862.256927461574</v>
      </c>
      <c r="L5559" s="2">
        <f t="shared" si="1126"/>
        <v>109634</v>
      </c>
      <c r="M5559" s="2">
        <f t="shared" si="1127"/>
        <v>17160</v>
      </c>
      <c r="N5559" s="6">
        <f t="shared" si="1128"/>
        <v>1</v>
      </c>
      <c r="O5559" s="2">
        <f t="shared" si="1129"/>
        <v>20611.743072538426</v>
      </c>
      <c r="P5559" s="2">
        <f t="shared" si="1130"/>
        <v>20611.743072538426</v>
      </c>
    </row>
    <row r="5560" spans="1:16">
      <c r="A5560" s="6">
        <v>8</v>
      </c>
      <c r="B5560" s="6">
        <v>11</v>
      </c>
      <c r="C5560" s="6">
        <v>7</v>
      </c>
      <c r="D5560" s="6">
        <f t="shared" si="1118"/>
        <v>26</v>
      </c>
      <c r="E5560" s="5">
        <f t="shared" si="1119"/>
        <v>1543.3839432000009</v>
      </c>
      <c r="F5560" s="5">
        <f t="shared" si="1120"/>
        <v>432.98859707441784</v>
      </c>
      <c r="G5560" s="5">
        <f t="shared" si="1121"/>
        <v>343.61789814532818</v>
      </c>
      <c r="H5560" s="5">
        <f t="shared" si="1122"/>
        <v>2319.9904384197471</v>
      </c>
      <c r="I5560" s="5">
        <f t="shared" si="1123"/>
        <v>720</v>
      </c>
      <c r="J5560" s="5">
        <f t="shared" si="1124"/>
        <v>1599.9904384197471</v>
      </c>
      <c r="K5560" s="2">
        <f t="shared" si="1125"/>
        <v>52777.611778120612</v>
      </c>
      <c r="L5560" s="2">
        <f t="shared" si="1126"/>
        <v>112334</v>
      </c>
      <c r="M5560" s="2">
        <f t="shared" si="1127"/>
        <v>18040</v>
      </c>
      <c r="N5560" s="6">
        <f t="shared" si="1128"/>
        <v>1</v>
      </c>
      <c r="O5560" s="2">
        <f t="shared" si="1129"/>
        <v>21516.388221879388</v>
      </c>
      <c r="P5560" s="2">
        <f t="shared" si="1130"/>
        <v>21516.388221879388</v>
      </c>
    </row>
    <row r="5561" spans="1:16">
      <c r="A5561" s="6">
        <v>8</v>
      </c>
      <c r="B5561" s="6">
        <v>11</v>
      </c>
      <c r="C5561" s="6">
        <v>8</v>
      </c>
      <c r="D5561" s="6">
        <f t="shared" si="1118"/>
        <v>27</v>
      </c>
      <c r="E5561" s="5">
        <f t="shared" si="1119"/>
        <v>1543.3839432000009</v>
      </c>
      <c r="F5561" s="5">
        <f t="shared" si="1120"/>
        <v>432.98859707441784</v>
      </c>
      <c r="G5561" s="5">
        <f t="shared" si="1121"/>
        <v>397.61499642530839</v>
      </c>
      <c r="H5561" s="5">
        <f t="shared" si="1122"/>
        <v>2373.9875366997271</v>
      </c>
      <c r="I5561" s="5">
        <f t="shared" si="1123"/>
        <v>720</v>
      </c>
      <c r="J5561" s="5">
        <f t="shared" si="1124"/>
        <v>1653.9875366997271</v>
      </c>
      <c r="K5561" s="2">
        <f t="shared" si="1125"/>
        <v>53715.061401036932</v>
      </c>
      <c r="L5561" s="2">
        <f t="shared" si="1126"/>
        <v>115034</v>
      </c>
      <c r="M5561" s="2">
        <f t="shared" si="1127"/>
        <v>18920</v>
      </c>
      <c r="N5561" s="6">
        <f t="shared" si="1128"/>
        <v>1</v>
      </c>
      <c r="O5561" s="2">
        <f t="shared" si="1129"/>
        <v>22398.938598963068</v>
      </c>
      <c r="P5561" s="2">
        <f t="shared" si="1130"/>
        <v>22398.938598963068</v>
      </c>
    </row>
    <row r="5562" spans="1:16">
      <c r="A5562" s="6">
        <v>8</v>
      </c>
      <c r="B5562" s="6">
        <v>11</v>
      </c>
      <c r="C5562" s="6">
        <v>9</v>
      </c>
      <c r="D5562" s="6">
        <f t="shared" si="1118"/>
        <v>28</v>
      </c>
      <c r="E5562" s="5">
        <f t="shared" si="1119"/>
        <v>1543.3839432000009</v>
      </c>
      <c r="F5562" s="5">
        <f t="shared" si="1120"/>
        <v>432.98859707441784</v>
      </c>
      <c r="G5562" s="5">
        <f t="shared" si="1121"/>
        <v>452.90833186570285</v>
      </c>
      <c r="H5562" s="5">
        <f t="shared" si="1122"/>
        <v>2429.2808721401216</v>
      </c>
      <c r="I5562" s="5">
        <f t="shared" si="1123"/>
        <v>720</v>
      </c>
      <c r="J5562" s="5">
        <f t="shared" si="1124"/>
        <v>1709.2808721401216</v>
      </c>
      <c r="K5562" s="2">
        <f t="shared" si="1125"/>
        <v>54675.01514132155</v>
      </c>
      <c r="L5562" s="2">
        <f t="shared" si="1126"/>
        <v>117734</v>
      </c>
      <c r="M5562" s="2">
        <f t="shared" si="1127"/>
        <v>19800</v>
      </c>
      <c r="N5562" s="6">
        <f t="shared" si="1128"/>
        <v>1</v>
      </c>
      <c r="O5562" s="2">
        <f t="shared" si="1129"/>
        <v>23258.98485867845</v>
      </c>
      <c r="P5562" s="2">
        <f t="shared" si="1130"/>
        <v>23258.98485867845</v>
      </c>
    </row>
    <row r="5563" spans="1:16">
      <c r="A5563" s="6">
        <v>8</v>
      </c>
      <c r="B5563" s="6">
        <v>11</v>
      </c>
      <c r="C5563" s="6">
        <v>10</v>
      </c>
      <c r="D5563" s="6">
        <f t="shared" si="1118"/>
        <v>29</v>
      </c>
      <c r="E5563" s="5">
        <f t="shared" si="1119"/>
        <v>1543.3839432000009</v>
      </c>
      <c r="F5563" s="5">
        <f t="shared" si="1120"/>
        <v>432.98859707441784</v>
      </c>
      <c r="G5563" s="5">
        <f t="shared" si="1121"/>
        <v>509.52187334891573</v>
      </c>
      <c r="H5563" s="5">
        <f t="shared" si="1122"/>
        <v>2485.8944136233345</v>
      </c>
      <c r="I5563" s="5">
        <f t="shared" si="1123"/>
        <v>720</v>
      </c>
      <c r="J5563" s="5">
        <f t="shared" si="1124"/>
        <v>1765.8944136233345</v>
      </c>
      <c r="K5563" s="2">
        <f t="shared" si="1125"/>
        <v>55657.889125405112</v>
      </c>
      <c r="L5563" s="2">
        <f t="shared" si="1126"/>
        <v>120434</v>
      </c>
      <c r="M5563" s="2">
        <f t="shared" si="1127"/>
        <v>20680</v>
      </c>
      <c r="N5563" s="6">
        <f t="shared" si="1128"/>
        <v>1</v>
      </c>
      <c r="O5563" s="2">
        <f t="shared" si="1129"/>
        <v>24096.110874594888</v>
      </c>
      <c r="P5563" s="2">
        <f t="shared" si="1130"/>
        <v>24096.110874594888</v>
      </c>
    </row>
    <row r="5564" spans="1:16">
      <c r="A5564" s="6">
        <v>8</v>
      </c>
      <c r="B5564" s="6">
        <v>11</v>
      </c>
      <c r="C5564" s="6">
        <v>11</v>
      </c>
      <c r="D5564" s="6">
        <f t="shared" si="1118"/>
        <v>30</v>
      </c>
      <c r="E5564" s="5">
        <f t="shared" si="1119"/>
        <v>1543.3839432000009</v>
      </c>
      <c r="F5564" s="5">
        <f t="shared" si="1120"/>
        <v>432.98859707441784</v>
      </c>
      <c r="G5564" s="5">
        <f t="shared" si="1121"/>
        <v>567.47998644235474</v>
      </c>
      <c r="H5564" s="5">
        <f t="shared" si="1122"/>
        <v>2543.8525267167734</v>
      </c>
      <c r="I5564" s="5">
        <f t="shared" si="1123"/>
        <v>720</v>
      </c>
      <c r="J5564" s="5">
        <f t="shared" si="1124"/>
        <v>1823.8525267167734</v>
      </c>
      <c r="K5564" s="2">
        <f t="shared" si="1125"/>
        <v>56664.106366610649</v>
      </c>
      <c r="L5564" s="2">
        <f t="shared" si="1126"/>
        <v>123134</v>
      </c>
      <c r="M5564" s="2">
        <f t="shared" si="1127"/>
        <v>21560</v>
      </c>
      <c r="N5564" s="6">
        <f t="shared" si="1128"/>
        <v>1</v>
      </c>
      <c r="O5564" s="2">
        <f t="shared" si="1129"/>
        <v>24909.893633389351</v>
      </c>
      <c r="P5564" s="2">
        <f t="shared" si="1130"/>
        <v>24909.893633389351</v>
      </c>
    </row>
    <row r="5565" spans="1:16">
      <c r="A5565" s="6">
        <v>8</v>
      </c>
      <c r="B5565" s="6">
        <v>11</v>
      </c>
      <c r="C5565" s="6">
        <v>12</v>
      </c>
      <c r="D5565" s="6">
        <f t="shared" si="1118"/>
        <v>31</v>
      </c>
      <c r="E5565" s="5">
        <f t="shared" si="1119"/>
        <v>1543.3839432000009</v>
      </c>
      <c r="F5565" s="5">
        <f t="shared" si="1120"/>
        <v>432.98859707441784</v>
      </c>
      <c r="G5565" s="5">
        <f t="shared" si="1121"/>
        <v>626.80743957041921</v>
      </c>
      <c r="H5565" s="5">
        <f t="shared" si="1122"/>
        <v>2603.1799798448378</v>
      </c>
      <c r="I5565" s="5">
        <f t="shared" si="1123"/>
        <v>720</v>
      </c>
      <c r="J5565" s="5">
        <f t="shared" si="1124"/>
        <v>1883.1799798448378</v>
      </c>
      <c r="K5565" s="2">
        <f t="shared" si="1125"/>
        <v>57694.096872306211</v>
      </c>
      <c r="L5565" s="2">
        <f t="shared" si="1126"/>
        <v>125834</v>
      </c>
      <c r="M5565" s="2">
        <f t="shared" si="1127"/>
        <v>22440</v>
      </c>
      <c r="N5565" s="6">
        <f t="shared" si="1128"/>
        <v>1</v>
      </c>
      <c r="O5565" s="2">
        <f t="shared" si="1129"/>
        <v>25699.903127693789</v>
      </c>
      <c r="P5565" s="2">
        <f t="shared" si="1130"/>
        <v>25699.903127693789</v>
      </c>
    </row>
    <row r="5566" spans="1:16">
      <c r="A5566" s="6">
        <v>8</v>
      </c>
      <c r="B5566" s="6">
        <v>11</v>
      </c>
      <c r="C5566" s="6">
        <v>13</v>
      </c>
      <c r="D5566" s="6">
        <f t="shared" si="1118"/>
        <v>32</v>
      </c>
      <c r="E5566" s="5">
        <f t="shared" si="1119"/>
        <v>1543.3839432000009</v>
      </c>
      <c r="F5566" s="5">
        <f t="shared" si="1120"/>
        <v>432.98859707441784</v>
      </c>
      <c r="G5566" s="5">
        <f t="shared" si="1121"/>
        <v>687.52941027880343</v>
      </c>
      <c r="H5566" s="5">
        <f t="shared" si="1122"/>
        <v>2663.9019505532224</v>
      </c>
      <c r="I5566" s="5">
        <f t="shared" si="1123"/>
        <v>720</v>
      </c>
      <c r="J5566" s="5">
        <f t="shared" si="1124"/>
        <v>1943.9019505532224</v>
      </c>
      <c r="K5566" s="2">
        <f t="shared" si="1125"/>
        <v>58748.29775266011</v>
      </c>
      <c r="L5566" s="2">
        <f t="shared" si="1126"/>
        <v>128534</v>
      </c>
      <c r="M5566" s="2">
        <f t="shared" si="1127"/>
        <v>23320</v>
      </c>
      <c r="N5566" s="6">
        <f t="shared" si="1128"/>
        <v>1</v>
      </c>
      <c r="O5566" s="2">
        <f t="shared" si="1129"/>
        <v>26465.70224733989</v>
      </c>
      <c r="P5566" s="2">
        <f t="shared" si="1130"/>
        <v>26465.70224733989</v>
      </c>
    </row>
    <row r="5567" spans="1:16">
      <c r="A5567" s="6">
        <v>8</v>
      </c>
      <c r="B5567" s="6">
        <v>11</v>
      </c>
      <c r="C5567" s="6">
        <v>14</v>
      </c>
      <c r="D5567" s="6">
        <f t="shared" si="1118"/>
        <v>33</v>
      </c>
      <c r="E5567" s="5">
        <f t="shared" si="1119"/>
        <v>1543.3839432000009</v>
      </c>
      <c r="F5567" s="5">
        <f t="shared" si="1120"/>
        <v>432.98859707441784</v>
      </c>
      <c r="G5567" s="5">
        <f t="shared" si="1121"/>
        <v>749.67149159246469</v>
      </c>
      <c r="H5567" s="5">
        <f t="shared" si="1122"/>
        <v>2726.0440318668834</v>
      </c>
      <c r="I5567" s="5">
        <f t="shared" si="1123"/>
        <v>720</v>
      </c>
      <c r="J5567" s="5">
        <f t="shared" si="1124"/>
        <v>2006.0440318668834</v>
      </c>
      <c r="K5567" s="2">
        <f t="shared" si="1125"/>
        <v>59827.15333102228</v>
      </c>
      <c r="L5567" s="2">
        <f t="shared" si="1126"/>
        <v>131234</v>
      </c>
      <c r="M5567" s="2">
        <f t="shared" si="1127"/>
        <v>24200</v>
      </c>
      <c r="N5567" s="6">
        <f t="shared" si="1128"/>
        <v>1</v>
      </c>
      <c r="O5567" s="2">
        <f t="shared" si="1129"/>
        <v>27206.84666897772</v>
      </c>
      <c r="P5567" s="2">
        <f t="shared" si="1130"/>
        <v>27206.84666897772</v>
      </c>
    </row>
    <row r="5568" spans="1:16">
      <c r="A5568" s="6">
        <v>8</v>
      </c>
      <c r="B5568" s="6">
        <v>11</v>
      </c>
      <c r="C5568" s="6">
        <v>15</v>
      </c>
      <c r="D5568" s="6">
        <f t="shared" si="1118"/>
        <v>34</v>
      </c>
      <c r="E5568" s="5">
        <f t="shared" si="1119"/>
        <v>1543.3839432000009</v>
      </c>
      <c r="F5568" s="5">
        <f t="shared" si="1120"/>
        <v>432.98859707441784</v>
      </c>
      <c r="G5568" s="5">
        <f t="shared" si="1121"/>
        <v>813.25969846861108</v>
      </c>
      <c r="H5568" s="5">
        <f t="shared" si="1122"/>
        <v>2789.63223874303</v>
      </c>
      <c r="I5568" s="5">
        <f t="shared" si="1123"/>
        <v>720</v>
      </c>
      <c r="J5568" s="5">
        <f t="shared" si="1124"/>
        <v>2069.63223874303</v>
      </c>
      <c r="K5568" s="2">
        <f t="shared" si="1125"/>
        <v>60931.115255955381</v>
      </c>
      <c r="L5568" s="2">
        <f t="shared" si="1126"/>
        <v>133934</v>
      </c>
      <c r="M5568" s="2">
        <f t="shared" si="1127"/>
        <v>25080</v>
      </c>
      <c r="N5568" s="6">
        <f t="shared" si="1128"/>
        <v>1</v>
      </c>
      <c r="O5568" s="2">
        <f t="shared" si="1129"/>
        <v>27922.884744044619</v>
      </c>
      <c r="P5568" s="2">
        <f t="shared" si="1130"/>
        <v>27922.884744044619</v>
      </c>
    </row>
    <row r="5569" spans="1:16">
      <c r="A5569" s="6">
        <v>8</v>
      </c>
      <c r="B5569" s="6">
        <v>11</v>
      </c>
      <c r="C5569" s="6">
        <v>16</v>
      </c>
      <c r="D5569" s="6">
        <f t="shared" si="1118"/>
        <v>35</v>
      </c>
      <c r="E5569" s="5">
        <f t="shared" si="1119"/>
        <v>1543.3839432000009</v>
      </c>
      <c r="F5569" s="5">
        <f t="shared" si="1120"/>
        <v>432.98859707441784</v>
      </c>
      <c r="G5569" s="5">
        <f t="shared" si="1121"/>
        <v>878.32047434610013</v>
      </c>
      <c r="H5569" s="5">
        <f t="shared" si="1122"/>
        <v>2854.6930146205186</v>
      </c>
      <c r="I5569" s="5">
        <f t="shared" si="1123"/>
        <v>720</v>
      </c>
      <c r="J5569" s="5">
        <f t="shared" si="1124"/>
        <v>2134.6930146205186</v>
      </c>
      <c r="K5569" s="2">
        <f t="shared" si="1125"/>
        <v>62060.642614939556</v>
      </c>
      <c r="L5569" s="2">
        <f t="shared" si="1126"/>
        <v>136634</v>
      </c>
      <c r="M5569" s="2">
        <f t="shared" si="1127"/>
        <v>25960</v>
      </c>
      <c r="N5569" s="6">
        <f t="shared" si="1128"/>
        <v>1</v>
      </c>
      <c r="O5569" s="2">
        <f t="shared" si="1129"/>
        <v>28613.357385060444</v>
      </c>
      <c r="P5569" s="2">
        <f t="shared" si="1130"/>
        <v>28613.357385060444</v>
      </c>
    </row>
    <row r="5570" spans="1:16">
      <c r="A5570" s="6">
        <v>8</v>
      </c>
      <c r="B5570" s="6">
        <v>11</v>
      </c>
      <c r="C5570" s="6">
        <v>17</v>
      </c>
      <c r="D5570" s="6">
        <f t="shared" si="1118"/>
        <v>36</v>
      </c>
      <c r="E5570" s="5">
        <f t="shared" si="1119"/>
        <v>1543.3839432000009</v>
      </c>
      <c r="F5570" s="5">
        <f t="shared" si="1120"/>
        <v>432.98859707441784</v>
      </c>
      <c r="G5570" s="5">
        <f t="shared" si="1121"/>
        <v>944.88069779264049</v>
      </c>
      <c r="H5570" s="5">
        <f t="shared" si="1122"/>
        <v>2921.2532380670591</v>
      </c>
      <c r="I5570" s="5">
        <f t="shared" si="1123"/>
        <v>720</v>
      </c>
      <c r="J5570" s="5">
        <f t="shared" si="1124"/>
        <v>2201.2532380670591</v>
      </c>
      <c r="K5570" s="2">
        <f t="shared" si="1125"/>
        <v>63216.202049775333</v>
      </c>
      <c r="L5570" s="2">
        <f t="shared" si="1126"/>
        <v>139334</v>
      </c>
      <c r="M5570" s="2">
        <f t="shared" si="1127"/>
        <v>26840</v>
      </c>
      <c r="N5570" s="6">
        <f t="shared" si="1128"/>
        <v>1</v>
      </c>
      <c r="O5570" s="2">
        <f t="shared" si="1129"/>
        <v>29277.797950224667</v>
      </c>
      <c r="P5570" s="2">
        <f t="shared" si="1130"/>
        <v>29277.797950224667</v>
      </c>
    </row>
    <row r="5571" spans="1:16">
      <c r="A5571" s="6">
        <v>8</v>
      </c>
      <c r="B5571" s="6">
        <v>11</v>
      </c>
      <c r="C5571" s="6">
        <v>18</v>
      </c>
      <c r="D5571" s="6">
        <f t="shared" si="1118"/>
        <v>37</v>
      </c>
      <c r="E5571" s="5">
        <f t="shared" si="1119"/>
        <v>1543.3839432000009</v>
      </c>
      <c r="F5571" s="5">
        <f t="shared" si="1120"/>
        <v>432.98859707441784</v>
      </c>
      <c r="G5571" s="5">
        <f t="shared" si="1121"/>
        <v>1012.9676892512279</v>
      </c>
      <c r="H5571" s="5">
        <f t="shared" si="1122"/>
        <v>2989.3402295256465</v>
      </c>
      <c r="I5571" s="5">
        <f t="shared" si="1123"/>
        <v>720</v>
      </c>
      <c r="J5571" s="5">
        <f t="shared" si="1124"/>
        <v>2269.3402295256465</v>
      </c>
      <c r="K5571" s="2">
        <f t="shared" si="1125"/>
        <v>64398.267873709141</v>
      </c>
      <c r="L5571" s="2">
        <f t="shared" si="1126"/>
        <v>142034</v>
      </c>
      <c r="M5571" s="2">
        <f t="shared" si="1127"/>
        <v>27720</v>
      </c>
      <c r="N5571" s="6">
        <f t="shared" si="1128"/>
        <v>1</v>
      </c>
      <c r="O5571" s="2">
        <f t="shared" si="1129"/>
        <v>29915.732126290859</v>
      </c>
      <c r="P5571" s="2">
        <f t="shared" si="1130"/>
        <v>29915.732126290859</v>
      </c>
    </row>
    <row r="5572" spans="1:16">
      <c r="A5572" s="6">
        <v>8</v>
      </c>
      <c r="B5572" s="6">
        <v>11</v>
      </c>
      <c r="C5572" s="6">
        <v>19</v>
      </c>
      <c r="D5572" s="6">
        <f t="shared" ref="D5572:D5635" si="1131">A5572+B5572+C5572</f>
        <v>38</v>
      </c>
      <c r="E5572" s="5">
        <f t="shared" ref="E5572:E5635" si="1132">IF(A5572=0,0,A5572*LABOR_HRS_WK_TOM*SEASON_WEEKS*(1+DIM_PCT_TOM)^A5572)</f>
        <v>1543.3839432000009</v>
      </c>
      <c r="F5572" s="5">
        <f t="shared" ref="F5572:F5635" si="1133">IF(B5572=0,0,B5572*LABOR_HRS_WK_CAR*SEASON_WEEKS*(1+DIM_PCT_CAR)^B5572)</f>
        <v>432.98859707441784</v>
      </c>
      <c r="G5572" s="5">
        <f t="shared" ref="G5572:G5635" si="1134">IF(C5572=0,0,C5572*LABOR_HRS_WK_MES*SEASON_WEEKS*(1+DIM_PCT_MES)^C5572)</f>
        <v>1082.6092178872495</v>
      </c>
      <c r="H5572" s="5">
        <f t="shared" ref="H5572:H5635" si="1135">E5572+F5572+G5572</f>
        <v>3058.981758161668</v>
      </c>
      <c r="I5572" s="5">
        <f t="shared" ref="I5572:I5635" si="1136">MIN(H5572,FARMER_HRS)</f>
        <v>720</v>
      </c>
      <c r="J5572" s="5">
        <f t="shared" ref="J5572:J5635" si="1137">MAX(0,H5572-FARMER_HRS)</f>
        <v>2338.981758161668</v>
      </c>
      <c r="K5572" s="2">
        <f t="shared" ref="K5572:K5635" si="1138">I5572*FARMER_RATE+J5572*TEMP_WORKER_RATE</f>
        <v>65607.322190306731</v>
      </c>
      <c r="L5572" s="2">
        <f t="shared" ref="L5572:L5635" si="1139">A5572*PRICE_TOM+B5572*PRICE_CAR+C5572*PRICE_MES</f>
        <v>144734</v>
      </c>
      <c r="M5572" s="2">
        <f t="shared" ref="M5572:M5635" si="1140">A5572*FERT_BED_TOM+B5572*FERT_BED_CAR+C5572*FERT_BED_MES</f>
        <v>28600</v>
      </c>
      <c r="N5572" s="6">
        <f t="shared" ref="N5572:N5635" si="1141">IF(AND(D5572&lt;=TOTAL_BEDS,J5572&lt;=TEMP_WORKER_MAX*TEMP_WORKER_HRS),1,0)</f>
        <v>1</v>
      </c>
      <c r="O5572" s="2">
        <f t="shared" ref="O5572:O5635" si="1142">L5572-M5572-K5572-FIXED_COSTS</f>
        <v>30526.677809693269</v>
      </c>
      <c r="P5572" s="2">
        <f t="shared" ref="P5572:P5635" si="1143">IF(N5572=1,O5572,"")</f>
        <v>30526.677809693269</v>
      </c>
    </row>
    <row r="5573" spans="1:16">
      <c r="A5573" s="6">
        <v>8</v>
      </c>
      <c r="B5573" s="6">
        <v>11</v>
      </c>
      <c r="C5573" s="6">
        <v>20</v>
      </c>
      <c r="D5573" s="6">
        <f t="shared" si="1131"/>
        <v>39</v>
      </c>
      <c r="E5573" s="5">
        <f t="shared" si="1132"/>
        <v>1543.3839432000009</v>
      </c>
      <c r="F5573" s="5">
        <f t="shared" si="1133"/>
        <v>432.98859707441784</v>
      </c>
      <c r="G5573" s="5">
        <f t="shared" si="1134"/>
        <v>1153.8335085377266</v>
      </c>
      <c r="H5573" s="5">
        <f t="shared" si="1135"/>
        <v>3130.2060488121451</v>
      </c>
      <c r="I5573" s="5">
        <f t="shared" si="1136"/>
        <v>720</v>
      </c>
      <c r="J5573" s="5">
        <f t="shared" si="1137"/>
        <v>2410.2060488121451</v>
      </c>
      <c r="K5573" s="2">
        <f t="shared" si="1138"/>
        <v>66843.855014099739</v>
      </c>
      <c r="L5573" s="2">
        <f t="shared" si="1139"/>
        <v>147434</v>
      </c>
      <c r="M5573" s="2">
        <f t="shared" si="1140"/>
        <v>29480</v>
      </c>
      <c r="N5573" s="6">
        <f t="shared" si="1141"/>
        <v>1</v>
      </c>
      <c r="O5573" s="2">
        <f t="shared" si="1142"/>
        <v>31110.144985900261</v>
      </c>
      <c r="P5573" s="2">
        <f t="shared" si="1143"/>
        <v>31110.144985900261</v>
      </c>
    </row>
    <row r="5574" spans="1:16">
      <c r="A5574" s="6">
        <v>8</v>
      </c>
      <c r="B5574" s="6">
        <v>11</v>
      </c>
      <c r="C5574" s="6">
        <v>21</v>
      </c>
      <c r="D5574" s="6">
        <f t="shared" si="1131"/>
        <v>40</v>
      </c>
      <c r="E5574" s="5">
        <f t="shared" si="1132"/>
        <v>1543.3839432000009</v>
      </c>
      <c r="F5574" s="5">
        <f t="shared" si="1133"/>
        <v>432.98859707441784</v>
      </c>
      <c r="G5574" s="5">
        <f t="shared" si="1134"/>
        <v>1226.6692487641703</v>
      </c>
      <c r="H5574" s="5">
        <f t="shared" si="1135"/>
        <v>3203.0417890385888</v>
      </c>
      <c r="I5574" s="5">
        <f t="shared" si="1136"/>
        <v>720</v>
      </c>
      <c r="J5574" s="5">
        <f t="shared" si="1137"/>
        <v>2483.0417890385888</v>
      </c>
      <c r="K5574" s="2">
        <f t="shared" si="1138"/>
        <v>68108.36439303105</v>
      </c>
      <c r="L5574" s="2">
        <f t="shared" si="1139"/>
        <v>150134</v>
      </c>
      <c r="M5574" s="2">
        <f t="shared" si="1140"/>
        <v>30360</v>
      </c>
      <c r="N5574" s="6">
        <f t="shared" si="1141"/>
        <v>1</v>
      </c>
      <c r="O5574" s="2">
        <f t="shared" si="1142"/>
        <v>31665.63560696895</v>
      </c>
      <c r="P5574" s="2">
        <f t="shared" si="1143"/>
        <v>31665.63560696895</v>
      </c>
    </row>
    <row r="5575" spans="1:16">
      <c r="A5575" s="6">
        <v>8</v>
      </c>
      <c r="B5575" s="6">
        <v>11</v>
      </c>
      <c r="C5575" s="6">
        <v>22</v>
      </c>
      <c r="D5575" s="6">
        <f t="shared" si="1131"/>
        <v>41</v>
      </c>
      <c r="E5575" s="5">
        <f t="shared" si="1132"/>
        <v>1543.3839432000009</v>
      </c>
      <c r="F5575" s="5">
        <f t="shared" si="1133"/>
        <v>432.98859707441784</v>
      </c>
      <c r="G5575" s="5">
        <f t="shared" si="1134"/>
        <v>1301.1455960105666</v>
      </c>
      <c r="H5575" s="5">
        <f t="shared" si="1135"/>
        <v>3277.5181362849853</v>
      </c>
      <c r="I5575" s="5">
        <f t="shared" si="1136"/>
        <v>720</v>
      </c>
      <c r="J5575" s="5">
        <f t="shared" si="1137"/>
        <v>2557.5181362849853</v>
      </c>
      <c r="K5575" s="2">
        <f t="shared" si="1138"/>
        <v>69401.356532725447</v>
      </c>
      <c r="L5575" s="2">
        <f t="shared" si="1139"/>
        <v>152834</v>
      </c>
      <c r="M5575" s="2">
        <f t="shared" si="1140"/>
        <v>31240</v>
      </c>
      <c r="N5575" s="6">
        <f t="shared" si="1141"/>
        <v>1</v>
      </c>
      <c r="O5575" s="2">
        <f t="shared" si="1142"/>
        <v>32192.643467274553</v>
      </c>
      <c r="P5575" s="2">
        <f t="shared" si="1143"/>
        <v>32192.643467274553</v>
      </c>
    </row>
    <row r="5576" spans="1:16">
      <c r="A5576" s="6">
        <v>8</v>
      </c>
      <c r="B5576" s="6">
        <v>11</v>
      </c>
      <c r="C5576" s="6">
        <v>23</v>
      </c>
      <c r="D5576" s="6">
        <f t="shared" si="1131"/>
        <v>42</v>
      </c>
      <c r="E5576" s="5">
        <f t="shared" si="1132"/>
        <v>1543.3839432000009</v>
      </c>
      <c r="F5576" s="5">
        <f t="shared" si="1133"/>
        <v>432.98859707441784</v>
      </c>
      <c r="G5576" s="5">
        <f t="shared" si="1134"/>
        <v>1377.292184868003</v>
      </c>
      <c r="H5576" s="5">
        <f t="shared" si="1135"/>
        <v>3353.664725142422</v>
      </c>
      <c r="I5576" s="5">
        <f t="shared" si="1136"/>
        <v>720</v>
      </c>
      <c r="J5576" s="5">
        <f t="shared" si="1137"/>
        <v>2633.664725142422</v>
      </c>
      <c r="K5576" s="2">
        <f t="shared" si="1138"/>
        <v>70723.345922611494</v>
      </c>
      <c r="L5576" s="2">
        <f t="shared" si="1139"/>
        <v>155534</v>
      </c>
      <c r="M5576" s="2">
        <f t="shared" si="1140"/>
        <v>32120</v>
      </c>
      <c r="N5576" s="6">
        <f t="shared" si="1141"/>
        <v>1</v>
      </c>
      <c r="O5576" s="2">
        <f t="shared" si="1142"/>
        <v>32690.654077388506</v>
      </c>
      <c r="P5576" s="2">
        <f t="shared" si="1143"/>
        <v>32690.654077388506</v>
      </c>
    </row>
    <row r="5577" spans="1:16">
      <c r="A5577" s="6">
        <v>8</v>
      </c>
      <c r="B5577" s="6">
        <v>11</v>
      </c>
      <c r="C5577" s="6">
        <v>24</v>
      </c>
      <c r="D5577" s="6">
        <f t="shared" si="1131"/>
        <v>43</v>
      </c>
      <c r="E5577" s="5">
        <f t="shared" si="1132"/>
        <v>1543.3839432000009</v>
      </c>
      <c r="F5577" s="5">
        <f t="shared" si="1133"/>
        <v>432.98859707441784</v>
      </c>
      <c r="G5577" s="5">
        <f t="shared" si="1134"/>
        <v>1455.1391344474989</v>
      </c>
      <c r="H5577" s="5">
        <f t="shared" si="1135"/>
        <v>3431.5116747219176</v>
      </c>
      <c r="I5577" s="5">
        <f t="shared" si="1136"/>
        <v>720</v>
      </c>
      <c r="J5577" s="5">
        <f t="shared" si="1137"/>
        <v>2711.5116747219176</v>
      </c>
      <c r="K5577" s="2">
        <f t="shared" si="1138"/>
        <v>72074.855463922184</v>
      </c>
      <c r="L5577" s="2">
        <f t="shared" si="1139"/>
        <v>158234</v>
      </c>
      <c r="M5577" s="2">
        <f t="shared" si="1140"/>
        <v>33000</v>
      </c>
      <c r="N5577" s="6">
        <f t="shared" si="1141"/>
        <v>1</v>
      </c>
      <c r="O5577" s="2">
        <f t="shared" si="1142"/>
        <v>33159.144536077816</v>
      </c>
      <c r="P5577" s="2">
        <f t="shared" si="1143"/>
        <v>33159.144536077816</v>
      </c>
    </row>
    <row r="5578" spans="1:16">
      <c r="A5578" s="6">
        <v>8</v>
      </c>
      <c r="B5578" s="6">
        <v>11</v>
      </c>
      <c r="C5578" s="6">
        <v>25</v>
      </c>
      <c r="D5578" s="6">
        <f t="shared" si="1131"/>
        <v>44</v>
      </c>
      <c r="E5578" s="5">
        <f t="shared" si="1132"/>
        <v>1543.3839432000009</v>
      </c>
      <c r="F5578" s="5">
        <f t="shared" si="1133"/>
        <v>432.98859707441784</v>
      </c>
      <c r="G5578" s="5">
        <f t="shared" si="1134"/>
        <v>1534.7170558625965</v>
      </c>
      <c r="H5578" s="5">
        <f t="shared" si="1135"/>
        <v>3511.0895961370152</v>
      </c>
      <c r="I5578" s="5">
        <f t="shared" si="1136"/>
        <v>720</v>
      </c>
      <c r="J5578" s="5">
        <f t="shared" si="1137"/>
        <v>2791.0895961370152</v>
      </c>
      <c r="K5578" s="2">
        <f t="shared" si="1138"/>
        <v>73456.416599600954</v>
      </c>
      <c r="L5578" s="2">
        <f t="shared" si="1139"/>
        <v>160934</v>
      </c>
      <c r="M5578" s="2">
        <f t="shared" si="1140"/>
        <v>33880</v>
      </c>
      <c r="N5578" s="6">
        <f t="shared" si="1141"/>
        <v>1</v>
      </c>
      <c r="O5578" s="2">
        <f t="shared" si="1142"/>
        <v>33597.583400399046</v>
      </c>
      <c r="P5578" s="2">
        <f t="shared" si="1143"/>
        <v>33597.583400399046</v>
      </c>
    </row>
    <row r="5579" spans="1:16">
      <c r="A5579" s="6">
        <v>8</v>
      </c>
      <c r="B5579" s="6">
        <v>11</v>
      </c>
      <c r="C5579" s="6">
        <v>26</v>
      </c>
      <c r="D5579" s="6">
        <f t="shared" si="1131"/>
        <v>45</v>
      </c>
      <c r="E5579" s="5">
        <f t="shared" si="1132"/>
        <v>1543.3839432000009</v>
      </c>
      <c r="F5579" s="5">
        <f t="shared" si="1133"/>
        <v>432.98859707441784</v>
      </c>
      <c r="G5579" s="5">
        <f t="shared" si="1134"/>
        <v>1616.0570598233144</v>
      </c>
      <c r="H5579" s="5">
        <f t="shared" si="1135"/>
        <v>3592.4296000977329</v>
      </c>
      <c r="I5579" s="5">
        <f t="shared" si="1136"/>
        <v>720</v>
      </c>
      <c r="J5579" s="5">
        <f t="shared" si="1137"/>
        <v>2872.4296000977329</v>
      </c>
      <c r="K5579" s="2">
        <f t="shared" si="1138"/>
        <v>74868.569446141191</v>
      </c>
      <c r="L5579" s="2">
        <f t="shared" si="1139"/>
        <v>163634</v>
      </c>
      <c r="M5579" s="2">
        <f t="shared" si="1140"/>
        <v>34760</v>
      </c>
      <c r="N5579" s="6">
        <f t="shared" si="1141"/>
        <v>1</v>
      </c>
      <c r="O5579" s="2">
        <f t="shared" si="1142"/>
        <v>34005.430553858809</v>
      </c>
      <c r="P5579" s="2">
        <f t="shared" si="1143"/>
        <v>34005.430553858809</v>
      </c>
    </row>
    <row r="5580" spans="1:16">
      <c r="A5580" s="6">
        <v>8</v>
      </c>
      <c r="B5580" s="6">
        <v>11</v>
      </c>
      <c r="C5580" s="6">
        <v>27</v>
      </c>
      <c r="D5580" s="6">
        <f t="shared" si="1131"/>
        <v>46</v>
      </c>
      <c r="E5580" s="5">
        <f t="shared" si="1132"/>
        <v>1543.3839432000009</v>
      </c>
      <c r="F5580" s="5">
        <f t="shared" si="1133"/>
        <v>432.98859707441784</v>
      </c>
      <c r="G5580" s="5">
        <f t="shared" si="1134"/>
        <v>1699.1907643430709</v>
      </c>
      <c r="H5580" s="5">
        <f t="shared" si="1135"/>
        <v>3675.5633046174898</v>
      </c>
      <c r="I5580" s="5">
        <f t="shared" si="1136"/>
        <v>720</v>
      </c>
      <c r="J5580" s="5">
        <f t="shared" si="1137"/>
        <v>2955.5633046174898</v>
      </c>
      <c r="K5580" s="2">
        <f t="shared" si="1138"/>
        <v>76311.862927386974</v>
      </c>
      <c r="L5580" s="2">
        <f t="shared" si="1139"/>
        <v>166334</v>
      </c>
      <c r="M5580" s="2">
        <f t="shared" si="1140"/>
        <v>35640</v>
      </c>
      <c r="N5580" s="6">
        <f t="shared" si="1141"/>
        <v>1</v>
      </c>
      <c r="O5580" s="2">
        <f t="shared" si="1142"/>
        <v>34382.137072613026</v>
      </c>
      <c r="P5580" s="2">
        <f t="shared" si="1143"/>
        <v>34382.137072613026</v>
      </c>
    </row>
    <row r="5581" spans="1:16">
      <c r="A5581" s="6">
        <v>8</v>
      </c>
      <c r="B5581" s="6">
        <v>11</v>
      </c>
      <c r="C5581" s="6">
        <v>28</v>
      </c>
      <c r="D5581" s="6">
        <f t="shared" si="1131"/>
        <v>47</v>
      </c>
      <c r="E5581" s="5">
        <f t="shared" si="1132"/>
        <v>1543.3839432000009</v>
      </c>
      <c r="F5581" s="5">
        <f t="shared" si="1133"/>
        <v>432.98859707441784</v>
      </c>
      <c r="G5581" s="5">
        <f t="shared" si="1134"/>
        <v>1784.1503025602246</v>
      </c>
      <c r="H5581" s="5">
        <f t="shared" si="1135"/>
        <v>3760.5228428346436</v>
      </c>
      <c r="I5581" s="5">
        <f t="shared" si="1136"/>
        <v>720</v>
      </c>
      <c r="J5581" s="5">
        <f t="shared" si="1137"/>
        <v>3040.5228428346436</v>
      </c>
      <c r="K5581" s="2">
        <f t="shared" si="1138"/>
        <v>77786.854910323673</v>
      </c>
      <c r="L5581" s="2">
        <f t="shared" si="1139"/>
        <v>169034</v>
      </c>
      <c r="M5581" s="2">
        <f t="shared" si="1140"/>
        <v>36520</v>
      </c>
      <c r="N5581" s="6">
        <f t="shared" si="1141"/>
        <v>1</v>
      </c>
      <c r="O5581" s="2">
        <f t="shared" si="1142"/>
        <v>34727.145089676327</v>
      </c>
      <c r="P5581" s="2">
        <f t="shared" si="1143"/>
        <v>34727.145089676327</v>
      </c>
    </row>
    <row r="5582" spans="1:16">
      <c r="A5582" s="6">
        <v>8</v>
      </c>
      <c r="B5582" s="6">
        <v>11</v>
      </c>
      <c r="C5582" s="6">
        <v>29</v>
      </c>
      <c r="D5582" s="6">
        <f t="shared" si="1131"/>
        <v>48</v>
      </c>
      <c r="E5582" s="5">
        <f t="shared" si="1132"/>
        <v>1543.3839432000009</v>
      </c>
      <c r="F5582" s="5">
        <f t="shared" si="1133"/>
        <v>432.98859707441784</v>
      </c>
      <c r="G5582" s="5">
        <f t="shared" si="1134"/>
        <v>1870.9683306758782</v>
      </c>
      <c r="H5582" s="5">
        <f t="shared" si="1135"/>
        <v>3847.3408709502969</v>
      </c>
      <c r="I5582" s="5">
        <f t="shared" si="1136"/>
        <v>720</v>
      </c>
      <c r="J5582" s="5">
        <f t="shared" si="1137"/>
        <v>3127.3408709502969</v>
      </c>
      <c r="K5582" s="2">
        <f t="shared" si="1138"/>
        <v>79294.112342887092</v>
      </c>
      <c r="L5582" s="2">
        <f t="shared" si="1139"/>
        <v>171734</v>
      </c>
      <c r="M5582" s="2">
        <f t="shared" si="1140"/>
        <v>37400</v>
      </c>
      <c r="N5582" s="6">
        <f t="shared" si="1141"/>
        <v>1</v>
      </c>
      <c r="O5582" s="2">
        <f t="shared" si="1142"/>
        <v>35039.887657112908</v>
      </c>
      <c r="P5582" s="2">
        <f t="shared" si="1143"/>
        <v>35039.887657112908</v>
      </c>
    </row>
    <row r="5583" spans="1:16">
      <c r="A5583" s="6">
        <v>8</v>
      </c>
      <c r="B5583" s="6">
        <v>11</v>
      </c>
      <c r="C5583" s="6">
        <v>30</v>
      </c>
      <c r="D5583" s="6">
        <f t="shared" si="1131"/>
        <v>49</v>
      </c>
      <c r="E5583" s="5">
        <f t="shared" si="1132"/>
        <v>1543.3839432000009</v>
      </c>
      <c r="F5583" s="5">
        <f t="shared" si="1133"/>
        <v>432.98859707441784</v>
      </c>
      <c r="G5583" s="5">
        <f t="shared" si="1134"/>
        <v>1959.6780360096488</v>
      </c>
      <c r="H5583" s="5">
        <f t="shared" si="1135"/>
        <v>3936.0505762840676</v>
      </c>
      <c r="I5583" s="5">
        <f t="shared" si="1136"/>
        <v>720</v>
      </c>
      <c r="J5583" s="5">
        <f t="shared" si="1137"/>
        <v>3216.0505762840676</v>
      </c>
      <c r="K5583" s="2">
        <f t="shared" si="1138"/>
        <v>80834.211393820617</v>
      </c>
      <c r="L5583" s="2">
        <f t="shared" si="1139"/>
        <v>174434</v>
      </c>
      <c r="M5583" s="2">
        <f t="shared" si="1140"/>
        <v>38280</v>
      </c>
      <c r="N5583" s="6">
        <f t="shared" si="1141"/>
        <v>1</v>
      </c>
      <c r="O5583" s="2">
        <f t="shared" si="1142"/>
        <v>35319.788606179383</v>
      </c>
      <c r="P5583" s="2">
        <f t="shared" si="1143"/>
        <v>35319.788606179383</v>
      </c>
    </row>
    <row r="5584" spans="1:16">
      <c r="A5584" s="6">
        <v>8</v>
      </c>
      <c r="B5584" s="6">
        <v>12</v>
      </c>
      <c r="C5584" s="6">
        <v>0</v>
      </c>
      <c r="D5584" s="6">
        <f t="shared" si="1131"/>
        <v>20</v>
      </c>
      <c r="E5584" s="5">
        <f t="shared" si="1132"/>
        <v>1543.3839432000009</v>
      </c>
      <c r="F5584" s="5">
        <f t="shared" si="1133"/>
        <v>484.15997672866712</v>
      </c>
      <c r="G5584" s="5">
        <f t="shared" si="1134"/>
        <v>0</v>
      </c>
      <c r="H5584" s="5">
        <f t="shared" si="1135"/>
        <v>2027.5439199286679</v>
      </c>
      <c r="I5584" s="5">
        <f t="shared" si="1136"/>
        <v>720</v>
      </c>
      <c r="J5584" s="5">
        <f t="shared" si="1137"/>
        <v>1307.5439199286679</v>
      </c>
      <c r="K5584" s="2">
        <f t="shared" si="1138"/>
        <v>47700.415276539374</v>
      </c>
      <c r="L5584" s="2">
        <f t="shared" si="1139"/>
        <v>95528</v>
      </c>
      <c r="M5584" s="2">
        <f t="shared" si="1140"/>
        <v>12320</v>
      </c>
      <c r="N5584" s="6">
        <f t="shared" si="1141"/>
        <v>1</v>
      </c>
      <c r="O5584" s="2">
        <f t="shared" si="1142"/>
        <v>15507.584723460626</v>
      </c>
      <c r="P5584" s="2">
        <f t="shared" si="1143"/>
        <v>15507.584723460626</v>
      </c>
    </row>
    <row r="5585" spans="1:16">
      <c r="A5585" s="6">
        <v>8</v>
      </c>
      <c r="B5585" s="6">
        <v>12</v>
      </c>
      <c r="C5585" s="6">
        <v>1</v>
      </c>
      <c r="D5585" s="6">
        <f t="shared" si="1131"/>
        <v>21</v>
      </c>
      <c r="E5585" s="5">
        <f t="shared" si="1132"/>
        <v>1543.3839432000009</v>
      </c>
      <c r="F5585" s="5">
        <f t="shared" si="1133"/>
        <v>484.15997672866712</v>
      </c>
      <c r="G5585" s="5">
        <f t="shared" si="1134"/>
        <v>45.5625</v>
      </c>
      <c r="H5585" s="5">
        <f t="shared" si="1135"/>
        <v>2073.1064199286679</v>
      </c>
      <c r="I5585" s="5">
        <f t="shared" si="1136"/>
        <v>720</v>
      </c>
      <c r="J5585" s="5">
        <f t="shared" si="1137"/>
        <v>1353.1064199286679</v>
      </c>
      <c r="K5585" s="2">
        <f t="shared" si="1138"/>
        <v>48491.430901539374</v>
      </c>
      <c r="L5585" s="2">
        <f t="shared" si="1139"/>
        <v>98228</v>
      </c>
      <c r="M5585" s="2">
        <f t="shared" si="1140"/>
        <v>13200</v>
      </c>
      <c r="N5585" s="6">
        <f t="shared" si="1141"/>
        <v>1</v>
      </c>
      <c r="O5585" s="2">
        <f t="shared" si="1142"/>
        <v>16536.569098460626</v>
      </c>
      <c r="P5585" s="2">
        <f t="shared" si="1143"/>
        <v>16536.569098460626</v>
      </c>
    </row>
    <row r="5586" spans="1:16">
      <c r="A5586" s="6">
        <v>8</v>
      </c>
      <c r="B5586" s="6">
        <v>12</v>
      </c>
      <c r="C5586" s="6">
        <v>2</v>
      </c>
      <c r="D5586" s="6">
        <f t="shared" si="1131"/>
        <v>22</v>
      </c>
      <c r="E5586" s="5">
        <f t="shared" si="1132"/>
        <v>1543.3839432000009</v>
      </c>
      <c r="F5586" s="5">
        <f t="shared" si="1133"/>
        <v>484.15997672866712</v>
      </c>
      <c r="G5586" s="5">
        <f t="shared" si="1134"/>
        <v>92.264062499999994</v>
      </c>
      <c r="H5586" s="5">
        <f t="shared" si="1135"/>
        <v>2119.8079824286679</v>
      </c>
      <c r="I5586" s="5">
        <f t="shared" si="1136"/>
        <v>720</v>
      </c>
      <c r="J5586" s="5">
        <f t="shared" si="1137"/>
        <v>1399.8079824286679</v>
      </c>
      <c r="K5586" s="2">
        <f t="shared" si="1138"/>
        <v>49302.221917164374</v>
      </c>
      <c r="L5586" s="2">
        <f t="shared" si="1139"/>
        <v>100928</v>
      </c>
      <c r="M5586" s="2">
        <f t="shared" si="1140"/>
        <v>14080</v>
      </c>
      <c r="N5586" s="6">
        <f t="shared" si="1141"/>
        <v>1</v>
      </c>
      <c r="O5586" s="2">
        <f t="shared" si="1142"/>
        <v>17545.778082835626</v>
      </c>
      <c r="P5586" s="2">
        <f t="shared" si="1143"/>
        <v>17545.778082835626</v>
      </c>
    </row>
    <row r="5587" spans="1:16">
      <c r="A5587" s="6">
        <v>8</v>
      </c>
      <c r="B5587" s="6">
        <v>12</v>
      </c>
      <c r="C5587" s="6">
        <v>3</v>
      </c>
      <c r="D5587" s="6">
        <f t="shared" si="1131"/>
        <v>23</v>
      </c>
      <c r="E5587" s="5">
        <f t="shared" si="1132"/>
        <v>1543.3839432000009</v>
      </c>
      <c r="F5587" s="5">
        <f t="shared" si="1133"/>
        <v>484.15997672866712</v>
      </c>
      <c r="G5587" s="5">
        <f t="shared" si="1134"/>
        <v>140.12604492187498</v>
      </c>
      <c r="H5587" s="5">
        <f t="shared" si="1135"/>
        <v>2167.6699648505428</v>
      </c>
      <c r="I5587" s="5">
        <f t="shared" si="1136"/>
        <v>720</v>
      </c>
      <c r="J5587" s="5">
        <f t="shared" si="1137"/>
        <v>1447.6699648505428</v>
      </c>
      <c r="K5587" s="2">
        <f t="shared" si="1138"/>
        <v>50133.159111988585</v>
      </c>
      <c r="L5587" s="2">
        <f t="shared" si="1139"/>
        <v>103628</v>
      </c>
      <c r="M5587" s="2">
        <f t="shared" si="1140"/>
        <v>14960</v>
      </c>
      <c r="N5587" s="6">
        <f t="shared" si="1141"/>
        <v>1</v>
      </c>
      <c r="O5587" s="2">
        <f t="shared" si="1142"/>
        <v>18534.840888011415</v>
      </c>
      <c r="P5587" s="2">
        <f t="shared" si="1143"/>
        <v>18534.840888011415</v>
      </c>
    </row>
    <row r="5588" spans="1:16">
      <c r="A5588" s="6">
        <v>8</v>
      </c>
      <c r="B5588" s="6">
        <v>12</v>
      </c>
      <c r="C5588" s="6">
        <v>4</v>
      </c>
      <c r="D5588" s="6">
        <f t="shared" si="1131"/>
        <v>24</v>
      </c>
      <c r="E5588" s="5">
        <f t="shared" si="1132"/>
        <v>1543.3839432000009</v>
      </c>
      <c r="F5588" s="5">
        <f t="shared" si="1133"/>
        <v>484.15997672866712</v>
      </c>
      <c r="G5588" s="5">
        <f t="shared" si="1134"/>
        <v>189.17016064453125</v>
      </c>
      <c r="H5588" s="5">
        <f t="shared" si="1135"/>
        <v>2216.7140805731992</v>
      </c>
      <c r="I5588" s="5">
        <f t="shared" si="1136"/>
        <v>720</v>
      </c>
      <c r="J5588" s="5">
        <f t="shared" si="1137"/>
        <v>1496.7140805731992</v>
      </c>
      <c r="K5588" s="2">
        <f t="shared" si="1138"/>
        <v>50984.619454395819</v>
      </c>
      <c r="L5588" s="2">
        <f t="shared" si="1139"/>
        <v>106328</v>
      </c>
      <c r="M5588" s="2">
        <f t="shared" si="1140"/>
        <v>15840</v>
      </c>
      <c r="N5588" s="6">
        <f t="shared" si="1141"/>
        <v>1</v>
      </c>
      <c r="O5588" s="2">
        <f t="shared" si="1142"/>
        <v>19503.380545604181</v>
      </c>
      <c r="P5588" s="2">
        <f t="shared" si="1143"/>
        <v>19503.380545604181</v>
      </c>
    </row>
    <row r="5589" spans="1:16">
      <c r="A5589" s="6">
        <v>8</v>
      </c>
      <c r="B5589" s="6">
        <v>12</v>
      </c>
      <c r="C5589" s="6">
        <v>5</v>
      </c>
      <c r="D5589" s="6">
        <f t="shared" si="1131"/>
        <v>25</v>
      </c>
      <c r="E5589" s="5">
        <f t="shared" si="1132"/>
        <v>1543.3839432000009</v>
      </c>
      <c r="F5589" s="5">
        <f t="shared" si="1133"/>
        <v>484.15997672866712</v>
      </c>
      <c r="G5589" s="5">
        <f t="shared" si="1134"/>
        <v>239.41848456573481</v>
      </c>
      <c r="H5589" s="5">
        <f t="shared" si="1135"/>
        <v>2266.9624044944026</v>
      </c>
      <c r="I5589" s="5">
        <f t="shared" si="1136"/>
        <v>720</v>
      </c>
      <c r="J5589" s="5">
        <f t="shared" si="1137"/>
        <v>1546.9624044944026</v>
      </c>
      <c r="K5589" s="2">
        <f t="shared" si="1138"/>
        <v>51856.98618913893</v>
      </c>
      <c r="L5589" s="2">
        <f t="shared" si="1139"/>
        <v>109028</v>
      </c>
      <c r="M5589" s="2">
        <f t="shared" si="1140"/>
        <v>16720</v>
      </c>
      <c r="N5589" s="6">
        <f t="shared" si="1141"/>
        <v>1</v>
      </c>
      <c r="O5589" s="2">
        <f t="shared" si="1142"/>
        <v>20451.01381086107</v>
      </c>
      <c r="P5589" s="2">
        <f t="shared" si="1143"/>
        <v>20451.01381086107</v>
      </c>
    </row>
    <row r="5590" spans="1:16">
      <c r="A5590" s="6">
        <v>8</v>
      </c>
      <c r="B5590" s="6">
        <v>12</v>
      </c>
      <c r="C5590" s="6">
        <v>6</v>
      </c>
      <c r="D5590" s="6">
        <f t="shared" si="1131"/>
        <v>26</v>
      </c>
      <c r="E5590" s="5">
        <f t="shared" si="1132"/>
        <v>1543.3839432000009</v>
      </c>
      <c r="F5590" s="5">
        <f t="shared" si="1133"/>
        <v>484.15997672866712</v>
      </c>
      <c r="G5590" s="5">
        <f t="shared" si="1134"/>
        <v>290.89345874736784</v>
      </c>
      <c r="H5590" s="5">
        <f t="shared" si="1135"/>
        <v>2318.4373786760357</v>
      </c>
      <c r="I5590" s="5">
        <f t="shared" si="1136"/>
        <v>720</v>
      </c>
      <c r="J5590" s="5">
        <f t="shared" si="1137"/>
        <v>1598.4373786760357</v>
      </c>
      <c r="K5590" s="2">
        <f t="shared" si="1138"/>
        <v>52750.648935347839</v>
      </c>
      <c r="L5590" s="2">
        <f t="shared" si="1139"/>
        <v>111728</v>
      </c>
      <c r="M5590" s="2">
        <f t="shared" si="1140"/>
        <v>17600</v>
      </c>
      <c r="N5590" s="6">
        <f t="shared" si="1141"/>
        <v>1</v>
      </c>
      <c r="O5590" s="2">
        <f t="shared" si="1142"/>
        <v>21377.351064652161</v>
      </c>
      <c r="P5590" s="2">
        <f t="shared" si="1143"/>
        <v>21377.351064652161</v>
      </c>
    </row>
    <row r="5591" spans="1:16">
      <c r="A5591" s="6">
        <v>8</v>
      </c>
      <c r="B5591" s="6">
        <v>12</v>
      </c>
      <c r="C5591" s="6">
        <v>7</v>
      </c>
      <c r="D5591" s="6">
        <f t="shared" si="1131"/>
        <v>27</v>
      </c>
      <c r="E5591" s="5">
        <f t="shared" si="1132"/>
        <v>1543.3839432000009</v>
      </c>
      <c r="F5591" s="5">
        <f t="shared" si="1133"/>
        <v>484.15997672866712</v>
      </c>
      <c r="G5591" s="5">
        <f t="shared" si="1134"/>
        <v>343.61789814532818</v>
      </c>
      <c r="H5591" s="5">
        <f t="shared" si="1135"/>
        <v>2371.1618180739961</v>
      </c>
      <c r="I5591" s="5">
        <f t="shared" si="1136"/>
        <v>720</v>
      </c>
      <c r="J5591" s="5">
        <f t="shared" si="1137"/>
        <v>1651.1618180739961</v>
      </c>
      <c r="K5591" s="2">
        <f t="shared" si="1138"/>
        <v>53666.003786006877</v>
      </c>
      <c r="L5591" s="2">
        <f t="shared" si="1139"/>
        <v>114428</v>
      </c>
      <c r="M5591" s="2">
        <f t="shared" si="1140"/>
        <v>18480</v>
      </c>
      <c r="N5591" s="6">
        <f t="shared" si="1141"/>
        <v>1</v>
      </c>
      <c r="O5591" s="2">
        <f t="shared" si="1142"/>
        <v>22281.996213993123</v>
      </c>
      <c r="P5591" s="2">
        <f t="shared" si="1143"/>
        <v>22281.996213993123</v>
      </c>
    </row>
    <row r="5592" spans="1:16">
      <c r="A5592" s="6">
        <v>8</v>
      </c>
      <c r="B5592" s="6">
        <v>12</v>
      </c>
      <c r="C5592" s="6">
        <v>8</v>
      </c>
      <c r="D5592" s="6">
        <f t="shared" si="1131"/>
        <v>28</v>
      </c>
      <c r="E5592" s="5">
        <f t="shared" si="1132"/>
        <v>1543.3839432000009</v>
      </c>
      <c r="F5592" s="5">
        <f t="shared" si="1133"/>
        <v>484.15997672866712</v>
      </c>
      <c r="G5592" s="5">
        <f t="shared" si="1134"/>
        <v>397.61499642530839</v>
      </c>
      <c r="H5592" s="5">
        <f t="shared" si="1135"/>
        <v>2425.1589163539766</v>
      </c>
      <c r="I5592" s="5">
        <f t="shared" si="1136"/>
        <v>720</v>
      </c>
      <c r="J5592" s="5">
        <f t="shared" si="1137"/>
        <v>1705.1589163539766</v>
      </c>
      <c r="K5592" s="2">
        <f t="shared" si="1138"/>
        <v>54603.453408923204</v>
      </c>
      <c r="L5592" s="2">
        <f t="shared" si="1139"/>
        <v>117128</v>
      </c>
      <c r="M5592" s="2">
        <f t="shared" si="1140"/>
        <v>19360</v>
      </c>
      <c r="N5592" s="6">
        <f t="shared" si="1141"/>
        <v>1</v>
      </c>
      <c r="O5592" s="2">
        <f t="shared" si="1142"/>
        <v>23164.546591076796</v>
      </c>
      <c r="P5592" s="2">
        <f t="shared" si="1143"/>
        <v>23164.546591076796</v>
      </c>
    </row>
    <row r="5593" spans="1:16">
      <c r="A5593" s="6">
        <v>8</v>
      </c>
      <c r="B5593" s="6">
        <v>12</v>
      </c>
      <c r="C5593" s="6">
        <v>9</v>
      </c>
      <c r="D5593" s="6">
        <f t="shared" si="1131"/>
        <v>29</v>
      </c>
      <c r="E5593" s="5">
        <f t="shared" si="1132"/>
        <v>1543.3839432000009</v>
      </c>
      <c r="F5593" s="5">
        <f t="shared" si="1133"/>
        <v>484.15997672866712</v>
      </c>
      <c r="G5593" s="5">
        <f t="shared" si="1134"/>
        <v>452.90833186570285</v>
      </c>
      <c r="H5593" s="5">
        <f t="shared" si="1135"/>
        <v>2480.4522517943706</v>
      </c>
      <c r="I5593" s="5">
        <f t="shared" si="1136"/>
        <v>720</v>
      </c>
      <c r="J5593" s="5">
        <f t="shared" si="1137"/>
        <v>1760.4522517943706</v>
      </c>
      <c r="K5593" s="2">
        <f t="shared" si="1138"/>
        <v>55563.407149207822</v>
      </c>
      <c r="L5593" s="2">
        <f t="shared" si="1139"/>
        <v>119828</v>
      </c>
      <c r="M5593" s="2">
        <f t="shared" si="1140"/>
        <v>20240</v>
      </c>
      <c r="N5593" s="6">
        <f t="shared" si="1141"/>
        <v>1</v>
      </c>
      <c r="O5593" s="2">
        <f t="shared" si="1142"/>
        <v>24024.592850792178</v>
      </c>
      <c r="P5593" s="2">
        <f t="shared" si="1143"/>
        <v>24024.592850792178</v>
      </c>
    </row>
    <row r="5594" spans="1:16">
      <c r="A5594" s="6">
        <v>8</v>
      </c>
      <c r="B5594" s="6">
        <v>12</v>
      </c>
      <c r="C5594" s="6">
        <v>10</v>
      </c>
      <c r="D5594" s="6">
        <f t="shared" si="1131"/>
        <v>30</v>
      </c>
      <c r="E5594" s="5">
        <f t="shared" si="1132"/>
        <v>1543.3839432000009</v>
      </c>
      <c r="F5594" s="5">
        <f t="shared" si="1133"/>
        <v>484.15997672866712</v>
      </c>
      <c r="G5594" s="5">
        <f t="shared" si="1134"/>
        <v>509.52187334891573</v>
      </c>
      <c r="H5594" s="5">
        <f t="shared" si="1135"/>
        <v>2537.0657932775839</v>
      </c>
      <c r="I5594" s="5">
        <f t="shared" si="1136"/>
        <v>720</v>
      </c>
      <c r="J5594" s="5">
        <f t="shared" si="1137"/>
        <v>1817.0657932775839</v>
      </c>
      <c r="K5594" s="2">
        <f t="shared" si="1138"/>
        <v>56546.281133291384</v>
      </c>
      <c r="L5594" s="2">
        <f t="shared" si="1139"/>
        <v>122528</v>
      </c>
      <c r="M5594" s="2">
        <f t="shared" si="1140"/>
        <v>21120</v>
      </c>
      <c r="N5594" s="6">
        <f t="shared" si="1141"/>
        <v>1</v>
      </c>
      <c r="O5594" s="2">
        <f t="shared" si="1142"/>
        <v>24861.718866708616</v>
      </c>
      <c r="P5594" s="2">
        <f t="shared" si="1143"/>
        <v>24861.718866708616</v>
      </c>
    </row>
    <row r="5595" spans="1:16">
      <c r="A5595" s="6">
        <v>8</v>
      </c>
      <c r="B5595" s="6">
        <v>12</v>
      </c>
      <c r="C5595" s="6">
        <v>11</v>
      </c>
      <c r="D5595" s="6">
        <f t="shared" si="1131"/>
        <v>31</v>
      </c>
      <c r="E5595" s="5">
        <f t="shared" si="1132"/>
        <v>1543.3839432000009</v>
      </c>
      <c r="F5595" s="5">
        <f t="shared" si="1133"/>
        <v>484.15997672866712</v>
      </c>
      <c r="G5595" s="5">
        <f t="shared" si="1134"/>
        <v>567.47998644235474</v>
      </c>
      <c r="H5595" s="5">
        <f t="shared" si="1135"/>
        <v>2595.0239063710228</v>
      </c>
      <c r="I5595" s="5">
        <f t="shared" si="1136"/>
        <v>720</v>
      </c>
      <c r="J5595" s="5">
        <f t="shared" si="1137"/>
        <v>1875.0239063710228</v>
      </c>
      <c r="K5595" s="2">
        <f t="shared" si="1138"/>
        <v>57552.498374496921</v>
      </c>
      <c r="L5595" s="2">
        <f t="shared" si="1139"/>
        <v>125228</v>
      </c>
      <c r="M5595" s="2">
        <f t="shared" si="1140"/>
        <v>22000</v>
      </c>
      <c r="N5595" s="6">
        <f t="shared" si="1141"/>
        <v>1</v>
      </c>
      <c r="O5595" s="2">
        <f t="shared" si="1142"/>
        <v>25675.501625503079</v>
      </c>
      <c r="P5595" s="2">
        <f t="shared" si="1143"/>
        <v>25675.501625503079</v>
      </c>
    </row>
    <row r="5596" spans="1:16">
      <c r="A5596" s="6">
        <v>8</v>
      </c>
      <c r="B5596" s="6">
        <v>12</v>
      </c>
      <c r="C5596" s="6">
        <v>12</v>
      </c>
      <c r="D5596" s="6">
        <f t="shared" si="1131"/>
        <v>32</v>
      </c>
      <c r="E5596" s="5">
        <f t="shared" si="1132"/>
        <v>1543.3839432000009</v>
      </c>
      <c r="F5596" s="5">
        <f t="shared" si="1133"/>
        <v>484.15997672866712</v>
      </c>
      <c r="G5596" s="5">
        <f t="shared" si="1134"/>
        <v>626.80743957041921</v>
      </c>
      <c r="H5596" s="5">
        <f t="shared" si="1135"/>
        <v>2654.3513594990873</v>
      </c>
      <c r="I5596" s="5">
        <f t="shared" si="1136"/>
        <v>720</v>
      </c>
      <c r="J5596" s="5">
        <f t="shared" si="1137"/>
        <v>1934.3513594990873</v>
      </c>
      <c r="K5596" s="2">
        <f t="shared" si="1138"/>
        <v>58582.48888019249</v>
      </c>
      <c r="L5596" s="2">
        <f t="shared" si="1139"/>
        <v>127928</v>
      </c>
      <c r="M5596" s="2">
        <f t="shared" si="1140"/>
        <v>22880</v>
      </c>
      <c r="N5596" s="6">
        <f t="shared" si="1141"/>
        <v>1</v>
      </c>
      <c r="O5596" s="2">
        <f t="shared" si="1142"/>
        <v>26465.51111980751</v>
      </c>
      <c r="P5596" s="2">
        <f t="shared" si="1143"/>
        <v>26465.51111980751</v>
      </c>
    </row>
    <row r="5597" spans="1:16">
      <c r="A5597" s="6">
        <v>8</v>
      </c>
      <c r="B5597" s="6">
        <v>12</v>
      </c>
      <c r="C5597" s="6">
        <v>13</v>
      </c>
      <c r="D5597" s="6">
        <f t="shared" si="1131"/>
        <v>33</v>
      </c>
      <c r="E5597" s="5">
        <f t="shared" si="1132"/>
        <v>1543.3839432000009</v>
      </c>
      <c r="F5597" s="5">
        <f t="shared" si="1133"/>
        <v>484.15997672866712</v>
      </c>
      <c r="G5597" s="5">
        <f t="shared" si="1134"/>
        <v>687.52941027880343</v>
      </c>
      <c r="H5597" s="5">
        <f t="shared" si="1135"/>
        <v>2715.0733302074714</v>
      </c>
      <c r="I5597" s="5">
        <f t="shared" si="1136"/>
        <v>720</v>
      </c>
      <c r="J5597" s="5">
        <f t="shared" si="1137"/>
        <v>1995.0733302074714</v>
      </c>
      <c r="K5597" s="2">
        <f t="shared" si="1138"/>
        <v>59636.689760546375</v>
      </c>
      <c r="L5597" s="2">
        <f t="shared" si="1139"/>
        <v>130628</v>
      </c>
      <c r="M5597" s="2">
        <f t="shared" si="1140"/>
        <v>23760</v>
      </c>
      <c r="N5597" s="6">
        <f t="shared" si="1141"/>
        <v>1</v>
      </c>
      <c r="O5597" s="2">
        <f t="shared" si="1142"/>
        <v>27231.310239453625</v>
      </c>
      <c r="P5597" s="2">
        <f t="shared" si="1143"/>
        <v>27231.310239453625</v>
      </c>
    </row>
    <row r="5598" spans="1:16">
      <c r="A5598" s="6">
        <v>8</v>
      </c>
      <c r="B5598" s="6">
        <v>12</v>
      </c>
      <c r="C5598" s="6">
        <v>14</v>
      </c>
      <c r="D5598" s="6">
        <f t="shared" si="1131"/>
        <v>34</v>
      </c>
      <c r="E5598" s="5">
        <f t="shared" si="1132"/>
        <v>1543.3839432000009</v>
      </c>
      <c r="F5598" s="5">
        <f t="shared" si="1133"/>
        <v>484.15997672866712</v>
      </c>
      <c r="G5598" s="5">
        <f t="shared" si="1134"/>
        <v>749.67149159246469</v>
      </c>
      <c r="H5598" s="5">
        <f t="shared" si="1135"/>
        <v>2777.2154115211324</v>
      </c>
      <c r="I5598" s="5">
        <f t="shared" si="1136"/>
        <v>720</v>
      </c>
      <c r="J5598" s="5">
        <f t="shared" si="1137"/>
        <v>2057.2154115211324</v>
      </c>
      <c r="K5598" s="2">
        <f t="shared" si="1138"/>
        <v>60715.545338908545</v>
      </c>
      <c r="L5598" s="2">
        <f t="shared" si="1139"/>
        <v>133328</v>
      </c>
      <c r="M5598" s="2">
        <f t="shared" si="1140"/>
        <v>24640</v>
      </c>
      <c r="N5598" s="6">
        <f t="shared" si="1141"/>
        <v>1</v>
      </c>
      <c r="O5598" s="2">
        <f t="shared" si="1142"/>
        <v>27972.454661091455</v>
      </c>
      <c r="P5598" s="2">
        <f t="shared" si="1143"/>
        <v>27972.454661091455</v>
      </c>
    </row>
    <row r="5599" spans="1:16">
      <c r="A5599" s="6">
        <v>8</v>
      </c>
      <c r="B5599" s="6">
        <v>12</v>
      </c>
      <c r="C5599" s="6">
        <v>15</v>
      </c>
      <c r="D5599" s="6">
        <f t="shared" si="1131"/>
        <v>35</v>
      </c>
      <c r="E5599" s="5">
        <f t="shared" si="1132"/>
        <v>1543.3839432000009</v>
      </c>
      <c r="F5599" s="5">
        <f t="shared" si="1133"/>
        <v>484.15997672866712</v>
      </c>
      <c r="G5599" s="5">
        <f t="shared" si="1134"/>
        <v>813.25969846861108</v>
      </c>
      <c r="H5599" s="5">
        <f t="shared" si="1135"/>
        <v>2840.803618397279</v>
      </c>
      <c r="I5599" s="5">
        <f t="shared" si="1136"/>
        <v>720</v>
      </c>
      <c r="J5599" s="5">
        <f t="shared" si="1137"/>
        <v>2120.803618397279</v>
      </c>
      <c r="K5599" s="2">
        <f t="shared" si="1138"/>
        <v>61819.507263841646</v>
      </c>
      <c r="L5599" s="2">
        <f t="shared" si="1139"/>
        <v>136028</v>
      </c>
      <c r="M5599" s="2">
        <f t="shared" si="1140"/>
        <v>25520</v>
      </c>
      <c r="N5599" s="6">
        <f t="shared" si="1141"/>
        <v>1</v>
      </c>
      <c r="O5599" s="2">
        <f t="shared" si="1142"/>
        <v>28688.492736158354</v>
      </c>
      <c r="P5599" s="2">
        <f t="shared" si="1143"/>
        <v>28688.492736158354</v>
      </c>
    </row>
    <row r="5600" spans="1:16">
      <c r="A5600" s="6">
        <v>8</v>
      </c>
      <c r="B5600" s="6">
        <v>12</v>
      </c>
      <c r="C5600" s="6">
        <v>16</v>
      </c>
      <c r="D5600" s="6">
        <f t="shared" si="1131"/>
        <v>36</v>
      </c>
      <c r="E5600" s="5">
        <f t="shared" si="1132"/>
        <v>1543.3839432000009</v>
      </c>
      <c r="F5600" s="5">
        <f t="shared" si="1133"/>
        <v>484.15997672866712</v>
      </c>
      <c r="G5600" s="5">
        <f t="shared" si="1134"/>
        <v>878.32047434610013</v>
      </c>
      <c r="H5600" s="5">
        <f t="shared" si="1135"/>
        <v>2905.8643942747681</v>
      </c>
      <c r="I5600" s="5">
        <f t="shared" si="1136"/>
        <v>720</v>
      </c>
      <c r="J5600" s="5">
        <f t="shared" si="1137"/>
        <v>2185.8643942747681</v>
      </c>
      <c r="K5600" s="2">
        <f t="shared" si="1138"/>
        <v>62949.034622825835</v>
      </c>
      <c r="L5600" s="2">
        <f t="shared" si="1139"/>
        <v>138728</v>
      </c>
      <c r="M5600" s="2">
        <f t="shared" si="1140"/>
        <v>26400</v>
      </c>
      <c r="N5600" s="6">
        <f t="shared" si="1141"/>
        <v>1</v>
      </c>
      <c r="O5600" s="2">
        <f t="shared" si="1142"/>
        <v>29378.965377174165</v>
      </c>
      <c r="P5600" s="2">
        <f t="shared" si="1143"/>
        <v>29378.965377174165</v>
      </c>
    </row>
    <row r="5601" spans="1:16">
      <c r="A5601" s="6">
        <v>8</v>
      </c>
      <c r="B5601" s="6">
        <v>12</v>
      </c>
      <c r="C5601" s="6">
        <v>17</v>
      </c>
      <c r="D5601" s="6">
        <f t="shared" si="1131"/>
        <v>37</v>
      </c>
      <c r="E5601" s="5">
        <f t="shared" si="1132"/>
        <v>1543.3839432000009</v>
      </c>
      <c r="F5601" s="5">
        <f t="shared" si="1133"/>
        <v>484.15997672866712</v>
      </c>
      <c r="G5601" s="5">
        <f t="shared" si="1134"/>
        <v>944.88069779264049</v>
      </c>
      <c r="H5601" s="5">
        <f t="shared" si="1135"/>
        <v>2972.4246177213086</v>
      </c>
      <c r="I5601" s="5">
        <f t="shared" si="1136"/>
        <v>720</v>
      </c>
      <c r="J5601" s="5">
        <f t="shared" si="1137"/>
        <v>2252.4246177213086</v>
      </c>
      <c r="K5601" s="2">
        <f t="shared" si="1138"/>
        <v>64104.594057661605</v>
      </c>
      <c r="L5601" s="2">
        <f t="shared" si="1139"/>
        <v>141428</v>
      </c>
      <c r="M5601" s="2">
        <f t="shared" si="1140"/>
        <v>27280</v>
      </c>
      <c r="N5601" s="6">
        <f t="shared" si="1141"/>
        <v>1</v>
      </c>
      <c r="O5601" s="2">
        <f t="shared" si="1142"/>
        <v>30043.405942338395</v>
      </c>
      <c r="P5601" s="2">
        <f t="shared" si="1143"/>
        <v>30043.405942338395</v>
      </c>
    </row>
    <row r="5602" spans="1:16">
      <c r="A5602" s="6">
        <v>8</v>
      </c>
      <c r="B5602" s="6">
        <v>12</v>
      </c>
      <c r="C5602" s="6">
        <v>18</v>
      </c>
      <c r="D5602" s="6">
        <f t="shared" si="1131"/>
        <v>38</v>
      </c>
      <c r="E5602" s="5">
        <f t="shared" si="1132"/>
        <v>1543.3839432000009</v>
      </c>
      <c r="F5602" s="5">
        <f t="shared" si="1133"/>
        <v>484.15997672866712</v>
      </c>
      <c r="G5602" s="5">
        <f t="shared" si="1134"/>
        <v>1012.9676892512279</v>
      </c>
      <c r="H5602" s="5">
        <f t="shared" si="1135"/>
        <v>3040.5116091798959</v>
      </c>
      <c r="I5602" s="5">
        <f t="shared" si="1136"/>
        <v>720</v>
      </c>
      <c r="J5602" s="5">
        <f t="shared" si="1137"/>
        <v>2320.5116091798959</v>
      </c>
      <c r="K5602" s="2">
        <f t="shared" si="1138"/>
        <v>65286.659881595413</v>
      </c>
      <c r="L5602" s="2">
        <f t="shared" si="1139"/>
        <v>144128</v>
      </c>
      <c r="M5602" s="2">
        <f t="shared" si="1140"/>
        <v>28160</v>
      </c>
      <c r="N5602" s="6">
        <f t="shared" si="1141"/>
        <v>1</v>
      </c>
      <c r="O5602" s="2">
        <f t="shared" si="1142"/>
        <v>30681.340118404587</v>
      </c>
      <c r="P5602" s="2">
        <f t="shared" si="1143"/>
        <v>30681.340118404587</v>
      </c>
    </row>
    <row r="5603" spans="1:16">
      <c r="A5603" s="6">
        <v>8</v>
      </c>
      <c r="B5603" s="6">
        <v>12</v>
      </c>
      <c r="C5603" s="6">
        <v>19</v>
      </c>
      <c r="D5603" s="6">
        <f t="shared" si="1131"/>
        <v>39</v>
      </c>
      <c r="E5603" s="5">
        <f t="shared" si="1132"/>
        <v>1543.3839432000009</v>
      </c>
      <c r="F5603" s="5">
        <f t="shared" si="1133"/>
        <v>484.15997672866712</v>
      </c>
      <c r="G5603" s="5">
        <f t="shared" si="1134"/>
        <v>1082.6092178872495</v>
      </c>
      <c r="H5603" s="5">
        <f t="shared" si="1135"/>
        <v>3110.1531378159175</v>
      </c>
      <c r="I5603" s="5">
        <f t="shared" si="1136"/>
        <v>720</v>
      </c>
      <c r="J5603" s="5">
        <f t="shared" si="1137"/>
        <v>2390.1531378159175</v>
      </c>
      <c r="K5603" s="2">
        <f t="shared" si="1138"/>
        <v>66495.714198193018</v>
      </c>
      <c r="L5603" s="2">
        <f t="shared" si="1139"/>
        <v>146828</v>
      </c>
      <c r="M5603" s="2">
        <f t="shared" si="1140"/>
        <v>29040</v>
      </c>
      <c r="N5603" s="6">
        <f t="shared" si="1141"/>
        <v>1</v>
      </c>
      <c r="O5603" s="2">
        <f t="shared" si="1142"/>
        <v>31292.285801806982</v>
      </c>
      <c r="P5603" s="2">
        <f t="shared" si="1143"/>
        <v>31292.285801806982</v>
      </c>
    </row>
    <row r="5604" spans="1:16">
      <c r="A5604" s="6">
        <v>8</v>
      </c>
      <c r="B5604" s="6">
        <v>12</v>
      </c>
      <c r="C5604" s="6">
        <v>20</v>
      </c>
      <c r="D5604" s="6">
        <f t="shared" si="1131"/>
        <v>40</v>
      </c>
      <c r="E5604" s="5">
        <f t="shared" si="1132"/>
        <v>1543.3839432000009</v>
      </c>
      <c r="F5604" s="5">
        <f t="shared" si="1133"/>
        <v>484.15997672866712</v>
      </c>
      <c r="G5604" s="5">
        <f t="shared" si="1134"/>
        <v>1153.8335085377266</v>
      </c>
      <c r="H5604" s="5">
        <f t="shared" si="1135"/>
        <v>3181.3774284663946</v>
      </c>
      <c r="I5604" s="5">
        <f t="shared" si="1136"/>
        <v>720</v>
      </c>
      <c r="J5604" s="5">
        <f t="shared" si="1137"/>
        <v>2461.3774284663946</v>
      </c>
      <c r="K5604" s="2">
        <f t="shared" si="1138"/>
        <v>67732.247021986026</v>
      </c>
      <c r="L5604" s="2">
        <f t="shared" si="1139"/>
        <v>149528</v>
      </c>
      <c r="M5604" s="2">
        <f t="shared" si="1140"/>
        <v>29920</v>
      </c>
      <c r="N5604" s="6">
        <f t="shared" si="1141"/>
        <v>1</v>
      </c>
      <c r="O5604" s="2">
        <f t="shared" si="1142"/>
        <v>31875.752978013974</v>
      </c>
      <c r="P5604" s="2">
        <f t="shared" si="1143"/>
        <v>31875.752978013974</v>
      </c>
    </row>
    <row r="5605" spans="1:16">
      <c r="A5605" s="6">
        <v>8</v>
      </c>
      <c r="B5605" s="6">
        <v>12</v>
      </c>
      <c r="C5605" s="6">
        <v>21</v>
      </c>
      <c r="D5605" s="6">
        <f t="shared" si="1131"/>
        <v>41</v>
      </c>
      <c r="E5605" s="5">
        <f t="shared" si="1132"/>
        <v>1543.3839432000009</v>
      </c>
      <c r="F5605" s="5">
        <f t="shared" si="1133"/>
        <v>484.15997672866712</v>
      </c>
      <c r="G5605" s="5">
        <f t="shared" si="1134"/>
        <v>1226.6692487641703</v>
      </c>
      <c r="H5605" s="5">
        <f t="shared" si="1135"/>
        <v>3254.2131686928383</v>
      </c>
      <c r="I5605" s="5">
        <f t="shared" si="1136"/>
        <v>720</v>
      </c>
      <c r="J5605" s="5">
        <f t="shared" si="1137"/>
        <v>2534.2131686928383</v>
      </c>
      <c r="K5605" s="2">
        <f t="shared" si="1138"/>
        <v>68996.756400917337</v>
      </c>
      <c r="L5605" s="2">
        <f t="shared" si="1139"/>
        <v>152228</v>
      </c>
      <c r="M5605" s="2">
        <f t="shared" si="1140"/>
        <v>30800</v>
      </c>
      <c r="N5605" s="6">
        <f t="shared" si="1141"/>
        <v>1</v>
      </c>
      <c r="O5605" s="2">
        <f t="shared" si="1142"/>
        <v>32431.243599082663</v>
      </c>
      <c r="P5605" s="2">
        <f t="shared" si="1143"/>
        <v>32431.243599082663</v>
      </c>
    </row>
    <row r="5606" spans="1:16">
      <c r="A5606" s="6">
        <v>8</v>
      </c>
      <c r="B5606" s="6">
        <v>12</v>
      </c>
      <c r="C5606" s="6">
        <v>22</v>
      </c>
      <c r="D5606" s="6">
        <f t="shared" si="1131"/>
        <v>42</v>
      </c>
      <c r="E5606" s="5">
        <f t="shared" si="1132"/>
        <v>1543.3839432000009</v>
      </c>
      <c r="F5606" s="5">
        <f t="shared" si="1133"/>
        <v>484.15997672866712</v>
      </c>
      <c r="G5606" s="5">
        <f t="shared" si="1134"/>
        <v>1301.1455960105666</v>
      </c>
      <c r="H5606" s="5">
        <f t="shared" si="1135"/>
        <v>3328.6895159392343</v>
      </c>
      <c r="I5606" s="5">
        <f t="shared" si="1136"/>
        <v>720</v>
      </c>
      <c r="J5606" s="5">
        <f t="shared" si="1137"/>
        <v>2608.6895159392343</v>
      </c>
      <c r="K5606" s="2">
        <f t="shared" si="1138"/>
        <v>70289.748540611705</v>
      </c>
      <c r="L5606" s="2">
        <f t="shared" si="1139"/>
        <v>154928</v>
      </c>
      <c r="M5606" s="2">
        <f t="shared" si="1140"/>
        <v>31680</v>
      </c>
      <c r="N5606" s="6">
        <f t="shared" si="1141"/>
        <v>1</v>
      </c>
      <c r="O5606" s="2">
        <f t="shared" si="1142"/>
        <v>32958.251459388295</v>
      </c>
      <c r="P5606" s="2">
        <f t="shared" si="1143"/>
        <v>32958.251459388295</v>
      </c>
    </row>
    <row r="5607" spans="1:16">
      <c r="A5607" s="6">
        <v>8</v>
      </c>
      <c r="B5607" s="6">
        <v>12</v>
      </c>
      <c r="C5607" s="6">
        <v>23</v>
      </c>
      <c r="D5607" s="6">
        <f t="shared" si="1131"/>
        <v>43</v>
      </c>
      <c r="E5607" s="5">
        <f t="shared" si="1132"/>
        <v>1543.3839432000009</v>
      </c>
      <c r="F5607" s="5">
        <f t="shared" si="1133"/>
        <v>484.15997672866712</v>
      </c>
      <c r="G5607" s="5">
        <f t="shared" si="1134"/>
        <v>1377.292184868003</v>
      </c>
      <c r="H5607" s="5">
        <f t="shared" si="1135"/>
        <v>3404.836104796671</v>
      </c>
      <c r="I5607" s="5">
        <f t="shared" si="1136"/>
        <v>720</v>
      </c>
      <c r="J5607" s="5">
        <f t="shared" si="1137"/>
        <v>2684.836104796671</v>
      </c>
      <c r="K5607" s="2">
        <f t="shared" si="1138"/>
        <v>71611.737930497766</v>
      </c>
      <c r="L5607" s="2">
        <f t="shared" si="1139"/>
        <v>157628</v>
      </c>
      <c r="M5607" s="2">
        <f t="shared" si="1140"/>
        <v>32560</v>
      </c>
      <c r="N5607" s="6">
        <f t="shared" si="1141"/>
        <v>1</v>
      </c>
      <c r="O5607" s="2">
        <f t="shared" si="1142"/>
        <v>33456.262069502234</v>
      </c>
      <c r="P5607" s="2">
        <f t="shared" si="1143"/>
        <v>33456.262069502234</v>
      </c>
    </row>
    <row r="5608" spans="1:16">
      <c r="A5608" s="6">
        <v>8</v>
      </c>
      <c r="B5608" s="6">
        <v>12</v>
      </c>
      <c r="C5608" s="6">
        <v>24</v>
      </c>
      <c r="D5608" s="6">
        <f t="shared" si="1131"/>
        <v>44</v>
      </c>
      <c r="E5608" s="5">
        <f t="shared" si="1132"/>
        <v>1543.3839432000009</v>
      </c>
      <c r="F5608" s="5">
        <f t="shared" si="1133"/>
        <v>484.15997672866712</v>
      </c>
      <c r="G5608" s="5">
        <f t="shared" si="1134"/>
        <v>1455.1391344474989</v>
      </c>
      <c r="H5608" s="5">
        <f t="shared" si="1135"/>
        <v>3482.6830543761671</v>
      </c>
      <c r="I5608" s="5">
        <f t="shared" si="1136"/>
        <v>720</v>
      </c>
      <c r="J5608" s="5">
        <f t="shared" si="1137"/>
        <v>2762.6830543761671</v>
      </c>
      <c r="K5608" s="2">
        <f t="shared" si="1138"/>
        <v>72963.247471808456</v>
      </c>
      <c r="L5608" s="2">
        <f t="shared" si="1139"/>
        <v>160328</v>
      </c>
      <c r="M5608" s="2">
        <f t="shared" si="1140"/>
        <v>33440</v>
      </c>
      <c r="N5608" s="6">
        <f t="shared" si="1141"/>
        <v>1</v>
      </c>
      <c r="O5608" s="2">
        <f t="shared" si="1142"/>
        <v>33924.752528191544</v>
      </c>
      <c r="P5608" s="2">
        <f t="shared" si="1143"/>
        <v>33924.752528191544</v>
      </c>
    </row>
    <row r="5609" spans="1:16">
      <c r="A5609" s="6">
        <v>8</v>
      </c>
      <c r="B5609" s="6">
        <v>12</v>
      </c>
      <c r="C5609" s="6">
        <v>25</v>
      </c>
      <c r="D5609" s="6">
        <f t="shared" si="1131"/>
        <v>45</v>
      </c>
      <c r="E5609" s="5">
        <f t="shared" si="1132"/>
        <v>1543.3839432000009</v>
      </c>
      <c r="F5609" s="5">
        <f t="shared" si="1133"/>
        <v>484.15997672866712</v>
      </c>
      <c r="G5609" s="5">
        <f t="shared" si="1134"/>
        <v>1534.7170558625965</v>
      </c>
      <c r="H5609" s="5">
        <f t="shared" si="1135"/>
        <v>3562.2609757912642</v>
      </c>
      <c r="I5609" s="5">
        <f t="shared" si="1136"/>
        <v>720</v>
      </c>
      <c r="J5609" s="5">
        <f t="shared" si="1137"/>
        <v>2842.2609757912642</v>
      </c>
      <c r="K5609" s="2">
        <f t="shared" si="1138"/>
        <v>74344.808607487226</v>
      </c>
      <c r="L5609" s="2">
        <f t="shared" si="1139"/>
        <v>163028</v>
      </c>
      <c r="M5609" s="2">
        <f t="shared" si="1140"/>
        <v>34320</v>
      </c>
      <c r="N5609" s="6">
        <f t="shared" si="1141"/>
        <v>1</v>
      </c>
      <c r="O5609" s="2">
        <f t="shared" si="1142"/>
        <v>34363.191392512774</v>
      </c>
      <c r="P5609" s="2">
        <f t="shared" si="1143"/>
        <v>34363.191392512774</v>
      </c>
    </row>
    <row r="5610" spans="1:16">
      <c r="A5610" s="6">
        <v>8</v>
      </c>
      <c r="B5610" s="6">
        <v>12</v>
      </c>
      <c r="C5610" s="6">
        <v>26</v>
      </c>
      <c r="D5610" s="6">
        <f t="shared" si="1131"/>
        <v>46</v>
      </c>
      <c r="E5610" s="5">
        <f t="shared" si="1132"/>
        <v>1543.3839432000009</v>
      </c>
      <c r="F5610" s="5">
        <f t="shared" si="1133"/>
        <v>484.15997672866712</v>
      </c>
      <c r="G5610" s="5">
        <f t="shared" si="1134"/>
        <v>1616.0570598233144</v>
      </c>
      <c r="H5610" s="5">
        <f t="shared" si="1135"/>
        <v>3643.6009797519823</v>
      </c>
      <c r="I5610" s="5">
        <f t="shared" si="1136"/>
        <v>720</v>
      </c>
      <c r="J5610" s="5">
        <f t="shared" si="1137"/>
        <v>2923.6009797519823</v>
      </c>
      <c r="K5610" s="2">
        <f t="shared" si="1138"/>
        <v>75756.961454027478</v>
      </c>
      <c r="L5610" s="2">
        <f t="shared" si="1139"/>
        <v>165728</v>
      </c>
      <c r="M5610" s="2">
        <f t="shared" si="1140"/>
        <v>35200</v>
      </c>
      <c r="N5610" s="6">
        <f t="shared" si="1141"/>
        <v>1</v>
      </c>
      <c r="O5610" s="2">
        <f t="shared" si="1142"/>
        <v>34771.038545972522</v>
      </c>
      <c r="P5610" s="2">
        <f t="shared" si="1143"/>
        <v>34771.038545972522</v>
      </c>
    </row>
    <row r="5611" spans="1:16">
      <c r="A5611" s="6">
        <v>8</v>
      </c>
      <c r="B5611" s="6">
        <v>12</v>
      </c>
      <c r="C5611" s="6">
        <v>27</v>
      </c>
      <c r="D5611" s="6">
        <f t="shared" si="1131"/>
        <v>47</v>
      </c>
      <c r="E5611" s="5">
        <f t="shared" si="1132"/>
        <v>1543.3839432000009</v>
      </c>
      <c r="F5611" s="5">
        <f t="shared" si="1133"/>
        <v>484.15997672866712</v>
      </c>
      <c r="G5611" s="5">
        <f t="shared" si="1134"/>
        <v>1699.1907643430709</v>
      </c>
      <c r="H5611" s="5">
        <f t="shared" si="1135"/>
        <v>3726.7346842717388</v>
      </c>
      <c r="I5611" s="5">
        <f t="shared" si="1136"/>
        <v>720</v>
      </c>
      <c r="J5611" s="5">
        <f t="shared" si="1137"/>
        <v>3006.7346842717388</v>
      </c>
      <c r="K5611" s="2">
        <f t="shared" si="1138"/>
        <v>77200.254935273246</v>
      </c>
      <c r="L5611" s="2">
        <f t="shared" si="1139"/>
        <v>168428</v>
      </c>
      <c r="M5611" s="2">
        <f t="shared" si="1140"/>
        <v>36080</v>
      </c>
      <c r="N5611" s="6">
        <f t="shared" si="1141"/>
        <v>1</v>
      </c>
      <c r="O5611" s="2">
        <f t="shared" si="1142"/>
        <v>35147.745064726754</v>
      </c>
      <c r="P5611" s="2">
        <f t="shared" si="1143"/>
        <v>35147.745064726754</v>
      </c>
    </row>
    <row r="5612" spans="1:16">
      <c r="A5612" s="6">
        <v>8</v>
      </c>
      <c r="B5612" s="6">
        <v>12</v>
      </c>
      <c r="C5612" s="6">
        <v>28</v>
      </c>
      <c r="D5612" s="6">
        <f t="shared" si="1131"/>
        <v>48</v>
      </c>
      <c r="E5612" s="5">
        <f t="shared" si="1132"/>
        <v>1543.3839432000009</v>
      </c>
      <c r="F5612" s="5">
        <f t="shared" si="1133"/>
        <v>484.15997672866712</v>
      </c>
      <c r="G5612" s="5">
        <f t="shared" si="1134"/>
        <v>1784.1503025602246</v>
      </c>
      <c r="H5612" s="5">
        <f t="shared" si="1135"/>
        <v>3811.6942224888926</v>
      </c>
      <c r="I5612" s="5">
        <f t="shared" si="1136"/>
        <v>720</v>
      </c>
      <c r="J5612" s="5">
        <f t="shared" si="1137"/>
        <v>3091.6942224888926</v>
      </c>
      <c r="K5612" s="2">
        <f t="shared" si="1138"/>
        <v>78675.246918209945</v>
      </c>
      <c r="L5612" s="2">
        <f t="shared" si="1139"/>
        <v>171128</v>
      </c>
      <c r="M5612" s="2">
        <f t="shared" si="1140"/>
        <v>36960</v>
      </c>
      <c r="N5612" s="6">
        <f t="shared" si="1141"/>
        <v>1</v>
      </c>
      <c r="O5612" s="2">
        <f t="shared" si="1142"/>
        <v>35492.753081790055</v>
      </c>
      <c r="P5612" s="2">
        <f t="shared" si="1143"/>
        <v>35492.753081790055</v>
      </c>
    </row>
    <row r="5613" spans="1:16">
      <c r="A5613" s="6">
        <v>8</v>
      </c>
      <c r="B5613" s="6">
        <v>12</v>
      </c>
      <c r="C5613" s="6">
        <v>29</v>
      </c>
      <c r="D5613" s="6">
        <f t="shared" si="1131"/>
        <v>49</v>
      </c>
      <c r="E5613" s="5">
        <f t="shared" si="1132"/>
        <v>1543.3839432000009</v>
      </c>
      <c r="F5613" s="5">
        <f t="shared" si="1133"/>
        <v>484.15997672866712</v>
      </c>
      <c r="G5613" s="5">
        <f t="shared" si="1134"/>
        <v>1870.9683306758782</v>
      </c>
      <c r="H5613" s="5">
        <f t="shared" si="1135"/>
        <v>3898.5122506045464</v>
      </c>
      <c r="I5613" s="5">
        <f t="shared" si="1136"/>
        <v>720</v>
      </c>
      <c r="J5613" s="5">
        <f t="shared" si="1137"/>
        <v>3178.5122506045464</v>
      </c>
      <c r="K5613" s="2">
        <f t="shared" si="1138"/>
        <v>80182.504350773379</v>
      </c>
      <c r="L5613" s="2">
        <f t="shared" si="1139"/>
        <v>173828</v>
      </c>
      <c r="M5613" s="2">
        <f t="shared" si="1140"/>
        <v>37840</v>
      </c>
      <c r="N5613" s="6">
        <f t="shared" si="1141"/>
        <v>1</v>
      </c>
      <c r="O5613" s="2">
        <f t="shared" si="1142"/>
        <v>35805.495649226621</v>
      </c>
      <c r="P5613" s="2">
        <f t="shared" si="1143"/>
        <v>35805.495649226621</v>
      </c>
    </row>
    <row r="5614" spans="1:16">
      <c r="A5614" s="6">
        <v>8</v>
      </c>
      <c r="B5614" s="6">
        <v>12</v>
      </c>
      <c r="C5614" s="6">
        <v>30</v>
      </c>
      <c r="D5614" s="6">
        <f t="shared" si="1131"/>
        <v>50</v>
      </c>
      <c r="E5614" s="5">
        <f t="shared" si="1132"/>
        <v>1543.3839432000009</v>
      </c>
      <c r="F5614" s="5">
        <f t="shared" si="1133"/>
        <v>484.15997672866712</v>
      </c>
      <c r="G5614" s="5">
        <f t="shared" si="1134"/>
        <v>1959.6780360096488</v>
      </c>
      <c r="H5614" s="5">
        <f t="shared" si="1135"/>
        <v>3987.2219559383166</v>
      </c>
      <c r="I5614" s="5">
        <f t="shared" si="1136"/>
        <v>720</v>
      </c>
      <c r="J5614" s="5">
        <f t="shared" si="1137"/>
        <v>3267.2219559383166</v>
      </c>
      <c r="K5614" s="2">
        <f t="shared" si="1138"/>
        <v>81722.603401706874</v>
      </c>
      <c r="L5614" s="2">
        <f t="shared" si="1139"/>
        <v>176528</v>
      </c>
      <c r="M5614" s="2">
        <f t="shared" si="1140"/>
        <v>38720</v>
      </c>
      <c r="N5614" s="6">
        <f t="shared" si="1141"/>
        <v>1</v>
      </c>
      <c r="O5614" s="2">
        <f t="shared" si="1142"/>
        <v>36085.396598293126</v>
      </c>
      <c r="P5614" s="2">
        <f t="shared" si="1143"/>
        <v>36085.396598293126</v>
      </c>
    </row>
    <row r="5615" spans="1:16">
      <c r="A5615" s="6">
        <v>8</v>
      </c>
      <c r="B5615" s="6">
        <v>13</v>
      </c>
      <c r="C5615" s="6">
        <v>0</v>
      </c>
      <c r="D5615" s="6">
        <f t="shared" si="1131"/>
        <v>21</v>
      </c>
      <c r="E5615" s="5">
        <f t="shared" si="1132"/>
        <v>1543.3839432000009</v>
      </c>
      <c r="F5615" s="5">
        <f t="shared" si="1133"/>
        <v>537.61930749245744</v>
      </c>
      <c r="G5615" s="5">
        <f t="shared" si="1134"/>
        <v>0</v>
      </c>
      <c r="H5615" s="5">
        <f t="shared" si="1135"/>
        <v>2081.0032506924581</v>
      </c>
      <c r="I5615" s="5">
        <f t="shared" si="1136"/>
        <v>720</v>
      </c>
      <c r="J5615" s="5">
        <f t="shared" si="1137"/>
        <v>1361.0032506924581</v>
      </c>
      <c r="K5615" s="2">
        <f t="shared" si="1138"/>
        <v>48628.528657855175</v>
      </c>
      <c r="L5615" s="2">
        <f t="shared" si="1139"/>
        <v>97622</v>
      </c>
      <c r="M5615" s="2">
        <f t="shared" si="1140"/>
        <v>12760</v>
      </c>
      <c r="N5615" s="6">
        <f t="shared" si="1141"/>
        <v>1</v>
      </c>
      <c r="O5615" s="2">
        <f t="shared" si="1142"/>
        <v>16233.471342144825</v>
      </c>
      <c r="P5615" s="2">
        <f t="shared" si="1143"/>
        <v>16233.471342144825</v>
      </c>
    </row>
    <row r="5616" spans="1:16">
      <c r="A5616" s="6">
        <v>8</v>
      </c>
      <c r="B5616" s="6">
        <v>13</v>
      </c>
      <c r="C5616" s="6">
        <v>1</v>
      </c>
      <c r="D5616" s="6">
        <f t="shared" si="1131"/>
        <v>22</v>
      </c>
      <c r="E5616" s="5">
        <f t="shared" si="1132"/>
        <v>1543.3839432000009</v>
      </c>
      <c r="F5616" s="5">
        <f t="shared" si="1133"/>
        <v>537.61930749245744</v>
      </c>
      <c r="G5616" s="5">
        <f t="shared" si="1134"/>
        <v>45.5625</v>
      </c>
      <c r="H5616" s="5">
        <f t="shared" si="1135"/>
        <v>2126.5657506924581</v>
      </c>
      <c r="I5616" s="5">
        <f t="shared" si="1136"/>
        <v>720</v>
      </c>
      <c r="J5616" s="5">
        <f t="shared" si="1137"/>
        <v>1406.5657506924581</v>
      </c>
      <c r="K5616" s="2">
        <f t="shared" si="1138"/>
        <v>49419.544282855175</v>
      </c>
      <c r="L5616" s="2">
        <f t="shared" si="1139"/>
        <v>100322</v>
      </c>
      <c r="M5616" s="2">
        <f t="shared" si="1140"/>
        <v>13640</v>
      </c>
      <c r="N5616" s="6">
        <f t="shared" si="1141"/>
        <v>1</v>
      </c>
      <c r="O5616" s="2">
        <f t="shared" si="1142"/>
        <v>17262.455717144825</v>
      </c>
      <c r="P5616" s="2">
        <f t="shared" si="1143"/>
        <v>17262.455717144825</v>
      </c>
    </row>
    <row r="5617" spans="1:16">
      <c r="A5617" s="6">
        <v>8</v>
      </c>
      <c r="B5617" s="6">
        <v>13</v>
      </c>
      <c r="C5617" s="6">
        <v>2</v>
      </c>
      <c r="D5617" s="6">
        <f t="shared" si="1131"/>
        <v>23</v>
      </c>
      <c r="E5617" s="5">
        <f t="shared" si="1132"/>
        <v>1543.3839432000009</v>
      </c>
      <c r="F5617" s="5">
        <f t="shared" si="1133"/>
        <v>537.61930749245744</v>
      </c>
      <c r="G5617" s="5">
        <f t="shared" si="1134"/>
        <v>92.264062499999994</v>
      </c>
      <c r="H5617" s="5">
        <f t="shared" si="1135"/>
        <v>2173.267313192458</v>
      </c>
      <c r="I5617" s="5">
        <f t="shared" si="1136"/>
        <v>720</v>
      </c>
      <c r="J5617" s="5">
        <f t="shared" si="1137"/>
        <v>1453.267313192458</v>
      </c>
      <c r="K5617" s="2">
        <f t="shared" si="1138"/>
        <v>50230.335298480175</v>
      </c>
      <c r="L5617" s="2">
        <f t="shared" si="1139"/>
        <v>103022</v>
      </c>
      <c r="M5617" s="2">
        <f t="shared" si="1140"/>
        <v>14520</v>
      </c>
      <c r="N5617" s="6">
        <f t="shared" si="1141"/>
        <v>1</v>
      </c>
      <c r="O5617" s="2">
        <f t="shared" si="1142"/>
        <v>18271.664701519825</v>
      </c>
      <c r="P5617" s="2">
        <f t="shared" si="1143"/>
        <v>18271.664701519825</v>
      </c>
    </row>
    <row r="5618" spans="1:16">
      <c r="A5618" s="6">
        <v>8</v>
      </c>
      <c r="B5618" s="6">
        <v>13</v>
      </c>
      <c r="C5618" s="6">
        <v>3</v>
      </c>
      <c r="D5618" s="6">
        <f t="shared" si="1131"/>
        <v>24</v>
      </c>
      <c r="E5618" s="5">
        <f t="shared" si="1132"/>
        <v>1543.3839432000009</v>
      </c>
      <c r="F5618" s="5">
        <f t="shared" si="1133"/>
        <v>537.61930749245744</v>
      </c>
      <c r="G5618" s="5">
        <f t="shared" si="1134"/>
        <v>140.12604492187498</v>
      </c>
      <c r="H5618" s="5">
        <f t="shared" si="1135"/>
        <v>2221.1292956143329</v>
      </c>
      <c r="I5618" s="5">
        <f t="shared" si="1136"/>
        <v>720</v>
      </c>
      <c r="J5618" s="5">
        <f t="shared" si="1137"/>
        <v>1501.1292956143329</v>
      </c>
      <c r="K5618" s="2">
        <f t="shared" si="1138"/>
        <v>51061.272493304394</v>
      </c>
      <c r="L5618" s="2">
        <f t="shared" si="1139"/>
        <v>105722</v>
      </c>
      <c r="M5618" s="2">
        <f t="shared" si="1140"/>
        <v>15400</v>
      </c>
      <c r="N5618" s="6">
        <f t="shared" si="1141"/>
        <v>1</v>
      </c>
      <c r="O5618" s="2">
        <f t="shared" si="1142"/>
        <v>19260.727506695606</v>
      </c>
      <c r="P5618" s="2">
        <f t="shared" si="1143"/>
        <v>19260.727506695606</v>
      </c>
    </row>
    <row r="5619" spans="1:16">
      <c r="A5619" s="6">
        <v>8</v>
      </c>
      <c r="B5619" s="6">
        <v>13</v>
      </c>
      <c r="C5619" s="6">
        <v>4</v>
      </c>
      <c r="D5619" s="6">
        <f t="shared" si="1131"/>
        <v>25</v>
      </c>
      <c r="E5619" s="5">
        <f t="shared" si="1132"/>
        <v>1543.3839432000009</v>
      </c>
      <c r="F5619" s="5">
        <f t="shared" si="1133"/>
        <v>537.61930749245744</v>
      </c>
      <c r="G5619" s="5">
        <f t="shared" si="1134"/>
        <v>189.17016064453125</v>
      </c>
      <c r="H5619" s="5">
        <f t="shared" si="1135"/>
        <v>2270.1734113369894</v>
      </c>
      <c r="I5619" s="5">
        <f t="shared" si="1136"/>
        <v>720</v>
      </c>
      <c r="J5619" s="5">
        <f t="shared" si="1137"/>
        <v>1550.1734113369894</v>
      </c>
      <c r="K5619" s="2">
        <f t="shared" si="1138"/>
        <v>51912.73283571162</v>
      </c>
      <c r="L5619" s="2">
        <f t="shared" si="1139"/>
        <v>108422</v>
      </c>
      <c r="M5619" s="2">
        <f t="shared" si="1140"/>
        <v>16280</v>
      </c>
      <c r="N5619" s="6">
        <f t="shared" si="1141"/>
        <v>1</v>
      </c>
      <c r="O5619" s="2">
        <f t="shared" si="1142"/>
        <v>20229.26716428838</v>
      </c>
      <c r="P5619" s="2">
        <f t="shared" si="1143"/>
        <v>20229.26716428838</v>
      </c>
    </row>
    <row r="5620" spans="1:16">
      <c r="A5620" s="6">
        <v>8</v>
      </c>
      <c r="B5620" s="6">
        <v>13</v>
      </c>
      <c r="C5620" s="6">
        <v>5</v>
      </c>
      <c r="D5620" s="6">
        <f t="shared" si="1131"/>
        <v>26</v>
      </c>
      <c r="E5620" s="5">
        <f t="shared" si="1132"/>
        <v>1543.3839432000009</v>
      </c>
      <c r="F5620" s="5">
        <f t="shared" si="1133"/>
        <v>537.61930749245744</v>
      </c>
      <c r="G5620" s="5">
        <f t="shared" si="1134"/>
        <v>239.41848456573481</v>
      </c>
      <c r="H5620" s="5">
        <f t="shared" si="1135"/>
        <v>2320.4217352581927</v>
      </c>
      <c r="I5620" s="5">
        <f t="shared" si="1136"/>
        <v>720</v>
      </c>
      <c r="J5620" s="5">
        <f t="shared" si="1137"/>
        <v>1600.4217352581927</v>
      </c>
      <c r="K5620" s="2">
        <f t="shared" si="1138"/>
        <v>52785.099570454739</v>
      </c>
      <c r="L5620" s="2">
        <f t="shared" si="1139"/>
        <v>111122</v>
      </c>
      <c r="M5620" s="2">
        <f t="shared" si="1140"/>
        <v>17160</v>
      </c>
      <c r="N5620" s="6">
        <f t="shared" si="1141"/>
        <v>1</v>
      </c>
      <c r="O5620" s="2">
        <f t="shared" si="1142"/>
        <v>21176.900429545261</v>
      </c>
      <c r="P5620" s="2">
        <f t="shared" si="1143"/>
        <v>21176.900429545261</v>
      </c>
    </row>
    <row r="5621" spans="1:16">
      <c r="A5621" s="6">
        <v>8</v>
      </c>
      <c r="B5621" s="6">
        <v>13</v>
      </c>
      <c r="C5621" s="6">
        <v>6</v>
      </c>
      <c r="D5621" s="6">
        <f t="shared" si="1131"/>
        <v>27</v>
      </c>
      <c r="E5621" s="5">
        <f t="shared" si="1132"/>
        <v>1543.3839432000009</v>
      </c>
      <c r="F5621" s="5">
        <f t="shared" si="1133"/>
        <v>537.61930749245744</v>
      </c>
      <c r="G5621" s="5">
        <f t="shared" si="1134"/>
        <v>290.89345874736784</v>
      </c>
      <c r="H5621" s="5">
        <f t="shared" si="1135"/>
        <v>2371.8967094398258</v>
      </c>
      <c r="I5621" s="5">
        <f t="shared" si="1136"/>
        <v>720</v>
      </c>
      <c r="J5621" s="5">
        <f t="shared" si="1137"/>
        <v>1651.8967094398258</v>
      </c>
      <c r="K5621" s="2">
        <f t="shared" si="1138"/>
        <v>53678.76231666364</v>
      </c>
      <c r="L5621" s="2">
        <f t="shared" si="1139"/>
        <v>113822</v>
      </c>
      <c r="M5621" s="2">
        <f t="shared" si="1140"/>
        <v>18040</v>
      </c>
      <c r="N5621" s="6">
        <f t="shared" si="1141"/>
        <v>1</v>
      </c>
      <c r="O5621" s="2">
        <f t="shared" si="1142"/>
        <v>22103.23768333636</v>
      </c>
      <c r="P5621" s="2">
        <f t="shared" si="1143"/>
        <v>22103.23768333636</v>
      </c>
    </row>
    <row r="5622" spans="1:16">
      <c r="A5622" s="6">
        <v>8</v>
      </c>
      <c r="B5622" s="6">
        <v>13</v>
      </c>
      <c r="C5622" s="6">
        <v>7</v>
      </c>
      <c r="D5622" s="6">
        <f t="shared" si="1131"/>
        <v>28</v>
      </c>
      <c r="E5622" s="5">
        <f t="shared" si="1132"/>
        <v>1543.3839432000009</v>
      </c>
      <c r="F5622" s="5">
        <f t="shared" si="1133"/>
        <v>537.61930749245744</v>
      </c>
      <c r="G5622" s="5">
        <f t="shared" si="1134"/>
        <v>343.61789814532818</v>
      </c>
      <c r="H5622" s="5">
        <f t="shared" si="1135"/>
        <v>2424.6211488377862</v>
      </c>
      <c r="I5622" s="5">
        <f t="shared" si="1136"/>
        <v>720</v>
      </c>
      <c r="J5622" s="5">
        <f t="shared" si="1137"/>
        <v>1704.6211488377862</v>
      </c>
      <c r="K5622" s="2">
        <f t="shared" si="1138"/>
        <v>54594.117167322678</v>
      </c>
      <c r="L5622" s="2">
        <f t="shared" si="1139"/>
        <v>116522</v>
      </c>
      <c r="M5622" s="2">
        <f t="shared" si="1140"/>
        <v>18920</v>
      </c>
      <c r="N5622" s="6">
        <f t="shared" si="1141"/>
        <v>1</v>
      </c>
      <c r="O5622" s="2">
        <f t="shared" si="1142"/>
        <v>23007.882832677322</v>
      </c>
      <c r="P5622" s="2">
        <f t="shared" si="1143"/>
        <v>23007.882832677322</v>
      </c>
    </row>
    <row r="5623" spans="1:16">
      <c r="A5623" s="6">
        <v>8</v>
      </c>
      <c r="B5623" s="6">
        <v>13</v>
      </c>
      <c r="C5623" s="6">
        <v>8</v>
      </c>
      <c r="D5623" s="6">
        <f t="shared" si="1131"/>
        <v>29</v>
      </c>
      <c r="E5623" s="5">
        <f t="shared" si="1132"/>
        <v>1543.3839432000009</v>
      </c>
      <c r="F5623" s="5">
        <f t="shared" si="1133"/>
        <v>537.61930749245744</v>
      </c>
      <c r="G5623" s="5">
        <f t="shared" si="1134"/>
        <v>397.61499642530839</v>
      </c>
      <c r="H5623" s="5">
        <f t="shared" si="1135"/>
        <v>2478.6182471177663</v>
      </c>
      <c r="I5623" s="5">
        <f t="shared" si="1136"/>
        <v>720</v>
      </c>
      <c r="J5623" s="5">
        <f t="shared" si="1137"/>
        <v>1758.6182471177663</v>
      </c>
      <c r="K5623" s="2">
        <f t="shared" si="1138"/>
        <v>55531.566790238998</v>
      </c>
      <c r="L5623" s="2">
        <f t="shared" si="1139"/>
        <v>119222</v>
      </c>
      <c r="M5623" s="2">
        <f t="shared" si="1140"/>
        <v>19800</v>
      </c>
      <c r="N5623" s="6">
        <f t="shared" si="1141"/>
        <v>1</v>
      </c>
      <c r="O5623" s="2">
        <f t="shared" si="1142"/>
        <v>23890.433209761002</v>
      </c>
      <c r="P5623" s="2">
        <f t="shared" si="1143"/>
        <v>23890.433209761002</v>
      </c>
    </row>
    <row r="5624" spans="1:16">
      <c r="A5624" s="6">
        <v>8</v>
      </c>
      <c r="B5624" s="6">
        <v>13</v>
      </c>
      <c r="C5624" s="6">
        <v>9</v>
      </c>
      <c r="D5624" s="6">
        <f t="shared" si="1131"/>
        <v>30</v>
      </c>
      <c r="E5624" s="5">
        <f t="shared" si="1132"/>
        <v>1543.3839432000009</v>
      </c>
      <c r="F5624" s="5">
        <f t="shared" si="1133"/>
        <v>537.61930749245744</v>
      </c>
      <c r="G5624" s="5">
        <f t="shared" si="1134"/>
        <v>452.90833186570285</v>
      </c>
      <c r="H5624" s="5">
        <f t="shared" si="1135"/>
        <v>2533.9115825581612</v>
      </c>
      <c r="I5624" s="5">
        <f t="shared" si="1136"/>
        <v>720</v>
      </c>
      <c r="J5624" s="5">
        <f t="shared" si="1137"/>
        <v>1813.9115825581612</v>
      </c>
      <c r="K5624" s="2">
        <f t="shared" si="1138"/>
        <v>56491.52053052363</v>
      </c>
      <c r="L5624" s="2">
        <f t="shared" si="1139"/>
        <v>121922</v>
      </c>
      <c r="M5624" s="2">
        <f t="shared" si="1140"/>
        <v>20680</v>
      </c>
      <c r="N5624" s="6">
        <f t="shared" si="1141"/>
        <v>1</v>
      </c>
      <c r="O5624" s="2">
        <f t="shared" si="1142"/>
        <v>24750.47946947637</v>
      </c>
      <c r="P5624" s="2">
        <f t="shared" si="1143"/>
        <v>24750.47946947637</v>
      </c>
    </row>
    <row r="5625" spans="1:16">
      <c r="A5625" s="6">
        <v>8</v>
      </c>
      <c r="B5625" s="6">
        <v>13</v>
      </c>
      <c r="C5625" s="6">
        <v>10</v>
      </c>
      <c r="D5625" s="6">
        <f t="shared" si="1131"/>
        <v>31</v>
      </c>
      <c r="E5625" s="5">
        <f t="shared" si="1132"/>
        <v>1543.3839432000009</v>
      </c>
      <c r="F5625" s="5">
        <f t="shared" si="1133"/>
        <v>537.61930749245744</v>
      </c>
      <c r="G5625" s="5">
        <f t="shared" si="1134"/>
        <v>509.52187334891573</v>
      </c>
      <c r="H5625" s="5">
        <f t="shared" si="1135"/>
        <v>2590.5251240413736</v>
      </c>
      <c r="I5625" s="5">
        <f t="shared" si="1136"/>
        <v>720</v>
      </c>
      <c r="J5625" s="5">
        <f t="shared" si="1137"/>
        <v>1870.5251240413736</v>
      </c>
      <c r="K5625" s="2">
        <f t="shared" si="1138"/>
        <v>57474.394514607178</v>
      </c>
      <c r="L5625" s="2">
        <f t="shared" si="1139"/>
        <v>124622</v>
      </c>
      <c r="M5625" s="2">
        <f t="shared" si="1140"/>
        <v>21560</v>
      </c>
      <c r="N5625" s="6">
        <f t="shared" si="1141"/>
        <v>1</v>
      </c>
      <c r="O5625" s="2">
        <f t="shared" si="1142"/>
        <v>25587.605485392822</v>
      </c>
      <c r="P5625" s="2">
        <f t="shared" si="1143"/>
        <v>25587.605485392822</v>
      </c>
    </row>
    <row r="5626" spans="1:16">
      <c r="A5626" s="6">
        <v>8</v>
      </c>
      <c r="B5626" s="6">
        <v>13</v>
      </c>
      <c r="C5626" s="6">
        <v>11</v>
      </c>
      <c r="D5626" s="6">
        <f t="shared" si="1131"/>
        <v>32</v>
      </c>
      <c r="E5626" s="5">
        <f t="shared" si="1132"/>
        <v>1543.3839432000009</v>
      </c>
      <c r="F5626" s="5">
        <f t="shared" si="1133"/>
        <v>537.61930749245744</v>
      </c>
      <c r="G5626" s="5">
        <f t="shared" si="1134"/>
        <v>567.47998644235474</v>
      </c>
      <c r="H5626" s="5">
        <f t="shared" si="1135"/>
        <v>2648.483237134813</v>
      </c>
      <c r="I5626" s="5">
        <f t="shared" si="1136"/>
        <v>720</v>
      </c>
      <c r="J5626" s="5">
        <f t="shared" si="1137"/>
        <v>1928.483237134813</v>
      </c>
      <c r="K5626" s="2">
        <f t="shared" si="1138"/>
        <v>58480.611755812723</v>
      </c>
      <c r="L5626" s="2">
        <f t="shared" si="1139"/>
        <v>127322</v>
      </c>
      <c r="M5626" s="2">
        <f t="shared" si="1140"/>
        <v>22440</v>
      </c>
      <c r="N5626" s="6">
        <f t="shared" si="1141"/>
        <v>1</v>
      </c>
      <c r="O5626" s="2">
        <f t="shared" si="1142"/>
        <v>26401.388244187277</v>
      </c>
      <c r="P5626" s="2">
        <f t="shared" si="1143"/>
        <v>26401.388244187277</v>
      </c>
    </row>
    <row r="5627" spans="1:16">
      <c r="A5627" s="6">
        <v>8</v>
      </c>
      <c r="B5627" s="6">
        <v>13</v>
      </c>
      <c r="C5627" s="6">
        <v>12</v>
      </c>
      <c r="D5627" s="6">
        <f t="shared" si="1131"/>
        <v>33</v>
      </c>
      <c r="E5627" s="5">
        <f t="shared" si="1132"/>
        <v>1543.3839432000009</v>
      </c>
      <c r="F5627" s="5">
        <f t="shared" si="1133"/>
        <v>537.61930749245744</v>
      </c>
      <c r="G5627" s="5">
        <f t="shared" si="1134"/>
        <v>626.80743957041921</v>
      </c>
      <c r="H5627" s="5">
        <f t="shared" si="1135"/>
        <v>2707.8106902628774</v>
      </c>
      <c r="I5627" s="5">
        <f t="shared" si="1136"/>
        <v>720</v>
      </c>
      <c r="J5627" s="5">
        <f t="shared" si="1137"/>
        <v>1987.8106902628774</v>
      </c>
      <c r="K5627" s="2">
        <f t="shared" si="1138"/>
        <v>59510.602261508291</v>
      </c>
      <c r="L5627" s="2">
        <f t="shared" si="1139"/>
        <v>130022</v>
      </c>
      <c r="M5627" s="2">
        <f t="shared" si="1140"/>
        <v>23320</v>
      </c>
      <c r="N5627" s="6">
        <f t="shared" si="1141"/>
        <v>1</v>
      </c>
      <c r="O5627" s="2">
        <f t="shared" si="1142"/>
        <v>27191.397738491709</v>
      </c>
      <c r="P5627" s="2">
        <f t="shared" si="1143"/>
        <v>27191.397738491709</v>
      </c>
    </row>
    <row r="5628" spans="1:16">
      <c r="A5628" s="6">
        <v>8</v>
      </c>
      <c r="B5628" s="6">
        <v>13</v>
      </c>
      <c r="C5628" s="6">
        <v>13</v>
      </c>
      <c r="D5628" s="6">
        <f t="shared" si="1131"/>
        <v>34</v>
      </c>
      <c r="E5628" s="5">
        <f t="shared" si="1132"/>
        <v>1543.3839432000009</v>
      </c>
      <c r="F5628" s="5">
        <f t="shared" si="1133"/>
        <v>537.61930749245744</v>
      </c>
      <c r="G5628" s="5">
        <f t="shared" si="1134"/>
        <v>687.52941027880343</v>
      </c>
      <c r="H5628" s="5">
        <f t="shared" si="1135"/>
        <v>2768.5326609712615</v>
      </c>
      <c r="I5628" s="5">
        <f t="shared" si="1136"/>
        <v>720</v>
      </c>
      <c r="J5628" s="5">
        <f t="shared" si="1137"/>
        <v>2048.5326609712615</v>
      </c>
      <c r="K5628" s="2">
        <f t="shared" si="1138"/>
        <v>60564.803141862176</v>
      </c>
      <c r="L5628" s="2">
        <f t="shared" si="1139"/>
        <v>132722</v>
      </c>
      <c r="M5628" s="2">
        <f t="shared" si="1140"/>
        <v>24200</v>
      </c>
      <c r="N5628" s="6">
        <f t="shared" si="1141"/>
        <v>1</v>
      </c>
      <c r="O5628" s="2">
        <f t="shared" si="1142"/>
        <v>27957.196858137824</v>
      </c>
      <c r="P5628" s="2">
        <f t="shared" si="1143"/>
        <v>27957.196858137824</v>
      </c>
    </row>
    <row r="5629" spans="1:16">
      <c r="A5629" s="6">
        <v>8</v>
      </c>
      <c r="B5629" s="6">
        <v>13</v>
      </c>
      <c r="C5629" s="6">
        <v>14</v>
      </c>
      <c r="D5629" s="6">
        <f t="shared" si="1131"/>
        <v>35</v>
      </c>
      <c r="E5629" s="5">
        <f t="shared" si="1132"/>
        <v>1543.3839432000009</v>
      </c>
      <c r="F5629" s="5">
        <f t="shared" si="1133"/>
        <v>537.61930749245744</v>
      </c>
      <c r="G5629" s="5">
        <f t="shared" si="1134"/>
        <v>749.67149159246469</v>
      </c>
      <c r="H5629" s="5">
        <f t="shared" si="1135"/>
        <v>2830.674742284923</v>
      </c>
      <c r="I5629" s="5">
        <f t="shared" si="1136"/>
        <v>720</v>
      </c>
      <c r="J5629" s="5">
        <f t="shared" si="1137"/>
        <v>2110.674742284923</v>
      </c>
      <c r="K5629" s="2">
        <f t="shared" si="1138"/>
        <v>61643.658720224354</v>
      </c>
      <c r="L5629" s="2">
        <f t="shared" si="1139"/>
        <v>135422</v>
      </c>
      <c r="M5629" s="2">
        <f t="shared" si="1140"/>
        <v>25080</v>
      </c>
      <c r="N5629" s="6">
        <f t="shared" si="1141"/>
        <v>1</v>
      </c>
      <c r="O5629" s="2">
        <f t="shared" si="1142"/>
        <v>28698.341279775646</v>
      </c>
      <c r="P5629" s="2">
        <f t="shared" si="1143"/>
        <v>28698.341279775646</v>
      </c>
    </row>
    <row r="5630" spans="1:16">
      <c r="A5630" s="6">
        <v>8</v>
      </c>
      <c r="B5630" s="6">
        <v>13</v>
      </c>
      <c r="C5630" s="6">
        <v>15</v>
      </c>
      <c r="D5630" s="6">
        <f t="shared" si="1131"/>
        <v>36</v>
      </c>
      <c r="E5630" s="5">
        <f t="shared" si="1132"/>
        <v>1543.3839432000009</v>
      </c>
      <c r="F5630" s="5">
        <f t="shared" si="1133"/>
        <v>537.61930749245744</v>
      </c>
      <c r="G5630" s="5">
        <f t="shared" si="1134"/>
        <v>813.25969846861108</v>
      </c>
      <c r="H5630" s="5">
        <f t="shared" si="1135"/>
        <v>2894.2629491610692</v>
      </c>
      <c r="I5630" s="5">
        <f t="shared" si="1136"/>
        <v>720</v>
      </c>
      <c r="J5630" s="5">
        <f t="shared" si="1137"/>
        <v>2174.2629491610692</v>
      </c>
      <c r="K5630" s="2">
        <f t="shared" si="1138"/>
        <v>62747.620645157447</v>
      </c>
      <c r="L5630" s="2">
        <f t="shared" si="1139"/>
        <v>138122</v>
      </c>
      <c r="M5630" s="2">
        <f t="shared" si="1140"/>
        <v>25960</v>
      </c>
      <c r="N5630" s="6">
        <f t="shared" si="1141"/>
        <v>1</v>
      </c>
      <c r="O5630" s="2">
        <f t="shared" si="1142"/>
        <v>29414.379354842553</v>
      </c>
      <c r="P5630" s="2">
        <f t="shared" si="1143"/>
        <v>29414.379354842553</v>
      </c>
    </row>
    <row r="5631" spans="1:16">
      <c r="A5631" s="6">
        <v>8</v>
      </c>
      <c r="B5631" s="6">
        <v>13</v>
      </c>
      <c r="C5631" s="6">
        <v>16</v>
      </c>
      <c r="D5631" s="6">
        <f t="shared" si="1131"/>
        <v>37</v>
      </c>
      <c r="E5631" s="5">
        <f t="shared" si="1132"/>
        <v>1543.3839432000009</v>
      </c>
      <c r="F5631" s="5">
        <f t="shared" si="1133"/>
        <v>537.61930749245744</v>
      </c>
      <c r="G5631" s="5">
        <f t="shared" si="1134"/>
        <v>878.32047434610013</v>
      </c>
      <c r="H5631" s="5">
        <f t="shared" si="1135"/>
        <v>2959.3237250385582</v>
      </c>
      <c r="I5631" s="5">
        <f t="shared" si="1136"/>
        <v>720</v>
      </c>
      <c r="J5631" s="5">
        <f t="shared" si="1137"/>
        <v>2239.3237250385582</v>
      </c>
      <c r="K5631" s="2">
        <f t="shared" si="1138"/>
        <v>63877.148004141636</v>
      </c>
      <c r="L5631" s="2">
        <f t="shared" si="1139"/>
        <v>140822</v>
      </c>
      <c r="M5631" s="2">
        <f t="shared" si="1140"/>
        <v>26840</v>
      </c>
      <c r="N5631" s="6">
        <f t="shared" si="1141"/>
        <v>1</v>
      </c>
      <c r="O5631" s="2">
        <f t="shared" si="1142"/>
        <v>30104.851995858364</v>
      </c>
      <c r="P5631" s="2">
        <f t="shared" si="1143"/>
        <v>30104.851995858364</v>
      </c>
    </row>
    <row r="5632" spans="1:16">
      <c r="A5632" s="6">
        <v>8</v>
      </c>
      <c r="B5632" s="6">
        <v>13</v>
      </c>
      <c r="C5632" s="6">
        <v>17</v>
      </c>
      <c r="D5632" s="6">
        <f t="shared" si="1131"/>
        <v>38</v>
      </c>
      <c r="E5632" s="5">
        <f t="shared" si="1132"/>
        <v>1543.3839432000009</v>
      </c>
      <c r="F5632" s="5">
        <f t="shared" si="1133"/>
        <v>537.61930749245744</v>
      </c>
      <c r="G5632" s="5">
        <f t="shared" si="1134"/>
        <v>944.88069779264049</v>
      </c>
      <c r="H5632" s="5">
        <f t="shared" si="1135"/>
        <v>3025.8839484850987</v>
      </c>
      <c r="I5632" s="5">
        <f t="shared" si="1136"/>
        <v>720</v>
      </c>
      <c r="J5632" s="5">
        <f t="shared" si="1137"/>
        <v>2305.8839484850987</v>
      </c>
      <c r="K5632" s="2">
        <f t="shared" si="1138"/>
        <v>65032.707438977406</v>
      </c>
      <c r="L5632" s="2">
        <f t="shared" si="1139"/>
        <v>143522</v>
      </c>
      <c r="M5632" s="2">
        <f t="shared" si="1140"/>
        <v>27720</v>
      </c>
      <c r="N5632" s="6">
        <f t="shared" si="1141"/>
        <v>1</v>
      </c>
      <c r="O5632" s="2">
        <f t="shared" si="1142"/>
        <v>30769.292561022594</v>
      </c>
      <c r="P5632" s="2">
        <f t="shared" si="1143"/>
        <v>30769.292561022594</v>
      </c>
    </row>
    <row r="5633" spans="1:16">
      <c r="A5633" s="6">
        <v>8</v>
      </c>
      <c r="B5633" s="6">
        <v>13</v>
      </c>
      <c r="C5633" s="6">
        <v>18</v>
      </c>
      <c r="D5633" s="6">
        <f t="shared" si="1131"/>
        <v>39</v>
      </c>
      <c r="E5633" s="5">
        <f t="shared" si="1132"/>
        <v>1543.3839432000009</v>
      </c>
      <c r="F5633" s="5">
        <f t="shared" si="1133"/>
        <v>537.61930749245744</v>
      </c>
      <c r="G5633" s="5">
        <f t="shared" si="1134"/>
        <v>1012.9676892512279</v>
      </c>
      <c r="H5633" s="5">
        <f t="shared" si="1135"/>
        <v>3093.9709399436861</v>
      </c>
      <c r="I5633" s="5">
        <f t="shared" si="1136"/>
        <v>720</v>
      </c>
      <c r="J5633" s="5">
        <f t="shared" si="1137"/>
        <v>2373.9709399436861</v>
      </c>
      <c r="K5633" s="2">
        <f t="shared" si="1138"/>
        <v>66214.773262911214</v>
      </c>
      <c r="L5633" s="2">
        <f t="shared" si="1139"/>
        <v>146222</v>
      </c>
      <c r="M5633" s="2">
        <f t="shared" si="1140"/>
        <v>28600</v>
      </c>
      <c r="N5633" s="6">
        <f t="shared" si="1141"/>
        <v>1</v>
      </c>
      <c r="O5633" s="2">
        <f t="shared" si="1142"/>
        <v>31407.226737088786</v>
      </c>
      <c r="P5633" s="2">
        <f t="shared" si="1143"/>
        <v>31407.226737088786</v>
      </c>
    </row>
    <row r="5634" spans="1:16">
      <c r="A5634" s="6">
        <v>8</v>
      </c>
      <c r="B5634" s="6">
        <v>13</v>
      </c>
      <c r="C5634" s="6">
        <v>19</v>
      </c>
      <c r="D5634" s="6">
        <f t="shared" si="1131"/>
        <v>40</v>
      </c>
      <c r="E5634" s="5">
        <f t="shared" si="1132"/>
        <v>1543.3839432000009</v>
      </c>
      <c r="F5634" s="5">
        <f t="shared" si="1133"/>
        <v>537.61930749245744</v>
      </c>
      <c r="G5634" s="5">
        <f t="shared" si="1134"/>
        <v>1082.6092178872495</v>
      </c>
      <c r="H5634" s="5">
        <f t="shared" si="1135"/>
        <v>3163.6124685797076</v>
      </c>
      <c r="I5634" s="5">
        <f t="shared" si="1136"/>
        <v>720</v>
      </c>
      <c r="J5634" s="5">
        <f t="shared" si="1137"/>
        <v>2443.6124685797076</v>
      </c>
      <c r="K5634" s="2">
        <f t="shared" si="1138"/>
        <v>67423.827579508812</v>
      </c>
      <c r="L5634" s="2">
        <f t="shared" si="1139"/>
        <v>148922</v>
      </c>
      <c r="M5634" s="2">
        <f t="shared" si="1140"/>
        <v>29480</v>
      </c>
      <c r="N5634" s="6">
        <f t="shared" si="1141"/>
        <v>1</v>
      </c>
      <c r="O5634" s="2">
        <f t="shared" si="1142"/>
        <v>32018.172420491188</v>
      </c>
      <c r="P5634" s="2">
        <f t="shared" si="1143"/>
        <v>32018.172420491188</v>
      </c>
    </row>
    <row r="5635" spans="1:16">
      <c r="A5635" s="6">
        <v>8</v>
      </c>
      <c r="B5635" s="6">
        <v>13</v>
      </c>
      <c r="C5635" s="6">
        <v>20</v>
      </c>
      <c r="D5635" s="6">
        <f t="shared" si="1131"/>
        <v>41</v>
      </c>
      <c r="E5635" s="5">
        <f t="shared" si="1132"/>
        <v>1543.3839432000009</v>
      </c>
      <c r="F5635" s="5">
        <f t="shared" si="1133"/>
        <v>537.61930749245744</v>
      </c>
      <c r="G5635" s="5">
        <f t="shared" si="1134"/>
        <v>1153.8335085377266</v>
      </c>
      <c r="H5635" s="5">
        <f t="shared" si="1135"/>
        <v>3234.8367592301847</v>
      </c>
      <c r="I5635" s="5">
        <f t="shared" si="1136"/>
        <v>720</v>
      </c>
      <c r="J5635" s="5">
        <f t="shared" si="1137"/>
        <v>2514.8367592301847</v>
      </c>
      <c r="K5635" s="2">
        <f t="shared" si="1138"/>
        <v>68660.36040330182</v>
      </c>
      <c r="L5635" s="2">
        <f t="shared" si="1139"/>
        <v>151622</v>
      </c>
      <c r="M5635" s="2">
        <f t="shared" si="1140"/>
        <v>30360</v>
      </c>
      <c r="N5635" s="6">
        <f t="shared" si="1141"/>
        <v>1</v>
      </c>
      <c r="O5635" s="2">
        <f t="shared" si="1142"/>
        <v>32601.63959669818</v>
      </c>
      <c r="P5635" s="2">
        <f t="shared" si="1143"/>
        <v>32601.63959669818</v>
      </c>
    </row>
    <row r="5636" spans="1:16">
      <c r="A5636" s="6">
        <v>8</v>
      </c>
      <c r="B5636" s="6">
        <v>13</v>
      </c>
      <c r="C5636" s="6">
        <v>21</v>
      </c>
      <c r="D5636" s="6">
        <f t="shared" ref="D5636:D5699" si="1144">A5636+B5636+C5636</f>
        <v>42</v>
      </c>
      <c r="E5636" s="5">
        <f t="shared" ref="E5636:E5699" si="1145">IF(A5636=0,0,A5636*LABOR_HRS_WK_TOM*SEASON_WEEKS*(1+DIM_PCT_TOM)^A5636)</f>
        <v>1543.3839432000009</v>
      </c>
      <c r="F5636" s="5">
        <f t="shared" ref="F5636:F5699" si="1146">IF(B5636=0,0,B5636*LABOR_HRS_WK_CAR*SEASON_WEEKS*(1+DIM_PCT_CAR)^B5636)</f>
        <v>537.61930749245744</v>
      </c>
      <c r="G5636" s="5">
        <f t="shared" ref="G5636:G5699" si="1147">IF(C5636=0,0,C5636*LABOR_HRS_WK_MES*SEASON_WEEKS*(1+DIM_PCT_MES)^C5636)</f>
        <v>1226.6692487641703</v>
      </c>
      <c r="H5636" s="5">
        <f t="shared" ref="H5636:H5699" si="1148">E5636+F5636+G5636</f>
        <v>3307.6724994566284</v>
      </c>
      <c r="I5636" s="5">
        <f t="shared" ref="I5636:I5699" si="1149">MIN(H5636,FARMER_HRS)</f>
        <v>720</v>
      </c>
      <c r="J5636" s="5">
        <f t="shared" ref="J5636:J5699" si="1150">MAX(0,H5636-FARMER_HRS)</f>
        <v>2587.6724994566284</v>
      </c>
      <c r="K5636" s="2">
        <f t="shared" ref="K5636:K5699" si="1151">I5636*FARMER_RATE+J5636*TEMP_WORKER_RATE</f>
        <v>69924.869782233131</v>
      </c>
      <c r="L5636" s="2">
        <f t="shared" ref="L5636:L5699" si="1152">A5636*PRICE_TOM+B5636*PRICE_CAR+C5636*PRICE_MES</f>
        <v>154322</v>
      </c>
      <c r="M5636" s="2">
        <f t="shared" ref="M5636:M5699" si="1153">A5636*FERT_BED_TOM+B5636*FERT_BED_CAR+C5636*FERT_BED_MES</f>
        <v>31240</v>
      </c>
      <c r="N5636" s="6">
        <f t="shared" ref="N5636:N5699" si="1154">IF(AND(D5636&lt;=TOTAL_BEDS,J5636&lt;=TEMP_WORKER_MAX*TEMP_WORKER_HRS),1,0)</f>
        <v>1</v>
      </c>
      <c r="O5636" s="2">
        <f t="shared" ref="O5636:O5699" si="1155">L5636-M5636-K5636-FIXED_COSTS</f>
        <v>33157.130217766869</v>
      </c>
      <c r="P5636" s="2">
        <f t="shared" ref="P5636:P5699" si="1156">IF(N5636=1,O5636,"")</f>
        <v>33157.130217766869</v>
      </c>
    </row>
    <row r="5637" spans="1:16">
      <c r="A5637" s="6">
        <v>8</v>
      </c>
      <c r="B5637" s="6">
        <v>13</v>
      </c>
      <c r="C5637" s="6">
        <v>22</v>
      </c>
      <c r="D5637" s="6">
        <f t="shared" si="1144"/>
        <v>43</v>
      </c>
      <c r="E5637" s="5">
        <f t="shared" si="1145"/>
        <v>1543.3839432000009</v>
      </c>
      <c r="F5637" s="5">
        <f t="shared" si="1146"/>
        <v>537.61930749245744</v>
      </c>
      <c r="G5637" s="5">
        <f t="shared" si="1147"/>
        <v>1301.1455960105666</v>
      </c>
      <c r="H5637" s="5">
        <f t="shared" si="1148"/>
        <v>3382.1488467030249</v>
      </c>
      <c r="I5637" s="5">
        <f t="shared" si="1149"/>
        <v>720</v>
      </c>
      <c r="J5637" s="5">
        <f t="shared" si="1150"/>
        <v>2662.1488467030249</v>
      </c>
      <c r="K5637" s="2">
        <f t="shared" si="1151"/>
        <v>71217.861921927513</v>
      </c>
      <c r="L5637" s="2">
        <f t="shared" si="1152"/>
        <v>157022</v>
      </c>
      <c r="M5637" s="2">
        <f t="shared" si="1153"/>
        <v>32120</v>
      </c>
      <c r="N5637" s="6">
        <f t="shared" si="1154"/>
        <v>1</v>
      </c>
      <c r="O5637" s="2">
        <f t="shared" si="1155"/>
        <v>33684.138078072487</v>
      </c>
      <c r="P5637" s="2">
        <f t="shared" si="1156"/>
        <v>33684.138078072487</v>
      </c>
    </row>
    <row r="5638" spans="1:16">
      <c r="A5638" s="6">
        <v>8</v>
      </c>
      <c r="B5638" s="6">
        <v>13</v>
      </c>
      <c r="C5638" s="6">
        <v>23</v>
      </c>
      <c r="D5638" s="6">
        <f t="shared" si="1144"/>
        <v>44</v>
      </c>
      <c r="E5638" s="5">
        <f t="shared" si="1145"/>
        <v>1543.3839432000009</v>
      </c>
      <c r="F5638" s="5">
        <f t="shared" si="1146"/>
        <v>537.61930749245744</v>
      </c>
      <c r="G5638" s="5">
        <f t="shared" si="1147"/>
        <v>1377.292184868003</v>
      </c>
      <c r="H5638" s="5">
        <f t="shared" si="1148"/>
        <v>3458.2954355604611</v>
      </c>
      <c r="I5638" s="5">
        <f t="shared" si="1149"/>
        <v>720</v>
      </c>
      <c r="J5638" s="5">
        <f t="shared" si="1150"/>
        <v>2738.2954355604611</v>
      </c>
      <c r="K5638" s="2">
        <f t="shared" si="1151"/>
        <v>72539.85131181356</v>
      </c>
      <c r="L5638" s="2">
        <f t="shared" si="1152"/>
        <v>159722</v>
      </c>
      <c r="M5638" s="2">
        <f t="shared" si="1153"/>
        <v>33000</v>
      </c>
      <c r="N5638" s="6">
        <f t="shared" si="1154"/>
        <v>1</v>
      </c>
      <c r="O5638" s="2">
        <f t="shared" si="1155"/>
        <v>34182.14868818644</v>
      </c>
      <c r="P5638" s="2">
        <f t="shared" si="1156"/>
        <v>34182.14868818644</v>
      </c>
    </row>
    <row r="5639" spans="1:16">
      <c r="A5639" s="6">
        <v>8</v>
      </c>
      <c r="B5639" s="6">
        <v>13</v>
      </c>
      <c r="C5639" s="6">
        <v>24</v>
      </c>
      <c r="D5639" s="6">
        <f t="shared" si="1144"/>
        <v>45</v>
      </c>
      <c r="E5639" s="5">
        <f t="shared" si="1145"/>
        <v>1543.3839432000009</v>
      </c>
      <c r="F5639" s="5">
        <f t="shared" si="1146"/>
        <v>537.61930749245744</v>
      </c>
      <c r="G5639" s="5">
        <f t="shared" si="1147"/>
        <v>1455.1391344474989</v>
      </c>
      <c r="H5639" s="5">
        <f t="shared" si="1148"/>
        <v>3536.1423851399568</v>
      </c>
      <c r="I5639" s="5">
        <f t="shared" si="1149"/>
        <v>720</v>
      </c>
      <c r="J5639" s="5">
        <f t="shared" si="1150"/>
        <v>2816.1423851399568</v>
      </c>
      <c r="K5639" s="2">
        <f t="shared" si="1151"/>
        <v>73891.36085312425</v>
      </c>
      <c r="L5639" s="2">
        <f t="shared" si="1152"/>
        <v>162422</v>
      </c>
      <c r="M5639" s="2">
        <f t="shared" si="1153"/>
        <v>33880</v>
      </c>
      <c r="N5639" s="6">
        <f t="shared" si="1154"/>
        <v>1</v>
      </c>
      <c r="O5639" s="2">
        <f t="shared" si="1155"/>
        <v>34650.63914687575</v>
      </c>
      <c r="P5639" s="2">
        <f t="shared" si="1156"/>
        <v>34650.63914687575</v>
      </c>
    </row>
    <row r="5640" spans="1:16">
      <c r="A5640" s="6">
        <v>8</v>
      </c>
      <c r="B5640" s="6">
        <v>13</v>
      </c>
      <c r="C5640" s="6">
        <v>25</v>
      </c>
      <c r="D5640" s="6">
        <f t="shared" si="1144"/>
        <v>46</v>
      </c>
      <c r="E5640" s="5">
        <f t="shared" si="1145"/>
        <v>1543.3839432000009</v>
      </c>
      <c r="F5640" s="5">
        <f t="shared" si="1146"/>
        <v>537.61930749245744</v>
      </c>
      <c r="G5640" s="5">
        <f t="shared" si="1147"/>
        <v>1534.7170558625965</v>
      </c>
      <c r="H5640" s="5">
        <f t="shared" si="1148"/>
        <v>3615.7203065550548</v>
      </c>
      <c r="I5640" s="5">
        <f t="shared" si="1149"/>
        <v>720</v>
      </c>
      <c r="J5640" s="5">
        <f t="shared" si="1150"/>
        <v>2895.7203065550548</v>
      </c>
      <c r="K5640" s="2">
        <f t="shared" si="1151"/>
        <v>75272.921988803035</v>
      </c>
      <c r="L5640" s="2">
        <f t="shared" si="1152"/>
        <v>165122</v>
      </c>
      <c r="M5640" s="2">
        <f t="shared" si="1153"/>
        <v>34760</v>
      </c>
      <c r="N5640" s="6">
        <f t="shared" si="1154"/>
        <v>1</v>
      </c>
      <c r="O5640" s="2">
        <f t="shared" si="1155"/>
        <v>35089.078011196965</v>
      </c>
      <c r="P5640" s="2">
        <f t="shared" si="1156"/>
        <v>35089.078011196965</v>
      </c>
    </row>
    <row r="5641" spans="1:16">
      <c r="A5641" s="6">
        <v>8</v>
      </c>
      <c r="B5641" s="6">
        <v>13</v>
      </c>
      <c r="C5641" s="6">
        <v>26</v>
      </c>
      <c r="D5641" s="6">
        <f t="shared" si="1144"/>
        <v>47</v>
      </c>
      <c r="E5641" s="5">
        <f t="shared" si="1145"/>
        <v>1543.3839432000009</v>
      </c>
      <c r="F5641" s="5">
        <f t="shared" si="1146"/>
        <v>537.61930749245744</v>
      </c>
      <c r="G5641" s="5">
        <f t="shared" si="1147"/>
        <v>1616.0570598233144</v>
      </c>
      <c r="H5641" s="5">
        <f t="shared" si="1148"/>
        <v>3697.0603105157725</v>
      </c>
      <c r="I5641" s="5">
        <f t="shared" si="1149"/>
        <v>720</v>
      </c>
      <c r="J5641" s="5">
        <f t="shared" si="1150"/>
        <v>2977.0603105157725</v>
      </c>
      <c r="K5641" s="2">
        <f t="shared" si="1151"/>
        <v>76685.074835343272</v>
      </c>
      <c r="L5641" s="2">
        <f t="shared" si="1152"/>
        <v>167822</v>
      </c>
      <c r="M5641" s="2">
        <f t="shared" si="1153"/>
        <v>35640</v>
      </c>
      <c r="N5641" s="6">
        <f t="shared" si="1154"/>
        <v>1</v>
      </c>
      <c r="O5641" s="2">
        <f t="shared" si="1155"/>
        <v>35496.925164656728</v>
      </c>
      <c r="P5641" s="2">
        <f t="shared" si="1156"/>
        <v>35496.925164656728</v>
      </c>
    </row>
    <row r="5642" spans="1:16">
      <c r="A5642" s="6">
        <v>8</v>
      </c>
      <c r="B5642" s="6">
        <v>13</v>
      </c>
      <c r="C5642" s="6">
        <v>27</v>
      </c>
      <c r="D5642" s="6">
        <f t="shared" si="1144"/>
        <v>48</v>
      </c>
      <c r="E5642" s="5">
        <f t="shared" si="1145"/>
        <v>1543.3839432000009</v>
      </c>
      <c r="F5642" s="5">
        <f t="shared" si="1146"/>
        <v>537.61930749245744</v>
      </c>
      <c r="G5642" s="5">
        <f t="shared" si="1147"/>
        <v>1699.1907643430709</v>
      </c>
      <c r="H5642" s="5">
        <f t="shared" si="1148"/>
        <v>3780.194015035529</v>
      </c>
      <c r="I5642" s="5">
        <f t="shared" si="1149"/>
        <v>720</v>
      </c>
      <c r="J5642" s="5">
        <f t="shared" si="1150"/>
        <v>3060.194015035529</v>
      </c>
      <c r="K5642" s="2">
        <f t="shared" si="1151"/>
        <v>78128.36831658904</v>
      </c>
      <c r="L5642" s="2">
        <f t="shared" si="1152"/>
        <v>170522</v>
      </c>
      <c r="M5642" s="2">
        <f t="shared" si="1153"/>
        <v>36520</v>
      </c>
      <c r="N5642" s="6">
        <f t="shared" si="1154"/>
        <v>1</v>
      </c>
      <c r="O5642" s="2">
        <f t="shared" si="1155"/>
        <v>35873.63168341096</v>
      </c>
      <c r="P5642" s="2">
        <f t="shared" si="1156"/>
        <v>35873.63168341096</v>
      </c>
    </row>
    <row r="5643" spans="1:16">
      <c r="A5643" s="6">
        <v>8</v>
      </c>
      <c r="B5643" s="6">
        <v>13</v>
      </c>
      <c r="C5643" s="6">
        <v>28</v>
      </c>
      <c r="D5643" s="6">
        <f t="shared" si="1144"/>
        <v>49</v>
      </c>
      <c r="E5643" s="5">
        <f t="shared" si="1145"/>
        <v>1543.3839432000009</v>
      </c>
      <c r="F5643" s="5">
        <f t="shared" si="1146"/>
        <v>537.61930749245744</v>
      </c>
      <c r="G5643" s="5">
        <f t="shared" si="1147"/>
        <v>1784.1503025602246</v>
      </c>
      <c r="H5643" s="5">
        <f t="shared" si="1148"/>
        <v>3865.1535532526827</v>
      </c>
      <c r="I5643" s="5">
        <f t="shared" si="1149"/>
        <v>720</v>
      </c>
      <c r="J5643" s="5">
        <f t="shared" si="1150"/>
        <v>3145.1535532526827</v>
      </c>
      <c r="K5643" s="2">
        <f t="shared" si="1151"/>
        <v>79603.360299525739</v>
      </c>
      <c r="L5643" s="2">
        <f t="shared" si="1152"/>
        <v>173222</v>
      </c>
      <c r="M5643" s="2">
        <f t="shared" si="1153"/>
        <v>37400</v>
      </c>
      <c r="N5643" s="6">
        <f t="shared" si="1154"/>
        <v>1</v>
      </c>
      <c r="O5643" s="2">
        <f t="shared" si="1155"/>
        <v>36218.639700474261</v>
      </c>
      <c r="P5643" s="2">
        <f t="shared" si="1156"/>
        <v>36218.639700474261</v>
      </c>
    </row>
    <row r="5644" spans="1:16">
      <c r="A5644" s="6">
        <v>8</v>
      </c>
      <c r="B5644" s="6">
        <v>13</v>
      </c>
      <c r="C5644" s="6">
        <v>29</v>
      </c>
      <c r="D5644" s="6">
        <f t="shared" si="1144"/>
        <v>50</v>
      </c>
      <c r="E5644" s="5">
        <f t="shared" si="1145"/>
        <v>1543.3839432000009</v>
      </c>
      <c r="F5644" s="5">
        <f t="shared" si="1146"/>
        <v>537.61930749245744</v>
      </c>
      <c r="G5644" s="5">
        <f t="shared" si="1147"/>
        <v>1870.9683306758782</v>
      </c>
      <c r="H5644" s="5">
        <f t="shared" si="1148"/>
        <v>3951.971581368336</v>
      </c>
      <c r="I5644" s="5">
        <f t="shared" si="1149"/>
        <v>720</v>
      </c>
      <c r="J5644" s="5">
        <f t="shared" si="1150"/>
        <v>3231.971581368336</v>
      </c>
      <c r="K5644" s="2">
        <f t="shared" si="1151"/>
        <v>81110.617732089158</v>
      </c>
      <c r="L5644" s="2">
        <f t="shared" si="1152"/>
        <v>175922</v>
      </c>
      <c r="M5644" s="2">
        <f t="shared" si="1153"/>
        <v>38280</v>
      </c>
      <c r="N5644" s="6">
        <f t="shared" si="1154"/>
        <v>1</v>
      </c>
      <c r="O5644" s="2">
        <f t="shared" si="1155"/>
        <v>36531.382267910842</v>
      </c>
      <c r="P5644" s="2">
        <f t="shared" si="1156"/>
        <v>36531.382267910842</v>
      </c>
    </row>
    <row r="5645" spans="1:16">
      <c r="A5645" s="6">
        <v>8</v>
      </c>
      <c r="B5645" s="6">
        <v>13</v>
      </c>
      <c r="C5645" s="6">
        <v>30</v>
      </c>
      <c r="D5645" s="6">
        <f t="shared" si="1144"/>
        <v>51</v>
      </c>
      <c r="E5645" s="5">
        <f t="shared" si="1145"/>
        <v>1543.3839432000009</v>
      </c>
      <c r="F5645" s="5">
        <f t="shared" si="1146"/>
        <v>537.61930749245744</v>
      </c>
      <c r="G5645" s="5">
        <f t="shared" si="1147"/>
        <v>1959.6780360096488</v>
      </c>
      <c r="H5645" s="5">
        <f t="shared" si="1148"/>
        <v>4040.6812867021072</v>
      </c>
      <c r="I5645" s="5">
        <f t="shared" si="1149"/>
        <v>720</v>
      </c>
      <c r="J5645" s="5">
        <f t="shared" si="1150"/>
        <v>3320.6812867021072</v>
      </c>
      <c r="K5645" s="2">
        <f t="shared" si="1151"/>
        <v>82650.716783022683</v>
      </c>
      <c r="L5645" s="2">
        <f t="shared" si="1152"/>
        <v>178622</v>
      </c>
      <c r="M5645" s="2">
        <f t="shared" si="1153"/>
        <v>39160</v>
      </c>
      <c r="N5645" s="6">
        <f t="shared" si="1154"/>
        <v>1</v>
      </c>
      <c r="O5645" s="2">
        <f t="shared" si="1155"/>
        <v>36811.283216977317</v>
      </c>
      <c r="P5645" s="2">
        <f t="shared" si="1156"/>
        <v>36811.283216977317</v>
      </c>
    </row>
    <row r="5646" spans="1:16">
      <c r="A5646" s="6">
        <v>8</v>
      </c>
      <c r="B5646" s="6">
        <v>14</v>
      </c>
      <c r="C5646" s="6">
        <v>0</v>
      </c>
      <c r="D5646" s="6">
        <f t="shared" si="1144"/>
        <v>22</v>
      </c>
      <c r="E5646" s="5">
        <f t="shared" si="1145"/>
        <v>1543.3839432000009</v>
      </c>
      <c r="F5646" s="5">
        <f t="shared" si="1146"/>
        <v>593.44900480898184</v>
      </c>
      <c r="G5646" s="5">
        <f t="shared" si="1147"/>
        <v>0</v>
      </c>
      <c r="H5646" s="5">
        <f t="shared" si="1148"/>
        <v>2136.8329480089828</v>
      </c>
      <c r="I5646" s="5">
        <f t="shared" si="1149"/>
        <v>720</v>
      </c>
      <c r="J5646" s="5">
        <f t="shared" si="1150"/>
        <v>1416.8329480089828</v>
      </c>
      <c r="K5646" s="2">
        <f t="shared" si="1151"/>
        <v>49597.794236267058</v>
      </c>
      <c r="L5646" s="2">
        <f t="shared" si="1152"/>
        <v>99716</v>
      </c>
      <c r="M5646" s="2">
        <f t="shared" si="1153"/>
        <v>13200</v>
      </c>
      <c r="N5646" s="6">
        <f t="shared" si="1154"/>
        <v>1</v>
      </c>
      <c r="O5646" s="2">
        <f t="shared" si="1155"/>
        <v>16918.205763732942</v>
      </c>
      <c r="P5646" s="2">
        <f t="shared" si="1156"/>
        <v>16918.205763732942</v>
      </c>
    </row>
    <row r="5647" spans="1:16">
      <c r="A5647" s="6">
        <v>8</v>
      </c>
      <c r="B5647" s="6">
        <v>14</v>
      </c>
      <c r="C5647" s="6">
        <v>1</v>
      </c>
      <c r="D5647" s="6">
        <f t="shared" si="1144"/>
        <v>23</v>
      </c>
      <c r="E5647" s="5">
        <f t="shared" si="1145"/>
        <v>1543.3839432000009</v>
      </c>
      <c r="F5647" s="5">
        <f t="shared" si="1146"/>
        <v>593.44900480898184</v>
      </c>
      <c r="G5647" s="5">
        <f t="shared" si="1147"/>
        <v>45.5625</v>
      </c>
      <c r="H5647" s="5">
        <f t="shared" si="1148"/>
        <v>2182.3954480089828</v>
      </c>
      <c r="I5647" s="5">
        <f t="shared" si="1149"/>
        <v>720</v>
      </c>
      <c r="J5647" s="5">
        <f t="shared" si="1150"/>
        <v>1462.3954480089828</v>
      </c>
      <c r="K5647" s="2">
        <f t="shared" si="1151"/>
        <v>50388.809861267058</v>
      </c>
      <c r="L5647" s="2">
        <f t="shared" si="1152"/>
        <v>102416</v>
      </c>
      <c r="M5647" s="2">
        <f t="shared" si="1153"/>
        <v>14080</v>
      </c>
      <c r="N5647" s="6">
        <f t="shared" si="1154"/>
        <v>1</v>
      </c>
      <c r="O5647" s="2">
        <f t="shared" si="1155"/>
        <v>17947.190138732942</v>
      </c>
      <c r="P5647" s="2">
        <f t="shared" si="1156"/>
        <v>17947.190138732942</v>
      </c>
    </row>
    <row r="5648" spans="1:16">
      <c r="A5648" s="6">
        <v>8</v>
      </c>
      <c r="B5648" s="6">
        <v>14</v>
      </c>
      <c r="C5648" s="6">
        <v>2</v>
      </c>
      <c r="D5648" s="6">
        <f t="shared" si="1144"/>
        <v>24</v>
      </c>
      <c r="E5648" s="5">
        <f t="shared" si="1145"/>
        <v>1543.3839432000009</v>
      </c>
      <c r="F5648" s="5">
        <f t="shared" si="1146"/>
        <v>593.44900480898184</v>
      </c>
      <c r="G5648" s="5">
        <f t="shared" si="1147"/>
        <v>92.264062499999994</v>
      </c>
      <c r="H5648" s="5">
        <f t="shared" si="1148"/>
        <v>2229.0970105089827</v>
      </c>
      <c r="I5648" s="5">
        <f t="shared" si="1149"/>
        <v>720</v>
      </c>
      <c r="J5648" s="5">
        <f t="shared" si="1150"/>
        <v>1509.0970105089827</v>
      </c>
      <c r="K5648" s="2">
        <f t="shared" si="1151"/>
        <v>51199.600876892058</v>
      </c>
      <c r="L5648" s="2">
        <f t="shared" si="1152"/>
        <v>105116</v>
      </c>
      <c r="M5648" s="2">
        <f t="shared" si="1153"/>
        <v>14960</v>
      </c>
      <c r="N5648" s="6">
        <f t="shared" si="1154"/>
        <v>1</v>
      </c>
      <c r="O5648" s="2">
        <f t="shared" si="1155"/>
        <v>18956.399123107942</v>
      </c>
      <c r="P5648" s="2">
        <f t="shared" si="1156"/>
        <v>18956.399123107942</v>
      </c>
    </row>
    <row r="5649" spans="1:16">
      <c r="A5649" s="6">
        <v>8</v>
      </c>
      <c r="B5649" s="6">
        <v>14</v>
      </c>
      <c r="C5649" s="6">
        <v>3</v>
      </c>
      <c r="D5649" s="6">
        <f t="shared" si="1144"/>
        <v>25</v>
      </c>
      <c r="E5649" s="5">
        <f t="shared" si="1145"/>
        <v>1543.3839432000009</v>
      </c>
      <c r="F5649" s="5">
        <f t="shared" si="1146"/>
        <v>593.44900480898184</v>
      </c>
      <c r="G5649" s="5">
        <f t="shared" si="1147"/>
        <v>140.12604492187498</v>
      </c>
      <c r="H5649" s="5">
        <f t="shared" si="1148"/>
        <v>2276.9589929308577</v>
      </c>
      <c r="I5649" s="5">
        <f t="shared" si="1149"/>
        <v>720</v>
      </c>
      <c r="J5649" s="5">
        <f t="shared" si="1150"/>
        <v>1556.9589929308577</v>
      </c>
      <c r="K5649" s="2">
        <f t="shared" si="1151"/>
        <v>52030.538071716277</v>
      </c>
      <c r="L5649" s="2">
        <f t="shared" si="1152"/>
        <v>107816</v>
      </c>
      <c r="M5649" s="2">
        <f t="shared" si="1153"/>
        <v>15840</v>
      </c>
      <c r="N5649" s="6">
        <f t="shared" si="1154"/>
        <v>1</v>
      </c>
      <c r="O5649" s="2">
        <f t="shared" si="1155"/>
        <v>19945.461928283723</v>
      </c>
      <c r="P5649" s="2">
        <f t="shared" si="1156"/>
        <v>19945.461928283723</v>
      </c>
    </row>
    <row r="5650" spans="1:16">
      <c r="A5650" s="6">
        <v>8</v>
      </c>
      <c r="B5650" s="6">
        <v>14</v>
      </c>
      <c r="C5650" s="6">
        <v>4</v>
      </c>
      <c r="D5650" s="6">
        <f t="shared" si="1144"/>
        <v>26</v>
      </c>
      <c r="E5650" s="5">
        <f t="shared" si="1145"/>
        <v>1543.3839432000009</v>
      </c>
      <c r="F5650" s="5">
        <f t="shared" si="1146"/>
        <v>593.44900480898184</v>
      </c>
      <c r="G5650" s="5">
        <f t="shared" si="1147"/>
        <v>189.17016064453125</v>
      </c>
      <c r="H5650" s="5">
        <f t="shared" si="1148"/>
        <v>2326.0031086535141</v>
      </c>
      <c r="I5650" s="5">
        <f t="shared" si="1149"/>
        <v>720</v>
      </c>
      <c r="J5650" s="5">
        <f t="shared" si="1150"/>
        <v>1606.0031086535141</v>
      </c>
      <c r="K5650" s="2">
        <f t="shared" si="1151"/>
        <v>52881.998414123504</v>
      </c>
      <c r="L5650" s="2">
        <f t="shared" si="1152"/>
        <v>110516</v>
      </c>
      <c r="M5650" s="2">
        <f t="shared" si="1153"/>
        <v>16720</v>
      </c>
      <c r="N5650" s="6">
        <f t="shared" si="1154"/>
        <v>1</v>
      </c>
      <c r="O5650" s="2">
        <f t="shared" si="1155"/>
        <v>20914.001585876496</v>
      </c>
      <c r="P5650" s="2">
        <f t="shared" si="1156"/>
        <v>20914.001585876496</v>
      </c>
    </row>
    <row r="5651" spans="1:16">
      <c r="A5651" s="6">
        <v>8</v>
      </c>
      <c r="B5651" s="6">
        <v>14</v>
      </c>
      <c r="C5651" s="6">
        <v>5</v>
      </c>
      <c r="D5651" s="6">
        <f t="shared" si="1144"/>
        <v>27</v>
      </c>
      <c r="E5651" s="5">
        <f t="shared" si="1145"/>
        <v>1543.3839432000009</v>
      </c>
      <c r="F5651" s="5">
        <f t="shared" si="1146"/>
        <v>593.44900480898184</v>
      </c>
      <c r="G5651" s="5">
        <f t="shared" si="1147"/>
        <v>239.41848456573481</v>
      </c>
      <c r="H5651" s="5">
        <f t="shared" si="1148"/>
        <v>2376.2514325747175</v>
      </c>
      <c r="I5651" s="5">
        <f t="shared" si="1149"/>
        <v>720</v>
      </c>
      <c r="J5651" s="5">
        <f t="shared" si="1150"/>
        <v>1656.2514325747175</v>
      </c>
      <c r="K5651" s="2">
        <f t="shared" si="1151"/>
        <v>53754.365148866622</v>
      </c>
      <c r="L5651" s="2">
        <f t="shared" si="1152"/>
        <v>113216</v>
      </c>
      <c r="M5651" s="2">
        <f t="shared" si="1153"/>
        <v>17600</v>
      </c>
      <c r="N5651" s="6">
        <f t="shared" si="1154"/>
        <v>1</v>
      </c>
      <c r="O5651" s="2">
        <f t="shared" si="1155"/>
        <v>21861.634851133378</v>
      </c>
      <c r="P5651" s="2">
        <f t="shared" si="1156"/>
        <v>21861.634851133378</v>
      </c>
    </row>
    <row r="5652" spans="1:16">
      <c r="A5652" s="6">
        <v>8</v>
      </c>
      <c r="B5652" s="6">
        <v>14</v>
      </c>
      <c r="C5652" s="6">
        <v>6</v>
      </c>
      <c r="D5652" s="6">
        <f t="shared" si="1144"/>
        <v>28</v>
      </c>
      <c r="E5652" s="5">
        <f t="shared" si="1145"/>
        <v>1543.3839432000009</v>
      </c>
      <c r="F5652" s="5">
        <f t="shared" si="1146"/>
        <v>593.44900480898184</v>
      </c>
      <c r="G5652" s="5">
        <f t="shared" si="1147"/>
        <v>290.89345874736784</v>
      </c>
      <c r="H5652" s="5">
        <f t="shared" si="1148"/>
        <v>2427.7264067563506</v>
      </c>
      <c r="I5652" s="5">
        <f t="shared" si="1149"/>
        <v>720</v>
      </c>
      <c r="J5652" s="5">
        <f t="shared" si="1150"/>
        <v>1707.7264067563506</v>
      </c>
      <c r="K5652" s="2">
        <f t="shared" si="1151"/>
        <v>54648.027895075531</v>
      </c>
      <c r="L5652" s="2">
        <f t="shared" si="1152"/>
        <v>115916</v>
      </c>
      <c r="M5652" s="2">
        <f t="shared" si="1153"/>
        <v>18480</v>
      </c>
      <c r="N5652" s="6">
        <f t="shared" si="1154"/>
        <v>1</v>
      </c>
      <c r="O5652" s="2">
        <f t="shared" si="1155"/>
        <v>22787.972104924469</v>
      </c>
      <c r="P5652" s="2">
        <f t="shared" si="1156"/>
        <v>22787.972104924469</v>
      </c>
    </row>
    <row r="5653" spans="1:16">
      <c r="A5653" s="6">
        <v>8</v>
      </c>
      <c r="B5653" s="6">
        <v>14</v>
      </c>
      <c r="C5653" s="6">
        <v>7</v>
      </c>
      <c r="D5653" s="6">
        <f t="shared" si="1144"/>
        <v>29</v>
      </c>
      <c r="E5653" s="5">
        <f t="shared" si="1145"/>
        <v>1543.3839432000009</v>
      </c>
      <c r="F5653" s="5">
        <f t="shared" si="1146"/>
        <v>593.44900480898184</v>
      </c>
      <c r="G5653" s="5">
        <f t="shared" si="1147"/>
        <v>343.61789814532818</v>
      </c>
      <c r="H5653" s="5">
        <f t="shared" si="1148"/>
        <v>2480.450846154311</v>
      </c>
      <c r="I5653" s="5">
        <f t="shared" si="1149"/>
        <v>720</v>
      </c>
      <c r="J5653" s="5">
        <f t="shared" si="1150"/>
        <v>1760.450846154311</v>
      </c>
      <c r="K5653" s="2">
        <f t="shared" si="1151"/>
        <v>55563.382745734561</v>
      </c>
      <c r="L5653" s="2">
        <f t="shared" si="1152"/>
        <v>118616</v>
      </c>
      <c r="M5653" s="2">
        <f t="shared" si="1153"/>
        <v>19360</v>
      </c>
      <c r="N5653" s="6">
        <f t="shared" si="1154"/>
        <v>1</v>
      </c>
      <c r="O5653" s="2">
        <f t="shared" si="1155"/>
        <v>23692.617254265439</v>
      </c>
      <c r="P5653" s="2">
        <f t="shared" si="1156"/>
        <v>23692.617254265439</v>
      </c>
    </row>
    <row r="5654" spans="1:16">
      <c r="A5654" s="6">
        <v>8</v>
      </c>
      <c r="B5654" s="6">
        <v>14</v>
      </c>
      <c r="C5654" s="6">
        <v>8</v>
      </c>
      <c r="D5654" s="6">
        <f t="shared" si="1144"/>
        <v>30</v>
      </c>
      <c r="E5654" s="5">
        <f t="shared" si="1145"/>
        <v>1543.3839432000009</v>
      </c>
      <c r="F5654" s="5">
        <f t="shared" si="1146"/>
        <v>593.44900480898184</v>
      </c>
      <c r="G5654" s="5">
        <f t="shared" si="1147"/>
        <v>397.61499642530839</v>
      </c>
      <c r="H5654" s="5">
        <f t="shared" si="1148"/>
        <v>2534.4479444342915</v>
      </c>
      <c r="I5654" s="5">
        <f t="shared" si="1149"/>
        <v>720</v>
      </c>
      <c r="J5654" s="5">
        <f t="shared" si="1150"/>
        <v>1814.4479444342915</v>
      </c>
      <c r="K5654" s="2">
        <f t="shared" si="1151"/>
        <v>56500.832368650896</v>
      </c>
      <c r="L5654" s="2">
        <f t="shared" si="1152"/>
        <v>121316</v>
      </c>
      <c r="M5654" s="2">
        <f t="shared" si="1153"/>
        <v>20240</v>
      </c>
      <c r="N5654" s="6">
        <f t="shared" si="1154"/>
        <v>1</v>
      </c>
      <c r="O5654" s="2">
        <f t="shared" si="1155"/>
        <v>24575.167631349104</v>
      </c>
      <c r="P5654" s="2">
        <f t="shared" si="1156"/>
        <v>24575.167631349104</v>
      </c>
    </row>
    <row r="5655" spans="1:16">
      <c r="A5655" s="6">
        <v>8</v>
      </c>
      <c r="B5655" s="6">
        <v>14</v>
      </c>
      <c r="C5655" s="6">
        <v>9</v>
      </c>
      <c r="D5655" s="6">
        <f t="shared" si="1144"/>
        <v>31</v>
      </c>
      <c r="E5655" s="5">
        <f t="shared" si="1145"/>
        <v>1543.3839432000009</v>
      </c>
      <c r="F5655" s="5">
        <f t="shared" si="1146"/>
        <v>593.44900480898184</v>
      </c>
      <c r="G5655" s="5">
        <f t="shared" si="1147"/>
        <v>452.90833186570285</v>
      </c>
      <c r="H5655" s="5">
        <f t="shared" si="1148"/>
        <v>2589.7412798746855</v>
      </c>
      <c r="I5655" s="5">
        <f t="shared" si="1149"/>
        <v>720</v>
      </c>
      <c r="J5655" s="5">
        <f t="shared" si="1150"/>
        <v>1869.7412798746855</v>
      </c>
      <c r="K5655" s="2">
        <f t="shared" si="1151"/>
        <v>57460.786108935514</v>
      </c>
      <c r="L5655" s="2">
        <f t="shared" si="1152"/>
        <v>124016</v>
      </c>
      <c r="M5655" s="2">
        <f t="shared" si="1153"/>
        <v>21120</v>
      </c>
      <c r="N5655" s="6">
        <f t="shared" si="1154"/>
        <v>1</v>
      </c>
      <c r="O5655" s="2">
        <f t="shared" si="1155"/>
        <v>25435.213891064486</v>
      </c>
      <c r="P5655" s="2">
        <f t="shared" si="1156"/>
        <v>25435.213891064486</v>
      </c>
    </row>
    <row r="5656" spans="1:16">
      <c r="A5656" s="6">
        <v>8</v>
      </c>
      <c r="B5656" s="6">
        <v>14</v>
      </c>
      <c r="C5656" s="6">
        <v>10</v>
      </c>
      <c r="D5656" s="6">
        <f t="shared" si="1144"/>
        <v>32</v>
      </c>
      <c r="E5656" s="5">
        <f t="shared" si="1145"/>
        <v>1543.3839432000009</v>
      </c>
      <c r="F5656" s="5">
        <f t="shared" si="1146"/>
        <v>593.44900480898184</v>
      </c>
      <c r="G5656" s="5">
        <f t="shared" si="1147"/>
        <v>509.52187334891573</v>
      </c>
      <c r="H5656" s="5">
        <f t="shared" si="1148"/>
        <v>2646.3548213578988</v>
      </c>
      <c r="I5656" s="5">
        <f t="shared" si="1149"/>
        <v>720</v>
      </c>
      <c r="J5656" s="5">
        <f t="shared" si="1150"/>
        <v>1926.3548213578988</v>
      </c>
      <c r="K5656" s="2">
        <f t="shared" si="1151"/>
        <v>58443.660093019076</v>
      </c>
      <c r="L5656" s="2">
        <f t="shared" si="1152"/>
        <v>126716</v>
      </c>
      <c r="M5656" s="2">
        <f t="shared" si="1153"/>
        <v>22000</v>
      </c>
      <c r="N5656" s="6">
        <f t="shared" si="1154"/>
        <v>1</v>
      </c>
      <c r="O5656" s="2">
        <f t="shared" si="1155"/>
        <v>26272.339906980924</v>
      </c>
      <c r="P5656" s="2">
        <f t="shared" si="1156"/>
        <v>26272.339906980924</v>
      </c>
    </row>
    <row r="5657" spans="1:16">
      <c r="A5657" s="6">
        <v>8</v>
      </c>
      <c r="B5657" s="6">
        <v>14</v>
      </c>
      <c r="C5657" s="6">
        <v>11</v>
      </c>
      <c r="D5657" s="6">
        <f t="shared" si="1144"/>
        <v>33</v>
      </c>
      <c r="E5657" s="5">
        <f t="shared" si="1145"/>
        <v>1543.3839432000009</v>
      </c>
      <c r="F5657" s="5">
        <f t="shared" si="1146"/>
        <v>593.44900480898184</v>
      </c>
      <c r="G5657" s="5">
        <f t="shared" si="1147"/>
        <v>567.47998644235474</v>
      </c>
      <c r="H5657" s="5">
        <f t="shared" si="1148"/>
        <v>2704.3129344513377</v>
      </c>
      <c r="I5657" s="5">
        <f t="shared" si="1149"/>
        <v>720</v>
      </c>
      <c r="J5657" s="5">
        <f t="shared" si="1150"/>
        <v>1984.3129344513377</v>
      </c>
      <c r="K5657" s="2">
        <f t="shared" si="1151"/>
        <v>59449.877334224613</v>
      </c>
      <c r="L5657" s="2">
        <f t="shared" si="1152"/>
        <v>129416</v>
      </c>
      <c r="M5657" s="2">
        <f t="shared" si="1153"/>
        <v>22880</v>
      </c>
      <c r="N5657" s="6">
        <f t="shared" si="1154"/>
        <v>1</v>
      </c>
      <c r="O5657" s="2">
        <f t="shared" si="1155"/>
        <v>27086.122665775387</v>
      </c>
      <c r="P5657" s="2">
        <f t="shared" si="1156"/>
        <v>27086.122665775387</v>
      </c>
    </row>
    <row r="5658" spans="1:16">
      <c r="A5658" s="6">
        <v>8</v>
      </c>
      <c r="B5658" s="6">
        <v>14</v>
      </c>
      <c r="C5658" s="6">
        <v>12</v>
      </c>
      <c r="D5658" s="6">
        <f t="shared" si="1144"/>
        <v>34</v>
      </c>
      <c r="E5658" s="5">
        <f t="shared" si="1145"/>
        <v>1543.3839432000009</v>
      </c>
      <c r="F5658" s="5">
        <f t="shared" si="1146"/>
        <v>593.44900480898184</v>
      </c>
      <c r="G5658" s="5">
        <f t="shared" si="1147"/>
        <v>626.80743957041921</v>
      </c>
      <c r="H5658" s="5">
        <f t="shared" si="1148"/>
        <v>2763.6403875794022</v>
      </c>
      <c r="I5658" s="5">
        <f t="shared" si="1149"/>
        <v>720</v>
      </c>
      <c r="J5658" s="5">
        <f t="shared" si="1150"/>
        <v>2043.6403875794022</v>
      </c>
      <c r="K5658" s="2">
        <f t="shared" si="1151"/>
        <v>60479.867839920174</v>
      </c>
      <c r="L5658" s="2">
        <f t="shared" si="1152"/>
        <v>132116</v>
      </c>
      <c r="M5658" s="2">
        <f t="shared" si="1153"/>
        <v>23760</v>
      </c>
      <c r="N5658" s="6">
        <f t="shared" si="1154"/>
        <v>1</v>
      </c>
      <c r="O5658" s="2">
        <f t="shared" si="1155"/>
        <v>27876.132160079826</v>
      </c>
      <c r="P5658" s="2">
        <f t="shared" si="1156"/>
        <v>27876.132160079826</v>
      </c>
    </row>
    <row r="5659" spans="1:16">
      <c r="A5659" s="6">
        <v>8</v>
      </c>
      <c r="B5659" s="6">
        <v>14</v>
      </c>
      <c r="C5659" s="6">
        <v>13</v>
      </c>
      <c r="D5659" s="6">
        <f t="shared" si="1144"/>
        <v>35</v>
      </c>
      <c r="E5659" s="5">
        <f t="shared" si="1145"/>
        <v>1543.3839432000009</v>
      </c>
      <c r="F5659" s="5">
        <f t="shared" si="1146"/>
        <v>593.44900480898184</v>
      </c>
      <c r="G5659" s="5">
        <f t="shared" si="1147"/>
        <v>687.52941027880343</v>
      </c>
      <c r="H5659" s="5">
        <f t="shared" si="1148"/>
        <v>2824.3623582877863</v>
      </c>
      <c r="I5659" s="5">
        <f t="shared" si="1149"/>
        <v>720</v>
      </c>
      <c r="J5659" s="5">
        <f t="shared" si="1150"/>
        <v>2104.3623582877863</v>
      </c>
      <c r="K5659" s="2">
        <f t="shared" si="1151"/>
        <v>61534.068720274066</v>
      </c>
      <c r="L5659" s="2">
        <f t="shared" si="1152"/>
        <v>134816</v>
      </c>
      <c r="M5659" s="2">
        <f t="shared" si="1153"/>
        <v>24640</v>
      </c>
      <c r="N5659" s="6">
        <f t="shared" si="1154"/>
        <v>1</v>
      </c>
      <c r="O5659" s="2">
        <f t="shared" si="1155"/>
        <v>28641.931279725934</v>
      </c>
      <c r="P5659" s="2">
        <f t="shared" si="1156"/>
        <v>28641.931279725934</v>
      </c>
    </row>
    <row r="5660" spans="1:16">
      <c r="A5660" s="6">
        <v>8</v>
      </c>
      <c r="B5660" s="6">
        <v>14</v>
      </c>
      <c r="C5660" s="6">
        <v>14</v>
      </c>
      <c r="D5660" s="6">
        <f t="shared" si="1144"/>
        <v>36</v>
      </c>
      <c r="E5660" s="5">
        <f t="shared" si="1145"/>
        <v>1543.3839432000009</v>
      </c>
      <c r="F5660" s="5">
        <f t="shared" si="1146"/>
        <v>593.44900480898184</v>
      </c>
      <c r="G5660" s="5">
        <f t="shared" si="1147"/>
        <v>749.67149159246469</v>
      </c>
      <c r="H5660" s="5">
        <f t="shared" si="1148"/>
        <v>2886.5044396014473</v>
      </c>
      <c r="I5660" s="5">
        <f t="shared" si="1149"/>
        <v>720</v>
      </c>
      <c r="J5660" s="5">
        <f t="shared" si="1150"/>
        <v>2166.5044396014473</v>
      </c>
      <c r="K5660" s="2">
        <f t="shared" si="1151"/>
        <v>62612.924298636237</v>
      </c>
      <c r="L5660" s="2">
        <f t="shared" si="1152"/>
        <v>137516</v>
      </c>
      <c r="M5660" s="2">
        <f t="shared" si="1153"/>
        <v>25520</v>
      </c>
      <c r="N5660" s="6">
        <f t="shared" si="1154"/>
        <v>1</v>
      </c>
      <c r="O5660" s="2">
        <f t="shared" si="1155"/>
        <v>29383.075701363763</v>
      </c>
      <c r="P5660" s="2">
        <f t="shared" si="1156"/>
        <v>29383.075701363763</v>
      </c>
    </row>
    <row r="5661" spans="1:16">
      <c r="A5661" s="6">
        <v>8</v>
      </c>
      <c r="B5661" s="6">
        <v>14</v>
      </c>
      <c r="C5661" s="6">
        <v>15</v>
      </c>
      <c r="D5661" s="6">
        <f t="shared" si="1144"/>
        <v>37</v>
      </c>
      <c r="E5661" s="5">
        <f t="shared" si="1145"/>
        <v>1543.3839432000009</v>
      </c>
      <c r="F5661" s="5">
        <f t="shared" si="1146"/>
        <v>593.44900480898184</v>
      </c>
      <c r="G5661" s="5">
        <f t="shared" si="1147"/>
        <v>813.25969846861108</v>
      </c>
      <c r="H5661" s="5">
        <f t="shared" si="1148"/>
        <v>2950.0926464775939</v>
      </c>
      <c r="I5661" s="5">
        <f t="shared" si="1149"/>
        <v>720</v>
      </c>
      <c r="J5661" s="5">
        <f t="shared" si="1150"/>
        <v>2230.0926464775939</v>
      </c>
      <c r="K5661" s="2">
        <f t="shared" si="1151"/>
        <v>63716.886223569338</v>
      </c>
      <c r="L5661" s="2">
        <f t="shared" si="1152"/>
        <v>140216</v>
      </c>
      <c r="M5661" s="2">
        <f t="shared" si="1153"/>
        <v>26400</v>
      </c>
      <c r="N5661" s="6">
        <f t="shared" si="1154"/>
        <v>1</v>
      </c>
      <c r="O5661" s="2">
        <f t="shared" si="1155"/>
        <v>30099.113776430662</v>
      </c>
      <c r="P5661" s="2">
        <f t="shared" si="1156"/>
        <v>30099.113776430662</v>
      </c>
    </row>
    <row r="5662" spans="1:16">
      <c r="A5662" s="6">
        <v>8</v>
      </c>
      <c r="B5662" s="6">
        <v>14</v>
      </c>
      <c r="C5662" s="6">
        <v>16</v>
      </c>
      <c r="D5662" s="6">
        <f t="shared" si="1144"/>
        <v>38</v>
      </c>
      <c r="E5662" s="5">
        <f t="shared" si="1145"/>
        <v>1543.3839432000009</v>
      </c>
      <c r="F5662" s="5">
        <f t="shared" si="1146"/>
        <v>593.44900480898184</v>
      </c>
      <c r="G5662" s="5">
        <f t="shared" si="1147"/>
        <v>878.32047434610013</v>
      </c>
      <c r="H5662" s="5">
        <f t="shared" si="1148"/>
        <v>3015.153422355083</v>
      </c>
      <c r="I5662" s="5">
        <f t="shared" si="1149"/>
        <v>720</v>
      </c>
      <c r="J5662" s="5">
        <f t="shared" si="1150"/>
        <v>2295.153422355083</v>
      </c>
      <c r="K5662" s="2">
        <f t="shared" si="1151"/>
        <v>64846.41358255352</v>
      </c>
      <c r="L5662" s="2">
        <f t="shared" si="1152"/>
        <v>142916</v>
      </c>
      <c r="M5662" s="2">
        <f t="shared" si="1153"/>
        <v>27280</v>
      </c>
      <c r="N5662" s="6">
        <f t="shared" si="1154"/>
        <v>1</v>
      </c>
      <c r="O5662" s="2">
        <f t="shared" si="1155"/>
        <v>30789.58641744648</v>
      </c>
      <c r="P5662" s="2">
        <f t="shared" si="1156"/>
        <v>30789.58641744648</v>
      </c>
    </row>
    <row r="5663" spans="1:16">
      <c r="A5663" s="6">
        <v>8</v>
      </c>
      <c r="B5663" s="6">
        <v>14</v>
      </c>
      <c r="C5663" s="6">
        <v>17</v>
      </c>
      <c r="D5663" s="6">
        <f t="shared" si="1144"/>
        <v>39</v>
      </c>
      <c r="E5663" s="5">
        <f t="shared" si="1145"/>
        <v>1543.3839432000009</v>
      </c>
      <c r="F5663" s="5">
        <f t="shared" si="1146"/>
        <v>593.44900480898184</v>
      </c>
      <c r="G5663" s="5">
        <f t="shared" si="1147"/>
        <v>944.88069779264049</v>
      </c>
      <c r="H5663" s="5">
        <f t="shared" si="1148"/>
        <v>3081.7136458016234</v>
      </c>
      <c r="I5663" s="5">
        <f t="shared" si="1149"/>
        <v>720</v>
      </c>
      <c r="J5663" s="5">
        <f t="shared" si="1150"/>
        <v>2361.7136458016234</v>
      </c>
      <c r="K5663" s="2">
        <f t="shared" si="1151"/>
        <v>66001.973017389304</v>
      </c>
      <c r="L5663" s="2">
        <f t="shared" si="1152"/>
        <v>145616</v>
      </c>
      <c r="M5663" s="2">
        <f t="shared" si="1153"/>
        <v>28160</v>
      </c>
      <c r="N5663" s="6">
        <f t="shared" si="1154"/>
        <v>1</v>
      </c>
      <c r="O5663" s="2">
        <f t="shared" si="1155"/>
        <v>31454.026982610696</v>
      </c>
      <c r="P5663" s="2">
        <f t="shared" si="1156"/>
        <v>31454.026982610696</v>
      </c>
    </row>
    <row r="5664" spans="1:16">
      <c r="A5664" s="6">
        <v>8</v>
      </c>
      <c r="B5664" s="6">
        <v>14</v>
      </c>
      <c r="C5664" s="6">
        <v>18</v>
      </c>
      <c r="D5664" s="6">
        <f t="shared" si="1144"/>
        <v>40</v>
      </c>
      <c r="E5664" s="5">
        <f t="shared" si="1145"/>
        <v>1543.3839432000009</v>
      </c>
      <c r="F5664" s="5">
        <f t="shared" si="1146"/>
        <v>593.44900480898184</v>
      </c>
      <c r="G5664" s="5">
        <f t="shared" si="1147"/>
        <v>1012.9676892512279</v>
      </c>
      <c r="H5664" s="5">
        <f t="shared" si="1148"/>
        <v>3149.8006372602108</v>
      </c>
      <c r="I5664" s="5">
        <f t="shared" si="1149"/>
        <v>720</v>
      </c>
      <c r="J5664" s="5">
        <f t="shared" si="1150"/>
        <v>2429.8006372602108</v>
      </c>
      <c r="K5664" s="2">
        <f t="shared" si="1151"/>
        <v>67184.038841323112</v>
      </c>
      <c r="L5664" s="2">
        <f t="shared" si="1152"/>
        <v>148316</v>
      </c>
      <c r="M5664" s="2">
        <f t="shared" si="1153"/>
        <v>29040</v>
      </c>
      <c r="N5664" s="6">
        <f t="shared" si="1154"/>
        <v>1</v>
      </c>
      <c r="O5664" s="2">
        <f t="shared" si="1155"/>
        <v>32091.961158676888</v>
      </c>
      <c r="P5664" s="2">
        <f t="shared" si="1156"/>
        <v>32091.961158676888</v>
      </c>
    </row>
    <row r="5665" spans="1:16">
      <c r="A5665" s="6">
        <v>8</v>
      </c>
      <c r="B5665" s="6">
        <v>14</v>
      </c>
      <c r="C5665" s="6">
        <v>19</v>
      </c>
      <c r="D5665" s="6">
        <f t="shared" si="1144"/>
        <v>41</v>
      </c>
      <c r="E5665" s="5">
        <f t="shared" si="1145"/>
        <v>1543.3839432000009</v>
      </c>
      <c r="F5665" s="5">
        <f t="shared" si="1146"/>
        <v>593.44900480898184</v>
      </c>
      <c r="G5665" s="5">
        <f t="shared" si="1147"/>
        <v>1082.6092178872495</v>
      </c>
      <c r="H5665" s="5">
        <f t="shared" si="1148"/>
        <v>3219.4421658962324</v>
      </c>
      <c r="I5665" s="5">
        <f t="shared" si="1149"/>
        <v>720</v>
      </c>
      <c r="J5665" s="5">
        <f t="shared" si="1150"/>
        <v>2499.4421658962324</v>
      </c>
      <c r="K5665" s="2">
        <f t="shared" si="1151"/>
        <v>68393.093157920695</v>
      </c>
      <c r="L5665" s="2">
        <f t="shared" si="1152"/>
        <v>151016</v>
      </c>
      <c r="M5665" s="2">
        <f t="shared" si="1153"/>
        <v>29920</v>
      </c>
      <c r="N5665" s="6">
        <f t="shared" si="1154"/>
        <v>1</v>
      </c>
      <c r="O5665" s="2">
        <f t="shared" si="1155"/>
        <v>32702.906842079305</v>
      </c>
      <c r="P5665" s="2">
        <f t="shared" si="1156"/>
        <v>32702.906842079305</v>
      </c>
    </row>
    <row r="5666" spans="1:16">
      <c r="A5666" s="6">
        <v>8</v>
      </c>
      <c r="B5666" s="6">
        <v>14</v>
      </c>
      <c r="C5666" s="6">
        <v>20</v>
      </c>
      <c r="D5666" s="6">
        <f t="shared" si="1144"/>
        <v>42</v>
      </c>
      <c r="E5666" s="5">
        <f t="shared" si="1145"/>
        <v>1543.3839432000009</v>
      </c>
      <c r="F5666" s="5">
        <f t="shared" si="1146"/>
        <v>593.44900480898184</v>
      </c>
      <c r="G5666" s="5">
        <f t="shared" si="1147"/>
        <v>1153.8335085377266</v>
      </c>
      <c r="H5666" s="5">
        <f t="shared" si="1148"/>
        <v>3290.6664565467095</v>
      </c>
      <c r="I5666" s="5">
        <f t="shared" si="1149"/>
        <v>720</v>
      </c>
      <c r="J5666" s="5">
        <f t="shared" si="1150"/>
        <v>2570.6664565467095</v>
      </c>
      <c r="K5666" s="2">
        <f t="shared" si="1151"/>
        <v>69629.625981713703</v>
      </c>
      <c r="L5666" s="2">
        <f t="shared" si="1152"/>
        <v>153716</v>
      </c>
      <c r="M5666" s="2">
        <f t="shared" si="1153"/>
        <v>30800</v>
      </c>
      <c r="N5666" s="6">
        <f t="shared" si="1154"/>
        <v>1</v>
      </c>
      <c r="O5666" s="2">
        <f t="shared" si="1155"/>
        <v>33286.374018286297</v>
      </c>
      <c r="P5666" s="2">
        <f t="shared" si="1156"/>
        <v>33286.374018286297</v>
      </c>
    </row>
    <row r="5667" spans="1:16">
      <c r="A5667" s="6">
        <v>8</v>
      </c>
      <c r="B5667" s="6">
        <v>14</v>
      </c>
      <c r="C5667" s="6">
        <v>21</v>
      </c>
      <c r="D5667" s="6">
        <f t="shared" si="1144"/>
        <v>43</v>
      </c>
      <c r="E5667" s="5">
        <f t="shared" si="1145"/>
        <v>1543.3839432000009</v>
      </c>
      <c r="F5667" s="5">
        <f t="shared" si="1146"/>
        <v>593.44900480898184</v>
      </c>
      <c r="G5667" s="5">
        <f t="shared" si="1147"/>
        <v>1226.6692487641703</v>
      </c>
      <c r="H5667" s="5">
        <f t="shared" si="1148"/>
        <v>3363.5021967731532</v>
      </c>
      <c r="I5667" s="5">
        <f t="shared" si="1149"/>
        <v>720</v>
      </c>
      <c r="J5667" s="5">
        <f t="shared" si="1150"/>
        <v>2643.5021967731532</v>
      </c>
      <c r="K5667" s="2">
        <f t="shared" si="1151"/>
        <v>70894.135360645014</v>
      </c>
      <c r="L5667" s="2">
        <f t="shared" si="1152"/>
        <v>156416</v>
      </c>
      <c r="M5667" s="2">
        <f t="shared" si="1153"/>
        <v>31680</v>
      </c>
      <c r="N5667" s="6">
        <f t="shared" si="1154"/>
        <v>1</v>
      </c>
      <c r="O5667" s="2">
        <f t="shared" si="1155"/>
        <v>33841.864639354986</v>
      </c>
      <c r="P5667" s="2">
        <f t="shared" si="1156"/>
        <v>33841.864639354986</v>
      </c>
    </row>
    <row r="5668" spans="1:16">
      <c r="A5668" s="6">
        <v>8</v>
      </c>
      <c r="B5668" s="6">
        <v>14</v>
      </c>
      <c r="C5668" s="6">
        <v>22</v>
      </c>
      <c r="D5668" s="6">
        <f t="shared" si="1144"/>
        <v>44</v>
      </c>
      <c r="E5668" s="5">
        <f t="shared" si="1145"/>
        <v>1543.3839432000009</v>
      </c>
      <c r="F5668" s="5">
        <f t="shared" si="1146"/>
        <v>593.44900480898184</v>
      </c>
      <c r="G5668" s="5">
        <f t="shared" si="1147"/>
        <v>1301.1455960105666</v>
      </c>
      <c r="H5668" s="5">
        <f t="shared" si="1148"/>
        <v>3437.9785440195492</v>
      </c>
      <c r="I5668" s="5">
        <f t="shared" si="1149"/>
        <v>720</v>
      </c>
      <c r="J5668" s="5">
        <f t="shared" si="1150"/>
        <v>2717.9785440195492</v>
      </c>
      <c r="K5668" s="2">
        <f t="shared" si="1151"/>
        <v>72187.127500339397</v>
      </c>
      <c r="L5668" s="2">
        <f t="shared" si="1152"/>
        <v>159116</v>
      </c>
      <c r="M5668" s="2">
        <f t="shared" si="1153"/>
        <v>32560</v>
      </c>
      <c r="N5668" s="6">
        <f t="shared" si="1154"/>
        <v>1</v>
      </c>
      <c r="O5668" s="2">
        <f t="shared" si="1155"/>
        <v>34368.872499660603</v>
      </c>
      <c r="P5668" s="2">
        <f t="shared" si="1156"/>
        <v>34368.872499660603</v>
      </c>
    </row>
    <row r="5669" spans="1:16">
      <c r="A5669" s="6">
        <v>8</v>
      </c>
      <c r="B5669" s="6">
        <v>14</v>
      </c>
      <c r="C5669" s="6">
        <v>23</v>
      </c>
      <c r="D5669" s="6">
        <f t="shared" si="1144"/>
        <v>45</v>
      </c>
      <c r="E5669" s="5">
        <f t="shared" si="1145"/>
        <v>1543.3839432000009</v>
      </c>
      <c r="F5669" s="5">
        <f t="shared" si="1146"/>
        <v>593.44900480898184</v>
      </c>
      <c r="G5669" s="5">
        <f t="shared" si="1147"/>
        <v>1377.292184868003</v>
      </c>
      <c r="H5669" s="5">
        <f t="shared" si="1148"/>
        <v>3514.1251328769858</v>
      </c>
      <c r="I5669" s="5">
        <f t="shared" si="1149"/>
        <v>720</v>
      </c>
      <c r="J5669" s="5">
        <f t="shared" si="1150"/>
        <v>2794.1251328769858</v>
      </c>
      <c r="K5669" s="2">
        <f t="shared" si="1151"/>
        <v>73509.116890225443</v>
      </c>
      <c r="L5669" s="2">
        <f t="shared" si="1152"/>
        <v>161816</v>
      </c>
      <c r="M5669" s="2">
        <f t="shared" si="1153"/>
        <v>33440</v>
      </c>
      <c r="N5669" s="6">
        <f t="shared" si="1154"/>
        <v>1</v>
      </c>
      <c r="O5669" s="2">
        <f t="shared" si="1155"/>
        <v>34866.883109774557</v>
      </c>
      <c r="P5669" s="2">
        <f t="shared" si="1156"/>
        <v>34866.883109774557</v>
      </c>
    </row>
    <row r="5670" spans="1:16">
      <c r="A5670" s="6">
        <v>8</v>
      </c>
      <c r="B5670" s="6">
        <v>14</v>
      </c>
      <c r="C5670" s="6">
        <v>24</v>
      </c>
      <c r="D5670" s="6">
        <f t="shared" si="1144"/>
        <v>46</v>
      </c>
      <c r="E5670" s="5">
        <f t="shared" si="1145"/>
        <v>1543.3839432000009</v>
      </c>
      <c r="F5670" s="5">
        <f t="shared" si="1146"/>
        <v>593.44900480898184</v>
      </c>
      <c r="G5670" s="5">
        <f t="shared" si="1147"/>
        <v>1455.1391344474989</v>
      </c>
      <c r="H5670" s="5">
        <f t="shared" si="1148"/>
        <v>3591.972082456482</v>
      </c>
      <c r="I5670" s="5">
        <f t="shared" si="1149"/>
        <v>720</v>
      </c>
      <c r="J5670" s="5">
        <f t="shared" si="1150"/>
        <v>2871.972082456482</v>
      </c>
      <c r="K5670" s="2">
        <f t="shared" si="1151"/>
        <v>74860.626431536148</v>
      </c>
      <c r="L5670" s="2">
        <f t="shared" si="1152"/>
        <v>164516</v>
      </c>
      <c r="M5670" s="2">
        <f t="shared" si="1153"/>
        <v>34320</v>
      </c>
      <c r="N5670" s="6">
        <f t="shared" si="1154"/>
        <v>1</v>
      </c>
      <c r="O5670" s="2">
        <f t="shared" si="1155"/>
        <v>35335.373568463852</v>
      </c>
      <c r="P5670" s="2">
        <f t="shared" si="1156"/>
        <v>35335.373568463852</v>
      </c>
    </row>
    <row r="5671" spans="1:16">
      <c r="A5671" s="6">
        <v>8</v>
      </c>
      <c r="B5671" s="6">
        <v>14</v>
      </c>
      <c r="C5671" s="6">
        <v>25</v>
      </c>
      <c r="D5671" s="6">
        <f t="shared" si="1144"/>
        <v>47</v>
      </c>
      <c r="E5671" s="5">
        <f t="shared" si="1145"/>
        <v>1543.3839432000009</v>
      </c>
      <c r="F5671" s="5">
        <f t="shared" si="1146"/>
        <v>593.44900480898184</v>
      </c>
      <c r="G5671" s="5">
        <f t="shared" si="1147"/>
        <v>1534.7170558625965</v>
      </c>
      <c r="H5671" s="5">
        <f t="shared" si="1148"/>
        <v>3671.5500038715791</v>
      </c>
      <c r="I5671" s="5">
        <f t="shared" si="1149"/>
        <v>720</v>
      </c>
      <c r="J5671" s="5">
        <f t="shared" si="1150"/>
        <v>2951.5500038715791</v>
      </c>
      <c r="K5671" s="2">
        <f t="shared" si="1151"/>
        <v>76242.187567214918</v>
      </c>
      <c r="L5671" s="2">
        <f t="shared" si="1152"/>
        <v>167216</v>
      </c>
      <c r="M5671" s="2">
        <f t="shared" si="1153"/>
        <v>35200</v>
      </c>
      <c r="N5671" s="6">
        <f t="shared" si="1154"/>
        <v>1</v>
      </c>
      <c r="O5671" s="2">
        <f t="shared" si="1155"/>
        <v>35773.812432785082</v>
      </c>
      <c r="P5671" s="2">
        <f t="shared" si="1156"/>
        <v>35773.812432785082</v>
      </c>
    </row>
    <row r="5672" spans="1:16">
      <c r="A5672" s="6">
        <v>8</v>
      </c>
      <c r="B5672" s="6">
        <v>14</v>
      </c>
      <c r="C5672" s="6">
        <v>26</v>
      </c>
      <c r="D5672" s="6">
        <f t="shared" si="1144"/>
        <v>48</v>
      </c>
      <c r="E5672" s="5">
        <f t="shared" si="1145"/>
        <v>1543.3839432000009</v>
      </c>
      <c r="F5672" s="5">
        <f t="shared" si="1146"/>
        <v>593.44900480898184</v>
      </c>
      <c r="G5672" s="5">
        <f t="shared" si="1147"/>
        <v>1616.0570598233144</v>
      </c>
      <c r="H5672" s="5">
        <f t="shared" si="1148"/>
        <v>3752.8900078322972</v>
      </c>
      <c r="I5672" s="5">
        <f t="shared" si="1149"/>
        <v>720</v>
      </c>
      <c r="J5672" s="5">
        <f t="shared" si="1150"/>
        <v>3032.8900078322972</v>
      </c>
      <c r="K5672" s="2">
        <f t="shared" si="1151"/>
        <v>77654.340413755155</v>
      </c>
      <c r="L5672" s="2">
        <f t="shared" si="1152"/>
        <v>169916</v>
      </c>
      <c r="M5672" s="2">
        <f t="shared" si="1153"/>
        <v>36080</v>
      </c>
      <c r="N5672" s="6">
        <f t="shared" si="1154"/>
        <v>1</v>
      </c>
      <c r="O5672" s="2">
        <f t="shared" si="1155"/>
        <v>36181.659586244845</v>
      </c>
      <c r="P5672" s="2">
        <f t="shared" si="1156"/>
        <v>36181.659586244845</v>
      </c>
    </row>
    <row r="5673" spans="1:16">
      <c r="A5673" s="6">
        <v>8</v>
      </c>
      <c r="B5673" s="6">
        <v>14</v>
      </c>
      <c r="C5673" s="6">
        <v>27</v>
      </c>
      <c r="D5673" s="6">
        <f t="shared" si="1144"/>
        <v>49</v>
      </c>
      <c r="E5673" s="5">
        <f t="shared" si="1145"/>
        <v>1543.3839432000009</v>
      </c>
      <c r="F5673" s="5">
        <f t="shared" si="1146"/>
        <v>593.44900480898184</v>
      </c>
      <c r="G5673" s="5">
        <f t="shared" si="1147"/>
        <v>1699.1907643430709</v>
      </c>
      <c r="H5673" s="5">
        <f t="shared" si="1148"/>
        <v>3836.0237123520537</v>
      </c>
      <c r="I5673" s="5">
        <f t="shared" si="1149"/>
        <v>720</v>
      </c>
      <c r="J5673" s="5">
        <f t="shared" si="1150"/>
        <v>3116.0237123520537</v>
      </c>
      <c r="K5673" s="2">
        <f t="shared" si="1151"/>
        <v>79097.633895000938</v>
      </c>
      <c r="L5673" s="2">
        <f t="shared" si="1152"/>
        <v>172616</v>
      </c>
      <c r="M5673" s="2">
        <f t="shared" si="1153"/>
        <v>36960</v>
      </c>
      <c r="N5673" s="6">
        <f t="shared" si="1154"/>
        <v>1</v>
      </c>
      <c r="O5673" s="2">
        <f t="shared" si="1155"/>
        <v>36558.366104999062</v>
      </c>
      <c r="P5673" s="2">
        <f t="shared" si="1156"/>
        <v>36558.366104999062</v>
      </c>
    </row>
    <row r="5674" spans="1:16">
      <c r="A5674" s="6">
        <v>8</v>
      </c>
      <c r="B5674" s="6">
        <v>14</v>
      </c>
      <c r="C5674" s="6">
        <v>28</v>
      </c>
      <c r="D5674" s="6">
        <f t="shared" si="1144"/>
        <v>50</v>
      </c>
      <c r="E5674" s="5">
        <f t="shared" si="1145"/>
        <v>1543.3839432000009</v>
      </c>
      <c r="F5674" s="5">
        <f t="shared" si="1146"/>
        <v>593.44900480898184</v>
      </c>
      <c r="G5674" s="5">
        <f t="shared" si="1147"/>
        <v>1784.1503025602246</v>
      </c>
      <c r="H5674" s="5">
        <f t="shared" si="1148"/>
        <v>3920.9832505692075</v>
      </c>
      <c r="I5674" s="5">
        <f t="shared" si="1149"/>
        <v>720</v>
      </c>
      <c r="J5674" s="5">
        <f t="shared" si="1150"/>
        <v>3200.9832505692075</v>
      </c>
      <c r="K5674" s="2">
        <f t="shared" si="1151"/>
        <v>80572.625877937622</v>
      </c>
      <c r="L5674" s="2">
        <f t="shared" si="1152"/>
        <v>175316</v>
      </c>
      <c r="M5674" s="2">
        <f t="shared" si="1153"/>
        <v>37840</v>
      </c>
      <c r="N5674" s="6">
        <f t="shared" si="1154"/>
        <v>1</v>
      </c>
      <c r="O5674" s="2">
        <f t="shared" si="1155"/>
        <v>36903.374122062378</v>
      </c>
      <c r="P5674" s="2">
        <f t="shared" si="1156"/>
        <v>36903.374122062378</v>
      </c>
    </row>
    <row r="5675" spans="1:16">
      <c r="A5675" s="6">
        <v>8</v>
      </c>
      <c r="B5675" s="6">
        <v>14</v>
      </c>
      <c r="C5675" s="6">
        <v>29</v>
      </c>
      <c r="D5675" s="6">
        <f t="shared" si="1144"/>
        <v>51</v>
      </c>
      <c r="E5675" s="5">
        <f t="shared" si="1145"/>
        <v>1543.3839432000009</v>
      </c>
      <c r="F5675" s="5">
        <f t="shared" si="1146"/>
        <v>593.44900480898184</v>
      </c>
      <c r="G5675" s="5">
        <f t="shared" si="1147"/>
        <v>1870.9683306758782</v>
      </c>
      <c r="H5675" s="5">
        <f t="shared" si="1148"/>
        <v>4007.8012786848612</v>
      </c>
      <c r="I5675" s="5">
        <f t="shared" si="1149"/>
        <v>720</v>
      </c>
      <c r="J5675" s="5">
        <f t="shared" si="1150"/>
        <v>3287.8012786848612</v>
      </c>
      <c r="K5675" s="2">
        <f t="shared" si="1151"/>
        <v>82079.883310501056</v>
      </c>
      <c r="L5675" s="2">
        <f t="shared" si="1152"/>
        <v>178016</v>
      </c>
      <c r="M5675" s="2">
        <f t="shared" si="1153"/>
        <v>38720</v>
      </c>
      <c r="N5675" s="6">
        <f t="shared" si="1154"/>
        <v>1</v>
      </c>
      <c r="O5675" s="2">
        <f t="shared" si="1155"/>
        <v>37216.116689498944</v>
      </c>
      <c r="P5675" s="2">
        <f t="shared" si="1156"/>
        <v>37216.116689498944</v>
      </c>
    </row>
    <row r="5676" spans="1:16">
      <c r="A5676" s="6">
        <v>8</v>
      </c>
      <c r="B5676" s="6">
        <v>14</v>
      </c>
      <c r="C5676" s="6">
        <v>30</v>
      </c>
      <c r="D5676" s="6">
        <f t="shared" si="1144"/>
        <v>52</v>
      </c>
      <c r="E5676" s="5">
        <f t="shared" si="1145"/>
        <v>1543.3839432000009</v>
      </c>
      <c r="F5676" s="5">
        <f t="shared" si="1146"/>
        <v>593.44900480898184</v>
      </c>
      <c r="G5676" s="5">
        <f t="shared" si="1147"/>
        <v>1959.6780360096488</v>
      </c>
      <c r="H5676" s="5">
        <f t="shared" si="1148"/>
        <v>4096.5109840186315</v>
      </c>
      <c r="I5676" s="5">
        <f t="shared" si="1149"/>
        <v>720</v>
      </c>
      <c r="J5676" s="5">
        <f t="shared" si="1150"/>
        <v>3376.5109840186315</v>
      </c>
      <c r="K5676" s="2">
        <f t="shared" si="1151"/>
        <v>83619.982361434581</v>
      </c>
      <c r="L5676" s="2">
        <f t="shared" si="1152"/>
        <v>180716</v>
      </c>
      <c r="M5676" s="2">
        <f t="shared" si="1153"/>
        <v>39600</v>
      </c>
      <c r="N5676" s="6">
        <f t="shared" si="1154"/>
        <v>1</v>
      </c>
      <c r="O5676" s="2">
        <f t="shared" si="1155"/>
        <v>37496.017638565419</v>
      </c>
      <c r="P5676" s="2">
        <f t="shared" si="1156"/>
        <v>37496.017638565419</v>
      </c>
    </row>
    <row r="5677" spans="1:16">
      <c r="A5677" s="6">
        <v>8</v>
      </c>
      <c r="B5677" s="6">
        <v>15</v>
      </c>
      <c r="C5677" s="6">
        <v>0</v>
      </c>
      <c r="D5677" s="6">
        <f t="shared" si="1144"/>
        <v>23</v>
      </c>
      <c r="E5677" s="5">
        <f t="shared" si="1145"/>
        <v>1543.3839432000009</v>
      </c>
      <c r="F5677" s="5">
        <f t="shared" si="1146"/>
        <v>651.73417492414967</v>
      </c>
      <c r="G5677" s="5">
        <f t="shared" si="1147"/>
        <v>0</v>
      </c>
      <c r="H5677" s="5">
        <f t="shared" si="1148"/>
        <v>2195.1181181241504</v>
      </c>
      <c r="I5677" s="5">
        <f t="shared" si="1149"/>
        <v>720</v>
      </c>
      <c r="J5677" s="5">
        <f t="shared" si="1150"/>
        <v>1475.1181181241504</v>
      </c>
      <c r="K5677" s="2">
        <f t="shared" si="1151"/>
        <v>50609.689550766503</v>
      </c>
      <c r="L5677" s="2">
        <f t="shared" si="1152"/>
        <v>101810</v>
      </c>
      <c r="M5677" s="2">
        <f t="shared" si="1153"/>
        <v>13640</v>
      </c>
      <c r="N5677" s="6">
        <f t="shared" si="1154"/>
        <v>1</v>
      </c>
      <c r="O5677" s="2">
        <f t="shared" si="1155"/>
        <v>17560.310449233497</v>
      </c>
      <c r="P5677" s="2">
        <f t="shared" si="1156"/>
        <v>17560.310449233497</v>
      </c>
    </row>
    <row r="5678" spans="1:16">
      <c r="A5678" s="6">
        <v>8</v>
      </c>
      <c r="B5678" s="6">
        <v>15</v>
      </c>
      <c r="C5678" s="6">
        <v>1</v>
      </c>
      <c r="D5678" s="6">
        <f t="shared" si="1144"/>
        <v>24</v>
      </c>
      <c r="E5678" s="5">
        <f t="shared" si="1145"/>
        <v>1543.3839432000009</v>
      </c>
      <c r="F5678" s="5">
        <f t="shared" si="1146"/>
        <v>651.73417492414967</v>
      </c>
      <c r="G5678" s="5">
        <f t="shared" si="1147"/>
        <v>45.5625</v>
      </c>
      <c r="H5678" s="5">
        <f t="shared" si="1148"/>
        <v>2240.6806181241504</v>
      </c>
      <c r="I5678" s="5">
        <f t="shared" si="1149"/>
        <v>720</v>
      </c>
      <c r="J5678" s="5">
        <f t="shared" si="1150"/>
        <v>1520.6806181241504</v>
      </c>
      <c r="K5678" s="2">
        <f t="shared" si="1151"/>
        <v>51400.705175766503</v>
      </c>
      <c r="L5678" s="2">
        <f t="shared" si="1152"/>
        <v>104510</v>
      </c>
      <c r="M5678" s="2">
        <f t="shared" si="1153"/>
        <v>14520</v>
      </c>
      <c r="N5678" s="6">
        <f t="shared" si="1154"/>
        <v>1</v>
      </c>
      <c r="O5678" s="2">
        <f t="shared" si="1155"/>
        <v>18589.294824233497</v>
      </c>
      <c r="P5678" s="2">
        <f t="shared" si="1156"/>
        <v>18589.294824233497</v>
      </c>
    </row>
    <row r="5679" spans="1:16">
      <c r="A5679" s="6">
        <v>8</v>
      </c>
      <c r="B5679" s="6">
        <v>15</v>
      </c>
      <c r="C5679" s="6">
        <v>2</v>
      </c>
      <c r="D5679" s="6">
        <f t="shared" si="1144"/>
        <v>25</v>
      </c>
      <c r="E5679" s="5">
        <f t="shared" si="1145"/>
        <v>1543.3839432000009</v>
      </c>
      <c r="F5679" s="5">
        <f t="shared" si="1146"/>
        <v>651.73417492414967</v>
      </c>
      <c r="G5679" s="5">
        <f t="shared" si="1147"/>
        <v>92.264062499999994</v>
      </c>
      <c r="H5679" s="5">
        <f t="shared" si="1148"/>
        <v>2287.3821806241504</v>
      </c>
      <c r="I5679" s="5">
        <f t="shared" si="1149"/>
        <v>720</v>
      </c>
      <c r="J5679" s="5">
        <f t="shared" si="1150"/>
        <v>1567.3821806241504</v>
      </c>
      <c r="K5679" s="2">
        <f t="shared" si="1151"/>
        <v>52211.496191391503</v>
      </c>
      <c r="L5679" s="2">
        <f t="shared" si="1152"/>
        <v>107210</v>
      </c>
      <c r="M5679" s="2">
        <f t="shared" si="1153"/>
        <v>15400</v>
      </c>
      <c r="N5679" s="6">
        <f t="shared" si="1154"/>
        <v>1</v>
      </c>
      <c r="O5679" s="2">
        <f t="shared" si="1155"/>
        <v>19598.503808608497</v>
      </c>
      <c r="P5679" s="2">
        <f t="shared" si="1156"/>
        <v>19598.503808608497</v>
      </c>
    </row>
    <row r="5680" spans="1:16">
      <c r="A5680" s="6">
        <v>8</v>
      </c>
      <c r="B5680" s="6">
        <v>15</v>
      </c>
      <c r="C5680" s="6">
        <v>3</v>
      </c>
      <c r="D5680" s="6">
        <f t="shared" si="1144"/>
        <v>26</v>
      </c>
      <c r="E5680" s="5">
        <f t="shared" si="1145"/>
        <v>1543.3839432000009</v>
      </c>
      <c r="F5680" s="5">
        <f t="shared" si="1146"/>
        <v>651.73417492414967</v>
      </c>
      <c r="G5680" s="5">
        <f t="shared" si="1147"/>
        <v>140.12604492187498</v>
      </c>
      <c r="H5680" s="5">
        <f t="shared" si="1148"/>
        <v>2335.2441630460253</v>
      </c>
      <c r="I5680" s="5">
        <f t="shared" si="1149"/>
        <v>720</v>
      </c>
      <c r="J5680" s="5">
        <f t="shared" si="1150"/>
        <v>1615.2441630460253</v>
      </c>
      <c r="K5680" s="2">
        <f t="shared" si="1151"/>
        <v>53042.433386215715</v>
      </c>
      <c r="L5680" s="2">
        <f t="shared" si="1152"/>
        <v>109910</v>
      </c>
      <c r="M5680" s="2">
        <f t="shared" si="1153"/>
        <v>16280</v>
      </c>
      <c r="N5680" s="6">
        <f t="shared" si="1154"/>
        <v>1</v>
      </c>
      <c r="O5680" s="2">
        <f t="shared" si="1155"/>
        <v>20587.566613784285</v>
      </c>
      <c r="P5680" s="2">
        <f t="shared" si="1156"/>
        <v>20587.566613784285</v>
      </c>
    </row>
    <row r="5681" spans="1:16">
      <c r="A5681" s="6">
        <v>8</v>
      </c>
      <c r="B5681" s="6">
        <v>15</v>
      </c>
      <c r="C5681" s="6">
        <v>4</v>
      </c>
      <c r="D5681" s="6">
        <f t="shared" si="1144"/>
        <v>27</v>
      </c>
      <c r="E5681" s="5">
        <f t="shared" si="1145"/>
        <v>1543.3839432000009</v>
      </c>
      <c r="F5681" s="5">
        <f t="shared" si="1146"/>
        <v>651.73417492414967</v>
      </c>
      <c r="G5681" s="5">
        <f t="shared" si="1147"/>
        <v>189.17016064453125</v>
      </c>
      <c r="H5681" s="5">
        <f t="shared" si="1148"/>
        <v>2384.2882787686817</v>
      </c>
      <c r="I5681" s="5">
        <f t="shared" si="1149"/>
        <v>720</v>
      </c>
      <c r="J5681" s="5">
        <f t="shared" si="1150"/>
        <v>1664.2882787686817</v>
      </c>
      <c r="K5681" s="2">
        <f t="shared" si="1151"/>
        <v>53893.893728622948</v>
      </c>
      <c r="L5681" s="2">
        <f t="shared" si="1152"/>
        <v>112610</v>
      </c>
      <c r="M5681" s="2">
        <f t="shared" si="1153"/>
        <v>17160</v>
      </c>
      <c r="N5681" s="6">
        <f t="shared" si="1154"/>
        <v>1</v>
      </c>
      <c r="O5681" s="2">
        <f t="shared" si="1155"/>
        <v>21556.106271377052</v>
      </c>
      <c r="P5681" s="2">
        <f t="shared" si="1156"/>
        <v>21556.106271377052</v>
      </c>
    </row>
    <row r="5682" spans="1:16">
      <c r="A5682" s="6">
        <v>8</v>
      </c>
      <c r="B5682" s="6">
        <v>15</v>
      </c>
      <c r="C5682" s="6">
        <v>5</v>
      </c>
      <c r="D5682" s="6">
        <f t="shared" si="1144"/>
        <v>28</v>
      </c>
      <c r="E5682" s="5">
        <f t="shared" si="1145"/>
        <v>1543.3839432000009</v>
      </c>
      <c r="F5682" s="5">
        <f t="shared" si="1146"/>
        <v>651.73417492414967</v>
      </c>
      <c r="G5682" s="5">
        <f t="shared" si="1147"/>
        <v>239.41848456573481</v>
      </c>
      <c r="H5682" s="5">
        <f t="shared" si="1148"/>
        <v>2434.5366026898851</v>
      </c>
      <c r="I5682" s="5">
        <f t="shared" si="1149"/>
        <v>720</v>
      </c>
      <c r="J5682" s="5">
        <f t="shared" si="1150"/>
        <v>1714.5366026898851</v>
      </c>
      <c r="K5682" s="2">
        <f t="shared" si="1151"/>
        <v>54766.260463366059</v>
      </c>
      <c r="L5682" s="2">
        <f t="shared" si="1152"/>
        <v>115310</v>
      </c>
      <c r="M5682" s="2">
        <f t="shared" si="1153"/>
        <v>18040</v>
      </c>
      <c r="N5682" s="6">
        <f t="shared" si="1154"/>
        <v>1</v>
      </c>
      <c r="O5682" s="2">
        <f t="shared" si="1155"/>
        <v>22503.739536633941</v>
      </c>
      <c r="P5682" s="2">
        <f t="shared" si="1156"/>
        <v>22503.739536633941</v>
      </c>
    </row>
    <row r="5683" spans="1:16">
      <c r="A5683" s="6">
        <v>8</v>
      </c>
      <c r="B5683" s="6">
        <v>15</v>
      </c>
      <c r="C5683" s="6">
        <v>6</v>
      </c>
      <c r="D5683" s="6">
        <f t="shared" si="1144"/>
        <v>29</v>
      </c>
      <c r="E5683" s="5">
        <f t="shared" si="1145"/>
        <v>1543.3839432000009</v>
      </c>
      <c r="F5683" s="5">
        <f t="shared" si="1146"/>
        <v>651.73417492414967</v>
      </c>
      <c r="G5683" s="5">
        <f t="shared" si="1147"/>
        <v>290.89345874736784</v>
      </c>
      <c r="H5683" s="5">
        <f t="shared" si="1148"/>
        <v>2486.0115768715182</v>
      </c>
      <c r="I5683" s="5">
        <f t="shared" si="1149"/>
        <v>720</v>
      </c>
      <c r="J5683" s="5">
        <f t="shared" si="1150"/>
        <v>1766.0115768715182</v>
      </c>
      <c r="K5683" s="2">
        <f t="shared" si="1151"/>
        <v>55659.923209574968</v>
      </c>
      <c r="L5683" s="2">
        <f t="shared" si="1152"/>
        <v>118010</v>
      </c>
      <c r="M5683" s="2">
        <f t="shared" si="1153"/>
        <v>18920</v>
      </c>
      <c r="N5683" s="6">
        <f t="shared" si="1154"/>
        <v>1</v>
      </c>
      <c r="O5683" s="2">
        <f t="shared" si="1155"/>
        <v>23430.076790425032</v>
      </c>
      <c r="P5683" s="2">
        <f t="shared" si="1156"/>
        <v>23430.076790425032</v>
      </c>
    </row>
    <row r="5684" spans="1:16">
      <c r="A5684" s="6">
        <v>8</v>
      </c>
      <c r="B5684" s="6">
        <v>15</v>
      </c>
      <c r="C5684" s="6">
        <v>7</v>
      </c>
      <c r="D5684" s="6">
        <f t="shared" si="1144"/>
        <v>30</v>
      </c>
      <c r="E5684" s="5">
        <f t="shared" si="1145"/>
        <v>1543.3839432000009</v>
      </c>
      <c r="F5684" s="5">
        <f t="shared" si="1146"/>
        <v>651.73417492414967</v>
      </c>
      <c r="G5684" s="5">
        <f t="shared" si="1147"/>
        <v>343.61789814532818</v>
      </c>
      <c r="H5684" s="5">
        <f t="shared" si="1148"/>
        <v>2538.7360162694786</v>
      </c>
      <c r="I5684" s="5">
        <f t="shared" si="1149"/>
        <v>720</v>
      </c>
      <c r="J5684" s="5">
        <f t="shared" si="1150"/>
        <v>1818.7360162694786</v>
      </c>
      <c r="K5684" s="2">
        <f t="shared" si="1151"/>
        <v>56575.278060234006</v>
      </c>
      <c r="L5684" s="2">
        <f t="shared" si="1152"/>
        <v>120710</v>
      </c>
      <c r="M5684" s="2">
        <f t="shared" si="1153"/>
        <v>19800</v>
      </c>
      <c r="N5684" s="6">
        <f t="shared" si="1154"/>
        <v>1</v>
      </c>
      <c r="O5684" s="2">
        <f t="shared" si="1155"/>
        <v>24334.721939765994</v>
      </c>
      <c r="P5684" s="2">
        <f t="shared" si="1156"/>
        <v>24334.721939765994</v>
      </c>
    </row>
    <row r="5685" spans="1:16">
      <c r="A5685" s="6">
        <v>8</v>
      </c>
      <c r="B5685" s="6">
        <v>15</v>
      </c>
      <c r="C5685" s="6">
        <v>8</v>
      </c>
      <c r="D5685" s="6">
        <f t="shared" si="1144"/>
        <v>31</v>
      </c>
      <c r="E5685" s="5">
        <f t="shared" si="1145"/>
        <v>1543.3839432000009</v>
      </c>
      <c r="F5685" s="5">
        <f t="shared" si="1146"/>
        <v>651.73417492414967</v>
      </c>
      <c r="G5685" s="5">
        <f t="shared" si="1147"/>
        <v>397.61499642530839</v>
      </c>
      <c r="H5685" s="5">
        <f t="shared" si="1148"/>
        <v>2592.7331145494591</v>
      </c>
      <c r="I5685" s="5">
        <f t="shared" si="1149"/>
        <v>720</v>
      </c>
      <c r="J5685" s="5">
        <f t="shared" si="1150"/>
        <v>1872.7331145494591</v>
      </c>
      <c r="K5685" s="2">
        <f t="shared" si="1151"/>
        <v>57512.727683150326</v>
      </c>
      <c r="L5685" s="2">
        <f t="shared" si="1152"/>
        <v>123410</v>
      </c>
      <c r="M5685" s="2">
        <f t="shared" si="1153"/>
        <v>20680</v>
      </c>
      <c r="N5685" s="6">
        <f t="shared" si="1154"/>
        <v>1</v>
      </c>
      <c r="O5685" s="2">
        <f t="shared" si="1155"/>
        <v>25217.272316849674</v>
      </c>
      <c r="P5685" s="2">
        <f t="shared" si="1156"/>
        <v>25217.272316849674</v>
      </c>
    </row>
    <row r="5686" spans="1:16">
      <c r="A5686" s="6">
        <v>8</v>
      </c>
      <c r="B5686" s="6">
        <v>15</v>
      </c>
      <c r="C5686" s="6">
        <v>9</v>
      </c>
      <c r="D5686" s="6">
        <f t="shared" si="1144"/>
        <v>32</v>
      </c>
      <c r="E5686" s="5">
        <f t="shared" si="1145"/>
        <v>1543.3839432000009</v>
      </c>
      <c r="F5686" s="5">
        <f t="shared" si="1146"/>
        <v>651.73417492414967</v>
      </c>
      <c r="G5686" s="5">
        <f t="shared" si="1147"/>
        <v>452.90833186570285</v>
      </c>
      <c r="H5686" s="5">
        <f t="shared" si="1148"/>
        <v>2648.0264499898531</v>
      </c>
      <c r="I5686" s="5">
        <f t="shared" si="1149"/>
        <v>720</v>
      </c>
      <c r="J5686" s="5">
        <f t="shared" si="1150"/>
        <v>1928.0264499898531</v>
      </c>
      <c r="K5686" s="2">
        <f t="shared" si="1151"/>
        <v>58472.681423434951</v>
      </c>
      <c r="L5686" s="2">
        <f t="shared" si="1152"/>
        <v>126110</v>
      </c>
      <c r="M5686" s="2">
        <f t="shared" si="1153"/>
        <v>21560</v>
      </c>
      <c r="N5686" s="6">
        <f t="shared" si="1154"/>
        <v>1</v>
      </c>
      <c r="O5686" s="2">
        <f t="shared" si="1155"/>
        <v>26077.318576565049</v>
      </c>
      <c r="P5686" s="2">
        <f t="shared" si="1156"/>
        <v>26077.318576565049</v>
      </c>
    </row>
    <row r="5687" spans="1:16">
      <c r="A5687" s="6">
        <v>8</v>
      </c>
      <c r="B5687" s="6">
        <v>15</v>
      </c>
      <c r="C5687" s="6">
        <v>10</v>
      </c>
      <c r="D5687" s="6">
        <f t="shared" si="1144"/>
        <v>33</v>
      </c>
      <c r="E5687" s="5">
        <f t="shared" si="1145"/>
        <v>1543.3839432000009</v>
      </c>
      <c r="F5687" s="5">
        <f t="shared" si="1146"/>
        <v>651.73417492414967</v>
      </c>
      <c r="G5687" s="5">
        <f t="shared" si="1147"/>
        <v>509.52187334891573</v>
      </c>
      <c r="H5687" s="5">
        <f t="shared" si="1148"/>
        <v>2704.6399914730664</v>
      </c>
      <c r="I5687" s="5">
        <f t="shared" si="1149"/>
        <v>720</v>
      </c>
      <c r="J5687" s="5">
        <f t="shared" si="1150"/>
        <v>1984.6399914730664</v>
      </c>
      <c r="K5687" s="2">
        <f t="shared" si="1151"/>
        <v>59455.555407518514</v>
      </c>
      <c r="L5687" s="2">
        <f t="shared" si="1152"/>
        <v>128810</v>
      </c>
      <c r="M5687" s="2">
        <f t="shared" si="1153"/>
        <v>22440</v>
      </c>
      <c r="N5687" s="6">
        <f t="shared" si="1154"/>
        <v>1</v>
      </c>
      <c r="O5687" s="2">
        <f t="shared" si="1155"/>
        <v>26914.444592481486</v>
      </c>
      <c r="P5687" s="2">
        <f t="shared" si="1156"/>
        <v>26914.444592481486</v>
      </c>
    </row>
    <row r="5688" spans="1:16">
      <c r="A5688" s="6">
        <v>8</v>
      </c>
      <c r="B5688" s="6">
        <v>15</v>
      </c>
      <c r="C5688" s="6">
        <v>11</v>
      </c>
      <c r="D5688" s="6">
        <f t="shared" si="1144"/>
        <v>34</v>
      </c>
      <c r="E5688" s="5">
        <f t="shared" si="1145"/>
        <v>1543.3839432000009</v>
      </c>
      <c r="F5688" s="5">
        <f t="shared" si="1146"/>
        <v>651.73417492414967</v>
      </c>
      <c r="G5688" s="5">
        <f t="shared" si="1147"/>
        <v>567.47998644235474</v>
      </c>
      <c r="H5688" s="5">
        <f t="shared" si="1148"/>
        <v>2762.5981045665053</v>
      </c>
      <c r="I5688" s="5">
        <f t="shared" si="1149"/>
        <v>720</v>
      </c>
      <c r="J5688" s="5">
        <f t="shared" si="1150"/>
        <v>2042.5981045665053</v>
      </c>
      <c r="K5688" s="2">
        <f t="shared" si="1151"/>
        <v>60461.772648724051</v>
      </c>
      <c r="L5688" s="2">
        <f t="shared" si="1152"/>
        <v>131510</v>
      </c>
      <c r="M5688" s="2">
        <f t="shared" si="1153"/>
        <v>23320</v>
      </c>
      <c r="N5688" s="6">
        <f t="shared" si="1154"/>
        <v>1</v>
      </c>
      <c r="O5688" s="2">
        <f t="shared" si="1155"/>
        <v>27728.227351275949</v>
      </c>
      <c r="P5688" s="2">
        <f t="shared" si="1156"/>
        <v>27728.227351275949</v>
      </c>
    </row>
    <row r="5689" spans="1:16">
      <c r="A5689" s="6">
        <v>8</v>
      </c>
      <c r="B5689" s="6">
        <v>15</v>
      </c>
      <c r="C5689" s="6">
        <v>12</v>
      </c>
      <c r="D5689" s="6">
        <f t="shared" si="1144"/>
        <v>35</v>
      </c>
      <c r="E5689" s="5">
        <f t="shared" si="1145"/>
        <v>1543.3839432000009</v>
      </c>
      <c r="F5689" s="5">
        <f t="shared" si="1146"/>
        <v>651.73417492414967</v>
      </c>
      <c r="G5689" s="5">
        <f t="shared" si="1147"/>
        <v>626.80743957041921</v>
      </c>
      <c r="H5689" s="5">
        <f t="shared" si="1148"/>
        <v>2821.9255576945698</v>
      </c>
      <c r="I5689" s="5">
        <f t="shared" si="1149"/>
        <v>720</v>
      </c>
      <c r="J5689" s="5">
        <f t="shared" si="1150"/>
        <v>2101.9255576945698</v>
      </c>
      <c r="K5689" s="2">
        <f t="shared" si="1151"/>
        <v>61491.763154419612</v>
      </c>
      <c r="L5689" s="2">
        <f t="shared" si="1152"/>
        <v>134210</v>
      </c>
      <c r="M5689" s="2">
        <f t="shared" si="1153"/>
        <v>24200</v>
      </c>
      <c r="N5689" s="6">
        <f t="shared" si="1154"/>
        <v>1</v>
      </c>
      <c r="O5689" s="2">
        <f t="shared" si="1155"/>
        <v>28518.236845580388</v>
      </c>
      <c r="P5689" s="2">
        <f t="shared" si="1156"/>
        <v>28518.236845580388</v>
      </c>
    </row>
    <row r="5690" spans="1:16">
      <c r="A5690" s="6">
        <v>8</v>
      </c>
      <c r="B5690" s="6">
        <v>15</v>
      </c>
      <c r="C5690" s="6">
        <v>13</v>
      </c>
      <c r="D5690" s="6">
        <f t="shared" si="1144"/>
        <v>36</v>
      </c>
      <c r="E5690" s="5">
        <f t="shared" si="1145"/>
        <v>1543.3839432000009</v>
      </c>
      <c r="F5690" s="5">
        <f t="shared" si="1146"/>
        <v>651.73417492414967</v>
      </c>
      <c r="G5690" s="5">
        <f t="shared" si="1147"/>
        <v>687.52941027880343</v>
      </c>
      <c r="H5690" s="5">
        <f t="shared" si="1148"/>
        <v>2882.6475284029539</v>
      </c>
      <c r="I5690" s="5">
        <f t="shared" si="1149"/>
        <v>720</v>
      </c>
      <c r="J5690" s="5">
        <f t="shared" si="1150"/>
        <v>2162.6475284029539</v>
      </c>
      <c r="K5690" s="2">
        <f t="shared" si="1151"/>
        <v>62545.964034773504</v>
      </c>
      <c r="L5690" s="2">
        <f t="shared" si="1152"/>
        <v>136910</v>
      </c>
      <c r="M5690" s="2">
        <f t="shared" si="1153"/>
        <v>25080</v>
      </c>
      <c r="N5690" s="6">
        <f t="shared" si="1154"/>
        <v>1</v>
      </c>
      <c r="O5690" s="2">
        <f t="shared" si="1155"/>
        <v>29284.035965226496</v>
      </c>
      <c r="P5690" s="2">
        <f t="shared" si="1156"/>
        <v>29284.035965226496</v>
      </c>
    </row>
    <row r="5691" spans="1:16">
      <c r="A5691" s="6">
        <v>8</v>
      </c>
      <c r="B5691" s="6">
        <v>15</v>
      </c>
      <c r="C5691" s="6">
        <v>14</v>
      </c>
      <c r="D5691" s="6">
        <f t="shared" si="1144"/>
        <v>37</v>
      </c>
      <c r="E5691" s="5">
        <f t="shared" si="1145"/>
        <v>1543.3839432000009</v>
      </c>
      <c r="F5691" s="5">
        <f t="shared" si="1146"/>
        <v>651.73417492414967</v>
      </c>
      <c r="G5691" s="5">
        <f t="shared" si="1147"/>
        <v>749.67149159246469</v>
      </c>
      <c r="H5691" s="5">
        <f t="shared" si="1148"/>
        <v>2944.7896097166149</v>
      </c>
      <c r="I5691" s="5">
        <f t="shared" si="1149"/>
        <v>720</v>
      </c>
      <c r="J5691" s="5">
        <f t="shared" si="1150"/>
        <v>2224.7896097166149</v>
      </c>
      <c r="K5691" s="2">
        <f t="shared" si="1151"/>
        <v>63624.819613135674</v>
      </c>
      <c r="L5691" s="2">
        <f t="shared" si="1152"/>
        <v>139610</v>
      </c>
      <c r="M5691" s="2">
        <f t="shared" si="1153"/>
        <v>25960</v>
      </c>
      <c r="N5691" s="6">
        <f t="shared" si="1154"/>
        <v>1</v>
      </c>
      <c r="O5691" s="2">
        <f t="shared" si="1155"/>
        <v>30025.180386864326</v>
      </c>
      <c r="P5691" s="2">
        <f t="shared" si="1156"/>
        <v>30025.180386864326</v>
      </c>
    </row>
    <row r="5692" spans="1:16">
      <c r="A5692" s="6">
        <v>8</v>
      </c>
      <c r="B5692" s="6">
        <v>15</v>
      </c>
      <c r="C5692" s="6">
        <v>15</v>
      </c>
      <c r="D5692" s="6">
        <f t="shared" si="1144"/>
        <v>38</v>
      </c>
      <c r="E5692" s="5">
        <f t="shared" si="1145"/>
        <v>1543.3839432000009</v>
      </c>
      <c r="F5692" s="5">
        <f t="shared" si="1146"/>
        <v>651.73417492414967</v>
      </c>
      <c r="G5692" s="5">
        <f t="shared" si="1147"/>
        <v>813.25969846861108</v>
      </c>
      <c r="H5692" s="5">
        <f t="shared" si="1148"/>
        <v>3008.3778165927615</v>
      </c>
      <c r="I5692" s="5">
        <f t="shared" si="1149"/>
        <v>720</v>
      </c>
      <c r="J5692" s="5">
        <f t="shared" si="1150"/>
        <v>2288.3778165927615</v>
      </c>
      <c r="K5692" s="2">
        <f t="shared" si="1151"/>
        <v>64728.781538068775</v>
      </c>
      <c r="L5692" s="2">
        <f t="shared" si="1152"/>
        <v>142310</v>
      </c>
      <c r="M5692" s="2">
        <f t="shared" si="1153"/>
        <v>26840</v>
      </c>
      <c r="N5692" s="6">
        <f t="shared" si="1154"/>
        <v>1</v>
      </c>
      <c r="O5692" s="2">
        <f t="shared" si="1155"/>
        <v>30741.218461931225</v>
      </c>
      <c r="P5692" s="2">
        <f t="shared" si="1156"/>
        <v>30741.218461931225</v>
      </c>
    </row>
    <row r="5693" spans="1:16">
      <c r="A5693" s="6">
        <v>8</v>
      </c>
      <c r="B5693" s="6">
        <v>15</v>
      </c>
      <c r="C5693" s="6">
        <v>16</v>
      </c>
      <c r="D5693" s="6">
        <f t="shared" si="1144"/>
        <v>39</v>
      </c>
      <c r="E5693" s="5">
        <f t="shared" si="1145"/>
        <v>1543.3839432000009</v>
      </c>
      <c r="F5693" s="5">
        <f t="shared" si="1146"/>
        <v>651.73417492414967</v>
      </c>
      <c r="G5693" s="5">
        <f t="shared" si="1147"/>
        <v>878.32047434610013</v>
      </c>
      <c r="H5693" s="5">
        <f t="shared" si="1148"/>
        <v>3073.4385924702506</v>
      </c>
      <c r="I5693" s="5">
        <f t="shared" si="1149"/>
        <v>720</v>
      </c>
      <c r="J5693" s="5">
        <f t="shared" si="1150"/>
        <v>2353.4385924702506</v>
      </c>
      <c r="K5693" s="2">
        <f t="shared" si="1151"/>
        <v>65858.30889705295</v>
      </c>
      <c r="L5693" s="2">
        <f t="shared" si="1152"/>
        <v>145010</v>
      </c>
      <c r="M5693" s="2">
        <f t="shared" si="1153"/>
        <v>27720</v>
      </c>
      <c r="N5693" s="6">
        <f t="shared" si="1154"/>
        <v>1</v>
      </c>
      <c r="O5693" s="2">
        <f t="shared" si="1155"/>
        <v>31431.69110294705</v>
      </c>
      <c r="P5693" s="2">
        <f t="shared" si="1156"/>
        <v>31431.69110294705</v>
      </c>
    </row>
    <row r="5694" spans="1:16">
      <c r="A5694" s="6">
        <v>8</v>
      </c>
      <c r="B5694" s="6">
        <v>15</v>
      </c>
      <c r="C5694" s="6">
        <v>17</v>
      </c>
      <c r="D5694" s="6">
        <f t="shared" si="1144"/>
        <v>40</v>
      </c>
      <c r="E5694" s="5">
        <f t="shared" si="1145"/>
        <v>1543.3839432000009</v>
      </c>
      <c r="F5694" s="5">
        <f t="shared" si="1146"/>
        <v>651.73417492414967</v>
      </c>
      <c r="G5694" s="5">
        <f t="shared" si="1147"/>
        <v>944.88069779264049</v>
      </c>
      <c r="H5694" s="5">
        <f t="shared" si="1148"/>
        <v>3139.998815916791</v>
      </c>
      <c r="I5694" s="5">
        <f t="shared" si="1149"/>
        <v>720</v>
      </c>
      <c r="J5694" s="5">
        <f t="shared" si="1150"/>
        <v>2419.998815916791</v>
      </c>
      <c r="K5694" s="2">
        <f t="shared" si="1151"/>
        <v>67013.868331888734</v>
      </c>
      <c r="L5694" s="2">
        <f t="shared" si="1152"/>
        <v>147710</v>
      </c>
      <c r="M5694" s="2">
        <f t="shared" si="1153"/>
        <v>28600</v>
      </c>
      <c r="N5694" s="6">
        <f t="shared" si="1154"/>
        <v>1</v>
      </c>
      <c r="O5694" s="2">
        <f t="shared" si="1155"/>
        <v>32096.131668111266</v>
      </c>
      <c r="P5694" s="2">
        <f t="shared" si="1156"/>
        <v>32096.131668111266</v>
      </c>
    </row>
    <row r="5695" spans="1:16">
      <c r="A5695" s="6">
        <v>8</v>
      </c>
      <c r="B5695" s="6">
        <v>15</v>
      </c>
      <c r="C5695" s="6">
        <v>18</v>
      </c>
      <c r="D5695" s="6">
        <f t="shared" si="1144"/>
        <v>41</v>
      </c>
      <c r="E5695" s="5">
        <f t="shared" si="1145"/>
        <v>1543.3839432000009</v>
      </c>
      <c r="F5695" s="5">
        <f t="shared" si="1146"/>
        <v>651.73417492414967</v>
      </c>
      <c r="G5695" s="5">
        <f t="shared" si="1147"/>
        <v>1012.9676892512279</v>
      </c>
      <c r="H5695" s="5">
        <f t="shared" si="1148"/>
        <v>3208.0858073753784</v>
      </c>
      <c r="I5695" s="5">
        <f t="shared" si="1149"/>
        <v>720</v>
      </c>
      <c r="J5695" s="5">
        <f t="shared" si="1150"/>
        <v>2488.0858073753784</v>
      </c>
      <c r="K5695" s="2">
        <f t="shared" si="1151"/>
        <v>68195.934155822542</v>
      </c>
      <c r="L5695" s="2">
        <f t="shared" si="1152"/>
        <v>150410</v>
      </c>
      <c r="M5695" s="2">
        <f t="shared" si="1153"/>
        <v>29480</v>
      </c>
      <c r="N5695" s="6">
        <f t="shared" si="1154"/>
        <v>1</v>
      </c>
      <c r="O5695" s="2">
        <f t="shared" si="1155"/>
        <v>32734.065844177458</v>
      </c>
      <c r="P5695" s="2">
        <f t="shared" si="1156"/>
        <v>32734.065844177458</v>
      </c>
    </row>
    <row r="5696" spans="1:16">
      <c r="A5696" s="6">
        <v>8</v>
      </c>
      <c r="B5696" s="6">
        <v>15</v>
      </c>
      <c r="C5696" s="6">
        <v>19</v>
      </c>
      <c r="D5696" s="6">
        <f t="shared" si="1144"/>
        <v>42</v>
      </c>
      <c r="E5696" s="5">
        <f t="shared" si="1145"/>
        <v>1543.3839432000009</v>
      </c>
      <c r="F5696" s="5">
        <f t="shared" si="1146"/>
        <v>651.73417492414967</v>
      </c>
      <c r="G5696" s="5">
        <f t="shared" si="1147"/>
        <v>1082.6092178872495</v>
      </c>
      <c r="H5696" s="5">
        <f t="shared" si="1148"/>
        <v>3277.7273360114</v>
      </c>
      <c r="I5696" s="5">
        <f t="shared" si="1149"/>
        <v>720</v>
      </c>
      <c r="J5696" s="5">
        <f t="shared" si="1150"/>
        <v>2557.7273360114</v>
      </c>
      <c r="K5696" s="2">
        <f t="shared" si="1151"/>
        <v>69404.98847242014</v>
      </c>
      <c r="L5696" s="2">
        <f t="shared" si="1152"/>
        <v>153110</v>
      </c>
      <c r="M5696" s="2">
        <f t="shared" si="1153"/>
        <v>30360</v>
      </c>
      <c r="N5696" s="6">
        <f t="shared" si="1154"/>
        <v>1</v>
      </c>
      <c r="O5696" s="2">
        <f t="shared" si="1155"/>
        <v>33345.01152757986</v>
      </c>
      <c r="P5696" s="2">
        <f t="shared" si="1156"/>
        <v>33345.01152757986</v>
      </c>
    </row>
    <row r="5697" spans="1:16">
      <c r="A5697" s="6">
        <v>8</v>
      </c>
      <c r="B5697" s="6">
        <v>15</v>
      </c>
      <c r="C5697" s="6">
        <v>20</v>
      </c>
      <c r="D5697" s="6">
        <f t="shared" si="1144"/>
        <v>43</v>
      </c>
      <c r="E5697" s="5">
        <f t="shared" si="1145"/>
        <v>1543.3839432000009</v>
      </c>
      <c r="F5697" s="5">
        <f t="shared" si="1146"/>
        <v>651.73417492414967</v>
      </c>
      <c r="G5697" s="5">
        <f t="shared" si="1147"/>
        <v>1153.8335085377266</v>
      </c>
      <c r="H5697" s="5">
        <f t="shared" si="1148"/>
        <v>3348.9516266618771</v>
      </c>
      <c r="I5697" s="5">
        <f t="shared" si="1149"/>
        <v>720</v>
      </c>
      <c r="J5697" s="5">
        <f t="shared" si="1150"/>
        <v>2628.9516266618771</v>
      </c>
      <c r="K5697" s="2">
        <f t="shared" si="1151"/>
        <v>70641.521296213148</v>
      </c>
      <c r="L5697" s="2">
        <f t="shared" si="1152"/>
        <v>155810</v>
      </c>
      <c r="M5697" s="2">
        <f t="shared" si="1153"/>
        <v>31240</v>
      </c>
      <c r="N5697" s="6">
        <f t="shared" si="1154"/>
        <v>1</v>
      </c>
      <c r="O5697" s="2">
        <f t="shared" si="1155"/>
        <v>33928.478703786852</v>
      </c>
      <c r="P5697" s="2">
        <f t="shared" si="1156"/>
        <v>33928.478703786852</v>
      </c>
    </row>
    <row r="5698" spans="1:16">
      <c r="A5698" s="6">
        <v>8</v>
      </c>
      <c r="B5698" s="6">
        <v>15</v>
      </c>
      <c r="C5698" s="6">
        <v>21</v>
      </c>
      <c r="D5698" s="6">
        <f t="shared" si="1144"/>
        <v>44</v>
      </c>
      <c r="E5698" s="5">
        <f t="shared" si="1145"/>
        <v>1543.3839432000009</v>
      </c>
      <c r="F5698" s="5">
        <f t="shared" si="1146"/>
        <v>651.73417492414967</v>
      </c>
      <c r="G5698" s="5">
        <f t="shared" si="1147"/>
        <v>1226.6692487641703</v>
      </c>
      <c r="H5698" s="5">
        <f t="shared" si="1148"/>
        <v>3421.7873668883208</v>
      </c>
      <c r="I5698" s="5">
        <f t="shared" si="1149"/>
        <v>720</v>
      </c>
      <c r="J5698" s="5">
        <f t="shared" si="1150"/>
        <v>2701.7873668883208</v>
      </c>
      <c r="K5698" s="2">
        <f t="shared" si="1151"/>
        <v>71906.030675144459</v>
      </c>
      <c r="L5698" s="2">
        <f t="shared" si="1152"/>
        <v>158510</v>
      </c>
      <c r="M5698" s="2">
        <f t="shared" si="1153"/>
        <v>32120</v>
      </c>
      <c r="N5698" s="6">
        <f t="shared" si="1154"/>
        <v>1</v>
      </c>
      <c r="O5698" s="2">
        <f t="shared" si="1155"/>
        <v>34483.969324855541</v>
      </c>
      <c r="P5698" s="2">
        <f t="shared" si="1156"/>
        <v>34483.969324855541</v>
      </c>
    </row>
    <row r="5699" spans="1:16">
      <c r="A5699" s="6">
        <v>8</v>
      </c>
      <c r="B5699" s="6">
        <v>15</v>
      </c>
      <c r="C5699" s="6">
        <v>22</v>
      </c>
      <c r="D5699" s="6">
        <f t="shared" si="1144"/>
        <v>45</v>
      </c>
      <c r="E5699" s="5">
        <f t="shared" si="1145"/>
        <v>1543.3839432000009</v>
      </c>
      <c r="F5699" s="5">
        <f t="shared" si="1146"/>
        <v>651.73417492414967</v>
      </c>
      <c r="G5699" s="5">
        <f t="shared" si="1147"/>
        <v>1301.1455960105666</v>
      </c>
      <c r="H5699" s="5">
        <f t="shared" si="1148"/>
        <v>3496.2637141347168</v>
      </c>
      <c r="I5699" s="5">
        <f t="shared" si="1149"/>
        <v>720</v>
      </c>
      <c r="J5699" s="5">
        <f t="shared" si="1150"/>
        <v>2776.2637141347168</v>
      </c>
      <c r="K5699" s="2">
        <f t="shared" si="1151"/>
        <v>73199.022814838827</v>
      </c>
      <c r="L5699" s="2">
        <f t="shared" si="1152"/>
        <v>161210</v>
      </c>
      <c r="M5699" s="2">
        <f t="shared" si="1153"/>
        <v>33000</v>
      </c>
      <c r="N5699" s="6">
        <f t="shared" si="1154"/>
        <v>1</v>
      </c>
      <c r="O5699" s="2">
        <f t="shared" si="1155"/>
        <v>35010.977185161173</v>
      </c>
      <c r="P5699" s="2">
        <f t="shared" si="1156"/>
        <v>35010.977185161173</v>
      </c>
    </row>
    <row r="5700" spans="1:16">
      <c r="A5700" s="6">
        <v>8</v>
      </c>
      <c r="B5700" s="6">
        <v>15</v>
      </c>
      <c r="C5700" s="6">
        <v>23</v>
      </c>
      <c r="D5700" s="6">
        <f t="shared" ref="D5700:D5763" si="1157">A5700+B5700+C5700</f>
        <v>46</v>
      </c>
      <c r="E5700" s="5">
        <f t="shared" ref="E5700:E5763" si="1158">IF(A5700=0,0,A5700*LABOR_HRS_WK_TOM*SEASON_WEEKS*(1+DIM_PCT_TOM)^A5700)</f>
        <v>1543.3839432000009</v>
      </c>
      <c r="F5700" s="5">
        <f t="shared" ref="F5700:F5763" si="1159">IF(B5700=0,0,B5700*LABOR_HRS_WK_CAR*SEASON_WEEKS*(1+DIM_PCT_CAR)^B5700)</f>
        <v>651.73417492414967</v>
      </c>
      <c r="G5700" s="5">
        <f t="shared" ref="G5700:G5763" si="1160">IF(C5700=0,0,C5700*LABOR_HRS_WK_MES*SEASON_WEEKS*(1+DIM_PCT_MES)^C5700)</f>
        <v>1377.292184868003</v>
      </c>
      <c r="H5700" s="5">
        <f t="shared" ref="H5700:H5763" si="1161">E5700+F5700+G5700</f>
        <v>3572.4103029921534</v>
      </c>
      <c r="I5700" s="5">
        <f t="shared" ref="I5700:I5763" si="1162">MIN(H5700,FARMER_HRS)</f>
        <v>720</v>
      </c>
      <c r="J5700" s="5">
        <f t="shared" ref="J5700:J5763" si="1163">MAX(0,H5700-FARMER_HRS)</f>
        <v>2852.4103029921534</v>
      </c>
      <c r="K5700" s="2">
        <f t="shared" ref="K5700:K5763" si="1164">I5700*FARMER_RATE+J5700*TEMP_WORKER_RATE</f>
        <v>74521.012204724888</v>
      </c>
      <c r="L5700" s="2">
        <f t="shared" ref="L5700:L5763" si="1165">A5700*PRICE_TOM+B5700*PRICE_CAR+C5700*PRICE_MES</f>
        <v>163910</v>
      </c>
      <c r="M5700" s="2">
        <f t="shared" ref="M5700:M5763" si="1166">A5700*FERT_BED_TOM+B5700*FERT_BED_CAR+C5700*FERT_BED_MES</f>
        <v>33880</v>
      </c>
      <c r="N5700" s="6">
        <f t="shared" ref="N5700:N5763" si="1167">IF(AND(D5700&lt;=TOTAL_BEDS,J5700&lt;=TEMP_WORKER_MAX*TEMP_WORKER_HRS),1,0)</f>
        <v>1</v>
      </c>
      <c r="O5700" s="2">
        <f t="shared" ref="O5700:O5763" si="1168">L5700-M5700-K5700-FIXED_COSTS</f>
        <v>35508.987795275112</v>
      </c>
      <c r="P5700" s="2">
        <f t="shared" ref="P5700:P5763" si="1169">IF(N5700=1,O5700,"")</f>
        <v>35508.987795275112</v>
      </c>
    </row>
    <row r="5701" spans="1:16">
      <c r="A5701" s="6">
        <v>8</v>
      </c>
      <c r="B5701" s="6">
        <v>15</v>
      </c>
      <c r="C5701" s="6">
        <v>24</v>
      </c>
      <c r="D5701" s="6">
        <f t="shared" si="1157"/>
        <v>47</v>
      </c>
      <c r="E5701" s="5">
        <f t="shared" si="1158"/>
        <v>1543.3839432000009</v>
      </c>
      <c r="F5701" s="5">
        <f t="shared" si="1159"/>
        <v>651.73417492414967</v>
      </c>
      <c r="G5701" s="5">
        <f t="shared" si="1160"/>
        <v>1455.1391344474989</v>
      </c>
      <c r="H5701" s="5">
        <f t="shared" si="1161"/>
        <v>3650.2572525716496</v>
      </c>
      <c r="I5701" s="5">
        <f t="shared" si="1162"/>
        <v>720</v>
      </c>
      <c r="J5701" s="5">
        <f t="shared" si="1163"/>
        <v>2930.2572525716496</v>
      </c>
      <c r="K5701" s="2">
        <f t="shared" si="1164"/>
        <v>75872.521746035578</v>
      </c>
      <c r="L5701" s="2">
        <f t="shared" si="1165"/>
        <v>166610</v>
      </c>
      <c r="M5701" s="2">
        <f t="shared" si="1166"/>
        <v>34760</v>
      </c>
      <c r="N5701" s="6">
        <f t="shared" si="1167"/>
        <v>1</v>
      </c>
      <c r="O5701" s="2">
        <f t="shared" si="1168"/>
        <v>35977.478253964422</v>
      </c>
      <c r="P5701" s="2">
        <f t="shared" si="1169"/>
        <v>35977.478253964422</v>
      </c>
    </row>
    <row r="5702" spans="1:16">
      <c r="A5702" s="6">
        <v>8</v>
      </c>
      <c r="B5702" s="6">
        <v>15</v>
      </c>
      <c r="C5702" s="6">
        <v>25</v>
      </c>
      <c r="D5702" s="6">
        <f t="shared" si="1157"/>
        <v>48</v>
      </c>
      <c r="E5702" s="5">
        <f t="shared" si="1158"/>
        <v>1543.3839432000009</v>
      </c>
      <c r="F5702" s="5">
        <f t="shared" si="1159"/>
        <v>651.73417492414967</v>
      </c>
      <c r="G5702" s="5">
        <f t="shared" si="1160"/>
        <v>1534.7170558625965</v>
      </c>
      <c r="H5702" s="5">
        <f t="shared" si="1161"/>
        <v>3729.8351739867467</v>
      </c>
      <c r="I5702" s="5">
        <f t="shared" si="1162"/>
        <v>720</v>
      </c>
      <c r="J5702" s="5">
        <f t="shared" si="1163"/>
        <v>3009.8351739867467</v>
      </c>
      <c r="K5702" s="2">
        <f t="shared" si="1164"/>
        <v>77254.082881714348</v>
      </c>
      <c r="L5702" s="2">
        <f t="shared" si="1165"/>
        <v>169310</v>
      </c>
      <c r="M5702" s="2">
        <f t="shared" si="1166"/>
        <v>35640</v>
      </c>
      <c r="N5702" s="6">
        <f t="shared" si="1167"/>
        <v>1</v>
      </c>
      <c r="O5702" s="2">
        <f t="shared" si="1168"/>
        <v>36415.917118285652</v>
      </c>
      <c r="P5702" s="2">
        <f t="shared" si="1169"/>
        <v>36415.917118285652</v>
      </c>
    </row>
    <row r="5703" spans="1:16">
      <c r="A5703" s="6">
        <v>8</v>
      </c>
      <c r="B5703" s="6">
        <v>15</v>
      </c>
      <c r="C5703" s="6">
        <v>26</v>
      </c>
      <c r="D5703" s="6">
        <f t="shared" si="1157"/>
        <v>49</v>
      </c>
      <c r="E5703" s="5">
        <f t="shared" si="1158"/>
        <v>1543.3839432000009</v>
      </c>
      <c r="F5703" s="5">
        <f t="shared" si="1159"/>
        <v>651.73417492414967</v>
      </c>
      <c r="G5703" s="5">
        <f t="shared" si="1160"/>
        <v>1616.0570598233144</v>
      </c>
      <c r="H5703" s="5">
        <f t="shared" si="1161"/>
        <v>3811.1751779474648</v>
      </c>
      <c r="I5703" s="5">
        <f t="shared" si="1162"/>
        <v>720</v>
      </c>
      <c r="J5703" s="5">
        <f t="shared" si="1163"/>
        <v>3091.1751779474648</v>
      </c>
      <c r="K5703" s="2">
        <f t="shared" si="1164"/>
        <v>78666.2357282546</v>
      </c>
      <c r="L5703" s="2">
        <f t="shared" si="1165"/>
        <v>172010</v>
      </c>
      <c r="M5703" s="2">
        <f t="shared" si="1166"/>
        <v>36520</v>
      </c>
      <c r="N5703" s="6">
        <f t="shared" si="1167"/>
        <v>1</v>
      </c>
      <c r="O5703" s="2">
        <f t="shared" si="1168"/>
        <v>36823.7642717454</v>
      </c>
      <c r="P5703" s="2">
        <f t="shared" si="1169"/>
        <v>36823.7642717454</v>
      </c>
    </row>
    <row r="5704" spans="1:16">
      <c r="A5704" s="6">
        <v>8</v>
      </c>
      <c r="B5704" s="6">
        <v>15</v>
      </c>
      <c r="C5704" s="6">
        <v>27</v>
      </c>
      <c r="D5704" s="6">
        <f t="shared" si="1157"/>
        <v>50</v>
      </c>
      <c r="E5704" s="5">
        <f t="shared" si="1158"/>
        <v>1543.3839432000009</v>
      </c>
      <c r="F5704" s="5">
        <f t="shared" si="1159"/>
        <v>651.73417492414967</v>
      </c>
      <c r="G5704" s="5">
        <f t="shared" si="1160"/>
        <v>1699.1907643430709</v>
      </c>
      <c r="H5704" s="5">
        <f t="shared" si="1161"/>
        <v>3894.3088824672213</v>
      </c>
      <c r="I5704" s="5">
        <f t="shared" si="1162"/>
        <v>720</v>
      </c>
      <c r="J5704" s="5">
        <f t="shared" si="1163"/>
        <v>3174.3088824672213</v>
      </c>
      <c r="K5704" s="2">
        <f t="shared" si="1164"/>
        <v>80109.529209500368</v>
      </c>
      <c r="L5704" s="2">
        <f t="shared" si="1165"/>
        <v>174710</v>
      </c>
      <c r="M5704" s="2">
        <f t="shared" si="1166"/>
        <v>37400</v>
      </c>
      <c r="N5704" s="6">
        <f t="shared" si="1167"/>
        <v>1</v>
      </c>
      <c r="O5704" s="2">
        <f t="shared" si="1168"/>
        <v>37200.470790499632</v>
      </c>
      <c r="P5704" s="2">
        <f t="shared" si="1169"/>
        <v>37200.470790499632</v>
      </c>
    </row>
    <row r="5705" spans="1:16">
      <c r="A5705" s="6">
        <v>8</v>
      </c>
      <c r="B5705" s="6">
        <v>15</v>
      </c>
      <c r="C5705" s="6">
        <v>28</v>
      </c>
      <c r="D5705" s="6">
        <f t="shared" si="1157"/>
        <v>51</v>
      </c>
      <c r="E5705" s="5">
        <f t="shared" si="1158"/>
        <v>1543.3839432000009</v>
      </c>
      <c r="F5705" s="5">
        <f t="shared" si="1159"/>
        <v>651.73417492414967</v>
      </c>
      <c r="G5705" s="5">
        <f t="shared" si="1160"/>
        <v>1784.1503025602246</v>
      </c>
      <c r="H5705" s="5">
        <f t="shared" si="1161"/>
        <v>3979.2684206843751</v>
      </c>
      <c r="I5705" s="5">
        <f t="shared" si="1162"/>
        <v>720</v>
      </c>
      <c r="J5705" s="5">
        <f t="shared" si="1163"/>
        <v>3259.2684206843751</v>
      </c>
      <c r="K5705" s="2">
        <f t="shared" si="1164"/>
        <v>81584.521192437067</v>
      </c>
      <c r="L5705" s="2">
        <f t="shared" si="1165"/>
        <v>177410</v>
      </c>
      <c r="M5705" s="2">
        <f t="shared" si="1166"/>
        <v>38280</v>
      </c>
      <c r="N5705" s="6">
        <f t="shared" si="1167"/>
        <v>1</v>
      </c>
      <c r="O5705" s="2">
        <f t="shared" si="1168"/>
        <v>37545.478807562933</v>
      </c>
      <c r="P5705" s="2">
        <f t="shared" si="1169"/>
        <v>37545.478807562933</v>
      </c>
    </row>
    <row r="5706" spans="1:16">
      <c r="A5706" s="6">
        <v>8</v>
      </c>
      <c r="B5706" s="6">
        <v>15</v>
      </c>
      <c r="C5706" s="6">
        <v>29</v>
      </c>
      <c r="D5706" s="6">
        <f t="shared" si="1157"/>
        <v>52</v>
      </c>
      <c r="E5706" s="5">
        <f t="shared" si="1158"/>
        <v>1543.3839432000009</v>
      </c>
      <c r="F5706" s="5">
        <f t="shared" si="1159"/>
        <v>651.73417492414967</v>
      </c>
      <c r="G5706" s="5">
        <f t="shared" si="1160"/>
        <v>1870.9683306758782</v>
      </c>
      <c r="H5706" s="5">
        <f t="shared" si="1161"/>
        <v>4066.0864488000288</v>
      </c>
      <c r="I5706" s="5">
        <f t="shared" si="1162"/>
        <v>720</v>
      </c>
      <c r="J5706" s="5">
        <f t="shared" si="1163"/>
        <v>3346.0864488000288</v>
      </c>
      <c r="K5706" s="2">
        <f t="shared" si="1164"/>
        <v>83091.778625000501</v>
      </c>
      <c r="L5706" s="2">
        <f t="shared" si="1165"/>
        <v>180110</v>
      </c>
      <c r="M5706" s="2">
        <f t="shared" si="1166"/>
        <v>39160</v>
      </c>
      <c r="N5706" s="6">
        <f t="shared" si="1167"/>
        <v>1</v>
      </c>
      <c r="O5706" s="2">
        <f t="shared" si="1168"/>
        <v>37858.221374999499</v>
      </c>
      <c r="P5706" s="2">
        <f t="shared" si="1169"/>
        <v>37858.221374999499</v>
      </c>
    </row>
    <row r="5707" spans="1:16">
      <c r="A5707" s="6">
        <v>8</v>
      </c>
      <c r="B5707" s="6">
        <v>15</v>
      </c>
      <c r="C5707" s="6">
        <v>30</v>
      </c>
      <c r="D5707" s="6">
        <f t="shared" si="1157"/>
        <v>53</v>
      </c>
      <c r="E5707" s="5">
        <f t="shared" si="1158"/>
        <v>1543.3839432000009</v>
      </c>
      <c r="F5707" s="5">
        <f t="shared" si="1159"/>
        <v>651.73417492414967</v>
      </c>
      <c r="G5707" s="5">
        <f t="shared" si="1160"/>
        <v>1959.6780360096488</v>
      </c>
      <c r="H5707" s="5">
        <f t="shared" si="1161"/>
        <v>4154.7961541337991</v>
      </c>
      <c r="I5707" s="5">
        <f t="shared" si="1162"/>
        <v>720</v>
      </c>
      <c r="J5707" s="5">
        <f t="shared" si="1163"/>
        <v>3434.7961541337991</v>
      </c>
      <c r="K5707" s="2">
        <f t="shared" si="1164"/>
        <v>84631.877675934011</v>
      </c>
      <c r="L5707" s="2">
        <f t="shared" si="1165"/>
        <v>182810</v>
      </c>
      <c r="M5707" s="2">
        <f t="shared" si="1166"/>
        <v>40040</v>
      </c>
      <c r="N5707" s="6">
        <f t="shared" si="1167"/>
        <v>1</v>
      </c>
      <c r="O5707" s="2">
        <f t="shared" si="1168"/>
        <v>38138.122324065989</v>
      </c>
      <c r="P5707" s="2">
        <f t="shared" si="1169"/>
        <v>38138.122324065989</v>
      </c>
    </row>
    <row r="5708" spans="1:16">
      <c r="A5708" s="6">
        <v>8</v>
      </c>
      <c r="B5708" s="6">
        <v>16</v>
      </c>
      <c r="C5708" s="6">
        <v>0</v>
      </c>
      <c r="D5708" s="6">
        <f t="shared" si="1157"/>
        <v>24</v>
      </c>
      <c r="E5708" s="5">
        <f t="shared" si="1158"/>
        <v>1543.3839432000009</v>
      </c>
      <c r="F5708" s="5">
        <f t="shared" si="1159"/>
        <v>712.5626979170703</v>
      </c>
      <c r="G5708" s="5">
        <f t="shared" si="1160"/>
        <v>0</v>
      </c>
      <c r="H5708" s="5">
        <f t="shared" si="1161"/>
        <v>2255.9466411170711</v>
      </c>
      <c r="I5708" s="5">
        <f t="shared" si="1162"/>
        <v>720</v>
      </c>
      <c r="J5708" s="5">
        <f t="shared" si="1163"/>
        <v>1535.9466411170711</v>
      </c>
      <c r="K5708" s="2">
        <f t="shared" si="1164"/>
        <v>51665.740297171375</v>
      </c>
      <c r="L5708" s="2">
        <f t="shared" si="1165"/>
        <v>103904</v>
      </c>
      <c r="M5708" s="2">
        <f t="shared" si="1166"/>
        <v>14080</v>
      </c>
      <c r="N5708" s="6">
        <f t="shared" si="1167"/>
        <v>1</v>
      </c>
      <c r="O5708" s="2">
        <f t="shared" si="1168"/>
        <v>18158.259702828625</v>
      </c>
      <c r="P5708" s="2">
        <f t="shared" si="1169"/>
        <v>18158.259702828625</v>
      </c>
    </row>
    <row r="5709" spans="1:16">
      <c r="A5709" s="6">
        <v>8</v>
      </c>
      <c r="B5709" s="6">
        <v>16</v>
      </c>
      <c r="C5709" s="6">
        <v>1</v>
      </c>
      <c r="D5709" s="6">
        <f t="shared" si="1157"/>
        <v>25</v>
      </c>
      <c r="E5709" s="5">
        <f t="shared" si="1158"/>
        <v>1543.3839432000009</v>
      </c>
      <c r="F5709" s="5">
        <f t="shared" si="1159"/>
        <v>712.5626979170703</v>
      </c>
      <c r="G5709" s="5">
        <f t="shared" si="1160"/>
        <v>45.5625</v>
      </c>
      <c r="H5709" s="5">
        <f t="shared" si="1161"/>
        <v>2301.5091411170711</v>
      </c>
      <c r="I5709" s="5">
        <f t="shared" si="1162"/>
        <v>720</v>
      </c>
      <c r="J5709" s="5">
        <f t="shared" si="1163"/>
        <v>1581.5091411170711</v>
      </c>
      <c r="K5709" s="2">
        <f t="shared" si="1164"/>
        <v>52456.755922171375</v>
      </c>
      <c r="L5709" s="2">
        <f t="shared" si="1165"/>
        <v>106604</v>
      </c>
      <c r="M5709" s="2">
        <f t="shared" si="1166"/>
        <v>14960</v>
      </c>
      <c r="N5709" s="6">
        <f t="shared" si="1167"/>
        <v>1</v>
      </c>
      <c r="O5709" s="2">
        <f t="shared" si="1168"/>
        <v>19187.244077828625</v>
      </c>
      <c r="P5709" s="2">
        <f t="shared" si="1169"/>
        <v>19187.244077828625</v>
      </c>
    </row>
    <row r="5710" spans="1:16">
      <c r="A5710" s="6">
        <v>8</v>
      </c>
      <c r="B5710" s="6">
        <v>16</v>
      </c>
      <c r="C5710" s="6">
        <v>2</v>
      </c>
      <c r="D5710" s="6">
        <f t="shared" si="1157"/>
        <v>26</v>
      </c>
      <c r="E5710" s="5">
        <f t="shared" si="1158"/>
        <v>1543.3839432000009</v>
      </c>
      <c r="F5710" s="5">
        <f t="shared" si="1159"/>
        <v>712.5626979170703</v>
      </c>
      <c r="G5710" s="5">
        <f t="shared" si="1160"/>
        <v>92.264062499999994</v>
      </c>
      <c r="H5710" s="5">
        <f t="shared" si="1161"/>
        <v>2348.210703617071</v>
      </c>
      <c r="I5710" s="5">
        <f t="shared" si="1162"/>
        <v>720</v>
      </c>
      <c r="J5710" s="5">
        <f t="shared" si="1163"/>
        <v>1628.210703617071</v>
      </c>
      <c r="K5710" s="2">
        <f t="shared" si="1164"/>
        <v>53267.546937796375</v>
      </c>
      <c r="L5710" s="2">
        <f t="shared" si="1165"/>
        <v>109304</v>
      </c>
      <c r="M5710" s="2">
        <f t="shared" si="1166"/>
        <v>15840</v>
      </c>
      <c r="N5710" s="6">
        <f t="shared" si="1167"/>
        <v>1</v>
      </c>
      <c r="O5710" s="2">
        <f t="shared" si="1168"/>
        <v>20196.453062203625</v>
      </c>
      <c r="P5710" s="2">
        <f t="shared" si="1169"/>
        <v>20196.453062203625</v>
      </c>
    </row>
    <row r="5711" spans="1:16">
      <c r="A5711" s="6">
        <v>8</v>
      </c>
      <c r="B5711" s="6">
        <v>16</v>
      </c>
      <c r="C5711" s="6">
        <v>3</v>
      </c>
      <c r="D5711" s="6">
        <f t="shared" si="1157"/>
        <v>27</v>
      </c>
      <c r="E5711" s="5">
        <f t="shared" si="1158"/>
        <v>1543.3839432000009</v>
      </c>
      <c r="F5711" s="5">
        <f t="shared" si="1159"/>
        <v>712.5626979170703</v>
      </c>
      <c r="G5711" s="5">
        <f t="shared" si="1160"/>
        <v>140.12604492187498</v>
      </c>
      <c r="H5711" s="5">
        <f t="shared" si="1161"/>
        <v>2396.0726860389459</v>
      </c>
      <c r="I5711" s="5">
        <f t="shared" si="1162"/>
        <v>720</v>
      </c>
      <c r="J5711" s="5">
        <f t="shared" si="1163"/>
        <v>1676.0726860389459</v>
      </c>
      <c r="K5711" s="2">
        <f t="shared" si="1164"/>
        <v>54098.484132620593</v>
      </c>
      <c r="L5711" s="2">
        <f t="shared" si="1165"/>
        <v>112004</v>
      </c>
      <c r="M5711" s="2">
        <f t="shared" si="1166"/>
        <v>16720</v>
      </c>
      <c r="N5711" s="6">
        <f t="shared" si="1167"/>
        <v>1</v>
      </c>
      <c r="O5711" s="2">
        <f t="shared" si="1168"/>
        <v>21185.515867379407</v>
      </c>
      <c r="P5711" s="2">
        <f t="shared" si="1169"/>
        <v>21185.515867379407</v>
      </c>
    </row>
    <row r="5712" spans="1:16">
      <c r="A5712" s="6">
        <v>8</v>
      </c>
      <c r="B5712" s="6">
        <v>16</v>
      </c>
      <c r="C5712" s="6">
        <v>4</v>
      </c>
      <c r="D5712" s="6">
        <f t="shared" si="1157"/>
        <v>28</v>
      </c>
      <c r="E5712" s="5">
        <f t="shared" si="1158"/>
        <v>1543.3839432000009</v>
      </c>
      <c r="F5712" s="5">
        <f t="shared" si="1159"/>
        <v>712.5626979170703</v>
      </c>
      <c r="G5712" s="5">
        <f t="shared" si="1160"/>
        <v>189.17016064453125</v>
      </c>
      <c r="H5712" s="5">
        <f t="shared" si="1161"/>
        <v>2445.1168017616023</v>
      </c>
      <c r="I5712" s="5">
        <f t="shared" si="1162"/>
        <v>720</v>
      </c>
      <c r="J5712" s="5">
        <f t="shared" si="1163"/>
        <v>1725.1168017616023</v>
      </c>
      <c r="K5712" s="2">
        <f t="shared" si="1164"/>
        <v>54949.94447502782</v>
      </c>
      <c r="L5712" s="2">
        <f t="shared" si="1165"/>
        <v>114704</v>
      </c>
      <c r="M5712" s="2">
        <f t="shared" si="1166"/>
        <v>17600</v>
      </c>
      <c r="N5712" s="6">
        <f t="shared" si="1167"/>
        <v>1</v>
      </c>
      <c r="O5712" s="2">
        <f t="shared" si="1168"/>
        <v>22154.05552497218</v>
      </c>
      <c r="P5712" s="2">
        <f t="shared" si="1169"/>
        <v>22154.05552497218</v>
      </c>
    </row>
    <row r="5713" spans="1:16">
      <c r="A5713" s="6">
        <v>8</v>
      </c>
      <c r="B5713" s="6">
        <v>16</v>
      </c>
      <c r="C5713" s="6">
        <v>5</v>
      </c>
      <c r="D5713" s="6">
        <f t="shared" si="1157"/>
        <v>29</v>
      </c>
      <c r="E5713" s="5">
        <f t="shared" si="1158"/>
        <v>1543.3839432000009</v>
      </c>
      <c r="F5713" s="5">
        <f t="shared" si="1159"/>
        <v>712.5626979170703</v>
      </c>
      <c r="G5713" s="5">
        <f t="shared" si="1160"/>
        <v>239.41848456573481</v>
      </c>
      <c r="H5713" s="5">
        <f t="shared" si="1161"/>
        <v>2495.3651256828057</v>
      </c>
      <c r="I5713" s="5">
        <f t="shared" si="1162"/>
        <v>720</v>
      </c>
      <c r="J5713" s="5">
        <f t="shared" si="1163"/>
        <v>1775.3651256828057</v>
      </c>
      <c r="K5713" s="2">
        <f t="shared" si="1164"/>
        <v>55822.311209770931</v>
      </c>
      <c r="L5713" s="2">
        <f t="shared" si="1165"/>
        <v>117404</v>
      </c>
      <c r="M5713" s="2">
        <f t="shared" si="1166"/>
        <v>18480</v>
      </c>
      <c r="N5713" s="6">
        <f t="shared" si="1167"/>
        <v>1</v>
      </c>
      <c r="O5713" s="2">
        <f t="shared" si="1168"/>
        <v>23101.688790229069</v>
      </c>
      <c r="P5713" s="2">
        <f t="shared" si="1169"/>
        <v>23101.688790229069</v>
      </c>
    </row>
    <row r="5714" spans="1:16">
      <c r="A5714" s="6">
        <v>8</v>
      </c>
      <c r="B5714" s="6">
        <v>16</v>
      </c>
      <c r="C5714" s="6">
        <v>6</v>
      </c>
      <c r="D5714" s="6">
        <f t="shared" si="1157"/>
        <v>30</v>
      </c>
      <c r="E5714" s="5">
        <f t="shared" si="1158"/>
        <v>1543.3839432000009</v>
      </c>
      <c r="F5714" s="5">
        <f t="shared" si="1159"/>
        <v>712.5626979170703</v>
      </c>
      <c r="G5714" s="5">
        <f t="shared" si="1160"/>
        <v>290.89345874736784</v>
      </c>
      <c r="H5714" s="5">
        <f t="shared" si="1161"/>
        <v>2546.8400998644388</v>
      </c>
      <c r="I5714" s="5">
        <f t="shared" si="1162"/>
        <v>720</v>
      </c>
      <c r="J5714" s="5">
        <f t="shared" si="1163"/>
        <v>1826.8400998644388</v>
      </c>
      <c r="K5714" s="2">
        <f t="shared" si="1164"/>
        <v>56715.97395597984</v>
      </c>
      <c r="L5714" s="2">
        <f t="shared" si="1165"/>
        <v>120104</v>
      </c>
      <c r="M5714" s="2">
        <f t="shared" si="1166"/>
        <v>19360</v>
      </c>
      <c r="N5714" s="6">
        <f t="shared" si="1167"/>
        <v>1</v>
      </c>
      <c r="O5714" s="2">
        <f t="shared" si="1168"/>
        <v>24028.02604402016</v>
      </c>
      <c r="P5714" s="2">
        <f t="shared" si="1169"/>
        <v>24028.02604402016</v>
      </c>
    </row>
    <row r="5715" spans="1:16">
      <c r="A5715" s="6">
        <v>8</v>
      </c>
      <c r="B5715" s="6">
        <v>16</v>
      </c>
      <c r="C5715" s="6">
        <v>7</v>
      </c>
      <c r="D5715" s="6">
        <f t="shared" si="1157"/>
        <v>31</v>
      </c>
      <c r="E5715" s="5">
        <f t="shared" si="1158"/>
        <v>1543.3839432000009</v>
      </c>
      <c r="F5715" s="5">
        <f t="shared" si="1159"/>
        <v>712.5626979170703</v>
      </c>
      <c r="G5715" s="5">
        <f t="shared" si="1160"/>
        <v>343.61789814532818</v>
      </c>
      <c r="H5715" s="5">
        <f t="shared" si="1161"/>
        <v>2599.5645392623992</v>
      </c>
      <c r="I5715" s="5">
        <f t="shared" si="1162"/>
        <v>720</v>
      </c>
      <c r="J5715" s="5">
        <f t="shared" si="1163"/>
        <v>1879.5645392623992</v>
      </c>
      <c r="K5715" s="2">
        <f t="shared" si="1164"/>
        <v>57631.328806638878</v>
      </c>
      <c r="L5715" s="2">
        <f t="shared" si="1165"/>
        <v>122804</v>
      </c>
      <c r="M5715" s="2">
        <f t="shared" si="1166"/>
        <v>20240</v>
      </c>
      <c r="N5715" s="6">
        <f t="shared" si="1167"/>
        <v>1</v>
      </c>
      <c r="O5715" s="2">
        <f t="shared" si="1168"/>
        <v>24932.671193361122</v>
      </c>
      <c r="P5715" s="2">
        <f t="shared" si="1169"/>
        <v>24932.671193361122</v>
      </c>
    </row>
    <row r="5716" spans="1:16">
      <c r="A5716" s="6">
        <v>8</v>
      </c>
      <c r="B5716" s="6">
        <v>16</v>
      </c>
      <c r="C5716" s="6">
        <v>8</v>
      </c>
      <c r="D5716" s="6">
        <f t="shared" si="1157"/>
        <v>32</v>
      </c>
      <c r="E5716" s="5">
        <f t="shared" si="1158"/>
        <v>1543.3839432000009</v>
      </c>
      <c r="F5716" s="5">
        <f t="shared" si="1159"/>
        <v>712.5626979170703</v>
      </c>
      <c r="G5716" s="5">
        <f t="shared" si="1160"/>
        <v>397.61499642530839</v>
      </c>
      <c r="H5716" s="5">
        <f t="shared" si="1161"/>
        <v>2653.5616375423797</v>
      </c>
      <c r="I5716" s="5">
        <f t="shared" si="1162"/>
        <v>720</v>
      </c>
      <c r="J5716" s="5">
        <f t="shared" si="1163"/>
        <v>1933.5616375423797</v>
      </c>
      <c r="K5716" s="2">
        <f t="shared" si="1164"/>
        <v>58568.778429555205</v>
      </c>
      <c r="L5716" s="2">
        <f t="shared" si="1165"/>
        <v>125504</v>
      </c>
      <c r="M5716" s="2">
        <f t="shared" si="1166"/>
        <v>21120</v>
      </c>
      <c r="N5716" s="6">
        <f t="shared" si="1167"/>
        <v>1</v>
      </c>
      <c r="O5716" s="2">
        <f t="shared" si="1168"/>
        <v>25815.221570444795</v>
      </c>
      <c r="P5716" s="2">
        <f t="shared" si="1169"/>
        <v>25815.221570444795</v>
      </c>
    </row>
    <row r="5717" spans="1:16">
      <c r="A5717" s="6">
        <v>8</v>
      </c>
      <c r="B5717" s="6">
        <v>16</v>
      </c>
      <c r="C5717" s="6">
        <v>9</v>
      </c>
      <c r="D5717" s="6">
        <f t="shared" si="1157"/>
        <v>33</v>
      </c>
      <c r="E5717" s="5">
        <f t="shared" si="1158"/>
        <v>1543.3839432000009</v>
      </c>
      <c r="F5717" s="5">
        <f t="shared" si="1159"/>
        <v>712.5626979170703</v>
      </c>
      <c r="G5717" s="5">
        <f t="shared" si="1160"/>
        <v>452.90833186570285</v>
      </c>
      <c r="H5717" s="5">
        <f t="shared" si="1161"/>
        <v>2708.8549729827737</v>
      </c>
      <c r="I5717" s="5">
        <f t="shared" si="1162"/>
        <v>720</v>
      </c>
      <c r="J5717" s="5">
        <f t="shared" si="1163"/>
        <v>1988.8549729827737</v>
      </c>
      <c r="K5717" s="2">
        <f t="shared" si="1164"/>
        <v>59528.732169839823</v>
      </c>
      <c r="L5717" s="2">
        <f t="shared" si="1165"/>
        <v>128204</v>
      </c>
      <c r="M5717" s="2">
        <f t="shared" si="1166"/>
        <v>22000</v>
      </c>
      <c r="N5717" s="6">
        <f t="shared" si="1167"/>
        <v>1</v>
      </c>
      <c r="O5717" s="2">
        <f t="shared" si="1168"/>
        <v>26675.267830160177</v>
      </c>
      <c r="P5717" s="2">
        <f t="shared" si="1169"/>
        <v>26675.267830160177</v>
      </c>
    </row>
    <row r="5718" spans="1:16">
      <c r="A5718" s="6">
        <v>8</v>
      </c>
      <c r="B5718" s="6">
        <v>16</v>
      </c>
      <c r="C5718" s="6">
        <v>10</v>
      </c>
      <c r="D5718" s="6">
        <f t="shared" si="1157"/>
        <v>34</v>
      </c>
      <c r="E5718" s="5">
        <f t="shared" si="1158"/>
        <v>1543.3839432000009</v>
      </c>
      <c r="F5718" s="5">
        <f t="shared" si="1159"/>
        <v>712.5626979170703</v>
      </c>
      <c r="G5718" s="5">
        <f t="shared" si="1160"/>
        <v>509.52187334891573</v>
      </c>
      <c r="H5718" s="5">
        <f t="shared" si="1161"/>
        <v>2765.468514465987</v>
      </c>
      <c r="I5718" s="5">
        <f t="shared" si="1162"/>
        <v>720</v>
      </c>
      <c r="J5718" s="5">
        <f t="shared" si="1163"/>
        <v>2045.468514465987</v>
      </c>
      <c r="K5718" s="2">
        <f t="shared" si="1164"/>
        <v>60511.606153923385</v>
      </c>
      <c r="L5718" s="2">
        <f t="shared" si="1165"/>
        <v>130904</v>
      </c>
      <c r="M5718" s="2">
        <f t="shared" si="1166"/>
        <v>22880</v>
      </c>
      <c r="N5718" s="6">
        <f t="shared" si="1167"/>
        <v>1</v>
      </c>
      <c r="O5718" s="2">
        <f t="shared" si="1168"/>
        <v>27512.393846076615</v>
      </c>
      <c r="P5718" s="2">
        <f t="shared" si="1169"/>
        <v>27512.393846076615</v>
      </c>
    </row>
    <row r="5719" spans="1:16">
      <c r="A5719" s="6">
        <v>8</v>
      </c>
      <c r="B5719" s="6">
        <v>16</v>
      </c>
      <c r="C5719" s="6">
        <v>11</v>
      </c>
      <c r="D5719" s="6">
        <f t="shared" si="1157"/>
        <v>35</v>
      </c>
      <c r="E5719" s="5">
        <f t="shared" si="1158"/>
        <v>1543.3839432000009</v>
      </c>
      <c r="F5719" s="5">
        <f t="shared" si="1159"/>
        <v>712.5626979170703</v>
      </c>
      <c r="G5719" s="5">
        <f t="shared" si="1160"/>
        <v>567.47998644235474</v>
      </c>
      <c r="H5719" s="5">
        <f t="shared" si="1161"/>
        <v>2823.4266275594259</v>
      </c>
      <c r="I5719" s="5">
        <f t="shared" si="1162"/>
        <v>720</v>
      </c>
      <c r="J5719" s="5">
        <f t="shared" si="1163"/>
        <v>2103.4266275594259</v>
      </c>
      <c r="K5719" s="2">
        <f t="shared" si="1164"/>
        <v>61517.823395128922</v>
      </c>
      <c r="L5719" s="2">
        <f t="shared" si="1165"/>
        <v>133604</v>
      </c>
      <c r="M5719" s="2">
        <f t="shared" si="1166"/>
        <v>23760</v>
      </c>
      <c r="N5719" s="6">
        <f t="shared" si="1167"/>
        <v>1</v>
      </c>
      <c r="O5719" s="2">
        <f t="shared" si="1168"/>
        <v>28326.176604871078</v>
      </c>
      <c r="P5719" s="2">
        <f t="shared" si="1169"/>
        <v>28326.176604871078</v>
      </c>
    </row>
    <row r="5720" spans="1:16">
      <c r="A5720" s="6">
        <v>8</v>
      </c>
      <c r="B5720" s="6">
        <v>16</v>
      </c>
      <c r="C5720" s="6">
        <v>12</v>
      </c>
      <c r="D5720" s="6">
        <f t="shared" si="1157"/>
        <v>36</v>
      </c>
      <c r="E5720" s="5">
        <f t="shared" si="1158"/>
        <v>1543.3839432000009</v>
      </c>
      <c r="F5720" s="5">
        <f t="shared" si="1159"/>
        <v>712.5626979170703</v>
      </c>
      <c r="G5720" s="5">
        <f t="shared" si="1160"/>
        <v>626.80743957041921</v>
      </c>
      <c r="H5720" s="5">
        <f t="shared" si="1161"/>
        <v>2882.7540806874904</v>
      </c>
      <c r="I5720" s="5">
        <f t="shared" si="1162"/>
        <v>720</v>
      </c>
      <c r="J5720" s="5">
        <f t="shared" si="1163"/>
        <v>2162.7540806874904</v>
      </c>
      <c r="K5720" s="2">
        <f t="shared" si="1164"/>
        <v>62547.813900824483</v>
      </c>
      <c r="L5720" s="2">
        <f t="shared" si="1165"/>
        <v>136304</v>
      </c>
      <c r="M5720" s="2">
        <f t="shared" si="1166"/>
        <v>24640</v>
      </c>
      <c r="N5720" s="6">
        <f t="shared" si="1167"/>
        <v>1</v>
      </c>
      <c r="O5720" s="2">
        <f t="shared" si="1168"/>
        <v>29116.186099175517</v>
      </c>
      <c r="P5720" s="2">
        <f t="shared" si="1169"/>
        <v>29116.186099175517</v>
      </c>
    </row>
    <row r="5721" spans="1:16">
      <c r="A5721" s="6">
        <v>8</v>
      </c>
      <c r="B5721" s="6">
        <v>16</v>
      </c>
      <c r="C5721" s="6">
        <v>13</v>
      </c>
      <c r="D5721" s="6">
        <f t="shared" si="1157"/>
        <v>37</v>
      </c>
      <c r="E5721" s="5">
        <f t="shared" si="1158"/>
        <v>1543.3839432000009</v>
      </c>
      <c r="F5721" s="5">
        <f t="shared" si="1159"/>
        <v>712.5626979170703</v>
      </c>
      <c r="G5721" s="5">
        <f t="shared" si="1160"/>
        <v>687.52941027880343</v>
      </c>
      <c r="H5721" s="5">
        <f t="shared" si="1161"/>
        <v>2943.4760513958745</v>
      </c>
      <c r="I5721" s="5">
        <f t="shared" si="1162"/>
        <v>720</v>
      </c>
      <c r="J5721" s="5">
        <f t="shared" si="1163"/>
        <v>2223.4760513958745</v>
      </c>
      <c r="K5721" s="2">
        <f t="shared" si="1164"/>
        <v>63602.014781178375</v>
      </c>
      <c r="L5721" s="2">
        <f t="shared" si="1165"/>
        <v>139004</v>
      </c>
      <c r="M5721" s="2">
        <f t="shared" si="1166"/>
        <v>25520</v>
      </c>
      <c r="N5721" s="6">
        <f t="shared" si="1167"/>
        <v>1</v>
      </c>
      <c r="O5721" s="2">
        <f t="shared" si="1168"/>
        <v>29881.985218821625</v>
      </c>
      <c r="P5721" s="2">
        <f t="shared" si="1169"/>
        <v>29881.985218821625</v>
      </c>
    </row>
    <row r="5722" spans="1:16">
      <c r="A5722" s="6">
        <v>8</v>
      </c>
      <c r="B5722" s="6">
        <v>16</v>
      </c>
      <c r="C5722" s="6">
        <v>14</v>
      </c>
      <c r="D5722" s="6">
        <f t="shared" si="1157"/>
        <v>38</v>
      </c>
      <c r="E5722" s="5">
        <f t="shared" si="1158"/>
        <v>1543.3839432000009</v>
      </c>
      <c r="F5722" s="5">
        <f t="shared" si="1159"/>
        <v>712.5626979170703</v>
      </c>
      <c r="G5722" s="5">
        <f t="shared" si="1160"/>
        <v>749.67149159246469</v>
      </c>
      <c r="H5722" s="5">
        <f t="shared" si="1161"/>
        <v>3005.6181327095355</v>
      </c>
      <c r="I5722" s="5">
        <f t="shared" si="1162"/>
        <v>720</v>
      </c>
      <c r="J5722" s="5">
        <f t="shared" si="1163"/>
        <v>2285.6181327095355</v>
      </c>
      <c r="K5722" s="2">
        <f t="shared" si="1164"/>
        <v>64680.870359540546</v>
      </c>
      <c r="L5722" s="2">
        <f t="shared" si="1165"/>
        <v>141704</v>
      </c>
      <c r="M5722" s="2">
        <f t="shared" si="1166"/>
        <v>26400</v>
      </c>
      <c r="N5722" s="6">
        <f t="shared" si="1167"/>
        <v>1</v>
      </c>
      <c r="O5722" s="2">
        <f t="shared" si="1168"/>
        <v>30623.129640459454</v>
      </c>
      <c r="P5722" s="2">
        <f t="shared" si="1169"/>
        <v>30623.129640459454</v>
      </c>
    </row>
    <row r="5723" spans="1:16">
      <c r="A5723" s="6">
        <v>8</v>
      </c>
      <c r="B5723" s="6">
        <v>16</v>
      </c>
      <c r="C5723" s="6">
        <v>15</v>
      </c>
      <c r="D5723" s="6">
        <f t="shared" si="1157"/>
        <v>39</v>
      </c>
      <c r="E5723" s="5">
        <f t="shared" si="1158"/>
        <v>1543.3839432000009</v>
      </c>
      <c r="F5723" s="5">
        <f t="shared" si="1159"/>
        <v>712.5626979170703</v>
      </c>
      <c r="G5723" s="5">
        <f t="shared" si="1160"/>
        <v>813.25969846861108</v>
      </c>
      <c r="H5723" s="5">
        <f t="shared" si="1161"/>
        <v>3069.2063395856821</v>
      </c>
      <c r="I5723" s="5">
        <f t="shared" si="1162"/>
        <v>720</v>
      </c>
      <c r="J5723" s="5">
        <f t="shared" si="1163"/>
        <v>2349.2063395856821</v>
      </c>
      <c r="K5723" s="2">
        <f t="shared" si="1164"/>
        <v>65784.832284473639</v>
      </c>
      <c r="L5723" s="2">
        <f t="shared" si="1165"/>
        <v>144404</v>
      </c>
      <c r="M5723" s="2">
        <f t="shared" si="1166"/>
        <v>27280</v>
      </c>
      <c r="N5723" s="6">
        <f t="shared" si="1167"/>
        <v>1</v>
      </c>
      <c r="O5723" s="2">
        <f t="shared" si="1168"/>
        <v>31339.167715526361</v>
      </c>
      <c r="P5723" s="2">
        <f t="shared" si="1169"/>
        <v>31339.167715526361</v>
      </c>
    </row>
    <row r="5724" spans="1:16">
      <c r="A5724" s="6">
        <v>8</v>
      </c>
      <c r="B5724" s="6">
        <v>16</v>
      </c>
      <c r="C5724" s="6">
        <v>16</v>
      </c>
      <c r="D5724" s="6">
        <f t="shared" si="1157"/>
        <v>40</v>
      </c>
      <c r="E5724" s="5">
        <f t="shared" si="1158"/>
        <v>1543.3839432000009</v>
      </c>
      <c r="F5724" s="5">
        <f t="shared" si="1159"/>
        <v>712.5626979170703</v>
      </c>
      <c r="G5724" s="5">
        <f t="shared" si="1160"/>
        <v>878.32047434610013</v>
      </c>
      <c r="H5724" s="5">
        <f t="shared" si="1161"/>
        <v>3134.2671154631712</v>
      </c>
      <c r="I5724" s="5">
        <f t="shared" si="1162"/>
        <v>720</v>
      </c>
      <c r="J5724" s="5">
        <f t="shared" si="1163"/>
        <v>2414.2671154631712</v>
      </c>
      <c r="K5724" s="2">
        <f t="shared" si="1164"/>
        <v>66914.359643457836</v>
      </c>
      <c r="L5724" s="2">
        <f t="shared" si="1165"/>
        <v>147104</v>
      </c>
      <c r="M5724" s="2">
        <f t="shared" si="1166"/>
        <v>28160</v>
      </c>
      <c r="N5724" s="6">
        <f t="shared" si="1167"/>
        <v>1</v>
      </c>
      <c r="O5724" s="2">
        <f t="shared" si="1168"/>
        <v>32029.640356542164</v>
      </c>
      <c r="P5724" s="2">
        <f t="shared" si="1169"/>
        <v>32029.640356542164</v>
      </c>
    </row>
    <row r="5725" spans="1:16">
      <c r="A5725" s="6">
        <v>8</v>
      </c>
      <c r="B5725" s="6">
        <v>16</v>
      </c>
      <c r="C5725" s="6">
        <v>17</v>
      </c>
      <c r="D5725" s="6">
        <f t="shared" si="1157"/>
        <v>41</v>
      </c>
      <c r="E5725" s="5">
        <f t="shared" si="1158"/>
        <v>1543.3839432000009</v>
      </c>
      <c r="F5725" s="5">
        <f t="shared" si="1159"/>
        <v>712.5626979170703</v>
      </c>
      <c r="G5725" s="5">
        <f t="shared" si="1160"/>
        <v>944.88069779264049</v>
      </c>
      <c r="H5725" s="5">
        <f t="shared" si="1161"/>
        <v>3200.8273389097117</v>
      </c>
      <c r="I5725" s="5">
        <f t="shared" si="1162"/>
        <v>720</v>
      </c>
      <c r="J5725" s="5">
        <f t="shared" si="1163"/>
        <v>2480.8273389097117</v>
      </c>
      <c r="K5725" s="2">
        <f t="shared" si="1164"/>
        <v>68069.919078293606</v>
      </c>
      <c r="L5725" s="2">
        <f t="shared" si="1165"/>
        <v>149804</v>
      </c>
      <c r="M5725" s="2">
        <f t="shared" si="1166"/>
        <v>29040</v>
      </c>
      <c r="N5725" s="6">
        <f t="shared" si="1167"/>
        <v>1</v>
      </c>
      <c r="O5725" s="2">
        <f t="shared" si="1168"/>
        <v>32694.080921706394</v>
      </c>
      <c r="P5725" s="2">
        <f t="shared" si="1169"/>
        <v>32694.080921706394</v>
      </c>
    </row>
    <row r="5726" spans="1:16">
      <c r="A5726" s="6">
        <v>8</v>
      </c>
      <c r="B5726" s="6">
        <v>16</v>
      </c>
      <c r="C5726" s="6">
        <v>18</v>
      </c>
      <c r="D5726" s="6">
        <f t="shared" si="1157"/>
        <v>42</v>
      </c>
      <c r="E5726" s="5">
        <f t="shared" si="1158"/>
        <v>1543.3839432000009</v>
      </c>
      <c r="F5726" s="5">
        <f t="shared" si="1159"/>
        <v>712.5626979170703</v>
      </c>
      <c r="G5726" s="5">
        <f t="shared" si="1160"/>
        <v>1012.9676892512279</v>
      </c>
      <c r="H5726" s="5">
        <f t="shared" si="1161"/>
        <v>3268.914330368299</v>
      </c>
      <c r="I5726" s="5">
        <f t="shared" si="1162"/>
        <v>720</v>
      </c>
      <c r="J5726" s="5">
        <f t="shared" si="1163"/>
        <v>2548.914330368299</v>
      </c>
      <c r="K5726" s="2">
        <f t="shared" si="1164"/>
        <v>69251.984902227414</v>
      </c>
      <c r="L5726" s="2">
        <f t="shared" si="1165"/>
        <v>152504</v>
      </c>
      <c r="M5726" s="2">
        <f t="shared" si="1166"/>
        <v>29920</v>
      </c>
      <c r="N5726" s="6">
        <f t="shared" si="1167"/>
        <v>1</v>
      </c>
      <c r="O5726" s="2">
        <f t="shared" si="1168"/>
        <v>33332.015097772586</v>
      </c>
      <c r="P5726" s="2">
        <f t="shared" si="1169"/>
        <v>33332.015097772586</v>
      </c>
    </row>
    <row r="5727" spans="1:16">
      <c r="A5727" s="6">
        <v>8</v>
      </c>
      <c r="B5727" s="6">
        <v>16</v>
      </c>
      <c r="C5727" s="6">
        <v>19</v>
      </c>
      <c r="D5727" s="6">
        <f t="shared" si="1157"/>
        <v>43</v>
      </c>
      <c r="E5727" s="5">
        <f t="shared" si="1158"/>
        <v>1543.3839432000009</v>
      </c>
      <c r="F5727" s="5">
        <f t="shared" si="1159"/>
        <v>712.5626979170703</v>
      </c>
      <c r="G5727" s="5">
        <f t="shared" si="1160"/>
        <v>1082.6092178872495</v>
      </c>
      <c r="H5727" s="5">
        <f t="shared" si="1161"/>
        <v>3338.5558590043206</v>
      </c>
      <c r="I5727" s="5">
        <f t="shared" si="1162"/>
        <v>720</v>
      </c>
      <c r="J5727" s="5">
        <f t="shared" si="1163"/>
        <v>2618.5558590043206</v>
      </c>
      <c r="K5727" s="2">
        <f t="shared" si="1164"/>
        <v>70461.039218825012</v>
      </c>
      <c r="L5727" s="2">
        <f t="shared" si="1165"/>
        <v>155204</v>
      </c>
      <c r="M5727" s="2">
        <f t="shared" si="1166"/>
        <v>30800</v>
      </c>
      <c r="N5727" s="6">
        <f t="shared" si="1167"/>
        <v>1</v>
      </c>
      <c r="O5727" s="2">
        <f t="shared" si="1168"/>
        <v>33942.960781174988</v>
      </c>
      <c r="P5727" s="2">
        <f t="shared" si="1169"/>
        <v>33942.960781174988</v>
      </c>
    </row>
    <row r="5728" spans="1:16">
      <c r="A5728" s="6">
        <v>8</v>
      </c>
      <c r="B5728" s="6">
        <v>16</v>
      </c>
      <c r="C5728" s="6">
        <v>20</v>
      </c>
      <c r="D5728" s="6">
        <f t="shared" si="1157"/>
        <v>44</v>
      </c>
      <c r="E5728" s="5">
        <f t="shared" si="1158"/>
        <v>1543.3839432000009</v>
      </c>
      <c r="F5728" s="5">
        <f t="shared" si="1159"/>
        <v>712.5626979170703</v>
      </c>
      <c r="G5728" s="5">
        <f t="shared" si="1160"/>
        <v>1153.8335085377266</v>
      </c>
      <c r="H5728" s="5">
        <f t="shared" si="1161"/>
        <v>3409.7801496547977</v>
      </c>
      <c r="I5728" s="5">
        <f t="shared" si="1162"/>
        <v>720</v>
      </c>
      <c r="J5728" s="5">
        <f t="shared" si="1163"/>
        <v>2689.7801496547977</v>
      </c>
      <c r="K5728" s="2">
        <f t="shared" si="1164"/>
        <v>71697.572042618005</v>
      </c>
      <c r="L5728" s="2">
        <f t="shared" si="1165"/>
        <v>157904</v>
      </c>
      <c r="M5728" s="2">
        <f t="shared" si="1166"/>
        <v>31680</v>
      </c>
      <c r="N5728" s="6">
        <f t="shared" si="1167"/>
        <v>1</v>
      </c>
      <c r="O5728" s="2">
        <f t="shared" si="1168"/>
        <v>34526.427957381995</v>
      </c>
      <c r="P5728" s="2">
        <f t="shared" si="1169"/>
        <v>34526.427957381995</v>
      </c>
    </row>
    <row r="5729" spans="1:16">
      <c r="A5729" s="6">
        <v>8</v>
      </c>
      <c r="B5729" s="6">
        <v>16</v>
      </c>
      <c r="C5729" s="6">
        <v>21</v>
      </c>
      <c r="D5729" s="6">
        <f t="shared" si="1157"/>
        <v>45</v>
      </c>
      <c r="E5729" s="5">
        <f t="shared" si="1158"/>
        <v>1543.3839432000009</v>
      </c>
      <c r="F5729" s="5">
        <f t="shared" si="1159"/>
        <v>712.5626979170703</v>
      </c>
      <c r="G5729" s="5">
        <f t="shared" si="1160"/>
        <v>1226.6692487641703</v>
      </c>
      <c r="H5729" s="5">
        <f t="shared" si="1161"/>
        <v>3482.6158898812414</v>
      </c>
      <c r="I5729" s="5">
        <f t="shared" si="1162"/>
        <v>720</v>
      </c>
      <c r="J5729" s="5">
        <f t="shared" si="1163"/>
        <v>2762.6158898812414</v>
      </c>
      <c r="K5729" s="2">
        <f t="shared" si="1164"/>
        <v>72962.08142154933</v>
      </c>
      <c r="L5729" s="2">
        <f t="shared" si="1165"/>
        <v>160604</v>
      </c>
      <c r="M5729" s="2">
        <f t="shared" si="1166"/>
        <v>32560</v>
      </c>
      <c r="N5729" s="6">
        <f t="shared" si="1167"/>
        <v>1</v>
      </c>
      <c r="O5729" s="2">
        <f t="shared" si="1168"/>
        <v>35081.91857845067</v>
      </c>
      <c r="P5729" s="2">
        <f t="shared" si="1169"/>
        <v>35081.91857845067</v>
      </c>
    </row>
    <row r="5730" spans="1:16">
      <c r="A5730" s="6">
        <v>8</v>
      </c>
      <c r="B5730" s="6">
        <v>16</v>
      </c>
      <c r="C5730" s="6">
        <v>22</v>
      </c>
      <c r="D5730" s="6">
        <f t="shared" si="1157"/>
        <v>46</v>
      </c>
      <c r="E5730" s="5">
        <f t="shared" si="1158"/>
        <v>1543.3839432000009</v>
      </c>
      <c r="F5730" s="5">
        <f t="shared" si="1159"/>
        <v>712.5626979170703</v>
      </c>
      <c r="G5730" s="5">
        <f t="shared" si="1160"/>
        <v>1301.1455960105666</v>
      </c>
      <c r="H5730" s="5">
        <f t="shared" si="1161"/>
        <v>3557.0922371276374</v>
      </c>
      <c r="I5730" s="5">
        <f t="shared" si="1162"/>
        <v>720</v>
      </c>
      <c r="J5730" s="5">
        <f t="shared" si="1163"/>
        <v>2837.0922371276374</v>
      </c>
      <c r="K5730" s="2">
        <f t="shared" si="1164"/>
        <v>74255.073561243713</v>
      </c>
      <c r="L5730" s="2">
        <f t="shared" si="1165"/>
        <v>163304</v>
      </c>
      <c r="M5730" s="2">
        <f t="shared" si="1166"/>
        <v>33440</v>
      </c>
      <c r="N5730" s="6">
        <f t="shared" si="1167"/>
        <v>1</v>
      </c>
      <c r="O5730" s="2">
        <f t="shared" si="1168"/>
        <v>35608.926438756287</v>
      </c>
      <c r="P5730" s="2">
        <f t="shared" si="1169"/>
        <v>35608.926438756287</v>
      </c>
    </row>
    <row r="5731" spans="1:16">
      <c r="A5731" s="6">
        <v>8</v>
      </c>
      <c r="B5731" s="6">
        <v>16</v>
      </c>
      <c r="C5731" s="6">
        <v>23</v>
      </c>
      <c r="D5731" s="6">
        <f t="shared" si="1157"/>
        <v>47</v>
      </c>
      <c r="E5731" s="5">
        <f t="shared" si="1158"/>
        <v>1543.3839432000009</v>
      </c>
      <c r="F5731" s="5">
        <f t="shared" si="1159"/>
        <v>712.5626979170703</v>
      </c>
      <c r="G5731" s="5">
        <f t="shared" si="1160"/>
        <v>1377.292184868003</v>
      </c>
      <c r="H5731" s="5">
        <f t="shared" si="1161"/>
        <v>3633.2388259850741</v>
      </c>
      <c r="I5731" s="5">
        <f t="shared" si="1162"/>
        <v>720</v>
      </c>
      <c r="J5731" s="5">
        <f t="shared" si="1163"/>
        <v>2913.2388259850741</v>
      </c>
      <c r="K5731" s="2">
        <f t="shared" si="1164"/>
        <v>75577.062951129759</v>
      </c>
      <c r="L5731" s="2">
        <f t="shared" si="1165"/>
        <v>166004</v>
      </c>
      <c r="M5731" s="2">
        <f t="shared" si="1166"/>
        <v>34320</v>
      </c>
      <c r="N5731" s="6">
        <f t="shared" si="1167"/>
        <v>1</v>
      </c>
      <c r="O5731" s="2">
        <f t="shared" si="1168"/>
        <v>36106.937048870241</v>
      </c>
      <c r="P5731" s="2">
        <f t="shared" si="1169"/>
        <v>36106.937048870241</v>
      </c>
    </row>
    <row r="5732" spans="1:16">
      <c r="A5732" s="6">
        <v>8</v>
      </c>
      <c r="B5732" s="6">
        <v>16</v>
      </c>
      <c r="C5732" s="6">
        <v>24</v>
      </c>
      <c r="D5732" s="6">
        <f t="shared" si="1157"/>
        <v>48</v>
      </c>
      <c r="E5732" s="5">
        <f t="shared" si="1158"/>
        <v>1543.3839432000009</v>
      </c>
      <c r="F5732" s="5">
        <f t="shared" si="1159"/>
        <v>712.5626979170703</v>
      </c>
      <c r="G5732" s="5">
        <f t="shared" si="1160"/>
        <v>1455.1391344474989</v>
      </c>
      <c r="H5732" s="5">
        <f t="shared" si="1161"/>
        <v>3711.0857755645702</v>
      </c>
      <c r="I5732" s="5">
        <f t="shared" si="1162"/>
        <v>720</v>
      </c>
      <c r="J5732" s="5">
        <f t="shared" si="1163"/>
        <v>2991.0857755645702</v>
      </c>
      <c r="K5732" s="2">
        <f t="shared" si="1164"/>
        <v>76928.572492440464</v>
      </c>
      <c r="L5732" s="2">
        <f t="shared" si="1165"/>
        <v>168704</v>
      </c>
      <c r="M5732" s="2">
        <f t="shared" si="1166"/>
        <v>35200</v>
      </c>
      <c r="N5732" s="6">
        <f t="shared" si="1167"/>
        <v>1</v>
      </c>
      <c r="O5732" s="2">
        <f t="shared" si="1168"/>
        <v>36575.427507559536</v>
      </c>
      <c r="P5732" s="2">
        <f t="shared" si="1169"/>
        <v>36575.427507559536</v>
      </c>
    </row>
    <row r="5733" spans="1:16">
      <c r="A5733" s="6">
        <v>8</v>
      </c>
      <c r="B5733" s="6">
        <v>16</v>
      </c>
      <c r="C5733" s="6">
        <v>25</v>
      </c>
      <c r="D5733" s="6">
        <f t="shared" si="1157"/>
        <v>49</v>
      </c>
      <c r="E5733" s="5">
        <f t="shared" si="1158"/>
        <v>1543.3839432000009</v>
      </c>
      <c r="F5733" s="5">
        <f t="shared" si="1159"/>
        <v>712.5626979170703</v>
      </c>
      <c r="G5733" s="5">
        <f t="shared" si="1160"/>
        <v>1534.7170558625965</v>
      </c>
      <c r="H5733" s="5">
        <f t="shared" si="1161"/>
        <v>3790.6636969796673</v>
      </c>
      <c r="I5733" s="5">
        <f t="shared" si="1162"/>
        <v>720</v>
      </c>
      <c r="J5733" s="5">
        <f t="shared" si="1163"/>
        <v>3070.6636969796673</v>
      </c>
      <c r="K5733" s="2">
        <f t="shared" si="1164"/>
        <v>78310.13362811922</v>
      </c>
      <c r="L5733" s="2">
        <f t="shared" si="1165"/>
        <v>171404</v>
      </c>
      <c r="M5733" s="2">
        <f t="shared" si="1166"/>
        <v>36080</v>
      </c>
      <c r="N5733" s="6">
        <f t="shared" si="1167"/>
        <v>1</v>
      </c>
      <c r="O5733" s="2">
        <f t="shared" si="1168"/>
        <v>37013.86637188078</v>
      </c>
      <c r="P5733" s="2">
        <f t="shared" si="1169"/>
        <v>37013.86637188078</v>
      </c>
    </row>
    <row r="5734" spans="1:16">
      <c r="A5734" s="6">
        <v>8</v>
      </c>
      <c r="B5734" s="6">
        <v>16</v>
      </c>
      <c r="C5734" s="6">
        <v>26</v>
      </c>
      <c r="D5734" s="6">
        <f t="shared" si="1157"/>
        <v>50</v>
      </c>
      <c r="E5734" s="5">
        <f t="shared" si="1158"/>
        <v>1543.3839432000009</v>
      </c>
      <c r="F5734" s="5">
        <f t="shared" si="1159"/>
        <v>712.5626979170703</v>
      </c>
      <c r="G5734" s="5">
        <f t="shared" si="1160"/>
        <v>1616.0570598233144</v>
      </c>
      <c r="H5734" s="5">
        <f t="shared" si="1161"/>
        <v>3872.0037009403854</v>
      </c>
      <c r="I5734" s="5">
        <f t="shared" si="1162"/>
        <v>720</v>
      </c>
      <c r="J5734" s="5">
        <f t="shared" si="1163"/>
        <v>3152.0037009403854</v>
      </c>
      <c r="K5734" s="2">
        <f t="shared" si="1164"/>
        <v>79722.286474659471</v>
      </c>
      <c r="L5734" s="2">
        <f t="shared" si="1165"/>
        <v>174104</v>
      </c>
      <c r="M5734" s="2">
        <f t="shared" si="1166"/>
        <v>36960</v>
      </c>
      <c r="N5734" s="6">
        <f t="shared" si="1167"/>
        <v>1</v>
      </c>
      <c r="O5734" s="2">
        <f t="shared" si="1168"/>
        <v>37421.713525340529</v>
      </c>
      <c r="P5734" s="2">
        <f t="shared" si="1169"/>
        <v>37421.713525340529</v>
      </c>
    </row>
    <row r="5735" spans="1:16">
      <c r="A5735" s="6">
        <v>8</v>
      </c>
      <c r="B5735" s="6">
        <v>16</v>
      </c>
      <c r="C5735" s="6">
        <v>27</v>
      </c>
      <c r="D5735" s="6">
        <f t="shared" si="1157"/>
        <v>51</v>
      </c>
      <c r="E5735" s="5">
        <f t="shared" si="1158"/>
        <v>1543.3839432000009</v>
      </c>
      <c r="F5735" s="5">
        <f t="shared" si="1159"/>
        <v>712.5626979170703</v>
      </c>
      <c r="G5735" s="5">
        <f t="shared" si="1160"/>
        <v>1699.1907643430709</v>
      </c>
      <c r="H5735" s="5">
        <f t="shared" si="1161"/>
        <v>3955.137405460142</v>
      </c>
      <c r="I5735" s="5">
        <f t="shared" si="1162"/>
        <v>720</v>
      </c>
      <c r="J5735" s="5">
        <f t="shared" si="1163"/>
        <v>3235.137405460142</v>
      </c>
      <c r="K5735" s="2">
        <f t="shared" si="1164"/>
        <v>81165.579955905239</v>
      </c>
      <c r="L5735" s="2">
        <f t="shared" si="1165"/>
        <v>176804</v>
      </c>
      <c r="M5735" s="2">
        <f t="shared" si="1166"/>
        <v>37840</v>
      </c>
      <c r="N5735" s="6">
        <f t="shared" si="1167"/>
        <v>1</v>
      </c>
      <c r="O5735" s="2">
        <f t="shared" si="1168"/>
        <v>37798.420044094761</v>
      </c>
      <c r="P5735" s="2">
        <f t="shared" si="1169"/>
        <v>37798.420044094761</v>
      </c>
    </row>
    <row r="5736" spans="1:16">
      <c r="A5736" s="6">
        <v>8</v>
      </c>
      <c r="B5736" s="6">
        <v>16</v>
      </c>
      <c r="C5736" s="6">
        <v>28</v>
      </c>
      <c r="D5736" s="6">
        <f t="shared" si="1157"/>
        <v>52</v>
      </c>
      <c r="E5736" s="5">
        <f t="shared" si="1158"/>
        <v>1543.3839432000009</v>
      </c>
      <c r="F5736" s="5">
        <f t="shared" si="1159"/>
        <v>712.5626979170703</v>
      </c>
      <c r="G5736" s="5">
        <f t="shared" si="1160"/>
        <v>1784.1503025602246</v>
      </c>
      <c r="H5736" s="5">
        <f t="shared" si="1161"/>
        <v>4040.0969436772957</v>
      </c>
      <c r="I5736" s="5">
        <f t="shared" si="1162"/>
        <v>720</v>
      </c>
      <c r="J5736" s="5">
        <f t="shared" si="1163"/>
        <v>3320.0969436772957</v>
      </c>
      <c r="K5736" s="2">
        <f t="shared" si="1164"/>
        <v>82640.571938841938</v>
      </c>
      <c r="L5736" s="2">
        <f t="shared" si="1165"/>
        <v>179504</v>
      </c>
      <c r="M5736" s="2">
        <f t="shared" si="1166"/>
        <v>38720</v>
      </c>
      <c r="N5736" s="6">
        <f t="shared" si="1167"/>
        <v>1</v>
      </c>
      <c r="O5736" s="2">
        <f t="shared" si="1168"/>
        <v>38143.428061158062</v>
      </c>
      <c r="P5736" s="2">
        <f t="shared" si="1169"/>
        <v>38143.428061158062</v>
      </c>
    </row>
    <row r="5737" spans="1:16">
      <c r="A5737" s="6">
        <v>8</v>
      </c>
      <c r="B5737" s="6">
        <v>16</v>
      </c>
      <c r="C5737" s="6">
        <v>29</v>
      </c>
      <c r="D5737" s="6">
        <f t="shared" si="1157"/>
        <v>53</v>
      </c>
      <c r="E5737" s="5">
        <f t="shared" si="1158"/>
        <v>1543.3839432000009</v>
      </c>
      <c r="F5737" s="5">
        <f t="shared" si="1159"/>
        <v>712.5626979170703</v>
      </c>
      <c r="G5737" s="5">
        <f t="shared" si="1160"/>
        <v>1870.9683306758782</v>
      </c>
      <c r="H5737" s="5">
        <f t="shared" si="1161"/>
        <v>4126.9149717929495</v>
      </c>
      <c r="I5737" s="5">
        <f t="shared" si="1162"/>
        <v>720</v>
      </c>
      <c r="J5737" s="5">
        <f t="shared" si="1163"/>
        <v>3406.9149717929495</v>
      </c>
      <c r="K5737" s="2">
        <f t="shared" si="1164"/>
        <v>84147.829371405373</v>
      </c>
      <c r="L5737" s="2">
        <f t="shared" si="1165"/>
        <v>182204</v>
      </c>
      <c r="M5737" s="2">
        <f t="shared" si="1166"/>
        <v>39600</v>
      </c>
      <c r="N5737" s="6">
        <f t="shared" si="1167"/>
        <v>1</v>
      </c>
      <c r="O5737" s="2">
        <f t="shared" si="1168"/>
        <v>38456.170628594627</v>
      </c>
      <c r="P5737" s="2">
        <f t="shared" si="1169"/>
        <v>38456.170628594627</v>
      </c>
    </row>
    <row r="5738" spans="1:16">
      <c r="A5738" s="6">
        <v>8</v>
      </c>
      <c r="B5738" s="6">
        <v>16</v>
      </c>
      <c r="C5738" s="6">
        <v>30</v>
      </c>
      <c r="D5738" s="6">
        <f t="shared" si="1157"/>
        <v>54</v>
      </c>
      <c r="E5738" s="5">
        <f t="shared" si="1158"/>
        <v>1543.3839432000009</v>
      </c>
      <c r="F5738" s="5">
        <f t="shared" si="1159"/>
        <v>712.5626979170703</v>
      </c>
      <c r="G5738" s="5">
        <f t="shared" si="1160"/>
        <v>1959.6780360096488</v>
      </c>
      <c r="H5738" s="5">
        <f t="shared" si="1161"/>
        <v>4215.6246771267197</v>
      </c>
      <c r="I5738" s="5">
        <f t="shared" si="1162"/>
        <v>720</v>
      </c>
      <c r="J5738" s="5">
        <f t="shared" si="1163"/>
        <v>3495.6246771267197</v>
      </c>
      <c r="K5738" s="2">
        <f t="shared" si="1164"/>
        <v>85687.928422338882</v>
      </c>
      <c r="L5738" s="2">
        <f t="shared" si="1165"/>
        <v>184904</v>
      </c>
      <c r="M5738" s="2">
        <f t="shared" si="1166"/>
        <v>40480</v>
      </c>
      <c r="N5738" s="6">
        <f t="shared" si="1167"/>
        <v>1</v>
      </c>
      <c r="O5738" s="2">
        <f t="shared" si="1168"/>
        <v>38736.071577661118</v>
      </c>
      <c r="P5738" s="2">
        <f t="shared" si="1169"/>
        <v>38736.071577661118</v>
      </c>
    </row>
    <row r="5739" spans="1:16">
      <c r="A5739" s="6">
        <v>8</v>
      </c>
      <c r="B5739" s="6">
        <v>17</v>
      </c>
      <c r="C5739" s="6">
        <v>0</v>
      </c>
      <c r="D5739" s="6">
        <f t="shared" si="1157"/>
        <v>25</v>
      </c>
      <c r="E5739" s="5">
        <f t="shared" si="1158"/>
        <v>1543.3839432000009</v>
      </c>
      <c r="F5739" s="5">
        <f t="shared" si="1159"/>
        <v>776.02531320030937</v>
      </c>
      <c r="G5739" s="5">
        <f t="shared" si="1160"/>
        <v>0</v>
      </c>
      <c r="H5739" s="5">
        <f t="shared" si="1161"/>
        <v>2319.4092564003104</v>
      </c>
      <c r="I5739" s="5">
        <f t="shared" si="1162"/>
        <v>720</v>
      </c>
      <c r="J5739" s="5">
        <f t="shared" si="1163"/>
        <v>1599.4092564003104</v>
      </c>
      <c r="K5739" s="2">
        <f t="shared" si="1164"/>
        <v>52767.521812505387</v>
      </c>
      <c r="L5739" s="2">
        <f t="shared" si="1165"/>
        <v>105998</v>
      </c>
      <c r="M5739" s="2">
        <f t="shared" si="1166"/>
        <v>14520</v>
      </c>
      <c r="N5739" s="6">
        <f t="shared" si="1167"/>
        <v>1</v>
      </c>
      <c r="O5739" s="2">
        <f t="shared" si="1168"/>
        <v>18710.478187494613</v>
      </c>
      <c r="P5739" s="2">
        <f t="shared" si="1169"/>
        <v>18710.478187494613</v>
      </c>
    </row>
    <row r="5740" spans="1:16">
      <c r="A5740" s="6">
        <v>8</v>
      </c>
      <c r="B5740" s="6">
        <v>17</v>
      </c>
      <c r="C5740" s="6">
        <v>1</v>
      </c>
      <c r="D5740" s="6">
        <f t="shared" si="1157"/>
        <v>26</v>
      </c>
      <c r="E5740" s="5">
        <f t="shared" si="1158"/>
        <v>1543.3839432000009</v>
      </c>
      <c r="F5740" s="5">
        <f t="shared" si="1159"/>
        <v>776.02531320030937</v>
      </c>
      <c r="G5740" s="5">
        <f t="shared" si="1160"/>
        <v>45.5625</v>
      </c>
      <c r="H5740" s="5">
        <f t="shared" si="1161"/>
        <v>2364.9717564003104</v>
      </c>
      <c r="I5740" s="5">
        <f t="shared" si="1162"/>
        <v>720</v>
      </c>
      <c r="J5740" s="5">
        <f t="shared" si="1163"/>
        <v>1644.9717564003104</v>
      </c>
      <c r="K5740" s="2">
        <f t="shared" si="1164"/>
        <v>53558.537437505387</v>
      </c>
      <c r="L5740" s="2">
        <f t="shared" si="1165"/>
        <v>108698</v>
      </c>
      <c r="M5740" s="2">
        <f t="shared" si="1166"/>
        <v>15400</v>
      </c>
      <c r="N5740" s="6">
        <f t="shared" si="1167"/>
        <v>1</v>
      </c>
      <c r="O5740" s="2">
        <f t="shared" si="1168"/>
        <v>19739.462562494613</v>
      </c>
      <c r="P5740" s="2">
        <f t="shared" si="1169"/>
        <v>19739.462562494613</v>
      </c>
    </row>
    <row r="5741" spans="1:16">
      <c r="A5741" s="6">
        <v>8</v>
      </c>
      <c r="B5741" s="6">
        <v>17</v>
      </c>
      <c r="C5741" s="6">
        <v>2</v>
      </c>
      <c r="D5741" s="6">
        <f t="shared" si="1157"/>
        <v>27</v>
      </c>
      <c r="E5741" s="5">
        <f t="shared" si="1158"/>
        <v>1543.3839432000009</v>
      </c>
      <c r="F5741" s="5">
        <f t="shared" si="1159"/>
        <v>776.02531320030937</v>
      </c>
      <c r="G5741" s="5">
        <f t="shared" si="1160"/>
        <v>92.264062499999994</v>
      </c>
      <c r="H5741" s="5">
        <f t="shared" si="1161"/>
        <v>2411.6733189003103</v>
      </c>
      <c r="I5741" s="5">
        <f t="shared" si="1162"/>
        <v>720</v>
      </c>
      <c r="J5741" s="5">
        <f t="shared" si="1163"/>
        <v>1691.6733189003103</v>
      </c>
      <c r="K5741" s="2">
        <f t="shared" si="1164"/>
        <v>54369.328453130387</v>
      </c>
      <c r="L5741" s="2">
        <f t="shared" si="1165"/>
        <v>111398</v>
      </c>
      <c r="M5741" s="2">
        <f t="shared" si="1166"/>
        <v>16280</v>
      </c>
      <c r="N5741" s="6">
        <f t="shared" si="1167"/>
        <v>1</v>
      </c>
      <c r="O5741" s="2">
        <f t="shared" si="1168"/>
        <v>20748.671546869613</v>
      </c>
      <c r="P5741" s="2">
        <f t="shared" si="1169"/>
        <v>20748.671546869613</v>
      </c>
    </row>
    <row r="5742" spans="1:16">
      <c r="A5742" s="6">
        <v>8</v>
      </c>
      <c r="B5742" s="6">
        <v>17</v>
      </c>
      <c r="C5742" s="6">
        <v>3</v>
      </c>
      <c r="D5742" s="6">
        <f t="shared" si="1157"/>
        <v>28</v>
      </c>
      <c r="E5742" s="5">
        <f t="shared" si="1158"/>
        <v>1543.3839432000009</v>
      </c>
      <c r="F5742" s="5">
        <f t="shared" si="1159"/>
        <v>776.02531320030937</v>
      </c>
      <c r="G5742" s="5">
        <f t="shared" si="1160"/>
        <v>140.12604492187498</v>
      </c>
      <c r="H5742" s="5">
        <f t="shared" si="1161"/>
        <v>2459.5353013221852</v>
      </c>
      <c r="I5742" s="5">
        <f t="shared" si="1162"/>
        <v>720</v>
      </c>
      <c r="J5742" s="5">
        <f t="shared" si="1163"/>
        <v>1739.5353013221852</v>
      </c>
      <c r="K5742" s="2">
        <f t="shared" si="1164"/>
        <v>55200.265647954599</v>
      </c>
      <c r="L5742" s="2">
        <f t="shared" si="1165"/>
        <v>114098</v>
      </c>
      <c r="M5742" s="2">
        <f t="shared" si="1166"/>
        <v>17160</v>
      </c>
      <c r="N5742" s="6">
        <f t="shared" si="1167"/>
        <v>1</v>
      </c>
      <c r="O5742" s="2">
        <f t="shared" si="1168"/>
        <v>21737.734352045401</v>
      </c>
      <c r="P5742" s="2">
        <f t="shared" si="1169"/>
        <v>21737.734352045401</v>
      </c>
    </row>
    <row r="5743" spans="1:16">
      <c r="A5743" s="6">
        <v>8</v>
      </c>
      <c r="B5743" s="6">
        <v>17</v>
      </c>
      <c r="C5743" s="6">
        <v>4</v>
      </c>
      <c r="D5743" s="6">
        <f t="shared" si="1157"/>
        <v>29</v>
      </c>
      <c r="E5743" s="5">
        <f t="shared" si="1158"/>
        <v>1543.3839432000009</v>
      </c>
      <c r="F5743" s="5">
        <f t="shared" si="1159"/>
        <v>776.02531320030937</v>
      </c>
      <c r="G5743" s="5">
        <f t="shared" si="1160"/>
        <v>189.17016064453125</v>
      </c>
      <c r="H5743" s="5">
        <f t="shared" si="1161"/>
        <v>2508.5794170448416</v>
      </c>
      <c r="I5743" s="5">
        <f t="shared" si="1162"/>
        <v>720</v>
      </c>
      <c r="J5743" s="5">
        <f t="shared" si="1163"/>
        <v>1788.5794170448416</v>
      </c>
      <c r="K5743" s="2">
        <f t="shared" si="1164"/>
        <v>56051.725990361832</v>
      </c>
      <c r="L5743" s="2">
        <f t="shared" si="1165"/>
        <v>116798</v>
      </c>
      <c r="M5743" s="2">
        <f t="shared" si="1166"/>
        <v>18040</v>
      </c>
      <c r="N5743" s="6">
        <f t="shared" si="1167"/>
        <v>1</v>
      </c>
      <c r="O5743" s="2">
        <f t="shared" si="1168"/>
        <v>22706.274009638168</v>
      </c>
      <c r="P5743" s="2">
        <f t="shared" si="1169"/>
        <v>22706.274009638168</v>
      </c>
    </row>
    <row r="5744" spans="1:16">
      <c r="A5744" s="6">
        <v>8</v>
      </c>
      <c r="B5744" s="6">
        <v>17</v>
      </c>
      <c r="C5744" s="6">
        <v>5</v>
      </c>
      <c r="D5744" s="6">
        <f t="shared" si="1157"/>
        <v>30</v>
      </c>
      <c r="E5744" s="5">
        <f t="shared" si="1158"/>
        <v>1543.3839432000009</v>
      </c>
      <c r="F5744" s="5">
        <f t="shared" si="1159"/>
        <v>776.02531320030937</v>
      </c>
      <c r="G5744" s="5">
        <f t="shared" si="1160"/>
        <v>239.41848456573481</v>
      </c>
      <c r="H5744" s="5">
        <f t="shared" si="1161"/>
        <v>2558.827740966045</v>
      </c>
      <c r="I5744" s="5">
        <f t="shared" si="1162"/>
        <v>720</v>
      </c>
      <c r="J5744" s="5">
        <f t="shared" si="1163"/>
        <v>1838.827740966045</v>
      </c>
      <c r="K5744" s="2">
        <f t="shared" si="1164"/>
        <v>56924.092725104943</v>
      </c>
      <c r="L5744" s="2">
        <f t="shared" si="1165"/>
        <v>119498</v>
      </c>
      <c r="M5744" s="2">
        <f t="shared" si="1166"/>
        <v>18920</v>
      </c>
      <c r="N5744" s="6">
        <f t="shared" si="1167"/>
        <v>1</v>
      </c>
      <c r="O5744" s="2">
        <f t="shared" si="1168"/>
        <v>23653.907274895057</v>
      </c>
      <c r="P5744" s="2">
        <f t="shared" si="1169"/>
        <v>23653.907274895057</v>
      </c>
    </row>
    <row r="5745" spans="1:16">
      <c r="A5745" s="6">
        <v>8</v>
      </c>
      <c r="B5745" s="6">
        <v>17</v>
      </c>
      <c r="C5745" s="6">
        <v>6</v>
      </c>
      <c r="D5745" s="6">
        <f t="shared" si="1157"/>
        <v>31</v>
      </c>
      <c r="E5745" s="5">
        <f t="shared" si="1158"/>
        <v>1543.3839432000009</v>
      </c>
      <c r="F5745" s="5">
        <f t="shared" si="1159"/>
        <v>776.02531320030937</v>
      </c>
      <c r="G5745" s="5">
        <f t="shared" si="1160"/>
        <v>290.89345874736784</v>
      </c>
      <c r="H5745" s="5">
        <f t="shared" si="1161"/>
        <v>2610.3027151476781</v>
      </c>
      <c r="I5745" s="5">
        <f t="shared" si="1162"/>
        <v>720</v>
      </c>
      <c r="J5745" s="5">
        <f t="shared" si="1163"/>
        <v>1890.3027151476781</v>
      </c>
      <c r="K5745" s="2">
        <f t="shared" si="1164"/>
        <v>57817.755471313852</v>
      </c>
      <c r="L5745" s="2">
        <f t="shared" si="1165"/>
        <v>122198</v>
      </c>
      <c r="M5745" s="2">
        <f t="shared" si="1166"/>
        <v>19800</v>
      </c>
      <c r="N5745" s="6">
        <f t="shared" si="1167"/>
        <v>1</v>
      </c>
      <c r="O5745" s="2">
        <f t="shared" si="1168"/>
        <v>24580.244528686148</v>
      </c>
      <c r="P5745" s="2">
        <f t="shared" si="1169"/>
        <v>24580.244528686148</v>
      </c>
    </row>
    <row r="5746" spans="1:16">
      <c r="A5746" s="6">
        <v>8</v>
      </c>
      <c r="B5746" s="6">
        <v>17</v>
      </c>
      <c r="C5746" s="6">
        <v>7</v>
      </c>
      <c r="D5746" s="6">
        <f t="shared" si="1157"/>
        <v>32</v>
      </c>
      <c r="E5746" s="5">
        <f t="shared" si="1158"/>
        <v>1543.3839432000009</v>
      </c>
      <c r="F5746" s="5">
        <f t="shared" si="1159"/>
        <v>776.02531320030937</v>
      </c>
      <c r="G5746" s="5">
        <f t="shared" si="1160"/>
        <v>343.61789814532818</v>
      </c>
      <c r="H5746" s="5">
        <f t="shared" si="1161"/>
        <v>2663.0271545456385</v>
      </c>
      <c r="I5746" s="5">
        <f t="shared" si="1162"/>
        <v>720</v>
      </c>
      <c r="J5746" s="5">
        <f t="shared" si="1163"/>
        <v>1943.0271545456385</v>
      </c>
      <c r="K5746" s="2">
        <f t="shared" si="1164"/>
        <v>58733.11032197289</v>
      </c>
      <c r="L5746" s="2">
        <f t="shared" si="1165"/>
        <v>124898</v>
      </c>
      <c r="M5746" s="2">
        <f t="shared" si="1166"/>
        <v>20680</v>
      </c>
      <c r="N5746" s="6">
        <f t="shared" si="1167"/>
        <v>1</v>
      </c>
      <c r="O5746" s="2">
        <f t="shared" si="1168"/>
        <v>25484.88967802711</v>
      </c>
      <c r="P5746" s="2">
        <f t="shared" si="1169"/>
        <v>25484.88967802711</v>
      </c>
    </row>
    <row r="5747" spans="1:16">
      <c r="A5747" s="6">
        <v>8</v>
      </c>
      <c r="B5747" s="6">
        <v>17</v>
      </c>
      <c r="C5747" s="6">
        <v>8</v>
      </c>
      <c r="D5747" s="6">
        <f t="shared" si="1157"/>
        <v>33</v>
      </c>
      <c r="E5747" s="5">
        <f t="shared" si="1158"/>
        <v>1543.3839432000009</v>
      </c>
      <c r="F5747" s="5">
        <f t="shared" si="1159"/>
        <v>776.02531320030937</v>
      </c>
      <c r="G5747" s="5">
        <f t="shared" si="1160"/>
        <v>397.61499642530839</v>
      </c>
      <c r="H5747" s="5">
        <f t="shared" si="1161"/>
        <v>2717.0242528256185</v>
      </c>
      <c r="I5747" s="5">
        <f t="shared" si="1162"/>
        <v>720</v>
      </c>
      <c r="J5747" s="5">
        <f t="shared" si="1163"/>
        <v>1997.0242528256185</v>
      </c>
      <c r="K5747" s="2">
        <f t="shared" si="1164"/>
        <v>59670.55994488921</v>
      </c>
      <c r="L5747" s="2">
        <f t="shared" si="1165"/>
        <v>127598</v>
      </c>
      <c r="M5747" s="2">
        <f t="shared" si="1166"/>
        <v>21560</v>
      </c>
      <c r="N5747" s="6">
        <f t="shared" si="1167"/>
        <v>1</v>
      </c>
      <c r="O5747" s="2">
        <f t="shared" si="1168"/>
        <v>26367.44005511079</v>
      </c>
      <c r="P5747" s="2">
        <f t="shared" si="1169"/>
        <v>26367.44005511079</v>
      </c>
    </row>
    <row r="5748" spans="1:16">
      <c r="A5748" s="6">
        <v>8</v>
      </c>
      <c r="B5748" s="6">
        <v>17</v>
      </c>
      <c r="C5748" s="6">
        <v>9</v>
      </c>
      <c r="D5748" s="6">
        <f t="shared" si="1157"/>
        <v>34</v>
      </c>
      <c r="E5748" s="5">
        <f t="shared" si="1158"/>
        <v>1543.3839432000009</v>
      </c>
      <c r="F5748" s="5">
        <f t="shared" si="1159"/>
        <v>776.02531320030937</v>
      </c>
      <c r="G5748" s="5">
        <f t="shared" si="1160"/>
        <v>452.90833186570285</v>
      </c>
      <c r="H5748" s="5">
        <f t="shared" si="1161"/>
        <v>2772.3175882660134</v>
      </c>
      <c r="I5748" s="5">
        <f t="shared" si="1162"/>
        <v>720</v>
      </c>
      <c r="J5748" s="5">
        <f t="shared" si="1163"/>
        <v>2052.3175882660134</v>
      </c>
      <c r="K5748" s="2">
        <f t="shared" si="1164"/>
        <v>60630.513685173843</v>
      </c>
      <c r="L5748" s="2">
        <f t="shared" si="1165"/>
        <v>130298</v>
      </c>
      <c r="M5748" s="2">
        <f t="shared" si="1166"/>
        <v>22440</v>
      </c>
      <c r="N5748" s="6">
        <f t="shared" si="1167"/>
        <v>1</v>
      </c>
      <c r="O5748" s="2">
        <f t="shared" si="1168"/>
        <v>27227.486314826157</v>
      </c>
      <c r="P5748" s="2">
        <f t="shared" si="1169"/>
        <v>27227.486314826157</v>
      </c>
    </row>
    <row r="5749" spans="1:16">
      <c r="A5749" s="6">
        <v>8</v>
      </c>
      <c r="B5749" s="6">
        <v>17</v>
      </c>
      <c r="C5749" s="6">
        <v>10</v>
      </c>
      <c r="D5749" s="6">
        <f t="shared" si="1157"/>
        <v>35</v>
      </c>
      <c r="E5749" s="5">
        <f t="shared" si="1158"/>
        <v>1543.3839432000009</v>
      </c>
      <c r="F5749" s="5">
        <f t="shared" si="1159"/>
        <v>776.02531320030937</v>
      </c>
      <c r="G5749" s="5">
        <f t="shared" si="1160"/>
        <v>509.52187334891573</v>
      </c>
      <c r="H5749" s="5">
        <f t="shared" si="1161"/>
        <v>2828.9311297492259</v>
      </c>
      <c r="I5749" s="5">
        <f t="shared" si="1162"/>
        <v>720</v>
      </c>
      <c r="J5749" s="5">
        <f t="shared" si="1163"/>
        <v>2108.9311297492259</v>
      </c>
      <c r="K5749" s="2">
        <f t="shared" si="1164"/>
        <v>61613.38766925739</v>
      </c>
      <c r="L5749" s="2">
        <f t="shared" si="1165"/>
        <v>132998</v>
      </c>
      <c r="M5749" s="2">
        <f t="shared" si="1166"/>
        <v>23320</v>
      </c>
      <c r="N5749" s="6">
        <f t="shared" si="1167"/>
        <v>1</v>
      </c>
      <c r="O5749" s="2">
        <f t="shared" si="1168"/>
        <v>28064.61233074261</v>
      </c>
      <c r="P5749" s="2">
        <f t="shared" si="1169"/>
        <v>28064.61233074261</v>
      </c>
    </row>
    <row r="5750" spans="1:16">
      <c r="A5750" s="6">
        <v>8</v>
      </c>
      <c r="B5750" s="6">
        <v>17</v>
      </c>
      <c r="C5750" s="6">
        <v>11</v>
      </c>
      <c r="D5750" s="6">
        <f t="shared" si="1157"/>
        <v>36</v>
      </c>
      <c r="E5750" s="5">
        <f t="shared" si="1158"/>
        <v>1543.3839432000009</v>
      </c>
      <c r="F5750" s="5">
        <f t="shared" si="1159"/>
        <v>776.02531320030937</v>
      </c>
      <c r="G5750" s="5">
        <f t="shared" si="1160"/>
        <v>567.47998644235474</v>
      </c>
      <c r="H5750" s="5">
        <f t="shared" si="1161"/>
        <v>2886.8892428426652</v>
      </c>
      <c r="I5750" s="5">
        <f t="shared" si="1162"/>
        <v>720</v>
      </c>
      <c r="J5750" s="5">
        <f t="shared" si="1163"/>
        <v>2166.8892428426652</v>
      </c>
      <c r="K5750" s="2">
        <f t="shared" si="1164"/>
        <v>62619.604910462935</v>
      </c>
      <c r="L5750" s="2">
        <f t="shared" si="1165"/>
        <v>135698</v>
      </c>
      <c r="M5750" s="2">
        <f t="shared" si="1166"/>
        <v>24200</v>
      </c>
      <c r="N5750" s="6">
        <f t="shared" si="1167"/>
        <v>1</v>
      </c>
      <c r="O5750" s="2">
        <f t="shared" si="1168"/>
        <v>28878.395089537065</v>
      </c>
      <c r="P5750" s="2">
        <f t="shared" si="1169"/>
        <v>28878.395089537065</v>
      </c>
    </row>
    <row r="5751" spans="1:16">
      <c r="A5751" s="6">
        <v>8</v>
      </c>
      <c r="B5751" s="6">
        <v>17</v>
      </c>
      <c r="C5751" s="6">
        <v>12</v>
      </c>
      <c r="D5751" s="6">
        <f t="shared" si="1157"/>
        <v>37</v>
      </c>
      <c r="E5751" s="5">
        <f t="shared" si="1158"/>
        <v>1543.3839432000009</v>
      </c>
      <c r="F5751" s="5">
        <f t="shared" si="1159"/>
        <v>776.02531320030937</v>
      </c>
      <c r="G5751" s="5">
        <f t="shared" si="1160"/>
        <v>626.80743957041921</v>
      </c>
      <c r="H5751" s="5">
        <f t="shared" si="1161"/>
        <v>2946.2166959707297</v>
      </c>
      <c r="I5751" s="5">
        <f t="shared" si="1162"/>
        <v>720</v>
      </c>
      <c r="J5751" s="5">
        <f t="shared" si="1163"/>
        <v>2226.2166959707297</v>
      </c>
      <c r="K5751" s="2">
        <f t="shared" si="1164"/>
        <v>63649.595416158503</v>
      </c>
      <c r="L5751" s="2">
        <f t="shared" si="1165"/>
        <v>138398</v>
      </c>
      <c r="M5751" s="2">
        <f t="shared" si="1166"/>
        <v>25080</v>
      </c>
      <c r="N5751" s="6">
        <f t="shared" si="1167"/>
        <v>1</v>
      </c>
      <c r="O5751" s="2">
        <f t="shared" si="1168"/>
        <v>29668.404583841497</v>
      </c>
      <c r="P5751" s="2">
        <f t="shared" si="1169"/>
        <v>29668.404583841497</v>
      </c>
    </row>
    <row r="5752" spans="1:16">
      <c r="A5752" s="6">
        <v>8</v>
      </c>
      <c r="B5752" s="6">
        <v>17</v>
      </c>
      <c r="C5752" s="6">
        <v>13</v>
      </c>
      <c r="D5752" s="6">
        <f t="shared" si="1157"/>
        <v>38</v>
      </c>
      <c r="E5752" s="5">
        <f t="shared" si="1158"/>
        <v>1543.3839432000009</v>
      </c>
      <c r="F5752" s="5">
        <f t="shared" si="1159"/>
        <v>776.02531320030937</v>
      </c>
      <c r="G5752" s="5">
        <f t="shared" si="1160"/>
        <v>687.52941027880343</v>
      </c>
      <c r="H5752" s="5">
        <f t="shared" si="1161"/>
        <v>3006.9386666791138</v>
      </c>
      <c r="I5752" s="5">
        <f t="shared" si="1162"/>
        <v>720</v>
      </c>
      <c r="J5752" s="5">
        <f t="shared" si="1163"/>
        <v>2286.9386666791138</v>
      </c>
      <c r="K5752" s="2">
        <f t="shared" si="1164"/>
        <v>64703.796296512388</v>
      </c>
      <c r="L5752" s="2">
        <f t="shared" si="1165"/>
        <v>141098</v>
      </c>
      <c r="M5752" s="2">
        <f t="shared" si="1166"/>
        <v>25960</v>
      </c>
      <c r="N5752" s="6">
        <f t="shared" si="1167"/>
        <v>1</v>
      </c>
      <c r="O5752" s="2">
        <f t="shared" si="1168"/>
        <v>30434.203703487612</v>
      </c>
      <c r="P5752" s="2">
        <f t="shared" si="1169"/>
        <v>30434.203703487612</v>
      </c>
    </row>
    <row r="5753" spans="1:16">
      <c r="A5753" s="6">
        <v>8</v>
      </c>
      <c r="B5753" s="6">
        <v>17</v>
      </c>
      <c r="C5753" s="6">
        <v>14</v>
      </c>
      <c r="D5753" s="6">
        <f t="shared" si="1157"/>
        <v>39</v>
      </c>
      <c r="E5753" s="5">
        <f t="shared" si="1158"/>
        <v>1543.3839432000009</v>
      </c>
      <c r="F5753" s="5">
        <f t="shared" si="1159"/>
        <v>776.02531320030937</v>
      </c>
      <c r="G5753" s="5">
        <f t="shared" si="1160"/>
        <v>749.67149159246469</v>
      </c>
      <c r="H5753" s="5">
        <f t="shared" si="1161"/>
        <v>3069.0807479927753</v>
      </c>
      <c r="I5753" s="5">
        <f t="shared" si="1162"/>
        <v>720</v>
      </c>
      <c r="J5753" s="5">
        <f t="shared" si="1163"/>
        <v>2349.0807479927753</v>
      </c>
      <c r="K5753" s="2">
        <f t="shared" si="1164"/>
        <v>65782.651874874573</v>
      </c>
      <c r="L5753" s="2">
        <f t="shared" si="1165"/>
        <v>143798</v>
      </c>
      <c r="M5753" s="2">
        <f t="shared" si="1166"/>
        <v>26840</v>
      </c>
      <c r="N5753" s="6">
        <f t="shared" si="1167"/>
        <v>1</v>
      </c>
      <c r="O5753" s="2">
        <f t="shared" si="1168"/>
        <v>31175.348125125427</v>
      </c>
      <c r="P5753" s="2">
        <f t="shared" si="1169"/>
        <v>31175.348125125427</v>
      </c>
    </row>
    <row r="5754" spans="1:16">
      <c r="A5754" s="6">
        <v>8</v>
      </c>
      <c r="B5754" s="6">
        <v>17</v>
      </c>
      <c r="C5754" s="6">
        <v>15</v>
      </c>
      <c r="D5754" s="6">
        <f t="shared" si="1157"/>
        <v>40</v>
      </c>
      <c r="E5754" s="5">
        <f t="shared" si="1158"/>
        <v>1543.3839432000009</v>
      </c>
      <c r="F5754" s="5">
        <f t="shared" si="1159"/>
        <v>776.02531320030937</v>
      </c>
      <c r="G5754" s="5">
        <f t="shared" si="1160"/>
        <v>813.25969846861108</v>
      </c>
      <c r="H5754" s="5">
        <f t="shared" si="1161"/>
        <v>3132.6689548689214</v>
      </c>
      <c r="I5754" s="5">
        <f t="shared" si="1162"/>
        <v>720</v>
      </c>
      <c r="J5754" s="5">
        <f t="shared" si="1163"/>
        <v>2412.6689548689214</v>
      </c>
      <c r="K5754" s="2">
        <f t="shared" si="1164"/>
        <v>66886.613799807674</v>
      </c>
      <c r="L5754" s="2">
        <f t="shared" si="1165"/>
        <v>146498</v>
      </c>
      <c r="M5754" s="2">
        <f t="shared" si="1166"/>
        <v>27720</v>
      </c>
      <c r="N5754" s="6">
        <f t="shared" si="1167"/>
        <v>1</v>
      </c>
      <c r="O5754" s="2">
        <f t="shared" si="1168"/>
        <v>31891.386200192326</v>
      </c>
      <c r="P5754" s="2">
        <f t="shared" si="1169"/>
        <v>31891.386200192326</v>
      </c>
    </row>
    <row r="5755" spans="1:16">
      <c r="A5755" s="6">
        <v>8</v>
      </c>
      <c r="B5755" s="6">
        <v>17</v>
      </c>
      <c r="C5755" s="6">
        <v>16</v>
      </c>
      <c r="D5755" s="6">
        <f t="shared" si="1157"/>
        <v>41</v>
      </c>
      <c r="E5755" s="5">
        <f t="shared" si="1158"/>
        <v>1543.3839432000009</v>
      </c>
      <c r="F5755" s="5">
        <f t="shared" si="1159"/>
        <v>776.02531320030937</v>
      </c>
      <c r="G5755" s="5">
        <f t="shared" si="1160"/>
        <v>878.32047434610013</v>
      </c>
      <c r="H5755" s="5">
        <f t="shared" si="1161"/>
        <v>3197.7297307464105</v>
      </c>
      <c r="I5755" s="5">
        <f t="shared" si="1162"/>
        <v>720</v>
      </c>
      <c r="J5755" s="5">
        <f t="shared" si="1163"/>
        <v>2477.7297307464105</v>
      </c>
      <c r="K5755" s="2">
        <f t="shared" si="1164"/>
        <v>68016.141158791841</v>
      </c>
      <c r="L5755" s="2">
        <f t="shared" si="1165"/>
        <v>149198</v>
      </c>
      <c r="M5755" s="2">
        <f t="shared" si="1166"/>
        <v>28600</v>
      </c>
      <c r="N5755" s="6">
        <f t="shared" si="1167"/>
        <v>1</v>
      </c>
      <c r="O5755" s="2">
        <f t="shared" si="1168"/>
        <v>32581.858841208159</v>
      </c>
      <c r="P5755" s="2">
        <f t="shared" si="1169"/>
        <v>32581.858841208159</v>
      </c>
    </row>
    <row r="5756" spans="1:16">
      <c r="A5756" s="6">
        <v>8</v>
      </c>
      <c r="B5756" s="6">
        <v>17</v>
      </c>
      <c r="C5756" s="6">
        <v>17</v>
      </c>
      <c r="D5756" s="6">
        <f t="shared" si="1157"/>
        <v>42</v>
      </c>
      <c r="E5756" s="5">
        <f t="shared" si="1158"/>
        <v>1543.3839432000009</v>
      </c>
      <c r="F5756" s="5">
        <f t="shared" si="1159"/>
        <v>776.02531320030937</v>
      </c>
      <c r="G5756" s="5">
        <f t="shared" si="1160"/>
        <v>944.88069779264049</v>
      </c>
      <c r="H5756" s="5">
        <f t="shared" si="1161"/>
        <v>3264.289954192951</v>
      </c>
      <c r="I5756" s="5">
        <f t="shared" si="1162"/>
        <v>720</v>
      </c>
      <c r="J5756" s="5">
        <f t="shared" si="1163"/>
        <v>2544.289954192951</v>
      </c>
      <c r="K5756" s="2">
        <f t="shared" si="1164"/>
        <v>69171.700593627611</v>
      </c>
      <c r="L5756" s="2">
        <f t="shared" si="1165"/>
        <v>151898</v>
      </c>
      <c r="M5756" s="2">
        <f t="shared" si="1166"/>
        <v>29480</v>
      </c>
      <c r="N5756" s="6">
        <f t="shared" si="1167"/>
        <v>1</v>
      </c>
      <c r="O5756" s="2">
        <f t="shared" si="1168"/>
        <v>33246.299406372389</v>
      </c>
      <c r="P5756" s="2">
        <f t="shared" si="1169"/>
        <v>33246.299406372389</v>
      </c>
    </row>
    <row r="5757" spans="1:16">
      <c r="A5757" s="6">
        <v>8</v>
      </c>
      <c r="B5757" s="6">
        <v>17</v>
      </c>
      <c r="C5757" s="6">
        <v>18</v>
      </c>
      <c r="D5757" s="6">
        <f t="shared" si="1157"/>
        <v>43</v>
      </c>
      <c r="E5757" s="5">
        <f t="shared" si="1158"/>
        <v>1543.3839432000009</v>
      </c>
      <c r="F5757" s="5">
        <f t="shared" si="1159"/>
        <v>776.02531320030937</v>
      </c>
      <c r="G5757" s="5">
        <f t="shared" si="1160"/>
        <v>1012.9676892512279</v>
      </c>
      <c r="H5757" s="5">
        <f t="shared" si="1161"/>
        <v>3332.3769456515383</v>
      </c>
      <c r="I5757" s="5">
        <f t="shared" si="1162"/>
        <v>720</v>
      </c>
      <c r="J5757" s="5">
        <f t="shared" si="1163"/>
        <v>2612.3769456515383</v>
      </c>
      <c r="K5757" s="2">
        <f t="shared" si="1164"/>
        <v>70353.766417561419</v>
      </c>
      <c r="L5757" s="2">
        <f t="shared" si="1165"/>
        <v>154598</v>
      </c>
      <c r="M5757" s="2">
        <f t="shared" si="1166"/>
        <v>30360</v>
      </c>
      <c r="N5757" s="6">
        <f t="shared" si="1167"/>
        <v>1</v>
      </c>
      <c r="O5757" s="2">
        <f t="shared" si="1168"/>
        <v>33884.233582438581</v>
      </c>
      <c r="P5757" s="2">
        <f t="shared" si="1169"/>
        <v>33884.233582438581</v>
      </c>
    </row>
    <row r="5758" spans="1:16">
      <c r="A5758" s="6">
        <v>8</v>
      </c>
      <c r="B5758" s="6">
        <v>17</v>
      </c>
      <c r="C5758" s="6">
        <v>19</v>
      </c>
      <c r="D5758" s="6">
        <f t="shared" si="1157"/>
        <v>44</v>
      </c>
      <c r="E5758" s="5">
        <f t="shared" si="1158"/>
        <v>1543.3839432000009</v>
      </c>
      <c r="F5758" s="5">
        <f t="shared" si="1159"/>
        <v>776.02531320030937</v>
      </c>
      <c r="G5758" s="5">
        <f t="shared" si="1160"/>
        <v>1082.6092178872495</v>
      </c>
      <c r="H5758" s="5">
        <f t="shared" si="1161"/>
        <v>3402.0184742875599</v>
      </c>
      <c r="I5758" s="5">
        <f t="shared" si="1162"/>
        <v>720</v>
      </c>
      <c r="J5758" s="5">
        <f t="shared" si="1163"/>
        <v>2682.0184742875599</v>
      </c>
      <c r="K5758" s="2">
        <f t="shared" si="1164"/>
        <v>71562.820734159031</v>
      </c>
      <c r="L5758" s="2">
        <f t="shared" si="1165"/>
        <v>157298</v>
      </c>
      <c r="M5758" s="2">
        <f t="shared" si="1166"/>
        <v>31240</v>
      </c>
      <c r="N5758" s="6">
        <f t="shared" si="1167"/>
        <v>1</v>
      </c>
      <c r="O5758" s="2">
        <f t="shared" si="1168"/>
        <v>34495.179265840969</v>
      </c>
      <c r="P5758" s="2">
        <f t="shared" si="1169"/>
        <v>34495.179265840969</v>
      </c>
    </row>
    <row r="5759" spans="1:16">
      <c r="A5759" s="6">
        <v>8</v>
      </c>
      <c r="B5759" s="6">
        <v>17</v>
      </c>
      <c r="C5759" s="6">
        <v>20</v>
      </c>
      <c r="D5759" s="6">
        <f t="shared" si="1157"/>
        <v>45</v>
      </c>
      <c r="E5759" s="5">
        <f t="shared" si="1158"/>
        <v>1543.3839432000009</v>
      </c>
      <c r="F5759" s="5">
        <f t="shared" si="1159"/>
        <v>776.02531320030937</v>
      </c>
      <c r="G5759" s="5">
        <f t="shared" si="1160"/>
        <v>1153.8335085377266</v>
      </c>
      <c r="H5759" s="5">
        <f t="shared" si="1161"/>
        <v>3473.242764938037</v>
      </c>
      <c r="I5759" s="5">
        <f t="shared" si="1162"/>
        <v>720</v>
      </c>
      <c r="J5759" s="5">
        <f t="shared" si="1163"/>
        <v>2753.242764938037</v>
      </c>
      <c r="K5759" s="2">
        <f t="shared" si="1164"/>
        <v>72799.353557952039</v>
      </c>
      <c r="L5759" s="2">
        <f t="shared" si="1165"/>
        <v>159998</v>
      </c>
      <c r="M5759" s="2">
        <f t="shared" si="1166"/>
        <v>32120</v>
      </c>
      <c r="N5759" s="6">
        <f t="shared" si="1167"/>
        <v>1</v>
      </c>
      <c r="O5759" s="2">
        <f t="shared" si="1168"/>
        <v>35078.646442047961</v>
      </c>
      <c r="P5759" s="2">
        <f t="shared" si="1169"/>
        <v>35078.646442047961</v>
      </c>
    </row>
    <row r="5760" spans="1:16">
      <c r="A5760" s="6">
        <v>8</v>
      </c>
      <c r="B5760" s="6">
        <v>17</v>
      </c>
      <c r="C5760" s="6">
        <v>21</v>
      </c>
      <c r="D5760" s="6">
        <f t="shared" si="1157"/>
        <v>46</v>
      </c>
      <c r="E5760" s="5">
        <f t="shared" si="1158"/>
        <v>1543.3839432000009</v>
      </c>
      <c r="F5760" s="5">
        <f t="shared" si="1159"/>
        <v>776.02531320030937</v>
      </c>
      <c r="G5760" s="5">
        <f t="shared" si="1160"/>
        <v>1226.6692487641703</v>
      </c>
      <c r="H5760" s="5">
        <f t="shared" si="1161"/>
        <v>3546.0785051644807</v>
      </c>
      <c r="I5760" s="5">
        <f t="shared" si="1162"/>
        <v>720</v>
      </c>
      <c r="J5760" s="5">
        <f t="shared" si="1163"/>
        <v>2826.0785051644807</v>
      </c>
      <c r="K5760" s="2">
        <f t="shared" si="1164"/>
        <v>74063.86293688335</v>
      </c>
      <c r="L5760" s="2">
        <f t="shared" si="1165"/>
        <v>162698</v>
      </c>
      <c r="M5760" s="2">
        <f t="shared" si="1166"/>
        <v>33000</v>
      </c>
      <c r="N5760" s="6">
        <f t="shared" si="1167"/>
        <v>1</v>
      </c>
      <c r="O5760" s="2">
        <f t="shared" si="1168"/>
        <v>35634.13706311665</v>
      </c>
      <c r="P5760" s="2">
        <f t="shared" si="1169"/>
        <v>35634.13706311665</v>
      </c>
    </row>
    <row r="5761" spans="1:16">
      <c r="A5761" s="6">
        <v>8</v>
      </c>
      <c r="B5761" s="6">
        <v>17</v>
      </c>
      <c r="C5761" s="6">
        <v>22</v>
      </c>
      <c r="D5761" s="6">
        <f t="shared" si="1157"/>
        <v>47</v>
      </c>
      <c r="E5761" s="5">
        <f t="shared" si="1158"/>
        <v>1543.3839432000009</v>
      </c>
      <c r="F5761" s="5">
        <f t="shared" si="1159"/>
        <v>776.02531320030937</v>
      </c>
      <c r="G5761" s="5">
        <f t="shared" si="1160"/>
        <v>1301.1455960105666</v>
      </c>
      <c r="H5761" s="5">
        <f t="shared" si="1161"/>
        <v>3620.5548524108772</v>
      </c>
      <c r="I5761" s="5">
        <f t="shared" si="1162"/>
        <v>720</v>
      </c>
      <c r="J5761" s="5">
        <f t="shared" si="1163"/>
        <v>2900.5548524108772</v>
      </c>
      <c r="K5761" s="2">
        <f t="shared" si="1164"/>
        <v>75356.855076577718</v>
      </c>
      <c r="L5761" s="2">
        <f t="shared" si="1165"/>
        <v>165398</v>
      </c>
      <c r="M5761" s="2">
        <f t="shared" si="1166"/>
        <v>33880</v>
      </c>
      <c r="N5761" s="6">
        <f t="shared" si="1167"/>
        <v>1</v>
      </c>
      <c r="O5761" s="2">
        <f t="shared" si="1168"/>
        <v>36161.144923422282</v>
      </c>
      <c r="P5761" s="2">
        <f t="shared" si="1169"/>
        <v>36161.144923422282</v>
      </c>
    </row>
    <row r="5762" spans="1:16">
      <c r="A5762" s="6">
        <v>8</v>
      </c>
      <c r="B5762" s="6">
        <v>17</v>
      </c>
      <c r="C5762" s="6">
        <v>23</v>
      </c>
      <c r="D5762" s="6">
        <f t="shared" si="1157"/>
        <v>48</v>
      </c>
      <c r="E5762" s="5">
        <f t="shared" si="1158"/>
        <v>1543.3839432000009</v>
      </c>
      <c r="F5762" s="5">
        <f t="shared" si="1159"/>
        <v>776.02531320030937</v>
      </c>
      <c r="G5762" s="5">
        <f t="shared" si="1160"/>
        <v>1377.292184868003</v>
      </c>
      <c r="H5762" s="5">
        <f t="shared" si="1161"/>
        <v>3696.7014412683134</v>
      </c>
      <c r="I5762" s="5">
        <f t="shared" si="1162"/>
        <v>720</v>
      </c>
      <c r="J5762" s="5">
        <f t="shared" si="1163"/>
        <v>2976.7014412683134</v>
      </c>
      <c r="K5762" s="2">
        <f t="shared" si="1164"/>
        <v>76678.844466463779</v>
      </c>
      <c r="L5762" s="2">
        <f t="shared" si="1165"/>
        <v>168098</v>
      </c>
      <c r="M5762" s="2">
        <f t="shared" si="1166"/>
        <v>34760</v>
      </c>
      <c r="N5762" s="6">
        <f t="shared" si="1167"/>
        <v>1</v>
      </c>
      <c r="O5762" s="2">
        <f t="shared" si="1168"/>
        <v>36659.155533536221</v>
      </c>
      <c r="P5762" s="2">
        <f t="shared" si="1169"/>
        <v>36659.155533536221</v>
      </c>
    </row>
    <row r="5763" spans="1:16">
      <c r="A5763" s="6">
        <v>8</v>
      </c>
      <c r="B5763" s="6">
        <v>17</v>
      </c>
      <c r="C5763" s="6">
        <v>24</v>
      </c>
      <c r="D5763" s="6">
        <f t="shared" si="1157"/>
        <v>49</v>
      </c>
      <c r="E5763" s="5">
        <f t="shared" si="1158"/>
        <v>1543.3839432000009</v>
      </c>
      <c r="F5763" s="5">
        <f t="shared" si="1159"/>
        <v>776.02531320030937</v>
      </c>
      <c r="G5763" s="5">
        <f t="shared" si="1160"/>
        <v>1455.1391344474989</v>
      </c>
      <c r="H5763" s="5">
        <f t="shared" si="1161"/>
        <v>3774.5483908478091</v>
      </c>
      <c r="I5763" s="5">
        <f t="shared" si="1162"/>
        <v>720</v>
      </c>
      <c r="J5763" s="5">
        <f t="shared" si="1163"/>
        <v>3054.5483908478091</v>
      </c>
      <c r="K5763" s="2">
        <f t="shared" si="1164"/>
        <v>78030.354007774469</v>
      </c>
      <c r="L5763" s="2">
        <f t="shared" si="1165"/>
        <v>170798</v>
      </c>
      <c r="M5763" s="2">
        <f t="shared" si="1166"/>
        <v>35640</v>
      </c>
      <c r="N5763" s="6">
        <f t="shared" si="1167"/>
        <v>1</v>
      </c>
      <c r="O5763" s="2">
        <f t="shared" si="1168"/>
        <v>37127.645992225531</v>
      </c>
      <c r="P5763" s="2">
        <f t="shared" si="1169"/>
        <v>37127.645992225531</v>
      </c>
    </row>
    <row r="5764" spans="1:16">
      <c r="A5764" s="6">
        <v>8</v>
      </c>
      <c r="B5764" s="6">
        <v>17</v>
      </c>
      <c r="C5764" s="6">
        <v>25</v>
      </c>
      <c r="D5764" s="6">
        <f t="shared" ref="D5764:D5827" si="1170">A5764+B5764+C5764</f>
        <v>50</v>
      </c>
      <c r="E5764" s="5">
        <f t="shared" ref="E5764:E5827" si="1171">IF(A5764=0,0,A5764*LABOR_HRS_WK_TOM*SEASON_WEEKS*(1+DIM_PCT_TOM)^A5764)</f>
        <v>1543.3839432000009</v>
      </c>
      <c r="F5764" s="5">
        <f t="shared" ref="F5764:F5827" si="1172">IF(B5764=0,0,B5764*LABOR_HRS_WK_CAR*SEASON_WEEKS*(1+DIM_PCT_CAR)^B5764)</f>
        <v>776.02531320030937</v>
      </c>
      <c r="G5764" s="5">
        <f t="shared" ref="G5764:G5827" si="1173">IF(C5764=0,0,C5764*LABOR_HRS_WK_MES*SEASON_WEEKS*(1+DIM_PCT_MES)^C5764)</f>
        <v>1534.7170558625965</v>
      </c>
      <c r="H5764" s="5">
        <f t="shared" ref="H5764:H5827" si="1174">E5764+F5764+G5764</f>
        <v>3854.126312262907</v>
      </c>
      <c r="I5764" s="5">
        <f t="shared" ref="I5764:I5827" si="1175">MIN(H5764,FARMER_HRS)</f>
        <v>720</v>
      </c>
      <c r="J5764" s="5">
        <f t="shared" ref="J5764:J5827" si="1176">MAX(0,H5764-FARMER_HRS)</f>
        <v>3134.126312262907</v>
      </c>
      <c r="K5764" s="2">
        <f t="shared" ref="K5764:K5827" si="1177">I5764*FARMER_RATE+J5764*TEMP_WORKER_RATE</f>
        <v>79411.915143453254</v>
      </c>
      <c r="L5764" s="2">
        <f t="shared" ref="L5764:L5827" si="1178">A5764*PRICE_TOM+B5764*PRICE_CAR+C5764*PRICE_MES</f>
        <v>173498</v>
      </c>
      <c r="M5764" s="2">
        <f t="shared" ref="M5764:M5827" si="1179">A5764*FERT_BED_TOM+B5764*FERT_BED_CAR+C5764*FERT_BED_MES</f>
        <v>36520</v>
      </c>
      <c r="N5764" s="6">
        <f t="shared" ref="N5764:N5827" si="1180">IF(AND(D5764&lt;=TOTAL_BEDS,J5764&lt;=TEMP_WORKER_MAX*TEMP_WORKER_HRS),1,0)</f>
        <v>1</v>
      </c>
      <c r="O5764" s="2">
        <f t="shared" ref="O5764:O5827" si="1181">L5764-M5764-K5764-FIXED_COSTS</f>
        <v>37566.084856546746</v>
      </c>
      <c r="P5764" s="2">
        <f t="shared" ref="P5764:P5827" si="1182">IF(N5764=1,O5764,"")</f>
        <v>37566.084856546746</v>
      </c>
    </row>
    <row r="5765" spans="1:16">
      <c r="A5765" s="6">
        <v>8</v>
      </c>
      <c r="B5765" s="6">
        <v>17</v>
      </c>
      <c r="C5765" s="6">
        <v>26</v>
      </c>
      <c r="D5765" s="6">
        <f t="shared" si="1170"/>
        <v>51</v>
      </c>
      <c r="E5765" s="5">
        <f t="shared" si="1171"/>
        <v>1543.3839432000009</v>
      </c>
      <c r="F5765" s="5">
        <f t="shared" si="1172"/>
        <v>776.02531320030937</v>
      </c>
      <c r="G5765" s="5">
        <f t="shared" si="1173"/>
        <v>1616.0570598233144</v>
      </c>
      <c r="H5765" s="5">
        <f t="shared" si="1174"/>
        <v>3935.4663162236247</v>
      </c>
      <c r="I5765" s="5">
        <f t="shared" si="1175"/>
        <v>720</v>
      </c>
      <c r="J5765" s="5">
        <f t="shared" si="1176"/>
        <v>3215.4663162236247</v>
      </c>
      <c r="K5765" s="2">
        <f t="shared" si="1177"/>
        <v>80824.067989993491</v>
      </c>
      <c r="L5765" s="2">
        <f t="shared" si="1178"/>
        <v>176198</v>
      </c>
      <c r="M5765" s="2">
        <f t="shared" si="1179"/>
        <v>37400</v>
      </c>
      <c r="N5765" s="6">
        <f t="shared" si="1180"/>
        <v>1</v>
      </c>
      <c r="O5765" s="2">
        <f t="shared" si="1181"/>
        <v>37973.932010006509</v>
      </c>
      <c r="P5765" s="2">
        <f t="shared" si="1182"/>
        <v>37973.932010006509</v>
      </c>
    </row>
    <row r="5766" spans="1:16">
      <c r="A5766" s="6">
        <v>8</v>
      </c>
      <c r="B5766" s="6">
        <v>17</v>
      </c>
      <c r="C5766" s="6">
        <v>27</v>
      </c>
      <c r="D5766" s="6">
        <f t="shared" si="1170"/>
        <v>52</v>
      </c>
      <c r="E5766" s="5">
        <f t="shared" si="1171"/>
        <v>1543.3839432000009</v>
      </c>
      <c r="F5766" s="5">
        <f t="shared" si="1172"/>
        <v>776.02531320030937</v>
      </c>
      <c r="G5766" s="5">
        <f t="shared" si="1173"/>
        <v>1699.1907643430709</v>
      </c>
      <c r="H5766" s="5">
        <f t="shared" si="1174"/>
        <v>4018.6000207433813</v>
      </c>
      <c r="I5766" s="5">
        <f t="shared" si="1175"/>
        <v>720</v>
      </c>
      <c r="J5766" s="5">
        <f t="shared" si="1176"/>
        <v>3298.6000207433813</v>
      </c>
      <c r="K5766" s="2">
        <f t="shared" si="1177"/>
        <v>82267.361471239259</v>
      </c>
      <c r="L5766" s="2">
        <f t="shared" si="1178"/>
        <v>178898</v>
      </c>
      <c r="M5766" s="2">
        <f t="shared" si="1179"/>
        <v>38280</v>
      </c>
      <c r="N5766" s="6">
        <f t="shared" si="1180"/>
        <v>1</v>
      </c>
      <c r="O5766" s="2">
        <f t="shared" si="1181"/>
        <v>38350.638528760741</v>
      </c>
      <c r="P5766" s="2">
        <f t="shared" si="1182"/>
        <v>38350.638528760741</v>
      </c>
    </row>
    <row r="5767" spans="1:16">
      <c r="A5767" s="6">
        <v>8</v>
      </c>
      <c r="B5767" s="6">
        <v>17</v>
      </c>
      <c r="C5767" s="6">
        <v>28</v>
      </c>
      <c r="D5767" s="6">
        <f t="shared" si="1170"/>
        <v>53</v>
      </c>
      <c r="E5767" s="5">
        <f t="shared" si="1171"/>
        <v>1543.3839432000009</v>
      </c>
      <c r="F5767" s="5">
        <f t="shared" si="1172"/>
        <v>776.02531320030937</v>
      </c>
      <c r="G5767" s="5">
        <f t="shared" si="1173"/>
        <v>1784.1503025602246</v>
      </c>
      <c r="H5767" s="5">
        <f t="shared" si="1174"/>
        <v>4103.5595589605346</v>
      </c>
      <c r="I5767" s="5">
        <f t="shared" si="1175"/>
        <v>720</v>
      </c>
      <c r="J5767" s="5">
        <f t="shared" si="1176"/>
        <v>3383.5595589605346</v>
      </c>
      <c r="K5767" s="2">
        <f t="shared" si="1177"/>
        <v>83742.353454175944</v>
      </c>
      <c r="L5767" s="2">
        <f t="shared" si="1178"/>
        <v>181598</v>
      </c>
      <c r="M5767" s="2">
        <f t="shared" si="1179"/>
        <v>39160</v>
      </c>
      <c r="N5767" s="6">
        <f t="shared" si="1180"/>
        <v>1</v>
      </c>
      <c r="O5767" s="2">
        <f t="shared" si="1181"/>
        <v>38695.646545824056</v>
      </c>
      <c r="P5767" s="2">
        <f t="shared" si="1182"/>
        <v>38695.646545824056</v>
      </c>
    </row>
    <row r="5768" spans="1:16">
      <c r="A5768" s="6">
        <v>8</v>
      </c>
      <c r="B5768" s="6">
        <v>17</v>
      </c>
      <c r="C5768" s="6">
        <v>29</v>
      </c>
      <c r="D5768" s="6">
        <f t="shared" si="1170"/>
        <v>54</v>
      </c>
      <c r="E5768" s="5">
        <f t="shared" si="1171"/>
        <v>1543.3839432000009</v>
      </c>
      <c r="F5768" s="5">
        <f t="shared" si="1172"/>
        <v>776.02531320030937</v>
      </c>
      <c r="G5768" s="5">
        <f t="shared" si="1173"/>
        <v>1870.9683306758782</v>
      </c>
      <c r="H5768" s="5">
        <f t="shared" si="1174"/>
        <v>4190.3775870761883</v>
      </c>
      <c r="I5768" s="5">
        <f t="shared" si="1175"/>
        <v>720</v>
      </c>
      <c r="J5768" s="5">
        <f t="shared" si="1176"/>
        <v>3470.3775870761883</v>
      </c>
      <c r="K5768" s="2">
        <f t="shared" si="1177"/>
        <v>85249.610886739378</v>
      </c>
      <c r="L5768" s="2">
        <f t="shared" si="1178"/>
        <v>184298</v>
      </c>
      <c r="M5768" s="2">
        <f t="shared" si="1179"/>
        <v>40040</v>
      </c>
      <c r="N5768" s="6">
        <f t="shared" si="1180"/>
        <v>1</v>
      </c>
      <c r="O5768" s="2">
        <f t="shared" si="1181"/>
        <v>39008.389113260622</v>
      </c>
      <c r="P5768" s="2">
        <f t="shared" si="1182"/>
        <v>39008.389113260622</v>
      </c>
    </row>
    <row r="5769" spans="1:16">
      <c r="A5769" s="6">
        <v>8</v>
      </c>
      <c r="B5769" s="6">
        <v>17</v>
      </c>
      <c r="C5769" s="6">
        <v>30</v>
      </c>
      <c r="D5769" s="6">
        <f t="shared" si="1170"/>
        <v>55</v>
      </c>
      <c r="E5769" s="5">
        <f t="shared" si="1171"/>
        <v>1543.3839432000009</v>
      </c>
      <c r="F5769" s="5">
        <f t="shared" si="1172"/>
        <v>776.02531320030937</v>
      </c>
      <c r="G5769" s="5">
        <f t="shared" si="1173"/>
        <v>1959.6780360096488</v>
      </c>
      <c r="H5769" s="5">
        <f t="shared" si="1174"/>
        <v>4279.0872924099594</v>
      </c>
      <c r="I5769" s="5">
        <f t="shared" si="1175"/>
        <v>720</v>
      </c>
      <c r="J5769" s="5">
        <f t="shared" si="1176"/>
        <v>3559.0872924099594</v>
      </c>
      <c r="K5769" s="2">
        <f t="shared" si="1177"/>
        <v>86789.709937672902</v>
      </c>
      <c r="L5769" s="2">
        <f t="shared" si="1178"/>
        <v>186998</v>
      </c>
      <c r="M5769" s="2">
        <f t="shared" si="1179"/>
        <v>40920</v>
      </c>
      <c r="N5769" s="6">
        <f t="shared" si="1180"/>
        <v>1</v>
      </c>
      <c r="O5769" s="2">
        <f t="shared" si="1181"/>
        <v>39288.290062327098</v>
      </c>
      <c r="P5769" s="2">
        <f t="shared" si="1182"/>
        <v>39288.290062327098</v>
      </c>
    </row>
    <row r="5770" spans="1:16">
      <c r="A5770" s="6">
        <v>8</v>
      </c>
      <c r="B5770" s="6">
        <v>18</v>
      </c>
      <c r="C5770" s="6">
        <v>0</v>
      </c>
      <c r="D5770" s="6">
        <f t="shared" si="1170"/>
        <v>26</v>
      </c>
      <c r="E5770" s="5">
        <f t="shared" si="1171"/>
        <v>1543.3839432000009</v>
      </c>
      <c r="F5770" s="5">
        <f t="shared" si="1172"/>
        <v>842.2157075615122</v>
      </c>
      <c r="G5770" s="5">
        <f t="shared" si="1173"/>
        <v>0</v>
      </c>
      <c r="H5770" s="5">
        <f t="shared" si="1174"/>
        <v>2385.5996507615132</v>
      </c>
      <c r="I5770" s="5">
        <f t="shared" si="1175"/>
        <v>720</v>
      </c>
      <c r="J5770" s="5">
        <f t="shared" si="1176"/>
        <v>1665.5996507615132</v>
      </c>
      <c r="K5770" s="2">
        <f t="shared" si="1177"/>
        <v>53916.660603498487</v>
      </c>
      <c r="L5770" s="2">
        <f t="shared" si="1178"/>
        <v>108092</v>
      </c>
      <c r="M5770" s="2">
        <f t="shared" si="1179"/>
        <v>14960</v>
      </c>
      <c r="N5770" s="6">
        <f t="shared" si="1180"/>
        <v>1</v>
      </c>
      <c r="O5770" s="2">
        <f t="shared" si="1181"/>
        <v>19215.339396501513</v>
      </c>
      <c r="P5770" s="2">
        <f t="shared" si="1182"/>
        <v>19215.339396501513</v>
      </c>
    </row>
    <row r="5771" spans="1:16">
      <c r="A5771" s="6">
        <v>8</v>
      </c>
      <c r="B5771" s="6">
        <v>18</v>
      </c>
      <c r="C5771" s="6">
        <v>1</v>
      </c>
      <c r="D5771" s="6">
        <f t="shared" si="1170"/>
        <v>27</v>
      </c>
      <c r="E5771" s="5">
        <f t="shared" si="1171"/>
        <v>1543.3839432000009</v>
      </c>
      <c r="F5771" s="5">
        <f t="shared" si="1172"/>
        <v>842.2157075615122</v>
      </c>
      <c r="G5771" s="5">
        <f t="shared" si="1173"/>
        <v>45.5625</v>
      </c>
      <c r="H5771" s="5">
        <f t="shared" si="1174"/>
        <v>2431.1621507615132</v>
      </c>
      <c r="I5771" s="5">
        <f t="shared" si="1175"/>
        <v>720</v>
      </c>
      <c r="J5771" s="5">
        <f t="shared" si="1176"/>
        <v>1711.1621507615132</v>
      </c>
      <c r="K5771" s="2">
        <f t="shared" si="1177"/>
        <v>54707.676228498487</v>
      </c>
      <c r="L5771" s="2">
        <f t="shared" si="1178"/>
        <v>110792</v>
      </c>
      <c r="M5771" s="2">
        <f t="shared" si="1179"/>
        <v>15840</v>
      </c>
      <c r="N5771" s="6">
        <f t="shared" si="1180"/>
        <v>1</v>
      </c>
      <c r="O5771" s="2">
        <f t="shared" si="1181"/>
        <v>20244.323771501513</v>
      </c>
      <c r="P5771" s="2">
        <f t="shared" si="1182"/>
        <v>20244.323771501513</v>
      </c>
    </row>
    <row r="5772" spans="1:16">
      <c r="A5772" s="6">
        <v>8</v>
      </c>
      <c r="B5772" s="6">
        <v>18</v>
      </c>
      <c r="C5772" s="6">
        <v>2</v>
      </c>
      <c r="D5772" s="6">
        <f t="shared" si="1170"/>
        <v>28</v>
      </c>
      <c r="E5772" s="5">
        <f t="shared" si="1171"/>
        <v>1543.3839432000009</v>
      </c>
      <c r="F5772" s="5">
        <f t="shared" si="1172"/>
        <v>842.2157075615122</v>
      </c>
      <c r="G5772" s="5">
        <f t="shared" si="1173"/>
        <v>92.264062499999994</v>
      </c>
      <c r="H5772" s="5">
        <f t="shared" si="1174"/>
        <v>2477.8637132615131</v>
      </c>
      <c r="I5772" s="5">
        <f t="shared" si="1175"/>
        <v>720</v>
      </c>
      <c r="J5772" s="5">
        <f t="shared" si="1176"/>
        <v>1757.8637132615131</v>
      </c>
      <c r="K5772" s="2">
        <f t="shared" si="1177"/>
        <v>55518.467244123487</v>
      </c>
      <c r="L5772" s="2">
        <f t="shared" si="1178"/>
        <v>113492</v>
      </c>
      <c r="M5772" s="2">
        <f t="shared" si="1179"/>
        <v>16720</v>
      </c>
      <c r="N5772" s="6">
        <f t="shared" si="1180"/>
        <v>1</v>
      </c>
      <c r="O5772" s="2">
        <f t="shared" si="1181"/>
        <v>21253.532755876513</v>
      </c>
      <c r="P5772" s="2">
        <f t="shared" si="1182"/>
        <v>21253.532755876513</v>
      </c>
    </row>
    <row r="5773" spans="1:16">
      <c r="A5773" s="6">
        <v>8</v>
      </c>
      <c r="B5773" s="6">
        <v>18</v>
      </c>
      <c r="C5773" s="6">
        <v>3</v>
      </c>
      <c r="D5773" s="6">
        <f t="shared" si="1170"/>
        <v>29</v>
      </c>
      <c r="E5773" s="5">
        <f t="shared" si="1171"/>
        <v>1543.3839432000009</v>
      </c>
      <c r="F5773" s="5">
        <f t="shared" si="1172"/>
        <v>842.2157075615122</v>
      </c>
      <c r="G5773" s="5">
        <f t="shared" si="1173"/>
        <v>140.12604492187498</v>
      </c>
      <c r="H5773" s="5">
        <f t="shared" si="1174"/>
        <v>2525.725695683388</v>
      </c>
      <c r="I5773" s="5">
        <f t="shared" si="1175"/>
        <v>720</v>
      </c>
      <c r="J5773" s="5">
        <f t="shared" si="1176"/>
        <v>1805.725695683388</v>
      </c>
      <c r="K5773" s="2">
        <f t="shared" si="1177"/>
        <v>56349.404438947706</v>
      </c>
      <c r="L5773" s="2">
        <f t="shared" si="1178"/>
        <v>116192</v>
      </c>
      <c r="M5773" s="2">
        <f t="shared" si="1179"/>
        <v>17600</v>
      </c>
      <c r="N5773" s="6">
        <f t="shared" si="1180"/>
        <v>1</v>
      </c>
      <c r="O5773" s="2">
        <f t="shared" si="1181"/>
        <v>22242.595561052294</v>
      </c>
      <c r="P5773" s="2">
        <f t="shared" si="1182"/>
        <v>22242.595561052294</v>
      </c>
    </row>
    <row r="5774" spans="1:16">
      <c r="A5774" s="6">
        <v>8</v>
      </c>
      <c r="B5774" s="6">
        <v>18</v>
      </c>
      <c r="C5774" s="6">
        <v>4</v>
      </c>
      <c r="D5774" s="6">
        <f t="shared" si="1170"/>
        <v>30</v>
      </c>
      <c r="E5774" s="5">
        <f t="shared" si="1171"/>
        <v>1543.3839432000009</v>
      </c>
      <c r="F5774" s="5">
        <f t="shared" si="1172"/>
        <v>842.2157075615122</v>
      </c>
      <c r="G5774" s="5">
        <f t="shared" si="1173"/>
        <v>189.17016064453125</v>
      </c>
      <c r="H5774" s="5">
        <f t="shared" si="1174"/>
        <v>2574.7698114060445</v>
      </c>
      <c r="I5774" s="5">
        <f t="shared" si="1175"/>
        <v>720</v>
      </c>
      <c r="J5774" s="5">
        <f t="shared" si="1176"/>
        <v>1854.7698114060445</v>
      </c>
      <c r="K5774" s="2">
        <f t="shared" si="1177"/>
        <v>57200.86478135494</v>
      </c>
      <c r="L5774" s="2">
        <f t="shared" si="1178"/>
        <v>118892</v>
      </c>
      <c r="M5774" s="2">
        <f t="shared" si="1179"/>
        <v>18480</v>
      </c>
      <c r="N5774" s="6">
        <f t="shared" si="1180"/>
        <v>1</v>
      </c>
      <c r="O5774" s="2">
        <f t="shared" si="1181"/>
        <v>23211.13521864506</v>
      </c>
      <c r="P5774" s="2">
        <f t="shared" si="1182"/>
        <v>23211.13521864506</v>
      </c>
    </row>
    <row r="5775" spans="1:16">
      <c r="A5775" s="6">
        <v>8</v>
      </c>
      <c r="B5775" s="6">
        <v>18</v>
      </c>
      <c r="C5775" s="6">
        <v>5</v>
      </c>
      <c r="D5775" s="6">
        <f t="shared" si="1170"/>
        <v>31</v>
      </c>
      <c r="E5775" s="5">
        <f t="shared" si="1171"/>
        <v>1543.3839432000009</v>
      </c>
      <c r="F5775" s="5">
        <f t="shared" si="1172"/>
        <v>842.2157075615122</v>
      </c>
      <c r="G5775" s="5">
        <f t="shared" si="1173"/>
        <v>239.41848456573481</v>
      </c>
      <c r="H5775" s="5">
        <f t="shared" si="1174"/>
        <v>2625.0181353272478</v>
      </c>
      <c r="I5775" s="5">
        <f t="shared" si="1175"/>
        <v>720</v>
      </c>
      <c r="J5775" s="5">
        <f t="shared" si="1176"/>
        <v>1905.0181353272478</v>
      </c>
      <c r="K5775" s="2">
        <f t="shared" si="1177"/>
        <v>58073.231516098051</v>
      </c>
      <c r="L5775" s="2">
        <f t="shared" si="1178"/>
        <v>121592</v>
      </c>
      <c r="M5775" s="2">
        <f t="shared" si="1179"/>
        <v>19360</v>
      </c>
      <c r="N5775" s="6">
        <f t="shared" si="1180"/>
        <v>1</v>
      </c>
      <c r="O5775" s="2">
        <f t="shared" si="1181"/>
        <v>24158.768483901949</v>
      </c>
      <c r="P5775" s="2">
        <f t="shared" si="1182"/>
        <v>24158.768483901949</v>
      </c>
    </row>
    <row r="5776" spans="1:16">
      <c r="A5776" s="6">
        <v>8</v>
      </c>
      <c r="B5776" s="6">
        <v>18</v>
      </c>
      <c r="C5776" s="6">
        <v>6</v>
      </c>
      <c r="D5776" s="6">
        <f t="shared" si="1170"/>
        <v>32</v>
      </c>
      <c r="E5776" s="5">
        <f t="shared" si="1171"/>
        <v>1543.3839432000009</v>
      </c>
      <c r="F5776" s="5">
        <f t="shared" si="1172"/>
        <v>842.2157075615122</v>
      </c>
      <c r="G5776" s="5">
        <f t="shared" si="1173"/>
        <v>290.89345874736784</v>
      </c>
      <c r="H5776" s="5">
        <f t="shared" si="1174"/>
        <v>2676.4931095088809</v>
      </c>
      <c r="I5776" s="5">
        <f t="shared" si="1175"/>
        <v>720</v>
      </c>
      <c r="J5776" s="5">
        <f t="shared" si="1176"/>
        <v>1956.4931095088809</v>
      </c>
      <c r="K5776" s="2">
        <f t="shared" si="1177"/>
        <v>58966.89426230696</v>
      </c>
      <c r="L5776" s="2">
        <f t="shared" si="1178"/>
        <v>124292</v>
      </c>
      <c r="M5776" s="2">
        <f t="shared" si="1179"/>
        <v>20240</v>
      </c>
      <c r="N5776" s="6">
        <f t="shared" si="1180"/>
        <v>1</v>
      </c>
      <c r="O5776" s="2">
        <f t="shared" si="1181"/>
        <v>25085.10573769304</v>
      </c>
      <c r="P5776" s="2">
        <f t="shared" si="1182"/>
        <v>25085.10573769304</v>
      </c>
    </row>
    <row r="5777" spans="1:16">
      <c r="A5777" s="6">
        <v>8</v>
      </c>
      <c r="B5777" s="6">
        <v>18</v>
      </c>
      <c r="C5777" s="6">
        <v>7</v>
      </c>
      <c r="D5777" s="6">
        <f t="shared" si="1170"/>
        <v>33</v>
      </c>
      <c r="E5777" s="5">
        <f t="shared" si="1171"/>
        <v>1543.3839432000009</v>
      </c>
      <c r="F5777" s="5">
        <f t="shared" si="1172"/>
        <v>842.2157075615122</v>
      </c>
      <c r="G5777" s="5">
        <f t="shared" si="1173"/>
        <v>343.61789814532818</v>
      </c>
      <c r="H5777" s="5">
        <f t="shared" si="1174"/>
        <v>2729.2175489068413</v>
      </c>
      <c r="I5777" s="5">
        <f t="shared" si="1175"/>
        <v>720</v>
      </c>
      <c r="J5777" s="5">
        <f t="shared" si="1176"/>
        <v>2009.2175489068413</v>
      </c>
      <c r="K5777" s="2">
        <f t="shared" si="1177"/>
        <v>59882.249112965997</v>
      </c>
      <c r="L5777" s="2">
        <f t="shared" si="1178"/>
        <v>126992</v>
      </c>
      <c r="M5777" s="2">
        <f t="shared" si="1179"/>
        <v>21120</v>
      </c>
      <c r="N5777" s="6">
        <f t="shared" si="1180"/>
        <v>1</v>
      </c>
      <c r="O5777" s="2">
        <f t="shared" si="1181"/>
        <v>25989.750887034003</v>
      </c>
      <c r="P5777" s="2">
        <f t="shared" si="1182"/>
        <v>25989.750887034003</v>
      </c>
    </row>
    <row r="5778" spans="1:16">
      <c r="A5778" s="6">
        <v>8</v>
      </c>
      <c r="B5778" s="6">
        <v>18</v>
      </c>
      <c r="C5778" s="6">
        <v>8</v>
      </c>
      <c r="D5778" s="6">
        <f t="shared" si="1170"/>
        <v>34</v>
      </c>
      <c r="E5778" s="5">
        <f t="shared" si="1171"/>
        <v>1543.3839432000009</v>
      </c>
      <c r="F5778" s="5">
        <f t="shared" si="1172"/>
        <v>842.2157075615122</v>
      </c>
      <c r="G5778" s="5">
        <f t="shared" si="1173"/>
        <v>397.61499642530839</v>
      </c>
      <c r="H5778" s="5">
        <f t="shared" si="1174"/>
        <v>2783.2146471868218</v>
      </c>
      <c r="I5778" s="5">
        <f t="shared" si="1175"/>
        <v>720</v>
      </c>
      <c r="J5778" s="5">
        <f t="shared" si="1176"/>
        <v>2063.2146471868218</v>
      </c>
      <c r="K5778" s="2">
        <f t="shared" si="1177"/>
        <v>60819.698735882324</v>
      </c>
      <c r="L5778" s="2">
        <f t="shared" si="1178"/>
        <v>129692</v>
      </c>
      <c r="M5778" s="2">
        <f t="shared" si="1179"/>
        <v>22000</v>
      </c>
      <c r="N5778" s="6">
        <f t="shared" si="1180"/>
        <v>1</v>
      </c>
      <c r="O5778" s="2">
        <f t="shared" si="1181"/>
        <v>26872.301264117676</v>
      </c>
      <c r="P5778" s="2">
        <f t="shared" si="1182"/>
        <v>26872.301264117676</v>
      </c>
    </row>
    <row r="5779" spans="1:16">
      <c r="A5779" s="6">
        <v>8</v>
      </c>
      <c r="B5779" s="6">
        <v>18</v>
      </c>
      <c r="C5779" s="6">
        <v>9</v>
      </c>
      <c r="D5779" s="6">
        <f t="shared" si="1170"/>
        <v>35</v>
      </c>
      <c r="E5779" s="5">
        <f t="shared" si="1171"/>
        <v>1543.3839432000009</v>
      </c>
      <c r="F5779" s="5">
        <f t="shared" si="1172"/>
        <v>842.2157075615122</v>
      </c>
      <c r="G5779" s="5">
        <f t="shared" si="1173"/>
        <v>452.90833186570285</v>
      </c>
      <c r="H5779" s="5">
        <f t="shared" si="1174"/>
        <v>2838.5079826272158</v>
      </c>
      <c r="I5779" s="5">
        <f t="shared" si="1175"/>
        <v>720</v>
      </c>
      <c r="J5779" s="5">
        <f t="shared" si="1176"/>
        <v>2118.5079826272158</v>
      </c>
      <c r="K5779" s="2">
        <f t="shared" si="1177"/>
        <v>61779.652476166943</v>
      </c>
      <c r="L5779" s="2">
        <f t="shared" si="1178"/>
        <v>132392</v>
      </c>
      <c r="M5779" s="2">
        <f t="shared" si="1179"/>
        <v>22880</v>
      </c>
      <c r="N5779" s="6">
        <f t="shared" si="1180"/>
        <v>1</v>
      </c>
      <c r="O5779" s="2">
        <f t="shared" si="1181"/>
        <v>27732.347523833057</v>
      </c>
      <c r="P5779" s="2">
        <f t="shared" si="1182"/>
        <v>27732.347523833057</v>
      </c>
    </row>
    <row r="5780" spans="1:16">
      <c r="A5780" s="6">
        <v>8</v>
      </c>
      <c r="B5780" s="6">
        <v>18</v>
      </c>
      <c r="C5780" s="6">
        <v>10</v>
      </c>
      <c r="D5780" s="6">
        <f t="shared" si="1170"/>
        <v>36</v>
      </c>
      <c r="E5780" s="5">
        <f t="shared" si="1171"/>
        <v>1543.3839432000009</v>
      </c>
      <c r="F5780" s="5">
        <f t="shared" si="1172"/>
        <v>842.2157075615122</v>
      </c>
      <c r="G5780" s="5">
        <f t="shared" si="1173"/>
        <v>509.52187334891573</v>
      </c>
      <c r="H5780" s="5">
        <f t="shared" si="1174"/>
        <v>2895.1215241104292</v>
      </c>
      <c r="I5780" s="5">
        <f t="shared" si="1175"/>
        <v>720</v>
      </c>
      <c r="J5780" s="5">
        <f t="shared" si="1176"/>
        <v>2175.1215241104292</v>
      </c>
      <c r="K5780" s="2">
        <f t="shared" si="1177"/>
        <v>62762.526460250505</v>
      </c>
      <c r="L5780" s="2">
        <f t="shared" si="1178"/>
        <v>135092</v>
      </c>
      <c r="M5780" s="2">
        <f t="shared" si="1179"/>
        <v>23760</v>
      </c>
      <c r="N5780" s="6">
        <f t="shared" si="1180"/>
        <v>1</v>
      </c>
      <c r="O5780" s="2">
        <f t="shared" si="1181"/>
        <v>28569.473539749495</v>
      </c>
      <c r="P5780" s="2">
        <f t="shared" si="1182"/>
        <v>28569.473539749495</v>
      </c>
    </row>
    <row r="5781" spans="1:16">
      <c r="A5781" s="6">
        <v>8</v>
      </c>
      <c r="B5781" s="6">
        <v>18</v>
      </c>
      <c r="C5781" s="6">
        <v>11</v>
      </c>
      <c r="D5781" s="6">
        <f t="shared" si="1170"/>
        <v>37</v>
      </c>
      <c r="E5781" s="5">
        <f t="shared" si="1171"/>
        <v>1543.3839432000009</v>
      </c>
      <c r="F5781" s="5">
        <f t="shared" si="1172"/>
        <v>842.2157075615122</v>
      </c>
      <c r="G5781" s="5">
        <f t="shared" si="1173"/>
        <v>567.47998644235474</v>
      </c>
      <c r="H5781" s="5">
        <f t="shared" si="1174"/>
        <v>2953.0796372038681</v>
      </c>
      <c r="I5781" s="5">
        <f t="shared" si="1175"/>
        <v>720</v>
      </c>
      <c r="J5781" s="5">
        <f t="shared" si="1176"/>
        <v>2233.0796372038681</v>
      </c>
      <c r="K5781" s="2">
        <f t="shared" si="1177"/>
        <v>63768.743701456042</v>
      </c>
      <c r="L5781" s="2">
        <f t="shared" si="1178"/>
        <v>137792</v>
      </c>
      <c r="M5781" s="2">
        <f t="shared" si="1179"/>
        <v>24640</v>
      </c>
      <c r="N5781" s="6">
        <f t="shared" si="1180"/>
        <v>1</v>
      </c>
      <c r="O5781" s="2">
        <f t="shared" si="1181"/>
        <v>29383.256298543958</v>
      </c>
      <c r="P5781" s="2">
        <f t="shared" si="1182"/>
        <v>29383.256298543958</v>
      </c>
    </row>
    <row r="5782" spans="1:16">
      <c r="A5782" s="6">
        <v>8</v>
      </c>
      <c r="B5782" s="6">
        <v>18</v>
      </c>
      <c r="C5782" s="6">
        <v>12</v>
      </c>
      <c r="D5782" s="6">
        <f t="shared" si="1170"/>
        <v>38</v>
      </c>
      <c r="E5782" s="5">
        <f t="shared" si="1171"/>
        <v>1543.3839432000009</v>
      </c>
      <c r="F5782" s="5">
        <f t="shared" si="1172"/>
        <v>842.2157075615122</v>
      </c>
      <c r="G5782" s="5">
        <f t="shared" si="1173"/>
        <v>626.80743957041921</v>
      </c>
      <c r="H5782" s="5">
        <f t="shared" si="1174"/>
        <v>3012.4070903319325</v>
      </c>
      <c r="I5782" s="5">
        <f t="shared" si="1175"/>
        <v>720</v>
      </c>
      <c r="J5782" s="5">
        <f t="shared" si="1176"/>
        <v>2292.4070903319325</v>
      </c>
      <c r="K5782" s="2">
        <f t="shared" si="1177"/>
        <v>64798.734207151603</v>
      </c>
      <c r="L5782" s="2">
        <f t="shared" si="1178"/>
        <v>140492</v>
      </c>
      <c r="M5782" s="2">
        <f t="shared" si="1179"/>
        <v>25520</v>
      </c>
      <c r="N5782" s="6">
        <f t="shared" si="1180"/>
        <v>1</v>
      </c>
      <c r="O5782" s="2">
        <f t="shared" si="1181"/>
        <v>30173.265792848397</v>
      </c>
      <c r="P5782" s="2">
        <f t="shared" si="1182"/>
        <v>30173.265792848397</v>
      </c>
    </row>
    <row r="5783" spans="1:16">
      <c r="A5783" s="6">
        <v>8</v>
      </c>
      <c r="B5783" s="6">
        <v>18</v>
      </c>
      <c r="C5783" s="6">
        <v>13</v>
      </c>
      <c r="D5783" s="6">
        <f t="shared" si="1170"/>
        <v>39</v>
      </c>
      <c r="E5783" s="5">
        <f t="shared" si="1171"/>
        <v>1543.3839432000009</v>
      </c>
      <c r="F5783" s="5">
        <f t="shared" si="1172"/>
        <v>842.2157075615122</v>
      </c>
      <c r="G5783" s="5">
        <f t="shared" si="1173"/>
        <v>687.52941027880343</v>
      </c>
      <c r="H5783" s="5">
        <f t="shared" si="1174"/>
        <v>3073.1290610403166</v>
      </c>
      <c r="I5783" s="5">
        <f t="shared" si="1175"/>
        <v>720</v>
      </c>
      <c r="J5783" s="5">
        <f t="shared" si="1176"/>
        <v>2353.1290610403166</v>
      </c>
      <c r="K5783" s="2">
        <f t="shared" si="1177"/>
        <v>65852.935087505495</v>
      </c>
      <c r="L5783" s="2">
        <f t="shared" si="1178"/>
        <v>143192</v>
      </c>
      <c r="M5783" s="2">
        <f t="shared" si="1179"/>
        <v>26400</v>
      </c>
      <c r="N5783" s="6">
        <f t="shared" si="1180"/>
        <v>1</v>
      </c>
      <c r="O5783" s="2">
        <f t="shared" si="1181"/>
        <v>30939.064912494505</v>
      </c>
      <c r="P5783" s="2">
        <f t="shared" si="1182"/>
        <v>30939.064912494505</v>
      </c>
    </row>
    <row r="5784" spans="1:16">
      <c r="A5784" s="6">
        <v>8</v>
      </c>
      <c r="B5784" s="6">
        <v>18</v>
      </c>
      <c r="C5784" s="6">
        <v>14</v>
      </c>
      <c r="D5784" s="6">
        <f t="shared" si="1170"/>
        <v>40</v>
      </c>
      <c r="E5784" s="5">
        <f t="shared" si="1171"/>
        <v>1543.3839432000009</v>
      </c>
      <c r="F5784" s="5">
        <f t="shared" si="1172"/>
        <v>842.2157075615122</v>
      </c>
      <c r="G5784" s="5">
        <f t="shared" si="1173"/>
        <v>749.67149159246469</v>
      </c>
      <c r="H5784" s="5">
        <f t="shared" si="1174"/>
        <v>3135.2711423539777</v>
      </c>
      <c r="I5784" s="5">
        <f t="shared" si="1175"/>
        <v>720</v>
      </c>
      <c r="J5784" s="5">
        <f t="shared" si="1176"/>
        <v>2415.2711423539777</v>
      </c>
      <c r="K5784" s="2">
        <f t="shared" si="1177"/>
        <v>66931.790665867666</v>
      </c>
      <c r="L5784" s="2">
        <f t="shared" si="1178"/>
        <v>145892</v>
      </c>
      <c r="M5784" s="2">
        <f t="shared" si="1179"/>
        <v>27280</v>
      </c>
      <c r="N5784" s="6">
        <f t="shared" si="1180"/>
        <v>1</v>
      </c>
      <c r="O5784" s="2">
        <f t="shared" si="1181"/>
        <v>31680.209334132334</v>
      </c>
      <c r="P5784" s="2">
        <f t="shared" si="1182"/>
        <v>31680.209334132334</v>
      </c>
    </row>
    <row r="5785" spans="1:16">
      <c r="A5785" s="6">
        <v>8</v>
      </c>
      <c r="B5785" s="6">
        <v>18</v>
      </c>
      <c r="C5785" s="6">
        <v>15</v>
      </c>
      <c r="D5785" s="6">
        <f t="shared" si="1170"/>
        <v>41</v>
      </c>
      <c r="E5785" s="5">
        <f t="shared" si="1171"/>
        <v>1543.3839432000009</v>
      </c>
      <c r="F5785" s="5">
        <f t="shared" si="1172"/>
        <v>842.2157075615122</v>
      </c>
      <c r="G5785" s="5">
        <f t="shared" si="1173"/>
        <v>813.25969846861108</v>
      </c>
      <c r="H5785" s="5">
        <f t="shared" si="1174"/>
        <v>3198.8593492301243</v>
      </c>
      <c r="I5785" s="5">
        <f t="shared" si="1175"/>
        <v>720</v>
      </c>
      <c r="J5785" s="5">
        <f t="shared" si="1176"/>
        <v>2478.8593492301243</v>
      </c>
      <c r="K5785" s="2">
        <f t="shared" si="1177"/>
        <v>68035.752590800766</v>
      </c>
      <c r="L5785" s="2">
        <f t="shared" si="1178"/>
        <v>148592</v>
      </c>
      <c r="M5785" s="2">
        <f t="shared" si="1179"/>
        <v>28160</v>
      </c>
      <c r="N5785" s="6">
        <f t="shared" si="1180"/>
        <v>1</v>
      </c>
      <c r="O5785" s="2">
        <f t="shared" si="1181"/>
        <v>32396.247409199234</v>
      </c>
      <c r="P5785" s="2">
        <f t="shared" si="1182"/>
        <v>32396.247409199234</v>
      </c>
    </row>
    <row r="5786" spans="1:16">
      <c r="A5786" s="6">
        <v>8</v>
      </c>
      <c r="B5786" s="6">
        <v>18</v>
      </c>
      <c r="C5786" s="6">
        <v>16</v>
      </c>
      <c r="D5786" s="6">
        <f t="shared" si="1170"/>
        <v>42</v>
      </c>
      <c r="E5786" s="5">
        <f t="shared" si="1171"/>
        <v>1543.3839432000009</v>
      </c>
      <c r="F5786" s="5">
        <f t="shared" si="1172"/>
        <v>842.2157075615122</v>
      </c>
      <c r="G5786" s="5">
        <f t="shared" si="1173"/>
        <v>878.32047434610013</v>
      </c>
      <c r="H5786" s="5">
        <f t="shared" si="1174"/>
        <v>3263.9201251076133</v>
      </c>
      <c r="I5786" s="5">
        <f t="shared" si="1175"/>
        <v>720</v>
      </c>
      <c r="J5786" s="5">
        <f t="shared" si="1176"/>
        <v>2543.9201251076133</v>
      </c>
      <c r="K5786" s="2">
        <f t="shared" si="1177"/>
        <v>69165.279949784948</v>
      </c>
      <c r="L5786" s="2">
        <f t="shared" si="1178"/>
        <v>151292</v>
      </c>
      <c r="M5786" s="2">
        <f t="shared" si="1179"/>
        <v>29040</v>
      </c>
      <c r="N5786" s="6">
        <f t="shared" si="1180"/>
        <v>1</v>
      </c>
      <c r="O5786" s="2">
        <f t="shared" si="1181"/>
        <v>33086.720050215052</v>
      </c>
      <c r="P5786" s="2">
        <f t="shared" si="1182"/>
        <v>33086.720050215052</v>
      </c>
    </row>
    <row r="5787" spans="1:16">
      <c r="A5787" s="6">
        <v>8</v>
      </c>
      <c r="B5787" s="6">
        <v>18</v>
      </c>
      <c r="C5787" s="6">
        <v>17</v>
      </c>
      <c r="D5787" s="6">
        <f t="shared" si="1170"/>
        <v>43</v>
      </c>
      <c r="E5787" s="5">
        <f t="shared" si="1171"/>
        <v>1543.3839432000009</v>
      </c>
      <c r="F5787" s="5">
        <f t="shared" si="1172"/>
        <v>842.2157075615122</v>
      </c>
      <c r="G5787" s="5">
        <f t="shared" si="1173"/>
        <v>944.88069779264049</v>
      </c>
      <c r="H5787" s="5">
        <f t="shared" si="1174"/>
        <v>3330.4803485541538</v>
      </c>
      <c r="I5787" s="5">
        <f t="shared" si="1175"/>
        <v>720</v>
      </c>
      <c r="J5787" s="5">
        <f t="shared" si="1176"/>
        <v>2610.4803485541538</v>
      </c>
      <c r="K5787" s="2">
        <f t="shared" si="1177"/>
        <v>70320.839384620718</v>
      </c>
      <c r="L5787" s="2">
        <f t="shared" si="1178"/>
        <v>153992</v>
      </c>
      <c r="M5787" s="2">
        <f t="shared" si="1179"/>
        <v>29920</v>
      </c>
      <c r="N5787" s="6">
        <f t="shared" si="1180"/>
        <v>1</v>
      </c>
      <c r="O5787" s="2">
        <f t="shared" si="1181"/>
        <v>33751.160615379282</v>
      </c>
      <c r="P5787" s="2">
        <f t="shared" si="1182"/>
        <v>33751.160615379282</v>
      </c>
    </row>
    <row r="5788" spans="1:16">
      <c r="A5788" s="6">
        <v>8</v>
      </c>
      <c r="B5788" s="6">
        <v>18</v>
      </c>
      <c r="C5788" s="6">
        <v>18</v>
      </c>
      <c r="D5788" s="6">
        <f t="shared" si="1170"/>
        <v>44</v>
      </c>
      <c r="E5788" s="5">
        <f t="shared" si="1171"/>
        <v>1543.3839432000009</v>
      </c>
      <c r="F5788" s="5">
        <f t="shared" si="1172"/>
        <v>842.2157075615122</v>
      </c>
      <c r="G5788" s="5">
        <f t="shared" si="1173"/>
        <v>1012.9676892512279</v>
      </c>
      <c r="H5788" s="5">
        <f t="shared" si="1174"/>
        <v>3398.5673400127412</v>
      </c>
      <c r="I5788" s="5">
        <f t="shared" si="1175"/>
        <v>720</v>
      </c>
      <c r="J5788" s="5">
        <f t="shared" si="1176"/>
        <v>2678.5673400127412</v>
      </c>
      <c r="K5788" s="2">
        <f t="shared" si="1177"/>
        <v>71502.905208554526</v>
      </c>
      <c r="L5788" s="2">
        <f t="shared" si="1178"/>
        <v>156692</v>
      </c>
      <c r="M5788" s="2">
        <f t="shared" si="1179"/>
        <v>30800</v>
      </c>
      <c r="N5788" s="6">
        <f t="shared" si="1180"/>
        <v>1</v>
      </c>
      <c r="O5788" s="2">
        <f t="shared" si="1181"/>
        <v>34389.094791445474</v>
      </c>
      <c r="P5788" s="2">
        <f t="shared" si="1182"/>
        <v>34389.094791445474</v>
      </c>
    </row>
    <row r="5789" spans="1:16">
      <c r="A5789" s="6">
        <v>8</v>
      </c>
      <c r="B5789" s="6">
        <v>18</v>
      </c>
      <c r="C5789" s="6">
        <v>19</v>
      </c>
      <c r="D5789" s="6">
        <f t="shared" si="1170"/>
        <v>45</v>
      </c>
      <c r="E5789" s="5">
        <f t="shared" si="1171"/>
        <v>1543.3839432000009</v>
      </c>
      <c r="F5789" s="5">
        <f t="shared" si="1172"/>
        <v>842.2157075615122</v>
      </c>
      <c r="G5789" s="5">
        <f t="shared" si="1173"/>
        <v>1082.6092178872495</v>
      </c>
      <c r="H5789" s="5">
        <f t="shared" si="1174"/>
        <v>3468.2088686487627</v>
      </c>
      <c r="I5789" s="5">
        <f t="shared" si="1175"/>
        <v>720</v>
      </c>
      <c r="J5789" s="5">
        <f t="shared" si="1176"/>
        <v>2748.2088686487627</v>
      </c>
      <c r="K5789" s="2">
        <f t="shared" si="1177"/>
        <v>72711.959525152139</v>
      </c>
      <c r="L5789" s="2">
        <f t="shared" si="1178"/>
        <v>159392</v>
      </c>
      <c r="M5789" s="2">
        <f t="shared" si="1179"/>
        <v>31680</v>
      </c>
      <c r="N5789" s="6">
        <f t="shared" si="1180"/>
        <v>1</v>
      </c>
      <c r="O5789" s="2">
        <f t="shared" si="1181"/>
        <v>35000.040474847861</v>
      </c>
      <c r="P5789" s="2">
        <f t="shared" si="1182"/>
        <v>35000.040474847861</v>
      </c>
    </row>
    <row r="5790" spans="1:16">
      <c r="A5790" s="6">
        <v>8</v>
      </c>
      <c r="B5790" s="6">
        <v>18</v>
      </c>
      <c r="C5790" s="6">
        <v>20</v>
      </c>
      <c r="D5790" s="6">
        <f t="shared" si="1170"/>
        <v>46</v>
      </c>
      <c r="E5790" s="5">
        <f t="shared" si="1171"/>
        <v>1543.3839432000009</v>
      </c>
      <c r="F5790" s="5">
        <f t="shared" si="1172"/>
        <v>842.2157075615122</v>
      </c>
      <c r="G5790" s="5">
        <f t="shared" si="1173"/>
        <v>1153.8335085377266</v>
      </c>
      <c r="H5790" s="5">
        <f t="shared" si="1174"/>
        <v>3539.4331592992398</v>
      </c>
      <c r="I5790" s="5">
        <f t="shared" si="1175"/>
        <v>720</v>
      </c>
      <c r="J5790" s="5">
        <f t="shared" si="1176"/>
        <v>2819.4331592992398</v>
      </c>
      <c r="K5790" s="2">
        <f t="shared" si="1177"/>
        <v>73948.492348945132</v>
      </c>
      <c r="L5790" s="2">
        <f t="shared" si="1178"/>
        <v>162092</v>
      </c>
      <c r="M5790" s="2">
        <f t="shared" si="1179"/>
        <v>32560</v>
      </c>
      <c r="N5790" s="6">
        <f t="shared" si="1180"/>
        <v>1</v>
      </c>
      <c r="O5790" s="2">
        <f t="shared" si="1181"/>
        <v>35583.507651054868</v>
      </c>
      <c r="P5790" s="2">
        <f t="shared" si="1182"/>
        <v>35583.507651054868</v>
      </c>
    </row>
    <row r="5791" spans="1:16">
      <c r="A5791" s="6">
        <v>8</v>
      </c>
      <c r="B5791" s="6">
        <v>18</v>
      </c>
      <c r="C5791" s="6">
        <v>21</v>
      </c>
      <c r="D5791" s="6">
        <f t="shared" si="1170"/>
        <v>47</v>
      </c>
      <c r="E5791" s="5">
        <f t="shared" si="1171"/>
        <v>1543.3839432000009</v>
      </c>
      <c r="F5791" s="5">
        <f t="shared" si="1172"/>
        <v>842.2157075615122</v>
      </c>
      <c r="G5791" s="5">
        <f t="shared" si="1173"/>
        <v>1226.6692487641703</v>
      </c>
      <c r="H5791" s="5">
        <f t="shared" si="1174"/>
        <v>3612.2688995256835</v>
      </c>
      <c r="I5791" s="5">
        <f t="shared" si="1175"/>
        <v>720</v>
      </c>
      <c r="J5791" s="5">
        <f t="shared" si="1176"/>
        <v>2892.2688995256835</v>
      </c>
      <c r="K5791" s="2">
        <f t="shared" si="1177"/>
        <v>75213.001727876457</v>
      </c>
      <c r="L5791" s="2">
        <f t="shared" si="1178"/>
        <v>164792</v>
      </c>
      <c r="M5791" s="2">
        <f t="shared" si="1179"/>
        <v>33440</v>
      </c>
      <c r="N5791" s="6">
        <f t="shared" si="1180"/>
        <v>1</v>
      </c>
      <c r="O5791" s="2">
        <f t="shared" si="1181"/>
        <v>36138.998272123543</v>
      </c>
      <c r="P5791" s="2">
        <f t="shared" si="1182"/>
        <v>36138.998272123543</v>
      </c>
    </row>
    <row r="5792" spans="1:16">
      <c r="A5792" s="6">
        <v>8</v>
      </c>
      <c r="B5792" s="6">
        <v>18</v>
      </c>
      <c r="C5792" s="6">
        <v>22</v>
      </c>
      <c r="D5792" s="6">
        <f t="shared" si="1170"/>
        <v>48</v>
      </c>
      <c r="E5792" s="5">
        <f t="shared" si="1171"/>
        <v>1543.3839432000009</v>
      </c>
      <c r="F5792" s="5">
        <f t="shared" si="1172"/>
        <v>842.2157075615122</v>
      </c>
      <c r="G5792" s="5">
        <f t="shared" si="1173"/>
        <v>1301.1455960105666</v>
      </c>
      <c r="H5792" s="5">
        <f t="shared" si="1174"/>
        <v>3686.7452467720796</v>
      </c>
      <c r="I5792" s="5">
        <f t="shared" si="1175"/>
        <v>720</v>
      </c>
      <c r="J5792" s="5">
        <f t="shared" si="1176"/>
        <v>2966.7452467720796</v>
      </c>
      <c r="K5792" s="2">
        <f t="shared" si="1177"/>
        <v>76505.993867570825</v>
      </c>
      <c r="L5792" s="2">
        <f t="shared" si="1178"/>
        <v>167492</v>
      </c>
      <c r="M5792" s="2">
        <f t="shared" si="1179"/>
        <v>34320</v>
      </c>
      <c r="N5792" s="6">
        <f t="shared" si="1180"/>
        <v>1</v>
      </c>
      <c r="O5792" s="2">
        <f t="shared" si="1181"/>
        <v>36666.006132429175</v>
      </c>
      <c r="P5792" s="2">
        <f t="shared" si="1182"/>
        <v>36666.006132429175</v>
      </c>
    </row>
    <row r="5793" spans="1:16">
      <c r="A5793" s="6">
        <v>8</v>
      </c>
      <c r="B5793" s="6">
        <v>18</v>
      </c>
      <c r="C5793" s="6">
        <v>23</v>
      </c>
      <c r="D5793" s="6">
        <f t="shared" si="1170"/>
        <v>49</v>
      </c>
      <c r="E5793" s="5">
        <f t="shared" si="1171"/>
        <v>1543.3839432000009</v>
      </c>
      <c r="F5793" s="5">
        <f t="shared" si="1172"/>
        <v>842.2157075615122</v>
      </c>
      <c r="G5793" s="5">
        <f t="shared" si="1173"/>
        <v>1377.292184868003</v>
      </c>
      <c r="H5793" s="5">
        <f t="shared" si="1174"/>
        <v>3762.8918356295162</v>
      </c>
      <c r="I5793" s="5">
        <f t="shared" si="1175"/>
        <v>720</v>
      </c>
      <c r="J5793" s="5">
        <f t="shared" si="1176"/>
        <v>3042.8918356295162</v>
      </c>
      <c r="K5793" s="2">
        <f t="shared" si="1177"/>
        <v>77827.983257456886</v>
      </c>
      <c r="L5793" s="2">
        <f t="shared" si="1178"/>
        <v>170192</v>
      </c>
      <c r="M5793" s="2">
        <f t="shared" si="1179"/>
        <v>35200</v>
      </c>
      <c r="N5793" s="6">
        <f t="shared" si="1180"/>
        <v>1</v>
      </c>
      <c r="O5793" s="2">
        <f t="shared" si="1181"/>
        <v>37164.016742543114</v>
      </c>
      <c r="P5793" s="2">
        <f t="shared" si="1182"/>
        <v>37164.016742543114</v>
      </c>
    </row>
    <row r="5794" spans="1:16">
      <c r="A5794" s="6">
        <v>8</v>
      </c>
      <c r="B5794" s="6">
        <v>18</v>
      </c>
      <c r="C5794" s="6">
        <v>24</v>
      </c>
      <c r="D5794" s="6">
        <f t="shared" si="1170"/>
        <v>50</v>
      </c>
      <c r="E5794" s="5">
        <f t="shared" si="1171"/>
        <v>1543.3839432000009</v>
      </c>
      <c r="F5794" s="5">
        <f t="shared" si="1172"/>
        <v>842.2157075615122</v>
      </c>
      <c r="G5794" s="5">
        <f t="shared" si="1173"/>
        <v>1455.1391344474989</v>
      </c>
      <c r="H5794" s="5">
        <f t="shared" si="1174"/>
        <v>3840.7387852090123</v>
      </c>
      <c r="I5794" s="5">
        <f t="shared" si="1175"/>
        <v>720</v>
      </c>
      <c r="J5794" s="5">
        <f t="shared" si="1176"/>
        <v>3120.7387852090123</v>
      </c>
      <c r="K5794" s="2">
        <f t="shared" si="1177"/>
        <v>79179.492798767576</v>
      </c>
      <c r="L5794" s="2">
        <f t="shared" si="1178"/>
        <v>172892</v>
      </c>
      <c r="M5794" s="2">
        <f t="shared" si="1179"/>
        <v>36080</v>
      </c>
      <c r="N5794" s="6">
        <f t="shared" si="1180"/>
        <v>1</v>
      </c>
      <c r="O5794" s="2">
        <f t="shared" si="1181"/>
        <v>37632.507201232424</v>
      </c>
      <c r="P5794" s="2">
        <f t="shared" si="1182"/>
        <v>37632.507201232424</v>
      </c>
    </row>
    <row r="5795" spans="1:16">
      <c r="A5795" s="6">
        <v>8</v>
      </c>
      <c r="B5795" s="6">
        <v>18</v>
      </c>
      <c r="C5795" s="6">
        <v>25</v>
      </c>
      <c r="D5795" s="6">
        <f t="shared" si="1170"/>
        <v>51</v>
      </c>
      <c r="E5795" s="5">
        <f t="shared" si="1171"/>
        <v>1543.3839432000009</v>
      </c>
      <c r="F5795" s="5">
        <f t="shared" si="1172"/>
        <v>842.2157075615122</v>
      </c>
      <c r="G5795" s="5">
        <f t="shared" si="1173"/>
        <v>1534.7170558625965</v>
      </c>
      <c r="H5795" s="5">
        <f t="shared" si="1174"/>
        <v>3920.3167066241094</v>
      </c>
      <c r="I5795" s="5">
        <f t="shared" si="1175"/>
        <v>720</v>
      </c>
      <c r="J5795" s="5">
        <f t="shared" si="1176"/>
        <v>3200.3167066241094</v>
      </c>
      <c r="K5795" s="2">
        <f t="shared" si="1177"/>
        <v>80561.053934446332</v>
      </c>
      <c r="L5795" s="2">
        <f t="shared" si="1178"/>
        <v>175592</v>
      </c>
      <c r="M5795" s="2">
        <f t="shared" si="1179"/>
        <v>36960</v>
      </c>
      <c r="N5795" s="6">
        <f t="shared" si="1180"/>
        <v>1</v>
      </c>
      <c r="O5795" s="2">
        <f t="shared" si="1181"/>
        <v>38070.946065553668</v>
      </c>
      <c r="P5795" s="2">
        <f t="shared" si="1182"/>
        <v>38070.946065553668</v>
      </c>
    </row>
    <row r="5796" spans="1:16">
      <c r="A5796" s="6">
        <v>8</v>
      </c>
      <c r="B5796" s="6">
        <v>18</v>
      </c>
      <c r="C5796" s="6">
        <v>26</v>
      </c>
      <c r="D5796" s="6">
        <f t="shared" si="1170"/>
        <v>52</v>
      </c>
      <c r="E5796" s="5">
        <f t="shared" si="1171"/>
        <v>1543.3839432000009</v>
      </c>
      <c r="F5796" s="5">
        <f t="shared" si="1172"/>
        <v>842.2157075615122</v>
      </c>
      <c r="G5796" s="5">
        <f t="shared" si="1173"/>
        <v>1616.0570598233144</v>
      </c>
      <c r="H5796" s="5">
        <f t="shared" si="1174"/>
        <v>4001.6567105848276</v>
      </c>
      <c r="I5796" s="5">
        <f t="shared" si="1175"/>
        <v>720</v>
      </c>
      <c r="J5796" s="5">
        <f t="shared" si="1176"/>
        <v>3281.6567105848276</v>
      </c>
      <c r="K5796" s="2">
        <f t="shared" si="1177"/>
        <v>81973.206780986598</v>
      </c>
      <c r="L5796" s="2">
        <f t="shared" si="1178"/>
        <v>178292</v>
      </c>
      <c r="M5796" s="2">
        <f t="shared" si="1179"/>
        <v>37840</v>
      </c>
      <c r="N5796" s="6">
        <f t="shared" si="1180"/>
        <v>1</v>
      </c>
      <c r="O5796" s="2">
        <f t="shared" si="1181"/>
        <v>38478.793219013402</v>
      </c>
      <c r="P5796" s="2">
        <f t="shared" si="1182"/>
        <v>38478.793219013402</v>
      </c>
    </row>
    <row r="5797" spans="1:16">
      <c r="A5797" s="6">
        <v>8</v>
      </c>
      <c r="B5797" s="6">
        <v>18</v>
      </c>
      <c r="C5797" s="6">
        <v>27</v>
      </c>
      <c r="D5797" s="6">
        <f t="shared" si="1170"/>
        <v>53</v>
      </c>
      <c r="E5797" s="5">
        <f t="shared" si="1171"/>
        <v>1543.3839432000009</v>
      </c>
      <c r="F5797" s="5">
        <f t="shared" si="1172"/>
        <v>842.2157075615122</v>
      </c>
      <c r="G5797" s="5">
        <f t="shared" si="1173"/>
        <v>1699.1907643430709</v>
      </c>
      <c r="H5797" s="5">
        <f t="shared" si="1174"/>
        <v>4084.7904151045841</v>
      </c>
      <c r="I5797" s="5">
        <f t="shared" si="1175"/>
        <v>720</v>
      </c>
      <c r="J5797" s="5">
        <f t="shared" si="1176"/>
        <v>3364.7904151045841</v>
      </c>
      <c r="K5797" s="2">
        <f t="shared" si="1177"/>
        <v>83416.500262232352</v>
      </c>
      <c r="L5797" s="2">
        <f t="shared" si="1178"/>
        <v>180992</v>
      </c>
      <c r="M5797" s="2">
        <f t="shared" si="1179"/>
        <v>38720</v>
      </c>
      <c r="N5797" s="6">
        <f t="shared" si="1180"/>
        <v>1</v>
      </c>
      <c r="O5797" s="2">
        <f t="shared" si="1181"/>
        <v>38855.499737767648</v>
      </c>
      <c r="P5797" s="2">
        <f t="shared" si="1182"/>
        <v>38855.499737767648</v>
      </c>
    </row>
    <row r="5798" spans="1:16">
      <c r="A5798" s="6">
        <v>8</v>
      </c>
      <c r="B5798" s="6">
        <v>18</v>
      </c>
      <c r="C5798" s="6">
        <v>28</v>
      </c>
      <c r="D5798" s="6">
        <f t="shared" si="1170"/>
        <v>54</v>
      </c>
      <c r="E5798" s="5">
        <f t="shared" si="1171"/>
        <v>1543.3839432000009</v>
      </c>
      <c r="F5798" s="5">
        <f t="shared" si="1172"/>
        <v>842.2157075615122</v>
      </c>
      <c r="G5798" s="5">
        <f t="shared" si="1173"/>
        <v>1784.1503025602246</v>
      </c>
      <c r="H5798" s="5">
        <f t="shared" si="1174"/>
        <v>4169.7499533217378</v>
      </c>
      <c r="I5798" s="5">
        <f t="shared" si="1175"/>
        <v>720</v>
      </c>
      <c r="J5798" s="5">
        <f t="shared" si="1176"/>
        <v>3449.7499533217378</v>
      </c>
      <c r="K5798" s="2">
        <f t="shared" si="1177"/>
        <v>84891.492245169065</v>
      </c>
      <c r="L5798" s="2">
        <f t="shared" si="1178"/>
        <v>183692</v>
      </c>
      <c r="M5798" s="2">
        <f t="shared" si="1179"/>
        <v>39600</v>
      </c>
      <c r="N5798" s="6">
        <f t="shared" si="1180"/>
        <v>1</v>
      </c>
      <c r="O5798" s="2">
        <f t="shared" si="1181"/>
        <v>39200.507754830935</v>
      </c>
      <c r="P5798" s="2">
        <f t="shared" si="1182"/>
        <v>39200.507754830935</v>
      </c>
    </row>
    <row r="5799" spans="1:16">
      <c r="A5799" s="6">
        <v>8</v>
      </c>
      <c r="B5799" s="6">
        <v>18</v>
      </c>
      <c r="C5799" s="6">
        <v>29</v>
      </c>
      <c r="D5799" s="6">
        <f t="shared" si="1170"/>
        <v>55</v>
      </c>
      <c r="E5799" s="5">
        <f t="shared" si="1171"/>
        <v>1543.3839432000009</v>
      </c>
      <c r="F5799" s="5">
        <f t="shared" si="1172"/>
        <v>842.2157075615122</v>
      </c>
      <c r="G5799" s="5">
        <f t="shared" si="1173"/>
        <v>1870.9683306758782</v>
      </c>
      <c r="H5799" s="5">
        <f t="shared" si="1174"/>
        <v>4256.5679814373916</v>
      </c>
      <c r="I5799" s="5">
        <f t="shared" si="1175"/>
        <v>720</v>
      </c>
      <c r="J5799" s="5">
        <f t="shared" si="1176"/>
        <v>3536.5679814373916</v>
      </c>
      <c r="K5799" s="2">
        <f t="shared" si="1177"/>
        <v>86398.7496777325</v>
      </c>
      <c r="L5799" s="2">
        <f t="shared" si="1178"/>
        <v>186392</v>
      </c>
      <c r="M5799" s="2">
        <f t="shared" si="1179"/>
        <v>40480</v>
      </c>
      <c r="N5799" s="6">
        <f t="shared" si="1180"/>
        <v>1</v>
      </c>
      <c r="O5799" s="2">
        <f t="shared" si="1181"/>
        <v>39513.2503222675</v>
      </c>
      <c r="P5799" s="2">
        <f t="shared" si="1182"/>
        <v>39513.2503222675</v>
      </c>
    </row>
    <row r="5800" spans="1:16">
      <c r="A5800" s="6">
        <v>8</v>
      </c>
      <c r="B5800" s="6">
        <v>18</v>
      </c>
      <c r="C5800" s="6">
        <v>30</v>
      </c>
      <c r="D5800" s="6">
        <f t="shared" si="1170"/>
        <v>56</v>
      </c>
      <c r="E5800" s="5">
        <f t="shared" si="1171"/>
        <v>1543.3839432000009</v>
      </c>
      <c r="F5800" s="5">
        <f t="shared" si="1172"/>
        <v>842.2157075615122</v>
      </c>
      <c r="G5800" s="5">
        <f t="shared" si="1173"/>
        <v>1959.6780360096488</v>
      </c>
      <c r="H5800" s="5">
        <f t="shared" si="1174"/>
        <v>4345.2776867711618</v>
      </c>
      <c r="I5800" s="5">
        <f t="shared" si="1175"/>
        <v>720</v>
      </c>
      <c r="J5800" s="5">
        <f t="shared" si="1176"/>
        <v>3625.2776867711618</v>
      </c>
      <c r="K5800" s="2">
        <f t="shared" si="1177"/>
        <v>87938.848728665995</v>
      </c>
      <c r="L5800" s="2">
        <f t="shared" si="1178"/>
        <v>189092</v>
      </c>
      <c r="M5800" s="2">
        <f t="shared" si="1179"/>
        <v>41360</v>
      </c>
      <c r="N5800" s="6">
        <f t="shared" si="1180"/>
        <v>1</v>
      </c>
      <c r="O5800" s="2">
        <f t="shared" si="1181"/>
        <v>39793.151271334005</v>
      </c>
      <c r="P5800" s="2">
        <f t="shared" si="1182"/>
        <v>39793.151271334005</v>
      </c>
    </row>
    <row r="5801" spans="1:16">
      <c r="A5801" s="6">
        <v>8</v>
      </c>
      <c r="B5801" s="6">
        <v>19</v>
      </c>
      <c r="C5801" s="6">
        <v>0</v>
      </c>
      <c r="D5801" s="6">
        <f t="shared" si="1170"/>
        <v>27</v>
      </c>
      <c r="E5801" s="5">
        <f t="shared" si="1171"/>
        <v>1543.3839432000009</v>
      </c>
      <c r="F5801" s="5">
        <f t="shared" si="1172"/>
        <v>911.23060582002495</v>
      </c>
      <c r="G5801" s="5">
        <f t="shared" si="1173"/>
        <v>0</v>
      </c>
      <c r="H5801" s="5">
        <f t="shared" si="1174"/>
        <v>2454.6145490200261</v>
      </c>
      <c r="I5801" s="5">
        <f t="shared" si="1175"/>
        <v>720</v>
      </c>
      <c r="J5801" s="5">
        <f t="shared" si="1176"/>
        <v>1734.6145490200261</v>
      </c>
      <c r="K5801" s="2">
        <f t="shared" si="1177"/>
        <v>55114.835920486563</v>
      </c>
      <c r="L5801" s="2">
        <f t="shared" si="1178"/>
        <v>110186</v>
      </c>
      <c r="M5801" s="2">
        <f t="shared" si="1179"/>
        <v>15400</v>
      </c>
      <c r="N5801" s="6">
        <f t="shared" si="1180"/>
        <v>1</v>
      </c>
      <c r="O5801" s="2">
        <f t="shared" si="1181"/>
        <v>19671.164079513437</v>
      </c>
      <c r="P5801" s="2">
        <f t="shared" si="1182"/>
        <v>19671.164079513437</v>
      </c>
    </row>
    <row r="5802" spans="1:16">
      <c r="A5802" s="6">
        <v>8</v>
      </c>
      <c r="B5802" s="6">
        <v>19</v>
      </c>
      <c r="C5802" s="6">
        <v>1</v>
      </c>
      <c r="D5802" s="6">
        <f t="shared" si="1170"/>
        <v>28</v>
      </c>
      <c r="E5802" s="5">
        <f t="shared" si="1171"/>
        <v>1543.3839432000009</v>
      </c>
      <c r="F5802" s="5">
        <f t="shared" si="1172"/>
        <v>911.23060582002495</v>
      </c>
      <c r="G5802" s="5">
        <f t="shared" si="1173"/>
        <v>45.5625</v>
      </c>
      <c r="H5802" s="5">
        <f t="shared" si="1174"/>
        <v>2500.1770490200261</v>
      </c>
      <c r="I5802" s="5">
        <f t="shared" si="1175"/>
        <v>720</v>
      </c>
      <c r="J5802" s="5">
        <f t="shared" si="1176"/>
        <v>1780.1770490200261</v>
      </c>
      <c r="K5802" s="2">
        <f t="shared" si="1177"/>
        <v>55905.851545486563</v>
      </c>
      <c r="L5802" s="2">
        <f t="shared" si="1178"/>
        <v>112886</v>
      </c>
      <c r="M5802" s="2">
        <f t="shared" si="1179"/>
        <v>16280</v>
      </c>
      <c r="N5802" s="6">
        <f t="shared" si="1180"/>
        <v>1</v>
      </c>
      <c r="O5802" s="2">
        <f t="shared" si="1181"/>
        <v>20700.148454513437</v>
      </c>
      <c r="P5802" s="2">
        <f t="shared" si="1182"/>
        <v>20700.148454513437</v>
      </c>
    </row>
    <row r="5803" spans="1:16">
      <c r="A5803" s="6">
        <v>8</v>
      </c>
      <c r="B5803" s="6">
        <v>19</v>
      </c>
      <c r="C5803" s="6">
        <v>2</v>
      </c>
      <c r="D5803" s="6">
        <f t="shared" si="1170"/>
        <v>29</v>
      </c>
      <c r="E5803" s="5">
        <f t="shared" si="1171"/>
        <v>1543.3839432000009</v>
      </c>
      <c r="F5803" s="5">
        <f t="shared" si="1172"/>
        <v>911.23060582002495</v>
      </c>
      <c r="G5803" s="5">
        <f t="shared" si="1173"/>
        <v>92.264062499999994</v>
      </c>
      <c r="H5803" s="5">
        <f t="shared" si="1174"/>
        <v>2546.878611520026</v>
      </c>
      <c r="I5803" s="5">
        <f t="shared" si="1175"/>
        <v>720</v>
      </c>
      <c r="J5803" s="5">
        <f t="shared" si="1176"/>
        <v>1826.878611520026</v>
      </c>
      <c r="K5803" s="2">
        <f t="shared" si="1177"/>
        <v>56716.642561111563</v>
      </c>
      <c r="L5803" s="2">
        <f t="shared" si="1178"/>
        <v>115586</v>
      </c>
      <c r="M5803" s="2">
        <f t="shared" si="1179"/>
        <v>17160</v>
      </c>
      <c r="N5803" s="6">
        <f t="shared" si="1180"/>
        <v>1</v>
      </c>
      <c r="O5803" s="2">
        <f t="shared" si="1181"/>
        <v>21709.357438888437</v>
      </c>
      <c r="P5803" s="2">
        <f t="shared" si="1182"/>
        <v>21709.357438888437</v>
      </c>
    </row>
    <row r="5804" spans="1:16">
      <c r="A5804" s="6">
        <v>8</v>
      </c>
      <c r="B5804" s="6">
        <v>19</v>
      </c>
      <c r="C5804" s="6">
        <v>3</v>
      </c>
      <c r="D5804" s="6">
        <f t="shared" si="1170"/>
        <v>30</v>
      </c>
      <c r="E5804" s="5">
        <f t="shared" si="1171"/>
        <v>1543.3839432000009</v>
      </c>
      <c r="F5804" s="5">
        <f t="shared" si="1172"/>
        <v>911.23060582002495</v>
      </c>
      <c r="G5804" s="5">
        <f t="shared" si="1173"/>
        <v>140.12604492187498</v>
      </c>
      <c r="H5804" s="5">
        <f t="shared" si="1174"/>
        <v>2594.7405939419009</v>
      </c>
      <c r="I5804" s="5">
        <f t="shared" si="1175"/>
        <v>720</v>
      </c>
      <c r="J5804" s="5">
        <f t="shared" si="1176"/>
        <v>1874.7405939419009</v>
      </c>
      <c r="K5804" s="2">
        <f t="shared" si="1177"/>
        <v>57547.579755935774</v>
      </c>
      <c r="L5804" s="2">
        <f t="shared" si="1178"/>
        <v>118286</v>
      </c>
      <c r="M5804" s="2">
        <f t="shared" si="1179"/>
        <v>18040</v>
      </c>
      <c r="N5804" s="6">
        <f t="shared" si="1180"/>
        <v>1</v>
      </c>
      <c r="O5804" s="2">
        <f t="shared" si="1181"/>
        <v>22698.420244064226</v>
      </c>
      <c r="P5804" s="2">
        <f t="shared" si="1182"/>
        <v>22698.420244064226</v>
      </c>
    </row>
    <row r="5805" spans="1:16">
      <c r="A5805" s="6">
        <v>8</v>
      </c>
      <c r="B5805" s="6">
        <v>19</v>
      </c>
      <c r="C5805" s="6">
        <v>4</v>
      </c>
      <c r="D5805" s="6">
        <f t="shared" si="1170"/>
        <v>31</v>
      </c>
      <c r="E5805" s="5">
        <f t="shared" si="1171"/>
        <v>1543.3839432000009</v>
      </c>
      <c r="F5805" s="5">
        <f t="shared" si="1172"/>
        <v>911.23060582002495</v>
      </c>
      <c r="G5805" s="5">
        <f t="shared" si="1173"/>
        <v>189.17016064453125</v>
      </c>
      <c r="H5805" s="5">
        <f t="shared" si="1174"/>
        <v>2643.7847096645573</v>
      </c>
      <c r="I5805" s="5">
        <f t="shared" si="1175"/>
        <v>720</v>
      </c>
      <c r="J5805" s="5">
        <f t="shared" si="1176"/>
        <v>1923.7847096645573</v>
      </c>
      <c r="K5805" s="2">
        <f t="shared" si="1177"/>
        <v>58399.040098343008</v>
      </c>
      <c r="L5805" s="2">
        <f t="shared" si="1178"/>
        <v>120986</v>
      </c>
      <c r="M5805" s="2">
        <f t="shared" si="1179"/>
        <v>18920</v>
      </c>
      <c r="N5805" s="6">
        <f t="shared" si="1180"/>
        <v>1</v>
      </c>
      <c r="O5805" s="2">
        <f t="shared" si="1181"/>
        <v>23666.959901656992</v>
      </c>
      <c r="P5805" s="2">
        <f t="shared" si="1182"/>
        <v>23666.959901656992</v>
      </c>
    </row>
    <row r="5806" spans="1:16">
      <c r="A5806" s="6">
        <v>8</v>
      </c>
      <c r="B5806" s="6">
        <v>19</v>
      </c>
      <c r="C5806" s="6">
        <v>5</v>
      </c>
      <c r="D5806" s="6">
        <f t="shared" si="1170"/>
        <v>32</v>
      </c>
      <c r="E5806" s="5">
        <f t="shared" si="1171"/>
        <v>1543.3839432000009</v>
      </c>
      <c r="F5806" s="5">
        <f t="shared" si="1172"/>
        <v>911.23060582002495</v>
      </c>
      <c r="G5806" s="5">
        <f t="shared" si="1173"/>
        <v>239.41848456573481</v>
      </c>
      <c r="H5806" s="5">
        <f t="shared" si="1174"/>
        <v>2694.0330335857607</v>
      </c>
      <c r="I5806" s="5">
        <f t="shared" si="1175"/>
        <v>720</v>
      </c>
      <c r="J5806" s="5">
        <f t="shared" si="1176"/>
        <v>1974.0330335857607</v>
      </c>
      <c r="K5806" s="2">
        <f t="shared" si="1177"/>
        <v>59271.406833086119</v>
      </c>
      <c r="L5806" s="2">
        <f t="shared" si="1178"/>
        <v>123686</v>
      </c>
      <c r="M5806" s="2">
        <f t="shared" si="1179"/>
        <v>19800</v>
      </c>
      <c r="N5806" s="6">
        <f t="shared" si="1180"/>
        <v>1</v>
      </c>
      <c r="O5806" s="2">
        <f t="shared" si="1181"/>
        <v>24614.593166913881</v>
      </c>
      <c r="P5806" s="2">
        <f t="shared" si="1182"/>
        <v>24614.593166913881</v>
      </c>
    </row>
    <row r="5807" spans="1:16">
      <c r="A5807" s="6">
        <v>8</v>
      </c>
      <c r="B5807" s="6">
        <v>19</v>
      </c>
      <c r="C5807" s="6">
        <v>6</v>
      </c>
      <c r="D5807" s="6">
        <f t="shared" si="1170"/>
        <v>33</v>
      </c>
      <c r="E5807" s="5">
        <f t="shared" si="1171"/>
        <v>1543.3839432000009</v>
      </c>
      <c r="F5807" s="5">
        <f t="shared" si="1172"/>
        <v>911.23060582002495</v>
      </c>
      <c r="G5807" s="5">
        <f t="shared" si="1173"/>
        <v>290.89345874736784</v>
      </c>
      <c r="H5807" s="5">
        <f t="shared" si="1174"/>
        <v>2745.5080077673938</v>
      </c>
      <c r="I5807" s="5">
        <f t="shared" si="1175"/>
        <v>720</v>
      </c>
      <c r="J5807" s="5">
        <f t="shared" si="1176"/>
        <v>2025.5080077673938</v>
      </c>
      <c r="K5807" s="2">
        <f t="shared" si="1177"/>
        <v>60165.069579295028</v>
      </c>
      <c r="L5807" s="2">
        <f t="shared" si="1178"/>
        <v>126386</v>
      </c>
      <c r="M5807" s="2">
        <f t="shared" si="1179"/>
        <v>20680</v>
      </c>
      <c r="N5807" s="6">
        <f t="shared" si="1180"/>
        <v>1</v>
      </c>
      <c r="O5807" s="2">
        <f t="shared" si="1181"/>
        <v>25540.930420704972</v>
      </c>
      <c r="P5807" s="2">
        <f t="shared" si="1182"/>
        <v>25540.930420704972</v>
      </c>
    </row>
    <row r="5808" spans="1:16">
      <c r="A5808" s="6">
        <v>8</v>
      </c>
      <c r="B5808" s="6">
        <v>19</v>
      </c>
      <c r="C5808" s="6">
        <v>7</v>
      </c>
      <c r="D5808" s="6">
        <f t="shared" si="1170"/>
        <v>34</v>
      </c>
      <c r="E5808" s="5">
        <f t="shared" si="1171"/>
        <v>1543.3839432000009</v>
      </c>
      <c r="F5808" s="5">
        <f t="shared" si="1172"/>
        <v>911.23060582002495</v>
      </c>
      <c r="G5808" s="5">
        <f t="shared" si="1173"/>
        <v>343.61789814532818</v>
      </c>
      <c r="H5808" s="5">
        <f t="shared" si="1174"/>
        <v>2798.2324471653542</v>
      </c>
      <c r="I5808" s="5">
        <f t="shared" si="1175"/>
        <v>720</v>
      </c>
      <c r="J5808" s="5">
        <f t="shared" si="1176"/>
        <v>2078.2324471653542</v>
      </c>
      <c r="K5808" s="2">
        <f t="shared" si="1177"/>
        <v>61080.424429954066</v>
      </c>
      <c r="L5808" s="2">
        <f t="shared" si="1178"/>
        <v>129086</v>
      </c>
      <c r="M5808" s="2">
        <f t="shared" si="1179"/>
        <v>21560</v>
      </c>
      <c r="N5808" s="6">
        <f t="shared" si="1180"/>
        <v>1</v>
      </c>
      <c r="O5808" s="2">
        <f t="shared" si="1181"/>
        <v>26445.575570045934</v>
      </c>
      <c r="P5808" s="2">
        <f t="shared" si="1182"/>
        <v>26445.575570045934</v>
      </c>
    </row>
    <row r="5809" spans="1:16">
      <c r="A5809" s="6">
        <v>8</v>
      </c>
      <c r="B5809" s="6">
        <v>19</v>
      </c>
      <c r="C5809" s="6">
        <v>8</v>
      </c>
      <c r="D5809" s="6">
        <f t="shared" si="1170"/>
        <v>35</v>
      </c>
      <c r="E5809" s="5">
        <f t="shared" si="1171"/>
        <v>1543.3839432000009</v>
      </c>
      <c r="F5809" s="5">
        <f t="shared" si="1172"/>
        <v>911.23060582002495</v>
      </c>
      <c r="G5809" s="5">
        <f t="shared" si="1173"/>
        <v>397.61499642530839</v>
      </c>
      <c r="H5809" s="5">
        <f t="shared" si="1174"/>
        <v>2852.2295454453342</v>
      </c>
      <c r="I5809" s="5">
        <f t="shared" si="1175"/>
        <v>720</v>
      </c>
      <c r="J5809" s="5">
        <f t="shared" si="1176"/>
        <v>2132.2295454453342</v>
      </c>
      <c r="K5809" s="2">
        <f t="shared" si="1177"/>
        <v>62017.874052870386</v>
      </c>
      <c r="L5809" s="2">
        <f t="shared" si="1178"/>
        <v>131786</v>
      </c>
      <c r="M5809" s="2">
        <f t="shared" si="1179"/>
        <v>22440</v>
      </c>
      <c r="N5809" s="6">
        <f t="shared" si="1180"/>
        <v>1</v>
      </c>
      <c r="O5809" s="2">
        <f t="shared" si="1181"/>
        <v>27328.125947129614</v>
      </c>
      <c r="P5809" s="2">
        <f t="shared" si="1182"/>
        <v>27328.125947129614</v>
      </c>
    </row>
    <row r="5810" spans="1:16">
      <c r="A5810" s="6">
        <v>8</v>
      </c>
      <c r="B5810" s="6">
        <v>19</v>
      </c>
      <c r="C5810" s="6">
        <v>9</v>
      </c>
      <c r="D5810" s="6">
        <f t="shared" si="1170"/>
        <v>36</v>
      </c>
      <c r="E5810" s="5">
        <f t="shared" si="1171"/>
        <v>1543.3839432000009</v>
      </c>
      <c r="F5810" s="5">
        <f t="shared" si="1172"/>
        <v>911.23060582002495</v>
      </c>
      <c r="G5810" s="5">
        <f t="shared" si="1173"/>
        <v>452.90833186570285</v>
      </c>
      <c r="H5810" s="5">
        <f t="shared" si="1174"/>
        <v>2907.5228808857291</v>
      </c>
      <c r="I5810" s="5">
        <f t="shared" si="1175"/>
        <v>720</v>
      </c>
      <c r="J5810" s="5">
        <f t="shared" si="1176"/>
        <v>2187.5228808857291</v>
      </c>
      <c r="K5810" s="2">
        <f t="shared" si="1177"/>
        <v>62977.827793155018</v>
      </c>
      <c r="L5810" s="2">
        <f t="shared" si="1178"/>
        <v>134486</v>
      </c>
      <c r="M5810" s="2">
        <f t="shared" si="1179"/>
        <v>23320</v>
      </c>
      <c r="N5810" s="6">
        <f t="shared" si="1180"/>
        <v>1</v>
      </c>
      <c r="O5810" s="2">
        <f t="shared" si="1181"/>
        <v>28188.172206844982</v>
      </c>
      <c r="P5810" s="2">
        <f t="shared" si="1182"/>
        <v>28188.172206844982</v>
      </c>
    </row>
    <row r="5811" spans="1:16">
      <c r="A5811" s="6">
        <v>8</v>
      </c>
      <c r="B5811" s="6">
        <v>19</v>
      </c>
      <c r="C5811" s="6">
        <v>10</v>
      </c>
      <c r="D5811" s="6">
        <f t="shared" si="1170"/>
        <v>37</v>
      </c>
      <c r="E5811" s="5">
        <f t="shared" si="1171"/>
        <v>1543.3839432000009</v>
      </c>
      <c r="F5811" s="5">
        <f t="shared" si="1172"/>
        <v>911.23060582002495</v>
      </c>
      <c r="G5811" s="5">
        <f t="shared" si="1173"/>
        <v>509.52187334891573</v>
      </c>
      <c r="H5811" s="5">
        <f t="shared" si="1174"/>
        <v>2964.1364223689416</v>
      </c>
      <c r="I5811" s="5">
        <f t="shared" si="1175"/>
        <v>720</v>
      </c>
      <c r="J5811" s="5">
        <f t="shared" si="1176"/>
        <v>2244.1364223689416</v>
      </c>
      <c r="K5811" s="2">
        <f t="shared" si="1177"/>
        <v>63960.701777238566</v>
      </c>
      <c r="L5811" s="2">
        <f t="shared" si="1178"/>
        <v>137186</v>
      </c>
      <c r="M5811" s="2">
        <f t="shared" si="1179"/>
        <v>24200</v>
      </c>
      <c r="N5811" s="6">
        <f t="shared" si="1180"/>
        <v>1</v>
      </c>
      <c r="O5811" s="2">
        <f t="shared" si="1181"/>
        <v>29025.298222761434</v>
      </c>
      <c r="P5811" s="2">
        <f t="shared" si="1182"/>
        <v>29025.298222761434</v>
      </c>
    </row>
    <row r="5812" spans="1:16">
      <c r="A5812" s="6">
        <v>8</v>
      </c>
      <c r="B5812" s="6">
        <v>19</v>
      </c>
      <c r="C5812" s="6">
        <v>11</v>
      </c>
      <c r="D5812" s="6">
        <f t="shared" si="1170"/>
        <v>38</v>
      </c>
      <c r="E5812" s="5">
        <f t="shared" si="1171"/>
        <v>1543.3839432000009</v>
      </c>
      <c r="F5812" s="5">
        <f t="shared" si="1172"/>
        <v>911.23060582002495</v>
      </c>
      <c r="G5812" s="5">
        <f t="shared" si="1173"/>
        <v>567.47998644235474</v>
      </c>
      <c r="H5812" s="5">
        <f t="shared" si="1174"/>
        <v>3022.0945354623809</v>
      </c>
      <c r="I5812" s="5">
        <f t="shared" si="1175"/>
        <v>720</v>
      </c>
      <c r="J5812" s="5">
        <f t="shared" si="1176"/>
        <v>2302.0945354623809</v>
      </c>
      <c r="K5812" s="2">
        <f t="shared" si="1177"/>
        <v>64966.91901844411</v>
      </c>
      <c r="L5812" s="2">
        <f t="shared" si="1178"/>
        <v>139886</v>
      </c>
      <c r="M5812" s="2">
        <f t="shared" si="1179"/>
        <v>25080</v>
      </c>
      <c r="N5812" s="6">
        <f t="shared" si="1180"/>
        <v>1</v>
      </c>
      <c r="O5812" s="2">
        <f t="shared" si="1181"/>
        <v>29839.08098155589</v>
      </c>
      <c r="P5812" s="2">
        <f t="shared" si="1182"/>
        <v>29839.08098155589</v>
      </c>
    </row>
    <row r="5813" spans="1:16">
      <c r="A5813" s="6">
        <v>8</v>
      </c>
      <c r="B5813" s="6">
        <v>19</v>
      </c>
      <c r="C5813" s="6">
        <v>12</v>
      </c>
      <c r="D5813" s="6">
        <f t="shared" si="1170"/>
        <v>39</v>
      </c>
      <c r="E5813" s="5">
        <f t="shared" si="1171"/>
        <v>1543.3839432000009</v>
      </c>
      <c r="F5813" s="5">
        <f t="shared" si="1172"/>
        <v>911.23060582002495</v>
      </c>
      <c r="G5813" s="5">
        <f t="shared" si="1173"/>
        <v>626.80743957041921</v>
      </c>
      <c r="H5813" s="5">
        <f t="shared" si="1174"/>
        <v>3081.4219885904454</v>
      </c>
      <c r="I5813" s="5">
        <f t="shared" si="1175"/>
        <v>720</v>
      </c>
      <c r="J5813" s="5">
        <f t="shared" si="1176"/>
        <v>2361.4219885904454</v>
      </c>
      <c r="K5813" s="2">
        <f t="shared" si="1177"/>
        <v>65996.909524139686</v>
      </c>
      <c r="L5813" s="2">
        <f t="shared" si="1178"/>
        <v>142586</v>
      </c>
      <c r="M5813" s="2">
        <f t="shared" si="1179"/>
        <v>25960</v>
      </c>
      <c r="N5813" s="6">
        <f t="shared" si="1180"/>
        <v>1</v>
      </c>
      <c r="O5813" s="2">
        <f t="shared" si="1181"/>
        <v>30629.090475860314</v>
      </c>
      <c r="P5813" s="2">
        <f t="shared" si="1182"/>
        <v>30629.090475860314</v>
      </c>
    </row>
    <row r="5814" spans="1:16">
      <c r="A5814" s="6">
        <v>8</v>
      </c>
      <c r="B5814" s="6">
        <v>19</v>
      </c>
      <c r="C5814" s="6">
        <v>13</v>
      </c>
      <c r="D5814" s="6">
        <f t="shared" si="1170"/>
        <v>40</v>
      </c>
      <c r="E5814" s="5">
        <f t="shared" si="1171"/>
        <v>1543.3839432000009</v>
      </c>
      <c r="F5814" s="5">
        <f t="shared" si="1172"/>
        <v>911.23060582002495</v>
      </c>
      <c r="G5814" s="5">
        <f t="shared" si="1173"/>
        <v>687.52941027880343</v>
      </c>
      <c r="H5814" s="5">
        <f t="shared" si="1174"/>
        <v>3142.1439592988295</v>
      </c>
      <c r="I5814" s="5">
        <f t="shared" si="1175"/>
        <v>720</v>
      </c>
      <c r="J5814" s="5">
        <f t="shared" si="1176"/>
        <v>2422.1439592988295</v>
      </c>
      <c r="K5814" s="2">
        <f t="shared" si="1177"/>
        <v>67051.110404493564</v>
      </c>
      <c r="L5814" s="2">
        <f t="shared" si="1178"/>
        <v>145286</v>
      </c>
      <c r="M5814" s="2">
        <f t="shared" si="1179"/>
        <v>26840</v>
      </c>
      <c r="N5814" s="6">
        <f t="shared" si="1180"/>
        <v>1</v>
      </c>
      <c r="O5814" s="2">
        <f t="shared" si="1181"/>
        <v>31394.889595506436</v>
      </c>
      <c r="P5814" s="2">
        <f t="shared" si="1182"/>
        <v>31394.889595506436</v>
      </c>
    </row>
    <row r="5815" spans="1:16">
      <c r="A5815" s="6">
        <v>8</v>
      </c>
      <c r="B5815" s="6">
        <v>19</v>
      </c>
      <c r="C5815" s="6">
        <v>14</v>
      </c>
      <c r="D5815" s="6">
        <f t="shared" si="1170"/>
        <v>41</v>
      </c>
      <c r="E5815" s="5">
        <f t="shared" si="1171"/>
        <v>1543.3839432000009</v>
      </c>
      <c r="F5815" s="5">
        <f t="shared" si="1172"/>
        <v>911.23060582002495</v>
      </c>
      <c r="G5815" s="5">
        <f t="shared" si="1173"/>
        <v>749.67149159246469</v>
      </c>
      <c r="H5815" s="5">
        <f t="shared" si="1174"/>
        <v>3204.286040612491</v>
      </c>
      <c r="I5815" s="5">
        <f t="shared" si="1175"/>
        <v>720</v>
      </c>
      <c r="J5815" s="5">
        <f t="shared" si="1176"/>
        <v>2484.286040612491</v>
      </c>
      <c r="K5815" s="2">
        <f t="shared" si="1177"/>
        <v>68129.965982855749</v>
      </c>
      <c r="L5815" s="2">
        <f t="shared" si="1178"/>
        <v>147986</v>
      </c>
      <c r="M5815" s="2">
        <f t="shared" si="1179"/>
        <v>27720</v>
      </c>
      <c r="N5815" s="6">
        <f t="shared" si="1180"/>
        <v>1</v>
      </c>
      <c r="O5815" s="2">
        <f t="shared" si="1181"/>
        <v>32136.034017144251</v>
      </c>
      <c r="P5815" s="2">
        <f t="shared" si="1182"/>
        <v>32136.034017144251</v>
      </c>
    </row>
    <row r="5816" spans="1:16">
      <c r="A5816" s="6">
        <v>8</v>
      </c>
      <c r="B5816" s="6">
        <v>19</v>
      </c>
      <c r="C5816" s="6">
        <v>15</v>
      </c>
      <c r="D5816" s="6">
        <f t="shared" si="1170"/>
        <v>42</v>
      </c>
      <c r="E5816" s="5">
        <f t="shared" si="1171"/>
        <v>1543.3839432000009</v>
      </c>
      <c r="F5816" s="5">
        <f t="shared" si="1172"/>
        <v>911.23060582002495</v>
      </c>
      <c r="G5816" s="5">
        <f t="shared" si="1173"/>
        <v>813.25969846861108</v>
      </c>
      <c r="H5816" s="5">
        <f t="shared" si="1174"/>
        <v>3267.8742474886371</v>
      </c>
      <c r="I5816" s="5">
        <f t="shared" si="1175"/>
        <v>720</v>
      </c>
      <c r="J5816" s="5">
        <f t="shared" si="1176"/>
        <v>2547.8742474886371</v>
      </c>
      <c r="K5816" s="2">
        <f t="shared" si="1177"/>
        <v>69233.927907788835</v>
      </c>
      <c r="L5816" s="2">
        <f t="shared" si="1178"/>
        <v>150686</v>
      </c>
      <c r="M5816" s="2">
        <f t="shared" si="1179"/>
        <v>28600</v>
      </c>
      <c r="N5816" s="6">
        <f t="shared" si="1180"/>
        <v>1</v>
      </c>
      <c r="O5816" s="2">
        <f t="shared" si="1181"/>
        <v>32852.072092211165</v>
      </c>
      <c r="P5816" s="2">
        <f t="shared" si="1182"/>
        <v>32852.072092211165</v>
      </c>
    </row>
    <row r="5817" spans="1:16">
      <c r="A5817" s="6">
        <v>8</v>
      </c>
      <c r="B5817" s="6">
        <v>19</v>
      </c>
      <c r="C5817" s="6">
        <v>16</v>
      </c>
      <c r="D5817" s="6">
        <f t="shared" si="1170"/>
        <v>43</v>
      </c>
      <c r="E5817" s="5">
        <f t="shared" si="1171"/>
        <v>1543.3839432000009</v>
      </c>
      <c r="F5817" s="5">
        <f t="shared" si="1172"/>
        <v>911.23060582002495</v>
      </c>
      <c r="G5817" s="5">
        <f t="shared" si="1173"/>
        <v>878.32047434610013</v>
      </c>
      <c r="H5817" s="5">
        <f t="shared" si="1174"/>
        <v>3332.9350233661262</v>
      </c>
      <c r="I5817" s="5">
        <f t="shared" si="1175"/>
        <v>720</v>
      </c>
      <c r="J5817" s="5">
        <f t="shared" si="1176"/>
        <v>2612.9350233661262</v>
      </c>
      <c r="K5817" s="2">
        <f t="shared" si="1177"/>
        <v>70363.455266773031</v>
      </c>
      <c r="L5817" s="2">
        <f t="shared" si="1178"/>
        <v>153386</v>
      </c>
      <c r="M5817" s="2">
        <f t="shared" si="1179"/>
        <v>29480</v>
      </c>
      <c r="N5817" s="6">
        <f t="shared" si="1180"/>
        <v>1</v>
      </c>
      <c r="O5817" s="2">
        <f t="shared" si="1181"/>
        <v>33542.544733226969</v>
      </c>
      <c r="P5817" s="2">
        <f t="shared" si="1182"/>
        <v>33542.544733226969</v>
      </c>
    </row>
    <row r="5818" spans="1:16">
      <c r="A5818" s="6">
        <v>8</v>
      </c>
      <c r="B5818" s="6">
        <v>19</v>
      </c>
      <c r="C5818" s="6">
        <v>17</v>
      </c>
      <c r="D5818" s="6">
        <f t="shared" si="1170"/>
        <v>44</v>
      </c>
      <c r="E5818" s="5">
        <f t="shared" si="1171"/>
        <v>1543.3839432000009</v>
      </c>
      <c r="F5818" s="5">
        <f t="shared" si="1172"/>
        <v>911.23060582002495</v>
      </c>
      <c r="G5818" s="5">
        <f t="shared" si="1173"/>
        <v>944.88069779264049</v>
      </c>
      <c r="H5818" s="5">
        <f t="shared" si="1174"/>
        <v>3399.4952468126667</v>
      </c>
      <c r="I5818" s="5">
        <f t="shared" si="1175"/>
        <v>720</v>
      </c>
      <c r="J5818" s="5">
        <f t="shared" si="1176"/>
        <v>2679.4952468126667</v>
      </c>
      <c r="K5818" s="2">
        <f t="shared" si="1177"/>
        <v>71519.014701608801</v>
      </c>
      <c r="L5818" s="2">
        <f t="shared" si="1178"/>
        <v>156086</v>
      </c>
      <c r="M5818" s="2">
        <f t="shared" si="1179"/>
        <v>30360</v>
      </c>
      <c r="N5818" s="6">
        <f t="shared" si="1180"/>
        <v>1</v>
      </c>
      <c r="O5818" s="2">
        <f t="shared" si="1181"/>
        <v>34206.985298391199</v>
      </c>
      <c r="P5818" s="2">
        <f t="shared" si="1182"/>
        <v>34206.985298391199</v>
      </c>
    </row>
    <row r="5819" spans="1:16">
      <c r="A5819" s="6">
        <v>8</v>
      </c>
      <c r="B5819" s="6">
        <v>19</v>
      </c>
      <c r="C5819" s="6">
        <v>18</v>
      </c>
      <c r="D5819" s="6">
        <f t="shared" si="1170"/>
        <v>45</v>
      </c>
      <c r="E5819" s="5">
        <f t="shared" si="1171"/>
        <v>1543.3839432000009</v>
      </c>
      <c r="F5819" s="5">
        <f t="shared" si="1172"/>
        <v>911.23060582002495</v>
      </c>
      <c r="G5819" s="5">
        <f t="shared" si="1173"/>
        <v>1012.9676892512279</v>
      </c>
      <c r="H5819" s="5">
        <f t="shared" si="1174"/>
        <v>3467.582238271254</v>
      </c>
      <c r="I5819" s="5">
        <f t="shared" si="1175"/>
        <v>720</v>
      </c>
      <c r="J5819" s="5">
        <f t="shared" si="1176"/>
        <v>2747.582238271254</v>
      </c>
      <c r="K5819" s="2">
        <f t="shared" si="1177"/>
        <v>72701.080525542609</v>
      </c>
      <c r="L5819" s="2">
        <f t="shared" si="1178"/>
        <v>158786</v>
      </c>
      <c r="M5819" s="2">
        <f t="shared" si="1179"/>
        <v>31240</v>
      </c>
      <c r="N5819" s="6">
        <f t="shared" si="1180"/>
        <v>1</v>
      </c>
      <c r="O5819" s="2">
        <f t="shared" si="1181"/>
        <v>34844.919474457391</v>
      </c>
      <c r="P5819" s="2">
        <f t="shared" si="1182"/>
        <v>34844.919474457391</v>
      </c>
    </row>
    <row r="5820" spans="1:16">
      <c r="A5820" s="6">
        <v>8</v>
      </c>
      <c r="B5820" s="6">
        <v>19</v>
      </c>
      <c r="C5820" s="6">
        <v>19</v>
      </c>
      <c r="D5820" s="6">
        <f t="shared" si="1170"/>
        <v>46</v>
      </c>
      <c r="E5820" s="5">
        <f t="shared" si="1171"/>
        <v>1543.3839432000009</v>
      </c>
      <c r="F5820" s="5">
        <f t="shared" si="1172"/>
        <v>911.23060582002495</v>
      </c>
      <c r="G5820" s="5">
        <f t="shared" si="1173"/>
        <v>1082.6092178872495</v>
      </c>
      <c r="H5820" s="5">
        <f t="shared" si="1174"/>
        <v>3537.2237669072756</v>
      </c>
      <c r="I5820" s="5">
        <f t="shared" si="1175"/>
        <v>720</v>
      </c>
      <c r="J5820" s="5">
        <f t="shared" si="1176"/>
        <v>2817.2237669072756</v>
      </c>
      <c r="K5820" s="2">
        <f t="shared" si="1177"/>
        <v>73910.134842140193</v>
      </c>
      <c r="L5820" s="2">
        <f t="shared" si="1178"/>
        <v>161486</v>
      </c>
      <c r="M5820" s="2">
        <f t="shared" si="1179"/>
        <v>32120</v>
      </c>
      <c r="N5820" s="6">
        <f t="shared" si="1180"/>
        <v>1</v>
      </c>
      <c r="O5820" s="2">
        <f t="shared" si="1181"/>
        <v>35455.865157859807</v>
      </c>
      <c r="P5820" s="2">
        <f t="shared" si="1182"/>
        <v>35455.865157859807</v>
      </c>
    </row>
    <row r="5821" spans="1:16">
      <c r="A5821" s="6">
        <v>8</v>
      </c>
      <c r="B5821" s="6">
        <v>19</v>
      </c>
      <c r="C5821" s="6">
        <v>20</v>
      </c>
      <c r="D5821" s="6">
        <f t="shared" si="1170"/>
        <v>47</v>
      </c>
      <c r="E5821" s="5">
        <f t="shared" si="1171"/>
        <v>1543.3839432000009</v>
      </c>
      <c r="F5821" s="5">
        <f t="shared" si="1172"/>
        <v>911.23060582002495</v>
      </c>
      <c r="G5821" s="5">
        <f t="shared" si="1173"/>
        <v>1153.8335085377266</v>
      </c>
      <c r="H5821" s="5">
        <f t="shared" si="1174"/>
        <v>3608.4480575577527</v>
      </c>
      <c r="I5821" s="5">
        <f t="shared" si="1175"/>
        <v>720</v>
      </c>
      <c r="J5821" s="5">
        <f t="shared" si="1176"/>
        <v>2888.4480575577527</v>
      </c>
      <c r="K5821" s="2">
        <f t="shared" si="1177"/>
        <v>75146.667665933201</v>
      </c>
      <c r="L5821" s="2">
        <f t="shared" si="1178"/>
        <v>164186</v>
      </c>
      <c r="M5821" s="2">
        <f t="shared" si="1179"/>
        <v>33000</v>
      </c>
      <c r="N5821" s="6">
        <f t="shared" si="1180"/>
        <v>1</v>
      </c>
      <c r="O5821" s="2">
        <f t="shared" si="1181"/>
        <v>36039.332334066799</v>
      </c>
      <c r="P5821" s="2">
        <f t="shared" si="1182"/>
        <v>36039.332334066799</v>
      </c>
    </row>
    <row r="5822" spans="1:16">
      <c r="A5822" s="6">
        <v>8</v>
      </c>
      <c r="B5822" s="6">
        <v>19</v>
      </c>
      <c r="C5822" s="6">
        <v>21</v>
      </c>
      <c r="D5822" s="6">
        <f t="shared" si="1170"/>
        <v>48</v>
      </c>
      <c r="E5822" s="5">
        <f t="shared" si="1171"/>
        <v>1543.3839432000009</v>
      </c>
      <c r="F5822" s="5">
        <f t="shared" si="1172"/>
        <v>911.23060582002495</v>
      </c>
      <c r="G5822" s="5">
        <f t="shared" si="1173"/>
        <v>1226.6692487641703</v>
      </c>
      <c r="H5822" s="5">
        <f t="shared" si="1174"/>
        <v>3681.2837977841964</v>
      </c>
      <c r="I5822" s="5">
        <f t="shared" si="1175"/>
        <v>720</v>
      </c>
      <c r="J5822" s="5">
        <f t="shared" si="1176"/>
        <v>2961.2837977841964</v>
      </c>
      <c r="K5822" s="2">
        <f t="shared" si="1177"/>
        <v>76411.177044864511</v>
      </c>
      <c r="L5822" s="2">
        <f t="shared" si="1178"/>
        <v>166886</v>
      </c>
      <c r="M5822" s="2">
        <f t="shared" si="1179"/>
        <v>33880</v>
      </c>
      <c r="N5822" s="6">
        <f t="shared" si="1180"/>
        <v>1</v>
      </c>
      <c r="O5822" s="2">
        <f t="shared" si="1181"/>
        <v>36594.822955135489</v>
      </c>
      <c r="P5822" s="2">
        <f t="shared" si="1182"/>
        <v>36594.822955135489</v>
      </c>
    </row>
    <row r="5823" spans="1:16">
      <c r="A5823" s="6">
        <v>8</v>
      </c>
      <c r="B5823" s="6">
        <v>19</v>
      </c>
      <c r="C5823" s="6">
        <v>22</v>
      </c>
      <c r="D5823" s="6">
        <f t="shared" si="1170"/>
        <v>49</v>
      </c>
      <c r="E5823" s="5">
        <f t="shared" si="1171"/>
        <v>1543.3839432000009</v>
      </c>
      <c r="F5823" s="5">
        <f t="shared" si="1172"/>
        <v>911.23060582002495</v>
      </c>
      <c r="G5823" s="5">
        <f t="shared" si="1173"/>
        <v>1301.1455960105666</v>
      </c>
      <c r="H5823" s="5">
        <f t="shared" si="1174"/>
        <v>3755.7601450305929</v>
      </c>
      <c r="I5823" s="5">
        <f t="shared" si="1175"/>
        <v>720</v>
      </c>
      <c r="J5823" s="5">
        <f t="shared" si="1176"/>
        <v>3035.7601450305929</v>
      </c>
      <c r="K5823" s="2">
        <f t="shared" si="1177"/>
        <v>77704.169184558908</v>
      </c>
      <c r="L5823" s="2">
        <f t="shared" si="1178"/>
        <v>169586</v>
      </c>
      <c r="M5823" s="2">
        <f t="shared" si="1179"/>
        <v>34760</v>
      </c>
      <c r="N5823" s="6">
        <f t="shared" si="1180"/>
        <v>1</v>
      </c>
      <c r="O5823" s="2">
        <f t="shared" si="1181"/>
        <v>37121.830815441092</v>
      </c>
      <c r="P5823" s="2">
        <f t="shared" si="1182"/>
        <v>37121.830815441092</v>
      </c>
    </row>
    <row r="5824" spans="1:16">
      <c r="A5824" s="6">
        <v>8</v>
      </c>
      <c r="B5824" s="6">
        <v>19</v>
      </c>
      <c r="C5824" s="6">
        <v>23</v>
      </c>
      <c r="D5824" s="6">
        <f t="shared" si="1170"/>
        <v>50</v>
      </c>
      <c r="E5824" s="5">
        <f t="shared" si="1171"/>
        <v>1543.3839432000009</v>
      </c>
      <c r="F5824" s="5">
        <f t="shared" si="1172"/>
        <v>911.23060582002495</v>
      </c>
      <c r="G5824" s="5">
        <f t="shared" si="1173"/>
        <v>1377.292184868003</v>
      </c>
      <c r="H5824" s="5">
        <f t="shared" si="1174"/>
        <v>3831.9067338880291</v>
      </c>
      <c r="I5824" s="5">
        <f t="shared" si="1175"/>
        <v>720</v>
      </c>
      <c r="J5824" s="5">
        <f t="shared" si="1176"/>
        <v>3111.9067338880291</v>
      </c>
      <c r="K5824" s="2">
        <f t="shared" si="1177"/>
        <v>79026.15857444494</v>
      </c>
      <c r="L5824" s="2">
        <f t="shared" si="1178"/>
        <v>172286</v>
      </c>
      <c r="M5824" s="2">
        <f t="shared" si="1179"/>
        <v>35640</v>
      </c>
      <c r="N5824" s="6">
        <f t="shared" si="1180"/>
        <v>1</v>
      </c>
      <c r="O5824" s="2">
        <f t="shared" si="1181"/>
        <v>37619.84142555506</v>
      </c>
      <c r="P5824" s="2">
        <f t="shared" si="1182"/>
        <v>37619.84142555506</v>
      </c>
    </row>
    <row r="5825" spans="1:16">
      <c r="A5825" s="6">
        <v>8</v>
      </c>
      <c r="B5825" s="6">
        <v>19</v>
      </c>
      <c r="C5825" s="6">
        <v>24</v>
      </c>
      <c r="D5825" s="6">
        <f t="shared" si="1170"/>
        <v>51</v>
      </c>
      <c r="E5825" s="5">
        <f t="shared" si="1171"/>
        <v>1543.3839432000009</v>
      </c>
      <c r="F5825" s="5">
        <f t="shared" si="1172"/>
        <v>911.23060582002495</v>
      </c>
      <c r="G5825" s="5">
        <f t="shared" si="1173"/>
        <v>1455.1391344474989</v>
      </c>
      <c r="H5825" s="5">
        <f t="shared" si="1174"/>
        <v>3909.7536834675248</v>
      </c>
      <c r="I5825" s="5">
        <f t="shared" si="1175"/>
        <v>720</v>
      </c>
      <c r="J5825" s="5">
        <f t="shared" si="1176"/>
        <v>3189.7536834675248</v>
      </c>
      <c r="K5825" s="2">
        <f t="shared" si="1177"/>
        <v>80377.66811575563</v>
      </c>
      <c r="L5825" s="2">
        <f t="shared" si="1178"/>
        <v>174986</v>
      </c>
      <c r="M5825" s="2">
        <f t="shared" si="1179"/>
        <v>36520</v>
      </c>
      <c r="N5825" s="6">
        <f t="shared" si="1180"/>
        <v>1</v>
      </c>
      <c r="O5825" s="2">
        <f t="shared" si="1181"/>
        <v>38088.33188424437</v>
      </c>
      <c r="P5825" s="2">
        <f t="shared" si="1182"/>
        <v>38088.33188424437</v>
      </c>
    </row>
    <row r="5826" spans="1:16">
      <c r="A5826" s="6">
        <v>8</v>
      </c>
      <c r="B5826" s="6">
        <v>19</v>
      </c>
      <c r="C5826" s="6">
        <v>25</v>
      </c>
      <c r="D5826" s="6">
        <f t="shared" si="1170"/>
        <v>52</v>
      </c>
      <c r="E5826" s="5">
        <f t="shared" si="1171"/>
        <v>1543.3839432000009</v>
      </c>
      <c r="F5826" s="5">
        <f t="shared" si="1172"/>
        <v>911.23060582002495</v>
      </c>
      <c r="G5826" s="5">
        <f t="shared" si="1173"/>
        <v>1534.7170558625965</v>
      </c>
      <c r="H5826" s="5">
        <f t="shared" si="1174"/>
        <v>3989.3316048826227</v>
      </c>
      <c r="I5826" s="5">
        <f t="shared" si="1175"/>
        <v>720</v>
      </c>
      <c r="J5826" s="5">
        <f t="shared" si="1176"/>
        <v>3269.3316048826227</v>
      </c>
      <c r="K5826" s="2">
        <f t="shared" si="1177"/>
        <v>81759.229251434415</v>
      </c>
      <c r="L5826" s="2">
        <f t="shared" si="1178"/>
        <v>177686</v>
      </c>
      <c r="M5826" s="2">
        <f t="shared" si="1179"/>
        <v>37400</v>
      </c>
      <c r="N5826" s="6">
        <f t="shared" si="1180"/>
        <v>1</v>
      </c>
      <c r="O5826" s="2">
        <f t="shared" si="1181"/>
        <v>38526.770748565585</v>
      </c>
      <c r="P5826" s="2">
        <f t="shared" si="1182"/>
        <v>38526.770748565585</v>
      </c>
    </row>
    <row r="5827" spans="1:16">
      <c r="A5827" s="6">
        <v>8</v>
      </c>
      <c r="B5827" s="6">
        <v>19</v>
      </c>
      <c r="C5827" s="6">
        <v>26</v>
      </c>
      <c r="D5827" s="6">
        <f t="shared" si="1170"/>
        <v>53</v>
      </c>
      <c r="E5827" s="5">
        <f t="shared" si="1171"/>
        <v>1543.3839432000009</v>
      </c>
      <c r="F5827" s="5">
        <f t="shared" si="1172"/>
        <v>911.23060582002495</v>
      </c>
      <c r="G5827" s="5">
        <f t="shared" si="1173"/>
        <v>1616.0570598233144</v>
      </c>
      <c r="H5827" s="5">
        <f t="shared" si="1174"/>
        <v>4070.6716088433404</v>
      </c>
      <c r="I5827" s="5">
        <f t="shared" si="1175"/>
        <v>720</v>
      </c>
      <c r="J5827" s="5">
        <f t="shared" si="1176"/>
        <v>3350.6716088433404</v>
      </c>
      <c r="K5827" s="2">
        <f t="shared" si="1177"/>
        <v>83171.382097974652</v>
      </c>
      <c r="L5827" s="2">
        <f t="shared" si="1178"/>
        <v>180386</v>
      </c>
      <c r="M5827" s="2">
        <f t="shared" si="1179"/>
        <v>38280</v>
      </c>
      <c r="N5827" s="6">
        <f t="shared" si="1180"/>
        <v>1</v>
      </c>
      <c r="O5827" s="2">
        <f t="shared" si="1181"/>
        <v>38934.617902025348</v>
      </c>
      <c r="P5827" s="2">
        <f t="shared" si="1182"/>
        <v>38934.617902025348</v>
      </c>
    </row>
    <row r="5828" spans="1:16">
      <c r="A5828" s="6">
        <v>8</v>
      </c>
      <c r="B5828" s="6">
        <v>19</v>
      </c>
      <c r="C5828" s="6">
        <v>27</v>
      </c>
      <c r="D5828" s="6">
        <f t="shared" ref="D5828:D5891" si="1183">A5828+B5828+C5828</f>
        <v>54</v>
      </c>
      <c r="E5828" s="5">
        <f t="shared" ref="E5828:E5891" si="1184">IF(A5828=0,0,A5828*LABOR_HRS_WK_TOM*SEASON_WEEKS*(1+DIM_PCT_TOM)^A5828)</f>
        <v>1543.3839432000009</v>
      </c>
      <c r="F5828" s="5">
        <f t="shared" ref="F5828:F5891" si="1185">IF(B5828=0,0,B5828*LABOR_HRS_WK_CAR*SEASON_WEEKS*(1+DIM_PCT_CAR)^B5828)</f>
        <v>911.23060582002495</v>
      </c>
      <c r="G5828" s="5">
        <f t="shared" ref="G5828:G5891" si="1186">IF(C5828=0,0,C5828*LABOR_HRS_WK_MES*SEASON_WEEKS*(1+DIM_PCT_MES)^C5828)</f>
        <v>1699.1907643430709</v>
      </c>
      <c r="H5828" s="5">
        <f t="shared" ref="H5828:H5891" si="1187">E5828+F5828+G5828</f>
        <v>4153.8053133630965</v>
      </c>
      <c r="I5828" s="5">
        <f t="shared" ref="I5828:I5891" si="1188">MIN(H5828,FARMER_HRS)</f>
        <v>720</v>
      </c>
      <c r="J5828" s="5">
        <f t="shared" ref="J5828:J5891" si="1189">MAX(0,H5828-FARMER_HRS)</f>
        <v>3433.8053133630965</v>
      </c>
      <c r="K5828" s="2">
        <f t="shared" ref="K5828:K5891" si="1190">I5828*FARMER_RATE+J5828*TEMP_WORKER_RATE</f>
        <v>84614.675579220435</v>
      </c>
      <c r="L5828" s="2">
        <f t="shared" ref="L5828:L5891" si="1191">A5828*PRICE_TOM+B5828*PRICE_CAR+C5828*PRICE_MES</f>
        <v>183086</v>
      </c>
      <c r="M5828" s="2">
        <f t="shared" ref="M5828:M5891" si="1192">A5828*FERT_BED_TOM+B5828*FERT_BED_CAR+C5828*FERT_BED_MES</f>
        <v>39160</v>
      </c>
      <c r="N5828" s="6">
        <f t="shared" ref="N5828:N5891" si="1193">IF(AND(D5828&lt;=TOTAL_BEDS,J5828&lt;=TEMP_WORKER_MAX*TEMP_WORKER_HRS),1,0)</f>
        <v>1</v>
      </c>
      <c r="O5828" s="2">
        <f t="shared" ref="O5828:O5891" si="1194">L5828-M5828-K5828-FIXED_COSTS</f>
        <v>39311.324420779565</v>
      </c>
      <c r="P5828" s="2">
        <f t="shared" ref="P5828:P5891" si="1195">IF(N5828=1,O5828,"")</f>
        <v>39311.324420779565</v>
      </c>
    </row>
    <row r="5829" spans="1:16">
      <c r="A5829" s="6">
        <v>8</v>
      </c>
      <c r="B5829" s="6">
        <v>19</v>
      </c>
      <c r="C5829" s="6">
        <v>28</v>
      </c>
      <c r="D5829" s="6">
        <f t="shared" si="1183"/>
        <v>55</v>
      </c>
      <c r="E5829" s="5">
        <f t="shared" si="1184"/>
        <v>1543.3839432000009</v>
      </c>
      <c r="F5829" s="5">
        <f t="shared" si="1185"/>
        <v>911.23060582002495</v>
      </c>
      <c r="G5829" s="5">
        <f t="shared" si="1186"/>
        <v>1784.1503025602246</v>
      </c>
      <c r="H5829" s="5">
        <f t="shared" si="1187"/>
        <v>4238.7648515802503</v>
      </c>
      <c r="I5829" s="5">
        <f t="shared" si="1188"/>
        <v>720</v>
      </c>
      <c r="J5829" s="5">
        <f t="shared" si="1189"/>
        <v>3518.7648515802503</v>
      </c>
      <c r="K5829" s="2">
        <f t="shared" si="1190"/>
        <v>86089.667562157119</v>
      </c>
      <c r="L5829" s="2">
        <f t="shared" si="1191"/>
        <v>185786</v>
      </c>
      <c r="M5829" s="2">
        <f t="shared" si="1192"/>
        <v>40040</v>
      </c>
      <c r="N5829" s="6">
        <f t="shared" si="1193"/>
        <v>1</v>
      </c>
      <c r="O5829" s="2">
        <f t="shared" si="1194"/>
        <v>39656.332437842881</v>
      </c>
      <c r="P5829" s="2">
        <f t="shared" si="1195"/>
        <v>39656.332437842881</v>
      </c>
    </row>
    <row r="5830" spans="1:16">
      <c r="A5830" s="6">
        <v>8</v>
      </c>
      <c r="B5830" s="6">
        <v>19</v>
      </c>
      <c r="C5830" s="6">
        <v>29</v>
      </c>
      <c r="D5830" s="6">
        <f t="shared" si="1183"/>
        <v>56</v>
      </c>
      <c r="E5830" s="5">
        <f t="shared" si="1184"/>
        <v>1543.3839432000009</v>
      </c>
      <c r="F5830" s="5">
        <f t="shared" si="1185"/>
        <v>911.23060582002495</v>
      </c>
      <c r="G5830" s="5">
        <f t="shared" si="1186"/>
        <v>1870.9683306758782</v>
      </c>
      <c r="H5830" s="5">
        <f t="shared" si="1187"/>
        <v>4325.582879695904</v>
      </c>
      <c r="I5830" s="5">
        <f t="shared" si="1188"/>
        <v>720</v>
      </c>
      <c r="J5830" s="5">
        <f t="shared" si="1189"/>
        <v>3605.582879695904</v>
      </c>
      <c r="K5830" s="2">
        <f t="shared" si="1190"/>
        <v>87596.924994720554</v>
      </c>
      <c r="L5830" s="2">
        <f t="shared" si="1191"/>
        <v>188486</v>
      </c>
      <c r="M5830" s="2">
        <f t="shared" si="1192"/>
        <v>40920</v>
      </c>
      <c r="N5830" s="6">
        <f t="shared" si="1193"/>
        <v>1</v>
      </c>
      <c r="O5830" s="2">
        <f t="shared" si="1194"/>
        <v>39969.075005279446</v>
      </c>
      <c r="P5830" s="2">
        <f t="shared" si="1195"/>
        <v>39969.075005279446</v>
      </c>
    </row>
    <row r="5831" spans="1:16">
      <c r="A5831" s="6">
        <v>8</v>
      </c>
      <c r="B5831" s="6">
        <v>19</v>
      </c>
      <c r="C5831" s="6">
        <v>30</v>
      </c>
      <c r="D5831" s="6">
        <f t="shared" si="1183"/>
        <v>57</v>
      </c>
      <c r="E5831" s="5">
        <f t="shared" si="1184"/>
        <v>1543.3839432000009</v>
      </c>
      <c r="F5831" s="5">
        <f t="shared" si="1185"/>
        <v>911.23060582002495</v>
      </c>
      <c r="G5831" s="5">
        <f t="shared" si="1186"/>
        <v>1959.6780360096488</v>
      </c>
      <c r="H5831" s="5">
        <f t="shared" si="1187"/>
        <v>4414.2925850296751</v>
      </c>
      <c r="I5831" s="5">
        <f t="shared" si="1188"/>
        <v>720</v>
      </c>
      <c r="J5831" s="5">
        <f t="shared" si="1189"/>
        <v>3694.2925850296751</v>
      </c>
      <c r="K5831" s="2">
        <f t="shared" si="1190"/>
        <v>89137.024045654078</v>
      </c>
      <c r="L5831" s="2">
        <f t="shared" si="1191"/>
        <v>191186</v>
      </c>
      <c r="M5831" s="2">
        <f t="shared" si="1192"/>
        <v>41800</v>
      </c>
      <c r="N5831" s="6">
        <f t="shared" si="1193"/>
        <v>1</v>
      </c>
      <c r="O5831" s="2">
        <f t="shared" si="1194"/>
        <v>40248.975954345922</v>
      </c>
      <c r="P5831" s="2">
        <f t="shared" si="1195"/>
        <v>40248.975954345922</v>
      </c>
    </row>
    <row r="5832" spans="1:16">
      <c r="A5832" s="6">
        <v>8</v>
      </c>
      <c r="B5832" s="6">
        <v>20</v>
      </c>
      <c r="C5832" s="6">
        <v>0</v>
      </c>
      <c r="D5832" s="6">
        <f t="shared" si="1183"/>
        <v>28</v>
      </c>
      <c r="E5832" s="5">
        <f t="shared" si="1184"/>
        <v>1543.3839432000009</v>
      </c>
      <c r="F5832" s="5">
        <f t="shared" si="1185"/>
        <v>983.16986417423732</v>
      </c>
      <c r="G5832" s="5">
        <f t="shared" si="1186"/>
        <v>0</v>
      </c>
      <c r="H5832" s="5">
        <f t="shared" si="1187"/>
        <v>2526.5538073742382</v>
      </c>
      <c r="I5832" s="5">
        <f t="shared" si="1188"/>
        <v>720</v>
      </c>
      <c r="J5832" s="5">
        <f t="shared" si="1189"/>
        <v>1806.5538073742382</v>
      </c>
      <c r="K5832" s="2">
        <f t="shared" si="1190"/>
        <v>56363.781378024971</v>
      </c>
      <c r="L5832" s="2">
        <f t="shared" si="1191"/>
        <v>112280</v>
      </c>
      <c r="M5832" s="2">
        <f t="shared" si="1192"/>
        <v>15840</v>
      </c>
      <c r="N5832" s="6">
        <f t="shared" si="1193"/>
        <v>1</v>
      </c>
      <c r="O5832" s="2">
        <f t="shared" si="1194"/>
        <v>20076.218621975029</v>
      </c>
      <c r="P5832" s="2">
        <f t="shared" si="1195"/>
        <v>20076.218621975029</v>
      </c>
    </row>
    <row r="5833" spans="1:16">
      <c r="A5833" s="6">
        <v>8</v>
      </c>
      <c r="B5833" s="6">
        <v>20</v>
      </c>
      <c r="C5833" s="6">
        <v>1</v>
      </c>
      <c r="D5833" s="6">
        <f t="shared" si="1183"/>
        <v>29</v>
      </c>
      <c r="E5833" s="5">
        <f t="shared" si="1184"/>
        <v>1543.3839432000009</v>
      </c>
      <c r="F5833" s="5">
        <f t="shared" si="1185"/>
        <v>983.16986417423732</v>
      </c>
      <c r="G5833" s="5">
        <f t="shared" si="1186"/>
        <v>45.5625</v>
      </c>
      <c r="H5833" s="5">
        <f t="shared" si="1187"/>
        <v>2572.1163073742382</v>
      </c>
      <c r="I5833" s="5">
        <f t="shared" si="1188"/>
        <v>720</v>
      </c>
      <c r="J5833" s="5">
        <f t="shared" si="1189"/>
        <v>1852.1163073742382</v>
      </c>
      <c r="K5833" s="2">
        <f t="shared" si="1190"/>
        <v>57154.797003024971</v>
      </c>
      <c r="L5833" s="2">
        <f t="shared" si="1191"/>
        <v>114980</v>
      </c>
      <c r="M5833" s="2">
        <f t="shared" si="1192"/>
        <v>16720</v>
      </c>
      <c r="N5833" s="6">
        <f t="shared" si="1193"/>
        <v>1</v>
      </c>
      <c r="O5833" s="2">
        <f t="shared" si="1194"/>
        <v>21105.202996975029</v>
      </c>
      <c r="P5833" s="2">
        <f t="shared" si="1195"/>
        <v>21105.202996975029</v>
      </c>
    </row>
    <row r="5834" spans="1:16">
      <c r="A5834" s="6">
        <v>8</v>
      </c>
      <c r="B5834" s="6">
        <v>20</v>
      </c>
      <c r="C5834" s="6">
        <v>2</v>
      </c>
      <c r="D5834" s="6">
        <f t="shared" si="1183"/>
        <v>30</v>
      </c>
      <c r="E5834" s="5">
        <f t="shared" si="1184"/>
        <v>1543.3839432000009</v>
      </c>
      <c r="F5834" s="5">
        <f t="shared" si="1185"/>
        <v>983.16986417423732</v>
      </c>
      <c r="G5834" s="5">
        <f t="shared" si="1186"/>
        <v>92.264062499999994</v>
      </c>
      <c r="H5834" s="5">
        <f t="shared" si="1187"/>
        <v>2618.8178698742381</v>
      </c>
      <c r="I5834" s="5">
        <f t="shared" si="1188"/>
        <v>720</v>
      </c>
      <c r="J5834" s="5">
        <f t="shared" si="1189"/>
        <v>1898.8178698742381</v>
      </c>
      <c r="K5834" s="2">
        <f t="shared" si="1190"/>
        <v>57965.588018649963</v>
      </c>
      <c r="L5834" s="2">
        <f t="shared" si="1191"/>
        <v>117680</v>
      </c>
      <c r="M5834" s="2">
        <f t="shared" si="1192"/>
        <v>17600</v>
      </c>
      <c r="N5834" s="6">
        <f t="shared" si="1193"/>
        <v>1</v>
      </c>
      <c r="O5834" s="2">
        <f t="shared" si="1194"/>
        <v>22114.411981350037</v>
      </c>
      <c r="P5834" s="2">
        <f t="shared" si="1195"/>
        <v>22114.411981350037</v>
      </c>
    </row>
    <row r="5835" spans="1:16">
      <c r="A5835" s="6">
        <v>8</v>
      </c>
      <c r="B5835" s="6">
        <v>20</v>
      </c>
      <c r="C5835" s="6">
        <v>3</v>
      </c>
      <c r="D5835" s="6">
        <f t="shared" si="1183"/>
        <v>31</v>
      </c>
      <c r="E5835" s="5">
        <f t="shared" si="1184"/>
        <v>1543.3839432000009</v>
      </c>
      <c r="F5835" s="5">
        <f t="shared" si="1185"/>
        <v>983.16986417423732</v>
      </c>
      <c r="G5835" s="5">
        <f t="shared" si="1186"/>
        <v>140.12604492187498</v>
      </c>
      <c r="H5835" s="5">
        <f t="shared" si="1187"/>
        <v>2666.679852296113</v>
      </c>
      <c r="I5835" s="5">
        <f t="shared" si="1188"/>
        <v>720</v>
      </c>
      <c r="J5835" s="5">
        <f t="shared" si="1189"/>
        <v>1946.679852296113</v>
      </c>
      <c r="K5835" s="2">
        <f t="shared" si="1190"/>
        <v>58796.525213474182</v>
      </c>
      <c r="L5835" s="2">
        <f t="shared" si="1191"/>
        <v>120380</v>
      </c>
      <c r="M5835" s="2">
        <f t="shared" si="1192"/>
        <v>18480</v>
      </c>
      <c r="N5835" s="6">
        <f t="shared" si="1193"/>
        <v>1</v>
      </c>
      <c r="O5835" s="2">
        <f t="shared" si="1194"/>
        <v>23103.474786525818</v>
      </c>
      <c r="P5835" s="2">
        <f t="shared" si="1195"/>
        <v>23103.474786525818</v>
      </c>
    </row>
    <row r="5836" spans="1:16">
      <c r="A5836" s="6">
        <v>8</v>
      </c>
      <c r="B5836" s="6">
        <v>20</v>
      </c>
      <c r="C5836" s="6">
        <v>4</v>
      </c>
      <c r="D5836" s="6">
        <f t="shared" si="1183"/>
        <v>32</v>
      </c>
      <c r="E5836" s="5">
        <f t="shared" si="1184"/>
        <v>1543.3839432000009</v>
      </c>
      <c r="F5836" s="5">
        <f t="shared" si="1185"/>
        <v>983.16986417423732</v>
      </c>
      <c r="G5836" s="5">
        <f t="shared" si="1186"/>
        <v>189.17016064453125</v>
      </c>
      <c r="H5836" s="5">
        <f t="shared" si="1187"/>
        <v>2715.7239680187695</v>
      </c>
      <c r="I5836" s="5">
        <f t="shared" si="1188"/>
        <v>720</v>
      </c>
      <c r="J5836" s="5">
        <f t="shared" si="1189"/>
        <v>1995.7239680187695</v>
      </c>
      <c r="K5836" s="2">
        <f t="shared" si="1190"/>
        <v>59647.985555881416</v>
      </c>
      <c r="L5836" s="2">
        <f t="shared" si="1191"/>
        <v>123080</v>
      </c>
      <c r="M5836" s="2">
        <f t="shared" si="1192"/>
        <v>19360</v>
      </c>
      <c r="N5836" s="6">
        <f t="shared" si="1193"/>
        <v>1</v>
      </c>
      <c r="O5836" s="2">
        <f t="shared" si="1194"/>
        <v>24072.014444118584</v>
      </c>
      <c r="P5836" s="2">
        <f t="shared" si="1195"/>
        <v>24072.014444118584</v>
      </c>
    </row>
    <row r="5837" spans="1:16">
      <c r="A5837" s="6">
        <v>8</v>
      </c>
      <c r="B5837" s="6">
        <v>20</v>
      </c>
      <c r="C5837" s="6">
        <v>5</v>
      </c>
      <c r="D5837" s="6">
        <f t="shared" si="1183"/>
        <v>33</v>
      </c>
      <c r="E5837" s="5">
        <f t="shared" si="1184"/>
        <v>1543.3839432000009</v>
      </c>
      <c r="F5837" s="5">
        <f t="shared" si="1185"/>
        <v>983.16986417423732</v>
      </c>
      <c r="G5837" s="5">
        <f t="shared" si="1186"/>
        <v>239.41848456573481</v>
      </c>
      <c r="H5837" s="5">
        <f t="shared" si="1187"/>
        <v>2765.9722919399728</v>
      </c>
      <c r="I5837" s="5">
        <f t="shared" si="1188"/>
        <v>720</v>
      </c>
      <c r="J5837" s="5">
        <f t="shared" si="1189"/>
        <v>2045.9722919399728</v>
      </c>
      <c r="K5837" s="2">
        <f t="shared" si="1190"/>
        <v>60520.352290624527</v>
      </c>
      <c r="L5837" s="2">
        <f t="shared" si="1191"/>
        <v>125780</v>
      </c>
      <c r="M5837" s="2">
        <f t="shared" si="1192"/>
        <v>20240</v>
      </c>
      <c r="N5837" s="6">
        <f t="shared" si="1193"/>
        <v>1</v>
      </c>
      <c r="O5837" s="2">
        <f t="shared" si="1194"/>
        <v>25019.647709375473</v>
      </c>
      <c r="P5837" s="2">
        <f t="shared" si="1195"/>
        <v>25019.647709375473</v>
      </c>
    </row>
    <row r="5838" spans="1:16">
      <c r="A5838" s="6">
        <v>8</v>
      </c>
      <c r="B5838" s="6">
        <v>20</v>
      </c>
      <c r="C5838" s="6">
        <v>6</v>
      </c>
      <c r="D5838" s="6">
        <f t="shared" si="1183"/>
        <v>34</v>
      </c>
      <c r="E5838" s="5">
        <f t="shared" si="1184"/>
        <v>1543.3839432000009</v>
      </c>
      <c r="F5838" s="5">
        <f t="shared" si="1185"/>
        <v>983.16986417423732</v>
      </c>
      <c r="G5838" s="5">
        <f t="shared" si="1186"/>
        <v>290.89345874736784</v>
      </c>
      <c r="H5838" s="5">
        <f t="shared" si="1187"/>
        <v>2817.4472661216059</v>
      </c>
      <c r="I5838" s="5">
        <f t="shared" si="1188"/>
        <v>720</v>
      </c>
      <c r="J5838" s="5">
        <f t="shared" si="1189"/>
        <v>2097.4472661216059</v>
      </c>
      <c r="K5838" s="2">
        <f t="shared" si="1190"/>
        <v>61414.015036833436</v>
      </c>
      <c r="L5838" s="2">
        <f t="shared" si="1191"/>
        <v>128480</v>
      </c>
      <c r="M5838" s="2">
        <f t="shared" si="1192"/>
        <v>21120</v>
      </c>
      <c r="N5838" s="6">
        <f t="shared" si="1193"/>
        <v>1</v>
      </c>
      <c r="O5838" s="2">
        <f t="shared" si="1194"/>
        <v>25945.984963166564</v>
      </c>
      <c r="P5838" s="2">
        <f t="shared" si="1195"/>
        <v>25945.984963166564</v>
      </c>
    </row>
    <row r="5839" spans="1:16">
      <c r="A5839" s="6">
        <v>8</v>
      </c>
      <c r="B5839" s="6">
        <v>20</v>
      </c>
      <c r="C5839" s="6">
        <v>7</v>
      </c>
      <c r="D5839" s="6">
        <f t="shared" si="1183"/>
        <v>35</v>
      </c>
      <c r="E5839" s="5">
        <f t="shared" si="1184"/>
        <v>1543.3839432000009</v>
      </c>
      <c r="F5839" s="5">
        <f t="shared" si="1185"/>
        <v>983.16986417423732</v>
      </c>
      <c r="G5839" s="5">
        <f t="shared" si="1186"/>
        <v>343.61789814532818</v>
      </c>
      <c r="H5839" s="5">
        <f t="shared" si="1187"/>
        <v>2870.1717055195663</v>
      </c>
      <c r="I5839" s="5">
        <f t="shared" si="1188"/>
        <v>720</v>
      </c>
      <c r="J5839" s="5">
        <f t="shared" si="1189"/>
        <v>2150.1717055195663</v>
      </c>
      <c r="K5839" s="2">
        <f t="shared" si="1190"/>
        <v>62329.369887492467</v>
      </c>
      <c r="L5839" s="2">
        <f t="shared" si="1191"/>
        <v>131180</v>
      </c>
      <c r="M5839" s="2">
        <f t="shared" si="1192"/>
        <v>22000</v>
      </c>
      <c r="N5839" s="6">
        <f t="shared" si="1193"/>
        <v>1</v>
      </c>
      <c r="O5839" s="2">
        <f t="shared" si="1194"/>
        <v>26850.630112507533</v>
      </c>
      <c r="P5839" s="2">
        <f t="shared" si="1195"/>
        <v>26850.630112507533</v>
      </c>
    </row>
    <row r="5840" spans="1:16">
      <c r="A5840" s="6">
        <v>8</v>
      </c>
      <c r="B5840" s="6">
        <v>20</v>
      </c>
      <c r="C5840" s="6">
        <v>8</v>
      </c>
      <c r="D5840" s="6">
        <f t="shared" si="1183"/>
        <v>36</v>
      </c>
      <c r="E5840" s="5">
        <f t="shared" si="1184"/>
        <v>1543.3839432000009</v>
      </c>
      <c r="F5840" s="5">
        <f t="shared" si="1185"/>
        <v>983.16986417423732</v>
      </c>
      <c r="G5840" s="5">
        <f t="shared" si="1186"/>
        <v>397.61499642530839</v>
      </c>
      <c r="H5840" s="5">
        <f t="shared" si="1187"/>
        <v>2924.1688037995464</v>
      </c>
      <c r="I5840" s="5">
        <f t="shared" si="1188"/>
        <v>720</v>
      </c>
      <c r="J5840" s="5">
        <f t="shared" si="1189"/>
        <v>2204.1688037995464</v>
      </c>
      <c r="K5840" s="2">
        <f t="shared" si="1190"/>
        <v>63266.819510408794</v>
      </c>
      <c r="L5840" s="2">
        <f t="shared" si="1191"/>
        <v>133880</v>
      </c>
      <c r="M5840" s="2">
        <f t="shared" si="1192"/>
        <v>22880</v>
      </c>
      <c r="N5840" s="6">
        <f t="shared" si="1193"/>
        <v>1</v>
      </c>
      <c r="O5840" s="2">
        <f t="shared" si="1194"/>
        <v>27733.180489591206</v>
      </c>
      <c r="P5840" s="2">
        <f t="shared" si="1195"/>
        <v>27733.180489591206</v>
      </c>
    </row>
    <row r="5841" spans="1:16">
      <c r="A5841" s="6">
        <v>8</v>
      </c>
      <c r="B5841" s="6">
        <v>20</v>
      </c>
      <c r="C5841" s="6">
        <v>9</v>
      </c>
      <c r="D5841" s="6">
        <f t="shared" si="1183"/>
        <v>37</v>
      </c>
      <c r="E5841" s="5">
        <f t="shared" si="1184"/>
        <v>1543.3839432000009</v>
      </c>
      <c r="F5841" s="5">
        <f t="shared" si="1185"/>
        <v>983.16986417423732</v>
      </c>
      <c r="G5841" s="5">
        <f t="shared" si="1186"/>
        <v>452.90833186570285</v>
      </c>
      <c r="H5841" s="5">
        <f t="shared" si="1187"/>
        <v>2979.4621392399413</v>
      </c>
      <c r="I5841" s="5">
        <f t="shared" si="1188"/>
        <v>720</v>
      </c>
      <c r="J5841" s="5">
        <f t="shared" si="1189"/>
        <v>2259.4621392399413</v>
      </c>
      <c r="K5841" s="2">
        <f t="shared" si="1190"/>
        <v>64226.773250693426</v>
      </c>
      <c r="L5841" s="2">
        <f t="shared" si="1191"/>
        <v>136580</v>
      </c>
      <c r="M5841" s="2">
        <f t="shared" si="1192"/>
        <v>23760</v>
      </c>
      <c r="N5841" s="6">
        <f t="shared" si="1193"/>
        <v>1</v>
      </c>
      <c r="O5841" s="2">
        <f t="shared" si="1194"/>
        <v>28593.226749306574</v>
      </c>
      <c r="P5841" s="2">
        <f t="shared" si="1195"/>
        <v>28593.226749306574</v>
      </c>
    </row>
    <row r="5842" spans="1:16">
      <c r="A5842" s="6">
        <v>8</v>
      </c>
      <c r="B5842" s="6">
        <v>20</v>
      </c>
      <c r="C5842" s="6">
        <v>10</v>
      </c>
      <c r="D5842" s="6">
        <f t="shared" si="1183"/>
        <v>38</v>
      </c>
      <c r="E5842" s="5">
        <f t="shared" si="1184"/>
        <v>1543.3839432000009</v>
      </c>
      <c r="F5842" s="5">
        <f t="shared" si="1185"/>
        <v>983.16986417423732</v>
      </c>
      <c r="G5842" s="5">
        <f t="shared" si="1186"/>
        <v>509.52187334891573</v>
      </c>
      <c r="H5842" s="5">
        <f t="shared" si="1187"/>
        <v>3036.0756807231537</v>
      </c>
      <c r="I5842" s="5">
        <f t="shared" si="1188"/>
        <v>720</v>
      </c>
      <c r="J5842" s="5">
        <f t="shared" si="1189"/>
        <v>2316.0756807231537</v>
      </c>
      <c r="K5842" s="2">
        <f t="shared" si="1190"/>
        <v>65209.647234776974</v>
      </c>
      <c r="L5842" s="2">
        <f t="shared" si="1191"/>
        <v>139280</v>
      </c>
      <c r="M5842" s="2">
        <f t="shared" si="1192"/>
        <v>24640</v>
      </c>
      <c r="N5842" s="6">
        <f t="shared" si="1193"/>
        <v>1</v>
      </c>
      <c r="O5842" s="2">
        <f t="shared" si="1194"/>
        <v>29430.352765223026</v>
      </c>
      <c r="P5842" s="2">
        <f t="shared" si="1195"/>
        <v>29430.352765223026</v>
      </c>
    </row>
    <row r="5843" spans="1:16">
      <c r="A5843" s="6">
        <v>8</v>
      </c>
      <c r="B5843" s="6">
        <v>20</v>
      </c>
      <c r="C5843" s="6">
        <v>11</v>
      </c>
      <c r="D5843" s="6">
        <f t="shared" si="1183"/>
        <v>39</v>
      </c>
      <c r="E5843" s="5">
        <f t="shared" si="1184"/>
        <v>1543.3839432000009</v>
      </c>
      <c r="F5843" s="5">
        <f t="shared" si="1185"/>
        <v>983.16986417423732</v>
      </c>
      <c r="G5843" s="5">
        <f t="shared" si="1186"/>
        <v>567.47998644235474</v>
      </c>
      <c r="H5843" s="5">
        <f t="shared" si="1187"/>
        <v>3094.0337938165931</v>
      </c>
      <c r="I5843" s="5">
        <f t="shared" si="1188"/>
        <v>720</v>
      </c>
      <c r="J5843" s="5">
        <f t="shared" si="1189"/>
        <v>2374.0337938165931</v>
      </c>
      <c r="K5843" s="2">
        <f t="shared" si="1190"/>
        <v>66215.864475982526</v>
      </c>
      <c r="L5843" s="2">
        <f t="shared" si="1191"/>
        <v>141980</v>
      </c>
      <c r="M5843" s="2">
        <f t="shared" si="1192"/>
        <v>25520</v>
      </c>
      <c r="N5843" s="6">
        <f t="shared" si="1193"/>
        <v>1</v>
      </c>
      <c r="O5843" s="2">
        <f t="shared" si="1194"/>
        <v>30244.135524017474</v>
      </c>
      <c r="P5843" s="2">
        <f t="shared" si="1195"/>
        <v>30244.135524017474</v>
      </c>
    </row>
    <row r="5844" spans="1:16">
      <c r="A5844" s="6">
        <v>8</v>
      </c>
      <c r="B5844" s="6">
        <v>20</v>
      </c>
      <c r="C5844" s="6">
        <v>12</v>
      </c>
      <c r="D5844" s="6">
        <f t="shared" si="1183"/>
        <v>40</v>
      </c>
      <c r="E5844" s="5">
        <f t="shared" si="1184"/>
        <v>1543.3839432000009</v>
      </c>
      <c r="F5844" s="5">
        <f t="shared" si="1185"/>
        <v>983.16986417423732</v>
      </c>
      <c r="G5844" s="5">
        <f t="shared" si="1186"/>
        <v>626.80743957041921</v>
      </c>
      <c r="H5844" s="5">
        <f t="shared" si="1187"/>
        <v>3153.3612469446575</v>
      </c>
      <c r="I5844" s="5">
        <f t="shared" si="1188"/>
        <v>720</v>
      </c>
      <c r="J5844" s="5">
        <f t="shared" si="1189"/>
        <v>2433.3612469446575</v>
      </c>
      <c r="K5844" s="2">
        <f t="shared" si="1190"/>
        <v>67245.854981678072</v>
      </c>
      <c r="L5844" s="2">
        <f t="shared" si="1191"/>
        <v>144680</v>
      </c>
      <c r="M5844" s="2">
        <f t="shared" si="1192"/>
        <v>26400</v>
      </c>
      <c r="N5844" s="6">
        <f t="shared" si="1193"/>
        <v>1</v>
      </c>
      <c r="O5844" s="2">
        <f t="shared" si="1194"/>
        <v>31034.145018321928</v>
      </c>
      <c r="P5844" s="2">
        <f t="shared" si="1195"/>
        <v>31034.145018321928</v>
      </c>
    </row>
    <row r="5845" spans="1:16">
      <c r="A5845" s="6">
        <v>8</v>
      </c>
      <c r="B5845" s="6">
        <v>20</v>
      </c>
      <c r="C5845" s="6">
        <v>13</v>
      </c>
      <c r="D5845" s="6">
        <f t="shared" si="1183"/>
        <v>41</v>
      </c>
      <c r="E5845" s="5">
        <f t="shared" si="1184"/>
        <v>1543.3839432000009</v>
      </c>
      <c r="F5845" s="5">
        <f t="shared" si="1185"/>
        <v>983.16986417423732</v>
      </c>
      <c r="G5845" s="5">
        <f t="shared" si="1186"/>
        <v>687.52941027880343</v>
      </c>
      <c r="H5845" s="5">
        <f t="shared" si="1187"/>
        <v>3214.0832176530416</v>
      </c>
      <c r="I5845" s="5">
        <f t="shared" si="1188"/>
        <v>720</v>
      </c>
      <c r="J5845" s="5">
        <f t="shared" si="1189"/>
        <v>2494.0832176530416</v>
      </c>
      <c r="K5845" s="2">
        <f t="shared" si="1190"/>
        <v>68300.055862031964</v>
      </c>
      <c r="L5845" s="2">
        <f t="shared" si="1191"/>
        <v>147380</v>
      </c>
      <c r="M5845" s="2">
        <f t="shared" si="1192"/>
        <v>27280</v>
      </c>
      <c r="N5845" s="6">
        <f t="shared" si="1193"/>
        <v>1</v>
      </c>
      <c r="O5845" s="2">
        <f t="shared" si="1194"/>
        <v>31799.944137968036</v>
      </c>
      <c r="P5845" s="2">
        <f t="shared" si="1195"/>
        <v>31799.944137968036</v>
      </c>
    </row>
    <row r="5846" spans="1:16">
      <c r="A5846" s="6">
        <v>8</v>
      </c>
      <c r="B5846" s="6">
        <v>20</v>
      </c>
      <c r="C5846" s="6">
        <v>14</v>
      </c>
      <c r="D5846" s="6">
        <f t="shared" si="1183"/>
        <v>42</v>
      </c>
      <c r="E5846" s="5">
        <f t="shared" si="1184"/>
        <v>1543.3839432000009</v>
      </c>
      <c r="F5846" s="5">
        <f t="shared" si="1185"/>
        <v>983.16986417423732</v>
      </c>
      <c r="G5846" s="5">
        <f t="shared" si="1186"/>
        <v>749.67149159246469</v>
      </c>
      <c r="H5846" s="5">
        <f t="shared" si="1187"/>
        <v>3276.2252989667031</v>
      </c>
      <c r="I5846" s="5">
        <f t="shared" si="1188"/>
        <v>720</v>
      </c>
      <c r="J5846" s="5">
        <f t="shared" si="1189"/>
        <v>2556.2252989667031</v>
      </c>
      <c r="K5846" s="2">
        <f t="shared" si="1190"/>
        <v>69378.911440394149</v>
      </c>
      <c r="L5846" s="2">
        <f t="shared" si="1191"/>
        <v>150080</v>
      </c>
      <c r="M5846" s="2">
        <f t="shared" si="1192"/>
        <v>28160</v>
      </c>
      <c r="N5846" s="6">
        <f t="shared" si="1193"/>
        <v>1</v>
      </c>
      <c r="O5846" s="2">
        <f t="shared" si="1194"/>
        <v>32541.088559605851</v>
      </c>
      <c r="P5846" s="2">
        <f t="shared" si="1195"/>
        <v>32541.088559605851</v>
      </c>
    </row>
    <row r="5847" spans="1:16">
      <c r="A5847" s="6">
        <v>8</v>
      </c>
      <c r="B5847" s="6">
        <v>20</v>
      </c>
      <c r="C5847" s="6">
        <v>15</v>
      </c>
      <c r="D5847" s="6">
        <f t="shared" si="1183"/>
        <v>43</v>
      </c>
      <c r="E5847" s="5">
        <f t="shared" si="1184"/>
        <v>1543.3839432000009</v>
      </c>
      <c r="F5847" s="5">
        <f t="shared" si="1185"/>
        <v>983.16986417423732</v>
      </c>
      <c r="G5847" s="5">
        <f t="shared" si="1186"/>
        <v>813.25969846861108</v>
      </c>
      <c r="H5847" s="5">
        <f t="shared" si="1187"/>
        <v>3339.8135058428493</v>
      </c>
      <c r="I5847" s="5">
        <f t="shared" si="1188"/>
        <v>720</v>
      </c>
      <c r="J5847" s="5">
        <f t="shared" si="1189"/>
        <v>2619.8135058428493</v>
      </c>
      <c r="K5847" s="2">
        <f t="shared" si="1190"/>
        <v>70482.87336532725</v>
      </c>
      <c r="L5847" s="2">
        <f t="shared" si="1191"/>
        <v>152780</v>
      </c>
      <c r="M5847" s="2">
        <f t="shared" si="1192"/>
        <v>29040</v>
      </c>
      <c r="N5847" s="6">
        <f t="shared" si="1193"/>
        <v>1</v>
      </c>
      <c r="O5847" s="2">
        <f t="shared" si="1194"/>
        <v>33257.12663467275</v>
      </c>
      <c r="P5847" s="2">
        <f t="shared" si="1195"/>
        <v>33257.12663467275</v>
      </c>
    </row>
    <row r="5848" spans="1:16">
      <c r="A5848" s="6">
        <v>8</v>
      </c>
      <c r="B5848" s="6">
        <v>20</v>
      </c>
      <c r="C5848" s="6">
        <v>16</v>
      </c>
      <c r="D5848" s="6">
        <f t="shared" si="1183"/>
        <v>44</v>
      </c>
      <c r="E5848" s="5">
        <f t="shared" si="1184"/>
        <v>1543.3839432000009</v>
      </c>
      <c r="F5848" s="5">
        <f t="shared" si="1185"/>
        <v>983.16986417423732</v>
      </c>
      <c r="G5848" s="5">
        <f t="shared" si="1186"/>
        <v>878.32047434610013</v>
      </c>
      <c r="H5848" s="5">
        <f t="shared" si="1187"/>
        <v>3404.8742817203383</v>
      </c>
      <c r="I5848" s="5">
        <f t="shared" si="1188"/>
        <v>720</v>
      </c>
      <c r="J5848" s="5">
        <f t="shared" si="1189"/>
        <v>2684.8742817203383</v>
      </c>
      <c r="K5848" s="2">
        <f t="shared" si="1190"/>
        <v>71612.400724311417</v>
      </c>
      <c r="L5848" s="2">
        <f t="shared" si="1191"/>
        <v>155480</v>
      </c>
      <c r="M5848" s="2">
        <f t="shared" si="1192"/>
        <v>29920</v>
      </c>
      <c r="N5848" s="6">
        <f t="shared" si="1193"/>
        <v>1</v>
      </c>
      <c r="O5848" s="2">
        <f t="shared" si="1194"/>
        <v>33947.599275688583</v>
      </c>
      <c r="P5848" s="2">
        <f t="shared" si="1195"/>
        <v>33947.599275688583</v>
      </c>
    </row>
    <row r="5849" spans="1:16">
      <c r="A5849" s="6">
        <v>8</v>
      </c>
      <c r="B5849" s="6">
        <v>20</v>
      </c>
      <c r="C5849" s="6">
        <v>17</v>
      </c>
      <c r="D5849" s="6">
        <f t="shared" si="1183"/>
        <v>45</v>
      </c>
      <c r="E5849" s="5">
        <f t="shared" si="1184"/>
        <v>1543.3839432000009</v>
      </c>
      <c r="F5849" s="5">
        <f t="shared" si="1185"/>
        <v>983.16986417423732</v>
      </c>
      <c r="G5849" s="5">
        <f t="shared" si="1186"/>
        <v>944.88069779264049</v>
      </c>
      <c r="H5849" s="5">
        <f t="shared" si="1187"/>
        <v>3471.4345051668788</v>
      </c>
      <c r="I5849" s="5">
        <f t="shared" si="1188"/>
        <v>720</v>
      </c>
      <c r="J5849" s="5">
        <f t="shared" si="1189"/>
        <v>2751.4345051668788</v>
      </c>
      <c r="K5849" s="2">
        <f t="shared" si="1190"/>
        <v>72767.960159147202</v>
      </c>
      <c r="L5849" s="2">
        <f t="shared" si="1191"/>
        <v>158180</v>
      </c>
      <c r="M5849" s="2">
        <f t="shared" si="1192"/>
        <v>30800</v>
      </c>
      <c r="N5849" s="6">
        <f t="shared" si="1193"/>
        <v>1</v>
      </c>
      <c r="O5849" s="2">
        <f t="shared" si="1194"/>
        <v>34612.039840852798</v>
      </c>
      <c r="P5849" s="2">
        <f t="shared" si="1195"/>
        <v>34612.039840852798</v>
      </c>
    </row>
    <row r="5850" spans="1:16">
      <c r="A5850" s="6">
        <v>8</v>
      </c>
      <c r="B5850" s="6">
        <v>20</v>
      </c>
      <c r="C5850" s="6">
        <v>18</v>
      </c>
      <c r="D5850" s="6">
        <f t="shared" si="1183"/>
        <v>46</v>
      </c>
      <c r="E5850" s="5">
        <f t="shared" si="1184"/>
        <v>1543.3839432000009</v>
      </c>
      <c r="F5850" s="5">
        <f t="shared" si="1185"/>
        <v>983.16986417423732</v>
      </c>
      <c r="G5850" s="5">
        <f t="shared" si="1186"/>
        <v>1012.9676892512279</v>
      </c>
      <c r="H5850" s="5">
        <f t="shared" si="1187"/>
        <v>3539.5214966254662</v>
      </c>
      <c r="I5850" s="5">
        <f t="shared" si="1188"/>
        <v>720</v>
      </c>
      <c r="J5850" s="5">
        <f t="shared" si="1189"/>
        <v>2819.5214966254662</v>
      </c>
      <c r="K5850" s="2">
        <f t="shared" si="1190"/>
        <v>73950.02598308101</v>
      </c>
      <c r="L5850" s="2">
        <f t="shared" si="1191"/>
        <v>160880</v>
      </c>
      <c r="M5850" s="2">
        <f t="shared" si="1192"/>
        <v>31680</v>
      </c>
      <c r="N5850" s="6">
        <f t="shared" si="1193"/>
        <v>1</v>
      </c>
      <c r="O5850" s="2">
        <f t="shared" si="1194"/>
        <v>35249.97401691899</v>
      </c>
      <c r="P5850" s="2">
        <f t="shared" si="1195"/>
        <v>35249.97401691899</v>
      </c>
    </row>
    <row r="5851" spans="1:16">
      <c r="A5851" s="6">
        <v>8</v>
      </c>
      <c r="B5851" s="6">
        <v>20</v>
      </c>
      <c r="C5851" s="6">
        <v>19</v>
      </c>
      <c r="D5851" s="6">
        <f t="shared" si="1183"/>
        <v>47</v>
      </c>
      <c r="E5851" s="5">
        <f t="shared" si="1184"/>
        <v>1543.3839432000009</v>
      </c>
      <c r="F5851" s="5">
        <f t="shared" si="1185"/>
        <v>983.16986417423732</v>
      </c>
      <c r="G5851" s="5">
        <f t="shared" si="1186"/>
        <v>1082.6092178872495</v>
      </c>
      <c r="H5851" s="5">
        <f t="shared" si="1187"/>
        <v>3609.1630252614877</v>
      </c>
      <c r="I5851" s="5">
        <f t="shared" si="1188"/>
        <v>720</v>
      </c>
      <c r="J5851" s="5">
        <f t="shared" si="1189"/>
        <v>2889.1630252614877</v>
      </c>
      <c r="K5851" s="2">
        <f t="shared" si="1190"/>
        <v>75159.080299678608</v>
      </c>
      <c r="L5851" s="2">
        <f t="shared" si="1191"/>
        <v>163580</v>
      </c>
      <c r="M5851" s="2">
        <f t="shared" si="1192"/>
        <v>32560</v>
      </c>
      <c r="N5851" s="6">
        <f t="shared" si="1193"/>
        <v>1</v>
      </c>
      <c r="O5851" s="2">
        <f t="shared" si="1194"/>
        <v>35860.919700321392</v>
      </c>
      <c r="P5851" s="2">
        <f t="shared" si="1195"/>
        <v>35860.919700321392</v>
      </c>
    </row>
    <row r="5852" spans="1:16">
      <c r="A5852" s="6">
        <v>8</v>
      </c>
      <c r="B5852" s="6">
        <v>20</v>
      </c>
      <c r="C5852" s="6">
        <v>20</v>
      </c>
      <c r="D5852" s="6">
        <f t="shared" si="1183"/>
        <v>48</v>
      </c>
      <c r="E5852" s="5">
        <f t="shared" si="1184"/>
        <v>1543.3839432000009</v>
      </c>
      <c r="F5852" s="5">
        <f t="shared" si="1185"/>
        <v>983.16986417423732</v>
      </c>
      <c r="G5852" s="5">
        <f t="shared" si="1186"/>
        <v>1153.8335085377266</v>
      </c>
      <c r="H5852" s="5">
        <f t="shared" si="1187"/>
        <v>3680.3873159119648</v>
      </c>
      <c r="I5852" s="5">
        <f t="shared" si="1188"/>
        <v>720</v>
      </c>
      <c r="J5852" s="5">
        <f t="shared" si="1189"/>
        <v>2960.3873159119648</v>
      </c>
      <c r="K5852" s="2">
        <f t="shared" si="1190"/>
        <v>76395.613123471616</v>
      </c>
      <c r="L5852" s="2">
        <f t="shared" si="1191"/>
        <v>166280</v>
      </c>
      <c r="M5852" s="2">
        <f t="shared" si="1192"/>
        <v>33440</v>
      </c>
      <c r="N5852" s="6">
        <f t="shared" si="1193"/>
        <v>1</v>
      </c>
      <c r="O5852" s="2">
        <f t="shared" si="1194"/>
        <v>36444.386876528384</v>
      </c>
      <c r="P5852" s="2">
        <f t="shared" si="1195"/>
        <v>36444.386876528384</v>
      </c>
    </row>
    <row r="5853" spans="1:16">
      <c r="A5853" s="6">
        <v>8</v>
      </c>
      <c r="B5853" s="6">
        <v>20</v>
      </c>
      <c r="C5853" s="6">
        <v>21</v>
      </c>
      <c r="D5853" s="6">
        <f t="shared" si="1183"/>
        <v>49</v>
      </c>
      <c r="E5853" s="5">
        <f t="shared" si="1184"/>
        <v>1543.3839432000009</v>
      </c>
      <c r="F5853" s="5">
        <f t="shared" si="1185"/>
        <v>983.16986417423732</v>
      </c>
      <c r="G5853" s="5">
        <f t="shared" si="1186"/>
        <v>1226.6692487641703</v>
      </c>
      <c r="H5853" s="5">
        <f t="shared" si="1187"/>
        <v>3753.2230561384085</v>
      </c>
      <c r="I5853" s="5">
        <f t="shared" si="1188"/>
        <v>720</v>
      </c>
      <c r="J5853" s="5">
        <f t="shared" si="1189"/>
        <v>3033.2230561384085</v>
      </c>
      <c r="K5853" s="2">
        <f t="shared" si="1190"/>
        <v>77660.122502402926</v>
      </c>
      <c r="L5853" s="2">
        <f t="shared" si="1191"/>
        <v>168980</v>
      </c>
      <c r="M5853" s="2">
        <f t="shared" si="1192"/>
        <v>34320</v>
      </c>
      <c r="N5853" s="6">
        <f t="shared" si="1193"/>
        <v>1</v>
      </c>
      <c r="O5853" s="2">
        <f t="shared" si="1194"/>
        <v>36999.877497597074</v>
      </c>
      <c r="P5853" s="2">
        <f t="shared" si="1195"/>
        <v>36999.877497597074</v>
      </c>
    </row>
    <row r="5854" spans="1:16">
      <c r="A5854" s="6">
        <v>8</v>
      </c>
      <c r="B5854" s="6">
        <v>20</v>
      </c>
      <c r="C5854" s="6">
        <v>22</v>
      </c>
      <c r="D5854" s="6">
        <f t="shared" si="1183"/>
        <v>50</v>
      </c>
      <c r="E5854" s="5">
        <f t="shared" si="1184"/>
        <v>1543.3839432000009</v>
      </c>
      <c r="F5854" s="5">
        <f t="shared" si="1185"/>
        <v>983.16986417423732</v>
      </c>
      <c r="G5854" s="5">
        <f t="shared" si="1186"/>
        <v>1301.1455960105666</v>
      </c>
      <c r="H5854" s="5">
        <f t="shared" si="1187"/>
        <v>3827.699403384805</v>
      </c>
      <c r="I5854" s="5">
        <f t="shared" si="1188"/>
        <v>720</v>
      </c>
      <c r="J5854" s="5">
        <f t="shared" si="1189"/>
        <v>3107.699403384805</v>
      </c>
      <c r="K5854" s="2">
        <f t="shared" si="1190"/>
        <v>78953.114642097309</v>
      </c>
      <c r="L5854" s="2">
        <f t="shared" si="1191"/>
        <v>171680</v>
      </c>
      <c r="M5854" s="2">
        <f t="shared" si="1192"/>
        <v>35200</v>
      </c>
      <c r="N5854" s="6">
        <f t="shared" si="1193"/>
        <v>1</v>
      </c>
      <c r="O5854" s="2">
        <f t="shared" si="1194"/>
        <v>37526.885357902691</v>
      </c>
      <c r="P5854" s="2">
        <f t="shared" si="1195"/>
        <v>37526.885357902691</v>
      </c>
    </row>
    <row r="5855" spans="1:16">
      <c r="A5855" s="6">
        <v>8</v>
      </c>
      <c r="B5855" s="6">
        <v>20</v>
      </c>
      <c r="C5855" s="6">
        <v>23</v>
      </c>
      <c r="D5855" s="6">
        <f t="shared" si="1183"/>
        <v>51</v>
      </c>
      <c r="E5855" s="5">
        <f t="shared" si="1184"/>
        <v>1543.3839432000009</v>
      </c>
      <c r="F5855" s="5">
        <f t="shared" si="1185"/>
        <v>983.16986417423732</v>
      </c>
      <c r="G5855" s="5">
        <f t="shared" si="1186"/>
        <v>1377.292184868003</v>
      </c>
      <c r="H5855" s="5">
        <f t="shared" si="1187"/>
        <v>3903.8459922422412</v>
      </c>
      <c r="I5855" s="5">
        <f t="shared" si="1188"/>
        <v>720</v>
      </c>
      <c r="J5855" s="5">
        <f t="shared" si="1189"/>
        <v>3183.8459922422412</v>
      </c>
      <c r="K5855" s="2">
        <f t="shared" si="1190"/>
        <v>80275.104031983356</v>
      </c>
      <c r="L5855" s="2">
        <f t="shared" si="1191"/>
        <v>174380</v>
      </c>
      <c r="M5855" s="2">
        <f t="shared" si="1192"/>
        <v>36080</v>
      </c>
      <c r="N5855" s="6">
        <f t="shared" si="1193"/>
        <v>1</v>
      </c>
      <c r="O5855" s="2">
        <f t="shared" si="1194"/>
        <v>38024.895968016644</v>
      </c>
      <c r="P5855" s="2">
        <f t="shared" si="1195"/>
        <v>38024.895968016644</v>
      </c>
    </row>
    <row r="5856" spans="1:16">
      <c r="A5856" s="6">
        <v>8</v>
      </c>
      <c r="B5856" s="6">
        <v>20</v>
      </c>
      <c r="C5856" s="6">
        <v>24</v>
      </c>
      <c r="D5856" s="6">
        <f t="shared" si="1183"/>
        <v>52</v>
      </c>
      <c r="E5856" s="5">
        <f t="shared" si="1184"/>
        <v>1543.3839432000009</v>
      </c>
      <c r="F5856" s="5">
        <f t="shared" si="1185"/>
        <v>983.16986417423732</v>
      </c>
      <c r="G5856" s="5">
        <f t="shared" si="1186"/>
        <v>1455.1391344474989</v>
      </c>
      <c r="H5856" s="5">
        <f t="shared" si="1187"/>
        <v>3981.6929418217369</v>
      </c>
      <c r="I5856" s="5">
        <f t="shared" si="1188"/>
        <v>720</v>
      </c>
      <c r="J5856" s="5">
        <f t="shared" si="1189"/>
        <v>3261.6929418217369</v>
      </c>
      <c r="K5856" s="2">
        <f t="shared" si="1190"/>
        <v>81626.613573294046</v>
      </c>
      <c r="L5856" s="2">
        <f t="shared" si="1191"/>
        <v>177080</v>
      </c>
      <c r="M5856" s="2">
        <f t="shared" si="1192"/>
        <v>36960</v>
      </c>
      <c r="N5856" s="6">
        <f t="shared" si="1193"/>
        <v>1</v>
      </c>
      <c r="O5856" s="2">
        <f t="shared" si="1194"/>
        <v>38493.386426705954</v>
      </c>
      <c r="P5856" s="2">
        <f t="shared" si="1195"/>
        <v>38493.386426705954</v>
      </c>
    </row>
    <row r="5857" spans="1:16">
      <c r="A5857" s="6">
        <v>8</v>
      </c>
      <c r="B5857" s="6">
        <v>20</v>
      </c>
      <c r="C5857" s="6">
        <v>25</v>
      </c>
      <c r="D5857" s="6">
        <f t="shared" si="1183"/>
        <v>53</v>
      </c>
      <c r="E5857" s="5">
        <f t="shared" si="1184"/>
        <v>1543.3839432000009</v>
      </c>
      <c r="F5857" s="5">
        <f t="shared" si="1185"/>
        <v>983.16986417423732</v>
      </c>
      <c r="G5857" s="5">
        <f t="shared" si="1186"/>
        <v>1534.7170558625965</v>
      </c>
      <c r="H5857" s="5">
        <f t="shared" si="1187"/>
        <v>4061.2708632368349</v>
      </c>
      <c r="I5857" s="5">
        <f t="shared" si="1188"/>
        <v>720</v>
      </c>
      <c r="J5857" s="5">
        <f t="shared" si="1189"/>
        <v>3341.2708632368349</v>
      </c>
      <c r="K5857" s="2">
        <f t="shared" si="1190"/>
        <v>83008.174708972831</v>
      </c>
      <c r="L5857" s="2">
        <f t="shared" si="1191"/>
        <v>179780</v>
      </c>
      <c r="M5857" s="2">
        <f t="shared" si="1192"/>
        <v>37840</v>
      </c>
      <c r="N5857" s="6">
        <f t="shared" si="1193"/>
        <v>1</v>
      </c>
      <c r="O5857" s="2">
        <f t="shared" si="1194"/>
        <v>38931.825291027169</v>
      </c>
      <c r="P5857" s="2">
        <f t="shared" si="1195"/>
        <v>38931.825291027169</v>
      </c>
    </row>
    <row r="5858" spans="1:16">
      <c r="A5858" s="6">
        <v>8</v>
      </c>
      <c r="B5858" s="6">
        <v>20</v>
      </c>
      <c r="C5858" s="6">
        <v>26</v>
      </c>
      <c r="D5858" s="6">
        <f t="shared" si="1183"/>
        <v>54</v>
      </c>
      <c r="E5858" s="5">
        <f t="shared" si="1184"/>
        <v>1543.3839432000009</v>
      </c>
      <c r="F5858" s="5">
        <f t="shared" si="1185"/>
        <v>983.16986417423732</v>
      </c>
      <c r="G5858" s="5">
        <f t="shared" si="1186"/>
        <v>1616.0570598233144</v>
      </c>
      <c r="H5858" s="5">
        <f t="shared" si="1187"/>
        <v>4142.6108671975526</v>
      </c>
      <c r="I5858" s="5">
        <f t="shared" si="1188"/>
        <v>720</v>
      </c>
      <c r="J5858" s="5">
        <f t="shared" si="1189"/>
        <v>3422.6108671975526</v>
      </c>
      <c r="K5858" s="2">
        <f t="shared" si="1190"/>
        <v>84420.327555513068</v>
      </c>
      <c r="L5858" s="2">
        <f t="shared" si="1191"/>
        <v>182480</v>
      </c>
      <c r="M5858" s="2">
        <f t="shared" si="1192"/>
        <v>38720</v>
      </c>
      <c r="N5858" s="6">
        <f t="shared" si="1193"/>
        <v>1</v>
      </c>
      <c r="O5858" s="2">
        <f t="shared" si="1194"/>
        <v>39339.672444486932</v>
      </c>
      <c r="P5858" s="2">
        <f t="shared" si="1195"/>
        <v>39339.672444486932</v>
      </c>
    </row>
    <row r="5859" spans="1:16">
      <c r="A5859" s="6">
        <v>8</v>
      </c>
      <c r="B5859" s="6">
        <v>20</v>
      </c>
      <c r="C5859" s="6">
        <v>27</v>
      </c>
      <c r="D5859" s="6">
        <f t="shared" si="1183"/>
        <v>55</v>
      </c>
      <c r="E5859" s="5">
        <f t="shared" si="1184"/>
        <v>1543.3839432000009</v>
      </c>
      <c r="F5859" s="5">
        <f t="shared" si="1185"/>
        <v>983.16986417423732</v>
      </c>
      <c r="G5859" s="5">
        <f t="shared" si="1186"/>
        <v>1699.1907643430709</v>
      </c>
      <c r="H5859" s="5">
        <f t="shared" si="1187"/>
        <v>4225.7445717173086</v>
      </c>
      <c r="I5859" s="5">
        <f t="shared" si="1188"/>
        <v>720</v>
      </c>
      <c r="J5859" s="5">
        <f t="shared" si="1189"/>
        <v>3505.7445717173086</v>
      </c>
      <c r="K5859" s="2">
        <f t="shared" si="1190"/>
        <v>85863.621036758821</v>
      </c>
      <c r="L5859" s="2">
        <f t="shared" si="1191"/>
        <v>185180</v>
      </c>
      <c r="M5859" s="2">
        <f t="shared" si="1192"/>
        <v>39600</v>
      </c>
      <c r="N5859" s="6">
        <f t="shared" si="1193"/>
        <v>1</v>
      </c>
      <c r="O5859" s="2">
        <f t="shared" si="1194"/>
        <v>39716.378963241179</v>
      </c>
      <c r="P5859" s="2">
        <f t="shared" si="1195"/>
        <v>39716.378963241179</v>
      </c>
    </row>
    <row r="5860" spans="1:16">
      <c r="A5860" s="6">
        <v>8</v>
      </c>
      <c r="B5860" s="6">
        <v>20</v>
      </c>
      <c r="C5860" s="6">
        <v>28</v>
      </c>
      <c r="D5860" s="6">
        <f t="shared" si="1183"/>
        <v>56</v>
      </c>
      <c r="E5860" s="5">
        <f t="shared" si="1184"/>
        <v>1543.3839432000009</v>
      </c>
      <c r="F5860" s="5">
        <f t="shared" si="1185"/>
        <v>983.16986417423732</v>
      </c>
      <c r="G5860" s="5">
        <f t="shared" si="1186"/>
        <v>1784.1503025602246</v>
      </c>
      <c r="H5860" s="5">
        <f t="shared" si="1187"/>
        <v>4310.7041099344624</v>
      </c>
      <c r="I5860" s="5">
        <f t="shared" si="1188"/>
        <v>720</v>
      </c>
      <c r="J5860" s="5">
        <f t="shared" si="1189"/>
        <v>3590.7041099344624</v>
      </c>
      <c r="K5860" s="2">
        <f t="shared" si="1190"/>
        <v>87338.613019695535</v>
      </c>
      <c r="L5860" s="2">
        <f t="shared" si="1191"/>
        <v>187880</v>
      </c>
      <c r="M5860" s="2">
        <f t="shared" si="1192"/>
        <v>40480</v>
      </c>
      <c r="N5860" s="6">
        <f t="shared" si="1193"/>
        <v>1</v>
      </c>
      <c r="O5860" s="2">
        <f t="shared" si="1194"/>
        <v>40061.386980304465</v>
      </c>
      <c r="P5860" s="2">
        <f t="shared" si="1195"/>
        <v>40061.386980304465</v>
      </c>
    </row>
    <row r="5861" spans="1:16">
      <c r="A5861" s="6">
        <v>8</v>
      </c>
      <c r="B5861" s="6">
        <v>20</v>
      </c>
      <c r="C5861" s="6">
        <v>29</v>
      </c>
      <c r="D5861" s="6">
        <f t="shared" si="1183"/>
        <v>57</v>
      </c>
      <c r="E5861" s="5">
        <f t="shared" si="1184"/>
        <v>1543.3839432000009</v>
      </c>
      <c r="F5861" s="5">
        <f t="shared" si="1185"/>
        <v>983.16986417423732</v>
      </c>
      <c r="G5861" s="5">
        <f t="shared" si="1186"/>
        <v>1870.9683306758782</v>
      </c>
      <c r="H5861" s="5">
        <f t="shared" si="1187"/>
        <v>4397.5221380501162</v>
      </c>
      <c r="I5861" s="5">
        <f t="shared" si="1188"/>
        <v>720</v>
      </c>
      <c r="J5861" s="5">
        <f t="shared" si="1189"/>
        <v>3677.5221380501162</v>
      </c>
      <c r="K5861" s="2">
        <f t="shared" si="1190"/>
        <v>88845.870452258969</v>
      </c>
      <c r="L5861" s="2">
        <f t="shared" si="1191"/>
        <v>190580</v>
      </c>
      <c r="M5861" s="2">
        <f t="shared" si="1192"/>
        <v>41360</v>
      </c>
      <c r="N5861" s="6">
        <f t="shared" si="1193"/>
        <v>1</v>
      </c>
      <c r="O5861" s="2">
        <f t="shared" si="1194"/>
        <v>40374.129547741031</v>
      </c>
      <c r="P5861" s="2">
        <f t="shared" si="1195"/>
        <v>40374.129547741031</v>
      </c>
    </row>
    <row r="5862" spans="1:16">
      <c r="A5862" s="6">
        <v>8</v>
      </c>
      <c r="B5862" s="6">
        <v>20</v>
      </c>
      <c r="C5862" s="6">
        <v>30</v>
      </c>
      <c r="D5862" s="6">
        <f t="shared" si="1183"/>
        <v>58</v>
      </c>
      <c r="E5862" s="5">
        <f t="shared" si="1184"/>
        <v>1543.3839432000009</v>
      </c>
      <c r="F5862" s="5">
        <f t="shared" si="1185"/>
        <v>983.16986417423732</v>
      </c>
      <c r="G5862" s="5">
        <f t="shared" si="1186"/>
        <v>1959.6780360096488</v>
      </c>
      <c r="H5862" s="5">
        <f t="shared" si="1187"/>
        <v>4486.2318433838873</v>
      </c>
      <c r="I5862" s="5">
        <f t="shared" si="1188"/>
        <v>720</v>
      </c>
      <c r="J5862" s="5">
        <f t="shared" si="1189"/>
        <v>3766.2318433838873</v>
      </c>
      <c r="K5862" s="2">
        <f t="shared" si="1190"/>
        <v>90385.969503192493</v>
      </c>
      <c r="L5862" s="2">
        <f t="shared" si="1191"/>
        <v>193280</v>
      </c>
      <c r="M5862" s="2">
        <f t="shared" si="1192"/>
        <v>42240</v>
      </c>
      <c r="N5862" s="6">
        <f t="shared" si="1193"/>
        <v>1</v>
      </c>
      <c r="O5862" s="2">
        <f t="shared" si="1194"/>
        <v>40654.030496807507</v>
      </c>
      <c r="P5862" s="2">
        <f t="shared" si="1195"/>
        <v>40654.030496807507</v>
      </c>
    </row>
    <row r="5863" spans="1:16">
      <c r="A5863" s="6">
        <v>9</v>
      </c>
      <c r="B5863" s="6">
        <v>0</v>
      </c>
      <c r="C5863" s="6">
        <v>0</v>
      </c>
      <c r="D5863" s="6">
        <f t="shared" si="1183"/>
        <v>9</v>
      </c>
      <c r="E5863" s="5">
        <f t="shared" si="1184"/>
        <v>1909.9376297100011</v>
      </c>
      <c r="F5863" s="5">
        <f t="shared" si="1185"/>
        <v>0</v>
      </c>
      <c r="G5863" s="5">
        <f t="shared" si="1186"/>
        <v>0</v>
      </c>
      <c r="H5863" s="5">
        <f t="shared" si="1187"/>
        <v>1909.9376297100011</v>
      </c>
      <c r="I5863" s="5">
        <f t="shared" si="1188"/>
        <v>720</v>
      </c>
      <c r="J5863" s="5">
        <f t="shared" si="1189"/>
        <v>1189.9376297100011</v>
      </c>
      <c r="K5863" s="2">
        <f t="shared" si="1190"/>
        <v>45658.639404687521</v>
      </c>
      <c r="L5863" s="2">
        <f t="shared" si="1191"/>
        <v>79200</v>
      </c>
      <c r="M5863" s="2">
        <f t="shared" si="1192"/>
        <v>7920</v>
      </c>
      <c r="N5863" s="6">
        <f t="shared" si="1193"/>
        <v>1</v>
      </c>
      <c r="O5863" s="2">
        <f t="shared" si="1194"/>
        <v>5621.3605953124788</v>
      </c>
      <c r="P5863" s="2">
        <f t="shared" si="1195"/>
        <v>5621.3605953124788</v>
      </c>
    </row>
    <row r="5864" spans="1:16">
      <c r="A5864" s="6">
        <v>9</v>
      </c>
      <c r="B5864" s="6">
        <v>0</v>
      </c>
      <c r="C5864" s="6">
        <v>1</v>
      </c>
      <c r="D5864" s="6">
        <f t="shared" si="1183"/>
        <v>10</v>
      </c>
      <c r="E5864" s="5">
        <f t="shared" si="1184"/>
        <v>1909.9376297100011</v>
      </c>
      <c r="F5864" s="5">
        <f t="shared" si="1185"/>
        <v>0</v>
      </c>
      <c r="G5864" s="5">
        <f t="shared" si="1186"/>
        <v>45.5625</v>
      </c>
      <c r="H5864" s="5">
        <f t="shared" si="1187"/>
        <v>1955.5001297100011</v>
      </c>
      <c r="I5864" s="5">
        <f t="shared" si="1188"/>
        <v>720</v>
      </c>
      <c r="J5864" s="5">
        <f t="shared" si="1189"/>
        <v>1235.5001297100011</v>
      </c>
      <c r="K5864" s="2">
        <f t="shared" si="1190"/>
        <v>46449.655029687521</v>
      </c>
      <c r="L5864" s="2">
        <f t="shared" si="1191"/>
        <v>81900</v>
      </c>
      <c r="M5864" s="2">
        <f t="shared" si="1192"/>
        <v>8800</v>
      </c>
      <c r="N5864" s="6">
        <f t="shared" si="1193"/>
        <v>1</v>
      </c>
      <c r="O5864" s="2">
        <f t="shared" si="1194"/>
        <v>6650.3449703124788</v>
      </c>
      <c r="P5864" s="2">
        <f t="shared" si="1195"/>
        <v>6650.3449703124788</v>
      </c>
    </row>
    <row r="5865" spans="1:16">
      <c r="A5865" s="6">
        <v>9</v>
      </c>
      <c r="B5865" s="6">
        <v>0</v>
      </c>
      <c r="C5865" s="6">
        <v>2</v>
      </c>
      <c r="D5865" s="6">
        <f t="shared" si="1183"/>
        <v>11</v>
      </c>
      <c r="E5865" s="5">
        <f t="shared" si="1184"/>
        <v>1909.9376297100011</v>
      </c>
      <c r="F5865" s="5">
        <f t="shared" si="1185"/>
        <v>0</v>
      </c>
      <c r="G5865" s="5">
        <f t="shared" si="1186"/>
        <v>92.264062499999994</v>
      </c>
      <c r="H5865" s="5">
        <f t="shared" si="1187"/>
        <v>2002.2016922100011</v>
      </c>
      <c r="I5865" s="5">
        <f t="shared" si="1188"/>
        <v>720</v>
      </c>
      <c r="J5865" s="5">
        <f t="shared" si="1189"/>
        <v>1282.2016922100011</v>
      </c>
      <c r="K5865" s="2">
        <f t="shared" si="1190"/>
        <v>47260.446045312521</v>
      </c>
      <c r="L5865" s="2">
        <f t="shared" si="1191"/>
        <v>84600</v>
      </c>
      <c r="M5865" s="2">
        <f t="shared" si="1192"/>
        <v>9680</v>
      </c>
      <c r="N5865" s="6">
        <f t="shared" si="1193"/>
        <v>1</v>
      </c>
      <c r="O5865" s="2">
        <f t="shared" si="1194"/>
        <v>7659.5539546874788</v>
      </c>
      <c r="P5865" s="2">
        <f t="shared" si="1195"/>
        <v>7659.5539546874788</v>
      </c>
    </row>
    <row r="5866" spans="1:16">
      <c r="A5866" s="6">
        <v>9</v>
      </c>
      <c r="B5866" s="6">
        <v>0</v>
      </c>
      <c r="C5866" s="6">
        <v>3</v>
      </c>
      <c r="D5866" s="6">
        <f t="shared" si="1183"/>
        <v>12</v>
      </c>
      <c r="E5866" s="5">
        <f t="shared" si="1184"/>
        <v>1909.9376297100011</v>
      </c>
      <c r="F5866" s="5">
        <f t="shared" si="1185"/>
        <v>0</v>
      </c>
      <c r="G5866" s="5">
        <f t="shared" si="1186"/>
        <v>140.12604492187498</v>
      </c>
      <c r="H5866" s="5">
        <f t="shared" si="1187"/>
        <v>2050.063674631876</v>
      </c>
      <c r="I5866" s="5">
        <f t="shared" si="1188"/>
        <v>720</v>
      </c>
      <c r="J5866" s="5">
        <f t="shared" si="1189"/>
        <v>1330.063674631876</v>
      </c>
      <c r="K5866" s="2">
        <f t="shared" si="1190"/>
        <v>48091.38324013674</v>
      </c>
      <c r="L5866" s="2">
        <f t="shared" si="1191"/>
        <v>87300</v>
      </c>
      <c r="M5866" s="2">
        <f t="shared" si="1192"/>
        <v>10560</v>
      </c>
      <c r="N5866" s="6">
        <f t="shared" si="1193"/>
        <v>1</v>
      </c>
      <c r="O5866" s="2">
        <f t="shared" si="1194"/>
        <v>8648.6167598632601</v>
      </c>
      <c r="P5866" s="2">
        <f t="shared" si="1195"/>
        <v>8648.6167598632601</v>
      </c>
    </row>
    <row r="5867" spans="1:16">
      <c r="A5867" s="6">
        <v>9</v>
      </c>
      <c r="B5867" s="6">
        <v>0</v>
      </c>
      <c r="C5867" s="6">
        <v>4</v>
      </c>
      <c r="D5867" s="6">
        <f t="shared" si="1183"/>
        <v>13</v>
      </c>
      <c r="E5867" s="5">
        <f t="shared" si="1184"/>
        <v>1909.9376297100011</v>
      </c>
      <c r="F5867" s="5">
        <f t="shared" si="1185"/>
        <v>0</v>
      </c>
      <c r="G5867" s="5">
        <f t="shared" si="1186"/>
        <v>189.17016064453125</v>
      </c>
      <c r="H5867" s="5">
        <f t="shared" si="1187"/>
        <v>2099.1077903545324</v>
      </c>
      <c r="I5867" s="5">
        <f t="shared" si="1188"/>
        <v>720</v>
      </c>
      <c r="J5867" s="5">
        <f t="shared" si="1189"/>
        <v>1379.1077903545324</v>
      </c>
      <c r="K5867" s="2">
        <f t="shared" si="1190"/>
        <v>48942.843582543966</v>
      </c>
      <c r="L5867" s="2">
        <f t="shared" si="1191"/>
        <v>90000</v>
      </c>
      <c r="M5867" s="2">
        <f t="shared" si="1192"/>
        <v>11440</v>
      </c>
      <c r="N5867" s="6">
        <f t="shared" si="1193"/>
        <v>1</v>
      </c>
      <c r="O5867" s="2">
        <f t="shared" si="1194"/>
        <v>9617.1564174560335</v>
      </c>
      <c r="P5867" s="2">
        <f t="shared" si="1195"/>
        <v>9617.1564174560335</v>
      </c>
    </row>
    <row r="5868" spans="1:16">
      <c r="A5868" s="6">
        <v>9</v>
      </c>
      <c r="B5868" s="6">
        <v>0</v>
      </c>
      <c r="C5868" s="6">
        <v>5</v>
      </c>
      <c r="D5868" s="6">
        <f t="shared" si="1183"/>
        <v>14</v>
      </c>
      <c r="E5868" s="5">
        <f t="shared" si="1184"/>
        <v>1909.9376297100011</v>
      </c>
      <c r="F5868" s="5">
        <f t="shared" si="1185"/>
        <v>0</v>
      </c>
      <c r="G5868" s="5">
        <f t="shared" si="1186"/>
        <v>239.41848456573481</v>
      </c>
      <c r="H5868" s="5">
        <f t="shared" si="1187"/>
        <v>2149.3561142757358</v>
      </c>
      <c r="I5868" s="5">
        <f t="shared" si="1188"/>
        <v>720</v>
      </c>
      <c r="J5868" s="5">
        <f t="shared" si="1189"/>
        <v>1429.3561142757358</v>
      </c>
      <c r="K5868" s="2">
        <f t="shared" si="1190"/>
        <v>49815.210317287077</v>
      </c>
      <c r="L5868" s="2">
        <f t="shared" si="1191"/>
        <v>92700</v>
      </c>
      <c r="M5868" s="2">
        <f t="shared" si="1192"/>
        <v>12320</v>
      </c>
      <c r="N5868" s="6">
        <f t="shared" si="1193"/>
        <v>1</v>
      </c>
      <c r="O5868" s="2">
        <f t="shared" si="1194"/>
        <v>10564.789682712923</v>
      </c>
      <c r="P5868" s="2">
        <f t="shared" si="1195"/>
        <v>10564.789682712923</v>
      </c>
    </row>
    <row r="5869" spans="1:16">
      <c r="A5869" s="6">
        <v>9</v>
      </c>
      <c r="B5869" s="6">
        <v>0</v>
      </c>
      <c r="C5869" s="6">
        <v>6</v>
      </c>
      <c r="D5869" s="6">
        <f t="shared" si="1183"/>
        <v>15</v>
      </c>
      <c r="E5869" s="5">
        <f t="shared" si="1184"/>
        <v>1909.9376297100011</v>
      </c>
      <c r="F5869" s="5">
        <f t="shared" si="1185"/>
        <v>0</v>
      </c>
      <c r="G5869" s="5">
        <f t="shared" si="1186"/>
        <v>290.89345874736784</v>
      </c>
      <c r="H5869" s="5">
        <f t="shared" si="1187"/>
        <v>2200.8310884573689</v>
      </c>
      <c r="I5869" s="5">
        <f t="shared" si="1188"/>
        <v>720</v>
      </c>
      <c r="J5869" s="5">
        <f t="shared" si="1189"/>
        <v>1480.8310884573689</v>
      </c>
      <c r="K5869" s="2">
        <f t="shared" si="1190"/>
        <v>50708.873063495987</v>
      </c>
      <c r="L5869" s="2">
        <f t="shared" si="1191"/>
        <v>95400</v>
      </c>
      <c r="M5869" s="2">
        <f t="shared" si="1192"/>
        <v>13200</v>
      </c>
      <c r="N5869" s="6">
        <f t="shared" si="1193"/>
        <v>1</v>
      </c>
      <c r="O5869" s="2">
        <f t="shared" si="1194"/>
        <v>11491.126936504013</v>
      </c>
      <c r="P5869" s="2">
        <f t="shared" si="1195"/>
        <v>11491.126936504013</v>
      </c>
    </row>
    <row r="5870" spans="1:16">
      <c r="A5870" s="6">
        <v>9</v>
      </c>
      <c r="B5870" s="6">
        <v>0</v>
      </c>
      <c r="C5870" s="6">
        <v>7</v>
      </c>
      <c r="D5870" s="6">
        <f t="shared" si="1183"/>
        <v>16</v>
      </c>
      <c r="E5870" s="5">
        <f t="shared" si="1184"/>
        <v>1909.9376297100011</v>
      </c>
      <c r="F5870" s="5">
        <f t="shared" si="1185"/>
        <v>0</v>
      </c>
      <c r="G5870" s="5">
        <f t="shared" si="1186"/>
        <v>343.61789814532818</v>
      </c>
      <c r="H5870" s="5">
        <f t="shared" si="1187"/>
        <v>2253.5555278553293</v>
      </c>
      <c r="I5870" s="5">
        <f t="shared" si="1188"/>
        <v>720</v>
      </c>
      <c r="J5870" s="5">
        <f t="shared" si="1189"/>
        <v>1533.5555278553293</v>
      </c>
      <c r="K5870" s="2">
        <f t="shared" si="1190"/>
        <v>51624.227914155024</v>
      </c>
      <c r="L5870" s="2">
        <f t="shared" si="1191"/>
        <v>98100</v>
      </c>
      <c r="M5870" s="2">
        <f t="shared" si="1192"/>
        <v>14080</v>
      </c>
      <c r="N5870" s="6">
        <f t="shared" si="1193"/>
        <v>1</v>
      </c>
      <c r="O5870" s="2">
        <f t="shared" si="1194"/>
        <v>12395.772085844976</v>
      </c>
      <c r="P5870" s="2">
        <f t="shared" si="1195"/>
        <v>12395.772085844976</v>
      </c>
    </row>
    <row r="5871" spans="1:16">
      <c r="A5871" s="6">
        <v>9</v>
      </c>
      <c r="B5871" s="6">
        <v>0</v>
      </c>
      <c r="C5871" s="6">
        <v>8</v>
      </c>
      <c r="D5871" s="6">
        <f t="shared" si="1183"/>
        <v>17</v>
      </c>
      <c r="E5871" s="5">
        <f t="shared" si="1184"/>
        <v>1909.9376297100011</v>
      </c>
      <c r="F5871" s="5">
        <f t="shared" si="1185"/>
        <v>0</v>
      </c>
      <c r="G5871" s="5">
        <f t="shared" si="1186"/>
        <v>397.61499642530839</v>
      </c>
      <c r="H5871" s="5">
        <f t="shared" si="1187"/>
        <v>2307.5526261353098</v>
      </c>
      <c r="I5871" s="5">
        <f t="shared" si="1188"/>
        <v>720</v>
      </c>
      <c r="J5871" s="5">
        <f t="shared" si="1189"/>
        <v>1587.5526261353098</v>
      </c>
      <c r="K5871" s="2">
        <f t="shared" si="1190"/>
        <v>52561.677537071351</v>
      </c>
      <c r="L5871" s="2">
        <f t="shared" si="1191"/>
        <v>100800</v>
      </c>
      <c r="M5871" s="2">
        <f t="shared" si="1192"/>
        <v>14960</v>
      </c>
      <c r="N5871" s="6">
        <f t="shared" si="1193"/>
        <v>1</v>
      </c>
      <c r="O5871" s="2">
        <f t="shared" si="1194"/>
        <v>13278.322462928649</v>
      </c>
      <c r="P5871" s="2">
        <f t="shared" si="1195"/>
        <v>13278.322462928649</v>
      </c>
    </row>
    <row r="5872" spans="1:16">
      <c r="A5872" s="6">
        <v>9</v>
      </c>
      <c r="B5872" s="6">
        <v>0</v>
      </c>
      <c r="C5872" s="6">
        <v>9</v>
      </c>
      <c r="D5872" s="6">
        <f t="shared" si="1183"/>
        <v>18</v>
      </c>
      <c r="E5872" s="5">
        <f t="shared" si="1184"/>
        <v>1909.9376297100011</v>
      </c>
      <c r="F5872" s="5">
        <f t="shared" si="1185"/>
        <v>0</v>
      </c>
      <c r="G5872" s="5">
        <f t="shared" si="1186"/>
        <v>452.90833186570285</v>
      </c>
      <c r="H5872" s="5">
        <f t="shared" si="1187"/>
        <v>2362.8459615757038</v>
      </c>
      <c r="I5872" s="5">
        <f t="shared" si="1188"/>
        <v>720</v>
      </c>
      <c r="J5872" s="5">
        <f t="shared" si="1189"/>
        <v>1642.8459615757038</v>
      </c>
      <c r="K5872" s="2">
        <f t="shared" si="1190"/>
        <v>53521.631277355969</v>
      </c>
      <c r="L5872" s="2">
        <f t="shared" si="1191"/>
        <v>103500</v>
      </c>
      <c r="M5872" s="2">
        <f t="shared" si="1192"/>
        <v>15840</v>
      </c>
      <c r="N5872" s="6">
        <f t="shared" si="1193"/>
        <v>1</v>
      </c>
      <c r="O5872" s="2">
        <f t="shared" si="1194"/>
        <v>14138.368722644031</v>
      </c>
      <c r="P5872" s="2">
        <f t="shared" si="1195"/>
        <v>14138.368722644031</v>
      </c>
    </row>
    <row r="5873" spans="1:16">
      <c r="A5873" s="6">
        <v>9</v>
      </c>
      <c r="B5873" s="6">
        <v>0</v>
      </c>
      <c r="C5873" s="6">
        <v>10</v>
      </c>
      <c r="D5873" s="6">
        <f t="shared" si="1183"/>
        <v>19</v>
      </c>
      <c r="E5873" s="5">
        <f t="shared" si="1184"/>
        <v>1909.9376297100011</v>
      </c>
      <c r="F5873" s="5">
        <f t="shared" si="1185"/>
        <v>0</v>
      </c>
      <c r="G5873" s="5">
        <f t="shared" si="1186"/>
        <v>509.52187334891573</v>
      </c>
      <c r="H5873" s="5">
        <f t="shared" si="1187"/>
        <v>2419.4595030589171</v>
      </c>
      <c r="I5873" s="5">
        <f t="shared" si="1188"/>
        <v>720</v>
      </c>
      <c r="J5873" s="5">
        <f t="shared" si="1189"/>
        <v>1699.4595030589171</v>
      </c>
      <c r="K5873" s="2">
        <f t="shared" si="1190"/>
        <v>54504.505261439532</v>
      </c>
      <c r="L5873" s="2">
        <f t="shared" si="1191"/>
        <v>106200</v>
      </c>
      <c r="M5873" s="2">
        <f t="shared" si="1192"/>
        <v>16720</v>
      </c>
      <c r="N5873" s="6">
        <f t="shared" si="1193"/>
        <v>1</v>
      </c>
      <c r="O5873" s="2">
        <f t="shared" si="1194"/>
        <v>14975.494738560468</v>
      </c>
      <c r="P5873" s="2">
        <f t="shared" si="1195"/>
        <v>14975.494738560468</v>
      </c>
    </row>
    <row r="5874" spans="1:16">
      <c r="A5874" s="6">
        <v>9</v>
      </c>
      <c r="B5874" s="6">
        <v>0</v>
      </c>
      <c r="C5874" s="6">
        <v>11</v>
      </c>
      <c r="D5874" s="6">
        <f t="shared" si="1183"/>
        <v>20</v>
      </c>
      <c r="E5874" s="5">
        <f t="shared" si="1184"/>
        <v>1909.9376297100011</v>
      </c>
      <c r="F5874" s="5">
        <f t="shared" si="1185"/>
        <v>0</v>
      </c>
      <c r="G5874" s="5">
        <f t="shared" si="1186"/>
        <v>567.47998644235474</v>
      </c>
      <c r="H5874" s="5">
        <f t="shared" si="1187"/>
        <v>2477.417616152356</v>
      </c>
      <c r="I5874" s="5">
        <f t="shared" si="1188"/>
        <v>720</v>
      </c>
      <c r="J5874" s="5">
        <f t="shared" si="1189"/>
        <v>1757.417616152356</v>
      </c>
      <c r="K5874" s="2">
        <f t="shared" si="1190"/>
        <v>55510.722502645069</v>
      </c>
      <c r="L5874" s="2">
        <f t="shared" si="1191"/>
        <v>108900</v>
      </c>
      <c r="M5874" s="2">
        <f t="shared" si="1192"/>
        <v>17600</v>
      </c>
      <c r="N5874" s="6">
        <f t="shared" si="1193"/>
        <v>1</v>
      </c>
      <c r="O5874" s="2">
        <f t="shared" si="1194"/>
        <v>15789.277497354931</v>
      </c>
      <c r="P5874" s="2">
        <f t="shared" si="1195"/>
        <v>15789.277497354931</v>
      </c>
    </row>
    <row r="5875" spans="1:16">
      <c r="A5875" s="6">
        <v>9</v>
      </c>
      <c r="B5875" s="6">
        <v>0</v>
      </c>
      <c r="C5875" s="6">
        <v>12</v>
      </c>
      <c r="D5875" s="6">
        <f t="shared" si="1183"/>
        <v>21</v>
      </c>
      <c r="E5875" s="5">
        <f t="shared" si="1184"/>
        <v>1909.9376297100011</v>
      </c>
      <c r="F5875" s="5">
        <f t="shared" si="1185"/>
        <v>0</v>
      </c>
      <c r="G5875" s="5">
        <f t="shared" si="1186"/>
        <v>626.80743957041921</v>
      </c>
      <c r="H5875" s="5">
        <f t="shared" si="1187"/>
        <v>2536.7450692804205</v>
      </c>
      <c r="I5875" s="5">
        <f t="shared" si="1188"/>
        <v>720</v>
      </c>
      <c r="J5875" s="5">
        <f t="shared" si="1189"/>
        <v>1816.7450692804205</v>
      </c>
      <c r="K5875" s="2">
        <f t="shared" si="1190"/>
        <v>56540.713008340637</v>
      </c>
      <c r="L5875" s="2">
        <f t="shared" si="1191"/>
        <v>111600</v>
      </c>
      <c r="M5875" s="2">
        <f t="shared" si="1192"/>
        <v>18480</v>
      </c>
      <c r="N5875" s="6">
        <f t="shared" si="1193"/>
        <v>1</v>
      </c>
      <c r="O5875" s="2">
        <f t="shared" si="1194"/>
        <v>16579.286991659363</v>
      </c>
      <c r="P5875" s="2">
        <f t="shared" si="1195"/>
        <v>16579.286991659363</v>
      </c>
    </row>
    <row r="5876" spans="1:16">
      <c r="A5876" s="6">
        <v>9</v>
      </c>
      <c r="B5876" s="6">
        <v>0</v>
      </c>
      <c r="C5876" s="6">
        <v>13</v>
      </c>
      <c r="D5876" s="6">
        <f t="shared" si="1183"/>
        <v>22</v>
      </c>
      <c r="E5876" s="5">
        <f t="shared" si="1184"/>
        <v>1909.9376297100011</v>
      </c>
      <c r="F5876" s="5">
        <f t="shared" si="1185"/>
        <v>0</v>
      </c>
      <c r="G5876" s="5">
        <f t="shared" si="1186"/>
        <v>687.52941027880343</v>
      </c>
      <c r="H5876" s="5">
        <f t="shared" si="1187"/>
        <v>2597.4670399888046</v>
      </c>
      <c r="I5876" s="5">
        <f t="shared" si="1188"/>
        <v>720</v>
      </c>
      <c r="J5876" s="5">
        <f t="shared" si="1189"/>
        <v>1877.4670399888046</v>
      </c>
      <c r="K5876" s="2">
        <f t="shared" si="1190"/>
        <v>57594.913888694522</v>
      </c>
      <c r="L5876" s="2">
        <f t="shared" si="1191"/>
        <v>114300</v>
      </c>
      <c r="M5876" s="2">
        <f t="shared" si="1192"/>
        <v>19360</v>
      </c>
      <c r="N5876" s="6">
        <f t="shared" si="1193"/>
        <v>1</v>
      </c>
      <c r="O5876" s="2">
        <f t="shared" si="1194"/>
        <v>17345.086111305478</v>
      </c>
      <c r="P5876" s="2">
        <f t="shared" si="1195"/>
        <v>17345.086111305478</v>
      </c>
    </row>
    <row r="5877" spans="1:16">
      <c r="A5877" s="6">
        <v>9</v>
      </c>
      <c r="B5877" s="6">
        <v>0</v>
      </c>
      <c r="C5877" s="6">
        <v>14</v>
      </c>
      <c r="D5877" s="6">
        <f t="shared" si="1183"/>
        <v>23</v>
      </c>
      <c r="E5877" s="5">
        <f t="shared" si="1184"/>
        <v>1909.9376297100011</v>
      </c>
      <c r="F5877" s="5">
        <f t="shared" si="1185"/>
        <v>0</v>
      </c>
      <c r="G5877" s="5">
        <f t="shared" si="1186"/>
        <v>749.67149159246469</v>
      </c>
      <c r="H5877" s="5">
        <f t="shared" si="1187"/>
        <v>2659.6091213024656</v>
      </c>
      <c r="I5877" s="5">
        <f t="shared" si="1188"/>
        <v>720</v>
      </c>
      <c r="J5877" s="5">
        <f t="shared" si="1189"/>
        <v>1939.6091213024656</v>
      </c>
      <c r="K5877" s="2">
        <f t="shared" si="1190"/>
        <v>58673.769467056693</v>
      </c>
      <c r="L5877" s="2">
        <f t="shared" si="1191"/>
        <v>117000</v>
      </c>
      <c r="M5877" s="2">
        <f t="shared" si="1192"/>
        <v>20240</v>
      </c>
      <c r="N5877" s="6">
        <f t="shared" si="1193"/>
        <v>1</v>
      </c>
      <c r="O5877" s="2">
        <f t="shared" si="1194"/>
        <v>18086.230532943307</v>
      </c>
      <c r="P5877" s="2">
        <f t="shared" si="1195"/>
        <v>18086.230532943307</v>
      </c>
    </row>
    <row r="5878" spans="1:16">
      <c r="A5878" s="6">
        <v>9</v>
      </c>
      <c r="B5878" s="6">
        <v>0</v>
      </c>
      <c r="C5878" s="6">
        <v>15</v>
      </c>
      <c r="D5878" s="6">
        <f t="shared" si="1183"/>
        <v>24</v>
      </c>
      <c r="E5878" s="5">
        <f t="shared" si="1184"/>
        <v>1909.9376297100011</v>
      </c>
      <c r="F5878" s="5">
        <f t="shared" si="1185"/>
        <v>0</v>
      </c>
      <c r="G5878" s="5">
        <f t="shared" si="1186"/>
        <v>813.25969846861108</v>
      </c>
      <c r="H5878" s="5">
        <f t="shared" si="1187"/>
        <v>2723.1973281786122</v>
      </c>
      <c r="I5878" s="5">
        <f t="shared" si="1188"/>
        <v>720</v>
      </c>
      <c r="J5878" s="5">
        <f t="shared" si="1189"/>
        <v>2003.1973281786122</v>
      </c>
      <c r="K5878" s="2">
        <f t="shared" si="1190"/>
        <v>59777.731391989793</v>
      </c>
      <c r="L5878" s="2">
        <f t="shared" si="1191"/>
        <v>119700</v>
      </c>
      <c r="M5878" s="2">
        <f t="shared" si="1192"/>
        <v>21120</v>
      </c>
      <c r="N5878" s="6">
        <f t="shared" si="1193"/>
        <v>1</v>
      </c>
      <c r="O5878" s="2">
        <f t="shared" si="1194"/>
        <v>18802.268608010207</v>
      </c>
      <c r="P5878" s="2">
        <f t="shared" si="1195"/>
        <v>18802.268608010207</v>
      </c>
    </row>
    <row r="5879" spans="1:16">
      <c r="A5879" s="6">
        <v>9</v>
      </c>
      <c r="B5879" s="6">
        <v>0</v>
      </c>
      <c r="C5879" s="6">
        <v>16</v>
      </c>
      <c r="D5879" s="6">
        <f t="shared" si="1183"/>
        <v>25</v>
      </c>
      <c r="E5879" s="5">
        <f t="shared" si="1184"/>
        <v>1909.9376297100011</v>
      </c>
      <c r="F5879" s="5">
        <f t="shared" si="1185"/>
        <v>0</v>
      </c>
      <c r="G5879" s="5">
        <f t="shared" si="1186"/>
        <v>878.32047434610013</v>
      </c>
      <c r="H5879" s="5">
        <f t="shared" si="1187"/>
        <v>2788.2581040561013</v>
      </c>
      <c r="I5879" s="5">
        <f t="shared" si="1188"/>
        <v>720</v>
      </c>
      <c r="J5879" s="5">
        <f t="shared" si="1189"/>
        <v>2068.2581040561013</v>
      </c>
      <c r="K5879" s="2">
        <f t="shared" si="1190"/>
        <v>60907.258750973982</v>
      </c>
      <c r="L5879" s="2">
        <f t="shared" si="1191"/>
        <v>122400</v>
      </c>
      <c r="M5879" s="2">
        <f t="shared" si="1192"/>
        <v>22000</v>
      </c>
      <c r="N5879" s="6">
        <f t="shared" si="1193"/>
        <v>1</v>
      </c>
      <c r="O5879" s="2">
        <f t="shared" si="1194"/>
        <v>19492.741249026018</v>
      </c>
      <c r="P5879" s="2">
        <f t="shared" si="1195"/>
        <v>19492.741249026018</v>
      </c>
    </row>
    <row r="5880" spans="1:16">
      <c r="A5880" s="6">
        <v>9</v>
      </c>
      <c r="B5880" s="6">
        <v>0</v>
      </c>
      <c r="C5880" s="6">
        <v>17</v>
      </c>
      <c r="D5880" s="6">
        <f t="shared" si="1183"/>
        <v>26</v>
      </c>
      <c r="E5880" s="5">
        <f t="shared" si="1184"/>
        <v>1909.9376297100011</v>
      </c>
      <c r="F5880" s="5">
        <f t="shared" si="1185"/>
        <v>0</v>
      </c>
      <c r="G5880" s="5">
        <f t="shared" si="1186"/>
        <v>944.88069779264049</v>
      </c>
      <c r="H5880" s="5">
        <f t="shared" si="1187"/>
        <v>2854.8183275026418</v>
      </c>
      <c r="I5880" s="5">
        <f t="shared" si="1188"/>
        <v>720</v>
      </c>
      <c r="J5880" s="5">
        <f t="shared" si="1189"/>
        <v>2134.8183275026418</v>
      </c>
      <c r="K5880" s="2">
        <f t="shared" si="1190"/>
        <v>62062.818185809752</v>
      </c>
      <c r="L5880" s="2">
        <f t="shared" si="1191"/>
        <v>125100</v>
      </c>
      <c r="M5880" s="2">
        <f t="shared" si="1192"/>
        <v>22880</v>
      </c>
      <c r="N5880" s="6">
        <f t="shared" si="1193"/>
        <v>1</v>
      </c>
      <c r="O5880" s="2">
        <f t="shared" si="1194"/>
        <v>20157.181814190248</v>
      </c>
      <c r="P5880" s="2">
        <f t="shared" si="1195"/>
        <v>20157.181814190248</v>
      </c>
    </row>
    <row r="5881" spans="1:16">
      <c r="A5881" s="6">
        <v>9</v>
      </c>
      <c r="B5881" s="6">
        <v>0</v>
      </c>
      <c r="C5881" s="6">
        <v>18</v>
      </c>
      <c r="D5881" s="6">
        <f t="shared" si="1183"/>
        <v>27</v>
      </c>
      <c r="E5881" s="5">
        <f t="shared" si="1184"/>
        <v>1909.9376297100011</v>
      </c>
      <c r="F5881" s="5">
        <f t="shared" si="1185"/>
        <v>0</v>
      </c>
      <c r="G5881" s="5">
        <f t="shared" si="1186"/>
        <v>1012.9676892512279</v>
      </c>
      <c r="H5881" s="5">
        <f t="shared" si="1187"/>
        <v>2922.9053189612291</v>
      </c>
      <c r="I5881" s="5">
        <f t="shared" si="1188"/>
        <v>720</v>
      </c>
      <c r="J5881" s="5">
        <f t="shared" si="1189"/>
        <v>2202.9053189612291</v>
      </c>
      <c r="K5881" s="2">
        <f t="shared" si="1190"/>
        <v>63244.88400974356</v>
      </c>
      <c r="L5881" s="2">
        <f t="shared" si="1191"/>
        <v>127800</v>
      </c>
      <c r="M5881" s="2">
        <f t="shared" si="1192"/>
        <v>23760</v>
      </c>
      <c r="N5881" s="6">
        <f t="shared" si="1193"/>
        <v>1</v>
      </c>
      <c r="O5881" s="2">
        <f t="shared" si="1194"/>
        <v>20795.11599025644</v>
      </c>
      <c r="P5881" s="2">
        <f t="shared" si="1195"/>
        <v>20795.11599025644</v>
      </c>
    </row>
    <row r="5882" spans="1:16">
      <c r="A5882" s="6">
        <v>9</v>
      </c>
      <c r="B5882" s="6">
        <v>0</v>
      </c>
      <c r="C5882" s="6">
        <v>19</v>
      </c>
      <c r="D5882" s="6">
        <f t="shared" si="1183"/>
        <v>28</v>
      </c>
      <c r="E5882" s="5">
        <f t="shared" si="1184"/>
        <v>1909.9376297100011</v>
      </c>
      <c r="F5882" s="5">
        <f t="shared" si="1185"/>
        <v>0</v>
      </c>
      <c r="G5882" s="5">
        <f t="shared" si="1186"/>
        <v>1082.6092178872495</v>
      </c>
      <c r="H5882" s="5">
        <f t="shared" si="1187"/>
        <v>2992.5468475972507</v>
      </c>
      <c r="I5882" s="5">
        <f t="shared" si="1188"/>
        <v>720</v>
      </c>
      <c r="J5882" s="5">
        <f t="shared" si="1189"/>
        <v>2272.5468475972507</v>
      </c>
      <c r="K5882" s="2">
        <f t="shared" si="1190"/>
        <v>64453.938326341158</v>
      </c>
      <c r="L5882" s="2">
        <f t="shared" si="1191"/>
        <v>130500</v>
      </c>
      <c r="M5882" s="2">
        <f t="shared" si="1192"/>
        <v>24640</v>
      </c>
      <c r="N5882" s="6">
        <f t="shared" si="1193"/>
        <v>1</v>
      </c>
      <c r="O5882" s="2">
        <f t="shared" si="1194"/>
        <v>21406.061673658842</v>
      </c>
      <c r="P5882" s="2">
        <f t="shared" si="1195"/>
        <v>21406.061673658842</v>
      </c>
    </row>
    <row r="5883" spans="1:16">
      <c r="A5883" s="6">
        <v>9</v>
      </c>
      <c r="B5883" s="6">
        <v>0</v>
      </c>
      <c r="C5883" s="6">
        <v>20</v>
      </c>
      <c r="D5883" s="6">
        <f t="shared" si="1183"/>
        <v>29</v>
      </c>
      <c r="E5883" s="5">
        <f t="shared" si="1184"/>
        <v>1909.9376297100011</v>
      </c>
      <c r="F5883" s="5">
        <f t="shared" si="1185"/>
        <v>0</v>
      </c>
      <c r="G5883" s="5">
        <f t="shared" si="1186"/>
        <v>1153.8335085377266</v>
      </c>
      <c r="H5883" s="5">
        <f t="shared" si="1187"/>
        <v>3063.7711382477278</v>
      </c>
      <c r="I5883" s="5">
        <f t="shared" si="1188"/>
        <v>720</v>
      </c>
      <c r="J5883" s="5">
        <f t="shared" si="1189"/>
        <v>2343.7711382477278</v>
      </c>
      <c r="K5883" s="2">
        <f t="shared" si="1190"/>
        <v>65690.471150134166</v>
      </c>
      <c r="L5883" s="2">
        <f t="shared" si="1191"/>
        <v>133200</v>
      </c>
      <c r="M5883" s="2">
        <f t="shared" si="1192"/>
        <v>25520</v>
      </c>
      <c r="N5883" s="6">
        <f t="shared" si="1193"/>
        <v>1</v>
      </c>
      <c r="O5883" s="2">
        <f t="shared" si="1194"/>
        <v>21989.528849865834</v>
      </c>
      <c r="P5883" s="2">
        <f t="shared" si="1195"/>
        <v>21989.528849865834</v>
      </c>
    </row>
    <row r="5884" spans="1:16">
      <c r="A5884" s="6">
        <v>9</v>
      </c>
      <c r="B5884" s="6">
        <v>0</v>
      </c>
      <c r="C5884" s="6">
        <v>21</v>
      </c>
      <c r="D5884" s="6">
        <f t="shared" si="1183"/>
        <v>30</v>
      </c>
      <c r="E5884" s="5">
        <f t="shared" si="1184"/>
        <v>1909.9376297100011</v>
      </c>
      <c r="F5884" s="5">
        <f t="shared" si="1185"/>
        <v>0</v>
      </c>
      <c r="G5884" s="5">
        <f t="shared" si="1186"/>
        <v>1226.6692487641703</v>
      </c>
      <c r="H5884" s="5">
        <f t="shared" si="1187"/>
        <v>3136.6068784741715</v>
      </c>
      <c r="I5884" s="5">
        <f t="shared" si="1188"/>
        <v>720</v>
      </c>
      <c r="J5884" s="5">
        <f t="shared" si="1189"/>
        <v>2416.6068784741715</v>
      </c>
      <c r="K5884" s="2">
        <f t="shared" si="1190"/>
        <v>66954.980529065477</v>
      </c>
      <c r="L5884" s="2">
        <f t="shared" si="1191"/>
        <v>135900</v>
      </c>
      <c r="M5884" s="2">
        <f t="shared" si="1192"/>
        <v>26400</v>
      </c>
      <c r="N5884" s="6">
        <f t="shared" si="1193"/>
        <v>1</v>
      </c>
      <c r="O5884" s="2">
        <f t="shared" si="1194"/>
        <v>22545.019470934523</v>
      </c>
      <c r="P5884" s="2">
        <f t="shared" si="1195"/>
        <v>22545.019470934523</v>
      </c>
    </row>
    <row r="5885" spans="1:16">
      <c r="A5885" s="6">
        <v>9</v>
      </c>
      <c r="B5885" s="6">
        <v>0</v>
      </c>
      <c r="C5885" s="6">
        <v>22</v>
      </c>
      <c r="D5885" s="6">
        <f t="shared" si="1183"/>
        <v>31</v>
      </c>
      <c r="E5885" s="5">
        <f t="shared" si="1184"/>
        <v>1909.9376297100011</v>
      </c>
      <c r="F5885" s="5">
        <f t="shared" si="1185"/>
        <v>0</v>
      </c>
      <c r="G5885" s="5">
        <f t="shared" si="1186"/>
        <v>1301.1455960105666</v>
      </c>
      <c r="H5885" s="5">
        <f t="shared" si="1187"/>
        <v>3211.0832257205675</v>
      </c>
      <c r="I5885" s="5">
        <f t="shared" si="1188"/>
        <v>720</v>
      </c>
      <c r="J5885" s="5">
        <f t="shared" si="1189"/>
        <v>2491.0832257205675</v>
      </c>
      <c r="K5885" s="2">
        <f t="shared" si="1190"/>
        <v>68247.972668759845</v>
      </c>
      <c r="L5885" s="2">
        <f t="shared" si="1191"/>
        <v>138600</v>
      </c>
      <c r="M5885" s="2">
        <f t="shared" si="1192"/>
        <v>27280</v>
      </c>
      <c r="N5885" s="6">
        <f t="shared" si="1193"/>
        <v>1</v>
      </c>
      <c r="O5885" s="2">
        <f t="shared" si="1194"/>
        <v>23072.027331240155</v>
      </c>
      <c r="P5885" s="2">
        <f t="shared" si="1195"/>
        <v>23072.027331240155</v>
      </c>
    </row>
    <row r="5886" spans="1:16">
      <c r="A5886" s="6">
        <v>9</v>
      </c>
      <c r="B5886" s="6">
        <v>0</v>
      </c>
      <c r="C5886" s="6">
        <v>23</v>
      </c>
      <c r="D5886" s="6">
        <f t="shared" si="1183"/>
        <v>32</v>
      </c>
      <c r="E5886" s="5">
        <f t="shared" si="1184"/>
        <v>1909.9376297100011</v>
      </c>
      <c r="F5886" s="5">
        <f t="shared" si="1185"/>
        <v>0</v>
      </c>
      <c r="G5886" s="5">
        <f t="shared" si="1186"/>
        <v>1377.292184868003</v>
      </c>
      <c r="H5886" s="5">
        <f t="shared" si="1187"/>
        <v>3287.2298145780042</v>
      </c>
      <c r="I5886" s="5">
        <f t="shared" si="1188"/>
        <v>720</v>
      </c>
      <c r="J5886" s="5">
        <f t="shared" si="1189"/>
        <v>2567.2298145780042</v>
      </c>
      <c r="K5886" s="2">
        <f t="shared" si="1190"/>
        <v>69569.962058645906</v>
      </c>
      <c r="L5886" s="2">
        <f t="shared" si="1191"/>
        <v>141300</v>
      </c>
      <c r="M5886" s="2">
        <f t="shared" si="1192"/>
        <v>28160</v>
      </c>
      <c r="N5886" s="6">
        <f t="shared" si="1193"/>
        <v>1</v>
      </c>
      <c r="O5886" s="2">
        <f t="shared" si="1194"/>
        <v>23570.037941354094</v>
      </c>
      <c r="P5886" s="2">
        <f t="shared" si="1195"/>
        <v>23570.037941354094</v>
      </c>
    </row>
    <row r="5887" spans="1:16">
      <c r="A5887" s="6">
        <v>9</v>
      </c>
      <c r="B5887" s="6">
        <v>0</v>
      </c>
      <c r="C5887" s="6">
        <v>24</v>
      </c>
      <c r="D5887" s="6">
        <f t="shared" si="1183"/>
        <v>33</v>
      </c>
      <c r="E5887" s="5">
        <f t="shared" si="1184"/>
        <v>1909.9376297100011</v>
      </c>
      <c r="F5887" s="5">
        <f t="shared" si="1185"/>
        <v>0</v>
      </c>
      <c r="G5887" s="5">
        <f t="shared" si="1186"/>
        <v>1455.1391344474989</v>
      </c>
      <c r="H5887" s="5">
        <f t="shared" si="1187"/>
        <v>3365.0767641575003</v>
      </c>
      <c r="I5887" s="5">
        <f t="shared" si="1188"/>
        <v>720</v>
      </c>
      <c r="J5887" s="5">
        <f t="shared" si="1189"/>
        <v>2645.0767641575003</v>
      </c>
      <c r="K5887" s="2">
        <f t="shared" si="1190"/>
        <v>70921.471599956596</v>
      </c>
      <c r="L5887" s="2">
        <f t="shared" si="1191"/>
        <v>144000</v>
      </c>
      <c r="M5887" s="2">
        <f t="shared" si="1192"/>
        <v>29040</v>
      </c>
      <c r="N5887" s="6">
        <f t="shared" si="1193"/>
        <v>1</v>
      </c>
      <c r="O5887" s="2">
        <f t="shared" si="1194"/>
        <v>24038.528400043404</v>
      </c>
      <c r="P5887" s="2">
        <f t="shared" si="1195"/>
        <v>24038.528400043404</v>
      </c>
    </row>
    <row r="5888" spans="1:16">
      <c r="A5888" s="6">
        <v>9</v>
      </c>
      <c r="B5888" s="6">
        <v>0</v>
      </c>
      <c r="C5888" s="6">
        <v>25</v>
      </c>
      <c r="D5888" s="6">
        <f t="shared" si="1183"/>
        <v>34</v>
      </c>
      <c r="E5888" s="5">
        <f t="shared" si="1184"/>
        <v>1909.9376297100011</v>
      </c>
      <c r="F5888" s="5">
        <f t="shared" si="1185"/>
        <v>0</v>
      </c>
      <c r="G5888" s="5">
        <f t="shared" si="1186"/>
        <v>1534.7170558625965</v>
      </c>
      <c r="H5888" s="5">
        <f t="shared" si="1187"/>
        <v>3444.6546855725974</v>
      </c>
      <c r="I5888" s="5">
        <f t="shared" si="1188"/>
        <v>720</v>
      </c>
      <c r="J5888" s="5">
        <f t="shared" si="1189"/>
        <v>2724.6546855725974</v>
      </c>
      <c r="K5888" s="2">
        <f t="shared" si="1190"/>
        <v>72303.032735635366</v>
      </c>
      <c r="L5888" s="2">
        <f t="shared" si="1191"/>
        <v>146700</v>
      </c>
      <c r="M5888" s="2">
        <f t="shared" si="1192"/>
        <v>29920</v>
      </c>
      <c r="N5888" s="6">
        <f t="shared" si="1193"/>
        <v>1</v>
      </c>
      <c r="O5888" s="2">
        <f t="shared" si="1194"/>
        <v>24476.967264364634</v>
      </c>
      <c r="P5888" s="2">
        <f t="shared" si="1195"/>
        <v>24476.967264364634</v>
      </c>
    </row>
    <row r="5889" spans="1:16">
      <c r="A5889" s="6">
        <v>9</v>
      </c>
      <c r="B5889" s="6">
        <v>0</v>
      </c>
      <c r="C5889" s="6">
        <v>26</v>
      </c>
      <c r="D5889" s="6">
        <f t="shared" si="1183"/>
        <v>35</v>
      </c>
      <c r="E5889" s="5">
        <f t="shared" si="1184"/>
        <v>1909.9376297100011</v>
      </c>
      <c r="F5889" s="5">
        <f t="shared" si="1185"/>
        <v>0</v>
      </c>
      <c r="G5889" s="5">
        <f t="shared" si="1186"/>
        <v>1616.0570598233144</v>
      </c>
      <c r="H5889" s="5">
        <f t="shared" si="1187"/>
        <v>3525.9946895333155</v>
      </c>
      <c r="I5889" s="5">
        <f t="shared" si="1188"/>
        <v>720</v>
      </c>
      <c r="J5889" s="5">
        <f t="shared" si="1189"/>
        <v>2805.9946895333155</v>
      </c>
      <c r="K5889" s="2">
        <f t="shared" si="1190"/>
        <v>73715.185582175618</v>
      </c>
      <c r="L5889" s="2">
        <f t="shared" si="1191"/>
        <v>149400</v>
      </c>
      <c r="M5889" s="2">
        <f t="shared" si="1192"/>
        <v>30800</v>
      </c>
      <c r="N5889" s="6">
        <f t="shared" si="1193"/>
        <v>1</v>
      </c>
      <c r="O5889" s="2">
        <f t="shared" si="1194"/>
        <v>24884.814417824382</v>
      </c>
      <c r="P5889" s="2">
        <f t="shared" si="1195"/>
        <v>24884.814417824382</v>
      </c>
    </row>
    <row r="5890" spans="1:16">
      <c r="A5890" s="6">
        <v>9</v>
      </c>
      <c r="B5890" s="6">
        <v>0</v>
      </c>
      <c r="C5890" s="6">
        <v>27</v>
      </c>
      <c r="D5890" s="6">
        <f t="shared" si="1183"/>
        <v>36</v>
      </c>
      <c r="E5890" s="5">
        <f t="shared" si="1184"/>
        <v>1909.9376297100011</v>
      </c>
      <c r="F5890" s="5">
        <f t="shared" si="1185"/>
        <v>0</v>
      </c>
      <c r="G5890" s="5">
        <f t="shared" si="1186"/>
        <v>1699.1907643430709</v>
      </c>
      <c r="H5890" s="5">
        <f t="shared" si="1187"/>
        <v>3609.128394053072</v>
      </c>
      <c r="I5890" s="5">
        <f t="shared" si="1188"/>
        <v>720</v>
      </c>
      <c r="J5890" s="5">
        <f t="shared" si="1189"/>
        <v>2889.128394053072</v>
      </c>
      <c r="K5890" s="2">
        <f t="shared" si="1190"/>
        <v>75158.479063421386</v>
      </c>
      <c r="L5890" s="2">
        <f t="shared" si="1191"/>
        <v>152100</v>
      </c>
      <c r="M5890" s="2">
        <f t="shared" si="1192"/>
        <v>31680</v>
      </c>
      <c r="N5890" s="6">
        <f t="shared" si="1193"/>
        <v>1</v>
      </c>
      <c r="O5890" s="2">
        <f t="shared" si="1194"/>
        <v>25261.520936578614</v>
      </c>
      <c r="P5890" s="2">
        <f t="shared" si="1195"/>
        <v>25261.520936578614</v>
      </c>
    </row>
    <row r="5891" spans="1:16">
      <c r="A5891" s="6">
        <v>9</v>
      </c>
      <c r="B5891" s="6">
        <v>0</v>
      </c>
      <c r="C5891" s="6">
        <v>28</v>
      </c>
      <c r="D5891" s="6">
        <f t="shared" si="1183"/>
        <v>37</v>
      </c>
      <c r="E5891" s="5">
        <f t="shared" si="1184"/>
        <v>1909.9376297100011</v>
      </c>
      <c r="F5891" s="5">
        <f t="shared" si="1185"/>
        <v>0</v>
      </c>
      <c r="G5891" s="5">
        <f t="shared" si="1186"/>
        <v>1784.1503025602246</v>
      </c>
      <c r="H5891" s="5">
        <f t="shared" si="1187"/>
        <v>3694.0879322702258</v>
      </c>
      <c r="I5891" s="5">
        <f t="shared" si="1188"/>
        <v>720</v>
      </c>
      <c r="J5891" s="5">
        <f t="shared" si="1189"/>
        <v>2974.0879322702258</v>
      </c>
      <c r="K5891" s="2">
        <f t="shared" si="1190"/>
        <v>76633.471046358085</v>
      </c>
      <c r="L5891" s="2">
        <f t="shared" si="1191"/>
        <v>154800</v>
      </c>
      <c r="M5891" s="2">
        <f t="shared" si="1192"/>
        <v>32560</v>
      </c>
      <c r="N5891" s="6">
        <f t="shared" si="1193"/>
        <v>1</v>
      </c>
      <c r="O5891" s="2">
        <f t="shared" si="1194"/>
        <v>25606.528953641915</v>
      </c>
      <c r="P5891" s="2">
        <f t="shared" si="1195"/>
        <v>25606.528953641915</v>
      </c>
    </row>
    <row r="5892" spans="1:16">
      <c r="A5892" s="6">
        <v>9</v>
      </c>
      <c r="B5892" s="6">
        <v>0</v>
      </c>
      <c r="C5892" s="6">
        <v>29</v>
      </c>
      <c r="D5892" s="6">
        <f t="shared" ref="D5892:D5955" si="1196">A5892+B5892+C5892</f>
        <v>38</v>
      </c>
      <c r="E5892" s="5">
        <f t="shared" ref="E5892:E5955" si="1197">IF(A5892=0,0,A5892*LABOR_HRS_WK_TOM*SEASON_WEEKS*(1+DIM_PCT_TOM)^A5892)</f>
        <v>1909.9376297100011</v>
      </c>
      <c r="F5892" s="5">
        <f t="shared" ref="F5892:F5955" si="1198">IF(B5892=0,0,B5892*LABOR_HRS_WK_CAR*SEASON_WEEKS*(1+DIM_PCT_CAR)^B5892)</f>
        <v>0</v>
      </c>
      <c r="G5892" s="5">
        <f t="shared" ref="G5892:G5955" si="1199">IF(C5892=0,0,C5892*LABOR_HRS_WK_MES*SEASON_WEEKS*(1+DIM_PCT_MES)^C5892)</f>
        <v>1870.9683306758782</v>
      </c>
      <c r="H5892" s="5">
        <f t="shared" ref="H5892:H5955" si="1200">E5892+F5892+G5892</f>
        <v>3780.9059603858796</v>
      </c>
      <c r="I5892" s="5">
        <f t="shared" ref="I5892:I5955" si="1201">MIN(H5892,FARMER_HRS)</f>
        <v>720</v>
      </c>
      <c r="J5892" s="5">
        <f t="shared" ref="J5892:J5955" si="1202">MAX(0,H5892-FARMER_HRS)</f>
        <v>3060.9059603858796</v>
      </c>
      <c r="K5892" s="2">
        <f t="shared" ref="K5892:K5955" si="1203">I5892*FARMER_RATE+J5892*TEMP_WORKER_RATE</f>
        <v>78140.728478921519</v>
      </c>
      <c r="L5892" s="2">
        <f t="shared" ref="L5892:L5955" si="1204">A5892*PRICE_TOM+B5892*PRICE_CAR+C5892*PRICE_MES</f>
        <v>157500</v>
      </c>
      <c r="M5892" s="2">
        <f t="shared" ref="M5892:M5955" si="1205">A5892*FERT_BED_TOM+B5892*FERT_BED_CAR+C5892*FERT_BED_MES</f>
        <v>33440</v>
      </c>
      <c r="N5892" s="6">
        <f t="shared" ref="N5892:N5955" si="1206">IF(AND(D5892&lt;=TOTAL_BEDS,J5892&lt;=TEMP_WORKER_MAX*TEMP_WORKER_HRS),1,0)</f>
        <v>1</v>
      </c>
      <c r="O5892" s="2">
        <f t="shared" ref="O5892:O5955" si="1207">L5892-M5892-K5892-FIXED_COSTS</f>
        <v>25919.271521078481</v>
      </c>
      <c r="P5892" s="2">
        <f t="shared" ref="P5892:P5955" si="1208">IF(N5892=1,O5892,"")</f>
        <v>25919.271521078481</v>
      </c>
    </row>
    <row r="5893" spans="1:16">
      <c r="A5893" s="6">
        <v>9</v>
      </c>
      <c r="B5893" s="6">
        <v>0</v>
      </c>
      <c r="C5893" s="6">
        <v>30</v>
      </c>
      <c r="D5893" s="6">
        <f t="shared" si="1196"/>
        <v>39</v>
      </c>
      <c r="E5893" s="5">
        <f t="shared" si="1197"/>
        <v>1909.9376297100011</v>
      </c>
      <c r="F5893" s="5">
        <f t="shared" si="1198"/>
        <v>0</v>
      </c>
      <c r="G5893" s="5">
        <f t="shared" si="1199"/>
        <v>1959.6780360096488</v>
      </c>
      <c r="H5893" s="5">
        <f t="shared" si="1200"/>
        <v>3869.6156657196498</v>
      </c>
      <c r="I5893" s="5">
        <f t="shared" si="1201"/>
        <v>720</v>
      </c>
      <c r="J5893" s="5">
        <f t="shared" si="1202"/>
        <v>3149.6156657196498</v>
      </c>
      <c r="K5893" s="2">
        <f t="shared" si="1203"/>
        <v>79680.827529855029</v>
      </c>
      <c r="L5893" s="2">
        <f t="shared" si="1204"/>
        <v>160200</v>
      </c>
      <c r="M5893" s="2">
        <f t="shared" si="1205"/>
        <v>34320</v>
      </c>
      <c r="N5893" s="6">
        <f t="shared" si="1206"/>
        <v>1</v>
      </c>
      <c r="O5893" s="2">
        <f t="shared" si="1207"/>
        <v>26199.172470144971</v>
      </c>
      <c r="P5893" s="2">
        <f t="shared" si="1208"/>
        <v>26199.172470144971</v>
      </c>
    </row>
    <row r="5894" spans="1:16">
      <c r="A5894" s="6">
        <v>9</v>
      </c>
      <c r="B5894" s="6">
        <v>1</v>
      </c>
      <c r="C5894" s="6">
        <v>0</v>
      </c>
      <c r="D5894" s="6">
        <f t="shared" si="1196"/>
        <v>10</v>
      </c>
      <c r="E5894" s="5">
        <f t="shared" si="1197"/>
        <v>1909.9376297100011</v>
      </c>
      <c r="F5894" s="5">
        <f t="shared" si="1198"/>
        <v>30.749999999999996</v>
      </c>
      <c r="G5894" s="5">
        <f t="shared" si="1199"/>
        <v>0</v>
      </c>
      <c r="H5894" s="5">
        <f t="shared" si="1200"/>
        <v>1940.6876297100011</v>
      </c>
      <c r="I5894" s="5">
        <f t="shared" si="1201"/>
        <v>720</v>
      </c>
      <c r="J5894" s="5">
        <f t="shared" si="1202"/>
        <v>1220.6876297100011</v>
      </c>
      <c r="K5894" s="2">
        <f t="shared" si="1203"/>
        <v>46192.493571354185</v>
      </c>
      <c r="L5894" s="2">
        <f t="shared" si="1204"/>
        <v>81294</v>
      </c>
      <c r="M5894" s="2">
        <f t="shared" si="1205"/>
        <v>8360</v>
      </c>
      <c r="N5894" s="6">
        <f t="shared" si="1206"/>
        <v>1</v>
      </c>
      <c r="O5894" s="2">
        <f t="shared" si="1207"/>
        <v>6741.5064286458146</v>
      </c>
      <c r="P5894" s="2">
        <f t="shared" si="1208"/>
        <v>6741.5064286458146</v>
      </c>
    </row>
    <row r="5895" spans="1:16">
      <c r="A5895" s="6">
        <v>9</v>
      </c>
      <c r="B5895" s="6">
        <v>1</v>
      </c>
      <c r="C5895" s="6">
        <v>1</v>
      </c>
      <c r="D5895" s="6">
        <f t="shared" si="1196"/>
        <v>11</v>
      </c>
      <c r="E5895" s="5">
        <f t="shared" si="1197"/>
        <v>1909.9376297100011</v>
      </c>
      <c r="F5895" s="5">
        <f t="shared" si="1198"/>
        <v>30.749999999999996</v>
      </c>
      <c r="G5895" s="5">
        <f t="shared" si="1199"/>
        <v>45.5625</v>
      </c>
      <c r="H5895" s="5">
        <f t="shared" si="1200"/>
        <v>1986.2501297100011</v>
      </c>
      <c r="I5895" s="5">
        <f t="shared" si="1201"/>
        <v>720</v>
      </c>
      <c r="J5895" s="5">
        <f t="shared" si="1202"/>
        <v>1266.2501297100011</v>
      </c>
      <c r="K5895" s="2">
        <f t="shared" si="1203"/>
        <v>46983.509196354185</v>
      </c>
      <c r="L5895" s="2">
        <f t="shared" si="1204"/>
        <v>83994</v>
      </c>
      <c r="M5895" s="2">
        <f t="shared" si="1205"/>
        <v>9240</v>
      </c>
      <c r="N5895" s="6">
        <f t="shared" si="1206"/>
        <v>1</v>
      </c>
      <c r="O5895" s="2">
        <f t="shared" si="1207"/>
        <v>7770.4908036458146</v>
      </c>
      <c r="P5895" s="2">
        <f t="shared" si="1208"/>
        <v>7770.4908036458146</v>
      </c>
    </row>
    <row r="5896" spans="1:16">
      <c r="A5896" s="6">
        <v>9</v>
      </c>
      <c r="B5896" s="6">
        <v>1</v>
      </c>
      <c r="C5896" s="6">
        <v>2</v>
      </c>
      <c r="D5896" s="6">
        <f t="shared" si="1196"/>
        <v>12</v>
      </c>
      <c r="E5896" s="5">
        <f t="shared" si="1197"/>
        <v>1909.9376297100011</v>
      </c>
      <c r="F5896" s="5">
        <f t="shared" si="1198"/>
        <v>30.749999999999996</v>
      </c>
      <c r="G5896" s="5">
        <f t="shared" si="1199"/>
        <v>92.264062499999994</v>
      </c>
      <c r="H5896" s="5">
        <f t="shared" si="1200"/>
        <v>2032.9516922100011</v>
      </c>
      <c r="I5896" s="5">
        <f t="shared" si="1201"/>
        <v>720</v>
      </c>
      <c r="J5896" s="5">
        <f t="shared" si="1202"/>
        <v>1312.9516922100011</v>
      </c>
      <c r="K5896" s="2">
        <f t="shared" si="1203"/>
        <v>47794.300211979185</v>
      </c>
      <c r="L5896" s="2">
        <f t="shared" si="1204"/>
        <v>86694</v>
      </c>
      <c r="M5896" s="2">
        <f t="shared" si="1205"/>
        <v>10120</v>
      </c>
      <c r="N5896" s="6">
        <f t="shared" si="1206"/>
        <v>1</v>
      </c>
      <c r="O5896" s="2">
        <f t="shared" si="1207"/>
        <v>8779.6997880208146</v>
      </c>
      <c r="P5896" s="2">
        <f t="shared" si="1208"/>
        <v>8779.6997880208146</v>
      </c>
    </row>
    <row r="5897" spans="1:16">
      <c r="A5897" s="6">
        <v>9</v>
      </c>
      <c r="B5897" s="6">
        <v>1</v>
      </c>
      <c r="C5897" s="6">
        <v>3</v>
      </c>
      <c r="D5897" s="6">
        <f t="shared" si="1196"/>
        <v>13</v>
      </c>
      <c r="E5897" s="5">
        <f t="shared" si="1197"/>
        <v>1909.9376297100011</v>
      </c>
      <c r="F5897" s="5">
        <f t="shared" si="1198"/>
        <v>30.749999999999996</v>
      </c>
      <c r="G5897" s="5">
        <f t="shared" si="1199"/>
        <v>140.12604492187498</v>
      </c>
      <c r="H5897" s="5">
        <f t="shared" si="1200"/>
        <v>2080.813674631876</v>
      </c>
      <c r="I5897" s="5">
        <f t="shared" si="1201"/>
        <v>720</v>
      </c>
      <c r="J5897" s="5">
        <f t="shared" si="1202"/>
        <v>1360.813674631876</v>
      </c>
      <c r="K5897" s="2">
        <f t="shared" si="1203"/>
        <v>48625.237406803397</v>
      </c>
      <c r="L5897" s="2">
        <f t="shared" si="1204"/>
        <v>89394</v>
      </c>
      <c r="M5897" s="2">
        <f t="shared" si="1205"/>
        <v>11000</v>
      </c>
      <c r="N5897" s="6">
        <f t="shared" si="1206"/>
        <v>1</v>
      </c>
      <c r="O5897" s="2">
        <f t="shared" si="1207"/>
        <v>9768.7625931966031</v>
      </c>
      <c r="P5897" s="2">
        <f t="shared" si="1208"/>
        <v>9768.7625931966031</v>
      </c>
    </row>
    <row r="5898" spans="1:16">
      <c r="A5898" s="6">
        <v>9</v>
      </c>
      <c r="B5898" s="6">
        <v>1</v>
      </c>
      <c r="C5898" s="6">
        <v>4</v>
      </c>
      <c r="D5898" s="6">
        <f t="shared" si="1196"/>
        <v>14</v>
      </c>
      <c r="E5898" s="5">
        <f t="shared" si="1197"/>
        <v>1909.9376297100011</v>
      </c>
      <c r="F5898" s="5">
        <f t="shared" si="1198"/>
        <v>30.749999999999996</v>
      </c>
      <c r="G5898" s="5">
        <f t="shared" si="1199"/>
        <v>189.17016064453125</v>
      </c>
      <c r="H5898" s="5">
        <f t="shared" si="1200"/>
        <v>2129.8577903545324</v>
      </c>
      <c r="I5898" s="5">
        <f t="shared" si="1201"/>
        <v>720</v>
      </c>
      <c r="J5898" s="5">
        <f t="shared" si="1202"/>
        <v>1409.8577903545324</v>
      </c>
      <c r="K5898" s="2">
        <f t="shared" si="1203"/>
        <v>49476.697749210631</v>
      </c>
      <c r="L5898" s="2">
        <f t="shared" si="1204"/>
        <v>92094</v>
      </c>
      <c r="M5898" s="2">
        <f t="shared" si="1205"/>
        <v>11880</v>
      </c>
      <c r="N5898" s="6">
        <f t="shared" si="1206"/>
        <v>1</v>
      </c>
      <c r="O5898" s="2">
        <f t="shared" si="1207"/>
        <v>10737.302250789369</v>
      </c>
      <c r="P5898" s="2">
        <f t="shared" si="1208"/>
        <v>10737.302250789369</v>
      </c>
    </row>
    <row r="5899" spans="1:16">
      <c r="A5899" s="6">
        <v>9</v>
      </c>
      <c r="B5899" s="6">
        <v>1</v>
      </c>
      <c r="C5899" s="6">
        <v>5</v>
      </c>
      <c r="D5899" s="6">
        <f t="shared" si="1196"/>
        <v>15</v>
      </c>
      <c r="E5899" s="5">
        <f t="shared" si="1197"/>
        <v>1909.9376297100011</v>
      </c>
      <c r="F5899" s="5">
        <f t="shared" si="1198"/>
        <v>30.749999999999996</v>
      </c>
      <c r="G5899" s="5">
        <f t="shared" si="1199"/>
        <v>239.41848456573481</v>
      </c>
      <c r="H5899" s="5">
        <f t="shared" si="1200"/>
        <v>2180.1061142757358</v>
      </c>
      <c r="I5899" s="5">
        <f t="shared" si="1201"/>
        <v>720</v>
      </c>
      <c r="J5899" s="5">
        <f t="shared" si="1202"/>
        <v>1460.1061142757358</v>
      </c>
      <c r="K5899" s="2">
        <f t="shared" si="1203"/>
        <v>50349.064483953742</v>
      </c>
      <c r="L5899" s="2">
        <f t="shared" si="1204"/>
        <v>94794</v>
      </c>
      <c r="M5899" s="2">
        <f t="shared" si="1205"/>
        <v>12760</v>
      </c>
      <c r="N5899" s="6">
        <f t="shared" si="1206"/>
        <v>1</v>
      </c>
      <c r="O5899" s="2">
        <f t="shared" si="1207"/>
        <v>11684.935516046258</v>
      </c>
      <c r="P5899" s="2">
        <f t="shared" si="1208"/>
        <v>11684.935516046258</v>
      </c>
    </row>
    <row r="5900" spans="1:16">
      <c r="A5900" s="6">
        <v>9</v>
      </c>
      <c r="B5900" s="6">
        <v>1</v>
      </c>
      <c r="C5900" s="6">
        <v>6</v>
      </c>
      <c r="D5900" s="6">
        <f t="shared" si="1196"/>
        <v>16</v>
      </c>
      <c r="E5900" s="5">
        <f t="shared" si="1197"/>
        <v>1909.9376297100011</v>
      </c>
      <c r="F5900" s="5">
        <f t="shared" si="1198"/>
        <v>30.749999999999996</v>
      </c>
      <c r="G5900" s="5">
        <f t="shared" si="1199"/>
        <v>290.89345874736784</v>
      </c>
      <c r="H5900" s="5">
        <f t="shared" si="1200"/>
        <v>2231.5810884573689</v>
      </c>
      <c r="I5900" s="5">
        <f t="shared" si="1201"/>
        <v>720</v>
      </c>
      <c r="J5900" s="5">
        <f t="shared" si="1202"/>
        <v>1511.5810884573689</v>
      </c>
      <c r="K5900" s="2">
        <f t="shared" si="1203"/>
        <v>51242.727230162651</v>
      </c>
      <c r="L5900" s="2">
        <f t="shared" si="1204"/>
        <v>97494</v>
      </c>
      <c r="M5900" s="2">
        <f t="shared" si="1205"/>
        <v>13640</v>
      </c>
      <c r="N5900" s="6">
        <f t="shared" si="1206"/>
        <v>1</v>
      </c>
      <c r="O5900" s="2">
        <f t="shared" si="1207"/>
        <v>12611.272769837349</v>
      </c>
      <c r="P5900" s="2">
        <f t="shared" si="1208"/>
        <v>12611.272769837349</v>
      </c>
    </row>
    <row r="5901" spans="1:16">
      <c r="A5901" s="6">
        <v>9</v>
      </c>
      <c r="B5901" s="6">
        <v>1</v>
      </c>
      <c r="C5901" s="6">
        <v>7</v>
      </c>
      <c r="D5901" s="6">
        <f t="shared" si="1196"/>
        <v>17</v>
      </c>
      <c r="E5901" s="5">
        <f t="shared" si="1197"/>
        <v>1909.9376297100011</v>
      </c>
      <c r="F5901" s="5">
        <f t="shared" si="1198"/>
        <v>30.749999999999996</v>
      </c>
      <c r="G5901" s="5">
        <f t="shared" si="1199"/>
        <v>343.61789814532818</v>
      </c>
      <c r="H5901" s="5">
        <f t="shared" si="1200"/>
        <v>2284.3055278553293</v>
      </c>
      <c r="I5901" s="5">
        <f t="shared" si="1201"/>
        <v>720</v>
      </c>
      <c r="J5901" s="5">
        <f t="shared" si="1202"/>
        <v>1564.3055278553293</v>
      </c>
      <c r="K5901" s="2">
        <f t="shared" si="1203"/>
        <v>52158.082080821689</v>
      </c>
      <c r="L5901" s="2">
        <f t="shared" si="1204"/>
        <v>100194</v>
      </c>
      <c r="M5901" s="2">
        <f t="shared" si="1205"/>
        <v>14520</v>
      </c>
      <c r="N5901" s="6">
        <f t="shared" si="1206"/>
        <v>1</v>
      </c>
      <c r="O5901" s="2">
        <f t="shared" si="1207"/>
        <v>13515.917919178311</v>
      </c>
      <c r="P5901" s="2">
        <f t="shared" si="1208"/>
        <v>13515.917919178311</v>
      </c>
    </row>
    <row r="5902" spans="1:16">
      <c r="A5902" s="6">
        <v>9</v>
      </c>
      <c r="B5902" s="6">
        <v>1</v>
      </c>
      <c r="C5902" s="6">
        <v>8</v>
      </c>
      <c r="D5902" s="6">
        <f t="shared" si="1196"/>
        <v>18</v>
      </c>
      <c r="E5902" s="5">
        <f t="shared" si="1197"/>
        <v>1909.9376297100011</v>
      </c>
      <c r="F5902" s="5">
        <f t="shared" si="1198"/>
        <v>30.749999999999996</v>
      </c>
      <c r="G5902" s="5">
        <f t="shared" si="1199"/>
        <v>397.61499642530839</v>
      </c>
      <c r="H5902" s="5">
        <f t="shared" si="1200"/>
        <v>2338.3026261353098</v>
      </c>
      <c r="I5902" s="5">
        <f t="shared" si="1201"/>
        <v>720</v>
      </c>
      <c r="J5902" s="5">
        <f t="shared" si="1202"/>
        <v>1618.3026261353098</v>
      </c>
      <c r="K5902" s="2">
        <f t="shared" si="1203"/>
        <v>53095.531703738015</v>
      </c>
      <c r="L5902" s="2">
        <f t="shared" si="1204"/>
        <v>102894</v>
      </c>
      <c r="M5902" s="2">
        <f t="shared" si="1205"/>
        <v>15400</v>
      </c>
      <c r="N5902" s="6">
        <f t="shared" si="1206"/>
        <v>1</v>
      </c>
      <c r="O5902" s="2">
        <f t="shared" si="1207"/>
        <v>14398.468296261985</v>
      </c>
      <c r="P5902" s="2">
        <f t="shared" si="1208"/>
        <v>14398.468296261985</v>
      </c>
    </row>
    <row r="5903" spans="1:16">
      <c r="A5903" s="6">
        <v>9</v>
      </c>
      <c r="B5903" s="6">
        <v>1</v>
      </c>
      <c r="C5903" s="6">
        <v>9</v>
      </c>
      <c r="D5903" s="6">
        <f t="shared" si="1196"/>
        <v>19</v>
      </c>
      <c r="E5903" s="5">
        <f t="shared" si="1197"/>
        <v>1909.9376297100011</v>
      </c>
      <c r="F5903" s="5">
        <f t="shared" si="1198"/>
        <v>30.749999999999996</v>
      </c>
      <c r="G5903" s="5">
        <f t="shared" si="1199"/>
        <v>452.90833186570285</v>
      </c>
      <c r="H5903" s="5">
        <f t="shared" si="1200"/>
        <v>2393.5959615757038</v>
      </c>
      <c r="I5903" s="5">
        <f t="shared" si="1201"/>
        <v>720</v>
      </c>
      <c r="J5903" s="5">
        <f t="shared" si="1202"/>
        <v>1673.5959615757038</v>
      </c>
      <c r="K5903" s="2">
        <f t="shared" si="1203"/>
        <v>54055.485444022634</v>
      </c>
      <c r="L5903" s="2">
        <f t="shared" si="1204"/>
        <v>105594</v>
      </c>
      <c r="M5903" s="2">
        <f t="shared" si="1205"/>
        <v>16280</v>
      </c>
      <c r="N5903" s="6">
        <f t="shared" si="1206"/>
        <v>1</v>
      </c>
      <c r="O5903" s="2">
        <f t="shared" si="1207"/>
        <v>15258.514555977366</v>
      </c>
      <c r="P5903" s="2">
        <f t="shared" si="1208"/>
        <v>15258.514555977366</v>
      </c>
    </row>
    <row r="5904" spans="1:16">
      <c r="A5904" s="6">
        <v>9</v>
      </c>
      <c r="B5904" s="6">
        <v>1</v>
      </c>
      <c r="C5904" s="6">
        <v>10</v>
      </c>
      <c r="D5904" s="6">
        <f t="shared" si="1196"/>
        <v>20</v>
      </c>
      <c r="E5904" s="5">
        <f t="shared" si="1197"/>
        <v>1909.9376297100011</v>
      </c>
      <c r="F5904" s="5">
        <f t="shared" si="1198"/>
        <v>30.749999999999996</v>
      </c>
      <c r="G5904" s="5">
        <f t="shared" si="1199"/>
        <v>509.52187334891573</v>
      </c>
      <c r="H5904" s="5">
        <f t="shared" si="1200"/>
        <v>2450.2095030589171</v>
      </c>
      <c r="I5904" s="5">
        <f t="shared" si="1201"/>
        <v>720</v>
      </c>
      <c r="J5904" s="5">
        <f t="shared" si="1202"/>
        <v>1730.2095030589171</v>
      </c>
      <c r="K5904" s="2">
        <f t="shared" si="1203"/>
        <v>55038.359428106196</v>
      </c>
      <c r="L5904" s="2">
        <f t="shared" si="1204"/>
        <v>108294</v>
      </c>
      <c r="M5904" s="2">
        <f t="shared" si="1205"/>
        <v>17160</v>
      </c>
      <c r="N5904" s="6">
        <f t="shared" si="1206"/>
        <v>1</v>
      </c>
      <c r="O5904" s="2">
        <f t="shared" si="1207"/>
        <v>16095.640571893804</v>
      </c>
      <c r="P5904" s="2">
        <f t="shared" si="1208"/>
        <v>16095.640571893804</v>
      </c>
    </row>
    <row r="5905" spans="1:16">
      <c r="A5905" s="6">
        <v>9</v>
      </c>
      <c r="B5905" s="6">
        <v>1</v>
      </c>
      <c r="C5905" s="6">
        <v>11</v>
      </c>
      <c r="D5905" s="6">
        <f t="shared" si="1196"/>
        <v>21</v>
      </c>
      <c r="E5905" s="5">
        <f t="shared" si="1197"/>
        <v>1909.9376297100011</v>
      </c>
      <c r="F5905" s="5">
        <f t="shared" si="1198"/>
        <v>30.749999999999996</v>
      </c>
      <c r="G5905" s="5">
        <f t="shared" si="1199"/>
        <v>567.47998644235474</v>
      </c>
      <c r="H5905" s="5">
        <f t="shared" si="1200"/>
        <v>2508.167616152356</v>
      </c>
      <c r="I5905" s="5">
        <f t="shared" si="1201"/>
        <v>720</v>
      </c>
      <c r="J5905" s="5">
        <f t="shared" si="1202"/>
        <v>1788.167616152356</v>
      </c>
      <c r="K5905" s="2">
        <f t="shared" si="1203"/>
        <v>56044.576669311733</v>
      </c>
      <c r="L5905" s="2">
        <f t="shared" si="1204"/>
        <v>110994</v>
      </c>
      <c r="M5905" s="2">
        <f t="shared" si="1205"/>
        <v>18040</v>
      </c>
      <c r="N5905" s="6">
        <f t="shared" si="1206"/>
        <v>1</v>
      </c>
      <c r="O5905" s="2">
        <f t="shared" si="1207"/>
        <v>16909.423330688267</v>
      </c>
      <c r="P5905" s="2">
        <f t="shared" si="1208"/>
        <v>16909.423330688267</v>
      </c>
    </row>
    <row r="5906" spans="1:16">
      <c r="A5906" s="6">
        <v>9</v>
      </c>
      <c r="B5906" s="6">
        <v>1</v>
      </c>
      <c r="C5906" s="6">
        <v>12</v>
      </c>
      <c r="D5906" s="6">
        <f t="shared" si="1196"/>
        <v>22</v>
      </c>
      <c r="E5906" s="5">
        <f t="shared" si="1197"/>
        <v>1909.9376297100011</v>
      </c>
      <c r="F5906" s="5">
        <f t="shared" si="1198"/>
        <v>30.749999999999996</v>
      </c>
      <c r="G5906" s="5">
        <f t="shared" si="1199"/>
        <v>626.80743957041921</v>
      </c>
      <c r="H5906" s="5">
        <f t="shared" si="1200"/>
        <v>2567.4950692804205</v>
      </c>
      <c r="I5906" s="5">
        <f t="shared" si="1201"/>
        <v>720</v>
      </c>
      <c r="J5906" s="5">
        <f t="shared" si="1202"/>
        <v>1847.4950692804205</v>
      </c>
      <c r="K5906" s="2">
        <f t="shared" si="1203"/>
        <v>57074.567175007294</v>
      </c>
      <c r="L5906" s="2">
        <f t="shared" si="1204"/>
        <v>113694</v>
      </c>
      <c r="M5906" s="2">
        <f t="shared" si="1205"/>
        <v>18920</v>
      </c>
      <c r="N5906" s="6">
        <f t="shared" si="1206"/>
        <v>1</v>
      </c>
      <c r="O5906" s="2">
        <f t="shared" si="1207"/>
        <v>17699.432824992706</v>
      </c>
      <c r="P5906" s="2">
        <f t="shared" si="1208"/>
        <v>17699.432824992706</v>
      </c>
    </row>
    <row r="5907" spans="1:16">
      <c r="A5907" s="6">
        <v>9</v>
      </c>
      <c r="B5907" s="6">
        <v>1</v>
      </c>
      <c r="C5907" s="6">
        <v>13</v>
      </c>
      <c r="D5907" s="6">
        <f t="shared" si="1196"/>
        <v>23</v>
      </c>
      <c r="E5907" s="5">
        <f t="shared" si="1197"/>
        <v>1909.9376297100011</v>
      </c>
      <c r="F5907" s="5">
        <f t="shared" si="1198"/>
        <v>30.749999999999996</v>
      </c>
      <c r="G5907" s="5">
        <f t="shared" si="1199"/>
        <v>687.52941027880343</v>
      </c>
      <c r="H5907" s="5">
        <f t="shared" si="1200"/>
        <v>2628.2170399888046</v>
      </c>
      <c r="I5907" s="5">
        <f t="shared" si="1201"/>
        <v>720</v>
      </c>
      <c r="J5907" s="5">
        <f t="shared" si="1202"/>
        <v>1908.2170399888046</v>
      </c>
      <c r="K5907" s="2">
        <f t="shared" si="1203"/>
        <v>58128.768055361186</v>
      </c>
      <c r="L5907" s="2">
        <f t="shared" si="1204"/>
        <v>116394</v>
      </c>
      <c r="M5907" s="2">
        <f t="shared" si="1205"/>
        <v>19800</v>
      </c>
      <c r="N5907" s="6">
        <f t="shared" si="1206"/>
        <v>1</v>
      </c>
      <c r="O5907" s="2">
        <f t="shared" si="1207"/>
        <v>18465.231944638814</v>
      </c>
      <c r="P5907" s="2">
        <f t="shared" si="1208"/>
        <v>18465.231944638814</v>
      </c>
    </row>
    <row r="5908" spans="1:16">
      <c r="A5908" s="6">
        <v>9</v>
      </c>
      <c r="B5908" s="6">
        <v>1</v>
      </c>
      <c r="C5908" s="6">
        <v>14</v>
      </c>
      <c r="D5908" s="6">
        <f t="shared" si="1196"/>
        <v>24</v>
      </c>
      <c r="E5908" s="5">
        <f t="shared" si="1197"/>
        <v>1909.9376297100011</v>
      </c>
      <c r="F5908" s="5">
        <f t="shared" si="1198"/>
        <v>30.749999999999996</v>
      </c>
      <c r="G5908" s="5">
        <f t="shared" si="1199"/>
        <v>749.67149159246469</v>
      </c>
      <c r="H5908" s="5">
        <f t="shared" si="1200"/>
        <v>2690.3591213024656</v>
      </c>
      <c r="I5908" s="5">
        <f t="shared" si="1201"/>
        <v>720</v>
      </c>
      <c r="J5908" s="5">
        <f t="shared" si="1202"/>
        <v>1970.3591213024656</v>
      </c>
      <c r="K5908" s="2">
        <f t="shared" si="1203"/>
        <v>59207.623633723364</v>
      </c>
      <c r="L5908" s="2">
        <f t="shared" si="1204"/>
        <v>119094</v>
      </c>
      <c r="M5908" s="2">
        <f t="shared" si="1205"/>
        <v>20680</v>
      </c>
      <c r="N5908" s="6">
        <f t="shared" si="1206"/>
        <v>1</v>
      </c>
      <c r="O5908" s="2">
        <f t="shared" si="1207"/>
        <v>19206.376366276636</v>
      </c>
      <c r="P5908" s="2">
        <f t="shared" si="1208"/>
        <v>19206.376366276636</v>
      </c>
    </row>
    <row r="5909" spans="1:16">
      <c r="A5909" s="6">
        <v>9</v>
      </c>
      <c r="B5909" s="6">
        <v>1</v>
      </c>
      <c r="C5909" s="6">
        <v>15</v>
      </c>
      <c r="D5909" s="6">
        <f t="shared" si="1196"/>
        <v>25</v>
      </c>
      <c r="E5909" s="5">
        <f t="shared" si="1197"/>
        <v>1909.9376297100011</v>
      </c>
      <c r="F5909" s="5">
        <f t="shared" si="1198"/>
        <v>30.749999999999996</v>
      </c>
      <c r="G5909" s="5">
        <f t="shared" si="1199"/>
        <v>813.25969846861108</v>
      </c>
      <c r="H5909" s="5">
        <f t="shared" si="1200"/>
        <v>2753.9473281786122</v>
      </c>
      <c r="I5909" s="5">
        <f t="shared" si="1201"/>
        <v>720</v>
      </c>
      <c r="J5909" s="5">
        <f t="shared" si="1202"/>
        <v>2033.9473281786122</v>
      </c>
      <c r="K5909" s="2">
        <f t="shared" si="1203"/>
        <v>60311.585558656465</v>
      </c>
      <c r="L5909" s="2">
        <f t="shared" si="1204"/>
        <v>121794</v>
      </c>
      <c r="M5909" s="2">
        <f t="shared" si="1205"/>
        <v>21560</v>
      </c>
      <c r="N5909" s="6">
        <f t="shared" si="1206"/>
        <v>1</v>
      </c>
      <c r="O5909" s="2">
        <f t="shared" si="1207"/>
        <v>19922.414441343535</v>
      </c>
      <c r="P5909" s="2">
        <f t="shared" si="1208"/>
        <v>19922.414441343535</v>
      </c>
    </row>
    <row r="5910" spans="1:16">
      <c r="A5910" s="6">
        <v>9</v>
      </c>
      <c r="B5910" s="6">
        <v>1</v>
      </c>
      <c r="C5910" s="6">
        <v>16</v>
      </c>
      <c r="D5910" s="6">
        <f t="shared" si="1196"/>
        <v>26</v>
      </c>
      <c r="E5910" s="5">
        <f t="shared" si="1197"/>
        <v>1909.9376297100011</v>
      </c>
      <c r="F5910" s="5">
        <f t="shared" si="1198"/>
        <v>30.749999999999996</v>
      </c>
      <c r="G5910" s="5">
        <f t="shared" si="1199"/>
        <v>878.32047434610013</v>
      </c>
      <c r="H5910" s="5">
        <f t="shared" si="1200"/>
        <v>2819.0081040561013</v>
      </c>
      <c r="I5910" s="5">
        <f t="shared" si="1201"/>
        <v>720</v>
      </c>
      <c r="J5910" s="5">
        <f t="shared" si="1202"/>
        <v>2099.0081040561013</v>
      </c>
      <c r="K5910" s="2">
        <f t="shared" si="1203"/>
        <v>61441.112917640647</v>
      </c>
      <c r="L5910" s="2">
        <f t="shared" si="1204"/>
        <v>124494</v>
      </c>
      <c r="M5910" s="2">
        <f t="shared" si="1205"/>
        <v>22440</v>
      </c>
      <c r="N5910" s="6">
        <f t="shared" si="1206"/>
        <v>1</v>
      </c>
      <c r="O5910" s="2">
        <f t="shared" si="1207"/>
        <v>20612.887082359353</v>
      </c>
      <c r="P5910" s="2">
        <f t="shared" si="1208"/>
        <v>20612.887082359353</v>
      </c>
    </row>
    <row r="5911" spans="1:16">
      <c r="A5911" s="6">
        <v>9</v>
      </c>
      <c r="B5911" s="6">
        <v>1</v>
      </c>
      <c r="C5911" s="6">
        <v>17</v>
      </c>
      <c r="D5911" s="6">
        <f t="shared" si="1196"/>
        <v>27</v>
      </c>
      <c r="E5911" s="5">
        <f t="shared" si="1197"/>
        <v>1909.9376297100011</v>
      </c>
      <c r="F5911" s="5">
        <f t="shared" si="1198"/>
        <v>30.749999999999996</v>
      </c>
      <c r="G5911" s="5">
        <f t="shared" si="1199"/>
        <v>944.88069779264049</v>
      </c>
      <c r="H5911" s="5">
        <f t="shared" si="1200"/>
        <v>2885.5683275026418</v>
      </c>
      <c r="I5911" s="5">
        <f t="shared" si="1201"/>
        <v>720</v>
      </c>
      <c r="J5911" s="5">
        <f t="shared" si="1202"/>
        <v>2165.5683275026418</v>
      </c>
      <c r="K5911" s="2">
        <f t="shared" si="1203"/>
        <v>62596.672352476417</v>
      </c>
      <c r="L5911" s="2">
        <f t="shared" si="1204"/>
        <v>127194</v>
      </c>
      <c r="M5911" s="2">
        <f t="shared" si="1205"/>
        <v>23320</v>
      </c>
      <c r="N5911" s="6">
        <f t="shared" si="1206"/>
        <v>1</v>
      </c>
      <c r="O5911" s="2">
        <f t="shared" si="1207"/>
        <v>21277.327647523583</v>
      </c>
      <c r="P5911" s="2">
        <f t="shared" si="1208"/>
        <v>21277.327647523583</v>
      </c>
    </row>
    <row r="5912" spans="1:16">
      <c r="A5912" s="6">
        <v>9</v>
      </c>
      <c r="B5912" s="6">
        <v>1</v>
      </c>
      <c r="C5912" s="6">
        <v>18</v>
      </c>
      <c r="D5912" s="6">
        <f t="shared" si="1196"/>
        <v>28</v>
      </c>
      <c r="E5912" s="5">
        <f t="shared" si="1197"/>
        <v>1909.9376297100011</v>
      </c>
      <c r="F5912" s="5">
        <f t="shared" si="1198"/>
        <v>30.749999999999996</v>
      </c>
      <c r="G5912" s="5">
        <f t="shared" si="1199"/>
        <v>1012.9676892512279</v>
      </c>
      <c r="H5912" s="5">
        <f t="shared" si="1200"/>
        <v>2953.6553189612291</v>
      </c>
      <c r="I5912" s="5">
        <f t="shared" si="1201"/>
        <v>720</v>
      </c>
      <c r="J5912" s="5">
        <f t="shared" si="1202"/>
        <v>2233.6553189612291</v>
      </c>
      <c r="K5912" s="2">
        <f t="shared" si="1203"/>
        <v>63778.738176410225</v>
      </c>
      <c r="L5912" s="2">
        <f t="shared" si="1204"/>
        <v>129894</v>
      </c>
      <c r="M5912" s="2">
        <f t="shared" si="1205"/>
        <v>24200</v>
      </c>
      <c r="N5912" s="6">
        <f t="shared" si="1206"/>
        <v>1</v>
      </c>
      <c r="O5912" s="2">
        <f t="shared" si="1207"/>
        <v>21915.261823589775</v>
      </c>
      <c r="P5912" s="2">
        <f t="shared" si="1208"/>
        <v>21915.261823589775</v>
      </c>
    </row>
    <row r="5913" spans="1:16">
      <c r="A5913" s="6">
        <v>9</v>
      </c>
      <c r="B5913" s="6">
        <v>1</v>
      </c>
      <c r="C5913" s="6">
        <v>19</v>
      </c>
      <c r="D5913" s="6">
        <f t="shared" si="1196"/>
        <v>29</v>
      </c>
      <c r="E5913" s="5">
        <f t="shared" si="1197"/>
        <v>1909.9376297100011</v>
      </c>
      <c r="F5913" s="5">
        <f t="shared" si="1198"/>
        <v>30.749999999999996</v>
      </c>
      <c r="G5913" s="5">
        <f t="shared" si="1199"/>
        <v>1082.6092178872495</v>
      </c>
      <c r="H5913" s="5">
        <f t="shared" si="1200"/>
        <v>3023.2968475972507</v>
      </c>
      <c r="I5913" s="5">
        <f t="shared" si="1201"/>
        <v>720</v>
      </c>
      <c r="J5913" s="5">
        <f t="shared" si="1202"/>
        <v>2303.2968475972507</v>
      </c>
      <c r="K5913" s="2">
        <f t="shared" si="1203"/>
        <v>64987.792493007822</v>
      </c>
      <c r="L5913" s="2">
        <f t="shared" si="1204"/>
        <v>132594</v>
      </c>
      <c r="M5913" s="2">
        <f t="shared" si="1205"/>
        <v>25080</v>
      </c>
      <c r="N5913" s="6">
        <f t="shared" si="1206"/>
        <v>1</v>
      </c>
      <c r="O5913" s="2">
        <f t="shared" si="1207"/>
        <v>22526.207506992178</v>
      </c>
      <c r="P5913" s="2">
        <f t="shared" si="1208"/>
        <v>22526.207506992178</v>
      </c>
    </row>
    <row r="5914" spans="1:16">
      <c r="A5914" s="6">
        <v>9</v>
      </c>
      <c r="B5914" s="6">
        <v>1</v>
      </c>
      <c r="C5914" s="6">
        <v>20</v>
      </c>
      <c r="D5914" s="6">
        <f t="shared" si="1196"/>
        <v>30</v>
      </c>
      <c r="E5914" s="5">
        <f t="shared" si="1197"/>
        <v>1909.9376297100011</v>
      </c>
      <c r="F5914" s="5">
        <f t="shared" si="1198"/>
        <v>30.749999999999996</v>
      </c>
      <c r="G5914" s="5">
        <f t="shared" si="1199"/>
        <v>1153.8335085377266</v>
      </c>
      <c r="H5914" s="5">
        <f t="shared" si="1200"/>
        <v>3094.5211382477278</v>
      </c>
      <c r="I5914" s="5">
        <f t="shared" si="1201"/>
        <v>720</v>
      </c>
      <c r="J5914" s="5">
        <f t="shared" si="1202"/>
        <v>2374.5211382477278</v>
      </c>
      <c r="K5914" s="2">
        <f t="shared" si="1203"/>
        <v>66224.325316800823</v>
      </c>
      <c r="L5914" s="2">
        <f t="shared" si="1204"/>
        <v>135294</v>
      </c>
      <c r="M5914" s="2">
        <f t="shared" si="1205"/>
        <v>25960</v>
      </c>
      <c r="N5914" s="6">
        <f t="shared" si="1206"/>
        <v>1</v>
      </c>
      <c r="O5914" s="2">
        <f t="shared" si="1207"/>
        <v>23109.674683199177</v>
      </c>
      <c r="P5914" s="2">
        <f t="shared" si="1208"/>
        <v>23109.674683199177</v>
      </c>
    </row>
    <row r="5915" spans="1:16">
      <c r="A5915" s="6">
        <v>9</v>
      </c>
      <c r="B5915" s="6">
        <v>1</v>
      </c>
      <c r="C5915" s="6">
        <v>21</v>
      </c>
      <c r="D5915" s="6">
        <f t="shared" si="1196"/>
        <v>31</v>
      </c>
      <c r="E5915" s="5">
        <f t="shared" si="1197"/>
        <v>1909.9376297100011</v>
      </c>
      <c r="F5915" s="5">
        <f t="shared" si="1198"/>
        <v>30.749999999999996</v>
      </c>
      <c r="G5915" s="5">
        <f t="shared" si="1199"/>
        <v>1226.6692487641703</v>
      </c>
      <c r="H5915" s="5">
        <f t="shared" si="1200"/>
        <v>3167.3568784741715</v>
      </c>
      <c r="I5915" s="5">
        <f t="shared" si="1201"/>
        <v>720</v>
      </c>
      <c r="J5915" s="5">
        <f t="shared" si="1202"/>
        <v>2447.3568784741715</v>
      </c>
      <c r="K5915" s="2">
        <f t="shared" si="1203"/>
        <v>67488.834695732134</v>
      </c>
      <c r="L5915" s="2">
        <f t="shared" si="1204"/>
        <v>137994</v>
      </c>
      <c r="M5915" s="2">
        <f t="shared" si="1205"/>
        <v>26840</v>
      </c>
      <c r="N5915" s="6">
        <f t="shared" si="1206"/>
        <v>1</v>
      </c>
      <c r="O5915" s="2">
        <f t="shared" si="1207"/>
        <v>23665.165304267866</v>
      </c>
      <c r="P5915" s="2">
        <f t="shared" si="1208"/>
        <v>23665.165304267866</v>
      </c>
    </row>
    <row r="5916" spans="1:16">
      <c r="A5916" s="6">
        <v>9</v>
      </c>
      <c r="B5916" s="6">
        <v>1</v>
      </c>
      <c r="C5916" s="6">
        <v>22</v>
      </c>
      <c r="D5916" s="6">
        <f t="shared" si="1196"/>
        <v>32</v>
      </c>
      <c r="E5916" s="5">
        <f t="shared" si="1197"/>
        <v>1909.9376297100011</v>
      </c>
      <c r="F5916" s="5">
        <f t="shared" si="1198"/>
        <v>30.749999999999996</v>
      </c>
      <c r="G5916" s="5">
        <f t="shared" si="1199"/>
        <v>1301.1455960105666</v>
      </c>
      <c r="H5916" s="5">
        <f t="shared" si="1200"/>
        <v>3241.8332257205675</v>
      </c>
      <c r="I5916" s="5">
        <f t="shared" si="1201"/>
        <v>720</v>
      </c>
      <c r="J5916" s="5">
        <f t="shared" si="1202"/>
        <v>2521.8332257205675</v>
      </c>
      <c r="K5916" s="2">
        <f t="shared" si="1203"/>
        <v>68781.826835426516</v>
      </c>
      <c r="L5916" s="2">
        <f t="shared" si="1204"/>
        <v>140694</v>
      </c>
      <c r="M5916" s="2">
        <f t="shared" si="1205"/>
        <v>27720</v>
      </c>
      <c r="N5916" s="6">
        <f t="shared" si="1206"/>
        <v>1</v>
      </c>
      <c r="O5916" s="2">
        <f t="shared" si="1207"/>
        <v>24192.173164573484</v>
      </c>
      <c r="P5916" s="2">
        <f t="shared" si="1208"/>
        <v>24192.173164573484</v>
      </c>
    </row>
    <row r="5917" spans="1:16">
      <c r="A5917" s="6">
        <v>9</v>
      </c>
      <c r="B5917" s="6">
        <v>1</v>
      </c>
      <c r="C5917" s="6">
        <v>23</v>
      </c>
      <c r="D5917" s="6">
        <f t="shared" si="1196"/>
        <v>33</v>
      </c>
      <c r="E5917" s="5">
        <f t="shared" si="1197"/>
        <v>1909.9376297100011</v>
      </c>
      <c r="F5917" s="5">
        <f t="shared" si="1198"/>
        <v>30.749999999999996</v>
      </c>
      <c r="G5917" s="5">
        <f t="shared" si="1199"/>
        <v>1377.292184868003</v>
      </c>
      <c r="H5917" s="5">
        <f t="shared" si="1200"/>
        <v>3317.9798145780042</v>
      </c>
      <c r="I5917" s="5">
        <f t="shared" si="1201"/>
        <v>720</v>
      </c>
      <c r="J5917" s="5">
        <f t="shared" si="1202"/>
        <v>2597.9798145780042</v>
      </c>
      <c r="K5917" s="2">
        <f t="shared" si="1203"/>
        <v>70103.816225312563</v>
      </c>
      <c r="L5917" s="2">
        <f t="shared" si="1204"/>
        <v>143394</v>
      </c>
      <c r="M5917" s="2">
        <f t="shared" si="1205"/>
        <v>28600</v>
      </c>
      <c r="N5917" s="6">
        <f t="shared" si="1206"/>
        <v>1</v>
      </c>
      <c r="O5917" s="2">
        <f t="shared" si="1207"/>
        <v>24690.183774687437</v>
      </c>
      <c r="P5917" s="2">
        <f t="shared" si="1208"/>
        <v>24690.183774687437</v>
      </c>
    </row>
    <row r="5918" spans="1:16">
      <c r="A5918" s="6">
        <v>9</v>
      </c>
      <c r="B5918" s="6">
        <v>1</v>
      </c>
      <c r="C5918" s="6">
        <v>24</v>
      </c>
      <c r="D5918" s="6">
        <f t="shared" si="1196"/>
        <v>34</v>
      </c>
      <c r="E5918" s="5">
        <f t="shared" si="1197"/>
        <v>1909.9376297100011</v>
      </c>
      <c r="F5918" s="5">
        <f t="shared" si="1198"/>
        <v>30.749999999999996</v>
      </c>
      <c r="G5918" s="5">
        <f t="shared" si="1199"/>
        <v>1455.1391344474989</v>
      </c>
      <c r="H5918" s="5">
        <f t="shared" si="1200"/>
        <v>3395.8267641575003</v>
      </c>
      <c r="I5918" s="5">
        <f t="shared" si="1201"/>
        <v>720</v>
      </c>
      <c r="J5918" s="5">
        <f t="shared" si="1202"/>
        <v>2675.8267641575003</v>
      </c>
      <c r="K5918" s="2">
        <f t="shared" si="1203"/>
        <v>71455.325766623268</v>
      </c>
      <c r="L5918" s="2">
        <f t="shared" si="1204"/>
        <v>146094</v>
      </c>
      <c r="M5918" s="2">
        <f t="shared" si="1205"/>
        <v>29480</v>
      </c>
      <c r="N5918" s="6">
        <f t="shared" si="1206"/>
        <v>1</v>
      </c>
      <c r="O5918" s="2">
        <f t="shared" si="1207"/>
        <v>25158.674233376732</v>
      </c>
      <c r="P5918" s="2">
        <f t="shared" si="1208"/>
        <v>25158.674233376732</v>
      </c>
    </row>
    <row r="5919" spans="1:16">
      <c r="A5919" s="6">
        <v>9</v>
      </c>
      <c r="B5919" s="6">
        <v>1</v>
      </c>
      <c r="C5919" s="6">
        <v>25</v>
      </c>
      <c r="D5919" s="6">
        <f t="shared" si="1196"/>
        <v>35</v>
      </c>
      <c r="E5919" s="5">
        <f t="shared" si="1197"/>
        <v>1909.9376297100011</v>
      </c>
      <c r="F5919" s="5">
        <f t="shared" si="1198"/>
        <v>30.749999999999996</v>
      </c>
      <c r="G5919" s="5">
        <f t="shared" si="1199"/>
        <v>1534.7170558625965</v>
      </c>
      <c r="H5919" s="5">
        <f t="shared" si="1200"/>
        <v>3475.4046855725974</v>
      </c>
      <c r="I5919" s="5">
        <f t="shared" si="1201"/>
        <v>720</v>
      </c>
      <c r="J5919" s="5">
        <f t="shared" si="1202"/>
        <v>2755.4046855725974</v>
      </c>
      <c r="K5919" s="2">
        <f t="shared" si="1203"/>
        <v>72836.886902302038</v>
      </c>
      <c r="L5919" s="2">
        <f t="shared" si="1204"/>
        <v>148794</v>
      </c>
      <c r="M5919" s="2">
        <f t="shared" si="1205"/>
        <v>30360</v>
      </c>
      <c r="N5919" s="6">
        <f t="shared" si="1206"/>
        <v>1</v>
      </c>
      <c r="O5919" s="2">
        <f t="shared" si="1207"/>
        <v>25597.113097697962</v>
      </c>
      <c r="P5919" s="2">
        <f t="shared" si="1208"/>
        <v>25597.113097697962</v>
      </c>
    </row>
    <row r="5920" spans="1:16">
      <c r="A5920" s="6">
        <v>9</v>
      </c>
      <c r="B5920" s="6">
        <v>1</v>
      </c>
      <c r="C5920" s="6">
        <v>26</v>
      </c>
      <c r="D5920" s="6">
        <f t="shared" si="1196"/>
        <v>36</v>
      </c>
      <c r="E5920" s="5">
        <f t="shared" si="1197"/>
        <v>1909.9376297100011</v>
      </c>
      <c r="F5920" s="5">
        <f t="shared" si="1198"/>
        <v>30.749999999999996</v>
      </c>
      <c r="G5920" s="5">
        <f t="shared" si="1199"/>
        <v>1616.0570598233144</v>
      </c>
      <c r="H5920" s="5">
        <f t="shared" si="1200"/>
        <v>3556.7446895333155</v>
      </c>
      <c r="I5920" s="5">
        <f t="shared" si="1201"/>
        <v>720</v>
      </c>
      <c r="J5920" s="5">
        <f t="shared" si="1202"/>
        <v>2836.7446895333155</v>
      </c>
      <c r="K5920" s="2">
        <f t="shared" si="1203"/>
        <v>74249.039748842275</v>
      </c>
      <c r="L5920" s="2">
        <f t="shared" si="1204"/>
        <v>151494</v>
      </c>
      <c r="M5920" s="2">
        <f t="shared" si="1205"/>
        <v>31240</v>
      </c>
      <c r="N5920" s="6">
        <f t="shared" si="1206"/>
        <v>1</v>
      </c>
      <c r="O5920" s="2">
        <f t="shared" si="1207"/>
        <v>26004.960251157725</v>
      </c>
      <c r="P5920" s="2">
        <f t="shared" si="1208"/>
        <v>26004.960251157725</v>
      </c>
    </row>
    <row r="5921" spans="1:16">
      <c r="A5921" s="6">
        <v>9</v>
      </c>
      <c r="B5921" s="6">
        <v>1</v>
      </c>
      <c r="C5921" s="6">
        <v>27</v>
      </c>
      <c r="D5921" s="6">
        <f t="shared" si="1196"/>
        <v>37</v>
      </c>
      <c r="E5921" s="5">
        <f t="shared" si="1197"/>
        <v>1909.9376297100011</v>
      </c>
      <c r="F5921" s="5">
        <f t="shared" si="1198"/>
        <v>30.749999999999996</v>
      </c>
      <c r="G5921" s="5">
        <f t="shared" si="1199"/>
        <v>1699.1907643430709</v>
      </c>
      <c r="H5921" s="5">
        <f t="shared" si="1200"/>
        <v>3639.878394053072</v>
      </c>
      <c r="I5921" s="5">
        <f t="shared" si="1201"/>
        <v>720</v>
      </c>
      <c r="J5921" s="5">
        <f t="shared" si="1202"/>
        <v>2919.878394053072</v>
      </c>
      <c r="K5921" s="2">
        <f t="shared" si="1203"/>
        <v>75692.333230088057</v>
      </c>
      <c r="L5921" s="2">
        <f t="shared" si="1204"/>
        <v>154194</v>
      </c>
      <c r="M5921" s="2">
        <f t="shared" si="1205"/>
        <v>32120</v>
      </c>
      <c r="N5921" s="6">
        <f t="shared" si="1206"/>
        <v>1</v>
      </c>
      <c r="O5921" s="2">
        <f t="shared" si="1207"/>
        <v>26381.666769911943</v>
      </c>
      <c r="P5921" s="2">
        <f t="shared" si="1208"/>
        <v>26381.666769911943</v>
      </c>
    </row>
    <row r="5922" spans="1:16">
      <c r="A5922" s="6">
        <v>9</v>
      </c>
      <c r="B5922" s="6">
        <v>1</v>
      </c>
      <c r="C5922" s="6">
        <v>28</v>
      </c>
      <c r="D5922" s="6">
        <f t="shared" si="1196"/>
        <v>38</v>
      </c>
      <c r="E5922" s="5">
        <f t="shared" si="1197"/>
        <v>1909.9376297100011</v>
      </c>
      <c r="F5922" s="5">
        <f t="shared" si="1198"/>
        <v>30.749999999999996</v>
      </c>
      <c r="G5922" s="5">
        <f t="shared" si="1199"/>
        <v>1784.1503025602246</v>
      </c>
      <c r="H5922" s="5">
        <f t="shared" si="1200"/>
        <v>3724.8379322702258</v>
      </c>
      <c r="I5922" s="5">
        <f t="shared" si="1201"/>
        <v>720</v>
      </c>
      <c r="J5922" s="5">
        <f t="shared" si="1202"/>
        <v>3004.8379322702258</v>
      </c>
      <c r="K5922" s="2">
        <f t="shared" si="1203"/>
        <v>77167.325213024742</v>
      </c>
      <c r="L5922" s="2">
        <f t="shared" si="1204"/>
        <v>156894</v>
      </c>
      <c r="M5922" s="2">
        <f t="shared" si="1205"/>
        <v>33000</v>
      </c>
      <c r="N5922" s="6">
        <f t="shared" si="1206"/>
        <v>1</v>
      </c>
      <c r="O5922" s="2">
        <f t="shared" si="1207"/>
        <v>26726.674786975258</v>
      </c>
      <c r="P5922" s="2">
        <f t="shared" si="1208"/>
        <v>26726.674786975258</v>
      </c>
    </row>
    <row r="5923" spans="1:16">
      <c r="A5923" s="6">
        <v>9</v>
      </c>
      <c r="B5923" s="6">
        <v>1</v>
      </c>
      <c r="C5923" s="6">
        <v>29</v>
      </c>
      <c r="D5923" s="6">
        <f t="shared" si="1196"/>
        <v>39</v>
      </c>
      <c r="E5923" s="5">
        <f t="shared" si="1197"/>
        <v>1909.9376297100011</v>
      </c>
      <c r="F5923" s="5">
        <f t="shared" si="1198"/>
        <v>30.749999999999996</v>
      </c>
      <c r="G5923" s="5">
        <f t="shared" si="1199"/>
        <v>1870.9683306758782</v>
      </c>
      <c r="H5923" s="5">
        <f t="shared" si="1200"/>
        <v>3811.6559603858796</v>
      </c>
      <c r="I5923" s="5">
        <f t="shared" si="1201"/>
        <v>720</v>
      </c>
      <c r="J5923" s="5">
        <f t="shared" si="1202"/>
        <v>3091.6559603858796</v>
      </c>
      <c r="K5923" s="2">
        <f t="shared" si="1203"/>
        <v>78674.582645588176</v>
      </c>
      <c r="L5923" s="2">
        <f t="shared" si="1204"/>
        <v>159594</v>
      </c>
      <c r="M5923" s="2">
        <f t="shared" si="1205"/>
        <v>33880</v>
      </c>
      <c r="N5923" s="6">
        <f t="shared" si="1206"/>
        <v>1</v>
      </c>
      <c r="O5923" s="2">
        <f t="shared" si="1207"/>
        <v>27039.417354411824</v>
      </c>
      <c r="P5923" s="2">
        <f t="shared" si="1208"/>
        <v>27039.417354411824</v>
      </c>
    </row>
    <row r="5924" spans="1:16">
      <c r="A5924" s="6">
        <v>9</v>
      </c>
      <c r="B5924" s="6">
        <v>1</v>
      </c>
      <c r="C5924" s="6">
        <v>30</v>
      </c>
      <c r="D5924" s="6">
        <f t="shared" si="1196"/>
        <v>40</v>
      </c>
      <c r="E5924" s="5">
        <f t="shared" si="1197"/>
        <v>1909.9376297100011</v>
      </c>
      <c r="F5924" s="5">
        <f t="shared" si="1198"/>
        <v>30.749999999999996</v>
      </c>
      <c r="G5924" s="5">
        <f t="shared" si="1199"/>
        <v>1959.6780360096488</v>
      </c>
      <c r="H5924" s="5">
        <f t="shared" si="1200"/>
        <v>3900.3656657196498</v>
      </c>
      <c r="I5924" s="5">
        <f t="shared" si="1201"/>
        <v>720</v>
      </c>
      <c r="J5924" s="5">
        <f t="shared" si="1202"/>
        <v>3180.3656657196498</v>
      </c>
      <c r="K5924" s="2">
        <f t="shared" si="1203"/>
        <v>80214.6816965217</v>
      </c>
      <c r="L5924" s="2">
        <f t="shared" si="1204"/>
        <v>162294</v>
      </c>
      <c r="M5924" s="2">
        <f t="shared" si="1205"/>
        <v>34760</v>
      </c>
      <c r="N5924" s="6">
        <f t="shared" si="1206"/>
        <v>1</v>
      </c>
      <c r="O5924" s="2">
        <f t="shared" si="1207"/>
        <v>27319.3183034783</v>
      </c>
      <c r="P5924" s="2">
        <f t="shared" si="1208"/>
        <v>27319.3183034783</v>
      </c>
    </row>
    <row r="5925" spans="1:16">
      <c r="A5925" s="6">
        <v>9</v>
      </c>
      <c r="B5925" s="6">
        <v>2</v>
      </c>
      <c r="C5925" s="6">
        <v>0</v>
      </c>
      <c r="D5925" s="6">
        <f t="shared" si="1196"/>
        <v>11</v>
      </c>
      <c r="E5925" s="5">
        <f t="shared" si="1197"/>
        <v>1909.9376297100011</v>
      </c>
      <c r="F5925" s="5">
        <f t="shared" si="1198"/>
        <v>63.037499999999994</v>
      </c>
      <c r="G5925" s="5">
        <f t="shared" si="1199"/>
        <v>0</v>
      </c>
      <c r="H5925" s="5">
        <f t="shared" si="1200"/>
        <v>1972.9751297100011</v>
      </c>
      <c r="I5925" s="5">
        <f t="shared" si="1201"/>
        <v>720</v>
      </c>
      <c r="J5925" s="5">
        <f t="shared" si="1202"/>
        <v>1252.9751297100011</v>
      </c>
      <c r="K5925" s="2">
        <f t="shared" si="1203"/>
        <v>46753.040446354185</v>
      </c>
      <c r="L5925" s="2">
        <f t="shared" si="1204"/>
        <v>83388</v>
      </c>
      <c r="M5925" s="2">
        <f t="shared" si="1205"/>
        <v>8800</v>
      </c>
      <c r="N5925" s="6">
        <f t="shared" si="1206"/>
        <v>1</v>
      </c>
      <c r="O5925" s="2">
        <f t="shared" si="1207"/>
        <v>7834.9595536458146</v>
      </c>
      <c r="P5925" s="2">
        <f t="shared" si="1208"/>
        <v>7834.9595536458146</v>
      </c>
    </row>
    <row r="5926" spans="1:16">
      <c r="A5926" s="6">
        <v>9</v>
      </c>
      <c r="B5926" s="6">
        <v>2</v>
      </c>
      <c r="C5926" s="6">
        <v>1</v>
      </c>
      <c r="D5926" s="6">
        <f t="shared" si="1196"/>
        <v>12</v>
      </c>
      <c r="E5926" s="5">
        <f t="shared" si="1197"/>
        <v>1909.9376297100011</v>
      </c>
      <c r="F5926" s="5">
        <f t="shared" si="1198"/>
        <v>63.037499999999994</v>
      </c>
      <c r="G5926" s="5">
        <f t="shared" si="1199"/>
        <v>45.5625</v>
      </c>
      <c r="H5926" s="5">
        <f t="shared" si="1200"/>
        <v>2018.5376297100011</v>
      </c>
      <c r="I5926" s="5">
        <f t="shared" si="1201"/>
        <v>720</v>
      </c>
      <c r="J5926" s="5">
        <f t="shared" si="1202"/>
        <v>1298.5376297100011</v>
      </c>
      <c r="K5926" s="2">
        <f t="shared" si="1203"/>
        <v>47544.056071354185</v>
      </c>
      <c r="L5926" s="2">
        <f t="shared" si="1204"/>
        <v>86088</v>
      </c>
      <c r="M5926" s="2">
        <f t="shared" si="1205"/>
        <v>9680</v>
      </c>
      <c r="N5926" s="6">
        <f t="shared" si="1206"/>
        <v>1</v>
      </c>
      <c r="O5926" s="2">
        <f t="shared" si="1207"/>
        <v>8863.9439286458146</v>
      </c>
      <c r="P5926" s="2">
        <f t="shared" si="1208"/>
        <v>8863.9439286458146</v>
      </c>
    </row>
    <row r="5927" spans="1:16">
      <c r="A5927" s="6">
        <v>9</v>
      </c>
      <c r="B5927" s="6">
        <v>2</v>
      </c>
      <c r="C5927" s="6">
        <v>2</v>
      </c>
      <c r="D5927" s="6">
        <f t="shared" si="1196"/>
        <v>13</v>
      </c>
      <c r="E5927" s="5">
        <f t="shared" si="1197"/>
        <v>1909.9376297100011</v>
      </c>
      <c r="F5927" s="5">
        <f t="shared" si="1198"/>
        <v>63.037499999999994</v>
      </c>
      <c r="G5927" s="5">
        <f t="shared" si="1199"/>
        <v>92.264062499999994</v>
      </c>
      <c r="H5927" s="5">
        <f t="shared" si="1200"/>
        <v>2065.239192210001</v>
      </c>
      <c r="I5927" s="5">
        <f t="shared" si="1201"/>
        <v>720</v>
      </c>
      <c r="J5927" s="5">
        <f t="shared" si="1202"/>
        <v>1345.239192210001</v>
      </c>
      <c r="K5927" s="2">
        <f t="shared" si="1203"/>
        <v>48354.847086979178</v>
      </c>
      <c r="L5927" s="2">
        <f t="shared" si="1204"/>
        <v>88788</v>
      </c>
      <c r="M5927" s="2">
        <f t="shared" si="1205"/>
        <v>10560</v>
      </c>
      <c r="N5927" s="6">
        <f t="shared" si="1206"/>
        <v>1</v>
      </c>
      <c r="O5927" s="2">
        <f t="shared" si="1207"/>
        <v>9873.1529130208219</v>
      </c>
      <c r="P5927" s="2">
        <f t="shared" si="1208"/>
        <v>9873.1529130208219</v>
      </c>
    </row>
    <row r="5928" spans="1:16">
      <c r="A5928" s="6">
        <v>9</v>
      </c>
      <c r="B5928" s="6">
        <v>2</v>
      </c>
      <c r="C5928" s="6">
        <v>3</v>
      </c>
      <c r="D5928" s="6">
        <f t="shared" si="1196"/>
        <v>14</v>
      </c>
      <c r="E5928" s="5">
        <f t="shared" si="1197"/>
        <v>1909.9376297100011</v>
      </c>
      <c r="F5928" s="5">
        <f t="shared" si="1198"/>
        <v>63.037499999999994</v>
      </c>
      <c r="G5928" s="5">
        <f t="shared" si="1199"/>
        <v>140.12604492187498</v>
      </c>
      <c r="H5928" s="5">
        <f t="shared" si="1200"/>
        <v>2113.1011746318759</v>
      </c>
      <c r="I5928" s="5">
        <f t="shared" si="1201"/>
        <v>720</v>
      </c>
      <c r="J5928" s="5">
        <f t="shared" si="1202"/>
        <v>1393.1011746318759</v>
      </c>
      <c r="K5928" s="2">
        <f t="shared" si="1203"/>
        <v>49185.784281803397</v>
      </c>
      <c r="L5928" s="2">
        <f t="shared" si="1204"/>
        <v>91488</v>
      </c>
      <c r="M5928" s="2">
        <f t="shared" si="1205"/>
        <v>11440</v>
      </c>
      <c r="N5928" s="6">
        <f t="shared" si="1206"/>
        <v>1</v>
      </c>
      <c r="O5928" s="2">
        <f t="shared" si="1207"/>
        <v>10862.215718196603</v>
      </c>
      <c r="P5928" s="2">
        <f t="shared" si="1208"/>
        <v>10862.215718196603</v>
      </c>
    </row>
    <row r="5929" spans="1:16">
      <c r="A5929" s="6">
        <v>9</v>
      </c>
      <c r="B5929" s="6">
        <v>2</v>
      </c>
      <c r="C5929" s="6">
        <v>4</v>
      </c>
      <c r="D5929" s="6">
        <f t="shared" si="1196"/>
        <v>15</v>
      </c>
      <c r="E5929" s="5">
        <f t="shared" si="1197"/>
        <v>1909.9376297100011</v>
      </c>
      <c r="F5929" s="5">
        <f t="shared" si="1198"/>
        <v>63.037499999999994</v>
      </c>
      <c r="G5929" s="5">
        <f t="shared" si="1199"/>
        <v>189.17016064453125</v>
      </c>
      <c r="H5929" s="5">
        <f t="shared" si="1200"/>
        <v>2162.1452903545323</v>
      </c>
      <c r="I5929" s="5">
        <f t="shared" si="1201"/>
        <v>720</v>
      </c>
      <c r="J5929" s="5">
        <f t="shared" si="1202"/>
        <v>1442.1452903545323</v>
      </c>
      <c r="K5929" s="2">
        <f t="shared" si="1203"/>
        <v>50037.244624210631</v>
      </c>
      <c r="L5929" s="2">
        <f t="shared" si="1204"/>
        <v>94188</v>
      </c>
      <c r="M5929" s="2">
        <f t="shared" si="1205"/>
        <v>12320</v>
      </c>
      <c r="N5929" s="6">
        <f t="shared" si="1206"/>
        <v>1</v>
      </c>
      <c r="O5929" s="2">
        <f t="shared" si="1207"/>
        <v>11830.755375789369</v>
      </c>
      <c r="P5929" s="2">
        <f t="shared" si="1208"/>
        <v>11830.755375789369</v>
      </c>
    </row>
    <row r="5930" spans="1:16">
      <c r="A5930" s="6">
        <v>9</v>
      </c>
      <c r="B5930" s="6">
        <v>2</v>
      </c>
      <c r="C5930" s="6">
        <v>5</v>
      </c>
      <c r="D5930" s="6">
        <f t="shared" si="1196"/>
        <v>16</v>
      </c>
      <c r="E5930" s="5">
        <f t="shared" si="1197"/>
        <v>1909.9376297100011</v>
      </c>
      <c r="F5930" s="5">
        <f t="shared" si="1198"/>
        <v>63.037499999999994</v>
      </c>
      <c r="G5930" s="5">
        <f t="shared" si="1199"/>
        <v>239.41848456573481</v>
      </c>
      <c r="H5930" s="5">
        <f t="shared" si="1200"/>
        <v>2212.3936142757357</v>
      </c>
      <c r="I5930" s="5">
        <f t="shared" si="1201"/>
        <v>720</v>
      </c>
      <c r="J5930" s="5">
        <f t="shared" si="1202"/>
        <v>1492.3936142757357</v>
      </c>
      <c r="K5930" s="2">
        <f t="shared" si="1203"/>
        <v>50909.611358953742</v>
      </c>
      <c r="L5930" s="2">
        <f t="shared" si="1204"/>
        <v>96888</v>
      </c>
      <c r="M5930" s="2">
        <f t="shared" si="1205"/>
        <v>13200</v>
      </c>
      <c r="N5930" s="6">
        <f t="shared" si="1206"/>
        <v>1</v>
      </c>
      <c r="O5930" s="2">
        <f t="shared" si="1207"/>
        <v>12778.388641046258</v>
      </c>
      <c r="P5930" s="2">
        <f t="shared" si="1208"/>
        <v>12778.388641046258</v>
      </c>
    </row>
    <row r="5931" spans="1:16">
      <c r="A5931" s="6">
        <v>9</v>
      </c>
      <c r="B5931" s="6">
        <v>2</v>
      </c>
      <c r="C5931" s="6">
        <v>6</v>
      </c>
      <c r="D5931" s="6">
        <f t="shared" si="1196"/>
        <v>17</v>
      </c>
      <c r="E5931" s="5">
        <f t="shared" si="1197"/>
        <v>1909.9376297100011</v>
      </c>
      <c r="F5931" s="5">
        <f t="shared" si="1198"/>
        <v>63.037499999999994</v>
      </c>
      <c r="G5931" s="5">
        <f t="shared" si="1199"/>
        <v>290.89345874736784</v>
      </c>
      <c r="H5931" s="5">
        <f t="shared" si="1200"/>
        <v>2263.8685884573688</v>
      </c>
      <c r="I5931" s="5">
        <f t="shared" si="1201"/>
        <v>720</v>
      </c>
      <c r="J5931" s="5">
        <f t="shared" si="1202"/>
        <v>1543.8685884573688</v>
      </c>
      <c r="K5931" s="2">
        <f t="shared" si="1203"/>
        <v>51803.274105162651</v>
      </c>
      <c r="L5931" s="2">
        <f t="shared" si="1204"/>
        <v>99588</v>
      </c>
      <c r="M5931" s="2">
        <f t="shared" si="1205"/>
        <v>14080</v>
      </c>
      <c r="N5931" s="6">
        <f t="shared" si="1206"/>
        <v>1</v>
      </c>
      <c r="O5931" s="2">
        <f t="shared" si="1207"/>
        <v>13704.725894837349</v>
      </c>
      <c r="P5931" s="2">
        <f t="shared" si="1208"/>
        <v>13704.725894837349</v>
      </c>
    </row>
    <row r="5932" spans="1:16">
      <c r="A5932" s="6">
        <v>9</v>
      </c>
      <c r="B5932" s="6">
        <v>2</v>
      </c>
      <c r="C5932" s="6">
        <v>7</v>
      </c>
      <c r="D5932" s="6">
        <f t="shared" si="1196"/>
        <v>18</v>
      </c>
      <c r="E5932" s="5">
        <f t="shared" si="1197"/>
        <v>1909.9376297100011</v>
      </c>
      <c r="F5932" s="5">
        <f t="shared" si="1198"/>
        <v>63.037499999999994</v>
      </c>
      <c r="G5932" s="5">
        <f t="shared" si="1199"/>
        <v>343.61789814532818</v>
      </c>
      <c r="H5932" s="5">
        <f t="shared" si="1200"/>
        <v>2316.5930278553292</v>
      </c>
      <c r="I5932" s="5">
        <f t="shared" si="1201"/>
        <v>720</v>
      </c>
      <c r="J5932" s="5">
        <f t="shared" si="1202"/>
        <v>1596.5930278553292</v>
      </c>
      <c r="K5932" s="2">
        <f t="shared" si="1203"/>
        <v>52718.628955821681</v>
      </c>
      <c r="L5932" s="2">
        <f t="shared" si="1204"/>
        <v>102288</v>
      </c>
      <c r="M5932" s="2">
        <f t="shared" si="1205"/>
        <v>14960</v>
      </c>
      <c r="N5932" s="6">
        <f t="shared" si="1206"/>
        <v>1</v>
      </c>
      <c r="O5932" s="2">
        <f t="shared" si="1207"/>
        <v>14609.371044178319</v>
      </c>
      <c r="P5932" s="2">
        <f t="shared" si="1208"/>
        <v>14609.371044178319</v>
      </c>
    </row>
    <row r="5933" spans="1:16">
      <c r="A5933" s="6">
        <v>9</v>
      </c>
      <c r="B5933" s="6">
        <v>2</v>
      </c>
      <c r="C5933" s="6">
        <v>8</v>
      </c>
      <c r="D5933" s="6">
        <f t="shared" si="1196"/>
        <v>19</v>
      </c>
      <c r="E5933" s="5">
        <f t="shared" si="1197"/>
        <v>1909.9376297100011</v>
      </c>
      <c r="F5933" s="5">
        <f t="shared" si="1198"/>
        <v>63.037499999999994</v>
      </c>
      <c r="G5933" s="5">
        <f t="shared" si="1199"/>
        <v>397.61499642530839</v>
      </c>
      <c r="H5933" s="5">
        <f t="shared" si="1200"/>
        <v>2370.5901261353092</v>
      </c>
      <c r="I5933" s="5">
        <f t="shared" si="1201"/>
        <v>720</v>
      </c>
      <c r="J5933" s="5">
        <f t="shared" si="1202"/>
        <v>1650.5901261353092</v>
      </c>
      <c r="K5933" s="2">
        <f t="shared" si="1203"/>
        <v>53656.078578738008</v>
      </c>
      <c r="L5933" s="2">
        <f t="shared" si="1204"/>
        <v>104988</v>
      </c>
      <c r="M5933" s="2">
        <f t="shared" si="1205"/>
        <v>15840</v>
      </c>
      <c r="N5933" s="6">
        <f t="shared" si="1206"/>
        <v>1</v>
      </c>
      <c r="O5933" s="2">
        <f t="shared" si="1207"/>
        <v>15491.921421261992</v>
      </c>
      <c r="P5933" s="2">
        <f t="shared" si="1208"/>
        <v>15491.921421261992</v>
      </c>
    </row>
    <row r="5934" spans="1:16">
      <c r="A5934" s="6">
        <v>9</v>
      </c>
      <c r="B5934" s="6">
        <v>2</v>
      </c>
      <c r="C5934" s="6">
        <v>9</v>
      </c>
      <c r="D5934" s="6">
        <f t="shared" si="1196"/>
        <v>20</v>
      </c>
      <c r="E5934" s="5">
        <f t="shared" si="1197"/>
        <v>1909.9376297100011</v>
      </c>
      <c r="F5934" s="5">
        <f t="shared" si="1198"/>
        <v>63.037499999999994</v>
      </c>
      <c r="G5934" s="5">
        <f t="shared" si="1199"/>
        <v>452.90833186570285</v>
      </c>
      <c r="H5934" s="5">
        <f t="shared" si="1200"/>
        <v>2425.8834615757041</v>
      </c>
      <c r="I5934" s="5">
        <f t="shared" si="1201"/>
        <v>720</v>
      </c>
      <c r="J5934" s="5">
        <f t="shared" si="1202"/>
        <v>1705.8834615757041</v>
      </c>
      <c r="K5934" s="2">
        <f t="shared" si="1203"/>
        <v>54616.032319022641</v>
      </c>
      <c r="L5934" s="2">
        <f t="shared" si="1204"/>
        <v>107688</v>
      </c>
      <c r="M5934" s="2">
        <f t="shared" si="1205"/>
        <v>16720</v>
      </c>
      <c r="N5934" s="6">
        <f t="shared" si="1206"/>
        <v>1</v>
      </c>
      <c r="O5934" s="2">
        <f t="shared" si="1207"/>
        <v>16351.967680977359</v>
      </c>
      <c r="P5934" s="2">
        <f t="shared" si="1208"/>
        <v>16351.967680977359</v>
      </c>
    </row>
    <row r="5935" spans="1:16">
      <c r="A5935" s="6">
        <v>9</v>
      </c>
      <c r="B5935" s="6">
        <v>2</v>
      </c>
      <c r="C5935" s="6">
        <v>10</v>
      </c>
      <c r="D5935" s="6">
        <f t="shared" si="1196"/>
        <v>21</v>
      </c>
      <c r="E5935" s="5">
        <f t="shared" si="1197"/>
        <v>1909.9376297100011</v>
      </c>
      <c r="F5935" s="5">
        <f t="shared" si="1198"/>
        <v>63.037499999999994</v>
      </c>
      <c r="G5935" s="5">
        <f t="shared" si="1199"/>
        <v>509.52187334891573</v>
      </c>
      <c r="H5935" s="5">
        <f t="shared" si="1200"/>
        <v>2482.4970030589166</v>
      </c>
      <c r="I5935" s="5">
        <f t="shared" si="1201"/>
        <v>720</v>
      </c>
      <c r="J5935" s="5">
        <f t="shared" si="1202"/>
        <v>1762.4970030589166</v>
      </c>
      <c r="K5935" s="2">
        <f t="shared" si="1203"/>
        <v>55598.906303106189</v>
      </c>
      <c r="L5935" s="2">
        <f t="shared" si="1204"/>
        <v>110388</v>
      </c>
      <c r="M5935" s="2">
        <f t="shared" si="1205"/>
        <v>17600</v>
      </c>
      <c r="N5935" s="6">
        <f t="shared" si="1206"/>
        <v>1</v>
      </c>
      <c r="O5935" s="2">
        <f t="shared" si="1207"/>
        <v>17189.093696893811</v>
      </c>
      <c r="P5935" s="2">
        <f t="shared" si="1208"/>
        <v>17189.093696893811</v>
      </c>
    </row>
    <row r="5936" spans="1:16">
      <c r="A5936" s="6">
        <v>9</v>
      </c>
      <c r="B5936" s="6">
        <v>2</v>
      </c>
      <c r="C5936" s="6">
        <v>11</v>
      </c>
      <c r="D5936" s="6">
        <f t="shared" si="1196"/>
        <v>22</v>
      </c>
      <c r="E5936" s="5">
        <f t="shared" si="1197"/>
        <v>1909.9376297100011</v>
      </c>
      <c r="F5936" s="5">
        <f t="shared" si="1198"/>
        <v>63.037499999999994</v>
      </c>
      <c r="G5936" s="5">
        <f t="shared" si="1199"/>
        <v>567.47998644235474</v>
      </c>
      <c r="H5936" s="5">
        <f t="shared" si="1200"/>
        <v>2540.4551161523559</v>
      </c>
      <c r="I5936" s="5">
        <f t="shared" si="1201"/>
        <v>720</v>
      </c>
      <c r="J5936" s="5">
        <f t="shared" si="1202"/>
        <v>1820.4551161523559</v>
      </c>
      <c r="K5936" s="2">
        <f t="shared" si="1203"/>
        <v>56605.123544311733</v>
      </c>
      <c r="L5936" s="2">
        <f t="shared" si="1204"/>
        <v>113088</v>
      </c>
      <c r="M5936" s="2">
        <f t="shared" si="1205"/>
        <v>18480</v>
      </c>
      <c r="N5936" s="6">
        <f t="shared" si="1206"/>
        <v>1</v>
      </c>
      <c r="O5936" s="2">
        <f t="shared" si="1207"/>
        <v>18002.876455688267</v>
      </c>
      <c r="P5936" s="2">
        <f t="shared" si="1208"/>
        <v>18002.876455688267</v>
      </c>
    </row>
    <row r="5937" spans="1:16">
      <c r="A5937" s="6">
        <v>9</v>
      </c>
      <c r="B5937" s="6">
        <v>2</v>
      </c>
      <c r="C5937" s="6">
        <v>12</v>
      </c>
      <c r="D5937" s="6">
        <f t="shared" si="1196"/>
        <v>23</v>
      </c>
      <c r="E5937" s="5">
        <f t="shared" si="1197"/>
        <v>1909.9376297100011</v>
      </c>
      <c r="F5937" s="5">
        <f t="shared" si="1198"/>
        <v>63.037499999999994</v>
      </c>
      <c r="G5937" s="5">
        <f t="shared" si="1199"/>
        <v>626.80743957041921</v>
      </c>
      <c r="H5937" s="5">
        <f t="shared" si="1200"/>
        <v>2599.7825692804204</v>
      </c>
      <c r="I5937" s="5">
        <f t="shared" si="1201"/>
        <v>720</v>
      </c>
      <c r="J5937" s="5">
        <f t="shared" si="1202"/>
        <v>1879.7825692804204</v>
      </c>
      <c r="K5937" s="2">
        <f t="shared" si="1203"/>
        <v>57635.114050007294</v>
      </c>
      <c r="L5937" s="2">
        <f t="shared" si="1204"/>
        <v>115788</v>
      </c>
      <c r="M5937" s="2">
        <f t="shared" si="1205"/>
        <v>19360</v>
      </c>
      <c r="N5937" s="6">
        <f t="shared" si="1206"/>
        <v>1</v>
      </c>
      <c r="O5937" s="2">
        <f t="shared" si="1207"/>
        <v>18792.885949992706</v>
      </c>
      <c r="P5937" s="2">
        <f t="shared" si="1208"/>
        <v>18792.885949992706</v>
      </c>
    </row>
    <row r="5938" spans="1:16">
      <c r="A5938" s="6">
        <v>9</v>
      </c>
      <c r="B5938" s="6">
        <v>2</v>
      </c>
      <c r="C5938" s="6">
        <v>13</v>
      </c>
      <c r="D5938" s="6">
        <f t="shared" si="1196"/>
        <v>24</v>
      </c>
      <c r="E5938" s="5">
        <f t="shared" si="1197"/>
        <v>1909.9376297100011</v>
      </c>
      <c r="F5938" s="5">
        <f t="shared" si="1198"/>
        <v>63.037499999999994</v>
      </c>
      <c r="G5938" s="5">
        <f t="shared" si="1199"/>
        <v>687.52941027880343</v>
      </c>
      <c r="H5938" s="5">
        <f t="shared" si="1200"/>
        <v>2660.5045399888045</v>
      </c>
      <c r="I5938" s="5">
        <f t="shared" si="1201"/>
        <v>720</v>
      </c>
      <c r="J5938" s="5">
        <f t="shared" si="1202"/>
        <v>1940.5045399888045</v>
      </c>
      <c r="K5938" s="2">
        <f t="shared" si="1203"/>
        <v>58689.314930361186</v>
      </c>
      <c r="L5938" s="2">
        <f t="shared" si="1204"/>
        <v>118488</v>
      </c>
      <c r="M5938" s="2">
        <f t="shared" si="1205"/>
        <v>20240</v>
      </c>
      <c r="N5938" s="6">
        <f t="shared" si="1206"/>
        <v>1</v>
      </c>
      <c r="O5938" s="2">
        <f t="shared" si="1207"/>
        <v>19558.685069638814</v>
      </c>
      <c r="P5938" s="2">
        <f t="shared" si="1208"/>
        <v>19558.685069638814</v>
      </c>
    </row>
    <row r="5939" spans="1:16">
      <c r="A5939" s="6">
        <v>9</v>
      </c>
      <c r="B5939" s="6">
        <v>2</v>
      </c>
      <c r="C5939" s="6">
        <v>14</v>
      </c>
      <c r="D5939" s="6">
        <f t="shared" si="1196"/>
        <v>25</v>
      </c>
      <c r="E5939" s="5">
        <f t="shared" si="1197"/>
        <v>1909.9376297100011</v>
      </c>
      <c r="F5939" s="5">
        <f t="shared" si="1198"/>
        <v>63.037499999999994</v>
      </c>
      <c r="G5939" s="5">
        <f t="shared" si="1199"/>
        <v>749.67149159246469</v>
      </c>
      <c r="H5939" s="5">
        <f t="shared" si="1200"/>
        <v>2722.646621302466</v>
      </c>
      <c r="I5939" s="5">
        <f t="shared" si="1201"/>
        <v>720</v>
      </c>
      <c r="J5939" s="5">
        <f t="shared" si="1202"/>
        <v>2002.646621302466</v>
      </c>
      <c r="K5939" s="2">
        <f t="shared" si="1203"/>
        <v>59768.170508723364</v>
      </c>
      <c r="L5939" s="2">
        <f t="shared" si="1204"/>
        <v>121188</v>
      </c>
      <c r="M5939" s="2">
        <f t="shared" si="1205"/>
        <v>21120</v>
      </c>
      <c r="N5939" s="6">
        <f t="shared" si="1206"/>
        <v>1</v>
      </c>
      <c r="O5939" s="2">
        <f t="shared" si="1207"/>
        <v>20299.829491276636</v>
      </c>
      <c r="P5939" s="2">
        <f t="shared" si="1208"/>
        <v>20299.829491276636</v>
      </c>
    </row>
    <row r="5940" spans="1:16">
      <c r="A5940" s="6">
        <v>9</v>
      </c>
      <c r="B5940" s="6">
        <v>2</v>
      </c>
      <c r="C5940" s="6">
        <v>15</v>
      </c>
      <c r="D5940" s="6">
        <f t="shared" si="1196"/>
        <v>26</v>
      </c>
      <c r="E5940" s="5">
        <f t="shared" si="1197"/>
        <v>1909.9376297100011</v>
      </c>
      <c r="F5940" s="5">
        <f t="shared" si="1198"/>
        <v>63.037499999999994</v>
      </c>
      <c r="G5940" s="5">
        <f t="shared" si="1199"/>
        <v>813.25969846861108</v>
      </c>
      <c r="H5940" s="5">
        <f t="shared" si="1200"/>
        <v>2786.2348281786121</v>
      </c>
      <c r="I5940" s="5">
        <f t="shared" si="1201"/>
        <v>720</v>
      </c>
      <c r="J5940" s="5">
        <f t="shared" si="1202"/>
        <v>2066.2348281786121</v>
      </c>
      <c r="K5940" s="2">
        <f t="shared" si="1203"/>
        <v>60872.132433656458</v>
      </c>
      <c r="L5940" s="2">
        <f t="shared" si="1204"/>
        <v>123888</v>
      </c>
      <c r="M5940" s="2">
        <f t="shared" si="1205"/>
        <v>22000</v>
      </c>
      <c r="N5940" s="6">
        <f t="shared" si="1206"/>
        <v>1</v>
      </c>
      <c r="O5940" s="2">
        <f t="shared" si="1207"/>
        <v>21015.867566343542</v>
      </c>
      <c r="P5940" s="2">
        <f t="shared" si="1208"/>
        <v>21015.867566343542</v>
      </c>
    </row>
    <row r="5941" spans="1:16">
      <c r="A5941" s="6">
        <v>9</v>
      </c>
      <c r="B5941" s="6">
        <v>2</v>
      </c>
      <c r="C5941" s="6">
        <v>16</v>
      </c>
      <c r="D5941" s="6">
        <f t="shared" si="1196"/>
        <v>27</v>
      </c>
      <c r="E5941" s="5">
        <f t="shared" si="1197"/>
        <v>1909.9376297100011</v>
      </c>
      <c r="F5941" s="5">
        <f t="shared" si="1198"/>
        <v>63.037499999999994</v>
      </c>
      <c r="G5941" s="5">
        <f t="shared" si="1199"/>
        <v>878.32047434610013</v>
      </c>
      <c r="H5941" s="5">
        <f t="shared" si="1200"/>
        <v>2851.2956040561012</v>
      </c>
      <c r="I5941" s="5">
        <f t="shared" si="1201"/>
        <v>720</v>
      </c>
      <c r="J5941" s="5">
        <f t="shared" si="1202"/>
        <v>2131.2956040561012</v>
      </c>
      <c r="K5941" s="2">
        <f t="shared" si="1203"/>
        <v>62001.659792640647</v>
      </c>
      <c r="L5941" s="2">
        <f t="shared" si="1204"/>
        <v>126588</v>
      </c>
      <c r="M5941" s="2">
        <f t="shared" si="1205"/>
        <v>22880</v>
      </c>
      <c r="N5941" s="6">
        <f t="shared" si="1206"/>
        <v>1</v>
      </c>
      <c r="O5941" s="2">
        <f t="shared" si="1207"/>
        <v>21706.340207359353</v>
      </c>
      <c r="P5941" s="2">
        <f t="shared" si="1208"/>
        <v>21706.340207359353</v>
      </c>
    </row>
    <row r="5942" spans="1:16">
      <c r="A5942" s="6">
        <v>9</v>
      </c>
      <c r="B5942" s="6">
        <v>2</v>
      </c>
      <c r="C5942" s="6">
        <v>17</v>
      </c>
      <c r="D5942" s="6">
        <f t="shared" si="1196"/>
        <v>28</v>
      </c>
      <c r="E5942" s="5">
        <f t="shared" si="1197"/>
        <v>1909.9376297100011</v>
      </c>
      <c r="F5942" s="5">
        <f t="shared" si="1198"/>
        <v>63.037499999999994</v>
      </c>
      <c r="G5942" s="5">
        <f t="shared" si="1199"/>
        <v>944.88069779264049</v>
      </c>
      <c r="H5942" s="5">
        <f t="shared" si="1200"/>
        <v>2917.8558275026417</v>
      </c>
      <c r="I5942" s="5">
        <f t="shared" si="1201"/>
        <v>720</v>
      </c>
      <c r="J5942" s="5">
        <f t="shared" si="1202"/>
        <v>2197.8558275026417</v>
      </c>
      <c r="K5942" s="2">
        <f t="shared" si="1203"/>
        <v>63157.219227476417</v>
      </c>
      <c r="L5942" s="2">
        <f t="shared" si="1204"/>
        <v>129288</v>
      </c>
      <c r="M5942" s="2">
        <f t="shared" si="1205"/>
        <v>23760</v>
      </c>
      <c r="N5942" s="6">
        <f t="shared" si="1206"/>
        <v>1</v>
      </c>
      <c r="O5942" s="2">
        <f t="shared" si="1207"/>
        <v>22370.780772523583</v>
      </c>
      <c r="P5942" s="2">
        <f t="shared" si="1208"/>
        <v>22370.780772523583</v>
      </c>
    </row>
    <row r="5943" spans="1:16">
      <c r="A5943" s="6">
        <v>9</v>
      </c>
      <c r="B5943" s="6">
        <v>2</v>
      </c>
      <c r="C5943" s="6">
        <v>18</v>
      </c>
      <c r="D5943" s="6">
        <f t="shared" si="1196"/>
        <v>29</v>
      </c>
      <c r="E5943" s="5">
        <f t="shared" si="1197"/>
        <v>1909.9376297100011</v>
      </c>
      <c r="F5943" s="5">
        <f t="shared" si="1198"/>
        <v>63.037499999999994</v>
      </c>
      <c r="G5943" s="5">
        <f t="shared" si="1199"/>
        <v>1012.9676892512279</v>
      </c>
      <c r="H5943" s="5">
        <f t="shared" si="1200"/>
        <v>2985.942818961229</v>
      </c>
      <c r="I5943" s="5">
        <f t="shared" si="1201"/>
        <v>720</v>
      </c>
      <c r="J5943" s="5">
        <f t="shared" si="1202"/>
        <v>2265.942818961229</v>
      </c>
      <c r="K5943" s="2">
        <f t="shared" si="1203"/>
        <v>64339.285051410225</v>
      </c>
      <c r="L5943" s="2">
        <f t="shared" si="1204"/>
        <v>131988</v>
      </c>
      <c r="M5943" s="2">
        <f t="shared" si="1205"/>
        <v>24640</v>
      </c>
      <c r="N5943" s="6">
        <f t="shared" si="1206"/>
        <v>1</v>
      </c>
      <c r="O5943" s="2">
        <f t="shared" si="1207"/>
        <v>23008.714948589775</v>
      </c>
      <c r="P5943" s="2">
        <f t="shared" si="1208"/>
        <v>23008.714948589775</v>
      </c>
    </row>
    <row r="5944" spans="1:16">
      <c r="A5944" s="6">
        <v>9</v>
      </c>
      <c r="B5944" s="6">
        <v>2</v>
      </c>
      <c r="C5944" s="6">
        <v>19</v>
      </c>
      <c r="D5944" s="6">
        <f t="shared" si="1196"/>
        <v>30</v>
      </c>
      <c r="E5944" s="5">
        <f t="shared" si="1197"/>
        <v>1909.9376297100011</v>
      </c>
      <c r="F5944" s="5">
        <f t="shared" si="1198"/>
        <v>63.037499999999994</v>
      </c>
      <c r="G5944" s="5">
        <f t="shared" si="1199"/>
        <v>1082.6092178872495</v>
      </c>
      <c r="H5944" s="5">
        <f t="shared" si="1200"/>
        <v>3055.5843475972506</v>
      </c>
      <c r="I5944" s="5">
        <f t="shared" si="1201"/>
        <v>720</v>
      </c>
      <c r="J5944" s="5">
        <f t="shared" si="1202"/>
        <v>2335.5843475972506</v>
      </c>
      <c r="K5944" s="2">
        <f t="shared" si="1203"/>
        <v>65548.339368007815</v>
      </c>
      <c r="L5944" s="2">
        <f t="shared" si="1204"/>
        <v>134688</v>
      </c>
      <c r="M5944" s="2">
        <f t="shared" si="1205"/>
        <v>25520</v>
      </c>
      <c r="N5944" s="6">
        <f t="shared" si="1206"/>
        <v>1</v>
      </c>
      <c r="O5944" s="2">
        <f t="shared" si="1207"/>
        <v>23619.660631992185</v>
      </c>
      <c r="P5944" s="2">
        <f t="shared" si="1208"/>
        <v>23619.660631992185</v>
      </c>
    </row>
    <row r="5945" spans="1:16">
      <c r="A5945" s="6">
        <v>9</v>
      </c>
      <c r="B5945" s="6">
        <v>2</v>
      </c>
      <c r="C5945" s="6">
        <v>20</v>
      </c>
      <c r="D5945" s="6">
        <f t="shared" si="1196"/>
        <v>31</v>
      </c>
      <c r="E5945" s="5">
        <f t="shared" si="1197"/>
        <v>1909.9376297100011</v>
      </c>
      <c r="F5945" s="5">
        <f t="shared" si="1198"/>
        <v>63.037499999999994</v>
      </c>
      <c r="G5945" s="5">
        <f t="shared" si="1199"/>
        <v>1153.8335085377266</v>
      </c>
      <c r="H5945" s="5">
        <f t="shared" si="1200"/>
        <v>3126.8086382477277</v>
      </c>
      <c r="I5945" s="5">
        <f t="shared" si="1201"/>
        <v>720</v>
      </c>
      <c r="J5945" s="5">
        <f t="shared" si="1202"/>
        <v>2406.8086382477277</v>
      </c>
      <c r="K5945" s="2">
        <f t="shared" si="1203"/>
        <v>66784.872191800823</v>
      </c>
      <c r="L5945" s="2">
        <f t="shared" si="1204"/>
        <v>137388</v>
      </c>
      <c r="M5945" s="2">
        <f t="shared" si="1205"/>
        <v>26400</v>
      </c>
      <c r="N5945" s="6">
        <f t="shared" si="1206"/>
        <v>1</v>
      </c>
      <c r="O5945" s="2">
        <f t="shared" si="1207"/>
        <v>24203.127808199177</v>
      </c>
      <c r="P5945" s="2">
        <f t="shared" si="1208"/>
        <v>24203.127808199177</v>
      </c>
    </row>
    <row r="5946" spans="1:16">
      <c r="A5946" s="6">
        <v>9</v>
      </c>
      <c r="B5946" s="6">
        <v>2</v>
      </c>
      <c r="C5946" s="6">
        <v>21</v>
      </c>
      <c r="D5946" s="6">
        <f t="shared" si="1196"/>
        <v>32</v>
      </c>
      <c r="E5946" s="5">
        <f t="shared" si="1197"/>
        <v>1909.9376297100011</v>
      </c>
      <c r="F5946" s="5">
        <f t="shared" si="1198"/>
        <v>63.037499999999994</v>
      </c>
      <c r="G5946" s="5">
        <f t="shared" si="1199"/>
        <v>1226.6692487641703</v>
      </c>
      <c r="H5946" s="5">
        <f t="shared" si="1200"/>
        <v>3199.6443784741714</v>
      </c>
      <c r="I5946" s="5">
        <f t="shared" si="1201"/>
        <v>720</v>
      </c>
      <c r="J5946" s="5">
        <f t="shared" si="1202"/>
        <v>2479.6443784741714</v>
      </c>
      <c r="K5946" s="2">
        <f t="shared" si="1203"/>
        <v>68049.381570732134</v>
      </c>
      <c r="L5946" s="2">
        <f t="shared" si="1204"/>
        <v>140088</v>
      </c>
      <c r="M5946" s="2">
        <f t="shared" si="1205"/>
        <v>27280</v>
      </c>
      <c r="N5946" s="6">
        <f t="shared" si="1206"/>
        <v>1</v>
      </c>
      <c r="O5946" s="2">
        <f t="shared" si="1207"/>
        <v>24758.618429267866</v>
      </c>
      <c r="P5946" s="2">
        <f t="shared" si="1208"/>
        <v>24758.618429267866</v>
      </c>
    </row>
    <row r="5947" spans="1:16">
      <c r="A5947" s="6">
        <v>9</v>
      </c>
      <c r="B5947" s="6">
        <v>2</v>
      </c>
      <c r="C5947" s="6">
        <v>22</v>
      </c>
      <c r="D5947" s="6">
        <f t="shared" si="1196"/>
        <v>33</v>
      </c>
      <c r="E5947" s="5">
        <f t="shared" si="1197"/>
        <v>1909.9376297100011</v>
      </c>
      <c r="F5947" s="5">
        <f t="shared" si="1198"/>
        <v>63.037499999999994</v>
      </c>
      <c r="G5947" s="5">
        <f t="shared" si="1199"/>
        <v>1301.1455960105666</v>
      </c>
      <c r="H5947" s="5">
        <f t="shared" si="1200"/>
        <v>3274.1207257205679</v>
      </c>
      <c r="I5947" s="5">
        <f t="shared" si="1201"/>
        <v>720</v>
      </c>
      <c r="J5947" s="5">
        <f t="shared" si="1202"/>
        <v>2554.1207257205679</v>
      </c>
      <c r="K5947" s="2">
        <f t="shared" si="1203"/>
        <v>69342.373710426531</v>
      </c>
      <c r="L5947" s="2">
        <f t="shared" si="1204"/>
        <v>142788</v>
      </c>
      <c r="M5947" s="2">
        <f t="shared" si="1205"/>
        <v>28160</v>
      </c>
      <c r="N5947" s="6">
        <f t="shared" si="1206"/>
        <v>1</v>
      </c>
      <c r="O5947" s="2">
        <f t="shared" si="1207"/>
        <v>25285.626289573469</v>
      </c>
      <c r="P5947" s="2">
        <f t="shared" si="1208"/>
        <v>25285.626289573469</v>
      </c>
    </row>
    <row r="5948" spans="1:16">
      <c r="A5948" s="6">
        <v>9</v>
      </c>
      <c r="B5948" s="6">
        <v>2</v>
      </c>
      <c r="C5948" s="6">
        <v>23</v>
      </c>
      <c r="D5948" s="6">
        <f t="shared" si="1196"/>
        <v>34</v>
      </c>
      <c r="E5948" s="5">
        <f t="shared" si="1197"/>
        <v>1909.9376297100011</v>
      </c>
      <c r="F5948" s="5">
        <f t="shared" si="1198"/>
        <v>63.037499999999994</v>
      </c>
      <c r="G5948" s="5">
        <f t="shared" si="1199"/>
        <v>1377.292184868003</v>
      </c>
      <c r="H5948" s="5">
        <f t="shared" si="1200"/>
        <v>3350.2673145780041</v>
      </c>
      <c r="I5948" s="5">
        <f t="shared" si="1201"/>
        <v>720</v>
      </c>
      <c r="J5948" s="5">
        <f t="shared" si="1202"/>
        <v>2630.2673145780041</v>
      </c>
      <c r="K5948" s="2">
        <f t="shared" si="1203"/>
        <v>70664.363100312563</v>
      </c>
      <c r="L5948" s="2">
        <f t="shared" si="1204"/>
        <v>145488</v>
      </c>
      <c r="M5948" s="2">
        <f t="shared" si="1205"/>
        <v>29040</v>
      </c>
      <c r="N5948" s="6">
        <f t="shared" si="1206"/>
        <v>1</v>
      </c>
      <c r="O5948" s="2">
        <f t="shared" si="1207"/>
        <v>25783.636899687437</v>
      </c>
      <c r="P5948" s="2">
        <f t="shared" si="1208"/>
        <v>25783.636899687437</v>
      </c>
    </row>
    <row r="5949" spans="1:16">
      <c r="A5949" s="6">
        <v>9</v>
      </c>
      <c r="B5949" s="6">
        <v>2</v>
      </c>
      <c r="C5949" s="6">
        <v>24</v>
      </c>
      <c r="D5949" s="6">
        <f t="shared" si="1196"/>
        <v>35</v>
      </c>
      <c r="E5949" s="5">
        <f t="shared" si="1197"/>
        <v>1909.9376297100011</v>
      </c>
      <c r="F5949" s="5">
        <f t="shared" si="1198"/>
        <v>63.037499999999994</v>
      </c>
      <c r="G5949" s="5">
        <f t="shared" si="1199"/>
        <v>1455.1391344474989</v>
      </c>
      <c r="H5949" s="5">
        <f t="shared" si="1200"/>
        <v>3428.1142641574997</v>
      </c>
      <c r="I5949" s="5">
        <f t="shared" si="1201"/>
        <v>720</v>
      </c>
      <c r="J5949" s="5">
        <f t="shared" si="1202"/>
        <v>2708.1142641574997</v>
      </c>
      <c r="K5949" s="2">
        <f t="shared" si="1203"/>
        <v>72015.872641623253</v>
      </c>
      <c r="L5949" s="2">
        <f t="shared" si="1204"/>
        <v>148188</v>
      </c>
      <c r="M5949" s="2">
        <f t="shared" si="1205"/>
        <v>29920</v>
      </c>
      <c r="N5949" s="6">
        <f t="shared" si="1206"/>
        <v>1</v>
      </c>
      <c r="O5949" s="2">
        <f t="shared" si="1207"/>
        <v>26252.127358376747</v>
      </c>
      <c r="P5949" s="2">
        <f t="shared" si="1208"/>
        <v>26252.127358376747</v>
      </c>
    </row>
    <row r="5950" spans="1:16">
      <c r="A5950" s="6">
        <v>9</v>
      </c>
      <c r="B5950" s="6">
        <v>2</v>
      </c>
      <c r="C5950" s="6">
        <v>25</v>
      </c>
      <c r="D5950" s="6">
        <f t="shared" si="1196"/>
        <v>36</v>
      </c>
      <c r="E5950" s="5">
        <f t="shared" si="1197"/>
        <v>1909.9376297100011</v>
      </c>
      <c r="F5950" s="5">
        <f t="shared" si="1198"/>
        <v>63.037499999999994</v>
      </c>
      <c r="G5950" s="5">
        <f t="shared" si="1199"/>
        <v>1534.7170558625965</v>
      </c>
      <c r="H5950" s="5">
        <f t="shared" si="1200"/>
        <v>3507.6921855725977</v>
      </c>
      <c r="I5950" s="5">
        <f t="shared" si="1201"/>
        <v>720</v>
      </c>
      <c r="J5950" s="5">
        <f t="shared" si="1202"/>
        <v>2787.6921855725977</v>
      </c>
      <c r="K5950" s="2">
        <f t="shared" si="1203"/>
        <v>73397.433777302038</v>
      </c>
      <c r="L5950" s="2">
        <f t="shared" si="1204"/>
        <v>150888</v>
      </c>
      <c r="M5950" s="2">
        <f t="shared" si="1205"/>
        <v>30800</v>
      </c>
      <c r="N5950" s="6">
        <f t="shared" si="1206"/>
        <v>1</v>
      </c>
      <c r="O5950" s="2">
        <f t="shared" si="1207"/>
        <v>26690.566222697962</v>
      </c>
      <c r="P5950" s="2">
        <f t="shared" si="1208"/>
        <v>26690.566222697962</v>
      </c>
    </row>
    <row r="5951" spans="1:16">
      <c r="A5951" s="6">
        <v>9</v>
      </c>
      <c r="B5951" s="6">
        <v>2</v>
      </c>
      <c r="C5951" s="6">
        <v>26</v>
      </c>
      <c r="D5951" s="6">
        <f t="shared" si="1196"/>
        <v>37</v>
      </c>
      <c r="E5951" s="5">
        <f t="shared" si="1197"/>
        <v>1909.9376297100011</v>
      </c>
      <c r="F5951" s="5">
        <f t="shared" si="1198"/>
        <v>63.037499999999994</v>
      </c>
      <c r="G5951" s="5">
        <f t="shared" si="1199"/>
        <v>1616.0570598233144</v>
      </c>
      <c r="H5951" s="5">
        <f t="shared" si="1200"/>
        <v>3589.0321895333154</v>
      </c>
      <c r="I5951" s="5">
        <f t="shared" si="1201"/>
        <v>720</v>
      </c>
      <c r="J5951" s="5">
        <f t="shared" si="1202"/>
        <v>2869.0321895333154</v>
      </c>
      <c r="K5951" s="2">
        <f t="shared" si="1203"/>
        <v>74809.586623842275</v>
      </c>
      <c r="L5951" s="2">
        <f t="shared" si="1204"/>
        <v>153588</v>
      </c>
      <c r="M5951" s="2">
        <f t="shared" si="1205"/>
        <v>31680</v>
      </c>
      <c r="N5951" s="6">
        <f t="shared" si="1206"/>
        <v>1</v>
      </c>
      <c r="O5951" s="2">
        <f t="shared" si="1207"/>
        <v>27098.413376157725</v>
      </c>
      <c r="P5951" s="2">
        <f t="shared" si="1208"/>
        <v>27098.413376157725</v>
      </c>
    </row>
    <row r="5952" spans="1:16">
      <c r="A5952" s="6">
        <v>9</v>
      </c>
      <c r="B5952" s="6">
        <v>2</v>
      </c>
      <c r="C5952" s="6">
        <v>27</v>
      </c>
      <c r="D5952" s="6">
        <f t="shared" si="1196"/>
        <v>38</v>
      </c>
      <c r="E5952" s="5">
        <f t="shared" si="1197"/>
        <v>1909.9376297100011</v>
      </c>
      <c r="F5952" s="5">
        <f t="shared" si="1198"/>
        <v>63.037499999999994</v>
      </c>
      <c r="G5952" s="5">
        <f t="shared" si="1199"/>
        <v>1699.1907643430709</v>
      </c>
      <c r="H5952" s="5">
        <f t="shared" si="1200"/>
        <v>3672.165894053072</v>
      </c>
      <c r="I5952" s="5">
        <f t="shared" si="1201"/>
        <v>720</v>
      </c>
      <c r="J5952" s="5">
        <f t="shared" si="1202"/>
        <v>2952.165894053072</v>
      </c>
      <c r="K5952" s="2">
        <f t="shared" si="1203"/>
        <v>76252.880105088057</v>
      </c>
      <c r="L5952" s="2">
        <f t="shared" si="1204"/>
        <v>156288</v>
      </c>
      <c r="M5952" s="2">
        <f t="shared" si="1205"/>
        <v>32560</v>
      </c>
      <c r="N5952" s="6">
        <f t="shared" si="1206"/>
        <v>1</v>
      </c>
      <c r="O5952" s="2">
        <f t="shared" si="1207"/>
        <v>27475.119894911943</v>
      </c>
      <c r="P5952" s="2">
        <f t="shared" si="1208"/>
        <v>27475.119894911943</v>
      </c>
    </row>
    <row r="5953" spans="1:16">
      <c r="A5953" s="6">
        <v>9</v>
      </c>
      <c r="B5953" s="6">
        <v>2</v>
      </c>
      <c r="C5953" s="6">
        <v>28</v>
      </c>
      <c r="D5953" s="6">
        <f t="shared" si="1196"/>
        <v>39</v>
      </c>
      <c r="E5953" s="5">
        <f t="shared" si="1197"/>
        <v>1909.9376297100011</v>
      </c>
      <c r="F5953" s="5">
        <f t="shared" si="1198"/>
        <v>63.037499999999994</v>
      </c>
      <c r="G5953" s="5">
        <f t="shared" si="1199"/>
        <v>1784.1503025602246</v>
      </c>
      <c r="H5953" s="5">
        <f t="shared" si="1200"/>
        <v>3757.1254322702257</v>
      </c>
      <c r="I5953" s="5">
        <f t="shared" si="1201"/>
        <v>720</v>
      </c>
      <c r="J5953" s="5">
        <f t="shared" si="1202"/>
        <v>3037.1254322702257</v>
      </c>
      <c r="K5953" s="2">
        <f t="shared" si="1203"/>
        <v>77727.872088024742</v>
      </c>
      <c r="L5953" s="2">
        <f t="shared" si="1204"/>
        <v>158988</v>
      </c>
      <c r="M5953" s="2">
        <f t="shared" si="1205"/>
        <v>33440</v>
      </c>
      <c r="N5953" s="6">
        <f t="shared" si="1206"/>
        <v>1</v>
      </c>
      <c r="O5953" s="2">
        <f t="shared" si="1207"/>
        <v>27820.127911975258</v>
      </c>
      <c r="P5953" s="2">
        <f t="shared" si="1208"/>
        <v>27820.127911975258</v>
      </c>
    </row>
    <row r="5954" spans="1:16">
      <c r="A5954" s="6">
        <v>9</v>
      </c>
      <c r="B5954" s="6">
        <v>2</v>
      </c>
      <c r="C5954" s="6">
        <v>29</v>
      </c>
      <c r="D5954" s="6">
        <f t="shared" si="1196"/>
        <v>40</v>
      </c>
      <c r="E5954" s="5">
        <f t="shared" si="1197"/>
        <v>1909.9376297100011</v>
      </c>
      <c r="F5954" s="5">
        <f t="shared" si="1198"/>
        <v>63.037499999999994</v>
      </c>
      <c r="G5954" s="5">
        <f t="shared" si="1199"/>
        <v>1870.9683306758782</v>
      </c>
      <c r="H5954" s="5">
        <f t="shared" si="1200"/>
        <v>3843.943460385879</v>
      </c>
      <c r="I5954" s="5">
        <f t="shared" si="1201"/>
        <v>720</v>
      </c>
      <c r="J5954" s="5">
        <f t="shared" si="1202"/>
        <v>3123.943460385879</v>
      </c>
      <c r="K5954" s="2">
        <f t="shared" si="1203"/>
        <v>79235.129520588176</v>
      </c>
      <c r="L5954" s="2">
        <f t="shared" si="1204"/>
        <v>161688</v>
      </c>
      <c r="M5954" s="2">
        <f t="shared" si="1205"/>
        <v>34320</v>
      </c>
      <c r="N5954" s="6">
        <f t="shared" si="1206"/>
        <v>1</v>
      </c>
      <c r="O5954" s="2">
        <f t="shared" si="1207"/>
        <v>28132.870479411824</v>
      </c>
      <c r="P5954" s="2">
        <f t="shared" si="1208"/>
        <v>28132.870479411824</v>
      </c>
    </row>
    <row r="5955" spans="1:16">
      <c r="A5955" s="6">
        <v>9</v>
      </c>
      <c r="B5955" s="6">
        <v>2</v>
      </c>
      <c r="C5955" s="6">
        <v>30</v>
      </c>
      <c r="D5955" s="6">
        <f t="shared" si="1196"/>
        <v>41</v>
      </c>
      <c r="E5955" s="5">
        <f t="shared" si="1197"/>
        <v>1909.9376297100011</v>
      </c>
      <c r="F5955" s="5">
        <f t="shared" si="1198"/>
        <v>63.037499999999994</v>
      </c>
      <c r="G5955" s="5">
        <f t="shared" si="1199"/>
        <v>1959.6780360096488</v>
      </c>
      <c r="H5955" s="5">
        <f t="shared" si="1200"/>
        <v>3932.6531657196501</v>
      </c>
      <c r="I5955" s="5">
        <f t="shared" si="1201"/>
        <v>720</v>
      </c>
      <c r="J5955" s="5">
        <f t="shared" si="1202"/>
        <v>3212.6531657196501</v>
      </c>
      <c r="K5955" s="2">
        <f t="shared" si="1203"/>
        <v>80775.2285715217</v>
      </c>
      <c r="L5955" s="2">
        <f t="shared" si="1204"/>
        <v>164388</v>
      </c>
      <c r="M5955" s="2">
        <f t="shared" si="1205"/>
        <v>35200</v>
      </c>
      <c r="N5955" s="6">
        <f t="shared" si="1206"/>
        <v>1</v>
      </c>
      <c r="O5955" s="2">
        <f t="shared" si="1207"/>
        <v>28412.7714284783</v>
      </c>
      <c r="P5955" s="2">
        <f t="shared" si="1208"/>
        <v>28412.7714284783</v>
      </c>
    </row>
    <row r="5956" spans="1:16">
      <c r="A5956" s="6">
        <v>9</v>
      </c>
      <c r="B5956" s="6">
        <v>3</v>
      </c>
      <c r="C5956" s="6">
        <v>0</v>
      </c>
      <c r="D5956" s="6">
        <f t="shared" ref="D5956:D6019" si="1209">A5956+B5956+C5956</f>
        <v>12</v>
      </c>
      <c r="E5956" s="5">
        <f t="shared" ref="E5956:E6019" si="1210">IF(A5956=0,0,A5956*LABOR_HRS_WK_TOM*SEASON_WEEKS*(1+DIM_PCT_TOM)^A5956)</f>
        <v>1909.9376297100011</v>
      </c>
      <c r="F5956" s="5">
        <f t="shared" ref="F5956:F6019" si="1211">IF(B5956=0,0,B5956*LABOR_HRS_WK_CAR*SEASON_WEEKS*(1+DIM_PCT_CAR)^B5956)</f>
        <v>96.920156249999991</v>
      </c>
      <c r="G5956" s="5">
        <f t="shared" ref="G5956:G6019" si="1212">IF(C5956=0,0,C5956*LABOR_HRS_WK_MES*SEASON_WEEKS*(1+DIM_PCT_MES)^C5956)</f>
        <v>0</v>
      </c>
      <c r="H5956" s="5">
        <f t="shared" ref="H5956:H6019" si="1213">E5956+F5956+G5956</f>
        <v>2006.8577859600011</v>
      </c>
      <c r="I5956" s="5">
        <f t="shared" ref="I5956:I6019" si="1214">MIN(H5956,FARMER_HRS)</f>
        <v>720</v>
      </c>
      <c r="J5956" s="5">
        <f t="shared" ref="J5956:J6019" si="1215">MAX(0,H5956-FARMER_HRS)</f>
        <v>1286.8577859600011</v>
      </c>
      <c r="K5956" s="2">
        <f t="shared" ref="K5956:K6019" si="1216">I5956*FARMER_RATE+J5956*TEMP_WORKER_RATE</f>
        <v>47341.281006250021</v>
      </c>
      <c r="L5956" s="2">
        <f t="shared" ref="L5956:L6019" si="1217">A5956*PRICE_TOM+B5956*PRICE_CAR+C5956*PRICE_MES</f>
        <v>85482</v>
      </c>
      <c r="M5956" s="2">
        <f t="shared" ref="M5956:M6019" si="1218">A5956*FERT_BED_TOM+B5956*FERT_BED_CAR+C5956*FERT_BED_MES</f>
        <v>9240</v>
      </c>
      <c r="N5956" s="6">
        <f t="shared" ref="N5956:N6019" si="1219">IF(AND(D5956&lt;=TOTAL_BEDS,J5956&lt;=TEMP_WORKER_MAX*TEMP_WORKER_HRS),1,0)</f>
        <v>1</v>
      </c>
      <c r="O5956" s="2">
        <f t="shared" ref="O5956:O6019" si="1220">L5956-M5956-K5956-FIXED_COSTS</f>
        <v>8900.7189937499788</v>
      </c>
      <c r="P5956" s="2">
        <f t="shared" ref="P5956:P6019" si="1221">IF(N5956=1,O5956,"")</f>
        <v>8900.7189937499788</v>
      </c>
    </row>
    <row r="5957" spans="1:16">
      <c r="A5957" s="6">
        <v>9</v>
      </c>
      <c r="B5957" s="6">
        <v>3</v>
      </c>
      <c r="C5957" s="6">
        <v>1</v>
      </c>
      <c r="D5957" s="6">
        <f t="shared" si="1209"/>
        <v>13</v>
      </c>
      <c r="E5957" s="5">
        <f t="shared" si="1210"/>
        <v>1909.9376297100011</v>
      </c>
      <c r="F5957" s="5">
        <f t="shared" si="1211"/>
        <v>96.920156249999991</v>
      </c>
      <c r="G5957" s="5">
        <f t="shared" si="1212"/>
        <v>45.5625</v>
      </c>
      <c r="H5957" s="5">
        <f t="shared" si="1213"/>
        <v>2052.4202859600009</v>
      </c>
      <c r="I5957" s="5">
        <f t="shared" si="1214"/>
        <v>720</v>
      </c>
      <c r="J5957" s="5">
        <f t="shared" si="1215"/>
        <v>1332.4202859600009</v>
      </c>
      <c r="K5957" s="2">
        <f t="shared" si="1216"/>
        <v>48132.296631250014</v>
      </c>
      <c r="L5957" s="2">
        <f t="shared" si="1217"/>
        <v>88182</v>
      </c>
      <c r="M5957" s="2">
        <f t="shared" si="1218"/>
        <v>10120</v>
      </c>
      <c r="N5957" s="6">
        <f t="shared" si="1219"/>
        <v>1</v>
      </c>
      <c r="O5957" s="2">
        <f t="shared" si="1220"/>
        <v>9929.7033687499861</v>
      </c>
      <c r="P5957" s="2">
        <f t="shared" si="1221"/>
        <v>9929.7033687499861</v>
      </c>
    </row>
    <row r="5958" spans="1:16">
      <c r="A5958" s="6">
        <v>9</v>
      </c>
      <c r="B5958" s="6">
        <v>3</v>
      </c>
      <c r="C5958" s="6">
        <v>2</v>
      </c>
      <c r="D5958" s="6">
        <f t="shared" si="1209"/>
        <v>14</v>
      </c>
      <c r="E5958" s="5">
        <f t="shared" si="1210"/>
        <v>1909.9376297100011</v>
      </c>
      <c r="F5958" s="5">
        <f t="shared" si="1211"/>
        <v>96.920156249999991</v>
      </c>
      <c r="G5958" s="5">
        <f t="shared" si="1212"/>
        <v>92.264062499999994</v>
      </c>
      <c r="H5958" s="5">
        <f t="shared" si="1213"/>
        <v>2099.1218484600013</v>
      </c>
      <c r="I5958" s="5">
        <f t="shared" si="1214"/>
        <v>720</v>
      </c>
      <c r="J5958" s="5">
        <f t="shared" si="1215"/>
        <v>1379.1218484600013</v>
      </c>
      <c r="K5958" s="2">
        <f t="shared" si="1216"/>
        <v>48943.087646875021</v>
      </c>
      <c r="L5958" s="2">
        <f t="shared" si="1217"/>
        <v>90882</v>
      </c>
      <c r="M5958" s="2">
        <f t="shared" si="1218"/>
        <v>11000</v>
      </c>
      <c r="N5958" s="6">
        <f t="shared" si="1219"/>
        <v>1</v>
      </c>
      <c r="O5958" s="2">
        <f t="shared" si="1220"/>
        <v>10938.912353124979</v>
      </c>
      <c r="P5958" s="2">
        <f t="shared" si="1221"/>
        <v>10938.912353124979</v>
      </c>
    </row>
    <row r="5959" spans="1:16">
      <c r="A5959" s="6">
        <v>9</v>
      </c>
      <c r="B5959" s="6">
        <v>3</v>
      </c>
      <c r="C5959" s="6">
        <v>3</v>
      </c>
      <c r="D5959" s="6">
        <f t="shared" si="1209"/>
        <v>15</v>
      </c>
      <c r="E5959" s="5">
        <f t="shared" si="1210"/>
        <v>1909.9376297100011</v>
      </c>
      <c r="F5959" s="5">
        <f t="shared" si="1211"/>
        <v>96.920156249999991</v>
      </c>
      <c r="G5959" s="5">
        <f t="shared" si="1212"/>
        <v>140.12604492187498</v>
      </c>
      <c r="H5959" s="5">
        <f t="shared" si="1213"/>
        <v>2146.9838308818762</v>
      </c>
      <c r="I5959" s="5">
        <f t="shared" si="1214"/>
        <v>720</v>
      </c>
      <c r="J5959" s="5">
        <f t="shared" si="1215"/>
        <v>1426.9838308818762</v>
      </c>
      <c r="K5959" s="2">
        <f t="shared" si="1216"/>
        <v>49774.02484169924</v>
      </c>
      <c r="L5959" s="2">
        <f t="shared" si="1217"/>
        <v>93582</v>
      </c>
      <c r="M5959" s="2">
        <f t="shared" si="1218"/>
        <v>11880</v>
      </c>
      <c r="N5959" s="6">
        <f t="shared" si="1219"/>
        <v>1</v>
      </c>
      <c r="O5959" s="2">
        <f t="shared" si="1220"/>
        <v>11927.97515830076</v>
      </c>
      <c r="P5959" s="2">
        <f t="shared" si="1221"/>
        <v>11927.97515830076</v>
      </c>
    </row>
    <row r="5960" spans="1:16">
      <c r="A5960" s="6">
        <v>9</v>
      </c>
      <c r="B5960" s="6">
        <v>3</v>
      </c>
      <c r="C5960" s="6">
        <v>4</v>
      </c>
      <c r="D5960" s="6">
        <f t="shared" si="1209"/>
        <v>16</v>
      </c>
      <c r="E5960" s="5">
        <f t="shared" si="1210"/>
        <v>1909.9376297100011</v>
      </c>
      <c r="F5960" s="5">
        <f t="shared" si="1211"/>
        <v>96.920156249999991</v>
      </c>
      <c r="G5960" s="5">
        <f t="shared" si="1212"/>
        <v>189.17016064453125</v>
      </c>
      <c r="H5960" s="5">
        <f t="shared" si="1213"/>
        <v>2196.0279466045322</v>
      </c>
      <c r="I5960" s="5">
        <f t="shared" si="1214"/>
        <v>720</v>
      </c>
      <c r="J5960" s="5">
        <f t="shared" si="1215"/>
        <v>1476.0279466045322</v>
      </c>
      <c r="K5960" s="2">
        <f t="shared" si="1216"/>
        <v>50625.485184106466</v>
      </c>
      <c r="L5960" s="2">
        <f t="shared" si="1217"/>
        <v>96282</v>
      </c>
      <c r="M5960" s="2">
        <f t="shared" si="1218"/>
        <v>12760</v>
      </c>
      <c r="N5960" s="6">
        <f t="shared" si="1219"/>
        <v>1</v>
      </c>
      <c r="O5960" s="2">
        <f t="shared" si="1220"/>
        <v>12896.514815893534</v>
      </c>
      <c r="P5960" s="2">
        <f t="shared" si="1221"/>
        <v>12896.514815893534</v>
      </c>
    </row>
    <row r="5961" spans="1:16">
      <c r="A5961" s="6">
        <v>9</v>
      </c>
      <c r="B5961" s="6">
        <v>3</v>
      </c>
      <c r="C5961" s="6">
        <v>5</v>
      </c>
      <c r="D5961" s="6">
        <f t="shared" si="1209"/>
        <v>17</v>
      </c>
      <c r="E5961" s="5">
        <f t="shared" si="1210"/>
        <v>1909.9376297100011</v>
      </c>
      <c r="F5961" s="5">
        <f t="shared" si="1211"/>
        <v>96.920156249999991</v>
      </c>
      <c r="G5961" s="5">
        <f t="shared" si="1212"/>
        <v>239.41848456573481</v>
      </c>
      <c r="H5961" s="5">
        <f t="shared" si="1213"/>
        <v>2246.276270525736</v>
      </c>
      <c r="I5961" s="5">
        <f t="shared" si="1214"/>
        <v>720</v>
      </c>
      <c r="J5961" s="5">
        <f t="shared" si="1215"/>
        <v>1526.276270525736</v>
      </c>
      <c r="K5961" s="2">
        <f t="shared" si="1216"/>
        <v>51497.851918849585</v>
      </c>
      <c r="L5961" s="2">
        <f t="shared" si="1217"/>
        <v>98982</v>
      </c>
      <c r="M5961" s="2">
        <f t="shared" si="1218"/>
        <v>13640</v>
      </c>
      <c r="N5961" s="6">
        <f t="shared" si="1219"/>
        <v>1</v>
      </c>
      <c r="O5961" s="2">
        <f t="shared" si="1220"/>
        <v>13844.148081150415</v>
      </c>
      <c r="P5961" s="2">
        <f t="shared" si="1221"/>
        <v>13844.148081150415</v>
      </c>
    </row>
    <row r="5962" spans="1:16">
      <c r="A5962" s="6">
        <v>9</v>
      </c>
      <c r="B5962" s="6">
        <v>3</v>
      </c>
      <c r="C5962" s="6">
        <v>6</v>
      </c>
      <c r="D5962" s="6">
        <f t="shared" si="1209"/>
        <v>18</v>
      </c>
      <c r="E5962" s="5">
        <f t="shared" si="1210"/>
        <v>1909.9376297100011</v>
      </c>
      <c r="F5962" s="5">
        <f t="shared" si="1211"/>
        <v>96.920156249999991</v>
      </c>
      <c r="G5962" s="5">
        <f t="shared" si="1212"/>
        <v>290.89345874736784</v>
      </c>
      <c r="H5962" s="5">
        <f t="shared" si="1213"/>
        <v>2297.7512447073691</v>
      </c>
      <c r="I5962" s="5">
        <f t="shared" si="1214"/>
        <v>720</v>
      </c>
      <c r="J5962" s="5">
        <f t="shared" si="1215"/>
        <v>1577.7512447073691</v>
      </c>
      <c r="K5962" s="2">
        <f t="shared" si="1216"/>
        <v>52391.514665058494</v>
      </c>
      <c r="L5962" s="2">
        <f t="shared" si="1217"/>
        <v>101682</v>
      </c>
      <c r="M5962" s="2">
        <f t="shared" si="1218"/>
        <v>14520</v>
      </c>
      <c r="N5962" s="6">
        <f t="shared" si="1219"/>
        <v>1</v>
      </c>
      <c r="O5962" s="2">
        <f t="shared" si="1220"/>
        <v>14770.485334941506</v>
      </c>
      <c r="P5962" s="2">
        <f t="shared" si="1221"/>
        <v>14770.485334941506</v>
      </c>
    </row>
    <row r="5963" spans="1:16">
      <c r="A5963" s="6">
        <v>9</v>
      </c>
      <c r="B5963" s="6">
        <v>3</v>
      </c>
      <c r="C5963" s="6">
        <v>7</v>
      </c>
      <c r="D5963" s="6">
        <f t="shared" si="1209"/>
        <v>19</v>
      </c>
      <c r="E5963" s="5">
        <f t="shared" si="1210"/>
        <v>1909.9376297100011</v>
      </c>
      <c r="F5963" s="5">
        <f t="shared" si="1211"/>
        <v>96.920156249999991</v>
      </c>
      <c r="G5963" s="5">
        <f t="shared" si="1212"/>
        <v>343.61789814532818</v>
      </c>
      <c r="H5963" s="5">
        <f t="shared" si="1213"/>
        <v>2350.4756841053295</v>
      </c>
      <c r="I5963" s="5">
        <f t="shared" si="1214"/>
        <v>720</v>
      </c>
      <c r="J5963" s="5">
        <f t="shared" si="1215"/>
        <v>1630.4756841053295</v>
      </c>
      <c r="K5963" s="2">
        <f t="shared" si="1216"/>
        <v>53306.869515717524</v>
      </c>
      <c r="L5963" s="2">
        <f t="shared" si="1217"/>
        <v>104382</v>
      </c>
      <c r="M5963" s="2">
        <f t="shared" si="1218"/>
        <v>15400</v>
      </c>
      <c r="N5963" s="6">
        <f t="shared" si="1219"/>
        <v>1</v>
      </c>
      <c r="O5963" s="2">
        <f t="shared" si="1220"/>
        <v>15675.130484282476</v>
      </c>
      <c r="P5963" s="2">
        <f t="shared" si="1221"/>
        <v>15675.130484282476</v>
      </c>
    </row>
    <row r="5964" spans="1:16">
      <c r="A5964" s="6">
        <v>9</v>
      </c>
      <c r="B5964" s="6">
        <v>3</v>
      </c>
      <c r="C5964" s="6">
        <v>8</v>
      </c>
      <c r="D5964" s="6">
        <f t="shared" si="1209"/>
        <v>20</v>
      </c>
      <c r="E5964" s="5">
        <f t="shared" si="1210"/>
        <v>1909.9376297100011</v>
      </c>
      <c r="F5964" s="5">
        <f t="shared" si="1211"/>
        <v>96.920156249999991</v>
      </c>
      <c r="G5964" s="5">
        <f t="shared" si="1212"/>
        <v>397.61499642530839</v>
      </c>
      <c r="H5964" s="5">
        <f t="shared" si="1213"/>
        <v>2404.4727823853095</v>
      </c>
      <c r="I5964" s="5">
        <f t="shared" si="1214"/>
        <v>720</v>
      </c>
      <c r="J5964" s="5">
        <f t="shared" si="1215"/>
        <v>1684.4727823853095</v>
      </c>
      <c r="K5964" s="2">
        <f t="shared" si="1216"/>
        <v>54244.319138633844</v>
      </c>
      <c r="L5964" s="2">
        <f t="shared" si="1217"/>
        <v>107082</v>
      </c>
      <c r="M5964" s="2">
        <f t="shared" si="1218"/>
        <v>16280</v>
      </c>
      <c r="N5964" s="6">
        <f t="shared" si="1219"/>
        <v>1</v>
      </c>
      <c r="O5964" s="2">
        <f t="shared" si="1220"/>
        <v>16557.680861366156</v>
      </c>
      <c r="P5964" s="2">
        <f t="shared" si="1221"/>
        <v>16557.680861366156</v>
      </c>
    </row>
    <row r="5965" spans="1:16">
      <c r="A5965" s="6">
        <v>9</v>
      </c>
      <c r="B5965" s="6">
        <v>3</v>
      </c>
      <c r="C5965" s="6">
        <v>9</v>
      </c>
      <c r="D5965" s="6">
        <f t="shared" si="1209"/>
        <v>21</v>
      </c>
      <c r="E5965" s="5">
        <f t="shared" si="1210"/>
        <v>1909.9376297100011</v>
      </c>
      <c r="F5965" s="5">
        <f t="shared" si="1211"/>
        <v>96.920156249999991</v>
      </c>
      <c r="G5965" s="5">
        <f t="shared" si="1212"/>
        <v>452.90833186570285</v>
      </c>
      <c r="H5965" s="5">
        <f t="shared" si="1213"/>
        <v>2459.766117825704</v>
      </c>
      <c r="I5965" s="5">
        <f t="shared" si="1214"/>
        <v>720</v>
      </c>
      <c r="J5965" s="5">
        <f t="shared" si="1215"/>
        <v>1739.766117825704</v>
      </c>
      <c r="K5965" s="2">
        <f t="shared" si="1216"/>
        <v>55204.272878918477</v>
      </c>
      <c r="L5965" s="2">
        <f t="shared" si="1217"/>
        <v>109782</v>
      </c>
      <c r="M5965" s="2">
        <f t="shared" si="1218"/>
        <v>17160</v>
      </c>
      <c r="N5965" s="6">
        <f t="shared" si="1219"/>
        <v>1</v>
      </c>
      <c r="O5965" s="2">
        <f t="shared" si="1220"/>
        <v>17417.727121081523</v>
      </c>
      <c r="P5965" s="2">
        <f t="shared" si="1221"/>
        <v>17417.727121081523</v>
      </c>
    </row>
    <row r="5966" spans="1:16">
      <c r="A5966" s="6">
        <v>9</v>
      </c>
      <c r="B5966" s="6">
        <v>3</v>
      </c>
      <c r="C5966" s="6">
        <v>10</v>
      </c>
      <c r="D5966" s="6">
        <f t="shared" si="1209"/>
        <v>22</v>
      </c>
      <c r="E5966" s="5">
        <f t="shared" si="1210"/>
        <v>1909.9376297100011</v>
      </c>
      <c r="F5966" s="5">
        <f t="shared" si="1211"/>
        <v>96.920156249999991</v>
      </c>
      <c r="G5966" s="5">
        <f t="shared" si="1212"/>
        <v>509.52187334891573</v>
      </c>
      <c r="H5966" s="5">
        <f t="shared" si="1213"/>
        <v>2516.3796593089169</v>
      </c>
      <c r="I5966" s="5">
        <f t="shared" si="1214"/>
        <v>720</v>
      </c>
      <c r="J5966" s="5">
        <f t="shared" si="1215"/>
        <v>1796.3796593089169</v>
      </c>
      <c r="K5966" s="2">
        <f t="shared" si="1216"/>
        <v>56187.146863002024</v>
      </c>
      <c r="L5966" s="2">
        <f t="shared" si="1217"/>
        <v>112482</v>
      </c>
      <c r="M5966" s="2">
        <f t="shared" si="1218"/>
        <v>18040</v>
      </c>
      <c r="N5966" s="6">
        <f t="shared" si="1219"/>
        <v>1</v>
      </c>
      <c r="O5966" s="2">
        <f t="shared" si="1220"/>
        <v>18254.853136997976</v>
      </c>
      <c r="P5966" s="2">
        <f t="shared" si="1221"/>
        <v>18254.853136997976</v>
      </c>
    </row>
    <row r="5967" spans="1:16">
      <c r="A5967" s="6">
        <v>9</v>
      </c>
      <c r="B5967" s="6">
        <v>3</v>
      </c>
      <c r="C5967" s="6">
        <v>11</v>
      </c>
      <c r="D5967" s="6">
        <f t="shared" si="1209"/>
        <v>23</v>
      </c>
      <c r="E5967" s="5">
        <f t="shared" si="1210"/>
        <v>1909.9376297100011</v>
      </c>
      <c r="F5967" s="5">
        <f t="shared" si="1211"/>
        <v>96.920156249999991</v>
      </c>
      <c r="G5967" s="5">
        <f t="shared" si="1212"/>
        <v>567.47998644235474</v>
      </c>
      <c r="H5967" s="5">
        <f t="shared" si="1213"/>
        <v>2574.3377724023558</v>
      </c>
      <c r="I5967" s="5">
        <f t="shared" si="1214"/>
        <v>720</v>
      </c>
      <c r="J5967" s="5">
        <f t="shared" si="1215"/>
        <v>1854.3377724023558</v>
      </c>
      <c r="K5967" s="2">
        <f t="shared" si="1216"/>
        <v>57193.364104207561</v>
      </c>
      <c r="L5967" s="2">
        <f t="shared" si="1217"/>
        <v>115182</v>
      </c>
      <c r="M5967" s="2">
        <f t="shared" si="1218"/>
        <v>18920</v>
      </c>
      <c r="N5967" s="6">
        <f t="shared" si="1219"/>
        <v>1</v>
      </c>
      <c r="O5967" s="2">
        <f t="shared" si="1220"/>
        <v>19068.635895792439</v>
      </c>
      <c r="P5967" s="2">
        <f t="shared" si="1221"/>
        <v>19068.635895792439</v>
      </c>
    </row>
    <row r="5968" spans="1:16">
      <c r="A5968" s="6">
        <v>9</v>
      </c>
      <c r="B5968" s="6">
        <v>3</v>
      </c>
      <c r="C5968" s="6">
        <v>12</v>
      </c>
      <c r="D5968" s="6">
        <f t="shared" si="1209"/>
        <v>24</v>
      </c>
      <c r="E5968" s="5">
        <f t="shared" si="1210"/>
        <v>1909.9376297100011</v>
      </c>
      <c r="F5968" s="5">
        <f t="shared" si="1211"/>
        <v>96.920156249999991</v>
      </c>
      <c r="G5968" s="5">
        <f t="shared" si="1212"/>
        <v>626.80743957041921</v>
      </c>
      <c r="H5968" s="5">
        <f t="shared" si="1213"/>
        <v>2633.6652255304202</v>
      </c>
      <c r="I5968" s="5">
        <f t="shared" si="1214"/>
        <v>720</v>
      </c>
      <c r="J5968" s="5">
        <f t="shared" si="1215"/>
        <v>1913.6652255304202</v>
      </c>
      <c r="K5968" s="2">
        <f t="shared" si="1216"/>
        <v>58223.35460990313</v>
      </c>
      <c r="L5968" s="2">
        <f t="shared" si="1217"/>
        <v>117882</v>
      </c>
      <c r="M5968" s="2">
        <f t="shared" si="1218"/>
        <v>19800</v>
      </c>
      <c r="N5968" s="6">
        <f t="shared" si="1219"/>
        <v>1</v>
      </c>
      <c r="O5968" s="2">
        <f t="shared" si="1220"/>
        <v>19858.64539009687</v>
      </c>
      <c r="P5968" s="2">
        <f t="shared" si="1221"/>
        <v>19858.64539009687</v>
      </c>
    </row>
    <row r="5969" spans="1:16">
      <c r="A5969" s="6">
        <v>9</v>
      </c>
      <c r="B5969" s="6">
        <v>3</v>
      </c>
      <c r="C5969" s="6">
        <v>13</v>
      </c>
      <c r="D5969" s="6">
        <f t="shared" si="1209"/>
        <v>25</v>
      </c>
      <c r="E5969" s="5">
        <f t="shared" si="1210"/>
        <v>1909.9376297100011</v>
      </c>
      <c r="F5969" s="5">
        <f t="shared" si="1211"/>
        <v>96.920156249999991</v>
      </c>
      <c r="G5969" s="5">
        <f t="shared" si="1212"/>
        <v>687.52941027880343</v>
      </c>
      <c r="H5969" s="5">
        <f t="shared" si="1213"/>
        <v>2694.3871962388048</v>
      </c>
      <c r="I5969" s="5">
        <f t="shared" si="1214"/>
        <v>720</v>
      </c>
      <c r="J5969" s="5">
        <f t="shared" si="1215"/>
        <v>1974.3871962388048</v>
      </c>
      <c r="K5969" s="2">
        <f t="shared" si="1216"/>
        <v>59277.555490257029</v>
      </c>
      <c r="L5969" s="2">
        <f t="shared" si="1217"/>
        <v>120582</v>
      </c>
      <c r="M5969" s="2">
        <f t="shared" si="1218"/>
        <v>20680</v>
      </c>
      <c r="N5969" s="6">
        <f t="shared" si="1219"/>
        <v>1</v>
      </c>
      <c r="O5969" s="2">
        <f t="shared" si="1220"/>
        <v>20624.444509742971</v>
      </c>
      <c r="P5969" s="2">
        <f t="shared" si="1221"/>
        <v>20624.444509742971</v>
      </c>
    </row>
    <row r="5970" spans="1:16">
      <c r="A5970" s="6">
        <v>9</v>
      </c>
      <c r="B5970" s="6">
        <v>3</v>
      </c>
      <c r="C5970" s="6">
        <v>14</v>
      </c>
      <c r="D5970" s="6">
        <f t="shared" si="1209"/>
        <v>26</v>
      </c>
      <c r="E5970" s="5">
        <f t="shared" si="1210"/>
        <v>1909.9376297100011</v>
      </c>
      <c r="F5970" s="5">
        <f t="shared" si="1211"/>
        <v>96.920156249999991</v>
      </c>
      <c r="G5970" s="5">
        <f t="shared" si="1212"/>
        <v>749.67149159246469</v>
      </c>
      <c r="H5970" s="5">
        <f t="shared" si="1213"/>
        <v>2756.5292775524658</v>
      </c>
      <c r="I5970" s="5">
        <f t="shared" si="1214"/>
        <v>720</v>
      </c>
      <c r="J5970" s="5">
        <f t="shared" si="1215"/>
        <v>2036.5292775524658</v>
      </c>
      <c r="K5970" s="2">
        <f t="shared" si="1216"/>
        <v>60356.4110686192</v>
      </c>
      <c r="L5970" s="2">
        <f t="shared" si="1217"/>
        <v>123282</v>
      </c>
      <c r="M5970" s="2">
        <f t="shared" si="1218"/>
        <v>21560</v>
      </c>
      <c r="N5970" s="6">
        <f t="shared" si="1219"/>
        <v>1</v>
      </c>
      <c r="O5970" s="2">
        <f t="shared" si="1220"/>
        <v>21365.5889313808</v>
      </c>
      <c r="P5970" s="2">
        <f t="shared" si="1221"/>
        <v>21365.5889313808</v>
      </c>
    </row>
    <row r="5971" spans="1:16">
      <c r="A5971" s="6">
        <v>9</v>
      </c>
      <c r="B5971" s="6">
        <v>3</v>
      </c>
      <c r="C5971" s="6">
        <v>15</v>
      </c>
      <c r="D5971" s="6">
        <f t="shared" si="1209"/>
        <v>27</v>
      </c>
      <c r="E5971" s="5">
        <f t="shared" si="1210"/>
        <v>1909.9376297100011</v>
      </c>
      <c r="F5971" s="5">
        <f t="shared" si="1211"/>
        <v>96.920156249999991</v>
      </c>
      <c r="G5971" s="5">
        <f t="shared" si="1212"/>
        <v>813.25969846861108</v>
      </c>
      <c r="H5971" s="5">
        <f t="shared" si="1213"/>
        <v>2820.1174844286124</v>
      </c>
      <c r="I5971" s="5">
        <f t="shared" si="1214"/>
        <v>720</v>
      </c>
      <c r="J5971" s="5">
        <f t="shared" si="1215"/>
        <v>2100.1174844286124</v>
      </c>
      <c r="K5971" s="2">
        <f t="shared" si="1216"/>
        <v>61460.372993552301</v>
      </c>
      <c r="L5971" s="2">
        <f t="shared" si="1217"/>
        <v>125982</v>
      </c>
      <c r="M5971" s="2">
        <f t="shared" si="1218"/>
        <v>22440</v>
      </c>
      <c r="N5971" s="6">
        <f t="shared" si="1219"/>
        <v>1</v>
      </c>
      <c r="O5971" s="2">
        <f t="shared" si="1220"/>
        <v>22081.627006447699</v>
      </c>
      <c r="P5971" s="2">
        <f t="shared" si="1221"/>
        <v>22081.627006447699</v>
      </c>
    </row>
    <row r="5972" spans="1:16">
      <c r="A5972" s="6">
        <v>9</v>
      </c>
      <c r="B5972" s="6">
        <v>3</v>
      </c>
      <c r="C5972" s="6">
        <v>16</v>
      </c>
      <c r="D5972" s="6">
        <f t="shared" si="1209"/>
        <v>28</v>
      </c>
      <c r="E5972" s="5">
        <f t="shared" si="1210"/>
        <v>1909.9376297100011</v>
      </c>
      <c r="F5972" s="5">
        <f t="shared" si="1211"/>
        <v>96.920156249999991</v>
      </c>
      <c r="G5972" s="5">
        <f t="shared" si="1212"/>
        <v>878.32047434610013</v>
      </c>
      <c r="H5972" s="5">
        <f t="shared" si="1213"/>
        <v>2885.178260306101</v>
      </c>
      <c r="I5972" s="5">
        <f t="shared" si="1214"/>
        <v>720</v>
      </c>
      <c r="J5972" s="5">
        <f t="shared" si="1215"/>
        <v>2165.178260306101</v>
      </c>
      <c r="K5972" s="2">
        <f t="shared" si="1216"/>
        <v>62589.900352536475</v>
      </c>
      <c r="L5972" s="2">
        <f t="shared" si="1217"/>
        <v>128682</v>
      </c>
      <c r="M5972" s="2">
        <f t="shared" si="1218"/>
        <v>23320</v>
      </c>
      <c r="N5972" s="6">
        <f t="shared" si="1219"/>
        <v>1</v>
      </c>
      <c r="O5972" s="2">
        <f t="shared" si="1220"/>
        <v>22772.099647463525</v>
      </c>
      <c r="P5972" s="2">
        <f t="shared" si="1221"/>
        <v>22772.099647463525</v>
      </c>
    </row>
    <row r="5973" spans="1:16">
      <c r="A5973" s="6">
        <v>9</v>
      </c>
      <c r="B5973" s="6">
        <v>3</v>
      </c>
      <c r="C5973" s="6">
        <v>17</v>
      </c>
      <c r="D5973" s="6">
        <f t="shared" si="1209"/>
        <v>29</v>
      </c>
      <c r="E5973" s="5">
        <f t="shared" si="1210"/>
        <v>1909.9376297100011</v>
      </c>
      <c r="F5973" s="5">
        <f t="shared" si="1211"/>
        <v>96.920156249999991</v>
      </c>
      <c r="G5973" s="5">
        <f t="shared" si="1212"/>
        <v>944.88069779264049</v>
      </c>
      <c r="H5973" s="5">
        <f t="shared" si="1213"/>
        <v>2951.7384837526415</v>
      </c>
      <c r="I5973" s="5">
        <f t="shared" si="1214"/>
        <v>720</v>
      </c>
      <c r="J5973" s="5">
        <f t="shared" si="1215"/>
        <v>2231.7384837526415</v>
      </c>
      <c r="K5973" s="2">
        <f t="shared" si="1216"/>
        <v>63745.459787372245</v>
      </c>
      <c r="L5973" s="2">
        <f t="shared" si="1217"/>
        <v>131382</v>
      </c>
      <c r="M5973" s="2">
        <f t="shared" si="1218"/>
        <v>24200</v>
      </c>
      <c r="N5973" s="6">
        <f t="shared" si="1219"/>
        <v>1</v>
      </c>
      <c r="O5973" s="2">
        <f t="shared" si="1220"/>
        <v>23436.540212627755</v>
      </c>
      <c r="P5973" s="2">
        <f t="shared" si="1221"/>
        <v>23436.540212627755</v>
      </c>
    </row>
    <row r="5974" spans="1:16">
      <c r="A5974" s="6">
        <v>9</v>
      </c>
      <c r="B5974" s="6">
        <v>3</v>
      </c>
      <c r="C5974" s="6">
        <v>18</v>
      </c>
      <c r="D5974" s="6">
        <f t="shared" si="1209"/>
        <v>30</v>
      </c>
      <c r="E5974" s="5">
        <f t="shared" si="1210"/>
        <v>1909.9376297100011</v>
      </c>
      <c r="F5974" s="5">
        <f t="shared" si="1211"/>
        <v>96.920156249999991</v>
      </c>
      <c r="G5974" s="5">
        <f t="shared" si="1212"/>
        <v>1012.9676892512279</v>
      </c>
      <c r="H5974" s="5">
        <f t="shared" si="1213"/>
        <v>3019.8254752112289</v>
      </c>
      <c r="I5974" s="5">
        <f t="shared" si="1214"/>
        <v>720</v>
      </c>
      <c r="J5974" s="5">
        <f t="shared" si="1215"/>
        <v>2299.8254752112289</v>
      </c>
      <c r="K5974" s="2">
        <f t="shared" si="1216"/>
        <v>64927.525611306053</v>
      </c>
      <c r="L5974" s="2">
        <f t="shared" si="1217"/>
        <v>134082</v>
      </c>
      <c r="M5974" s="2">
        <f t="shared" si="1218"/>
        <v>25080</v>
      </c>
      <c r="N5974" s="6">
        <f t="shared" si="1219"/>
        <v>1</v>
      </c>
      <c r="O5974" s="2">
        <f t="shared" si="1220"/>
        <v>24074.474388693947</v>
      </c>
      <c r="P5974" s="2">
        <f t="shared" si="1221"/>
        <v>24074.474388693947</v>
      </c>
    </row>
    <row r="5975" spans="1:16">
      <c r="A5975" s="6">
        <v>9</v>
      </c>
      <c r="B5975" s="6">
        <v>3</v>
      </c>
      <c r="C5975" s="6">
        <v>19</v>
      </c>
      <c r="D5975" s="6">
        <f t="shared" si="1209"/>
        <v>31</v>
      </c>
      <c r="E5975" s="5">
        <f t="shared" si="1210"/>
        <v>1909.9376297100011</v>
      </c>
      <c r="F5975" s="5">
        <f t="shared" si="1211"/>
        <v>96.920156249999991</v>
      </c>
      <c r="G5975" s="5">
        <f t="shared" si="1212"/>
        <v>1082.6092178872495</v>
      </c>
      <c r="H5975" s="5">
        <f t="shared" si="1213"/>
        <v>3089.4670038472505</v>
      </c>
      <c r="I5975" s="5">
        <f t="shared" si="1214"/>
        <v>720</v>
      </c>
      <c r="J5975" s="5">
        <f t="shared" si="1215"/>
        <v>2369.4670038472505</v>
      </c>
      <c r="K5975" s="2">
        <f t="shared" si="1216"/>
        <v>66136.579927903658</v>
      </c>
      <c r="L5975" s="2">
        <f t="shared" si="1217"/>
        <v>136782</v>
      </c>
      <c r="M5975" s="2">
        <f t="shared" si="1218"/>
        <v>25960</v>
      </c>
      <c r="N5975" s="6">
        <f t="shared" si="1219"/>
        <v>1</v>
      </c>
      <c r="O5975" s="2">
        <f t="shared" si="1220"/>
        <v>24685.420072096342</v>
      </c>
      <c r="P5975" s="2">
        <f t="shared" si="1221"/>
        <v>24685.420072096342</v>
      </c>
    </row>
    <row r="5976" spans="1:16">
      <c r="A5976" s="6">
        <v>9</v>
      </c>
      <c r="B5976" s="6">
        <v>3</v>
      </c>
      <c r="C5976" s="6">
        <v>20</v>
      </c>
      <c r="D5976" s="6">
        <f t="shared" si="1209"/>
        <v>32</v>
      </c>
      <c r="E5976" s="5">
        <f t="shared" si="1210"/>
        <v>1909.9376297100011</v>
      </c>
      <c r="F5976" s="5">
        <f t="shared" si="1211"/>
        <v>96.920156249999991</v>
      </c>
      <c r="G5976" s="5">
        <f t="shared" si="1212"/>
        <v>1153.8335085377266</v>
      </c>
      <c r="H5976" s="5">
        <f t="shared" si="1213"/>
        <v>3160.6912944977275</v>
      </c>
      <c r="I5976" s="5">
        <f t="shared" si="1214"/>
        <v>720</v>
      </c>
      <c r="J5976" s="5">
        <f t="shared" si="1215"/>
        <v>2440.6912944977275</v>
      </c>
      <c r="K5976" s="2">
        <f t="shared" si="1216"/>
        <v>67373.112751696666</v>
      </c>
      <c r="L5976" s="2">
        <f t="shared" si="1217"/>
        <v>139482</v>
      </c>
      <c r="M5976" s="2">
        <f t="shared" si="1218"/>
        <v>26840</v>
      </c>
      <c r="N5976" s="6">
        <f t="shared" si="1219"/>
        <v>1</v>
      </c>
      <c r="O5976" s="2">
        <f t="shared" si="1220"/>
        <v>25268.887248303334</v>
      </c>
      <c r="P5976" s="2">
        <f t="shared" si="1221"/>
        <v>25268.887248303334</v>
      </c>
    </row>
    <row r="5977" spans="1:16">
      <c r="A5977" s="6">
        <v>9</v>
      </c>
      <c r="B5977" s="6">
        <v>3</v>
      </c>
      <c r="C5977" s="6">
        <v>21</v>
      </c>
      <c r="D5977" s="6">
        <f t="shared" si="1209"/>
        <v>33</v>
      </c>
      <c r="E5977" s="5">
        <f t="shared" si="1210"/>
        <v>1909.9376297100011</v>
      </c>
      <c r="F5977" s="5">
        <f t="shared" si="1211"/>
        <v>96.920156249999991</v>
      </c>
      <c r="G5977" s="5">
        <f t="shared" si="1212"/>
        <v>1226.6692487641703</v>
      </c>
      <c r="H5977" s="5">
        <f t="shared" si="1213"/>
        <v>3233.5270347241712</v>
      </c>
      <c r="I5977" s="5">
        <f t="shared" si="1214"/>
        <v>720</v>
      </c>
      <c r="J5977" s="5">
        <f t="shared" si="1215"/>
        <v>2513.5270347241712</v>
      </c>
      <c r="K5977" s="2">
        <f t="shared" si="1216"/>
        <v>68637.622130627977</v>
      </c>
      <c r="L5977" s="2">
        <f t="shared" si="1217"/>
        <v>142182</v>
      </c>
      <c r="M5977" s="2">
        <f t="shared" si="1218"/>
        <v>27720</v>
      </c>
      <c r="N5977" s="6">
        <f t="shared" si="1219"/>
        <v>1</v>
      </c>
      <c r="O5977" s="2">
        <f t="shared" si="1220"/>
        <v>25824.377869372023</v>
      </c>
      <c r="P5977" s="2">
        <f t="shared" si="1221"/>
        <v>25824.377869372023</v>
      </c>
    </row>
    <row r="5978" spans="1:16">
      <c r="A5978" s="6">
        <v>9</v>
      </c>
      <c r="B5978" s="6">
        <v>3</v>
      </c>
      <c r="C5978" s="6">
        <v>22</v>
      </c>
      <c r="D5978" s="6">
        <f t="shared" si="1209"/>
        <v>34</v>
      </c>
      <c r="E5978" s="5">
        <f t="shared" si="1210"/>
        <v>1909.9376297100011</v>
      </c>
      <c r="F5978" s="5">
        <f t="shared" si="1211"/>
        <v>96.920156249999991</v>
      </c>
      <c r="G5978" s="5">
        <f t="shared" si="1212"/>
        <v>1301.1455960105666</v>
      </c>
      <c r="H5978" s="5">
        <f t="shared" si="1213"/>
        <v>3308.0033819705677</v>
      </c>
      <c r="I5978" s="5">
        <f t="shared" si="1214"/>
        <v>720</v>
      </c>
      <c r="J5978" s="5">
        <f t="shared" si="1215"/>
        <v>2588.0033819705677</v>
      </c>
      <c r="K5978" s="2">
        <f t="shared" si="1216"/>
        <v>69930.614270322345</v>
      </c>
      <c r="L5978" s="2">
        <f t="shared" si="1217"/>
        <v>144882</v>
      </c>
      <c r="M5978" s="2">
        <f t="shared" si="1218"/>
        <v>28600</v>
      </c>
      <c r="N5978" s="6">
        <f t="shared" si="1219"/>
        <v>1</v>
      </c>
      <c r="O5978" s="2">
        <f t="shared" si="1220"/>
        <v>26351.385729677655</v>
      </c>
      <c r="P5978" s="2">
        <f t="shared" si="1221"/>
        <v>26351.385729677655</v>
      </c>
    </row>
    <row r="5979" spans="1:16">
      <c r="A5979" s="6">
        <v>9</v>
      </c>
      <c r="B5979" s="6">
        <v>3</v>
      </c>
      <c r="C5979" s="6">
        <v>23</v>
      </c>
      <c r="D5979" s="6">
        <f t="shared" si="1209"/>
        <v>35</v>
      </c>
      <c r="E5979" s="5">
        <f t="shared" si="1210"/>
        <v>1909.9376297100011</v>
      </c>
      <c r="F5979" s="5">
        <f t="shared" si="1211"/>
        <v>96.920156249999991</v>
      </c>
      <c r="G5979" s="5">
        <f t="shared" si="1212"/>
        <v>1377.292184868003</v>
      </c>
      <c r="H5979" s="5">
        <f t="shared" si="1213"/>
        <v>3384.1499708280044</v>
      </c>
      <c r="I5979" s="5">
        <f t="shared" si="1214"/>
        <v>720</v>
      </c>
      <c r="J5979" s="5">
        <f t="shared" si="1215"/>
        <v>2664.1499708280044</v>
      </c>
      <c r="K5979" s="2">
        <f t="shared" si="1216"/>
        <v>71252.603660208406</v>
      </c>
      <c r="L5979" s="2">
        <f t="shared" si="1217"/>
        <v>147582</v>
      </c>
      <c r="M5979" s="2">
        <f t="shared" si="1218"/>
        <v>29480</v>
      </c>
      <c r="N5979" s="6">
        <f t="shared" si="1219"/>
        <v>1</v>
      </c>
      <c r="O5979" s="2">
        <f t="shared" si="1220"/>
        <v>26849.396339791594</v>
      </c>
      <c r="P5979" s="2">
        <f t="shared" si="1221"/>
        <v>26849.396339791594</v>
      </c>
    </row>
    <row r="5980" spans="1:16">
      <c r="A5980" s="6">
        <v>9</v>
      </c>
      <c r="B5980" s="6">
        <v>3</v>
      </c>
      <c r="C5980" s="6">
        <v>24</v>
      </c>
      <c r="D5980" s="6">
        <f t="shared" si="1209"/>
        <v>36</v>
      </c>
      <c r="E5980" s="5">
        <f t="shared" si="1210"/>
        <v>1909.9376297100011</v>
      </c>
      <c r="F5980" s="5">
        <f t="shared" si="1211"/>
        <v>96.920156249999991</v>
      </c>
      <c r="G5980" s="5">
        <f t="shared" si="1212"/>
        <v>1455.1391344474989</v>
      </c>
      <c r="H5980" s="5">
        <f t="shared" si="1213"/>
        <v>3461.9969204075001</v>
      </c>
      <c r="I5980" s="5">
        <f t="shared" si="1214"/>
        <v>720</v>
      </c>
      <c r="J5980" s="5">
        <f t="shared" si="1215"/>
        <v>2741.9969204075001</v>
      </c>
      <c r="K5980" s="2">
        <f t="shared" si="1216"/>
        <v>72604.113201519096</v>
      </c>
      <c r="L5980" s="2">
        <f t="shared" si="1217"/>
        <v>150282</v>
      </c>
      <c r="M5980" s="2">
        <f t="shared" si="1218"/>
        <v>30360</v>
      </c>
      <c r="N5980" s="6">
        <f t="shared" si="1219"/>
        <v>1</v>
      </c>
      <c r="O5980" s="2">
        <f t="shared" si="1220"/>
        <v>27317.886798480904</v>
      </c>
      <c r="P5980" s="2">
        <f t="shared" si="1221"/>
        <v>27317.886798480904</v>
      </c>
    </row>
    <row r="5981" spans="1:16">
      <c r="A5981" s="6">
        <v>9</v>
      </c>
      <c r="B5981" s="6">
        <v>3</v>
      </c>
      <c r="C5981" s="6">
        <v>25</v>
      </c>
      <c r="D5981" s="6">
        <f t="shared" si="1209"/>
        <v>37</v>
      </c>
      <c r="E5981" s="5">
        <f t="shared" si="1210"/>
        <v>1909.9376297100011</v>
      </c>
      <c r="F5981" s="5">
        <f t="shared" si="1211"/>
        <v>96.920156249999991</v>
      </c>
      <c r="G5981" s="5">
        <f t="shared" si="1212"/>
        <v>1534.7170558625965</v>
      </c>
      <c r="H5981" s="5">
        <f t="shared" si="1213"/>
        <v>3541.5748418225976</v>
      </c>
      <c r="I5981" s="5">
        <f t="shared" si="1214"/>
        <v>720</v>
      </c>
      <c r="J5981" s="5">
        <f t="shared" si="1215"/>
        <v>2821.5748418225976</v>
      </c>
      <c r="K5981" s="2">
        <f t="shared" si="1216"/>
        <v>73985.674337197881</v>
      </c>
      <c r="L5981" s="2">
        <f t="shared" si="1217"/>
        <v>152982</v>
      </c>
      <c r="M5981" s="2">
        <f t="shared" si="1218"/>
        <v>31240</v>
      </c>
      <c r="N5981" s="6">
        <f t="shared" si="1219"/>
        <v>1</v>
      </c>
      <c r="O5981" s="2">
        <f t="shared" si="1220"/>
        <v>27756.325662802119</v>
      </c>
      <c r="P5981" s="2">
        <f t="shared" si="1221"/>
        <v>27756.325662802119</v>
      </c>
    </row>
    <row r="5982" spans="1:16">
      <c r="A5982" s="6">
        <v>9</v>
      </c>
      <c r="B5982" s="6">
        <v>3</v>
      </c>
      <c r="C5982" s="6">
        <v>26</v>
      </c>
      <c r="D5982" s="6">
        <f t="shared" si="1209"/>
        <v>38</v>
      </c>
      <c r="E5982" s="5">
        <f t="shared" si="1210"/>
        <v>1909.9376297100011</v>
      </c>
      <c r="F5982" s="5">
        <f t="shared" si="1211"/>
        <v>96.920156249999991</v>
      </c>
      <c r="G5982" s="5">
        <f t="shared" si="1212"/>
        <v>1616.0570598233144</v>
      </c>
      <c r="H5982" s="5">
        <f t="shared" si="1213"/>
        <v>3622.9148457833153</v>
      </c>
      <c r="I5982" s="5">
        <f t="shared" si="1214"/>
        <v>720</v>
      </c>
      <c r="J5982" s="5">
        <f t="shared" si="1215"/>
        <v>2902.9148457833153</v>
      </c>
      <c r="K5982" s="2">
        <f t="shared" si="1216"/>
        <v>75397.827183738118</v>
      </c>
      <c r="L5982" s="2">
        <f t="shared" si="1217"/>
        <v>155682</v>
      </c>
      <c r="M5982" s="2">
        <f t="shared" si="1218"/>
        <v>32120</v>
      </c>
      <c r="N5982" s="6">
        <f t="shared" si="1219"/>
        <v>1</v>
      </c>
      <c r="O5982" s="2">
        <f t="shared" si="1220"/>
        <v>28164.172816261882</v>
      </c>
      <c r="P5982" s="2">
        <f t="shared" si="1221"/>
        <v>28164.172816261882</v>
      </c>
    </row>
    <row r="5983" spans="1:16">
      <c r="A5983" s="6">
        <v>9</v>
      </c>
      <c r="B5983" s="6">
        <v>3</v>
      </c>
      <c r="C5983" s="6">
        <v>27</v>
      </c>
      <c r="D5983" s="6">
        <f t="shared" si="1209"/>
        <v>39</v>
      </c>
      <c r="E5983" s="5">
        <f t="shared" si="1210"/>
        <v>1909.9376297100011</v>
      </c>
      <c r="F5983" s="5">
        <f t="shared" si="1211"/>
        <v>96.920156249999991</v>
      </c>
      <c r="G5983" s="5">
        <f t="shared" si="1212"/>
        <v>1699.1907643430709</v>
      </c>
      <c r="H5983" s="5">
        <f t="shared" si="1213"/>
        <v>3706.0485503030723</v>
      </c>
      <c r="I5983" s="5">
        <f t="shared" si="1214"/>
        <v>720</v>
      </c>
      <c r="J5983" s="5">
        <f t="shared" si="1215"/>
        <v>2986.0485503030723</v>
      </c>
      <c r="K5983" s="2">
        <f t="shared" si="1216"/>
        <v>76841.1206649839</v>
      </c>
      <c r="L5983" s="2">
        <f t="shared" si="1217"/>
        <v>158382</v>
      </c>
      <c r="M5983" s="2">
        <f t="shared" si="1218"/>
        <v>33000</v>
      </c>
      <c r="N5983" s="6">
        <f t="shared" si="1219"/>
        <v>1</v>
      </c>
      <c r="O5983" s="2">
        <f t="shared" si="1220"/>
        <v>28540.8793350161</v>
      </c>
      <c r="P5983" s="2">
        <f t="shared" si="1221"/>
        <v>28540.8793350161</v>
      </c>
    </row>
    <row r="5984" spans="1:16">
      <c r="A5984" s="6">
        <v>9</v>
      </c>
      <c r="B5984" s="6">
        <v>3</v>
      </c>
      <c r="C5984" s="6">
        <v>28</v>
      </c>
      <c r="D5984" s="6">
        <f t="shared" si="1209"/>
        <v>40</v>
      </c>
      <c r="E5984" s="5">
        <f t="shared" si="1210"/>
        <v>1909.9376297100011</v>
      </c>
      <c r="F5984" s="5">
        <f t="shared" si="1211"/>
        <v>96.920156249999991</v>
      </c>
      <c r="G5984" s="5">
        <f t="shared" si="1212"/>
        <v>1784.1503025602246</v>
      </c>
      <c r="H5984" s="5">
        <f t="shared" si="1213"/>
        <v>3791.008088520226</v>
      </c>
      <c r="I5984" s="5">
        <f t="shared" si="1214"/>
        <v>720</v>
      </c>
      <c r="J5984" s="5">
        <f t="shared" si="1215"/>
        <v>3071.008088520226</v>
      </c>
      <c r="K5984" s="2">
        <f t="shared" si="1216"/>
        <v>78316.112647920585</v>
      </c>
      <c r="L5984" s="2">
        <f t="shared" si="1217"/>
        <v>161082</v>
      </c>
      <c r="M5984" s="2">
        <f t="shared" si="1218"/>
        <v>33880</v>
      </c>
      <c r="N5984" s="6">
        <f t="shared" si="1219"/>
        <v>1</v>
      </c>
      <c r="O5984" s="2">
        <f t="shared" si="1220"/>
        <v>28885.887352079415</v>
      </c>
      <c r="P5984" s="2">
        <f t="shared" si="1221"/>
        <v>28885.887352079415</v>
      </c>
    </row>
    <row r="5985" spans="1:16">
      <c r="A5985" s="6">
        <v>9</v>
      </c>
      <c r="B5985" s="6">
        <v>3</v>
      </c>
      <c r="C5985" s="6">
        <v>29</v>
      </c>
      <c r="D5985" s="6">
        <f t="shared" si="1209"/>
        <v>41</v>
      </c>
      <c r="E5985" s="5">
        <f t="shared" si="1210"/>
        <v>1909.9376297100011</v>
      </c>
      <c r="F5985" s="5">
        <f t="shared" si="1211"/>
        <v>96.920156249999991</v>
      </c>
      <c r="G5985" s="5">
        <f t="shared" si="1212"/>
        <v>1870.9683306758782</v>
      </c>
      <c r="H5985" s="5">
        <f t="shared" si="1213"/>
        <v>3877.8261166358793</v>
      </c>
      <c r="I5985" s="5">
        <f t="shared" si="1214"/>
        <v>720</v>
      </c>
      <c r="J5985" s="5">
        <f t="shared" si="1215"/>
        <v>3157.8261166358793</v>
      </c>
      <c r="K5985" s="2">
        <f t="shared" si="1216"/>
        <v>79823.370080484019</v>
      </c>
      <c r="L5985" s="2">
        <f t="shared" si="1217"/>
        <v>163782</v>
      </c>
      <c r="M5985" s="2">
        <f t="shared" si="1218"/>
        <v>34760</v>
      </c>
      <c r="N5985" s="6">
        <f t="shared" si="1219"/>
        <v>1</v>
      </c>
      <c r="O5985" s="2">
        <f t="shared" si="1220"/>
        <v>29198.629919515981</v>
      </c>
      <c r="P5985" s="2">
        <f t="shared" si="1221"/>
        <v>29198.629919515981</v>
      </c>
    </row>
    <row r="5986" spans="1:16">
      <c r="A5986" s="6">
        <v>9</v>
      </c>
      <c r="B5986" s="6">
        <v>3</v>
      </c>
      <c r="C5986" s="6">
        <v>30</v>
      </c>
      <c r="D5986" s="6">
        <f t="shared" si="1209"/>
        <v>42</v>
      </c>
      <c r="E5986" s="5">
        <f t="shared" si="1210"/>
        <v>1909.9376297100011</v>
      </c>
      <c r="F5986" s="5">
        <f t="shared" si="1211"/>
        <v>96.920156249999991</v>
      </c>
      <c r="G5986" s="5">
        <f t="shared" si="1212"/>
        <v>1959.6780360096488</v>
      </c>
      <c r="H5986" s="5">
        <f t="shared" si="1213"/>
        <v>3966.53582196965</v>
      </c>
      <c r="I5986" s="5">
        <f t="shared" si="1214"/>
        <v>720</v>
      </c>
      <c r="J5986" s="5">
        <f t="shared" si="1215"/>
        <v>3246.53582196965</v>
      </c>
      <c r="K5986" s="2">
        <f t="shared" si="1216"/>
        <v>81363.469131417543</v>
      </c>
      <c r="L5986" s="2">
        <f t="shared" si="1217"/>
        <v>166482</v>
      </c>
      <c r="M5986" s="2">
        <f t="shared" si="1218"/>
        <v>35640</v>
      </c>
      <c r="N5986" s="6">
        <f t="shared" si="1219"/>
        <v>1</v>
      </c>
      <c r="O5986" s="2">
        <f t="shared" si="1220"/>
        <v>29478.530868582457</v>
      </c>
      <c r="P5986" s="2">
        <f t="shared" si="1221"/>
        <v>29478.530868582457</v>
      </c>
    </row>
    <row r="5987" spans="1:16">
      <c r="A5987" s="6">
        <v>9</v>
      </c>
      <c r="B5987" s="6">
        <v>4</v>
      </c>
      <c r="C5987" s="6">
        <v>0</v>
      </c>
      <c r="D5987" s="6">
        <f t="shared" si="1209"/>
        <v>13</v>
      </c>
      <c r="E5987" s="5">
        <f t="shared" si="1210"/>
        <v>1909.9376297100011</v>
      </c>
      <c r="F5987" s="5">
        <f t="shared" si="1211"/>
        <v>132.45754687499996</v>
      </c>
      <c r="G5987" s="5">
        <f t="shared" si="1212"/>
        <v>0</v>
      </c>
      <c r="H5987" s="5">
        <f t="shared" si="1213"/>
        <v>2042.3951765850011</v>
      </c>
      <c r="I5987" s="5">
        <f t="shared" si="1214"/>
        <v>720</v>
      </c>
      <c r="J5987" s="5">
        <f t="shared" si="1215"/>
        <v>1322.3951765850011</v>
      </c>
      <c r="K5987" s="2">
        <f t="shared" si="1216"/>
        <v>47958.2495934896</v>
      </c>
      <c r="L5987" s="2">
        <f t="shared" si="1217"/>
        <v>87576</v>
      </c>
      <c r="M5987" s="2">
        <f t="shared" si="1218"/>
        <v>9680</v>
      </c>
      <c r="N5987" s="6">
        <f t="shared" si="1219"/>
        <v>1</v>
      </c>
      <c r="O5987" s="2">
        <f t="shared" si="1220"/>
        <v>9937.7504065104004</v>
      </c>
      <c r="P5987" s="2">
        <f t="shared" si="1221"/>
        <v>9937.7504065104004</v>
      </c>
    </row>
    <row r="5988" spans="1:16">
      <c r="A5988" s="6">
        <v>9</v>
      </c>
      <c r="B5988" s="6">
        <v>4</v>
      </c>
      <c r="C5988" s="6">
        <v>1</v>
      </c>
      <c r="D5988" s="6">
        <f t="shared" si="1209"/>
        <v>14</v>
      </c>
      <c r="E5988" s="5">
        <f t="shared" si="1210"/>
        <v>1909.9376297100011</v>
      </c>
      <c r="F5988" s="5">
        <f t="shared" si="1211"/>
        <v>132.45754687499996</v>
      </c>
      <c r="G5988" s="5">
        <f t="shared" si="1212"/>
        <v>45.5625</v>
      </c>
      <c r="H5988" s="5">
        <f t="shared" si="1213"/>
        <v>2087.9576765850011</v>
      </c>
      <c r="I5988" s="5">
        <f t="shared" si="1214"/>
        <v>720</v>
      </c>
      <c r="J5988" s="5">
        <f t="shared" si="1215"/>
        <v>1367.9576765850011</v>
      </c>
      <c r="K5988" s="2">
        <f t="shared" si="1216"/>
        <v>48749.2652184896</v>
      </c>
      <c r="L5988" s="2">
        <f t="shared" si="1217"/>
        <v>90276</v>
      </c>
      <c r="M5988" s="2">
        <f t="shared" si="1218"/>
        <v>10560</v>
      </c>
      <c r="N5988" s="6">
        <f t="shared" si="1219"/>
        <v>1</v>
      </c>
      <c r="O5988" s="2">
        <f t="shared" si="1220"/>
        <v>10966.7347815104</v>
      </c>
      <c r="P5988" s="2">
        <f t="shared" si="1221"/>
        <v>10966.7347815104</v>
      </c>
    </row>
    <row r="5989" spans="1:16">
      <c r="A5989" s="6">
        <v>9</v>
      </c>
      <c r="B5989" s="6">
        <v>4</v>
      </c>
      <c r="C5989" s="6">
        <v>2</v>
      </c>
      <c r="D5989" s="6">
        <f t="shared" si="1209"/>
        <v>15</v>
      </c>
      <c r="E5989" s="5">
        <f t="shared" si="1210"/>
        <v>1909.9376297100011</v>
      </c>
      <c r="F5989" s="5">
        <f t="shared" si="1211"/>
        <v>132.45754687499996</v>
      </c>
      <c r="G5989" s="5">
        <f t="shared" si="1212"/>
        <v>92.264062499999994</v>
      </c>
      <c r="H5989" s="5">
        <f t="shared" si="1213"/>
        <v>2134.659239085001</v>
      </c>
      <c r="I5989" s="5">
        <f t="shared" si="1214"/>
        <v>720</v>
      </c>
      <c r="J5989" s="5">
        <f t="shared" si="1215"/>
        <v>1414.659239085001</v>
      </c>
      <c r="K5989" s="2">
        <f t="shared" si="1216"/>
        <v>49560.0562341146</v>
      </c>
      <c r="L5989" s="2">
        <f t="shared" si="1217"/>
        <v>92976</v>
      </c>
      <c r="M5989" s="2">
        <f t="shared" si="1218"/>
        <v>11440</v>
      </c>
      <c r="N5989" s="6">
        <f t="shared" si="1219"/>
        <v>1</v>
      </c>
      <c r="O5989" s="2">
        <f t="shared" si="1220"/>
        <v>11975.9437658854</v>
      </c>
      <c r="P5989" s="2">
        <f t="shared" si="1221"/>
        <v>11975.9437658854</v>
      </c>
    </row>
    <row r="5990" spans="1:16">
      <c r="A5990" s="6">
        <v>9</v>
      </c>
      <c r="B5990" s="6">
        <v>4</v>
      </c>
      <c r="C5990" s="6">
        <v>3</v>
      </c>
      <c r="D5990" s="6">
        <f t="shared" si="1209"/>
        <v>16</v>
      </c>
      <c r="E5990" s="5">
        <f t="shared" si="1210"/>
        <v>1909.9376297100011</v>
      </c>
      <c r="F5990" s="5">
        <f t="shared" si="1211"/>
        <v>132.45754687499996</v>
      </c>
      <c r="G5990" s="5">
        <f t="shared" si="1212"/>
        <v>140.12604492187498</v>
      </c>
      <c r="H5990" s="5">
        <f t="shared" si="1213"/>
        <v>2182.5212215068759</v>
      </c>
      <c r="I5990" s="5">
        <f t="shared" si="1214"/>
        <v>720</v>
      </c>
      <c r="J5990" s="5">
        <f t="shared" si="1215"/>
        <v>1462.5212215068759</v>
      </c>
      <c r="K5990" s="2">
        <f t="shared" si="1216"/>
        <v>50390.993428938818</v>
      </c>
      <c r="L5990" s="2">
        <f t="shared" si="1217"/>
        <v>95676</v>
      </c>
      <c r="M5990" s="2">
        <f t="shared" si="1218"/>
        <v>12320</v>
      </c>
      <c r="N5990" s="6">
        <f t="shared" si="1219"/>
        <v>1</v>
      </c>
      <c r="O5990" s="2">
        <f t="shared" si="1220"/>
        <v>12965.006571061182</v>
      </c>
      <c r="P5990" s="2">
        <f t="shared" si="1221"/>
        <v>12965.006571061182</v>
      </c>
    </row>
    <row r="5991" spans="1:16">
      <c r="A5991" s="6">
        <v>9</v>
      </c>
      <c r="B5991" s="6">
        <v>4</v>
      </c>
      <c r="C5991" s="6">
        <v>4</v>
      </c>
      <c r="D5991" s="6">
        <f t="shared" si="1209"/>
        <v>17</v>
      </c>
      <c r="E5991" s="5">
        <f t="shared" si="1210"/>
        <v>1909.9376297100011</v>
      </c>
      <c r="F5991" s="5">
        <f t="shared" si="1211"/>
        <v>132.45754687499996</v>
      </c>
      <c r="G5991" s="5">
        <f t="shared" si="1212"/>
        <v>189.17016064453125</v>
      </c>
      <c r="H5991" s="5">
        <f t="shared" si="1213"/>
        <v>2231.5653372295324</v>
      </c>
      <c r="I5991" s="5">
        <f t="shared" si="1214"/>
        <v>720</v>
      </c>
      <c r="J5991" s="5">
        <f t="shared" si="1215"/>
        <v>1511.5653372295324</v>
      </c>
      <c r="K5991" s="2">
        <f t="shared" si="1216"/>
        <v>51242.453771346045</v>
      </c>
      <c r="L5991" s="2">
        <f t="shared" si="1217"/>
        <v>98376</v>
      </c>
      <c r="M5991" s="2">
        <f t="shared" si="1218"/>
        <v>13200</v>
      </c>
      <c r="N5991" s="6">
        <f t="shared" si="1219"/>
        <v>1</v>
      </c>
      <c r="O5991" s="2">
        <f t="shared" si="1220"/>
        <v>13933.546228653955</v>
      </c>
      <c r="P5991" s="2">
        <f t="shared" si="1221"/>
        <v>13933.546228653955</v>
      </c>
    </row>
    <row r="5992" spans="1:16">
      <c r="A5992" s="6">
        <v>9</v>
      </c>
      <c r="B5992" s="6">
        <v>4</v>
      </c>
      <c r="C5992" s="6">
        <v>5</v>
      </c>
      <c r="D5992" s="6">
        <f t="shared" si="1209"/>
        <v>18</v>
      </c>
      <c r="E5992" s="5">
        <f t="shared" si="1210"/>
        <v>1909.9376297100011</v>
      </c>
      <c r="F5992" s="5">
        <f t="shared" si="1211"/>
        <v>132.45754687499996</v>
      </c>
      <c r="G5992" s="5">
        <f t="shared" si="1212"/>
        <v>239.41848456573481</v>
      </c>
      <c r="H5992" s="5">
        <f t="shared" si="1213"/>
        <v>2281.8136611507357</v>
      </c>
      <c r="I5992" s="5">
        <f t="shared" si="1214"/>
        <v>720</v>
      </c>
      <c r="J5992" s="5">
        <f t="shared" si="1215"/>
        <v>1561.8136611507357</v>
      </c>
      <c r="K5992" s="2">
        <f t="shared" si="1216"/>
        <v>52114.820506089163</v>
      </c>
      <c r="L5992" s="2">
        <f t="shared" si="1217"/>
        <v>101076</v>
      </c>
      <c r="M5992" s="2">
        <f t="shared" si="1218"/>
        <v>14080</v>
      </c>
      <c r="N5992" s="6">
        <f t="shared" si="1219"/>
        <v>1</v>
      </c>
      <c r="O5992" s="2">
        <f t="shared" si="1220"/>
        <v>14881.179493910837</v>
      </c>
      <c r="P5992" s="2">
        <f t="shared" si="1221"/>
        <v>14881.179493910837</v>
      </c>
    </row>
    <row r="5993" spans="1:16">
      <c r="A5993" s="6">
        <v>9</v>
      </c>
      <c r="B5993" s="6">
        <v>4</v>
      </c>
      <c r="C5993" s="6">
        <v>6</v>
      </c>
      <c r="D5993" s="6">
        <f t="shared" si="1209"/>
        <v>19</v>
      </c>
      <c r="E5993" s="5">
        <f t="shared" si="1210"/>
        <v>1909.9376297100011</v>
      </c>
      <c r="F5993" s="5">
        <f t="shared" si="1211"/>
        <v>132.45754687499996</v>
      </c>
      <c r="G5993" s="5">
        <f t="shared" si="1212"/>
        <v>290.89345874736784</v>
      </c>
      <c r="H5993" s="5">
        <f t="shared" si="1213"/>
        <v>2333.2886353323688</v>
      </c>
      <c r="I5993" s="5">
        <f t="shared" si="1214"/>
        <v>720</v>
      </c>
      <c r="J5993" s="5">
        <f t="shared" si="1215"/>
        <v>1613.2886353323688</v>
      </c>
      <c r="K5993" s="2">
        <f t="shared" si="1216"/>
        <v>53008.483252298072</v>
      </c>
      <c r="L5993" s="2">
        <f t="shared" si="1217"/>
        <v>103776</v>
      </c>
      <c r="M5993" s="2">
        <f t="shared" si="1218"/>
        <v>14960</v>
      </c>
      <c r="N5993" s="6">
        <f t="shared" si="1219"/>
        <v>1</v>
      </c>
      <c r="O5993" s="2">
        <f t="shared" si="1220"/>
        <v>15807.516747701928</v>
      </c>
      <c r="P5993" s="2">
        <f t="shared" si="1221"/>
        <v>15807.516747701928</v>
      </c>
    </row>
    <row r="5994" spans="1:16">
      <c r="A5994" s="6">
        <v>9</v>
      </c>
      <c r="B5994" s="6">
        <v>4</v>
      </c>
      <c r="C5994" s="6">
        <v>7</v>
      </c>
      <c r="D5994" s="6">
        <f t="shared" si="1209"/>
        <v>20</v>
      </c>
      <c r="E5994" s="5">
        <f t="shared" si="1210"/>
        <v>1909.9376297100011</v>
      </c>
      <c r="F5994" s="5">
        <f t="shared" si="1211"/>
        <v>132.45754687499996</v>
      </c>
      <c r="G5994" s="5">
        <f t="shared" si="1212"/>
        <v>343.61789814532818</v>
      </c>
      <c r="H5994" s="5">
        <f t="shared" si="1213"/>
        <v>2386.0130747303292</v>
      </c>
      <c r="I5994" s="5">
        <f t="shared" si="1214"/>
        <v>720</v>
      </c>
      <c r="J5994" s="5">
        <f t="shared" si="1215"/>
        <v>1666.0130747303292</v>
      </c>
      <c r="K5994" s="2">
        <f t="shared" si="1216"/>
        <v>53923.838102957103</v>
      </c>
      <c r="L5994" s="2">
        <f t="shared" si="1217"/>
        <v>106476</v>
      </c>
      <c r="M5994" s="2">
        <f t="shared" si="1218"/>
        <v>15840</v>
      </c>
      <c r="N5994" s="6">
        <f t="shared" si="1219"/>
        <v>1</v>
      </c>
      <c r="O5994" s="2">
        <f t="shared" si="1220"/>
        <v>16712.161897042897</v>
      </c>
      <c r="P5994" s="2">
        <f t="shared" si="1221"/>
        <v>16712.161897042897</v>
      </c>
    </row>
    <row r="5995" spans="1:16">
      <c r="A5995" s="6">
        <v>9</v>
      </c>
      <c r="B5995" s="6">
        <v>4</v>
      </c>
      <c r="C5995" s="6">
        <v>8</v>
      </c>
      <c r="D5995" s="6">
        <f t="shared" si="1209"/>
        <v>21</v>
      </c>
      <c r="E5995" s="5">
        <f t="shared" si="1210"/>
        <v>1909.9376297100011</v>
      </c>
      <c r="F5995" s="5">
        <f t="shared" si="1211"/>
        <v>132.45754687499996</v>
      </c>
      <c r="G5995" s="5">
        <f t="shared" si="1212"/>
        <v>397.61499642530839</v>
      </c>
      <c r="H5995" s="5">
        <f t="shared" si="1213"/>
        <v>2440.0101730103097</v>
      </c>
      <c r="I5995" s="5">
        <f t="shared" si="1214"/>
        <v>720</v>
      </c>
      <c r="J5995" s="5">
        <f t="shared" si="1215"/>
        <v>1720.0101730103097</v>
      </c>
      <c r="K5995" s="2">
        <f t="shared" si="1216"/>
        <v>54861.287725873437</v>
      </c>
      <c r="L5995" s="2">
        <f t="shared" si="1217"/>
        <v>109176</v>
      </c>
      <c r="M5995" s="2">
        <f t="shared" si="1218"/>
        <v>16720</v>
      </c>
      <c r="N5995" s="6">
        <f t="shared" si="1219"/>
        <v>1</v>
      </c>
      <c r="O5995" s="2">
        <f t="shared" si="1220"/>
        <v>17594.712274126563</v>
      </c>
      <c r="P5995" s="2">
        <f t="shared" si="1221"/>
        <v>17594.712274126563</v>
      </c>
    </row>
    <row r="5996" spans="1:16">
      <c r="A5996" s="6">
        <v>9</v>
      </c>
      <c r="B5996" s="6">
        <v>4</v>
      </c>
      <c r="C5996" s="6">
        <v>9</v>
      </c>
      <c r="D5996" s="6">
        <f t="shared" si="1209"/>
        <v>22</v>
      </c>
      <c r="E5996" s="5">
        <f t="shared" si="1210"/>
        <v>1909.9376297100011</v>
      </c>
      <c r="F5996" s="5">
        <f t="shared" si="1211"/>
        <v>132.45754687499996</v>
      </c>
      <c r="G5996" s="5">
        <f t="shared" si="1212"/>
        <v>452.90833186570285</v>
      </c>
      <c r="H5996" s="5">
        <f t="shared" si="1213"/>
        <v>2495.3035084507037</v>
      </c>
      <c r="I5996" s="5">
        <f t="shared" si="1214"/>
        <v>720</v>
      </c>
      <c r="J5996" s="5">
        <f t="shared" si="1215"/>
        <v>1775.3035084507037</v>
      </c>
      <c r="K5996" s="2">
        <f t="shared" si="1216"/>
        <v>55821.241466158055</v>
      </c>
      <c r="L5996" s="2">
        <f t="shared" si="1217"/>
        <v>111876</v>
      </c>
      <c r="M5996" s="2">
        <f t="shared" si="1218"/>
        <v>17600</v>
      </c>
      <c r="N5996" s="6">
        <f t="shared" si="1219"/>
        <v>1</v>
      </c>
      <c r="O5996" s="2">
        <f t="shared" si="1220"/>
        <v>18454.758533841945</v>
      </c>
      <c r="P5996" s="2">
        <f t="shared" si="1221"/>
        <v>18454.758533841945</v>
      </c>
    </row>
    <row r="5997" spans="1:16">
      <c r="A5997" s="6">
        <v>9</v>
      </c>
      <c r="B5997" s="6">
        <v>4</v>
      </c>
      <c r="C5997" s="6">
        <v>10</v>
      </c>
      <c r="D5997" s="6">
        <f t="shared" si="1209"/>
        <v>23</v>
      </c>
      <c r="E5997" s="5">
        <f t="shared" si="1210"/>
        <v>1909.9376297100011</v>
      </c>
      <c r="F5997" s="5">
        <f t="shared" si="1211"/>
        <v>132.45754687499996</v>
      </c>
      <c r="G5997" s="5">
        <f t="shared" si="1212"/>
        <v>509.52187334891573</v>
      </c>
      <c r="H5997" s="5">
        <f t="shared" si="1213"/>
        <v>2551.917049933917</v>
      </c>
      <c r="I5997" s="5">
        <f t="shared" si="1214"/>
        <v>720</v>
      </c>
      <c r="J5997" s="5">
        <f t="shared" si="1215"/>
        <v>1831.917049933917</v>
      </c>
      <c r="K5997" s="2">
        <f t="shared" si="1216"/>
        <v>56804.115450241618</v>
      </c>
      <c r="L5997" s="2">
        <f t="shared" si="1217"/>
        <v>114576</v>
      </c>
      <c r="M5997" s="2">
        <f t="shared" si="1218"/>
        <v>18480</v>
      </c>
      <c r="N5997" s="6">
        <f t="shared" si="1219"/>
        <v>1</v>
      </c>
      <c r="O5997" s="2">
        <f t="shared" si="1220"/>
        <v>19291.884549758382</v>
      </c>
      <c r="P5997" s="2">
        <f t="shared" si="1221"/>
        <v>19291.884549758382</v>
      </c>
    </row>
    <row r="5998" spans="1:16">
      <c r="A5998" s="6">
        <v>9</v>
      </c>
      <c r="B5998" s="6">
        <v>4</v>
      </c>
      <c r="C5998" s="6">
        <v>11</v>
      </c>
      <c r="D5998" s="6">
        <f t="shared" si="1209"/>
        <v>24</v>
      </c>
      <c r="E5998" s="5">
        <f t="shared" si="1210"/>
        <v>1909.9376297100011</v>
      </c>
      <c r="F5998" s="5">
        <f t="shared" si="1211"/>
        <v>132.45754687499996</v>
      </c>
      <c r="G5998" s="5">
        <f t="shared" si="1212"/>
        <v>567.47998644235474</v>
      </c>
      <c r="H5998" s="5">
        <f t="shared" si="1213"/>
        <v>2609.8751630273559</v>
      </c>
      <c r="I5998" s="5">
        <f t="shared" si="1214"/>
        <v>720</v>
      </c>
      <c r="J5998" s="5">
        <f t="shared" si="1215"/>
        <v>1889.8751630273559</v>
      </c>
      <c r="K5998" s="2">
        <f t="shared" si="1216"/>
        <v>57810.332691447155</v>
      </c>
      <c r="L5998" s="2">
        <f t="shared" si="1217"/>
        <v>117276</v>
      </c>
      <c r="M5998" s="2">
        <f t="shared" si="1218"/>
        <v>19360</v>
      </c>
      <c r="N5998" s="6">
        <f t="shared" si="1219"/>
        <v>1</v>
      </c>
      <c r="O5998" s="2">
        <f t="shared" si="1220"/>
        <v>20105.667308552845</v>
      </c>
      <c r="P5998" s="2">
        <f t="shared" si="1221"/>
        <v>20105.667308552845</v>
      </c>
    </row>
    <row r="5999" spans="1:16">
      <c r="A5999" s="6">
        <v>9</v>
      </c>
      <c r="B5999" s="6">
        <v>4</v>
      </c>
      <c r="C5999" s="6">
        <v>12</v>
      </c>
      <c r="D5999" s="6">
        <f t="shared" si="1209"/>
        <v>25</v>
      </c>
      <c r="E5999" s="5">
        <f t="shared" si="1210"/>
        <v>1909.9376297100011</v>
      </c>
      <c r="F5999" s="5">
        <f t="shared" si="1211"/>
        <v>132.45754687499996</v>
      </c>
      <c r="G5999" s="5">
        <f t="shared" si="1212"/>
        <v>626.80743957041921</v>
      </c>
      <c r="H5999" s="5">
        <f t="shared" si="1213"/>
        <v>2669.2026161554204</v>
      </c>
      <c r="I5999" s="5">
        <f t="shared" si="1214"/>
        <v>720</v>
      </c>
      <c r="J5999" s="5">
        <f t="shared" si="1215"/>
        <v>1949.2026161554204</v>
      </c>
      <c r="K5999" s="2">
        <f t="shared" si="1216"/>
        <v>58840.323197142716</v>
      </c>
      <c r="L5999" s="2">
        <f t="shared" si="1217"/>
        <v>119976</v>
      </c>
      <c r="M5999" s="2">
        <f t="shared" si="1218"/>
        <v>20240</v>
      </c>
      <c r="N5999" s="6">
        <f t="shared" si="1219"/>
        <v>1</v>
      </c>
      <c r="O5999" s="2">
        <f t="shared" si="1220"/>
        <v>20895.676802857284</v>
      </c>
      <c r="P5999" s="2">
        <f t="shared" si="1221"/>
        <v>20895.676802857284</v>
      </c>
    </row>
    <row r="6000" spans="1:16">
      <c r="A6000" s="6">
        <v>9</v>
      </c>
      <c r="B6000" s="6">
        <v>4</v>
      </c>
      <c r="C6000" s="6">
        <v>13</v>
      </c>
      <c r="D6000" s="6">
        <f t="shared" si="1209"/>
        <v>26</v>
      </c>
      <c r="E6000" s="5">
        <f t="shared" si="1210"/>
        <v>1909.9376297100011</v>
      </c>
      <c r="F6000" s="5">
        <f t="shared" si="1211"/>
        <v>132.45754687499996</v>
      </c>
      <c r="G6000" s="5">
        <f t="shared" si="1212"/>
        <v>687.52941027880343</v>
      </c>
      <c r="H6000" s="5">
        <f t="shared" si="1213"/>
        <v>2729.9245868638045</v>
      </c>
      <c r="I6000" s="5">
        <f t="shared" si="1214"/>
        <v>720</v>
      </c>
      <c r="J6000" s="5">
        <f t="shared" si="1215"/>
        <v>2009.9245868638045</v>
      </c>
      <c r="K6000" s="2">
        <f t="shared" si="1216"/>
        <v>59894.524077496608</v>
      </c>
      <c r="L6000" s="2">
        <f t="shared" si="1217"/>
        <v>122676</v>
      </c>
      <c r="M6000" s="2">
        <f t="shared" si="1218"/>
        <v>21120</v>
      </c>
      <c r="N6000" s="6">
        <f t="shared" si="1219"/>
        <v>1</v>
      </c>
      <c r="O6000" s="2">
        <f t="shared" si="1220"/>
        <v>21661.475922503392</v>
      </c>
      <c r="P6000" s="2">
        <f t="shared" si="1221"/>
        <v>21661.475922503392</v>
      </c>
    </row>
    <row r="6001" spans="1:16">
      <c r="A6001" s="6">
        <v>9</v>
      </c>
      <c r="B6001" s="6">
        <v>4</v>
      </c>
      <c r="C6001" s="6">
        <v>14</v>
      </c>
      <c r="D6001" s="6">
        <f t="shared" si="1209"/>
        <v>27</v>
      </c>
      <c r="E6001" s="5">
        <f t="shared" si="1210"/>
        <v>1909.9376297100011</v>
      </c>
      <c r="F6001" s="5">
        <f t="shared" si="1211"/>
        <v>132.45754687499996</v>
      </c>
      <c r="G6001" s="5">
        <f t="shared" si="1212"/>
        <v>749.67149159246469</v>
      </c>
      <c r="H6001" s="5">
        <f t="shared" si="1213"/>
        <v>2792.0666681774655</v>
      </c>
      <c r="I6001" s="5">
        <f t="shared" si="1214"/>
        <v>720</v>
      </c>
      <c r="J6001" s="5">
        <f t="shared" si="1215"/>
        <v>2072.0666681774655</v>
      </c>
      <c r="K6001" s="2">
        <f t="shared" si="1216"/>
        <v>60973.379655858778</v>
      </c>
      <c r="L6001" s="2">
        <f t="shared" si="1217"/>
        <v>125376</v>
      </c>
      <c r="M6001" s="2">
        <f t="shared" si="1218"/>
        <v>22000</v>
      </c>
      <c r="N6001" s="6">
        <f t="shared" si="1219"/>
        <v>1</v>
      </c>
      <c r="O6001" s="2">
        <f t="shared" si="1220"/>
        <v>22402.620344141222</v>
      </c>
      <c r="P6001" s="2">
        <f t="shared" si="1221"/>
        <v>22402.620344141222</v>
      </c>
    </row>
    <row r="6002" spans="1:16">
      <c r="A6002" s="6">
        <v>9</v>
      </c>
      <c r="B6002" s="6">
        <v>4</v>
      </c>
      <c r="C6002" s="6">
        <v>15</v>
      </c>
      <c r="D6002" s="6">
        <f t="shared" si="1209"/>
        <v>28</v>
      </c>
      <c r="E6002" s="5">
        <f t="shared" si="1210"/>
        <v>1909.9376297100011</v>
      </c>
      <c r="F6002" s="5">
        <f t="shared" si="1211"/>
        <v>132.45754687499996</v>
      </c>
      <c r="G6002" s="5">
        <f t="shared" si="1212"/>
        <v>813.25969846861108</v>
      </c>
      <c r="H6002" s="5">
        <f t="shared" si="1213"/>
        <v>2855.6548750536122</v>
      </c>
      <c r="I6002" s="5">
        <f t="shared" si="1214"/>
        <v>720</v>
      </c>
      <c r="J6002" s="5">
        <f t="shared" si="1215"/>
        <v>2135.6548750536122</v>
      </c>
      <c r="K6002" s="2">
        <f t="shared" si="1216"/>
        <v>62077.341580791879</v>
      </c>
      <c r="L6002" s="2">
        <f t="shared" si="1217"/>
        <v>128076</v>
      </c>
      <c r="M6002" s="2">
        <f t="shared" si="1218"/>
        <v>22880</v>
      </c>
      <c r="N6002" s="6">
        <f t="shared" si="1219"/>
        <v>1</v>
      </c>
      <c r="O6002" s="2">
        <f t="shared" si="1220"/>
        <v>23118.658419208121</v>
      </c>
      <c r="P6002" s="2">
        <f t="shared" si="1221"/>
        <v>23118.658419208121</v>
      </c>
    </row>
    <row r="6003" spans="1:16">
      <c r="A6003" s="6">
        <v>9</v>
      </c>
      <c r="B6003" s="6">
        <v>4</v>
      </c>
      <c r="C6003" s="6">
        <v>16</v>
      </c>
      <c r="D6003" s="6">
        <f t="shared" si="1209"/>
        <v>29</v>
      </c>
      <c r="E6003" s="5">
        <f t="shared" si="1210"/>
        <v>1909.9376297100011</v>
      </c>
      <c r="F6003" s="5">
        <f t="shared" si="1211"/>
        <v>132.45754687499996</v>
      </c>
      <c r="G6003" s="5">
        <f t="shared" si="1212"/>
        <v>878.32047434610013</v>
      </c>
      <c r="H6003" s="5">
        <f t="shared" si="1213"/>
        <v>2920.7156509311012</v>
      </c>
      <c r="I6003" s="5">
        <f t="shared" si="1214"/>
        <v>720</v>
      </c>
      <c r="J6003" s="5">
        <f t="shared" si="1215"/>
        <v>2200.7156509311012</v>
      </c>
      <c r="K6003" s="2">
        <f t="shared" si="1216"/>
        <v>63206.868939776061</v>
      </c>
      <c r="L6003" s="2">
        <f t="shared" si="1217"/>
        <v>130776</v>
      </c>
      <c r="M6003" s="2">
        <f t="shared" si="1218"/>
        <v>23760</v>
      </c>
      <c r="N6003" s="6">
        <f t="shared" si="1219"/>
        <v>1</v>
      </c>
      <c r="O6003" s="2">
        <f t="shared" si="1220"/>
        <v>23809.131060223939</v>
      </c>
      <c r="P6003" s="2">
        <f t="shared" si="1221"/>
        <v>23809.131060223939</v>
      </c>
    </row>
    <row r="6004" spans="1:16">
      <c r="A6004" s="6">
        <v>9</v>
      </c>
      <c r="B6004" s="6">
        <v>4</v>
      </c>
      <c r="C6004" s="6">
        <v>17</v>
      </c>
      <c r="D6004" s="6">
        <f t="shared" si="1209"/>
        <v>30</v>
      </c>
      <c r="E6004" s="5">
        <f t="shared" si="1210"/>
        <v>1909.9376297100011</v>
      </c>
      <c r="F6004" s="5">
        <f t="shared" si="1211"/>
        <v>132.45754687499996</v>
      </c>
      <c r="G6004" s="5">
        <f t="shared" si="1212"/>
        <v>944.88069779264049</v>
      </c>
      <c r="H6004" s="5">
        <f t="shared" si="1213"/>
        <v>2987.2758743776417</v>
      </c>
      <c r="I6004" s="5">
        <f t="shared" si="1214"/>
        <v>720</v>
      </c>
      <c r="J6004" s="5">
        <f t="shared" si="1215"/>
        <v>2267.2758743776417</v>
      </c>
      <c r="K6004" s="2">
        <f t="shared" si="1216"/>
        <v>64362.428374611831</v>
      </c>
      <c r="L6004" s="2">
        <f t="shared" si="1217"/>
        <v>133476</v>
      </c>
      <c r="M6004" s="2">
        <f t="shared" si="1218"/>
        <v>24640</v>
      </c>
      <c r="N6004" s="6">
        <f t="shared" si="1219"/>
        <v>1</v>
      </c>
      <c r="O6004" s="2">
        <f t="shared" si="1220"/>
        <v>24473.571625388169</v>
      </c>
      <c r="P6004" s="2">
        <f t="shared" si="1221"/>
        <v>24473.571625388169</v>
      </c>
    </row>
    <row r="6005" spans="1:16">
      <c r="A6005" s="6">
        <v>9</v>
      </c>
      <c r="B6005" s="6">
        <v>4</v>
      </c>
      <c r="C6005" s="6">
        <v>18</v>
      </c>
      <c r="D6005" s="6">
        <f t="shared" si="1209"/>
        <v>31</v>
      </c>
      <c r="E6005" s="5">
        <f t="shared" si="1210"/>
        <v>1909.9376297100011</v>
      </c>
      <c r="F6005" s="5">
        <f t="shared" si="1211"/>
        <v>132.45754687499996</v>
      </c>
      <c r="G6005" s="5">
        <f t="shared" si="1212"/>
        <v>1012.9676892512279</v>
      </c>
      <c r="H6005" s="5">
        <f t="shared" si="1213"/>
        <v>3055.362865836229</v>
      </c>
      <c r="I6005" s="5">
        <f t="shared" si="1214"/>
        <v>720</v>
      </c>
      <c r="J6005" s="5">
        <f t="shared" si="1215"/>
        <v>2335.362865836229</v>
      </c>
      <c r="K6005" s="2">
        <f t="shared" si="1216"/>
        <v>65544.494198545639</v>
      </c>
      <c r="L6005" s="2">
        <f t="shared" si="1217"/>
        <v>136176</v>
      </c>
      <c r="M6005" s="2">
        <f t="shared" si="1218"/>
        <v>25520</v>
      </c>
      <c r="N6005" s="6">
        <f t="shared" si="1219"/>
        <v>1</v>
      </c>
      <c r="O6005" s="2">
        <f t="shared" si="1220"/>
        <v>25111.505801454361</v>
      </c>
      <c r="P6005" s="2">
        <f t="shared" si="1221"/>
        <v>25111.505801454361</v>
      </c>
    </row>
    <row r="6006" spans="1:16">
      <c r="A6006" s="6">
        <v>9</v>
      </c>
      <c r="B6006" s="6">
        <v>4</v>
      </c>
      <c r="C6006" s="6">
        <v>19</v>
      </c>
      <c r="D6006" s="6">
        <f t="shared" si="1209"/>
        <v>32</v>
      </c>
      <c r="E6006" s="5">
        <f t="shared" si="1210"/>
        <v>1909.9376297100011</v>
      </c>
      <c r="F6006" s="5">
        <f t="shared" si="1211"/>
        <v>132.45754687499996</v>
      </c>
      <c r="G6006" s="5">
        <f t="shared" si="1212"/>
        <v>1082.6092178872495</v>
      </c>
      <c r="H6006" s="5">
        <f t="shared" si="1213"/>
        <v>3125.0043944722506</v>
      </c>
      <c r="I6006" s="5">
        <f t="shared" si="1214"/>
        <v>720</v>
      </c>
      <c r="J6006" s="5">
        <f t="shared" si="1215"/>
        <v>2405.0043944722506</v>
      </c>
      <c r="K6006" s="2">
        <f t="shared" si="1216"/>
        <v>66753.548515143237</v>
      </c>
      <c r="L6006" s="2">
        <f t="shared" si="1217"/>
        <v>138876</v>
      </c>
      <c r="M6006" s="2">
        <f t="shared" si="1218"/>
        <v>26400</v>
      </c>
      <c r="N6006" s="6">
        <f t="shared" si="1219"/>
        <v>1</v>
      </c>
      <c r="O6006" s="2">
        <f t="shared" si="1220"/>
        <v>25722.451484856763</v>
      </c>
      <c r="P6006" s="2">
        <f t="shared" si="1221"/>
        <v>25722.451484856763</v>
      </c>
    </row>
    <row r="6007" spans="1:16">
      <c r="A6007" s="6">
        <v>9</v>
      </c>
      <c r="B6007" s="6">
        <v>4</v>
      </c>
      <c r="C6007" s="6">
        <v>20</v>
      </c>
      <c r="D6007" s="6">
        <f t="shared" si="1209"/>
        <v>33</v>
      </c>
      <c r="E6007" s="5">
        <f t="shared" si="1210"/>
        <v>1909.9376297100011</v>
      </c>
      <c r="F6007" s="5">
        <f t="shared" si="1211"/>
        <v>132.45754687499996</v>
      </c>
      <c r="G6007" s="5">
        <f t="shared" si="1212"/>
        <v>1153.8335085377266</v>
      </c>
      <c r="H6007" s="5">
        <f t="shared" si="1213"/>
        <v>3196.2286851227277</v>
      </c>
      <c r="I6007" s="5">
        <f t="shared" si="1214"/>
        <v>720</v>
      </c>
      <c r="J6007" s="5">
        <f t="shared" si="1215"/>
        <v>2476.2286851227277</v>
      </c>
      <c r="K6007" s="2">
        <f t="shared" si="1216"/>
        <v>67990.081338936245</v>
      </c>
      <c r="L6007" s="2">
        <f t="shared" si="1217"/>
        <v>141576</v>
      </c>
      <c r="M6007" s="2">
        <f t="shared" si="1218"/>
        <v>27280</v>
      </c>
      <c r="N6007" s="6">
        <f t="shared" si="1219"/>
        <v>1</v>
      </c>
      <c r="O6007" s="2">
        <f t="shared" si="1220"/>
        <v>26305.918661063755</v>
      </c>
      <c r="P6007" s="2">
        <f t="shared" si="1221"/>
        <v>26305.918661063755</v>
      </c>
    </row>
    <row r="6008" spans="1:16">
      <c r="A6008" s="6">
        <v>9</v>
      </c>
      <c r="B6008" s="6">
        <v>4</v>
      </c>
      <c r="C6008" s="6">
        <v>21</v>
      </c>
      <c r="D6008" s="6">
        <f t="shared" si="1209"/>
        <v>34</v>
      </c>
      <c r="E6008" s="5">
        <f t="shared" si="1210"/>
        <v>1909.9376297100011</v>
      </c>
      <c r="F6008" s="5">
        <f t="shared" si="1211"/>
        <v>132.45754687499996</v>
      </c>
      <c r="G6008" s="5">
        <f t="shared" si="1212"/>
        <v>1226.6692487641703</v>
      </c>
      <c r="H6008" s="5">
        <f t="shared" si="1213"/>
        <v>3269.0644253491714</v>
      </c>
      <c r="I6008" s="5">
        <f t="shared" si="1214"/>
        <v>720</v>
      </c>
      <c r="J6008" s="5">
        <f t="shared" si="1215"/>
        <v>2549.0644253491714</v>
      </c>
      <c r="K6008" s="2">
        <f t="shared" si="1216"/>
        <v>69254.590717867555</v>
      </c>
      <c r="L6008" s="2">
        <f t="shared" si="1217"/>
        <v>144276</v>
      </c>
      <c r="M6008" s="2">
        <f t="shared" si="1218"/>
        <v>28160</v>
      </c>
      <c r="N6008" s="6">
        <f t="shared" si="1219"/>
        <v>1</v>
      </c>
      <c r="O6008" s="2">
        <f t="shared" si="1220"/>
        <v>26861.409282132445</v>
      </c>
      <c r="P6008" s="2">
        <f t="shared" si="1221"/>
        <v>26861.409282132445</v>
      </c>
    </row>
    <row r="6009" spans="1:16">
      <c r="A6009" s="6">
        <v>9</v>
      </c>
      <c r="B6009" s="6">
        <v>4</v>
      </c>
      <c r="C6009" s="6">
        <v>22</v>
      </c>
      <c r="D6009" s="6">
        <f t="shared" si="1209"/>
        <v>35</v>
      </c>
      <c r="E6009" s="5">
        <f t="shared" si="1210"/>
        <v>1909.9376297100011</v>
      </c>
      <c r="F6009" s="5">
        <f t="shared" si="1211"/>
        <v>132.45754687499996</v>
      </c>
      <c r="G6009" s="5">
        <f t="shared" si="1212"/>
        <v>1301.1455960105666</v>
      </c>
      <c r="H6009" s="5">
        <f t="shared" si="1213"/>
        <v>3343.5407725955674</v>
      </c>
      <c r="I6009" s="5">
        <f t="shared" si="1214"/>
        <v>720</v>
      </c>
      <c r="J6009" s="5">
        <f t="shared" si="1215"/>
        <v>2623.5407725955674</v>
      </c>
      <c r="K6009" s="2">
        <f t="shared" si="1216"/>
        <v>70547.582857561938</v>
      </c>
      <c r="L6009" s="2">
        <f t="shared" si="1217"/>
        <v>146976</v>
      </c>
      <c r="M6009" s="2">
        <f t="shared" si="1218"/>
        <v>29040</v>
      </c>
      <c r="N6009" s="6">
        <f t="shared" si="1219"/>
        <v>1</v>
      </c>
      <c r="O6009" s="2">
        <f t="shared" si="1220"/>
        <v>27388.417142438062</v>
      </c>
      <c r="P6009" s="2">
        <f t="shared" si="1221"/>
        <v>27388.417142438062</v>
      </c>
    </row>
    <row r="6010" spans="1:16">
      <c r="A6010" s="6">
        <v>9</v>
      </c>
      <c r="B6010" s="6">
        <v>4</v>
      </c>
      <c r="C6010" s="6">
        <v>23</v>
      </c>
      <c r="D6010" s="6">
        <f t="shared" si="1209"/>
        <v>36</v>
      </c>
      <c r="E6010" s="5">
        <f t="shared" si="1210"/>
        <v>1909.9376297100011</v>
      </c>
      <c r="F6010" s="5">
        <f t="shared" si="1211"/>
        <v>132.45754687499996</v>
      </c>
      <c r="G6010" s="5">
        <f t="shared" si="1212"/>
        <v>1377.292184868003</v>
      </c>
      <c r="H6010" s="5">
        <f t="shared" si="1213"/>
        <v>3419.6873614530041</v>
      </c>
      <c r="I6010" s="5">
        <f t="shared" si="1214"/>
        <v>720</v>
      </c>
      <c r="J6010" s="5">
        <f t="shared" si="1215"/>
        <v>2699.6873614530041</v>
      </c>
      <c r="K6010" s="2">
        <f t="shared" si="1216"/>
        <v>71869.572247447984</v>
      </c>
      <c r="L6010" s="2">
        <f t="shared" si="1217"/>
        <v>149676</v>
      </c>
      <c r="M6010" s="2">
        <f t="shared" si="1218"/>
        <v>29920</v>
      </c>
      <c r="N6010" s="6">
        <f t="shared" si="1219"/>
        <v>1</v>
      </c>
      <c r="O6010" s="2">
        <f t="shared" si="1220"/>
        <v>27886.427752552016</v>
      </c>
      <c r="P6010" s="2">
        <f t="shared" si="1221"/>
        <v>27886.427752552016</v>
      </c>
    </row>
    <row r="6011" spans="1:16">
      <c r="A6011" s="6">
        <v>9</v>
      </c>
      <c r="B6011" s="6">
        <v>4</v>
      </c>
      <c r="C6011" s="6">
        <v>24</v>
      </c>
      <c r="D6011" s="6">
        <f t="shared" si="1209"/>
        <v>37</v>
      </c>
      <c r="E6011" s="5">
        <f t="shared" si="1210"/>
        <v>1909.9376297100011</v>
      </c>
      <c r="F6011" s="5">
        <f t="shared" si="1211"/>
        <v>132.45754687499996</v>
      </c>
      <c r="G6011" s="5">
        <f t="shared" si="1212"/>
        <v>1455.1391344474989</v>
      </c>
      <c r="H6011" s="5">
        <f t="shared" si="1213"/>
        <v>3497.5343110325002</v>
      </c>
      <c r="I6011" s="5">
        <f t="shared" si="1214"/>
        <v>720</v>
      </c>
      <c r="J6011" s="5">
        <f t="shared" si="1215"/>
        <v>2777.5343110325002</v>
      </c>
      <c r="K6011" s="2">
        <f t="shared" si="1216"/>
        <v>73221.081788758689</v>
      </c>
      <c r="L6011" s="2">
        <f t="shared" si="1217"/>
        <v>152376</v>
      </c>
      <c r="M6011" s="2">
        <f t="shared" si="1218"/>
        <v>30800</v>
      </c>
      <c r="N6011" s="6">
        <f t="shared" si="1219"/>
        <v>1</v>
      </c>
      <c r="O6011" s="2">
        <f t="shared" si="1220"/>
        <v>28354.918211241311</v>
      </c>
      <c r="P6011" s="2">
        <f t="shared" si="1221"/>
        <v>28354.918211241311</v>
      </c>
    </row>
    <row r="6012" spans="1:16">
      <c r="A6012" s="6">
        <v>9</v>
      </c>
      <c r="B6012" s="6">
        <v>4</v>
      </c>
      <c r="C6012" s="6">
        <v>25</v>
      </c>
      <c r="D6012" s="6">
        <f t="shared" si="1209"/>
        <v>38</v>
      </c>
      <c r="E6012" s="5">
        <f t="shared" si="1210"/>
        <v>1909.9376297100011</v>
      </c>
      <c r="F6012" s="5">
        <f t="shared" si="1211"/>
        <v>132.45754687499996</v>
      </c>
      <c r="G6012" s="5">
        <f t="shared" si="1212"/>
        <v>1534.7170558625965</v>
      </c>
      <c r="H6012" s="5">
        <f t="shared" si="1213"/>
        <v>3577.1122324475973</v>
      </c>
      <c r="I6012" s="5">
        <f t="shared" si="1214"/>
        <v>720</v>
      </c>
      <c r="J6012" s="5">
        <f t="shared" si="1215"/>
        <v>2857.1122324475973</v>
      </c>
      <c r="K6012" s="2">
        <f t="shared" si="1216"/>
        <v>74602.642924437445</v>
      </c>
      <c r="L6012" s="2">
        <f t="shared" si="1217"/>
        <v>155076</v>
      </c>
      <c r="M6012" s="2">
        <f t="shared" si="1218"/>
        <v>31680</v>
      </c>
      <c r="N6012" s="6">
        <f t="shared" si="1219"/>
        <v>1</v>
      </c>
      <c r="O6012" s="2">
        <f t="shared" si="1220"/>
        <v>28793.357075562555</v>
      </c>
      <c r="P6012" s="2">
        <f t="shared" si="1221"/>
        <v>28793.357075562555</v>
      </c>
    </row>
    <row r="6013" spans="1:16">
      <c r="A6013" s="6">
        <v>9</v>
      </c>
      <c r="B6013" s="6">
        <v>4</v>
      </c>
      <c r="C6013" s="6">
        <v>26</v>
      </c>
      <c r="D6013" s="6">
        <f t="shared" si="1209"/>
        <v>39</v>
      </c>
      <c r="E6013" s="5">
        <f t="shared" si="1210"/>
        <v>1909.9376297100011</v>
      </c>
      <c r="F6013" s="5">
        <f t="shared" si="1211"/>
        <v>132.45754687499996</v>
      </c>
      <c r="G6013" s="5">
        <f t="shared" si="1212"/>
        <v>1616.0570598233144</v>
      </c>
      <c r="H6013" s="5">
        <f t="shared" si="1213"/>
        <v>3658.4522364083155</v>
      </c>
      <c r="I6013" s="5">
        <f t="shared" si="1214"/>
        <v>720</v>
      </c>
      <c r="J6013" s="5">
        <f t="shared" si="1215"/>
        <v>2938.4522364083155</v>
      </c>
      <c r="K6013" s="2">
        <f t="shared" si="1216"/>
        <v>76014.795770977697</v>
      </c>
      <c r="L6013" s="2">
        <f t="shared" si="1217"/>
        <v>157776</v>
      </c>
      <c r="M6013" s="2">
        <f t="shared" si="1218"/>
        <v>32560</v>
      </c>
      <c r="N6013" s="6">
        <f t="shared" si="1219"/>
        <v>1</v>
      </c>
      <c r="O6013" s="2">
        <f t="shared" si="1220"/>
        <v>29201.204229022303</v>
      </c>
      <c r="P6013" s="2">
        <f t="shared" si="1221"/>
        <v>29201.204229022303</v>
      </c>
    </row>
    <row r="6014" spans="1:16">
      <c r="A6014" s="6">
        <v>9</v>
      </c>
      <c r="B6014" s="6">
        <v>4</v>
      </c>
      <c r="C6014" s="6">
        <v>27</v>
      </c>
      <c r="D6014" s="6">
        <f t="shared" si="1209"/>
        <v>40</v>
      </c>
      <c r="E6014" s="5">
        <f t="shared" si="1210"/>
        <v>1909.9376297100011</v>
      </c>
      <c r="F6014" s="5">
        <f t="shared" si="1211"/>
        <v>132.45754687499996</v>
      </c>
      <c r="G6014" s="5">
        <f t="shared" si="1212"/>
        <v>1699.1907643430709</v>
      </c>
      <c r="H6014" s="5">
        <f t="shared" si="1213"/>
        <v>3741.585940928072</v>
      </c>
      <c r="I6014" s="5">
        <f t="shared" si="1214"/>
        <v>720</v>
      </c>
      <c r="J6014" s="5">
        <f t="shared" si="1215"/>
        <v>3021.585940928072</v>
      </c>
      <c r="K6014" s="2">
        <f t="shared" si="1216"/>
        <v>77458.089252223464</v>
      </c>
      <c r="L6014" s="2">
        <f t="shared" si="1217"/>
        <v>160476</v>
      </c>
      <c r="M6014" s="2">
        <f t="shared" si="1218"/>
        <v>33440</v>
      </c>
      <c r="N6014" s="6">
        <f t="shared" si="1219"/>
        <v>1</v>
      </c>
      <c r="O6014" s="2">
        <f t="shared" si="1220"/>
        <v>29577.910747776536</v>
      </c>
      <c r="P6014" s="2">
        <f t="shared" si="1221"/>
        <v>29577.910747776536</v>
      </c>
    </row>
    <row r="6015" spans="1:16">
      <c r="A6015" s="6">
        <v>9</v>
      </c>
      <c r="B6015" s="6">
        <v>4</v>
      </c>
      <c r="C6015" s="6">
        <v>28</v>
      </c>
      <c r="D6015" s="6">
        <f t="shared" si="1209"/>
        <v>41</v>
      </c>
      <c r="E6015" s="5">
        <f t="shared" si="1210"/>
        <v>1909.9376297100011</v>
      </c>
      <c r="F6015" s="5">
        <f t="shared" si="1211"/>
        <v>132.45754687499996</v>
      </c>
      <c r="G6015" s="5">
        <f t="shared" si="1212"/>
        <v>1784.1503025602246</v>
      </c>
      <c r="H6015" s="5">
        <f t="shared" si="1213"/>
        <v>3826.5454791452257</v>
      </c>
      <c r="I6015" s="5">
        <f t="shared" si="1214"/>
        <v>720</v>
      </c>
      <c r="J6015" s="5">
        <f t="shared" si="1215"/>
        <v>3106.5454791452257</v>
      </c>
      <c r="K6015" s="2">
        <f t="shared" si="1216"/>
        <v>78933.081235160178</v>
      </c>
      <c r="L6015" s="2">
        <f t="shared" si="1217"/>
        <v>163176</v>
      </c>
      <c r="M6015" s="2">
        <f t="shared" si="1218"/>
        <v>34320</v>
      </c>
      <c r="N6015" s="6">
        <f t="shared" si="1219"/>
        <v>1</v>
      </c>
      <c r="O6015" s="2">
        <f t="shared" si="1220"/>
        <v>29922.918764839822</v>
      </c>
      <c r="P6015" s="2">
        <f t="shared" si="1221"/>
        <v>29922.918764839822</v>
      </c>
    </row>
    <row r="6016" spans="1:16">
      <c r="A6016" s="6">
        <v>9</v>
      </c>
      <c r="B6016" s="6">
        <v>4</v>
      </c>
      <c r="C6016" s="6">
        <v>29</v>
      </c>
      <c r="D6016" s="6">
        <f t="shared" si="1209"/>
        <v>42</v>
      </c>
      <c r="E6016" s="5">
        <f t="shared" si="1210"/>
        <v>1909.9376297100011</v>
      </c>
      <c r="F6016" s="5">
        <f t="shared" si="1211"/>
        <v>132.45754687499996</v>
      </c>
      <c r="G6016" s="5">
        <f t="shared" si="1212"/>
        <v>1870.9683306758782</v>
      </c>
      <c r="H6016" s="5">
        <f t="shared" si="1213"/>
        <v>3913.3635072608795</v>
      </c>
      <c r="I6016" s="5">
        <f t="shared" si="1214"/>
        <v>720</v>
      </c>
      <c r="J6016" s="5">
        <f t="shared" si="1215"/>
        <v>3193.3635072608795</v>
      </c>
      <c r="K6016" s="2">
        <f t="shared" si="1216"/>
        <v>80440.338667723598</v>
      </c>
      <c r="L6016" s="2">
        <f t="shared" si="1217"/>
        <v>165876</v>
      </c>
      <c r="M6016" s="2">
        <f t="shared" si="1218"/>
        <v>35200</v>
      </c>
      <c r="N6016" s="6">
        <f t="shared" si="1219"/>
        <v>1</v>
      </c>
      <c r="O6016" s="2">
        <f t="shared" si="1220"/>
        <v>30235.661332276402</v>
      </c>
      <c r="P6016" s="2">
        <f t="shared" si="1221"/>
        <v>30235.661332276402</v>
      </c>
    </row>
    <row r="6017" spans="1:16">
      <c r="A6017" s="6">
        <v>9</v>
      </c>
      <c r="B6017" s="6">
        <v>4</v>
      </c>
      <c r="C6017" s="6">
        <v>30</v>
      </c>
      <c r="D6017" s="6">
        <f t="shared" si="1209"/>
        <v>43</v>
      </c>
      <c r="E6017" s="5">
        <f t="shared" si="1210"/>
        <v>1909.9376297100011</v>
      </c>
      <c r="F6017" s="5">
        <f t="shared" si="1211"/>
        <v>132.45754687499996</v>
      </c>
      <c r="G6017" s="5">
        <f t="shared" si="1212"/>
        <v>1959.6780360096488</v>
      </c>
      <c r="H6017" s="5">
        <f t="shared" si="1213"/>
        <v>4002.0732125946497</v>
      </c>
      <c r="I6017" s="5">
        <f t="shared" si="1214"/>
        <v>720</v>
      </c>
      <c r="J6017" s="5">
        <f t="shared" si="1215"/>
        <v>3282.0732125946497</v>
      </c>
      <c r="K6017" s="2">
        <f t="shared" si="1216"/>
        <v>81980.437718657107</v>
      </c>
      <c r="L6017" s="2">
        <f t="shared" si="1217"/>
        <v>168576</v>
      </c>
      <c r="M6017" s="2">
        <f t="shared" si="1218"/>
        <v>36080</v>
      </c>
      <c r="N6017" s="6">
        <f t="shared" si="1219"/>
        <v>1</v>
      </c>
      <c r="O6017" s="2">
        <f t="shared" si="1220"/>
        <v>30515.562281342893</v>
      </c>
      <c r="P6017" s="2">
        <f t="shared" si="1221"/>
        <v>30515.562281342893</v>
      </c>
    </row>
    <row r="6018" spans="1:16">
      <c r="A6018" s="6">
        <v>9</v>
      </c>
      <c r="B6018" s="6">
        <v>5</v>
      </c>
      <c r="C6018" s="6">
        <v>0</v>
      </c>
      <c r="D6018" s="6">
        <f t="shared" si="1209"/>
        <v>14</v>
      </c>
      <c r="E6018" s="5">
        <f t="shared" si="1210"/>
        <v>1909.9376297100011</v>
      </c>
      <c r="F6018" s="5">
        <f t="shared" si="1211"/>
        <v>169.71123193359369</v>
      </c>
      <c r="G6018" s="5">
        <f t="shared" si="1212"/>
        <v>0</v>
      </c>
      <c r="H6018" s="5">
        <f t="shared" si="1213"/>
        <v>2079.648861643595</v>
      </c>
      <c r="I6018" s="5">
        <f t="shared" si="1214"/>
        <v>720</v>
      </c>
      <c r="J6018" s="5">
        <f t="shared" si="1215"/>
        <v>1359.648861643595</v>
      </c>
      <c r="K6018" s="2">
        <f t="shared" si="1216"/>
        <v>48605.014959090186</v>
      </c>
      <c r="L6018" s="2">
        <f t="shared" si="1217"/>
        <v>89670</v>
      </c>
      <c r="M6018" s="2">
        <f t="shared" si="1218"/>
        <v>10120</v>
      </c>
      <c r="N6018" s="6">
        <f t="shared" si="1219"/>
        <v>1</v>
      </c>
      <c r="O6018" s="2">
        <f t="shared" si="1220"/>
        <v>10944.985040909814</v>
      </c>
      <c r="P6018" s="2">
        <f t="shared" si="1221"/>
        <v>10944.985040909814</v>
      </c>
    </row>
    <row r="6019" spans="1:16">
      <c r="A6019" s="6">
        <v>9</v>
      </c>
      <c r="B6019" s="6">
        <v>5</v>
      </c>
      <c r="C6019" s="6">
        <v>1</v>
      </c>
      <c r="D6019" s="6">
        <f t="shared" si="1209"/>
        <v>15</v>
      </c>
      <c r="E6019" s="5">
        <f t="shared" si="1210"/>
        <v>1909.9376297100011</v>
      </c>
      <c r="F6019" s="5">
        <f t="shared" si="1211"/>
        <v>169.71123193359369</v>
      </c>
      <c r="G6019" s="5">
        <f t="shared" si="1212"/>
        <v>45.5625</v>
      </c>
      <c r="H6019" s="5">
        <f t="shared" si="1213"/>
        <v>2125.211361643595</v>
      </c>
      <c r="I6019" s="5">
        <f t="shared" si="1214"/>
        <v>720</v>
      </c>
      <c r="J6019" s="5">
        <f t="shared" si="1215"/>
        <v>1405.211361643595</v>
      </c>
      <c r="K6019" s="2">
        <f t="shared" si="1216"/>
        <v>49396.030584090186</v>
      </c>
      <c r="L6019" s="2">
        <f t="shared" si="1217"/>
        <v>92370</v>
      </c>
      <c r="M6019" s="2">
        <f t="shared" si="1218"/>
        <v>11000</v>
      </c>
      <c r="N6019" s="6">
        <f t="shared" si="1219"/>
        <v>1</v>
      </c>
      <c r="O6019" s="2">
        <f t="shared" si="1220"/>
        <v>11973.969415909814</v>
      </c>
      <c r="P6019" s="2">
        <f t="shared" si="1221"/>
        <v>11973.969415909814</v>
      </c>
    </row>
    <row r="6020" spans="1:16">
      <c r="A6020" s="6">
        <v>9</v>
      </c>
      <c r="B6020" s="6">
        <v>5</v>
      </c>
      <c r="C6020" s="6">
        <v>2</v>
      </c>
      <c r="D6020" s="6">
        <f t="shared" ref="D6020:D6083" si="1222">A6020+B6020+C6020</f>
        <v>16</v>
      </c>
      <c r="E6020" s="5">
        <f t="shared" ref="E6020:E6083" si="1223">IF(A6020=0,0,A6020*LABOR_HRS_WK_TOM*SEASON_WEEKS*(1+DIM_PCT_TOM)^A6020)</f>
        <v>1909.9376297100011</v>
      </c>
      <c r="F6020" s="5">
        <f t="shared" ref="F6020:F6083" si="1224">IF(B6020=0,0,B6020*LABOR_HRS_WK_CAR*SEASON_WEEKS*(1+DIM_PCT_CAR)^B6020)</f>
        <v>169.71123193359369</v>
      </c>
      <c r="G6020" s="5">
        <f t="shared" ref="G6020:G6083" si="1225">IF(C6020=0,0,C6020*LABOR_HRS_WK_MES*SEASON_WEEKS*(1+DIM_PCT_MES)^C6020)</f>
        <v>92.264062499999994</v>
      </c>
      <c r="H6020" s="5">
        <f t="shared" ref="H6020:H6083" si="1226">E6020+F6020+G6020</f>
        <v>2171.9129241435949</v>
      </c>
      <c r="I6020" s="5">
        <f t="shared" ref="I6020:I6083" si="1227">MIN(H6020,FARMER_HRS)</f>
        <v>720</v>
      </c>
      <c r="J6020" s="5">
        <f t="shared" ref="J6020:J6083" si="1228">MAX(0,H6020-FARMER_HRS)</f>
        <v>1451.9129241435949</v>
      </c>
      <c r="K6020" s="2">
        <f t="shared" ref="K6020:K6083" si="1229">I6020*FARMER_RATE+J6020*TEMP_WORKER_RATE</f>
        <v>50206.821599715186</v>
      </c>
      <c r="L6020" s="2">
        <f t="shared" ref="L6020:L6083" si="1230">A6020*PRICE_TOM+B6020*PRICE_CAR+C6020*PRICE_MES</f>
        <v>95070</v>
      </c>
      <c r="M6020" s="2">
        <f t="shared" ref="M6020:M6083" si="1231">A6020*FERT_BED_TOM+B6020*FERT_BED_CAR+C6020*FERT_BED_MES</f>
        <v>11880</v>
      </c>
      <c r="N6020" s="6">
        <f t="shared" ref="N6020:N6083" si="1232">IF(AND(D6020&lt;=TOTAL_BEDS,J6020&lt;=TEMP_WORKER_MAX*TEMP_WORKER_HRS),1,0)</f>
        <v>1</v>
      </c>
      <c r="O6020" s="2">
        <f t="shared" ref="O6020:O6083" si="1233">L6020-M6020-K6020-FIXED_COSTS</f>
        <v>12983.178400284814</v>
      </c>
      <c r="P6020" s="2">
        <f t="shared" ref="P6020:P6083" si="1234">IF(N6020=1,O6020,"")</f>
        <v>12983.178400284814</v>
      </c>
    </row>
    <row r="6021" spans="1:16">
      <c r="A6021" s="6">
        <v>9</v>
      </c>
      <c r="B6021" s="6">
        <v>5</v>
      </c>
      <c r="C6021" s="6">
        <v>3</v>
      </c>
      <c r="D6021" s="6">
        <f t="shared" si="1222"/>
        <v>17</v>
      </c>
      <c r="E6021" s="5">
        <f t="shared" si="1223"/>
        <v>1909.9376297100011</v>
      </c>
      <c r="F6021" s="5">
        <f t="shared" si="1224"/>
        <v>169.71123193359369</v>
      </c>
      <c r="G6021" s="5">
        <f t="shared" si="1225"/>
        <v>140.12604492187498</v>
      </c>
      <c r="H6021" s="5">
        <f t="shared" si="1226"/>
        <v>2219.7749065654698</v>
      </c>
      <c r="I6021" s="5">
        <f t="shared" si="1227"/>
        <v>720</v>
      </c>
      <c r="J6021" s="5">
        <f t="shared" si="1228"/>
        <v>1499.7749065654698</v>
      </c>
      <c r="K6021" s="2">
        <f t="shared" si="1229"/>
        <v>51037.758794539404</v>
      </c>
      <c r="L6021" s="2">
        <f t="shared" si="1230"/>
        <v>97770</v>
      </c>
      <c r="M6021" s="2">
        <f t="shared" si="1231"/>
        <v>12760</v>
      </c>
      <c r="N6021" s="6">
        <f t="shared" si="1232"/>
        <v>1</v>
      </c>
      <c r="O6021" s="2">
        <f t="shared" si="1233"/>
        <v>13972.241205460596</v>
      </c>
      <c r="P6021" s="2">
        <f t="shared" si="1234"/>
        <v>13972.241205460596</v>
      </c>
    </row>
    <row r="6022" spans="1:16">
      <c r="A6022" s="6">
        <v>9</v>
      </c>
      <c r="B6022" s="6">
        <v>5</v>
      </c>
      <c r="C6022" s="6">
        <v>4</v>
      </c>
      <c r="D6022" s="6">
        <f t="shared" si="1222"/>
        <v>18</v>
      </c>
      <c r="E6022" s="5">
        <f t="shared" si="1223"/>
        <v>1909.9376297100011</v>
      </c>
      <c r="F6022" s="5">
        <f t="shared" si="1224"/>
        <v>169.71123193359369</v>
      </c>
      <c r="G6022" s="5">
        <f t="shared" si="1225"/>
        <v>189.17016064453125</v>
      </c>
      <c r="H6022" s="5">
        <f t="shared" si="1226"/>
        <v>2268.8190222881262</v>
      </c>
      <c r="I6022" s="5">
        <f t="shared" si="1227"/>
        <v>720</v>
      </c>
      <c r="J6022" s="5">
        <f t="shared" si="1228"/>
        <v>1548.8190222881262</v>
      </c>
      <c r="K6022" s="2">
        <f t="shared" si="1229"/>
        <v>51889.219136946631</v>
      </c>
      <c r="L6022" s="2">
        <f t="shared" si="1230"/>
        <v>100470</v>
      </c>
      <c r="M6022" s="2">
        <f t="shared" si="1231"/>
        <v>13640</v>
      </c>
      <c r="N6022" s="6">
        <f t="shared" si="1232"/>
        <v>1</v>
      </c>
      <c r="O6022" s="2">
        <f t="shared" si="1233"/>
        <v>14940.780863053369</v>
      </c>
      <c r="P6022" s="2">
        <f t="shared" si="1234"/>
        <v>14940.780863053369</v>
      </c>
    </row>
    <row r="6023" spans="1:16">
      <c r="A6023" s="6">
        <v>9</v>
      </c>
      <c r="B6023" s="6">
        <v>5</v>
      </c>
      <c r="C6023" s="6">
        <v>5</v>
      </c>
      <c r="D6023" s="6">
        <f t="shared" si="1222"/>
        <v>19</v>
      </c>
      <c r="E6023" s="5">
        <f t="shared" si="1223"/>
        <v>1909.9376297100011</v>
      </c>
      <c r="F6023" s="5">
        <f t="shared" si="1224"/>
        <v>169.71123193359369</v>
      </c>
      <c r="G6023" s="5">
        <f t="shared" si="1225"/>
        <v>239.41848456573481</v>
      </c>
      <c r="H6023" s="5">
        <f t="shared" si="1226"/>
        <v>2319.0673462093296</v>
      </c>
      <c r="I6023" s="5">
        <f t="shared" si="1227"/>
        <v>720</v>
      </c>
      <c r="J6023" s="5">
        <f t="shared" si="1228"/>
        <v>1599.0673462093296</v>
      </c>
      <c r="K6023" s="2">
        <f t="shared" si="1229"/>
        <v>52761.585871689749</v>
      </c>
      <c r="L6023" s="2">
        <f t="shared" si="1230"/>
        <v>103170</v>
      </c>
      <c r="M6023" s="2">
        <f t="shared" si="1231"/>
        <v>14520</v>
      </c>
      <c r="N6023" s="6">
        <f t="shared" si="1232"/>
        <v>1</v>
      </c>
      <c r="O6023" s="2">
        <f t="shared" si="1233"/>
        <v>15888.414128310251</v>
      </c>
      <c r="P6023" s="2">
        <f t="shared" si="1234"/>
        <v>15888.414128310251</v>
      </c>
    </row>
    <row r="6024" spans="1:16">
      <c r="A6024" s="6">
        <v>9</v>
      </c>
      <c r="B6024" s="6">
        <v>5</v>
      </c>
      <c r="C6024" s="6">
        <v>6</v>
      </c>
      <c r="D6024" s="6">
        <f t="shared" si="1222"/>
        <v>20</v>
      </c>
      <c r="E6024" s="5">
        <f t="shared" si="1223"/>
        <v>1909.9376297100011</v>
      </c>
      <c r="F6024" s="5">
        <f t="shared" si="1224"/>
        <v>169.71123193359369</v>
      </c>
      <c r="G6024" s="5">
        <f t="shared" si="1225"/>
        <v>290.89345874736784</v>
      </c>
      <c r="H6024" s="5">
        <f t="shared" si="1226"/>
        <v>2370.5423203909627</v>
      </c>
      <c r="I6024" s="5">
        <f t="shared" si="1227"/>
        <v>720</v>
      </c>
      <c r="J6024" s="5">
        <f t="shared" si="1228"/>
        <v>1650.5423203909627</v>
      </c>
      <c r="K6024" s="2">
        <f t="shared" si="1229"/>
        <v>53655.248617898658</v>
      </c>
      <c r="L6024" s="2">
        <f t="shared" si="1230"/>
        <v>105870</v>
      </c>
      <c r="M6024" s="2">
        <f t="shared" si="1231"/>
        <v>15400</v>
      </c>
      <c r="N6024" s="6">
        <f t="shared" si="1232"/>
        <v>1</v>
      </c>
      <c r="O6024" s="2">
        <f t="shared" si="1233"/>
        <v>16814.751382101342</v>
      </c>
      <c r="P6024" s="2">
        <f t="shared" si="1234"/>
        <v>16814.751382101342</v>
      </c>
    </row>
    <row r="6025" spans="1:16">
      <c r="A6025" s="6">
        <v>9</v>
      </c>
      <c r="B6025" s="6">
        <v>5</v>
      </c>
      <c r="C6025" s="6">
        <v>7</v>
      </c>
      <c r="D6025" s="6">
        <f t="shared" si="1222"/>
        <v>21</v>
      </c>
      <c r="E6025" s="5">
        <f t="shared" si="1223"/>
        <v>1909.9376297100011</v>
      </c>
      <c r="F6025" s="5">
        <f t="shared" si="1224"/>
        <v>169.71123193359369</v>
      </c>
      <c r="G6025" s="5">
        <f t="shared" si="1225"/>
        <v>343.61789814532818</v>
      </c>
      <c r="H6025" s="5">
        <f t="shared" si="1226"/>
        <v>2423.2667597889231</v>
      </c>
      <c r="I6025" s="5">
        <f t="shared" si="1227"/>
        <v>720</v>
      </c>
      <c r="J6025" s="5">
        <f t="shared" si="1228"/>
        <v>1703.2667597889231</v>
      </c>
      <c r="K6025" s="2">
        <f t="shared" si="1229"/>
        <v>54570.603468557689</v>
      </c>
      <c r="L6025" s="2">
        <f t="shared" si="1230"/>
        <v>108570</v>
      </c>
      <c r="M6025" s="2">
        <f t="shared" si="1231"/>
        <v>16280</v>
      </c>
      <c r="N6025" s="6">
        <f t="shared" si="1232"/>
        <v>1</v>
      </c>
      <c r="O6025" s="2">
        <f t="shared" si="1233"/>
        <v>17719.396531442311</v>
      </c>
      <c r="P6025" s="2">
        <f t="shared" si="1234"/>
        <v>17719.396531442311</v>
      </c>
    </row>
    <row r="6026" spans="1:16">
      <c r="A6026" s="6">
        <v>9</v>
      </c>
      <c r="B6026" s="6">
        <v>5</v>
      </c>
      <c r="C6026" s="6">
        <v>8</v>
      </c>
      <c r="D6026" s="6">
        <f t="shared" si="1222"/>
        <v>22</v>
      </c>
      <c r="E6026" s="5">
        <f t="shared" si="1223"/>
        <v>1909.9376297100011</v>
      </c>
      <c r="F6026" s="5">
        <f t="shared" si="1224"/>
        <v>169.71123193359369</v>
      </c>
      <c r="G6026" s="5">
        <f t="shared" si="1225"/>
        <v>397.61499642530839</v>
      </c>
      <c r="H6026" s="5">
        <f t="shared" si="1226"/>
        <v>2477.2638580689036</v>
      </c>
      <c r="I6026" s="5">
        <f t="shared" si="1227"/>
        <v>720</v>
      </c>
      <c r="J6026" s="5">
        <f t="shared" si="1228"/>
        <v>1757.2638580689036</v>
      </c>
      <c r="K6026" s="2">
        <f t="shared" si="1229"/>
        <v>55508.053091474023</v>
      </c>
      <c r="L6026" s="2">
        <f t="shared" si="1230"/>
        <v>111270</v>
      </c>
      <c r="M6026" s="2">
        <f t="shared" si="1231"/>
        <v>17160</v>
      </c>
      <c r="N6026" s="6">
        <f t="shared" si="1232"/>
        <v>1</v>
      </c>
      <c r="O6026" s="2">
        <f t="shared" si="1233"/>
        <v>18601.946908525977</v>
      </c>
      <c r="P6026" s="2">
        <f t="shared" si="1234"/>
        <v>18601.946908525977</v>
      </c>
    </row>
    <row r="6027" spans="1:16">
      <c r="A6027" s="6">
        <v>9</v>
      </c>
      <c r="B6027" s="6">
        <v>5</v>
      </c>
      <c r="C6027" s="6">
        <v>9</v>
      </c>
      <c r="D6027" s="6">
        <f t="shared" si="1222"/>
        <v>23</v>
      </c>
      <c r="E6027" s="5">
        <f t="shared" si="1223"/>
        <v>1909.9376297100011</v>
      </c>
      <c r="F6027" s="5">
        <f t="shared" si="1224"/>
        <v>169.71123193359369</v>
      </c>
      <c r="G6027" s="5">
        <f t="shared" si="1225"/>
        <v>452.90833186570285</v>
      </c>
      <c r="H6027" s="5">
        <f t="shared" si="1226"/>
        <v>2532.5571935092976</v>
      </c>
      <c r="I6027" s="5">
        <f t="shared" si="1227"/>
        <v>720</v>
      </c>
      <c r="J6027" s="5">
        <f t="shared" si="1228"/>
        <v>1812.5571935092976</v>
      </c>
      <c r="K6027" s="2">
        <f t="shared" si="1229"/>
        <v>56468.006831758641</v>
      </c>
      <c r="L6027" s="2">
        <f t="shared" si="1230"/>
        <v>113970</v>
      </c>
      <c r="M6027" s="2">
        <f t="shared" si="1231"/>
        <v>18040</v>
      </c>
      <c r="N6027" s="6">
        <f t="shared" si="1232"/>
        <v>1</v>
      </c>
      <c r="O6027" s="2">
        <f t="shared" si="1233"/>
        <v>19461.993168241359</v>
      </c>
      <c r="P6027" s="2">
        <f t="shared" si="1234"/>
        <v>19461.993168241359</v>
      </c>
    </row>
    <row r="6028" spans="1:16">
      <c r="A6028" s="6">
        <v>9</v>
      </c>
      <c r="B6028" s="6">
        <v>5</v>
      </c>
      <c r="C6028" s="6">
        <v>10</v>
      </c>
      <c r="D6028" s="6">
        <f t="shared" si="1222"/>
        <v>24</v>
      </c>
      <c r="E6028" s="5">
        <f t="shared" si="1223"/>
        <v>1909.9376297100011</v>
      </c>
      <c r="F6028" s="5">
        <f t="shared" si="1224"/>
        <v>169.71123193359369</v>
      </c>
      <c r="G6028" s="5">
        <f t="shared" si="1225"/>
        <v>509.52187334891573</v>
      </c>
      <c r="H6028" s="5">
        <f t="shared" si="1226"/>
        <v>2589.1707349925109</v>
      </c>
      <c r="I6028" s="5">
        <f t="shared" si="1227"/>
        <v>720</v>
      </c>
      <c r="J6028" s="5">
        <f t="shared" si="1228"/>
        <v>1869.1707349925109</v>
      </c>
      <c r="K6028" s="2">
        <f t="shared" si="1229"/>
        <v>57450.880815842203</v>
      </c>
      <c r="L6028" s="2">
        <f t="shared" si="1230"/>
        <v>116670</v>
      </c>
      <c r="M6028" s="2">
        <f t="shared" si="1231"/>
        <v>18920</v>
      </c>
      <c r="N6028" s="6">
        <f t="shared" si="1232"/>
        <v>1</v>
      </c>
      <c r="O6028" s="2">
        <f t="shared" si="1233"/>
        <v>20299.119184157797</v>
      </c>
      <c r="P6028" s="2">
        <f t="shared" si="1234"/>
        <v>20299.119184157797</v>
      </c>
    </row>
    <row r="6029" spans="1:16">
      <c r="A6029" s="6">
        <v>9</v>
      </c>
      <c r="B6029" s="6">
        <v>5</v>
      </c>
      <c r="C6029" s="6">
        <v>11</v>
      </c>
      <c r="D6029" s="6">
        <f t="shared" si="1222"/>
        <v>25</v>
      </c>
      <c r="E6029" s="5">
        <f t="shared" si="1223"/>
        <v>1909.9376297100011</v>
      </c>
      <c r="F6029" s="5">
        <f t="shared" si="1224"/>
        <v>169.71123193359369</v>
      </c>
      <c r="G6029" s="5">
        <f t="shared" si="1225"/>
        <v>567.47998644235474</v>
      </c>
      <c r="H6029" s="5">
        <f t="shared" si="1226"/>
        <v>2647.1288480859498</v>
      </c>
      <c r="I6029" s="5">
        <f t="shared" si="1227"/>
        <v>720</v>
      </c>
      <c r="J6029" s="5">
        <f t="shared" si="1228"/>
        <v>1927.1288480859498</v>
      </c>
      <c r="K6029" s="2">
        <f t="shared" si="1229"/>
        <v>58457.09805704774</v>
      </c>
      <c r="L6029" s="2">
        <f t="shared" si="1230"/>
        <v>119370</v>
      </c>
      <c r="M6029" s="2">
        <f t="shared" si="1231"/>
        <v>19800</v>
      </c>
      <c r="N6029" s="6">
        <f t="shared" si="1232"/>
        <v>1</v>
      </c>
      <c r="O6029" s="2">
        <f t="shared" si="1233"/>
        <v>21112.90194295226</v>
      </c>
      <c r="P6029" s="2">
        <f t="shared" si="1234"/>
        <v>21112.90194295226</v>
      </c>
    </row>
    <row r="6030" spans="1:16">
      <c r="A6030" s="6">
        <v>9</v>
      </c>
      <c r="B6030" s="6">
        <v>5</v>
      </c>
      <c r="C6030" s="6">
        <v>12</v>
      </c>
      <c r="D6030" s="6">
        <f t="shared" si="1222"/>
        <v>26</v>
      </c>
      <c r="E6030" s="5">
        <f t="shared" si="1223"/>
        <v>1909.9376297100011</v>
      </c>
      <c r="F6030" s="5">
        <f t="shared" si="1224"/>
        <v>169.71123193359369</v>
      </c>
      <c r="G6030" s="5">
        <f t="shared" si="1225"/>
        <v>626.80743957041921</v>
      </c>
      <c r="H6030" s="5">
        <f t="shared" si="1226"/>
        <v>2706.4563012140143</v>
      </c>
      <c r="I6030" s="5">
        <f t="shared" si="1227"/>
        <v>720</v>
      </c>
      <c r="J6030" s="5">
        <f t="shared" si="1228"/>
        <v>1986.4563012140143</v>
      </c>
      <c r="K6030" s="2">
        <f t="shared" si="1229"/>
        <v>59487.088562743302</v>
      </c>
      <c r="L6030" s="2">
        <f t="shared" si="1230"/>
        <v>122070</v>
      </c>
      <c r="M6030" s="2">
        <f t="shared" si="1231"/>
        <v>20680</v>
      </c>
      <c r="N6030" s="6">
        <f t="shared" si="1232"/>
        <v>1</v>
      </c>
      <c r="O6030" s="2">
        <f t="shared" si="1233"/>
        <v>21902.911437256698</v>
      </c>
      <c r="P6030" s="2">
        <f t="shared" si="1234"/>
        <v>21902.911437256698</v>
      </c>
    </row>
    <row r="6031" spans="1:16">
      <c r="A6031" s="6">
        <v>9</v>
      </c>
      <c r="B6031" s="6">
        <v>5</v>
      </c>
      <c r="C6031" s="6">
        <v>13</v>
      </c>
      <c r="D6031" s="6">
        <f t="shared" si="1222"/>
        <v>27</v>
      </c>
      <c r="E6031" s="5">
        <f t="shared" si="1223"/>
        <v>1909.9376297100011</v>
      </c>
      <c r="F6031" s="5">
        <f t="shared" si="1224"/>
        <v>169.71123193359369</v>
      </c>
      <c r="G6031" s="5">
        <f t="shared" si="1225"/>
        <v>687.52941027880343</v>
      </c>
      <c r="H6031" s="5">
        <f t="shared" si="1226"/>
        <v>2767.1782719223984</v>
      </c>
      <c r="I6031" s="5">
        <f t="shared" si="1227"/>
        <v>720</v>
      </c>
      <c r="J6031" s="5">
        <f t="shared" si="1228"/>
        <v>2047.1782719223984</v>
      </c>
      <c r="K6031" s="2">
        <f t="shared" si="1229"/>
        <v>60541.289443097194</v>
      </c>
      <c r="L6031" s="2">
        <f t="shared" si="1230"/>
        <v>124770</v>
      </c>
      <c r="M6031" s="2">
        <f t="shared" si="1231"/>
        <v>21560</v>
      </c>
      <c r="N6031" s="6">
        <f t="shared" si="1232"/>
        <v>1</v>
      </c>
      <c r="O6031" s="2">
        <f t="shared" si="1233"/>
        <v>22668.710556902806</v>
      </c>
      <c r="P6031" s="2">
        <f t="shared" si="1234"/>
        <v>22668.710556902806</v>
      </c>
    </row>
    <row r="6032" spans="1:16">
      <c r="A6032" s="6">
        <v>9</v>
      </c>
      <c r="B6032" s="6">
        <v>5</v>
      </c>
      <c r="C6032" s="6">
        <v>14</v>
      </c>
      <c r="D6032" s="6">
        <f t="shared" si="1222"/>
        <v>28</v>
      </c>
      <c r="E6032" s="5">
        <f t="shared" si="1223"/>
        <v>1909.9376297100011</v>
      </c>
      <c r="F6032" s="5">
        <f t="shared" si="1224"/>
        <v>169.71123193359369</v>
      </c>
      <c r="G6032" s="5">
        <f t="shared" si="1225"/>
        <v>749.67149159246469</v>
      </c>
      <c r="H6032" s="5">
        <f t="shared" si="1226"/>
        <v>2829.3203532360594</v>
      </c>
      <c r="I6032" s="5">
        <f t="shared" si="1227"/>
        <v>720</v>
      </c>
      <c r="J6032" s="5">
        <f t="shared" si="1228"/>
        <v>2109.3203532360594</v>
      </c>
      <c r="K6032" s="2">
        <f t="shared" si="1229"/>
        <v>61620.145021459364</v>
      </c>
      <c r="L6032" s="2">
        <f t="shared" si="1230"/>
        <v>127470</v>
      </c>
      <c r="M6032" s="2">
        <f t="shared" si="1231"/>
        <v>22440</v>
      </c>
      <c r="N6032" s="6">
        <f t="shared" si="1232"/>
        <v>1</v>
      </c>
      <c r="O6032" s="2">
        <f t="shared" si="1233"/>
        <v>23409.854978540636</v>
      </c>
      <c r="P6032" s="2">
        <f t="shared" si="1234"/>
        <v>23409.854978540636</v>
      </c>
    </row>
    <row r="6033" spans="1:16">
      <c r="A6033" s="6">
        <v>9</v>
      </c>
      <c r="B6033" s="6">
        <v>5</v>
      </c>
      <c r="C6033" s="6">
        <v>15</v>
      </c>
      <c r="D6033" s="6">
        <f t="shared" si="1222"/>
        <v>29</v>
      </c>
      <c r="E6033" s="5">
        <f t="shared" si="1223"/>
        <v>1909.9376297100011</v>
      </c>
      <c r="F6033" s="5">
        <f t="shared" si="1224"/>
        <v>169.71123193359369</v>
      </c>
      <c r="G6033" s="5">
        <f t="shared" si="1225"/>
        <v>813.25969846861108</v>
      </c>
      <c r="H6033" s="5">
        <f t="shared" si="1226"/>
        <v>2892.908560112206</v>
      </c>
      <c r="I6033" s="5">
        <f t="shared" si="1227"/>
        <v>720</v>
      </c>
      <c r="J6033" s="5">
        <f t="shared" si="1228"/>
        <v>2172.908560112206</v>
      </c>
      <c r="K6033" s="2">
        <f t="shared" si="1229"/>
        <v>62724.106946392465</v>
      </c>
      <c r="L6033" s="2">
        <f t="shared" si="1230"/>
        <v>130170</v>
      </c>
      <c r="M6033" s="2">
        <f t="shared" si="1231"/>
        <v>23320</v>
      </c>
      <c r="N6033" s="6">
        <f t="shared" si="1232"/>
        <v>1</v>
      </c>
      <c r="O6033" s="2">
        <f t="shared" si="1233"/>
        <v>24125.893053607535</v>
      </c>
      <c r="P6033" s="2">
        <f t="shared" si="1234"/>
        <v>24125.893053607535</v>
      </c>
    </row>
    <row r="6034" spans="1:16">
      <c r="A6034" s="6">
        <v>9</v>
      </c>
      <c r="B6034" s="6">
        <v>5</v>
      </c>
      <c r="C6034" s="6">
        <v>16</v>
      </c>
      <c r="D6034" s="6">
        <f t="shared" si="1222"/>
        <v>30</v>
      </c>
      <c r="E6034" s="5">
        <f t="shared" si="1223"/>
        <v>1909.9376297100011</v>
      </c>
      <c r="F6034" s="5">
        <f t="shared" si="1224"/>
        <v>169.71123193359369</v>
      </c>
      <c r="G6034" s="5">
        <f t="shared" si="1225"/>
        <v>878.32047434610013</v>
      </c>
      <c r="H6034" s="5">
        <f t="shared" si="1226"/>
        <v>2957.9693359896951</v>
      </c>
      <c r="I6034" s="5">
        <f t="shared" si="1227"/>
        <v>720</v>
      </c>
      <c r="J6034" s="5">
        <f t="shared" si="1228"/>
        <v>2237.9693359896951</v>
      </c>
      <c r="K6034" s="2">
        <f t="shared" si="1229"/>
        <v>63853.634305376647</v>
      </c>
      <c r="L6034" s="2">
        <f t="shared" si="1230"/>
        <v>132870</v>
      </c>
      <c r="M6034" s="2">
        <f t="shared" si="1231"/>
        <v>24200</v>
      </c>
      <c r="N6034" s="6">
        <f t="shared" si="1232"/>
        <v>1</v>
      </c>
      <c r="O6034" s="2">
        <f t="shared" si="1233"/>
        <v>24816.365694623353</v>
      </c>
      <c r="P6034" s="2">
        <f t="shared" si="1234"/>
        <v>24816.365694623353</v>
      </c>
    </row>
    <row r="6035" spans="1:16">
      <c r="A6035" s="6">
        <v>9</v>
      </c>
      <c r="B6035" s="6">
        <v>5</v>
      </c>
      <c r="C6035" s="6">
        <v>17</v>
      </c>
      <c r="D6035" s="6">
        <f t="shared" si="1222"/>
        <v>31</v>
      </c>
      <c r="E6035" s="5">
        <f t="shared" si="1223"/>
        <v>1909.9376297100011</v>
      </c>
      <c r="F6035" s="5">
        <f t="shared" si="1224"/>
        <v>169.71123193359369</v>
      </c>
      <c r="G6035" s="5">
        <f t="shared" si="1225"/>
        <v>944.88069779264049</v>
      </c>
      <c r="H6035" s="5">
        <f t="shared" si="1226"/>
        <v>3024.5295594362356</v>
      </c>
      <c r="I6035" s="5">
        <f t="shared" si="1227"/>
        <v>720</v>
      </c>
      <c r="J6035" s="5">
        <f t="shared" si="1228"/>
        <v>2304.5295594362356</v>
      </c>
      <c r="K6035" s="2">
        <f t="shared" si="1229"/>
        <v>65009.193740212424</v>
      </c>
      <c r="L6035" s="2">
        <f t="shared" si="1230"/>
        <v>135570</v>
      </c>
      <c r="M6035" s="2">
        <f t="shared" si="1231"/>
        <v>25080</v>
      </c>
      <c r="N6035" s="6">
        <f t="shared" si="1232"/>
        <v>1</v>
      </c>
      <c r="O6035" s="2">
        <f t="shared" si="1233"/>
        <v>25480.806259787576</v>
      </c>
      <c r="P6035" s="2">
        <f t="shared" si="1234"/>
        <v>25480.806259787576</v>
      </c>
    </row>
    <row r="6036" spans="1:16">
      <c r="A6036" s="6">
        <v>9</v>
      </c>
      <c r="B6036" s="6">
        <v>5</v>
      </c>
      <c r="C6036" s="6">
        <v>18</v>
      </c>
      <c r="D6036" s="6">
        <f t="shared" si="1222"/>
        <v>32</v>
      </c>
      <c r="E6036" s="5">
        <f t="shared" si="1223"/>
        <v>1909.9376297100011</v>
      </c>
      <c r="F6036" s="5">
        <f t="shared" si="1224"/>
        <v>169.71123193359369</v>
      </c>
      <c r="G6036" s="5">
        <f t="shared" si="1225"/>
        <v>1012.9676892512279</v>
      </c>
      <c r="H6036" s="5">
        <f t="shared" si="1226"/>
        <v>3092.6165508948229</v>
      </c>
      <c r="I6036" s="5">
        <f t="shared" si="1227"/>
        <v>720</v>
      </c>
      <c r="J6036" s="5">
        <f t="shared" si="1228"/>
        <v>2372.6165508948229</v>
      </c>
      <c r="K6036" s="2">
        <f t="shared" si="1229"/>
        <v>66191.259564146225</v>
      </c>
      <c r="L6036" s="2">
        <f t="shared" si="1230"/>
        <v>138270</v>
      </c>
      <c r="M6036" s="2">
        <f t="shared" si="1231"/>
        <v>25960</v>
      </c>
      <c r="N6036" s="6">
        <f t="shared" si="1232"/>
        <v>1</v>
      </c>
      <c r="O6036" s="2">
        <f t="shared" si="1233"/>
        <v>26118.740435853775</v>
      </c>
      <c r="P6036" s="2">
        <f t="shared" si="1234"/>
        <v>26118.740435853775</v>
      </c>
    </row>
    <row r="6037" spans="1:16">
      <c r="A6037" s="6">
        <v>9</v>
      </c>
      <c r="B6037" s="6">
        <v>5</v>
      </c>
      <c r="C6037" s="6">
        <v>19</v>
      </c>
      <c r="D6037" s="6">
        <f t="shared" si="1222"/>
        <v>33</v>
      </c>
      <c r="E6037" s="5">
        <f t="shared" si="1223"/>
        <v>1909.9376297100011</v>
      </c>
      <c r="F6037" s="5">
        <f t="shared" si="1224"/>
        <v>169.71123193359369</v>
      </c>
      <c r="G6037" s="5">
        <f t="shared" si="1225"/>
        <v>1082.6092178872495</v>
      </c>
      <c r="H6037" s="5">
        <f t="shared" si="1226"/>
        <v>3162.2580795308445</v>
      </c>
      <c r="I6037" s="5">
        <f t="shared" si="1227"/>
        <v>720</v>
      </c>
      <c r="J6037" s="5">
        <f t="shared" si="1228"/>
        <v>2442.2580795308445</v>
      </c>
      <c r="K6037" s="2">
        <f t="shared" si="1229"/>
        <v>67400.313880743837</v>
      </c>
      <c r="L6037" s="2">
        <f t="shared" si="1230"/>
        <v>140970</v>
      </c>
      <c r="M6037" s="2">
        <f t="shared" si="1231"/>
        <v>26840</v>
      </c>
      <c r="N6037" s="6">
        <f t="shared" si="1232"/>
        <v>1</v>
      </c>
      <c r="O6037" s="2">
        <f t="shared" si="1233"/>
        <v>26729.686119256163</v>
      </c>
      <c r="P6037" s="2">
        <f t="shared" si="1234"/>
        <v>26729.686119256163</v>
      </c>
    </row>
    <row r="6038" spans="1:16">
      <c r="A6038" s="6">
        <v>9</v>
      </c>
      <c r="B6038" s="6">
        <v>5</v>
      </c>
      <c r="C6038" s="6">
        <v>20</v>
      </c>
      <c r="D6038" s="6">
        <f t="shared" si="1222"/>
        <v>34</v>
      </c>
      <c r="E6038" s="5">
        <f t="shared" si="1223"/>
        <v>1909.9376297100011</v>
      </c>
      <c r="F6038" s="5">
        <f t="shared" si="1224"/>
        <v>169.71123193359369</v>
      </c>
      <c r="G6038" s="5">
        <f t="shared" si="1225"/>
        <v>1153.8335085377266</v>
      </c>
      <c r="H6038" s="5">
        <f t="shared" si="1226"/>
        <v>3233.4823701813216</v>
      </c>
      <c r="I6038" s="5">
        <f t="shared" si="1227"/>
        <v>720</v>
      </c>
      <c r="J6038" s="5">
        <f t="shared" si="1228"/>
        <v>2513.4823701813216</v>
      </c>
      <c r="K6038" s="2">
        <f t="shared" si="1229"/>
        <v>68636.846704536831</v>
      </c>
      <c r="L6038" s="2">
        <f t="shared" si="1230"/>
        <v>143670</v>
      </c>
      <c r="M6038" s="2">
        <f t="shared" si="1231"/>
        <v>27720</v>
      </c>
      <c r="N6038" s="6">
        <f t="shared" si="1232"/>
        <v>1</v>
      </c>
      <c r="O6038" s="2">
        <f t="shared" si="1233"/>
        <v>27313.153295463169</v>
      </c>
      <c r="P6038" s="2">
        <f t="shared" si="1234"/>
        <v>27313.153295463169</v>
      </c>
    </row>
    <row r="6039" spans="1:16">
      <c r="A6039" s="6">
        <v>9</v>
      </c>
      <c r="B6039" s="6">
        <v>5</v>
      </c>
      <c r="C6039" s="6">
        <v>21</v>
      </c>
      <c r="D6039" s="6">
        <f t="shared" si="1222"/>
        <v>35</v>
      </c>
      <c r="E6039" s="5">
        <f t="shared" si="1223"/>
        <v>1909.9376297100011</v>
      </c>
      <c r="F6039" s="5">
        <f t="shared" si="1224"/>
        <v>169.71123193359369</v>
      </c>
      <c r="G6039" s="5">
        <f t="shared" si="1225"/>
        <v>1226.6692487641703</v>
      </c>
      <c r="H6039" s="5">
        <f t="shared" si="1226"/>
        <v>3306.3181104077653</v>
      </c>
      <c r="I6039" s="5">
        <f t="shared" si="1227"/>
        <v>720</v>
      </c>
      <c r="J6039" s="5">
        <f t="shared" si="1228"/>
        <v>2586.3181104077653</v>
      </c>
      <c r="K6039" s="2">
        <f t="shared" si="1229"/>
        <v>69901.356083468156</v>
      </c>
      <c r="L6039" s="2">
        <f t="shared" si="1230"/>
        <v>146370</v>
      </c>
      <c r="M6039" s="2">
        <f t="shared" si="1231"/>
        <v>28600</v>
      </c>
      <c r="N6039" s="6">
        <f t="shared" si="1232"/>
        <v>1</v>
      </c>
      <c r="O6039" s="2">
        <f t="shared" si="1233"/>
        <v>27868.643916531844</v>
      </c>
      <c r="P6039" s="2">
        <f t="shared" si="1234"/>
        <v>27868.643916531844</v>
      </c>
    </row>
    <row r="6040" spans="1:16">
      <c r="A6040" s="6">
        <v>9</v>
      </c>
      <c r="B6040" s="6">
        <v>5</v>
      </c>
      <c r="C6040" s="6">
        <v>22</v>
      </c>
      <c r="D6040" s="6">
        <f t="shared" si="1222"/>
        <v>36</v>
      </c>
      <c r="E6040" s="5">
        <f t="shared" si="1223"/>
        <v>1909.9376297100011</v>
      </c>
      <c r="F6040" s="5">
        <f t="shared" si="1224"/>
        <v>169.71123193359369</v>
      </c>
      <c r="G6040" s="5">
        <f t="shared" si="1225"/>
        <v>1301.1455960105666</v>
      </c>
      <c r="H6040" s="5">
        <f t="shared" si="1226"/>
        <v>3380.7944576541613</v>
      </c>
      <c r="I6040" s="5">
        <f t="shared" si="1227"/>
        <v>720</v>
      </c>
      <c r="J6040" s="5">
        <f t="shared" si="1228"/>
        <v>2660.7944576541613</v>
      </c>
      <c r="K6040" s="2">
        <f t="shared" si="1229"/>
        <v>71194.348223162524</v>
      </c>
      <c r="L6040" s="2">
        <f t="shared" si="1230"/>
        <v>149070</v>
      </c>
      <c r="M6040" s="2">
        <f t="shared" si="1231"/>
        <v>29480</v>
      </c>
      <c r="N6040" s="6">
        <f t="shared" si="1232"/>
        <v>1</v>
      </c>
      <c r="O6040" s="2">
        <f t="shared" si="1233"/>
        <v>28395.651776837476</v>
      </c>
      <c r="P6040" s="2">
        <f t="shared" si="1234"/>
        <v>28395.651776837476</v>
      </c>
    </row>
    <row r="6041" spans="1:16">
      <c r="A6041" s="6">
        <v>9</v>
      </c>
      <c r="B6041" s="6">
        <v>5</v>
      </c>
      <c r="C6041" s="6">
        <v>23</v>
      </c>
      <c r="D6041" s="6">
        <f t="shared" si="1222"/>
        <v>37</v>
      </c>
      <c r="E6041" s="5">
        <f t="shared" si="1223"/>
        <v>1909.9376297100011</v>
      </c>
      <c r="F6041" s="5">
        <f t="shared" si="1224"/>
        <v>169.71123193359369</v>
      </c>
      <c r="G6041" s="5">
        <f t="shared" si="1225"/>
        <v>1377.292184868003</v>
      </c>
      <c r="H6041" s="5">
        <f t="shared" si="1226"/>
        <v>3456.941046511598</v>
      </c>
      <c r="I6041" s="5">
        <f t="shared" si="1227"/>
        <v>720</v>
      </c>
      <c r="J6041" s="5">
        <f t="shared" si="1228"/>
        <v>2736.941046511598</v>
      </c>
      <c r="K6041" s="2">
        <f t="shared" si="1229"/>
        <v>72516.337613048585</v>
      </c>
      <c r="L6041" s="2">
        <f t="shared" si="1230"/>
        <v>151770</v>
      </c>
      <c r="M6041" s="2">
        <f t="shared" si="1231"/>
        <v>30360</v>
      </c>
      <c r="N6041" s="6">
        <f t="shared" si="1232"/>
        <v>1</v>
      </c>
      <c r="O6041" s="2">
        <f t="shared" si="1233"/>
        <v>28893.662386951415</v>
      </c>
      <c r="P6041" s="2">
        <f t="shared" si="1234"/>
        <v>28893.662386951415</v>
      </c>
    </row>
    <row r="6042" spans="1:16">
      <c r="A6042" s="6">
        <v>9</v>
      </c>
      <c r="B6042" s="6">
        <v>5</v>
      </c>
      <c r="C6042" s="6">
        <v>24</v>
      </c>
      <c r="D6042" s="6">
        <f t="shared" si="1222"/>
        <v>38</v>
      </c>
      <c r="E6042" s="5">
        <f t="shared" si="1223"/>
        <v>1909.9376297100011</v>
      </c>
      <c r="F6042" s="5">
        <f t="shared" si="1224"/>
        <v>169.71123193359369</v>
      </c>
      <c r="G6042" s="5">
        <f t="shared" si="1225"/>
        <v>1455.1391344474989</v>
      </c>
      <c r="H6042" s="5">
        <f t="shared" si="1226"/>
        <v>3534.7879960910941</v>
      </c>
      <c r="I6042" s="5">
        <f t="shared" si="1227"/>
        <v>720</v>
      </c>
      <c r="J6042" s="5">
        <f t="shared" si="1228"/>
        <v>2814.7879960910941</v>
      </c>
      <c r="K6042" s="2">
        <f t="shared" si="1229"/>
        <v>73867.847154359275</v>
      </c>
      <c r="L6042" s="2">
        <f t="shared" si="1230"/>
        <v>154470</v>
      </c>
      <c r="M6042" s="2">
        <f t="shared" si="1231"/>
        <v>31240</v>
      </c>
      <c r="N6042" s="6">
        <f t="shared" si="1232"/>
        <v>1</v>
      </c>
      <c r="O6042" s="2">
        <f t="shared" si="1233"/>
        <v>29362.152845640725</v>
      </c>
      <c r="P6042" s="2">
        <f t="shared" si="1234"/>
        <v>29362.152845640725</v>
      </c>
    </row>
    <row r="6043" spans="1:16">
      <c r="A6043" s="6">
        <v>9</v>
      </c>
      <c r="B6043" s="6">
        <v>5</v>
      </c>
      <c r="C6043" s="6">
        <v>25</v>
      </c>
      <c r="D6043" s="6">
        <f t="shared" si="1222"/>
        <v>39</v>
      </c>
      <c r="E6043" s="5">
        <f t="shared" si="1223"/>
        <v>1909.9376297100011</v>
      </c>
      <c r="F6043" s="5">
        <f t="shared" si="1224"/>
        <v>169.71123193359369</v>
      </c>
      <c r="G6043" s="5">
        <f t="shared" si="1225"/>
        <v>1534.7170558625965</v>
      </c>
      <c r="H6043" s="5">
        <f t="shared" si="1226"/>
        <v>3614.3659175061912</v>
      </c>
      <c r="I6043" s="5">
        <f t="shared" si="1227"/>
        <v>720</v>
      </c>
      <c r="J6043" s="5">
        <f t="shared" si="1228"/>
        <v>2894.3659175061912</v>
      </c>
      <c r="K6043" s="2">
        <f t="shared" si="1229"/>
        <v>75249.408290038031</v>
      </c>
      <c r="L6043" s="2">
        <f t="shared" si="1230"/>
        <v>157170</v>
      </c>
      <c r="M6043" s="2">
        <f t="shared" si="1231"/>
        <v>32120</v>
      </c>
      <c r="N6043" s="6">
        <f t="shared" si="1232"/>
        <v>1</v>
      </c>
      <c r="O6043" s="2">
        <f t="shared" si="1233"/>
        <v>29800.591709961969</v>
      </c>
      <c r="P6043" s="2">
        <f t="shared" si="1234"/>
        <v>29800.591709961969</v>
      </c>
    </row>
    <row r="6044" spans="1:16">
      <c r="A6044" s="6">
        <v>9</v>
      </c>
      <c r="B6044" s="6">
        <v>5</v>
      </c>
      <c r="C6044" s="6">
        <v>26</v>
      </c>
      <c r="D6044" s="6">
        <f t="shared" si="1222"/>
        <v>40</v>
      </c>
      <c r="E6044" s="5">
        <f t="shared" si="1223"/>
        <v>1909.9376297100011</v>
      </c>
      <c r="F6044" s="5">
        <f t="shared" si="1224"/>
        <v>169.71123193359369</v>
      </c>
      <c r="G6044" s="5">
        <f t="shared" si="1225"/>
        <v>1616.0570598233144</v>
      </c>
      <c r="H6044" s="5">
        <f t="shared" si="1226"/>
        <v>3695.7059214669093</v>
      </c>
      <c r="I6044" s="5">
        <f t="shared" si="1227"/>
        <v>720</v>
      </c>
      <c r="J6044" s="5">
        <f t="shared" si="1228"/>
        <v>2975.7059214669093</v>
      </c>
      <c r="K6044" s="2">
        <f t="shared" si="1229"/>
        <v>76661.561136578282</v>
      </c>
      <c r="L6044" s="2">
        <f t="shared" si="1230"/>
        <v>159870</v>
      </c>
      <c r="M6044" s="2">
        <f t="shared" si="1231"/>
        <v>33000</v>
      </c>
      <c r="N6044" s="6">
        <f t="shared" si="1232"/>
        <v>1</v>
      </c>
      <c r="O6044" s="2">
        <f t="shared" si="1233"/>
        <v>30208.438863421718</v>
      </c>
      <c r="P6044" s="2">
        <f t="shared" si="1234"/>
        <v>30208.438863421718</v>
      </c>
    </row>
    <row r="6045" spans="1:16">
      <c r="A6045" s="6">
        <v>9</v>
      </c>
      <c r="B6045" s="6">
        <v>5</v>
      </c>
      <c r="C6045" s="6">
        <v>27</v>
      </c>
      <c r="D6045" s="6">
        <f t="shared" si="1222"/>
        <v>41</v>
      </c>
      <c r="E6045" s="5">
        <f t="shared" si="1223"/>
        <v>1909.9376297100011</v>
      </c>
      <c r="F6045" s="5">
        <f t="shared" si="1224"/>
        <v>169.71123193359369</v>
      </c>
      <c r="G6045" s="5">
        <f t="shared" si="1225"/>
        <v>1699.1907643430709</v>
      </c>
      <c r="H6045" s="5">
        <f t="shared" si="1226"/>
        <v>3778.8396259866659</v>
      </c>
      <c r="I6045" s="5">
        <f t="shared" si="1227"/>
        <v>720</v>
      </c>
      <c r="J6045" s="5">
        <f t="shared" si="1228"/>
        <v>3058.8396259866659</v>
      </c>
      <c r="K6045" s="2">
        <f t="shared" si="1229"/>
        <v>78104.85461782405</v>
      </c>
      <c r="L6045" s="2">
        <f t="shared" si="1230"/>
        <v>162570</v>
      </c>
      <c r="M6045" s="2">
        <f t="shared" si="1231"/>
        <v>33880</v>
      </c>
      <c r="N6045" s="6">
        <f t="shared" si="1232"/>
        <v>1</v>
      </c>
      <c r="O6045" s="2">
        <f t="shared" si="1233"/>
        <v>30585.14538217595</v>
      </c>
      <c r="P6045" s="2">
        <f t="shared" si="1234"/>
        <v>30585.14538217595</v>
      </c>
    </row>
    <row r="6046" spans="1:16">
      <c r="A6046" s="6">
        <v>9</v>
      </c>
      <c r="B6046" s="6">
        <v>5</v>
      </c>
      <c r="C6046" s="6">
        <v>28</v>
      </c>
      <c r="D6046" s="6">
        <f t="shared" si="1222"/>
        <v>42</v>
      </c>
      <c r="E6046" s="5">
        <f t="shared" si="1223"/>
        <v>1909.9376297100011</v>
      </c>
      <c r="F6046" s="5">
        <f t="shared" si="1224"/>
        <v>169.71123193359369</v>
      </c>
      <c r="G6046" s="5">
        <f t="shared" si="1225"/>
        <v>1784.1503025602246</v>
      </c>
      <c r="H6046" s="5">
        <f t="shared" si="1226"/>
        <v>3863.7991642038196</v>
      </c>
      <c r="I6046" s="5">
        <f t="shared" si="1227"/>
        <v>720</v>
      </c>
      <c r="J6046" s="5">
        <f t="shared" si="1228"/>
        <v>3143.7991642038196</v>
      </c>
      <c r="K6046" s="2">
        <f t="shared" si="1229"/>
        <v>79579.846600760764</v>
      </c>
      <c r="L6046" s="2">
        <f t="shared" si="1230"/>
        <v>165270</v>
      </c>
      <c r="M6046" s="2">
        <f t="shared" si="1231"/>
        <v>34760</v>
      </c>
      <c r="N6046" s="6">
        <f t="shared" si="1232"/>
        <v>1</v>
      </c>
      <c r="O6046" s="2">
        <f t="shared" si="1233"/>
        <v>30930.153399239236</v>
      </c>
      <c r="P6046" s="2">
        <f t="shared" si="1234"/>
        <v>30930.153399239236</v>
      </c>
    </row>
    <row r="6047" spans="1:16">
      <c r="A6047" s="6">
        <v>9</v>
      </c>
      <c r="B6047" s="6">
        <v>5</v>
      </c>
      <c r="C6047" s="6">
        <v>29</v>
      </c>
      <c r="D6047" s="6">
        <f t="shared" si="1222"/>
        <v>43</v>
      </c>
      <c r="E6047" s="5">
        <f t="shared" si="1223"/>
        <v>1909.9376297100011</v>
      </c>
      <c r="F6047" s="5">
        <f t="shared" si="1224"/>
        <v>169.71123193359369</v>
      </c>
      <c r="G6047" s="5">
        <f t="shared" si="1225"/>
        <v>1870.9683306758782</v>
      </c>
      <c r="H6047" s="5">
        <f t="shared" si="1226"/>
        <v>3950.6171923194734</v>
      </c>
      <c r="I6047" s="5">
        <f t="shared" si="1227"/>
        <v>720</v>
      </c>
      <c r="J6047" s="5">
        <f t="shared" si="1228"/>
        <v>3230.6171923194734</v>
      </c>
      <c r="K6047" s="2">
        <f t="shared" si="1229"/>
        <v>81087.104033324198</v>
      </c>
      <c r="L6047" s="2">
        <f t="shared" si="1230"/>
        <v>167970</v>
      </c>
      <c r="M6047" s="2">
        <f t="shared" si="1231"/>
        <v>35640</v>
      </c>
      <c r="N6047" s="6">
        <f t="shared" si="1232"/>
        <v>1</v>
      </c>
      <c r="O6047" s="2">
        <f t="shared" si="1233"/>
        <v>31242.895966675802</v>
      </c>
      <c r="P6047" s="2">
        <f t="shared" si="1234"/>
        <v>31242.895966675802</v>
      </c>
    </row>
    <row r="6048" spans="1:16">
      <c r="A6048" s="6">
        <v>9</v>
      </c>
      <c r="B6048" s="6">
        <v>5</v>
      </c>
      <c r="C6048" s="6">
        <v>30</v>
      </c>
      <c r="D6048" s="6">
        <f t="shared" si="1222"/>
        <v>44</v>
      </c>
      <c r="E6048" s="5">
        <f t="shared" si="1223"/>
        <v>1909.9376297100011</v>
      </c>
      <c r="F6048" s="5">
        <f t="shared" si="1224"/>
        <v>169.71123193359369</v>
      </c>
      <c r="G6048" s="5">
        <f t="shared" si="1225"/>
        <v>1959.6780360096488</v>
      </c>
      <c r="H6048" s="5">
        <f t="shared" si="1226"/>
        <v>4039.3268976532436</v>
      </c>
      <c r="I6048" s="5">
        <f t="shared" si="1227"/>
        <v>720</v>
      </c>
      <c r="J6048" s="5">
        <f t="shared" si="1228"/>
        <v>3319.3268976532436</v>
      </c>
      <c r="K6048" s="2">
        <f t="shared" si="1229"/>
        <v>82627.203084257693</v>
      </c>
      <c r="L6048" s="2">
        <f t="shared" si="1230"/>
        <v>170670</v>
      </c>
      <c r="M6048" s="2">
        <f t="shared" si="1231"/>
        <v>36520</v>
      </c>
      <c r="N6048" s="6">
        <f t="shared" si="1232"/>
        <v>1</v>
      </c>
      <c r="O6048" s="2">
        <f t="shared" si="1233"/>
        <v>31522.796915742307</v>
      </c>
      <c r="P6048" s="2">
        <f t="shared" si="1234"/>
        <v>31522.796915742307</v>
      </c>
    </row>
    <row r="6049" spans="1:16">
      <c r="A6049" s="6">
        <v>9</v>
      </c>
      <c r="B6049" s="6">
        <v>6</v>
      </c>
      <c r="C6049" s="6">
        <v>0</v>
      </c>
      <c r="D6049" s="6">
        <f t="shared" si="1222"/>
        <v>15</v>
      </c>
      <c r="E6049" s="5">
        <f t="shared" si="1223"/>
        <v>1909.9376297100011</v>
      </c>
      <c r="F6049" s="5">
        <f t="shared" si="1224"/>
        <v>208.74481527832023</v>
      </c>
      <c r="G6049" s="5">
        <f t="shared" si="1225"/>
        <v>0</v>
      </c>
      <c r="H6049" s="5">
        <f t="shared" si="1226"/>
        <v>2118.6824449883215</v>
      </c>
      <c r="I6049" s="5">
        <f t="shared" si="1227"/>
        <v>720</v>
      </c>
      <c r="J6049" s="5">
        <f t="shared" si="1228"/>
        <v>1398.6824449883215</v>
      </c>
      <c r="K6049" s="2">
        <f t="shared" si="1229"/>
        <v>49282.681336602807</v>
      </c>
      <c r="L6049" s="2">
        <f t="shared" si="1230"/>
        <v>91764</v>
      </c>
      <c r="M6049" s="2">
        <f t="shared" si="1231"/>
        <v>10560</v>
      </c>
      <c r="N6049" s="6">
        <f t="shared" si="1232"/>
        <v>1</v>
      </c>
      <c r="O6049" s="2">
        <f t="shared" si="1233"/>
        <v>11921.318663397193</v>
      </c>
      <c r="P6049" s="2">
        <f t="shared" si="1234"/>
        <v>11921.318663397193</v>
      </c>
    </row>
    <row r="6050" spans="1:16">
      <c r="A6050" s="6">
        <v>9</v>
      </c>
      <c r="B6050" s="6">
        <v>6</v>
      </c>
      <c r="C6050" s="6">
        <v>1</v>
      </c>
      <c r="D6050" s="6">
        <f t="shared" si="1222"/>
        <v>16</v>
      </c>
      <c r="E6050" s="5">
        <f t="shared" si="1223"/>
        <v>1909.9376297100011</v>
      </c>
      <c r="F6050" s="5">
        <f t="shared" si="1224"/>
        <v>208.74481527832023</v>
      </c>
      <c r="G6050" s="5">
        <f t="shared" si="1225"/>
        <v>45.5625</v>
      </c>
      <c r="H6050" s="5">
        <f t="shared" si="1226"/>
        <v>2164.2449449883215</v>
      </c>
      <c r="I6050" s="5">
        <f t="shared" si="1227"/>
        <v>720</v>
      </c>
      <c r="J6050" s="5">
        <f t="shared" si="1228"/>
        <v>1444.2449449883215</v>
      </c>
      <c r="K6050" s="2">
        <f t="shared" si="1229"/>
        <v>50073.696961602807</v>
      </c>
      <c r="L6050" s="2">
        <f t="shared" si="1230"/>
        <v>94464</v>
      </c>
      <c r="M6050" s="2">
        <f t="shared" si="1231"/>
        <v>11440</v>
      </c>
      <c r="N6050" s="6">
        <f t="shared" si="1232"/>
        <v>1</v>
      </c>
      <c r="O6050" s="2">
        <f t="shared" si="1233"/>
        <v>12950.303038397193</v>
      </c>
      <c r="P6050" s="2">
        <f t="shared" si="1234"/>
        <v>12950.303038397193</v>
      </c>
    </row>
    <row r="6051" spans="1:16">
      <c r="A6051" s="6">
        <v>9</v>
      </c>
      <c r="B6051" s="6">
        <v>6</v>
      </c>
      <c r="C6051" s="6">
        <v>2</v>
      </c>
      <c r="D6051" s="6">
        <f t="shared" si="1222"/>
        <v>17</v>
      </c>
      <c r="E6051" s="5">
        <f t="shared" si="1223"/>
        <v>1909.9376297100011</v>
      </c>
      <c r="F6051" s="5">
        <f t="shared" si="1224"/>
        <v>208.74481527832023</v>
      </c>
      <c r="G6051" s="5">
        <f t="shared" si="1225"/>
        <v>92.264062499999994</v>
      </c>
      <c r="H6051" s="5">
        <f t="shared" si="1226"/>
        <v>2210.9465074883215</v>
      </c>
      <c r="I6051" s="5">
        <f t="shared" si="1227"/>
        <v>720</v>
      </c>
      <c r="J6051" s="5">
        <f t="shared" si="1228"/>
        <v>1490.9465074883215</v>
      </c>
      <c r="K6051" s="2">
        <f t="shared" si="1229"/>
        <v>50884.487977227807</v>
      </c>
      <c r="L6051" s="2">
        <f t="shared" si="1230"/>
        <v>97164</v>
      </c>
      <c r="M6051" s="2">
        <f t="shared" si="1231"/>
        <v>12320</v>
      </c>
      <c r="N6051" s="6">
        <f t="shared" si="1232"/>
        <v>1</v>
      </c>
      <c r="O6051" s="2">
        <f t="shared" si="1233"/>
        <v>13959.512022772193</v>
      </c>
      <c r="P6051" s="2">
        <f t="shared" si="1234"/>
        <v>13959.512022772193</v>
      </c>
    </row>
    <row r="6052" spans="1:16">
      <c r="A6052" s="6">
        <v>9</v>
      </c>
      <c r="B6052" s="6">
        <v>6</v>
      </c>
      <c r="C6052" s="6">
        <v>3</v>
      </c>
      <c r="D6052" s="6">
        <f t="shared" si="1222"/>
        <v>18</v>
      </c>
      <c r="E6052" s="5">
        <f t="shared" si="1223"/>
        <v>1909.9376297100011</v>
      </c>
      <c r="F6052" s="5">
        <f t="shared" si="1224"/>
        <v>208.74481527832023</v>
      </c>
      <c r="G6052" s="5">
        <f t="shared" si="1225"/>
        <v>140.12604492187498</v>
      </c>
      <c r="H6052" s="5">
        <f t="shared" si="1226"/>
        <v>2258.8084899101964</v>
      </c>
      <c r="I6052" s="5">
        <f t="shared" si="1227"/>
        <v>720</v>
      </c>
      <c r="J6052" s="5">
        <f t="shared" si="1228"/>
        <v>1538.8084899101964</v>
      </c>
      <c r="K6052" s="2">
        <f t="shared" si="1229"/>
        <v>51715.425172052019</v>
      </c>
      <c r="L6052" s="2">
        <f t="shared" si="1230"/>
        <v>99864</v>
      </c>
      <c r="M6052" s="2">
        <f t="shared" si="1231"/>
        <v>13200</v>
      </c>
      <c r="N6052" s="6">
        <f t="shared" si="1232"/>
        <v>1</v>
      </c>
      <c r="O6052" s="2">
        <f t="shared" si="1233"/>
        <v>14948.574827947981</v>
      </c>
      <c r="P6052" s="2">
        <f t="shared" si="1234"/>
        <v>14948.574827947981</v>
      </c>
    </row>
    <row r="6053" spans="1:16">
      <c r="A6053" s="6">
        <v>9</v>
      </c>
      <c r="B6053" s="6">
        <v>6</v>
      </c>
      <c r="C6053" s="6">
        <v>4</v>
      </c>
      <c r="D6053" s="6">
        <f t="shared" si="1222"/>
        <v>19</v>
      </c>
      <c r="E6053" s="5">
        <f t="shared" si="1223"/>
        <v>1909.9376297100011</v>
      </c>
      <c r="F6053" s="5">
        <f t="shared" si="1224"/>
        <v>208.74481527832023</v>
      </c>
      <c r="G6053" s="5">
        <f t="shared" si="1225"/>
        <v>189.17016064453125</v>
      </c>
      <c r="H6053" s="5">
        <f t="shared" si="1226"/>
        <v>2307.8526056328528</v>
      </c>
      <c r="I6053" s="5">
        <f t="shared" si="1227"/>
        <v>720</v>
      </c>
      <c r="J6053" s="5">
        <f t="shared" si="1228"/>
        <v>1587.8526056328528</v>
      </c>
      <c r="K6053" s="2">
        <f t="shared" si="1229"/>
        <v>52566.885514459253</v>
      </c>
      <c r="L6053" s="2">
        <f t="shared" si="1230"/>
        <v>102564</v>
      </c>
      <c r="M6053" s="2">
        <f t="shared" si="1231"/>
        <v>14080</v>
      </c>
      <c r="N6053" s="6">
        <f t="shared" si="1232"/>
        <v>1</v>
      </c>
      <c r="O6053" s="2">
        <f t="shared" si="1233"/>
        <v>15917.114485540747</v>
      </c>
      <c r="P6053" s="2">
        <f t="shared" si="1234"/>
        <v>15917.114485540747</v>
      </c>
    </row>
    <row r="6054" spans="1:16">
      <c r="A6054" s="6">
        <v>9</v>
      </c>
      <c r="B6054" s="6">
        <v>6</v>
      </c>
      <c r="C6054" s="6">
        <v>5</v>
      </c>
      <c r="D6054" s="6">
        <f t="shared" si="1222"/>
        <v>20</v>
      </c>
      <c r="E6054" s="5">
        <f t="shared" si="1223"/>
        <v>1909.9376297100011</v>
      </c>
      <c r="F6054" s="5">
        <f t="shared" si="1224"/>
        <v>208.74481527832023</v>
      </c>
      <c r="G6054" s="5">
        <f t="shared" si="1225"/>
        <v>239.41848456573481</v>
      </c>
      <c r="H6054" s="5">
        <f t="shared" si="1226"/>
        <v>2358.1009295540562</v>
      </c>
      <c r="I6054" s="5">
        <f t="shared" si="1227"/>
        <v>720</v>
      </c>
      <c r="J6054" s="5">
        <f t="shared" si="1228"/>
        <v>1638.1009295540562</v>
      </c>
      <c r="K6054" s="2">
        <f t="shared" si="1229"/>
        <v>53439.252249202364</v>
      </c>
      <c r="L6054" s="2">
        <f t="shared" si="1230"/>
        <v>105264</v>
      </c>
      <c r="M6054" s="2">
        <f t="shared" si="1231"/>
        <v>14960</v>
      </c>
      <c r="N6054" s="6">
        <f t="shared" si="1232"/>
        <v>1</v>
      </c>
      <c r="O6054" s="2">
        <f t="shared" si="1233"/>
        <v>16864.747750797636</v>
      </c>
      <c r="P6054" s="2">
        <f t="shared" si="1234"/>
        <v>16864.747750797636</v>
      </c>
    </row>
    <row r="6055" spans="1:16">
      <c r="A6055" s="6">
        <v>9</v>
      </c>
      <c r="B6055" s="6">
        <v>6</v>
      </c>
      <c r="C6055" s="6">
        <v>6</v>
      </c>
      <c r="D6055" s="6">
        <f t="shared" si="1222"/>
        <v>21</v>
      </c>
      <c r="E6055" s="5">
        <f t="shared" si="1223"/>
        <v>1909.9376297100011</v>
      </c>
      <c r="F6055" s="5">
        <f t="shared" si="1224"/>
        <v>208.74481527832023</v>
      </c>
      <c r="G6055" s="5">
        <f t="shared" si="1225"/>
        <v>290.89345874736784</v>
      </c>
      <c r="H6055" s="5">
        <f t="shared" si="1226"/>
        <v>2409.5759037356893</v>
      </c>
      <c r="I6055" s="5">
        <f t="shared" si="1227"/>
        <v>720</v>
      </c>
      <c r="J6055" s="5">
        <f t="shared" si="1228"/>
        <v>1689.5759037356893</v>
      </c>
      <c r="K6055" s="2">
        <f t="shared" si="1229"/>
        <v>54332.914995411273</v>
      </c>
      <c r="L6055" s="2">
        <f t="shared" si="1230"/>
        <v>107964</v>
      </c>
      <c r="M6055" s="2">
        <f t="shared" si="1231"/>
        <v>15840</v>
      </c>
      <c r="N6055" s="6">
        <f t="shared" si="1232"/>
        <v>1</v>
      </c>
      <c r="O6055" s="2">
        <f t="shared" si="1233"/>
        <v>17791.085004588727</v>
      </c>
      <c r="P6055" s="2">
        <f t="shared" si="1234"/>
        <v>17791.085004588727</v>
      </c>
    </row>
    <row r="6056" spans="1:16">
      <c r="A6056" s="6">
        <v>9</v>
      </c>
      <c r="B6056" s="6">
        <v>6</v>
      </c>
      <c r="C6056" s="6">
        <v>7</v>
      </c>
      <c r="D6056" s="6">
        <f t="shared" si="1222"/>
        <v>22</v>
      </c>
      <c r="E6056" s="5">
        <f t="shared" si="1223"/>
        <v>1909.9376297100011</v>
      </c>
      <c r="F6056" s="5">
        <f t="shared" si="1224"/>
        <v>208.74481527832023</v>
      </c>
      <c r="G6056" s="5">
        <f t="shared" si="1225"/>
        <v>343.61789814532818</v>
      </c>
      <c r="H6056" s="5">
        <f t="shared" si="1226"/>
        <v>2462.3003431336497</v>
      </c>
      <c r="I6056" s="5">
        <f t="shared" si="1227"/>
        <v>720</v>
      </c>
      <c r="J6056" s="5">
        <f t="shared" si="1228"/>
        <v>1742.3003431336497</v>
      </c>
      <c r="K6056" s="2">
        <f t="shared" si="1229"/>
        <v>55248.26984607031</v>
      </c>
      <c r="L6056" s="2">
        <f t="shared" si="1230"/>
        <v>110664</v>
      </c>
      <c r="M6056" s="2">
        <f t="shared" si="1231"/>
        <v>16720</v>
      </c>
      <c r="N6056" s="6">
        <f t="shared" si="1232"/>
        <v>1</v>
      </c>
      <c r="O6056" s="2">
        <f t="shared" si="1233"/>
        <v>18695.73015392969</v>
      </c>
      <c r="P6056" s="2">
        <f t="shared" si="1234"/>
        <v>18695.73015392969</v>
      </c>
    </row>
    <row r="6057" spans="1:16">
      <c r="A6057" s="6">
        <v>9</v>
      </c>
      <c r="B6057" s="6">
        <v>6</v>
      </c>
      <c r="C6057" s="6">
        <v>8</v>
      </c>
      <c r="D6057" s="6">
        <f t="shared" si="1222"/>
        <v>23</v>
      </c>
      <c r="E6057" s="5">
        <f t="shared" si="1223"/>
        <v>1909.9376297100011</v>
      </c>
      <c r="F6057" s="5">
        <f t="shared" si="1224"/>
        <v>208.74481527832023</v>
      </c>
      <c r="G6057" s="5">
        <f t="shared" si="1225"/>
        <v>397.61499642530839</v>
      </c>
      <c r="H6057" s="5">
        <f t="shared" si="1226"/>
        <v>2516.2974414136297</v>
      </c>
      <c r="I6057" s="5">
        <f t="shared" si="1227"/>
        <v>720</v>
      </c>
      <c r="J6057" s="5">
        <f t="shared" si="1228"/>
        <v>1796.2974414136297</v>
      </c>
      <c r="K6057" s="2">
        <f t="shared" si="1229"/>
        <v>56185.71946898663</v>
      </c>
      <c r="L6057" s="2">
        <f t="shared" si="1230"/>
        <v>113364</v>
      </c>
      <c r="M6057" s="2">
        <f t="shared" si="1231"/>
        <v>17600</v>
      </c>
      <c r="N6057" s="6">
        <f t="shared" si="1232"/>
        <v>1</v>
      </c>
      <c r="O6057" s="2">
        <f t="shared" si="1233"/>
        <v>19578.28053101337</v>
      </c>
      <c r="P6057" s="2">
        <f t="shared" si="1234"/>
        <v>19578.28053101337</v>
      </c>
    </row>
    <row r="6058" spans="1:16">
      <c r="A6058" s="6">
        <v>9</v>
      </c>
      <c r="B6058" s="6">
        <v>6</v>
      </c>
      <c r="C6058" s="6">
        <v>9</v>
      </c>
      <c r="D6058" s="6">
        <f t="shared" si="1222"/>
        <v>24</v>
      </c>
      <c r="E6058" s="5">
        <f t="shared" si="1223"/>
        <v>1909.9376297100011</v>
      </c>
      <c r="F6058" s="5">
        <f t="shared" si="1224"/>
        <v>208.74481527832023</v>
      </c>
      <c r="G6058" s="5">
        <f t="shared" si="1225"/>
        <v>452.90833186570285</v>
      </c>
      <c r="H6058" s="5">
        <f t="shared" si="1226"/>
        <v>2571.5907768540246</v>
      </c>
      <c r="I6058" s="5">
        <f t="shared" si="1227"/>
        <v>720</v>
      </c>
      <c r="J6058" s="5">
        <f t="shared" si="1228"/>
        <v>1851.5907768540246</v>
      </c>
      <c r="K6058" s="2">
        <f t="shared" si="1229"/>
        <v>57145.673209271263</v>
      </c>
      <c r="L6058" s="2">
        <f t="shared" si="1230"/>
        <v>116064</v>
      </c>
      <c r="M6058" s="2">
        <f t="shared" si="1231"/>
        <v>18480</v>
      </c>
      <c r="N6058" s="6">
        <f t="shared" si="1232"/>
        <v>1</v>
      </c>
      <c r="O6058" s="2">
        <f t="shared" si="1233"/>
        <v>20438.326790728737</v>
      </c>
      <c r="P6058" s="2">
        <f t="shared" si="1234"/>
        <v>20438.326790728737</v>
      </c>
    </row>
    <row r="6059" spans="1:16">
      <c r="A6059" s="6">
        <v>9</v>
      </c>
      <c r="B6059" s="6">
        <v>6</v>
      </c>
      <c r="C6059" s="6">
        <v>10</v>
      </c>
      <c r="D6059" s="6">
        <f t="shared" si="1222"/>
        <v>25</v>
      </c>
      <c r="E6059" s="5">
        <f t="shared" si="1223"/>
        <v>1909.9376297100011</v>
      </c>
      <c r="F6059" s="5">
        <f t="shared" si="1224"/>
        <v>208.74481527832023</v>
      </c>
      <c r="G6059" s="5">
        <f t="shared" si="1225"/>
        <v>509.52187334891573</v>
      </c>
      <c r="H6059" s="5">
        <f t="shared" si="1226"/>
        <v>2628.2043183372371</v>
      </c>
      <c r="I6059" s="5">
        <f t="shared" si="1227"/>
        <v>720</v>
      </c>
      <c r="J6059" s="5">
        <f t="shared" si="1228"/>
        <v>1908.2043183372371</v>
      </c>
      <c r="K6059" s="2">
        <f t="shared" si="1229"/>
        <v>58128.547193354811</v>
      </c>
      <c r="L6059" s="2">
        <f t="shared" si="1230"/>
        <v>118764</v>
      </c>
      <c r="M6059" s="2">
        <f t="shared" si="1231"/>
        <v>19360</v>
      </c>
      <c r="N6059" s="6">
        <f t="shared" si="1232"/>
        <v>1</v>
      </c>
      <c r="O6059" s="2">
        <f t="shared" si="1233"/>
        <v>21275.452806645189</v>
      </c>
      <c r="P6059" s="2">
        <f t="shared" si="1234"/>
        <v>21275.452806645189</v>
      </c>
    </row>
    <row r="6060" spans="1:16">
      <c r="A6060" s="6">
        <v>9</v>
      </c>
      <c r="B6060" s="6">
        <v>6</v>
      </c>
      <c r="C6060" s="6">
        <v>11</v>
      </c>
      <c r="D6060" s="6">
        <f t="shared" si="1222"/>
        <v>26</v>
      </c>
      <c r="E6060" s="5">
        <f t="shared" si="1223"/>
        <v>1909.9376297100011</v>
      </c>
      <c r="F6060" s="5">
        <f t="shared" si="1224"/>
        <v>208.74481527832023</v>
      </c>
      <c r="G6060" s="5">
        <f t="shared" si="1225"/>
        <v>567.47998644235474</v>
      </c>
      <c r="H6060" s="5">
        <f t="shared" si="1226"/>
        <v>2686.1624314306764</v>
      </c>
      <c r="I6060" s="5">
        <f t="shared" si="1227"/>
        <v>720</v>
      </c>
      <c r="J6060" s="5">
        <f t="shared" si="1228"/>
        <v>1966.1624314306764</v>
      </c>
      <c r="K6060" s="2">
        <f t="shared" si="1229"/>
        <v>59134.764434560355</v>
      </c>
      <c r="L6060" s="2">
        <f t="shared" si="1230"/>
        <v>121464</v>
      </c>
      <c r="M6060" s="2">
        <f t="shared" si="1231"/>
        <v>20240</v>
      </c>
      <c r="N6060" s="6">
        <f t="shared" si="1232"/>
        <v>1</v>
      </c>
      <c r="O6060" s="2">
        <f t="shared" si="1233"/>
        <v>22089.235565439645</v>
      </c>
      <c r="P6060" s="2">
        <f t="shared" si="1234"/>
        <v>22089.235565439645</v>
      </c>
    </row>
    <row r="6061" spans="1:16">
      <c r="A6061" s="6">
        <v>9</v>
      </c>
      <c r="B6061" s="6">
        <v>6</v>
      </c>
      <c r="C6061" s="6">
        <v>12</v>
      </c>
      <c r="D6061" s="6">
        <f t="shared" si="1222"/>
        <v>27</v>
      </c>
      <c r="E6061" s="5">
        <f t="shared" si="1223"/>
        <v>1909.9376297100011</v>
      </c>
      <c r="F6061" s="5">
        <f t="shared" si="1224"/>
        <v>208.74481527832023</v>
      </c>
      <c r="G6061" s="5">
        <f t="shared" si="1225"/>
        <v>626.80743957041921</v>
      </c>
      <c r="H6061" s="5">
        <f t="shared" si="1226"/>
        <v>2745.4898845587409</v>
      </c>
      <c r="I6061" s="5">
        <f t="shared" si="1227"/>
        <v>720</v>
      </c>
      <c r="J6061" s="5">
        <f t="shared" si="1228"/>
        <v>2025.4898845587409</v>
      </c>
      <c r="K6061" s="2">
        <f t="shared" si="1229"/>
        <v>60164.754940255916</v>
      </c>
      <c r="L6061" s="2">
        <f t="shared" si="1230"/>
        <v>124164</v>
      </c>
      <c r="M6061" s="2">
        <f t="shared" si="1231"/>
        <v>21120</v>
      </c>
      <c r="N6061" s="6">
        <f t="shared" si="1232"/>
        <v>1</v>
      </c>
      <c r="O6061" s="2">
        <f t="shared" si="1233"/>
        <v>22879.245059744084</v>
      </c>
      <c r="P6061" s="2">
        <f t="shared" si="1234"/>
        <v>22879.245059744084</v>
      </c>
    </row>
    <row r="6062" spans="1:16">
      <c r="A6062" s="6">
        <v>9</v>
      </c>
      <c r="B6062" s="6">
        <v>6</v>
      </c>
      <c r="C6062" s="6">
        <v>13</v>
      </c>
      <c r="D6062" s="6">
        <f t="shared" si="1222"/>
        <v>28</v>
      </c>
      <c r="E6062" s="5">
        <f t="shared" si="1223"/>
        <v>1909.9376297100011</v>
      </c>
      <c r="F6062" s="5">
        <f t="shared" si="1224"/>
        <v>208.74481527832023</v>
      </c>
      <c r="G6062" s="5">
        <f t="shared" si="1225"/>
        <v>687.52941027880343</v>
      </c>
      <c r="H6062" s="5">
        <f t="shared" si="1226"/>
        <v>2806.211855267125</v>
      </c>
      <c r="I6062" s="5">
        <f t="shared" si="1227"/>
        <v>720</v>
      </c>
      <c r="J6062" s="5">
        <f t="shared" si="1228"/>
        <v>2086.211855267125</v>
      </c>
      <c r="K6062" s="2">
        <f t="shared" si="1229"/>
        <v>61218.955820609808</v>
      </c>
      <c r="L6062" s="2">
        <f t="shared" si="1230"/>
        <v>126864</v>
      </c>
      <c r="M6062" s="2">
        <f t="shared" si="1231"/>
        <v>22000</v>
      </c>
      <c r="N6062" s="6">
        <f t="shared" si="1232"/>
        <v>1</v>
      </c>
      <c r="O6062" s="2">
        <f t="shared" si="1233"/>
        <v>23645.044179390192</v>
      </c>
      <c r="P6062" s="2">
        <f t="shared" si="1234"/>
        <v>23645.044179390192</v>
      </c>
    </row>
    <row r="6063" spans="1:16">
      <c r="A6063" s="6">
        <v>9</v>
      </c>
      <c r="B6063" s="6">
        <v>6</v>
      </c>
      <c r="C6063" s="6">
        <v>14</v>
      </c>
      <c r="D6063" s="6">
        <f t="shared" si="1222"/>
        <v>29</v>
      </c>
      <c r="E6063" s="5">
        <f t="shared" si="1223"/>
        <v>1909.9376297100011</v>
      </c>
      <c r="F6063" s="5">
        <f t="shared" si="1224"/>
        <v>208.74481527832023</v>
      </c>
      <c r="G6063" s="5">
        <f t="shared" si="1225"/>
        <v>749.67149159246469</v>
      </c>
      <c r="H6063" s="5">
        <f t="shared" si="1226"/>
        <v>2868.3539365807865</v>
      </c>
      <c r="I6063" s="5">
        <f t="shared" si="1227"/>
        <v>720</v>
      </c>
      <c r="J6063" s="5">
        <f t="shared" si="1228"/>
        <v>2148.3539365807865</v>
      </c>
      <c r="K6063" s="2">
        <f t="shared" si="1229"/>
        <v>62297.811398971986</v>
      </c>
      <c r="L6063" s="2">
        <f t="shared" si="1230"/>
        <v>129564</v>
      </c>
      <c r="M6063" s="2">
        <f t="shared" si="1231"/>
        <v>22880</v>
      </c>
      <c r="N6063" s="6">
        <f t="shared" si="1232"/>
        <v>1</v>
      </c>
      <c r="O6063" s="2">
        <f t="shared" si="1233"/>
        <v>24386.188601028014</v>
      </c>
      <c r="P6063" s="2">
        <f t="shared" si="1234"/>
        <v>24386.188601028014</v>
      </c>
    </row>
    <row r="6064" spans="1:16">
      <c r="A6064" s="6">
        <v>9</v>
      </c>
      <c r="B6064" s="6">
        <v>6</v>
      </c>
      <c r="C6064" s="6">
        <v>15</v>
      </c>
      <c r="D6064" s="6">
        <f t="shared" si="1222"/>
        <v>30</v>
      </c>
      <c r="E6064" s="5">
        <f t="shared" si="1223"/>
        <v>1909.9376297100011</v>
      </c>
      <c r="F6064" s="5">
        <f t="shared" si="1224"/>
        <v>208.74481527832023</v>
      </c>
      <c r="G6064" s="5">
        <f t="shared" si="1225"/>
        <v>813.25969846861108</v>
      </c>
      <c r="H6064" s="5">
        <f t="shared" si="1226"/>
        <v>2931.9421434569326</v>
      </c>
      <c r="I6064" s="5">
        <f t="shared" si="1227"/>
        <v>720</v>
      </c>
      <c r="J6064" s="5">
        <f t="shared" si="1228"/>
        <v>2211.9421434569326</v>
      </c>
      <c r="K6064" s="2">
        <f t="shared" si="1229"/>
        <v>63401.773323905079</v>
      </c>
      <c r="L6064" s="2">
        <f t="shared" si="1230"/>
        <v>132264</v>
      </c>
      <c r="M6064" s="2">
        <f t="shared" si="1231"/>
        <v>23760</v>
      </c>
      <c r="N6064" s="6">
        <f t="shared" si="1232"/>
        <v>1</v>
      </c>
      <c r="O6064" s="2">
        <f t="shared" si="1233"/>
        <v>25102.226676094921</v>
      </c>
      <c r="P6064" s="2">
        <f t="shared" si="1234"/>
        <v>25102.226676094921</v>
      </c>
    </row>
    <row r="6065" spans="1:16">
      <c r="A6065" s="6">
        <v>9</v>
      </c>
      <c r="B6065" s="6">
        <v>6</v>
      </c>
      <c r="C6065" s="6">
        <v>16</v>
      </c>
      <c r="D6065" s="6">
        <f t="shared" si="1222"/>
        <v>31</v>
      </c>
      <c r="E6065" s="5">
        <f t="shared" si="1223"/>
        <v>1909.9376297100011</v>
      </c>
      <c r="F6065" s="5">
        <f t="shared" si="1224"/>
        <v>208.74481527832023</v>
      </c>
      <c r="G6065" s="5">
        <f t="shared" si="1225"/>
        <v>878.32047434610013</v>
      </c>
      <c r="H6065" s="5">
        <f t="shared" si="1226"/>
        <v>2997.0029193344217</v>
      </c>
      <c r="I6065" s="5">
        <f t="shared" si="1227"/>
        <v>720</v>
      </c>
      <c r="J6065" s="5">
        <f t="shared" si="1228"/>
        <v>2277.0029193344217</v>
      </c>
      <c r="K6065" s="2">
        <f t="shared" si="1229"/>
        <v>64531.300682889261</v>
      </c>
      <c r="L6065" s="2">
        <f t="shared" si="1230"/>
        <v>134964</v>
      </c>
      <c r="M6065" s="2">
        <f t="shared" si="1231"/>
        <v>24640</v>
      </c>
      <c r="N6065" s="6">
        <f t="shared" si="1232"/>
        <v>1</v>
      </c>
      <c r="O6065" s="2">
        <f t="shared" si="1233"/>
        <v>25792.699317110739</v>
      </c>
      <c r="P6065" s="2">
        <f t="shared" si="1234"/>
        <v>25792.699317110739</v>
      </c>
    </row>
    <row r="6066" spans="1:16">
      <c r="A6066" s="6">
        <v>9</v>
      </c>
      <c r="B6066" s="6">
        <v>6</v>
      </c>
      <c r="C6066" s="6">
        <v>17</v>
      </c>
      <c r="D6066" s="6">
        <f t="shared" si="1222"/>
        <v>32</v>
      </c>
      <c r="E6066" s="5">
        <f t="shared" si="1223"/>
        <v>1909.9376297100011</v>
      </c>
      <c r="F6066" s="5">
        <f t="shared" si="1224"/>
        <v>208.74481527832023</v>
      </c>
      <c r="G6066" s="5">
        <f t="shared" si="1225"/>
        <v>944.88069779264049</v>
      </c>
      <c r="H6066" s="5">
        <f t="shared" si="1226"/>
        <v>3063.5631427809622</v>
      </c>
      <c r="I6066" s="5">
        <f t="shared" si="1227"/>
        <v>720</v>
      </c>
      <c r="J6066" s="5">
        <f t="shared" si="1228"/>
        <v>2343.5631427809622</v>
      </c>
      <c r="K6066" s="2">
        <f t="shared" si="1229"/>
        <v>65686.860117725038</v>
      </c>
      <c r="L6066" s="2">
        <f t="shared" si="1230"/>
        <v>137664</v>
      </c>
      <c r="M6066" s="2">
        <f t="shared" si="1231"/>
        <v>25520</v>
      </c>
      <c r="N6066" s="6">
        <f t="shared" si="1232"/>
        <v>1</v>
      </c>
      <c r="O6066" s="2">
        <f t="shared" si="1233"/>
        <v>26457.139882274962</v>
      </c>
      <c r="P6066" s="2">
        <f t="shared" si="1234"/>
        <v>26457.139882274962</v>
      </c>
    </row>
    <row r="6067" spans="1:16">
      <c r="A6067" s="6">
        <v>9</v>
      </c>
      <c r="B6067" s="6">
        <v>6</v>
      </c>
      <c r="C6067" s="6">
        <v>18</v>
      </c>
      <c r="D6067" s="6">
        <f t="shared" si="1222"/>
        <v>33</v>
      </c>
      <c r="E6067" s="5">
        <f t="shared" si="1223"/>
        <v>1909.9376297100011</v>
      </c>
      <c r="F6067" s="5">
        <f t="shared" si="1224"/>
        <v>208.74481527832023</v>
      </c>
      <c r="G6067" s="5">
        <f t="shared" si="1225"/>
        <v>1012.9676892512279</v>
      </c>
      <c r="H6067" s="5">
        <f t="shared" si="1226"/>
        <v>3131.6501342395495</v>
      </c>
      <c r="I6067" s="5">
        <f t="shared" si="1227"/>
        <v>720</v>
      </c>
      <c r="J6067" s="5">
        <f t="shared" si="1228"/>
        <v>2411.6501342395495</v>
      </c>
      <c r="K6067" s="2">
        <f t="shared" si="1229"/>
        <v>66868.925941658847</v>
      </c>
      <c r="L6067" s="2">
        <f t="shared" si="1230"/>
        <v>140364</v>
      </c>
      <c r="M6067" s="2">
        <f t="shared" si="1231"/>
        <v>26400</v>
      </c>
      <c r="N6067" s="6">
        <f t="shared" si="1232"/>
        <v>1</v>
      </c>
      <c r="O6067" s="2">
        <f t="shared" si="1233"/>
        <v>27095.074058341153</v>
      </c>
      <c r="P6067" s="2">
        <f t="shared" si="1234"/>
        <v>27095.074058341153</v>
      </c>
    </row>
    <row r="6068" spans="1:16">
      <c r="A6068" s="6">
        <v>9</v>
      </c>
      <c r="B6068" s="6">
        <v>6</v>
      </c>
      <c r="C6068" s="6">
        <v>19</v>
      </c>
      <c r="D6068" s="6">
        <f t="shared" si="1222"/>
        <v>34</v>
      </c>
      <c r="E6068" s="5">
        <f t="shared" si="1223"/>
        <v>1909.9376297100011</v>
      </c>
      <c r="F6068" s="5">
        <f t="shared" si="1224"/>
        <v>208.74481527832023</v>
      </c>
      <c r="G6068" s="5">
        <f t="shared" si="1225"/>
        <v>1082.6092178872495</v>
      </c>
      <c r="H6068" s="5">
        <f t="shared" si="1226"/>
        <v>3201.2916628755711</v>
      </c>
      <c r="I6068" s="5">
        <f t="shared" si="1227"/>
        <v>720</v>
      </c>
      <c r="J6068" s="5">
        <f t="shared" si="1228"/>
        <v>2481.2916628755711</v>
      </c>
      <c r="K6068" s="2">
        <f t="shared" si="1229"/>
        <v>68077.980258256444</v>
      </c>
      <c r="L6068" s="2">
        <f t="shared" si="1230"/>
        <v>143064</v>
      </c>
      <c r="M6068" s="2">
        <f t="shared" si="1231"/>
        <v>27280</v>
      </c>
      <c r="N6068" s="6">
        <f t="shared" si="1232"/>
        <v>1</v>
      </c>
      <c r="O6068" s="2">
        <f t="shared" si="1233"/>
        <v>27706.019741743556</v>
      </c>
      <c r="P6068" s="2">
        <f t="shared" si="1234"/>
        <v>27706.019741743556</v>
      </c>
    </row>
    <row r="6069" spans="1:16">
      <c r="A6069" s="6">
        <v>9</v>
      </c>
      <c r="B6069" s="6">
        <v>6</v>
      </c>
      <c r="C6069" s="6">
        <v>20</v>
      </c>
      <c r="D6069" s="6">
        <f t="shared" si="1222"/>
        <v>35</v>
      </c>
      <c r="E6069" s="5">
        <f t="shared" si="1223"/>
        <v>1909.9376297100011</v>
      </c>
      <c r="F6069" s="5">
        <f t="shared" si="1224"/>
        <v>208.74481527832023</v>
      </c>
      <c r="G6069" s="5">
        <f t="shared" si="1225"/>
        <v>1153.8335085377266</v>
      </c>
      <c r="H6069" s="5">
        <f t="shared" si="1226"/>
        <v>3272.5159535260482</v>
      </c>
      <c r="I6069" s="5">
        <f t="shared" si="1227"/>
        <v>720</v>
      </c>
      <c r="J6069" s="5">
        <f t="shared" si="1228"/>
        <v>2552.5159535260482</v>
      </c>
      <c r="K6069" s="2">
        <f t="shared" si="1229"/>
        <v>69314.513082049438</v>
      </c>
      <c r="L6069" s="2">
        <f t="shared" si="1230"/>
        <v>145764</v>
      </c>
      <c r="M6069" s="2">
        <f t="shared" si="1231"/>
        <v>28160</v>
      </c>
      <c r="N6069" s="6">
        <f t="shared" si="1232"/>
        <v>1</v>
      </c>
      <c r="O6069" s="2">
        <f t="shared" si="1233"/>
        <v>28289.486917950562</v>
      </c>
      <c r="P6069" s="2">
        <f t="shared" si="1234"/>
        <v>28289.486917950562</v>
      </c>
    </row>
    <row r="6070" spans="1:16">
      <c r="A6070" s="6">
        <v>9</v>
      </c>
      <c r="B6070" s="6">
        <v>6</v>
      </c>
      <c r="C6070" s="6">
        <v>21</v>
      </c>
      <c r="D6070" s="6">
        <f t="shared" si="1222"/>
        <v>36</v>
      </c>
      <c r="E6070" s="5">
        <f t="shared" si="1223"/>
        <v>1909.9376297100011</v>
      </c>
      <c r="F6070" s="5">
        <f t="shared" si="1224"/>
        <v>208.74481527832023</v>
      </c>
      <c r="G6070" s="5">
        <f t="shared" si="1225"/>
        <v>1226.6692487641703</v>
      </c>
      <c r="H6070" s="5">
        <f t="shared" si="1226"/>
        <v>3345.3516937524919</v>
      </c>
      <c r="I6070" s="5">
        <f t="shared" si="1227"/>
        <v>720</v>
      </c>
      <c r="J6070" s="5">
        <f t="shared" si="1228"/>
        <v>2625.3516937524919</v>
      </c>
      <c r="K6070" s="2">
        <f t="shared" si="1229"/>
        <v>70579.022460980763</v>
      </c>
      <c r="L6070" s="2">
        <f t="shared" si="1230"/>
        <v>148464</v>
      </c>
      <c r="M6070" s="2">
        <f t="shared" si="1231"/>
        <v>29040</v>
      </c>
      <c r="N6070" s="6">
        <f t="shared" si="1232"/>
        <v>1</v>
      </c>
      <c r="O6070" s="2">
        <f t="shared" si="1233"/>
        <v>28844.977539019237</v>
      </c>
      <c r="P6070" s="2">
        <f t="shared" si="1234"/>
        <v>28844.977539019237</v>
      </c>
    </row>
    <row r="6071" spans="1:16">
      <c r="A6071" s="6">
        <v>9</v>
      </c>
      <c r="B6071" s="6">
        <v>6</v>
      </c>
      <c r="C6071" s="6">
        <v>22</v>
      </c>
      <c r="D6071" s="6">
        <f t="shared" si="1222"/>
        <v>37</v>
      </c>
      <c r="E6071" s="5">
        <f t="shared" si="1223"/>
        <v>1909.9376297100011</v>
      </c>
      <c r="F6071" s="5">
        <f t="shared" si="1224"/>
        <v>208.74481527832023</v>
      </c>
      <c r="G6071" s="5">
        <f t="shared" si="1225"/>
        <v>1301.1455960105666</v>
      </c>
      <c r="H6071" s="5">
        <f t="shared" si="1226"/>
        <v>3419.8280409988884</v>
      </c>
      <c r="I6071" s="5">
        <f t="shared" si="1227"/>
        <v>720</v>
      </c>
      <c r="J6071" s="5">
        <f t="shared" si="1228"/>
        <v>2699.8280409988884</v>
      </c>
      <c r="K6071" s="2">
        <f t="shared" si="1229"/>
        <v>71872.014600675146</v>
      </c>
      <c r="L6071" s="2">
        <f t="shared" si="1230"/>
        <v>151164</v>
      </c>
      <c r="M6071" s="2">
        <f t="shared" si="1231"/>
        <v>29920</v>
      </c>
      <c r="N6071" s="6">
        <f t="shared" si="1232"/>
        <v>1</v>
      </c>
      <c r="O6071" s="2">
        <f t="shared" si="1233"/>
        <v>29371.985399324854</v>
      </c>
      <c r="P6071" s="2">
        <f t="shared" si="1234"/>
        <v>29371.985399324854</v>
      </c>
    </row>
    <row r="6072" spans="1:16">
      <c r="A6072" s="6">
        <v>9</v>
      </c>
      <c r="B6072" s="6">
        <v>6</v>
      </c>
      <c r="C6072" s="6">
        <v>23</v>
      </c>
      <c r="D6072" s="6">
        <f t="shared" si="1222"/>
        <v>38</v>
      </c>
      <c r="E6072" s="5">
        <f t="shared" si="1223"/>
        <v>1909.9376297100011</v>
      </c>
      <c r="F6072" s="5">
        <f t="shared" si="1224"/>
        <v>208.74481527832023</v>
      </c>
      <c r="G6072" s="5">
        <f t="shared" si="1225"/>
        <v>1377.292184868003</v>
      </c>
      <c r="H6072" s="5">
        <f t="shared" si="1226"/>
        <v>3495.9746298563246</v>
      </c>
      <c r="I6072" s="5">
        <f t="shared" si="1227"/>
        <v>720</v>
      </c>
      <c r="J6072" s="5">
        <f t="shared" si="1228"/>
        <v>2775.9746298563246</v>
      </c>
      <c r="K6072" s="2">
        <f t="shared" si="1229"/>
        <v>73194.003990561192</v>
      </c>
      <c r="L6072" s="2">
        <f t="shared" si="1230"/>
        <v>153864</v>
      </c>
      <c r="M6072" s="2">
        <f t="shared" si="1231"/>
        <v>30800</v>
      </c>
      <c r="N6072" s="6">
        <f t="shared" si="1232"/>
        <v>1</v>
      </c>
      <c r="O6072" s="2">
        <f t="shared" si="1233"/>
        <v>29869.996009438808</v>
      </c>
      <c r="P6072" s="2">
        <f t="shared" si="1234"/>
        <v>29869.996009438808</v>
      </c>
    </row>
    <row r="6073" spans="1:16">
      <c r="A6073" s="6">
        <v>9</v>
      </c>
      <c r="B6073" s="6">
        <v>6</v>
      </c>
      <c r="C6073" s="6">
        <v>24</v>
      </c>
      <c r="D6073" s="6">
        <f t="shared" si="1222"/>
        <v>39</v>
      </c>
      <c r="E6073" s="5">
        <f t="shared" si="1223"/>
        <v>1909.9376297100011</v>
      </c>
      <c r="F6073" s="5">
        <f t="shared" si="1224"/>
        <v>208.74481527832023</v>
      </c>
      <c r="G6073" s="5">
        <f t="shared" si="1225"/>
        <v>1455.1391344474989</v>
      </c>
      <c r="H6073" s="5">
        <f t="shared" si="1226"/>
        <v>3573.8215794358202</v>
      </c>
      <c r="I6073" s="5">
        <f t="shared" si="1227"/>
        <v>720</v>
      </c>
      <c r="J6073" s="5">
        <f t="shared" si="1228"/>
        <v>2853.8215794358202</v>
      </c>
      <c r="K6073" s="2">
        <f t="shared" si="1229"/>
        <v>74545.513531871868</v>
      </c>
      <c r="L6073" s="2">
        <f t="shared" si="1230"/>
        <v>156564</v>
      </c>
      <c r="M6073" s="2">
        <f t="shared" si="1231"/>
        <v>31680</v>
      </c>
      <c r="N6073" s="6">
        <f t="shared" si="1232"/>
        <v>1</v>
      </c>
      <c r="O6073" s="2">
        <f t="shared" si="1233"/>
        <v>30338.486468128132</v>
      </c>
      <c r="P6073" s="2">
        <f t="shared" si="1234"/>
        <v>30338.486468128132</v>
      </c>
    </row>
    <row r="6074" spans="1:16">
      <c r="A6074" s="6">
        <v>9</v>
      </c>
      <c r="B6074" s="6">
        <v>6</v>
      </c>
      <c r="C6074" s="6">
        <v>25</v>
      </c>
      <c r="D6074" s="6">
        <f t="shared" si="1222"/>
        <v>40</v>
      </c>
      <c r="E6074" s="5">
        <f t="shared" si="1223"/>
        <v>1909.9376297100011</v>
      </c>
      <c r="F6074" s="5">
        <f t="shared" si="1224"/>
        <v>208.74481527832023</v>
      </c>
      <c r="G6074" s="5">
        <f t="shared" si="1225"/>
        <v>1534.7170558625965</v>
      </c>
      <c r="H6074" s="5">
        <f t="shared" si="1226"/>
        <v>3653.3995008509182</v>
      </c>
      <c r="I6074" s="5">
        <f t="shared" si="1227"/>
        <v>720</v>
      </c>
      <c r="J6074" s="5">
        <f t="shared" si="1228"/>
        <v>2933.3995008509182</v>
      </c>
      <c r="K6074" s="2">
        <f t="shared" si="1229"/>
        <v>75927.074667550653</v>
      </c>
      <c r="L6074" s="2">
        <f t="shared" si="1230"/>
        <v>159264</v>
      </c>
      <c r="M6074" s="2">
        <f t="shared" si="1231"/>
        <v>32560</v>
      </c>
      <c r="N6074" s="6">
        <f t="shared" si="1232"/>
        <v>1</v>
      </c>
      <c r="O6074" s="2">
        <f t="shared" si="1233"/>
        <v>30776.925332449347</v>
      </c>
      <c r="P6074" s="2">
        <f t="shared" si="1234"/>
        <v>30776.925332449347</v>
      </c>
    </row>
    <row r="6075" spans="1:16">
      <c r="A6075" s="6">
        <v>9</v>
      </c>
      <c r="B6075" s="6">
        <v>6</v>
      </c>
      <c r="C6075" s="6">
        <v>26</v>
      </c>
      <c r="D6075" s="6">
        <f t="shared" si="1222"/>
        <v>41</v>
      </c>
      <c r="E6075" s="5">
        <f t="shared" si="1223"/>
        <v>1909.9376297100011</v>
      </c>
      <c r="F6075" s="5">
        <f t="shared" si="1224"/>
        <v>208.74481527832023</v>
      </c>
      <c r="G6075" s="5">
        <f t="shared" si="1225"/>
        <v>1616.0570598233144</v>
      </c>
      <c r="H6075" s="5">
        <f t="shared" si="1226"/>
        <v>3734.7395048116359</v>
      </c>
      <c r="I6075" s="5">
        <f t="shared" si="1227"/>
        <v>720</v>
      </c>
      <c r="J6075" s="5">
        <f t="shared" si="1228"/>
        <v>3014.7395048116359</v>
      </c>
      <c r="K6075" s="2">
        <f t="shared" si="1229"/>
        <v>77339.22751409089</v>
      </c>
      <c r="L6075" s="2">
        <f t="shared" si="1230"/>
        <v>161964</v>
      </c>
      <c r="M6075" s="2">
        <f t="shared" si="1231"/>
        <v>33440</v>
      </c>
      <c r="N6075" s="6">
        <f t="shared" si="1232"/>
        <v>1</v>
      </c>
      <c r="O6075" s="2">
        <f t="shared" si="1233"/>
        <v>31184.77248590911</v>
      </c>
      <c r="P6075" s="2">
        <f t="shared" si="1234"/>
        <v>31184.77248590911</v>
      </c>
    </row>
    <row r="6076" spans="1:16">
      <c r="A6076" s="6">
        <v>9</v>
      </c>
      <c r="B6076" s="6">
        <v>6</v>
      </c>
      <c r="C6076" s="6">
        <v>27</v>
      </c>
      <c r="D6076" s="6">
        <f t="shared" si="1222"/>
        <v>42</v>
      </c>
      <c r="E6076" s="5">
        <f t="shared" si="1223"/>
        <v>1909.9376297100011</v>
      </c>
      <c r="F6076" s="5">
        <f t="shared" si="1224"/>
        <v>208.74481527832023</v>
      </c>
      <c r="G6076" s="5">
        <f t="shared" si="1225"/>
        <v>1699.1907643430709</v>
      </c>
      <c r="H6076" s="5">
        <f t="shared" si="1226"/>
        <v>3817.8732093313924</v>
      </c>
      <c r="I6076" s="5">
        <f t="shared" si="1227"/>
        <v>720</v>
      </c>
      <c r="J6076" s="5">
        <f t="shared" si="1228"/>
        <v>3097.8732093313924</v>
      </c>
      <c r="K6076" s="2">
        <f t="shared" si="1229"/>
        <v>78782.520995336672</v>
      </c>
      <c r="L6076" s="2">
        <f t="shared" si="1230"/>
        <v>164664</v>
      </c>
      <c r="M6076" s="2">
        <f t="shared" si="1231"/>
        <v>34320</v>
      </c>
      <c r="N6076" s="6">
        <f t="shared" si="1232"/>
        <v>1</v>
      </c>
      <c r="O6076" s="2">
        <f t="shared" si="1233"/>
        <v>31561.479004663328</v>
      </c>
      <c r="P6076" s="2">
        <f t="shared" si="1234"/>
        <v>31561.479004663328</v>
      </c>
    </row>
    <row r="6077" spans="1:16">
      <c r="A6077" s="6">
        <v>9</v>
      </c>
      <c r="B6077" s="6">
        <v>6</v>
      </c>
      <c r="C6077" s="6">
        <v>28</v>
      </c>
      <c r="D6077" s="6">
        <f t="shared" si="1222"/>
        <v>43</v>
      </c>
      <c r="E6077" s="5">
        <f t="shared" si="1223"/>
        <v>1909.9376297100011</v>
      </c>
      <c r="F6077" s="5">
        <f t="shared" si="1224"/>
        <v>208.74481527832023</v>
      </c>
      <c r="G6077" s="5">
        <f t="shared" si="1225"/>
        <v>1784.1503025602246</v>
      </c>
      <c r="H6077" s="5">
        <f t="shared" si="1226"/>
        <v>3902.8327475485462</v>
      </c>
      <c r="I6077" s="5">
        <f t="shared" si="1227"/>
        <v>720</v>
      </c>
      <c r="J6077" s="5">
        <f t="shared" si="1228"/>
        <v>3182.8327475485462</v>
      </c>
      <c r="K6077" s="2">
        <f t="shared" si="1229"/>
        <v>80257.512978273371</v>
      </c>
      <c r="L6077" s="2">
        <f t="shared" si="1230"/>
        <v>167364</v>
      </c>
      <c r="M6077" s="2">
        <f t="shared" si="1231"/>
        <v>35200</v>
      </c>
      <c r="N6077" s="6">
        <f t="shared" si="1232"/>
        <v>1</v>
      </c>
      <c r="O6077" s="2">
        <f t="shared" si="1233"/>
        <v>31906.487021726629</v>
      </c>
      <c r="P6077" s="2">
        <f t="shared" si="1234"/>
        <v>31906.487021726629</v>
      </c>
    </row>
    <row r="6078" spans="1:16">
      <c r="A6078" s="6">
        <v>9</v>
      </c>
      <c r="B6078" s="6">
        <v>6</v>
      </c>
      <c r="C6078" s="6">
        <v>29</v>
      </c>
      <c r="D6078" s="6">
        <f t="shared" si="1222"/>
        <v>44</v>
      </c>
      <c r="E6078" s="5">
        <f t="shared" si="1223"/>
        <v>1909.9376297100011</v>
      </c>
      <c r="F6078" s="5">
        <f t="shared" si="1224"/>
        <v>208.74481527832023</v>
      </c>
      <c r="G6078" s="5">
        <f t="shared" si="1225"/>
        <v>1870.9683306758782</v>
      </c>
      <c r="H6078" s="5">
        <f t="shared" si="1226"/>
        <v>3989.6507756641995</v>
      </c>
      <c r="I6078" s="5">
        <f t="shared" si="1227"/>
        <v>720</v>
      </c>
      <c r="J6078" s="5">
        <f t="shared" si="1228"/>
        <v>3269.6507756641995</v>
      </c>
      <c r="K6078" s="2">
        <f t="shared" si="1229"/>
        <v>81764.770410836791</v>
      </c>
      <c r="L6078" s="2">
        <f t="shared" si="1230"/>
        <v>170064</v>
      </c>
      <c r="M6078" s="2">
        <f t="shared" si="1231"/>
        <v>36080</v>
      </c>
      <c r="N6078" s="6">
        <f t="shared" si="1232"/>
        <v>1</v>
      </c>
      <c r="O6078" s="2">
        <f t="shared" si="1233"/>
        <v>32219.229589163209</v>
      </c>
      <c r="P6078" s="2">
        <f t="shared" si="1234"/>
        <v>32219.229589163209</v>
      </c>
    </row>
    <row r="6079" spans="1:16">
      <c r="A6079" s="6">
        <v>9</v>
      </c>
      <c r="B6079" s="6">
        <v>6</v>
      </c>
      <c r="C6079" s="6">
        <v>30</v>
      </c>
      <c r="D6079" s="6">
        <f t="shared" si="1222"/>
        <v>45</v>
      </c>
      <c r="E6079" s="5">
        <f t="shared" si="1223"/>
        <v>1909.9376297100011</v>
      </c>
      <c r="F6079" s="5">
        <f t="shared" si="1224"/>
        <v>208.74481527832023</v>
      </c>
      <c r="G6079" s="5">
        <f t="shared" si="1225"/>
        <v>1959.6780360096488</v>
      </c>
      <c r="H6079" s="5">
        <f t="shared" si="1226"/>
        <v>4078.3604809979706</v>
      </c>
      <c r="I6079" s="5">
        <f t="shared" si="1227"/>
        <v>720</v>
      </c>
      <c r="J6079" s="5">
        <f t="shared" si="1228"/>
        <v>3358.3604809979706</v>
      </c>
      <c r="K6079" s="2">
        <f t="shared" si="1229"/>
        <v>83304.869461770315</v>
      </c>
      <c r="L6079" s="2">
        <f t="shared" si="1230"/>
        <v>172764</v>
      </c>
      <c r="M6079" s="2">
        <f t="shared" si="1231"/>
        <v>36960</v>
      </c>
      <c r="N6079" s="6">
        <f t="shared" si="1232"/>
        <v>1</v>
      </c>
      <c r="O6079" s="2">
        <f t="shared" si="1233"/>
        <v>32499.130538229685</v>
      </c>
      <c r="P6079" s="2">
        <f t="shared" si="1234"/>
        <v>32499.130538229685</v>
      </c>
    </row>
    <row r="6080" spans="1:16">
      <c r="A6080" s="6">
        <v>9</v>
      </c>
      <c r="B6080" s="6">
        <v>7</v>
      </c>
      <c r="C6080" s="6">
        <v>0</v>
      </c>
      <c r="D6080" s="6">
        <f t="shared" si="1222"/>
        <v>16</v>
      </c>
      <c r="E6080" s="5">
        <f t="shared" si="1223"/>
        <v>1909.9376297100011</v>
      </c>
      <c r="F6080" s="5">
        <f t="shared" si="1224"/>
        <v>249.62400827032465</v>
      </c>
      <c r="G6080" s="5">
        <f t="shared" si="1225"/>
        <v>0</v>
      </c>
      <c r="H6080" s="5">
        <f t="shared" si="1226"/>
        <v>2159.5616379803259</v>
      </c>
      <c r="I6080" s="5">
        <f t="shared" si="1227"/>
        <v>720</v>
      </c>
      <c r="J6080" s="5">
        <f t="shared" si="1228"/>
        <v>1439.5616379803259</v>
      </c>
      <c r="K6080" s="2">
        <f t="shared" si="1229"/>
        <v>49992.389548269552</v>
      </c>
      <c r="L6080" s="2">
        <f t="shared" si="1230"/>
        <v>93858</v>
      </c>
      <c r="M6080" s="2">
        <f t="shared" si="1231"/>
        <v>11000</v>
      </c>
      <c r="N6080" s="6">
        <f t="shared" si="1232"/>
        <v>1</v>
      </c>
      <c r="O6080" s="2">
        <f t="shared" si="1233"/>
        <v>12865.610451730448</v>
      </c>
      <c r="P6080" s="2">
        <f t="shared" si="1234"/>
        <v>12865.610451730448</v>
      </c>
    </row>
    <row r="6081" spans="1:16">
      <c r="A6081" s="6">
        <v>9</v>
      </c>
      <c r="B6081" s="6">
        <v>7</v>
      </c>
      <c r="C6081" s="6">
        <v>1</v>
      </c>
      <c r="D6081" s="6">
        <f t="shared" si="1222"/>
        <v>17</v>
      </c>
      <c r="E6081" s="5">
        <f t="shared" si="1223"/>
        <v>1909.9376297100011</v>
      </c>
      <c r="F6081" s="5">
        <f t="shared" si="1224"/>
        <v>249.62400827032465</v>
      </c>
      <c r="G6081" s="5">
        <f t="shared" si="1225"/>
        <v>45.5625</v>
      </c>
      <c r="H6081" s="5">
        <f t="shared" si="1226"/>
        <v>2205.1241379803259</v>
      </c>
      <c r="I6081" s="5">
        <f t="shared" si="1227"/>
        <v>720</v>
      </c>
      <c r="J6081" s="5">
        <f t="shared" si="1228"/>
        <v>1485.1241379803259</v>
      </c>
      <c r="K6081" s="2">
        <f t="shared" si="1229"/>
        <v>50783.405173269552</v>
      </c>
      <c r="L6081" s="2">
        <f t="shared" si="1230"/>
        <v>96558</v>
      </c>
      <c r="M6081" s="2">
        <f t="shared" si="1231"/>
        <v>11880</v>
      </c>
      <c r="N6081" s="6">
        <f t="shared" si="1232"/>
        <v>1</v>
      </c>
      <c r="O6081" s="2">
        <f t="shared" si="1233"/>
        <v>13894.594826730448</v>
      </c>
      <c r="P6081" s="2">
        <f t="shared" si="1234"/>
        <v>13894.594826730448</v>
      </c>
    </row>
    <row r="6082" spans="1:16">
      <c r="A6082" s="6">
        <v>9</v>
      </c>
      <c r="B6082" s="6">
        <v>7</v>
      </c>
      <c r="C6082" s="6">
        <v>2</v>
      </c>
      <c r="D6082" s="6">
        <f t="shared" si="1222"/>
        <v>18</v>
      </c>
      <c r="E6082" s="5">
        <f t="shared" si="1223"/>
        <v>1909.9376297100011</v>
      </c>
      <c r="F6082" s="5">
        <f t="shared" si="1224"/>
        <v>249.62400827032465</v>
      </c>
      <c r="G6082" s="5">
        <f t="shared" si="1225"/>
        <v>92.264062499999994</v>
      </c>
      <c r="H6082" s="5">
        <f t="shared" si="1226"/>
        <v>2251.8257004803258</v>
      </c>
      <c r="I6082" s="5">
        <f t="shared" si="1227"/>
        <v>720</v>
      </c>
      <c r="J6082" s="5">
        <f t="shared" si="1228"/>
        <v>1531.8257004803258</v>
      </c>
      <c r="K6082" s="2">
        <f t="shared" si="1229"/>
        <v>51594.196188894544</v>
      </c>
      <c r="L6082" s="2">
        <f t="shared" si="1230"/>
        <v>99258</v>
      </c>
      <c r="M6082" s="2">
        <f t="shared" si="1231"/>
        <v>12760</v>
      </c>
      <c r="N6082" s="6">
        <f t="shared" si="1232"/>
        <v>1</v>
      </c>
      <c r="O6082" s="2">
        <f t="shared" si="1233"/>
        <v>14903.803811105456</v>
      </c>
      <c r="P6082" s="2">
        <f t="shared" si="1234"/>
        <v>14903.803811105456</v>
      </c>
    </row>
    <row r="6083" spans="1:16">
      <c r="A6083" s="6">
        <v>9</v>
      </c>
      <c r="B6083" s="6">
        <v>7</v>
      </c>
      <c r="C6083" s="6">
        <v>3</v>
      </c>
      <c r="D6083" s="6">
        <f t="shared" si="1222"/>
        <v>19</v>
      </c>
      <c r="E6083" s="5">
        <f t="shared" si="1223"/>
        <v>1909.9376297100011</v>
      </c>
      <c r="F6083" s="5">
        <f t="shared" si="1224"/>
        <v>249.62400827032465</v>
      </c>
      <c r="G6083" s="5">
        <f t="shared" si="1225"/>
        <v>140.12604492187498</v>
      </c>
      <c r="H6083" s="5">
        <f t="shared" si="1226"/>
        <v>2299.6876829022008</v>
      </c>
      <c r="I6083" s="5">
        <f t="shared" si="1227"/>
        <v>720</v>
      </c>
      <c r="J6083" s="5">
        <f t="shared" si="1228"/>
        <v>1579.6876829022008</v>
      </c>
      <c r="K6083" s="2">
        <f t="shared" si="1229"/>
        <v>52425.133383718763</v>
      </c>
      <c r="L6083" s="2">
        <f t="shared" si="1230"/>
        <v>101958</v>
      </c>
      <c r="M6083" s="2">
        <f t="shared" si="1231"/>
        <v>13640</v>
      </c>
      <c r="N6083" s="6">
        <f t="shared" si="1232"/>
        <v>1</v>
      </c>
      <c r="O6083" s="2">
        <f t="shared" si="1233"/>
        <v>15892.866616281237</v>
      </c>
      <c r="P6083" s="2">
        <f t="shared" si="1234"/>
        <v>15892.866616281237</v>
      </c>
    </row>
    <row r="6084" spans="1:16">
      <c r="A6084" s="6">
        <v>9</v>
      </c>
      <c r="B6084" s="6">
        <v>7</v>
      </c>
      <c r="C6084" s="6">
        <v>4</v>
      </c>
      <c r="D6084" s="6">
        <f t="shared" ref="D6084:D6147" si="1235">A6084+B6084+C6084</f>
        <v>20</v>
      </c>
      <c r="E6084" s="5">
        <f t="shared" ref="E6084:E6147" si="1236">IF(A6084=0,0,A6084*LABOR_HRS_WK_TOM*SEASON_WEEKS*(1+DIM_PCT_TOM)^A6084)</f>
        <v>1909.9376297100011</v>
      </c>
      <c r="F6084" s="5">
        <f t="shared" ref="F6084:F6147" si="1237">IF(B6084=0,0,B6084*LABOR_HRS_WK_CAR*SEASON_WEEKS*(1+DIM_PCT_CAR)^B6084)</f>
        <v>249.62400827032465</v>
      </c>
      <c r="G6084" s="5">
        <f t="shared" ref="G6084:G6147" si="1238">IF(C6084=0,0,C6084*LABOR_HRS_WK_MES*SEASON_WEEKS*(1+DIM_PCT_MES)^C6084)</f>
        <v>189.17016064453125</v>
      </c>
      <c r="H6084" s="5">
        <f t="shared" ref="H6084:H6147" si="1239">E6084+F6084+G6084</f>
        <v>2348.7317986248572</v>
      </c>
      <c r="I6084" s="5">
        <f t="shared" ref="I6084:I6147" si="1240">MIN(H6084,FARMER_HRS)</f>
        <v>720</v>
      </c>
      <c r="J6084" s="5">
        <f t="shared" ref="J6084:J6147" si="1241">MAX(0,H6084-FARMER_HRS)</f>
        <v>1628.7317986248572</v>
      </c>
      <c r="K6084" s="2">
        <f t="shared" ref="K6084:K6147" si="1242">I6084*FARMER_RATE+J6084*TEMP_WORKER_RATE</f>
        <v>53276.593726125997</v>
      </c>
      <c r="L6084" s="2">
        <f t="shared" ref="L6084:L6147" si="1243">A6084*PRICE_TOM+B6084*PRICE_CAR+C6084*PRICE_MES</f>
        <v>104658</v>
      </c>
      <c r="M6084" s="2">
        <f t="shared" ref="M6084:M6147" si="1244">A6084*FERT_BED_TOM+B6084*FERT_BED_CAR+C6084*FERT_BED_MES</f>
        <v>14520</v>
      </c>
      <c r="N6084" s="6">
        <f t="shared" ref="N6084:N6147" si="1245">IF(AND(D6084&lt;=TOTAL_BEDS,J6084&lt;=TEMP_WORKER_MAX*TEMP_WORKER_HRS),1,0)</f>
        <v>1</v>
      </c>
      <c r="O6084" s="2">
        <f t="shared" ref="O6084:O6147" si="1246">L6084-M6084-K6084-FIXED_COSTS</f>
        <v>16861.406273874003</v>
      </c>
      <c r="P6084" s="2">
        <f t="shared" ref="P6084:P6147" si="1247">IF(N6084=1,O6084,"")</f>
        <v>16861.406273874003</v>
      </c>
    </row>
    <row r="6085" spans="1:16">
      <c r="A6085" s="6">
        <v>9</v>
      </c>
      <c r="B6085" s="6">
        <v>7</v>
      </c>
      <c r="C6085" s="6">
        <v>5</v>
      </c>
      <c r="D6085" s="6">
        <f t="shared" si="1235"/>
        <v>21</v>
      </c>
      <c r="E6085" s="5">
        <f t="shared" si="1236"/>
        <v>1909.9376297100011</v>
      </c>
      <c r="F6085" s="5">
        <f t="shared" si="1237"/>
        <v>249.62400827032465</v>
      </c>
      <c r="G6085" s="5">
        <f t="shared" si="1238"/>
        <v>239.41848456573481</v>
      </c>
      <c r="H6085" s="5">
        <f t="shared" si="1239"/>
        <v>2398.9801225460606</v>
      </c>
      <c r="I6085" s="5">
        <f t="shared" si="1240"/>
        <v>720</v>
      </c>
      <c r="J6085" s="5">
        <f t="shared" si="1241"/>
        <v>1678.9801225460606</v>
      </c>
      <c r="K6085" s="2">
        <f t="shared" si="1242"/>
        <v>54148.960460869108</v>
      </c>
      <c r="L6085" s="2">
        <f t="shared" si="1243"/>
        <v>107358</v>
      </c>
      <c r="M6085" s="2">
        <f t="shared" si="1244"/>
        <v>15400</v>
      </c>
      <c r="N6085" s="6">
        <f t="shared" si="1245"/>
        <v>1</v>
      </c>
      <c r="O6085" s="2">
        <f t="shared" si="1246"/>
        <v>17809.039539130892</v>
      </c>
      <c r="P6085" s="2">
        <f t="shared" si="1247"/>
        <v>17809.039539130892</v>
      </c>
    </row>
    <row r="6086" spans="1:16">
      <c r="A6086" s="6">
        <v>9</v>
      </c>
      <c r="B6086" s="6">
        <v>7</v>
      </c>
      <c r="C6086" s="6">
        <v>6</v>
      </c>
      <c r="D6086" s="6">
        <f t="shared" si="1235"/>
        <v>22</v>
      </c>
      <c r="E6086" s="5">
        <f t="shared" si="1236"/>
        <v>1909.9376297100011</v>
      </c>
      <c r="F6086" s="5">
        <f t="shared" si="1237"/>
        <v>249.62400827032465</v>
      </c>
      <c r="G6086" s="5">
        <f t="shared" si="1238"/>
        <v>290.89345874736784</v>
      </c>
      <c r="H6086" s="5">
        <f t="shared" si="1239"/>
        <v>2450.4550967276937</v>
      </c>
      <c r="I6086" s="5">
        <f t="shared" si="1240"/>
        <v>720</v>
      </c>
      <c r="J6086" s="5">
        <f t="shared" si="1241"/>
        <v>1730.4550967276937</v>
      </c>
      <c r="K6086" s="2">
        <f t="shared" si="1242"/>
        <v>55042.62320707801</v>
      </c>
      <c r="L6086" s="2">
        <f t="shared" si="1243"/>
        <v>110058</v>
      </c>
      <c r="M6086" s="2">
        <f t="shared" si="1244"/>
        <v>16280</v>
      </c>
      <c r="N6086" s="6">
        <f t="shared" si="1245"/>
        <v>1</v>
      </c>
      <c r="O6086" s="2">
        <f t="shared" si="1246"/>
        <v>18735.37679292199</v>
      </c>
      <c r="P6086" s="2">
        <f t="shared" si="1247"/>
        <v>18735.37679292199</v>
      </c>
    </row>
    <row r="6087" spans="1:16">
      <c r="A6087" s="6">
        <v>9</v>
      </c>
      <c r="B6087" s="6">
        <v>7</v>
      </c>
      <c r="C6087" s="6">
        <v>7</v>
      </c>
      <c r="D6087" s="6">
        <f t="shared" si="1235"/>
        <v>23</v>
      </c>
      <c r="E6087" s="5">
        <f t="shared" si="1236"/>
        <v>1909.9376297100011</v>
      </c>
      <c r="F6087" s="5">
        <f t="shared" si="1237"/>
        <v>249.62400827032465</v>
      </c>
      <c r="G6087" s="5">
        <f t="shared" si="1238"/>
        <v>343.61789814532818</v>
      </c>
      <c r="H6087" s="5">
        <f t="shared" si="1239"/>
        <v>2503.1795361256541</v>
      </c>
      <c r="I6087" s="5">
        <f t="shared" si="1240"/>
        <v>720</v>
      </c>
      <c r="J6087" s="5">
        <f t="shared" si="1241"/>
        <v>1783.1795361256541</v>
      </c>
      <c r="K6087" s="2">
        <f t="shared" si="1242"/>
        <v>55957.978057737047</v>
      </c>
      <c r="L6087" s="2">
        <f t="shared" si="1243"/>
        <v>112758</v>
      </c>
      <c r="M6087" s="2">
        <f t="shared" si="1244"/>
        <v>17160</v>
      </c>
      <c r="N6087" s="6">
        <f t="shared" si="1245"/>
        <v>1</v>
      </c>
      <c r="O6087" s="2">
        <f t="shared" si="1246"/>
        <v>19640.021942262953</v>
      </c>
      <c r="P6087" s="2">
        <f t="shared" si="1247"/>
        <v>19640.021942262953</v>
      </c>
    </row>
    <row r="6088" spans="1:16">
      <c r="A6088" s="6">
        <v>9</v>
      </c>
      <c r="B6088" s="6">
        <v>7</v>
      </c>
      <c r="C6088" s="6">
        <v>8</v>
      </c>
      <c r="D6088" s="6">
        <f t="shared" si="1235"/>
        <v>24</v>
      </c>
      <c r="E6088" s="5">
        <f t="shared" si="1236"/>
        <v>1909.9376297100011</v>
      </c>
      <c r="F6088" s="5">
        <f t="shared" si="1237"/>
        <v>249.62400827032465</v>
      </c>
      <c r="G6088" s="5">
        <f t="shared" si="1238"/>
        <v>397.61499642530839</v>
      </c>
      <c r="H6088" s="5">
        <f t="shared" si="1239"/>
        <v>2557.1766344056341</v>
      </c>
      <c r="I6088" s="5">
        <f t="shared" si="1240"/>
        <v>720</v>
      </c>
      <c r="J6088" s="5">
        <f t="shared" si="1241"/>
        <v>1837.1766344056341</v>
      </c>
      <c r="K6088" s="2">
        <f t="shared" si="1242"/>
        <v>56895.427680653374</v>
      </c>
      <c r="L6088" s="2">
        <f t="shared" si="1243"/>
        <v>115458</v>
      </c>
      <c r="M6088" s="2">
        <f t="shared" si="1244"/>
        <v>18040</v>
      </c>
      <c r="N6088" s="6">
        <f t="shared" si="1245"/>
        <v>1</v>
      </c>
      <c r="O6088" s="2">
        <f t="shared" si="1246"/>
        <v>20522.572319346626</v>
      </c>
      <c r="P6088" s="2">
        <f t="shared" si="1247"/>
        <v>20522.572319346626</v>
      </c>
    </row>
    <row r="6089" spans="1:16">
      <c r="A6089" s="6">
        <v>9</v>
      </c>
      <c r="B6089" s="6">
        <v>7</v>
      </c>
      <c r="C6089" s="6">
        <v>9</v>
      </c>
      <c r="D6089" s="6">
        <f t="shared" si="1235"/>
        <v>25</v>
      </c>
      <c r="E6089" s="5">
        <f t="shared" si="1236"/>
        <v>1909.9376297100011</v>
      </c>
      <c r="F6089" s="5">
        <f t="shared" si="1237"/>
        <v>249.62400827032465</v>
      </c>
      <c r="G6089" s="5">
        <f t="shared" si="1238"/>
        <v>452.90833186570285</v>
      </c>
      <c r="H6089" s="5">
        <f t="shared" si="1239"/>
        <v>2612.469969846029</v>
      </c>
      <c r="I6089" s="5">
        <f t="shared" si="1240"/>
        <v>720</v>
      </c>
      <c r="J6089" s="5">
        <f t="shared" si="1241"/>
        <v>1892.469969846029</v>
      </c>
      <c r="K6089" s="2">
        <f t="shared" si="1242"/>
        <v>57855.381420938</v>
      </c>
      <c r="L6089" s="2">
        <f t="shared" si="1243"/>
        <v>118158</v>
      </c>
      <c r="M6089" s="2">
        <f t="shared" si="1244"/>
        <v>18920</v>
      </c>
      <c r="N6089" s="6">
        <f t="shared" si="1245"/>
        <v>1</v>
      </c>
      <c r="O6089" s="2">
        <f t="shared" si="1246"/>
        <v>21382.618579062</v>
      </c>
      <c r="P6089" s="2">
        <f t="shared" si="1247"/>
        <v>21382.618579062</v>
      </c>
    </row>
    <row r="6090" spans="1:16">
      <c r="A6090" s="6">
        <v>9</v>
      </c>
      <c r="B6090" s="6">
        <v>7</v>
      </c>
      <c r="C6090" s="6">
        <v>10</v>
      </c>
      <c r="D6090" s="6">
        <f t="shared" si="1235"/>
        <v>26</v>
      </c>
      <c r="E6090" s="5">
        <f t="shared" si="1236"/>
        <v>1909.9376297100011</v>
      </c>
      <c r="F6090" s="5">
        <f t="shared" si="1237"/>
        <v>249.62400827032465</v>
      </c>
      <c r="G6090" s="5">
        <f t="shared" si="1238"/>
        <v>509.52187334891573</v>
      </c>
      <c r="H6090" s="5">
        <f t="shared" si="1239"/>
        <v>2669.0835113292414</v>
      </c>
      <c r="I6090" s="5">
        <f t="shared" si="1240"/>
        <v>720</v>
      </c>
      <c r="J6090" s="5">
        <f t="shared" si="1241"/>
        <v>1949.0835113292414</v>
      </c>
      <c r="K6090" s="2">
        <f t="shared" si="1242"/>
        <v>58838.255405021555</v>
      </c>
      <c r="L6090" s="2">
        <f t="shared" si="1243"/>
        <v>120858</v>
      </c>
      <c r="M6090" s="2">
        <f t="shared" si="1244"/>
        <v>19800</v>
      </c>
      <c r="N6090" s="6">
        <f t="shared" si="1245"/>
        <v>1</v>
      </c>
      <c r="O6090" s="2">
        <f t="shared" si="1246"/>
        <v>22219.744594978445</v>
      </c>
      <c r="P6090" s="2">
        <f t="shared" si="1247"/>
        <v>22219.744594978445</v>
      </c>
    </row>
    <row r="6091" spans="1:16">
      <c r="A6091" s="6">
        <v>9</v>
      </c>
      <c r="B6091" s="6">
        <v>7</v>
      </c>
      <c r="C6091" s="6">
        <v>11</v>
      </c>
      <c r="D6091" s="6">
        <f t="shared" si="1235"/>
        <v>27</v>
      </c>
      <c r="E6091" s="5">
        <f t="shared" si="1236"/>
        <v>1909.9376297100011</v>
      </c>
      <c r="F6091" s="5">
        <f t="shared" si="1237"/>
        <v>249.62400827032465</v>
      </c>
      <c r="G6091" s="5">
        <f t="shared" si="1238"/>
        <v>567.47998644235474</v>
      </c>
      <c r="H6091" s="5">
        <f t="shared" si="1239"/>
        <v>2727.0416244226808</v>
      </c>
      <c r="I6091" s="5">
        <f t="shared" si="1240"/>
        <v>720</v>
      </c>
      <c r="J6091" s="5">
        <f t="shared" si="1241"/>
        <v>2007.0416244226808</v>
      </c>
      <c r="K6091" s="2">
        <f t="shared" si="1242"/>
        <v>59844.472646227099</v>
      </c>
      <c r="L6091" s="2">
        <f t="shared" si="1243"/>
        <v>123558</v>
      </c>
      <c r="M6091" s="2">
        <f t="shared" si="1244"/>
        <v>20680</v>
      </c>
      <c r="N6091" s="6">
        <f t="shared" si="1245"/>
        <v>1</v>
      </c>
      <c r="O6091" s="2">
        <f t="shared" si="1246"/>
        <v>23033.527353772901</v>
      </c>
      <c r="P6091" s="2">
        <f t="shared" si="1247"/>
        <v>23033.527353772901</v>
      </c>
    </row>
    <row r="6092" spans="1:16">
      <c r="A6092" s="6">
        <v>9</v>
      </c>
      <c r="B6092" s="6">
        <v>7</v>
      </c>
      <c r="C6092" s="6">
        <v>12</v>
      </c>
      <c r="D6092" s="6">
        <f t="shared" si="1235"/>
        <v>28</v>
      </c>
      <c r="E6092" s="5">
        <f t="shared" si="1236"/>
        <v>1909.9376297100011</v>
      </c>
      <c r="F6092" s="5">
        <f t="shared" si="1237"/>
        <v>249.62400827032465</v>
      </c>
      <c r="G6092" s="5">
        <f t="shared" si="1238"/>
        <v>626.80743957041921</v>
      </c>
      <c r="H6092" s="5">
        <f t="shared" si="1239"/>
        <v>2786.3690775507453</v>
      </c>
      <c r="I6092" s="5">
        <f t="shared" si="1240"/>
        <v>720</v>
      </c>
      <c r="J6092" s="5">
        <f t="shared" si="1241"/>
        <v>2066.3690775507453</v>
      </c>
      <c r="K6092" s="2">
        <f t="shared" si="1242"/>
        <v>60874.46315192266</v>
      </c>
      <c r="L6092" s="2">
        <f t="shared" si="1243"/>
        <v>126258</v>
      </c>
      <c r="M6092" s="2">
        <f t="shared" si="1244"/>
        <v>21560</v>
      </c>
      <c r="N6092" s="6">
        <f t="shared" si="1245"/>
        <v>1</v>
      </c>
      <c r="O6092" s="2">
        <f t="shared" si="1246"/>
        <v>23823.53684807734</v>
      </c>
      <c r="P6092" s="2">
        <f t="shared" si="1247"/>
        <v>23823.53684807734</v>
      </c>
    </row>
    <row r="6093" spans="1:16">
      <c r="A6093" s="6">
        <v>9</v>
      </c>
      <c r="B6093" s="6">
        <v>7</v>
      </c>
      <c r="C6093" s="6">
        <v>13</v>
      </c>
      <c r="D6093" s="6">
        <f t="shared" si="1235"/>
        <v>29</v>
      </c>
      <c r="E6093" s="5">
        <f t="shared" si="1236"/>
        <v>1909.9376297100011</v>
      </c>
      <c r="F6093" s="5">
        <f t="shared" si="1237"/>
        <v>249.62400827032465</v>
      </c>
      <c r="G6093" s="5">
        <f t="shared" si="1238"/>
        <v>687.52941027880343</v>
      </c>
      <c r="H6093" s="5">
        <f t="shared" si="1239"/>
        <v>2847.0910482591294</v>
      </c>
      <c r="I6093" s="5">
        <f t="shared" si="1240"/>
        <v>720</v>
      </c>
      <c r="J6093" s="5">
        <f t="shared" si="1241"/>
        <v>2127.0910482591294</v>
      </c>
      <c r="K6093" s="2">
        <f t="shared" si="1242"/>
        <v>61928.664032276552</v>
      </c>
      <c r="L6093" s="2">
        <f t="shared" si="1243"/>
        <v>128958</v>
      </c>
      <c r="M6093" s="2">
        <f t="shared" si="1244"/>
        <v>22440</v>
      </c>
      <c r="N6093" s="6">
        <f t="shared" si="1245"/>
        <v>1</v>
      </c>
      <c r="O6093" s="2">
        <f t="shared" si="1246"/>
        <v>24589.335967723448</v>
      </c>
      <c r="P6093" s="2">
        <f t="shared" si="1247"/>
        <v>24589.335967723448</v>
      </c>
    </row>
    <row r="6094" spans="1:16">
      <c r="A6094" s="6">
        <v>9</v>
      </c>
      <c r="B6094" s="6">
        <v>7</v>
      </c>
      <c r="C6094" s="6">
        <v>14</v>
      </c>
      <c r="D6094" s="6">
        <f t="shared" si="1235"/>
        <v>30</v>
      </c>
      <c r="E6094" s="5">
        <f t="shared" si="1236"/>
        <v>1909.9376297100011</v>
      </c>
      <c r="F6094" s="5">
        <f t="shared" si="1237"/>
        <v>249.62400827032465</v>
      </c>
      <c r="G6094" s="5">
        <f t="shared" si="1238"/>
        <v>749.67149159246469</v>
      </c>
      <c r="H6094" s="5">
        <f t="shared" si="1239"/>
        <v>2909.2331295727909</v>
      </c>
      <c r="I6094" s="5">
        <f t="shared" si="1240"/>
        <v>720</v>
      </c>
      <c r="J6094" s="5">
        <f t="shared" si="1241"/>
        <v>2189.2331295727909</v>
      </c>
      <c r="K6094" s="2">
        <f t="shared" si="1242"/>
        <v>63007.51961063873</v>
      </c>
      <c r="L6094" s="2">
        <f t="shared" si="1243"/>
        <v>131658</v>
      </c>
      <c r="M6094" s="2">
        <f t="shared" si="1244"/>
        <v>23320</v>
      </c>
      <c r="N6094" s="6">
        <f t="shared" si="1245"/>
        <v>1</v>
      </c>
      <c r="O6094" s="2">
        <f t="shared" si="1246"/>
        <v>25330.48038936127</v>
      </c>
      <c r="P6094" s="2">
        <f t="shared" si="1247"/>
        <v>25330.48038936127</v>
      </c>
    </row>
    <row r="6095" spans="1:16">
      <c r="A6095" s="6">
        <v>9</v>
      </c>
      <c r="B6095" s="6">
        <v>7</v>
      </c>
      <c r="C6095" s="6">
        <v>15</v>
      </c>
      <c r="D6095" s="6">
        <f t="shared" si="1235"/>
        <v>31</v>
      </c>
      <c r="E6095" s="5">
        <f t="shared" si="1236"/>
        <v>1909.9376297100011</v>
      </c>
      <c r="F6095" s="5">
        <f t="shared" si="1237"/>
        <v>249.62400827032465</v>
      </c>
      <c r="G6095" s="5">
        <f t="shared" si="1238"/>
        <v>813.25969846861108</v>
      </c>
      <c r="H6095" s="5">
        <f t="shared" si="1239"/>
        <v>2972.821336448937</v>
      </c>
      <c r="I6095" s="5">
        <f t="shared" si="1240"/>
        <v>720</v>
      </c>
      <c r="J6095" s="5">
        <f t="shared" si="1241"/>
        <v>2252.821336448937</v>
      </c>
      <c r="K6095" s="2">
        <f t="shared" si="1242"/>
        <v>64111.481535571824</v>
      </c>
      <c r="L6095" s="2">
        <f t="shared" si="1243"/>
        <v>134358</v>
      </c>
      <c r="M6095" s="2">
        <f t="shared" si="1244"/>
        <v>24200</v>
      </c>
      <c r="N6095" s="6">
        <f t="shared" si="1245"/>
        <v>1</v>
      </c>
      <c r="O6095" s="2">
        <f t="shared" si="1246"/>
        <v>26046.518464428176</v>
      </c>
      <c r="P6095" s="2">
        <f t="shared" si="1247"/>
        <v>26046.518464428176</v>
      </c>
    </row>
    <row r="6096" spans="1:16">
      <c r="A6096" s="6">
        <v>9</v>
      </c>
      <c r="B6096" s="6">
        <v>7</v>
      </c>
      <c r="C6096" s="6">
        <v>16</v>
      </c>
      <c r="D6096" s="6">
        <f t="shared" si="1235"/>
        <v>32</v>
      </c>
      <c r="E6096" s="5">
        <f t="shared" si="1236"/>
        <v>1909.9376297100011</v>
      </c>
      <c r="F6096" s="5">
        <f t="shared" si="1237"/>
        <v>249.62400827032465</v>
      </c>
      <c r="G6096" s="5">
        <f t="shared" si="1238"/>
        <v>878.32047434610013</v>
      </c>
      <c r="H6096" s="5">
        <f t="shared" si="1239"/>
        <v>3037.8821123264261</v>
      </c>
      <c r="I6096" s="5">
        <f t="shared" si="1240"/>
        <v>720</v>
      </c>
      <c r="J6096" s="5">
        <f t="shared" si="1241"/>
        <v>2317.8821123264261</v>
      </c>
      <c r="K6096" s="2">
        <f t="shared" si="1242"/>
        <v>65241.008894556006</v>
      </c>
      <c r="L6096" s="2">
        <f t="shared" si="1243"/>
        <v>137058</v>
      </c>
      <c r="M6096" s="2">
        <f t="shared" si="1244"/>
        <v>25080</v>
      </c>
      <c r="N6096" s="6">
        <f t="shared" si="1245"/>
        <v>1</v>
      </c>
      <c r="O6096" s="2">
        <f t="shared" si="1246"/>
        <v>26736.991105443994</v>
      </c>
      <c r="P6096" s="2">
        <f t="shared" si="1247"/>
        <v>26736.991105443994</v>
      </c>
    </row>
    <row r="6097" spans="1:16">
      <c r="A6097" s="6">
        <v>9</v>
      </c>
      <c r="B6097" s="6">
        <v>7</v>
      </c>
      <c r="C6097" s="6">
        <v>17</v>
      </c>
      <c r="D6097" s="6">
        <f t="shared" si="1235"/>
        <v>33</v>
      </c>
      <c r="E6097" s="5">
        <f t="shared" si="1236"/>
        <v>1909.9376297100011</v>
      </c>
      <c r="F6097" s="5">
        <f t="shared" si="1237"/>
        <v>249.62400827032465</v>
      </c>
      <c r="G6097" s="5">
        <f t="shared" si="1238"/>
        <v>944.88069779264049</v>
      </c>
      <c r="H6097" s="5">
        <f t="shared" si="1239"/>
        <v>3104.4423357729665</v>
      </c>
      <c r="I6097" s="5">
        <f t="shared" si="1240"/>
        <v>720</v>
      </c>
      <c r="J6097" s="5">
        <f t="shared" si="1241"/>
        <v>2384.4423357729665</v>
      </c>
      <c r="K6097" s="2">
        <f t="shared" si="1242"/>
        <v>66396.568329391783</v>
      </c>
      <c r="L6097" s="2">
        <f t="shared" si="1243"/>
        <v>139758</v>
      </c>
      <c r="M6097" s="2">
        <f t="shared" si="1244"/>
        <v>25960</v>
      </c>
      <c r="N6097" s="6">
        <f t="shared" si="1245"/>
        <v>1</v>
      </c>
      <c r="O6097" s="2">
        <f t="shared" si="1246"/>
        <v>27401.431670608217</v>
      </c>
      <c r="P6097" s="2">
        <f t="shared" si="1247"/>
        <v>27401.431670608217</v>
      </c>
    </row>
    <row r="6098" spans="1:16">
      <c r="A6098" s="6">
        <v>9</v>
      </c>
      <c r="B6098" s="6">
        <v>7</v>
      </c>
      <c r="C6098" s="6">
        <v>18</v>
      </c>
      <c r="D6098" s="6">
        <f t="shared" si="1235"/>
        <v>34</v>
      </c>
      <c r="E6098" s="5">
        <f t="shared" si="1236"/>
        <v>1909.9376297100011</v>
      </c>
      <c r="F6098" s="5">
        <f t="shared" si="1237"/>
        <v>249.62400827032465</v>
      </c>
      <c r="G6098" s="5">
        <f t="shared" si="1238"/>
        <v>1012.9676892512279</v>
      </c>
      <c r="H6098" s="5">
        <f t="shared" si="1239"/>
        <v>3172.5293272315539</v>
      </c>
      <c r="I6098" s="5">
        <f t="shared" si="1240"/>
        <v>720</v>
      </c>
      <c r="J6098" s="5">
        <f t="shared" si="1241"/>
        <v>2452.5293272315539</v>
      </c>
      <c r="K6098" s="2">
        <f t="shared" si="1242"/>
        <v>67578.634153325591</v>
      </c>
      <c r="L6098" s="2">
        <f t="shared" si="1243"/>
        <v>142458</v>
      </c>
      <c r="M6098" s="2">
        <f t="shared" si="1244"/>
        <v>26840</v>
      </c>
      <c r="N6098" s="6">
        <f t="shared" si="1245"/>
        <v>1</v>
      </c>
      <c r="O6098" s="2">
        <f t="shared" si="1246"/>
        <v>28039.365846674409</v>
      </c>
      <c r="P6098" s="2">
        <f t="shared" si="1247"/>
        <v>28039.365846674409</v>
      </c>
    </row>
    <row r="6099" spans="1:16">
      <c r="A6099" s="6">
        <v>9</v>
      </c>
      <c r="B6099" s="6">
        <v>7</v>
      </c>
      <c r="C6099" s="6">
        <v>19</v>
      </c>
      <c r="D6099" s="6">
        <f t="shared" si="1235"/>
        <v>35</v>
      </c>
      <c r="E6099" s="5">
        <f t="shared" si="1236"/>
        <v>1909.9376297100011</v>
      </c>
      <c r="F6099" s="5">
        <f t="shared" si="1237"/>
        <v>249.62400827032465</v>
      </c>
      <c r="G6099" s="5">
        <f t="shared" si="1238"/>
        <v>1082.6092178872495</v>
      </c>
      <c r="H6099" s="5">
        <f t="shared" si="1239"/>
        <v>3242.1708558675755</v>
      </c>
      <c r="I6099" s="5">
        <f t="shared" si="1240"/>
        <v>720</v>
      </c>
      <c r="J6099" s="5">
        <f t="shared" si="1241"/>
        <v>2522.1708558675755</v>
      </c>
      <c r="K6099" s="2">
        <f t="shared" si="1242"/>
        <v>68787.688469923189</v>
      </c>
      <c r="L6099" s="2">
        <f t="shared" si="1243"/>
        <v>145158</v>
      </c>
      <c r="M6099" s="2">
        <f t="shared" si="1244"/>
        <v>27720</v>
      </c>
      <c r="N6099" s="6">
        <f t="shared" si="1245"/>
        <v>1</v>
      </c>
      <c r="O6099" s="2">
        <f t="shared" si="1246"/>
        <v>28650.311530076811</v>
      </c>
      <c r="P6099" s="2">
        <f t="shared" si="1247"/>
        <v>28650.311530076811</v>
      </c>
    </row>
    <row r="6100" spans="1:16">
      <c r="A6100" s="6">
        <v>9</v>
      </c>
      <c r="B6100" s="6">
        <v>7</v>
      </c>
      <c r="C6100" s="6">
        <v>20</v>
      </c>
      <c r="D6100" s="6">
        <f t="shared" si="1235"/>
        <v>36</v>
      </c>
      <c r="E6100" s="5">
        <f t="shared" si="1236"/>
        <v>1909.9376297100011</v>
      </c>
      <c r="F6100" s="5">
        <f t="shared" si="1237"/>
        <v>249.62400827032465</v>
      </c>
      <c r="G6100" s="5">
        <f t="shared" si="1238"/>
        <v>1153.8335085377266</v>
      </c>
      <c r="H6100" s="5">
        <f t="shared" si="1239"/>
        <v>3313.3951465180526</v>
      </c>
      <c r="I6100" s="5">
        <f t="shared" si="1240"/>
        <v>720</v>
      </c>
      <c r="J6100" s="5">
        <f t="shared" si="1241"/>
        <v>2593.3951465180526</v>
      </c>
      <c r="K6100" s="2">
        <f t="shared" si="1242"/>
        <v>70024.221293716197</v>
      </c>
      <c r="L6100" s="2">
        <f t="shared" si="1243"/>
        <v>147858</v>
      </c>
      <c r="M6100" s="2">
        <f t="shared" si="1244"/>
        <v>28600</v>
      </c>
      <c r="N6100" s="6">
        <f t="shared" si="1245"/>
        <v>1</v>
      </c>
      <c r="O6100" s="2">
        <f t="shared" si="1246"/>
        <v>29233.778706283803</v>
      </c>
      <c r="P6100" s="2">
        <f t="shared" si="1247"/>
        <v>29233.778706283803</v>
      </c>
    </row>
    <row r="6101" spans="1:16">
      <c r="A6101" s="6">
        <v>9</v>
      </c>
      <c r="B6101" s="6">
        <v>7</v>
      </c>
      <c r="C6101" s="6">
        <v>21</v>
      </c>
      <c r="D6101" s="6">
        <f t="shared" si="1235"/>
        <v>37</v>
      </c>
      <c r="E6101" s="5">
        <f t="shared" si="1236"/>
        <v>1909.9376297100011</v>
      </c>
      <c r="F6101" s="5">
        <f t="shared" si="1237"/>
        <v>249.62400827032465</v>
      </c>
      <c r="G6101" s="5">
        <f t="shared" si="1238"/>
        <v>1226.6692487641703</v>
      </c>
      <c r="H6101" s="5">
        <f t="shared" si="1239"/>
        <v>3386.2308867444963</v>
      </c>
      <c r="I6101" s="5">
        <f t="shared" si="1240"/>
        <v>720</v>
      </c>
      <c r="J6101" s="5">
        <f t="shared" si="1241"/>
        <v>2666.2308867444963</v>
      </c>
      <c r="K6101" s="2">
        <f t="shared" si="1242"/>
        <v>71288.730672647507</v>
      </c>
      <c r="L6101" s="2">
        <f t="shared" si="1243"/>
        <v>150558</v>
      </c>
      <c r="M6101" s="2">
        <f t="shared" si="1244"/>
        <v>29480</v>
      </c>
      <c r="N6101" s="6">
        <f t="shared" si="1245"/>
        <v>1</v>
      </c>
      <c r="O6101" s="2">
        <f t="shared" si="1246"/>
        <v>29789.269327352493</v>
      </c>
      <c r="P6101" s="2">
        <f t="shared" si="1247"/>
        <v>29789.269327352493</v>
      </c>
    </row>
    <row r="6102" spans="1:16">
      <c r="A6102" s="6">
        <v>9</v>
      </c>
      <c r="B6102" s="6">
        <v>7</v>
      </c>
      <c r="C6102" s="6">
        <v>22</v>
      </c>
      <c r="D6102" s="6">
        <f t="shared" si="1235"/>
        <v>38</v>
      </c>
      <c r="E6102" s="5">
        <f t="shared" si="1236"/>
        <v>1909.9376297100011</v>
      </c>
      <c r="F6102" s="5">
        <f t="shared" si="1237"/>
        <v>249.62400827032465</v>
      </c>
      <c r="G6102" s="5">
        <f t="shared" si="1238"/>
        <v>1301.1455960105666</v>
      </c>
      <c r="H6102" s="5">
        <f t="shared" si="1239"/>
        <v>3460.7072339908927</v>
      </c>
      <c r="I6102" s="5">
        <f t="shared" si="1240"/>
        <v>720</v>
      </c>
      <c r="J6102" s="5">
        <f t="shared" si="1241"/>
        <v>2740.7072339908927</v>
      </c>
      <c r="K6102" s="2">
        <f t="shared" si="1242"/>
        <v>72581.72281234189</v>
      </c>
      <c r="L6102" s="2">
        <f t="shared" si="1243"/>
        <v>153258</v>
      </c>
      <c r="M6102" s="2">
        <f t="shared" si="1244"/>
        <v>30360</v>
      </c>
      <c r="N6102" s="6">
        <f t="shared" si="1245"/>
        <v>1</v>
      </c>
      <c r="O6102" s="2">
        <f t="shared" si="1246"/>
        <v>30316.27718765811</v>
      </c>
      <c r="P6102" s="2">
        <f t="shared" si="1247"/>
        <v>30316.27718765811</v>
      </c>
    </row>
    <row r="6103" spans="1:16">
      <c r="A6103" s="6">
        <v>9</v>
      </c>
      <c r="B6103" s="6">
        <v>7</v>
      </c>
      <c r="C6103" s="6">
        <v>23</v>
      </c>
      <c r="D6103" s="6">
        <f t="shared" si="1235"/>
        <v>39</v>
      </c>
      <c r="E6103" s="5">
        <f t="shared" si="1236"/>
        <v>1909.9376297100011</v>
      </c>
      <c r="F6103" s="5">
        <f t="shared" si="1237"/>
        <v>249.62400827032465</v>
      </c>
      <c r="G6103" s="5">
        <f t="shared" si="1238"/>
        <v>1377.292184868003</v>
      </c>
      <c r="H6103" s="5">
        <f t="shared" si="1239"/>
        <v>3536.8538228483289</v>
      </c>
      <c r="I6103" s="5">
        <f t="shared" si="1240"/>
        <v>720</v>
      </c>
      <c r="J6103" s="5">
        <f t="shared" si="1241"/>
        <v>2816.8538228483289</v>
      </c>
      <c r="K6103" s="2">
        <f t="shared" si="1242"/>
        <v>73903.712202227936</v>
      </c>
      <c r="L6103" s="2">
        <f t="shared" si="1243"/>
        <v>155958</v>
      </c>
      <c r="M6103" s="2">
        <f t="shared" si="1244"/>
        <v>31240</v>
      </c>
      <c r="N6103" s="6">
        <f t="shared" si="1245"/>
        <v>1</v>
      </c>
      <c r="O6103" s="2">
        <f t="shared" si="1246"/>
        <v>30814.287797772064</v>
      </c>
      <c r="P6103" s="2">
        <f t="shared" si="1247"/>
        <v>30814.287797772064</v>
      </c>
    </row>
    <row r="6104" spans="1:16">
      <c r="A6104" s="6">
        <v>9</v>
      </c>
      <c r="B6104" s="6">
        <v>7</v>
      </c>
      <c r="C6104" s="6">
        <v>24</v>
      </c>
      <c r="D6104" s="6">
        <f t="shared" si="1235"/>
        <v>40</v>
      </c>
      <c r="E6104" s="5">
        <f t="shared" si="1236"/>
        <v>1909.9376297100011</v>
      </c>
      <c r="F6104" s="5">
        <f t="shared" si="1237"/>
        <v>249.62400827032465</v>
      </c>
      <c r="G6104" s="5">
        <f t="shared" si="1238"/>
        <v>1455.1391344474989</v>
      </c>
      <c r="H6104" s="5">
        <f t="shared" si="1239"/>
        <v>3614.7007724278246</v>
      </c>
      <c r="I6104" s="5">
        <f t="shared" si="1240"/>
        <v>720</v>
      </c>
      <c r="J6104" s="5">
        <f t="shared" si="1241"/>
        <v>2894.7007724278246</v>
      </c>
      <c r="K6104" s="2">
        <f t="shared" si="1242"/>
        <v>75255.221743538626</v>
      </c>
      <c r="L6104" s="2">
        <f t="shared" si="1243"/>
        <v>158658</v>
      </c>
      <c r="M6104" s="2">
        <f t="shared" si="1244"/>
        <v>32120</v>
      </c>
      <c r="N6104" s="6">
        <f t="shared" si="1245"/>
        <v>1</v>
      </c>
      <c r="O6104" s="2">
        <f t="shared" si="1246"/>
        <v>31282.778256461374</v>
      </c>
      <c r="P6104" s="2">
        <f t="shared" si="1247"/>
        <v>31282.778256461374</v>
      </c>
    </row>
    <row r="6105" spans="1:16">
      <c r="A6105" s="6">
        <v>9</v>
      </c>
      <c r="B6105" s="6">
        <v>7</v>
      </c>
      <c r="C6105" s="6">
        <v>25</v>
      </c>
      <c r="D6105" s="6">
        <f t="shared" si="1235"/>
        <v>41</v>
      </c>
      <c r="E6105" s="5">
        <f t="shared" si="1236"/>
        <v>1909.9376297100011</v>
      </c>
      <c r="F6105" s="5">
        <f t="shared" si="1237"/>
        <v>249.62400827032465</v>
      </c>
      <c r="G6105" s="5">
        <f t="shared" si="1238"/>
        <v>1534.7170558625965</v>
      </c>
      <c r="H6105" s="5">
        <f t="shared" si="1239"/>
        <v>3694.2786938429226</v>
      </c>
      <c r="I6105" s="5">
        <f t="shared" si="1240"/>
        <v>720</v>
      </c>
      <c r="J6105" s="5">
        <f t="shared" si="1241"/>
        <v>2974.2786938429226</v>
      </c>
      <c r="K6105" s="2">
        <f t="shared" si="1242"/>
        <v>76636.782879217411</v>
      </c>
      <c r="L6105" s="2">
        <f t="shared" si="1243"/>
        <v>161358</v>
      </c>
      <c r="M6105" s="2">
        <f t="shared" si="1244"/>
        <v>33000</v>
      </c>
      <c r="N6105" s="6">
        <f t="shared" si="1245"/>
        <v>1</v>
      </c>
      <c r="O6105" s="2">
        <f t="shared" si="1246"/>
        <v>31721.217120782589</v>
      </c>
      <c r="P6105" s="2">
        <f t="shared" si="1247"/>
        <v>31721.217120782589</v>
      </c>
    </row>
    <row r="6106" spans="1:16">
      <c r="A6106" s="6">
        <v>9</v>
      </c>
      <c r="B6106" s="6">
        <v>7</v>
      </c>
      <c r="C6106" s="6">
        <v>26</v>
      </c>
      <c r="D6106" s="6">
        <f t="shared" si="1235"/>
        <v>42</v>
      </c>
      <c r="E6106" s="5">
        <f t="shared" si="1236"/>
        <v>1909.9376297100011</v>
      </c>
      <c r="F6106" s="5">
        <f t="shared" si="1237"/>
        <v>249.62400827032465</v>
      </c>
      <c r="G6106" s="5">
        <f t="shared" si="1238"/>
        <v>1616.0570598233144</v>
      </c>
      <c r="H6106" s="5">
        <f t="shared" si="1239"/>
        <v>3775.6186978036403</v>
      </c>
      <c r="I6106" s="5">
        <f t="shared" si="1240"/>
        <v>720</v>
      </c>
      <c r="J6106" s="5">
        <f t="shared" si="1241"/>
        <v>3055.6186978036403</v>
      </c>
      <c r="K6106" s="2">
        <f t="shared" si="1242"/>
        <v>78048.935725757648</v>
      </c>
      <c r="L6106" s="2">
        <f t="shared" si="1243"/>
        <v>164058</v>
      </c>
      <c r="M6106" s="2">
        <f t="shared" si="1244"/>
        <v>33880</v>
      </c>
      <c r="N6106" s="6">
        <f t="shared" si="1245"/>
        <v>1</v>
      </c>
      <c r="O6106" s="2">
        <f t="shared" si="1246"/>
        <v>32129.064274242352</v>
      </c>
      <c r="P6106" s="2">
        <f t="shared" si="1247"/>
        <v>32129.064274242352</v>
      </c>
    </row>
    <row r="6107" spans="1:16">
      <c r="A6107" s="6">
        <v>9</v>
      </c>
      <c r="B6107" s="6">
        <v>7</v>
      </c>
      <c r="C6107" s="6">
        <v>27</v>
      </c>
      <c r="D6107" s="6">
        <f t="shared" si="1235"/>
        <v>43</v>
      </c>
      <c r="E6107" s="5">
        <f t="shared" si="1236"/>
        <v>1909.9376297100011</v>
      </c>
      <c r="F6107" s="5">
        <f t="shared" si="1237"/>
        <v>249.62400827032465</v>
      </c>
      <c r="G6107" s="5">
        <f t="shared" si="1238"/>
        <v>1699.1907643430709</v>
      </c>
      <c r="H6107" s="5">
        <f t="shared" si="1239"/>
        <v>3858.7524023233968</v>
      </c>
      <c r="I6107" s="5">
        <f t="shared" si="1240"/>
        <v>720</v>
      </c>
      <c r="J6107" s="5">
        <f t="shared" si="1241"/>
        <v>3138.7524023233968</v>
      </c>
      <c r="K6107" s="2">
        <f t="shared" si="1242"/>
        <v>79492.229207003416</v>
      </c>
      <c r="L6107" s="2">
        <f t="shared" si="1243"/>
        <v>166758</v>
      </c>
      <c r="M6107" s="2">
        <f t="shared" si="1244"/>
        <v>34760</v>
      </c>
      <c r="N6107" s="6">
        <f t="shared" si="1245"/>
        <v>1</v>
      </c>
      <c r="O6107" s="2">
        <f t="shared" si="1246"/>
        <v>32505.770792996584</v>
      </c>
      <c r="P6107" s="2">
        <f t="shared" si="1247"/>
        <v>32505.770792996584</v>
      </c>
    </row>
    <row r="6108" spans="1:16">
      <c r="A6108" s="6">
        <v>9</v>
      </c>
      <c r="B6108" s="6">
        <v>7</v>
      </c>
      <c r="C6108" s="6">
        <v>28</v>
      </c>
      <c r="D6108" s="6">
        <f t="shared" si="1235"/>
        <v>44</v>
      </c>
      <c r="E6108" s="5">
        <f t="shared" si="1236"/>
        <v>1909.9376297100011</v>
      </c>
      <c r="F6108" s="5">
        <f t="shared" si="1237"/>
        <v>249.62400827032465</v>
      </c>
      <c r="G6108" s="5">
        <f t="shared" si="1238"/>
        <v>1784.1503025602246</v>
      </c>
      <c r="H6108" s="5">
        <f t="shared" si="1239"/>
        <v>3943.7119405405506</v>
      </c>
      <c r="I6108" s="5">
        <f t="shared" si="1240"/>
        <v>720</v>
      </c>
      <c r="J6108" s="5">
        <f t="shared" si="1241"/>
        <v>3223.7119405405506</v>
      </c>
      <c r="K6108" s="2">
        <f t="shared" si="1242"/>
        <v>80967.221189940115</v>
      </c>
      <c r="L6108" s="2">
        <f t="shared" si="1243"/>
        <v>169458</v>
      </c>
      <c r="M6108" s="2">
        <f t="shared" si="1244"/>
        <v>35640</v>
      </c>
      <c r="N6108" s="6">
        <f t="shared" si="1245"/>
        <v>1</v>
      </c>
      <c r="O6108" s="2">
        <f t="shared" si="1246"/>
        <v>32850.778810059885</v>
      </c>
      <c r="P6108" s="2">
        <f t="shared" si="1247"/>
        <v>32850.778810059885</v>
      </c>
    </row>
    <row r="6109" spans="1:16">
      <c r="A6109" s="6">
        <v>9</v>
      </c>
      <c r="B6109" s="6">
        <v>7</v>
      </c>
      <c r="C6109" s="6">
        <v>29</v>
      </c>
      <c r="D6109" s="6">
        <f t="shared" si="1235"/>
        <v>45</v>
      </c>
      <c r="E6109" s="5">
        <f t="shared" si="1236"/>
        <v>1909.9376297100011</v>
      </c>
      <c r="F6109" s="5">
        <f t="shared" si="1237"/>
        <v>249.62400827032465</v>
      </c>
      <c r="G6109" s="5">
        <f t="shared" si="1238"/>
        <v>1870.9683306758782</v>
      </c>
      <c r="H6109" s="5">
        <f t="shared" si="1239"/>
        <v>4030.5299686562039</v>
      </c>
      <c r="I6109" s="5">
        <f t="shared" si="1240"/>
        <v>720</v>
      </c>
      <c r="J6109" s="5">
        <f t="shared" si="1241"/>
        <v>3310.5299686562039</v>
      </c>
      <c r="K6109" s="2">
        <f t="shared" si="1242"/>
        <v>82474.478622503535</v>
      </c>
      <c r="L6109" s="2">
        <f t="shared" si="1243"/>
        <v>172158</v>
      </c>
      <c r="M6109" s="2">
        <f t="shared" si="1244"/>
        <v>36520</v>
      </c>
      <c r="N6109" s="6">
        <f t="shared" si="1245"/>
        <v>1</v>
      </c>
      <c r="O6109" s="2">
        <f t="shared" si="1246"/>
        <v>33163.521377496465</v>
      </c>
      <c r="P6109" s="2">
        <f t="shared" si="1247"/>
        <v>33163.521377496465</v>
      </c>
    </row>
    <row r="6110" spans="1:16">
      <c r="A6110" s="6">
        <v>9</v>
      </c>
      <c r="B6110" s="6">
        <v>7</v>
      </c>
      <c r="C6110" s="6">
        <v>30</v>
      </c>
      <c r="D6110" s="6">
        <f t="shared" si="1235"/>
        <v>46</v>
      </c>
      <c r="E6110" s="5">
        <f t="shared" si="1236"/>
        <v>1909.9376297100011</v>
      </c>
      <c r="F6110" s="5">
        <f t="shared" si="1237"/>
        <v>249.62400827032465</v>
      </c>
      <c r="G6110" s="5">
        <f t="shared" si="1238"/>
        <v>1959.6780360096488</v>
      </c>
      <c r="H6110" s="5">
        <f t="shared" si="1239"/>
        <v>4119.239673989975</v>
      </c>
      <c r="I6110" s="5">
        <f t="shared" si="1240"/>
        <v>720</v>
      </c>
      <c r="J6110" s="5">
        <f t="shared" si="1241"/>
        <v>3399.239673989975</v>
      </c>
      <c r="K6110" s="2">
        <f t="shared" si="1242"/>
        <v>84014.577673437074</v>
      </c>
      <c r="L6110" s="2">
        <f t="shared" si="1243"/>
        <v>174858</v>
      </c>
      <c r="M6110" s="2">
        <f t="shared" si="1244"/>
        <v>37400</v>
      </c>
      <c r="N6110" s="6">
        <f t="shared" si="1245"/>
        <v>1</v>
      </c>
      <c r="O6110" s="2">
        <f t="shared" si="1246"/>
        <v>33443.422326562926</v>
      </c>
      <c r="P6110" s="2">
        <f t="shared" si="1247"/>
        <v>33443.422326562926</v>
      </c>
    </row>
    <row r="6111" spans="1:16">
      <c r="A6111" s="6">
        <v>9</v>
      </c>
      <c r="B6111" s="6">
        <v>8</v>
      </c>
      <c r="C6111" s="6">
        <v>0</v>
      </c>
      <c r="D6111" s="6">
        <f t="shared" si="1235"/>
        <v>17</v>
      </c>
      <c r="E6111" s="5">
        <f t="shared" si="1236"/>
        <v>1909.9376297100011</v>
      </c>
      <c r="F6111" s="5">
        <f t="shared" si="1237"/>
        <v>292.41669540238024</v>
      </c>
      <c r="G6111" s="5">
        <f t="shared" si="1238"/>
        <v>0</v>
      </c>
      <c r="H6111" s="5">
        <f t="shared" si="1239"/>
        <v>2202.3543251123815</v>
      </c>
      <c r="I6111" s="5">
        <f t="shared" si="1240"/>
        <v>720</v>
      </c>
      <c r="J6111" s="5">
        <f t="shared" si="1241"/>
        <v>1482.3543251123815</v>
      </c>
      <c r="K6111" s="2">
        <f t="shared" si="1242"/>
        <v>50735.318144312179</v>
      </c>
      <c r="L6111" s="2">
        <f t="shared" si="1243"/>
        <v>95952</v>
      </c>
      <c r="M6111" s="2">
        <f t="shared" si="1244"/>
        <v>11440</v>
      </c>
      <c r="N6111" s="6">
        <f t="shared" si="1245"/>
        <v>1</v>
      </c>
      <c r="O6111" s="2">
        <f t="shared" si="1246"/>
        <v>13776.681855687821</v>
      </c>
      <c r="P6111" s="2">
        <f t="shared" si="1247"/>
        <v>13776.681855687821</v>
      </c>
    </row>
    <row r="6112" spans="1:16">
      <c r="A6112" s="6">
        <v>9</v>
      </c>
      <c r="B6112" s="6">
        <v>8</v>
      </c>
      <c r="C6112" s="6">
        <v>1</v>
      </c>
      <c r="D6112" s="6">
        <f t="shared" si="1235"/>
        <v>18</v>
      </c>
      <c r="E6112" s="5">
        <f t="shared" si="1236"/>
        <v>1909.9376297100011</v>
      </c>
      <c r="F6112" s="5">
        <f t="shared" si="1237"/>
        <v>292.41669540238024</v>
      </c>
      <c r="G6112" s="5">
        <f t="shared" si="1238"/>
        <v>45.5625</v>
      </c>
      <c r="H6112" s="5">
        <f t="shared" si="1239"/>
        <v>2247.9168251123815</v>
      </c>
      <c r="I6112" s="5">
        <f t="shared" si="1240"/>
        <v>720</v>
      </c>
      <c r="J6112" s="5">
        <f t="shared" si="1241"/>
        <v>1527.9168251123815</v>
      </c>
      <c r="K6112" s="2">
        <f t="shared" si="1242"/>
        <v>51526.333769312179</v>
      </c>
      <c r="L6112" s="2">
        <f t="shared" si="1243"/>
        <v>98652</v>
      </c>
      <c r="M6112" s="2">
        <f t="shared" si="1244"/>
        <v>12320</v>
      </c>
      <c r="N6112" s="6">
        <f t="shared" si="1245"/>
        <v>1</v>
      </c>
      <c r="O6112" s="2">
        <f t="shared" si="1246"/>
        <v>14805.666230687821</v>
      </c>
      <c r="P6112" s="2">
        <f t="shared" si="1247"/>
        <v>14805.666230687821</v>
      </c>
    </row>
    <row r="6113" spans="1:16">
      <c r="A6113" s="6">
        <v>9</v>
      </c>
      <c r="B6113" s="6">
        <v>8</v>
      </c>
      <c r="C6113" s="6">
        <v>2</v>
      </c>
      <c r="D6113" s="6">
        <f t="shared" si="1235"/>
        <v>19</v>
      </c>
      <c r="E6113" s="5">
        <f t="shared" si="1236"/>
        <v>1909.9376297100011</v>
      </c>
      <c r="F6113" s="5">
        <f t="shared" si="1237"/>
        <v>292.41669540238024</v>
      </c>
      <c r="G6113" s="5">
        <f t="shared" si="1238"/>
        <v>92.264062499999994</v>
      </c>
      <c r="H6113" s="5">
        <f t="shared" si="1239"/>
        <v>2294.6183876123814</v>
      </c>
      <c r="I6113" s="5">
        <f t="shared" si="1240"/>
        <v>720</v>
      </c>
      <c r="J6113" s="5">
        <f t="shared" si="1241"/>
        <v>1574.6183876123814</v>
      </c>
      <c r="K6113" s="2">
        <f t="shared" si="1242"/>
        <v>52337.124784937172</v>
      </c>
      <c r="L6113" s="2">
        <f t="shared" si="1243"/>
        <v>101352</v>
      </c>
      <c r="M6113" s="2">
        <f t="shared" si="1244"/>
        <v>13200</v>
      </c>
      <c r="N6113" s="6">
        <f t="shared" si="1245"/>
        <v>1</v>
      </c>
      <c r="O6113" s="2">
        <f t="shared" si="1246"/>
        <v>15814.875215062828</v>
      </c>
      <c r="P6113" s="2">
        <f t="shared" si="1247"/>
        <v>15814.875215062828</v>
      </c>
    </row>
    <row r="6114" spans="1:16">
      <c r="A6114" s="6">
        <v>9</v>
      </c>
      <c r="B6114" s="6">
        <v>8</v>
      </c>
      <c r="C6114" s="6">
        <v>3</v>
      </c>
      <c r="D6114" s="6">
        <f t="shared" si="1235"/>
        <v>20</v>
      </c>
      <c r="E6114" s="5">
        <f t="shared" si="1236"/>
        <v>1909.9376297100011</v>
      </c>
      <c r="F6114" s="5">
        <f t="shared" si="1237"/>
        <v>292.41669540238024</v>
      </c>
      <c r="G6114" s="5">
        <f t="shared" si="1238"/>
        <v>140.12604492187498</v>
      </c>
      <c r="H6114" s="5">
        <f t="shared" si="1239"/>
        <v>2342.4803700342563</v>
      </c>
      <c r="I6114" s="5">
        <f t="shared" si="1240"/>
        <v>720</v>
      </c>
      <c r="J6114" s="5">
        <f t="shared" si="1241"/>
        <v>1622.4803700342563</v>
      </c>
      <c r="K6114" s="2">
        <f t="shared" si="1242"/>
        <v>53168.061979761391</v>
      </c>
      <c r="L6114" s="2">
        <f t="shared" si="1243"/>
        <v>104052</v>
      </c>
      <c r="M6114" s="2">
        <f t="shared" si="1244"/>
        <v>14080</v>
      </c>
      <c r="N6114" s="6">
        <f t="shared" si="1245"/>
        <v>1</v>
      </c>
      <c r="O6114" s="2">
        <f t="shared" si="1246"/>
        <v>16803.938020238609</v>
      </c>
      <c r="P6114" s="2">
        <f t="shared" si="1247"/>
        <v>16803.938020238609</v>
      </c>
    </row>
    <row r="6115" spans="1:16">
      <c r="A6115" s="6">
        <v>9</v>
      </c>
      <c r="B6115" s="6">
        <v>8</v>
      </c>
      <c r="C6115" s="6">
        <v>4</v>
      </c>
      <c r="D6115" s="6">
        <f t="shared" si="1235"/>
        <v>21</v>
      </c>
      <c r="E6115" s="5">
        <f t="shared" si="1236"/>
        <v>1909.9376297100011</v>
      </c>
      <c r="F6115" s="5">
        <f t="shared" si="1237"/>
        <v>292.41669540238024</v>
      </c>
      <c r="G6115" s="5">
        <f t="shared" si="1238"/>
        <v>189.17016064453125</v>
      </c>
      <c r="H6115" s="5">
        <f t="shared" si="1239"/>
        <v>2391.5244857569128</v>
      </c>
      <c r="I6115" s="5">
        <f t="shared" si="1240"/>
        <v>720</v>
      </c>
      <c r="J6115" s="5">
        <f t="shared" si="1241"/>
        <v>1671.5244857569128</v>
      </c>
      <c r="K6115" s="2">
        <f t="shared" si="1242"/>
        <v>54019.522322168625</v>
      </c>
      <c r="L6115" s="2">
        <f t="shared" si="1243"/>
        <v>106752</v>
      </c>
      <c r="M6115" s="2">
        <f t="shared" si="1244"/>
        <v>14960</v>
      </c>
      <c r="N6115" s="6">
        <f t="shared" si="1245"/>
        <v>1</v>
      </c>
      <c r="O6115" s="2">
        <f t="shared" si="1246"/>
        <v>17772.477677831375</v>
      </c>
      <c r="P6115" s="2">
        <f t="shared" si="1247"/>
        <v>17772.477677831375</v>
      </c>
    </row>
    <row r="6116" spans="1:16">
      <c r="A6116" s="6">
        <v>9</v>
      </c>
      <c r="B6116" s="6">
        <v>8</v>
      </c>
      <c r="C6116" s="6">
        <v>5</v>
      </c>
      <c r="D6116" s="6">
        <f t="shared" si="1235"/>
        <v>22</v>
      </c>
      <c r="E6116" s="5">
        <f t="shared" si="1236"/>
        <v>1909.9376297100011</v>
      </c>
      <c r="F6116" s="5">
        <f t="shared" si="1237"/>
        <v>292.41669540238024</v>
      </c>
      <c r="G6116" s="5">
        <f t="shared" si="1238"/>
        <v>239.41848456573481</v>
      </c>
      <c r="H6116" s="5">
        <f t="shared" si="1239"/>
        <v>2441.7728096781161</v>
      </c>
      <c r="I6116" s="5">
        <f t="shared" si="1240"/>
        <v>720</v>
      </c>
      <c r="J6116" s="5">
        <f t="shared" si="1241"/>
        <v>1721.7728096781161</v>
      </c>
      <c r="K6116" s="2">
        <f t="shared" si="1242"/>
        <v>54891.889056911736</v>
      </c>
      <c r="L6116" s="2">
        <f t="shared" si="1243"/>
        <v>109452</v>
      </c>
      <c r="M6116" s="2">
        <f t="shared" si="1244"/>
        <v>15840</v>
      </c>
      <c r="N6116" s="6">
        <f t="shared" si="1245"/>
        <v>1</v>
      </c>
      <c r="O6116" s="2">
        <f t="shared" si="1246"/>
        <v>18720.110943088264</v>
      </c>
      <c r="P6116" s="2">
        <f t="shared" si="1247"/>
        <v>18720.110943088264</v>
      </c>
    </row>
    <row r="6117" spans="1:16">
      <c r="A6117" s="6">
        <v>9</v>
      </c>
      <c r="B6117" s="6">
        <v>8</v>
      </c>
      <c r="C6117" s="6">
        <v>6</v>
      </c>
      <c r="D6117" s="6">
        <f t="shared" si="1235"/>
        <v>23</v>
      </c>
      <c r="E6117" s="5">
        <f t="shared" si="1236"/>
        <v>1909.9376297100011</v>
      </c>
      <c r="F6117" s="5">
        <f t="shared" si="1237"/>
        <v>292.41669540238024</v>
      </c>
      <c r="G6117" s="5">
        <f t="shared" si="1238"/>
        <v>290.89345874736784</v>
      </c>
      <c r="H6117" s="5">
        <f t="shared" si="1239"/>
        <v>2493.2477838597492</v>
      </c>
      <c r="I6117" s="5">
        <f t="shared" si="1240"/>
        <v>720</v>
      </c>
      <c r="J6117" s="5">
        <f t="shared" si="1241"/>
        <v>1773.2477838597492</v>
      </c>
      <c r="K6117" s="2">
        <f t="shared" si="1242"/>
        <v>55785.551803120645</v>
      </c>
      <c r="L6117" s="2">
        <f t="shared" si="1243"/>
        <v>112152</v>
      </c>
      <c r="M6117" s="2">
        <f t="shared" si="1244"/>
        <v>16720</v>
      </c>
      <c r="N6117" s="6">
        <f t="shared" si="1245"/>
        <v>1</v>
      </c>
      <c r="O6117" s="2">
        <f t="shared" si="1246"/>
        <v>19646.448196879355</v>
      </c>
      <c r="P6117" s="2">
        <f t="shared" si="1247"/>
        <v>19646.448196879355</v>
      </c>
    </row>
    <row r="6118" spans="1:16">
      <c r="A6118" s="6">
        <v>9</v>
      </c>
      <c r="B6118" s="6">
        <v>8</v>
      </c>
      <c r="C6118" s="6">
        <v>7</v>
      </c>
      <c r="D6118" s="6">
        <f t="shared" si="1235"/>
        <v>24</v>
      </c>
      <c r="E6118" s="5">
        <f t="shared" si="1236"/>
        <v>1909.9376297100011</v>
      </c>
      <c r="F6118" s="5">
        <f t="shared" si="1237"/>
        <v>292.41669540238024</v>
      </c>
      <c r="G6118" s="5">
        <f t="shared" si="1238"/>
        <v>343.61789814532818</v>
      </c>
      <c r="H6118" s="5">
        <f t="shared" si="1239"/>
        <v>2545.9722232577096</v>
      </c>
      <c r="I6118" s="5">
        <f t="shared" si="1240"/>
        <v>720</v>
      </c>
      <c r="J6118" s="5">
        <f t="shared" si="1241"/>
        <v>1825.9722232577096</v>
      </c>
      <c r="K6118" s="2">
        <f t="shared" si="1242"/>
        <v>56700.906653779675</v>
      </c>
      <c r="L6118" s="2">
        <f t="shared" si="1243"/>
        <v>114852</v>
      </c>
      <c r="M6118" s="2">
        <f t="shared" si="1244"/>
        <v>17600</v>
      </c>
      <c r="N6118" s="6">
        <f t="shared" si="1245"/>
        <v>1</v>
      </c>
      <c r="O6118" s="2">
        <f t="shared" si="1246"/>
        <v>20551.093346220325</v>
      </c>
      <c r="P6118" s="2">
        <f t="shared" si="1247"/>
        <v>20551.093346220325</v>
      </c>
    </row>
    <row r="6119" spans="1:16">
      <c r="A6119" s="6">
        <v>9</v>
      </c>
      <c r="B6119" s="6">
        <v>8</v>
      </c>
      <c r="C6119" s="6">
        <v>8</v>
      </c>
      <c r="D6119" s="6">
        <f t="shared" si="1235"/>
        <v>25</v>
      </c>
      <c r="E6119" s="5">
        <f t="shared" si="1236"/>
        <v>1909.9376297100011</v>
      </c>
      <c r="F6119" s="5">
        <f t="shared" si="1237"/>
        <v>292.41669540238024</v>
      </c>
      <c r="G6119" s="5">
        <f t="shared" si="1238"/>
        <v>397.61499642530839</v>
      </c>
      <c r="H6119" s="5">
        <f t="shared" si="1239"/>
        <v>2599.9693215376901</v>
      </c>
      <c r="I6119" s="5">
        <f t="shared" si="1240"/>
        <v>720</v>
      </c>
      <c r="J6119" s="5">
        <f t="shared" si="1241"/>
        <v>1879.9693215376901</v>
      </c>
      <c r="K6119" s="2">
        <f t="shared" si="1242"/>
        <v>57638.356276696009</v>
      </c>
      <c r="L6119" s="2">
        <f t="shared" si="1243"/>
        <v>117552</v>
      </c>
      <c r="M6119" s="2">
        <f t="shared" si="1244"/>
        <v>18480</v>
      </c>
      <c r="N6119" s="6">
        <f t="shared" si="1245"/>
        <v>1</v>
      </c>
      <c r="O6119" s="2">
        <f t="shared" si="1246"/>
        <v>21433.643723303991</v>
      </c>
      <c r="P6119" s="2">
        <f t="shared" si="1247"/>
        <v>21433.643723303991</v>
      </c>
    </row>
    <row r="6120" spans="1:16">
      <c r="A6120" s="6">
        <v>9</v>
      </c>
      <c r="B6120" s="6">
        <v>8</v>
      </c>
      <c r="C6120" s="6">
        <v>9</v>
      </c>
      <c r="D6120" s="6">
        <f t="shared" si="1235"/>
        <v>26</v>
      </c>
      <c r="E6120" s="5">
        <f t="shared" si="1236"/>
        <v>1909.9376297100011</v>
      </c>
      <c r="F6120" s="5">
        <f t="shared" si="1237"/>
        <v>292.41669540238024</v>
      </c>
      <c r="G6120" s="5">
        <f t="shared" si="1238"/>
        <v>452.90833186570285</v>
      </c>
      <c r="H6120" s="5">
        <f t="shared" si="1239"/>
        <v>2655.2626569780841</v>
      </c>
      <c r="I6120" s="5">
        <f t="shared" si="1240"/>
        <v>720</v>
      </c>
      <c r="J6120" s="5">
        <f t="shared" si="1241"/>
        <v>1935.2626569780841</v>
      </c>
      <c r="K6120" s="2">
        <f t="shared" si="1242"/>
        <v>58598.310016980628</v>
      </c>
      <c r="L6120" s="2">
        <f t="shared" si="1243"/>
        <v>120252</v>
      </c>
      <c r="M6120" s="2">
        <f t="shared" si="1244"/>
        <v>19360</v>
      </c>
      <c r="N6120" s="6">
        <f t="shared" si="1245"/>
        <v>1</v>
      </c>
      <c r="O6120" s="2">
        <f t="shared" si="1246"/>
        <v>22293.689983019372</v>
      </c>
      <c r="P6120" s="2">
        <f t="shared" si="1247"/>
        <v>22293.689983019372</v>
      </c>
    </row>
    <row r="6121" spans="1:16">
      <c r="A6121" s="6">
        <v>9</v>
      </c>
      <c r="B6121" s="6">
        <v>8</v>
      </c>
      <c r="C6121" s="6">
        <v>10</v>
      </c>
      <c r="D6121" s="6">
        <f t="shared" si="1235"/>
        <v>27</v>
      </c>
      <c r="E6121" s="5">
        <f t="shared" si="1236"/>
        <v>1909.9376297100011</v>
      </c>
      <c r="F6121" s="5">
        <f t="shared" si="1237"/>
        <v>292.41669540238024</v>
      </c>
      <c r="G6121" s="5">
        <f t="shared" si="1238"/>
        <v>509.52187334891573</v>
      </c>
      <c r="H6121" s="5">
        <f t="shared" si="1239"/>
        <v>2711.8761984612975</v>
      </c>
      <c r="I6121" s="5">
        <f t="shared" si="1240"/>
        <v>720</v>
      </c>
      <c r="J6121" s="5">
        <f t="shared" si="1241"/>
        <v>1991.8761984612975</v>
      </c>
      <c r="K6121" s="2">
        <f t="shared" si="1242"/>
        <v>59581.18400106419</v>
      </c>
      <c r="L6121" s="2">
        <f t="shared" si="1243"/>
        <v>122952</v>
      </c>
      <c r="M6121" s="2">
        <f t="shared" si="1244"/>
        <v>20240</v>
      </c>
      <c r="N6121" s="6">
        <f t="shared" si="1245"/>
        <v>1</v>
      </c>
      <c r="O6121" s="2">
        <f t="shared" si="1246"/>
        <v>23130.81599893581</v>
      </c>
      <c r="P6121" s="2">
        <f t="shared" si="1247"/>
        <v>23130.81599893581</v>
      </c>
    </row>
    <row r="6122" spans="1:16">
      <c r="A6122" s="6">
        <v>9</v>
      </c>
      <c r="B6122" s="6">
        <v>8</v>
      </c>
      <c r="C6122" s="6">
        <v>11</v>
      </c>
      <c r="D6122" s="6">
        <f t="shared" si="1235"/>
        <v>28</v>
      </c>
      <c r="E6122" s="5">
        <f t="shared" si="1236"/>
        <v>1909.9376297100011</v>
      </c>
      <c r="F6122" s="5">
        <f t="shared" si="1237"/>
        <v>292.41669540238024</v>
      </c>
      <c r="G6122" s="5">
        <f t="shared" si="1238"/>
        <v>567.47998644235474</v>
      </c>
      <c r="H6122" s="5">
        <f t="shared" si="1239"/>
        <v>2769.8343115547364</v>
      </c>
      <c r="I6122" s="5">
        <f t="shared" si="1240"/>
        <v>720</v>
      </c>
      <c r="J6122" s="5">
        <f t="shared" si="1241"/>
        <v>2049.8343115547364</v>
      </c>
      <c r="K6122" s="2">
        <f t="shared" si="1242"/>
        <v>60587.401242269727</v>
      </c>
      <c r="L6122" s="2">
        <f t="shared" si="1243"/>
        <v>125652</v>
      </c>
      <c r="M6122" s="2">
        <f t="shared" si="1244"/>
        <v>21120</v>
      </c>
      <c r="N6122" s="6">
        <f t="shared" si="1245"/>
        <v>1</v>
      </c>
      <c r="O6122" s="2">
        <f t="shared" si="1246"/>
        <v>23944.598757730273</v>
      </c>
      <c r="P6122" s="2">
        <f t="shared" si="1247"/>
        <v>23944.598757730273</v>
      </c>
    </row>
    <row r="6123" spans="1:16">
      <c r="A6123" s="6">
        <v>9</v>
      </c>
      <c r="B6123" s="6">
        <v>8</v>
      </c>
      <c r="C6123" s="6">
        <v>12</v>
      </c>
      <c r="D6123" s="6">
        <f t="shared" si="1235"/>
        <v>29</v>
      </c>
      <c r="E6123" s="5">
        <f t="shared" si="1236"/>
        <v>1909.9376297100011</v>
      </c>
      <c r="F6123" s="5">
        <f t="shared" si="1237"/>
        <v>292.41669540238024</v>
      </c>
      <c r="G6123" s="5">
        <f t="shared" si="1238"/>
        <v>626.80743957041921</v>
      </c>
      <c r="H6123" s="5">
        <f t="shared" si="1239"/>
        <v>2829.1617646828008</v>
      </c>
      <c r="I6123" s="5">
        <f t="shared" si="1240"/>
        <v>720</v>
      </c>
      <c r="J6123" s="5">
        <f t="shared" si="1241"/>
        <v>2109.1617646828008</v>
      </c>
      <c r="K6123" s="2">
        <f t="shared" si="1242"/>
        <v>61617.391747965288</v>
      </c>
      <c r="L6123" s="2">
        <f t="shared" si="1243"/>
        <v>128352</v>
      </c>
      <c r="M6123" s="2">
        <f t="shared" si="1244"/>
        <v>22000</v>
      </c>
      <c r="N6123" s="6">
        <f t="shared" si="1245"/>
        <v>1</v>
      </c>
      <c r="O6123" s="2">
        <f t="shared" si="1246"/>
        <v>24734.608252034712</v>
      </c>
      <c r="P6123" s="2">
        <f t="shared" si="1247"/>
        <v>24734.608252034712</v>
      </c>
    </row>
    <row r="6124" spans="1:16">
      <c r="A6124" s="6">
        <v>9</v>
      </c>
      <c r="B6124" s="6">
        <v>8</v>
      </c>
      <c r="C6124" s="6">
        <v>13</v>
      </c>
      <c r="D6124" s="6">
        <f t="shared" si="1235"/>
        <v>30</v>
      </c>
      <c r="E6124" s="5">
        <f t="shared" si="1236"/>
        <v>1909.9376297100011</v>
      </c>
      <c r="F6124" s="5">
        <f t="shared" si="1237"/>
        <v>292.41669540238024</v>
      </c>
      <c r="G6124" s="5">
        <f t="shared" si="1238"/>
        <v>687.52941027880343</v>
      </c>
      <c r="H6124" s="5">
        <f t="shared" si="1239"/>
        <v>2889.8837353911849</v>
      </c>
      <c r="I6124" s="5">
        <f t="shared" si="1240"/>
        <v>720</v>
      </c>
      <c r="J6124" s="5">
        <f t="shared" si="1241"/>
        <v>2169.8837353911849</v>
      </c>
      <c r="K6124" s="2">
        <f t="shared" si="1242"/>
        <v>62671.59262831918</v>
      </c>
      <c r="L6124" s="2">
        <f t="shared" si="1243"/>
        <v>131052</v>
      </c>
      <c r="M6124" s="2">
        <f t="shared" si="1244"/>
        <v>22880</v>
      </c>
      <c r="N6124" s="6">
        <f t="shared" si="1245"/>
        <v>1</v>
      </c>
      <c r="O6124" s="2">
        <f t="shared" si="1246"/>
        <v>25500.40737168082</v>
      </c>
      <c r="P6124" s="2">
        <f t="shared" si="1247"/>
        <v>25500.40737168082</v>
      </c>
    </row>
    <row r="6125" spans="1:16">
      <c r="A6125" s="6">
        <v>9</v>
      </c>
      <c r="B6125" s="6">
        <v>8</v>
      </c>
      <c r="C6125" s="6">
        <v>14</v>
      </c>
      <c r="D6125" s="6">
        <f t="shared" si="1235"/>
        <v>31</v>
      </c>
      <c r="E6125" s="5">
        <f t="shared" si="1236"/>
        <v>1909.9376297100011</v>
      </c>
      <c r="F6125" s="5">
        <f t="shared" si="1237"/>
        <v>292.41669540238024</v>
      </c>
      <c r="G6125" s="5">
        <f t="shared" si="1238"/>
        <v>749.67149159246469</v>
      </c>
      <c r="H6125" s="5">
        <f t="shared" si="1239"/>
        <v>2952.025816704846</v>
      </c>
      <c r="I6125" s="5">
        <f t="shared" si="1240"/>
        <v>720</v>
      </c>
      <c r="J6125" s="5">
        <f t="shared" si="1241"/>
        <v>2232.025816704846</v>
      </c>
      <c r="K6125" s="2">
        <f t="shared" si="1242"/>
        <v>63750.448206681351</v>
      </c>
      <c r="L6125" s="2">
        <f t="shared" si="1243"/>
        <v>133752</v>
      </c>
      <c r="M6125" s="2">
        <f t="shared" si="1244"/>
        <v>23760</v>
      </c>
      <c r="N6125" s="6">
        <f t="shared" si="1245"/>
        <v>1</v>
      </c>
      <c r="O6125" s="2">
        <f t="shared" si="1246"/>
        <v>26241.551793318649</v>
      </c>
      <c r="P6125" s="2">
        <f t="shared" si="1247"/>
        <v>26241.551793318649</v>
      </c>
    </row>
    <row r="6126" spans="1:16">
      <c r="A6126" s="6">
        <v>9</v>
      </c>
      <c r="B6126" s="6">
        <v>8</v>
      </c>
      <c r="C6126" s="6">
        <v>15</v>
      </c>
      <c r="D6126" s="6">
        <f t="shared" si="1235"/>
        <v>32</v>
      </c>
      <c r="E6126" s="5">
        <f t="shared" si="1236"/>
        <v>1909.9376297100011</v>
      </c>
      <c r="F6126" s="5">
        <f t="shared" si="1237"/>
        <v>292.41669540238024</v>
      </c>
      <c r="G6126" s="5">
        <f t="shared" si="1238"/>
        <v>813.25969846861108</v>
      </c>
      <c r="H6126" s="5">
        <f t="shared" si="1239"/>
        <v>3015.6140235809926</v>
      </c>
      <c r="I6126" s="5">
        <f t="shared" si="1240"/>
        <v>720</v>
      </c>
      <c r="J6126" s="5">
        <f t="shared" si="1241"/>
        <v>2295.6140235809926</v>
      </c>
      <c r="K6126" s="2">
        <f t="shared" si="1242"/>
        <v>64854.410131614452</v>
      </c>
      <c r="L6126" s="2">
        <f t="shared" si="1243"/>
        <v>136452</v>
      </c>
      <c r="M6126" s="2">
        <f t="shared" si="1244"/>
        <v>24640</v>
      </c>
      <c r="N6126" s="6">
        <f t="shared" si="1245"/>
        <v>1</v>
      </c>
      <c r="O6126" s="2">
        <f t="shared" si="1246"/>
        <v>26957.589868385548</v>
      </c>
      <c r="P6126" s="2">
        <f t="shared" si="1247"/>
        <v>26957.589868385548</v>
      </c>
    </row>
    <row r="6127" spans="1:16">
      <c r="A6127" s="6">
        <v>9</v>
      </c>
      <c r="B6127" s="6">
        <v>8</v>
      </c>
      <c r="C6127" s="6">
        <v>16</v>
      </c>
      <c r="D6127" s="6">
        <f t="shared" si="1235"/>
        <v>33</v>
      </c>
      <c r="E6127" s="5">
        <f t="shared" si="1236"/>
        <v>1909.9376297100011</v>
      </c>
      <c r="F6127" s="5">
        <f t="shared" si="1237"/>
        <v>292.41669540238024</v>
      </c>
      <c r="G6127" s="5">
        <f t="shared" si="1238"/>
        <v>878.32047434610013</v>
      </c>
      <c r="H6127" s="5">
        <f t="shared" si="1239"/>
        <v>3080.6747994584816</v>
      </c>
      <c r="I6127" s="5">
        <f t="shared" si="1240"/>
        <v>720</v>
      </c>
      <c r="J6127" s="5">
        <f t="shared" si="1241"/>
        <v>2360.6747994584816</v>
      </c>
      <c r="K6127" s="2">
        <f t="shared" si="1242"/>
        <v>65983.937490598648</v>
      </c>
      <c r="L6127" s="2">
        <f t="shared" si="1243"/>
        <v>139152</v>
      </c>
      <c r="M6127" s="2">
        <f t="shared" si="1244"/>
        <v>25520</v>
      </c>
      <c r="N6127" s="6">
        <f t="shared" si="1245"/>
        <v>1</v>
      </c>
      <c r="O6127" s="2">
        <f t="shared" si="1246"/>
        <v>27648.062509401352</v>
      </c>
      <c r="P6127" s="2">
        <f t="shared" si="1247"/>
        <v>27648.062509401352</v>
      </c>
    </row>
    <row r="6128" spans="1:16">
      <c r="A6128" s="6">
        <v>9</v>
      </c>
      <c r="B6128" s="6">
        <v>8</v>
      </c>
      <c r="C6128" s="6">
        <v>17</v>
      </c>
      <c r="D6128" s="6">
        <f t="shared" si="1235"/>
        <v>34</v>
      </c>
      <c r="E6128" s="5">
        <f t="shared" si="1236"/>
        <v>1909.9376297100011</v>
      </c>
      <c r="F6128" s="5">
        <f t="shared" si="1237"/>
        <v>292.41669540238024</v>
      </c>
      <c r="G6128" s="5">
        <f t="shared" si="1238"/>
        <v>944.88069779264049</v>
      </c>
      <c r="H6128" s="5">
        <f t="shared" si="1239"/>
        <v>3147.2350229050221</v>
      </c>
      <c r="I6128" s="5">
        <f t="shared" si="1240"/>
        <v>720</v>
      </c>
      <c r="J6128" s="5">
        <f t="shared" si="1241"/>
        <v>2427.2350229050221</v>
      </c>
      <c r="K6128" s="2">
        <f t="shared" si="1242"/>
        <v>67139.496925434418</v>
      </c>
      <c r="L6128" s="2">
        <f t="shared" si="1243"/>
        <v>141852</v>
      </c>
      <c r="M6128" s="2">
        <f t="shared" si="1244"/>
        <v>26400</v>
      </c>
      <c r="N6128" s="6">
        <f t="shared" si="1245"/>
        <v>1</v>
      </c>
      <c r="O6128" s="2">
        <f t="shared" si="1246"/>
        <v>28312.503074565582</v>
      </c>
      <c r="P6128" s="2">
        <f t="shared" si="1247"/>
        <v>28312.503074565582</v>
      </c>
    </row>
    <row r="6129" spans="1:16">
      <c r="A6129" s="6">
        <v>9</v>
      </c>
      <c r="B6129" s="6">
        <v>8</v>
      </c>
      <c r="C6129" s="6">
        <v>18</v>
      </c>
      <c r="D6129" s="6">
        <f t="shared" si="1235"/>
        <v>35</v>
      </c>
      <c r="E6129" s="5">
        <f t="shared" si="1236"/>
        <v>1909.9376297100011</v>
      </c>
      <c r="F6129" s="5">
        <f t="shared" si="1237"/>
        <v>292.41669540238024</v>
      </c>
      <c r="G6129" s="5">
        <f t="shared" si="1238"/>
        <v>1012.9676892512279</v>
      </c>
      <c r="H6129" s="5">
        <f t="shared" si="1239"/>
        <v>3215.3220143636095</v>
      </c>
      <c r="I6129" s="5">
        <f t="shared" si="1240"/>
        <v>720</v>
      </c>
      <c r="J6129" s="5">
        <f t="shared" si="1241"/>
        <v>2495.3220143636095</v>
      </c>
      <c r="K6129" s="2">
        <f t="shared" si="1242"/>
        <v>68321.562749368226</v>
      </c>
      <c r="L6129" s="2">
        <f t="shared" si="1243"/>
        <v>144552</v>
      </c>
      <c r="M6129" s="2">
        <f t="shared" si="1244"/>
        <v>27280</v>
      </c>
      <c r="N6129" s="6">
        <f t="shared" si="1245"/>
        <v>1</v>
      </c>
      <c r="O6129" s="2">
        <f t="shared" si="1246"/>
        <v>28950.437250631774</v>
      </c>
      <c r="P6129" s="2">
        <f t="shared" si="1247"/>
        <v>28950.437250631774</v>
      </c>
    </row>
    <row r="6130" spans="1:16">
      <c r="A6130" s="6">
        <v>9</v>
      </c>
      <c r="B6130" s="6">
        <v>8</v>
      </c>
      <c r="C6130" s="6">
        <v>19</v>
      </c>
      <c r="D6130" s="6">
        <f t="shared" si="1235"/>
        <v>36</v>
      </c>
      <c r="E6130" s="5">
        <f t="shared" si="1236"/>
        <v>1909.9376297100011</v>
      </c>
      <c r="F6130" s="5">
        <f t="shared" si="1237"/>
        <v>292.41669540238024</v>
      </c>
      <c r="G6130" s="5">
        <f t="shared" si="1238"/>
        <v>1082.6092178872495</v>
      </c>
      <c r="H6130" s="5">
        <f t="shared" si="1239"/>
        <v>3284.963542999631</v>
      </c>
      <c r="I6130" s="5">
        <f t="shared" si="1240"/>
        <v>720</v>
      </c>
      <c r="J6130" s="5">
        <f t="shared" si="1241"/>
        <v>2564.963542999631</v>
      </c>
      <c r="K6130" s="2">
        <f t="shared" si="1242"/>
        <v>69530.617065965809</v>
      </c>
      <c r="L6130" s="2">
        <f t="shared" si="1243"/>
        <v>147252</v>
      </c>
      <c r="M6130" s="2">
        <f t="shared" si="1244"/>
        <v>28160</v>
      </c>
      <c r="N6130" s="6">
        <f t="shared" si="1245"/>
        <v>1</v>
      </c>
      <c r="O6130" s="2">
        <f t="shared" si="1246"/>
        <v>29561.382934034191</v>
      </c>
      <c r="P6130" s="2">
        <f t="shared" si="1247"/>
        <v>29561.382934034191</v>
      </c>
    </row>
    <row r="6131" spans="1:16">
      <c r="A6131" s="6">
        <v>9</v>
      </c>
      <c r="B6131" s="6">
        <v>8</v>
      </c>
      <c r="C6131" s="6">
        <v>20</v>
      </c>
      <c r="D6131" s="6">
        <f t="shared" si="1235"/>
        <v>37</v>
      </c>
      <c r="E6131" s="5">
        <f t="shared" si="1236"/>
        <v>1909.9376297100011</v>
      </c>
      <c r="F6131" s="5">
        <f t="shared" si="1237"/>
        <v>292.41669540238024</v>
      </c>
      <c r="G6131" s="5">
        <f t="shared" si="1238"/>
        <v>1153.8335085377266</v>
      </c>
      <c r="H6131" s="5">
        <f t="shared" si="1239"/>
        <v>3356.1878336501081</v>
      </c>
      <c r="I6131" s="5">
        <f t="shared" si="1240"/>
        <v>720</v>
      </c>
      <c r="J6131" s="5">
        <f t="shared" si="1241"/>
        <v>2636.1878336501081</v>
      </c>
      <c r="K6131" s="2">
        <f t="shared" si="1242"/>
        <v>70767.149889758817</v>
      </c>
      <c r="L6131" s="2">
        <f t="shared" si="1243"/>
        <v>149952</v>
      </c>
      <c r="M6131" s="2">
        <f t="shared" si="1244"/>
        <v>29040</v>
      </c>
      <c r="N6131" s="6">
        <f t="shared" si="1245"/>
        <v>1</v>
      </c>
      <c r="O6131" s="2">
        <f t="shared" si="1246"/>
        <v>30144.850110241183</v>
      </c>
      <c r="P6131" s="2">
        <f t="shared" si="1247"/>
        <v>30144.850110241183</v>
      </c>
    </row>
    <row r="6132" spans="1:16">
      <c r="A6132" s="6">
        <v>9</v>
      </c>
      <c r="B6132" s="6">
        <v>8</v>
      </c>
      <c r="C6132" s="6">
        <v>21</v>
      </c>
      <c r="D6132" s="6">
        <f t="shared" si="1235"/>
        <v>38</v>
      </c>
      <c r="E6132" s="5">
        <f t="shared" si="1236"/>
        <v>1909.9376297100011</v>
      </c>
      <c r="F6132" s="5">
        <f t="shared" si="1237"/>
        <v>292.41669540238024</v>
      </c>
      <c r="G6132" s="5">
        <f t="shared" si="1238"/>
        <v>1226.6692487641703</v>
      </c>
      <c r="H6132" s="5">
        <f t="shared" si="1239"/>
        <v>3429.0235738765518</v>
      </c>
      <c r="I6132" s="5">
        <f t="shared" si="1240"/>
        <v>720</v>
      </c>
      <c r="J6132" s="5">
        <f t="shared" si="1241"/>
        <v>2709.0235738765518</v>
      </c>
      <c r="K6132" s="2">
        <f t="shared" si="1242"/>
        <v>72031.659268690128</v>
      </c>
      <c r="L6132" s="2">
        <f t="shared" si="1243"/>
        <v>152652</v>
      </c>
      <c r="M6132" s="2">
        <f t="shared" si="1244"/>
        <v>29920</v>
      </c>
      <c r="N6132" s="6">
        <f t="shared" si="1245"/>
        <v>1</v>
      </c>
      <c r="O6132" s="2">
        <f t="shared" si="1246"/>
        <v>30700.340731309872</v>
      </c>
      <c r="P6132" s="2">
        <f t="shared" si="1247"/>
        <v>30700.340731309872</v>
      </c>
    </row>
    <row r="6133" spans="1:16">
      <c r="A6133" s="6">
        <v>9</v>
      </c>
      <c r="B6133" s="6">
        <v>8</v>
      </c>
      <c r="C6133" s="6">
        <v>22</v>
      </c>
      <c r="D6133" s="6">
        <f t="shared" si="1235"/>
        <v>39</v>
      </c>
      <c r="E6133" s="5">
        <f t="shared" si="1236"/>
        <v>1909.9376297100011</v>
      </c>
      <c r="F6133" s="5">
        <f t="shared" si="1237"/>
        <v>292.41669540238024</v>
      </c>
      <c r="G6133" s="5">
        <f t="shared" si="1238"/>
        <v>1301.1455960105666</v>
      </c>
      <c r="H6133" s="5">
        <f t="shared" si="1239"/>
        <v>3503.4999211229479</v>
      </c>
      <c r="I6133" s="5">
        <f t="shared" si="1240"/>
        <v>720</v>
      </c>
      <c r="J6133" s="5">
        <f t="shared" si="1241"/>
        <v>2783.4999211229479</v>
      </c>
      <c r="K6133" s="2">
        <f t="shared" si="1242"/>
        <v>73324.65140838451</v>
      </c>
      <c r="L6133" s="2">
        <f t="shared" si="1243"/>
        <v>155352</v>
      </c>
      <c r="M6133" s="2">
        <f t="shared" si="1244"/>
        <v>30800</v>
      </c>
      <c r="N6133" s="6">
        <f t="shared" si="1245"/>
        <v>1</v>
      </c>
      <c r="O6133" s="2">
        <f t="shared" si="1246"/>
        <v>31227.34859161549</v>
      </c>
      <c r="P6133" s="2">
        <f t="shared" si="1247"/>
        <v>31227.34859161549</v>
      </c>
    </row>
    <row r="6134" spans="1:16">
      <c r="A6134" s="6">
        <v>9</v>
      </c>
      <c r="B6134" s="6">
        <v>8</v>
      </c>
      <c r="C6134" s="6">
        <v>23</v>
      </c>
      <c r="D6134" s="6">
        <f t="shared" si="1235"/>
        <v>40</v>
      </c>
      <c r="E6134" s="5">
        <f t="shared" si="1236"/>
        <v>1909.9376297100011</v>
      </c>
      <c r="F6134" s="5">
        <f t="shared" si="1237"/>
        <v>292.41669540238024</v>
      </c>
      <c r="G6134" s="5">
        <f t="shared" si="1238"/>
        <v>1377.292184868003</v>
      </c>
      <c r="H6134" s="5">
        <f t="shared" si="1239"/>
        <v>3579.6465099803845</v>
      </c>
      <c r="I6134" s="5">
        <f t="shared" si="1240"/>
        <v>720</v>
      </c>
      <c r="J6134" s="5">
        <f t="shared" si="1241"/>
        <v>2859.6465099803845</v>
      </c>
      <c r="K6134" s="2">
        <f t="shared" si="1242"/>
        <v>74646.640798270557</v>
      </c>
      <c r="L6134" s="2">
        <f t="shared" si="1243"/>
        <v>158052</v>
      </c>
      <c r="M6134" s="2">
        <f t="shared" si="1244"/>
        <v>31680</v>
      </c>
      <c r="N6134" s="6">
        <f t="shared" si="1245"/>
        <v>1</v>
      </c>
      <c r="O6134" s="2">
        <f t="shared" si="1246"/>
        <v>31725.359201729443</v>
      </c>
      <c r="P6134" s="2">
        <f t="shared" si="1247"/>
        <v>31725.359201729443</v>
      </c>
    </row>
    <row r="6135" spans="1:16">
      <c r="A6135" s="6">
        <v>9</v>
      </c>
      <c r="B6135" s="6">
        <v>8</v>
      </c>
      <c r="C6135" s="6">
        <v>24</v>
      </c>
      <c r="D6135" s="6">
        <f t="shared" si="1235"/>
        <v>41</v>
      </c>
      <c r="E6135" s="5">
        <f t="shared" si="1236"/>
        <v>1909.9376297100011</v>
      </c>
      <c r="F6135" s="5">
        <f t="shared" si="1237"/>
        <v>292.41669540238024</v>
      </c>
      <c r="G6135" s="5">
        <f t="shared" si="1238"/>
        <v>1455.1391344474989</v>
      </c>
      <c r="H6135" s="5">
        <f t="shared" si="1239"/>
        <v>3657.4934595598806</v>
      </c>
      <c r="I6135" s="5">
        <f t="shared" si="1240"/>
        <v>720</v>
      </c>
      <c r="J6135" s="5">
        <f t="shared" si="1241"/>
        <v>2937.4934595598806</v>
      </c>
      <c r="K6135" s="2">
        <f t="shared" si="1242"/>
        <v>75998.150339581262</v>
      </c>
      <c r="L6135" s="2">
        <f t="shared" si="1243"/>
        <v>160752</v>
      </c>
      <c r="M6135" s="2">
        <f t="shared" si="1244"/>
        <v>32560</v>
      </c>
      <c r="N6135" s="6">
        <f t="shared" si="1245"/>
        <v>1</v>
      </c>
      <c r="O6135" s="2">
        <f t="shared" si="1246"/>
        <v>32193.849660418738</v>
      </c>
      <c r="P6135" s="2">
        <f t="shared" si="1247"/>
        <v>32193.849660418738</v>
      </c>
    </row>
    <row r="6136" spans="1:16">
      <c r="A6136" s="6">
        <v>9</v>
      </c>
      <c r="B6136" s="6">
        <v>8</v>
      </c>
      <c r="C6136" s="6">
        <v>25</v>
      </c>
      <c r="D6136" s="6">
        <f t="shared" si="1235"/>
        <v>42</v>
      </c>
      <c r="E6136" s="5">
        <f t="shared" si="1236"/>
        <v>1909.9376297100011</v>
      </c>
      <c r="F6136" s="5">
        <f t="shared" si="1237"/>
        <v>292.41669540238024</v>
      </c>
      <c r="G6136" s="5">
        <f t="shared" si="1238"/>
        <v>1534.7170558625965</v>
      </c>
      <c r="H6136" s="5">
        <f t="shared" si="1239"/>
        <v>3737.0713809749777</v>
      </c>
      <c r="I6136" s="5">
        <f t="shared" si="1240"/>
        <v>720</v>
      </c>
      <c r="J6136" s="5">
        <f t="shared" si="1241"/>
        <v>3017.0713809749777</v>
      </c>
      <c r="K6136" s="2">
        <f t="shared" si="1242"/>
        <v>77379.711475260032</v>
      </c>
      <c r="L6136" s="2">
        <f t="shared" si="1243"/>
        <v>163452</v>
      </c>
      <c r="M6136" s="2">
        <f t="shared" si="1244"/>
        <v>33440</v>
      </c>
      <c r="N6136" s="6">
        <f t="shared" si="1245"/>
        <v>1</v>
      </c>
      <c r="O6136" s="2">
        <f t="shared" si="1246"/>
        <v>32632.288524739968</v>
      </c>
      <c r="P6136" s="2">
        <f t="shared" si="1247"/>
        <v>32632.288524739968</v>
      </c>
    </row>
    <row r="6137" spans="1:16">
      <c r="A6137" s="6">
        <v>9</v>
      </c>
      <c r="B6137" s="6">
        <v>8</v>
      </c>
      <c r="C6137" s="6">
        <v>26</v>
      </c>
      <c r="D6137" s="6">
        <f t="shared" si="1235"/>
        <v>43</v>
      </c>
      <c r="E6137" s="5">
        <f t="shared" si="1236"/>
        <v>1909.9376297100011</v>
      </c>
      <c r="F6137" s="5">
        <f t="shared" si="1237"/>
        <v>292.41669540238024</v>
      </c>
      <c r="G6137" s="5">
        <f t="shared" si="1238"/>
        <v>1616.0570598233144</v>
      </c>
      <c r="H6137" s="5">
        <f t="shared" si="1239"/>
        <v>3818.4113849356959</v>
      </c>
      <c r="I6137" s="5">
        <f t="shared" si="1240"/>
        <v>720</v>
      </c>
      <c r="J6137" s="5">
        <f t="shared" si="1241"/>
        <v>3098.4113849356959</v>
      </c>
      <c r="K6137" s="2">
        <f t="shared" si="1242"/>
        <v>78791.864321800269</v>
      </c>
      <c r="L6137" s="2">
        <f t="shared" si="1243"/>
        <v>166152</v>
      </c>
      <c r="M6137" s="2">
        <f t="shared" si="1244"/>
        <v>34320</v>
      </c>
      <c r="N6137" s="6">
        <f t="shared" si="1245"/>
        <v>1</v>
      </c>
      <c r="O6137" s="2">
        <f t="shared" si="1246"/>
        <v>33040.135678199731</v>
      </c>
      <c r="P6137" s="2">
        <f t="shared" si="1247"/>
        <v>33040.135678199731</v>
      </c>
    </row>
    <row r="6138" spans="1:16">
      <c r="A6138" s="6">
        <v>9</v>
      </c>
      <c r="B6138" s="6">
        <v>8</v>
      </c>
      <c r="C6138" s="6">
        <v>27</v>
      </c>
      <c r="D6138" s="6">
        <f t="shared" si="1235"/>
        <v>44</v>
      </c>
      <c r="E6138" s="5">
        <f t="shared" si="1236"/>
        <v>1909.9376297100011</v>
      </c>
      <c r="F6138" s="5">
        <f t="shared" si="1237"/>
        <v>292.41669540238024</v>
      </c>
      <c r="G6138" s="5">
        <f t="shared" si="1238"/>
        <v>1699.1907643430709</v>
      </c>
      <c r="H6138" s="5">
        <f t="shared" si="1239"/>
        <v>3901.5450894554524</v>
      </c>
      <c r="I6138" s="5">
        <f t="shared" si="1240"/>
        <v>720</v>
      </c>
      <c r="J6138" s="5">
        <f t="shared" si="1241"/>
        <v>3181.5450894554524</v>
      </c>
      <c r="K6138" s="2">
        <f t="shared" si="1242"/>
        <v>80235.157803046051</v>
      </c>
      <c r="L6138" s="2">
        <f t="shared" si="1243"/>
        <v>168852</v>
      </c>
      <c r="M6138" s="2">
        <f t="shared" si="1244"/>
        <v>35200</v>
      </c>
      <c r="N6138" s="6">
        <f t="shared" si="1245"/>
        <v>1</v>
      </c>
      <c r="O6138" s="2">
        <f t="shared" si="1246"/>
        <v>33416.842196953949</v>
      </c>
      <c r="P6138" s="2">
        <f t="shared" si="1247"/>
        <v>33416.842196953949</v>
      </c>
    </row>
    <row r="6139" spans="1:16">
      <c r="A6139" s="6">
        <v>9</v>
      </c>
      <c r="B6139" s="6">
        <v>8</v>
      </c>
      <c r="C6139" s="6">
        <v>28</v>
      </c>
      <c r="D6139" s="6">
        <f t="shared" si="1235"/>
        <v>45</v>
      </c>
      <c r="E6139" s="5">
        <f t="shared" si="1236"/>
        <v>1909.9376297100011</v>
      </c>
      <c r="F6139" s="5">
        <f t="shared" si="1237"/>
        <v>292.41669540238024</v>
      </c>
      <c r="G6139" s="5">
        <f t="shared" si="1238"/>
        <v>1784.1503025602246</v>
      </c>
      <c r="H6139" s="5">
        <f t="shared" si="1239"/>
        <v>3986.5046276726061</v>
      </c>
      <c r="I6139" s="5">
        <f t="shared" si="1240"/>
        <v>720</v>
      </c>
      <c r="J6139" s="5">
        <f t="shared" si="1241"/>
        <v>3266.5046276726061</v>
      </c>
      <c r="K6139" s="2">
        <f t="shared" si="1242"/>
        <v>81710.149785982736</v>
      </c>
      <c r="L6139" s="2">
        <f t="shared" si="1243"/>
        <v>171552</v>
      </c>
      <c r="M6139" s="2">
        <f t="shared" si="1244"/>
        <v>36080</v>
      </c>
      <c r="N6139" s="6">
        <f t="shared" si="1245"/>
        <v>1</v>
      </c>
      <c r="O6139" s="2">
        <f t="shared" si="1246"/>
        <v>33761.850214017264</v>
      </c>
      <c r="P6139" s="2">
        <f t="shared" si="1247"/>
        <v>33761.850214017264</v>
      </c>
    </row>
    <row r="6140" spans="1:16">
      <c r="A6140" s="6">
        <v>9</v>
      </c>
      <c r="B6140" s="6">
        <v>8</v>
      </c>
      <c r="C6140" s="6">
        <v>29</v>
      </c>
      <c r="D6140" s="6">
        <f t="shared" si="1235"/>
        <v>46</v>
      </c>
      <c r="E6140" s="5">
        <f t="shared" si="1236"/>
        <v>1909.9376297100011</v>
      </c>
      <c r="F6140" s="5">
        <f t="shared" si="1237"/>
        <v>292.41669540238024</v>
      </c>
      <c r="G6140" s="5">
        <f t="shared" si="1238"/>
        <v>1870.9683306758782</v>
      </c>
      <c r="H6140" s="5">
        <f t="shared" si="1239"/>
        <v>4073.3226557882599</v>
      </c>
      <c r="I6140" s="5">
        <f t="shared" si="1240"/>
        <v>720</v>
      </c>
      <c r="J6140" s="5">
        <f t="shared" si="1241"/>
        <v>3353.3226557882599</v>
      </c>
      <c r="K6140" s="2">
        <f t="shared" si="1242"/>
        <v>83217.40721854617</v>
      </c>
      <c r="L6140" s="2">
        <f t="shared" si="1243"/>
        <v>174252</v>
      </c>
      <c r="M6140" s="2">
        <f t="shared" si="1244"/>
        <v>36960</v>
      </c>
      <c r="N6140" s="6">
        <f t="shared" si="1245"/>
        <v>1</v>
      </c>
      <c r="O6140" s="2">
        <f t="shared" si="1246"/>
        <v>34074.59278145383</v>
      </c>
      <c r="P6140" s="2">
        <f t="shared" si="1247"/>
        <v>34074.59278145383</v>
      </c>
    </row>
    <row r="6141" spans="1:16">
      <c r="A6141" s="6">
        <v>9</v>
      </c>
      <c r="B6141" s="6">
        <v>8</v>
      </c>
      <c r="C6141" s="6">
        <v>30</v>
      </c>
      <c r="D6141" s="6">
        <f t="shared" si="1235"/>
        <v>47</v>
      </c>
      <c r="E6141" s="5">
        <f t="shared" si="1236"/>
        <v>1909.9376297100011</v>
      </c>
      <c r="F6141" s="5">
        <f t="shared" si="1237"/>
        <v>292.41669540238024</v>
      </c>
      <c r="G6141" s="5">
        <f t="shared" si="1238"/>
        <v>1959.6780360096488</v>
      </c>
      <c r="H6141" s="5">
        <f t="shared" si="1239"/>
        <v>4162.0323611220301</v>
      </c>
      <c r="I6141" s="5">
        <f t="shared" si="1240"/>
        <v>720</v>
      </c>
      <c r="J6141" s="5">
        <f t="shared" si="1241"/>
        <v>3442.0323611220301</v>
      </c>
      <c r="K6141" s="2">
        <f t="shared" si="1242"/>
        <v>84757.506269479694</v>
      </c>
      <c r="L6141" s="2">
        <f t="shared" si="1243"/>
        <v>176952</v>
      </c>
      <c r="M6141" s="2">
        <f t="shared" si="1244"/>
        <v>37840</v>
      </c>
      <c r="N6141" s="6">
        <f t="shared" si="1245"/>
        <v>1</v>
      </c>
      <c r="O6141" s="2">
        <f t="shared" si="1246"/>
        <v>34354.493730520306</v>
      </c>
      <c r="P6141" s="2">
        <f t="shared" si="1247"/>
        <v>34354.493730520306</v>
      </c>
    </row>
    <row r="6142" spans="1:16">
      <c r="A6142" s="6">
        <v>9</v>
      </c>
      <c r="B6142" s="6">
        <v>9</v>
      </c>
      <c r="C6142" s="6">
        <v>0</v>
      </c>
      <c r="D6142" s="6">
        <f t="shared" si="1235"/>
        <v>18</v>
      </c>
      <c r="E6142" s="5">
        <f t="shared" si="1236"/>
        <v>1909.9376297100011</v>
      </c>
      <c r="F6142" s="5">
        <f t="shared" si="1237"/>
        <v>337.19300188586965</v>
      </c>
      <c r="G6142" s="5">
        <f t="shared" si="1238"/>
        <v>0</v>
      </c>
      <c r="H6142" s="5">
        <f t="shared" si="1239"/>
        <v>2247.1306315958709</v>
      </c>
      <c r="I6142" s="5">
        <f t="shared" si="1240"/>
        <v>720</v>
      </c>
      <c r="J6142" s="5">
        <f t="shared" si="1241"/>
        <v>1527.1306315958709</v>
      </c>
      <c r="K6142" s="2">
        <f t="shared" si="1242"/>
        <v>51512.684576317202</v>
      </c>
      <c r="L6142" s="2">
        <f t="shared" si="1243"/>
        <v>98046</v>
      </c>
      <c r="M6142" s="2">
        <f t="shared" si="1244"/>
        <v>11880</v>
      </c>
      <c r="N6142" s="6">
        <f t="shared" si="1245"/>
        <v>1</v>
      </c>
      <c r="O6142" s="2">
        <f t="shared" si="1246"/>
        <v>14653.315423682798</v>
      </c>
      <c r="P6142" s="2">
        <f t="shared" si="1247"/>
        <v>14653.315423682798</v>
      </c>
    </row>
    <row r="6143" spans="1:16">
      <c r="A6143" s="6">
        <v>9</v>
      </c>
      <c r="B6143" s="6">
        <v>9</v>
      </c>
      <c r="C6143" s="6">
        <v>1</v>
      </c>
      <c r="D6143" s="6">
        <f t="shared" si="1235"/>
        <v>19</v>
      </c>
      <c r="E6143" s="5">
        <f t="shared" si="1236"/>
        <v>1909.9376297100011</v>
      </c>
      <c r="F6143" s="5">
        <f t="shared" si="1237"/>
        <v>337.19300188586965</v>
      </c>
      <c r="G6143" s="5">
        <f t="shared" si="1238"/>
        <v>45.5625</v>
      </c>
      <c r="H6143" s="5">
        <f t="shared" si="1239"/>
        <v>2292.6931315958709</v>
      </c>
      <c r="I6143" s="5">
        <f t="shared" si="1240"/>
        <v>720</v>
      </c>
      <c r="J6143" s="5">
        <f t="shared" si="1241"/>
        <v>1572.6931315958709</v>
      </c>
      <c r="K6143" s="2">
        <f t="shared" si="1242"/>
        <v>52303.700201317202</v>
      </c>
      <c r="L6143" s="2">
        <f t="shared" si="1243"/>
        <v>100746</v>
      </c>
      <c r="M6143" s="2">
        <f t="shared" si="1244"/>
        <v>12760</v>
      </c>
      <c r="N6143" s="6">
        <f t="shared" si="1245"/>
        <v>1</v>
      </c>
      <c r="O6143" s="2">
        <f t="shared" si="1246"/>
        <v>15682.299798682798</v>
      </c>
      <c r="P6143" s="2">
        <f t="shared" si="1247"/>
        <v>15682.299798682798</v>
      </c>
    </row>
    <row r="6144" spans="1:16">
      <c r="A6144" s="6">
        <v>9</v>
      </c>
      <c r="B6144" s="6">
        <v>9</v>
      </c>
      <c r="C6144" s="6">
        <v>2</v>
      </c>
      <c r="D6144" s="6">
        <f t="shared" si="1235"/>
        <v>20</v>
      </c>
      <c r="E6144" s="5">
        <f t="shared" si="1236"/>
        <v>1909.9376297100011</v>
      </c>
      <c r="F6144" s="5">
        <f t="shared" si="1237"/>
        <v>337.19300188586965</v>
      </c>
      <c r="G6144" s="5">
        <f t="shared" si="1238"/>
        <v>92.264062499999994</v>
      </c>
      <c r="H6144" s="5">
        <f t="shared" si="1239"/>
        <v>2339.3946940958708</v>
      </c>
      <c r="I6144" s="5">
        <f t="shared" si="1240"/>
        <v>720</v>
      </c>
      <c r="J6144" s="5">
        <f t="shared" si="1241"/>
        <v>1619.3946940958708</v>
      </c>
      <c r="K6144" s="2">
        <f t="shared" si="1242"/>
        <v>53114.491216942202</v>
      </c>
      <c r="L6144" s="2">
        <f t="shared" si="1243"/>
        <v>103446</v>
      </c>
      <c r="M6144" s="2">
        <f t="shared" si="1244"/>
        <v>13640</v>
      </c>
      <c r="N6144" s="6">
        <f t="shared" si="1245"/>
        <v>1</v>
      </c>
      <c r="O6144" s="2">
        <f t="shared" si="1246"/>
        <v>16691.508783057798</v>
      </c>
      <c r="P6144" s="2">
        <f t="shared" si="1247"/>
        <v>16691.508783057798</v>
      </c>
    </row>
    <row r="6145" spans="1:16">
      <c r="A6145" s="6">
        <v>9</v>
      </c>
      <c r="B6145" s="6">
        <v>9</v>
      </c>
      <c r="C6145" s="6">
        <v>3</v>
      </c>
      <c r="D6145" s="6">
        <f t="shared" si="1235"/>
        <v>21</v>
      </c>
      <c r="E6145" s="5">
        <f t="shared" si="1236"/>
        <v>1909.9376297100011</v>
      </c>
      <c r="F6145" s="5">
        <f t="shared" si="1237"/>
        <v>337.19300188586965</v>
      </c>
      <c r="G6145" s="5">
        <f t="shared" si="1238"/>
        <v>140.12604492187498</v>
      </c>
      <c r="H6145" s="5">
        <f t="shared" si="1239"/>
        <v>2387.2566765177457</v>
      </c>
      <c r="I6145" s="5">
        <f t="shared" si="1240"/>
        <v>720</v>
      </c>
      <c r="J6145" s="5">
        <f t="shared" si="1241"/>
        <v>1667.2566765177457</v>
      </c>
      <c r="K6145" s="2">
        <f t="shared" si="1242"/>
        <v>53945.428411766421</v>
      </c>
      <c r="L6145" s="2">
        <f t="shared" si="1243"/>
        <v>106146</v>
      </c>
      <c r="M6145" s="2">
        <f t="shared" si="1244"/>
        <v>14520</v>
      </c>
      <c r="N6145" s="6">
        <f t="shared" si="1245"/>
        <v>1</v>
      </c>
      <c r="O6145" s="2">
        <f t="shared" si="1246"/>
        <v>17680.571588233579</v>
      </c>
      <c r="P6145" s="2">
        <f t="shared" si="1247"/>
        <v>17680.571588233579</v>
      </c>
    </row>
    <row r="6146" spans="1:16">
      <c r="A6146" s="6">
        <v>9</v>
      </c>
      <c r="B6146" s="6">
        <v>9</v>
      </c>
      <c r="C6146" s="6">
        <v>4</v>
      </c>
      <c r="D6146" s="6">
        <f t="shared" si="1235"/>
        <v>22</v>
      </c>
      <c r="E6146" s="5">
        <f t="shared" si="1236"/>
        <v>1909.9376297100011</v>
      </c>
      <c r="F6146" s="5">
        <f t="shared" si="1237"/>
        <v>337.19300188586965</v>
      </c>
      <c r="G6146" s="5">
        <f t="shared" si="1238"/>
        <v>189.17016064453125</v>
      </c>
      <c r="H6146" s="5">
        <f t="shared" si="1239"/>
        <v>2436.3007922404022</v>
      </c>
      <c r="I6146" s="5">
        <f t="shared" si="1240"/>
        <v>720</v>
      </c>
      <c r="J6146" s="5">
        <f t="shared" si="1241"/>
        <v>1716.3007922404022</v>
      </c>
      <c r="K6146" s="2">
        <f t="shared" si="1242"/>
        <v>54796.888754173648</v>
      </c>
      <c r="L6146" s="2">
        <f t="shared" si="1243"/>
        <v>108846</v>
      </c>
      <c r="M6146" s="2">
        <f t="shared" si="1244"/>
        <v>15400</v>
      </c>
      <c r="N6146" s="6">
        <f t="shared" si="1245"/>
        <v>1</v>
      </c>
      <c r="O6146" s="2">
        <f t="shared" si="1246"/>
        <v>18649.111245826352</v>
      </c>
      <c r="P6146" s="2">
        <f t="shared" si="1247"/>
        <v>18649.111245826352</v>
      </c>
    </row>
    <row r="6147" spans="1:16">
      <c r="A6147" s="6">
        <v>9</v>
      </c>
      <c r="B6147" s="6">
        <v>9</v>
      </c>
      <c r="C6147" s="6">
        <v>5</v>
      </c>
      <c r="D6147" s="6">
        <f t="shared" si="1235"/>
        <v>23</v>
      </c>
      <c r="E6147" s="5">
        <f t="shared" si="1236"/>
        <v>1909.9376297100011</v>
      </c>
      <c r="F6147" s="5">
        <f t="shared" si="1237"/>
        <v>337.19300188586965</v>
      </c>
      <c r="G6147" s="5">
        <f t="shared" si="1238"/>
        <v>239.41848456573481</v>
      </c>
      <c r="H6147" s="5">
        <f t="shared" si="1239"/>
        <v>2486.5491161616055</v>
      </c>
      <c r="I6147" s="5">
        <f t="shared" si="1240"/>
        <v>720</v>
      </c>
      <c r="J6147" s="5">
        <f t="shared" si="1241"/>
        <v>1766.5491161616055</v>
      </c>
      <c r="K6147" s="2">
        <f t="shared" si="1242"/>
        <v>55669.255488916766</v>
      </c>
      <c r="L6147" s="2">
        <f t="shared" si="1243"/>
        <v>111546</v>
      </c>
      <c r="M6147" s="2">
        <f t="shared" si="1244"/>
        <v>16280</v>
      </c>
      <c r="N6147" s="6">
        <f t="shared" si="1245"/>
        <v>1</v>
      </c>
      <c r="O6147" s="2">
        <f t="shared" si="1246"/>
        <v>19596.744511083234</v>
      </c>
      <c r="P6147" s="2">
        <f t="shared" si="1247"/>
        <v>19596.744511083234</v>
      </c>
    </row>
    <row r="6148" spans="1:16">
      <c r="A6148" s="6">
        <v>9</v>
      </c>
      <c r="B6148" s="6">
        <v>9</v>
      </c>
      <c r="C6148" s="6">
        <v>6</v>
      </c>
      <c r="D6148" s="6">
        <f t="shared" ref="D6148:D6211" si="1248">A6148+B6148+C6148</f>
        <v>24</v>
      </c>
      <c r="E6148" s="5">
        <f t="shared" ref="E6148:E6211" si="1249">IF(A6148=0,0,A6148*LABOR_HRS_WK_TOM*SEASON_WEEKS*(1+DIM_PCT_TOM)^A6148)</f>
        <v>1909.9376297100011</v>
      </c>
      <c r="F6148" s="5">
        <f t="shared" ref="F6148:F6211" si="1250">IF(B6148=0,0,B6148*LABOR_HRS_WK_CAR*SEASON_WEEKS*(1+DIM_PCT_CAR)^B6148)</f>
        <v>337.19300188586965</v>
      </c>
      <c r="G6148" s="5">
        <f t="shared" ref="G6148:G6211" si="1251">IF(C6148=0,0,C6148*LABOR_HRS_WK_MES*SEASON_WEEKS*(1+DIM_PCT_MES)^C6148)</f>
        <v>290.89345874736784</v>
      </c>
      <c r="H6148" s="5">
        <f t="shared" ref="H6148:H6211" si="1252">E6148+F6148+G6148</f>
        <v>2538.0240903432386</v>
      </c>
      <c r="I6148" s="5">
        <f t="shared" ref="I6148:I6211" si="1253">MIN(H6148,FARMER_HRS)</f>
        <v>720</v>
      </c>
      <c r="J6148" s="5">
        <f t="shared" ref="J6148:J6211" si="1254">MAX(0,H6148-FARMER_HRS)</f>
        <v>1818.0240903432386</v>
      </c>
      <c r="K6148" s="2">
        <f t="shared" ref="K6148:K6211" si="1255">I6148*FARMER_RATE+J6148*TEMP_WORKER_RATE</f>
        <v>56562.918235125675</v>
      </c>
      <c r="L6148" s="2">
        <f t="shared" ref="L6148:L6211" si="1256">A6148*PRICE_TOM+B6148*PRICE_CAR+C6148*PRICE_MES</f>
        <v>114246</v>
      </c>
      <c r="M6148" s="2">
        <f t="shared" ref="M6148:M6211" si="1257">A6148*FERT_BED_TOM+B6148*FERT_BED_CAR+C6148*FERT_BED_MES</f>
        <v>17160</v>
      </c>
      <c r="N6148" s="6">
        <f t="shared" ref="N6148:N6211" si="1258">IF(AND(D6148&lt;=TOTAL_BEDS,J6148&lt;=TEMP_WORKER_MAX*TEMP_WORKER_HRS),1,0)</f>
        <v>1</v>
      </c>
      <c r="O6148" s="2">
        <f t="shared" ref="O6148:O6211" si="1259">L6148-M6148-K6148-FIXED_COSTS</f>
        <v>20523.081764874325</v>
      </c>
      <c r="P6148" s="2">
        <f t="shared" ref="P6148:P6211" si="1260">IF(N6148=1,O6148,"")</f>
        <v>20523.081764874325</v>
      </c>
    </row>
    <row r="6149" spans="1:16">
      <c r="A6149" s="6">
        <v>9</v>
      </c>
      <c r="B6149" s="6">
        <v>9</v>
      </c>
      <c r="C6149" s="6">
        <v>7</v>
      </c>
      <c r="D6149" s="6">
        <f t="shared" si="1248"/>
        <v>25</v>
      </c>
      <c r="E6149" s="5">
        <f t="shared" si="1249"/>
        <v>1909.9376297100011</v>
      </c>
      <c r="F6149" s="5">
        <f t="shared" si="1250"/>
        <v>337.19300188586965</v>
      </c>
      <c r="G6149" s="5">
        <f t="shared" si="1251"/>
        <v>343.61789814532818</v>
      </c>
      <c r="H6149" s="5">
        <f t="shared" si="1252"/>
        <v>2590.748529741199</v>
      </c>
      <c r="I6149" s="5">
        <f t="shared" si="1253"/>
        <v>720</v>
      </c>
      <c r="J6149" s="5">
        <f t="shared" si="1254"/>
        <v>1870.748529741199</v>
      </c>
      <c r="K6149" s="2">
        <f t="shared" si="1255"/>
        <v>57478.273085784705</v>
      </c>
      <c r="L6149" s="2">
        <f t="shared" si="1256"/>
        <v>116946</v>
      </c>
      <c r="M6149" s="2">
        <f t="shared" si="1257"/>
        <v>18040</v>
      </c>
      <c r="N6149" s="6">
        <f t="shared" si="1258"/>
        <v>1</v>
      </c>
      <c r="O6149" s="2">
        <f t="shared" si="1259"/>
        <v>21427.726914215295</v>
      </c>
      <c r="P6149" s="2">
        <f t="shared" si="1260"/>
        <v>21427.726914215295</v>
      </c>
    </row>
    <row r="6150" spans="1:16">
      <c r="A6150" s="6">
        <v>9</v>
      </c>
      <c r="B6150" s="6">
        <v>9</v>
      </c>
      <c r="C6150" s="6">
        <v>8</v>
      </c>
      <c r="D6150" s="6">
        <f t="shared" si="1248"/>
        <v>26</v>
      </c>
      <c r="E6150" s="5">
        <f t="shared" si="1249"/>
        <v>1909.9376297100011</v>
      </c>
      <c r="F6150" s="5">
        <f t="shared" si="1250"/>
        <v>337.19300188586965</v>
      </c>
      <c r="G6150" s="5">
        <f t="shared" si="1251"/>
        <v>397.61499642530839</v>
      </c>
      <c r="H6150" s="5">
        <f t="shared" si="1252"/>
        <v>2644.7456280211791</v>
      </c>
      <c r="I6150" s="5">
        <f t="shared" si="1253"/>
        <v>720</v>
      </c>
      <c r="J6150" s="5">
        <f t="shared" si="1254"/>
        <v>1924.7456280211791</v>
      </c>
      <c r="K6150" s="2">
        <f t="shared" si="1255"/>
        <v>58415.722708701025</v>
      </c>
      <c r="L6150" s="2">
        <f t="shared" si="1256"/>
        <v>119646</v>
      </c>
      <c r="M6150" s="2">
        <f t="shared" si="1257"/>
        <v>18920</v>
      </c>
      <c r="N6150" s="6">
        <f t="shared" si="1258"/>
        <v>1</v>
      </c>
      <c r="O6150" s="2">
        <f t="shared" si="1259"/>
        <v>22310.277291298975</v>
      </c>
      <c r="P6150" s="2">
        <f t="shared" si="1260"/>
        <v>22310.277291298975</v>
      </c>
    </row>
    <row r="6151" spans="1:16">
      <c r="A6151" s="6">
        <v>9</v>
      </c>
      <c r="B6151" s="6">
        <v>9</v>
      </c>
      <c r="C6151" s="6">
        <v>9</v>
      </c>
      <c r="D6151" s="6">
        <f t="shared" si="1248"/>
        <v>27</v>
      </c>
      <c r="E6151" s="5">
        <f t="shared" si="1249"/>
        <v>1909.9376297100011</v>
      </c>
      <c r="F6151" s="5">
        <f t="shared" si="1250"/>
        <v>337.19300188586965</v>
      </c>
      <c r="G6151" s="5">
        <f t="shared" si="1251"/>
        <v>452.90833186570285</v>
      </c>
      <c r="H6151" s="5">
        <f t="shared" si="1252"/>
        <v>2700.038963461574</v>
      </c>
      <c r="I6151" s="5">
        <f t="shared" si="1253"/>
        <v>720</v>
      </c>
      <c r="J6151" s="5">
        <f t="shared" si="1254"/>
        <v>1980.038963461574</v>
      </c>
      <c r="K6151" s="2">
        <f t="shared" si="1255"/>
        <v>59375.676448985658</v>
      </c>
      <c r="L6151" s="2">
        <f t="shared" si="1256"/>
        <v>122346</v>
      </c>
      <c r="M6151" s="2">
        <f t="shared" si="1257"/>
        <v>19800</v>
      </c>
      <c r="N6151" s="6">
        <f t="shared" si="1258"/>
        <v>1</v>
      </c>
      <c r="O6151" s="2">
        <f t="shared" si="1259"/>
        <v>23170.323551014342</v>
      </c>
      <c r="P6151" s="2">
        <f t="shared" si="1260"/>
        <v>23170.323551014342</v>
      </c>
    </row>
    <row r="6152" spans="1:16">
      <c r="A6152" s="6">
        <v>9</v>
      </c>
      <c r="B6152" s="6">
        <v>9</v>
      </c>
      <c r="C6152" s="6">
        <v>10</v>
      </c>
      <c r="D6152" s="6">
        <f t="shared" si="1248"/>
        <v>28</v>
      </c>
      <c r="E6152" s="5">
        <f t="shared" si="1249"/>
        <v>1909.9376297100011</v>
      </c>
      <c r="F6152" s="5">
        <f t="shared" si="1250"/>
        <v>337.19300188586965</v>
      </c>
      <c r="G6152" s="5">
        <f t="shared" si="1251"/>
        <v>509.52187334891573</v>
      </c>
      <c r="H6152" s="5">
        <f t="shared" si="1252"/>
        <v>2756.6525049447864</v>
      </c>
      <c r="I6152" s="5">
        <f t="shared" si="1253"/>
        <v>720</v>
      </c>
      <c r="J6152" s="5">
        <f t="shared" si="1254"/>
        <v>2036.6525049447864</v>
      </c>
      <c r="K6152" s="2">
        <f t="shared" si="1255"/>
        <v>60358.550433069206</v>
      </c>
      <c r="L6152" s="2">
        <f t="shared" si="1256"/>
        <v>125046</v>
      </c>
      <c r="M6152" s="2">
        <f t="shared" si="1257"/>
        <v>20680</v>
      </c>
      <c r="N6152" s="6">
        <f t="shared" si="1258"/>
        <v>1</v>
      </c>
      <c r="O6152" s="2">
        <f t="shared" si="1259"/>
        <v>24007.449566930794</v>
      </c>
      <c r="P6152" s="2">
        <f t="shared" si="1260"/>
        <v>24007.449566930794</v>
      </c>
    </row>
    <row r="6153" spans="1:16">
      <c r="A6153" s="6">
        <v>9</v>
      </c>
      <c r="B6153" s="6">
        <v>9</v>
      </c>
      <c r="C6153" s="6">
        <v>11</v>
      </c>
      <c r="D6153" s="6">
        <f t="shared" si="1248"/>
        <v>29</v>
      </c>
      <c r="E6153" s="5">
        <f t="shared" si="1249"/>
        <v>1909.9376297100011</v>
      </c>
      <c r="F6153" s="5">
        <f t="shared" si="1250"/>
        <v>337.19300188586965</v>
      </c>
      <c r="G6153" s="5">
        <f t="shared" si="1251"/>
        <v>567.47998644235474</v>
      </c>
      <c r="H6153" s="5">
        <f t="shared" si="1252"/>
        <v>2814.6106180382258</v>
      </c>
      <c r="I6153" s="5">
        <f t="shared" si="1253"/>
        <v>720</v>
      </c>
      <c r="J6153" s="5">
        <f t="shared" si="1254"/>
        <v>2094.6106180382258</v>
      </c>
      <c r="K6153" s="2">
        <f t="shared" si="1255"/>
        <v>61364.76767427475</v>
      </c>
      <c r="L6153" s="2">
        <f t="shared" si="1256"/>
        <v>127746</v>
      </c>
      <c r="M6153" s="2">
        <f t="shared" si="1257"/>
        <v>21560</v>
      </c>
      <c r="N6153" s="6">
        <f t="shared" si="1258"/>
        <v>1</v>
      </c>
      <c r="O6153" s="2">
        <f t="shared" si="1259"/>
        <v>24821.23232572525</v>
      </c>
      <c r="P6153" s="2">
        <f t="shared" si="1260"/>
        <v>24821.23232572525</v>
      </c>
    </row>
    <row r="6154" spans="1:16">
      <c r="A6154" s="6">
        <v>9</v>
      </c>
      <c r="B6154" s="6">
        <v>9</v>
      </c>
      <c r="C6154" s="6">
        <v>12</v>
      </c>
      <c r="D6154" s="6">
        <f t="shared" si="1248"/>
        <v>30</v>
      </c>
      <c r="E6154" s="5">
        <f t="shared" si="1249"/>
        <v>1909.9376297100011</v>
      </c>
      <c r="F6154" s="5">
        <f t="shared" si="1250"/>
        <v>337.19300188586965</v>
      </c>
      <c r="G6154" s="5">
        <f t="shared" si="1251"/>
        <v>626.80743957041921</v>
      </c>
      <c r="H6154" s="5">
        <f t="shared" si="1252"/>
        <v>2873.9380711662902</v>
      </c>
      <c r="I6154" s="5">
        <f t="shared" si="1253"/>
        <v>720</v>
      </c>
      <c r="J6154" s="5">
        <f t="shared" si="1254"/>
        <v>2153.9380711662902</v>
      </c>
      <c r="K6154" s="2">
        <f t="shared" si="1255"/>
        <v>62394.758179970318</v>
      </c>
      <c r="L6154" s="2">
        <f t="shared" si="1256"/>
        <v>130446</v>
      </c>
      <c r="M6154" s="2">
        <f t="shared" si="1257"/>
        <v>22440</v>
      </c>
      <c r="N6154" s="6">
        <f t="shared" si="1258"/>
        <v>1</v>
      </c>
      <c r="O6154" s="2">
        <f t="shared" si="1259"/>
        <v>25611.241820029682</v>
      </c>
      <c r="P6154" s="2">
        <f t="shared" si="1260"/>
        <v>25611.241820029682</v>
      </c>
    </row>
    <row r="6155" spans="1:16">
      <c r="A6155" s="6">
        <v>9</v>
      </c>
      <c r="B6155" s="6">
        <v>9</v>
      </c>
      <c r="C6155" s="6">
        <v>13</v>
      </c>
      <c r="D6155" s="6">
        <f t="shared" si="1248"/>
        <v>31</v>
      </c>
      <c r="E6155" s="5">
        <f t="shared" si="1249"/>
        <v>1909.9376297100011</v>
      </c>
      <c r="F6155" s="5">
        <f t="shared" si="1250"/>
        <v>337.19300188586965</v>
      </c>
      <c r="G6155" s="5">
        <f t="shared" si="1251"/>
        <v>687.52941027880343</v>
      </c>
      <c r="H6155" s="5">
        <f t="shared" si="1252"/>
        <v>2934.6600418746743</v>
      </c>
      <c r="I6155" s="5">
        <f t="shared" si="1253"/>
        <v>720</v>
      </c>
      <c r="J6155" s="5">
        <f t="shared" si="1254"/>
        <v>2214.6600418746743</v>
      </c>
      <c r="K6155" s="2">
        <f t="shared" si="1255"/>
        <v>63448.959060324203</v>
      </c>
      <c r="L6155" s="2">
        <f t="shared" si="1256"/>
        <v>133146</v>
      </c>
      <c r="M6155" s="2">
        <f t="shared" si="1257"/>
        <v>23320</v>
      </c>
      <c r="N6155" s="6">
        <f t="shared" si="1258"/>
        <v>1</v>
      </c>
      <c r="O6155" s="2">
        <f t="shared" si="1259"/>
        <v>26377.040939675797</v>
      </c>
      <c r="P6155" s="2">
        <f t="shared" si="1260"/>
        <v>26377.040939675797</v>
      </c>
    </row>
    <row r="6156" spans="1:16">
      <c r="A6156" s="6">
        <v>9</v>
      </c>
      <c r="B6156" s="6">
        <v>9</v>
      </c>
      <c r="C6156" s="6">
        <v>14</v>
      </c>
      <c r="D6156" s="6">
        <f t="shared" si="1248"/>
        <v>32</v>
      </c>
      <c r="E6156" s="5">
        <f t="shared" si="1249"/>
        <v>1909.9376297100011</v>
      </c>
      <c r="F6156" s="5">
        <f t="shared" si="1250"/>
        <v>337.19300188586965</v>
      </c>
      <c r="G6156" s="5">
        <f t="shared" si="1251"/>
        <v>749.67149159246469</v>
      </c>
      <c r="H6156" s="5">
        <f t="shared" si="1252"/>
        <v>2996.8021231883358</v>
      </c>
      <c r="I6156" s="5">
        <f t="shared" si="1253"/>
        <v>720</v>
      </c>
      <c r="J6156" s="5">
        <f t="shared" si="1254"/>
        <v>2276.8021231883358</v>
      </c>
      <c r="K6156" s="2">
        <f t="shared" si="1255"/>
        <v>64527.814638686388</v>
      </c>
      <c r="L6156" s="2">
        <f t="shared" si="1256"/>
        <v>135846</v>
      </c>
      <c r="M6156" s="2">
        <f t="shared" si="1257"/>
        <v>24200</v>
      </c>
      <c r="N6156" s="6">
        <f t="shared" si="1258"/>
        <v>1</v>
      </c>
      <c r="O6156" s="2">
        <f t="shared" si="1259"/>
        <v>27118.185361313612</v>
      </c>
      <c r="P6156" s="2">
        <f t="shared" si="1260"/>
        <v>27118.185361313612</v>
      </c>
    </row>
    <row r="6157" spans="1:16">
      <c r="A6157" s="6">
        <v>9</v>
      </c>
      <c r="B6157" s="6">
        <v>9</v>
      </c>
      <c r="C6157" s="6">
        <v>15</v>
      </c>
      <c r="D6157" s="6">
        <f t="shared" si="1248"/>
        <v>33</v>
      </c>
      <c r="E6157" s="5">
        <f t="shared" si="1249"/>
        <v>1909.9376297100011</v>
      </c>
      <c r="F6157" s="5">
        <f t="shared" si="1250"/>
        <v>337.19300188586965</v>
      </c>
      <c r="G6157" s="5">
        <f t="shared" si="1251"/>
        <v>813.25969846861108</v>
      </c>
      <c r="H6157" s="5">
        <f t="shared" si="1252"/>
        <v>3060.390330064482</v>
      </c>
      <c r="I6157" s="5">
        <f t="shared" si="1253"/>
        <v>720</v>
      </c>
      <c r="J6157" s="5">
        <f t="shared" si="1254"/>
        <v>2340.390330064482</v>
      </c>
      <c r="K6157" s="2">
        <f t="shared" si="1255"/>
        <v>65631.776563619467</v>
      </c>
      <c r="L6157" s="2">
        <f t="shared" si="1256"/>
        <v>138546</v>
      </c>
      <c r="M6157" s="2">
        <f t="shared" si="1257"/>
        <v>25080</v>
      </c>
      <c r="N6157" s="6">
        <f t="shared" si="1258"/>
        <v>1</v>
      </c>
      <c r="O6157" s="2">
        <f t="shared" si="1259"/>
        <v>27834.223436380533</v>
      </c>
      <c r="P6157" s="2">
        <f t="shared" si="1260"/>
        <v>27834.223436380533</v>
      </c>
    </row>
    <row r="6158" spans="1:16">
      <c r="A6158" s="6">
        <v>9</v>
      </c>
      <c r="B6158" s="6">
        <v>9</v>
      </c>
      <c r="C6158" s="6">
        <v>16</v>
      </c>
      <c r="D6158" s="6">
        <f t="shared" si="1248"/>
        <v>34</v>
      </c>
      <c r="E6158" s="5">
        <f t="shared" si="1249"/>
        <v>1909.9376297100011</v>
      </c>
      <c r="F6158" s="5">
        <f t="shared" si="1250"/>
        <v>337.19300188586965</v>
      </c>
      <c r="G6158" s="5">
        <f t="shared" si="1251"/>
        <v>878.32047434610013</v>
      </c>
      <c r="H6158" s="5">
        <f t="shared" si="1252"/>
        <v>3125.451105941971</v>
      </c>
      <c r="I6158" s="5">
        <f t="shared" si="1253"/>
        <v>720</v>
      </c>
      <c r="J6158" s="5">
        <f t="shared" si="1254"/>
        <v>2405.451105941971</v>
      </c>
      <c r="K6158" s="2">
        <f t="shared" si="1255"/>
        <v>66761.303922603664</v>
      </c>
      <c r="L6158" s="2">
        <f t="shared" si="1256"/>
        <v>141246</v>
      </c>
      <c r="M6158" s="2">
        <f t="shared" si="1257"/>
        <v>25960</v>
      </c>
      <c r="N6158" s="6">
        <f t="shared" si="1258"/>
        <v>1</v>
      </c>
      <c r="O6158" s="2">
        <f t="shared" si="1259"/>
        <v>28524.696077396336</v>
      </c>
      <c r="P6158" s="2">
        <f t="shared" si="1260"/>
        <v>28524.696077396336</v>
      </c>
    </row>
    <row r="6159" spans="1:16">
      <c r="A6159" s="6">
        <v>9</v>
      </c>
      <c r="B6159" s="6">
        <v>9</v>
      </c>
      <c r="C6159" s="6">
        <v>17</v>
      </c>
      <c r="D6159" s="6">
        <f t="shared" si="1248"/>
        <v>35</v>
      </c>
      <c r="E6159" s="5">
        <f t="shared" si="1249"/>
        <v>1909.9376297100011</v>
      </c>
      <c r="F6159" s="5">
        <f t="shared" si="1250"/>
        <v>337.19300188586965</v>
      </c>
      <c r="G6159" s="5">
        <f t="shared" si="1251"/>
        <v>944.88069779264049</v>
      </c>
      <c r="H6159" s="5">
        <f t="shared" si="1252"/>
        <v>3192.0113293885115</v>
      </c>
      <c r="I6159" s="5">
        <f t="shared" si="1253"/>
        <v>720</v>
      </c>
      <c r="J6159" s="5">
        <f t="shared" si="1254"/>
        <v>2472.0113293885115</v>
      </c>
      <c r="K6159" s="2">
        <f t="shared" si="1255"/>
        <v>67916.863357439433</v>
      </c>
      <c r="L6159" s="2">
        <f t="shared" si="1256"/>
        <v>143946</v>
      </c>
      <c r="M6159" s="2">
        <f t="shared" si="1257"/>
        <v>26840</v>
      </c>
      <c r="N6159" s="6">
        <f t="shared" si="1258"/>
        <v>1</v>
      </c>
      <c r="O6159" s="2">
        <f t="shared" si="1259"/>
        <v>29189.136642560567</v>
      </c>
      <c r="P6159" s="2">
        <f t="shared" si="1260"/>
        <v>29189.136642560567</v>
      </c>
    </row>
    <row r="6160" spans="1:16">
      <c r="A6160" s="6">
        <v>9</v>
      </c>
      <c r="B6160" s="6">
        <v>9</v>
      </c>
      <c r="C6160" s="6">
        <v>18</v>
      </c>
      <c r="D6160" s="6">
        <f t="shared" si="1248"/>
        <v>36</v>
      </c>
      <c r="E6160" s="5">
        <f t="shared" si="1249"/>
        <v>1909.9376297100011</v>
      </c>
      <c r="F6160" s="5">
        <f t="shared" si="1250"/>
        <v>337.19300188586965</v>
      </c>
      <c r="G6160" s="5">
        <f t="shared" si="1251"/>
        <v>1012.9676892512279</v>
      </c>
      <c r="H6160" s="5">
        <f t="shared" si="1252"/>
        <v>3260.0983208470989</v>
      </c>
      <c r="I6160" s="5">
        <f t="shared" si="1253"/>
        <v>720</v>
      </c>
      <c r="J6160" s="5">
        <f t="shared" si="1254"/>
        <v>2540.0983208470989</v>
      </c>
      <c r="K6160" s="2">
        <f t="shared" si="1255"/>
        <v>69098.929181373242</v>
      </c>
      <c r="L6160" s="2">
        <f t="shared" si="1256"/>
        <v>146646</v>
      </c>
      <c r="M6160" s="2">
        <f t="shared" si="1257"/>
        <v>27720</v>
      </c>
      <c r="N6160" s="6">
        <f t="shared" si="1258"/>
        <v>1</v>
      </c>
      <c r="O6160" s="2">
        <f t="shared" si="1259"/>
        <v>29827.070818626758</v>
      </c>
      <c r="P6160" s="2">
        <f t="shared" si="1260"/>
        <v>29827.070818626758</v>
      </c>
    </row>
    <row r="6161" spans="1:16">
      <c r="A6161" s="6">
        <v>9</v>
      </c>
      <c r="B6161" s="6">
        <v>9</v>
      </c>
      <c r="C6161" s="6">
        <v>19</v>
      </c>
      <c r="D6161" s="6">
        <f t="shared" si="1248"/>
        <v>37</v>
      </c>
      <c r="E6161" s="5">
        <f t="shared" si="1249"/>
        <v>1909.9376297100011</v>
      </c>
      <c r="F6161" s="5">
        <f t="shared" si="1250"/>
        <v>337.19300188586965</v>
      </c>
      <c r="G6161" s="5">
        <f t="shared" si="1251"/>
        <v>1082.6092178872495</v>
      </c>
      <c r="H6161" s="5">
        <f t="shared" si="1252"/>
        <v>3329.7398494831205</v>
      </c>
      <c r="I6161" s="5">
        <f t="shared" si="1253"/>
        <v>720</v>
      </c>
      <c r="J6161" s="5">
        <f t="shared" si="1254"/>
        <v>2609.7398494831205</v>
      </c>
      <c r="K6161" s="2">
        <f t="shared" si="1255"/>
        <v>70307.983497970839</v>
      </c>
      <c r="L6161" s="2">
        <f t="shared" si="1256"/>
        <v>149346</v>
      </c>
      <c r="M6161" s="2">
        <f t="shared" si="1257"/>
        <v>28600</v>
      </c>
      <c r="N6161" s="6">
        <f t="shared" si="1258"/>
        <v>1</v>
      </c>
      <c r="O6161" s="2">
        <f t="shared" si="1259"/>
        <v>30438.016502029161</v>
      </c>
      <c r="P6161" s="2">
        <f t="shared" si="1260"/>
        <v>30438.016502029161</v>
      </c>
    </row>
    <row r="6162" spans="1:16">
      <c r="A6162" s="6">
        <v>9</v>
      </c>
      <c r="B6162" s="6">
        <v>9</v>
      </c>
      <c r="C6162" s="6">
        <v>20</v>
      </c>
      <c r="D6162" s="6">
        <f t="shared" si="1248"/>
        <v>38</v>
      </c>
      <c r="E6162" s="5">
        <f t="shared" si="1249"/>
        <v>1909.9376297100011</v>
      </c>
      <c r="F6162" s="5">
        <f t="shared" si="1250"/>
        <v>337.19300188586965</v>
      </c>
      <c r="G6162" s="5">
        <f t="shared" si="1251"/>
        <v>1153.8335085377266</v>
      </c>
      <c r="H6162" s="5">
        <f t="shared" si="1252"/>
        <v>3400.9641401335975</v>
      </c>
      <c r="I6162" s="5">
        <f t="shared" si="1253"/>
        <v>720</v>
      </c>
      <c r="J6162" s="5">
        <f t="shared" si="1254"/>
        <v>2680.9641401335975</v>
      </c>
      <c r="K6162" s="2">
        <f t="shared" si="1255"/>
        <v>71544.516321763847</v>
      </c>
      <c r="L6162" s="2">
        <f t="shared" si="1256"/>
        <v>152046</v>
      </c>
      <c r="M6162" s="2">
        <f t="shared" si="1257"/>
        <v>29480</v>
      </c>
      <c r="N6162" s="6">
        <f t="shared" si="1258"/>
        <v>1</v>
      </c>
      <c r="O6162" s="2">
        <f t="shared" si="1259"/>
        <v>31021.483678236153</v>
      </c>
      <c r="P6162" s="2">
        <f t="shared" si="1260"/>
        <v>31021.483678236153</v>
      </c>
    </row>
    <row r="6163" spans="1:16">
      <c r="A6163" s="6">
        <v>9</v>
      </c>
      <c r="B6163" s="6">
        <v>9</v>
      </c>
      <c r="C6163" s="6">
        <v>21</v>
      </c>
      <c r="D6163" s="6">
        <f t="shared" si="1248"/>
        <v>39</v>
      </c>
      <c r="E6163" s="5">
        <f t="shared" si="1249"/>
        <v>1909.9376297100011</v>
      </c>
      <c r="F6163" s="5">
        <f t="shared" si="1250"/>
        <v>337.19300188586965</v>
      </c>
      <c r="G6163" s="5">
        <f t="shared" si="1251"/>
        <v>1226.6692487641703</v>
      </c>
      <c r="H6163" s="5">
        <f t="shared" si="1252"/>
        <v>3473.7998803600412</v>
      </c>
      <c r="I6163" s="5">
        <f t="shared" si="1253"/>
        <v>720</v>
      </c>
      <c r="J6163" s="5">
        <f t="shared" si="1254"/>
        <v>2753.7998803600412</v>
      </c>
      <c r="K6163" s="2">
        <f t="shared" si="1255"/>
        <v>72809.025700695158</v>
      </c>
      <c r="L6163" s="2">
        <f t="shared" si="1256"/>
        <v>154746</v>
      </c>
      <c r="M6163" s="2">
        <f t="shared" si="1257"/>
        <v>30360</v>
      </c>
      <c r="N6163" s="6">
        <f t="shared" si="1258"/>
        <v>1</v>
      </c>
      <c r="O6163" s="2">
        <f t="shared" si="1259"/>
        <v>31576.974299304842</v>
      </c>
      <c r="P6163" s="2">
        <f t="shared" si="1260"/>
        <v>31576.974299304842</v>
      </c>
    </row>
    <row r="6164" spans="1:16">
      <c r="A6164" s="6">
        <v>9</v>
      </c>
      <c r="B6164" s="6">
        <v>9</v>
      </c>
      <c r="C6164" s="6">
        <v>22</v>
      </c>
      <c r="D6164" s="6">
        <f t="shared" si="1248"/>
        <v>40</v>
      </c>
      <c r="E6164" s="5">
        <f t="shared" si="1249"/>
        <v>1909.9376297100011</v>
      </c>
      <c r="F6164" s="5">
        <f t="shared" si="1250"/>
        <v>337.19300188586965</v>
      </c>
      <c r="G6164" s="5">
        <f t="shared" si="1251"/>
        <v>1301.1455960105666</v>
      </c>
      <c r="H6164" s="5">
        <f t="shared" si="1252"/>
        <v>3548.2762276064377</v>
      </c>
      <c r="I6164" s="5">
        <f t="shared" si="1253"/>
        <v>720</v>
      </c>
      <c r="J6164" s="5">
        <f t="shared" si="1254"/>
        <v>2828.2762276064377</v>
      </c>
      <c r="K6164" s="2">
        <f t="shared" si="1255"/>
        <v>74102.017840389541</v>
      </c>
      <c r="L6164" s="2">
        <f t="shared" si="1256"/>
        <v>157446</v>
      </c>
      <c r="M6164" s="2">
        <f t="shared" si="1257"/>
        <v>31240</v>
      </c>
      <c r="N6164" s="6">
        <f t="shared" si="1258"/>
        <v>1</v>
      </c>
      <c r="O6164" s="2">
        <f t="shared" si="1259"/>
        <v>32103.982159610459</v>
      </c>
      <c r="P6164" s="2">
        <f t="shared" si="1260"/>
        <v>32103.982159610459</v>
      </c>
    </row>
    <row r="6165" spans="1:16">
      <c r="A6165" s="6">
        <v>9</v>
      </c>
      <c r="B6165" s="6">
        <v>9</v>
      </c>
      <c r="C6165" s="6">
        <v>23</v>
      </c>
      <c r="D6165" s="6">
        <f t="shared" si="1248"/>
        <v>41</v>
      </c>
      <c r="E6165" s="5">
        <f t="shared" si="1249"/>
        <v>1909.9376297100011</v>
      </c>
      <c r="F6165" s="5">
        <f t="shared" si="1250"/>
        <v>337.19300188586965</v>
      </c>
      <c r="G6165" s="5">
        <f t="shared" si="1251"/>
        <v>1377.292184868003</v>
      </c>
      <c r="H6165" s="5">
        <f t="shared" si="1252"/>
        <v>3624.4228164638739</v>
      </c>
      <c r="I6165" s="5">
        <f t="shared" si="1253"/>
        <v>720</v>
      </c>
      <c r="J6165" s="5">
        <f t="shared" si="1254"/>
        <v>2904.4228164638739</v>
      </c>
      <c r="K6165" s="2">
        <f t="shared" si="1255"/>
        <v>75424.007230275587</v>
      </c>
      <c r="L6165" s="2">
        <f t="shared" si="1256"/>
        <v>160146</v>
      </c>
      <c r="M6165" s="2">
        <f t="shared" si="1257"/>
        <v>32120</v>
      </c>
      <c r="N6165" s="6">
        <f t="shared" si="1258"/>
        <v>1</v>
      </c>
      <c r="O6165" s="2">
        <f t="shared" si="1259"/>
        <v>32601.992769724413</v>
      </c>
      <c r="P6165" s="2">
        <f t="shared" si="1260"/>
        <v>32601.992769724413</v>
      </c>
    </row>
    <row r="6166" spans="1:16">
      <c r="A6166" s="6">
        <v>9</v>
      </c>
      <c r="B6166" s="6">
        <v>9</v>
      </c>
      <c r="C6166" s="6">
        <v>24</v>
      </c>
      <c r="D6166" s="6">
        <f t="shared" si="1248"/>
        <v>42</v>
      </c>
      <c r="E6166" s="5">
        <f t="shared" si="1249"/>
        <v>1909.9376297100011</v>
      </c>
      <c r="F6166" s="5">
        <f t="shared" si="1250"/>
        <v>337.19300188586965</v>
      </c>
      <c r="G6166" s="5">
        <f t="shared" si="1251"/>
        <v>1455.1391344474989</v>
      </c>
      <c r="H6166" s="5">
        <f t="shared" si="1252"/>
        <v>3702.2697660433696</v>
      </c>
      <c r="I6166" s="5">
        <f t="shared" si="1253"/>
        <v>720</v>
      </c>
      <c r="J6166" s="5">
        <f t="shared" si="1254"/>
        <v>2982.2697660433696</v>
      </c>
      <c r="K6166" s="2">
        <f t="shared" si="1255"/>
        <v>76775.516771586277</v>
      </c>
      <c r="L6166" s="2">
        <f t="shared" si="1256"/>
        <v>162846</v>
      </c>
      <c r="M6166" s="2">
        <f t="shared" si="1257"/>
        <v>33000</v>
      </c>
      <c r="N6166" s="6">
        <f t="shared" si="1258"/>
        <v>1</v>
      </c>
      <c r="O6166" s="2">
        <f t="shared" si="1259"/>
        <v>33070.483228413723</v>
      </c>
      <c r="P6166" s="2">
        <f t="shared" si="1260"/>
        <v>33070.483228413723</v>
      </c>
    </row>
    <row r="6167" spans="1:16">
      <c r="A6167" s="6">
        <v>9</v>
      </c>
      <c r="B6167" s="6">
        <v>9</v>
      </c>
      <c r="C6167" s="6">
        <v>25</v>
      </c>
      <c r="D6167" s="6">
        <f t="shared" si="1248"/>
        <v>43</v>
      </c>
      <c r="E6167" s="5">
        <f t="shared" si="1249"/>
        <v>1909.9376297100011</v>
      </c>
      <c r="F6167" s="5">
        <f t="shared" si="1250"/>
        <v>337.19300188586965</v>
      </c>
      <c r="G6167" s="5">
        <f t="shared" si="1251"/>
        <v>1534.7170558625965</v>
      </c>
      <c r="H6167" s="5">
        <f t="shared" si="1252"/>
        <v>3781.8476874584676</v>
      </c>
      <c r="I6167" s="5">
        <f t="shared" si="1253"/>
        <v>720</v>
      </c>
      <c r="J6167" s="5">
        <f t="shared" si="1254"/>
        <v>3061.8476874584676</v>
      </c>
      <c r="K6167" s="2">
        <f t="shared" si="1255"/>
        <v>78157.077907265062</v>
      </c>
      <c r="L6167" s="2">
        <f t="shared" si="1256"/>
        <v>165546</v>
      </c>
      <c r="M6167" s="2">
        <f t="shared" si="1257"/>
        <v>33880</v>
      </c>
      <c r="N6167" s="6">
        <f t="shared" si="1258"/>
        <v>1</v>
      </c>
      <c r="O6167" s="2">
        <f t="shared" si="1259"/>
        <v>33508.922092734938</v>
      </c>
      <c r="P6167" s="2">
        <f t="shared" si="1260"/>
        <v>33508.922092734938</v>
      </c>
    </row>
    <row r="6168" spans="1:16">
      <c r="A6168" s="6">
        <v>9</v>
      </c>
      <c r="B6168" s="6">
        <v>9</v>
      </c>
      <c r="C6168" s="6">
        <v>26</v>
      </c>
      <c r="D6168" s="6">
        <f t="shared" si="1248"/>
        <v>44</v>
      </c>
      <c r="E6168" s="5">
        <f t="shared" si="1249"/>
        <v>1909.9376297100011</v>
      </c>
      <c r="F6168" s="5">
        <f t="shared" si="1250"/>
        <v>337.19300188586965</v>
      </c>
      <c r="G6168" s="5">
        <f t="shared" si="1251"/>
        <v>1616.0570598233144</v>
      </c>
      <c r="H6168" s="5">
        <f t="shared" si="1252"/>
        <v>3863.1876914191853</v>
      </c>
      <c r="I6168" s="5">
        <f t="shared" si="1253"/>
        <v>720</v>
      </c>
      <c r="J6168" s="5">
        <f t="shared" si="1254"/>
        <v>3143.1876914191853</v>
      </c>
      <c r="K6168" s="2">
        <f t="shared" si="1255"/>
        <v>79569.230753805299</v>
      </c>
      <c r="L6168" s="2">
        <f t="shared" si="1256"/>
        <v>168246</v>
      </c>
      <c r="M6168" s="2">
        <f t="shared" si="1257"/>
        <v>34760</v>
      </c>
      <c r="N6168" s="6">
        <f t="shared" si="1258"/>
        <v>1</v>
      </c>
      <c r="O6168" s="2">
        <f t="shared" si="1259"/>
        <v>33916.769246194701</v>
      </c>
      <c r="P6168" s="2">
        <f t="shared" si="1260"/>
        <v>33916.769246194701</v>
      </c>
    </row>
    <row r="6169" spans="1:16">
      <c r="A6169" s="6">
        <v>9</v>
      </c>
      <c r="B6169" s="6">
        <v>9</v>
      </c>
      <c r="C6169" s="6">
        <v>27</v>
      </c>
      <c r="D6169" s="6">
        <f t="shared" si="1248"/>
        <v>45</v>
      </c>
      <c r="E6169" s="5">
        <f t="shared" si="1249"/>
        <v>1909.9376297100011</v>
      </c>
      <c r="F6169" s="5">
        <f t="shared" si="1250"/>
        <v>337.19300188586965</v>
      </c>
      <c r="G6169" s="5">
        <f t="shared" si="1251"/>
        <v>1699.1907643430709</v>
      </c>
      <c r="H6169" s="5">
        <f t="shared" si="1252"/>
        <v>3946.3213959389418</v>
      </c>
      <c r="I6169" s="5">
        <f t="shared" si="1253"/>
        <v>720</v>
      </c>
      <c r="J6169" s="5">
        <f t="shared" si="1254"/>
        <v>3226.3213959389418</v>
      </c>
      <c r="K6169" s="2">
        <f t="shared" si="1255"/>
        <v>81012.524235051067</v>
      </c>
      <c r="L6169" s="2">
        <f t="shared" si="1256"/>
        <v>170946</v>
      </c>
      <c r="M6169" s="2">
        <f t="shared" si="1257"/>
        <v>35640</v>
      </c>
      <c r="N6169" s="6">
        <f t="shared" si="1258"/>
        <v>1</v>
      </c>
      <c r="O6169" s="2">
        <f t="shared" si="1259"/>
        <v>34293.475764948933</v>
      </c>
      <c r="P6169" s="2">
        <f t="shared" si="1260"/>
        <v>34293.475764948933</v>
      </c>
    </row>
    <row r="6170" spans="1:16">
      <c r="A6170" s="6">
        <v>9</v>
      </c>
      <c r="B6170" s="6">
        <v>9</v>
      </c>
      <c r="C6170" s="6">
        <v>28</v>
      </c>
      <c r="D6170" s="6">
        <f t="shared" si="1248"/>
        <v>46</v>
      </c>
      <c r="E6170" s="5">
        <f t="shared" si="1249"/>
        <v>1909.9376297100011</v>
      </c>
      <c r="F6170" s="5">
        <f t="shared" si="1250"/>
        <v>337.19300188586965</v>
      </c>
      <c r="G6170" s="5">
        <f t="shared" si="1251"/>
        <v>1784.1503025602246</v>
      </c>
      <c r="H6170" s="5">
        <f t="shared" si="1252"/>
        <v>4031.2809341560956</v>
      </c>
      <c r="I6170" s="5">
        <f t="shared" si="1253"/>
        <v>720</v>
      </c>
      <c r="J6170" s="5">
        <f t="shared" si="1254"/>
        <v>3311.2809341560956</v>
      </c>
      <c r="K6170" s="2">
        <f t="shared" si="1255"/>
        <v>82487.516217987766</v>
      </c>
      <c r="L6170" s="2">
        <f t="shared" si="1256"/>
        <v>173646</v>
      </c>
      <c r="M6170" s="2">
        <f t="shared" si="1257"/>
        <v>36520</v>
      </c>
      <c r="N6170" s="6">
        <f t="shared" si="1258"/>
        <v>1</v>
      </c>
      <c r="O6170" s="2">
        <f t="shared" si="1259"/>
        <v>34638.483782012234</v>
      </c>
      <c r="P6170" s="2">
        <f t="shared" si="1260"/>
        <v>34638.483782012234</v>
      </c>
    </row>
    <row r="6171" spans="1:16">
      <c r="A6171" s="6">
        <v>9</v>
      </c>
      <c r="B6171" s="6">
        <v>9</v>
      </c>
      <c r="C6171" s="6">
        <v>29</v>
      </c>
      <c r="D6171" s="6">
        <f t="shared" si="1248"/>
        <v>47</v>
      </c>
      <c r="E6171" s="5">
        <f t="shared" si="1249"/>
        <v>1909.9376297100011</v>
      </c>
      <c r="F6171" s="5">
        <f t="shared" si="1250"/>
        <v>337.19300188586965</v>
      </c>
      <c r="G6171" s="5">
        <f t="shared" si="1251"/>
        <v>1870.9683306758782</v>
      </c>
      <c r="H6171" s="5">
        <f t="shared" si="1252"/>
        <v>4118.0989622717489</v>
      </c>
      <c r="I6171" s="5">
        <f t="shared" si="1253"/>
        <v>720</v>
      </c>
      <c r="J6171" s="5">
        <f t="shared" si="1254"/>
        <v>3398.0989622717489</v>
      </c>
      <c r="K6171" s="2">
        <f t="shared" si="1255"/>
        <v>83994.773650551186</v>
      </c>
      <c r="L6171" s="2">
        <f t="shared" si="1256"/>
        <v>176346</v>
      </c>
      <c r="M6171" s="2">
        <f t="shared" si="1257"/>
        <v>37400</v>
      </c>
      <c r="N6171" s="6">
        <f t="shared" si="1258"/>
        <v>1</v>
      </c>
      <c r="O6171" s="2">
        <f t="shared" si="1259"/>
        <v>34951.226349448814</v>
      </c>
      <c r="P6171" s="2">
        <f t="shared" si="1260"/>
        <v>34951.226349448814</v>
      </c>
    </row>
    <row r="6172" spans="1:16">
      <c r="A6172" s="6">
        <v>9</v>
      </c>
      <c r="B6172" s="6">
        <v>9</v>
      </c>
      <c r="C6172" s="6">
        <v>30</v>
      </c>
      <c r="D6172" s="6">
        <f t="shared" si="1248"/>
        <v>48</v>
      </c>
      <c r="E6172" s="5">
        <f t="shared" si="1249"/>
        <v>1909.9376297100011</v>
      </c>
      <c r="F6172" s="5">
        <f t="shared" si="1250"/>
        <v>337.19300188586965</v>
      </c>
      <c r="G6172" s="5">
        <f t="shared" si="1251"/>
        <v>1959.6780360096488</v>
      </c>
      <c r="H6172" s="5">
        <f t="shared" si="1252"/>
        <v>4206.80866760552</v>
      </c>
      <c r="I6172" s="5">
        <f t="shared" si="1253"/>
        <v>720</v>
      </c>
      <c r="J6172" s="5">
        <f t="shared" si="1254"/>
        <v>3486.80866760552</v>
      </c>
      <c r="K6172" s="2">
        <f t="shared" si="1255"/>
        <v>85534.87270148471</v>
      </c>
      <c r="L6172" s="2">
        <f t="shared" si="1256"/>
        <v>179046</v>
      </c>
      <c r="M6172" s="2">
        <f t="shared" si="1257"/>
        <v>38280</v>
      </c>
      <c r="N6172" s="6">
        <f t="shared" si="1258"/>
        <v>1</v>
      </c>
      <c r="O6172" s="2">
        <f t="shared" si="1259"/>
        <v>35231.12729851529</v>
      </c>
      <c r="P6172" s="2">
        <f t="shared" si="1260"/>
        <v>35231.12729851529</v>
      </c>
    </row>
    <row r="6173" spans="1:16">
      <c r="A6173" s="6">
        <v>9</v>
      </c>
      <c r="B6173" s="6">
        <v>10</v>
      </c>
      <c r="C6173" s="6">
        <v>0</v>
      </c>
      <c r="D6173" s="6">
        <f t="shared" si="1248"/>
        <v>19</v>
      </c>
      <c r="E6173" s="5">
        <f t="shared" si="1249"/>
        <v>1909.9376297100011</v>
      </c>
      <c r="F6173" s="5">
        <f t="shared" si="1250"/>
        <v>384.02536325890713</v>
      </c>
      <c r="G6173" s="5">
        <f t="shared" si="1251"/>
        <v>0</v>
      </c>
      <c r="H6173" s="5">
        <f t="shared" si="1252"/>
        <v>2293.9629929689081</v>
      </c>
      <c r="I6173" s="5">
        <f t="shared" si="1253"/>
        <v>720</v>
      </c>
      <c r="J6173" s="5">
        <f t="shared" si="1254"/>
        <v>1573.9629929689081</v>
      </c>
      <c r="K6173" s="2">
        <f t="shared" si="1255"/>
        <v>52325.746405710204</v>
      </c>
      <c r="L6173" s="2">
        <f t="shared" si="1256"/>
        <v>100140</v>
      </c>
      <c r="M6173" s="2">
        <f t="shared" si="1257"/>
        <v>12320</v>
      </c>
      <c r="N6173" s="6">
        <f t="shared" si="1258"/>
        <v>1</v>
      </c>
      <c r="O6173" s="2">
        <f t="shared" si="1259"/>
        <v>15494.253594289796</v>
      </c>
      <c r="P6173" s="2">
        <f t="shared" si="1260"/>
        <v>15494.253594289796</v>
      </c>
    </row>
    <row r="6174" spans="1:16">
      <c r="A6174" s="6">
        <v>9</v>
      </c>
      <c r="B6174" s="6">
        <v>10</v>
      </c>
      <c r="C6174" s="6">
        <v>1</v>
      </c>
      <c r="D6174" s="6">
        <f t="shared" si="1248"/>
        <v>20</v>
      </c>
      <c r="E6174" s="5">
        <f t="shared" si="1249"/>
        <v>1909.9376297100011</v>
      </c>
      <c r="F6174" s="5">
        <f t="shared" si="1250"/>
        <v>384.02536325890713</v>
      </c>
      <c r="G6174" s="5">
        <f t="shared" si="1251"/>
        <v>45.5625</v>
      </c>
      <c r="H6174" s="5">
        <f t="shared" si="1252"/>
        <v>2339.5254929689081</v>
      </c>
      <c r="I6174" s="5">
        <f t="shared" si="1253"/>
        <v>720</v>
      </c>
      <c r="J6174" s="5">
        <f t="shared" si="1254"/>
        <v>1619.5254929689081</v>
      </c>
      <c r="K6174" s="2">
        <f t="shared" si="1255"/>
        <v>53116.762030710204</v>
      </c>
      <c r="L6174" s="2">
        <f t="shared" si="1256"/>
        <v>102840</v>
      </c>
      <c r="M6174" s="2">
        <f t="shared" si="1257"/>
        <v>13200</v>
      </c>
      <c r="N6174" s="6">
        <f t="shared" si="1258"/>
        <v>1</v>
      </c>
      <c r="O6174" s="2">
        <f t="shared" si="1259"/>
        <v>16523.237969289796</v>
      </c>
      <c r="P6174" s="2">
        <f t="shared" si="1260"/>
        <v>16523.237969289796</v>
      </c>
    </row>
    <row r="6175" spans="1:16">
      <c r="A6175" s="6">
        <v>9</v>
      </c>
      <c r="B6175" s="6">
        <v>10</v>
      </c>
      <c r="C6175" s="6">
        <v>2</v>
      </c>
      <c r="D6175" s="6">
        <f t="shared" si="1248"/>
        <v>21</v>
      </c>
      <c r="E6175" s="5">
        <f t="shared" si="1249"/>
        <v>1909.9376297100011</v>
      </c>
      <c r="F6175" s="5">
        <f t="shared" si="1250"/>
        <v>384.02536325890713</v>
      </c>
      <c r="G6175" s="5">
        <f t="shared" si="1251"/>
        <v>92.264062499999994</v>
      </c>
      <c r="H6175" s="5">
        <f t="shared" si="1252"/>
        <v>2386.227055468908</v>
      </c>
      <c r="I6175" s="5">
        <f t="shared" si="1253"/>
        <v>720</v>
      </c>
      <c r="J6175" s="5">
        <f t="shared" si="1254"/>
        <v>1666.227055468908</v>
      </c>
      <c r="K6175" s="2">
        <f t="shared" si="1255"/>
        <v>53927.553046335204</v>
      </c>
      <c r="L6175" s="2">
        <f t="shared" si="1256"/>
        <v>105540</v>
      </c>
      <c r="M6175" s="2">
        <f t="shared" si="1257"/>
        <v>14080</v>
      </c>
      <c r="N6175" s="6">
        <f t="shared" si="1258"/>
        <v>1</v>
      </c>
      <c r="O6175" s="2">
        <f t="shared" si="1259"/>
        <v>17532.446953664796</v>
      </c>
      <c r="P6175" s="2">
        <f t="shared" si="1260"/>
        <v>17532.446953664796</v>
      </c>
    </row>
    <row r="6176" spans="1:16">
      <c r="A6176" s="6">
        <v>9</v>
      </c>
      <c r="B6176" s="6">
        <v>10</v>
      </c>
      <c r="C6176" s="6">
        <v>3</v>
      </c>
      <c r="D6176" s="6">
        <f t="shared" si="1248"/>
        <v>22</v>
      </c>
      <c r="E6176" s="5">
        <f t="shared" si="1249"/>
        <v>1909.9376297100011</v>
      </c>
      <c r="F6176" s="5">
        <f t="shared" si="1250"/>
        <v>384.02536325890713</v>
      </c>
      <c r="G6176" s="5">
        <f t="shared" si="1251"/>
        <v>140.12604492187498</v>
      </c>
      <c r="H6176" s="5">
        <f t="shared" si="1252"/>
        <v>2434.0890378907829</v>
      </c>
      <c r="I6176" s="5">
        <f t="shared" si="1253"/>
        <v>720</v>
      </c>
      <c r="J6176" s="5">
        <f t="shared" si="1254"/>
        <v>1714.0890378907829</v>
      </c>
      <c r="K6176" s="2">
        <f t="shared" si="1255"/>
        <v>54758.490241159423</v>
      </c>
      <c r="L6176" s="2">
        <f t="shared" si="1256"/>
        <v>108240</v>
      </c>
      <c r="M6176" s="2">
        <f t="shared" si="1257"/>
        <v>14960</v>
      </c>
      <c r="N6176" s="6">
        <f t="shared" si="1258"/>
        <v>1</v>
      </c>
      <c r="O6176" s="2">
        <f t="shared" si="1259"/>
        <v>18521.509758840577</v>
      </c>
      <c r="P6176" s="2">
        <f t="shared" si="1260"/>
        <v>18521.509758840577</v>
      </c>
    </row>
    <row r="6177" spans="1:16">
      <c r="A6177" s="6">
        <v>9</v>
      </c>
      <c r="B6177" s="6">
        <v>10</v>
      </c>
      <c r="C6177" s="6">
        <v>4</v>
      </c>
      <c r="D6177" s="6">
        <f t="shared" si="1248"/>
        <v>23</v>
      </c>
      <c r="E6177" s="5">
        <f t="shared" si="1249"/>
        <v>1909.9376297100011</v>
      </c>
      <c r="F6177" s="5">
        <f t="shared" si="1250"/>
        <v>384.02536325890713</v>
      </c>
      <c r="G6177" s="5">
        <f t="shared" si="1251"/>
        <v>189.17016064453125</v>
      </c>
      <c r="H6177" s="5">
        <f t="shared" si="1252"/>
        <v>2483.1331536134394</v>
      </c>
      <c r="I6177" s="5">
        <f t="shared" si="1253"/>
        <v>720</v>
      </c>
      <c r="J6177" s="5">
        <f t="shared" si="1254"/>
        <v>1763.1331536134394</v>
      </c>
      <c r="K6177" s="2">
        <f t="shared" si="1255"/>
        <v>55609.950583566657</v>
      </c>
      <c r="L6177" s="2">
        <f t="shared" si="1256"/>
        <v>110940</v>
      </c>
      <c r="M6177" s="2">
        <f t="shared" si="1257"/>
        <v>15840</v>
      </c>
      <c r="N6177" s="6">
        <f t="shared" si="1258"/>
        <v>1</v>
      </c>
      <c r="O6177" s="2">
        <f t="shared" si="1259"/>
        <v>19490.049416433343</v>
      </c>
      <c r="P6177" s="2">
        <f t="shared" si="1260"/>
        <v>19490.049416433343</v>
      </c>
    </row>
    <row r="6178" spans="1:16">
      <c r="A6178" s="6">
        <v>9</v>
      </c>
      <c r="B6178" s="6">
        <v>10</v>
      </c>
      <c r="C6178" s="6">
        <v>5</v>
      </c>
      <c r="D6178" s="6">
        <f t="shared" si="1248"/>
        <v>24</v>
      </c>
      <c r="E6178" s="5">
        <f t="shared" si="1249"/>
        <v>1909.9376297100011</v>
      </c>
      <c r="F6178" s="5">
        <f t="shared" si="1250"/>
        <v>384.02536325890713</v>
      </c>
      <c r="G6178" s="5">
        <f t="shared" si="1251"/>
        <v>239.41848456573481</v>
      </c>
      <c r="H6178" s="5">
        <f t="shared" si="1252"/>
        <v>2533.3814775346427</v>
      </c>
      <c r="I6178" s="5">
        <f t="shared" si="1253"/>
        <v>720</v>
      </c>
      <c r="J6178" s="5">
        <f t="shared" si="1254"/>
        <v>1813.3814775346427</v>
      </c>
      <c r="K6178" s="2">
        <f t="shared" si="1255"/>
        <v>56482.317318309768</v>
      </c>
      <c r="L6178" s="2">
        <f t="shared" si="1256"/>
        <v>113640</v>
      </c>
      <c r="M6178" s="2">
        <f t="shared" si="1257"/>
        <v>16720</v>
      </c>
      <c r="N6178" s="6">
        <f t="shared" si="1258"/>
        <v>1</v>
      </c>
      <c r="O6178" s="2">
        <f t="shared" si="1259"/>
        <v>20437.682681690232</v>
      </c>
      <c r="P6178" s="2">
        <f t="shared" si="1260"/>
        <v>20437.682681690232</v>
      </c>
    </row>
    <row r="6179" spans="1:16">
      <c r="A6179" s="6">
        <v>9</v>
      </c>
      <c r="B6179" s="6">
        <v>10</v>
      </c>
      <c r="C6179" s="6">
        <v>6</v>
      </c>
      <c r="D6179" s="6">
        <f t="shared" si="1248"/>
        <v>25</v>
      </c>
      <c r="E6179" s="5">
        <f t="shared" si="1249"/>
        <v>1909.9376297100011</v>
      </c>
      <c r="F6179" s="5">
        <f t="shared" si="1250"/>
        <v>384.02536325890713</v>
      </c>
      <c r="G6179" s="5">
        <f t="shared" si="1251"/>
        <v>290.89345874736784</v>
      </c>
      <c r="H6179" s="5">
        <f t="shared" si="1252"/>
        <v>2584.8564517162758</v>
      </c>
      <c r="I6179" s="5">
        <f t="shared" si="1253"/>
        <v>720</v>
      </c>
      <c r="J6179" s="5">
        <f t="shared" si="1254"/>
        <v>1864.8564517162758</v>
      </c>
      <c r="K6179" s="2">
        <f t="shared" si="1255"/>
        <v>57375.980064518677</v>
      </c>
      <c r="L6179" s="2">
        <f t="shared" si="1256"/>
        <v>116340</v>
      </c>
      <c r="M6179" s="2">
        <f t="shared" si="1257"/>
        <v>17600</v>
      </c>
      <c r="N6179" s="6">
        <f t="shared" si="1258"/>
        <v>1</v>
      </c>
      <c r="O6179" s="2">
        <f t="shared" si="1259"/>
        <v>21364.019935481323</v>
      </c>
      <c r="P6179" s="2">
        <f t="shared" si="1260"/>
        <v>21364.019935481323</v>
      </c>
    </row>
    <row r="6180" spans="1:16">
      <c r="A6180" s="6">
        <v>9</v>
      </c>
      <c r="B6180" s="6">
        <v>10</v>
      </c>
      <c r="C6180" s="6">
        <v>7</v>
      </c>
      <c r="D6180" s="6">
        <f t="shared" si="1248"/>
        <v>26</v>
      </c>
      <c r="E6180" s="5">
        <f t="shared" si="1249"/>
        <v>1909.9376297100011</v>
      </c>
      <c r="F6180" s="5">
        <f t="shared" si="1250"/>
        <v>384.02536325890713</v>
      </c>
      <c r="G6180" s="5">
        <f t="shared" si="1251"/>
        <v>343.61789814532818</v>
      </c>
      <c r="H6180" s="5">
        <f t="shared" si="1252"/>
        <v>2637.5808911142362</v>
      </c>
      <c r="I6180" s="5">
        <f t="shared" si="1253"/>
        <v>720</v>
      </c>
      <c r="J6180" s="5">
        <f t="shared" si="1254"/>
        <v>1917.5808911142362</v>
      </c>
      <c r="K6180" s="2">
        <f t="shared" si="1255"/>
        <v>58291.334915177715</v>
      </c>
      <c r="L6180" s="2">
        <f t="shared" si="1256"/>
        <v>119040</v>
      </c>
      <c r="M6180" s="2">
        <f t="shared" si="1257"/>
        <v>18480</v>
      </c>
      <c r="N6180" s="6">
        <f t="shared" si="1258"/>
        <v>1</v>
      </c>
      <c r="O6180" s="2">
        <f t="shared" si="1259"/>
        <v>22268.665084822285</v>
      </c>
      <c r="P6180" s="2">
        <f t="shared" si="1260"/>
        <v>22268.665084822285</v>
      </c>
    </row>
    <row r="6181" spans="1:16">
      <c r="A6181" s="6">
        <v>9</v>
      </c>
      <c r="B6181" s="6">
        <v>10</v>
      </c>
      <c r="C6181" s="6">
        <v>8</v>
      </c>
      <c r="D6181" s="6">
        <f t="shared" si="1248"/>
        <v>27</v>
      </c>
      <c r="E6181" s="5">
        <f t="shared" si="1249"/>
        <v>1909.9376297100011</v>
      </c>
      <c r="F6181" s="5">
        <f t="shared" si="1250"/>
        <v>384.02536325890713</v>
      </c>
      <c r="G6181" s="5">
        <f t="shared" si="1251"/>
        <v>397.61499642530839</v>
      </c>
      <c r="H6181" s="5">
        <f t="shared" si="1252"/>
        <v>2691.5779893942163</v>
      </c>
      <c r="I6181" s="5">
        <f t="shared" si="1253"/>
        <v>720</v>
      </c>
      <c r="J6181" s="5">
        <f t="shared" si="1254"/>
        <v>1971.5779893942163</v>
      </c>
      <c r="K6181" s="2">
        <f t="shared" si="1255"/>
        <v>59228.784538094034</v>
      </c>
      <c r="L6181" s="2">
        <f t="shared" si="1256"/>
        <v>121740</v>
      </c>
      <c r="M6181" s="2">
        <f t="shared" si="1257"/>
        <v>19360</v>
      </c>
      <c r="N6181" s="6">
        <f t="shared" si="1258"/>
        <v>1</v>
      </c>
      <c r="O6181" s="2">
        <f t="shared" si="1259"/>
        <v>23151.215461905966</v>
      </c>
      <c r="P6181" s="2">
        <f t="shared" si="1260"/>
        <v>23151.215461905966</v>
      </c>
    </row>
    <row r="6182" spans="1:16">
      <c r="A6182" s="6">
        <v>9</v>
      </c>
      <c r="B6182" s="6">
        <v>10</v>
      </c>
      <c r="C6182" s="6">
        <v>9</v>
      </c>
      <c r="D6182" s="6">
        <f t="shared" si="1248"/>
        <v>28</v>
      </c>
      <c r="E6182" s="5">
        <f t="shared" si="1249"/>
        <v>1909.9376297100011</v>
      </c>
      <c r="F6182" s="5">
        <f t="shared" si="1250"/>
        <v>384.02536325890713</v>
      </c>
      <c r="G6182" s="5">
        <f t="shared" si="1251"/>
        <v>452.90833186570285</v>
      </c>
      <c r="H6182" s="5">
        <f t="shared" si="1252"/>
        <v>2746.8713248346112</v>
      </c>
      <c r="I6182" s="5">
        <f t="shared" si="1253"/>
        <v>720</v>
      </c>
      <c r="J6182" s="5">
        <f t="shared" si="1254"/>
        <v>2026.8713248346112</v>
      </c>
      <c r="K6182" s="2">
        <f t="shared" si="1255"/>
        <v>60188.738278378667</v>
      </c>
      <c r="L6182" s="2">
        <f t="shared" si="1256"/>
        <v>124440</v>
      </c>
      <c r="M6182" s="2">
        <f t="shared" si="1257"/>
        <v>20240</v>
      </c>
      <c r="N6182" s="6">
        <f t="shared" si="1258"/>
        <v>1</v>
      </c>
      <c r="O6182" s="2">
        <f t="shared" si="1259"/>
        <v>24011.261721621333</v>
      </c>
      <c r="P6182" s="2">
        <f t="shared" si="1260"/>
        <v>24011.261721621333</v>
      </c>
    </row>
    <row r="6183" spans="1:16">
      <c r="A6183" s="6">
        <v>9</v>
      </c>
      <c r="B6183" s="6">
        <v>10</v>
      </c>
      <c r="C6183" s="6">
        <v>10</v>
      </c>
      <c r="D6183" s="6">
        <f t="shared" si="1248"/>
        <v>29</v>
      </c>
      <c r="E6183" s="5">
        <f t="shared" si="1249"/>
        <v>1909.9376297100011</v>
      </c>
      <c r="F6183" s="5">
        <f t="shared" si="1250"/>
        <v>384.02536325890713</v>
      </c>
      <c r="G6183" s="5">
        <f t="shared" si="1251"/>
        <v>509.52187334891573</v>
      </c>
      <c r="H6183" s="5">
        <f t="shared" si="1252"/>
        <v>2803.4848663178236</v>
      </c>
      <c r="I6183" s="5">
        <f t="shared" si="1253"/>
        <v>720</v>
      </c>
      <c r="J6183" s="5">
        <f t="shared" si="1254"/>
        <v>2083.4848663178236</v>
      </c>
      <c r="K6183" s="2">
        <f t="shared" si="1255"/>
        <v>61171.612262462215</v>
      </c>
      <c r="L6183" s="2">
        <f t="shared" si="1256"/>
        <v>127140</v>
      </c>
      <c r="M6183" s="2">
        <f t="shared" si="1257"/>
        <v>21120</v>
      </c>
      <c r="N6183" s="6">
        <f t="shared" si="1258"/>
        <v>1</v>
      </c>
      <c r="O6183" s="2">
        <f t="shared" si="1259"/>
        <v>24848.387737537785</v>
      </c>
      <c r="P6183" s="2">
        <f t="shared" si="1260"/>
        <v>24848.387737537785</v>
      </c>
    </row>
    <row r="6184" spans="1:16">
      <c r="A6184" s="6">
        <v>9</v>
      </c>
      <c r="B6184" s="6">
        <v>10</v>
      </c>
      <c r="C6184" s="6">
        <v>11</v>
      </c>
      <c r="D6184" s="6">
        <f t="shared" si="1248"/>
        <v>30</v>
      </c>
      <c r="E6184" s="5">
        <f t="shared" si="1249"/>
        <v>1909.9376297100011</v>
      </c>
      <c r="F6184" s="5">
        <f t="shared" si="1250"/>
        <v>384.02536325890713</v>
      </c>
      <c r="G6184" s="5">
        <f t="shared" si="1251"/>
        <v>567.47998644235474</v>
      </c>
      <c r="H6184" s="5">
        <f t="shared" si="1252"/>
        <v>2861.442979411263</v>
      </c>
      <c r="I6184" s="5">
        <f t="shared" si="1253"/>
        <v>720</v>
      </c>
      <c r="J6184" s="5">
        <f t="shared" si="1254"/>
        <v>2141.442979411263</v>
      </c>
      <c r="K6184" s="2">
        <f t="shared" si="1255"/>
        <v>62177.829503667759</v>
      </c>
      <c r="L6184" s="2">
        <f t="shared" si="1256"/>
        <v>129840</v>
      </c>
      <c r="M6184" s="2">
        <f t="shared" si="1257"/>
        <v>22000</v>
      </c>
      <c r="N6184" s="6">
        <f t="shared" si="1258"/>
        <v>1</v>
      </c>
      <c r="O6184" s="2">
        <f t="shared" si="1259"/>
        <v>25662.170496332241</v>
      </c>
      <c r="P6184" s="2">
        <f t="shared" si="1260"/>
        <v>25662.170496332241</v>
      </c>
    </row>
    <row r="6185" spans="1:16">
      <c r="A6185" s="6">
        <v>9</v>
      </c>
      <c r="B6185" s="6">
        <v>10</v>
      </c>
      <c r="C6185" s="6">
        <v>12</v>
      </c>
      <c r="D6185" s="6">
        <f t="shared" si="1248"/>
        <v>31</v>
      </c>
      <c r="E6185" s="5">
        <f t="shared" si="1249"/>
        <v>1909.9376297100011</v>
      </c>
      <c r="F6185" s="5">
        <f t="shared" si="1250"/>
        <v>384.02536325890713</v>
      </c>
      <c r="G6185" s="5">
        <f t="shared" si="1251"/>
        <v>626.80743957041921</v>
      </c>
      <c r="H6185" s="5">
        <f t="shared" si="1252"/>
        <v>2920.7704325393274</v>
      </c>
      <c r="I6185" s="5">
        <f t="shared" si="1253"/>
        <v>720</v>
      </c>
      <c r="J6185" s="5">
        <f t="shared" si="1254"/>
        <v>2200.7704325393274</v>
      </c>
      <c r="K6185" s="2">
        <f t="shared" si="1255"/>
        <v>63207.82000936332</v>
      </c>
      <c r="L6185" s="2">
        <f t="shared" si="1256"/>
        <v>132540</v>
      </c>
      <c r="M6185" s="2">
        <f t="shared" si="1257"/>
        <v>22880</v>
      </c>
      <c r="N6185" s="6">
        <f t="shared" si="1258"/>
        <v>1</v>
      </c>
      <c r="O6185" s="2">
        <f t="shared" si="1259"/>
        <v>26452.17999063668</v>
      </c>
      <c r="P6185" s="2">
        <f t="shared" si="1260"/>
        <v>26452.17999063668</v>
      </c>
    </row>
    <row r="6186" spans="1:16">
      <c r="A6186" s="6">
        <v>9</v>
      </c>
      <c r="B6186" s="6">
        <v>10</v>
      </c>
      <c r="C6186" s="6">
        <v>13</v>
      </c>
      <c r="D6186" s="6">
        <f t="shared" si="1248"/>
        <v>32</v>
      </c>
      <c r="E6186" s="5">
        <f t="shared" si="1249"/>
        <v>1909.9376297100011</v>
      </c>
      <c r="F6186" s="5">
        <f t="shared" si="1250"/>
        <v>384.02536325890713</v>
      </c>
      <c r="G6186" s="5">
        <f t="shared" si="1251"/>
        <v>687.52941027880343</v>
      </c>
      <c r="H6186" s="5">
        <f t="shared" si="1252"/>
        <v>2981.4924032477115</v>
      </c>
      <c r="I6186" s="5">
        <f t="shared" si="1253"/>
        <v>720</v>
      </c>
      <c r="J6186" s="5">
        <f t="shared" si="1254"/>
        <v>2261.4924032477115</v>
      </c>
      <c r="K6186" s="2">
        <f t="shared" si="1255"/>
        <v>64262.020889717212</v>
      </c>
      <c r="L6186" s="2">
        <f t="shared" si="1256"/>
        <v>135240</v>
      </c>
      <c r="M6186" s="2">
        <f t="shared" si="1257"/>
        <v>23760</v>
      </c>
      <c r="N6186" s="6">
        <f t="shared" si="1258"/>
        <v>1</v>
      </c>
      <c r="O6186" s="2">
        <f t="shared" si="1259"/>
        <v>27217.979110282788</v>
      </c>
      <c r="P6186" s="2">
        <f t="shared" si="1260"/>
        <v>27217.979110282788</v>
      </c>
    </row>
    <row r="6187" spans="1:16">
      <c r="A6187" s="6">
        <v>9</v>
      </c>
      <c r="B6187" s="6">
        <v>10</v>
      </c>
      <c r="C6187" s="6">
        <v>14</v>
      </c>
      <c r="D6187" s="6">
        <f t="shared" si="1248"/>
        <v>33</v>
      </c>
      <c r="E6187" s="5">
        <f t="shared" si="1249"/>
        <v>1909.9376297100011</v>
      </c>
      <c r="F6187" s="5">
        <f t="shared" si="1250"/>
        <v>384.02536325890713</v>
      </c>
      <c r="G6187" s="5">
        <f t="shared" si="1251"/>
        <v>749.67149159246469</v>
      </c>
      <c r="H6187" s="5">
        <f t="shared" si="1252"/>
        <v>3043.634484561373</v>
      </c>
      <c r="I6187" s="5">
        <f t="shared" si="1253"/>
        <v>720</v>
      </c>
      <c r="J6187" s="5">
        <f t="shared" si="1254"/>
        <v>2323.634484561373</v>
      </c>
      <c r="K6187" s="2">
        <f t="shared" si="1255"/>
        <v>65340.87646807939</v>
      </c>
      <c r="L6187" s="2">
        <f t="shared" si="1256"/>
        <v>137940</v>
      </c>
      <c r="M6187" s="2">
        <f t="shared" si="1257"/>
        <v>24640</v>
      </c>
      <c r="N6187" s="6">
        <f t="shared" si="1258"/>
        <v>1</v>
      </c>
      <c r="O6187" s="2">
        <f t="shared" si="1259"/>
        <v>27959.12353192061</v>
      </c>
      <c r="P6187" s="2">
        <f t="shared" si="1260"/>
        <v>27959.12353192061</v>
      </c>
    </row>
    <row r="6188" spans="1:16">
      <c r="A6188" s="6">
        <v>9</v>
      </c>
      <c r="B6188" s="6">
        <v>10</v>
      </c>
      <c r="C6188" s="6">
        <v>15</v>
      </c>
      <c r="D6188" s="6">
        <f t="shared" si="1248"/>
        <v>34</v>
      </c>
      <c r="E6188" s="5">
        <f t="shared" si="1249"/>
        <v>1909.9376297100011</v>
      </c>
      <c r="F6188" s="5">
        <f t="shared" si="1250"/>
        <v>384.02536325890713</v>
      </c>
      <c r="G6188" s="5">
        <f t="shared" si="1251"/>
        <v>813.25969846861108</v>
      </c>
      <c r="H6188" s="5">
        <f t="shared" si="1252"/>
        <v>3107.2226914375192</v>
      </c>
      <c r="I6188" s="5">
        <f t="shared" si="1253"/>
        <v>720</v>
      </c>
      <c r="J6188" s="5">
        <f t="shared" si="1254"/>
        <v>2387.2226914375192</v>
      </c>
      <c r="K6188" s="2">
        <f t="shared" si="1255"/>
        <v>66444.838393012484</v>
      </c>
      <c r="L6188" s="2">
        <f t="shared" si="1256"/>
        <v>140640</v>
      </c>
      <c r="M6188" s="2">
        <f t="shared" si="1257"/>
        <v>25520</v>
      </c>
      <c r="N6188" s="6">
        <f t="shared" si="1258"/>
        <v>1</v>
      </c>
      <c r="O6188" s="2">
        <f t="shared" si="1259"/>
        <v>28675.161606987516</v>
      </c>
      <c r="P6188" s="2">
        <f t="shared" si="1260"/>
        <v>28675.161606987516</v>
      </c>
    </row>
    <row r="6189" spans="1:16">
      <c r="A6189" s="6">
        <v>9</v>
      </c>
      <c r="B6189" s="6">
        <v>10</v>
      </c>
      <c r="C6189" s="6">
        <v>16</v>
      </c>
      <c r="D6189" s="6">
        <f t="shared" si="1248"/>
        <v>35</v>
      </c>
      <c r="E6189" s="5">
        <f t="shared" si="1249"/>
        <v>1909.9376297100011</v>
      </c>
      <c r="F6189" s="5">
        <f t="shared" si="1250"/>
        <v>384.02536325890713</v>
      </c>
      <c r="G6189" s="5">
        <f t="shared" si="1251"/>
        <v>878.32047434610013</v>
      </c>
      <c r="H6189" s="5">
        <f t="shared" si="1252"/>
        <v>3172.2834673150082</v>
      </c>
      <c r="I6189" s="5">
        <f t="shared" si="1253"/>
        <v>720</v>
      </c>
      <c r="J6189" s="5">
        <f t="shared" si="1254"/>
        <v>2452.2834673150082</v>
      </c>
      <c r="K6189" s="2">
        <f t="shared" si="1255"/>
        <v>67574.365751996665</v>
      </c>
      <c r="L6189" s="2">
        <f t="shared" si="1256"/>
        <v>143340</v>
      </c>
      <c r="M6189" s="2">
        <f t="shared" si="1257"/>
        <v>26400</v>
      </c>
      <c r="N6189" s="6">
        <f t="shared" si="1258"/>
        <v>1</v>
      </c>
      <c r="O6189" s="2">
        <f t="shared" si="1259"/>
        <v>29365.634248003335</v>
      </c>
      <c r="P6189" s="2">
        <f t="shared" si="1260"/>
        <v>29365.634248003335</v>
      </c>
    </row>
    <row r="6190" spans="1:16">
      <c r="A6190" s="6">
        <v>9</v>
      </c>
      <c r="B6190" s="6">
        <v>10</v>
      </c>
      <c r="C6190" s="6">
        <v>17</v>
      </c>
      <c r="D6190" s="6">
        <f t="shared" si="1248"/>
        <v>36</v>
      </c>
      <c r="E6190" s="5">
        <f t="shared" si="1249"/>
        <v>1909.9376297100011</v>
      </c>
      <c r="F6190" s="5">
        <f t="shared" si="1250"/>
        <v>384.02536325890713</v>
      </c>
      <c r="G6190" s="5">
        <f t="shared" si="1251"/>
        <v>944.88069779264049</v>
      </c>
      <c r="H6190" s="5">
        <f t="shared" si="1252"/>
        <v>3238.8436907615487</v>
      </c>
      <c r="I6190" s="5">
        <f t="shared" si="1253"/>
        <v>720</v>
      </c>
      <c r="J6190" s="5">
        <f t="shared" si="1254"/>
        <v>2518.8436907615487</v>
      </c>
      <c r="K6190" s="2">
        <f t="shared" si="1255"/>
        <v>68729.925186832435</v>
      </c>
      <c r="L6190" s="2">
        <f t="shared" si="1256"/>
        <v>146040</v>
      </c>
      <c r="M6190" s="2">
        <f t="shared" si="1257"/>
        <v>27280</v>
      </c>
      <c r="N6190" s="6">
        <f t="shared" si="1258"/>
        <v>1</v>
      </c>
      <c r="O6190" s="2">
        <f t="shared" si="1259"/>
        <v>30030.074813167565</v>
      </c>
      <c r="P6190" s="2">
        <f t="shared" si="1260"/>
        <v>30030.074813167565</v>
      </c>
    </row>
    <row r="6191" spans="1:16">
      <c r="A6191" s="6">
        <v>9</v>
      </c>
      <c r="B6191" s="6">
        <v>10</v>
      </c>
      <c r="C6191" s="6">
        <v>18</v>
      </c>
      <c r="D6191" s="6">
        <f t="shared" si="1248"/>
        <v>37</v>
      </c>
      <c r="E6191" s="5">
        <f t="shared" si="1249"/>
        <v>1909.9376297100011</v>
      </c>
      <c r="F6191" s="5">
        <f t="shared" si="1250"/>
        <v>384.02536325890713</v>
      </c>
      <c r="G6191" s="5">
        <f t="shared" si="1251"/>
        <v>1012.9676892512279</v>
      </c>
      <c r="H6191" s="5">
        <f t="shared" si="1252"/>
        <v>3306.9306822201361</v>
      </c>
      <c r="I6191" s="5">
        <f t="shared" si="1253"/>
        <v>720</v>
      </c>
      <c r="J6191" s="5">
        <f t="shared" si="1254"/>
        <v>2586.9306822201361</v>
      </c>
      <c r="K6191" s="2">
        <f t="shared" si="1255"/>
        <v>69911.991010766244</v>
      </c>
      <c r="L6191" s="2">
        <f t="shared" si="1256"/>
        <v>148740</v>
      </c>
      <c r="M6191" s="2">
        <f t="shared" si="1257"/>
        <v>28160</v>
      </c>
      <c r="N6191" s="6">
        <f t="shared" si="1258"/>
        <v>1</v>
      </c>
      <c r="O6191" s="2">
        <f t="shared" si="1259"/>
        <v>30668.008989233756</v>
      </c>
      <c r="P6191" s="2">
        <f t="shared" si="1260"/>
        <v>30668.008989233756</v>
      </c>
    </row>
    <row r="6192" spans="1:16">
      <c r="A6192" s="6">
        <v>9</v>
      </c>
      <c r="B6192" s="6">
        <v>10</v>
      </c>
      <c r="C6192" s="6">
        <v>19</v>
      </c>
      <c r="D6192" s="6">
        <f t="shared" si="1248"/>
        <v>38</v>
      </c>
      <c r="E6192" s="5">
        <f t="shared" si="1249"/>
        <v>1909.9376297100011</v>
      </c>
      <c r="F6192" s="5">
        <f t="shared" si="1250"/>
        <v>384.02536325890713</v>
      </c>
      <c r="G6192" s="5">
        <f t="shared" si="1251"/>
        <v>1082.6092178872495</v>
      </c>
      <c r="H6192" s="5">
        <f t="shared" si="1252"/>
        <v>3376.5722108561577</v>
      </c>
      <c r="I6192" s="5">
        <f t="shared" si="1253"/>
        <v>720</v>
      </c>
      <c r="J6192" s="5">
        <f t="shared" si="1254"/>
        <v>2656.5722108561577</v>
      </c>
      <c r="K6192" s="2">
        <f t="shared" si="1255"/>
        <v>71121.045327363856</v>
      </c>
      <c r="L6192" s="2">
        <f t="shared" si="1256"/>
        <v>151440</v>
      </c>
      <c r="M6192" s="2">
        <f t="shared" si="1257"/>
        <v>29040</v>
      </c>
      <c r="N6192" s="6">
        <f t="shared" si="1258"/>
        <v>1</v>
      </c>
      <c r="O6192" s="2">
        <f t="shared" si="1259"/>
        <v>31278.954672636144</v>
      </c>
      <c r="P6192" s="2">
        <f t="shared" si="1260"/>
        <v>31278.954672636144</v>
      </c>
    </row>
    <row r="6193" spans="1:16">
      <c r="A6193" s="6">
        <v>9</v>
      </c>
      <c r="B6193" s="6">
        <v>10</v>
      </c>
      <c r="C6193" s="6">
        <v>20</v>
      </c>
      <c r="D6193" s="6">
        <f t="shared" si="1248"/>
        <v>39</v>
      </c>
      <c r="E6193" s="5">
        <f t="shared" si="1249"/>
        <v>1909.9376297100011</v>
      </c>
      <c r="F6193" s="5">
        <f t="shared" si="1250"/>
        <v>384.02536325890713</v>
      </c>
      <c r="G6193" s="5">
        <f t="shared" si="1251"/>
        <v>1153.8335085377266</v>
      </c>
      <c r="H6193" s="5">
        <f t="shared" si="1252"/>
        <v>3447.7965015066347</v>
      </c>
      <c r="I6193" s="5">
        <f t="shared" si="1253"/>
        <v>720</v>
      </c>
      <c r="J6193" s="5">
        <f t="shared" si="1254"/>
        <v>2727.7965015066347</v>
      </c>
      <c r="K6193" s="2">
        <f t="shared" si="1255"/>
        <v>72357.578151156849</v>
      </c>
      <c r="L6193" s="2">
        <f t="shared" si="1256"/>
        <v>154140</v>
      </c>
      <c r="M6193" s="2">
        <f t="shared" si="1257"/>
        <v>29920</v>
      </c>
      <c r="N6193" s="6">
        <f t="shared" si="1258"/>
        <v>1</v>
      </c>
      <c r="O6193" s="2">
        <f t="shared" si="1259"/>
        <v>31862.421848843151</v>
      </c>
      <c r="P6193" s="2">
        <f t="shared" si="1260"/>
        <v>31862.421848843151</v>
      </c>
    </row>
    <row r="6194" spans="1:16">
      <c r="A6194" s="6">
        <v>9</v>
      </c>
      <c r="B6194" s="6">
        <v>10</v>
      </c>
      <c r="C6194" s="6">
        <v>21</v>
      </c>
      <c r="D6194" s="6">
        <f t="shared" si="1248"/>
        <v>40</v>
      </c>
      <c r="E6194" s="5">
        <f t="shared" si="1249"/>
        <v>1909.9376297100011</v>
      </c>
      <c r="F6194" s="5">
        <f t="shared" si="1250"/>
        <v>384.02536325890713</v>
      </c>
      <c r="G6194" s="5">
        <f t="shared" si="1251"/>
        <v>1226.6692487641703</v>
      </c>
      <c r="H6194" s="5">
        <f t="shared" si="1252"/>
        <v>3520.6322417330784</v>
      </c>
      <c r="I6194" s="5">
        <f t="shared" si="1253"/>
        <v>720</v>
      </c>
      <c r="J6194" s="5">
        <f t="shared" si="1254"/>
        <v>2800.6322417330784</v>
      </c>
      <c r="K6194" s="2">
        <f t="shared" si="1255"/>
        <v>73622.087530088174</v>
      </c>
      <c r="L6194" s="2">
        <f t="shared" si="1256"/>
        <v>156840</v>
      </c>
      <c r="M6194" s="2">
        <f t="shared" si="1257"/>
        <v>30800</v>
      </c>
      <c r="N6194" s="6">
        <f t="shared" si="1258"/>
        <v>1</v>
      </c>
      <c r="O6194" s="2">
        <f t="shared" si="1259"/>
        <v>32417.912469911826</v>
      </c>
      <c r="P6194" s="2">
        <f t="shared" si="1260"/>
        <v>32417.912469911826</v>
      </c>
    </row>
    <row r="6195" spans="1:16">
      <c r="A6195" s="6">
        <v>9</v>
      </c>
      <c r="B6195" s="6">
        <v>10</v>
      </c>
      <c r="C6195" s="6">
        <v>22</v>
      </c>
      <c r="D6195" s="6">
        <f t="shared" si="1248"/>
        <v>41</v>
      </c>
      <c r="E6195" s="5">
        <f t="shared" si="1249"/>
        <v>1909.9376297100011</v>
      </c>
      <c r="F6195" s="5">
        <f t="shared" si="1250"/>
        <v>384.02536325890713</v>
      </c>
      <c r="G6195" s="5">
        <f t="shared" si="1251"/>
        <v>1301.1455960105666</v>
      </c>
      <c r="H6195" s="5">
        <f t="shared" si="1252"/>
        <v>3595.1085889794749</v>
      </c>
      <c r="I6195" s="5">
        <f t="shared" si="1253"/>
        <v>720</v>
      </c>
      <c r="J6195" s="5">
        <f t="shared" si="1254"/>
        <v>2875.1085889794749</v>
      </c>
      <c r="K6195" s="2">
        <f t="shared" si="1255"/>
        <v>74915.079669782543</v>
      </c>
      <c r="L6195" s="2">
        <f t="shared" si="1256"/>
        <v>159540</v>
      </c>
      <c r="M6195" s="2">
        <f t="shared" si="1257"/>
        <v>31680</v>
      </c>
      <c r="N6195" s="6">
        <f t="shared" si="1258"/>
        <v>1</v>
      </c>
      <c r="O6195" s="2">
        <f t="shared" si="1259"/>
        <v>32944.920330217457</v>
      </c>
      <c r="P6195" s="2">
        <f t="shared" si="1260"/>
        <v>32944.920330217457</v>
      </c>
    </row>
    <row r="6196" spans="1:16">
      <c r="A6196" s="6">
        <v>9</v>
      </c>
      <c r="B6196" s="6">
        <v>10</v>
      </c>
      <c r="C6196" s="6">
        <v>23</v>
      </c>
      <c r="D6196" s="6">
        <f t="shared" si="1248"/>
        <v>42</v>
      </c>
      <c r="E6196" s="5">
        <f t="shared" si="1249"/>
        <v>1909.9376297100011</v>
      </c>
      <c r="F6196" s="5">
        <f t="shared" si="1250"/>
        <v>384.02536325890713</v>
      </c>
      <c r="G6196" s="5">
        <f t="shared" si="1251"/>
        <v>1377.292184868003</v>
      </c>
      <c r="H6196" s="5">
        <f t="shared" si="1252"/>
        <v>3671.2551778369111</v>
      </c>
      <c r="I6196" s="5">
        <f t="shared" si="1253"/>
        <v>720</v>
      </c>
      <c r="J6196" s="5">
        <f t="shared" si="1254"/>
        <v>2951.2551778369111</v>
      </c>
      <c r="K6196" s="2">
        <f t="shared" si="1255"/>
        <v>76237.069059668604</v>
      </c>
      <c r="L6196" s="2">
        <f t="shared" si="1256"/>
        <v>162240</v>
      </c>
      <c r="M6196" s="2">
        <f t="shared" si="1257"/>
        <v>32560</v>
      </c>
      <c r="N6196" s="6">
        <f t="shared" si="1258"/>
        <v>1</v>
      </c>
      <c r="O6196" s="2">
        <f t="shared" si="1259"/>
        <v>33442.930940331396</v>
      </c>
      <c r="P6196" s="2">
        <f t="shared" si="1260"/>
        <v>33442.930940331396</v>
      </c>
    </row>
    <row r="6197" spans="1:16">
      <c r="A6197" s="6">
        <v>9</v>
      </c>
      <c r="B6197" s="6">
        <v>10</v>
      </c>
      <c r="C6197" s="6">
        <v>24</v>
      </c>
      <c r="D6197" s="6">
        <f t="shared" si="1248"/>
        <v>43</v>
      </c>
      <c r="E6197" s="5">
        <f t="shared" si="1249"/>
        <v>1909.9376297100011</v>
      </c>
      <c r="F6197" s="5">
        <f t="shared" si="1250"/>
        <v>384.02536325890713</v>
      </c>
      <c r="G6197" s="5">
        <f t="shared" si="1251"/>
        <v>1455.1391344474989</v>
      </c>
      <c r="H6197" s="5">
        <f t="shared" si="1252"/>
        <v>3749.1021274164068</v>
      </c>
      <c r="I6197" s="5">
        <f t="shared" si="1253"/>
        <v>720</v>
      </c>
      <c r="J6197" s="5">
        <f t="shared" si="1254"/>
        <v>3029.1021274164068</v>
      </c>
      <c r="K6197" s="2">
        <f t="shared" si="1255"/>
        <v>77588.578600979294</v>
      </c>
      <c r="L6197" s="2">
        <f t="shared" si="1256"/>
        <v>164940</v>
      </c>
      <c r="M6197" s="2">
        <f t="shared" si="1257"/>
        <v>33440</v>
      </c>
      <c r="N6197" s="6">
        <f t="shared" si="1258"/>
        <v>1</v>
      </c>
      <c r="O6197" s="2">
        <f t="shared" si="1259"/>
        <v>33911.421399020706</v>
      </c>
      <c r="P6197" s="2">
        <f t="shared" si="1260"/>
        <v>33911.421399020706</v>
      </c>
    </row>
    <row r="6198" spans="1:16">
      <c r="A6198" s="6">
        <v>9</v>
      </c>
      <c r="B6198" s="6">
        <v>10</v>
      </c>
      <c r="C6198" s="6">
        <v>25</v>
      </c>
      <c r="D6198" s="6">
        <f t="shared" si="1248"/>
        <v>44</v>
      </c>
      <c r="E6198" s="5">
        <f t="shared" si="1249"/>
        <v>1909.9376297100011</v>
      </c>
      <c r="F6198" s="5">
        <f t="shared" si="1250"/>
        <v>384.02536325890713</v>
      </c>
      <c r="G6198" s="5">
        <f t="shared" si="1251"/>
        <v>1534.7170558625965</v>
      </c>
      <c r="H6198" s="5">
        <f t="shared" si="1252"/>
        <v>3828.6800488315048</v>
      </c>
      <c r="I6198" s="5">
        <f t="shared" si="1253"/>
        <v>720</v>
      </c>
      <c r="J6198" s="5">
        <f t="shared" si="1254"/>
        <v>3108.6800488315048</v>
      </c>
      <c r="K6198" s="2">
        <f t="shared" si="1255"/>
        <v>78970.139736658079</v>
      </c>
      <c r="L6198" s="2">
        <f t="shared" si="1256"/>
        <v>167640</v>
      </c>
      <c r="M6198" s="2">
        <f t="shared" si="1257"/>
        <v>34320</v>
      </c>
      <c r="N6198" s="6">
        <f t="shared" si="1258"/>
        <v>1</v>
      </c>
      <c r="O6198" s="2">
        <f t="shared" si="1259"/>
        <v>34349.860263341921</v>
      </c>
      <c r="P6198" s="2">
        <f t="shared" si="1260"/>
        <v>34349.860263341921</v>
      </c>
    </row>
    <row r="6199" spans="1:16">
      <c r="A6199" s="6">
        <v>9</v>
      </c>
      <c r="B6199" s="6">
        <v>10</v>
      </c>
      <c r="C6199" s="6">
        <v>26</v>
      </c>
      <c r="D6199" s="6">
        <f t="shared" si="1248"/>
        <v>45</v>
      </c>
      <c r="E6199" s="5">
        <f t="shared" si="1249"/>
        <v>1909.9376297100011</v>
      </c>
      <c r="F6199" s="5">
        <f t="shared" si="1250"/>
        <v>384.02536325890713</v>
      </c>
      <c r="G6199" s="5">
        <f t="shared" si="1251"/>
        <v>1616.0570598233144</v>
      </c>
      <c r="H6199" s="5">
        <f t="shared" si="1252"/>
        <v>3910.0200527922225</v>
      </c>
      <c r="I6199" s="5">
        <f t="shared" si="1253"/>
        <v>720</v>
      </c>
      <c r="J6199" s="5">
        <f t="shared" si="1254"/>
        <v>3190.0200527922225</v>
      </c>
      <c r="K6199" s="2">
        <f t="shared" si="1255"/>
        <v>80382.292583198316</v>
      </c>
      <c r="L6199" s="2">
        <f t="shared" si="1256"/>
        <v>170340</v>
      </c>
      <c r="M6199" s="2">
        <f t="shared" si="1257"/>
        <v>35200</v>
      </c>
      <c r="N6199" s="6">
        <f t="shared" si="1258"/>
        <v>1</v>
      </c>
      <c r="O6199" s="2">
        <f t="shared" si="1259"/>
        <v>34757.707416801684</v>
      </c>
      <c r="P6199" s="2">
        <f t="shared" si="1260"/>
        <v>34757.707416801684</v>
      </c>
    </row>
    <row r="6200" spans="1:16">
      <c r="A6200" s="6">
        <v>9</v>
      </c>
      <c r="B6200" s="6">
        <v>10</v>
      </c>
      <c r="C6200" s="6">
        <v>27</v>
      </c>
      <c r="D6200" s="6">
        <f t="shared" si="1248"/>
        <v>46</v>
      </c>
      <c r="E6200" s="5">
        <f t="shared" si="1249"/>
        <v>1909.9376297100011</v>
      </c>
      <c r="F6200" s="5">
        <f t="shared" si="1250"/>
        <v>384.02536325890713</v>
      </c>
      <c r="G6200" s="5">
        <f t="shared" si="1251"/>
        <v>1699.1907643430709</v>
      </c>
      <c r="H6200" s="5">
        <f t="shared" si="1252"/>
        <v>3993.153757311979</v>
      </c>
      <c r="I6200" s="5">
        <f t="shared" si="1253"/>
        <v>720</v>
      </c>
      <c r="J6200" s="5">
        <f t="shared" si="1254"/>
        <v>3273.153757311979</v>
      </c>
      <c r="K6200" s="2">
        <f t="shared" si="1255"/>
        <v>81825.586064444069</v>
      </c>
      <c r="L6200" s="2">
        <f t="shared" si="1256"/>
        <v>173040</v>
      </c>
      <c r="M6200" s="2">
        <f t="shared" si="1257"/>
        <v>36080</v>
      </c>
      <c r="N6200" s="6">
        <f t="shared" si="1258"/>
        <v>1</v>
      </c>
      <c r="O6200" s="2">
        <f t="shared" si="1259"/>
        <v>35134.413935555931</v>
      </c>
      <c r="P6200" s="2">
        <f t="shared" si="1260"/>
        <v>35134.413935555931</v>
      </c>
    </row>
    <row r="6201" spans="1:16">
      <c r="A6201" s="6">
        <v>9</v>
      </c>
      <c r="B6201" s="6">
        <v>10</v>
      </c>
      <c r="C6201" s="6">
        <v>28</v>
      </c>
      <c r="D6201" s="6">
        <f t="shared" si="1248"/>
        <v>47</v>
      </c>
      <c r="E6201" s="5">
        <f t="shared" si="1249"/>
        <v>1909.9376297100011</v>
      </c>
      <c r="F6201" s="5">
        <f t="shared" si="1250"/>
        <v>384.02536325890713</v>
      </c>
      <c r="G6201" s="5">
        <f t="shared" si="1251"/>
        <v>1784.1503025602246</v>
      </c>
      <c r="H6201" s="5">
        <f t="shared" si="1252"/>
        <v>4078.1132955291328</v>
      </c>
      <c r="I6201" s="5">
        <f t="shared" si="1253"/>
        <v>720</v>
      </c>
      <c r="J6201" s="5">
        <f t="shared" si="1254"/>
        <v>3358.1132955291328</v>
      </c>
      <c r="K6201" s="2">
        <f t="shared" si="1255"/>
        <v>83300.578047380783</v>
      </c>
      <c r="L6201" s="2">
        <f t="shared" si="1256"/>
        <v>175740</v>
      </c>
      <c r="M6201" s="2">
        <f t="shared" si="1257"/>
        <v>36960</v>
      </c>
      <c r="N6201" s="6">
        <f t="shared" si="1258"/>
        <v>1</v>
      </c>
      <c r="O6201" s="2">
        <f t="shared" si="1259"/>
        <v>35479.421952619217</v>
      </c>
      <c r="P6201" s="2">
        <f t="shared" si="1260"/>
        <v>35479.421952619217</v>
      </c>
    </row>
    <row r="6202" spans="1:16">
      <c r="A6202" s="6">
        <v>9</v>
      </c>
      <c r="B6202" s="6">
        <v>10</v>
      </c>
      <c r="C6202" s="6">
        <v>29</v>
      </c>
      <c r="D6202" s="6">
        <f t="shared" si="1248"/>
        <v>48</v>
      </c>
      <c r="E6202" s="5">
        <f t="shared" si="1249"/>
        <v>1909.9376297100011</v>
      </c>
      <c r="F6202" s="5">
        <f t="shared" si="1250"/>
        <v>384.02536325890713</v>
      </c>
      <c r="G6202" s="5">
        <f t="shared" si="1251"/>
        <v>1870.9683306758782</v>
      </c>
      <c r="H6202" s="5">
        <f t="shared" si="1252"/>
        <v>4164.9313236447861</v>
      </c>
      <c r="I6202" s="5">
        <f t="shared" si="1253"/>
        <v>720</v>
      </c>
      <c r="J6202" s="5">
        <f t="shared" si="1254"/>
        <v>3444.9313236447861</v>
      </c>
      <c r="K6202" s="2">
        <f t="shared" si="1255"/>
        <v>84807.835479944202</v>
      </c>
      <c r="L6202" s="2">
        <f t="shared" si="1256"/>
        <v>178440</v>
      </c>
      <c r="M6202" s="2">
        <f t="shared" si="1257"/>
        <v>37840</v>
      </c>
      <c r="N6202" s="6">
        <f t="shared" si="1258"/>
        <v>1</v>
      </c>
      <c r="O6202" s="2">
        <f t="shared" si="1259"/>
        <v>35792.164520055798</v>
      </c>
      <c r="P6202" s="2">
        <f t="shared" si="1260"/>
        <v>35792.164520055798</v>
      </c>
    </row>
    <row r="6203" spans="1:16">
      <c r="A6203" s="6">
        <v>9</v>
      </c>
      <c r="B6203" s="6">
        <v>10</v>
      </c>
      <c r="C6203" s="6">
        <v>30</v>
      </c>
      <c r="D6203" s="6">
        <f t="shared" si="1248"/>
        <v>49</v>
      </c>
      <c r="E6203" s="5">
        <f t="shared" si="1249"/>
        <v>1909.9376297100011</v>
      </c>
      <c r="F6203" s="5">
        <f t="shared" si="1250"/>
        <v>384.02536325890713</v>
      </c>
      <c r="G6203" s="5">
        <f t="shared" si="1251"/>
        <v>1959.6780360096488</v>
      </c>
      <c r="H6203" s="5">
        <f t="shared" si="1252"/>
        <v>4253.6410289785572</v>
      </c>
      <c r="I6203" s="5">
        <f t="shared" si="1253"/>
        <v>720</v>
      </c>
      <c r="J6203" s="5">
        <f t="shared" si="1254"/>
        <v>3533.6410289785572</v>
      </c>
      <c r="K6203" s="2">
        <f t="shared" si="1255"/>
        <v>86347.934530877727</v>
      </c>
      <c r="L6203" s="2">
        <f t="shared" si="1256"/>
        <v>181140</v>
      </c>
      <c r="M6203" s="2">
        <f t="shared" si="1257"/>
        <v>38720</v>
      </c>
      <c r="N6203" s="6">
        <f t="shared" si="1258"/>
        <v>1</v>
      </c>
      <c r="O6203" s="2">
        <f t="shared" si="1259"/>
        <v>36072.065469122273</v>
      </c>
      <c r="P6203" s="2">
        <f t="shared" si="1260"/>
        <v>36072.065469122273</v>
      </c>
    </row>
    <row r="6204" spans="1:16">
      <c r="A6204" s="6">
        <v>9</v>
      </c>
      <c r="B6204" s="6">
        <v>11</v>
      </c>
      <c r="C6204" s="6">
        <v>0</v>
      </c>
      <c r="D6204" s="6">
        <f t="shared" si="1248"/>
        <v>20</v>
      </c>
      <c r="E6204" s="5">
        <f t="shared" si="1249"/>
        <v>1909.9376297100011</v>
      </c>
      <c r="F6204" s="5">
        <f t="shared" si="1250"/>
        <v>432.98859707441784</v>
      </c>
      <c r="G6204" s="5">
        <f t="shared" si="1251"/>
        <v>0</v>
      </c>
      <c r="H6204" s="5">
        <f t="shared" si="1252"/>
        <v>2342.9262267844188</v>
      </c>
      <c r="I6204" s="5">
        <f t="shared" si="1253"/>
        <v>720</v>
      </c>
      <c r="J6204" s="5">
        <f t="shared" si="1254"/>
        <v>1622.9262267844188</v>
      </c>
      <c r="K6204" s="2">
        <f t="shared" si="1255"/>
        <v>53175.802548340602</v>
      </c>
      <c r="L6204" s="2">
        <f t="shared" si="1256"/>
        <v>102234</v>
      </c>
      <c r="M6204" s="2">
        <f t="shared" si="1257"/>
        <v>12760</v>
      </c>
      <c r="N6204" s="6">
        <f t="shared" si="1258"/>
        <v>1</v>
      </c>
      <c r="O6204" s="2">
        <f t="shared" si="1259"/>
        <v>16298.197451659398</v>
      </c>
      <c r="P6204" s="2">
        <f t="shared" si="1260"/>
        <v>16298.197451659398</v>
      </c>
    </row>
    <row r="6205" spans="1:16">
      <c r="A6205" s="6">
        <v>9</v>
      </c>
      <c r="B6205" s="6">
        <v>11</v>
      </c>
      <c r="C6205" s="6">
        <v>1</v>
      </c>
      <c r="D6205" s="6">
        <f t="shared" si="1248"/>
        <v>21</v>
      </c>
      <c r="E6205" s="5">
        <f t="shared" si="1249"/>
        <v>1909.9376297100011</v>
      </c>
      <c r="F6205" s="5">
        <f t="shared" si="1250"/>
        <v>432.98859707441784</v>
      </c>
      <c r="G6205" s="5">
        <f t="shared" si="1251"/>
        <v>45.5625</v>
      </c>
      <c r="H6205" s="5">
        <f t="shared" si="1252"/>
        <v>2388.4887267844188</v>
      </c>
      <c r="I6205" s="5">
        <f t="shared" si="1253"/>
        <v>720</v>
      </c>
      <c r="J6205" s="5">
        <f t="shared" si="1254"/>
        <v>1668.4887267844188</v>
      </c>
      <c r="K6205" s="2">
        <f t="shared" si="1255"/>
        <v>53966.818173340602</v>
      </c>
      <c r="L6205" s="2">
        <f t="shared" si="1256"/>
        <v>104934</v>
      </c>
      <c r="M6205" s="2">
        <f t="shared" si="1257"/>
        <v>13640</v>
      </c>
      <c r="N6205" s="6">
        <f t="shared" si="1258"/>
        <v>1</v>
      </c>
      <c r="O6205" s="2">
        <f t="shared" si="1259"/>
        <v>17327.181826659398</v>
      </c>
      <c r="P6205" s="2">
        <f t="shared" si="1260"/>
        <v>17327.181826659398</v>
      </c>
    </row>
    <row r="6206" spans="1:16">
      <c r="A6206" s="6">
        <v>9</v>
      </c>
      <c r="B6206" s="6">
        <v>11</v>
      </c>
      <c r="C6206" s="6">
        <v>2</v>
      </c>
      <c r="D6206" s="6">
        <f t="shared" si="1248"/>
        <v>22</v>
      </c>
      <c r="E6206" s="5">
        <f t="shared" si="1249"/>
        <v>1909.9376297100011</v>
      </c>
      <c r="F6206" s="5">
        <f t="shared" si="1250"/>
        <v>432.98859707441784</v>
      </c>
      <c r="G6206" s="5">
        <f t="shared" si="1251"/>
        <v>92.264062499999994</v>
      </c>
      <c r="H6206" s="5">
        <f t="shared" si="1252"/>
        <v>2435.1902892844187</v>
      </c>
      <c r="I6206" s="5">
        <f t="shared" si="1253"/>
        <v>720</v>
      </c>
      <c r="J6206" s="5">
        <f t="shared" si="1254"/>
        <v>1715.1902892844187</v>
      </c>
      <c r="K6206" s="2">
        <f t="shared" si="1255"/>
        <v>54777.609188965602</v>
      </c>
      <c r="L6206" s="2">
        <f t="shared" si="1256"/>
        <v>107634</v>
      </c>
      <c r="M6206" s="2">
        <f t="shared" si="1257"/>
        <v>14520</v>
      </c>
      <c r="N6206" s="6">
        <f t="shared" si="1258"/>
        <v>1</v>
      </c>
      <c r="O6206" s="2">
        <f t="shared" si="1259"/>
        <v>18336.390811034398</v>
      </c>
      <c r="P6206" s="2">
        <f t="shared" si="1260"/>
        <v>18336.390811034398</v>
      </c>
    </row>
    <row r="6207" spans="1:16">
      <c r="A6207" s="6">
        <v>9</v>
      </c>
      <c r="B6207" s="6">
        <v>11</v>
      </c>
      <c r="C6207" s="6">
        <v>3</v>
      </c>
      <c r="D6207" s="6">
        <f t="shared" si="1248"/>
        <v>23</v>
      </c>
      <c r="E6207" s="5">
        <f t="shared" si="1249"/>
        <v>1909.9376297100011</v>
      </c>
      <c r="F6207" s="5">
        <f t="shared" si="1250"/>
        <v>432.98859707441784</v>
      </c>
      <c r="G6207" s="5">
        <f t="shared" si="1251"/>
        <v>140.12604492187498</v>
      </c>
      <c r="H6207" s="5">
        <f t="shared" si="1252"/>
        <v>2483.0522717062936</v>
      </c>
      <c r="I6207" s="5">
        <f t="shared" si="1253"/>
        <v>720</v>
      </c>
      <c r="J6207" s="5">
        <f t="shared" si="1254"/>
        <v>1763.0522717062936</v>
      </c>
      <c r="K6207" s="2">
        <f t="shared" si="1255"/>
        <v>55608.546383789813</v>
      </c>
      <c r="L6207" s="2">
        <f t="shared" si="1256"/>
        <v>110334</v>
      </c>
      <c r="M6207" s="2">
        <f t="shared" si="1257"/>
        <v>15400</v>
      </c>
      <c r="N6207" s="6">
        <f t="shared" si="1258"/>
        <v>1</v>
      </c>
      <c r="O6207" s="2">
        <f t="shared" si="1259"/>
        <v>19325.453616210187</v>
      </c>
      <c r="P6207" s="2">
        <f t="shared" si="1260"/>
        <v>19325.453616210187</v>
      </c>
    </row>
    <row r="6208" spans="1:16">
      <c r="A6208" s="6">
        <v>9</v>
      </c>
      <c r="B6208" s="6">
        <v>11</v>
      </c>
      <c r="C6208" s="6">
        <v>4</v>
      </c>
      <c r="D6208" s="6">
        <f t="shared" si="1248"/>
        <v>24</v>
      </c>
      <c r="E6208" s="5">
        <f t="shared" si="1249"/>
        <v>1909.9376297100011</v>
      </c>
      <c r="F6208" s="5">
        <f t="shared" si="1250"/>
        <v>432.98859707441784</v>
      </c>
      <c r="G6208" s="5">
        <f t="shared" si="1251"/>
        <v>189.17016064453125</v>
      </c>
      <c r="H6208" s="5">
        <f t="shared" si="1252"/>
        <v>2532.09638742895</v>
      </c>
      <c r="I6208" s="5">
        <f t="shared" si="1253"/>
        <v>720</v>
      </c>
      <c r="J6208" s="5">
        <f t="shared" si="1254"/>
        <v>1812.09638742895</v>
      </c>
      <c r="K6208" s="2">
        <f t="shared" si="1255"/>
        <v>56460.006726197047</v>
      </c>
      <c r="L6208" s="2">
        <f t="shared" si="1256"/>
        <v>113034</v>
      </c>
      <c r="M6208" s="2">
        <f t="shared" si="1257"/>
        <v>16280</v>
      </c>
      <c r="N6208" s="6">
        <f t="shared" si="1258"/>
        <v>1</v>
      </c>
      <c r="O6208" s="2">
        <f t="shared" si="1259"/>
        <v>20293.993273802953</v>
      </c>
      <c r="P6208" s="2">
        <f t="shared" si="1260"/>
        <v>20293.993273802953</v>
      </c>
    </row>
    <row r="6209" spans="1:16">
      <c r="A6209" s="6">
        <v>9</v>
      </c>
      <c r="B6209" s="6">
        <v>11</v>
      </c>
      <c r="C6209" s="6">
        <v>5</v>
      </c>
      <c r="D6209" s="6">
        <f t="shared" si="1248"/>
        <v>25</v>
      </c>
      <c r="E6209" s="5">
        <f t="shared" si="1249"/>
        <v>1909.9376297100011</v>
      </c>
      <c r="F6209" s="5">
        <f t="shared" si="1250"/>
        <v>432.98859707441784</v>
      </c>
      <c r="G6209" s="5">
        <f t="shared" si="1251"/>
        <v>239.41848456573481</v>
      </c>
      <c r="H6209" s="5">
        <f t="shared" si="1252"/>
        <v>2582.3447113501534</v>
      </c>
      <c r="I6209" s="5">
        <f t="shared" si="1253"/>
        <v>720</v>
      </c>
      <c r="J6209" s="5">
        <f t="shared" si="1254"/>
        <v>1862.3447113501534</v>
      </c>
      <c r="K6209" s="2">
        <f t="shared" si="1255"/>
        <v>57332.373460940158</v>
      </c>
      <c r="L6209" s="2">
        <f t="shared" si="1256"/>
        <v>115734</v>
      </c>
      <c r="M6209" s="2">
        <f t="shared" si="1257"/>
        <v>17160</v>
      </c>
      <c r="N6209" s="6">
        <f t="shared" si="1258"/>
        <v>1</v>
      </c>
      <c r="O6209" s="2">
        <f t="shared" si="1259"/>
        <v>21241.626539059842</v>
      </c>
      <c r="P6209" s="2">
        <f t="shared" si="1260"/>
        <v>21241.626539059842</v>
      </c>
    </row>
    <row r="6210" spans="1:16">
      <c r="A6210" s="6">
        <v>9</v>
      </c>
      <c r="B6210" s="6">
        <v>11</v>
      </c>
      <c r="C6210" s="6">
        <v>6</v>
      </c>
      <c r="D6210" s="6">
        <f t="shared" si="1248"/>
        <v>26</v>
      </c>
      <c r="E6210" s="5">
        <f t="shared" si="1249"/>
        <v>1909.9376297100011</v>
      </c>
      <c r="F6210" s="5">
        <f t="shared" si="1250"/>
        <v>432.98859707441784</v>
      </c>
      <c r="G6210" s="5">
        <f t="shared" si="1251"/>
        <v>290.89345874736784</v>
      </c>
      <c r="H6210" s="5">
        <f t="shared" si="1252"/>
        <v>2633.8196855317865</v>
      </c>
      <c r="I6210" s="5">
        <f t="shared" si="1253"/>
        <v>720</v>
      </c>
      <c r="J6210" s="5">
        <f t="shared" si="1254"/>
        <v>1913.8196855317865</v>
      </c>
      <c r="K6210" s="2">
        <f t="shared" si="1255"/>
        <v>58226.036207149067</v>
      </c>
      <c r="L6210" s="2">
        <f t="shared" si="1256"/>
        <v>118434</v>
      </c>
      <c r="M6210" s="2">
        <f t="shared" si="1257"/>
        <v>18040</v>
      </c>
      <c r="N6210" s="6">
        <f t="shared" si="1258"/>
        <v>1</v>
      </c>
      <c r="O6210" s="2">
        <f t="shared" si="1259"/>
        <v>22167.963792850933</v>
      </c>
      <c r="P6210" s="2">
        <f t="shared" si="1260"/>
        <v>22167.963792850933</v>
      </c>
    </row>
    <row r="6211" spans="1:16">
      <c r="A6211" s="6">
        <v>9</v>
      </c>
      <c r="B6211" s="6">
        <v>11</v>
      </c>
      <c r="C6211" s="6">
        <v>7</v>
      </c>
      <c r="D6211" s="6">
        <f t="shared" si="1248"/>
        <v>27</v>
      </c>
      <c r="E6211" s="5">
        <f t="shared" si="1249"/>
        <v>1909.9376297100011</v>
      </c>
      <c r="F6211" s="5">
        <f t="shared" si="1250"/>
        <v>432.98859707441784</v>
      </c>
      <c r="G6211" s="5">
        <f t="shared" si="1251"/>
        <v>343.61789814532818</v>
      </c>
      <c r="H6211" s="5">
        <f t="shared" si="1252"/>
        <v>2686.5441249297469</v>
      </c>
      <c r="I6211" s="5">
        <f t="shared" si="1253"/>
        <v>720</v>
      </c>
      <c r="J6211" s="5">
        <f t="shared" si="1254"/>
        <v>1966.5441249297469</v>
      </c>
      <c r="K6211" s="2">
        <f t="shared" si="1255"/>
        <v>59141.391057808105</v>
      </c>
      <c r="L6211" s="2">
        <f t="shared" si="1256"/>
        <v>121134</v>
      </c>
      <c r="M6211" s="2">
        <f t="shared" si="1257"/>
        <v>18920</v>
      </c>
      <c r="N6211" s="6">
        <f t="shared" si="1258"/>
        <v>1</v>
      </c>
      <c r="O6211" s="2">
        <f t="shared" si="1259"/>
        <v>23072.608942191895</v>
      </c>
      <c r="P6211" s="2">
        <f t="shared" si="1260"/>
        <v>23072.608942191895</v>
      </c>
    </row>
    <row r="6212" spans="1:16">
      <c r="A6212" s="6">
        <v>9</v>
      </c>
      <c r="B6212" s="6">
        <v>11</v>
      </c>
      <c r="C6212" s="6">
        <v>8</v>
      </c>
      <c r="D6212" s="6">
        <f t="shared" ref="D6212:D6275" si="1261">A6212+B6212+C6212</f>
        <v>28</v>
      </c>
      <c r="E6212" s="5">
        <f t="shared" ref="E6212:E6275" si="1262">IF(A6212=0,0,A6212*LABOR_HRS_WK_TOM*SEASON_WEEKS*(1+DIM_PCT_TOM)^A6212)</f>
        <v>1909.9376297100011</v>
      </c>
      <c r="F6212" s="5">
        <f t="shared" ref="F6212:F6275" si="1263">IF(B6212=0,0,B6212*LABOR_HRS_WK_CAR*SEASON_WEEKS*(1+DIM_PCT_CAR)^B6212)</f>
        <v>432.98859707441784</v>
      </c>
      <c r="G6212" s="5">
        <f t="shared" ref="G6212:G6275" si="1264">IF(C6212=0,0,C6212*LABOR_HRS_WK_MES*SEASON_WEEKS*(1+DIM_PCT_MES)^C6212)</f>
        <v>397.61499642530839</v>
      </c>
      <c r="H6212" s="5">
        <f t="shared" ref="H6212:H6275" si="1265">E6212+F6212+G6212</f>
        <v>2740.5412232097269</v>
      </c>
      <c r="I6212" s="5">
        <f t="shared" ref="I6212:I6275" si="1266">MIN(H6212,FARMER_HRS)</f>
        <v>720</v>
      </c>
      <c r="J6212" s="5">
        <f t="shared" ref="J6212:J6275" si="1267">MAX(0,H6212-FARMER_HRS)</f>
        <v>2020.5412232097269</v>
      </c>
      <c r="K6212" s="2">
        <f t="shared" ref="K6212:K6275" si="1268">I6212*FARMER_RATE+J6212*TEMP_WORKER_RATE</f>
        <v>60078.840680724425</v>
      </c>
      <c r="L6212" s="2">
        <f t="shared" ref="L6212:L6275" si="1269">A6212*PRICE_TOM+B6212*PRICE_CAR+C6212*PRICE_MES</f>
        <v>123834</v>
      </c>
      <c r="M6212" s="2">
        <f t="shared" ref="M6212:M6275" si="1270">A6212*FERT_BED_TOM+B6212*FERT_BED_CAR+C6212*FERT_BED_MES</f>
        <v>19800</v>
      </c>
      <c r="N6212" s="6">
        <f t="shared" ref="N6212:N6275" si="1271">IF(AND(D6212&lt;=TOTAL_BEDS,J6212&lt;=TEMP_WORKER_MAX*TEMP_WORKER_HRS),1,0)</f>
        <v>1</v>
      </c>
      <c r="O6212" s="2">
        <f t="shared" ref="O6212:O6275" si="1272">L6212-M6212-K6212-FIXED_COSTS</f>
        <v>23955.159319275575</v>
      </c>
      <c r="P6212" s="2">
        <f t="shared" ref="P6212:P6275" si="1273">IF(N6212=1,O6212,"")</f>
        <v>23955.159319275575</v>
      </c>
    </row>
    <row r="6213" spans="1:16">
      <c r="A6213" s="6">
        <v>9</v>
      </c>
      <c r="B6213" s="6">
        <v>11</v>
      </c>
      <c r="C6213" s="6">
        <v>9</v>
      </c>
      <c r="D6213" s="6">
        <f t="shared" si="1261"/>
        <v>29</v>
      </c>
      <c r="E6213" s="5">
        <f t="shared" si="1262"/>
        <v>1909.9376297100011</v>
      </c>
      <c r="F6213" s="5">
        <f t="shared" si="1263"/>
        <v>432.98859707441784</v>
      </c>
      <c r="G6213" s="5">
        <f t="shared" si="1264"/>
        <v>452.90833186570285</v>
      </c>
      <c r="H6213" s="5">
        <f t="shared" si="1265"/>
        <v>2795.8345586501218</v>
      </c>
      <c r="I6213" s="5">
        <f t="shared" si="1266"/>
        <v>720</v>
      </c>
      <c r="J6213" s="5">
        <f t="shared" si="1267"/>
        <v>2075.8345586501218</v>
      </c>
      <c r="K6213" s="2">
        <f t="shared" si="1268"/>
        <v>61038.794421009057</v>
      </c>
      <c r="L6213" s="2">
        <f t="shared" si="1269"/>
        <v>126534</v>
      </c>
      <c r="M6213" s="2">
        <f t="shared" si="1270"/>
        <v>20680</v>
      </c>
      <c r="N6213" s="6">
        <f t="shared" si="1271"/>
        <v>1</v>
      </c>
      <c r="O6213" s="2">
        <f t="shared" si="1272"/>
        <v>24815.205578990943</v>
      </c>
      <c r="P6213" s="2">
        <f t="shared" si="1273"/>
        <v>24815.205578990943</v>
      </c>
    </row>
    <row r="6214" spans="1:16">
      <c r="A6214" s="6">
        <v>9</v>
      </c>
      <c r="B6214" s="6">
        <v>11</v>
      </c>
      <c r="C6214" s="6">
        <v>10</v>
      </c>
      <c r="D6214" s="6">
        <f t="shared" si="1261"/>
        <v>30</v>
      </c>
      <c r="E6214" s="5">
        <f t="shared" si="1262"/>
        <v>1909.9376297100011</v>
      </c>
      <c r="F6214" s="5">
        <f t="shared" si="1263"/>
        <v>432.98859707441784</v>
      </c>
      <c r="G6214" s="5">
        <f t="shared" si="1264"/>
        <v>509.52187334891573</v>
      </c>
      <c r="H6214" s="5">
        <f t="shared" si="1265"/>
        <v>2852.4481001333343</v>
      </c>
      <c r="I6214" s="5">
        <f t="shared" si="1266"/>
        <v>720</v>
      </c>
      <c r="J6214" s="5">
        <f t="shared" si="1267"/>
        <v>2132.4481001333343</v>
      </c>
      <c r="K6214" s="2">
        <f t="shared" si="1268"/>
        <v>62021.668405092605</v>
      </c>
      <c r="L6214" s="2">
        <f t="shared" si="1269"/>
        <v>129234</v>
      </c>
      <c r="M6214" s="2">
        <f t="shared" si="1270"/>
        <v>21560</v>
      </c>
      <c r="N6214" s="6">
        <f t="shared" si="1271"/>
        <v>1</v>
      </c>
      <c r="O6214" s="2">
        <f t="shared" si="1272"/>
        <v>25652.331594907395</v>
      </c>
      <c r="P6214" s="2">
        <f t="shared" si="1273"/>
        <v>25652.331594907395</v>
      </c>
    </row>
    <row r="6215" spans="1:16">
      <c r="A6215" s="6">
        <v>9</v>
      </c>
      <c r="B6215" s="6">
        <v>11</v>
      </c>
      <c r="C6215" s="6">
        <v>11</v>
      </c>
      <c r="D6215" s="6">
        <f t="shared" si="1261"/>
        <v>31</v>
      </c>
      <c r="E6215" s="5">
        <f t="shared" si="1262"/>
        <v>1909.9376297100011</v>
      </c>
      <c r="F6215" s="5">
        <f t="shared" si="1263"/>
        <v>432.98859707441784</v>
      </c>
      <c r="G6215" s="5">
        <f t="shared" si="1264"/>
        <v>567.47998644235474</v>
      </c>
      <c r="H6215" s="5">
        <f t="shared" si="1265"/>
        <v>2910.4062132267736</v>
      </c>
      <c r="I6215" s="5">
        <f t="shared" si="1266"/>
        <v>720</v>
      </c>
      <c r="J6215" s="5">
        <f t="shared" si="1267"/>
        <v>2190.4062132267736</v>
      </c>
      <c r="K6215" s="2">
        <f t="shared" si="1268"/>
        <v>63027.885646298149</v>
      </c>
      <c r="L6215" s="2">
        <f t="shared" si="1269"/>
        <v>131934</v>
      </c>
      <c r="M6215" s="2">
        <f t="shared" si="1270"/>
        <v>22440</v>
      </c>
      <c r="N6215" s="6">
        <f t="shared" si="1271"/>
        <v>1</v>
      </c>
      <c r="O6215" s="2">
        <f t="shared" si="1272"/>
        <v>26466.114353701851</v>
      </c>
      <c r="P6215" s="2">
        <f t="shared" si="1273"/>
        <v>26466.114353701851</v>
      </c>
    </row>
    <row r="6216" spans="1:16">
      <c r="A6216" s="6">
        <v>9</v>
      </c>
      <c r="B6216" s="6">
        <v>11</v>
      </c>
      <c r="C6216" s="6">
        <v>12</v>
      </c>
      <c r="D6216" s="6">
        <f t="shared" si="1261"/>
        <v>32</v>
      </c>
      <c r="E6216" s="5">
        <f t="shared" si="1262"/>
        <v>1909.9376297100011</v>
      </c>
      <c r="F6216" s="5">
        <f t="shared" si="1263"/>
        <v>432.98859707441784</v>
      </c>
      <c r="G6216" s="5">
        <f t="shared" si="1264"/>
        <v>626.80743957041921</v>
      </c>
      <c r="H6216" s="5">
        <f t="shared" si="1265"/>
        <v>2969.7336663548381</v>
      </c>
      <c r="I6216" s="5">
        <f t="shared" si="1266"/>
        <v>720</v>
      </c>
      <c r="J6216" s="5">
        <f t="shared" si="1267"/>
        <v>2249.7336663548381</v>
      </c>
      <c r="K6216" s="2">
        <f t="shared" si="1268"/>
        <v>64057.876151993718</v>
      </c>
      <c r="L6216" s="2">
        <f t="shared" si="1269"/>
        <v>134634</v>
      </c>
      <c r="M6216" s="2">
        <f t="shared" si="1270"/>
        <v>23320</v>
      </c>
      <c r="N6216" s="6">
        <f t="shared" si="1271"/>
        <v>1</v>
      </c>
      <c r="O6216" s="2">
        <f t="shared" si="1272"/>
        <v>27256.123848006282</v>
      </c>
      <c r="P6216" s="2">
        <f t="shared" si="1273"/>
        <v>27256.123848006282</v>
      </c>
    </row>
    <row r="6217" spans="1:16">
      <c r="A6217" s="6">
        <v>9</v>
      </c>
      <c r="B6217" s="6">
        <v>11</v>
      </c>
      <c r="C6217" s="6">
        <v>13</v>
      </c>
      <c r="D6217" s="6">
        <f t="shared" si="1261"/>
        <v>33</v>
      </c>
      <c r="E6217" s="5">
        <f t="shared" si="1262"/>
        <v>1909.9376297100011</v>
      </c>
      <c r="F6217" s="5">
        <f t="shared" si="1263"/>
        <v>432.98859707441784</v>
      </c>
      <c r="G6217" s="5">
        <f t="shared" si="1264"/>
        <v>687.52941027880343</v>
      </c>
      <c r="H6217" s="5">
        <f t="shared" si="1265"/>
        <v>3030.4556370632222</v>
      </c>
      <c r="I6217" s="5">
        <f t="shared" si="1266"/>
        <v>720</v>
      </c>
      <c r="J6217" s="5">
        <f t="shared" si="1267"/>
        <v>2310.4556370632222</v>
      </c>
      <c r="K6217" s="2">
        <f t="shared" si="1268"/>
        <v>65112.07703234761</v>
      </c>
      <c r="L6217" s="2">
        <f t="shared" si="1269"/>
        <v>137334</v>
      </c>
      <c r="M6217" s="2">
        <f t="shared" si="1270"/>
        <v>24200</v>
      </c>
      <c r="N6217" s="6">
        <f t="shared" si="1271"/>
        <v>1</v>
      </c>
      <c r="O6217" s="2">
        <f t="shared" si="1272"/>
        <v>28021.92296765239</v>
      </c>
      <c r="P6217" s="2">
        <f t="shared" si="1273"/>
        <v>28021.92296765239</v>
      </c>
    </row>
    <row r="6218" spans="1:16">
      <c r="A6218" s="6">
        <v>9</v>
      </c>
      <c r="B6218" s="6">
        <v>11</v>
      </c>
      <c r="C6218" s="6">
        <v>14</v>
      </c>
      <c r="D6218" s="6">
        <f t="shared" si="1261"/>
        <v>34</v>
      </c>
      <c r="E6218" s="5">
        <f t="shared" si="1262"/>
        <v>1909.9376297100011</v>
      </c>
      <c r="F6218" s="5">
        <f t="shared" si="1263"/>
        <v>432.98859707441784</v>
      </c>
      <c r="G6218" s="5">
        <f t="shared" si="1264"/>
        <v>749.67149159246469</v>
      </c>
      <c r="H6218" s="5">
        <f t="shared" si="1265"/>
        <v>3092.5977183768837</v>
      </c>
      <c r="I6218" s="5">
        <f t="shared" si="1266"/>
        <v>720</v>
      </c>
      <c r="J6218" s="5">
        <f t="shared" si="1267"/>
        <v>2372.5977183768837</v>
      </c>
      <c r="K6218" s="2">
        <f t="shared" si="1268"/>
        <v>66190.932610709788</v>
      </c>
      <c r="L6218" s="2">
        <f t="shared" si="1269"/>
        <v>140034</v>
      </c>
      <c r="M6218" s="2">
        <f t="shared" si="1270"/>
        <v>25080</v>
      </c>
      <c r="N6218" s="6">
        <f t="shared" si="1271"/>
        <v>1</v>
      </c>
      <c r="O6218" s="2">
        <f t="shared" si="1272"/>
        <v>28763.067389290212</v>
      </c>
      <c r="P6218" s="2">
        <f t="shared" si="1273"/>
        <v>28763.067389290212</v>
      </c>
    </row>
    <row r="6219" spans="1:16">
      <c r="A6219" s="6">
        <v>9</v>
      </c>
      <c r="B6219" s="6">
        <v>11</v>
      </c>
      <c r="C6219" s="6">
        <v>15</v>
      </c>
      <c r="D6219" s="6">
        <f t="shared" si="1261"/>
        <v>35</v>
      </c>
      <c r="E6219" s="5">
        <f t="shared" si="1262"/>
        <v>1909.9376297100011</v>
      </c>
      <c r="F6219" s="5">
        <f t="shared" si="1263"/>
        <v>432.98859707441784</v>
      </c>
      <c r="G6219" s="5">
        <f t="shared" si="1264"/>
        <v>813.25969846861108</v>
      </c>
      <c r="H6219" s="5">
        <f t="shared" si="1265"/>
        <v>3156.1859252530298</v>
      </c>
      <c r="I6219" s="5">
        <f t="shared" si="1266"/>
        <v>720</v>
      </c>
      <c r="J6219" s="5">
        <f t="shared" si="1267"/>
        <v>2436.1859252530298</v>
      </c>
      <c r="K6219" s="2">
        <f t="shared" si="1268"/>
        <v>67294.894535642874</v>
      </c>
      <c r="L6219" s="2">
        <f t="shared" si="1269"/>
        <v>142734</v>
      </c>
      <c r="M6219" s="2">
        <f t="shared" si="1270"/>
        <v>25960</v>
      </c>
      <c r="N6219" s="6">
        <f t="shared" si="1271"/>
        <v>1</v>
      </c>
      <c r="O6219" s="2">
        <f t="shared" si="1272"/>
        <v>29479.105464357126</v>
      </c>
      <c r="P6219" s="2">
        <f t="shared" si="1273"/>
        <v>29479.105464357126</v>
      </c>
    </row>
    <row r="6220" spans="1:16">
      <c r="A6220" s="6">
        <v>9</v>
      </c>
      <c r="B6220" s="6">
        <v>11</v>
      </c>
      <c r="C6220" s="6">
        <v>16</v>
      </c>
      <c r="D6220" s="6">
        <f t="shared" si="1261"/>
        <v>36</v>
      </c>
      <c r="E6220" s="5">
        <f t="shared" si="1262"/>
        <v>1909.9376297100011</v>
      </c>
      <c r="F6220" s="5">
        <f t="shared" si="1263"/>
        <v>432.98859707441784</v>
      </c>
      <c r="G6220" s="5">
        <f t="shared" si="1264"/>
        <v>878.32047434610013</v>
      </c>
      <c r="H6220" s="5">
        <f t="shared" si="1265"/>
        <v>3221.2467011305189</v>
      </c>
      <c r="I6220" s="5">
        <f t="shared" si="1266"/>
        <v>720</v>
      </c>
      <c r="J6220" s="5">
        <f t="shared" si="1267"/>
        <v>2501.2467011305189</v>
      </c>
      <c r="K6220" s="2">
        <f t="shared" si="1268"/>
        <v>68424.42189462707</v>
      </c>
      <c r="L6220" s="2">
        <f t="shared" si="1269"/>
        <v>145434</v>
      </c>
      <c r="M6220" s="2">
        <f t="shared" si="1270"/>
        <v>26840</v>
      </c>
      <c r="N6220" s="6">
        <f t="shared" si="1271"/>
        <v>1</v>
      </c>
      <c r="O6220" s="2">
        <f t="shared" si="1272"/>
        <v>30169.57810537293</v>
      </c>
      <c r="P6220" s="2">
        <f t="shared" si="1273"/>
        <v>30169.57810537293</v>
      </c>
    </row>
    <row r="6221" spans="1:16">
      <c r="A6221" s="6">
        <v>9</v>
      </c>
      <c r="B6221" s="6">
        <v>11</v>
      </c>
      <c r="C6221" s="6">
        <v>17</v>
      </c>
      <c r="D6221" s="6">
        <f t="shared" si="1261"/>
        <v>37</v>
      </c>
      <c r="E6221" s="5">
        <f t="shared" si="1262"/>
        <v>1909.9376297100011</v>
      </c>
      <c r="F6221" s="5">
        <f t="shared" si="1263"/>
        <v>432.98859707441784</v>
      </c>
      <c r="G6221" s="5">
        <f t="shared" si="1264"/>
        <v>944.88069779264049</v>
      </c>
      <c r="H6221" s="5">
        <f t="shared" si="1265"/>
        <v>3287.8069245770594</v>
      </c>
      <c r="I6221" s="5">
        <f t="shared" si="1266"/>
        <v>720</v>
      </c>
      <c r="J6221" s="5">
        <f t="shared" si="1267"/>
        <v>2567.8069245770594</v>
      </c>
      <c r="K6221" s="2">
        <f t="shared" si="1268"/>
        <v>69579.98132946284</v>
      </c>
      <c r="L6221" s="2">
        <f t="shared" si="1269"/>
        <v>148134</v>
      </c>
      <c r="M6221" s="2">
        <f t="shared" si="1270"/>
        <v>27720</v>
      </c>
      <c r="N6221" s="6">
        <f t="shared" si="1271"/>
        <v>1</v>
      </c>
      <c r="O6221" s="2">
        <f t="shared" si="1272"/>
        <v>30834.01867053716</v>
      </c>
      <c r="P6221" s="2">
        <f t="shared" si="1273"/>
        <v>30834.01867053716</v>
      </c>
    </row>
    <row r="6222" spans="1:16">
      <c r="A6222" s="6">
        <v>9</v>
      </c>
      <c r="B6222" s="6">
        <v>11</v>
      </c>
      <c r="C6222" s="6">
        <v>18</v>
      </c>
      <c r="D6222" s="6">
        <f t="shared" si="1261"/>
        <v>38</v>
      </c>
      <c r="E6222" s="5">
        <f t="shared" si="1262"/>
        <v>1909.9376297100011</v>
      </c>
      <c r="F6222" s="5">
        <f t="shared" si="1263"/>
        <v>432.98859707441784</v>
      </c>
      <c r="G6222" s="5">
        <f t="shared" si="1264"/>
        <v>1012.9676892512279</v>
      </c>
      <c r="H6222" s="5">
        <f t="shared" si="1265"/>
        <v>3355.8939160356467</v>
      </c>
      <c r="I6222" s="5">
        <f t="shared" si="1266"/>
        <v>720</v>
      </c>
      <c r="J6222" s="5">
        <f t="shared" si="1267"/>
        <v>2635.8939160356467</v>
      </c>
      <c r="K6222" s="2">
        <f t="shared" si="1268"/>
        <v>70762.047153396648</v>
      </c>
      <c r="L6222" s="2">
        <f t="shared" si="1269"/>
        <v>150834</v>
      </c>
      <c r="M6222" s="2">
        <f t="shared" si="1270"/>
        <v>28600</v>
      </c>
      <c r="N6222" s="6">
        <f t="shared" si="1271"/>
        <v>1</v>
      </c>
      <c r="O6222" s="2">
        <f t="shared" si="1272"/>
        <v>31471.952846603352</v>
      </c>
      <c r="P6222" s="2">
        <f t="shared" si="1273"/>
        <v>31471.952846603352</v>
      </c>
    </row>
    <row r="6223" spans="1:16">
      <c r="A6223" s="6">
        <v>9</v>
      </c>
      <c r="B6223" s="6">
        <v>11</v>
      </c>
      <c r="C6223" s="6">
        <v>19</v>
      </c>
      <c r="D6223" s="6">
        <f t="shared" si="1261"/>
        <v>39</v>
      </c>
      <c r="E6223" s="5">
        <f t="shared" si="1262"/>
        <v>1909.9376297100011</v>
      </c>
      <c r="F6223" s="5">
        <f t="shared" si="1263"/>
        <v>432.98859707441784</v>
      </c>
      <c r="G6223" s="5">
        <f t="shared" si="1264"/>
        <v>1082.6092178872495</v>
      </c>
      <c r="H6223" s="5">
        <f t="shared" si="1265"/>
        <v>3425.5354446716683</v>
      </c>
      <c r="I6223" s="5">
        <f t="shared" si="1266"/>
        <v>720</v>
      </c>
      <c r="J6223" s="5">
        <f t="shared" si="1267"/>
        <v>2705.5354446716683</v>
      </c>
      <c r="K6223" s="2">
        <f t="shared" si="1268"/>
        <v>71971.101469994232</v>
      </c>
      <c r="L6223" s="2">
        <f t="shared" si="1269"/>
        <v>153534</v>
      </c>
      <c r="M6223" s="2">
        <f t="shared" si="1270"/>
        <v>29480</v>
      </c>
      <c r="N6223" s="6">
        <f t="shared" si="1271"/>
        <v>1</v>
      </c>
      <c r="O6223" s="2">
        <f t="shared" si="1272"/>
        <v>32082.898530005768</v>
      </c>
      <c r="P6223" s="2">
        <f t="shared" si="1273"/>
        <v>32082.898530005768</v>
      </c>
    </row>
    <row r="6224" spans="1:16">
      <c r="A6224" s="6">
        <v>9</v>
      </c>
      <c r="B6224" s="6">
        <v>11</v>
      </c>
      <c r="C6224" s="6">
        <v>20</v>
      </c>
      <c r="D6224" s="6">
        <f t="shared" si="1261"/>
        <v>40</v>
      </c>
      <c r="E6224" s="5">
        <f t="shared" si="1262"/>
        <v>1909.9376297100011</v>
      </c>
      <c r="F6224" s="5">
        <f t="shared" si="1263"/>
        <v>432.98859707441784</v>
      </c>
      <c r="G6224" s="5">
        <f t="shared" si="1264"/>
        <v>1153.8335085377266</v>
      </c>
      <c r="H6224" s="5">
        <f t="shared" si="1265"/>
        <v>3496.7597353221454</v>
      </c>
      <c r="I6224" s="5">
        <f t="shared" si="1266"/>
        <v>720</v>
      </c>
      <c r="J6224" s="5">
        <f t="shared" si="1267"/>
        <v>2776.7597353221454</v>
      </c>
      <c r="K6224" s="2">
        <f t="shared" si="1268"/>
        <v>73207.63429378724</v>
      </c>
      <c r="L6224" s="2">
        <f t="shared" si="1269"/>
        <v>156234</v>
      </c>
      <c r="M6224" s="2">
        <f t="shared" si="1270"/>
        <v>30360</v>
      </c>
      <c r="N6224" s="6">
        <f t="shared" si="1271"/>
        <v>1</v>
      </c>
      <c r="O6224" s="2">
        <f t="shared" si="1272"/>
        <v>32666.36570621276</v>
      </c>
      <c r="P6224" s="2">
        <f t="shared" si="1273"/>
        <v>32666.36570621276</v>
      </c>
    </row>
    <row r="6225" spans="1:16">
      <c r="A6225" s="6">
        <v>9</v>
      </c>
      <c r="B6225" s="6">
        <v>11</v>
      </c>
      <c r="C6225" s="6">
        <v>21</v>
      </c>
      <c r="D6225" s="6">
        <f t="shared" si="1261"/>
        <v>41</v>
      </c>
      <c r="E6225" s="5">
        <f t="shared" si="1262"/>
        <v>1909.9376297100011</v>
      </c>
      <c r="F6225" s="5">
        <f t="shared" si="1263"/>
        <v>432.98859707441784</v>
      </c>
      <c r="G6225" s="5">
        <f t="shared" si="1264"/>
        <v>1226.6692487641703</v>
      </c>
      <c r="H6225" s="5">
        <f t="shared" si="1265"/>
        <v>3569.5954755485891</v>
      </c>
      <c r="I6225" s="5">
        <f t="shared" si="1266"/>
        <v>720</v>
      </c>
      <c r="J6225" s="5">
        <f t="shared" si="1267"/>
        <v>2849.5954755485891</v>
      </c>
      <c r="K6225" s="2">
        <f t="shared" si="1268"/>
        <v>74472.14367271855</v>
      </c>
      <c r="L6225" s="2">
        <f t="shared" si="1269"/>
        <v>158934</v>
      </c>
      <c r="M6225" s="2">
        <f t="shared" si="1270"/>
        <v>31240</v>
      </c>
      <c r="N6225" s="6">
        <f t="shared" si="1271"/>
        <v>1</v>
      </c>
      <c r="O6225" s="2">
        <f t="shared" si="1272"/>
        <v>33221.85632728145</v>
      </c>
      <c r="P6225" s="2">
        <f t="shared" si="1273"/>
        <v>33221.85632728145</v>
      </c>
    </row>
    <row r="6226" spans="1:16">
      <c r="A6226" s="6">
        <v>9</v>
      </c>
      <c r="B6226" s="6">
        <v>11</v>
      </c>
      <c r="C6226" s="6">
        <v>22</v>
      </c>
      <c r="D6226" s="6">
        <f t="shared" si="1261"/>
        <v>42</v>
      </c>
      <c r="E6226" s="5">
        <f t="shared" si="1262"/>
        <v>1909.9376297100011</v>
      </c>
      <c r="F6226" s="5">
        <f t="shared" si="1263"/>
        <v>432.98859707441784</v>
      </c>
      <c r="G6226" s="5">
        <f t="shared" si="1264"/>
        <v>1301.1455960105666</v>
      </c>
      <c r="H6226" s="5">
        <f t="shared" si="1265"/>
        <v>3644.0718227949856</v>
      </c>
      <c r="I6226" s="5">
        <f t="shared" si="1266"/>
        <v>720</v>
      </c>
      <c r="J6226" s="5">
        <f t="shared" si="1267"/>
        <v>2924.0718227949856</v>
      </c>
      <c r="K6226" s="2">
        <f t="shared" si="1268"/>
        <v>75765.135812412947</v>
      </c>
      <c r="L6226" s="2">
        <f t="shared" si="1269"/>
        <v>161634</v>
      </c>
      <c r="M6226" s="2">
        <f t="shared" si="1270"/>
        <v>32120</v>
      </c>
      <c r="N6226" s="6">
        <f t="shared" si="1271"/>
        <v>1</v>
      </c>
      <c r="O6226" s="2">
        <f t="shared" si="1272"/>
        <v>33748.864187587053</v>
      </c>
      <c r="P6226" s="2">
        <f t="shared" si="1273"/>
        <v>33748.864187587053</v>
      </c>
    </row>
    <row r="6227" spans="1:16">
      <c r="A6227" s="6">
        <v>9</v>
      </c>
      <c r="B6227" s="6">
        <v>11</v>
      </c>
      <c r="C6227" s="6">
        <v>23</v>
      </c>
      <c r="D6227" s="6">
        <f t="shared" si="1261"/>
        <v>43</v>
      </c>
      <c r="E6227" s="5">
        <f t="shared" si="1262"/>
        <v>1909.9376297100011</v>
      </c>
      <c r="F6227" s="5">
        <f t="shared" si="1263"/>
        <v>432.98859707441784</v>
      </c>
      <c r="G6227" s="5">
        <f t="shared" si="1264"/>
        <v>1377.292184868003</v>
      </c>
      <c r="H6227" s="5">
        <f t="shared" si="1265"/>
        <v>3720.2184116524218</v>
      </c>
      <c r="I6227" s="5">
        <f t="shared" si="1266"/>
        <v>720</v>
      </c>
      <c r="J6227" s="5">
        <f t="shared" si="1267"/>
        <v>3000.2184116524218</v>
      </c>
      <c r="K6227" s="2">
        <f t="shared" si="1268"/>
        <v>77087.125202298979</v>
      </c>
      <c r="L6227" s="2">
        <f t="shared" si="1269"/>
        <v>164334</v>
      </c>
      <c r="M6227" s="2">
        <f t="shared" si="1270"/>
        <v>33000</v>
      </c>
      <c r="N6227" s="6">
        <f t="shared" si="1271"/>
        <v>1</v>
      </c>
      <c r="O6227" s="2">
        <f t="shared" si="1272"/>
        <v>34246.874797701021</v>
      </c>
      <c r="P6227" s="2">
        <f t="shared" si="1273"/>
        <v>34246.874797701021</v>
      </c>
    </row>
    <row r="6228" spans="1:16">
      <c r="A6228" s="6">
        <v>9</v>
      </c>
      <c r="B6228" s="6">
        <v>11</v>
      </c>
      <c r="C6228" s="6">
        <v>24</v>
      </c>
      <c r="D6228" s="6">
        <f t="shared" si="1261"/>
        <v>44</v>
      </c>
      <c r="E6228" s="5">
        <f t="shared" si="1262"/>
        <v>1909.9376297100011</v>
      </c>
      <c r="F6228" s="5">
        <f t="shared" si="1263"/>
        <v>432.98859707441784</v>
      </c>
      <c r="G6228" s="5">
        <f t="shared" si="1264"/>
        <v>1455.1391344474989</v>
      </c>
      <c r="H6228" s="5">
        <f t="shared" si="1265"/>
        <v>3798.0653612319174</v>
      </c>
      <c r="I6228" s="5">
        <f t="shared" si="1266"/>
        <v>720</v>
      </c>
      <c r="J6228" s="5">
        <f t="shared" si="1267"/>
        <v>3078.0653612319174</v>
      </c>
      <c r="K6228" s="2">
        <f t="shared" si="1268"/>
        <v>78438.634743609669</v>
      </c>
      <c r="L6228" s="2">
        <f t="shared" si="1269"/>
        <v>167034</v>
      </c>
      <c r="M6228" s="2">
        <f t="shared" si="1270"/>
        <v>33880</v>
      </c>
      <c r="N6228" s="6">
        <f t="shared" si="1271"/>
        <v>1</v>
      </c>
      <c r="O6228" s="2">
        <f t="shared" si="1272"/>
        <v>34715.365256390331</v>
      </c>
      <c r="P6228" s="2">
        <f t="shared" si="1273"/>
        <v>34715.365256390331</v>
      </c>
    </row>
    <row r="6229" spans="1:16">
      <c r="A6229" s="6">
        <v>9</v>
      </c>
      <c r="B6229" s="6">
        <v>11</v>
      </c>
      <c r="C6229" s="6">
        <v>25</v>
      </c>
      <c r="D6229" s="6">
        <f t="shared" si="1261"/>
        <v>45</v>
      </c>
      <c r="E6229" s="5">
        <f t="shared" si="1262"/>
        <v>1909.9376297100011</v>
      </c>
      <c r="F6229" s="5">
        <f t="shared" si="1263"/>
        <v>432.98859707441784</v>
      </c>
      <c r="G6229" s="5">
        <f t="shared" si="1264"/>
        <v>1534.7170558625965</v>
      </c>
      <c r="H6229" s="5">
        <f t="shared" si="1265"/>
        <v>3877.6432826470154</v>
      </c>
      <c r="I6229" s="5">
        <f t="shared" si="1266"/>
        <v>720</v>
      </c>
      <c r="J6229" s="5">
        <f t="shared" si="1267"/>
        <v>3157.6432826470154</v>
      </c>
      <c r="K6229" s="2">
        <f t="shared" si="1268"/>
        <v>79820.195879288454</v>
      </c>
      <c r="L6229" s="2">
        <f t="shared" si="1269"/>
        <v>169734</v>
      </c>
      <c r="M6229" s="2">
        <f t="shared" si="1270"/>
        <v>34760</v>
      </c>
      <c r="N6229" s="6">
        <f t="shared" si="1271"/>
        <v>1</v>
      </c>
      <c r="O6229" s="2">
        <f t="shared" si="1272"/>
        <v>35153.804120711546</v>
      </c>
      <c r="P6229" s="2">
        <f t="shared" si="1273"/>
        <v>35153.804120711546</v>
      </c>
    </row>
    <row r="6230" spans="1:16">
      <c r="A6230" s="6">
        <v>9</v>
      </c>
      <c r="B6230" s="6">
        <v>11</v>
      </c>
      <c r="C6230" s="6">
        <v>26</v>
      </c>
      <c r="D6230" s="6">
        <f t="shared" si="1261"/>
        <v>46</v>
      </c>
      <c r="E6230" s="5">
        <f t="shared" si="1262"/>
        <v>1909.9376297100011</v>
      </c>
      <c r="F6230" s="5">
        <f t="shared" si="1263"/>
        <v>432.98859707441784</v>
      </c>
      <c r="G6230" s="5">
        <f t="shared" si="1264"/>
        <v>1616.0570598233144</v>
      </c>
      <c r="H6230" s="5">
        <f t="shared" si="1265"/>
        <v>3958.9832866077331</v>
      </c>
      <c r="I6230" s="5">
        <f t="shared" si="1266"/>
        <v>720</v>
      </c>
      <c r="J6230" s="5">
        <f t="shared" si="1267"/>
        <v>3238.9832866077331</v>
      </c>
      <c r="K6230" s="2">
        <f t="shared" si="1268"/>
        <v>81232.348725828691</v>
      </c>
      <c r="L6230" s="2">
        <f t="shared" si="1269"/>
        <v>172434</v>
      </c>
      <c r="M6230" s="2">
        <f t="shared" si="1270"/>
        <v>35640</v>
      </c>
      <c r="N6230" s="6">
        <f t="shared" si="1271"/>
        <v>1</v>
      </c>
      <c r="O6230" s="2">
        <f t="shared" si="1272"/>
        <v>35561.651274171309</v>
      </c>
      <c r="P6230" s="2">
        <f t="shared" si="1273"/>
        <v>35561.651274171309</v>
      </c>
    </row>
    <row r="6231" spans="1:16">
      <c r="A6231" s="6">
        <v>9</v>
      </c>
      <c r="B6231" s="6">
        <v>11</v>
      </c>
      <c r="C6231" s="6">
        <v>27</v>
      </c>
      <c r="D6231" s="6">
        <f t="shared" si="1261"/>
        <v>47</v>
      </c>
      <c r="E6231" s="5">
        <f t="shared" si="1262"/>
        <v>1909.9376297100011</v>
      </c>
      <c r="F6231" s="5">
        <f t="shared" si="1263"/>
        <v>432.98859707441784</v>
      </c>
      <c r="G6231" s="5">
        <f t="shared" si="1264"/>
        <v>1699.1907643430709</v>
      </c>
      <c r="H6231" s="5">
        <f t="shared" si="1265"/>
        <v>4042.1169911274897</v>
      </c>
      <c r="I6231" s="5">
        <f t="shared" si="1266"/>
        <v>720</v>
      </c>
      <c r="J6231" s="5">
        <f t="shared" si="1267"/>
        <v>3322.1169911274897</v>
      </c>
      <c r="K6231" s="2">
        <f t="shared" si="1268"/>
        <v>82675.642207074474</v>
      </c>
      <c r="L6231" s="2">
        <f t="shared" si="1269"/>
        <v>175134</v>
      </c>
      <c r="M6231" s="2">
        <f t="shared" si="1270"/>
        <v>36520</v>
      </c>
      <c r="N6231" s="6">
        <f t="shared" si="1271"/>
        <v>1</v>
      </c>
      <c r="O6231" s="2">
        <f t="shared" si="1272"/>
        <v>35938.357792925526</v>
      </c>
      <c r="P6231" s="2">
        <f t="shared" si="1273"/>
        <v>35938.357792925526</v>
      </c>
    </row>
    <row r="6232" spans="1:16">
      <c r="A6232" s="6">
        <v>9</v>
      </c>
      <c r="B6232" s="6">
        <v>11</v>
      </c>
      <c r="C6232" s="6">
        <v>28</v>
      </c>
      <c r="D6232" s="6">
        <f t="shared" si="1261"/>
        <v>48</v>
      </c>
      <c r="E6232" s="5">
        <f t="shared" si="1262"/>
        <v>1909.9376297100011</v>
      </c>
      <c r="F6232" s="5">
        <f t="shared" si="1263"/>
        <v>432.98859707441784</v>
      </c>
      <c r="G6232" s="5">
        <f t="shared" si="1264"/>
        <v>1784.1503025602246</v>
      </c>
      <c r="H6232" s="5">
        <f t="shared" si="1265"/>
        <v>4127.0765293446439</v>
      </c>
      <c r="I6232" s="5">
        <f t="shared" si="1266"/>
        <v>720</v>
      </c>
      <c r="J6232" s="5">
        <f t="shared" si="1267"/>
        <v>3407.0765293446439</v>
      </c>
      <c r="K6232" s="2">
        <f t="shared" si="1268"/>
        <v>84150.634190011187</v>
      </c>
      <c r="L6232" s="2">
        <f t="shared" si="1269"/>
        <v>177834</v>
      </c>
      <c r="M6232" s="2">
        <f t="shared" si="1270"/>
        <v>37400</v>
      </c>
      <c r="N6232" s="6">
        <f t="shared" si="1271"/>
        <v>1</v>
      </c>
      <c r="O6232" s="2">
        <f t="shared" si="1272"/>
        <v>36283.365809988813</v>
      </c>
      <c r="P6232" s="2">
        <f t="shared" si="1273"/>
        <v>36283.365809988813</v>
      </c>
    </row>
    <row r="6233" spans="1:16">
      <c r="A6233" s="6">
        <v>9</v>
      </c>
      <c r="B6233" s="6">
        <v>11</v>
      </c>
      <c r="C6233" s="6">
        <v>29</v>
      </c>
      <c r="D6233" s="6">
        <f t="shared" si="1261"/>
        <v>49</v>
      </c>
      <c r="E6233" s="5">
        <f t="shared" si="1262"/>
        <v>1909.9376297100011</v>
      </c>
      <c r="F6233" s="5">
        <f t="shared" si="1263"/>
        <v>432.98859707441784</v>
      </c>
      <c r="G6233" s="5">
        <f t="shared" si="1264"/>
        <v>1870.9683306758782</v>
      </c>
      <c r="H6233" s="5">
        <f t="shared" si="1265"/>
        <v>4213.8945574602967</v>
      </c>
      <c r="I6233" s="5">
        <f t="shared" si="1266"/>
        <v>720</v>
      </c>
      <c r="J6233" s="5">
        <f t="shared" si="1267"/>
        <v>3493.8945574602967</v>
      </c>
      <c r="K6233" s="2">
        <f t="shared" si="1268"/>
        <v>85657.891622574592</v>
      </c>
      <c r="L6233" s="2">
        <f t="shared" si="1269"/>
        <v>180534</v>
      </c>
      <c r="M6233" s="2">
        <f t="shared" si="1270"/>
        <v>38280</v>
      </c>
      <c r="N6233" s="6">
        <f t="shared" si="1271"/>
        <v>1</v>
      </c>
      <c r="O6233" s="2">
        <f t="shared" si="1272"/>
        <v>36596.108377425408</v>
      </c>
      <c r="P6233" s="2">
        <f t="shared" si="1273"/>
        <v>36596.108377425408</v>
      </c>
    </row>
    <row r="6234" spans="1:16">
      <c r="A6234" s="6">
        <v>9</v>
      </c>
      <c r="B6234" s="6">
        <v>11</v>
      </c>
      <c r="C6234" s="6">
        <v>30</v>
      </c>
      <c r="D6234" s="6">
        <f t="shared" si="1261"/>
        <v>50</v>
      </c>
      <c r="E6234" s="5">
        <f t="shared" si="1262"/>
        <v>1909.9376297100011</v>
      </c>
      <c r="F6234" s="5">
        <f t="shared" si="1263"/>
        <v>432.98859707441784</v>
      </c>
      <c r="G6234" s="5">
        <f t="shared" si="1264"/>
        <v>1959.6780360096488</v>
      </c>
      <c r="H6234" s="5">
        <f t="shared" si="1265"/>
        <v>4302.6042627940678</v>
      </c>
      <c r="I6234" s="5">
        <f t="shared" si="1266"/>
        <v>720</v>
      </c>
      <c r="J6234" s="5">
        <f t="shared" si="1267"/>
        <v>3582.6042627940678</v>
      </c>
      <c r="K6234" s="2">
        <f t="shared" si="1268"/>
        <v>87197.990673508117</v>
      </c>
      <c r="L6234" s="2">
        <f t="shared" si="1269"/>
        <v>183234</v>
      </c>
      <c r="M6234" s="2">
        <f t="shared" si="1270"/>
        <v>39160</v>
      </c>
      <c r="N6234" s="6">
        <f t="shared" si="1271"/>
        <v>1</v>
      </c>
      <c r="O6234" s="2">
        <f t="shared" si="1272"/>
        <v>36876.009326491883</v>
      </c>
      <c r="P6234" s="2">
        <f t="shared" si="1273"/>
        <v>36876.009326491883</v>
      </c>
    </row>
    <row r="6235" spans="1:16">
      <c r="A6235" s="6">
        <v>9</v>
      </c>
      <c r="B6235" s="6">
        <v>12</v>
      </c>
      <c r="C6235" s="6">
        <v>0</v>
      </c>
      <c r="D6235" s="6">
        <f t="shared" si="1261"/>
        <v>21</v>
      </c>
      <c r="E6235" s="5">
        <f t="shared" si="1262"/>
        <v>1909.9376297100011</v>
      </c>
      <c r="F6235" s="5">
        <f t="shared" si="1263"/>
        <v>484.15997672866712</v>
      </c>
      <c r="G6235" s="5">
        <f t="shared" si="1264"/>
        <v>0</v>
      </c>
      <c r="H6235" s="5">
        <f t="shared" si="1265"/>
        <v>2394.0976064386682</v>
      </c>
      <c r="I6235" s="5">
        <f t="shared" si="1266"/>
        <v>720</v>
      </c>
      <c r="J6235" s="5">
        <f t="shared" si="1267"/>
        <v>1674.0976064386682</v>
      </c>
      <c r="K6235" s="2">
        <f t="shared" si="1268"/>
        <v>54064.194556226881</v>
      </c>
      <c r="L6235" s="2">
        <f t="shared" si="1269"/>
        <v>104328</v>
      </c>
      <c r="M6235" s="2">
        <f t="shared" si="1270"/>
        <v>13200</v>
      </c>
      <c r="N6235" s="6">
        <f t="shared" si="1271"/>
        <v>1</v>
      </c>
      <c r="O6235" s="2">
        <f t="shared" si="1272"/>
        <v>17063.805443773119</v>
      </c>
      <c r="P6235" s="2">
        <f t="shared" si="1273"/>
        <v>17063.805443773119</v>
      </c>
    </row>
    <row r="6236" spans="1:16">
      <c r="A6236" s="6">
        <v>9</v>
      </c>
      <c r="B6236" s="6">
        <v>12</v>
      </c>
      <c r="C6236" s="6">
        <v>1</v>
      </c>
      <c r="D6236" s="6">
        <f t="shared" si="1261"/>
        <v>22</v>
      </c>
      <c r="E6236" s="5">
        <f t="shared" si="1262"/>
        <v>1909.9376297100011</v>
      </c>
      <c r="F6236" s="5">
        <f t="shared" si="1263"/>
        <v>484.15997672866712</v>
      </c>
      <c r="G6236" s="5">
        <f t="shared" si="1264"/>
        <v>45.5625</v>
      </c>
      <c r="H6236" s="5">
        <f t="shared" si="1265"/>
        <v>2439.6601064386682</v>
      </c>
      <c r="I6236" s="5">
        <f t="shared" si="1266"/>
        <v>720</v>
      </c>
      <c r="J6236" s="5">
        <f t="shared" si="1267"/>
        <v>1719.6601064386682</v>
      </c>
      <c r="K6236" s="2">
        <f t="shared" si="1268"/>
        <v>54855.210181226881</v>
      </c>
      <c r="L6236" s="2">
        <f t="shared" si="1269"/>
        <v>107028</v>
      </c>
      <c r="M6236" s="2">
        <f t="shared" si="1270"/>
        <v>14080</v>
      </c>
      <c r="N6236" s="6">
        <f t="shared" si="1271"/>
        <v>1</v>
      </c>
      <c r="O6236" s="2">
        <f t="shared" si="1272"/>
        <v>18092.789818773119</v>
      </c>
      <c r="P6236" s="2">
        <f t="shared" si="1273"/>
        <v>18092.789818773119</v>
      </c>
    </row>
    <row r="6237" spans="1:16">
      <c r="A6237" s="6">
        <v>9</v>
      </c>
      <c r="B6237" s="6">
        <v>12</v>
      </c>
      <c r="C6237" s="6">
        <v>2</v>
      </c>
      <c r="D6237" s="6">
        <f t="shared" si="1261"/>
        <v>23</v>
      </c>
      <c r="E6237" s="5">
        <f t="shared" si="1262"/>
        <v>1909.9376297100011</v>
      </c>
      <c r="F6237" s="5">
        <f t="shared" si="1263"/>
        <v>484.15997672866712</v>
      </c>
      <c r="G6237" s="5">
        <f t="shared" si="1264"/>
        <v>92.264062499999994</v>
      </c>
      <c r="H6237" s="5">
        <f t="shared" si="1265"/>
        <v>2486.3616689386681</v>
      </c>
      <c r="I6237" s="5">
        <f t="shared" si="1266"/>
        <v>720</v>
      </c>
      <c r="J6237" s="5">
        <f t="shared" si="1267"/>
        <v>1766.3616689386681</v>
      </c>
      <c r="K6237" s="2">
        <f t="shared" si="1268"/>
        <v>55666.001196851881</v>
      </c>
      <c r="L6237" s="2">
        <f t="shared" si="1269"/>
        <v>109728</v>
      </c>
      <c r="M6237" s="2">
        <f t="shared" si="1270"/>
        <v>14960</v>
      </c>
      <c r="N6237" s="6">
        <f t="shared" si="1271"/>
        <v>1</v>
      </c>
      <c r="O6237" s="2">
        <f t="shared" si="1272"/>
        <v>19101.998803148119</v>
      </c>
      <c r="P6237" s="2">
        <f t="shared" si="1273"/>
        <v>19101.998803148119</v>
      </c>
    </row>
    <row r="6238" spans="1:16">
      <c r="A6238" s="6">
        <v>9</v>
      </c>
      <c r="B6238" s="6">
        <v>12</v>
      </c>
      <c r="C6238" s="6">
        <v>3</v>
      </c>
      <c r="D6238" s="6">
        <f t="shared" si="1261"/>
        <v>24</v>
      </c>
      <c r="E6238" s="5">
        <f t="shared" si="1262"/>
        <v>1909.9376297100011</v>
      </c>
      <c r="F6238" s="5">
        <f t="shared" si="1263"/>
        <v>484.15997672866712</v>
      </c>
      <c r="G6238" s="5">
        <f t="shared" si="1264"/>
        <v>140.12604492187498</v>
      </c>
      <c r="H6238" s="5">
        <f t="shared" si="1265"/>
        <v>2534.223651360543</v>
      </c>
      <c r="I6238" s="5">
        <f t="shared" si="1266"/>
        <v>720</v>
      </c>
      <c r="J6238" s="5">
        <f t="shared" si="1267"/>
        <v>1814.223651360543</v>
      </c>
      <c r="K6238" s="2">
        <f t="shared" si="1268"/>
        <v>56496.938391676093</v>
      </c>
      <c r="L6238" s="2">
        <f t="shared" si="1269"/>
        <v>112428</v>
      </c>
      <c r="M6238" s="2">
        <f t="shared" si="1270"/>
        <v>15840</v>
      </c>
      <c r="N6238" s="6">
        <f t="shared" si="1271"/>
        <v>1</v>
      </c>
      <c r="O6238" s="2">
        <f t="shared" si="1272"/>
        <v>20091.061608323907</v>
      </c>
      <c r="P6238" s="2">
        <f t="shared" si="1273"/>
        <v>20091.061608323907</v>
      </c>
    </row>
    <row r="6239" spans="1:16">
      <c r="A6239" s="6">
        <v>9</v>
      </c>
      <c r="B6239" s="6">
        <v>12</v>
      </c>
      <c r="C6239" s="6">
        <v>4</v>
      </c>
      <c r="D6239" s="6">
        <f t="shared" si="1261"/>
        <v>25</v>
      </c>
      <c r="E6239" s="5">
        <f t="shared" si="1262"/>
        <v>1909.9376297100011</v>
      </c>
      <c r="F6239" s="5">
        <f t="shared" si="1263"/>
        <v>484.15997672866712</v>
      </c>
      <c r="G6239" s="5">
        <f t="shared" si="1264"/>
        <v>189.17016064453125</v>
      </c>
      <c r="H6239" s="5">
        <f t="shared" si="1265"/>
        <v>2583.2677670831995</v>
      </c>
      <c r="I6239" s="5">
        <f t="shared" si="1266"/>
        <v>720</v>
      </c>
      <c r="J6239" s="5">
        <f t="shared" si="1267"/>
        <v>1863.2677670831995</v>
      </c>
      <c r="K6239" s="2">
        <f t="shared" si="1268"/>
        <v>57348.398734083326</v>
      </c>
      <c r="L6239" s="2">
        <f t="shared" si="1269"/>
        <v>115128</v>
      </c>
      <c r="M6239" s="2">
        <f t="shared" si="1270"/>
        <v>16720</v>
      </c>
      <c r="N6239" s="6">
        <f t="shared" si="1271"/>
        <v>1</v>
      </c>
      <c r="O6239" s="2">
        <f t="shared" si="1272"/>
        <v>21059.601265916674</v>
      </c>
      <c r="P6239" s="2">
        <f t="shared" si="1273"/>
        <v>21059.601265916674</v>
      </c>
    </row>
    <row r="6240" spans="1:16">
      <c r="A6240" s="6">
        <v>9</v>
      </c>
      <c r="B6240" s="6">
        <v>12</v>
      </c>
      <c r="C6240" s="6">
        <v>5</v>
      </c>
      <c r="D6240" s="6">
        <f t="shared" si="1261"/>
        <v>26</v>
      </c>
      <c r="E6240" s="5">
        <f t="shared" si="1262"/>
        <v>1909.9376297100011</v>
      </c>
      <c r="F6240" s="5">
        <f t="shared" si="1263"/>
        <v>484.15997672866712</v>
      </c>
      <c r="G6240" s="5">
        <f t="shared" si="1264"/>
        <v>239.41848456573481</v>
      </c>
      <c r="H6240" s="5">
        <f t="shared" si="1265"/>
        <v>2633.5160910044028</v>
      </c>
      <c r="I6240" s="5">
        <f t="shared" si="1266"/>
        <v>720</v>
      </c>
      <c r="J6240" s="5">
        <f t="shared" si="1267"/>
        <v>1913.5160910044028</v>
      </c>
      <c r="K6240" s="2">
        <f t="shared" si="1268"/>
        <v>58220.765468826437</v>
      </c>
      <c r="L6240" s="2">
        <f t="shared" si="1269"/>
        <v>117828</v>
      </c>
      <c r="M6240" s="2">
        <f t="shared" si="1270"/>
        <v>17600</v>
      </c>
      <c r="N6240" s="6">
        <f t="shared" si="1271"/>
        <v>1</v>
      </c>
      <c r="O6240" s="2">
        <f t="shared" si="1272"/>
        <v>22007.234531173563</v>
      </c>
      <c r="P6240" s="2">
        <f t="shared" si="1273"/>
        <v>22007.234531173563</v>
      </c>
    </row>
    <row r="6241" spans="1:16">
      <c r="A6241" s="6">
        <v>9</v>
      </c>
      <c r="B6241" s="6">
        <v>12</v>
      </c>
      <c r="C6241" s="6">
        <v>6</v>
      </c>
      <c r="D6241" s="6">
        <f t="shared" si="1261"/>
        <v>27</v>
      </c>
      <c r="E6241" s="5">
        <f t="shared" si="1262"/>
        <v>1909.9376297100011</v>
      </c>
      <c r="F6241" s="5">
        <f t="shared" si="1263"/>
        <v>484.15997672866712</v>
      </c>
      <c r="G6241" s="5">
        <f t="shared" si="1264"/>
        <v>290.89345874736784</v>
      </c>
      <c r="H6241" s="5">
        <f t="shared" si="1265"/>
        <v>2684.9910651860359</v>
      </c>
      <c r="I6241" s="5">
        <f t="shared" si="1266"/>
        <v>720</v>
      </c>
      <c r="J6241" s="5">
        <f t="shared" si="1267"/>
        <v>1964.9910651860359</v>
      </c>
      <c r="K6241" s="2">
        <f t="shared" si="1268"/>
        <v>59114.428215035347</v>
      </c>
      <c r="L6241" s="2">
        <f t="shared" si="1269"/>
        <v>120528</v>
      </c>
      <c r="M6241" s="2">
        <f t="shared" si="1270"/>
        <v>18480</v>
      </c>
      <c r="N6241" s="6">
        <f t="shared" si="1271"/>
        <v>1</v>
      </c>
      <c r="O6241" s="2">
        <f t="shared" si="1272"/>
        <v>22933.571784964653</v>
      </c>
      <c r="P6241" s="2">
        <f t="shared" si="1273"/>
        <v>22933.571784964653</v>
      </c>
    </row>
    <row r="6242" spans="1:16">
      <c r="A6242" s="6">
        <v>9</v>
      </c>
      <c r="B6242" s="6">
        <v>12</v>
      </c>
      <c r="C6242" s="6">
        <v>7</v>
      </c>
      <c r="D6242" s="6">
        <f t="shared" si="1261"/>
        <v>28</v>
      </c>
      <c r="E6242" s="5">
        <f t="shared" si="1262"/>
        <v>1909.9376297100011</v>
      </c>
      <c r="F6242" s="5">
        <f t="shared" si="1263"/>
        <v>484.15997672866712</v>
      </c>
      <c r="G6242" s="5">
        <f t="shared" si="1264"/>
        <v>343.61789814532818</v>
      </c>
      <c r="H6242" s="5">
        <f t="shared" si="1265"/>
        <v>2737.7155045839963</v>
      </c>
      <c r="I6242" s="5">
        <f t="shared" si="1266"/>
        <v>720</v>
      </c>
      <c r="J6242" s="5">
        <f t="shared" si="1267"/>
        <v>2017.7155045839963</v>
      </c>
      <c r="K6242" s="2">
        <f t="shared" si="1268"/>
        <v>60029.783065694377</v>
      </c>
      <c r="L6242" s="2">
        <f t="shared" si="1269"/>
        <v>123228</v>
      </c>
      <c r="M6242" s="2">
        <f t="shared" si="1270"/>
        <v>19360</v>
      </c>
      <c r="N6242" s="6">
        <f t="shared" si="1271"/>
        <v>1</v>
      </c>
      <c r="O6242" s="2">
        <f t="shared" si="1272"/>
        <v>23838.216934305623</v>
      </c>
      <c r="P6242" s="2">
        <f t="shared" si="1273"/>
        <v>23838.216934305623</v>
      </c>
    </row>
    <row r="6243" spans="1:16">
      <c r="A6243" s="6">
        <v>9</v>
      </c>
      <c r="B6243" s="6">
        <v>12</v>
      </c>
      <c r="C6243" s="6">
        <v>8</v>
      </c>
      <c r="D6243" s="6">
        <f t="shared" si="1261"/>
        <v>29</v>
      </c>
      <c r="E6243" s="5">
        <f t="shared" si="1262"/>
        <v>1909.9376297100011</v>
      </c>
      <c r="F6243" s="5">
        <f t="shared" si="1263"/>
        <v>484.15997672866712</v>
      </c>
      <c r="G6243" s="5">
        <f t="shared" si="1264"/>
        <v>397.61499642530839</v>
      </c>
      <c r="H6243" s="5">
        <f t="shared" si="1265"/>
        <v>2791.7126028639768</v>
      </c>
      <c r="I6243" s="5">
        <f t="shared" si="1266"/>
        <v>720</v>
      </c>
      <c r="J6243" s="5">
        <f t="shared" si="1267"/>
        <v>2071.7126028639768</v>
      </c>
      <c r="K6243" s="2">
        <f t="shared" si="1268"/>
        <v>60967.232688610711</v>
      </c>
      <c r="L6243" s="2">
        <f t="shared" si="1269"/>
        <v>125928</v>
      </c>
      <c r="M6243" s="2">
        <f t="shared" si="1270"/>
        <v>20240</v>
      </c>
      <c r="N6243" s="6">
        <f t="shared" si="1271"/>
        <v>1</v>
      </c>
      <c r="O6243" s="2">
        <f t="shared" si="1272"/>
        <v>24720.767311389289</v>
      </c>
      <c r="P6243" s="2">
        <f t="shared" si="1273"/>
        <v>24720.767311389289</v>
      </c>
    </row>
    <row r="6244" spans="1:16">
      <c r="A6244" s="6">
        <v>9</v>
      </c>
      <c r="B6244" s="6">
        <v>12</v>
      </c>
      <c r="C6244" s="6">
        <v>9</v>
      </c>
      <c r="D6244" s="6">
        <f t="shared" si="1261"/>
        <v>30</v>
      </c>
      <c r="E6244" s="5">
        <f t="shared" si="1262"/>
        <v>1909.9376297100011</v>
      </c>
      <c r="F6244" s="5">
        <f t="shared" si="1263"/>
        <v>484.15997672866712</v>
      </c>
      <c r="G6244" s="5">
        <f t="shared" si="1264"/>
        <v>452.90833186570285</v>
      </c>
      <c r="H6244" s="5">
        <f t="shared" si="1265"/>
        <v>2847.0059383043708</v>
      </c>
      <c r="I6244" s="5">
        <f t="shared" si="1266"/>
        <v>720</v>
      </c>
      <c r="J6244" s="5">
        <f t="shared" si="1267"/>
        <v>2127.0059383043708</v>
      </c>
      <c r="K6244" s="2">
        <f t="shared" si="1268"/>
        <v>61927.186428895329</v>
      </c>
      <c r="L6244" s="2">
        <f t="shared" si="1269"/>
        <v>128628</v>
      </c>
      <c r="M6244" s="2">
        <f t="shared" si="1270"/>
        <v>21120</v>
      </c>
      <c r="N6244" s="6">
        <f t="shared" si="1271"/>
        <v>1</v>
      </c>
      <c r="O6244" s="2">
        <f t="shared" si="1272"/>
        <v>25580.813571104671</v>
      </c>
      <c r="P6244" s="2">
        <f t="shared" si="1273"/>
        <v>25580.813571104671</v>
      </c>
    </row>
    <row r="6245" spans="1:16">
      <c r="A6245" s="6">
        <v>9</v>
      </c>
      <c r="B6245" s="6">
        <v>12</v>
      </c>
      <c r="C6245" s="6">
        <v>10</v>
      </c>
      <c r="D6245" s="6">
        <f t="shared" si="1261"/>
        <v>31</v>
      </c>
      <c r="E6245" s="5">
        <f t="shared" si="1262"/>
        <v>1909.9376297100011</v>
      </c>
      <c r="F6245" s="5">
        <f t="shared" si="1263"/>
        <v>484.15997672866712</v>
      </c>
      <c r="G6245" s="5">
        <f t="shared" si="1264"/>
        <v>509.52187334891573</v>
      </c>
      <c r="H6245" s="5">
        <f t="shared" si="1265"/>
        <v>2903.6194797875842</v>
      </c>
      <c r="I6245" s="5">
        <f t="shared" si="1266"/>
        <v>720</v>
      </c>
      <c r="J6245" s="5">
        <f t="shared" si="1267"/>
        <v>2183.6194797875842</v>
      </c>
      <c r="K6245" s="2">
        <f t="shared" si="1268"/>
        <v>62910.060412978892</v>
      </c>
      <c r="L6245" s="2">
        <f t="shared" si="1269"/>
        <v>131328</v>
      </c>
      <c r="M6245" s="2">
        <f t="shared" si="1270"/>
        <v>22000</v>
      </c>
      <c r="N6245" s="6">
        <f t="shared" si="1271"/>
        <v>1</v>
      </c>
      <c r="O6245" s="2">
        <f t="shared" si="1272"/>
        <v>26417.939587021108</v>
      </c>
      <c r="P6245" s="2">
        <f t="shared" si="1273"/>
        <v>26417.939587021108</v>
      </c>
    </row>
    <row r="6246" spans="1:16">
      <c r="A6246" s="6">
        <v>9</v>
      </c>
      <c r="B6246" s="6">
        <v>12</v>
      </c>
      <c r="C6246" s="6">
        <v>11</v>
      </c>
      <c r="D6246" s="6">
        <f t="shared" si="1261"/>
        <v>32</v>
      </c>
      <c r="E6246" s="5">
        <f t="shared" si="1262"/>
        <v>1909.9376297100011</v>
      </c>
      <c r="F6246" s="5">
        <f t="shared" si="1263"/>
        <v>484.15997672866712</v>
      </c>
      <c r="G6246" s="5">
        <f t="shared" si="1264"/>
        <v>567.47998644235474</v>
      </c>
      <c r="H6246" s="5">
        <f t="shared" si="1265"/>
        <v>2961.5775928810231</v>
      </c>
      <c r="I6246" s="5">
        <f t="shared" si="1266"/>
        <v>720</v>
      </c>
      <c r="J6246" s="5">
        <f t="shared" si="1267"/>
        <v>2241.5775928810231</v>
      </c>
      <c r="K6246" s="2">
        <f t="shared" si="1268"/>
        <v>63916.277654184429</v>
      </c>
      <c r="L6246" s="2">
        <f t="shared" si="1269"/>
        <v>134028</v>
      </c>
      <c r="M6246" s="2">
        <f t="shared" si="1270"/>
        <v>22880</v>
      </c>
      <c r="N6246" s="6">
        <f t="shared" si="1271"/>
        <v>1</v>
      </c>
      <c r="O6246" s="2">
        <f t="shared" si="1272"/>
        <v>27231.722345815571</v>
      </c>
      <c r="P6246" s="2">
        <f t="shared" si="1273"/>
        <v>27231.722345815571</v>
      </c>
    </row>
    <row r="6247" spans="1:16">
      <c r="A6247" s="6">
        <v>9</v>
      </c>
      <c r="B6247" s="6">
        <v>12</v>
      </c>
      <c r="C6247" s="6">
        <v>12</v>
      </c>
      <c r="D6247" s="6">
        <f t="shared" si="1261"/>
        <v>33</v>
      </c>
      <c r="E6247" s="5">
        <f t="shared" si="1262"/>
        <v>1909.9376297100011</v>
      </c>
      <c r="F6247" s="5">
        <f t="shared" si="1263"/>
        <v>484.15997672866712</v>
      </c>
      <c r="G6247" s="5">
        <f t="shared" si="1264"/>
        <v>626.80743957041921</v>
      </c>
      <c r="H6247" s="5">
        <f t="shared" si="1265"/>
        <v>3020.9050460090875</v>
      </c>
      <c r="I6247" s="5">
        <f t="shared" si="1266"/>
        <v>720</v>
      </c>
      <c r="J6247" s="5">
        <f t="shared" si="1267"/>
        <v>2300.9050460090875</v>
      </c>
      <c r="K6247" s="2">
        <f t="shared" si="1268"/>
        <v>64946.26815987999</v>
      </c>
      <c r="L6247" s="2">
        <f t="shared" si="1269"/>
        <v>136728</v>
      </c>
      <c r="M6247" s="2">
        <f t="shared" si="1270"/>
        <v>23760</v>
      </c>
      <c r="N6247" s="6">
        <f t="shared" si="1271"/>
        <v>1</v>
      </c>
      <c r="O6247" s="2">
        <f t="shared" si="1272"/>
        <v>28021.73184012001</v>
      </c>
      <c r="P6247" s="2">
        <f t="shared" si="1273"/>
        <v>28021.73184012001</v>
      </c>
    </row>
    <row r="6248" spans="1:16">
      <c r="A6248" s="6">
        <v>9</v>
      </c>
      <c r="B6248" s="6">
        <v>12</v>
      </c>
      <c r="C6248" s="6">
        <v>13</v>
      </c>
      <c r="D6248" s="6">
        <f t="shared" si="1261"/>
        <v>34</v>
      </c>
      <c r="E6248" s="5">
        <f t="shared" si="1262"/>
        <v>1909.9376297100011</v>
      </c>
      <c r="F6248" s="5">
        <f t="shared" si="1263"/>
        <v>484.15997672866712</v>
      </c>
      <c r="G6248" s="5">
        <f t="shared" si="1264"/>
        <v>687.52941027880343</v>
      </c>
      <c r="H6248" s="5">
        <f t="shared" si="1265"/>
        <v>3081.6270167174716</v>
      </c>
      <c r="I6248" s="5">
        <f t="shared" si="1266"/>
        <v>720</v>
      </c>
      <c r="J6248" s="5">
        <f t="shared" si="1267"/>
        <v>2361.6270167174716</v>
      </c>
      <c r="K6248" s="2">
        <f t="shared" si="1268"/>
        <v>66000.469040233875</v>
      </c>
      <c r="L6248" s="2">
        <f t="shared" si="1269"/>
        <v>139428</v>
      </c>
      <c r="M6248" s="2">
        <f t="shared" si="1270"/>
        <v>24640</v>
      </c>
      <c r="N6248" s="6">
        <f t="shared" si="1271"/>
        <v>1</v>
      </c>
      <c r="O6248" s="2">
        <f t="shared" si="1272"/>
        <v>28787.530959766125</v>
      </c>
      <c r="P6248" s="2">
        <f t="shared" si="1273"/>
        <v>28787.530959766125</v>
      </c>
    </row>
    <row r="6249" spans="1:16">
      <c r="A6249" s="6">
        <v>9</v>
      </c>
      <c r="B6249" s="6">
        <v>12</v>
      </c>
      <c r="C6249" s="6">
        <v>14</v>
      </c>
      <c r="D6249" s="6">
        <f t="shared" si="1261"/>
        <v>35</v>
      </c>
      <c r="E6249" s="5">
        <f t="shared" si="1262"/>
        <v>1909.9376297100011</v>
      </c>
      <c r="F6249" s="5">
        <f t="shared" si="1263"/>
        <v>484.15997672866712</v>
      </c>
      <c r="G6249" s="5">
        <f t="shared" si="1264"/>
        <v>749.67149159246469</v>
      </c>
      <c r="H6249" s="5">
        <f t="shared" si="1265"/>
        <v>3143.7690980311327</v>
      </c>
      <c r="I6249" s="5">
        <f t="shared" si="1266"/>
        <v>720</v>
      </c>
      <c r="J6249" s="5">
        <f t="shared" si="1267"/>
        <v>2423.7690980311327</v>
      </c>
      <c r="K6249" s="2">
        <f t="shared" si="1268"/>
        <v>67079.32461859606</v>
      </c>
      <c r="L6249" s="2">
        <f t="shared" si="1269"/>
        <v>142128</v>
      </c>
      <c r="M6249" s="2">
        <f t="shared" si="1270"/>
        <v>25520</v>
      </c>
      <c r="N6249" s="6">
        <f t="shared" si="1271"/>
        <v>1</v>
      </c>
      <c r="O6249" s="2">
        <f t="shared" si="1272"/>
        <v>29528.67538140394</v>
      </c>
      <c r="P6249" s="2">
        <f t="shared" si="1273"/>
        <v>29528.67538140394</v>
      </c>
    </row>
    <row r="6250" spans="1:16">
      <c r="A6250" s="6">
        <v>9</v>
      </c>
      <c r="B6250" s="6">
        <v>12</v>
      </c>
      <c r="C6250" s="6">
        <v>15</v>
      </c>
      <c r="D6250" s="6">
        <f t="shared" si="1261"/>
        <v>36</v>
      </c>
      <c r="E6250" s="5">
        <f t="shared" si="1262"/>
        <v>1909.9376297100011</v>
      </c>
      <c r="F6250" s="5">
        <f t="shared" si="1263"/>
        <v>484.15997672866712</v>
      </c>
      <c r="G6250" s="5">
        <f t="shared" si="1264"/>
        <v>813.25969846861108</v>
      </c>
      <c r="H6250" s="5">
        <f t="shared" si="1265"/>
        <v>3207.3573049072793</v>
      </c>
      <c r="I6250" s="5">
        <f t="shared" si="1266"/>
        <v>720</v>
      </c>
      <c r="J6250" s="5">
        <f t="shared" si="1267"/>
        <v>2487.3573049072793</v>
      </c>
      <c r="K6250" s="2">
        <f t="shared" si="1268"/>
        <v>68183.286543529161</v>
      </c>
      <c r="L6250" s="2">
        <f t="shared" si="1269"/>
        <v>144828</v>
      </c>
      <c r="M6250" s="2">
        <f t="shared" si="1270"/>
        <v>26400</v>
      </c>
      <c r="N6250" s="6">
        <f t="shared" si="1271"/>
        <v>1</v>
      </c>
      <c r="O6250" s="2">
        <f t="shared" si="1272"/>
        <v>30244.713456470839</v>
      </c>
      <c r="P6250" s="2">
        <f t="shared" si="1273"/>
        <v>30244.713456470839</v>
      </c>
    </row>
    <row r="6251" spans="1:16">
      <c r="A6251" s="6">
        <v>9</v>
      </c>
      <c r="B6251" s="6">
        <v>12</v>
      </c>
      <c r="C6251" s="6">
        <v>16</v>
      </c>
      <c r="D6251" s="6">
        <f t="shared" si="1261"/>
        <v>37</v>
      </c>
      <c r="E6251" s="5">
        <f t="shared" si="1262"/>
        <v>1909.9376297100011</v>
      </c>
      <c r="F6251" s="5">
        <f t="shared" si="1263"/>
        <v>484.15997672866712</v>
      </c>
      <c r="G6251" s="5">
        <f t="shared" si="1264"/>
        <v>878.32047434610013</v>
      </c>
      <c r="H6251" s="5">
        <f t="shared" si="1265"/>
        <v>3272.4180807847683</v>
      </c>
      <c r="I6251" s="5">
        <f t="shared" si="1266"/>
        <v>720</v>
      </c>
      <c r="J6251" s="5">
        <f t="shared" si="1267"/>
        <v>2552.4180807847683</v>
      </c>
      <c r="K6251" s="2">
        <f t="shared" si="1268"/>
        <v>69312.813902513328</v>
      </c>
      <c r="L6251" s="2">
        <f t="shared" si="1269"/>
        <v>147528</v>
      </c>
      <c r="M6251" s="2">
        <f t="shared" si="1270"/>
        <v>27280</v>
      </c>
      <c r="N6251" s="6">
        <f t="shared" si="1271"/>
        <v>1</v>
      </c>
      <c r="O6251" s="2">
        <f t="shared" si="1272"/>
        <v>30935.186097486672</v>
      </c>
      <c r="P6251" s="2">
        <f t="shared" si="1273"/>
        <v>30935.186097486672</v>
      </c>
    </row>
    <row r="6252" spans="1:16">
      <c r="A6252" s="6">
        <v>9</v>
      </c>
      <c r="B6252" s="6">
        <v>12</v>
      </c>
      <c r="C6252" s="6">
        <v>17</v>
      </c>
      <c r="D6252" s="6">
        <f t="shared" si="1261"/>
        <v>38</v>
      </c>
      <c r="E6252" s="5">
        <f t="shared" si="1262"/>
        <v>1909.9376297100011</v>
      </c>
      <c r="F6252" s="5">
        <f t="shared" si="1263"/>
        <v>484.15997672866712</v>
      </c>
      <c r="G6252" s="5">
        <f t="shared" si="1264"/>
        <v>944.88069779264049</v>
      </c>
      <c r="H6252" s="5">
        <f t="shared" si="1265"/>
        <v>3338.9783042313088</v>
      </c>
      <c r="I6252" s="5">
        <f t="shared" si="1266"/>
        <v>720</v>
      </c>
      <c r="J6252" s="5">
        <f t="shared" si="1267"/>
        <v>2618.9783042313088</v>
      </c>
      <c r="K6252" s="2">
        <f t="shared" si="1268"/>
        <v>70468.373337349112</v>
      </c>
      <c r="L6252" s="2">
        <f t="shared" si="1269"/>
        <v>150228</v>
      </c>
      <c r="M6252" s="2">
        <f t="shared" si="1270"/>
        <v>28160</v>
      </c>
      <c r="N6252" s="6">
        <f t="shared" si="1271"/>
        <v>1</v>
      </c>
      <c r="O6252" s="2">
        <f t="shared" si="1272"/>
        <v>31599.626662650888</v>
      </c>
      <c r="P6252" s="2">
        <f t="shared" si="1273"/>
        <v>31599.626662650888</v>
      </c>
    </row>
    <row r="6253" spans="1:16">
      <c r="A6253" s="6">
        <v>9</v>
      </c>
      <c r="B6253" s="6">
        <v>12</v>
      </c>
      <c r="C6253" s="6">
        <v>18</v>
      </c>
      <c r="D6253" s="6">
        <f t="shared" si="1261"/>
        <v>39</v>
      </c>
      <c r="E6253" s="5">
        <f t="shared" si="1262"/>
        <v>1909.9376297100011</v>
      </c>
      <c r="F6253" s="5">
        <f t="shared" si="1263"/>
        <v>484.15997672866712</v>
      </c>
      <c r="G6253" s="5">
        <f t="shared" si="1264"/>
        <v>1012.9676892512279</v>
      </c>
      <c r="H6253" s="5">
        <f t="shared" si="1265"/>
        <v>3407.0652956898962</v>
      </c>
      <c r="I6253" s="5">
        <f t="shared" si="1266"/>
        <v>720</v>
      </c>
      <c r="J6253" s="5">
        <f t="shared" si="1267"/>
        <v>2687.0652956898962</v>
      </c>
      <c r="K6253" s="2">
        <f t="shared" si="1268"/>
        <v>71650.43916128292</v>
      </c>
      <c r="L6253" s="2">
        <f t="shared" si="1269"/>
        <v>152928</v>
      </c>
      <c r="M6253" s="2">
        <f t="shared" si="1270"/>
        <v>29040</v>
      </c>
      <c r="N6253" s="6">
        <f t="shared" si="1271"/>
        <v>1</v>
      </c>
      <c r="O6253" s="2">
        <f t="shared" si="1272"/>
        <v>32237.56083871708</v>
      </c>
      <c r="P6253" s="2">
        <f t="shared" si="1273"/>
        <v>32237.56083871708</v>
      </c>
    </row>
    <row r="6254" spans="1:16">
      <c r="A6254" s="6">
        <v>9</v>
      </c>
      <c r="B6254" s="6">
        <v>12</v>
      </c>
      <c r="C6254" s="6">
        <v>19</v>
      </c>
      <c r="D6254" s="6">
        <f t="shared" si="1261"/>
        <v>40</v>
      </c>
      <c r="E6254" s="5">
        <f t="shared" si="1262"/>
        <v>1909.9376297100011</v>
      </c>
      <c r="F6254" s="5">
        <f t="shared" si="1263"/>
        <v>484.15997672866712</v>
      </c>
      <c r="G6254" s="5">
        <f t="shared" si="1264"/>
        <v>1082.6092178872495</v>
      </c>
      <c r="H6254" s="5">
        <f t="shared" si="1265"/>
        <v>3476.7068243259178</v>
      </c>
      <c r="I6254" s="5">
        <f t="shared" si="1266"/>
        <v>720</v>
      </c>
      <c r="J6254" s="5">
        <f t="shared" si="1267"/>
        <v>2756.7068243259178</v>
      </c>
      <c r="K6254" s="2">
        <f t="shared" si="1268"/>
        <v>72859.493477880518</v>
      </c>
      <c r="L6254" s="2">
        <f t="shared" si="1269"/>
        <v>155628</v>
      </c>
      <c r="M6254" s="2">
        <f t="shared" si="1270"/>
        <v>29920</v>
      </c>
      <c r="N6254" s="6">
        <f t="shared" si="1271"/>
        <v>1</v>
      </c>
      <c r="O6254" s="2">
        <f t="shared" si="1272"/>
        <v>32848.506522119482</v>
      </c>
      <c r="P6254" s="2">
        <f t="shared" si="1273"/>
        <v>32848.506522119482</v>
      </c>
    </row>
    <row r="6255" spans="1:16">
      <c r="A6255" s="6">
        <v>9</v>
      </c>
      <c r="B6255" s="6">
        <v>12</v>
      </c>
      <c r="C6255" s="6">
        <v>20</v>
      </c>
      <c r="D6255" s="6">
        <f t="shared" si="1261"/>
        <v>41</v>
      </c>
      <c r="E6255" s="5">
        <f t="shared" si="1262"/>
        <v>1909.9376297100011</v>
      </c>
      <c r="F6255" s="5">
        <f t="shared" si="1263"/>
        <v>484.15997672866712</v>
      </c>
      <c r="G6255" s="5">
        <f t="shared" si="1264"/>
        <v>1153.8335085377266</v>
      </c>
      <c r="H6255" s="5">
        <f t="shared" si="1265"/>
        <v>3547.9311149763948</v>
      </c>
      <c r="I6255" s="5">
        <f t="shared" si="1266"/>
        <v>720</v>
      </c>
      <c r="J6255" s="5">
        <f t="shared" si="1267"/>
        <v>2827.9311149763948</v>
      </c>
      <c r="K6255" s="2">
        <f t="shared" si="1268"/>
        <v>74096.026301673526</v>
      </c>
      <c r="L6255" s="2">
        <f t="shared" si="1269"/>
        <v>158328</v>
      </c>
      <c r="M6255" s="2">
        <f t="shared" si="1270"/>
        <v>30800</v>
      </c>
      <c r="N6255" s="6">
        <f t="shared" si="1271"/>
        <v>1</v>
      </c>
      <c r="O6255" s="2">
        <f t="shared" si="1272"/>
        <v>33431.973698326474</v>
      </c>
      <c r="P6255" s="2">
        <f t="shared" si="1273"/>
        <v>33431.973698326474</v>
      </c>
    </row>
    <row r="6256" spans="1:16">
      <c r="A6256" s="6">
        <v>9</v>
      </c>
      <c r="B6256" s="6">
        <v>12</v>
      </c>
      <c r="C6256" s="6">
        <v>21</v>
      </c>
      <c r="D6256" s="6">
        <f t="shared" si="1261"/>
        <v>42</v>
      </c>
      <c r="E6256" s="5">
        <f t="shared" si="1262"/>
        <v>1909.9376297100011</v>
      </c>
      <c r="F6256" s="5">
        <f t="shared" si="1263"/>
        <v>484.15997672866712</v>
      </c>
      <c r="G6256" s="5">
        <f t="shared" si="1264"/>
        <v>1226.6692487641703</v>
      </c>
      <c r="H6256" s="5">
        <f t="shared" si="1265"/>
        <v>3620.7668552028385</v>
      </c>
      <c r="I6256" s="5">
        <f t="shared" si="1266"/>
        <v>720</v>
      </c>
      <c r="J6256" s="5">
        <f t="shared" si="1267"/>
        <v>2900.7668552028385</v>
      </c>
      <c r="K6256" s="2">
        <f t="shared" si="1268"/>
        <v>75360.535680604837</v>
      </c>
      <c r="L6256" s="2">
        <f t="shared" si="1269"/>
        <v>161028</v>
      </c>
      <c r="M6256" s="2">
        <f t="shared" si="1270"/>
        <v>31680</v>
      </c>
      <c r="N6256" s="6">
        <f t="shared" si="1271"/>
        <v>1</v>
      </c>
      <c r="O6256" s="2">
        <f t="shared" si="1272"/>
        <v>33987.464319395163</v>
      </c>
      <c r="P6256" s="2">
        <f t="shared" si="1273"/>
        <v>33987.464319395163</v>
      </c>
    </row>
    <row r="6257" spans="1:16">
      <c r="A6257" s="6">
        <v>9</v>
      </c>
      <c r="B6257" s="6">
        <v>12</v>
      </c>
      <c r="C6257" s="6">
        <v>22</v>
      </c>
      <c r="D6257" s="6">
        <f t="shared" si="1261"/>
        <v>43</v>
      </c>
      <c r="E6257" s="5">
        <f t="shared" si="1262"/>
        <v>1909.9376297100011</v>
      </c>
      <c r="F6257" s="5">
        <f t="shared" si="1263"/>
        <v>484.15997672866712</v>
      </c>
      <c r="G6257" s="5">
        <f t="shared" si="1264"/>
        <v>1301.1455960105666</v>
      </c>
      <c r="H6257" s="5">
        <f t="shared" si="1265"/>
        <v>3695.2432024492346</v>
      </c>
      <c r="I6257" s="5">
        <f t="shared" si="1266"/>
        <v>720</v>
      </c>
      <c r="J6257" s="5">
        <f t="shared" si="1267"/>
        <v>2975.2432024492346</v>
      </c>
      <c r="K6257" s="2">
        <f t="shared" si="1268"/>
        <v>76653.527820299205</v>
      </c>
      <c r="L6257" s="2">
        <f t="shared" si="1269"/>
        <v>163728</v>
      </c>
      <c r="M6257" s="2">
        <f t="shared" si="1270"/>
        <v>32560</v>
      </c>
      <c r="N6257" s="6">
        <f t="shared" si="1271"/>
        <v>1</v>
      </c>
      <c r="O6257" s="2">
        <f t="shared" si="1272"/>
        <v>34514.472179700795</v>
      </c>
      <c r="P6257" s="2">
        <f t="shared" si="1273"/>
        <v>34514.472179700795</v>
      </c>
    </row>
    <row r="6258" spans="1:16">
      <c r="A6258" s="6">
        <v>9</v>
      </c>
      <c r="B6258" s="6">
        <v>12</v>
      </c>
      <c r="C6258" s="6">
        <v>23</v>
      </c>
      <c r="D6258" s="6">
        <f t="shared" si="1261"/>
        <v>44</v>
      </c>
      <c r="E6258" s="5">
        <f t="shared" si="1262"/>
        <v>1909.9376297100011</v>
      </c>
      <c r="F6258" s="5">
        <f t="shared" si="1263"/>
        <v>484.15997672866712</v>
      </c>
      <c r="G6258" s="5">
        <f t="shared" si="1264"/>
        <v>1377.292184868003</v>
      </c>
      <c r="H6258" s="5">
        <f t="shared" si="1265"/>
        <v>3771.3897913066712</v>
      </c>
      <c r="I6258" s="5">
        <f t="shared" si="1266"/>
        <v>720</v>
      </c>
      <c r="J6258" s="5">
        <f t="shared" si="1267"/>
        <v>3051.3897913066712</v>
      </c>
      <c r="K6258" s="2">
        <f t="shared" si="1268"/>
        <v>77975.517210185266</v>
      </c>
      <c r="L6258" s="2">
        <f t="shared" si="1269"/>
        <v>166428</v>
      </c>
      <c r="M6258" s="2">
        <f t="shared" si="1270"/>
        <v>33440</v>
      </c>
      <c r="N6258" s="6">
        <f t="shared" si="1271"/>
        <v>1</v>
      </c>
      <c r="O6258" s="2">
        <f t="shared" si="1272"/>
        <v>35012.482789814734</v>
      </c>
      <c r="P6258" s="2">
        <f t="shared" si="1273"/>
        <v>35012.482789814734</v>
      </c>
    </row>
    <row r="6259" spans="1:16">
      <c r="A6259" s="6">
        <v>9</v>
      </c>
      <c r="B6259" s="6">
        <v>12</v>
      </c>
      <c r="C6259" s="6">
        <v>24</v>
      </c>
      <c r="D6259" s="6">
        <f t="shared" si="1261"/>
        <v>45</v>
      </c>
      <c r="E6259" s="5">
        <f t="shared" si="1262"/>
        <v>1909.9376297100011</v>
      </c>
      <c r="F6259" s="5">
        <f t="shared" si="1263"/>
        <v>484.15997672866712</v>
      </c>
      <c r="G6259" s="5">
        <f t="shared" si="1264"/>
        <v>1455.1391344474989</v>
      </c>
      <c r="H6259" s="5">
        <f t="shared" si="1265"/>
        <v>3849.2367408861674</v>
      </c>
      <c r="I6259" s="5">
        <f t="shared" si="1266"/>
        <v>720</v>
      </c>
      <c r="J6259" s="5">
        <f t="shared" si="1267"/>
        <v>3129.2367408861674</v>
      </c>
      <c r="K6259" s="2">
        <f t="shared" si="1268"/>
        <v>79327.026751495956</v>
      </c>
      <c r="L6259" s="2">
        <f t="shared" si="1269"/>
        <v>169128</v>
      </c>
      <c r="M6259" s="2">
        <f t="shared" si="1270"/>
        <v>34320</v>
      </c>
      <c r="N6259" s="6">
        <f t="shared" si="1271"/>
        <v>1</v>
      </c>
      <c r="O6259" s="2">
        <f t="shared" si="1272"/>
        <v>35480.973248504044</v>
      </c>
      <c r="P6259" s="2">
        <f t="shared" si="1273"/>
        <v>35480.973248504044</v>
      </c>
    </row>
    <row r="6260" spans="1:16">
      <c r="A6260" s="6">
        <v>9</v>
      </c>
      <c r="B6260" s="6">
        <v>12</v>
      </c>
      <c r="C6260" s="6">
        <v>25</v>
      </c>
      <c r="D6260" s="6">
        <f t="shared" si="1261"/>
        <v>46</v>
      </c>
      <c r="E6260" s="5">
        <f t="shared" si="1262"/>
        <v>1909.9376297100011</v>
      </c>
      <c r="F6260" s="5">
        <f t="shared" si="1263"/>
        <v>484.15997672866712</v>
      </c>
      <c r="G6260" s="5">
        <f t="shared" si="1264"/>
        <v>1534.7170558625965</v>
      </c>
      <c r="H6260" s="5">
        <f t="shared" si="1265"/>
        <v>3928.8146623012644</v>
      </c>
      <c r="I6260" s="5">
        <f t="shared" si="1266"/>
        <v>720</v>
      </c>
      <c r="J6260" s="5">
        <f t="shared" si="1267"/>
        <v>3208.8146623012644</v>
      </c>
      <c r="K6260" s="2">
        <f t="shared" si="1268"/>
        <v>80708.587887174726</v>
      </c>
      <c r="L6260" s="2">
        <f t="shared" si="1269"/>
        <v>171828</v>
      </c>
      <c r="M6260" s="2">
        <f t="shared" si="1270"/>
        <v>35200</v>
      </c>
      <c r="N6260" s="6">
        <f t="shared" si="1271"/>
        <v>1</v>
      </c>
      <c r="O6260" s="2">
        <f t="shared" si="1272"/>
        <v>35919.412112825274</v>
      </c>
      <c r="P6260" s="2">
        <f t="shared" si="1273"/>
        <v>35919.412112825274</v>
      </c>
    </row>
    <row r="6261" spans="1:16">
      <c r="A6261" s="6">
        <v>9</v>
      </c>
      <c r="B6261" s="6">
        <v>12</v>
      </c>
      <c r="C6261" s="6">
        <v>26</v>
      </c>
      <c r="D6261" s="6">
        <f t="shared" si="1261"/>
        <v>47</v>
      </c>
      <c r="E6261" s="5">
        <f t="shared" si="1262"/>
        <v>1909.9376297100011</v>
      </c>
      <c r="F6261" s="5">
        <f t="shared" si="1263"/>
        <v>484.15997672866712</v>
      </c>
      <c r="G6261" s="5">
        <f t="shared" si="1264"/>
        <v>1616.0570598233144</v>
      </c>
      <c r="H6261" s="5">
        <f t="shared" si="1265"/>
        <v>4010.1546662619826</v>
      </c>
      <c r="I6261" s="5">
        <f t="shared" si="1266"/>
        <v>720</v>
      </c>
      <c r="J6261" s="5">
        <f t="shared" si="1267"/>
        <v>3290.1546662619826</v>
      </c>
      <c r="K6261" s="2">
        <f t="shared" si="1268"/>
        <v>82120.740733714978</v>
      </c>
      <c r="L6261" s="2">
        <f t="shared" si="1269"/>
        <v>174528</v>
      </c>
      <c r="M6261" s="2">
        <f t="shared" si="1270"/>
        <v>36080</v>
      </c>
      <c r="N6261" s="6">
        <f t="shared" si="1271"/>
        <v>1</v>
      </c>
      <c r="O6261" s="2">
        <f t="shared" si="1272"/>
        <v>36327.259266285022</v>
      </c>
      <c r="P6261" s="2">
        <f t="shared" si="1273"/>
        <v>36327.259266285022</v>
      </c>
    </row>
    <row r="6262" spans="1:16">
      <c r="A6262" s="6">
        <v>9</v>
      </c>
      <c r="B6262" s="6">
        <v>12</v>
      </c>
      <c r="C6262" s="6">
        <v>27</v>
      </c>
      <c r="D6262" s="6">
        <f t="shared" si="1261"/>
        <v>48</v>
      </c>
      <c r="E6262" s="5">
        <f t="shared" si="1262"/>
        <v>1909.9376297100011</v>
      </c>
      <c r="F6262" s="5">
        <f t="shared" si="1263"/>
        <v>484.15997672866712</v>
      </c>
      <c r="G6262" s="5">
        <f t="shared" si="1264"/>
        <v>1699.1907643430709</v>
      </c>
      <c r="H6262" s="5">
        <f t="shared" si="1265"/>
        <v>4093.2883707817391</v>
      </c>
      <c r="I6262" s="5">
        <f t="shared" si="1266"/>
        <v>720</v>
      </c>
      <c r="J6262" s="5">
        <f t="shared" si="1267"/>
        <v>3373.2883707817391</v>
      </c>
      <c r="K6262" s="2">
        <f t="shared" si="1268"/>
        <v>83564.034214960746</v>
      </c>
      <c r="L6262" s="2">
        <f t="shared" si="1269"/>
        <v>177228</v>
      </c>
      <c r="M6262" s="2">
        <f t="shared" si="1270"/>
        <v>36960</v>
      </c>
      <c r="N6262" s="6">
        <f t="shared" si="1271"/>
        <v>1</v>
      </c>
      <c r="O6262" s="2">
        <f t="shared" si="1272"/>
        <v>36703.965785039254</v>
      </c>
      <c r="P6262" s="2">
        <f t="shared" si="1273"/>
        <v>36703.965785039254</v>
      </c>
    </row>
    <row r="6263" spans="1:16">
      <c r="A6263" s="6">
        <v>9</v>
      </c>
      <c r="B6263" s="6">
        <v>12</v>
      </c>
      <c r="C6263" s="6">
        <v>28</v>
      </c>
      <c r="D6263" s="6">
        <f t="shared" si="1261"/>
        <v>49</v>
      </c>
      <c r="E6263" s="5">
        <f t="shared" si="1262"/>
        <v>1909.9376297100011</v>
      </c>
      <c r="F6263" s="5">
        <f t="shared" si="1263"/>
        <v>484.15997672866712</v>
      </c>
      <c r="G6263" s="5">
        <f t="shared" si="1264"/>
        <v>1784.1503025602246</v>
      </c>
      <c r="H6263" s="5">
        <f t="shared" si="1265"/>
        <v>4178.2479089988929</v>
      </c>
      <c r="I6263" s="5">
        <f t="shared" si="1266"/>
        <v>720</v>
      </c>
      <c r="J6263" s="5">
        <f t="shared" si="1267"/>
        <v>3458.2479089988929</v>
      </c>
      <c r="K6263" s="2">
        <f t="shared" si="1268"/>
        <v>85039.026197897445</v>
      </c>
      <c r="L6263" s="2">
        <f t="shared" si="1269"/>
        <v>179928</v>
      </c>
      <c r="M6263" s="2">
        <f t="shared" si="1270"/>
        <v>37840</v>
      </c>
      <c r="N6263" s="6">
        <f t="shared" si="1271"/>
        <v>1</v>
      </c>
      <c r="O6263" s="2">
        <f t="shared" si="1272"/>
        <v>37048.973802102555</v>
      </c>
      <c r="P6263" s="2">
        <f t="shared" si="1273"/>
        <v>37048.973802102555</v>
      </c>
    </row>
    <row r="6264" spans="1:16">
      <c r="A6264" s="6">
        <v>9</v>
      </c>
      <c r="B6264" s="6">
        <v>12</v>
      </c>
      <c r="C6264" s="6">
        <v>29</v>
      </c>
      <c r="D6264" s="6">
        <f t="shared" si="1261"/>
        <v>50</v>
      </c>
      <c r="E6264" s="5">
        <f t="shared" si="1262"/>
        <v>1909.9376297100011</v>
      </c>
      <c r="F6264" s="5">
        <f t="shared" si="1263"/>
        <v>484.15997672866712</v>
      </c>
      <c r="G6264" s="5">
        <f t="shared" si="1264"/>
        <v>1870.9683306758782</v>
      </c>
      <c r="H6264" s="5">
        <f t="shared" si="1265"/>
        <v>4265.0659371145466</v>
      </c>
      <c r="I6264" s="5">
        <f t="shared" si="1266"/>
        <v>720</v>
      </c>
      <c r="J6264" s="5">
        <f t="shared" si="1267"/>
        <v>3545.0659371145466</v>
      </c>
      <c r="K6264" s="2">
        <f t="shared" si="1268"/>
        <v>86546.283630460879</v>
      </c>
      <c r="L6264" s="2">
        <f t="shared" si="1269"/>
        <v>182628</v>
      </c>
      <c r="M6264" s="2">
        <f t="shared" si="1270"/>
        <v>38720</v>
      </c>
      <c r="N6264" s="6">
        <f t="shared" si="1271"/>
        <v>1</v>
      </c>
      <c r="O6264" s="2">
        <f t="shared" si="1272"/>
        <v>37361.716369539121</v>
      </c>
      <c r="P6264" s="2">
        <f t="shared" si="1273"/>
        <v>37361.716369539121</v>
      </c>
    </row>
    <row r="6265" spans="1:16">
      <c r="A6265" s="6">
        <v>9</v>
      </c>
      <c r="B6265" s="6">
        <v>12</v>
      </c>
      <c r="C6265" s="6">
        <v>30</v>
      </c>
      <c r="D6265" s="6">
        <f t="shared" si="1261"/>
        <v>51</v>
      </c>
      <c r="E6265" s="5">
        <f t="shared" si="1262"/>
        <v>1909.9376297100011</v>
      </c>
      <c r="F6265" s="5">
        <f t="shared" si="1263"/>
        <v>484.15997672866712</v>
      </c>
      <c r="G6265" s="5">
        <f t="shared" si="1264"/>
        <v>1959.6780360096488</v>
      </c>
      <c r="H6265" s="5">
        <f t="shared" si="1265"/>
        <v>4353.7756424483168</v>
      </c>
      <c r="I6265" s="5">
        <f t="shared" si="1266"/>
        <v>720</v>
      </c>
      <c r="J6265" s="5">
        <f t="shared" si="1267"/>
        <v>3633.7756424483168</v>
      </c>
      <c r="K6265" s="2">
        <f t="shared" si="1268"/>
        <v>88086.382681394389</v>
      </c>
      <c r="L6265" s="2">
        <f t="shared" si="1269"/>
        <v>185328</v>
      </c>
      <c r="M6265" s="2">
        <f t="shared" si="1270"/>
        <v>39600</v>
      </c>
      <c r="N6265" s="6">
        <f t="shared" si="1271"/>
        <v>1</v>
      </c>
      <c r="O6265" s="2">
        <f t="shared" si="1272"/>
        <v>37641.617318605611</v>
      </c>
      <c r="P6265" s="2">
        <f t="shared" si="1273"/>
        <v>37641.617318605611</v>
      </c>
    </row>
    <row r="6266" spans="1:16">
      <c r="A6266" s="6">
        <v>9</v>
      </c>
      <c r="B6266" s="6">
        <v>13</v>
      </c>
      <c r="C6266" s="6">
        <v>0</v>
      </c>
      <c r="D6266" s="6">
        <f t="shared" si="1261"/>
        <v>22</v>
      </c>
      <c r="E6266" s="5">
        <f t="shared" si="1262"/>
        <v>1909.9376297100011</v>
      </c>
      <c r="F6266" s="5">
        <f t="shared" si="1263"/>
        <v>537.61930749245744</v>
      </c>
      <c r="G6266" s="5">
        <f t="shared" si="1264"/>
        <v>0</v>
      </c>
      <c r="H6266" s="5">
        <f t="shared" si="1265"/>
        <v>2447.5569372024584</v>
      </c>
      <c r="I6266" s="5">
        <f t="shared" si="1266"/>
        <v>720</v>
      </c>
      <c r="J6266" s="5">
        <f t="shared" si="1267"/>
        <v>1727.5569372024584</v>
      </c>
      <c r="K6266" s="2">
        <f t="shared" si="1268"/>
        <v>54992.307937542675</v>
      </c>
      <c r="L6266" s="2">
        <f t="shared" si="1269"/>
        <v>106422</v>
      </c>
      <c r="M6266" s="2">
        <f t="shared" si="1270"/>
        <v>13640</v>
      </c>
      <c r="N6266" s="6">
        <f t="shared" si="1271"/>
        <v>1</v>
      </c>
      <c r="O6266" s="2">
        <f t="shared" si="1272"/>
        <v>17789.692062457325</v>
      </c>
      <c r="P6266" s="2">
        <f t="shared" si="1273"/>
        <v>17789.692062457325</v>
      </c>
    </row>
    <row r="6267" spans="1:16">
      <c r="A6267" s="6">
        <v>9</v>
      </c>
      <c r="B6267" s="6">
        <v>13</v>
      </c>
      <c r="C6267" s="6">
        <v>1</v>
      </c>
      <c r="D6267" s="6">
        <f t="shared" si="1261"/>
        <v>23</v>
      </c>
      <c r="E6267" s="5">
        <f t="shared" si="1262"/>
        <v>1909.9376297100011</v>
      </c>
      <c r="F6267" s="5">
        <f t="shared" si="1263"/>
        <v>537.61930749245744</v>
      </c>
      <c r="G6267" s="5">
        <f t="shared" si="1264"/>
        <v>45.5625</v>
      </c>
      <c r="H6267" s="5">
        <f t="shared" si="1265"/>
        <v>2493.1194372024584</v>
      </c>
      <c r="I6267" s="5">
        <f t="shared" si="1266"/>
        <v>720</v>
      </c>
      <c r="J6267" s="5">
        <f t="shared" si="1267"/>
        <v>1773.1194372024584</v>
      </c>
      <c r="K6267" s="2">
        <f t="shared" si="1268"/>
        <v>55783.323562542675</v>
      </c>
      <c r="L6267" s="2">
        <f t="shared" si="1269"/>
        <v>109122</v>
      </c>
      <c r="M6267" s="2">
        <f t="shared" si="1270"/>
        <v>14520</v>
      </c>
      <c r="N6267" s="6">
        <f t="shared" si="1271"/>
        <v>1</v>
      </c>
      <c r="O6267" s="2">
        <f t="shared" si="1272"/>
        <v>18818.676437457325</v>
      </c>
      <c r="P6267" s="2">
        <f t="shared" si="1273"/>
        <v>18818.676437457325</v>
      </c>
    </row>
    <row r="6268" spans="1:16">
      <c r="A6268" s="6">
        <v>9</v>
      </c>
      <c r="B6268" s="6">
        <v>13</v>
      </c>
      <c r="C6268" s="6">
        <v>2</v>
      </c>
      <c r="D6268" s="6">
        <f t="shared" si="1261"/>
        <v>24</v>
      </c>
      <c r="E6268" s="5">
        <f t="shared" si="1262"/>
        <v>1909.9376297100011</v>
      </c>
      <c r="F6268" s="5">
        <f t="shared" si="1263"/>
        <v>537.61930749245744</v>
      </c>
      <c r="G6268" s="5">
        <f t="shared" si="1264"/>
        <v>92.264062499999994</v>
      </c>
      <c r="H6268" s="5">
        <f t="shared" si="1265"/>
        <v>2539.8209997024583</v>
      </c>
      <c r="I6268" s="5">
        <f t="shared" si="1266"/>
        <v>720</v>
      </c>
      <c r="J6268" s="5">
        <f t="shared" si="1267"/>
        <v>1819.8209997024583</v>
      </c>
      <c r="K6268" s="2">
        <f t="shared" si="1268"/>
        <v>56594.114578167675</v>
      </c>
      <c r="L6268" s="2">
        <f t="shared" si="1269"/>
        <v>111822</v>
      </c>
      <c r="M6268" s="2">
        <f t="shared" si="1270"/>
        <v>15400</v>
      </c>
      <c r="N6268" s="6">
        <f t="shared" si="1271"/>
        <v>1</v>
      </c>
      <c r="O6268" s="2">
        <f t="shared" si="1272"/>
        <v>19827.885421832325</v>
      </c>
      <c r="P6268" s="2">
        <f t="shared" si="1273"/>
        <v>19827.885421832325</v>
      </c>
    </row>
    <row r="6269" spans="1:16">
      <c r="A6269" s="6">
        <v>9</v>
      </c>
      <c r="B6269" s="6">
        <v>13</v>
      </c>
      <c r="C6269" s="6">
        <v>3</v>
      </c>
      <c r="D6269" s="6">
        <f t="shared" si="1261"/>
        <v>25</v>
      </c>
      <c r="E6269" s="5">
        <f t="shared" si="1262"/>
        <v>1909.9376297100011</v>
      </c>
      <c r="F6269" s="5">
        <f t="shared" si="1263"/>
        <v>537.61930749245744</v>
      </c>
      <c r="G6269" s="5">
        <f t="shared" si="1264"/>
        <v>140.12604492187498</v>
      </c>
      <c r="H6269" s="5">
        <f t="shared" si="1265"/>
        <v>2587.6829821243332</v>
      </c>
      <c r="I6269" s="5">
        <f t="shared" si="1266"/>
        <v>720</v>
      </c>
      <c r="J6269" s="5">
        <f t="shared" si="1267"/>
        <v>1867.6829821243332</v>
      </c>
      <c r="K6269" s="2">
        <f t="shared" si="1268"/>
        <v>57425.051772991894</v>
      </c>
      <c r="L6269" s="2">
        <f t="shared" si="1269"/>
        <v>114522</v>
      </c>
      <c r="M6269" s="2">
        <f t="shared" si="1270"/>
        <v>16280</v>
      </c>
      <c r="N6269" s="6">
        <f t="shared" si="1271"/>
        <v>1</v>
      </c>
      <c r="O6269" s="2">
        <f t="shared" si="1272"/>
        <v>20816.948227008106</v>
      </c>
      <c r="P6269" s="2">
        <f t="shared" si="1273"/>
        <v>20816.948227008106</v>
      </c>
    </row>
    <row r="6270" spans="1:16">
      <c r="A6270" s="6">
        <v>9</v>
      </c>
      <c r="B6270" s="6">
        <v>13</v>
      </c>
      <c r="C6270" s="6">
        <v>4</v>
      </c>
      <c r="D6270" s="6">
        <f t="shared" si="1261"/>
        <v>26</v>
      </c>
      <c r="E6270" s="5">
        <f t="shared" si="1262"/>
        <v>1909.9376297100011</v>
      </c>
      <c r="F6270" s="5">
        <f t="shared" si="1263"/>
        <v>537.61930749245744</v>
      </c>
      <c r="G6270" s="5">
        <f t="shared" si="1264"/>
        <v>189.17016064453125</v>
      </c>
      <c r="H6270" s="5">
        <f t="shared" si="1265"/>
        <v>2636.7270978469896</v>
      </c>
      <c r="I6270" s="5">
        <f t="shared" si="1266"/>
        <v>720</v>
      </c>
      <c r="J6270" s="5">
        <f t="shared" si="1267"/>
        <v>1916.7270978469896</v>
      </c>
      <c r="K6270" s="2">
        <f t="shared" si="1268"/>
        <v>58276.512115399128</v>
      </c>
      <c r="L6270" s="2">
        <f t="shared" si="1269"/>
        <v>117222</v>
      </c>
      <c r="M6270" s="2">
        <f t="shared" si="1270"/>
        <v>17160</v>
      </c>
      <c r="N6270" s="6">
        <f t="shared" si="1271"/>
        <v>1</v>
      </c>
      <c r="O6270" s="2">
        <f t="shared" si="1272"/>
        <v>21785.487884600872</v>
      </c>
      <c r="P6270" s="2">
        <f t="shared" si="1273"/>
        <v>21785.487884600872</v>
      </c>
    </row>
    <row r="6271" spans="1:16">
      <c r="A6271" s="6">
        <v>9</v>
      </c>
      <c r="B6271" s="6">
        <v>13</v>
      </c>
      <c r="C6271" s="6">
        <v>5</v>
      </c>
      <c r="D6271" s="6">
        <f t="shared" si="1261"/>
        <v>27</v>
      </c>
      <c r="E6271" s="5">
        <f t="shared" si="1262"/>
        <v>1909.9376297100011</v>
      </c>
      <c r="F6271" s="5">
        <f t="shared" si="1263"/>
        <v>537.61930749245744</v>
      </c>
      <c r="G6271" s="5">
        <f t="shared" si="1264"/>
        <v>239.41848456573481</v>
      </c>
      <c r="H6271" s="5">
        <f t="shared" si="1265"/>
        <v>2686.975421768193</v>
      </c>
      <c r="I6271" s="5">
        <f t="shared" si="1266"/>
        <v>720</v>
      </c>
      <c r="J6271" s="5">
        <f t="shared" si="1267"/>
        <v>1966.975421768193</v>
      </c>
      <c r="K6271" s="2">
        <f t="shared" si="1268"/>
        <v>59148.878850142239</v>
      </c>
      <c r="L6271" s="2">
        <f t="shared" si="1269"/>
        <v>119922</v>
      </c>
      <c r="M6271" s="2">
        <f t="shared" si="1270"/>
        <v>18040</v>
      </c>
      <c r="N6271" s="6">
        <f t="shared" si="1271"/>
        <v>1</v>
      </c>
      <c r="O6271" s="2">
        <f t="shared" si="1272"/>
        <v>22733.121149857761</v>
      </c>
      <c r="P6271" s="2">
        <f t="shared" si="1273"/>
        <v>22733.121149857761</v>
      </c>
    </row>
    <row r="6272" spans="1:16">
      <c r="A6272" s="6">
        <v>9</v>
      </c>
      <c r="B6272" s="6">
        <v>13</v>
      </c>
      <c r="C6272" s="6">
        <v>6</v>
      </c>
      <c r="D6272" s="6">
        <f t="shared" si="1261"/>
        <v>28</v>
      </c>
      <c r="E6272" s="5">
        <f t="shared" si="1262"/>
        <v>1909.9376297100011</v>
      </c>
      <c r="F6272" s="5">
        <f t="shared" si="1263"/>
        <v>537.61930749245744</v>
      </c>
      <c r="G6272" s="5">
        <f t="shared" si="1264"/>
        <v>290.89345874736784</v>
      </c>
      <c r="H6272" s="5">
        <f t="shared" si="1265"/>
        <v>2738.4503959498261</v>
      </c>
      <c r="I6272" s="5">
        <f t="shared" si="1266"/>
        <v>720</v>
      </c>
      <c r="J6272" s="5">
        <f t="shared" si="1267"/>
        <v>2018.4503959498261</v>
      </c>
      <c r="K6272" s="2">
        <f t="shared" si="1268"/>
        <v>60042.541596351148</v>
      </c>
      <c r="L6272" s="2">
        <f t="shared" si="1269"/>
        <v>122622</v>
      </c>
      <c r="M6272" s="2">
        <f t="shared" si="1270"/>
        <v>18920</v>
      </c>
      <c r="N6272" s="6">
        <f t="shared" si="1271"/>
        <v>1</v>
      </c>
      <c r="O6272" s="2">
        <f t="shared" si="1272"/>
        <v>23659.458403648852</v>
      </c>
      <c r="P6272" s="2">
        <f t="shared" si="1273"/>
        <v>23659.458403648852</v>
      </c>
    </row>
    <row r="6273" spans="1:16">
      <c r="A6273" s="6">
        <v>9</v>
      </c>
      <c r="B6273" s="6">
        <v>13</v>
      </c>
      <c r="C6273" s="6">
        <v>7</v>
      </c>
      <c r="D6273" s="6">
        <f t="shared" si="1261"/>
        <v>29</v>
      </c>
      <c r="E6273" s="5">
        <f t="shared" si="1262"/>
        <v>1909.9376297100011</v>
      </c>
      <c r="F6273" s="5">
        <f t="shared" si="1263"/>
        <v>537.61930749245744</v>
      </c>
      <c r="G6273" s="5">
        <f t="shared" si="1264"/>
        <v>343.61789814532818</v>
      </c>
      <c r="H6273" s="5">
        <f t="shared" si="1265"/>
        <v>2791.1748353477865</v>
      </c>
      <c r="I6273" s="5">
        <f t="shared" si="1266"/>
        <v>720</v>
      </c>
      <c r="J6273" s="5">
        <f t="shared" si="1267"/>
        <v>2071.1748353477865</v>
      </c>
      <c r="K6273" s="2">
        <f t="shared" si="1268"/>
        <v>60957.896447010178</v>
      </c>
      <c r="L6273" s="2">
        <f t="shared" si="1269"/>
        <v>125322</v>
      </c>
      <c r="M6273" s="2">
        <f t="shared" si="1270"/>
        <v>19800</v>
      </c>
      <c r="N6273" s="6">
        <f t="shared" si="1271"/>
        <v>1</v>
      </c>
      <c r="O6273" s="2">
        <f t="shared" si="1272"/>
        <v>24564.103552989822</v>
      </c>
      <c r="P6273" s="2">
        <f t="shared" si="1273"/>
        <v>24564.103552989822</v>
      </c>
    </row>
    <row r="6274" spans="1:16">
      <c r="A6274" s="6">
        <v>9</v>
      </c>
      <c r="B6274" s="6">
        <v>13</v>
      </c>
      <c r="C6274" s="6">
        <v>8</v>
      </c>
      <c r="D6274" s="6">
        <f t="shared" si="1261"/>
        <v>30</v>
      </c>
      <c r="E6274" s="5">
        <f t="shared" si="1262"/>
        <v>1909.9376297100011</v>
      </c>
      <c r="F6274" s="5">
        <f t="shared" si="1263"/>
        <v>537.61930749245744</v>
      </c>
      <c r="G6274" s="5">
        <f t="shared" si="1264"/>
        <v>397.61499642530839</v>
      </c>
      <c r="H6274" s="5">
        <f t="shared" si="1265"/>
        <v>2845.1719336277665</v>
      </c>
      <c r="I6274" s="5">
        <f t="shared" si="1266"/>
        <v>720</v>
      </c>
      <c r="J6274" s="5">
        <f t="shared" si="1267"/>
        <v>2125.1719336277665</v>
      </c>
      <c r="K6274" s="2">
        <f t="shared" si="1268"/>
        <v>61895.346069926498</v>
      </c>
      <c r="L6274" s="2">
        <f t="shared" si="1269"/>
        <v>128022</v>
      </c>
      <c r="M6274" s="2">
        <f t="shared" si="1270"/>
        <v>20680</v>
      </c>
      <c r="N6274" s="6">
        <f t="shared" si="1271"/>
        <v>1</v>
      </c>
      <c r="O6274" s="2">
        <f t="shared" si="1272"/>
        <v>25446.653930073502</v>
      </c>
      <c r="P6274" s="2">
        <f t="shared" si="1273"/>
        <v>25446.653930073502</v>
      </c>
    </row>
    <row r="6275" spans="1:16">
      <c r="A6275" s="6">
        <v>9</v>
      </c>
      <c r="B6275" s="6">
        <v>13</v>
      </c>
      <c r="C6275" s="6">
        <v>9</v>
      </c>
      <c r="D6275" s="6">
        <f t="shared" si="1261"/>
        <v>31</v>
      </c>
      <c r="E6275" s="5">
        <f t="shared" si="1262"/>
        <v>1909.9376297100011</v>
      </c>
      <c r="F6275" s="5">
        <f t="shared" si="1263"/>
        <v>537.61930749245744</v>
      </c>
      <c r="G6275" s="5">
        <f t="shared" si="1264"/>
        <v>452.90833186570285</v>
      </c>
      <c r="H6275" s="5">
        <f t="shared" si="1265"/>
        <v>2900.4652690681614</v>
      </c>
      <c r="I6275" s="5">
        <f t="shared" si="1266"/>
        <v>720</v>
      </c>
      <c r="J6275" s="5">
        <f t="shared" si="1267"/>
        <v>2180.4652690681614</v>
      </c>
      <c r="K6275" s="2">
        <f t="shared" si="1268"/>
        <v>62855.299810211138</v>
      </c>
      <c r="L6275" s="2">
        <f t="shared" si="1269"/>
        <v>130722</v>
      </c>
      <c r="M6275" s="2">
        <f t="shared" si="1270"/>
        <v>21560</v>
      </c>
      <c r="N6275" s="6">
        <f t="shared" si="1271"/>
        <v>1</v>
      </c>
      <c r="O6275" s="2">
        <f t="shared" si="1272"/>
        <v>26306.700189788862</v>
      </c>
      <c r="P6275" s="2">
        <f t="shared" si="1273"/>
        <v>26306.700189788862</v>
      </c>
    </row>
    <row r="6276" spans="1:16">
      <c r="A6276" s="6">
        <v>9</v>
      </c>
      <c r="B6276" s="6">
        <v>13</v>
      </c>
      <c r="C6276" s="6">
        <v>10</v>
      </c>
      <c r="D6276" s="6">
        <f t="shared" ref="D6276:D6339" si="1274">A6276+B6276+C6276</f>
        <v>32</v>
      </c>
      <c r="E6276" s="5">
        <f t="shared" ref="E6276:E6339" si="1275">IF(A6276=0,0,A6276*LABOR_HRS_WK_TOM*SEASON_WEEKS*(1+DIM_PCT_TOM)^A6276)</f>
        <v>1909.9376297100011</v>
      </c>
      <c r="F6276" s="5">
        <f t="shared" ref="F6276:F6339" si="1276">IF(B6276=0,0,B6276*LABOR_HRS_WK_CAR*SEASON_WEEKS*(1+DIM_PCT_CAR)^B6276)</f>
        <v>537.61930749245744</v>
      </c>
      <c r="G6276" s="5">
        <f t="shared" ref="G6276:G6339" si="1277">IF(C6276=0,0,C6276*LABOR_HRS_WK_MES*SEASON_WEEKS*(1+DIM_PCT_MES)^C6276)</f>
        <v>509.52187334891573</v>
      </c>
      <c r="H6276" s="5">
        <f t="shared" ref="H6276:H6339" si="1278">E6276+F6276+G6276</f>
        <v>2957.0788105513739</v>
      </c>
      <c r="I6276" s="5">
        <f t="shared" ref="I6276:I6339" si="1279">MIN(H6276,FARMER_HRS)</f>
        <v>720</v>
      </c>
      <c r="J6276" s="5">
        <f t="shared" ref="J6276:J6339" si="1280">MAX(0,H6276-FARMER_HRS)</f>
        <v>2237.0788105513739</v>
      </c>
      <c r="K6276" s="2">
        <f t="shared" ref="K6276:K6339" si="1281">I6276*FARMER_RATE+J6276*TEMP_WORKER_RATE</f>
        <v>63838.173794294686</v>
      </c>
      <c r="L6276" s="2">
        <f t="shared" ref="L6276:L6339" si="1282">A6276*PRICE_TOM+B6276*PRICE_CAR+C6276*PRICE_MES</f>
        <v>133422</v>
      </c>
      <c r="M6276" s="2">
        <f t="shared" ref="M6276:M6339" si="1283">A6276*FERT_BED_TOM+B6276*FERT_BED_CAR+C6276*FERT_BED_MES</f>
        <v>22440</v>
      </c>
      <c r="N6276" s="6">
        <f t="shared" ref="N6276:N6339" si="1284">IF(AND(D6276&lt;=TOTAL_BEDS,J6276&lt;=TEMP_WORKER_MAX*TEMP_WORKER_HRS),1,0)</f>
        <v>1</v>
      </c>
      <c r="O6276" s="2">
        <f t="shared" ref="O6276:O6339" si="1285">L6276-M6276-K6276-FIXED_COSTS</f>
        <v>27143.826205705314</v>
      </c>
      <c r="P6276" s="2">
        <f t="shared" ref="P6276:P6339" si="1286">IF(N6276=1,O6276,"")</f>
        <v>27143.826205705314</v>
      </c>
    </row>
    <row r="6277" spans="1:16">
      <c r="A6277" s="6">
        <v>9</v>
      </c>
      <c r="B6277" s="6">
        <v>13</v>
      </c>
      <c r="C6277" s="6">
        <v>11</v>
      </c>
      <c r="D6277" s="6">
        <f t="shared" si="1274"/>
        <v>33</v>
      </c>
      <c r="E6277" s="5">
        <f t="shared" si="1275"/>
        <v>1909.9376297100011</v>
      </c>
      <c r="F6277" s="5">
        <f t="shared" si="1276"/>
        <v>537.61930749245744</v>
      </c>
      <c r="G6277" s="5">
        <f t="shared" si="1277"/>
        <v>567.47998644235474</v>
      </c>
      <c r="H6277" s="5">
        <f t="shared" si="1278"/>
        <v>3015.0369236448132</v>
      </c>
      <c r="I6277" s="5">
        <f t="shared" si="1279"/>
        <v>720</v>
      </c>
      <c r="J6277" s="5">
        <f t="shared" si="1280"/>
        <v>2295.0369236448132</v>
      </c>
      <c r="K6277" s="2">
        <f t="shared" si="1281"/>
        <v>64844.39103550023</v>
      </c>
      <c r="L6277" s="2">
        <f t="shared" si="1282"/>
        <v>136122</v>
      </c>
      <c r="M6277" s="2">
        <f t="shared" si="1283"/>
        <v>23320</v>
      </c>
      <c r="N6277" s="6">
        <f t="shared" si="1284"/>
        <v>1</v>
      </c>
      <c r="O6277" s="2">
        <f t="shared" si="1285"/>
        <v>27957.60896449977</v>
      </c>
      <c r="P6277" s="2">
        <f t="shared" si="1286"/>
        <v>27957.60896449977</v>
      </c>
    </row>
    <row r="6278" spans="1:16">
      <c r="A6278" s="6">
        <v>9</v>
      </c>
      <c r="B6278" s="6">
        <v>13</v>
      </c>
      <c r="C6278" s="6">
        <v>12</v>
      </c>
      <c r="D6278" s="6">
        <f t="shared" si="1274"/>
        <v>34</v>
      </c>
      <c r="E6278" s="5">
        <f t="shared" si="1275"/>
        <v>1909.9376297100011</v>
      </c>
      <c r="F6278" s="5">
        <f t="shared" si="1276"/>
        <v>537.61930749245744</v>
      </c>
      <c r="G6278" s="5">
        <f t="shared" si="1277"/>
        <v>626.80743957041921</v>
      </c>
      <c r="H6278" s="5">
        <f t="shared" si="1278"/>
        <v>3074.3643767728777</v>
      </c>
      <c r="I6278" s="5">
        <f t="shared" si="1279"/>
        <v>720</v>
      </c>
      <c r="J6278" s="5">
        <f t="shared" si="1280"/>
        <v>2354.3643767728777</v>
      </c>
      <c r="K6278" s="2">
        <f t="shared" si="1281"/>
        <v>65874.381541195791</v>
      </c>
      <c r="L6278" s="2">
        <f t="shared" si="1282"/>
        <v>138822</v>
      </c>
      <c r="M6278" s="2">
        <f t="shared" si="1283"/>
        <v>24200</v>
      </c>
      <c r="N6278" s="6">
        <f t="shared" si="1284"/>
        <v>1</v>
      </c>
      <c r="O6278" s="2">
        <f t="shared" si="1285"/>
        <v>28747.618458804209</v>
      </c>
      <c r="P6278" s="2">
        <f t="shared" si="1286"/>
        <v>28747.618458804209</v>
      </c>
    </row>
    <row r="6279" spans="1:16">
      <c r="A6279" s="6">
        <v>9</v>
      </c>
      <c r="B6279" s="6">
        <v>13</v>
      </c>
      <c r="C6279" s="6">
        <v>13</v>
      </c>
      <c r="D6279" s="6">
        <f t="shared" si="1274"/>
        <v>35</v>
      </c>
      <c r="E6279" s="5">
        <f t="shared" si="1275"/>
        <v>1909.9376297100011</v>
      </c>
      <c r="F6279" s="5">
        <f t="shared" si="1276"/>
        <v>537.61930749245744</v>
      </c>
      <c r="G6279" s="5">
        <f t="shared" si="1277"/>
        <v>687.52941027880343</v>
      </c>
      <c r="H6279" s="5">
        <f t="shared" si="1278"/>
        <v>3135.0863474812618</v>
      </c>
      <c r="I6279" s="5">
        <f t="shared" si="1279"/>
        <v>720</v>
      </c>
      <c r="J6279" s="5">
        <f t="shared" si="1280"/>
        <v>2415.0863474812618</v>
      </c>
      <c r="K6279" s="2">
        <f t="shared" si="1281"/>
        <v>66928.582421549683</v>
      </c>
      <c r="L6279" s="2">
        <f t="shared" si="1282"/>
        <v>141522</v>
      </c>
      <c r="M6279" s="2">
        <f t="shared" si="1283"/>
        <v>25080</v>
      </c>
      <c r="N6279" s="6">
        <f t="shared" si="1284"/>
        <v>1</v>
      </c>
      <c r="O6279" s="2">
        <f t="shared" si="1285"/>
        <v>29513.417578450317</v>
      </c>
      <c r="P6279" s="2">
        <f t="shared" si="1286"/>
        <v>29513.417578450317</v>
      </c>
    </row>
    <row r="6280" spans="1:16">
      <c r="A6280" s="6">
        <v>9</v>
      </c>
      <c r="B6280" s="6">
        <v>13</v>
      </c>
      <c r="C6280" s="6">
        <v>14</v>
      </c>
      <c r="D6280" s="6">
        <f t="shared" si="1274"/>
        <v>36</v>
      </c>
      <c r="E6280" s="5">
        <f t="shared" si="1275"/>
        <v>1909.9376297100011</v>
      </c>
      <c r="F6280" s="5">
        <f t="shared" si="1276"/>
        <v>537.61930749245744</v>
      </c>
      <c r="G6280" s="5">
        <f t="shared" si="1277"/>
        <v>749.67149159246469</v>
      </c>
      <c r="H6280" s="5">
        <f t="shared" si="1278"/>
        <v>3197.2284287949233</v>
      </c>
      <c r="I6280" s="5">
        <f t="shared" si="1279"/>
        <v>720</v>
      </c>
      <c r="J6280" s="5">
        <f t="shared" si="1280"/>
        <v>2477.2284287949233</v>
      </c>
      <c r="K6280" s="2">
        <f t="shared" si="1281"/>
        <v>68007.437999911868</v>
      </c>
      <c r="L6280" s="2">
        <f t="shared" si="1282"/>
        <v>144222</v>
      </c>
      <c r="M6280" s="2">
        <f t="shared" si="1283"/>
        <v>25960</v>
      </c>
      <c r="N6280" s="6">
        <f t="shared" si="1284"/>
        <v>1</v>
      </c>
      <c r="O6280" s="2">
        <f t="shared" si="1285"/>
        <v>30254.562000088132</v>
      </c>
      <c r="P6280" s="2">
        <f t="shared" si="1286"/>
        <v>30254.562000088132</v>
      </c>
    </row>
    <row r="6281" spans="1:16">
      <c r="A6281" s="6">
        <v>9</v>
      </c>
      <c r="B6281" s="6">
        <v>13</v>
      </c>
      <c r="C6281" s="6">
        <v>15</v>
      </c>
      <c r="D6281" s="6">
        <f t="shared" si="1274"/>
        <v>37</v>
      </c>
      <c r="E6281" s="5">
        <f t="shared" si="1275"/>
        <v>1909.9376297100011</v>
      </c>
      <c r="F6281" s="5">
        <f t="shared" si="1276"/>
        <v>537.61930749245744</v>
      </c>
      <c r="G6281" s="5">
        <f t="shared" si="1277"/>
        <v>813.25969846861108</v>
      </c>
      <c r="H6281" s="5">
        <f t="shared" si="1278"/>
        <v>3260.8166356710694</v>
      </c>
      <c r="I6281" s="5">
        <f t="shared" si="1279"/>
        <v>720</v>
      </c>
      <c r="J6281" s="5">
        <f t="shared" si="1280"/>
        <v>2540.8166356710694</v>
      </c>
      <c r="K6281" s="2">
        <f t="shared" si="1281"/>
        <v>69111.399924844955</v>
      </c>
      <c r="L6281" s="2">
        <f t="shared" si="1282"/>
        <v>146922</v>
      </c>
      <c r="M6281" s="2">
        <f t="shared" si="1283"/>
        <v>26840</v>
      </c>
      <c r="N6281" s="6">
        <f t="shared" si="1284"/>
        <v>1</v>
      </c>
      <c r="O6281" s="2">
        <f t="shared" si="1285"/>
        <v>30970.600075155045</v>
      </c>
      <c r="P6281" s="2">
        <f t="shared" si="1286"/>
        <v>30970.600075155045</v>
      </c>
    </row>
    <row r="6282" spans="1:16">
      <c r="A6282" s="6">
        <v>9</v>
      </c>
      <c r="B6282" s="6">
        <v>13</v>
      </c>
      <c r="C6282" s="6">
        <v>16</v>
      </c>
      <c r="D6282" s="6">
        <f t="shared" si="1274"/>
        <v>38</v>
      </c>
      <c r="E6282" s="5">
        <f t="shared" si="1275"/>
        <v>1909.9376297100011</v>
      </c>
      <c r="F6282" s="5">
        <f t="shared" si="1276"/>
        <v>537.61930749245744</v>
      </c>
      <c r="G6282" s="5">
        <f t="shared" si="1277"/>
        <v>878.32047434610013</v>
      </c>
      <c r="H6282" s="5">
        <f t="shared" si="1278"/>
        <v>3325.8774115485585</v>
      </c>
      <c r="I6282" s="5">
        <f t="shared" si="1279"/>
        <v>720</v>
      </c>
      <c r="J6282" s="5">
        <f t="shared" si="1280"/>
        <v>2605.8774115485585</v>
      </c>
      <c r="K6282" s="2">
        <f t="shared" si="1281"/>
        <v>70240.927283829136</v>
      </c>
      <c r="L6282" s="2">
        <f t="shared" si="1282"/>
        <v>149622</v>
      </c>
      <c r="M6282" s="2">
        <f t="shared" si="1283"/>
        <v>27720</v>
      </c>
      <c r="N6282" s="6">
        <f t="shared" si="1284"/>
        <v>1</v>
      </c>
      <c r="O6282" s="2">
        <f t="shared" si="1285"/>
        <v>31661.072716170864</v>
      </c>
      <c r="P6282" s="2">
        <f t="shared" si="1286"/>
        <v>31661.072716170864</v>
      </c>
    </row>
    <row r="6283" spans="1:16">
      <c r="A6283" s="6">
        <v>9</v>
      </c>
      <c r="B6283" s="6">
        <v>13</v>
      </c>
      <c r="C6283" s="6">
        <v>17</v>
      </c>
      <c r="D6283" s="6">
        <f t="shared" si="1274"/>
        <v>39</v>
      </c>
      <c r="E6283" s="5">
        <f t="shared" si="1275"/>
        <v>1909.9376297100011</v>
      </c>
      <c r="F6283" s="5">
        <f t="shared" si="1276"/>
        <v>537.61930749245744</v>
      </c>
      <c r="G6283" s="5">
        <f t="shared" si="1277"/>
        <v>944.88069779264049</v>
      </c>
      <c r="H6283" s="5">
        <f t="shared" si="1278"/>
        <v>3392.437634995099</v>
      </c>
      <c r="I6283" s="5">
        <f t="shared" si="1279"/>
        <v>720</v>
      </c>
      <c r="J6283" s="5">
        <f t="shared" si="1280"/>
        <v>2672.437634995099</v>
      </c>
      <c r="K6283" s="2">
        <f t="shared" si="1281"/>
        <v>71396.486718664906</v>
      </c>
      <c r="L6283" s="2">
        <f t="shared" si="1282"/>
        <v>152322</v>
      </c>
      <c r="M6283" s="2">
        <f t="shared" si="1283"/>
        <v>28600</v>
      </c>
      <c r="N6283" s="6">
        <f t="shared" si="1284"/>
        <v>1</v>
      </c>
      <c r="O6283" s="2">
        <f t="shared" si="1285"/>
        <v>32325.513281335094</v>
      </c>
      <c r="P6283" s="2">
        <f t="shared" si="1286"/>
        <v>32325.513281335094</v>
      </c>
    </row>
    <row r="6284" spans="1:16">
      <c r="A6284" s="6">
        <v>9</v>
      </c>
      <c r="B6284" s="6">
        <v>13</v>
      </c>
      <c r="C6284" s="6">
        <v>18</v>
      </c>
      <c r="D6284" s="6">
        <f t="shared" si="1274"/>
        <v>40</v>
      </c>
      <c r="E6284" s="5">
        <f t="shared" si="1275"/>
        <v>1909.9376297100011</v>
      </c>
      <c r="F6284" s="5">
        <f t="shared" si="1276"/>
        <v>537.61930749245744</v>
      </c>
      <c r="G6284" s="5">
        <f t="shared" si="1277"/>
        <v>1012.9676892512279</v>
      </c>
      <c r="H6284" s="5">
        <f t="shared" si="1278"/>
        <v>3460.5246264536863</v>
      </c>
      <c r="I6284" s="5">
        <f t="shared" si="1279"/>
        <v>720</v>
      </c>
      <c r="J6284" s="5">
        <f t="shared" si="1280"/>
        <v>2740.5246264536863</v>
      </c>
      <c r="K6284" s="2">
        <f t="shared" si="1281"/>
        <v>72578.552542598714</v>
      </c>
      <c r="L6284" s="2">
        <f t="shared" si="1282"/>
        <v>155022</v>
      </c>
      <c r="M6284" s="2">
        <f t="shared" si="1283"/>
        <v>29480</v>
      </c>
      <c r="N6284" s="6">
        <f t="shared" si="1284"/>
        <v>1</v>
      </c>
      <c r="O6284" s="2">
        <f t="shared" si="1285"/>
        <v>32963.447457401286</v>
      </c>
      <c r="P6284" s="2">
        <f t="shared" si="1286"/>
        <v>32963.447457401286</v>
      </c>
    </row>
    <row r="6285" spans="1:16">
      <c r="A6285" s="6">
        <v>9</v>
      </c>
      <c r="B6285" s="6">
        <v>13</v>
      </c>
      <c r="C6285" s="6">
        <v>19</v>
      </c>
      <c r="D6285" s="6">
        <f t="shared" si="1274"/>
        <v>41</v>
      </c>
      <c r="E6285" s="5">
        <f t="shared" si="1275"/>
        <v>1909.9376297100011</v>
      </c>
      <c r="F6285" s="5">
        <f t="shared" si="1276"/>
        <v>537.61930749245744</v>
      </c>
      <c r="G6285" s="5">
        <f t="shared" si="1277"/>
        <v>1082.6092178872495</v>
      </c>
      <c r="H6285" s="5">
        <f t="shared" si="1278"/>
        <v>3530.1661550897079</v>
      </c>
      <c r="I6285" s="5">
        <f t="shared" si="1279"/>
        <v>720</v>
      </c>
      <c r="J6285" s="5">
        <f t="shared" si="1280"/>
        <v>2810.1661550897079</v>
      </c>
      <c r="K6285" s="2">
        <f t="shared" si="1281"/>
        <v>73787.606859196327</v>
      </c>
      <c r="L6285" s="2">
        <f t="shared" si="1282"/>
        <v>157722</v>
      </c>
      <c r="M6285" s="2">
        <f t="shared" si="1283"/>
        <v>30360</v>
      </c>
      <c r="N6285" s="6">
        <f t="shared" si="1284"/>
        <v>1</v>
      </c>
      <c r="O6285" s="2">
        <f t="shared" si="1285"/>
        <v>33574.393140803673</v>
      </c>
      <c r="P6285" s="2">
        <f t="shared" si="1286"/>
        <v>33574.393140803673</v>
      </c>
    </row>
    <row r="6286" spans="1:16">
      <c r="A6286" s="6">
        <v>9</v>
      </c>
      <c r="B6286" s="6">
        <v>13</v>
      </c>
      <c r="C6286" s="6">
        <v>20</v>
      </c>
      <c r="D6286" s="6">
        <f t="shared" si="1274"/>
        <v>42</v>
      </c>
      <c r="E6286" s="5">
        <f t="shared" si="1275"/>
        <v>1909.9376297100011</v>
      </c>
      <c r="F6286" s="5">
        <f t="shared" si="1276"/>
        <v>537.61930749245744</v>
      </c>
      <c r="G6286" s="5">
        <f t="shared" si="1277"/>
        <v>1153.8335085377266</v>
      </c>
      <c r="H6286" s="5">
        <f t="shared" si="1278"/>
        <v>3601.390445740185</v>
      </c>
      <c r="I6286" s="5">
        <f t="shared" si="1279"/>
        <v>720</v>
      </c>
      <c r="J6286" s="5">
        <f t="shared" si="1280"/>
        <v>2881.390445740185</v>
      </c>
      <c r="K6286" s="2">
        <f t="shared" si="1281"/>
        <v>75024.13968298932</v>
      </c>
      <c r="L6286" s="2">
        <f t="shared" si="1282"/>
        <v>160422</v>
      </c>
      <c r="M6286" s="2">
        <f t="shared" si="1283"/>
        <v>31240</v>
      </c>
      <c r="N6286" s="6">
        <f t="shared" si="1284"/>
        <v>1</v>
      </c>
      <c r="O6286" s="2">
        <f t="shared" si="1285"/>
        <v>34157.86031701068</v>
      </c>
      <c r="P6286" s="2">
        <f t="shared" si="1286"/>
        <v>34157.86031701068</v>
      </c>
    </row>
    <row r="6287" spans="1:16">
      <c r="A6287" s="6">
        <v>9</v>
      </c>
      <c r="B6287" s="6">
        <v>13</v>
      </c>
      <c r="C6287" s="6">
        <v>21</v>
      </c>
      <c r="D6287" s="6">
        <f t="shared" si="1274"/>
        <v>43</v>
      </c>
      <c r="E6287" s="5">
        <f t="shared" si="1275"/>
        <v>1909.9376297100011</v>
      </c>
      <c r="F6287" s="5">
        <f t="shared" si="1276"/>
        <v>537.61930749245744</v>
      </c>
      <c r="G6287" s="5">
        <f t="shared" si="1277"/>
        <v>1226.6692487641703</v>
      </c>
      <c r="H6287" s="5">
        <f t="shared" si="1278"/>
        <v>3674.2261859666287</v>
      </c>
      <c r="I6287" s="5">
        <f t="shared" si="1279"/>
        <v>720</v>
      </c>
      <c r="J6287" s="5">
        <f t="shared" si="1280"/>
        <v>2954.2261859666287</v>
      </c>
      <c r="K6287" s="2">
        <f t="shared" si="1281"/>
        <v>76288.649061920645</v>
      </c>
      <c r="L6287" s="2">
        <f t="shared" si="1282"/>
        <v>163122</v>
      </c>
      <c r="M6287" s="2">
        <f t="shared" si="1283"/>
        <v>32120</v>
      </c>
      <c r="N6287" s="6">
        <f t="shared" si="1284"/>
        <v>1</v>
      </c>
      <c r="O6287" s="2">
        <f t="shared" si="1285"/>
        <v>34713.350938079355</v>
      </c>
      <c r="P6287" s="2">
        <f t="shared" si="1286"/>
        <v>34713.350938079355</v>
      </c>
    </row>
    <row r="6288" spans="1:16">
      <c r="A6288" s="6">
        <v>9</v>
      </c>
      <c r="B6288" s="6">
        <v>13</v>
      </c>
      <c r="C6288" s="6">
        <v>22</v>
      </c>
      <c r="D6288" s="6">
        <f t="shared" si="1274"/>
        <v>44</v>
      </c>
      <c r="E6288" s="5">
        <f t="shared" si="1275"/>
        <v>1909.9376297100011</v>
      </c>
      <c r="F6288" s="5">
        <f t="shared" si="1276"/>
        <v>537.61930749245744</v>
      </c>
      <c r="G6288" s="5">
        <f t="shared" si="1277"/>
        <v>1301.1455960105666</v>
      </c>
      <c r="H6288" s="5">
        <f t="shared" si="1278"/>
        <v>3748.7025332130252</v>
      </c>
      <c r="I6288" s="5">
        <f t="shared" si="1279"/>
        <v>720</v>
      </c>
      <c r="J6288" s="5">
        <f t="shared" si="1280"/>
        <v>3028.7025332130252</v>
      </c>
      <c r="K6288" s="2">
        <f t="shared" si="1281"/>
        <v>77581.641201615013</v>
      </c>
      <c r="L6288" s="2">
        <f t="shared" si="1282"/>
        <v>165822</v>
      </c>
      <c r="M6288" s="2">
        <f t="shared" si="1283"/>
        <v>33000</v>
      </c>
      <c r="N6288" s="6">
        <f t="shared" si="1284"/>
        <v>1</v>
      </c>
      <c r="O6288" s="2">
        <f t="shared" si="1285"/>
        <v>35240.358798384987</v>
      </c>
      <c r="P6288" s="2">
        <f t="shared" si="1286"/>
        <v>35240.358798384987</v>
      </c>
    </row>
    <row r="6289" spans="1:16">
      <c r="A6289" s="6">
        <v>9</v>
      </c>
      <c r="B6289" s="6">
        <v>13</v>
      </c>
      <c r="C6289" s="6">
        <v>23</v>
      </c>
      <c r="D6289" s="6">
        <f t="shared" si="1274"/>
        <v>45</v>
      </c>
      <c r="E6289" s="5">
        <f t="shared" si="1275"/>
        <v>1909.9376297100011</v>
      </c>
      <c r="F6289" s="5">
        <f t="shared" si="1276"/>
        <v>537.61930749245744</v>
      </c>
      <c r="G6289" s="5">
        <f t="shared" si="1277"/>
        <v>1377.292184868003</v>
      </c>
      <c r="H6289" s="5">
        <f t="shared" si="1278"/>
        <v>3824.8491220704614</v>
      </c>
      <c r="I6289" s="5">
        <f t="shared" si="1279"/>
        <v>720</v>
      </c>
      <c r="J6289" s="5">
        <f t="shared" si="1280"/>
        <v>3104.8491220704614</v>
      </c>
      <c r="K6289" s="2">
        <f t="shared" si="1281"/>
        <v>78903.630591501074</v>
      </c>
      <c r="L6289" s="2">
        <f t="shared" si="1282"/>
        <v>168522</v>
      </c>
      <c r="M6289" s="2">
        <f t="shared" si="1283"/>
        <v>33880</v>
      </c>
      <c r="N6289" s="6">
        <f t="shared" si="1284"/>
        <v>1</v>
      </c>
      <c r="O6289" s="2">
        <f t="shared" si="1285"/>
        <v>35738.369408498926</v>
      </c>
      <c r="P6289" s="2">
        <f t="shared" si="1286"/>
        <v>35738.369408498926</v>
      </c>
    </row>
    <row r="6290" spans="1:16">
      <c r="A6290" s="6">
        <v>9</v>
      </c>
      <c r="B6290" s="6">
        <v>13</v>
      </c>
      <c r="C6290" s="6">
        <v>24</v>
      </c>
      <c r="D6290" s="6">
        <f t="shared" si="1274"/>
        <v>46</v>
      </c>
      <c r="E6290" s="5">
        <f t="shared" si="1275"/>
        <v>1909.9376297100011</v>
      </c>
      <c r="F6290" s="5">
        <f t="shared" si="1276"/>
        <v>537.61930749245744</v>
      </c>
      <c r="G6290" s="5">
        <f t="shared" si="1277"/>
        <v>1455.1391344474989</v>
      </c>
      <c r="H6290" s="5">
        <f t="shared" si="1278"/>
        <v>3902.696071649957</v>
      </c>
      <c r="I6290" s="5">
        <f t="shared" si="1279"/>
        <v>720</v>
      </c>
      <c r="J6290" s="5">
        <f t="shared" si="1280"/>
        <v>3182.696071649957</v>
      </c>
      <c r="K6290" s="2">
        <f t="shared" si="1281"/>
        <v>80255.14013281175</v>
      </c>
      <c r="L6290" s="2">
        <f t="shared" si="1282"/>
        <v>171222</v>
      </c>
      <c r="M6290" s="2">
        <f t="shared" si="1283"/>
        <v>34760</v>
      </c>
      <c r="N6290" s="6">
        <f t="shared" si="1284"/>
        <v>1</v>
      </c>
      <c r="O6290" s="2">
        <f t="shared" si="1285"/>
        <v>36206.85986718825</v>
      </c>
      <c r="P6290" s="2">
        <f t="shared" si="1286"/>
        <v>36206.85986718825</v>
      </c>
    </row>
    <row r="6291" spans="1:16">
      <c r="A6291" s="6">
        <v>9</v>
      </c>
      <c r="B6291" s="6">
        <v>13</v>
      </c>
      <c r="C6291" s="6">
        <v>25</v>
      </c>
      <c r="D6291" s="6">
        <f t="shared" si="1274"/>
        <v>47</v>
      </c>
      <c r="E6291" s="5">
        <f t="shared" si="1275"/>
        <v>1909.9376297100011</v>
      </c>
      <c r="F6291" s="5">
        <f t="shared" si="1276"/>
        <v>537.61930749245744</v>
      </c>
      <c r="G6291" s="5">
        <f t="shared" si="1277"/>
        <v>1534.7170558625965</v>
      </c>
      <c r="H6291" s="5">
        <f t="shared" si="1278"/>
        <v>3982.273993065055</v>
      </c>
      <c r="I6291" s="5">
        <f t="shared" si="1279"/>
        <v>720</v>
      </c>
      <c r="J6291" s="5">
        <f t="shared" si="1280"/>
        <v>3262.273993065055</v>
      </c>
      <c r="K6291" s="2">
        <f t="shared" si="1281"/>
        <v>81636.701268490535</v>
      </c>
      <c r="L6291" s="2">
        <f t="shared" si="1282"/>
        <v>173922</v>
      </c>
      <c r="M6291" s="2">
        <f t="shared" si="1283"/>
        <v>35640</v>
      </c>
      <c r="N6291" s="6">
        <f t="shared" si="1284"/>
        <v>1</v>
      </c>
      <c r="O6291" s="2">
        <f t="shared" si="1285"/>
        <v>36645.298731509465</v>
      </c>
      <c r="P6291" s="2">
        <f t="shared" si="1286"/>
        <v>36645.298731509465</v>
      </c>
    </row>
    <row r="6292" spans="1:16">
      <c r="A6292" s="6">
        <v>9</v>
      </c>
      <c r="B6292" s="6">
        <v>13</v>
      </c>
      <c r="C6292" s="6">
        <v>26</v>
      </c>
      <c r="D6292" s="6">
        <f t="shared" si="1274"/>
        <v>48</v>
      </c>
      <c r="E6292" s="5">
        <f t="shared" si="1275"/>
        <v>1909.9376297100011</v>
      </c>
      <c r="F6292" s="5">
        <f t="shared" si="1276"/>
        <v>537.61930749245744</v>
      </c>
      <c r="G6292" s="5">
        <f t="shared" si="1277"/>
        <v>1616.0570598233144</v>
      </c>
      <c r="H6292" s="5">
        <f t="shared" si="1278"/>
        <v>4063.6139970257727</v>
      </c>
      <c r="I6292" s="5">
        <f t="shared" si="1279"/>
        <v>720</v>
      </c>
      <c r="J6292" s="5">
        <f t="shared" si="1280"/>
        <v>3343.6139970257727</v>
      </c>
      <c r="K6292" s="2">
        <f t="shared" si="1281"/>
        <v>83048.854115030772</v>
      </c>
      <c r="L6292" s="2">
        <f t="shared" si="1282"/>
        <v>176622</v>
      </c>
      <c r="M6292" s="2">
        <f t="shared" si="1283"/>
        <v>36520</v>
      </c>
      <c r="N6292" s="6">
        <f t="shared" si="1284"/>
        <v>1</v>
      </c>
      <c r="O6292" s="2">
        <f t="shared" si="1285"/>
        <v>37053.145884969228</v>
      </c>
      <c r="P6292" s="2">
        <f t="shared" si="1286"/>
        <v>37053.145884969228</v>
      </c>
    </row>
    <row r="6293" spans="1:16">
      <c r="A6293" s="6">
        <v>9</v>
      </c>
      <c r="B6293" s="6">
        <v>13</v>
      </c>
      <c r="C6293" s="6">
        <v>27</v>
      </c>
      <c r="D6293" s="6">
        <f t="shared" si="1274"/>
        <v>49</v>
      </c>
      <c r="E6293" s="5">
        <f t="shared" si="1275"/>
        <v>1909.9376297100011</v>
      </c>
      <c r="F6293" s="5">
        <f t="shared" si="1276"/>
        <v>537.61930749245744</v>
      </c>
      <c r="G6293" s="5">
        <f t="shared" si="1277"/>
        <v>1699.1907643430709</v>
      </c>
      <c r="H6293" s="5">
        <f t="shared" si="1278"/>
        <v>4146.7477015455297</v>
      </c>
      <c r="I6293" s="5">
        <f t="shared" si="1279"/>
        <v>720</v>
      </c>
      <c r="J6293" s="5">
        <f t="shared" si="1280"/>
        <v>3426.7477015455297</v>
      </c>
      <c r="K6293" s="2">
        <f t="shared" si="1281"/>
        <v>84492.147596276554</v>
      </c>
      <c r="L6293" s="2">
        <f t="shared" si="1282"/>
        <v>179322</v>
      </c>
      <c r="M6293" s="2">
        <f t="shared" si="1283"/>
        <v>37400</v>
      </c>
      <c r="N6293" s="6">
        <f t="shared" si="1284"/>
        <v>1</v>
      </c>
      <c r="O6293" s="2">
        <f t="shared" si="1285"/>
        <v>37429.852403723446</v>
      </c>
      <c r="P6293" s="2">
        <f t="shared" si="1286"/>
        <v>37429.852403723446</v>
      </c>
    </row>
    <row r="6294" spans="1:16">
      <c r="A6294" s="6">
        <v>9</v>
      </c>
      <c r="B6294" s="6">
        <v>13</v>
      </c>
      <c r="C6294" s="6">
        <v>28</v>
      </c>
      <c r="D6294" s="6">
        <f t="shared" si="1274"/>
        <v>50</v>
      </c>
      <c r="E6294" s="5">
        <f t="shared" si="1275"/>
        <v>1909.9376297100011</v>
      </c>
      <c r="F6294" s="5">
        <f t="shared" si="1276"/>
        <v>537.61930749245744</v>
      </c>
      <c r="G6294" s="5">
        <f t="shared" si="1277"/>
        <v>1784.1503025602246</v>
      </c>
      <c r="H6294" s="5">
        <f t="shared" si="1278"/>
        <v>4231.7072397626835</v>
      </c>
      <c r="I6294" s="5">
        <f t="shared" si="1279"/>
        <v>720</v>
      </c>
      <c r="J6294" s="5">
        <f t="shared" si="1280"/>
        <v>3511.7072397626835</v>
      </c>
      <c r="K6294" s="2">
        <f t="shared" si="1281"/>
        <v>85967.139579213253</v>
      </c>
      <c r="L6294" s="2">
        <f t="shared" si="1282"/>
        <v>182022</v>
      </c>
      <c r="M6294" s="2">
        <f t="shared" si="1283"/>
        <v>38280</v>
      </c>
      <c r="N6294" s="6">
        <f t="shared" si="1284"/>
        <v>1</v>
      </c>
      <c r="O6294" s="2">
        <f t="shared" si="1285"/>
        <v>37774.860420786747</v>
      </c>
      <c r="P6294" s="2">
        <f t="shared" si="1286"/>
        <v>37774.860420786747</v>
      </c>
    </row>
    <row r="6295" spans="1:16">
      <c r="A6295" s="6">
        <v>9</v>
      </c>
      <c r="B6295" s="6">
        <v>13</v>
      </c>
      <c r="C6295" s="6">
        <v>29</v>
      </c>
      <c r="D6295" s="6">
        <f t="shared" si="1274"/>
        <v>51</v>
      </c>
      <c r="E6295" s="5">
        <f t="shared" si="1275"/>
        <v>1909.9376297100011</v>
      </c>
      <c r="F6295" s="5">
        <f t="shared" si="1276"/>
        <v>537.61930749245744</v>
      </c>
      <c r="G6295" s="5">
        <f t="shared" si="1277"/>
        <v>1870.9683306758782</v>
      </c>
      <c r="H6295" s="5">
        <f t="shared" si="1278"/>
        <v>4318.5252678783363</v>
      </c>
      <c r="I6295" s="5">
        <f t="shared" si="1279"/>
        <v>720</v>
      </c>
      <c r="J6295" s="5">
        <f t="shared" si="1280"/>
        <v>3598.5252678783363</v>
      </c>
      <c r="K6295" s="2">
        <f t="shared" si="1281"/>
        <v>87474.397011776673</v>
      </c>
      <c r="L6295" s="2">
        <f t="shared" si="1282"/>
        <v>184722</v>
      </c>
      <c r="M6295" s="2">
        <f t="shared" si="1283"/>
        <v>39160</v>
      </c>
      <c r="N6295" s="6">
        <f t="shared" si="1284"/>
        <v>1</v>
      </c>
      <c r="O6295" s="2">
        <f t="shared" si="1285"/>
        <v>38087.602988223327</v>
      </c>
      <c r="P6295" s="2">
        <f t="shared" si="1286"/>
        <v>38087.602988223327</v>
      </c>
    </row>
    <row r="6296" spans="1:16">
      <c r="A6296" s="6">
        <v>9</v>
      </c>
      <c r="B6296" s="6">
        <v>13</v>
      </c>
      <c r="C6296" s="6">
        <v>30</v>
      </c>
      <c r="D6296" s="6">
        <f t="shared" si="1274"/>
        <v>52</v>
      </c>
      <c r="E6296" s="5">
        <f t="shared" si="1275"/>
        <v>1909.9376297100011</v>
      </c>
      <c r="F6296" s="5">
        <f t="shared" si="1276"/>
        <v>537.61930749245744</v>
      </c>
      <c r="G6296" s="5">
        <f t="shared" si="1277"/>
        <v>1959.6780360096488</v>
      </c>
      <c r="H6296" s="5">
        <f t="shared" si="1278"/>
        <v>4407.2349732121074</v>
      </c>
      <c r="I6296" s="5">
        <f t="shared" si="1279"/>
        <v>720</v>
      </c>
      <c r="J6296" s="5">
        <f t="shared" si="1280"/>
        <v>3687.2349732121074</v>
      </c>
      <c r="K6296" s="2">
        <f t="shared" si="1281"/>
        <v>89014.496062710197</v>
      </c>
      <c r="L6296" s="2">
        <f t="shared" si="1282"/>
        <v>187422</v>
      </c>
      <c r="M6296" s="2">
        <f t="shared" si="1283"/>
        <v>40040</v>
      </c>
      <c r="N6296" s="6">
        <f t="shared" si="1284"/>
        <v>1</v>
      </c>
      <c r="O6296" s="2">
        <f t="shared" si="1285"/>
        <v>38367.503937289803</v>
      </c>
      <c r="P6296" s="2">
        <f t="shared" si="1286"/>
        <v>38367.503937289803</v>
      </c>
    </row>
    <row r="6297" spans="1:16">
      <c r="A6297" s="6">
        <v>9</v>
      </c>
      <c r="B6297" s="6">
        <v>14</v>
      </c>
      <c r="C6297" s="6">
        <v>0</v>
      </c>
      <c r="D6297" s="6">
        <f t="shared" si="1274"/>
        <v>23</v>
      </c>
      <c r="E6297" s="5">
        <f t="shared" si="1275"/>
        <v>1909.9376297100011</v>
      </c>
      <c r="F6297" s="5">
        <f t="shared" si="1276"/>
        <v>593.44900480898184</v>
      </c>
      <c r="G6297" s="5">
        <f t="shared" si="1277"/>
        <v>0</v>
      </c>
      <c r="H6297" s="5">
        <f t="shared" si="1278"/>
        <v>2503.3866345189831</v>
      </c>
      <c r="I6297" s="5">
        <f t="shared" si="1279"/>
        <v>720</v>
      </c>
      <c r="J6297" s="5">
        <f t="shared" si="1280"/>
        <v>1783.3866345189831</v>
      </c>
      <c r="K6297" s="2">
        <f t="shared" si="1281"/>
        <v>55961.573515954566</v>
      </c>
      <c r="L6297" s="2">
        <f t="shared" si="1282"/>
        <v>108516</v>
      </c>
      <c r="M6297" s="2">
        <f t="shared" si="1283"/>
        <v>14080</v>
      </c>
      <c r="N6297" s="6">
        <f t="shared" si="1284"/>
        <v>1</v>
      </c>
      <c r="O6297" s="2">
        <f t="shared" si="1285"/>
        <v>18474.426484045434</v>
      </c>
      <c r="P6297" s="2">
        <f t="shared" si="1286"/>
        <v>18474.426484045434</v>
      </c>
    </row>
    <row r="6298" spans="1:16">
      <c r="A6298" s="6">
        <v>9</v>
      </c>
      <c r="B6298" s="6">
        <v>14</v>
      </c>
      <c r="C6298" s="6">
        <v>1</v>
      </c>
      <c r="D6298" s="6">
        <f t="shared" si="1274"/>
        <v>24</v>
      </c>
      <c r="E6298" s="5">
        <f t="shared" si="1275"/>
        <v>1909.9376297100011</v>
      </c>
      <c r="F6298" s="5">
        <f t="shared" si="1276"/>
        <v>593.44900480898184</v>
      </c>
      <c r="G6298" s="5">
        <f t="shared" si="1277"/>
        <v>45.5625</v>
      </c>
      <c r="H6298" s="5">
        <f t="shared" si="1278"/>
        <v>2548.9491345189831</v>
      </c>
      <c r="I6298" s="5">
        <f t="shared" si="1279"/>
        <v>720</v>
      </c>
      <c r="J6298" s="5">
        <f t="shared" si="1280"/>
        <v>1828.9491345189831</v>
      </c>
      <c r="K6298" s="2">
        <f t="shared" si="1281"/>
        <v>56752.589140954566</v>
      </c>
      <c r="L6298" s="2">
        <f t="shared" si="1282"/>
        <v>111216</v>
      </c>
      <c r="M6298" s="2">
        <f t="shared" si="1283"/>
        <v>14960</v>
      </c>
      <c r="N6298" s="6">
        <f t="shared" si="1284"/>
        <v>1</v>
      </c>
      <c r="O6298" s="2">
        <f t="shared" si="1285"/>
        <v>19503.410859045434</v>
      </c>
      <c r="P6298" s="2">
        <f t="shared" si="1286"/>
        <v>19503.410859045434</v>
      </c>
    </row>
    <row r="6299" spans="1:16">
      <c r="A6299" s="6">
        <v>9</v>
      </c>
      <c r="B6299" s="6">
        <v>14</v>
      </c>
      <c r="C6299" s="6">
        <v>2</v>
      </c>
      <c r="D6299" s="6">
        <f t="shared" si="1274"/>
        <v>25</v>
      </c>
      <c r="E6299" s="5">
        <f t="shared" si="1275"/>
        <v>1909.9376297100011</v>
      </c>
      <c r="F6299" s="5">
        <f t="shared" si="1276"/>
        <v>593.44900480898184</v>
      </c>
      <c r="G6299" s="5">
        <f t="shared" si="1277"/>
        <v>92.264062499999994</v>
      </c>
      <c r="H6299" s="5">
        <f t="shared" si="1278"/>
        <v>2595.650697018983</v>
      </c>
      <c r="I6299" s="5">
        <f t="shared" si="1279"/>
        <v>720</v>
      </c>
      <c r="J6299" s="5">
        <f t="shared" si="1280"/>
        <v>1875.650697018983</v>
      </c>
      <c r="K6299" s="2">
        <f t="shared" si="1281"/>
        <v>57563.380156579566</v>
      </c>
      <c r="L6299" s="2">
        <f t="shared" si="1282"/>
        <v>113916</v>
      </c>
      <c r="M6299" s="2">
        <f t="shared" si="1283"/>
        <v>15840</v>
      </c>
      <c r="N6299" s="6">
        <f t="shared" si="1284"/>
        <v>1</v>
      </c>
      <c r="O6299" s="2">
        <f t="shared" si="1285"/>
        <v>20512.619843420434</v>
      </c>
      <c r="P6299" s="2">
        <f t="shared" si="1286"/>
        <v>20512.619843420434</v>
      </c>
    </row>
    <row r="6300" spans="1:16">
      <c r="A6300" s="6">
        <v>9</v>
      </c>
      <c r="B6300" s="6">
        <v>14</v>
      </c>
      <c r="C6300" s="6">
        <v>3</v>
      </c>
      <c r="D6300" s="6">
        <f t="shared" si="1274"/>
        <v>26</v>
      </c>
      <c r="E6300" s="5">
        <f t="shared" si="1275"/>
        <v>1909.9376297100011</v>
      </c>
      <c r="F6300" s="5">
        <f t="shared" si="1276"/>
        <v>593.44900480898184</v>
      </c>
      <c r="G6300" s="5">
        <f t="shared" si="1277"/>
        <v>140.12604492187498</v>
      </c>
      <c r="H6300" s="5">
        <f t="shared" si="1278"/>
        <v>2643.5126794408579</v>
      </c>
      <c r="I6300" s="5">
        <f t="shared" si="1279"/>
        <v>720</v>
      </c>
      <c r="J6300" s="5">
        <f t="shared" si="1280"/>
        <v>1923.5126794408579</v>
      </c>
      <c r="K6300" s="2">
        <f t="shared" si="1281"/>
        <v>58394.317351403784</v>
      </c>
      <c r="L6300" s="2">
        <f t="shared" si="1282"/>
        <v>116616</v>
      </c>
      <c r="M6300" s="2">
        <f t="shared" si="1283"/>
        <v>16720</v>
      </c>
      <c r="N6300" s="6">
        <f t="shared" si="1284"/>
        <v>1</v>
      </c>
      <c r="O6300" s="2">
        <f t="shared" si="1285"/>
        <v>21501.682648596216</v>
      </c>
      <c r="P6300" s="2">
        <f t="shared" si="1286"/>
        <v>21501.682648596216</v>
      </c>
    </row>
    <row r="6301" spans="1:16">
      <c r="A6301" s="6">
        <v>9</v>
      </c>
      <c r="B6301" s="6">
        <v>14</v>
      </c>
      <c r="C6301" s="6">
        <v>4</v>
      </c>
      <c r="D6301" s="6">
        <f t="shared" si="1274"/>
        <v>27</v>
      </c>
      <c r="E6301" s="5">
        <f t="shared" si="1275"/>
        <v>1909.9376297100011</v>
      </c>
      <c r="F6301" s="5">
        <f t="shared" si="1276"/>
        <v>593.44900480898184</v>
      </c>
      <c r="G6301" s="5">
        <f t="shared" si="1277"/>
        <v>189.17016064453125</v>
      </c>
      <c r="H6301" s="5">
        <f t="shared" si="1278"/>
        <v>2692.5567951635144</v>
      </c>
      <c r="I6301" s="5">
        <f t="shared" si="1279"/>
        <v>720</v>
      </c>
      <c r="J6301" s="5">
        <f t="shared" si="1280"/>
        <v>1972.5567951635144</v>
      </c>
      <c r="K6301" s="2">
        <f t="shared" si="1281"/>
        <v>59245.777693811011</v>
      </c>
      <c r="L6301" s="2">
        <f t="shared" si="1282"/>
        <v>119316</v>
      </c>
      <c r="M6301" s="2">
        <f t="shared" si="1283"/>
        <v>17600</v>
      </c>
      <c r="N6301" s="6">
        <f t="shared" si="1284"/>
        <v>1</v>
      </c>
      <c r="O6301" s="2">
        <f t="shared" si="1285"/>
        <v>22470.222306188989</v>
      </c>
      <c r="P6301" s="2">
        <f t="shared" si="1286"/>
        <v>22470.222306188989</v>
      </c>
    </row>
    <row r="6302" spans="1:16">
      <c r="A6302" s="6">
        <v>9</v>
      </c>
      <c r="B6302" s="6">
        <v>14</v>
      </c>
      <c r="C6302" s="6">
        <v>5</v>
      </c>
      <c r="D6302" s="6">
        <f t="shared" si="1274"/>
        <v>28</v>
      </c>
      <c r="E6302" s="5">
        <f t="shared" si="1275"/>
        <v>1909.9376297100011</v>
      </c>
      <c r="F6302" s="5">
        <f t="shared" si="1276"/>
        <v>593.44900480898184</v>
      </c>
      <c r="G6302" s="5">
        <f t="shared" si="1277"/>
        <v>239.41848456573481</v>
      </c>
      <c r="H6302" s="5">
        <f t="shared" si="1278"/>
        <v>2742.8051190847177</v>
      </c>
      <c r="I6302" s="5">
        <f t="shared" si="1279"/>
        <v>720</v>
      </c>
      <c r="J6302" s="5">
        <f t="shared" si="1280"/>
        <v>2022.8051190847177</v>
      </c>
      <c r="K6302" s="2">
        <f t="shared" si="1281"/>
        <v>60118.144428554129</v>
      </c>
      <c r="L6302" s="2">
        <f t="shared" si="1282"/>
        <v>122016</v>
      </c>
      <c r="M6302" s="2">
        <f t="shared" si="1283"/>
        <v>18480</v>
      </c>
      <c r="N6302" s="6">
        <f t="shared" si="1284"/>
        <v>1</v>
      </c>
      <c r="O6302" s="2">
        <f t="shared" si="1285"/>
        <v>23417.855571445871</v>
      </c>
      <c r="P6302" s="2">
        <f t="shared" si="1286"/>
        <v>23417.855571445871</v>
      </c>
    </row>
    <row r="6303" spans="1:16">
      <c r="A6303" s="6">
        <v>9</v>
      </c>
      <c r="B6303" s="6">
        <v>14</v>
      </c>
      <c r="C6303" s="6">
        <v>6</v>
      </c>
      <c r="D6303" s="6">
        <f t="shared" si="1274"/>
        <v>29</v>
      </c>
      <c r="E6303" s="5">
        <f t="shared" si="1275"/>
        <v>1909.9376297100011</v>
      </c>
      <c r="F6303" s="5">
        <f t="shared" si="1276"/>
        <v>593.44900480898184</v>
      </c>
      <c r="G6303" s="5">
        <f t="shared" si="1277"/>
        <v>290.89345874736784</v>
      </c>
      <c r="H6303" s="5">
        <f t="shared" si="1278"/>
        <v>2794.2800932663508</v>
      </c>
      <c r="I6303" s="5">
        <f t="shared" si="1279"/>
        <v>720</v>
      </c>
      <c r="J6303" s="5">
        <f t="shared" si="1280"/>
        <v>2074.2800932663508</v>
      </c>
      <c r="K6303" s="2">
        <f t="shared" si="1281"/>
        <v>61011.807174763031</v>
      </c>
      <c r="L6303" s="2">
        <f t="shared" si="1282"/>
        <v>124716</v>
      </c>
      <c r="M6303" s="2">
        <f t="shared" si="1283"/>
        <v>19360</v>
      </c>
      <c r="N6303" s="6">
        <f t="shared" si="1284"/>
        <v>1</v>
      </c>
      <c r="O6303" s="2">
        <f t="shared" si="1285"/>
        <v>24344.192825236969</v>
      </c>
      <c r="P6303" s="2">
        <f t="shared" si="1286"/>
        <v>24344.192825236969</v>
      </c>
    </row>
    <row r="6304" spans="1:16">
      <c r="A6304" s="6">
        <v>9</v>
      </c>
      <c r="B6304" s="6">
        <v>14</v>
      </c>
      <c r="C6304" s="6">
        <v>7</v>
      </c>
      <c r="D6304" s="6">
        <f t="shared" si="1274"/>
        <v>30</v>
      </c>
      <c r="E6304" s="5">
        <f t="shared" si="1275"/>
        <v>1909.9376297100011</v>
      </c>
      <c r="F6304" s="5">
        <f t="shared" si="1276"/>
        <v>593.44900480898184</v>
      </c>
      <c r="G6304" s="5">
        <f t="shared" si="1277"/>
        <v>343.61789814532818</v>
      </c>
      <c r="H6304" s="5">
        <f t="shared" si="1278"/>
        <v>2847.0045326643112</v>
      </c>
      <c r="I6304" s="5">
        <f t="shared" si="1279"/>
        <v>720</v>
      </c>
      <c r="J6304" s="5">
        <f t="shared" si="1280"/>
        <v>2127.0045326643112</v>
      </c>
      <c r="K6304" s="2">
        <f t="shared" si="1281"/>
        <v>61927.162025422069</v>
      </c>
      <c r="L6304" s="2">
        <f t="shared" si="1282"/>
        <v>127416</v>
      </c>
      <c r="M6304" s="2">
        <f t="shared" si="1283"/>
        <v>20240</v>
      </c>
      <c r="N6304" s="6">
        <f t="shared" si="1284"/>
        <v>1</v>
      </c>
      <c r="O6304" s="2">
        <f t="shared" si="1285"/>
        <v>25248.837974577931</v>
      </c>
      <c r="P6304" s="2">
        <f t="shared" si="1286"/>
        <v>25248.837974577931</v>
      </c>
    </row>
    <row r="6305" spans="1:16">
      <c r="A6305" s="6">
        <v>9</v>
      </c>
      <c r="B6305" s="6">
        <v>14</v>
      </c>
      <c r="C6305" s="6">
        <v>8</v>
      </c>
      <c r="D6305" s="6">
        <f t="shared" si="1274"/>
        <v>31</v>
      </c>
      <c r="E6305" s="5">
        <f t="shared" si="1275"/>
        <v>1909.9376297100011</v>
      </c>
      <c r="F6305" s="5">
        <f t="shared" si="1276"/>
        <v>593.44900480898184</v>
      </c>
      <c r="G6305" s="5">
        <f t="shared" si="1277"/>
        <v>397.61499642530839</v>
      </c>
      <c r="H6305" s="5">
        <f t="shared" si="1278"/>
        <v>2901.0016309442917</v>
      </c>
      <c r="I6305" s="5">
        <f t="shared" si="1279"/>
        <v>720</v>
      </c>
      <c r="J6305" s="5">
        <f t="shared" si="1280"/>
        <v>2181.0016309442917</v>
      </c>
      <c r="K6305" s="2">
        <f t="shared" si="1281"/>
        <v>62864.611648338396</v>
      </c>
      <c r="L6305" s="2">
        <f t="shared" si="1282"/>
        <v>130116</v>
      </c>
      <c r="M6305" s="2">
        <f t="shared" si="1283"/>
        <v>21120</v>
      </c>
      <c r="N6305" s="6">
        <f t="shared" si="1284"/>
        <v>1</v>
      </c>
      <c r="O6305" s="2">
        <f t="shared" si="1285"/>
        <v>26131.388351661604</v>
      </c>
      <c r="P6305" s="2">
        <f t="shared" si="1286"/>
        <v>26131.388351661604</v>
      </c>
    </row>
    <row r="6306" spans="1:16">
      <c r="A6306" s="6">
        <v>9</v>
      </c>
      <c r="B6306" s="6">
        <v>14</v>
      </c>
      <c r="C6306" s="6">
        <v>9</v>
      </c>
      <c r="D6306" s="6">
        <f t="shared" si="1274"/>
        <v>32</v>
      </c>
      <c r="E6306" s="5">
        <f t="shared" si="1275"/>
        <v>1909.9376297100011</v>
      </c>
      <c r="F6306" s="5">
        <f t="shared" si="1276"/>
        <v>593.44900480898184</v>
      </c>
      <c r="G6306" s="5">
        <f t="shared" si="1277"/>
        <v>452.90833186570285</v>
      </c>
      <c r="H6306" s="5">
        <f t="shared" si="1278"/>
        <v>2956.2949663846857</v>
      </c>
      <c r="I6306" s="5">
        <f t="shared" si="1279"/>
        <v>720</v>
      </c>
      <c r="J6306" s="5">
        <f t="shared" si="1280"/>
        <v>2236.2949663846857</v>
      </c>
      <c r="K6306" s="2">
        <f t="shared" si="1281"/>
        <v>63824.565388623014</v>
      </c>
      <c r="L6306" s="2">
        <f t="shared" si="1282"/>
        <v>132816</v>
      </c>
      <c r="M6306" s="2">
        <f t="shared" si="1283"/>
        <v>22000</v>
      </c>
      <c r="N6306" s="6">
        <f t="shared" si="1284"/>
        <v>1</v>
      </c>
      <c r="O6306" s="2">
        <f t="shared" si="1285"/>
        <v>26991.434611376986</v>
      </c>
      <c r="P6306" s="2">
        <f t="shared" si="1286"/>
        <v>26991.434611376986</v>
      </c>
    </row>
    <row r="6307" spans="1:16">
      <c r="A6307" s="6">
        <v>9</v>
      </c>
      <c r="B6307" s="6">
        <v>14</v>
      </c>
      <c r="C6307" s="6">
        <v>10</v>
      </c>
      <c r="D6307" s="6">
        <f t="shared" si="1274"/>
        <v>33</v>
      </c>
      <c r="E6307" s="5">
        <f t="shared" si="1275"/>
        <v>1909.9376297100011</v>
      </c>
      <c r="F6307" s="5">
        <f t="shared" si="1276"/>
        <v>593.44900480898184</v>
      </c>
      <c r="G6307" s="5">
        <f t="shared" si="1277"/>
        <v>509.52187334891573</v>
      </c>
      <c r="H6307" s="5">
        <f t="shared" si="1278"/>
        <v>3012.9085078678991</v>
      </c>
      <c r="I6307" s="5">
        <f t="shared" si="1279"/>
        <v>720</v>
      </c>
      <c r="J6307" s="5">
        <f t="shared" si="1280"/>
        <v>2292.9085078678991</v>
      </c>
      <c r="K6307" s="2">
        <f t="shared" si="1281"/>
        <v>64807.439372706584</v>
      </c>
      <c r="L6307" s="2">
        <f t="shared" si="1282"/>
        <v>135516</v>
      </c>
      <c r="M6307" s="2">
        <f t="shared" si="1283"/>
        <v>22880</v>
      </c>
      <c r="N6307" s="6">
        <f t="shared" si="1284"/>
        <v>1</v>
      </c>
      <c r="O6307" s="2">
        <f t="shared" si="1285"/>
        <v>27828.560627293416</v>
      </c>
      <c r="P6307" s="2">
        <f t="shared" si="1286"/>
        <v>27828.560627293416</v>
      </c>
    </row>
    <row r="6308" spans="1:16">
      <c r="A6308" s="6">
        <v>9</v>
      </c>
      <c r="B6308" s="6">
        <v>14</v>
      </c>
      <c r="C6308" s="6">
        <v>11</v>
      </c>
      <c r="D6308" s="6">
        <f t="shared" si="1274"/>
        <v>34</v>
      </c>
      <c r="E6308" s="5">
        <f t="shared" si="1275"/>
        <v>1909.9376297100011</v>
      </c>
      <c r="F6308" s="5">
        <f t="shared" si="1276"/>
        <v>593.44900480898184</v>
      </c>
      <c r="G6308" s="5">
        <f t="shared" si="1277"/>
        <v>567.47998644235474</v>
      </c>
      <c r="H6308" s="5">
        <f t="shared" si="1278"/>
        <v>3070.866620961338</v>
      </c>
      <c r="I6308" s="5">
        <f t="shared" si="1279"/>
        <v>720</v>
      </c>
      <c r="J6308" s="5">
        <f t="shared" si="1280"/>
        <v>2350.866620961338</v>
      </c>
      <c r="K6308" s="2">
        <f t="shared" si="1281"/>
        <v>65813.656613912113</v>
      </c>
      <c r="L6308" s="2">
        <f t="shared" si="1282"/>
        <v>138216</v>
      </c>
      <c r="M6308" s="2">
        <f t="shared" si="1283"/>
        <v>23760</v>
      </c>
      <c r="N6308" s="6">
        <f t="shared" si="1284"/>
        <v>1</v>
      </c>
      <c r="O6308" s="2">
        <f t="shared" si="1285"/>
        <v>28642.343386087887</v>
      </c>
      <c r="P6308" s="2">
        <f t="shared" si="1286"/>
        <v>28642.343386087887</v>
      </c>
    </row>
    <row r="6309" spans="1:16">
      <c r="A6309" s="6">
        <v>9</v>
      </c>
      <c r="B6309" s="6">
        <v>14</v>
      </c>
      <c r="C6309" s="6">
        <v>12</v>
      </c>
      <c r="D6309" s="6">
        <f t="shared" si="1274"/>
        <v>35</v>
      </c>
      <c r="E6309" s="5">
        <f t="shared" si="1275"/>
        <v>1909.9376297100011</v>
      </c>
      <c r="F6309" s="5">
        <f t="shared" si="1276"/>
        <v>593.44900480898184</v>
      </c>
      <c r="G6309" s="5">
        <f t="shared" si="1277"/>
        <v>626.80743957041921</v>
      </c>
      <c r="H6309" s="5">
        <f t="shared" si="1278"/>
        <v>3130.1940740894024</v>
      </c>
      <c r="I6309" s="5">
        <f t="shared" si="1279"/>
        <v>720</v>
      </c>
      <c r="J6309" s="5">
        <f t="shared" si="1280"/>
        <v>2410.1940740894024</v>
      </c>
      <c r="K6309" s="2">
        <f t="shared" si="1281"/>
        <v>66843.647119607689</v>
      </c>
      <c r="L6309" s="2">
        <f t="shared" si="1282"/>
        <v>140916</v>
      </c>
      <c r="M6309" s="2">
        <f t="shared" si="1283"/>
        <v>24640</v>
      </c>
      <c r="N6309" s="6">
        <f t="shared" si="1284"/>
        <v>1</v>
      </c>
      <c r="O6309" s="2">
        <f t="shared" si="1285"/>
        <v>29432.352880392311</v>
      </c>
      <c r="P6309" s="2">
        <f t="shared" si="1286"/>
        <v>29432.352880392311</v>
      </c>
    </row>
    <row r="6310" spans="1:16">
      <c r="A6310" s="6">
        <v>9</v>
      </c>
      <c r="B6310" s="6">
        <v>14</v>
      </c>
      <c r="C6310" s="6">
        <v>13</v>
      </c>
      <c r="D6310" s="6">
        <f t="shared" si="1274"/>
        <v>36</v>
      </c>
      <c r="E6310" s="5">
        <f t="shared" si="1275"/>
        <v>1909.9376297100011</v>
      </c>
      <c r="F6310" s="5">
        <f t="shared" si="1276"/>
        <v>593.44900480898184</v>
      </c>
      <c r="G6310" s="5">
        <f t="shared" si="1277"/>
        <v>687.52941027880343</v>
      </c>
      <c r="H6310" s="5">
        <f t="shared" si="1278"/>
        <v>3190.9160447977865</v>
      </c>
      <c r="I6310" s="5">
        <f t="shared" si="1279"/>
        <v>720</v>
      </c>
      <c r="J6310" s="5">
        <f t="shared" si="1280"/>
        <v>2470.9160447977865</v>
      </c>
      <c r="K6310" s="2">
        <f t="shared" si="1281"/>
        <v>67897.847999961581</v>
      </c>
      <c r="L6310" s="2">
        <f t="shared" si="1282"/>
        <v>143616</v>
      </c>
      <c r="M6310" s="2">
        <f t="shared" si="1283"/>
        <v>25520</v>
      </c>
      <c r="N6310" s="6">
        <f t="shared" si="1284"/>
        <v>1</v>
      </c>
      <c r="O6310" s="2">
        <f t="shared" si="1285"/>
        <v>30198.152000038419</v>
      </c>
      <c r="P6310" s="2">
        <f t="shared" si="1286"/>
        <v>30198.152000038419</v>
      </c>
    </row>
    <row r="6311" spans="1:16">
      <c r="A6311" s="6">
        <v>9</v>
      </c>
      <c r="B6311" s="6">
        <v>14</v>
      </c>
      <c r="C6311" s="6">
        <v>14</v>
      </c>
      <c r="D6311" s="6">
        <f t="shared" si="1274"/>
        <v>37</v>
      </c>
      <c r="E6311" s="5">
        <f t="shared" si="1275"/>
        <v>1909.9376297100011</v>
      </c>
      <c r="F6311" s="5">
        <f t="shared" si="1276"/>
        <v>593.44900480898184</v>
      </c>
      <c r="G6311" s="5">
        <f t="shared" si="1277"/>
        <v>749.67149159246469</v>
      </c>
      <c r="H6311" s="5">
        <f t="shared" si="1278"/>
        <v>3253.0581261114476</v>
      </c>
      <c r="I6311" s="5">
        <f t="shared" si="1279"/>
        <v>720</v>
      </c>
      <c r="J6311" s="5">
        <f t="shared" si="1280"/>
        <v>2533.0581261114476</v>
      </c>
      <c r="K6311" s="2">
        <f t="shared" si="1281"/>
        <v>68976.703578323737</v>
      </c>
      <c r="L6311" s="2">
        <f t="shared" si="1282"/>
        <v>146316</v>
      </c>
      <c r="M6311" s="2">
        <f t="shared" si="1283"/>
        <v>26400</v>
      </c>
      <c r="N6311" s="6">
        <f t="shared" si="1284"/>
        <v>1</v>
      </c>
      <c r="O6311" s="2">
        <f t="shared" si="1285"/>
        <v>30939.296421676263</v>
      </c>
      <c r="P6311" s="2">
        <f t="shared" si="1286"/>
        <v>30939.296421676263</v>
      </c>
    </row>
    <row r="6312" spans="1:16">
      <c r="A6312" s="6">
        <v>9</v>
      </c>
      <c r="B6312" s="6">
        <v>14</v>
      </c>
      <c r="C6312" s="6">
        <v>15</v>
      </c>
      <c r="D6312" s="6">
        <f t="shared" si="1274"/>
        <v>38</v>
      </c>
      <c r="E6312" s="5">
        <f t="shared" si="1275"/>
        <v>1909.9376297100011</v>
      </c>
      <c r="F6312" s="5">
        <f t="shared" si="1276"/>
        <v>593.44900480898184</v>
      </c>
      <c r="G6312" s="5">
        <f t="shared" si="1277"/>
        <v>813.25969846861108</v>
      </c>
      <c r="H6312" s="5">
        <f t="shared" si="1278"/>
        <v>3316.6463329875942</v>
      </c>
      <c r="I6312" s="5">
        <f t="shared" si="1279"/>
        <v>720</v>
      </c>
      <c r="J6312" s="5">
        <f t="shared" si="1280"/>
        <v>2596.6463329875942</v>
      </c>
      <c r="K6312" s="2">
        <f t="shared" si="1281"/>
        <v>70080.665503256838</v>
      </c>
      <c r="L6312" s="2">
        <f t="shared" si="1282"/>
        <v>149016</v>
      </c>
      <c r="M6312" s="2">
        <f t="shared" si="1283"/>
        <v>27280</v>
      </c>
      <c r="N6312" s="6">
        <f t="shared" si="1284"/>
        <v>1</v>
      </c>
      <c r="O6312" s="2">
        <f t="shared" si="1285"/>
        <v>31655.334496743162</v>
      </c>
      <c r="P6312" s="2">
        <f t="shared" si="1286"/>
        <v>31655.334496743162</v>
      </c>
    </row>
    <row r="6313" spans="1:16">
      <c r="A6313" s="6">
        <v>9</v>
      </c>
      <c r="B6313" s="6">
        <v>14</v>
      </c>
      <c r="C6313" s="6">
        <v>16</v>
      </c>
      <c r="D6313" s="6">
        <f t="shared" si="1274"/>
        <v>39</v>
      </c>
      <c r="E6313" s="5">
        <f t="shared" si="1275"/>
        <v>1909.9376297100011</v>
      </c>
      <c r="F6313" s="5">
        <f t="shared" si="1276"/>
        <v>593.44900480898184</v>
      </c>
      <c r="G6313" s="5">
        <f t="shared" si="1277"/>
        <v>878.32047434610013</v>
      </c>
      <c r="H6313" s="5">
        <f t="shared" si="1278"/>
        <v>3381.7071088650832</v>
      </c>
      <c r="I6313" s="5">
        <f t="shared" si="1279"/>
        <v>720</v>
      </c>
      <c r="J6313" s="5">
        <f t="shared" si="1280"/>
        <v>2661.7071088650832</v>
      </c>
      <c r="K6313" s="2">
        <f t="shared" si="1281"/>
        <v>71210.192862241034</v>
      </c>
      <c r="L6313" s="2">
        <f t="shared" si="1282"/>
        <v>151716</v>
      </c>
      <c r="M6313" s="2">
        <f t="shared" si="1283"/>
        <v>28160</v>
      </c>
      <c r="N6313" s="6">
        <f t="shared" si="1284"/>
        <v>1</v>
      </c>
      <c r="O6313" s="2">
        <f t="shared" si="1285"/>
        <v>32345.807137758966</v>
      </c>
      <c r="P6313" s="2">
        <f t="shared" si="1286"/>
        <v>32345.807137758966</v>
      </c>
    </row>
    <row r="6314" spans="1:16">
      <c r="A6314" s="6">
        <v>9</v>
      </c>
      <c r="B6314" s="6">
        <v>14</v>
      </c>
      <c r="C6314" s="6">
        <v>17</v>
      </c>
      <c r="D6314" s="6">
        <f t="shared" si="1274"/>
        <v>40</v>
      </c>
      <c r="E6314" s="5">
        <f t="shared" si="1275"/>
        <v>1909.9376297100011</v>
      </c>
      <c r="F6314" s="5">
        <f t="shared" si="1276"/>
        <v>593.44900480898184</v>
      </c>
      <c r="G6314" s="5">
        <f t="shared" si="1277"/>
        <v>944.88069779264049</v>
      </c>
      <c r="H6314" s="5">
        <f t="shared" si="1278"/>
        <v>3448.2673323116237</v>
      </c>
      <c r="I6314" s="5">
        <f t="shared" si="1279"/>
        <v>720</v>
      </c>
      <c r="J6314" s="5">
        <f t="shared" si="1280"/>
        <v>2728.2673323116237</v>
      </c>
      <c r="K6314" s="2">
        <f t="shared" si="1281"/>
        <v>72365.752297076804</v>
      </c>
      <c r="L6314" s="2">
        <f t="shared" si="1282"/>
        <v>154416</v>
      </c>
      <c r="M6314" s="2">
        <f t="shared" si="1283"/>
        <v>29040</v>
      </c>
      <c r="N6314" s="6">
        <f t="shared" si="1284"/>
        <v>1</v>
      </c>
      <c r="O6314" s="2">
        <f t="shared" si="1285"/>
        <v>33010.247702923196</v>
      </c>
      <c r="P6314" s="2">
        <f t="shared" si="1286"/>
        <v>33010.247702923196</v>
      </c>
    </row>
    <row r="6315" spans="1:16">
      <c r="A6315" s="6">
        <v>9</v>
      </c>
      <c r="B6315" s="6">
        <v>14</v>
      </c>
      <c r="C6315" s="6">
        <v>18</v>
      </c>
      <c r="D6315" s="6">
        <f t="shared" si="1274"/>
        <v>41</v>
      </c>
      <c r="E6315" s="5">
        <f t="shared" si="1275"/>
        <v>1909.9376297100011</v>
      </c>
      <c r="F6315" s="5">
        <f t="shared" si="1276"/>
        <v>593.44900480898184</v>
      </c>
      <c r="G6315" s="5">
        <f t="shared" si="1277"/>
        <v>1012.9676892512279</v>
      </c>
      <c r="H6315" s="5">
        <f t="shared" si="1278"/>
        <v>3516.3543237702111</v>
      </c>
      <c r="I6315" s="5">
        <f t="shared" si="1279"/>
        <v>720</v>
      </c>
      <c r="J6315" s="5">
        <f t="shared" si="1280"/>
        <v>2796.3543237702111</v>
      </c>
      <c r="K6315" s="2">
        <f t="shared" si="1281"/>
        <v>73547.818121010612</v>
      </c>
      <c r="L6315" s="2">
        <f t="shared" si="1282"/>
        <v>157116</v>
      </c>
      <c r="M6315" s="2">
        <f t="shared" si="1283"/>
        <v>29920</v>
      </c>
      <c r="N6315" s="6">
        <f t="shared" si="1284"/>
        <v>1</v>
      </c>
      <c r="O6315" s="2">
        <f t="shared" si="1285"/>
        <v>33648.181878989388</v>
      </c>
      <c r="P6315" s="2">
        <f t="shared" si="1286"/>
        <v>33648.181878989388</v>
      </c>
    </row>
    <row r="6316" spans="1:16">
      <c r="A6316" s="6">
        <v>9</v>
      </c>
      <c r="B6316" s="6">
        <v>14</v>
      </c>
      <c r="C6316" s="6">
        <v>19</v>
      </c>
      <c r="D6316" s="6">
        <f t="shared" si="1274"/>
        <v>42</v>
      </c>
      <c r="E6316" s="5">
        <f t="shared" si="1275"/>
        <v>1909.9376297100011</v>
      </c>
      <c r="F6316" s="5">
        <f t="shared" si="1276"/>
        <v>593.44900480898184</v>
      </c>
      <c r="G6316" s="5">
        <f t="shared" si="1277"/>
        <v>1082.6092178872495</v>
      </c>
      <c r="H6316" s="5">
        <f t="shared" si="1278"/>
        <v>3585.9958524062326</v>
      </c>
      <c r="I6316" s="5">
        <f t="shared" si="1279"/>
        <v>720</v>
      </c>
      <c r="J6316" s="5">
        <f t="shared" si="1280"/>
        <v>2865.9958524062326</v>
      </c>
      <c r="K6316" s="2">
        <f t="shared" si="1281"/>
        <v>74756.872437608195</v>
      </c>
      <c r="L6316" s="2">
        <f t="shared" si="1282"/>
        <v>159816</v>
      </c>
      <c r="M6316" s="2">
        <f t="shared" si="1283"/>
        <v>30800</v>
      </c>
      <c r="N6316" s="6">
        <f t="shared" si="1284"/>
        <v>1</v>
      </c>
      <c r="O6316" s="2">
        <f t="shared" si="1285"/>
        <v>34259.127562391805</v>
      </c>
      <c r="P6316" s="2">
        <f t="shared" si="1286"/>
        <v>34259.127562391805</v>
      </c>
    </row>
    <row r="6317" spans="1:16">
      <c r="A6317" s="6">
        <v>9</v>
      </c>
      <c r="B6317" s="6">
        <v>14</v>
      </c>
      <c r="C6317" s="6">
        <v>20</v>
      </c>
      <c r="D6317" s="6">
        <f t="shared" si="1274"/>
        <v>43</v>
      </c>
      <c r="E6317" s="5">
        <f t="shared" si="1275"/>
        <v>1909.9376297100011</v>
      </c>
      <c r="F6317" s="5">
        <f t="shared" si="1276"/>
        <v>593.44900480898184</v>
      </c>
      <c r="G6317" s="5">
        <f t="shared" si="1277"/>
        <v>1153.8335085377266</v>
      </c>
      <c r="H6317" s="5">
        <f t="shared" si="1278"/>
        <v>3657.2201430567097</v>
      </c>
      <c r="I6317" s="5">
        <f t="shared" si="1279"/>
        <v>720</v>
      </c>
      <c r="J6317" s="5">
        <f t="shared" si="1280"/>
        <v>2937.2201430567097</v>
      </c>
      <c r="K6317" s="2">
        <f t="shared" si="1281"/>
        <v>75993.405261401203</v>
      </c>
      <c r="L6317" s="2">
        <f t="shared" si="1282"/>
        <v>162516</v>
      </c>
      <c r="M6317" s="2">
        <f t="shared" si="1283"/>
        <v>31680</v>
      </c>
      <c r="N6317" s="6">
        <f t="shared" si="1284"/>
        <v>1</v>
      </c>
      <c r="O6317" s="2">
        <f t="shared" si="1285"/>
        <v>34842.594738598797</v>
      </c>
      <c r="P6317" s="2">
        <f t="shared" si="1286"/>
        <v>34842.594738598797</v>
      </c>
    </row>
    <row r="6318" spans="1:16">
      <c r="A6318" s="6">
        <v>9</v>
      </c>
      <c r="B6318" s="6">
        <v>14</v>
      </c>
      <c r="C6318" s="6">
        <v>21</v>
      </c>
      <c r="D6318" s="6">
        <f t="shared" si="1274"/>
        <v>44</v>
      </c>
      <c r="E6318" s="5">
        <f t="shared" si="1275"/>
        <v>1909.9376297100011</v>
      </c>
      <c r="F6318" s="5">
        <f t="shared" si="1276"/>
        <v>593.44900480898184</v>
      </c>
      <c r="G6318" s="5">
        <f t="shared" si="1277"/>
        <v>1226.6692487641703</v>
      </c>
      <c r="H6318" s="5">
        <f t="shared" si="1278"/>
        <v>3730.0558832831534</v>
      </c>
      <c r="I6318" s="5">
        <f t="shared" si="1279"/>
        <v>720</v>
      </c>
      <c r="J6318" s="5">
        <f t="shared" si="1280"/>
        <v>3010.0558832831534</v>
      </c>
      <c r="K6318" s="2">
        <f t="shared" si="1281"/>
        <v>77257.914640332514</v>
      </c>
      <c r="L6318" s="2">
        <f t="shared" si="1282"/>
        <v>165216</v>
      </c>
      <c r="M6318" s="2">
        <f t="shared" si="1283"/>
        <v>32560</v>
      </c>
      <c r="N6318" s="6">
        <f t="shared" si="1284"/>
        <v>1</v>
      </c>
      <c r="O6318" s="2">
        <f t="shared" si="1285"/>
        <v>35398.085359667486</v>
      </c>
      <c r="P6318" s="2">
        <f t="shared" si="1286"/>
        <v>35398.085359667486</v>
      </c>
    </row>
    <row r="6319" spans="1:16">
      <c r="A6319" s="6">
        <v>9</v>
      </c>
      <c r="B6319" s="6">
        <v>14</v>
      </c>
      <c r="C6319" s="6">
        <v>22</v>
      </c>
      <c r="D6319" s="6">
        <f t="shared" si="1274"/>
        <v>45</v>
      </c>
      <c r="E6319" s="5">
        <f t="shared" si="1275"/>
        <v>1909.9376297100011</v>
      </c>
      <c r="F6319" s="5">
        <f t="shared" si="1276"/>
        <v>593.44900480898184</v>
      </c>
      <c r="G6319" s="5">
        <f t="shared" si="1277"/>
        <v>1301.1455960105666</v>
      </c>
      <c r="H6319" s="5">
        <f t="shared" si="1278"/>
        <v>3804.5322305295495</v>
      </c>
      <c r="I6319" s="5">
        <f t="shared" si="1279"/>
        <v>720</v>
      </c>
      <c r="J6319" s="5">
        <f t="shared" si="1280"/>
        <v>3084.5322305295495</v>
      </c>
      <c r="K6319" s="2">
        <f t="shared" si="1281"/>
        <v>78550.906780026897</v>
      </c>
      <c r="L6319" s="2">
        <f t="shared" si="1282"/>
        <v>167916</v>
      </c>
      <c r="M6319" s="2">
        <f t="shared" si="1283"/>
        <v>33440</v>
      </c>
      <c r="N6319" s="6">
        <f t="shared" si="1284"/>
        <v>1</v>
      </c>
      <c r="O6319" s="2">
        <f t="shared" si="1285"/>
        <v>35925.093219973103</v>
      </c>
      <c r="P6319" s="2">
        <f t="shared" si="1286"/>
        <v>35925.093219973103</v>
      </c>
    </row>
    <row r="6320" spans="1:16">
      <c r="A6320" s="6">
        <v>9</v>
      </c>
      <c r="B6320" s="6">
        <v>14</v>
      </c>
      <c r="C6320" s="6">
        <v>23</v>
      </c>
      <c r="D6320" s="6">
        <f t="shared" si="1274"/>
        <v>46</v>
      </c>
      <c r="E6320" s="5">
        <f t="shared" si="1275"/>
        <v>1909.9376297100011</v>
      </c>
      <c r="F6320" s="5">
        <f t="shared" si="1276"/>
        <v>593.44900480898184</v>
      </c>
      <c r="G6320" s="5">
        <f t="shared" si="1277"/>
        <v>1377.292184868003</v>
      </c>
      <c r="H6320" s="5">
        <f t="shared" si="1278"/>
        <v>3880.6788193869861</v>
      </c>
      <c r="I6320" s="5">
        <f t="shared" si="1279"/>
        <v>720</v>
      </c>
      <c r="J6320" s="5">
        <f t="shared" si="1280"/>
        <v>3160.6788193869861</v>
      </c>
      <c r="K6320" s="2">
        <f t="shared" si="1281"/>
        <v>79872.896169912943</v>
      </c>
      <c r="L6320" s="2">
        <f t="shared" si="1282"/>
        <v>170616</v>
      </c>
      <c r="M6320" s="2">
        <f t="shared" si="1283"/>
        <v>34320</v>
      </c>
      <c r="N6320" s="6">
        <f t="shared" si="1284"/>
        <v>1</v>
      </c>
      <c r="O6320" s="2">
        <f t="shared" si="1285"/>
        <v>36423.103830087057</v>
      </c>
      <c r="P6320" s="2">
        <f t="shared" si="1286"/>
        <v>36423.103830087057</v>
      </c>
    </row>
    <row r="6321" spans="1:16">
      <c r="A6321" s="6">
        <v>9</v>
      </c>
      <c r="B6321" s="6">
        <v>14</v>
      </c>
      <c r="C6321" s="6">
        <v>24</v>
      </c>
      <c r="D6321" s="6">
        <f t="shared" si="1274"/>
        <v>47</v>
      </c>
      <c r="E6321" s="5">
        <f t="shared" si="1275"/>
        <v>1909.9376297100011</v>
      </c>
      <c r="F6321" s="5">
        <f t="shared" si="1276"/>
        <v>593.44900480898184</v>
      </c>
      <c r="G6321" s="5">
        <f t="shared" si="1277"/>
        <v>1455.1391344474989</v>
      </c>
      <c r="H6321" s="5">
        <f t="shared" si="1278"/>
        <v>3958.5257689664822</v>
      </c>
      <c r="I6321" s="5">
        <f t="shared" si="1279"/>
        <v>720</v>
      </c>
      <c r="J6321" s="5">
        <f t="shared" si="1280"/>
        <v>3238.5257689664822</v>
      </c>
      <c r="K6321" s="2">
        <f t="shared" si="1281"/>
        <v>81224.405711223648</v>
      </c>
      <c r="L6321" s="2">
        <f t="shared" si="1282"/>
        <v>173316</v>
      </c>
      <c r="M6321" s="2">
        <f t="shared" si="1283"/>
        <v>35200</v>
      </c>
      <c r="N6321" s="6">
        <f t="shared" si="1284"/>
        <v>1</v>
      </c>
      <c r="O6321" s="2">
        <f t="shared" si="1285"/>
        <v>36891.594288776352</v>
      </c>
      <c r="P6321" s="2">
        <f t="shared" si="1286"/>
        <v>36891.594288776352</v>
      </c>
    </row>
    <row r="6322" spans="1:16">
      <c r="A6322" s="6">
        <v>9</v>
      </c>
      <c r="B6322" s="6">
        <v>14</v>
      </c>
      <c r="C6322" s="6">
        <v>25</v>
      </c>
      <c r="D6322" s="6">
        <f t="shared" si="1274"/>
        <v>48</v>
      </c>
      <c r="E6322" s="5">
        <f t="shared" si="1275"/>
        <v>1909.9376297100011</v>
      </c>
      <c r="F6322" s="5">
        <f t="shared" si="1276"/>
        <v>593.44900480898184</v>
      </c>
      <c r="G6322" s="5">
        <f t="shared" si="1277"/>
        <v>1534.7170558625965</v>
      </c>
      <c r="H6322" s="5">
        <f t="shared" si="1278"/>
        <v>4038.1036903815793</v>
      </c>
      <c r="I6322" s="5">
        <f t="shared" si="1279"/>
        <v>720</v>
      </c>
      <c r="J6322" s="5">
        <f t="shared" si="1280"/>
        <v>3318.1036903815793</v>
      </c>
      <c r="K6322" s="2">
        <f t="shared" si="1281"/>
        <v>82605.966846902418</v>
      </c>
      <c r="L6322" s="2">
        <f t="shared" si="1282"/>
        <v>176016</v>
      </c>
      <c r="M6322" s="2">
        <f t="shared" si="1283"/>
        <v>36080</v>
      </c>
      <c r="N6322" s="6">
        <f t="shared" si="1284"/>
        <v>1</v>
      </c>
      <c r="O6322" s="2">
        <f t="shared" si="1285"/>
        <v>37330.033153097582</v>
      </c>
      <c r="P6322" s="2">
        <f t="shared" si="1286"/>
        <v>37330.033153097582</v>
      </c>
    </row>
    <row r="6323" spans="1:16">
      <c r="A6323" s="6">
        <v>9</v>
      </c>
      <c r="B6323" s="6">
        <v>14</v>
      </c>
      <c r="C6323" s="6">
        <v>26</v>
      </c>
      <c r="D6323" s="6">
        <f t="shared" si="1274"/>
        <v>49</v>
      </c>
      <c r="E6323" s="5">
        <f t="shared" si="1275"/>
        <v>1909.9376297100011</v>
      </c>
      <c r="F6323" s="5">
        <f t="shared" si="1276"/>
        <v>593.44900480898184</v>
      </c>
      <c r="G6323" s="5">
        <f t="shared" si="1277"/>
        <v>1616.0570598233144</v>
      </c>
      <c r="H6323" s="5">
        <f t="shared" si="1278"/>
        <v>4119.443694342297</v>
      </c>
      <c r="I6323" s="5">
        <f t="shared" si="1279"/>
        <v>720</v>
      </c>
      <c r="J6323" s="5">
        <f t="shared" si="1280"/>
        <v>3399.443694342297</v>
      </c>
      <c r="K6323" s="2">
        <f t="shared" si="1281"/>
        <v>84018.119693442655</v>
      </c>
      <c r="L6323" s="2">
        <f t="shared" si="1282"/>
        <v>178716</v>
      </c>
      <c r="M6323" s="2">
        <f t="shared" si="1283"/>
        <v>36960</v>
      </c>
      <c r="N6323" s="6">
        <f t="shared" si="1284"/>
        <v>1</v>
      </c>
      <c r="O6323" s="2">
        <f t="shared" si="1285"/>
        <v>37737.880306557345</v>
      </c>
      <c r="P6323" s="2">
        <f t="shared" si="1286"/>
        <v>37737.880306557345</v>
      </c>
    </row>
    <row r="6324" spans="1:16">
      <c r="A6324" s="6">
        <v>9</v>
      </c>
      <c r="B6324" s="6">
        <v>14</v>
      </c>
      <c r="C6324" s="6">
        <v>27</v>
      </c>
      <c r="D6324" s="6">
        <f t="shared" si="1274"/>
        <v>50</v>
      </c>
      <c r="E6324" s="5">
        <f t="shared" si="1275"/>
        <v>1909.9376297100011</v>
      </c>
      <c r="F6324" s="5">
        <f t="shared" si="1276"/>
        <v>593.44900480898184</v>
      </c>
      <c r="G6324" s="5">
        <f t="shared" si="1277"/>
        <v>1699.1907643430709</v>
      </c>
      <c r="H6324" s="5">
        <f t="shared" si="1278"/>
        <v>4202.577398862054</v>
      </c>
      <c r="I6324" s="5">
        <f t="shared" si="1279"/>
        <v>720</v>
      </c>
      <c r="J6324" s="5">
        <f t="shared" si="1280"/>
        <v>3482.577398862054</v>
      </c>
      <c r="K6324" s="2">
        <f t="shared" si="1281"/>
        <v>85461.413174688438</v>
      </c>
      <c r="L6324" s="2">
        <f t="shared" si="1282"/>
        <v>181416</v>
      </c>
      <c r="M6324" s="2">
        <f t="shared" si="1283"/>
        <v>37840</v>
      </c>
      <c r="N6324" s="6">
        <f t="shared" si="1284"/>
        <v>1</v>
      </c>
      <c r="O6324" s="2">
        <f t="shared" si="1285"/>
        <v>38114.586825311562</v>
      </c>
      <c r="P6324" s="2">
        <f t="shared" si="1286"/>
        <v>38114.586825311562</v>
      </c>
    </row>
    <row r="6325" spans="1:16">
      <c r="A6325" s="6">
        <v>9</v>
      </c>
      <c r="B6325" s="6">
        <v>14</v>
      </c>
      <c r="C6325" s="6">
        <v>28</v>
      </c>
      <c r="D6325" s="6">
        <f t="shared" si="1274"/>
        <v>51</v>
      </c>
      <c r="E6325" s="5">
        <f t="shared" si="1275"/>
        <v>1909.9376297100011</v>
      </c>
      <c r="F6325" s="5">
        <f t="shared" si="1276"/>
        <v>593.44900480898184</v>
      </c>
      <c r="G6325" s="5">
        <f t="shared" si="1277"/>
        <v>1784.1503025602246</v>
      </c>
      <c r="H6325" s="5">
        <f t="shared" si="1278"/>
        <v>4287.5369370792077</v>
      </c>
      <c r="I6325" s="5">
        <f t="shared" si="1279"/>
        <v>720</v>
      </c>
      <c r="J6325" s="5">
        <f t="shared" si="1280"/>
        <v>3567.5369370792077</v>
      </c>
      <c r="K6325" s="2">
        <f t="shared" si="1281"/>
        <v>86936.405157625122</v>
      </c>
      <c r="L6325" s="2">
        <f t="shared" si="1282"/>
        <v>184116</v>
      </c>
      <c r="M6325" s="2">
        <f t="shared" si="1283"/>
        <v>38720</v>
      </c>
      <c r="N6325" s="6">
        <f t="shared" si="1284"/>
        <v>1</v>
      </c>
      <c r="O6325" s="2">
        <f t="shared" si="1285"/>
        <v>38459.594842374878</v>
      </c>
      <c r="P6325" s="2">
        <f t="shared" si="1286"/>
        <v>38459.594842374878</v>
      </c>
    </row>
    <row r="6326" spans="1:16">
      <c r="A6326" s="6">
        <v>9</v>
      </c>
      <c r="B6326" s="6">
        <v>14</v>
      </c>
      <c r="C6326" s="6">
        <v>29</v>
      </c>
      <c r="D6326" s="6">
        <f t="shared" si="1274"/>
        <v>52</v>
      </c>
      <c r="E6326" s="5">
        <f t="shared" si="1275"/>
        <v>1909.9376297100011</v>
      </c>
      <c r="F6326" s="5">
        <f t="shared" si="1276"/>
        <v>593.44900480898184</v>
      </c>
      <c r="G6326" s="5">
        <f t="shared" si="1277"/>
        <v>1870.9683306758782</v>
      </c>
      <c r="H6326" s="5">
        <f t="shared" si="1278"/>
        <v>4374.3549651948615</v>
      </c>
      <c r="I6326" s="5">
        <f t="shared" si="1279"/>
        <v>720</v>
      </c>
      <c r="J6326" s="5">
        <f t="shared" si="1280"/>
        <v>3654.3549651948615</v>
      </c>
      <c r="K6326" s="2">
        <f t="shared" si="1281"/>
        <v>88443.662590188556</v>
      </c>
      <c r="L6326" s="2">
        <f t="shared" si="1282"/>
        <v>186816</v>
      </c>
      <c r="M6326" s="2">
        <f t="shared" si="1283"/>
        <v>39600</v>
      </c>
      <c r="N6326" s="6">
        <f t="shared" si="1284"/>
        <v>1</v>
      </c>
      <c r="O6326" s="2">
        <f t="shared" si="1285"/>
        <v>38772.337409811444</v>
      </c>
      <c r="P6326" s="2">
        <f t="shared" si="1286"/>
        <v>38772.337409811444</v>
      </c>
    </row>
    <row r="6327" spans="1:16">
      <c r="A6327" s="6">
        <v>9</v>
      </c>
      <c r="B6327" s="6">
        <v>14</v>
      </c>
      <c r="C6327" s="6">
        <v>30</v>
      </c>
      <c r="D6327" s="6">
        <f t="shared" si="1274"/>
        <v>53</v>
      </c>
      <c r="E6327" s="5">
        <f t="shared" si="1275"/>
        <v>1909.9376297100011</v>
      </c>
      <c r="F6327" s="5">
        <f t="shared" si="1276"/>
        <v>593.44900480898184</v>
      </c>
      <c r="G6327" s="5">
        <f t="shared" si="1277"/>
        <v>1959.6780360096488</v>
      </c>
      <c r="H6327" s="5">
        <f t="shared" si="1278"/>
        <v>4463.0646705286317</v>
      </c>
      <c r="I6327" s="5">
        <f t="shared" si="1279"/>
        <v>720</v>
      </c>
      <c r="J6327" s="5">
        <f t="shared" si="1280"/>
        <v>3743.0646705286317</v>
      </c>
      <c r="K6327" s="2">
        <f t="shared" si="1281"/>
        <v>89983.761641122081</v>
      </c>
      <c r="L6327" s="2">
        <f t="shared" si="1282"/>
        <v>189516</v>
      </c>
      <c r="M6327" s="2">
        <f t="shared" si="1283"/>
        <v>40480</v>
      </c>
      <c r="N6327" s="6">
        <f t="shared" si="1284"/>
        <v>1</v>
      </c>
      <c r="O6327" s="2">
        <f t="shared" si="1285"/>
        <v>39052.238358877919</v>
      </c>
      <c r="P6327" s="2">
        <f t="shared" si="1286"/>
        <v>39052.238358877919</v>
      </c>
    </row>
    <row r="6328" spans="1:16">
      <c r="A6328" s="6">
        <v>9</v>
      </c>
      <c r="B6328" s="6">
        <v>15</v>
      </c>
      <c r="C6328" s="6">
        <v>0</v>
      </c>
      <c r="D6328" s="6">
        <f t="shared" si="1274"/>
        <v>24</v>
      </c>
      <c r="E6328" s="5">
        <f t="shared" si="1275"/>
        <v>1909.9376297100011</v>
      </c>
      <c r="F6328" s="5">
        <f t="shared" si="1276"/>
        <v>651.73417492414967</v>
      </c>
      <c r="G6328" s="5">
        <f t="shared" si="1277"/>
        <v>0</v>
      </c>
      <c r="H6328" s="5">
        <f t="shared" si="1278"/>
        <v>2561.6718046341507</v>
      </c>
      <c r="I6328" s="5">
        <f t="shared" si="1279"/>
        <v>720</v>
      </c>
      <c r="J6328" s="5">
        <f t="shared" si="1280"/>
        <v>1841.6718046341507</v>
      </c>
      <c r="K6328" s="2">
        <f t="shared" si="1281"/>
        <v>56973.468830454003</v>
      </c>
      <c r="L6328" s="2">
        <f t="shared" si="1282"/>
        <v>110610</v>
      </c>
      <c r="M6328" s="2">
        <f t="shared" si="1283"/>
        <v>14520</v>
      </c>
      <c r="N6328" s="6">
        <f t="shared" si="1284"/>
        <v>1</v>
      </c>
      <c r="O6328" s="2">
        <f t="shared" si="1285"/>
        <v>19116.531169545997</v>
      </c>
      <c r="P6328" s="2">
        <f t="shared" si="1286"/>
        <v>19116.531169545997</v>
      </c>
    </row>
    <row r="6329" spans="1:16">
      <c r="A6329" s="6">
        <v>9</v>
      </c>
      <c r="B6329" s="6">
        <v>15</v>
      </c>
      <c r="C6329" s="6">
        <v>1</v>
      </c>
      <c r="D6329" s="6">
        <f t="shared" si="1274"/>
        <v>25</v>
      </c>
      <c r="E6329" s="5">
        <f t="shared" si="1275"/>
        <v>1909.9376297100011</v>
      </c>
      <c r="F6329" s="5">
        <f t="shared" si="1276"/>
        <v>651.73417492414967</v>
      </c>
      <c r="G6329" s="5">
        <f t="shared" si="1277"/>
        <v>45.5625</v>
      </c>
      <c r="H6329" s="5">
        <f t="shared" si="1278"/>
        <v>2607.2343046341507</v>
      </c>
      <c r="I6329" s="5">
        <f t="shared" si="1279"/>
        <v>720</v>
      </c>
      <c r="J6329" s="5">
        <f t="shared" si="1280"/>
        <v>1887.2343046341507</v>
      </c>
      <c r="K6329" s="2">
        <f t="shared" si="1281"/>
        <v>57764.484455454003</v>
      </c>
      <c r="L6329" s="2">
        <f t="shared" si="1282"/>
        <v>113310</v>
      </c>
      <c r="M6329" s="2">
        <f t="shared" si="1283"/>
        <v>15400</v>
      </c>
      <c r="N6329" s="6">
        <f t="shared" si="1284"/>
        <v>1</v>
      </c>
      <c r="O6329" s="2">
        <f t="shared" si="1285"/>
        <v>20145.515544545997</v>
      </c>
      <c r="P6329" s="2">
        <f t="shared" si="1286"/>
        <v>20145.515544545997</v>
      </c>
    </row>
    <row r="6330" spans="1:16">
      <c r="A6330" s="6">
        <v>9</v>
      </c>
      <c r="B6330" s="6">
        <v>15</v>
      </c>
      <c r="C6330" s="6">
        <v>2</v>
      </c>
      <c r="D6330" s="6">
        <f t="shared" si="1274"/>
        <v>26</v>
      </c>
      <c r="E6330" s="5">
        <f t="shared" si="1275"/>
        <v>1909.9376297100011</v>
      </c>
      <c r="F6330" s="5">
        <f t="shared" si="1276"/>
        <v>651.73417492414967</v>
      </c>
      <c r="G6330" s="5">
        <f t="shared" si="1277"/>
        <v>92.264062499999994</v>
      </c>
      <c r="H6330" s="5">
        <f t="shared" si="1278"/>
        <v>2653.9358671341506</v>
      </c>
      <c r="I6330" s="5">
        <f t="shared" si="1279"/>
        <v>720</v>
      </c>
      <c r="J6330" s="5">
        <f t="shared" si="1280"/>
        <v>1933.9358671341506</v>
      </c>
      <c r="K6330" s="2">
        <f t="shared" si="1281"/>
        <v>58575.275471079003</v>
      </c>
      <c r="L6330" s="2">
        <f t="shared" si="1282"/>
        <v>116010</v>
      </c>
      <c r="M6330" s="2">
        <f t="shared" si="1283"/>
        <v>16280</v>
      </c>
      <c r="N6330" s="6">
        <f t="shared" si="1284"/>
        <v>1</v>
      </c>
      <c r="O6330" s="2">
        <f t="shared" si="1285"/>
        <v>21154.724528920997</v>
      </c>
      <c r="P6330" s="2">
        <f t="shared" si="1286"/>
        <v>21154.724528920997</v>
      </c>
    </row>
    <row r="6331" spans="1:16">
      <c r="A6331" s="6">
        <v>9</v>
      </c>
      <c r="B6331" s="6">
        <v>15</v>
      </c>
      <c r="C6331" s="6">
        <v>3</v>
      </c>
      <c r="D6331" s="6">
        <f t="shared" si="1274"/>
        <v>27</v>
      </c>
      <c r="E6331" s="5">
        <f t="shared" si="1275"/>
        <v>1909.9376297100011</v>
      </c>
      <c r="F6331" s="5">
        <f t="shared" si="1276"/>
        <v>651.73417492414967</v>
      </c>
      <c r="G6331" s="5">
        <f t="shared" si="1277"/>
        <v>140.12604492187498</v>
      </c>
      <c r="H6331" s="5">
        <f t="shared" si="1278"/>
        <v>2701.7978495560255</v>
      </c>
      <c r="I6331" s="5">
        <f t="shared" si="1279"/>
        <v>720</v>
      </c>
      <c r="J6331" s="5">
        <f t="shared" si="1280"/>
        <v>1981.7978495560255</v>
      </c>
      <c r="K6331" s="2">
        <f t="shared" si="1281"/>
        <v>59406.212665903222</v>
      </c>
      <c r="L6331" s="2">
        <f t="shared" si="1282"/>
        <v>118710</v>
      </c>
      <c r="M6331" s="2">
        <f t="shared" si="1283"/>
        <v>17160</v>
      </c>
      <c r="N6331" s="6">
        <f t="shared" si="1284"/>
        <v>1</v>
      </c>
      <c r="O6331" s="2">
        <f t="shared" si="1285"/>
        <v>22143.787334096778</v>
      </c>
      <c r="P6331" s="2">
        <f t="shared" si="1286"/>
        <v>22143.787334096778</v>
      </c>
    </row>
    <row r="6332" spans="1:16">
      <c r="A6332" s="6">
        <v>9</v>
      </c>
      <c r="B6332" s="6">
        <v>15</v>
      </c>
      <c r="C6332" s="6">
        <v>4</v>
      </c>
      <c r="D6332" s="6">
        <f t="shared" si="1274"/>
        <v>28</v>
      </c>
      <c r="E6332" s="5">
        <f t="shared" si="1275"/>
        <v>1909.9376297100011</v>
      </c>
      <c r="F6332" s="5">
        <f t="shared" si="1276"/>
        <v>651.73417492414967</v>
      </c>
      <c r="G6332" s="5">
        <f t="shared" si="1277"/>
        <v>189.17016064453125</v>
      </c>
      <c r="H6332" s="5">
        <f t="shared" si="1278"/>
        <v>2750.841965278682</v>
      </c>
      <c r="I6332" s="5">
        <f t="shared" si="1279"/>
        <v>720</v>
      </c>
      <c r="J6332" s="5">
        <f t="shared" si="1280"/>
        <v>2030.841965278682</v>
      </c>
      <c r="K6332" s="2">
        <f t="shared" si="1281"/>
        <v>60257.673008310448</v>
      </c>
      <c r="L6332" s="2">
        <f t="shared" si="1282"/>
        <v>121410</v>
      </c>
      <c r="M6332" s="2">
        <f t="shared" si="1283"/>
        <v>18040</v>
      </c>
      <c r="N6332" s="6">
        <f t="shared" si="1284"/>
        <v>1</v>
      </c>
      <c r="O6332" s="2">
        <f t="shared" si="1285"/>
        <v>23112.326991689552</v>
      </c>
      <c r="P6332" s="2">
        <f t="shared" si="1286"/>
        <v>23112.326991689552</v>
      </c>
    </row>
    <row r="6333" spans="1:16">
      <c r="A6333" s="6">
        <v>9</v>
      </c>
      <c r="B6333" s="6">
        <v>15</v>
      </c>
      <c r="C6333" s="6">
        <v>5</v>
      </c>
      <c r="D6333" s="6">
        <f t="shared" si="1274"/>
        <v>29</v>
      </c>
      <c r="E6333" s="5">
        <f t="shared" si="1275"/>
        <v>1909.9376297100011</v>
      </c>
      <c r="F6333" s="5">
        <f t="shared" si="1276"/>
        <v>651.73417492414967</v>
      </c>
      <c r="G6333" s="5">
        <f t="shared" si="1277"/>
        <v>239.41848456573481</v>
      </c>
      <c r="H6333" s="5">
        <f t="shared" si="1278"/>
        <v>2801.0902891998853</v>
      </c>
      <c r="I6333" s="5">
        <f t="shared" si="1279"/>
        <v>720</v>
      </c>
      <c r="J6333" s="5">
        <f t="shared" si="1280"/>
        <v>2081.0902891998853</v>
      </c>
      <c r="K6333" s="2">
        <f t="shared" si="1281"/>
        <v>61130.039743053567</v>
      </c>
      <c r="L6333" s="2">
        <f t="shared" si="1282"/>
        <v>124110</v>
      </c>
      <c r="M6333" s="2">
        <f t="shared" si="1283"/>
        <v>18920</v>
      </c>
      <c r="N6333" s="6">
        <f t="shared" si="1284"/>
        <v>1</v>
      </c>
      <c r="O6333" s="2">
        <f t="shared" si="1285"/>
        <v>24059.960256946433</v>
      </c>
      <c r="P6333" s="2">
        <f t="shared" si="1286"/>
        <v>24059.960256946433</v>
      </c>
    </row>
    <row r="6334" spans="1:16">
      <c r="A6334" s="6">
        <v>9</v>
      </c>
      <c r="B6334" s="6">
        <v>15</v>
      </c>
      <c r="C6334" s="6">
        <v>6</v>
      </c>
      <c r="D6334" s="6">
        <f t="shared" si="1274"/>
        <v>30</v>
      </c>
      <c r="E6334" s="5">
        <f t="shared" si="1275"/>
        <v>1909.9376297100011</v>
      </c>
      <c r="F6334" s="5">
        <f t="shared" si="1276"/>
        <v>651.73417492414967</v>
      </c>
      <c r="G6334" s="5">
        <f t="shared" si="1277"/>
        <v>290.89345874736784</v>
      </c>
      <c r="H6334" s="5">
        <f t="shared" si="1278"/>
        <v>2852.5652633815184</v>
      </c>
      <c r="I6334" s="5">
        <f t="shared" si="1279"/>
        <v>720</v>
      </c>
      <c r="J6334" s="5">
        <f t="shared" si="1280"/>
        <v>2132.5652633815184</v>
      </c>
      <c r="K6334" s="2">
        <f t="shared" si="1281"/>
        <v>62023.702489262469</v>
      </c>
      <c r="L6334" s="2">
        <f t="shared" si="1282"/>
        <v>126810</v>
      </c>
      <c r="M6334" s="2">
        <f t="shared" si="1283"/>
        <v>19800</v>
      </c>
      <c r="N6334" s="6">
        <f t="shared" si="1284"/>
        <v>1</v>
      </c>
      <c r="O6334" s="2">
        <f t="shared" si="1285"/>
        <v>24986.297510737531</v>
      </c>
      <c r="P6334" s="2">
        <f t="shared" si="1286"/>
        <v>24986.297510737531</v>
      </c>
    </row>
    <row r="6335" spans="1:16">
      <c r="A6335" s="6">
        <v>9</v>
      </c>
      <c r="B6335" s="6">
        <v>15</v>
      </c>
      <c r="C6335" s="6">
        <v>7</v>
      </c>
      <c r="D6335" s="6">
        <f t="shared" si="1274"/>
        <v>31</v>
      </c>
      <c r="E6335" s="5">
        <f t="shared" si="1275"/>
        <v>1909.9376297100011</v>
      </c>
      <c r="F6335" s="5">
        <f t="shared" si="1276"/>
        <v>651.73417492414967</v>
      </c>
      <c r="G6335" s="5">
        <f t="shared" si="1277"/>
        <v>343.61789814532818</v>
      </c>
      <c r="H6335" s="5">
        <f t="shared" si="1278"/>
        <v>2905.2897027794788</v>
      </c>
      <c r="I6335" s="5">
        <f t="shared" si="1279"/>
        <v>720</v>
      </c>
      <c r="J6335" s="5">
        <f t="shared" si="1280"/>
        <v>2185.2897027794788</v>
      </c>
      <c r="K6335" s="2">
        <f t="shared" si="1281"/>
        <v>62939.057339921506</v>
      </c>
      <c r="L6335" s="2">
        <f t="shared" si="1282"/>
        <v>129510</v>
      </c>
      <c r="M6335" s="2">
        <f t="shared" si="1283"/>
        <v>20680</v>
      </c>
      <c r="N6335" s="6">
        <f t="shared" si="1284"/>
        <v>1</v>
      </c>
      <c r="O6335" s="2">
        <f t="shared" si="1285"/>
        <v>25890.942660078494</v>
      </c>
      <c r="P6335" s="2">
        <f t="shared" si="1286"/>
        <v>25890.942660078494</v>
      </c>
    </row>
    <row r="6336" spans="1:16">
      <c r="A6336" s="6">
        <v>9</v>
      </c>
      <c r="B6336" s="6">
        <v>15</v>
      </c>
      <c r="C6336" s="6">
        <v>8</v>
      </c>
      <c r="D6336" s="6">
        <f t="shared" si="1274"/>
        <v>32</v>
      </c>
      <c r="E6336" s="5">
        <f t="shared" si="1275"/>
        <v>1909.9376297100011</v>
      </c>
      <c r="F6336" s="5">
        <f t="shared" si="1276"/>
        <v>651.73417492414967</v>
      </c>
      <c r="G6336" s="5">
        <f t="shared" si="1277"/>
        <v>397.61499642530839</v>
      </c>
      <c r="H6336" s="5">
        <f t="shared" si="1278"/>
        <v>2959.2868010594593</v>
      </c>
      <c r="I6336" s="5">
        <f t="shared" si="1279"/>
        <v>720</v>
      </c>
      <c r="J6336" s="5">
        <f t="shared" si="1280"/>
        <v>2239.2868010594593</v>
      </c>
      <c r="K6336" s="2">
        <f t="shared" si="1281"/>
        <v>63876.506962837833</v>
      </c>
      <c r="L6336" s="2">
        <f t="shared" si="1282"/>
        <v>132210</v>
      </c>
      <c r="M6336" s="2">
        <f t="shared" si="1283"/>
        <v>21560</v>
      </c>
      <c r="N6336" s="6">
        <f t="shared" si="1284"/>
        <v>1</v>
      </c>
      <c r="O6336" s="2">
        <f t="shared" si="1285"/>
        <v>26773.493037162167</v>
      </c>
      <c r="P6336" s="2">
        <f t="shared" si="1286"/>
        <v>26773.493037162167</v>
      </c>
    </row>
    <row r="6337" spans="1:16">
      <c r="A6337" s="6">
        <v>9</v>
      </c>
      <c r="B6337" s="6">
        <v>15</v>
      </c>
      <c r="C6337" s="6">
        <v>9</v>
      </c>
      <c r="D6337" s="6">
        <f t="shared" si="1274"/>
        <v>33</v>
      </c>
      <c r="E6337" s="5">
        <f t="shared" si="1275"/>
        <v>1909.9376297100011</v>
      </c>
      <c r="F6337" s="5">
        <f t="shared" si="1276"/>
        <v>651.73417492414967</v>
      </c>
      <c r="G6337" s="5">
        <f t="shared" si="1277"/>
        <v>452.90833186570285</v>
      </c>
      <c r="H6337" s="5">
        <f t="shared" si="1278"/>
        <v>3014.5801364998533</v>
      </c>
      <c r="I6337" s="5">
        <f t="shared" si="1279"/>
        <v>720</v>
      </c>
      <c r="J6337" s="5">
        <f t="shared" si="1280"/>
        <v>2294.5801364998533</v>
      </c>
      <c r="K6337" s="2">
        <f t="shared" si="1281"/>
        <v>64836.460703122451</v>
      </c>
      <c r="L6337" s="2">
        <f t="shared" si="1282"/>
        <v>134910</v>
      </c>
      <c r="M6337" s="2">
        <f t="shared" si="1283"/>
        <v>22440</v>
      </c>
      <c r="N6337" s="6">
        <f t="shared" si="1284"/>
        <v>1</v>
      </c>
      <c r="O6337" s="2">
        <f t="shared" si="1285"/>
        <v>27633.539296877549</v>
      </c>
      <c r="P6337" s="2">
        <f t="shared" si="1286"/>
        <v>27633.539296877549</v>
      </c>
    </row>
    <row r="6338" spans="1:16">
      <c r="A6338" s="6">
        <v>9</v>
      </c>
      <c r="B6338" s="6">
        <v>15</v>
      </c>
      <c r="C6338" s="6">
        <v>10</v>
      </c>
      <c r="D6338" s="6">
        <f t="shared" si="1274"/>
        <v>34</v>
      </c>
      <c r="E6338" s="5">
        <f t="shared" si="1275"/>
        <v>1909.9376297100011</v>
      </c>
      <c r="F6338" s="5">
        <f t="shared" si="1276"/>
        <v>651.73417492414967</v>
      </c>
      <c r="G6338" s="5">
        <f t="shared" si="1277"/>
        <v>509.52187334891573</v>
      </c>
      <c r="H6338" s="5">
        <f t="shared" si="1278"/>
        <v>3071.1936779830667</v>
      </c>
      <c r="I6338" s="5">
        <f t="shared" si="1279"/>
        <v>720</v>
      </c>
      <c r="J6338" s="5">
        <f t="shared" si="1280"/>
        <v>2351.1936779830667</v>
      </c>
      <c r="K6338" s="2">
        <f t="shared" si="1281"/>
        <v>65819.334687206021</v>
      </c>
      <c r="L6338" s="2">
        <f t="shared" si="1282"/>
        <v>137610</v>
      </c>
      <c r="M6338" s="2">
        <f t="shared" si="1283"/>
        <v>23320</v>
      </c>
      <c r="N6338" s="6">
        <f t="shared" si="1284"/>
        <v>1</v>
      </c>
      <c r="O6338" s="2">
        <f t="shared" si="1285"/>
        <v>28470.665312793979</v>
      </c>
      <c r="P6338" s="2">
        <f t="shared" si="1286"/>
        <v>28470.665312793979</v>
      </c>
    </row>
    <row r="6339" spans="1:16">
      <c r="A6339" s="6">
        <v>9</v>
      </c>
      <c r="B6339" s="6">
        <v>15</v>
      </c>
      <c r="C6339" s="6">
        <v>11</v>
      </c>
      <c r="D6339" s="6">
        <f t="shared" si="1274"/>
        <v>35</v>
      </c>
      <c r="E6339" s="5">
        <f t="shared" si="1275"/>
        <v>1909.9376297100011</v>
      </c>
      <c r="F6339" s="5">
        <f t="shared" si="1276"/>
        <v>651.73417492414967</v>
      </c>
      <c r="G6339" s="5">
        <f t="shared" si="1277"/>
        <v>567.47998644235474</v>
      </c>
      <c r="H6339" s="5">
        <f t="shared" si="1278"/>
        <v>3129.1517910765056</v>
      </c>
      <c r="I6339" s="5">
        <f t="shared" si="1279"/>
        <v>720</v>
      </c>
      <c r="J6339" s="5">
        <f t="shared" si="1280"/>
        <v>2409.1517910765056</v>
      </c>
      <c r="K6339" s="2">
        <f t="shared" si="1281"/>
        <v>66825.551928411558</v>
      </c>
      <c r="L6339" s="2">
        <f t="shared" si="1282"/>
        <v>140310</v>
      </c>
      <c r="M6339" s="2">
        <f t="shared" si="1283"/>
        <v>24200</v>
      </c>
      <c r="N6339" s="6">
        <f t="shared" si="1284"/>
        <v>1</v>
      </c>
      <c r="O6339" s="2">
        <f t="shared" si="1285"/>
        <v>29284.448071588442</v>
      </c>
      <c r="P6339" s="2">
        <f t="shared" si="1286"/>
        <v>29284.448071588442</v>
      </c>
    </row>
    <row r="6340" spans="1:16">
      <c r="A6340" s="6">
        <v>9</v>
      </c>
      <c r="B6340" s="6">
        <v>15</v>
      </c>
      <c r="C6340" s="6">
        <v>12</v>
      </c>
      <c r="D6340" s="6">
        <f t="shared" ref="D6340:D6403" si="1287">A6340+B6340+C6340</f>
        <v>36</v>
      </c>
      <c r="E6340" s="5">
        <f t="shared" ref="E6340:E6403" si="1288">IF(A6340=0,0,A6340*LABOR_HRS_WK_TOM*SEASON_WEEKS*(1+DIM_PCT_TOM)^A6340)</f>
        <v>1909.9376297100011</v>
      </c>
      <c r="F6340" s="5">
        <f t="shared" ref="F6340:F6403" si="1289">IF(B6340=0,0,B6340*LABOR_HRS_WK_CAR*SEASON_WEEKS*(1+DIM_PCT_CAR)^B6340)</f>
        <v>651.73417492414967</v>
      </c>
      <c r="G6340" s="5">
        <f t="shared" ref="G6340:G6403" si="1290">IF(C6340=0,0,C6340*LABOR_HRS_WK_MES*SEASON_WEEKS*(1+DIM_PCT_MES)^C6340)</f>
        <v>626.80743957041921</v>
      </c>
      <c r="H6340" s="5">
        <f t="shared" ref="H6340:H6403" si="1291">E6340+F6340+G6340</f>
        <v>3188.47924420457</v>
      </c>
      <c r="I6340" s="5">
        <f t="shared" ref="I6340:I6403" si="1292">MIN(H6340,FARMER_HRS)</f>
        <v>720</v>
      </c>
      <c r="J6340" s="5">
        <f t="shared" ref="J6340:J6403" si="1293">MAX(0,H6340-FARMER_HRS)</f>
        <v>2468.47924420457</v>
      </c>
      <c r="K6340" s="2">
        <f t="shared" ref="K6340:K6403" si="1294">I6340*FARMER_RATE+J6340*TEMP_WORKER_RATE</f>
        <v>67855.542434107119</v>
      </c>
      <c r="L6340" s="2">
        <f t="shared" ref="L6340:L6403" si="1295">A6340*PRICE_TOM+B6340*PRICE_CAR+C6340*PRICE_MES</f>
        <v>143010</v>
      </c>
      <c r="M6340" s="2">
        <f t="shared" ref="M6340:M6403" si="1296">A6340*FERT_BED_TOM+B6340*FERT_BED_CAR+C6340*FERT_BED_MES</f>
        <v>25080</v>
      </c>
      <c r="N6340" s="6">
        <f t="shared" ref="N6340:N6403" si="1297">IF(AND(D6340&lt;=TOTAL_BEDS,J6340&lt;=TEMP_WORKER_MAX*TEMP_WORKER_HRS),1,0)</f>
        <v>1</v>
      </c>
      <c r="O6340" s="2">
        <f t="shared" ref="O6340:O6403" si="1298">L6340-M6340-K6340-FIXED_COSTS</f>
        <v>30074.457565892881</v>
      </c>
      <c r="P6340" s="2">
        <f t="shared" ref="P6340:P6403" si="1299">IF(N6340=1,O6340,"")</f>
        <v>30074.457565892881</v>
      </c>
    </row>
    <row r="6341" spans="1:16">
      <c r="A6341" s="6">
        <v>9</v>
      </c>
      <c r="B6341" s="6">
        <v>15</v>
      </c>
      <c r="C6341" s="6">
        <v>13</v>
      </c>
      <c r="D6341" s="6">
        <f t="shared" si="1287"/>
        <v>37</v>
      </c>
      <c r="E6341" s="5">
        <f t="shared" si="1288"/>
        <v>1909.9376297100011</v>
      </c>
      <c r="F6341" s="5">
        <f t="shared" si="1289"/>
        <v>651.73417492414967</v>
      </c>
      <c r="G6341" s="5">
        <f t="shared" si="1290"/>
        <v>687.52941027880343</v>
      </c>
      <c r="H6341" s="5">
        <f t="shared" si="1291"/>
        <v>3249.2012149129541</v>
      </c>
      <c r="I6341" s="5">
        <f t="shared" si="1292"/>
        <v>720</v>
      </c>
      <c r="J6341" s="5">
        <f t="shared" si="1293"/>
        <v>2529.2012149129541</v>
      </c>
      <c r="K6341" s="2">
        <f t="shared" si="1294"/>
        <v>68909.743314461011</v>
      </c>
      <c r="L6341" s="2">
        <f t="shared" si="1295"/>
        <v>145710</v>
      </c>
      <c r="M6341" s="2">
        <f t="shared" si="1296"/>
        <v>25960</v>
      </c>
      <c r="N6341" s="6">
        <f t="shared" si="1297"/>
        <v>1</v>
      </c>
      <c r="O6341" s="2">
        <f t="shared" si="1298"/>
        <v>30840.256685538989</v>
      </c>
      <c r="P6341" s="2">
        <f t="shared" si="1299"/>
        <v>30840.256685538989</v>
      </c>
    </row>
    <row r="6342" spans="1:16">
      <c r="A6342" s="6">
        <v>9</v>
      </c>
      <c r="B6342" s="6">
        <v>15</v>
      </c>
      <c r="C6342" s="6">
        <v>14</v>
      </c>
      <c r="D6342" s="6">
        <f t="shared" si="1287"/>
        <v>38</v>
      </c>
      <c r="E6342" s="5">
        <f t="shared" si="1288"/>
        <v>1909.9376297100011</v>
      </c>
      <c r="F6342" s="5">
        <f t="shared" si="1289"/>
        <v>651.73417492414967</v>
      </c>
      <c r="G6342" s="5">
        <f t="shared" si="1290"/>
        <v>749.67149159246469</v>
      </c>
      <c r="H6342" s="5">
        <f t="shared" si="1291"/>
        <v>3311.3432962266152</v>
      </c>
      <c r="I6342" s="5">
        <f t="shared" si="1292"/>
        <v>720</v>
      </c>
      <c r="J6342" s="5">
        <f t="shared" si="1293"/>
        <v>2591.3432962266152</v>
      </c>
      <c r="K6342" s="2">
        <f t="shared" si="1294"/>
        <v>69988.598892823182</v>
      </c>
      <c r="L6342" s="2">
        <f t="shared" si="1295"/>
        <v>148410</v>
      </c>
      <c r="M6342" s="2">
        <f t="shared" si="1296"/>
        <v>26840</v>
      </c>
      <c r="N6342" s="6">
        <f t="shared" si="1297"/>
        <v>1</v>
      </c>
      <c r="O6342" s="2">
        <f t="shared" si="1298"/>
        <v>31581.401107176818</v>
      </c>
      <c r="P6342" s="2">
        <f t="shared" si="1299"/>
        <v>31581.401107176818</v>
      </c>
    </row>
    <row r="6343" spans="1:16">
      <c r="A6343" s="6">
        <v>9</v>
      </c>
      <c r="B6343" s="6">
        <v>15</v>
      </c>
      <c r="C6343" s="6">
        <v>15</v>
      </c>
      <c r="D6343" s="6">
        <f t="shared" si="1287"/>
        <v>39</v>
      </c>
      <c r="E6343" s="5">
        <f t="shared" si="1288"/>
        <v>1909.9376297100011</v>
      </c>
      <c r="F6343" s="5">
        <f t="shared" si="1289"/>
        <v>651.73417492414967</v>
      </c>
      <c r="G6343" s="5">
        <f t="shared" si="1290"/>
        <v>813.25969846861108</v>
      </c>
      <c r="H6343" s="5">
        <f t="shared" si="1291"/>
        <v>3374.9315031027618</v>
      </c>
      <c r="I6343" s="5">
        <f t="shared" si="1292"/>
        <v>720</v>
      </c>
      <c r="J6343" s="5">
        <f t="shared" si="1293"/>
        <v>2654.9315031027618</v>
      </c>
      <c r="K6343" s="2">
        <f t="shared" si="1294"/>
        <v>71092.560817756283</v>
      </c>
      <c r="L6343" s="2">
        <f t="shared" si="1295"/>
        <v>151110</v>
      </c>
      <c r="M6343" s="2">
        <f t="shared" si="1296"/>
        <v>27720</v>
      </c>
      <c r="N6343" s="6">
        <f t="shared" si="1297"/>
        <v>1</v>
      </c>
      <c r="O6343" s="2">
        <f t="shared" si="1298"/>
        <v>32297.439182243717</v>
      </c>
      <c r="P6343" s="2">
        <f t="shared" si="1299"/>
        <v>32297.439182243717</v>
      </c>
    </row>
    <row r="6344" spans="1:16">
      <c r="A6344" s="6">
        <v>9</v>
      </c>
      <c r="B6344" s="6">
        <v>15</v>
      </c>
      <c r="C6344" s="6">
        <v>16</v>
      </c>
      <c r="D6344" s="6">
        <f t="shared" si="1287"/>
        <v>40</v>
      </c>
      <c r="E6344" s="5">
        <f t="shared" si="1288"/>
        <v>1909.9376297100011</v>
      </c>
      <c r="F6344" s="5">
        <f t="shared" si="1289"/>
        <v>651.73417492414967</v>
      </c>
      <c r="G6344" s="5">
        <f t="shared" si="1290"/>
        <v>878.32047434610013</v>
      </c>
      <c r="H6344" s="5">
        <f t="shared" si="1291"/>
        <v>3439.9922789802508</v>
      </c>
      <c r="I6344" s="5">
        <f t="shared" si="1292"/>
        <v>720</v>
      </c>
      <c r="J6344" s="5">
        <f t="shared" si="1293"/>
        <v>2719.9922789802508</v>
      </c>
      <c r="K6344" s="2">
        <f t="shared" si="1294"/>
        <v>72222.088176740464</v>
      </c>
      <c r="L6344" s="2">
        <f t="shared" si="1295"/>
        <v>153810</v>
      </c>
      <c r="M6344" s="2">
        <f t="shared" si="1296"/>
        <v>28600</v>
      </c>
      <c r="N6344" s="6">
        <f t="shared" si="1297"/>
        <v>1</v>
      </c>
      <c r="O6344" s="2">
        <f t="shared" si="1298"/>
        <v>32987.911823259536</v>
      </c>
      <c r="P6344" s="2">
        <f t="shared" si="1299"/>
        <v>32987.911823259536</v>
      </c>
    </row>
    <row r="6345" spans="1:16">
      <c r="A6345" s="6">
        <v>9</v>
      </c>
      <c r="B6345" s="6">
        <v>15</v>
      </c>
      <c r="C6345" s="6">
        <v>17</v>
      </c>
      <c r="D6345" s="6">
        <f t="shared" si="1287"/>
        <v>41</v>
      </c>
      <c r="E6345" s="5">
        <f t="shared" si="1288"/>
        <v>1909.9376297100011</v>
      </c>
      <c r="F6345" s="5">
        <f t="shared" si="1289"/>
        <v>651.73417492414967</v>
      </c>
      <c r="G6345" s="5">
        <f t="shared" si="1290"/>
        <v>944.88069779264049</v>
      </c>
      <c r="H6345" s="5">
        <f t="shared" si="1291"/>
        <v>3506.5525024267913</v>
      </c>
      <c r="I6345" s="5">
        <f t="shared" si="1292"/>
        <v>720</v>
      </c>
      <c r="J6345" s="5">
        <f t="shared" si="1293"/>
        <v>2786.5525024267913</v>
      </c>
      <c r="K6345" s="2">
        <f t="shared" si="1294"/>
        <v>73377.647611576234</v>
      </c>
      <c r="L6345" s="2">
        <f t="shared" si="1295"/>
        <v>156510</v>
      </c>
      <c r="M6345" s="2">
        <f t="shared" si="1296"/>
        <v>29480</v>
      </c>
      <c r="N6345" s="6">
        <f t="shared" si="1297"/>
        <v>1</v>
      </c>
      <c r="O6345" s="2">
        <f t="shared" si="1298"/>
        <v>33652.352388423766</v>
      </c>
      <c r="P6345" s="2">
        <f t="shared" si="1299"/>
        <v>33652.352388423766</v>
      </c>
    </row>
    <row r="6346" spans="1:16">
      <c r="A6346" s="6">
        <v>9</v>
      </c>
      <c r="B6346" s="6">
        <v>15</v>
      </c>
      <c r="C6346" s="6">
        <v>18</v>
      </c>
      <c r="D6346" s="6">
        <f t="shared" si="1287"/>
        <v>42</v>
      </c>
      <c r="E6346" s="5">
        <f t="shared" si="1288"/>
        <v>1909.9376297100011</v>
      </c>
      <c r="F6346" s="5">
        <f t="shared" si="1289"/>
        <v>651.73417492414967</v>
      </c>
      <c r="G6346" s="5">
        <f t="shared" si="1290"/>
        <v>1012.9676892512279</v>
      </c>
      <c r="H6346" s="5">
        <f t="shared" si="1291"/>
        <v>3574.6394938853787</v>
      </c>
      <c r="I6346" s="5">
        <f t="shared" si="1292"/>
        <v>720</v>
      </c>
      <c r="J6346" s="5">
        <f t="shared" si="1293"/>
        <v>2854.6394938853787</v>
      </c>
      <c r="K6346" s="2">
        <f t="shared" si="1294"/>
        <v>74559.713435510042</v>
      </c>
      <c r="L6346" s="2">
        <f t="shared" si="1295"/>
        <v>159210</v>
      </c>
      <c r="M6346" s="2">
        <f t="shared" si="1296"/>
        <v>30360</v>
      </c>
      <c r="N6346" s="6">
        <f t="shared" si="1297"/>
        <v>1</v>
      </c>
      <c r="O6346" s="2">
        <f t="shared" si="1298"/>
        <v>34290.286564489958</v>
      </c>
      <c r="P6346" s="2">
        <f t="shared" si="1299"/>
        <v>34290.286564489958</v>
      </c>
    </row>
    <row r="6347" spans="1:16">
      <c r="A6347" s="6">
        <v>9</v>
      </c>
      <c r="B6347" s="6">
        <v>15</v>
      </c>
      <c r="C6347" s="6">
        <v>19</v>
      </c>
      <c r="D6347" s="6">
        <f t="shared" si="1287"/>
        <v>43</v>
      </c>
      <c r="E6347" s="5">
        <f t="shared" si="1288"/>
        <v>1909.9376297100011</v>
      </c>
      <c r="F6347" s="5">
        <f t="shared" si="1289"/>
        <v>651.73417492414967</v>
      </c>
      <c r="G6347" s="5">
        <f t="shared" si="1290"/>
        <v>1082.6092178872495</v>
      </c>
      <c r="H6347" s="5">
        <f t="shared" si="1291"/>
        <v>3644.2810225214002</v>
      </c>
      <c r="I6347" s="5">
        <f t="shared" si="1292"/>
        <v>720</v>
      </c>
      <c r="J6347" s="5">
        <f t="shared" si="1293"/>
        <v>2924.2810225214002</v>
      </c>
      <c r="K6347" s="2">
        <f t="shared" si="1294"/>
        <v>75768.76775210764</v>
      </c>
      <c r="L6347" s="2">
        <f t="shared" si="1295"/>
        <v>161910</v>
      </c>
      <c r="M6347" s="2">
        <f t="shared" si="1296"/>
        <v>31240</v>
      </c>
      <c r="N6347" s="6">
        <f t="shared" si="1297"/>
        <v>1</v>
      </c>
      <c r="O6347" s="2">
        <f t="shared" si="1298"/>
        <v>34901.23224789236</v>
      </c>
      <c r="P6347" s="2">
        <f t="shared" si="1299"/>
        <v>34901.23224789236</v>
      </c>
    </row>
    <row r="6348" spans="1:16">
      <c r="A6348" s="6">
        <v>9</v>
      </c>
      <c r="B6348" s="6">
        <v>15</v>
      </c>
      <c r="C6348" s="6">
        <v>20</v>
      </c>
      <c r="D6348" s="6">
        <f t="shared" si="1287"/>
        <v>44</v>
      </c>
      <c r="E6348" s="5">
        <f t="shared" si="1288"/>
        <v>1909.9376297100011</v>
      </c>
      <c r="F6348" s="5">
        <f t="shared" si="1289"/>
        <v>651.73417492414967</v>
      </c>
      <c r="G6348" s="5">
        <f t="shared" si="1290"/>
        <v>1153.8335085377266</v>
      </c>
      <c r="H6348" s="5">
        <f t="shared" si="1291"/>
        <v>3715.5053131718773</v>
      </c>
      <c r="I6348" s="5">
        <f t="shared" si="1292"/>
        <v>720</v>
      </c>
      <c r="J6348" s="5">
        <f t="shared" si="1293"/>
        <v>2995.5053131718773</v>
      </c>
      <c r="K6348" s="2">
        <f t="shared" si="1294"/>
        <v>77005.300575900648</v>
      </c>
      <c r="L6348" s="2">
        <f t="shared" si="1295"/>
        <v>164610</v>
      </c>
      <c r="M6348" s="2">
        <f t="shared" si="1296"/>
        <v>32120</v>
      </c>
      <c r="N6348" s="6">
        <f t="shared" si="1297"/>
        <v>1</v>
      </c>
      <c r="O6348" s="2">
        <f t="shared" si="1298"/>
        <v>35484.699424099352</v>
      </c>
      <c r="P6348" s="2">
        <f t="shared" si="1299"/>
        <v>35484.699424099352</v>
      </c>
    </row>
    <row r="6349" spans="1:16">
      <c r="A6349" s="6">
        <v>9</v>
      </c>
      <c r="B6349" s="6">
        <v>15</v>
      </c>
      <c r="C6349" s="6">
        <v>21</v>
      </c>
      <c r="D6349" s="6">
        <f t="shared" si="1287"/>
        <v>45</v>
      </c>
      <c r="E6349" s="5">
        <f t="shared" si="1288"/>
        <v>1909.9376297100011</v>
      </c>
      <c r="F6349" s="5">
        <f t="shared" si="1289"/>
        <v>651.73417492414967</v>
      </c>
      <c r="G6349" s="5">
        <f t="shared" si="1290"/>
        <v>1226.6692487641703</v>
      </c>
      <c r="H6349" s="5">
        <f t="shared" si="1291"/>
        <v>3788.341053398321</v>
      </c>
      <c r="I6349" s="5">
        <f t="shared" si="1292"/>
        <v>720</v>
      </c>
      <c r="J6349" s="5">
        <f t="shared" si="1293"/>
        <v>3068.341053398321</v>
      </c>
      <c r="K6349" s="2">
        <f t="shared" si="1294"/>
        <v>78269.809954831959</v>
      </c>
      <c r="L6349" s="2">
        <f t="shared" si="1295"/>
        <v>167310</v>
      </c>
      <c r="M6349" s="2">
        <f t="shared" si="1296"/>
        <v>33000</v>
      </c>
      <c r="N6349" s="6">
        <f t="shared" si="1297"/>
        <v>1</v>
      </c>
      <c r="O6349" s="2">
        <f t="shared" si="1298"/>
        <v>36040.190045168041</v>
      </c>
      <c r="P6349" s="2">
        <f t="shared" si="1299"/>
        <v>36040.190045168041</v>
      </c>
    </row>
    <row r="6350" spans="1:16">
      <c r="A6350" s="6">
        <v>9</v>
      </c>
      <c r="B6350" s="6">
        <v>15</v>
      </c>
      <c r="C6350" s="6">
        <v>22</v>
      </c>
      <c r="D6350" s="6">
        <f t="shared" si="1287"/>
        <v>46</v>
      </c>
      <c r="E6350" s="5">
        <f t="shared" si="1288"/>
        <v>1909.9376297100011</v>
      </c>
      <c r="F6350" s="5">
        <f t="shared" si="1289"/>
        <v>651.73417492414967</v>
      </c>
      <c r="G6350" s="5">
        <f t="shared" si="1290"/>
        <v>1301.1455960105666</v>
      </c>
      <c r="H6350" s="5">
        <f t="shared" si="1291"/>
        <v>3862.8174006447171</v>
      </c>
      <c r="I6350" s="5">
        <f t="shared" si="1292"/>
        <v>720</v>
      </c>
      <c r="J6350" s="5">
        <f t="shared" si="1293"/>
        <v>3142.8174006447171</v>
      </c>
      <c r="K6350" s="2">
        <f t="shared" si="1294"/>
        <v>79562.802094526327</v>
      </c>
      <c r="L6350" s="2">
        <f t="shared" si="1295"/>
        <v>170010</v>
      </c>
      <c r="M6350" s="2">
        <f t="shared" si="1296"/>
        <v>33880</v>
      </c>
      <c r="N6350" s="6">
        <f t="shared" si="1297"/>
        <v>1</v>
      </c>
      <c r="O6350" s="2">
        <f t="shared" si="1298"/>
        <v>36567.197905473673</v>
      </c>
      <c r="P6350" s="2">
        <f t="shared" si="1299"/>
        <v>36567.197905473673</v>
      </c>
    </row>
    <row r="6351" spans="1:16">
      <c r="A6351" s="6">
        <v>9</v>
      </c>
      <c r="B6351" s="6">
        <v>15</v>
      </c>
      <c r="C6351" s="6">
        <v>23</v>
      </c>
      <c r="D6351" s="6">
        <f t="shared" si="1287"/>
        <v>47</v>
      </c>
      <c r="E6351" s="5">
        <f t="shared" si="1288"/>
        <v>1909.9376297100011</v>
      </c>
      <c r="F6351" s="5">
        <f t="shared" si="1289"/>
        <v>651.73417492414967</v>
      </c>
      <c r="G6351" s="5">
        <f t="shared" si="1290"/>
        <v>1377.292184868003</v>
      </c>
      <c r="H6351" s="5">
        <f t="shared" si="1291"/>
        <v>3938.9639895021537</v>
      </c>
      <c r="I6351" s="5">
        <f t="shared" si="1292"/>
        <v>720</v>
      </c>
      <c r="J6351" s="5">
        <f t="shared" si="1293"/>
        <v>3218.9639895021537</v>
      </c>
      <c r="K6351" s="2">
        <f t="shared" si="1294"/>
        <v>80884.791484412388</v>
      </c>
      <c r="L6351" s="2">
        <f t="shared" si="1295"/>
        <v>172710</v>
      </c>
      <c r="M6351" s="2">
        <f t="shared" si="1296"/>
        <v>34760</v>
      </c>
      <c r="N6351" s="6">
        <f t="shared" si="1297"/>
        <v>1</v>
      </c>
      <c r="O6351" s="2">
        <f t="shared" si="1298"/>
        <v>37065.208515587612</v>
      </c>
      <c r="P6351" s="2">
        <f t="shared" si="1299"/>
        <v>37065.208515587612</v>
      </c>
    </row>
    <row r="6352" spans="1:16">
      <c r="A6352" s="6">
        <v>9</v>
      </c>
      <c r="B6352" s="6">
        <v>15</v>
      </c>
      <c r="C6352" s="6">
        <v>24</v>
      </c>
      <c r="D6352" s="6">
        <f t="shared" si="1287"/>
        <v>48</v>
      </c>
      <c r="E6352" s="5">
        <f t="shared" si="1288"/>
        <v>1909.9376297100011</v>
      </c>
      <c r="F6352" s="5">
        <f t="shared" si="1289"/>
        <v>651.73417492414967</v>
      </c>
      <c r="G6352" s="5">
        <f t="shared" si="1290"/>
        <v>1455.1391344474989</v>
      </c>
      <c r="H6352" s="5">
        <f t="shared" si="1291"/>
        <v>4016.8109390816498</v>
      </c>
      <c r="I6352" s="5">
        <f t="shared" si="1292"/>
        <v>720</v>
      </c>
      <c r="J6352" s="5">
        <f t="shared" si="1293"/>
        <v>3296.8109390816498</v>
      </c>
      <c r="K6352" s="2">
        <f t="shared" si="1294"/>
        <v>82236.301025723078</v>
      </c>
      <c r="L6352" s="2">
        <f t="shared" si="1295"/>
        <v>175410</v>
      </c>
      <c r="M6352" s="2">
        <f t="shared" si="1296"/>
        <v>35640</v>
      </c>
      <c r="N6352" s="6">
        <f t="shared" si="1297"/>
        <v>1</v>
      </c>
      <c r="O6352" s="2">
        <f t="shared" si="1298"/>
        <v>37533.698974276922</v>
      </c>
      <c r="P6352" s="2">
        <f t="shared" si="1299"/>
        <v>37533.698974276922</v>
      </c>
    </row>
    <row r="6353" spans="1:16">
      <c r="A6353" s="6">
        <v>9</v>
      </c>
      <c r="B6353" s="6">
        <v>15</v>
      </c>
      <c r="C6353" s="6">
        <v>25</v>
      </c>
      <c r="D6353" s="6">
        <f t="shared" si="1287"/>
        <v>49</v>
      </c>
      <c r="E6353" s="5">
        <f t="shared" si="1288"/>
        <v>1909.9376297100011</v>
      </c>
      <c r="F6353" s="5">
        <f t="shared" si="1289"/>
        <v>651.73417492414967</v>
      </c>
      <c r="G6353" s="5">
        <f t="shared" si="1290"/>
        <v>1534.7170558625965</v>
      </c>
      <c r="H6353" s="5">
        <f t="shared" si="1291"/>
        <v>4096.3888604967469</v>
      </c>
      <c r="I6353" s="5">
        <f t="shared" si="1292"/>
        <v>720</v>
      </c>
      <c r="J6353" s="5">
        <f t="shared" si="1293"/>
        <v>3376.3888604967469</v>
      </c>
      <c r="K6353" s="2">
        <f t="shared" si="1294"/>
        <v>83617.862161401863</v>
      </c>
      <c r="L6353" s="2">
        <f t="shared" si="1295"/>
        <v>178110</v>
      </c>
      <c r="M6353" s="2">
        <f t="shared" si="1296"/>
        <v>36520</v>
      </c>
      <c r="N6353" s="6">
        <f t="shared" si="1297"/>
        <v>1</v>
      </c>
      <c r="O6353" s="2">
        <f t="shared" si="1298"/>
        <v>37972.137838598137</v>
      </c>
      <c r="P6353" s="2">
        <f t="shared" si="1299"/>
        <v>37972.137838598137</v>
      </c>
    </row>
    <row r="6354" spans="1:16">
      <c r="A6354" s="6">
        <v>9</v>
      </c>
      <c r="B6354" s="6">
        <v>15</v>
      </c>
      <c r="C6354" s="6">
        <v>26</v>
      </c>
      <c r="D6354" s="6">
        <f t="shared" si="1287"/>
        <v>50</v>
      </c>
      <c r="E6354" s="5">
        <f t="shared" si="1288"/>
        <v>1909.9376297100011</v>
      </c>
      <c r="F6354" s="5">
        <f t="shared" si="1289"/>
        <v>651.73417492414967</v>
      </c>
      <c r="G6354" s="5">
        <f t="shared" si="1290"/>
        <v>1616.0570598233144</v>
      </c>
      <c r="H6354" s="5">
        <f t="shared" si="1291"/>
        <v>4177.7288644574655</v>
      </c>
      <c r="I6354" s="5">
        <f t="shared" si="1292"/>
        <v>720</v>
      </c>
      <c r="J6354" s="5">
        <f t="shared" si="1293"/>
        <v>3457.7288644574655</v>
      </c>
      <c r="K6354" s="2">
        <f t="shared" si="1294"/>
        <v>85030.0150079421</v>
      </c>
      <c r="L6354" s="2">
        <f t="shared" si="1295"/>
        <v>180810</v>
      </c>
      <c r="M6354" s="2">
        <f t="shared" si="1296"/>
        <v>37400</v>
      </c>
      <c r="N6354" s="6">
        <f t="shared" si="1297"/>
        <v>1</v>
      </c>
      <c r="O6354" s="2">
        <f t="shared" si="1298"/>
        <v>38379.9849920579</v>
      </c>
      <c r="P6354" s="2">
        <f t="shared" si="1299"/>
        <v>38379.9849920579</v>
      </c>
    </row>
    <row r="6355" spans="1:16">
      <c r="A6355" s="6">
        <v>9</v>
      </c>
      <c r="B6355" s="6">
        <v>15</v>
      </c>
      <c r="C6355" s="6">
        <v>27</v>
      </c>
      <c r="D6355" s="6">
        <f t="shared" si="1287"/>
        <v>51</v>
      </c>
      <c r="E6355" s="5">
        <f t="shared" si="1288"/>
        <v>1909.9376297100011</v>
      </c>
      <c r="F6355" s="5">
        <f t="shared" si="1289"/>
        <v>651.73417492414967</v>
      </c>
      <c r="G6355" s="5">
        <f t="shared" si="1290"/>
        <v>1699.1907643430709</v>
      </c>
      <c r="H6355" s="5">
        <f t="shared" si="1291"/>
        <v>4260.8625689772216</v>
      </c>
      <c r="I6355" s="5">
        <f t="shared" si="1292"/>
        <v>720</v>
      </c>
      <c r="J6355" s="5">
        <f t="shared" si="1293"/>
        <v>3540.8625689772216</v>
      </c>
      <c r="K6355" s="2">
        <f t="shared" si="1294"/>
        <v>86473.308489187883</v>
      </c>
      <c r="L6355" s="2">
        <f t="shared" si="1295"/>
        <v>183510</v>
      </c>
      <c r="M6355" s="2">
        <f t="shared" si="1296"/>
        <v>38280</v>
      </c>
      <c r="N6355" s="6">
        <f t="shared" si="1297"/>
        <v>1</v>
      </c>
      <c r="O6355" s="2">
        <f t="shared" si="1298"/>
        <v>38756.691510812117</v>
      </c>
      <c r="P6355" s="2">
        <f t="shared" si="1299"/>
        <v>38756.691510812117</v>
      </c>
    </row>
    <row r="6356" spans="1:16">
      <c r="A6356" s="6">
        <v>9</v>
      </c>
      <c r="B6356" s="6">
        <v>15</v>
      </c>
      <c r="C6356" s="6">
        <v>28</v>
      </c>
      <c r="D6356" s="6">
        <f t="shared" si="1287"/>
        <v>52</v>
      </c>
      <c r="E6356" s="5">
        <f t="shared" si="1288"/>
        <v>1909.9376297100011</v>
      </c>
      <c r="F6356" s="5">
        <f t="shared" si="1289"/>
        <v>651.73417492414967</v>
      </c>
      <c r="G6356" s="5">
        <f t="shared" si="1290"/>
        <v>1784.1503025602246</v>
      </c>
      <c r="H6356" s="5">
        <f t="shared" si="1291"/>
        <v>4345.8221071943753</v>
      </c>
      <c r="I6356" s="5">
        <f t="shared" si="1292"/>
        <v>720</v>
      </c>
      <c r="J6356" s="5">
        <f t="shared" si="1293"/>
        <v>3625.8221071943753</v>
      </c>
      <c r="K6356" s="2">
        <f t="shared" si="1294"/>
        <v>87948.300472124567</v>
      </c>
      <c r="L6356" s="2">
        <f t="shared" si="1295"/>
        <v>186210</v>
      </c>
      <c r="M6356" s="2">
        <f t="shared" si="1296"/>
        <v>39160</v>
      </c>
      <c r="N6356" s="6">
        <f t="shared" si="1297"/>
        <v>1</v>
      </c>
      <c r="O6356" s="2">
        <f t="shared" si="1298"/>
        <v>39101.699527875433</v>
      </c>
      <c r="P6356" s="2">
        <f t="shared" si="1299"/>
        <v>39101.699527875433</v>
      </c>
    </row>
    <row r="6357" spans="1:16">
      <c r="A6357" s="6">
        <v>9</v>
      </c>
      <c r="B6357" s="6">
        <v>15</v>
      </c>
      <c r="C6357" s="6">
        <v>29</v>
      </c>
      <c r="D6357" s="6">
        <f t="shared" si="1287"/>
        <v>53</v>
      </c>
      <c r="E6357" s="5">
        <f t="shared" si="1288"/>
        <v>1909.9376297100011</v>
      </c>
      <c r="F6357" s="5">
        <f t="shared" si="1289"/>
        <v>651.73417492414967</v>
      </c>
      <c r="G6357" s="5">
        <f t="shared" si="1290"/>
        <v>1870.9683306758782</v>
      </c>
      <c r="H6357" s="5">
        <f t="shared" si="1291"/>
        <v>4432.6401353100291</v>
      </c>
      <c r="I6357" s="5">
        <f t="shared" si="1292"/>
        <v>720</v>
      </c>
      <c r="J6357" s="5">
        <f t="shared" si="1293"/>
        <v>3712.6401353100291</v>
      </c>
      <c r="K6357" s="2">
        <f t="shared" si="1294"/>
        <v>89455.557904688001</v>
      </c>
      <c r="L6357" s="2">
        <f t="shared" si="1295"/>
        <v>188910</v>
      </c>
      <c r="M6357" s="2">
        <f t="shared" si="1296"/>
        <v>40040</v>
      </c>
      <c r="N6357" s="6">
        <f t="shared" si="1297"/>
        <v>1</v>
      </c>
      <c r="O6357" s="2">
        <f t="shared" si="1298"/>
        <v>39414.442095311999</v>
      </c>
      <c r="P6357" s="2">
        <f t="shared" si="1299"/>
        <v>39414.442095311999</v>
      </c>
    </row>
    <row r="6358" spans="1:16">
      <c r="A6358" s="6">
        <v>9</v>
      </c>
      <c r="B6358" s="6">
        <v>15</v>
      </c>
      <c r="C6358" s="6">
        <v>30</v>
      </c>
      <c r="D6358" s="6">
        <f t="shared" si="1287"/>
        <v>54</v>
      </c>
      <c r="E6358" s="5">
        <f t="shared" si="1288"/>
        <v>1909.9376297100011</v>
      </c>
      <c r="F6358" s="5">
        <f t="shared" si="1289"/>
        <v>651.73417492414967</v>
      </c>
      <c r="G6358" s="5">
        <f t="shared" si="1290"/>
        <v>1959.6780360096488</v>
      </c>
      <c r="H6358" s="5">
        <f t="shared" si="1291"/>
        <v>4521.3498406437993</v>
      </c>
      <c r="I6358" s="5">
        <f t="shared" si="1292"/>
        <v>720</v>
      </c>
      <c r="J6358" s="5">
        <f t="shared" si="1293"/>
        <v>3801.3498406437993</v>
      </c>
      <c r="K6358" s="2">
        <f t="shared" si="1294"/>
        <v>90995.656955621511</v>
      </c>
      <c r="L6358" s="2">
        <f t="shared" si="1295"/>
        <v>191610</v>
      </c>
      <c r="M6358" s="2">
        <f t="shared" si="1296"/>
        <v>40920</v>
      </c>
      <c r="N6358" s="6">
        <f t="shared" si="1297"/>
        <v>1</v>
      </c>
      <c r="O6358" s="2">
        <f t="shared" si="1298"/>
        <v>39694.343044378489</v>
      </c>
      <c r="P6358" s="2">
        <f t="shared" si="1299"/>
        <v>39694.343044378489</v>
      </c>
    </row>
    <row r="6359" spans="1:16">
      <c r="A6359" s="6">
        <v>9</v>
      </c>
      <c r="B6359" s="6">
        <v>16</v>
      </c>
      <c r="C6359" s="6">
        <v>0</v>
      </c>
      <c r="D6359" s="6">
        <f t="shared" si="1287"/>
        <v>25</v>
      </c>
      <c r="E6359" s="5">
        <f t="shared" si="1288"/>
        <v>1909.9376297100011</v>
      </c>
      <c r="F6359" s="5">
        <f t="shared" si="1289"/>
        <v>712.5626979170703</v>
      </c>
      <c r="G6359" s="5">
        <f t="shared" si="1290"/>
        <v>0</v>
      </c>
      <c r="H6359" s="5">
        <f t="shared" si="1291"/>
        <v>2622.5003276270713</v>
      </c>
      <c r="I6359" s="5">
        <f t="shared" si="1292"/>
        <v>720</v>
      </c>
      <c r="J6359" s="5">
        <f t="shared" si="1293"/>
        <v>1902.5003276270713</v>
      </c>
      <c r="K6359" s="2">
        <f t="shared" si="1294"/>
        <v>58029.519576858875</v>
      </c>
      <c r="L6359" s="2">
        <f t="shared" si="1295"/>
        <v>112704</v>
      </c>
      <c r="M6359" s="2">
        <f t="shared" si="1296"/>
        <v>14960</v>
      </c>
      <c r="N6359" s="6">
        <f t="shared" si="1297"/>
        <v>1</v>
      </c>
      <c r="O6359" s="2">
        <f t="shared" si="1298"/>
        <v>19714.480423141125</v>
      </c>
      <c r="P6359" s="2">
        <f t="shared" si="1299"/>
        <v>19714.480423141125</v>
      </c>
    </row>
    <row r="6360" spans="1:16">
      <c r="A6360" s="6">
        <v>9</v>
      </c>
      <c r="B6360" s="6">
        <v>16</v>
      </c>
      <c r="C6360" s="6">
        <v>1</v>
      </c>
      <c r="D6360" s="6">
        <f t="shared" si="1287"/>
        <v>26</v>
      </c>
      <c r="E6360" s="5">
        <f t="shared" si="1288"/>
        <v>1909.9376297100011</v>
      </c>
      <c r="F6360" s="5">
        <f t="shared" si="1289"/>
        <v>712.5626979170703</v>
      </c>
      <c r="G6360" s="5">
        <f t="shared" si="1290"/>
        <v>45.5625</v>
      </c>
      <c r="H6360" s="5">
        <f t="shared" si="1291"/>
        <v>2668.0628276270713</v>
      </c>
      <c r="I6360" s="5">
        <f t="shared" si="1292"/>
        <v>720</v>
      </c>
      <c r="J6360" s="5">
        <f t="shared" si="1293"/>
        <v>1948.0628276270713</v>
      </c>
      <c r="K6360" s="2">
        <f t="shared" si="1294"/>
        <v>58820.535201858875</v>
      </c>
      <c r="L6360" s="2">
        <f t="shared" si="1295"/>
        <v>115404</v>
      </c>
      <c r="M6360" s="2">
        <f t="shared" si="1296"/>
        <v>15840</v>
      </c>
      <c r="N6360" s="6">
        <f t="shared" si="1297"/>
        <v>1</v>
      </c>
      <c r="O6360" s="2">
        <f t="shared" si="1298"/>
        <v>20743.464798141125</v>
      </c>
      <c r="P6360" s="2">
        <f t="shared" si="1299"/>
        <v>20743.464798141125</v>
      </c>
    </row>
    <row r="6361" spans="1:16">
      <c r="A6361" s="6">
        <v>9</v>
      </c>
      <c r="B6361" s="6">
        <v>16</v>
      </c>
      <c r="C6361" s="6">
        <v>2</v>
      </c>
      <c r="D6361" s="6">
        <f t="shared" si="1287"/>
        <v>27</v>
      </c>
      <c r="E6361" s="5">
        <f t="shared" si="1288"/>
        <v>1909.9376297100011</v>
      </c>
      <c r="F6361" s="5">
        <f t="shared" si="1289"/>
        <v>712.5626979170703</v>
      </c>
      <c r="G6361" s="5">
        <f t="shared" si="1290"/>
        <v>92.264062499999994</v>
      </c>
      <c r="H6361" s="5">
        <f t="shared" si="1291"/>
        <v>2714.7643901270712</v>
      </c>
      <c r="I6361" s="5">
        <f t="shared" si="1292"/>
        <v>720</v>
      </c>
      <c r="J6361" s="5">
        <f t="shared" si="1293"/>
        <v>1994.7643901270712</v>
      </c>
      <c r="K6361" s="2">
        <f t="shared" si="1294"/>
        <v>59631.326217483875</v>
      </c>
      <c r="L6361" s="2">
        <f t="shared" si="1295"/>
        <v>118104</v>
      </c>
      <c r="M6361" s="2">
        <f t="shared" si="1296"/>
        <v>16720</v>
      </c>
      <c r="N6361" s="6">
        <f t="shared" si="1297"/>
        <v>1</v>
      </c>
      <c r="O6361" s="2">
        <f t="shared" si="1298"/>
        <v>21752.673782516125</v>
      </c>
      <c r="P6361" s="2">
        <f t="shared" si="1299"/>
        <v>21752.673782516125</v>
      </c>
    </row>
    <row r="6362" spans="1:16">
      <c r="A6362" s="6">
        <v>9</v>
      </c>
      <c r="B6362" s="6">
        <v>16</v>
      </c>
      <c r="C6362" s="6">
        <v>3</v>
      </c>
      <c r="D6362" s="6">
        <f t="shared" si="1287"/>
        <v>28</v>
      </c>
      <c r="E6362" s="5">
        <f t="shared" si="1288"/>
        <v>1909.9376297100011</v>
      </c>
      <c r="F6362" s="5">
        <f t="shared" si="1289"/>
        <v>712.5626979170703</v>
      </c>
      <c r="G6362" s="5">
        <f t="shared" si="1290"/>
        <v>140.12604492187498</v>
      </c>
      <c r="H6362" s="5">
        <f t="shared" si="1291"/>
        <v>2762.6263725489462</v>
      </c>
      <c r="I6362" s="5">
        <f t="shared" si="1292"/>
        <v>720</v>
      </c>
      <c r="J6362" s="5">
        <f t="shared" si="1293"/>
        <v>2042.6263725489462</v>
      </c>
      <c r="K6362" s="2">
        <f t="shared" si="1294"/>
        <v>60462.263412308093</v>
      </c>
      <c r="L6362" s="2">
        <f t="shared" si="1295"/>
        <v>120804</v>
      </c>
      <c r="M6362" s="2">
        <f t="shared" si="1296"/>
        <v>17600</v>
      </c>
      <c r="N6362" s="6">
        <f t="shared" si="1297"/>
        <v>1</v>
      </c>
      <c r="O6362" s="2">
        <f t="shared" si="1298"/>
        <v>22741.736587691907</v>
      </c>
      <c r="P6362" s="2">
        <f t="shared" si="1299"/>
        <v>22741.736587691907</v>
      </c>
    </row>
    <row r="6363" spans="1:16">
      <c r="A6363" s="6">
        <v>9</v>
      </c>
      <c r="B6363" s="6">
        <v>16</v>
      </c>
      <c r="C6363" s="6">
        <v>4</v>
      </c>
      <c r="D6363" s="6">
        <f t="shared" si="1287"/>
        <v>29</v>
      </c>
      <c r="E6363" s="5">
        <f t="shared" si="1288"/>
        <v>1909.9376297100011</v>
      </c>
      <c r="F6363" s="5">
        <f t="shared" si="1289"/>
        <v>712.5626979170703</v>
      </c>
      <c r="G6363" s="5">
        <f t="shared" si="1290"/>
        <v>189.17016064453125</v>
      </c>
      <c r="H6363" s="5">
        <f t="shared" si="1291"/>
        <v>2811.6704882716026</v>
      </c>
      <c r="I6363" s="5">
        <f t="shared" si="1292"/>
        <v>720</v>
      </c>
      <c r="J6363" s="5">
        <f t="shared" si="1293"/>
        <v>2091.6704882716026</v>
      </c>
      <c r="K6363" s="2">
        <f t="shared" si="1294"/>
        <v>61313.72375471532</v>
      </c>
      <c r="L6363" s="2">
        <f t="shared" si="1295"/>
        <v>123504</v>
      </c>
      <c r="M6363" s="2">
        <f t="shared" si="1296"/>
        <v>18480</v>
      </c>
      <c r="N6363" s="6">
        <f t="shared" si="1297"/>
        <v>1</v>
      </c>
      <c r="O6363" s="2">
        <f t="shared" si="1298"/>
        <v>23710.27624528468</v>
      </c>
      <c r="P6363" s="2">
        <f t="shared" si="1299"/>
        <v>23710.27624528468</v>
      </c>
    </row>
    <row r="6364" spans="1:16">
      <c r="A6364" s="6">
        <v>9</v>
      </c>
      <c r="B6364" s="6">
        <v>16</v>
      </c>
      <c r="C6364" s="6">
        <v>5</v>
      </c>
      <c r="D6364" s="6">
        <f t="shared" si="1287"/>
        <v>30</v>
      </c>
      <c r="E6364" s="5">
        <f t="shared" si="1288"/>
        <v>1909.9376297100011</v>
      </c>
      <c r="F6364" s="5">
        <f t="shared" si="1289"/>
        <v>712.5626979170703</v>
      </c>
      <c r="G6364" s="5">
        <f t="shared" si="1290"/>
        <v>239.41848456573481</v>
      </c>
      <c r="H6364" s="5">
        <f t="shared" si="1291"/>
        <v>2861.9188121928059</v>
      </c>
      <c r="I6364" s="5">
        <f t="shared" si="1292"/>
        <v>720</v>
      </c>
      <c r="J6364" s="5">
        <f t="shared" si="1293"/>
        <v>2141.9188121928059</v>
      </c>
      <c r="K6364" s="2">
        <f t="shared" si="1294"/>
        <v>62186.090489458438</v>
      </c>
      <c r="L6364" s="2">
        <f t="shared" si="1295"/>
        <v>126204</v>
      </c>
      <c r="M6364" s="2">
        <f t="shared" si="1296"/>
        <v>19360</v>
      </c>
      <c r="N6364" s="6">
        <f t="shared" si="1297"/>
        <v>1</v>
      </c>
      <c r="O6364" s="2">
        <f t="shared" si="1298"/>
        <v>24657.909510541562</v>
      </c>
      <c r="P6364" s="2">
        <f t="shared" si="1299"/>
        <v>24657.909510541562</v>
      </c>
    </row>
    <row r="6365" spans="1:16">
      <c r="A6365" s="6">
        <v>9</v>
      </c>
      <c r="B6365" s="6">
        <v>16</v>
      </c>
      <c r="C6365" s="6">
        <v>6</v>
      </c>
      <c r="D6365" s="6">
        <f t="shared" si="1287"/>
        <v>31</v>
      </c>
      <c r="E6365" s="5">
        <f t="shared" si="1288"/>
        <v>1909.9376297100011</v>
      </c>
      <c r="F6365" s="5">
        <f t="shared" si="1289"/>
        <v>712.5626979170703</v>
      </c>
      <c r="G6365" s="5">
        <f t="shared" si="1290"/>
        <v>290.89345874736784</v>
      </c>
      <c r="H6365" s="5">
        <f t="shared" si="1291"/>
        <v>2913.3937863744391</v>
      </c>
      <c r="I6365" s="5">
        <f t="shared" si="1292"/>
        <v>720</v>
      </c>
      <c r="J6365" s="5">
        <f t="shared" si="1293"/>
        <v>2193.3937863744391</v>
      </c>
      <c r="K6365" s="2">
        <f t="shared" si="1294"/>
        <v>63079.753235667347</v>
      </c>
      <c r="L6365" s="2">
        <f t="shared" si="1295"/>
        <v>128904</v>
      </c>
      <c r="M6365" s="2">
        <f t="shared" si="1296"/>
        <v>20240</v>
      </c>
      <c r="N6365" s="6">
        <f t="shared" si="1297"/>
        <v>1</v>
      </c>
      <c r="O6365" s="2">
        <f t="shared" si="1298"/>
        <v>25584.246764332653</v>
      </c>
      <c r="P6365" s="2">
        <f t="shared" si="1299"/>
        <v>25584.246764332653</v>
      </c>
    </row>
    <row r="6366" spans="1:16">
      <c r="A6366" s="6">
        <v>9</v>
      </c>
      <c r="B6366" s="6">
        <v>16</v>
      </c>
      <c r="C6366" s="6">
        <v>7</v>
      </c>
      <c r="D6366" s="6">
        <f t="shared" si="1287"/>
        <v>32</v>
      </c>
      <c r="E6366" s="5">
        <f t="shared" si="1288"/>
        <v>1909.9376297100011</v>
      </c>
      <c r="F6366" s="5">
        <f t="shared" si="1289"/>
        <v>712.5626979170703</v>
      </c>
      <c r="G6366" s="5">
        <f t="shared" si="1290"/>
        <v>343.61789814532818</v>
      </c>
      <c r="H6366" s="5">
        <f t="shared" si="1291"/>
        <v>2966.1182257723995</v>
      </c>
      <c r="I6366" s="5">
        <f t="shared" si="1292"/>
        <v>720</v>
      </c>
      <c r="J6366" s="5">
        <f t="shared" si="1293"/>
        <v>2246.1182257723995</v>
      </c>
      <c r="K6366" s="2">
        <f t="shared" si="1294"/>
        <v>63995.108086326378</v>
      </c>
      <c r="L6366" s="2">
        <f t="shared" si="1295"/>
        <v>131604</v>
      </c>
      <c r="M6366" s="2">
        <f t="shared" si="1296"/>
        <v>21120</v>
      </c>
      <c r="N6366" s="6">
        <f t="shared" si="1297"/>
        <v>1</v>
      </c>
      <c r="O6366" s="2">
        <f t="shared" si="1298"/>
        <v>26488.891913673622</v>
      </c>
      <c r="P6366" s="2">
        <f t="shared" si="1299"/>
        <v>26488.891913673622</v>
      </c>
    </row>
    <row r="6367" spans="1:16">
      <c r="A6367" s="6">
        <v>9</v>
      </c>
      <c r="B6367" s="6">
        <v>16</v>
      </c>
      <c r="C6367" s="6">
        <v>8</v>
      </c>
      <c r="D6367" s="6">
        <f t="shared" si="1287"/>
        <v>33</v>
      </c>
      <c r="E6367" s="5">
        <f t="shared" si="1288"/>
        <v>1909.9376297100011</v>
      </c>
      <c r="F6367" s="5">
        <f t="shared" si="1289"/>
        <v>712.5626979170703</v>
      </c>
      <c r="G6367" s="5">
        <f t="shared" si="1290"/>
        <v>397.61499642530839</v>
      </c>
      <c r="H6367" s="5">
        <f t="shared" si="1291"/>
        <v>3020.1153240523799</v>
      </c>
      <c r="I6367" s="5">
        <f t="shared" si="1292"/>
        <v>720</v>
      </c>
      <c r="J6367" s="5">
        <f t="shared" si="1293"/>
        <v>2300.1153240523799</v>
      </c>
      <c r="K6367" s="2">
        <f t="shared" si="1294"/>
        <v>64932.557709242705</v>
      </c>
      <c r="L6367" s="2">
        <f t="shared" si="1295"/>
        <v>134304</v>
      </c>
      <c r="M6367" s="2">
        <f t="shared" si="1296"/>
        <v>22000</v>
      </c>
      <c r="N6367" s="6">
        <f t="shared" si="1297"/>
        <v>1</v>
      </c>
      <c r="O6367" s="2">
        <f t="shared" si="1298"/>
        <v>27371.442290757295</v>
      </c>
      <c r="P6367" s="2">
        <f t="shared" si="1299"/>
        <v>27371.442290757295</v>
      </c>
    </row>
    <row r="6368" spans="1:16">
      <c r="A6368" s="6">
        <v>9</v>
      </c>
      <c r="B6368" s="6">
        <v>16</v>
      </c>
      <c r="C6368" s="6">
        <v>9</v>
      </c>
      <c r="D6368" s="6">
        <f t="shared" si="1287"/>
        <v>34</v>
      </c>
      <c r="E6368" s="5">
        <f t="shared" si="1288"/>
        <v>1909.9376297100011</v>
      </c>
      <c r="F6368" s="5">
        <f t="shared" si="1289"/>
        <v>712.5626979170703</v>
      </c>
      <c r="G6368" s="5">
        <f t="shared" si="1290"/>
        <v>452.90833186570285</v>
      </c>
      <c r="H6368" s="5">
        <f t="shared" si="1291"/>
        <v>3075.4086594927739</v>
      </c>
      <c r="I6368" s="5">
        <f t="shared" si="1292"/>
        <v>720</v>
      </c>
      <c r="J6368" s="5">
        <f t="shared" si="1293"/>
        <v>2355.4086594927739</v>
      </c>
      <c r="K6368" s="2">
        <f t="shared" si="1294"/>
        <v>65892.511449527316</v>
      </c>
      <c r="L6368" s="2">
        <f t="shared" si="1295"/>
        <v>137004</v>
      </c>
      <c r="M6368" s="2">
        <f t="shared" si="1296"/>
        <v>22880</v>
      </c>
      <c r="N6368" s="6">
        <f t="shared" si="1297"/>
        <v>1</v>
      </c>
      <c r="O6368" s="2">
        <f t="shared" si="1298"/>
        <v>28231.488550472684</v>
      </c>
      <c r="P6368" s="2">
        <f t="shared" si="1299"/>
        <v>28231.488550472684</v>
      </c>
    </row>
    <row r="6369" spans="1:16">
      <c r="A6369" s="6">
        <v>9</v>
      </c>
      <c r="B6369" s="6">
        <v>16</v>
      </c>
      <c r="C6369" s="6">
        <v>10</v>
      </c>
      <c r="D6369" s="6">
        <f t="shared" si="1287"/>
        <v>35</v>
      </c>
      <c r="E6369" s="5">
        <f t="shared" si="1288"/>
        <v>1909.9376297100011</v>
      </c>
      <c r="F6369" s="5">
        <f t="shared" si="1289"/>
        <v>712.5626979170703</v>
      </c>
      <c r="G6369" s="5">
        <f t="shared" si="1290"/>
        <v>509.52187334891573</v>
      </c>
      <c r="H6369" s="5">
        <f t="shared" si="1291"/>
        <v>3132.0222009759873</v>
      </c>
      <c r="I6369" s="5">
        <f t="shared" si="1292"/>
        <v>720</v>
      </c>
      <c r="J6369" s="5">
        <f t="shared" si="1293"/>
        <v>2412.0222009759873</v>
      </c>
      <c r="K6369" s="2">
        <f t="shared" si="1294"/>
        <v>66875.385433610893</v>
      </c>
      <c r="L6369" s="2">
        <f t="shared" si="1295"/>
        <v>139704</v>
      </c>
      <c r="M6369" s="2">
        <f t="shared" si="1296"/>
        <v>23760</v>
      </c>
      <c r="N6369" s="6">
        <f t="shared" si="1297"/>
        <v>1</v>
      </c>
      <c r="O6369" s="2">
        <f t="shared" si="1298"/>
        <v>29068.614566389107</v>
      </c>
      <c r="P6369" s="2">
        <f t="shared" si="1299"/>
        <v>29068.614566389107</v>
      </c>
    </row>
    <row r="6370" spans="1:16">
      <c r="A6370" s="6">
        <v>9</v>
      </c>
      <c r="B6370" s="6">
        <v>16</v>
      </c>
      <c r="C6370" s="6">
        <v>11</v>
      </c>
      <c r="D6370" s="6">
        <f t="shared" si="1287"/>
        <v>36</v>
      </c>
      <c r="E6370" s="5">
        <f t="shared" si="1288"/>
        <v>1909.9376297100011</v>
      </c>
      <c r="F6370" s="5">
        <f t="shared" si="1289"/>
        <v>712.5626979170703</v>
      </c>
      <c r="G6370" s="5">
        <f t="shared" si="1290"/>
        <v>567.47998644235474</v>
      </c>
      <c r="H6370" s="5">
        <f t="shared" si="1291"/>
        <v>3189.9803140694262</v>
      </c>
      <c r="I6370" s="5">
        <f t="shared" si="1292"/>
        <v>720</v>
      </c>
      <c r="J6370" s="5">
        <f t="shared" si="1293"/>
        <v>2469.9803140694262</v>
      </c>
      <c r="K6370" s="2">
        <f t="shared" si="1294"/>
        <v>67881.602674816415</v>
      </c>
      <c r="L6370" s="2">
        <f t="shared" si="1295"/>
        <v>142404</v>
      </c>
      <c r="M6370" s="2">
        <f t="shared" si="1296"/>
        <v>24640</v>
      </c>
      <c r="N6370" s="6">
        <f t="shared" si="1297"/>
        <v>1</v>
      </c>
      <c r="O6370" s="2">
        <f t="shared" si="1298"/>
        <v>29882.397325183585</v>
      </c>
      <c r="P6370" s="2">
        <f t="shared" si="1299"/>
        <v>29882.397325183585</v>
      </c>
    </row>
    <row r="6371" spans="1:16">
      <c r="A6371" s="6">
        <v>9</v>
      </c>
      <c r="B6371" s="6">
        <v>16</v>
      </c>
      <c r="C6371" s="6">
        <v>12</v>
      </c>
      <c r="D6371" s="6">
        <f t="shared" si="1287"/>
        <v>37</v>
      </c>
      <c r="E6371" s="5">
        <f t="shared" si="1288"/>
        <v>1909.9376297100011</v>
      </c>
      <c r="F6371" s="5">
        <f t="shared" si="1289"/>
        <v>712.5626979170703</v>
      </c>
      <c r="G6371" s="5">
        <f t="shared" si="1290"/>
        <v>626.80743957041921</v>
      </c>
      <c r="H6371" s="5">
        <f t="shared" si="1291"/>
        <v>3249.3077671974906</v>
      </c>
      <c r="I6371" s="5">
        <f t="shared" si="1292"/>
        <v>720</v>
      </c>
      <c r="J6371" s="5">
        <f t="shared" si="1293"/>
        <v>2529.3077671974906</v>
      </c>
      <c r="K6371" s="2">
        <f t="shared" si="1294"/>
        <v>68911.593180511991</v>
      </c>
      <c r="L6371" s="2">
        <f t="shared" si="1295"/>
        <v>145104</v>
      </c>
      <c r="M6371" s="2">
        <f t="shared" si="1296"/>
        <v>25520</v>
      </c>
      <c r="N6371" s="6">
        <f t="shared" si="1297"/>
        <v>1</v>
      </c>
      <c r="O6371" s="2">
        <f t="shared" si="1298"/>
        <v>30672.406819488009</v>
      </c>
      <c r="P6371" s="2">
        <f t="shared" si="1299"/>
        <v>30672.406819488009</v>
      </c>
    </row>
    <row r="6372" spans="1:16">
      <c r="A6372" s="6">
        <v>9</v>
      </c>
      <c r="B6372" s="6">
        <v>16</v>
      </c>
      <c r="C6372" s="6">
        <v>13</v>
      </c>
      <c r="D6372" s="6">
        <f t="shared" si="1287"/>
        <v>38</v>
      </c>
      <c r="E6372" s="5">
        <f t="shared" si="1288"/>
        <v>1909.9376297100011</v>
      </c>
      <c r="F6372" s="5">
        <f t="shared" si="1289"/>
        <v>712.5626979170703</v>
      </c>
      <c r="G6372" s="5">
        <f t="shared" si="1290"/>
        <v>687.52941027880343</v>
      </c>
      <c r="H6372" s="5">
        <f t="shared" si="1291"/>
        <v>3310.0297379058748</v>
      </c>
      <c r="I6372" s="5">
        <f t="shared" si="1292"/>
        <v>720</v>
      </c>
      <c r="J6372" s="5">
        <f t="shared" si="1293"/>
        <v>2590.0297379058748</v>
      </c>
      <c r="K6372" s="2">
        <f t="shared" si="1294"/>
        <v>69965.794060865883</v>
      </c>
      <c r="L6372" s="2">
        <f t="shared" si="1295"/>
        <v>147804</v>
      </c>
      <c r="M6372" s="2">
        <f t="shared" si="1296"/>
        <v>26400</v>
      </c>
      <c r="N6372" s="6">
        <f t="shared" si="1297"/>
        <v>1</v>
      </c>
      <c r="O6372" s="2">
        <f t="shared" si="1298"/>
        <v>31438.205939134117</v>
      </c>
      <c r="P6372" s="2">
        <f t="shared" si="1299"/>
        <v>31438.205939134117</v>
      </c>
    </row>
    <row r="6373" spans="1:16">
      <c r="A6373" s="6">
        <v>9</v>
      </c>
      <c r="B6373" s="6">
        <v>16</v>
      </c>
      <c r="C6373" s="6">
        <v>14</v>
      </c>
      <c r="D6373" s="6">
        <f t="shared" si="1287"/>
        <v>39</v>
      </c>
      <c r="E6373" s="5">
        <f t="shared" si="1288"/>
        <v>1909.9376297100011</v>
      </c>
      <c r="F6373" s="5">
        <f t="shared" si="1289"/>
        <v>712.5626979170703</v>
      </c>
      <c r="G6373" s="5">
        <f t="shared" si="1290"/>
        <v>749.67149159246469</v>
      </c>
      <c r="H6373" s="5">
        <f t="shared" si="1291"/>
        <v>3372.1718192195358</v>
      </c>
      <c r="I6373" s="5">
        <f t="shared" si="1292"/>
        <v>720</v>
      </c>
      <c r="J6373" s="5">
        <f t="shared" si="1293"/>
        <v>2652.1718192195358</v>
      </c>
      <c r="K6373" s="2">
        <f t="shared" si="1294"/>
        <v>71044.649639228053</v>
      </c>
      <c r="L6373" s="2">
        <f t="shared" si="1295"/>
        <v>150504</v>
      </c>
      <c r="M6373" s="2">
        <f t="shared" si="1296"/>
        <v>27280</v>
      </c>
      <c r="N6373" s="6">
        <f t="shared" si="1297"/>
        <v>1</v>
      </c>
      <c r="O6373" s="2">
        <f t="shared" si="1298"/>
        <v>32179.350360771947</v>
      </c>
      <c r="P6373" s="2">
        <f t="shared" si="1299"/>
        <v>32179.350360771947</v>
      </c>
    </row>
    <row r="6374" spans="1:16">
      <c r="A6374" s="6">
        <v>9</v>
      </c>
      <c r="B6374" s="6">
        <v>16</v>
      </c>
      <c r="C6374" s="6">
        <v>15</v>
      </c>
      <c r="D6374" s="6">
        <f t="shared" si="1287"/>
        <v>40</v>
      </c>
      <c r="E6374" s="5">
        <f t="shared" si="1288"/>
        <v>1909.9376297100011</v>
      </c>
      <c r="F6374" s="5">
        <f t="shared" si="1289"/>
        <v>712.5626979170703</v>
      </c>
      <c r="G6374" s="5">
        <f t="shared" si="1290"/>
        <v>813.25969846861108</v>
      </c>
      <c r="H6374" s="5">
        <f t="shared" si="1291"/>
        <v>3435.7600260956824</v>
      </c>
      <c r="I6374" s="5">
        <f t="shared" si="1292"/>
        <v>720</v>
      </c>
      <c r="J6374" s="5">
        <f t="shared" si="1293"/>
        <v>2715.7600260956824</v>
      </c>
      <c r="K6374" s="2">
        <f t="shared" si="1294"/>
        <v>72148.611564161154</v>
      </c>
      <c r="L6374" s="2">
        <f t="shared" si="1295"/>
        <v>153204</v>
      </c>
      <c r="M6374" s="2">
        <f t="shared" si="1296"/>
        <v>28160</v>
      </c>
      <c r="N6374" s="6">
        <f t="shared" si="1297"/>
        <v>1</v>
      </c>
      <c r="O6374" s="2">
        <f t="shared" si="1298"/>
        <v>32895.388435838846</v>
      </c>
      <c r="P6374" s="2">
        <f t="shared" si="1299"/>
        <v>32895.388435838846</v>
      </c>
    </row>
    <row r="6375" spans="1:16">
      <c r="A6375" s="6">
        <v>9</v>
      </c>
      <c r="B6375" s="6">
        <v>16</v>
      </c>
      <c r="C6375" s="6">
        <v>16</v>
      </c>
      <c r="D6375" s="6">
        <f t="shared" si="1287"/>
        <v>41</v>
      </c>
      <c r="E6375" s="5">
        <f t="shared" si="1288"/>
        <v>1909.9376297100011</v>
      </c>
      <c r="F6375" s="5">
        <f t="shared" si="1289"/>
        <v>712.5626979170703</v>
      </c>
      <c r="G6375" s="5">
        <f t="shared" si="1290"/>
        <v>878.32047434610013</v>
      </c>
      <c r="H6375" s="5">
        <f t="shared" si="1291"/>
        <v>3500.8208019731715</v>
      </c>
      <c r="I6375" s="5">
        <f t="shared" si="1292"/>
        <v>720</v>
      </c>
      <c r="J6375" s="5">
        <f t="shared" si="1293"/>
        <v>2780.8208019731715</v>
      </c>
      <c r="K6375" s="2">
        <f t="shared" si="1294"/>
        <v>73278.138923145336</v>
      </c>
      <c r="L6375" s="2">
        <f t="shared" si="1295"/>
        <v>155904</v>
      </c>
      <c r="M6375" s="2">
        <f t="shared" si="1296"/>
        <v>29040</v>
      </c>
      <c r="N6375" s="6">
        <f t="shared" si="1297"/>
        <v>1</v>
      </c>
      <c r="O6375" s="2">
        <f t="shared" si="1298"/>
        <v>33585.861076854664</v>
      </c>
      <c r="P6375" s="2">
        <f t="shared" si="1299"/>
        <v>33585.861076854664</v>
      </c>
    </row>
    <row r="6376" spans="1:16">
      <c r="A6376" s="6">
        <v>9</v>
      </c>
      <c r="B6376" s="6">
        <v>16</v>
      </c>
      <c r="C6376" s="6">
        <v>17</v>
      </c>
      <c r="D6376" s="6">
        <f t="shared" si="1287"/>
        <v>42</v>
      </c>
      <c r="E6376" s="5">
        <f t="shared" si="1288"/>
        <v>1909.9376297100011</v>
      </c>
      <c r="F6376" s="5">
        <f t="shared" si="1289"/>
        <v>712.5626979170703</v>
      </c>
      <c r="G6376" s="5">
        <f t="shared" si="1290"/>
        <v>944.88069779264049</v>
      </c>
      <c r="H6376" s="5">
        <f t="shared" si="1291"/>
        <v>3567.3810254197119</v>
      </c>
      <c r="I6376" s="5">
        <f t="shared" si="1292"/>
        <v>720</v>
      </c>
      <c r="J6376" s="5">
        <f t="shared" si="1293"/>
        <v>2847.3810254197119</v>
      </c>
      <c r="K6376" s="2">
        <f t="shared" si="1294"/>
        <v>74433.698357981106</v>
      </c>
      <c r="L6376" s="2">
        <f t="shared" si="1295"/>
        <v>158604</v>
      </c>
      <c r="M6376" s="2">
        <f t="shared" si="1296"/>
        <v>29920</v>
      </c>
      <c r="N6376" s="6">
        <f t="shared" si="1297"/>
        <v>1</v>
      </c>
      <c r="O6376" s="2">
        <f t="shared" si="1298"/>
        <v>34250.301642018894</v>
      </c>
      <c r="P6376" s="2">
        <f t="shared" si="1299"/>
        <v>34250.301642018894</v>
      </c>
    </row>
    <row r="6377" spans="1:16">
      <c r="A6377" s="6">
        <v>9</v>
      </c>
      <c r="B6377" s="6">
        <v>16</v>
      </c>
      <c r="C6377" s="6">
        <v>18</v>
      </c>
      <c r="D6377" s="6">
        <f t="shared" si="1287"/>
        <v>43</v>
      </c>
      <c r="E6377" s="5">
        <f t="shared" si="1288"/>
        <v>1909.9376297100011</v>
      </c>
      <c r="F6377" s="5">
        <f t="shared" si="1289"/>
        <v>712.5626979170703</v>
      </c>
      <c r="G6377" s="5">
        <f t="shared" si="1290"/>
        <v>1012.9676892512279</v>
      </c>
      <c r="H6377" s="5">
        <f t="shared" si="1291"/>
        <v>3635.4680168782993</v>
      </c>
      <c r="I6377" s="5">
        <f t="shared" si="1292"/>
        <v>720</v>
      </c>
      <c r="J6377" s="5">
        <f t="shared" si="1293"/>
        <v>2915.4680168782993</v>
      </c>
      <c r="K6377" s="2">
        <f t="shared" si="1294"/>
        <v>75615.764181914914</v>
      </c>
      <c r="L6377" s="2">
        <f t="shared" si="1295"/>
        <v>161304</v>
      </c>
      <c r="M6377" s="2">
        <f t="shared" si="1296"/>
        <v>30800</v>
      </c>
      <c r="N6377" s="6">
        <f t="shared" si="1297"/>
        <v>1</v>
      </c>
      <c r="O6377" s="2">
        <f t="shared" si="1298"/>
        <v>34888.235818085086</v>
      </c>
      <c r="P6377" s="2">
        <f t="shared" si="1299"/>
        <v>34888.235818085086</v>
      </c>
    </row>
    <row r="6378" spans="1:16">
      <c r="A6378" s="6">
        <v>9</v>
      </c>
      <c r="B6378" s="6">
        <v>16</v>
      </c>
      <c r="C6378" s="6">
        <v>19</v>
      </c>
      <c r="D6378" s="6">
        <f t="shared" si="1287"/>
        <v>44</v>
      </c>
      <c r="E6378" s="5">
        <f t="shared" si="1288"/>
        <v>1909.9376297100011</v>
      </c>
      <c r="F6378" s="5">
        <f t="shared" si="1289"/>
        <v>712.5626979170703</v>
      </c>
      <c r="G6378" s="5">
        <f t="shared" si="1290"/>
        <v>1082.6092178872495</v>
      </c>
      <c r="H6378" s="5">
        <f t="shared" si="1291"/>
        <v>3705.1095455143209</v>
      </c>
      <c r="I6378" s="5">
        <f t="shared" si="1292"/>
        <v>720</v>
      </c>
      <c r="J6378" s="5">
        <f t="shared" si="1293"/>
        <v>2985.1095455143209</v>
      </c>
      <c r="K6378" s="2">
        <f t="shared" si="1294"/>
        <v>76824.818498512512</v>
      </c>
      <c r="L6378" s="2">
        <f t="shared" si="1295"/>
        <v>164004</v>
      </c>
      <c r="M6378" s="2">
        <f t="shared" si="1296"/>
        <v>31680</v>
      </c>
      <c r="N6378" s="6">
        <f t="shared" si="1297"/>
        <v>1</v>
      </c>
      <c r="O6378" s="2">
        <f t="shared" si="1298"/>
        <v>35499.181501487488</v>
      </c>
      <c r="P6378" s="2">
        <f t="shared" si="1299"/>
        <v>35499.181501487488</v>
      </c>
    </row>
    <row r="6379" spans="1:16">
      <c r="A6379" s="6">
        <v>9</v>
      </c>
      <c r="B6379" s="6">
        <v>16</v>
      </c>
      <c r="C6379" s="6">
        <v>20</v>
      </c>
      <c r="D6379" s="6">
        <f t="shared" si="1287"/>
        <v>45</v>
      </c>
      <c r="E6379" s="5">
        <f t="shared" si="1288"/>
        <v>1909.9376297100011</v>
      </c>
      <c r="F6379" s="5">
        <f t="shared" si="1289"/>
        <v>712.5626979170703</v>
      </c>
      <c r="G6379" s="5">
        <f t="shared" si="1290"/>
        <v>1153.8335085377266</v>
      </c>
      <c r="H6379" s="5">
        <f t="shared" si="1291"/>
        <v>3776.333836164798</v>
      </c>
      <c r="I6379" s="5">
        <f t="shared" si="1292"/>
        <v>720</v>
      </c>
      <c r="J6379" s="5">
        <f t="shared" si="1293"/>
        <v>3056.333836164798</v>
      </c>
      <c r="K6379" s="2">
        <f t="shared" si="1294"/>
        <v>78061.35132230552</v>
      </c>
      <c r="L6379" s="2">
        <f t="shared" si="1295"/>
        <v>166704</v>
      </c>
      <c r="M6379" s="2">
        <f t="shared" si="1296"/>
        <v>32560</v>
      </c>
      <c r="N6379" s="6">
        <f t="shared" si="1297"/>
        <v>1</v>
      </c>
      <c r="O6379" s="2">
        <f t="shared" si="1298"/>
        <v>36082.64867769448</v>
      </c>
      <c r="P6379" s="2">
        <f t="shared" si="1299"/>
        <v>36082.64867769448</v>
      </c>
    </row>
    <row r="6380" spans="1:16">
      <c r="A6380" s="6">
        <v>9</v>
      </c>
      <c r="B6380" s="6">
        <v>16</v>
      </c>
      <c r="C6380" s="6">
        <v>21</v>
      </c>
      <c r="D6380" s="6">
        <f t="shared" si="1287"/>
        <v>46</v>
      </c>
      <c r="E6380" s="5">
        <f t="shared" si="1288"/>
        <v>1909.9376297100011</v>
      </c>
      <c r="F6380" s="5">
        <f t="shared" si="1289"/>
        <v>712.5626979170703</v>
      </c>
      <c r="G6380" s="5">
        <f t="shared" si="1290"/>
        <v>1226.6692487641703</v>
      </c>
      <c r="H6380" s="5">
        <f t="shared" si="1291"/>
        <v>3849.1695763912417</v>
      </c>
      <c r="I6380" s="5">
        <f t="shared" si="1292"/>
        <v>720</v>
      </c>
      <c r="J6380" s="5">
        <f t="shared" si="1293"/>
        <v>3129.1695763912417</v>
      </c>
      <c r="K6380" s="2">
        <f t="shared" si="1294"/>
        <v>79325.86070123683</v>
      </c>
      <c r="L6380" s="2">
        <f t="shared" si="1295"/>
        <v>169404</v>
      </c>
      <c r="M6380" s="2">
        <f t="shared" si="1296"/>
        <v>33440</v>
      </c>
      <c r="N6380" s="6">
        <f t="shared" si="1297"/>
        <v>1</v>
      </c>
      <c r="O6380" s="2">
        <f t="shared" si="1298"/>
        <v>36638.13929876317</v>
      </c>
      <c r="P6380" s="2">
        <f t="shared" si="1299"/>
        <v>36638.13929876317</v>
      </c>
    </row>
    <row r="6381" spans="1:16">
      <c r="A6381" s="6">
        <v>9</v>
      </c>
      <c r="B6381" s="6">
        <v>16</v>
      </c>
      <c r="C6381" s="6">
        <v>22</v>
      </c>
      <c r="D6381" s="6">
        <f t="shared" si="1287"/>
        <v>47</v>
      </c>
      <c r="E6381" s="5">
        <f t="shared" si="1288"/>
        <v>1909.9376297100011</v>
      </c>
      <c r="F6381" s="5">
        <f t="shared" si="1289"/>
        <v>712.5626979170703</v>
      </c>
      <c r="G6381" s="5">
        <f t="shared" si="1290"/>
        <v>1301.1455960105666</v>
      </c>
      <c r="H6381" s="5">
        <f t="shared" si="1291"/>
        <v>3923.6459236376377</v>
      </c>
      <c r="I6381" s="5">
        <f t="shared" si="1292"/>
        <v>720</v>
      </c>
      <c r="J6381" s="5">
        <f t="shared" si="1293"/>
        <v>3203.6459236376377</v>
      </c>
      <c r="K6381" s="2">
        <f t="shared" si="1294"/>
        <v>80618.852840931213</v>
      </c>
      <c r="L6381" s="2">
        <f t="shared" si="1295"/>
        <v>172104</v>
      </c>
      <c r="M6381" s="2">
        <f t="shared" si="1296"/>
        <v>34320</v>
      </c>
      <c r="N6381" s="6">
        <f t="shared" si="1297"/>
        <v>1</v>
      </c>
      <c r="O6381" s="2">
        <f t="shared" si="1298"/>
        <v>37165.147159068787</v>
      </c>
      <c r="P6381" s="2">
        <f t="shared" si="1299"/>
        <v>37165.147159068787</v>
      </c>
    </row>
    <row r="6382" spans="1:16">
      <c r="A6382" s="6">
        <v>9</v>
      </c>
      <c r="B6382" s="6">
        <v>16</v>
      </c>
      <c r="C6382" s="6">
        <v>23</v>
      </c>
      <c r="D6382" s="6">
        <f t="shared" si="1287"/>
        <v>48</v>
      </c>
      <c r="E6382" s="5">
        <f t="shared" si="1288"/>
        <v>1909.9376297100011</v>
      </c>
      <c r="F6382" s="5">
        <f t="shared" si="1289"/>
        <v>712.5626979170703</v>
      </c>
      <c r="G6382" s="5">
        <f t="shared" si="1290"/>
        <v>1377.292184868003</v>
      </c>
      <c r="H6382" s="5">
        <f t="shared" si="1291"/>
        <v>3999.7925124950743</v>
      </c>
      <c r="I6382" s="5">
        <f t="shared" si="1292"/>
        <v>720</v>
      </c>
      <c r="J6382" s="5">
        <f t="shared" si="1293"/>
        <v>3279.7925124950743</v>
      </c>
      <c r="K6382" s="2">
        <f t="shared" si="1294"/>
        <v>81940.842230817259</v>
      </c>
      <c r="L6382" s="2">
        <f t="shared" si="1295"/>
        <v>174804</v>
      </c>
      <c r="M6382" s="2">
        <f t="shared" si="1296"/>
        <v>35200</v>
      </c>
      <c r="N6382" s="6">
        <f t="shared" si="1297"/>
        <v>1</v>
      </c>
      <c r="O6382" s="2">
        <f t="shared" si="1298"/>
        <v>37663.157769182741</v>
      </c>
      <c r="P6382" s="2">
        <f t="shared" si="1299"/>
        <v>37663.157769182741</v>
      </c>
    </row>
    <row r="6383" spans="1:16">
      <c r="A6383" s="6">
        <v>9</v>
      </c>
      <c r="B6383" s="6">
        <v>16</v>
      </c>
      <c r="C6383" s="6">
        <v>24</v>
      </c>
      <c r="D6383" s="6">
        <f t="shared" si="1287"/>
        <v>49</v>
      </c>
      <c r="E6383" s="5">
        <f t="shared" si="1288"/>
        <v>1909.9376297100011</v>
      </c>
      <c r="F6383" s="5">
        <f t="shared" si="1289"/>
        <v>712.5626979170703</v>
      </c>
      <c r="G6383" s="5">
        <f t="shared" si="1290"/>
        <v>1455.1391344474989</v>
      </c>
      <c r="H6383" s="5">
        <f t="shared" si="1291"/>
        <v>4077.6394620745705</v>
      </c>
      <c r="I6383" s="5">
        <f t="shared" si="1292"/>
        <v>720</v>
      </c>
      <c r="J6383" s="5">
        <f t="shared" si="1293"/>
        <v>3357.6394620745705</v>
      </c>
      <c r="K6383" s="2">
        <f t="shared" si="1294"/>
        <v>83292.351772127964</v>
      </c>
      <c r="L6383" s="2">
        <f t="shared" si="1295"/>
        <v>177504</v>
      </c>
      <c r="M6383" s="2">
        <f t="shared" si="1296"/>
        <v>36080</v>
      </c>
      <c r="N6383" s="6">
        <f t="shared" si="1297"/>
        <v>1</v>
      </c>
      <c r="O6383" s="2">
        <f t="shared" si="1298"/>
        <v>38131.648227872036</v>
      </c>
      <c r="P6383" s="2">
        <f t="shared" si="1299"/>
        <v>38131.648227872036</v>
      </c>
    </row>
    <row r="6384" spans="1:16">
      <c r="A6384" s="6">
        <v>9</v>
      </c>
      <c r="B6384" s="6">
        <v>16</v>
      </c>
      <c r="C6384" s="6">
        <v>25</v>
      </c>
      <c r="D6384" s="6">
        <f t="shared" si="1287"/>
        <v>50</v>
      </c>
      <c r="E6384" s="5">
        <f t="shared" si="1288"/>
        <v>1909.9376297100011</v>
      </c>
      <c r="F6384" s="5">
        <f t="shared" si="1289"/>
        <v>712.5626979170703</v>
      </c>
      <c r="G6384" s="5">
        <f t="shared" si="1290"/>
        <v>1534.7170558625965</v>
      </c>
      <c r="H6384" s="5">
        <f t="shared" si="1291"/>
        <v>4157.2173834896676</v>
      </c>
      <c r="I6384" s="5">
        <f t="shared" si="1292"/>
        <v>720</v>
      </c>
      <c r="J6384" s="5">
        <f t="shared" si="1293"/>
        <v>3437.2173834896676</v>
      </c>
      <c r="K6384" s="2">
        <f t="shared" si="1294"/>
        <v>84673.91290780672</v>
      </c>
      <c r="L6384" s="2">
        <f t="shared" si="1295"/>
        <v>180204</v>
      </c>
      <c r="M6384" s="2">
        <f t="shared" si="1296"/>
        <v>36960</v>
      </c>
      <c r="N6384" s="6">
        <f t="shared" si="1297"/>
        <v>1</v>
      </c>
      <c r="O6384" s="2">
        <f t="shared" si="1298"/>
        <v>38570.08709219328</v>
      </c>
      <c r="P6384" s="2">
        <f t="shared" si="1299"/>
        <v>38570.08709219328</v>
      </c>
    </row>
    <row r="6385" spans="1:16">
      <c r="A6385" s="6">
        <v>9</v>
      </c>
      <c r="B6385" s="6">
        <v>16</v>
      </c>
      <c r="C6385" s="6">
        <v>26</v>
      </c>
      <c r="D6385" s="6">
        <f t="shared" si="1287"/>
        <v>51</v>
      </c>
      <c r="E6385" s="5">
        <f t="shared" si="1288"/>
        <v>1909.9376297100011</v>
      </c>
      <c r="F6385" s="5">
        <f t="shared" si="1289"/>
        <v>712.5626979170703</v>
      </c>
      <c r="G6385" s="5">
        <f t="shared" si="1290"/>
        <v>1616.0570598233144</v>
      </c>
      <c r="H6385" s="5">
        <f t="shared" si="1291"/>
        <v>4238.5573874503862</v>
      </c>
      <c r="I6385" s="5">
        <f t="shared" si="1292"/>
        <v>720</v>
      </c>
      <c r="J6385" s="5">
        <f t="shared" si="1293"/>
        <v>3518.5573874503862</v>
      </c>
      <c r="K6385" s="2">
        <f t="shared" si="1294"/>
        <v>86086.065754346986</v>
      </c>
      <c r="L6385" s="2">
        <f t="shared" si="1295"/>
        <v>182904</v>
      </c>
      <c r="M6385" s="2">
        <f t="shared" si="1296"/>
        <v>37840</v>
      </c>
      <c r="N6385" s="6">
        <f t="shared" si="1297"/>
        <v>1</v>
      </c>
      <c r="O6385" s="2">
        <f t="shared" si="1298"/>
        <v>38977.934245653014</v>
      </c>
      <c r="P6385" s="2">
        <f t="shared" si="1299"/>
        <v>38977.934245653014</v>
      </c>
    </row>
    <row r="6386" spans="1:16">
      <c r="A6386" s="6">
        <v>9</v>
      </c>
      <c r="B6386" s="6">
        <v>16</v>
      </c>
      <c r="C6386" s="6">
        <v>27</v>
      </c>
      <c r="D6386" s="6">
        <f t="shared" si="1287"/>
        <v>52</v>
      </c>
      <c r="E6386" s="5">
        <f t="shared" si="1288"/>
        <v>1909.9376297100011</v>
      </c>
      <c r="F6386" s="5">
        <f t="shared" si="1289"/>
        <v>712.5626979170703</v>
      </c>
      <c r="G6386" s="5">
        <f t="shared" si="1290"/>
        <v>1699.1907643430709</v>
      </c>
      <c r="H6386" s="5">
        <f t="shared" si="1291"/>
        <v>4321.6910919701422</v>
      </c>
      <c r="I6386" s="5">
        <f t="shared" si="1292"/>
        <v>720</v>
      </c>
      <c r="J6386" s="5">
        <f t="shared" si="1293"/>
        <v>3601.6910919701422</v>
      </c>
      <c r="K6386" s="2">
        <f t="shared" si="1294"/>
        <v>87529.359235592739</v>
      </c>
      <c r="L6386" s="2">
        <f t="shared" si="1295"/>
        <v>185604</v>
      </c>
      <c r="M6386" s="2">
        <f t="shared" si="1296"/>
        <v>38720</v>
      </c>
      <c r="N6386" s="6">
        <f t="shared" si="1297"/>
        <v>1</v>
      </c>
      <c r="O6386" s="2">
        <f t="shared" si="1298"/>
        <v>39354.640764407261</v>
      </c>
      <c r="P6386" s="2">
        <f t="shared" si="1299"/>
        <v>39354.640764407261</v>
      </c>
    </row>
    <row r="6387" spans="1:16">
      <c r="A6387" s="6">
        <v>9</v>
      </c>
      <c r="B6387" s="6">
        <v>16</v>
      </c>
      <c r="C6387" s="6">
        <v>28</v>
      </c>
      <c r="D6387" s="6">
        <f t="shared" si="1287"/>
        <v>53</v>
      </c>
      <c r="E6387" s="5">
        <f t="shared" si="1288"/>
        <v>1909.9376297100011</v>
      </c>
      <c r="F6387" s="5">
        <f t="shared" si="1289"/>
        <v>712.5626979170703</v>
      </c>
      <c r="G6387" s="5">
        <f t="shared" si="1290"/>
        <v>1784.1503025602246</v>
      </c>
      <c r="H6387" s="5">
        <f t="shared" si="1291"/>
        <v>4406.650630187296</v>
      </c>
      <c r="I6387" s="5">
        <f t="shared" si="1292"/>
        <v>720</v>
      </c>
      <c r="J6387" s="5">
        <f t="shared" si="1293"/>
        <v>3686.650630187296</v>
      </c>
      <c r="K6387" s="2">
        <f t="shared" si="1294"/>
        <v>89004.351218529453</v>
      </c>
      <c r="L6387" s="2">
        <f t="shared" si="1295"/>
        <v>188304</v>
      </c>
      <c r="M6387" s="2">
        <f t="shared" si="1296"/>
        <v>39600</v>
      </c>
      <c r="N6387" s="6">
        <f t="shared" si="1297"/>
        <v>1</v>
      </c>
      <c r="O6387" s="2">
        <f t="shared" si="1298"/>
        <v>39699.648781470547</v>
      </c>
      <c r="P6387" s="2">
        <f t="shared" si="1299"/>
        <v>39699.648781470547</v>
      </c>
    </row>
    <row r="6388" spans="1:16">
      <c r="A6388" s="6">
        <v>9</v>
      </c>
      <c r="B6388" s="6">
        <v>16</v>
      </c>
      <c r="C6388" s="6">
        <v>29</v>
      </c>
      <c r="D6388" s="6">
        <f t="shared" si="1287"/>
        <v>54</v>
      </c>
      <c r="E6388" s="5">
        <f t="shared" si="1288"/>
        <v>1909.9376297100011</v>
      </c>
      <c r="F6388" s="5">
        <f t="shared" si="1289"/>
        <v>712.5626979170703</v>
      </c>
      <c r="G6388" s="5">
        <f t="shared" si="1290"/>
        <v>1870.9683306758782</v>
      </c>
      <c r="H6388" s="5">
        <f t="shared" si="1291"/>
        <v>4493.4686583029497</v>
      </c>
      <c r="I6388" s="5">
        <f t="shared" si="1292"/>
        <v>720</v>
      </c>
      <c r="J6388" s="5">
        <f t="shared" si="1293"/>
        <v>3773.4686583029497</v>
      </c>
      <c r="K6388" s="2">
        <f t="shared" si="1294"/>
        <v>90511.608651092873</v>
      </c>
      <c r="L6388" s="2">
        <f t="shared" si="1295"/>
        <v>191004</v>
      </c>
      <c r="M6388" s="2">
        <f t="shared" si="1296"/>
        <v>40480</v>
      </c>
      <c r="N6388" s="6">
        <f t="shared" si="1297"/>
        <v>1</v>
      </c>
      <c r="O6388" s="2">
        <f t="shared" si="1298"/>
        <v>40012.391348907127</v>
      </c>
      <c r="P6388" s="2">
        <f t="shared" si="1299"/>
        <v>40012.391348907127</v>
      </c>
    </row>
    <row r="6389" spans="1:16">
      <c r="A6389" s="6">
        <v>9</v>
      </c>
      <c r="B6389" s="6">
        <v>16</v>
      </c>
      <c r="C6389" s="6">
        <v>30</v>
      </c>
      <c r="D6389" s="6">
        <f t="shared" si="1287"/>
        <v>55</v>
      </c>
      <c r="E6389" s="5">
        <f t="shared" si="1288"/>
        <v>1909.9376297100011</v>
      </c>
      <c r="F6389" s="5">
        <f t="shared" si="1289"/>
        <v>712.5626979170703</v>
      </c>
      <c r="G6389" s="5">
        <f t="shared" si="1290"/>
        <v>1959.6780360096488</v>
      </c>
      <c r="H6389" s="5">
        <f t="shared" si="1291"/>
        <v>4582.17836363672</v>
      </c>
      <c r="I6389" s="5">
        <f t="shared" si="1292"/>
        <v>720</v>
      </c>
      <c r="J6389" s="5">
        <f t="shared" si="1293"/>
        <v>3862.17836363672</v>
      </c>
      <c r="K6389" s="2">
        <f t="shared" si="1294"/>
        <v>92051.707702026382</v>
      </c>
      <c r="L6389" s="2">
        <f t="shared" si="1295"/>
        <v>193704</v>
      </c>
      <c r="M6389" s="2">
        <f t="shared" si="1296"/>
        <v>41360</v>
      </c>
      <c r="N6389" s="6">
        <f t="shared" si="1297"/>
        <v>1</v>
      </c>
      <c r="O6389" s="2">
        <f t="shared" si="1298"/>
        <v>40292.292297973618</v>
      </c>
      <c r="P6389" s="2">
        <f t="shared" si="1299"/>
        <v>40292.292297973618</v>
      </c>
    </row>
    <row r="6390" spans="1:16">
      <c r="A6390" s="6">
        <v>9</v>
      </c>
      <c r="B6390" s="6">
        <v>17</v>
      </c>
      <c r="C6390" s="6">
        <v>0</v>
      </c>
      <c r="D6390" s="6">
        <f t="shared" si="1287"/>
        <v>26</v>
      </c>
      <c r="E6390" s="5">
        <f t="shared" si="1288"/>
        <v>1909.9376297100011</v>
      </c>
      <c r="F6390" s="5">
        <f t="shared" si="1289"/>
        <v>776.02531320030937</v>
      </c>
      <c r="G6390" s="5">
        <f t="shared" si="1290"/>
        <v>0</v>
      </c>
      <c r="H6390" s="5">
        <f t="shared" si="1291"/>
        <v>2685.9629429103106</v>
      </c>
      <c r="I6390" s="5">
        <f t="shared" si="1292"/>
        <v>720</v>
      </c>
      <c r="J6390" s="5">
        <f t="shared" si="1293"/>
        <v>1965.9629429103106</v>
      </c>
      <c r="K6390" s="2">
        <f t="shared" si="1294"/>
        <v>59131.301092192894</v>
      </c>
      <c r="L6390" s="2">
        <f t="shared" si="1295"/>
        <v>114798</v>
      </c>
      <c r="M6390" s="2">
        <f t="shared" si="1296"/>
        <v>15400</v>
      </c>
      <c r="N6390" s="6">
        <f t="shared" si="1297"/>
        <v>1</v>
      </c>
      <c r="O6390" s="2">
        <f t="shared" si="1298"/>
        <v>20266.698907807106</v>
      </c>
      <c r="P6390" s="2">
        <f t="shared" si="1299"/>
        <v>20266.698907807106</v>
      </c>
    </row>
    <row r="6391" spans="1:16">
      <c r="A6391" s="6">
        <v>9</v>
      </c>
      <c r="B6391" s="6">
        <v>17</v>
      </c>
      <c r="C6391" s="6">
        <v>1</v>
      </c>
      <c r="D6391" s="6">
        <f t="shared" si="1287"/>
        <v>27</v>
      </c>
      <c r="E6391" s="5">
        <f t="shared" si="1288"/>
        <v>1909.9376297100011</v>
      </c>
      <c r="F6391" s="5">
        <f t="shared" si="1289"/>
        <v>776.02531320030937</v>
      </c>
      <c r="G6391" s="5">
        <f t="shared" si="1290"/>
        <v>45.5625</v>
      </c>
      <c r="H6391" s="5">
        <f t="shared" si="1291"/>
        <v>2731.5254429103106</v>
      </c>
      <c r="I6391" s="5">
        <f t="shared" si="1292"/>
        <v>720</v>
      </c>
      <c r="J6391" s="5">
        <f t="shared" si="1293"/>
        <v>2011.5254429103106</v>
      </c>
      <c r="K6391" s="2">
        <f t="shared" si="1294"/>
        <v>59922.316717192894</v>
      </c>
      <c r="L6391" s="2">
        <f t="shared" si="1295"/>
        <v>117498</v>
      </c>
      <c r="M6391" s="2">
        <f t="shared" si="1296"/>
        <v>16280</v>
      </c>
      <c r="N6391" s="6">
        <f t="shared" si="1297"/>
        <v>1</v>
      </c>
      <c r="O6391" s="2">
        <f t="shared" si="1298"/>
        <v>21295.683282807106</v>
      </c>
      <c r="P6391" s="2">
        <f t="shared" si="1299"/>
        <v>21295.683282807106</v>
      </c>
    </row>
    <row r="6392" spans="1:16">
      <c r="A6392" s="6">
        <v>9</v>
      </c>
      <c r="B6392" s="6">
        <v>17</v>
      </c>
      <c r="C6392" s="6">
        <v>2</v>
      </c>
      <c r="D6392" s="6">
        <f t="shared" si="1287"/>
        <v>28</v>
      </c>
      <c r="E6392" s="5">
        <f t="shared" si="1288"/>
        <v>1909.9376297100011</v>
      </c>
      <c r="F6392" s="5">
        <f t="shared" si="1289"/>
        <v>776.02531320030937</v>
      </c>
      <c r="G6392" s="5">
        <f t="shared" si="1290"/>
        <v>92.264062499999994</v>
      </c>
      <c r="H6392" s="5">
        <f t="shared" si="1291"/>
        <v>2778.2270054103105</v>
      </c>
      <c r="I6392" s="5">
        <f t="shared" si="1292"/>
        <v>720</v>
      </c>
      <c r="J6392" s="5">
        <f t="shared" si="1293"/>
        <v>2058.2270054103105</v>
      </c>
      <c r="K6392" s="2">
        <f t="shared" si="1294"/>
        <v>60733.107732817887</v>
      </c>
      <c r="L6392" s="2">
        <f t="shared" si="1295"/>
        <v>120198</v>
      </c>
      <c r="M6392" s="2">
        <f t="shared" si="1296"/>
        <v>17160</v>
      </c>
      <c r="N6392" s="6">
        <f t="shared" si="1297"/>
        <v>1</v>
      </c>
      <c r="O6392" s="2">
        <f t="shared" si="1298"/>
        <v>22304.892267182113</v>
      </c>
      <c r="P6392" s="2">
        <f t="shared" si="1299"/>
        <v>22304.892267182113</v>
      </c>
    </row>
    <row r="6393" spans="1:16">
      <c r="A6393" s="6">
        <v>9</v>
      </c>
      <c r="B6393" s="6">
        <v>17</v>
      </c>
      <c r="C6393" s="6">
        <v>3</v>
      </c>
      <c r="D6393" s="6">
        <f t="shared" si="1287"/>
        <v>29</v>
      </c>
      <c r="E6393" s="5">
        <f t="shared" si="1288"/>
        <v>1909.9376297100011</v>
      </c>
      <c r="F6393" s="5">
        <f t="shared" si="1289"/>
        <v>776.02531320030937</v>
      </c>
      <c r="G6393" s="5">
        <f t="shared" si="1290"/>
        <v>140.12604492187498</v>
      </c>
      <c r="H6393" s="5">
        <f t="shared" si="1291"/>
        <v>2826.0889878321855</v>
      </c>
      <c r="I6393" s="5">
        <f t="shared" si="1292"/>
        <v>720</v>
      </c>
      <c r="J6393" s="5">
        <f t="shared" si="1293"/>
        <v>2106.0889878321855</v>
      </c>
      <c r="K6393" s="2">
        <f t="shared" si="1294"/>
        <v>61564.044927642106</v>
      </c>
      <c r="L6393" s="2">
        <f t="shared" si="1295"/>
        <v>122898</v>
      </c>
      <c r="M6393" s="2">
        <f t="shared" si="1296"/>
        <v>18040</v>
      </c>
      <c r="N6393" s="6">
        <f t="shared" si="1297"/>
        <v>1</v>
      </c>
      <c r="O6393" s="2">
        <f t="shared" si="1298"/>
        <v>23293.955072357894</v>
      </c>
      <c r="P6393" s="2">
        <f t="shared" si="1299"/>
        <v>23293.955072357894</v>
      </c>
    </row>
    <row r="6394" spans="1:16">
      <c r="A6394" s="6">
        <v>9</v>
      </c>
      <c r="B6394" s="6">
        <v>17</v>
      </c>
      <c r="C6394" s="6">
        <v>4</v>
      </c>
      <c r="D6394" s="6">
        <f t="shared" si="1287"/>
        <v>30</v>
      </c>
      <c r="E6394" s="5">
        <f t="shared" si="1288"/>
        <v>1909.9376297100011</v>
      </c>
      <c r="F6394" s="5">
        <f t="shared" si="1289"/>
        <v>776.02531320030937</v>
      </c>
      <c r="G6394" s="5">
        <f t="shared" si="1290"/>
        <v>189.17016064453125</v>
      </c>
      <c r="H6394" s="5">
        <f t="shared" si="1291"/>
        <v>2875.1331035548419</v>
      </c>
      <c r="I6394" s="5">
        <f t="shared" si="1292"/>
        <v>720</v>
      </c>
      <c r="J6394" s="5">
        <f t="shared" si="1293"/>
        <v>2155.1331035548419</v>
      </c>
      <c r="K6394" s="2">
        <f t="shared" si="1294"/>
        <v>62415.50527004934</v>
      </c>
      <c r="L6394" s="2">
        <f t="shared" si="1295"/>
        <v>125598</v>
      </c>
      <c r="M6394" s="2">
        <f t="shared" si="1296"/>
        <v>18920</v>
      </c>
      <c r="N6394" s="6">
        <f t="shared" si="1297"/>
        <v>1</v>
      </c>
      <c r="O6394" s="2">
        <f t="shared" si="1298"/>
        <v>24262.49472995066</v>
      </c>
      <c r="P6394" s="2">
        <f t="shared" si="1299"/>
        <v>24262.49472995066</v>
      </c>
    </row>
    <row r="6395" spans="1:16">
      <c r="A6395" s="6">
        <v>9</v>
      </c>
      <c r="B6395" s="6">
        <v>17</v>
      </c>
      <c r="C6395" s="6">
        <v>5</v>
      </c>
      <c r="D6395" s="6">
        <f t="shared" si="1287"/>
        <v>31</v>
      </c>
      <c r="E6395" s="5">
        <f t="shared" si="1288"/>
        <v>1909.9376297100011</v>
      </c>
      <c r="F6395" s="5">
        <f t="shared" si="1289"/>
        <v>776.02531320030937</v>
      </c>
      <c r="G6395" s="5">
        <f t="shared" si="1290"/>
        <v>239.41848456573481</v>
      </c>
      <c r="H6395" s="5">
        <f t="shared" si="1291"/>
        <v>2925.3814274760452</v>
      </c>
      <c r="I6395" s="5">
        <f t="shared" si="1292"/>
        <v>720</v>
      </c>
      <c r="J6395" s="5">
        <f t="shared" si="1293"/>
        <v>2205.3814274760452</v>
      </c>
      <c r="K6395" s="2">
        <f t="shared" si="1294"/>
        <v>63287.872004792451</v>
      </c>
      <c r="L6395" s="2">
        <f t="shared" si="1295"/>
        <v>128298</v>
      </c>
      <c r="M6395" s="2">
        <f t="shared" si="1296"/>
        <v>19800</v>
      </c>
      <c r="N6395" s="6">
        <f t="shared" si="1297"/>
        <v>1</v>
      </c>
      <c r="O6395" s="2">
        <f t="shared" si="1298"/>
        <v>25210.127995207549</v>
      </c>
      <c r="P6395" s="2">
        <f t="shared" si="1299"/>
        <v>25210.127995207549</v>
      </c>
    </row>
    <row r="6396" spans="1:16">
      <c r="A6396" s="6">
        <v>9</v>
      </c>
      <c r="B6396" s="6">
        <v>17</v>
      </c>
      <c r="C6396" s="6">
        <v>6</v>
      </c>
      <c r="D6396" s="6">
        <f t="shared" si="1287"/>
        <v>32</v>
      </c>
      <c r="E6396" s="5">
        <f t="shared" si="1288"/>
        <v>1909.9376297100011</v>
      </c>
      <c r="F6396" s="5">
        <f t="shared" si="1289"/>
        <v>776.02531320030937</v>
      </c>
      <c r="G6396" s="5">
        <f t="shared" si="1290"/>
        <v>290.89345874736784</v>
      </c>
      <c r="H6396" s="5">
        <f t="shared" si="1291"/>
        <v>2976.8564016576784</v>
      </c>
      <c r="I6396" s="5">
        <f t="shared" si="1292"/>
        <v>720</v>
      </c>
      <c r="J6396" s="5">
        <f t="shared" si="1293"/>
        <v>2256.8564016576784</v>
      </c>
      <c r="K6396" s="2">
        <f t="shared" si="1294"/>
        <v>64181.53475100136</v>
      </c>
      <c r="L6396" s="2">
        <f t="shared" si="1295"/>
        <v>130998</v>
      </c>
      <c r="M6396" s="2">
        <f t="shared" si="1296"/>
        <v>20680</v>
      </c>
      <c r="N6396" s="6">
        <f t="shared" si="1297"/>
        <v>1</v>
      </c>
      <c r="O6396" s="2">
        <f t="shared" si="1298"/>
        <v>26136.46524899864</v>
      </c>
      <c r="P6396" s="2">
        <f t="shared" si="1299"/>
        <v>26136.46524899864</v>
      </c>
    </row>
    <row r="6397" spans="1:16">
      <c r="A6397" s="6">
        <v>9</v>
      </c>
      <c r="B6397" s="6">
        <v>17</v>
      </c>
      <c r="C6397" s="6">
        <v>7</v>
      </c>
      <c r="D6397" s="6">
        <f t="shared" si="1287"/>
        <v>33</v>
      </c>
      <c r="E6397" s="5">
        <f t="shared" si="1288"/>
        <v>1909.9376297100011</v>
      </c>
      <c r="F6397" s="5">
        <f t="shared" si="1289"/>
        <v>776.02531320030937</v>
      </c>
      <c r="G6397" s="5">
        <f t="shared" si="1290"/>
        <v>343.61789814532818</v>
      </c>
      <c r="H6397" s="5">
        <f t="shared" si="1291"/>
        <v>3029.5808410556388</v>
      </c>
      <c r="I6397" s="5">
        <f t="shared" si="1292"/>
        <v>720</v>
      </c>
      <c r="J6397" s="5">
        <f t="shared" si="1293"/>
        <v>2309.5808410556388</v>
      </c>
      <c r="K6397" s="2">
        <f t="shared" si="1294"/>
        <v>65096.889601660398</v>
      </c>
      <c r="L6397" s="2">
        <f t="shared" si="1295"/>
        <v>133698</v>
      </c>
      <c r="M6397" s="2">
        <f t="shared" si="1296"/>
        <v>21560</v>
      </c>
      <c r="N6397" s="6">
        <f t="shared" si="1297"/>
        <v>1</v>
      </c>
      <c r="O6397" s="2">
        <f t="shared" si="1298"/>
        <v>27041.110398339602</v>
      </c>
      <c r="P6397" s="2">
        <f t="shared" si="1299"/>
        <v>27041.110398339602</v>
      </c>
    </row>
    <row r="6398" spans="1:16">
      <c r="A6398" s="6">
        <v>9</v>
      </c>
      <c r="B6398" s="6">
        <v>17</v>
      </c>
      <c r="C6398" s="6">
        <v>8</v>
      </c>
      <c r="D6398" s="6">
        <f t="shared" si="1287"/>
        <v>34</v>
      </c>
      <c r="E6398" s="5">
        <f t="shared" si="1288"/>
        <v>1909.9376297100011</v>
      </c>
      <c r="F6398" s="5">
        <f t="shared" si="1289"/>
        <v>776.02531320030937</v>
      </c>
      <c r="G6398" s="5">
        <f t="shared" si="1290"/>
        <v>397.61499642530839</v>
      </c>
      <c r="H6398" s="5">
        <f t="shared" si="1291"/>
        <v>3083.5779393356188</v>
      </c>
      <c r="I6398" s="5">
        <f t="shared" si="1292"/>
        <v>720</v>
      </c>
      <c r="J6398" s="5">
        <f t="shared" si="1293"/>
        <v>2363.5779393356188</v>
      </c>
      <c r="K6398" s="2">
        <f t="shared" si="1294"/>
        <v>66034.339224576717</v>
      </c>
      <c r="L6398" s="2">
        <f t="shared" si="1295"/>
        <v>136398</v>
      </c>
      <c r="M6398" s="2">
        <f t="shared" si="1296"/>
        <v>22440</v>
      </c>
      <c r="N6398" s="6">
        <f t="shared" si="1297"/>
        <v>1</v>
      </c>
      <c r="O6398" s="2">
        <f t="shared" si="1298"/>
        <v>27923.660775423283</v>
      </c>
      <c r="P6398" s="2">
        <f t="shared" si="1299"/>
        <v>27923.660775423283</v>
      </c>
    </row>
    <row r="6399" spans="1:16">
      <c r="A6399" s="6">
        <v>9</v>
      </c>
      <c r="B6399" s="6">
        <v>17</v>
      </c>
      <c r="C6399" s="6">
        <v>9</v>
      </c>
      <c r="D6399" s="6">
        <f t="shared" si="1287"/>
        <v>35</v>
      </c>
      <c r="E6399" s="5">
        <f t="shared" si="1288"/>
        <v>1909.9376297100011</v>
      </c>
      <c r="F6399" s="5">
        <f t="shared" si="1289"/>
        <v>776.02531320030937</v>
      </c>
      <c r="G6399" s="5">
        <f t="shared" si="1290"/>
        <v>452.90833186570285</v>
      </c>
      <c r="H6399" s="5">
        <f t="shared" si="1291"/>
        <v>3138.8712747760137</v>
      </c>
      <c r="I6399" s="5">
        <f t="shared" si="1292"/>
        <v>720</v>
      </c>
      <c r="J6399" s="5">
        <f t="shared" si="1293"/>
        <v>2418.8712747760137</v>
      </c>
      <c r="K6399" s="2">
        <f t="shared" si="1294"/>
        <v>66994.29296486135</v>
      </c>
      <c r="L6399" s="2">
        <f t="shared" si="1295"/>
        <v>139098</v>
      </c>
      <c r="M6399" s="2">
        <f t="shared" si="1296"/>
        <v>23320</v>
      </c>
      <c r="N6399" s="6">
        <f t="shared" si="1297"/>
        <v>1</v>
      </c>
      <c r="O6399" s="2">
        <f t="shared" si="1298"/>
        <v>28783.70703513865</v>
      </c>
      <c r="P6399" s="2">
        <f t="shared" si="1299"/>
        <v>28783.70703513865</v>
      </c>
    </row>
    <row r="6400" spans="1:16">
      <c r="A6400" s="6">
        <v>9</v>
      </c>
      <c r="B6400" s="6">
        <v>17</v>
      </c>
      <c r="C6400" s="6">
        <v>10</v>
      </c>
      <c r="D6400" s="6">
        <f t="shared" si="1287"/>
        <v>36</v>
      </c>
      <c r="E6400" s="5">
        <f t="shared" si="1288"/>
        <v>1909.9376297100011</v>
      </c>
      <c r="F6400" s="5">
        <f t="shared" si="1289"/>
        <v>776.02531320030937</v>
      </c>
      <c r="G6400" s="5">
        <f t="shared" si="1290"/>
        <v>509.52187334891573</v>
      </c>
      <c r="H6400" s="5">
        <f t="shared" si="1291"/>
        <v>3195.4848162592261</v>
      </c>
      <c r="I6400" s="5">
        <f t="shared" si="1292"/>
        <v>720</v>
      </c>
      <c r="J6400" s="5">
        <f t="shared" si="1293"/>
        <v>2475.4848162592261</v>
      </c>
      <c r="K6400" s="2">
        <f t="shared" si="1294"/>
        <v>67977.166948944898</v>
      </c>
      <c r="L6400" s="2">
        <f t="shared" si="1295"/>
        <v>141798</v>
      </c>
      <c r="M6400" s="2">
        <f t="shared" si="1296"/>
        <v>24200</v>
      </c>
      <c r="N6400" s="6">
        <f t="shared" si="1297"/>
        <v>1</v>
      </c>
      <c r="O6400" s="2">
        <f t="shared" si="1298"/>
        <v>29620.833051055102</v>
      </c>
      <c r="P6400" s="2">
        <f t="shared" si="1299"/>
        <v>29620.833051055102</v>
      </c>
    </row>
    <row r="6401" spans="1:16">
      <c r="A6401" s="6">
        <v>9</v>
      </c>
      <c r="B6401" s="6">
        <v>17</v>
      </c>
      <c r="C6401" s="6">
        <v>11</v>
      </c>
      <c r="D6401" s="6">
        <f t="shared" si="1287"/>
        <v>37</v>
      </c>
      <c r="E6401" s="5">
        <f t="shared" si="1288"/>
        <v>1909.9376297100011</v>
      </c>
      <c r="F6401" s="5">
        <f t="shared" si="1289"/>
        <v>776.02531320030937</v>
      </c>
      <c r="G6401" s="5">
        <f t="shared" si="1290"/>
        <v>567.47998644235474</v>
      </c>
      <c r="H6401" s="5">
        <f t="shared" si="1291"/>
        <v>3253.4429293526655</v>
      </c>
      <c r="I6401" s="5">
        <f t="shared" si="1292"/>
        <v>720</v>
      </c>
      <c r="J6401" s="5">
        <f t="shared" si="1293"/>
        <v>2533.4429293526655</v>
      </c>
      <c r="K6401" s="2">
        <f t="shared" si="1294"/>
        <v>68983.384190150449</v>
      </c>
      <c r="L6401" s="2">
        <f t="shared" si="1295"/>
        <v>144498</v>
      </c>
      <c r="M6401" s="2">
        <f t="shared" si="1296"/>
        <v>25080</v>
      </c>
      <c r="N6401" s="6">
        <f t="shared" si="1297"/>
        <v>1</v>
      </c>
      <c r="O6401" s="2">
        <f t="shared" si="1298"/>
        <v>30434.615809849551</v>
      </c>
      <c r="P6401" s="2">
        <f t="shared" si="1299"/>
        <v>30434.615809849551</v>
      </c>
    </row>
    <row r="6402" spans="1:16">
      <c r="A6402" s="6">
        <v>9</v>
      </c>
      <c r="B6402" s="6">
        <v>17</v>
      </c>
      <c r="C6402" s="6">
        <v>12</v>
      </c>
      <c r="D6402" s="6">
        <f t="shared" si="1287"/>
        <v>38</v>
      </c>
      <c r="E6402" s="5">
        <f t="shared" si="1288"/>
        <v>1909.9376297100011</v>
      </c>
      <c r="F6402" s="5">
        <f t="shared" si="1289"/>
        <v>776.02531320030937</v>
      </c>
      <c r="G6402" s="5">
        <f t="shared" si="1290"/>
        <v>626.80743957041921</v>
      </c>
      <c r="H6402" s="5">
        <f t="shared" si="1291"/>
        <v>3312.7703824807299</v>
      </c>
      <c r="I6402" s="5">
        <f t="shared" si="1292"/>
        <v>720</v>
      </c>
      <c r="J6402" s="5">
        <f t="shared" si="1293"/>
        <v>2592.7703824807299</v>
      </c>
      <c r="K6402" s="2">
        <f t="shared" si="1294"/>
        <v>70013.374695845996</v>
      </c>
      <c r="L6402" s="2">
        <f t="shared" si="1295"/>
        <v>147198</v>
      </c>
      <c r="M6402" s="2">
        <f t="shared" si="1296"/>
        <v>25960</v>
      </c>
      <c r="N6402" s="6">
        <f t="shared" si="1297"/>
        <v>1</v>
      </c>
      <c r="O6402" s="2">
        <f t="shared" si="1298"/>
        <v>31224.625304154004</v>
      </c>
      <c r="P6402" s="2">
        <f t="shared" si="1299"/>
        <v>31224.625304154004</v>
      </c>
    </row>
    <row r="6403" spans="1:16">
      <c r="A6403" s="6">
        <v>9</v>
      </c>
      <c r="B6403" s="6">
        <v>17</v>
      </c>
      <c r="C6403" s="6">
        <v>13</v>
      </c>
      <c r="D6403" s="6">
        <f t="shared" si="1287"/>
        <v>39</v>
      </c>
      <c r="E6403" s="5">
        <f t="shared" si="1288"/>
        <v>1909.9376297100011</v>
      </c>
      <c r="F6403" s="5">
        <f t="shared" si="1289"/>
        <v>776.02531320030937</v>
      </c>
      <c r="G6403" s="5">
        <f t="shared" si="1290"/>
        <v>687.52941027880343</v>
      </c>
      <c r="H6403" s="5">
        <f t="shared" si="1291"/>
        <v>3373.4923531891141</v>
      </c>
      <c r="I6403" s="5">
        <f t="shared" si="1292"/>
        <v>720</v>
      </c>
      <c r="J6403" s="5">
        <f t="shared" si="1293"/>
        <v>2653.4923531891141</v>
      </c>
      <c r="K6403" s="2">
        <f t="shared" si="1294"/>
        <v>71067.575576199888</v>
      </c>
      <c r="L6403" s="2">
        <f t="shared" si="1295"/>
        <v>149898</v>
      </c>
      <c r="M6403" s="2">
        <f t="shared" si="1296"/>
        <v>26840</v>
      </c>
      <c r="N6403" s="6">
        <f t="shared" si="1297"/>
        <v>1</v>
      </c>
      <c r="O6403" s="2">
        <f t="shared" si="1298"/>
        <v>31990.424423800112</v>
      </c>
      <c r="P6403" s="2">
        <f t="shared" si="1299"/>
        <v>31990.424423800112</v>
      </c>
    </row>
    <row r="6404" spans="1:16">
      <c r="A6404" s="6">
        <v>9</v>
      </c>
      <c r="B6404" s="6">
        <v>17</v>
      </c>
      <c r="C6404" s="6">
        <v>14</v>
      </c>
      <c r="D6404" s="6">
        <f t="shared" ref="D6404:D6467" si="1300">A6404+B6404+C6404</f>
        <v>40</v>
      </c>
      <c r="E6404" s="5">
        <f t="shared" ref="E6404:E6467" si="1301">IF(A6404=0,0,A6404*LABOR_HRS_WK_TOM*SEASON_WEEKS*(1+DIM_PCT_TOM)^A6404)</f>
        <v>1909.9376297100011</v>
      </c>
      <c r="F6404" s="5">
        <f t="shared" ref="F6404:F6467" si="1302">IF(B6404=0,0,B6404*LABOR_HRS_WK_CAR*SEASON_WEEKS*(1+DIM_PCT_CAR)^B6404)</f>
        <v>776.02531320030937</v>
      </c>
      <c r="G6404" s="5">
        <f t="shared" ref="G6404:G6467" si="1303">IF(C6404=0,0,C6404*LABOR_HRS_WK_MES*SEASON_WEEKS*(1+DIM_PCT_MES)^C6404)</f>
        <v>749.67149159246469</v>
      </c>
      <c r="H6404" s="5">
        <f t="shared" ref="H6404:H6467" si="1304">E6404+F6404+G6404</f>
        <v>3435.6344345027755</v>
      </c>
      <c r="I6404" s="5">
        <f t="shared" ref="I6404:I6467" si="1305">MIN(H6404,FARMER_HRS)</f>
        <v>720</v>
      </c>
      <c r="J6404" s="5">
        <f t="shared" ref="J6404:J6467" si="1306">MAX(0,H6404-FARMER_HRS)</f>
        <v>2715.6344345027755</v>
      </c>
      <c r="K6404" s="2">
        <f t="shared" ref="K6404:K6467" si="1307">I6404*FARMER_RATE+J6404*TEMP_WORKER_RATE</f>
        <v>72146.431154562073</v>
      </c>
      <c r="L6404" s="2">
        <f t="shared" ref="L6404:L6467" si="1308">A6404*PRICE_TOM+B6404*PRICE_CAR+C6404*PRICE_MES</f>
        <v>152598</v>
      </c>
      <c r="M6404" s="2">
        <f t="shared" ref="M6404:M6467" si="1309">A6404*FERT_BED_TOM+B6404*FERT_BED_CAR+C6404*FERT_BED_MES</f>
        <v>27720</v>
      </c>
      <c r="N6404" s="6">
        <f t="shared" ref="N6404:N6467" si="1310">IF(AND(D6404&lt;=TOTAL_BEDS,J6404&lt;=TEMP_WORKER_MAX*TEMP_WORKER_HRS),1,0)</f>
        <v>1</v>
      </c>
      <c r="O6404" s="2">
        <f t="shared" ref="O6404:O6467" si="1311">L6404-M6404-K6404-FIXED_COSTS</f>
        <v>32731.568845437927</v>
      </c>
      <c r="P6404" s="2">
        <f t="shared" ref="P6404:P6467" si="1312">IF(N6404=1,O6404,"")</f>
        <v>32731.568845437927</v>
      </c>
    </row>
    <row r="6405" spans="1:16">
      <c r="A6405" s="6">
        <v>9</v>
      </c>
      <c r="B6405" s="6">
        <v>17</v>
      </c>
      <c r="C6405" s="6">
        <v>15</v>
      </c>
      <c r="D6405" s="6">
        <f t="shared" si="1300"/>
        <v>41</v>
      </c>
      <c r="E6405" s="5">
        <f t="shared" si="1301"/>
        <v>1909.9376297100011</v>
      </c>
      <c r="F6405" s="5">
        <f t="shared" si="1302"/>
        <v>776.02531320030937</v>
      </c>
      <c r="G6405" s="5">
        <f t="shared" si="1303"/>
        <v>813.25969846861108</v>
      </c>
      <c r="H6405" s="5">
        <f t="shared" si="1304"/>
        <v>3499.2226413789217</v>
      </c>
      <c r="I6405" s="5">
        <f t="shared" si="1305"/>
        <v>720</v>
      </c>
      <c r="J6405" s="5">
        <f t="shared" si="1306"/>
        <v>2779.2226413789217</v>
      </c>
      <c r="K6405" s="2">
        <f t="shared" si="1307"/>
        <v>73250.393079495174</v>
      </c>
      <c r="L6405" s="2">
        <f t="shared" si="1308"/>
        <v>155298</v>
      </c>
      <c r="M6405" s="2">
        <f t="shared" si="1309"/>
        <v>28600</v>
      </c>
      <c r="N6405" s="6">
        <f t="shared" si="1310"/>
        <v>1</v>
      </c>
      <c r="O6405" s="2">
        <f t="shared" si="1311"/>
        <v>33447.606920504826</v>
      </c>
      <c r="P6405" s="2">
        <f t="shared" si="1312"/>
        <v>33447.606920504826</v>
      </c>
    </row>
    <row r="6406" spans="1:16">
      <c r="A6406" s="6">
        <v>9</v>
      </c>
      <c r="B6406" s="6">
        <v>17</v>
      </c>
      <c r="C6406" s="6">
        <v>16</v>
      </c>
      <c r="D6406" s="6">
        <f t="shared" si="1300"/>
        <v>42</v>
      </c>
      <c r="E6406" s="5">
        <f t="shared" si="1301"/>
        <v>1909.9376297100011</v>
      </c>
      <c r="F6406" s="5">
        <f t="shared" si="1302"/>
        <v>776.02531320030937</v>
      </c>
      <c r="G6406" s="5">
        <f t="shared" si="1303"/>
        <v>878.32047434610013</v>
      </c>
      <c r="H6406" s="5">
        <f t="shared" si="1304"/>
        <v>3564.2834172564108</v>
      </c>
      <c r="I6406" s="5">
        <f t="shared" si="1305"/>
        <v>720</v>
      </c>
      <c r="J6406" s="5">
        <f t="shared" si="1306"/>
        <v>2844.2834172564108</v>
      </c>
      <c r="K6406" s="2">
        <f t="shared" si="1307"/>
        <v>74379.920438479356</v>
      </c>
      <c r="L6406" s="2">
        <f t="shared" si="1308"/>
        <v>157998</v>
      </c>
      <c r="M6406" s="2">
        <f t="shared" si="1309"/>
        <v>29480</v>
      </c>
      <c r="N6406" s="6">
        <f t="shared" si="1310"/>
        <v>1</v>
      </c>
      <c r="O6406" s="2">
        <f t="shared" si="1311"/>
        <v>34138.079561520644</v>
      </c>
      <c r="P6406" s="2">
        <f t="shared" si="1312"/>
        <v>34138.079561520644</v>
      </c>
    </row>
    <row r="6407" spans="1:16">
      <c r="A6407" s="6">
        <v>9</v>
      </c>
      <c r="B6407" s="6">
        <v>17</v>
      </c>
      <c r="C6407" s="6">
        <v>17</v>
      </c>
      <c r="D6407" s="6">
        <f t="shared" si="1300"/>
        <v>43</v>
      </c>
      <c r="E6407" s="5">
        <f t="shared" si="1301"/>
        <v>1909.9376297100011</v>
      </c>
      <c r="F6407" s="5">
        <f t="shared" si="1302"/>
        <v>776.02531320030937</v>
      </c>
      <c r="G6407" s="5">
        <f t="shared" si="1303"/>
        <v>944.88069779264049</v>
      </c>
      <c r="H6407" s="5">
        <f t="shared" si="1304"/>
        <v>3630.8436407029512</v>
      </c>
      <c r="I6407" s="5">
        <f t="shared" si="1305"/>
        <v>720</v>
      </c>
      <c r="J6407" s="5">
        <f t="shared" si="1306"/>
        <v>2910.8436407029512</v>
      </c>
      <c r="K6407" s="2">
        <f t="shared" si="1307"/>
        <v>75535.479873315126</v>
      </c>
      <c r="L6407" s="2">
        <f t="shared" si="1308"/>
        <v>160698</v>
      </c>
      <c r="M6407" s="2">
        <f t="shared" si="1309"/>
        <v>30360</v>
      </c>
      <c r="N6407" s="6">
        <f t="shared" si="1310"/>
        <v>1</v>
      </c>
      <c r="O6407" s="2">
        <f t="shared" si="1311"/>
        <v>34802.520126684874</v>
      </c>
      <c r="P6407" s="2">
        <f t="shared" si="1312"/>
        <v>34802.520126684874</v>
      </c>
    </row>
    <row r="6408" spans="1:16">
      <c r="A6408" s="6">
        <v>9</v>
      </c>
      <c r="B6408" s="6">
        <v>17</v>
      </c>
      <c r="C6408" s="6">
        <v>18</v>
      </c>
      <c r="D6408" s="6">
        <f t="shared" si="1300"/>
        <v>44</v>
      </c>
      <c r="E6408" s="5">
        <f t="shared" si="1301"/>
        <v>1909.9376297100011</v>
      </c>
      <c r="F6408" s="5">
        <f t="shared" si="1302"/>
        <v>776.02531320030937</v>
      </c>
      <c r="G6408" s="5">
        <f t="shared" si="1303"/>
        <v>1012.9676892512279</v>
      </c>
      <c r="H6408" s="5">
        <f t="shared" si="1304"/>
        <v>3698.9306321615386</v>
      </c>
      <c r="I6408" s="5">
        <f t="shared" si="1305"/>
        <v>720</v>
      </c>
      <c r="J6408" s="5">
        <f t="shared" si="1306"/>
        <v>2978.9306321615386</v>
      </c>
      <c r="K6408" s="2">
        <f t="shared" si="1307"/>
        <v>76717.545697248934</v>
      </c>
      <c r="L6408" s="2">
        <f t="shared" si="1308"/>
        <v>163398</v>
      </c>
      <c r="M6408" s="2">
        <f t="shared" si="1309"/>
        <v>31240</v>
      </c>
      <c r="N6408" s="6">
        <f t="shared" si="1310"/>
        <v>1</v>
      </c>
      <c r="O6408" s="2">
        <f t="shared" si="1311"/>
        <v>35440.454302751066</v>
      </c>
      <c r="P6408" s="2">
        <f t="shared" si="1312"/>
        <v>35440.454302751066</v>
      </c>
    </row>
    <row r="6409" spans="1:16">
      <c r="A6409" s="6">
        <v>9</v>
      </c>
      <c r="B6409" s="6">
        <v>17</v>
      </c>
      <c r="C6409" s="6">
        <v>19</v>
      </c>
      <c r="D6409" s="6">
        <f t="shared" si="1300"/>
        <v>45</v>
      </c>
      <c r="E6409" s="5">
        <f t="shared" si="1301"/>
        <v>1909.9376297100011</v>
      </c>
      <c r="F6409" s="5">
        <f t="shared" si="1302"/>
        <v>776.02531320030937</v>
      </c>
      <c r="G6409" s="5">
        <f t="shared" si="1303"/>
        <v>1082.6092178872495</v>
      </c>
      <c r="H6409" s="5">
        <f t="shared" si="1304"/>
        <v>3768.5721607975602</v>
      </c>
      <c r="I6409" s="5">
        <f t="shared" si="1305"/>
        <v>720</v>
      </c>
      <c r="J6409" s="5">
        <f t="shared" si="1306"/>
        <v>3048.5721607975602</v>
      </c>
      <c r="K6409" s="2">
        <f t="shared" si="1307"/>
        <v>77926.600013846532</v>
      </c>
      <c r="L6409" s="2">
        <f t="shared" si="1308"/>
        <v>166098</v>
      </c>
      <c r="M6409" s="2">
        <f t="shared" si="1309"/>
        <v>32120</v>
      </c>
      <c r="N6409" s="6">
        <f t="shared" si="1310"/>
        <v>1</v>
      </c>
      <c r="O6409" s="2">
        <f t="shared" si="1311"/>
        <v>36051.399986153468</v>
      </c>
      <c r="P6409" s="2">
        <f t="shared" si="1312"/>
        <v>36051.399986153468</v>
      </c>
    </row>
    <row r="6410" spans="1:16">
      <c r="A6410" s="6">
        <v>9</v>
      </c>
      <c r="B6410" s="6">
        <v>17</v>
      </c>
      <c r="C6410" s="6">
        <v>20</v>
      </c>
      <c r="D6410" s="6">
        <f t="shared" si="1300"/>
        <v>46</v>
      </c>
      <c r="E6410" s="5">
        <f t="shared" si="1301"/>
        <v>1909.9376297100011</v>
      </c>
      <c r="F6410" s="5">
        <f t="shared" si="1302"/>
        <v>776.02531320030937</v>
      </c>
      <c r="G6410" s="5">
        <f t="shared" si="1303"/>
        <v>1153.8335085377266</v>
      </c>
      <c r="H6410" s="5">
        <f t="shared" si="1304"/>
        <v>3839.7964514480373</v>
      </c>
      <c r="I6410" s="5">
        <f t="shared" si="1305"/>
        <v>720</v>
      </c>
      <c r="J6410" s="5">
        <f t="shared" si="1306"/>
        <v>3119.7964514480373</v>
      </c>
      <c r="K6410" s="2">
        <f t="shared" si="1307"/>
        <v>79163.13283763954</v>
      </c>
      <c r="L6410" s="2">
        <f t="shared" si="1308"/>
        <v>168798</v>
      </c>
      <c r="M6410" s="2">
        <f t="shared" si="1309"/>
        <v>33000</v>
      </c>
      <c r="N6410" s="6">
        <f t="shared" si="1310"/>
        <v>1</v>
      </c>
      <c r="O6410" s="2">
        <f t="shared" si="1311"/>
        <v>36634.86716236046</v>
      </c>
      <c r="P6410" s="2">
        <f t="shared" si="1312"/>
        <v>36634.86716236046</v>
      </c>
    </row>
    <row r="6411" spans="1:16">
      <c r="A6411" s="6">
        <v>9</v>
      </c>
      <c r="B6411" s="6">
        <v>17</v>
      </c>
      <c r="C6411" s="6">
        <v>21</v>
      </c>
      <c r="D6411" s="6">
        <f t="shared" si="1300"/>
        <v>47</v>
      </c>
      <c r="E6411" s="5">
        <f t="shared" si="1301"/>
        <v>1909.9376297100011</v>
      </c>
      <c r="F6411" s="5">
        <f t="shared" si="1302"/>
        <v>776.02531320030937</v>
      </c>
      <c r="G6411" s="5">
        <f t="shared" si="1303"/>
        <v>1226.6692487641703</v>
      </c>
      <c r="H6411" s="5">
        <f t="shared" si="1304"/>
        <v>3912.632191674481</v>
      </c>
      <c r="I6411" s="5">
        <f t="shared" si="1305"/>
        <v>720</v>
      </c>
      <c r="J6411" s="5">
        <f t="shared" si="1306"/>
        <v>3192.632191674481</v>
      </c>
      <c r="K6411" s="2">
        <f t="shared" si="1307"/>
        <v>80427.64221657085</v>
      </c>
      <c r="L6411" s="2">
        <f t="shared" si="1308"/>
        <v>171498</v>
      </c>
      <c r="M6411" s="2">
        <f t="shared" si="1309"/>
        <v>33880</v>
      </c>
      <c r="N6411" s="6">
        <f t="shared" si="1310"/>
        <v>1</v>
      </c>
      <c r="O6411" s="2">
        <f t="shared" si="1311"/>
        <v>37190.35778342915</v>
      </c>
      <c r="P6411" s="2">
        <f t="shared" si="1312"/>
        <v>37190.35778342915</v>
      </c>
    </row>
    <row r="6412" spans="1:16">
      <c r="A6412" s="6">
        <v>9</v>
      </c>
      <c r="B6412" s="6">
        <v>17</v>
      </c>
      <c r="C6412" s="6">
        <v>22</v>
      </c>
      <c r="D6412" s="6">
        <f t="shared" si="1300"/>
        <v>48</v>
      </c>
      <c r="E6412" s="5">
        <f t="shared" si="1301"/>
        <v>1909.9376297100011</v>
      </c>
      <c r="F6412" s="5">
        <f t="shared" si="1302"/>
        <v>776.02531320030937</v>
      </c>
      <c r="G6412" s="5">
        <f t="shared" si="1303"/>
        <v>1301.1455960105666</v>
      </c>
      <c r="H6412" s="5">
        <f t="shared" si="1304"/>
        <v>3987.1085389208774</v>
      </c>
      <c r="I6412" s="5">
        <f t="shared" si="1305"/>
        <v>720</v>
      </c>
      <c r="J6412" s="5">
        <f t="shared" si="1306"/>
        <v>3267.1085389208774</v>
      </c>
      <c r="K6412" s="2">
        <f t="shared" si="1307"/>
        <v>81720.634356265233</v>
      </c>
      <c r="L6412" s="2">
        <f t="shared" si="1308"/>
        <v>174198</v>
      </c>
      <c r="M6412" s="2">
        <f t="shared" si="1309"/>
        <v>34760</v>
      </c>
      <c r="N6412" s="6">
        <f t="shared" si="1310"/>
        <v>1</v>
      </c>
      <c r="O6412" s="2">
        <f t="shared" si="1311"/>
        <v>37717.365643734767</v>
      </c>
      <c r="P6412" s="2">
        <f t="shared" si="1312"/>
        <v>37717.365643734767</v>
      </c>
    </row>
    <row r="6413" spans="1:16">
      <c r="A6413" s="6">
        <v>9</v>
      </c>
      <c r="B6413" s="6">
        <v>17</v>
      </c>
      <c r="C6413" s="6">
        <v>23</v>
      </c>
      <c r="D6413" s="6">
        <f t="shared" si="1300"/>
        <v>49</v>
      </c>
      <c r="E6413" s="5">
        <f t="shared" si="1301"/>
        <v>1909.9376297100011</v>
      </c>
      <c r="F6413" s="5">
        <f t="shared" si="1302"/>
        <v>776.02531320030937</v>
      </c>
      <c r="G6413" s="5">
        <f t="shared" si="1303"/>
        <v>1377.292184868003</v>
      </c>
      <c r="H6413" s="5">
        <f t="shared" si="1304"/>
        <v>4063.2551277783136</v>
      </c>
      <c r="I6413" s="5">
        <f t="shared" si="1305"/>
        <v>720</v>
      </c>
      <c r="J6413" s="5">
        <f t="shared" si="1306"/>
        <v>3343.2551277783136</v>
      </c>
      <c r="K6413" s="2">
        <f t="shared" si="1307"/>
        <v>83042.623746151279</v>
      </c>
      <c r="L6413" s="2">
        <f t="shared" si="1308"/>
        <v>176898</v>
      </c>
      <c r="M6413" s="2">
        <f t="shared" si="1309"/>
        <v>35640</v>
      </c>
      <c r="N6413" s="6">
        <f t="shared" si="1310"/>
        <v>1</v>
      </c>
      <c r="O6413" s="2">
        <f t="shared" si="1311"/>
        <v>38215.376253848721</v>
      </c>
      <c r="P6413" s="2">
        <f t="shared" si="1312"/>
        <v>38215.376253848721</v>
      </c>
    </row>
    <row r="6414" spans="1:16">
      <c r="A6414" s="6">
        <v>9</v>
      </c>
      <c r="B6414" s="6">
        <v>17</v>
      </c>
      <c r="C6414" s="6">
        <v>24</v>
      </c>
      <c r="D6414" s="6">
        <f t="shared" si="1300"/>
        <v>50</v>
      </c>
      <c r="E6414" s="5">
        <f t="shared" si="1301"/>
        <v>1909.9376297100011</v>
      </c>
      <c r="F6414" s="5">
        <f t="shared" si="1302"/>
        <v>776.02531320030937</v>
      </c>
      <c r="G6414" s="5">
        <f t="shared" si="1303"/>
        <v>1455.1391344474989</v>
      </c>
      <c r="H6414" s="5">
        <f t="shared" si="1304"/>
        <v>4141.1020773578093</v>
      </c>
      <c r="I6414" s="5">
        <f t="shared" si="1305"/>
        <v>720</v>
      </c>
      <c r="J6414" s="5">
        <f t="shared" si="1306"/>
        <v>3421.1020773578093</v>
      </c>
      <c r="K6414" s="2">
        <f t="shared" si="1307"/>
        <v>84394.133287461969</v>
      </c>
      <c r="L6414" s="2">
        <f t="shared" si="1308"/>
        <v>179598</v>
      </c>
      <c r="M6414" s="2">
        <f t="shared" si="1309"/>
        <v>36520</v>
      </c>
      <c r="N6414" s="6">
        <f t="shared" si="1310"/>
        <v>1</v>
      </c>
      <c r="O6414" s="2">
        <f t="shared" si="1311"/>
        <v>38683.866712538031</v>
      </c>
      <c r="P6414" s="2">
        <f t="shared" si="1312"/>
        <v>38683.866712538031</v>
      </c>
    </row>
    <row r="6415" spans="1:16">
      <c r="A6415" s="6">
        <v>9</v>
      </c>
      <c r="B6415" s="6">
        <v>17</v>
      </c>
      <c r="C6415" s="6">
        <v>25</v>
      </c>
      <c r="D6415" s="6">
        <f t="shared" si="1300"/>
        <v>51</v>
      </c>
      <c r="E6415" s="5">
        <f t="shared" si="1301"/>
        <v>1909.9376297100011</v>
      </c>
      <c r="F6415" s="5">
        <f t="shared" si="1302"/>
        <v>776.02531320030937</v>
      </c>
      <c r="G6415" s="5">
        <f t="shared" si="1303"/>
        <v>1534.7170558625965</v>
      </c>
      <c r="H6415" s="5">
        <f t="shared" si="1304"/>
        <v>4220.6799987729073</v>
      </c>
      <c r="I6415" s="5">
        <f t="shared" si="1305"/>
        <v>720</v>
      </c>
      <c r="J6415" s="5">
        <f t="shared" si="1306"/>
        <v>3500.6799987729073</v>
      </c>
      <c r="K6415" s="2">
        <f t="shared" si="1307"/>
        <v>85775.694423140754</v>
      </c>
      <c r="L6415" s="2">
        <f t="shared" si="1308"/>
        <v>182298</v>
      </c>
      <c r="M6415" s="2">
        <f t="shared" si="1309"/>
        <v>37400</v>
      </c>
      <c r="N6415" s="6">
        <f t="shared" si="1310"/>
        <v>1</v>
      </c>
      <c r="O6415" s="2">
        <f t="shared" si="1311"/>
        <v>39122.305576859246</v>
      </c>
      <c r="P6415" s="2">
        <f t="shared" si="1312"/>
        <v>39122.305576859246</v>
      </c>
    </row>
    <row r="6416" spans="1:16">
      <c r="A6416" s="6">
        <v>9</v>
      </c>
      <c r="B6416" s="6">
        <v>17</v>
      </c>
      <c r="C6416" s="6">
        <v>26</v>
      </c>
      <c r="D6416" s="6">
        <f t="shared" si="1300"/>
        <v>52</v>
      </c>
      <c r="E6416" s="5">
        <f t="shared" si="1301"/>
        <v>1909.9376297100011</v>
      </c>
      <c r="F6416" s="5">
        <f t="shared" si="1302"/>
        <v>776.02531320030937</v>
      </c>
      <c r="G6416" s="5">
        <f t="shared" si="1303"/>
        <v>1616.0570598233144</v>
      </c>
      <c r="H6416" s="5">
        <f t="shared" si="1304"/>
        <v>4302.020002733625</v>
      </c>
      <c r="I6416" s="5">
        <f t="shared" si="1305"/>
        <v>720</v>
      </c>
      <c r="J6416" s="5">
        <f t="shared" si="1306"/>
        <v>3582.020002733625</v>
      </c>
      <c r="K6416" s="2">
        <f t="shared" si="1307"/>
        <v>87187.847269680991</v>
      </c>
      <c r="L6416" s="2">
        <f t="shared" si="1308"/>
        <v>184998</v>
      </c>
      <c r="M6416" s="2">
        <f t="shared" si="1309"/>
        <v>38280</v>
      </c>
      <c r="N6416" s="6">
        <f t="shared" si="1310"/>
        <v>1</v>
      </c>
      <c r="O6416" s="2">
        <f t="shared" si="1311"/>
        <v>39530.152730319009</v>
      </c>
      <c r="P6416" s="2">
        <f t="shared" si="1312"/>
        <v>39530.152730319009</v>
      </c>
    </row>
    <row r="6417" spans="1:16">
      <c r="A6417" s="6">
        <v>9</v>
      </c>
      <c r="B6417" s="6">
        <v>17</v>
      </c>
      <c r="C6417" s="6">
        <v>27</v>
      </c>
      <c r="D6417" s="6">
        <f t="shared" si="1300"/>
        <v>53</v>
      </c>
      <c r="E6417" s="5">
        <f t="shared" si="1301"/>
        <v>1909.9376297100011</v>
      </c>
      <c r="F6417" s="5">
        <f t="shared" si="1302"/>
        <v>776.02531320030937</v>
      </c>
      <c r="G6417" s="5">
        <f t="shared" si="1303"/>
        <v>1699.1907643430709</v>
      </c>
      <c r="H6417" s="5">
        <f t="shared" si="1304"/>
        <v>4385.1537072533811</v>
      </c>
      <c r="I6417" s="5">
        <f t="shared" si="1305"/>
        <v>720</v>
      </c>
      <c r="J6417" s="5">
        <f t="shared" si="1306"/>
        <v>3665.1537072533811</v>
      </c>
      <c r="K6417" s="2">
        <f t="shared" si="1307"/>
        <v>88631.140750926745</v>
      </c>
      <c r="L6417" s="2">
        <f t="shared" si="1308"/>
        <v>187698</v>
      </c>
      <c r="M6417" s="2">
        <f t="shared" si="1309"/>
        <v>39160</v>
      </c>
      <c r="N6417" s="6">
        <f t="shared" si="1310"/>
        <v>1</v>
      </c>
      <c r="O6417" s="2">
        <f t="shared" si="1311"/>
        <v>39906.859249073255</v>
      </c>
      <c r="P6417" s="2">
        <f t="shared" si="1312"/>
        <v>39906.859249073255</v>
      </c>
    </row>
    <row r="6418" spans="1:16">
      <c r="A6418" s="6">
        <v>9</v>
      </c>
      <c r="B6418" s="6">
        <v>17</v>
      </c>
      <c r="C6418" s="6">
        <v>28</v>
      </c>
      <c r="D6418" s="6">
        <f t="shared" si="1300"/>
        <v>54</v>
      </c>
      <c r="E6418" s="5">
        <f t="shared" si="1301"/>
        <v>1909.9376297100011</v>
      </c>
      <c r="F6418" s="5">
        <f t="shared" si="1302"/>
        <v>776.02531320030937</v>
      </c>
      <c r="G6418" s="5">
        <f t="shared" si="1303"/>
        <v>1784.1503025602246</v>
      </c>
      <c r="H6418" s="5">
        <f t="shared" si="1304"/>
        <v>4470.1132454705348</v>
      </c>
      <c r="I6418" s="5">
        <f t="shared" si="1305"/>
        <v>720</v>
      </c>
      <c r="J6418" s="5">
        <f t="shared" si="1306"/>
        <v>3750.1132454705348</v>
      </c>
      <c r="K6418" s="2">
        <f t="shared" si="1307"/>
        <v>90106.132733863458</v>
      </c>
      <c r="L6418" s="2">
        <f t="shared" si="1308"/>
        <v>190398</v>
      </c>
      <c r="M6418" s="2">
        <f t="shared" si="1309"/>
        <v>40040</v>
      </c>
      <c r="N6418" s="6">
        <f t="shared" si="1310"/>
        <v>1</v>
      </c>
      <c r="O6418" s="2">
        <f t="shared" si="1311"/>
        <v>40251.867266136542</v>
      </c>
      <c r="P6418" s="2">
        <f t="shared" si="1312"/>
        <v>40251.867266136542</v>
      </c>
    </row>
    <row r="6419" spans="1:16">
      <c r="A6419" s="6">
        <v>9</v>
      </c>
      <c r="B6419" s="6">
        <v>17</v>
      </c>
      <c r="C6419" s="6">
        <v>29</v>
      </c>
      <c r="D6419" s="6">
        <f t="shared" si="1300"/>
        <v>55</v>
      </c>
      <c r="E6419" s="5">
        <f t="shared" si="1301"/>
        <v>1909.9376297100011</v>
      </c>
      <c r="F6419" s="5">
        <f t="shared" si="1302"/>
        <v>776.02531320030937</v>
      </c>
      <c r="G6419" s="5">
        <f t="shared" si="1303"/>
        <v>1870.9683306758782</v>
      </c>
      <c r="H6419" s="5">
        <f t="shared" si="1304"/>
        <v>4556.9312735861886</v>
      </c>
      <c r="I6419" s="5">
        <f t="shared" si="1305"/>
        <v>720</v>
      </c>
      <c r="J6419" s="5">
        <f t="shared" si="1306"/>
        <v>3836.9312735861886</v>
      </c>
      <c r="K6419" s="2">
        <f t="shared" si="1307"/>
        <v>91613.390166426878</v>
      </c>
      <c r="L6419" s="2">
        <f t="shared" si="1308"/>
        <v>193098</v>
      </c>
      <c r="M6419" s="2">
        <f t="shared" si="1309"/>
        <v>40920</v>
      </c>
      <c r="N6419" s="6">
        <f t="shared" si="1310"/>
        <v>1</v>
      </c>
      <c r="O6419" s="2">
        <f t="shared" si="1311"/>
        <v>40564.609833573122</v>
      </c>
      <c r="P6419" s="2">
        <f t="shared" si="1312"/>
        <v>40564.609833573122</v>
      </c>
    </row>
    <row r="6420" spans="1:16">
      <c r="A6420" s="6">
        <v>9</v>
      </c>
      <c r="B6420" s="6">
        <v>17</v>
      </c>
      <c r="C6420" s="6">
        <v>30</v>
      </c>
      <c r="D6420" s="6">
        <f t="shared" si="1300"/>
        <v>56</v>
      </c>
      <c r="E6420" s="5">
        <f t="shared" si="1301"/>
        <v>1909.9376297100011</v>
      </c>
      <c r="F6420" s="5">
        <f t="shared" si="1302"/>
        <v>776.02531320030937</v>
      </c>
      <c r="G6420" s="5">
        <f t="shared" si="1303"/>
        <v>1959.6780360096488</v>
      </c>
      <c r="H6420" s="5">
        <f t="shared" si="1304"/>
        <v>4645.6409789199597</v>
      </c>
      <c r="I6420" s="5">
        <f t="shared" si="1305"/>
        <v>720</v>
      </c>
      <c r="J6420" s="5">
        <f t="shared" si="1306"/>
        <v>3925.6409789199597</v>
      </c>
      <c r="K6420" s="2">
        <f t="shared" si="1307"/>
        <v>93153.489217360417</v>
      </c>
      <c r="L6420" s="2">
        <f t="shared" si="1308"/>
        <v>195798</v>
      </c>
      <c r="M6420" s="2">
        <f t="shared" si="1309"/>
        <v>41800</v>
      </c>
      <c r="N6420" s="6">
        <f t="shared" si="1310"/>
        <v>1</v>
      </c>
      <c r="O6420" s="2">
        <f t="shared" si="1311"/>
        <v>40844.510782639583</v>
      </c>
      <c r="P6420" s="2">
        <f t="shared" si="1312"/>
        <v>40844.510782639583</v>
      </c>
    </row>
    <row r="6421" spans="1:16">
      <c r="A6421" s="6">
        <v>9</v>
      </c>
      <c r="B6421" s="6">
        <v>18</v>
      </c>
      <c r="C6421" s="6">
        <v>0</v>
      </c>
      <c r="D6421" s="6">
        <f t="shared" si="1300"/>
        <v>27</v>
      </c>
      <c r="E6421" s="5">
        <f t="shared" si="1301"/>
        <v>1909.9376297100011</v>
      </c>
      <c r="F6421" s="5">
        <f t="shared" si="1302"/>
        <v>842.2157075615122</v>
      </c>
      <c r="G6421" s="5">
        <f t="shared" si="1303"/>
        <v>0</v>
      </c>
      <c r="H6421" s="5">
        <f t="shared" si="1304"/>
        <v>2752.1533372715135</v>
      </c>
      <c r="I6421" s="5">
        <f t="shared" si="1305"/>
        <v>720</v>
      </c>
      <c r="J6421" s="5">
        <f t="shared" si="1306"/>
        <v>2032.1533372715135</v>
      </c>
      <c r="K6421" s="2">
        <f t="shared" si="1307"/>
        <v>60280.439883185994</v>
      </c>
      <c r="L6421" s="2">
        <f t="shared" si="1308"/>
        <v>116892</v>
      </c>
      <c r="M6421" s="2">
        <f t="shared" si="1309"/>
        <v>15840</v>
      </c>
      <c r="N6421" s="6">
        <f t="shared" si="1310"/>
        <v>1</v>
      </c>
      <c r="O6421" s="2">
        <f t="shared" si="1311"/>
        <v>20771.560116814006</v>
      </c>
      <c r="P6421" s="2">
        <f t="shared" si="1312"/>
        <v>20771.560116814006</v>
      </c>
    </row>
    <row r="6422" spans="1:16">
      <c r="A6422" s="6">
        <v>9</v>
      </c>
      <c r="B6422" s="6">
        <v>18</v>
      </c>
      <c r="C6422" s="6">
        <v>1</v>
      </c>
      <c r="D6422" s="6">
        <f t="shared" si="1300"/>
        <v>28</v>
      </c>
      <c r="E6422" s="5">
        <f t="shared" si="1301"/>
        <v>1909.9376297100011</v>
      </c>
      <c r="F6422" s="5">
        <f t="shared" si="1302"/>
        <v>842.2157075615122</v>
      </c>
      <c r="G6422" s="5">
        <f t="shared" si="1303"/>
        <v>45.5625</v>
      </c>
      <c r="H6422" s="5">
        <f t="shared" si="1304"/>
        <v>2797.7158372715135</v>
      </c>
      <c r="I6422" s="5">
        <f t="shared" si="1305"/>
        <v>720</v>
      </c>
      <c r="J6422" s="5">
        <f t="shared" si="1306"/>
        <v>2077.7158372715135</v>
      </c>
      <c r="K6422" s="2">
        <f t="shared" si="1307"/>
        <v>61071.455508185994</v>
      </c>
      <c r="L6422" s="2">
        <f t="shared" si="1308"/>
        <v>119592</v>
      </c>
      <c r="M6422" s="2">
        <f t="shared" si="1309"/>
        <v>16720</v>
      </c>
      <c r="N6422" s="6">
        <f t="shared" si="1310"/>
        <v>1</v>
      </c>
      <c r="O6422" s="2">
        <f t="shared" si="1311"/>
        <v>21800.544491814006</v>
      </c>
      <c r="P6422" s="2">
        <f t="shared" si="1312"/>
        <v>21800.544491814006</v>
      </c>
    </row>
    <row r="6423" spans="1:16">
      <c r="A6423" s="6">
        <v>9</v>
      </c>
      <c r="B6423" s="6">
        <v>18</v>
      </c>
      <c r="C6423" s="6">
        <v>2</v>
      </c>
      <c r="D6423" s="6">
        <f t="shared" si="1300"/>
        <v>29</v>
      </c>
      <c r="E6423" s="5">
        <f t="shared" si="1301"/>
        <v>1909.9376297100011</v>
      </c>
      <c r="F6423" s="5">
        <f t="shared" si="1302"/>
        <v>842.2157075615122</v>
      </c>
      <c r="G6423" s="5">
        <f t="shared" si="1303"/>
        <v>92.264062499999994</v>
      </c>
      <c r="H6423" s="5">
        <f t="shared" si="1304"/>
        <v>2844.4173997715134</v>
      </c>
      <c r="I6423" s="5">
        <f t="shared" si="1305"/>
        <v>720</v>
      </c>
      <c r="J6423" s="5">
        <f t="shared" si="1306"/>
        <v>2124.4173997715134</v>
      </c>
      <c r="K6423" s="2">
        <f t="shared" si="1307"/>
        <v>61882.246523810994</v>
      </c>
      <c r="L6423" s="2">
        <f t="shared" si="1308"/>
        <v>122292</v>
      </c>
      <c r="M6423" s="2">
        <f t="shared" si="1309"/>
        <v>17600</v>
      </c>
      <c r="N6423" s="6">
        <f t="shared" si="1310"/>
        <v>1</v>
      </c>
      <c r="O6423" s="2">
        <f t="shared" si="1311"/>
        <v>22809.753476189006</v>
      </c>
      <c r="P6423" s="2">
        <f t="shared" si="1312"/>
        <v>22809.753476189006</v>
      </c>
    </row>
    <row r="6424" spans="1:16">
      <c r="A6424" s="6">
        <v>9</v>
      </c>
      <c r="B6424" s="6">
        <v>18</v>
      </c>
      <c r="C6424" s="6">
        <v>3</v>
      </c>
      <c r="D6424" s="6">
        <f t="shared" si="1300"/>
        <v>30</v>
      </c>
      <c r="E6424" s="5">
        <f t="shared" si="1301"/>
        <v>1909.9376297100011</v>
      </c>
      <c r="F6424" s="5">
        <f t="shared" si="1302"/>
        <v>842.2157075615122</v>
      </c>
      <c r="G6424" s="5">
        <f t="shared" si="1303"/>
        <v>140.12604492187498</v>
      </c>
      <c r="H6424" s="5">
        <f t="shared" si="1304"/>
        <v>2892.2793821933883</v>
      </c>
      <c r="I6424" s="5">
        <f t="shared" si="1305"/>
        <v>720</v>
      </c>
      <c r="J6424" s="5">
        <f t="shared" si="1306"/>
        <v>2172.2793821933883</v>
      </c>
      <c r="K6424" s="2">
        <f t="shared" si="1307"/>
        <v>62713.183718635213</v>
      </c>
      <c r="L6424" s="2">
        <f t="shared" si="1308"/>
        <v>124992</v>
      </c>
      <c r="M6424" s="2">
        <f t="shared" si="1309"/>
        <v>18480</v>
      </c>
      <c r="N6424" s="6">
        <f t="shared" si="1310"/>
        <v>1</v>
      </c>
      <c r="O6424" s="2">
        <f t="shared" si="1311"/>
        <v>23798.816281364787</v>
      </c>
      <c r="P6424" s="2">
        <f t="shared" si="1312"/>
        <v>23798.816281364787</v>
      </c>
    </row>
    <row r="6425" spans="1:16">
      <c r="A6425" s="6">
        <v>9</v>
      </c>
      <c r="B6425" s="6">
        <v>18</v>
      </c>
      <c r="C6425" s="6">
        <v>4</v>
      </c>
      <c r="D6425" s="6">
        <f t="shared" si="1300"/>
        <v>31</v>
      </c>
      <c r="E6425" s="5">
        <f t="shared" si="1301"/>
        <v>1909.9376297100011</v>
      </c>
      <c r="F6425" s="5">
        <f t="shared" si="1302"/>
        <v>842.2157075615122</v>
      </c>
      <c r="G6425" s="5">
        <f t="shared" si="1303"/>
        <v>189.17016064453125</v>
      </c>
      <c r="H6425" s="5">
        <f t="shared" si="1304"/>
        <v>2941.3234979160447</v>
      </c>
      <c r="I6425" s="5">
        <f t="shared" si="1305"/>
        <v>720</v>
      </c>
      <c r="J6425" s="5">
        <f t="shared" si="1306"/>
        <v>2221.3234979160447</v>
      </c>
      <c r="K6425" s="2">
        <f t="shared" si="1307"/>
        <v>63564.64406104244</v>
      </c>
      <c r="L6425" s="2">
        <f t="shared" si="1308"/>
        <v>127692</v>
      </c>
      <c r="M6425" s="2">
        <f t="shared" si="1309"/>
        <v>19360</v>
      </c>
      <c r="N6425" s="6">
        <f t="shared" si="1310"/>
        <v>1</v>
      </c>
      <c r="O6425" s="2">
        <f t="shared" si="1311"/>
        <v>24767.35593895756</v>
      </c>
      <c r="P6425" s="2">
        <f t="shared" si="1312"/>
        <v>24767.35593895756</v>
      </c>
    </row>
    <row r="6426" spans="1:16">
      <c r="A6426" s="6">
        <v>9</v>
      </c>
      <c r="B6426" s="6">
        <v>18</v>
      </c>
      <c r="C6426" s="6">
        <v>5</v>
      </c>
      <c r="D6426" s="6">
        <f t="shared" si="1300"/>
        <v>32</v>
      </c>
      <c r="E6426" s="5">
        <f t="shared" si="1301"/>
        <v>1909.9376297100011</v>
      </c>
      <c r="F6426" s="5">
        <f t="shared" si="1302"/>
        <v>842.2157075615122</v>
      </c>
      <c r="G6426" s="5">
        <f t="shared" si="1303"/>
        <v>239.41848456573481</v>
      </c>
      <c r="H6426" s="5">
        <f t="shared" si="1304"/>
        <v>2991.5718218372481</v>
      </c>
      <c r="I6426" s="5">
        <f t="shared" si="1305"/>
        <v>720</v>
      </c>
      <c r="J6426" s="5">
        <f t="shared" si="1306"/>
        <v>2271.5718218372481</v>
      </c>
      <c r="K6426" s="2">
        <f t="shared" si="1307"/>
        <v>64437.010795785558</v>
      </c>
      <c r="L6426" s="2">
        <f t="shared" si="1308"/>
        <v>130392</v>
      </c>
      <c r="M6426" s="2">
        <f t="shared" si="1309"/>
        <v>20240</v>
      </c>
      <c r="N6426" s="6">
        <f t="shared" si="1310"/>
        <v>1</v>
      </c>
      <c r="O6426" s="2">
        <f t="shared" si="1311"/>
        <v>25714.989204214442</v>
      </c>
      <c r="P6426" s="2">
        <f t="shared" si="1312"/>
        <v>25714.989204214442</v>
      </c>
    </row>
    <row r="6427" spans="1:16">
      <c r="A6427" s="6">
        <v>9</v>
      </c>
      <c r="B6427" s="6">
        <v>18</v>
      </c>
      <c r="C6427" s="6">
        <v>6</v>
      </c>
      <c r="D6427" s="6">
        <f t="shared" si="1300"/>
        <v>33</v>
      </c>
      <c r="E6427" s="5">
        <f t="shared" si="1301"/>
        <v>1909.9376297100011</v>
      </c>
      <c r="F6427" s="5">
        <f t="shared" si="1302"/>
        <v>842.2157075615122</v>
      </c>
      <c r="G6427" s="5">
        <f t="shared" si="1303"/>
        <v>290.89345874736784</v>
      </c>
      <c r="H6427" s="5">
        <f t="shared" si="1304"/>
        <v>3043.0467960188812</v>
      </c>
      <c r="I6427" s="5">
        <f t="shared" si="1305"/>
        <v>720</v>
      </c>
      <c r="J6427" s="5">
        <f t="shared" si="1306"/>
        <v>2323.0467960188812</v>
      </c>
      <c r="K6427" s="2">
        <f t="shared" si="1307"/>
        <v>65330.673541994467</v>
      </c>
      <c r="L6427" s="2">
        <f t="shared" si="1308"/>
        <v>133092</v>
      </c>
      <c r="M6427" s="2">
        <f t="shared" si="1309"/>
        <v>21120</v>
      </c>
      <c r="N6427" s="6">
        <f t="shared" si="1310"/>
        <v>1</v>
      </c>
      <c r="O6427" s="2">
        <f t="shared" si="1311"/>
        <v>26641.326458005533</v>
      </c>
      <c r="P6427" s="2">
        <f t="shared" si="1312"/>
        <v>26641.326458005533</v>
      </c>
    </row>
    <row r="6428" spans="1:16">
      <c r="A6428" s="6">
        <v>9</v>
      </c>
      <c r="B6428" s="6">
        <v>18</v>
      </c>
      <c r="C6428" s="6">
        <v>7</v>
      </c>
      <c r="D6428" s="6">
        <f t="shared" si="1300"/>
        <v>34</v>
      </c>
      <c r="E6428" s="5">
        <f t="shared" si="1301"/>
        <v>1909.9376297100011</v>
      </c>
      <c r="F6428" s="5">
        <f t="shared" si="1302"/>
        <v>842.2157075615122</v>
      </c>
      <c r="G6428" s="5">
        <f t="shared" si="1303"/>
        <v>343.61789814532818</v>
      </c>
      <c r="H6428" s="5">
        <f t="shared" si="1304"/>
        <v>3095.7712354168416</v>
      </c>
      <c r="I6428" s="5">
        <f t="shared" si="1305"/>
        <v>720</v>
      </c>
      <c r="J6428" s="5">
        <f t="shared" si="1306"/>
        <v>2375.7712354168416</v>
      </c>
      <c r="K6428" s="2">
        <f t="shared" si="1307"/>
        <v>66246.028392653505</v>
      </c>
      <c r="L6428" s="2">
        <f t="shared" si="1308"/>
        <v>135792</v>
      </c>
      <c r="M6428" s="2">
        <f t="shared" si="1309"/>
        <v>22000</v>
      </c>
      <c r="N6428" s="6">
        <f t="shared" si="1310"/>
        <v>1</v>
      </c>
      <c r="O6428" s="2">
        <f t="shared" si="1311"/>
        <v>27545.971607346495</v>
      </c>
      <c r="P6428" s="2">
        <f t="shared" si="1312"/>
        <v>27545.971607346495</v>
      </c>
    </row>
    <row r="6429" spans="1:16">
      <c r="A6429" s="6">
        <v>9</v>
      </c>
      <c r="B6429" s="6">
        <v>18</v>
      </c>
      <c r="C6429" s="6">
        <v>8</v>
      </c>
      <c r="D6429" s="6">
        <f t="shared" si="1300"/>
        <v>35</v>
      </c>
      <c r="E6429" s="5">
        <f t="shared" si="1301"/>
        <v>1909.9376297100011</v>
      </c>
      <c r="F6429" s="5">
        <f t="shared" si="1302"/>
        <v>842.2157075615122</v>
      </c>
      <c r="G6429" s="5">
        <f t="shared" si="1303"/>
        <v>397.61499642530839</v>
      </c>
      <c r="H6429" s="5">
        <f t="shared" si="1304"/>
        <v>3149.7683336968221</v>
      </c>
      <c r="I6429" s="5">
        <f t="shared" si="1305"/>
        <v>720</v>
      </c>
      <c r="J6429" s="5">
        <f t="shared" si="1306"/>
        <v>2429.7683336968221</v>
      </c>
      <c r="K6429" s="2">
        <f t="shared" si="1307"/>
        <v>67183.478015569824</v>
      </c>
      <c r="L6429" s="2">
        <f t="shared" si="1308"/>
        <v>138492</v>
      </c>
      <c r="M6429" s="2">
        <f t="shared" si="1309"/>
        <v>22880</v>
      </c>
      <c r="N6429" s="6">
        <f t="shared" si="1310"/>
        <v>1</v>
      </c>
      <c r="O6429" s="2">
        <f t="shared" si="1311"/>
        <v>28428.521984430176</v>
      </c>
      <c r="P6429" s="2">
        <f t="shared" si="1312"/>
        <v>28428.521984430176</v>
      </c>
    </row>
    <row r="6430" spans="1:16">
      <c r="A6430" s="6">
        <v>9</v>
      </c>
      <c r="B6430" s="6">
        <v>18</v>
      </c>
      <c r="C6430" s="6">
        <v>9</v>
      </c>
      <c r="D6430" s="6">
        <f t="shared" si="1300"/>
        <v>36</v>
      </c>
      <c r="E6430" s="5">
        <f t="shared" si="1301"/>
        <v>1909.9376297100011</v>
      </c>
      <c r="F6430" s="5">
        <f t="shared" si="1302"/>
        <v>842.2157075615122</v>
      </c>
      <c r="G6430" s="5">
        <f t="shared" si="1303"/>
        <v>452.90833186570285</v>
      </c>
      <c r="H6430" s="5">
        <f t="shared" si="1304"/>
        <v>3205.0616691372161</v>
      </c>
      <c r="I6430" s="5">
        <f t="shared" si="1305"/>
        <v>720</v>
      </c>
      <c r="J6430" s="5">
        <f t="shared" si="1306"/>
        <v>2485.0616691372161</v>
      </c>
      <c r="K6430" s="2">
        <f t="shared" si="1307"/>
        <v>68143.431755854443</v>
      </c>
      <c r="L6430" s="2">
        <f t="shared" si="1308"/>
        <v>141192</v>
      </c>
      <c r="M6430" s="2">
        <f t="shared" si="1309"/>
        <v>23760</v>
      </c>
      <c r="N6430" s="6">
        <f t="shared" si="1310"/>
        <v>1</v>
      </c>
      <c r="O6430" s="2">
        <f t="shared" si="1311"/>
        <v>29288.568244145557</v>
      </c>
      <c r="P6430" s="2">
        <f t="shared" si="1312"/>
        <v>29288.568244145557</v>
      </c>
    </row>
    <row r="6431" spans="1:16">
      <c r="A6431" s="6">
        <v>9</v>
      </c>
      <c r="B6431" s="6">
        <v>18</v>
      </c>
      <c r="C6431" s="6">
        <v>10</v>
      </c>
      <c r="D6431" s="6">
        <f t="shared" si="1300"/>
        <v>37</v>
      </c>
      <c r="E6431" s="5">
        <f t="shared" si="1301"/>
        <v>1909.9376297100011</v>
      </c>
      <c r="F6431" s="5">
        <f t="shared" si="1302"/>
        <v>842.2157075615122</v>
      </c>
      <c r="G6431" s="5">
        <f t="shared" si="1303"/>
        <v>509.52187334891573</v>
      </c>
      <c r="H6431" s="5">
        <f t="shared" si="1304"/>
        <v>3261.6752106204294</v>
      </c>
      <c r="I6431" s="5">
        <f t="shared" si="1305"/>
        <v>720</v>
      </c>
      <c r="J6431" s="5">
        <f t="shared" si="1306"/>
        <v>2541.6752106204294</v>
      </c>
      <c r="K6431" s="2">
        <f t="shared" si="1307"/>
        <v>69126.30573993802</v>
      </c>
      <c r="L6431" s="2">
        <f t="shared" si="1308"/>
        <v>143892</v>
      </c>
      <c r="M6431" s="2">
        <f t="shared" si="1309"/>
        <v>24640</v>
      </c>
      <c r="N6431" s="6">
        <f t="shared" si="1310"/>
        <v>1</v>
      </c>
      <c r="O6431" s="2">
        <f t="shared" si="1311"/>
        <v>30125.69426006198</v>
      </c>
      <c r="P6431" s="2">
        <f t="shared" si="1312"/>
        <v>30125.69426006198</v>
      </c>
    </row>
    <row r="6432" spans="1:16">
      <c r="A6432" s="6">
        <v>9</v>
      </c>
      <c r="B6432" s="6">
        <v>18</v>
      </c>
      <c r="C6432" s="6">
        <v>11</v>
      </c>
      <c r="D6432" s="6">
        <f t="shared" si="1300"/>
        <v>38</v>
      </c>
      <c r="E6432" s="5">
        <f t="shared" si="1301"/>
        <v>1909.9376297100011</v>
      </c>
      <c r="F6432" s="5">
        <f t="shared" si="1302"/>
        <v>842.2157075615122</v>
      </c>
      <c r="G6432" s="5">
        <f t="shared" si="1303"/>
        <v>567.47998644235474</v>
      </c>
      <c r="H6432" s="5">
        <f t="shared" si="1304"/>
        <v>3319.6333237138683</v>
      </c>
      <c r="I6432" s="5">
        <f t="shared" si="1305"/>
        <v>720</v>
      </c>
      <c r="J6432" s="5">
        <f t="shared" si="1306"/>
        <v>2599.6333237138683</v>
      </c>
      <c r="K6432" s="2">
        <f t="shared" si="1307"/>
        <v>70132.522981143557</v>
      </c>
      <c r="L6432" s="2">
        <f t="shared" si="1308"/>
        <v>146592</v>
      </c>
      <c r="M6432" s="2">
        <f t="shared" si="1309"/>
        <v>25520</v>
      </c>
      <c r="N6432" s="6">
        <f t="shared" si="1310"/>
        <v>1</v>
      </c>
      <c r="O6432" s="2">
        <f t="shared" si="1311"/>
        <v>30939.477018856443</v>
      </c>
      <c r="P6432" s="2">
        <f t="shared" si="1312"/>
        <v>30939.477018856443</v>
      </c>
    </row>
    <row r="6433" spans="1:16">
      <c r="A6433" s="6">
        <v>9</v>
      </c>
      <c r="B6433" s="6">
        <v>18</v>
      </c>
      <c r="C6433" s="6">
        <v>12</v>
      </c>
      <c r="D6433" s="6">
        <f t="shared" si="1300"/>
        <v>39</v>
      </c>
      <c r="E6433" s="5">
        <f t="shared" si="1301"/>
        <v>1909.9376297100011</v>
      </c>
      <c r="F6433" s="5">
        <f t="shared" si="1302"/>
        <v>842.2157075615122</v>
      </c>
      <c r="G6433" s="5">
        <f t="shared" si="1303"/>
        <v>626.80743957041921</v>
      </c>
      <c r="H6433" s="5">
        <f t="shared" si="1304"/>
        <v>3378.9607768419328</v>
      </c>
      <c r="I6433" s="5">
        <f t="shared" si="1305"/>
        <v>720</v>
      </c>
      <c r="J6433" s="5">
        <f t="shared" si="1306"/>
        <v>2658.9607768419328</v>
      </c>
      <c r="K6433" s="2">
        <f t="shared" si="1307"/>
        <v>71162.513486839103</v>
      </c>
      <c r="L6433" s="2">
        <f t="shared" si="1308"/>
        <v>149292</v>
      </c>
      <c r="M6433" s="2">
        <f t="shared" si="1309"/>
        <v>26400</v>
      </c>
      <c r="N6433" s="6">
        <f t="shared" si="1310"/>
        <v>1</v>
      </c>
      <c r="O6433" s="2">
        <f t="shared" si="1311"/>
        <v>31729.486513160897</v>
      </c>
      <c r="P6433" s="2">
        <f t="shared" si="1312"/>
        <v>31729.486513160897</v>
      </c>
    </row>
    <row r="6434" spans="1:16">
      <c r="A6434" s="6">
        <v>9</v>
      </c>
      <c r="B6434" s="6">
        <v>18</v>
      </c>
      <c r="C6434" s="6">
        <v>13</v>
      </c>
      <c r="D6434" s="6">
        <f t="shared" si="1300"/>
        <v>40</v>
      </c>
      <c r="E6434" s="5">
        <f t="shared" si="1301"/>
        <v>1909.9376297100011</v>
      </c>
      <c r="F6434" s="5">
        <f t="shared" si="1302"/>
        <v>842.2157075615122</v>
      </c>
      <c r="G6434" s="5">
        <f t="shared" si="1303"/>
        <v>687.52941027880343</v>
      </c>
      <c r="H6434" s="5">
        <f t="shared" si="1304"/>
        <v>3439.6827475503169</v>
      </c>
      <c r="I6434" s="5">
        <f t="shared" si="1305"/>
        <v>720</v>
      </c>
      <c r="J6434" s="5">
        <f t="shared" si="1306"/>
        <v>2719.6827475503169</v>
      </c>
      <c r="K6434" s="2">
        <f t="shared" si="1307"/>
        <v>72216.714367192995</v>
      </c>
      <c r="L6434" s="2">
        <f t="shared" si="1308"/>
        <v>151992</v>
      </c>
      <c r="M6434" s="2">
        <f t="shared" si="1309"/>
        <v>27280</v>
      </c>
      <c r="N6434" s="6">
        <f t="shared" si="1310"/>
        <v>1</v>
      </c>
      <c r="O6434" s="2">
        <f t="shared" si="1311"/>
        <v>32495.285632807005</v>
      </c>
      <c r="P6434" s="2">
        <f t="shared" si="1312"/>
        <v>32495.285632807005</v>
      </c>
    </row>
    <row r="6435" spans="1:16">
      <c r="A6435" s="6">
        <v>9</v>
      </c>
      <c r="B6435" s="6">
        <v>18</v>
      </c>
      <c r="C6435" s="6">
        <v>14</v>
      </c>
      <c r="D6435" s="6">
        <f t="shared" si="1300"/>
        <v>41</v>
      </c>
      <c r="E6435" s="5">
        <f t="shared" si="1301"/>
        <v>1909.9376297100011</v>
      </c>
      <c r="F6435" s="5">
        <f t="shared" si="1302"/>
        <v>842.2157075615122</v>
      </c>
      <c r="G6435" s="5">
        <f t="shared" si="1303"/>
        <v>749.67149159246469</v>
      </c>
      <c r="H6435" s="5">
        <f t="shared" si="1304"/>
        <v>3501.8248288639779</v>
      </c>
      <c r="I6435" s="5">
        <f t="shared" si="1305"/>
        <v>720</v>
      </c>
      <c r="J6435" s="5">
        <f t="shared" si="1306"/>
        <v>2781.8248288639779</v>
      </c>
      <c r="K6435" s="2">
        <f t="shared" si="1307"/>
        <v>73295.56994555518</v>
      </c>
      <c r="L6435" s="2">
        <f t="shared" si="1308"/>
        <v>154692</v>
      </c>
      <c r="M6435" s="2">
        <f t="shared" si="1309"/>
        <v>28160</v>
      </c>
      <c r="N6435" s="6">
        <f t="shared" si="1310"/>
        <v>1</v>
      </c>
      <c r="O6435" s="2">
        <f t="shared" si="1311"/>
        <v>33236.43005444482</v>
      </c>
      <c r="P6435" s="2">
        <f t="shared" si="1312"/>
        <v>33236.43005444482</v>
      </c>
    </row>
    <row r="6436" spans="1:16">
      <c r="A6436" s="6">
        <v>9</v>
      </c>
      <c r="B6436" s="6">
        <v>18</v>
      </c>
      <c r="C6436" s="6">
        <v>15</v>
      </c>
      <c r="D6436" s="6">
        <f t="shared" si="1300"/>
        <v>42</v>
      </c>
      <c r="E6436" s="5">
        <f t="shared" si="1301"/>
        <v>1909.9376297100011</v>
      </c>
      <c r="F6436" s="5">
        <f t="shared" si="1302"/>
        <v>842.2157075615122</v>
      </c>
      <c r="G6436" s="5">
        <f t="shared" si="1303"/>
        <v>813.25969846861108</v>
      </c>
      <c r="H6436" s="5">
        <f t="shared" si="1304"/>
        <v>3565.4130357401245</v>
      </c>
      <c r="I6436" s="5">
        <f t="shared" si="1305"/>
        <v>720</v>
      </c>
      <c r="J6436" s="5">
        <f t="shared" si="1306"/>
        <v>2845.4130357401245</v>
      </c>
      <c r="K6436" s="2">
        <f t="shared" si="1307"/>
        <v>74399.531870488281</v>
      </c>
      <c r="L6436" s="2">
        <f t="shared" si="1308"/>
        <v>157392</v>
      </c>
      <c r="M6436" s="2">
        <f t="shared" si="1309"/>
        <v>29040</v>
      </c>
      <c r="N6436" s="6">
        <f t="shared" si="1310"/>
        <v>1</v>
      </c>
      <c r="O6436" s="2">
        <f t="shared" si="1311"/>
        <v>33952.468129511719</v>
      </c>
      <c r="P6436" s="2">
        <f t="shared" si="1312"/>
        <v>33952.468129511719</v>
      </c>
    </row>
    <row r="6437" spans="1:16">
      <c r="A6437" s="6">
        <v>9</v>
      </c>
      <c r="B6437" s="6">
        <v>18</v>
      </c>
      <c r="C6437" s="6">
        <v>16</v>
      </c>
      <c r="D6437" s="6">
        <f t="shared" si="1300"/>
        <v>43</v>
      </c>
      <c r="E6437" s="5">
        <f t="shared" si="1301"/>
        <v>1909.9376297100011</v>
      </c>
      <c r="F6437" s="5">
        <f t="shared" si="1302"/>
        <v>842.2157075615122</v>
      </c>
      <c r="G6437" s="5">
        <f t="shared" si="1303"/>
        <v>878.32047434610013</v>
      </c>
      <c r="H6437" s="5">
        <f t="shared" si="1304"/>
        <v>3630.4738116176136</v>
      </c>
      <c r="I6437" s="5">
        <f t="shared" si="1305"/>
        <v>720</v>
      </c>
      <c r="J6437" s="5">
        <f t="shared" si="1306"/>
        <v>2910.4738116176136</v>
      </c>
      <c r="K6437" s="2">
        <f t="shared" si="1307"/>
        <v>75529.059229472448</v>
      </c>
      <c r="L6437" s="2">
        <f t="shared" si="1308"/>
        <v>160092</v>
      </c>
      <c r="M6437" s="2">
        <f t="shared" si="1309"/>
        <v>29920</v>
      </c>
      <c r="N6437" s="6">
        <f t="shared" si="1310"/>
        <v>1</v>
      </c>
      <c r="O6437" s="2">
        <f t="shared" si="1311"/>
        <v>34642.940770527552</v>
      </c>
      <c r="P6437" s="2">
        <f t="shared" si="1312"/>
        <v>34642.940770527552</v>
      </c>
    </row>
    <row r="6438" spans="1:16">
      <c r="A6438" s="6">
        <v>9</v>
      </c>
      <c r="B6438" s="6">
        <v>18</v>
      </c>
      <c r="C6438" s="6">
        <v>17</v>
      </c>
      <c r="D6438" s="6">
        <f t="shared" si="1300"/>
        <v>44</v>
      </c>
      <c r="E6438" s="5">
        <f t="shared" si="1301"/>
        <v>1909.9376297100011</v>
      </c>
      <c r="F6438" s="5">
        <f t="shared" si="1302"/>
        <v>842.2157075615122</v>
      </c>
      <c r="G6438" s="5">
        <f t="shared" si="1303"/>
        <v>944.88069779264049</v>
      </c>
      <c r="H6438" s="5">
        <f t="shared" si="1304"/>
        <v>3697.0340350641541</v>
      </c>
      <c r="I6438" s="5">
        <f t="shared" si="1305"/>
        <v>720</v>
      </c>
      <c r="J6438" s="5">
        <f t="shared" si="1306"/>
        <v>2977.0340350641541</v>
      </c>
      <c r="K6438" s="2">
        <f t="shared" si="1307"/>
        <v>76684.618664308218</v>
      </c>
      <c r="L6438" s="2">
        <f t="shared" si="1308"/>
        <v>162792</v>
      </c>
      <c r="M6438" s="2">
        <f t="shared" si="1309"/>
        <v>30800</v>
      </c>
      <c r="N6438" s="6">
        <f t="shared" si="1310"/>
        <v>1</v>
      </c>
      <c r="O6438" s="2">
        <f t="shared" si="1311"/>
        <v>35307.381335691782</v>
      </c>
      <c r="P6438" s="2">
        <f t="shared" si="1312"/>
        <v>35307.381335691782</v>
      </c>
    </row>
    <row r="6439" spans="1:16">
      <c r="A6439" s="6">
        <v>9</v>
      </c>
      <c r="B6439" s="6">
        <v>18</v>
      </c>
      <c r="C6439" s="6">
        <v>18</v>
      </c>
      <c r="D6439" s="6">
        <f t="shared" si="1300"/>
        <v>45</v>
      </c>
      <c r="E6439" s="5">
        <f t="shared" si="1301"/>
        <v>1909.9376297100011</v>
      </c>
      <c r="F6439" s="5">
        <f t="shared" si="1302"/>
        <v>842.2157075615122</v>
      </c>
      <c r="G6439" s="5">
        <f t="shared" si="1303"/>
        <v>1012.9676892512279</v>
      </c>
      <c r="H6439" s="5">
        <f t="shared" si="1304"/>
        <v>3765.1210265227414</v>
      </c>
      <c r="I6439" s="5">
        <f t="shared" si="1305"/>
        <v>720</v>
      </c>
      <c r="J6439" s="5">
        <f t="shared" si="1306"/>
        <v>3045.1210265227414</v>
      </c>
      <c r="K6439" s="2">
        <f t="shared" si="1307"/>
        <v>77866.684488242041</v>
      </c>
      <c r="L6439" s="2">
        <f t="shared" si="1308"/>
        <v>165492</v>
      </c>
      <c r="M6439" s="2">
        <f t="shared" si="1309"/>
        <v>31680</v>
      </c>
      <c r="N6439" s="6">
        <f t="shared" si="1310"/>
        <v>1</v>
      </c>
      <c r="O6439" s="2">
        <f t="shared" si="1311"/>
        <v>35945.315511757959</v>
      </c>
      <c r="P6439" s="2">
        <f t="shared" si="1312"/>
        <v>35945.315511757959</v>
      </c>
    </row>
    <row r="6440" spans="1:16">
      <c r="A6440" s="6">
        <v>9</v>
      </c>
      <c r="B6440" s="6">
        <v>18</v>
      </c>
      <c r="C6440" s="6">
        <v>19</v>
      </c>
      <c r="D6440" s="6">
        <f t="shared" si="1300"/>
        <v>46</v>
      </c>
      <c r="E6440" s="5">
        <f t="shared" si="1301"/>
        <v>1909.9376297100011</v>
      </c>
      <c r="F6440" s="5">
        <f t="shared" si="1302"/>
        <v>842.2157075615122</v>
      </c>
      <c r="G6440" s="5">
        <f t="shared" si="1303"/>
        <v>1082.6092178872495</v>
      </c>
      <c r="H6440" s="5">
        <f t="shared" si="1304"/>
        <v>3834.762555158763</v>
      </c>
      <c r="I6440" s="5">
        <f t="shared" si="1305"/>
        <v>720</v>
      </c>
      <c r="J6440" s="5">
        <f t="shared" si="1306"/>
        <v>3114.762555158763</v>
      </c>
      <c r="K6440" s="2">
        <f t="shared" si="1307"/>
        <v>79075.738804839639</v>
      </c>
      <c r="L6440" s="2">
        <f t="shared" si="1308"/>
        <v>168192</v>
      </c>
      <c r="M6440" s="2">
        <f t="shared" si="1309"/>
        <v>32560</v>
      </c>
      <c r="N6440" s="6">
        <f t="shared" si="1310"/>
        <v>1</v>
      </c>
      <c r="O6440" s="2">
        <f t="shared" si="1311"/>
        <v>36556.261195160361</v>
      </c>
      <c r="P6440" s="2">
        <f t="shared" si="1312"/>
        <v>36556.261195160361</v>
      </c>
    </row>
    <row r="6441" spans="1:16">
      <c r="A6441" s="6">
        <v>9</v>
      </c>
      <c r="B6441" s="6">
        <v>18</v>
      </c>
      <c r="C6441" s="6">
        <v>20</v>
      </c>
      <c r="D6441" s="6">
        <f t="shared" si="1300"/>
        <v>47</v>
      </c>
      <c r="E6441" s="5">
        <f t="shared" si="1301"/>
        <v>1909.9376297100011</v>
      </c>
      <c r="F6441" s="5">
        <f t="shared" si="1302"/>
        <v>842.2157075615122</v>
      </c>
      <c r="G6441" s="5">
        <f t="shared" si="1303"/>
        <v>1153.8335085377266</v>
      </c>
      <c r="H6441" s="5">
        <f t="shared" si="1304"/>
        <v>3905.9868458092401</v>
      </c>
      <c r="I6441" s="5">
        <f t="shared" si="1305"/>
        <v>720</v>
      </c>
      <c r="J6441" s="5">
        <f t="shared" si="1306"/>
        <v>3185.9868458092401</v>
      </c>
      <c r="K6441" s="2">
        <f t="shared" si="1307"/>
        <v>80312.271628632647</v>
      </c>
      <c r="L6441" s="2">
        <f t="shared" si="1308"/>
        <v>170892</v>
      </c>
      <c r="M6441" s="2">
        <f t="shared" si="1309"/>
        <v>33440</v>
      </c>
      <c r="N6441" s="6">
        <f t="shared" si="1310"/>
        <v>1</v>
      </c>
      <c r="O6441" s="2">
        <f t="shared" si="1311"/>
        <v>37139.728371367353</v>
      </c>
      <c r="P6441" s="2">
        <f t="shared" si="1312"/>
        <v>37139.728371367353</v>
      </c>
    </row>
    <row r="6442" spans="1:16">
      <c r="A6442" s="6">
        <v>9</v>
      </c>
      <c r="B6442" s="6">
        <v>18</v>
      </c>
      <c r="C6442" s="6">
        <v>21</v>
      </c>
      <c r="D6442" s="6">
        <f t="shared" si="1300"/>
        <v>48</v>
      </c>
      <c r="E6442" s="5">
        <f t="shared" si="1301"/>
        <v>1909.9376297100011</v>
      </c>
      <c r="F6442" s="5">
        <f t="shared" si="1302"/>
        <v>842.2157075615122</v>
      </c>
      <c r="G6442" s="5">
        <f t="shared" si="1303"/>
        <v>1226.6692487641703</v>
      </c>
      <c r="H6442" s="5">
        <f t="shared" si="1304"/>
        <v>3978.8225860356838</v>
      </c>
      <c r="I6442" s="5">
        <f t="shared" si="1305"/>
        <v>720</v>
      </c>
      <c r="J6442" s="5">
        <f t="shared" si="1306"/>
        <v>3258.8225860356838</v>
      </c>
      <c r="K6442" s="2">
        <f t="shared" si="1307"/>
        <v>81576.781007563957</v>
      </c>
      <c r="L6442" s="2">
        <f t="shared" si="1308"/>
        <v>173592</v>
      </c>
      <c r="M6442" s="2">
        <f t="shared" si="1309"/>
        <v>34320</v>
      </c>
      <c r="N6442" s="6">
        <f t="shared" si="1310"/>
        <v>1</v>
      </c>
      <c r="O6442" s="2">
        <f t="shared" si="1311"/>
        <v>37695.218992436043</v>
      </c>
      <c r="P6442" s="2">
        <f t="shared" si="1312"/>
        <v>37695.218992436043</v>
      </c>
    </row>
    <row r="6443" spans="1:16">
      <c r="A6443" s="6">
        <v>9</v>
      </c>
      <c r="B6443" s="6">
        <v>18</v>
      </c>
      <c r="C6443" s="6">
        <v>22</v>
      </c>
      <c r="D6443" s="6">
        <f t="shared" si="1300"/>
        <v>49</v>
      </c>
      <c r="E6443" s="5">
        <f t="shared" si="1301"/>
        <v>1909.9376297100011</v>
      </c>
      <c r="F6443" s="5">
        <f t="shared" si="1302"/>
        <v>842.2157075615122</v>
      </c>
      <c r="G6443" s="5">
        <f t="shared" si="1303"/>
        <v>1301.1455960105666</v>
      </c>
      <c r="H6443" s="5">
        <f t="shared" si="1304"/>
        <v>4053.2989332820798</v>
      </c>
      <c r="I6443" s="5">
        <f t="shared" si="1305"/>
        <v>720</v>
      </c>
      <c r="J6443" s="5">
        <f t="shared" si="1306"/>
        <v>3333.2989332820798</v>
      </c>
      <c r="K6443" s="2">
        <f t="shared" si="1307"/>
        <v>82869.773147258325</v>
      </c>
      <c r="L6443" s="2">
        <f t="shared" si="1308"/>
        <v>176292</v>
      </c>
      <c r="M6443" s="2">
        <f t="shared" si="1309"/>
        <v>35200</v>
      </c>
      <c r="N6443" s="6">
        <f t="shared" si="1310"/>
        <v>1</v>
      </c>
      <c r="O6443" s="2">
        <f t="shared" si="1311"/>
        <v>38222.226852741675</v>
      </c>
      <c r="P6443" s="2">
        <f t="shared" si="1312"/>
        <v>38222.226852741675</v>
      </c>
    </row>
    <row r="6444" spans="1:16">
      <c r="A6444" s="6">
        <v>9</v>
      </c>
      <c r="B6444" s="6">
        <v>18</v>
      </c>
      <c r="C6444" s="6">
        <v>23</v>
      </c>
      <c r="D6444" s="6">
        <f t="shared" si="1300"/>
        <v>50</v>
      </c>
      <c r="E6444" s="5">
        <f t="shared" si="1301"/>
        <v>1909.9376297100011</v>
      </c>
      <c r="F6444" s="5">
        <f t="shared" si="1302"/>
        <v>842.2157075615122</v>
      </c>
      <c r="G6444" s="5">
        <f t="shared" si="1303"/>
        <v>1377.292184868003</v>
      </c>
      <c r="H6444" s="5">
        <f t="shared" si="1304"/>
        <v>4129.4455221395165</v>
      </c>
      <c r="I6444" s="5">
        <f t="shared" si="1305"/>
        <v>720</v>
      </c>
      <c r="J6444" s="5">
        <f t="shared" si="1306"/>
        <v>3409.4455221395165</v>
      </c>
      <c r="K6444" s="2">
        <f t="shared" si="1307"/>
        <v>84191.762537144386</v>
      </c>
      <c r="L6444" s="2">
        <f t="shared" si="1308"/>
        <v>178992</v>
      </c>
      <c r="M6444" s="2">
        <f t="shared" si="1309"/>
        <v>36080</v>
      </c>
      <c r="N6444" s="6">
        <f t="shared" si="1310"/>
        <v>1</v>
      </c>
      <c r="O6444" s="2">
        <f t="shared" si="1311"/>
        <v>38720.237462855614</v>
      </c>
      <c r="P6444" s="2">
        <f t="shared" si="1312"/>
        <v>38720.237462855614</v>
      </c>
    </row>
    <row r="6445" spans="1:16">
      <c r="A6445" s="6">
        <v>9</v>
      </c>
      <c r="B6445" s="6">
        <v>18</v>
      </c>
      <c r="C6445" s="6">
        <v>24</v>
      </c>
      <c r="D6445" s="6">
        <f t="shared" si="1300"/>
        <v>51</v>
      </c>
      <c r="E6445" s="5">
        <f t="shared" si="1301"/>
        <v>1909.9376297100011</v>
      </c>
      <c r="F6445" s="5">
        <f t="shared" si="1302"/>
        <v>842.2157075615122</v>
      </c>
      <c r="G6445" s="5">
        <f t="shared" si="1303"/>
        <v>1455.1391344474989</v>
      </c>
      <c r="H6445" s="5">
        <f t="shared" si="1304"/>
        <v>4207.2924717190126</v>
      </c>
      <c r="I6445" s="5">
        <f t="shared" si="1305"/>
        <v>720</v>
      </c>
      <c r="J6445" s="5">
        <f t="shared" si="1306"/>
        <v>3487.2924717190126</v>
      </c>
      <c r="K6445" s="2">
        <f t="shared" si="1307"/>
        <v>85543.272078455077</v>
      </c>
      <c r="L6445" s="2">
        <f t="shared" si="1308"/>
        <v>181692</v>
      </c>
      <c r="M6445" s="2">
        <f t="shared" si="1309"/>
        <v>36960</v>
      </c>
      <c r="N6445" s="6">
        <f t="shared" si="1310"/>
        <v>1</v>
      </c>
      <c r="O6445" s="2">
        <f t="shared" si="1311"/>
        <v>39188.727921544923</v>
      </c>
      <c r="P6445" s="2">
        <f t="shared" si="1312"/>
        <v>39188.727921544923</v>
      </c>
    </row>
    <row r="6446" spans="1:16">
      <c r="A6446" s="6">
        <v>9</v>
      </c>
      <c r="B6446" s="6">
        <v>18</v>
      </c>
      <c r="C6446" s="6">
        <v>25</v>
      </c>
      <c r="D6446" s="6">
        <f t="shared" si="1300"/>
        <v>52</v>
      </c>
      <c r="E6446" s="5">
        <f t="shared" si="1301"/>
        <v>1909.9376297100011</v>
      </c>
      <c r="F6446" s="5">
        <f t="shared" si="1302"/>
        <v>842.2157075615122</v>
      </c>
      <c r="G6446" s="5">
        <f t="shared" si="1303"/>
        <v>1534.7170558625965</v>
      </c>
      <c r="H6446" s="5">
        <f t="shared" si="1304"/>
        <v>4286.8703931341097</v>
      </c>
      <c r="I6446" s="5">
        <f t="shared" si="1305"/>
        <v>720</v>
      </c>
      <c r="J6446" s="5">
        <f t="shared" si="1306"/>
        <v>3566.8703931341097</v>
      </c>
      <c r="K6446" s="2">
        <f t="shared" si="1307"/>
        <v>86924.833214133847</v>
      </c>
      <c r="L6446" s="2">
        <f t="shared" si="1308"/>
        <v>184392</v>
      </c>
      <c r="M6446" s="2">
        <f t="shared" si="1309"/>
        <v>37840</v>
      </c>
      <c r="N6446" s="6">
        <f t="shared" si="1310"/>
        <v>1</v>
      </c>
      <c r="O6446" s="2">
        <f t="shared" si="1311"/>
        <v>39627.166785866153</v>
      </c>
      <c r="P6446" s="2">
        <f t="shared" si="1312"/>
        <v>39627.166785866153</v>
      </c>
    </row>
    <row r="6447" spans="1:16">
      <c r="A6447" s="6">
        <v>9</v>
      </c>
      <c r="B6447" s="6">
        <v>18</v>
      </c>
      <c r="C6447" s="6">
        <v>26</v>
      </c>
      <c r="D6447" s="6">
        <f t="shared" si="1300"/>
        <v>53</v>
      </c>
      <c r="E6447" s="5">
        <f t="shared" si="1301"/>
        <v>1909.9376297100011</v>
      </c>
      <c r="F6447" s="5">
        <f t="shared" si="1302"/>
        <v>842.2157075615122</v>
      </c>
      <c r="G6447" s="5">
        <f t="shared" si="1303"/>
        <v>1616.0570598233144</v>
      </c>
      <c r="H6447" s="5">
        <f t="shared" si="1304"/>
        <v>4368.2103970948283</v>
      </c>
      <c r="I6447" s="5">
        <f t="shared" si="1305"/>
        <v>720</v>
      </c>
      <c r="J6447" s="5">
        <f t="shared" si="1306"/>
        <v>3648.2103970948283</v>
      </c>
      <c r="K6447" s="2">
        <f t="shared" si="1307"/>
        <v>88336.986060674099</v>
      </c>
      <c r="L6447" s="2">
        <f t="shared" si="1308"/>
        <v>187092</v>
      </c>
      <c r="M6447" s="2">
        <f t="shared" si="1309"/>
        <v>38720</v>
      </c>
      <c r="N6447" s="6">
        <f t="shared" si="1310"/>
        <v>1</v>
      </c>
      <c r="O6447" s="2">
        <f t="shared" si="1311"/>
        <v>40035.013939325901</v>
      </c>
      <c r="P6447" s="2">
        <f t="shared" si="1312"/>
        <v>40035.013939325901</v>
      </c>
    </row>
    <row r="6448" spans="1:16">
      <c r="A6448" s="6">
        <v>9</v>
      </c>
      <c r="B6448" s="6">
        <v>18</v>
      </c>
      <c r="C6448" s="6">
        <v>27</v>
      </c>
      <c r="D6448" s="6">
        <f t="shared" si="1300"/>
        <v>54</v>
      </c>
      <c r="E6448" s="5">
        <f t="shared" si="1301"/>
        <v>1909.9376297100011</v>
      </c>
      <c r="F6448" s="5">
        <f t="shared" si="1302"/>
        <v>842.2157075615122</v>
      </c>
      <c r="G6448" s="5">
        <f t="shared" si="1303"/>
        <v>1699.1907643430709</v>
      </c>
      <c r="H6448" s="5">
        <f t="shared" si="1304"/>
        <v>4451.3441016145844</v>
      </c>
      <c r="I6448" s="5">
        <f t="shared" si="1305"/>
        <v>720</v>
      </c>
      <c r="J6448" s="5">
        <f t="shared" si="1306"/>
        <v>3731.3441016145844</v>
      </c>
      <c r="K6448" s="2">
        <f t="shared" si="1307"/>
        <v>89780.279541919866</v>
      </c>
      <c r="L6448" s="2">
        <f t="shared" si="1308"/>
        <v>189792</v>
      </c>
      <c r="M6448" s="2">
        <f t="shared" si="1309"/>
        <v>39600</v>
      </c>
      <c r="N6448" s="6">
        <f t="shared" si="1310"/>
        <v>1</v>
      </c>
      <c r="O6448" s="2">
        <f t="shared" si="1311"/>
        <v>40411.720458080134</v>
      </c>
      <c r="P6448" s="2">
        <f t="shared" si="1312"/>
        <v>40411.720458080134</v>
      </c>
    </row>
    <row r="6449" spans="1:16">
      <c r="A6449" s="6">
        <v>9</v>
      </c>
      <c r="B6449" s="6">
        <v>18</v>
      </c>
      <c r="C6449" s="6">
        <v>28</v>
      </c>
      <c r="D6449" s="6">
        <f t="shared" si="1300"/>
        <v>55</v>
      </c>
      <c r="E6449" s="5">
        <f t="shared" si="1301"/>
        <v>1909.9376297100011</v>
      </c>
      <c r="F6449" s="5">
        <f t="shared" si="1302"/>
        <v>842.2157075615122</v>
      </c>
      <c r="G6449" s="5">
        <f t="shared" si="1303"/>
        <v>1784.1503025602246</v>
      </c>
      <c r="H6449" s="5">
        <f t="shared" si="1304"/>
        <v>4536.3036398317381</v>
      </c>
      <c r="I6449" s="5">
        <f t="shared" si="1305"/>
        <v>720</v>
      </c>
      <c r="J6449" s="5">
        <f t="shared" si="1306"/>
        <v>3816.3036398317381</v>
      </c>
      <c r="K6449" s="2">
        <f t="shared" si="1307"/>
        <v>91255.271524856566</v>
      </c>
      <c r="L6449" s="2">
        <f t="shared" si="1308"/>
        <v>192492</v>
      </c>
      <c r="M6449" s="2">
        <f t="shared" si="1309"/>
        <v>40480</v>
      </c>
      <c r="N6449" s="6">
        <f t="shared" si="1310"/>
        <v>1</v>
      </c>
      <c r="O6449" s="2">
        <f t="shared" si="1311"/>
        <v>40756.728475143434</v>
      </c>
      <c r="P6449" s="2">
        <f t="shared" si="1312"/>
        <v>40756.728475143434</v>
      </c>
    </row>
    <row r="6450" spans="1:16">
      <c r="A6450" s="6">
        <v>9</v>
      </c>
      <c r="B6450" s="6">
        <v>18</v>
      </c>
      <c r="C6450" s="6">
        <v>29</v>
      </c>
      <c r="D6450" s="6">
        <f t="shared" si="1300"/>
        <v>56</v>
      </c>
      <c r="E6450" s="5">
        <f t="shared" si="1301"/>
        <v>1909.9376297100011</v>
      </c>
      <c r="F6450" s="5">
        <f t="shared" si="1302"/>
        <v>842.2157075615122</v>
      </c>
      <c r="G6450" s="5">
        <f t="shared" si="1303"/>
        <v>1870.9683306758782</v>
      </c>
      <c r="H6450" s="5">
        <f t="shared" si="1304"/>
        <v>4623.1216679473919</v>
      </c>
      <c r="I6450" s="5">
        <f t="shared" si="1305"/>
        <v>720</v>
      </c>
      <c r="J6450" s="5">
        <f t="shared" si="1306"/>
        <v>3903.1216679473919</v>
      </c>
      <c r="K6450" s="2">
        <f t="shared" si="1307"/>
        <v>92762.52895742</v>
      </c>
      <c r="L6450" s="2">
        <f t="shared" si="1308"/>
        <v>195192</v>
      </c>
      <c r="M6450" s="2">
        <f t="shared" si="1309"/>
        <v>41360</v>
      </c>
      <c r="N6450" s="6">
        <f t="shared" si="1310"/>
        <v>1</v>
      </c>
      <c r="O6450" s="2">
        <f t="shared" si="1311"/>
        <v>41069.47104258</v>
      </c>
      <c r="P6450" s="2">
        <f t="shared" si="1312"/>
        <v>41069.47104258</v>
      </c>
    </row>
    <row r="6451" spans="1:16">
      <c r="A6451" s="6">
        <v>9</v>
      </c>
      <c r="B6451" s="6">
        <v>18</v>
      </c>
      <c r="C6451" s="6">
        <v>30</v>
      </c>
      <c r="D6451" s="6">
        <f t="shared" si="1300"/>
        <v>57</v>
      </c>
      <c r="E6451" s="5">
        <f t="shared" si="1301"/>
        <v>1909.9376297100011</v>
      </c>
      <c r="F6451" s="5">
        <f t="shared" si="1302"/>
        <v>842.2157075615122</v>
      </c>
      <c r="G6451" s="5">
        <f t="shared" si="1303"/>
        <v>1959.6780360096488</v>
      </c>
      <c r="H6451" s="5">
        <f t="shared" si="1304"/>
        <v>4711.8313732811621</v>
      </c>
      <c r="I6451" s="5">
        <f t="shared" si="1305"/>
        <v>720</v>
      </c>
      <c r="J6451" s="5">
        <f t="shared" si="1306"/>
        <v>3991.8313732811621</v>
      </c>
      <c r="K6451" s="2">
        <f t="shared" si="1307"/>
        <v>94302.628008353509</v>
      </c>
      <c r="L6451" s="2">
        <f t="shared" si="1308"/>
        <v>197892</v>
      </c>
      <c r="M6451" s="2">
        <f t="shared" si="1309"/>
        <v>42240</v>
      </c>
      <c r="N6451" s="6">
        <f t="shared" si="1310"/>
        <v>1</v>
      </c>
      <c r="O6451" s="2">
        <f t="shared" si="1311"/>
        <v>41349.371991646491</v>
      </c>
      <c r="P6451" s="2">
        <f t="shared" si="1312"/>
        <v>41349.371991646491</v>
      </c>
    </row>
    <row r="6452" spans="1:16">
      <c r="A6452" s="6">
        <v>9</v>
      </c>
      <c r="B6452" s="6">
        <v>19</v>
      </c>
      <c r="C6452" s="6">
        <v>0</v>
      </c>
      <c r="D6452" s="6">
        <f t="shared" si="1300"/>
        <v>28</v>
      </c>
      <c r="E6452" s="5">
        <f t="shared" si="1301"/>
        <v>1909.9376297100011</v>
      </c>
      <c r="F6452" s="5">
        <f t="shared" si="1302"/>
        <v>911.23060582002495</v>
      </c>
      <c r="G6452" s="5">
        <f t="shared" si="1303"/>
        <v>0</v>
      </c>
      <c r="H6452" s="5">
        <f t="shared" si="1304"/>
        <v>2821.1682355300263</v>
      </c>
      <c r="I6452" s="5">
        <f t="shared" si="1305"/>
        <v>720</v>
      </c>
      <c r="J6452" s="5">
        <f t="shared" si="1306"/>
        <v>2101.1682355300263</v>
      </c>
      <c r="K6452" s="2">
        <f t="shared" si="1307"/>
        <v>61478.61520017407</v>
      </c>
      <c r="L6452" s="2">
        <f t="shared" si="1308"/>
        <v>118986</v>
      </c>
      <c r="M6452" s="2">
        <f t="shared" si="1309"/>
        <v>16280</v>
      </c>
      <c r="N6452" s="6">
        <f t="shared" si="1310"/>
        <v>1</v>
      </c>
      <c r="O6452" s="2">
        <f t="shared" si="1311"/>
        <v>21227.38479982593</v>
      </c>
      <c r="P6452" s="2">
        <f t="shared" si="1312"/>
        <v>21227.38479982593</v>
      </c>
    </row>
    <row r="6453" spans="1:16">
      <c r="A6453" s="6">
        <v>9</v>
      </c>
      <c r="B6453" s="6">
        <v>19</v>
      </c>
      <c r="C6453" s="6">
        <v>1</v>
      </c>
      <c r="D6453" s="6">
        <f t="shared" si="1300"/>
        <v>29</v>
      </c>
      <c r="E6453" s="5">
        <f t="shared" si="1301"/>
        <v>1909.9376297100011</v>
      </c>
      <c r="F6453" s="5">
        <f t="shared" si="1302"/>
        <v>911.23060582002495</v>
      </c>
      <c r="G6453" s="5">
        <f t="shared" si="1303"/>
        <v>45.5625</v>
      </c>
      <c r="H6453" s="5">
        <f t="shared" si="1304"/>
        <v>2866.7307355300263</v>
      </c>
      <c r="I6453" s="5">
        <f t="shared" si="1305"/>
        <v>720</v>
      </c>
      <c r="J6453" s="5">
        <f t="shared" si="1306"/>
        <v>2146.7307355300263</v>
      </c>
      <c r="K6453" s="2">
        <f t="shared" si="1307"/>
        <v>62269.63082517407</v>
      </c>
      <c r="L6453" s="2">
        <f t="shared" si="1308"/>
        <v>121686</v>
      </c>
      <c r="M6453" s="2">
        <f t="shared" si="1309"/>
        <v>17160</v>
      </c>
      <c r="N6453" s="6">
        <f t="shared" si="1310"/>
        <v>1</v>
      </c>
      <c r="O6453" s="2">
        <f t="shared" si="1311"/>
        <v>22256.36917482593</v>
      </c>
      <c r="P6453" s="2">
        <f t="shared" si="1312"/>
        <v>22256.36917482593</v>
      </c>
    </row>
    <row r="6454" spans="1:16">
      <c r="A6454" s="6">
        <v>9</v>
      </c>
      <c r="B6454" s="6">
        <v>19</v>
      </c>
      <c r="C6454" s="6">
        <v>2</v>
      </c>
      <c r="D6454" s="6">
        <f t="shared" si="1300"/>
        <v>30</v>
      </c>
      <c r="E6454" s="5">
        <f t="shared" si="1301"/>
        <v>1909.9376297100011</v>
      </c>
      <c r="F6454" s="5">
        <f t="shared" si="1302"/>
        <v>911.23060582002495</v>
      </c>
      <c r="G6454" s="5">
        <f t="shared" si="1303"/>
        <v>92.264062499999994</v>
      </c>
      <c r="H6454" s="5">
        <f t="shared" si="1304"/>
        <v>2913.4322980300262</v>
      </c>
      <c r="I6454" s="5">
        <f t="shared" si="1305"/>
        <v>720</v>
      </c>
      <c r="J6454" s="5">
        <f t="shared" si="1306"/>
        <v>2193.4322980300262</v>
      </c>
      <c r="K6454" s="2">
        <f t="shared" si="1307"/>
        <v>63080.421840799063</v>
      </c>
      <c r="L6454" s="2">
        <f t="shared" si="1308"/>
        <v>124386</v>
      </c>
      <c r="M6454" s="2">
        <f t="shared" si="1309"/>
        <v>18040</v>
      </c>
      <c r="N6454" s="6">
        <f t="shared" si="1310"/>
        <v>1</v>
      </c>
      <c r="O6454" s="2">
        <f t="shared" si="1311"/>
        <v>23265.578159200937</v>
      </c>
      <c r="P6454" s="2">
        <f t="shared" si="1312"/>
        <v>23265.578159200937</v>
      </c>
    </row>
    <row r="6455" spans="1:16">
      <c r="A6455" s="6">
        <v>9</v>
      </c>
      <c r="B6455" s="6">
        <v>19</v>
      </c>
      <c r="C6455" s="6">
        <v>3</v>
      </c>
      <c r="D6455" s="6">
        <f t="shared" si="1300"/>
        <v>31</v>
      </c>
      <c r="E6455" s="5">
        <f t="shared" si="1301"/>
        <v>1909.9376297100011</v>
      </c>
      <c r="F6455" s="5">
        <f t="shared" si="1302"/>
        <v>911.23060582002495</v>
      </c>
      <c r="G6455" s="5">
        <f t="shared" si="1303"/>
        <v>140.12604492187498</v>
      </c>
      <c r="H6455" s="5">
        <f t="shared" si="1304"/>
        <v>2961.2942804519012</v>
      </c>
      <c r="I6455" s="5">
        <f t="shared" si="1305"/>
        <v>720</v>
      </c>
      <c r="J6455" s="5">
        <f t="shared" si="1306"/>
        <v>2241.2942804519012</v>
      </c>
      <c r="K6455" s="2">
        <f t="shared" si="1307"/>
        <v>63911.359035623282</v>
      </c>
      <c r="L6455" s="2">
        <f t="shared" si="1308"/>
        <v>127086</v>
      </c>
      <c r="M6455" s="2">
        <f t="shared" si="1309"/>
        <v>18920</v>
      </c>
      <c r="N6455" s="6">
        <f t="shared" si="1310"/>
        <v>1</v>
      </c>
      <c r="O6455" s="2">
        <f t="shared" si="1311"/>
        <v>24254.640964376718</v>
      </c>
      <c r="P6455" s="2">
        <f t="shared" si="1312"/>
        <v>24254.640964376718</v>
      </c>
    </row>
    <row r="6456" spans="1:16">
      <c r="A6456" s="6">
        <v>9</v>
      </c>
      <c r="B6456" s="6">
        <v>19</v>
      </c>
      <c r="C6456" s="6">
        <v>4</v>
      </c>
      <c r="D6456" s="6">
        <f t="shared" si="1300"/>
        <v>32</v>
      </c>
      <c r="E6456" s="5">
        <f t="shared" si="1301"/>
        <v>1909.9376297100011</v>
      </c>
      <c r="F6456" s="5">
        <f t="shared" si="1302"/>
        <v>911.23060582002495</v>
      </c>
      <c r="G6456" s="5">
        <f t="shared" si="1303"/>
        <v>189.17016064453125</v>
      </c>
      <c r="H6456" s="5">
        <f t="shared" si="1304"/>
        <v>3010.3383961745576</v>
      </c>
      <c r="I6456" s="5">
        <f t="shared" si="1305"/>
        <v>720</v>
      </c>
      <c r="J6456" s="5">
        <f t="shared" si="1306"/>
        <v>2290.3383961745576</v>
      </c>
      <c r="K6456" s="2">
        <f t="shared" si="1307"/>
        <v>64762.819378030516</v>
      </c>
      <c r="L6456" s="2">
        <f t="shared" si="1308"/>
        <v>129786</v>
      </c>
      <c r="M6456" s="2">
        <f t="shared" si="1309"/>
        <v>19800</v>
      </c>
      <c r="N6456" s="6">
        <f t="shared" si="1310"/>
        <v>1</v>
      </c>
      <c r="O6456" s="2">
        <f t="shared" si="1311"/>
        <v>25223.180621969484</v>
      </c>
      <c r="P6456" s="2">
        <f t="shared" si="1312"/>
        <v>25223.180621969484</v>
      </c>
    </row>
    <row r="6457" spans="1:16">
      <c r="A6457" s="6">
        <v>9</v>
      </c>
      <c r="B6457" s="6">
        <v>19</v>
      </c>
      <c r="C6457" s="6">
        <v>5</v>
      </c>
      <c r="D6457" s="6">
        <f t="shared" si="1300"/>
        <v>33</v>
      </c>
      <c r="E6457" s="5">
        <f t="shared" si="1301"/>
        <v>1909.9376297100011</v>
      </c>
      <c r="F6457" s="5">
        <f t="shared" si="1302"/>
        <v>911.23060582002495</v>
      </c>
      <c r="G6457" s="5">
        <f t="shared" si="1303"/>
        <v>239.41848456573481</v>
      </c>
      <c r="H6457" s="5">
        <f t="shared" si="1304"/>
        <v>3060.5867200957609</v>
      </c>
      <c r="I6457" s="5">
        <f t="shared" si="1305"/>
        <v>720</v>
      </c>
      <c r="J6457" s="5">
        <f t="shared" si="1306"/>
        <v>2340.5867200957609</v>
      </c>
      <c r="K6457" s="2">
        <f t="shared" si="1307"/>
        <v>65635.186112773634</v>
      </c>
      <c r="L6457" s="2">
        <f t="shared" si="1308"/>
        <v>132486</v>
      </c>
      <c r="M6457" s="2">
        <f t="shared" si="1309"/>
        <v>20680</v>
      </c>
      <c r="N6457" s="6">
        <f t="shared" si="1310"/>
        <v>1</v>
      </c>
      <c r="O6457" s="2">
        <f t="shared" si="1311"/>
        <v>26170.813887226366</v>
      </c>
      <c r="P6457" s="2">
        <f t="shared" si="1312"/>
        <v>26170.813887226366</v>
      </c>
    </row>
    <row r="6458" spans="1:16">
      <c r="A6458" s="6">
        <v>9</v>
      </c>
      <c r="B6458" s="6">
        <v>19</v>
      </c>
      <c r="C6458" s="6">
        <v>6</v>
      </c>
      <c r="D6458" s="6">
        <f t="shared" si="1300"/>
        <v>34</v>
      </c>
      <c r="E6458" s="5">
        <f t="shared" si="1301"/>
        <v>1909.9376297100011</v>
      </c>
      <c r="F6458" s="5">
        <f t="shared" si="1302"/>
        <v>911.23060582002495</v>
      </c>
      <c r="G6458" s="5">
        <f t="shared" si="1303"/>
        <v>290.89345874736784</v>
      </c>
      <c r="H6458" s="5">
        <f t="shared" si="1304"/>
        <v>3112.0616942773941</v>
      </c>
      <c r="I6458" s="5">
        <f t="shared" si="1305"/>
        <v>720</v>
      </c>
      <c r="J6458" s="5">
        <f t="shared" si="1306"/>
        <v>2392.0616942773941</v>
      </c>
      <c r="K6458" s="2">
        <f t="shared" si="1307"/>
        <v>66528.848858982528</v>
      </c>
      <c r="L6458" s="2">
        <f t="shared" si="1308"/>
        <v>135186</v>
      </c>
      <c r="M6458" s="2">
        <f t="shared" si="1309"/>
        <v>21560</v>
      </c>
      <c r="N6458" s="6">
        <f t="shared" si="1310"/>
        <v>1</v>
      </c>
      <c r="O6458" s="2">
        <f t="shared" si="1311"/>
        <v>27097.151141017472</v>
      </c>
      <c r="P6458" s="2">
        <f t="shared" si="1312"/>
        <v>27097.151141017472</v>
      </c>
    </row>
    <row r="6459" spans="1:16">
      <c r="A6459" s="6">
        <v>9</v>
      </c>
      <c r="B6459" s="6">
        <v>19</v>
      </c>
      <c r="C6459" s="6">
        <v>7</v>
      </c>
      <c r="D6459" s="6">
        <f t="shared" si="1300"/>
        <v>35</v>
      </c>
      <c r="E6459" s="5">
        <f t="shared" si="1301"/>
        <v>1909.9376297100011</v>
      </c>
      <c r="F6459" s="5">
        <f t="shared" si="1302"/>
        <v>911.23060582002495</v>
      </c>
      <c r="G6459" s="5">
        <f t="shared" si="1303"/>
        <v>343.61789814532818</v>
      </c>
      <c r="H6459" s="5">
        <f t="shared" si="1304"/>
        <v>3164.7861336753544</v>
      </c>
      <c r="I6459" s="5">
        <f t="shared" si="1305"/>
        <v>720</v>
      </c>
      <c r="J6459" s="5">
        <f t="shared" si="1306"/>
        <v>2444.7861336753544</v>
      </c>
      <c r="K6459" s="2">
        <f t="shared" si="1307"/>
        <v>67444.203709641559</v>
      </c>
      <c r="L6459" s="2">
        <f t="shared" si="1308"/>
        <v>137886</v>
      </c>
      <c r="M6459" s="2">
        <f t="shared" si="1309"/>
        <v>22440</v>
      </c>
      <c r="N6459" s="6">
        <f t="shared" si="1310"/>
        <v>1</v>
      </c>
      <c r="O6459" s="2">
        <f t="shared" si="1311"/>
        <v>28001.796290358441</v>
      </c>
      <c r="P6459" s="2">
        <f t="shared" si="1312"/>
        <v>28001.796290358441</v>
      </c>
    </row>
    <row r="6460" spans="1:16">
      <c r="A6460" s="6">
        <v>9</v>
      </c>
      <c r="B6460" s="6">
        <v>19</v>
      </c>
      <c r="C6460" s="6">
        <v>8</v>
      </c>
      <c r="D6460" s="6">
        <f t="shared" si="1300"/>
        <v>36</v>
      </c>
      <c r="E6460" s="5">
        <f t="shared" si="1301"/>
        <v>1909.9376297100011</v>
      </c>
      <c r="F6460" s="5">
        <f t="shared" si="1302"/>
        <v>911.23060582002495</v>
      </c>
      <c r="G6460" s="5">
        <f t="shared" si="1303"/>
        <v>397.61499642530839</v>
      </c>
      <c r="H6460" s="5">
        <f t="shared" si="1304"/>
        <v>3218.7832319553345</v>
      </c>
      <c r="I6460" s="5">
        <f t="shared" si="1305"/>
        <v>720</v>
      </c>
      <c r="J6460" s="5">
        <f t="shared" si="1306"/>
        <v>2498.7832319553345</v>
      </c>
      <c r="K6460" s="2">
        <f t="shared" si="1307"/>
        <v>68381.653332557893</v>
      </c>
      <c r="L6460" s="2">
        <f t="shared" si="1308"/>
        <v>140586</v>
      </c>
      <c r="M6460" s="2">
        <f t="shared" si="1309"/>
        <v>23320</v>
      </c>
      <c r="N6460" s="6">
        <f t="shared" si="1310"/>
        <v>1</v>
      </c>
      <c r="O6460" s="2">
        <f t="shared" si="1311"/>
        <v>28884.346667442107</v>
      </c>
      <c r="P6460" s="2">
        <f t="shared" si="1312"/>
        <v>28884.346667442107</v>
      </c>
    </row>
    <row r="6461" spans="1:16">
      <c r="A6461" s="6">
        <v>9</v>
      </c>
      <c r="B6461" s="6">
        <v>19</v>
      </c>
      <c r="C6461" s="6">
        <v>9</v>
      </c>
      <c r="D6461" s="6">
        <f t="shared" si="1300"/>
        <v>37</v>
      </c>
      <c r="E6461" s="5">
        <f t="shared" si="1301"/>
        <v>1909.9376297100011</v>
      </c>
      <c r="F6461" s="5">
        <f t="shared" si="1302"/>
        <v>911.23060582002495</v>
      </c>
      <c r="G6461" s="5">
        <f t="shared" si="1303"/>
        <v>452.90833186570285</v>
      </c>
      <c r="H6461" s="5">
        <f t="shared" si="1304"/>
        <v>3274.0765673957294</v>
      </c>
      <c r="I6461" s="5">
        <f t="shared" si="1305"/>
        <v>720</v>
      </c>
      <c r="J6461" s="5">
        <f t="shared" si="1306"/>
        <v>2554.0765673957294</v>
      </c>
      <c r="K6461" s="2">
        <f t="shared" si="1307"/>
        <v>69341.607072842526</v>
      </c>
      <c r="L6461" s="2">
        <f t="shared" si="1308"/>
        <v>143286</v>
      </c>
      <c r="M6461" s="2">
        <f t="shared" si="1309"/>
        <v>24200</v>
      </c>
      <c r="N6461" s="6">
        <f t="shared" si="1310"/>
        <v>1</v>
      </c>
      <c r="O6461" s="2">
        <f t="shared" si="1311"/>
        <v>29744.392927157474</v>
      </c>
      <c r="P6461" s="2">
        <f t="shared" si="1312"/>
        <v>29744.392927157474</v>
      </c>
    </row>
    <row r="6462" spans="1:16">
      <c r="A6462" s="6">
        <v>9</v>
      </c>
      <c r="B6462" s="6">
        <v>19</v>
      </c>
      <c r="C6462" s="6">
        <v>10</v>
      </c>
      <c r="D6462" s="6">
        <f t="shared" si="1300"/>
        <v>38</v>
      </c>
      <c r="E6462" s="5">
        <f t="shared" si="1301"/>
        <v>1909.9376297100011</v>
      </c>
      <c r="F6462" s="5">
        <f t="shared" si="1302"/>
        <v>911.23060582002495</v>
      </c>
      <c r="G6462" s="5">
        <f t="shared" si="1303"/>
        <v>509.52187334891573</v>
      </c>
      <c r="H6462" s="5">
        <f t="shared" si="1304"/>
        <v>3330.6901088789418</v>
      </c>
      <c r="I6462" s="5">
        <f t="shared" si="1305"/>
        <v>720</v>
      </c>
      <c r="J6462" s="5">
        <f t="shared" si="1306"/>
        <v>2610.6901088789418</v>
      </c>
      <c r="K6462" s="2">
        <f t="shared" si="1307"/>
        <v>70324.481056926074</v>
      </c>
      <c r="L6462" s="2">
        <f t="shared" si="1308"/>
        <v>145986</v>
      </c>
      <c r="M6462" s="2">
        <f t="shared" si="1309"/>
        <v>25080</v>
      </c>
      <c r="N6462" s="6">
        <f t="shared" si="1310"/>
        <v>1</v>
      </c>
      <c r="O6462" s="2">
        <f t="shared" si="1311"/>
        <v>30581.518943073926</v>
      </c>
      <c r="P6462" s="2">
        <f t="shared" si="1312"/>
        <v>30581.518943073926</v>
      </c>
    </row>
    <row r="6463" spans="1:16">
      <c r="A6463" s="6">
        <v>9</v>
      </c>
      <c r="B6463" s="6">
        <v>19</v>
      </c>
      <c r="C6463" s="6">
        <v>11</v>
      </c>
      <c r="D6463" s="6">
        <f t="shared" si="1300"/>
        <v>39</v>
      </c>
      <c r="E6463" s="5">
        <f t="shared" si="1301"/>
        <v>1909.9376297100011</v>
      </c>
      <c r="F6463" s="5">
        <f t="shared" si="1302"/>
        <v>911.23060582002495</v>
      </c>
      <c r="G6463" s="5">
        <f t="shared" si="1303"/>
        <v>567.47998644235474</v>
      </c>
      <c r="H6463" s="5">
        <f t="shared" si="1304"/>
        <v>3388.6482219723812</v>
      </c>
      <c r="I6463" s="5">
        <f t="shared" si="1305"/>
        <v>720</v>
      </c>
      <c r="J6463" s="5">
        <f t="shared" si="1306"/>
        <v>2668.6482219723812</v>
      </c>
      <c r="K6463" s="2">
        <f t="shared" si="1307"/>
        <v>71330.69829813161</v>
      </c>
      <c r="L6463" s="2">
        <f t="shared" si="1308"/>
        <v>148686</v>
      </c>
      <c r="M6463" s="2">
        <f t="shared" si="1309"/>
        <v>25960</v>
      </c>
      <c r="N6463" s="6">
        <f t="shared" si="1310"/>
        <v>1</v>
      </c>
      <c r="O6463" s="2">
        <f t="shared" si="1311"/>
        <v>31395.30170186839</v>
      </c>
      <c r="P6463" s="2">
        <f t="shared" si="1312"/>
        <v>31395.30170186839</v>
      </c>
    </row>
    <row r="6464" spans="1:16">
      <c r="A6464" s="6">
        <v>9</v>
      </c>
      <c r="B6464" s="6">
        <v>19</v>
      </c>
      <c r="C6464" s="6">
        <v>12</v>
      </c>
      <c r="D6464" s="6">
        <f t="shared" si="1300"/>
        <v>40</v>
      </c>
      <c r="E6464" s="5">
        <f t="shared" si="1301"/>
        <v>1909.9376297100011</v>
      </c>
      <c r="F6464" s="5">
        <f t="shared" si="1302"/>
        <v>911.23060582002495</v>
      </c>
      <c r="G6464" s="5">
        <f t="shared" si="1303"/>
        <v>626.80743957041921</v>
      </c>
      <c r="H6464" s="5">
        <f t="shared" si="1304"/>
        <v>3447.9756751004456</v>
      </c>
      <c r="I6464" s="5">
        <f t="shared" si="1305"/>
        <v>720</v>
      </c>
      <c r="J6464" s="5">
        <f t="shared" si="1306"/>
        <v>2727.9756751004456</v>
      </c>
      <c r="K6464" s="2">
        <f t="shared" si="1307"/>
        <v>72360.688803827186</v>
      </c>
      <c r="L6464" s="2">
        <f t="shared" si="1308"/>
        <v>151386</v>
      </c>
      <c r="M6464" s="2">
        <f t="shared" si="1309"/>
        <v>26840</v>
      </c>
      <c r="N6464" s="6">
        <f t="shared" si="1310"/>
        <v>1</v>
      </c>
      <c r="O6464" s="2">
        <f t="shared" si="1311"/>
        <v>32185.311196172814</v>
      </c>
      <c r="P6464" s="2">
        <f t="shared" si="1312"/>
        <v>32185.311196172814</v>
      </c>
    </row>
    <row r="6465" spans="1:16">
      <c r="A6465" s="6">
        <v>9</v>
      </c>
      <c r="B6465" s="6">
        <v>19</v>
      </c>
      <c r="C6465" s="6">
        <v>13</v>
      </c>
      <c r="D6465" s="6">
        <f t="shared" si="1300"/>
        <v>41</v>
      </c>
      <c r="E6465" s="5">
        <f t="shared" si="1301"/>
        <v>1909.9376297100011</v>
      </c>
      <c r="F6465" s="5">
        <f t="shared" si="1302"/>
        <v>911.23060582002495</v>
      </c>
      <c r="G6465" s="5">
        <f t="shared" si="1303"/>
        <v>687.52941027880343</v>
      </c>
      <c r="H6465" s="5">
        <f t="shared" si="1304"/>
        <v>3508.6976458088297</v>
      </c>
      <c r="I6465" s="5">
        <f t="shared" si="1305"/>
        <v>720</v>
      </c>
      <c r="J6465" s="5">
        <f t="shared" si="1306"/>
        <v>2788.6976458088297</v>
      </c>
      <c r="K6465" s="2">
        <f t="shared" si="1307"/>
        <v>73414.889684181078</v>
      </c>
      <c r="L6465" s="2">
        <f t="shared" si="1308"/>
        <v>154086</v>
      </c>
      <c r="M6465" s="2">
        <f t="shared" si="1309"/>
        <v>27720</v>
      </c>
      <c r="N6465" s="6">
        <f t="shared" si="1310"/>
        <v>1</v>
      </c>
      <c r="O6465" s="2">
        <f t="shared" si="1311"/>
        <v>32951.110315818922</v>
      </c>
      <c r="P6465" s="2">
        <f t="shared" si="1312"/>
        <v>32951.110315818922</v>
      </c>
    </row>
    <row r="6466" spans="1:16">
      <c r="A6466" s="6">
        <v>9</v>
      </c>
      <c r="B6466" s="6">
        <v>19</v>
      </c>
      <c r="C6466" s="6">
        <v>14</v>
      </c>
      <c r="D6466" s="6">
        <f t="shared" si="1300"/>
        <v>42</v>
      </c>
      <c r="E6466" s="5">
        <f t="shared" si="1301"/>
        <v>1909.9376297100011</v>
      </c>
      <c r="F6466" s="5">
        <f t="shared" si="1302"/>
        <v>911.23060582002495</v>
      </c>
      <c r="G6466" s="5">
        <f t="shared" si="1303"/>
        <v>749.67149159246469</v>
      </c>
      <c r="H6466" s="5">
        <f t="shared" si="1304"/>
        <v>3570.8397271224912</v>
      </c>
      <c r="I6466" s="5">
        <f t="shared" si="1305"/>
        <v>720</v>
      </c>
      <c r="J6466" s="5">
        <f t="shared" si="1306"/>
        <v>2850.8397271224912</v>
      </c>
      <c r="K6466" s="2">
        <f t="shared" si="1307"/>
        <v>74493.745262543249</v>
      </c>
      <c r="L6466" s="2">
        <f t="shared" si="1308"/>
        <v>156786</v>
      </c>
      <c r="M6466" s="2">
        <f t="shared" si="1309"/>
        <v>28600</v>
      </c>
      <c r="N6466" s="6">
        <f t="shared" si="1310"/>
        <v>1</v>
      </c>
      <c r="O6466" s="2">
        <f t="shared" si="1311"/>
        <v>33692.254737456751</v>
      </c>
      <c r="P6466" s="2">
        <f t="shared" si="1312"/>
        <v>33692.254737456751</v>
      </c>
    </row>
    <row r="6467" spans="1:16">
      <c r="A6467" s="6">
        <v>9</v>
      </c>
      <c r="B6467" s="6">
        <v>19</v>
      </c>
      <c r="C6467" s="6">
        <v>15</v>
      </c>
      <c r="D6467" s="6">
        <f t="shared" si="1300"/>
        <v>43</v>
      </c>
      <c r="E6467" s="5">
        <f t="shared" si="1301"/>
        <v>1909.9376297100011</v>
      </c>
      <c r="F6467" s="5">
        <f t="shared" si="1302"/>
        <v>911.23060582002495</v>
      </c>
      <c r="G6467" s="5">
        <f t="shared" si="1303"/>
        <v>813.25969846861108</v>
      </c>
      <c r="H6467" s="5">
        <f t="shared" si="1304"/>
        <v>3634.4279339986374</v>
      </c>
      <c r="I6467" s="5">
        <f t="shared" si="1305"/>
        <v>720</v>
      </c>
      <c r="J6467" s="5">
        <f t="shared" si="1306"/>
        <v>2914.4279339986374</v>
      </c>
      <c r="K6467" s="2">
        <f t="shared" si="1307"/>
        <v>75597.707187476335</v>
      </c>
      <c r="L6467" s="2">
        <f t="shared" si="1308"/>
        <v>159486</v>
      </c>
      <c r="M6467" s="2">
        <f t="shared" si="1309"/>
        <v>29480</v>
      </c>
      <c r="N6467" s="6">
        <f t="shared" si="1310"/>
        <v>1</v>
      </c>
      <c r="O6467" s="2">
        <f t="shared" si="1311"/>
        <v>34408.292812523665</v>
      </c>
      <c r="P6467" s="2">
        <f t="shared" si="1312"/>
        <v>34408.292812523665</v>
      </c>
    </row>
    <row r="6468" spans="1:16">
      <c r="A6468" s="6">
        <v>9</v>
      </c>
      <c r="B6468" s="6">
        <v>19</v>
      </c>
      <c r="C6468" s="6">
        <v>16</v>
      </c>
      <c r="D6468" s="6">
        <f t="shared" ref="D6468:D6531" si="1313">A6468+B6468+C6468</f>
        <v>44</v>
      </c>
      <c r="E6468" s="5">
        <f t="shared" ref="E6468:E6531" si="1314">IF(A6468=0,0,A6468*LABOR_HRS_WK_TOM*SEASON_WEEKS*(1+DIM_PCT_TOM)^A6468)</f>
        <v>1909.9376297100011</v>
      </c>
      <c r="F6468" s="5">
        <f t="shared" ref="F6468:F6531" si="1315">IF(B6468=0,0,B6468*LABOR_HRS_WK_CAR*SEASON_WEEKS*(1+DIM_PCT_CAR)^B6468)</f>
        <v>911.23060582002495</v>
      </c>
      <c r="G6468" s="5">
        <f t="shared" ref="G6468:G6531" si="1316">IF(C6468=0,0,C6468*LABOR_HRS_WK_MES*SEASON_WEEKS*(1+DIM_PCT_MES)^C6468)</f>
        <v>878.32047434610013</v>
      </c>
      <c r="H6468" s="5">
        <f t="shared" ref="H6468:H6531" si="1317">E6468+F6468+G6468</f>
        <v>3699.4887098761264</v>
      </c>
      <c r="I6468" s="5">
        <f t="shared" ref="I6468:I6531" si="1318">MIN(H6468,FARMER_HRS)</f>
        <v>720</v>
      </c>
      <c r="J6468" s="5">
        <f t="shared" ref="J6468:J6531" si="1319">MAX(0,H6468-FARMER_HRS)</f>
        <v>2979.4887098761264</v>
      </c>
      <c r="K6468" s="2">
        <f t="shared" ref="K6468:K6531" si="1320">I6468*FARMER_RATE+J6468*TEMP_WORKER_RATE</f>
        <v>76727.234546460531</v>
      </c>
      <c r="L6468" s="2">
        <f t="shared" ref="L6468:L6531" si="1321">A6468*PRICE_TOM+B6468*PRICE_CAR+C6468*PRICE_MES</f>
        <v>162186</v>
      </c>
      <c r="M6468" s="2">
        <f t="shared" ref="M6468:M6531" si="1322">A6468*FERT_BED_TOM+B6468*FERT_BED_CAR+C6468*FERT_BED_MES</f>
        <v>30360</v>
      </c>
      <c r="N6468" s="6">
        <f t="shared" ref="N6468:N6531" si="1323">IF(AND(D6468&lt;=TOTAL_BEDS,J6468&lt;=TEMP_WORKER_MAX*TEMP_WORKER_HRS),1,0)</f>
        <v>1</v>
      </c>
      <c r="O6468" s="2">
        <f t="shared" ref="O6468:O6531" si="1324">L6468-M6468-K6468-FIXED_COSTS</f>
        <v>35098.765453539469</v>
      </c>
      <c r="P6468" s="2">
        <f t="shared" ref="P6468:P6531" si="1325">IF(N6468=1,O6468,"")</f>
        <v>35098.765453539469</v>
      </c>
    </row>
    <row r="6469" spans="1:16">
      <c r="A6469" s="6">
        <v>9</v>
      </c>
      <c r="B6469" s="6">
        <v>19</v>
      </c>
      <c r="C6469" s="6">
        <v>17</v>
      </c>
      <c r="D6469" s="6">
        <f t="shared" si="1313"/>
        <v>45</v>
      </c>
      <c r="E6469" s="5">
        <f t="shared" si="1314"/>
        <v>1909.9376297100011</v>
      </c>
      <c r="F6469" s="5">
        <f t="shared" si="1315"/>
        <v>911.23060582002495</v>
      </c>
      <c r="G6469" s="5">
        <f t="shared" si="1316"/>
        <v>944.88069779264049</v>
      </c>
      <c r="H6469" s="5">
        <f t="shared" si="1317"/>
        <v>3766.0489333226669</v>
      </c>
      <c r="I6469" s="5">
        <f t="shared" si="1318"/>
        <v>720</v>
      </c>
      <c r="J6469" s="5">
        <f t="shared" si="1319"/>
        <v>3046.0489333226669</v>
      </c>
      <c r="K6469" s="2">
        <f t="shared" si="1320"/>
        <v>77882.793981296301</v>
      </c>
      <c r="L6469" s="2">
        <f t="shared" si="1321"/>
        <v>164886</v>
      </c>
      <c r="M6469" s="2">
        <f t="shared" si="1322"/>
        <v>31240</v>
      </c>
      <c r="N6469" s="6">
        <f t="shared" si="1323"/>
        <v>1</v>
      </c>
      <c r="O6469" s="2">
        <f t="shared" si="1324"/>
        <v>35763.206018703699</v>
      </c>
      <c r="P6469" s="2">
        <f t="shared" si="1325"/>
        <v>35763.206018703699</v>
      </c>
    </row>
    <row r="6470" spans="1:16">
      <c r="A6470" s="6">
        <v>9</v>
      </c>
      <c r="B6470" s="6">
        <v>19</v>
      </c>
      <c r="C6470" s="6">
        <v>18</v>
      </c>
      <c r="D6470" s="6">
        <f t="shared" si="1313"/>
        <v>46</v>
      </c>
      <c r="E6470" s="5">
        <f t="shared" si="1314"/>
        <v>1909.9376297100011</v>
      </c>
      <c r="F6470" s="5">
        <f t="shared" si="1315"/>
        <v>911.23060582002495</v>
      </c>
      <c r="G6470" s="5">
        <f t="shared" si="1316"/>
        <v>1012.9676892512279</v>
      </c>
      <c r="H6470" s="5">
        <f t="shared" si="1317"/>
        <v>3834.1359247812543</v>
      </c>
      <c r="I6470" s="5">
        <f t="shared" si="1318"/>
        <v>720</v>
      </c>
      <c r="J6470" s="5">
        <f t="shared" si="1319"/>
        <v>3114.1359247812543</v>
      </c>
      <c r="K6470" s="2">
        <f t="shared" si="1320"/>
        <v>79064.859805230109</v>
      </c>
      <c r="L6470" s="2">
        <f t="shared" si="1321"/>
        <v>167586</v>
      </c>
      <c r="M6470" s="2">
        <f t="shared" si="1322"/>
        <v>32120</v>
      </c>
      <c r="N6470" s="6">
        <f t="shared" si="1323"/>
        <v>1</v>
      </c>
      <c r="O6470" s="2">
        <f t="shared" si="1324"/>
        <v>36401.140194769891</v>
      </c>
      <c r="P6470" s="2">
        <f t="shared" si="1325"/>
        <v>36401.140194769891</v>
      </c>
    </row>
    <row r="6471" spans="1:16">
      <c r="A6471" s="6">
        <v>9</v>
      </c>
      <c r="B6471" s="6">
        <v>19</v>
      </c>
      <c r="C6471" s="6">
        <v>19</v>
      </c>
      <c r="D6471" s="6">
        <f t="shared" si="1313"/>
        <v>47</v>
      </c>
      <c r="E6471" s="5">
        <f t="shared" si="1314"/>
        <v>1909.9376297100011</v>
      </c>
      <c r="F6471" s="5">
        <f t="shared" si="1315"/>
        <v>911.23060582002495</v>
      </c>
      <c r="G6471" s="5">
        <f t="shared" si="1316"/>
        <v>1082.6092178872495</v>
      </c>
      <c r="H6471" s="5">
        <f t="shared" si="1317"/>
        <v>3903.7774534172759</v>
      </c>
      <c r="I6471" s="5">
        <f t="shared" si="1318"/>
        <v>720</v>
      </c>
      <c r="J6471" s="5">
        <f t="shared" si="1319"/>
        <v>3183.7774534172759</v>
      </c>
      <c r="K6471" s="2">
        <f t="shared" si="1320"/>
        <v>80273.914121827707</v>
      </c>
      <c r="L6471" s="2">
        <f t="shared" si="1321"/>
        <v>170286</v>
      </c>
      <c r="M6471" s="2">
        <f t="shared" si="1322"/>
        <v>33000</v>
      </c>
      <c r="N6471" s="6">
        <f t="shared" si="1323"/>
        <v>1</v>
      </c>
      <c r="O6471" s="2">
        <f t="shared" si="1324"/>
        <v>37012.085878172293</v>
      </c>
      <c r="P6471" s="2">
        <f t="shared" si="1325"/>
        <v>37012.085878172293</v>
      </c>
    </row>
    <row r="6472" spans="1:16">
      <c r="A6472" s="6">
        <v>9</v>
      </c>
      <c r="B6472" s="6">
        <v>19</v>
      </c>
      <c r="C6472" s="6">
        <v>20</v>
      </c>
      <c r="D6472" s="6">
        <f t="shared" si="1313"/>
        <v>48</v>
      </c>
      <c r="E6472" s="5">
        <f t="shared" si="1314"/>
        <v>1909.9376297100011</v>
      </c>
      <c r="F6472" s="5">
        <f t="shared" si="1315"/>
        <v>911.23060582002495</v>
      </c>
      <c r="G6472" s="5">
        <f t="shared" si="1316"/>
        <v>1153.8335085377266</v>
      </c>
      <c r="H6472" s="5">
        <f t="shared" si="1317"/>
        <v>3975.001744067753</v>
      </c>
      <c r="I6472" s="5">
        <f t="shared" si="1318"/>
        <v>720</v>
      </c>
      <c r="J6472" s="5">
        <f t="shared" si="1319"/>
        <v>3255.001744067753</v>
      </c>
      <c r="K6472" s="2">
        <f t="shared" si="1320"/>
        <v>81510.446945620701</v>
      </c>
      <c r="L6472" s="2">
        <f t="shared" si="1321"/>
        <v>172986</v>
      </c>
      <c r="M6472" s="2">
        <f t="shared" si="1322"/>
        <v>33880</v>
      </c>
      <c r="N6472" s="6">
        <f t="shared" si="1323"/>
        <v>1</v>
      </c>
      <c r="O6472" s="2">
        <f t="shared" si="1324"/>
        <v>37595.553054379299</v>
      </c>
      <c r="P6472" s="2">
        <f t="shared" si="1325"/>
        <v>37595.553054379299</v>
      </c>
    </row>
    <row r="6473" spans="1:16">
      <c r="A6473" s="6">
        <v>9</v>
      </c>
      <c r="B6473" s="6">
        <v>19</v>
      </c>
      <c r="C6473" s="6">
        <v>21</v>
      </c>
      <c r="D6473" s="6">
        <f t="shared" si="1313"/>
        <v>49</v>
      </c>
      <c r="E6473" s="5">
        <f t="shared" si="1314"/>
        <v>1909.9376297100011</v>
      </c>
      <c r="F6473" s="5">
        <f t="shared" si="1315"/>
        <v>911.23060582002495</v>
      </c>
      <c r="G6473" s="5">
        <f t="shared" si="1316"/>
        <v>1226.6692487641703</v>
      </c>
      <c r="H6473" s="5">
        <f t="shared" si="1317"/>
        <v>4047.8374842941967</v>
      </c>
      <c r="I6473" s="5">
        <f t="shared" si="1318"/>
        <v>720</v>
      </c>
      <c r="J6473" s="5">
        <f t="shared" si="1319"/>
        <v>3327.8374842941967</v>
      </c>
      <c r="K6473" s="2">
        <f t="shared" si="1320"/>
        <v>82774.956324552026</v>
      </c>
      <c r="L6473" s="2">
        <f t="shared" si="1321"/>
        <v>175686</v>
      </c>
      <c r="M6473" s="2">
        <f t="shared" si="1322"/>
        <v>34760</v>
      </c>
      <c r="N6473" s="6">
        <f t="shared" si="1323"/>
        <v>1</v>
      </c>
      <c r="O6473" s="2">
        <f t="shared" si="1324"/>
        <v>38151.043675447974</v>
      </c>
      <c r="P6473" s="2">
        <f t="shared" si="1325"/>
        <v>38151.043675447974</v>
      </c>
    </row>
    <row r="6474" spans="1:16">
      <c r="A6474" s="6">
        <v>9</v>
      </c>
      <c r="B6474" s="6">
        <v>19</v>
      </c>
      <c r="C6474" s="6">
        <v>22</v>
      </c>
      <c r="D6474" s="6">
        <f t="shared" si="1313"/>
        <v>50</v>
      </c>
      <c r="E6474" s="5">
        <f t="shared" si="1314"/>
        <v>1909.9376297100011</v>
      </c>
      <c r="F6474" s="5">
        <f t="shared" si="1315"/>
        <v>911.23060582002495</v>
      </c>
      <c r="G6474" s="5">
        <f t="shared" si="1316"/>
        <v>1301.1455960105666</v>
      </c>
      <c r="H6474" s="5">
        <f t="shared" si="1317"/>
        <v>4122.3138315405931</v>
      </c>
      <c r="I6474" s="5">
        <f t="shared" si="1318"/>
        <v>720</v>
      </c>
      <c r="J6474" s="5">
        <f t="shared" si="1319"/>
        <v>3402.3138315405931</v>
      </c>
      <c r="K6474" s="2">
        <f t="shared" si="1320"/>
        <v>84067.948464246409</v>
      </c>
      <c r="L6474" s="2">
        <f t="shared" si="1321"/>
        <v>178386</v>
      </c>
      <c r="M6474" s="2">
        <f t="shared" si="1322"/>
        <v>35640</v>
      </c>
      <c r="N6474" s="6">
        <f t="shared" si="1323"/>
        <v>1</v>
      </c>
      <c r="O6474" s="2">
        <f t="shared" si="1324"/>
        <v>38678.051535753591</v>
      </c>
      <c r="P6474" s="2">
        <f t="shared" si="1325"/>
        <v>38678.051535753591</v>
      </c>
    </row>
    <row r="6475" spans="1:16">
      <c r="A6475" s="6">
        <v>9</v>
      </c>
      <c r="B6475" s="6">
        <v>19</v>
      </c>
      <c r="C6475" s="6">
        <v>23</v>
      </c>
      <c r="D6475" s="6">
        <f t="shared" si="1313"/>
        <v>51</v>
      </c>
      <c r="E6475" s="5">
        <f t="shared" si="1314"/>
        <v>1909.9376297100011</v>
      </c>
      <c r="F6475" s="5">
        <f t="shared" si="1315"/>
        <v>911.23060582002495</v>
      </c>
      <c r="G6475" s="5">
        <f t="shared" si="1316"/>
        <v>1377.292184868003</v>
      </c>
      <c r="H6475" s="5">
        <f t="shared" si="1317"/>
        <v>4198.4604203980289</v>
      </c>
      <c r="I6475" s="5">
        <f t="shared" si="1318"/>
        <v>720</v>
      </c>
      <c r="J6475" s="5">
        <f t="shared" si="1319"/>
        <v>3478.4604203980289</v>
      </c>
      <c r="K6475" s="2">
        <f t="shared" si="1320"/>
        <v>85389.93785413244</v>
      </c>
      <c r="L6475" s="2">
        <f t="shared" si="1321"/>
        <v>181086</v>
      </c>
      <c r="M6475" s="2">
        <f t="shared" si="1322"/>
        <v>36520</v>
      </c>
      <c r="N6475" s="6">
        <f t="shared" si="1323"/>
        <v>1</v>
      </c>
      <c r="O6475" s="2">
        <f t="shared" si="1324"/>
        <v>39176.06214586756</v>
      </c>
      <c r="P6475" s="2">
        <f t="shared" si="1325"/>
        <v>39176.06214586756</v>
      </c>
    </row>
    <row r="6476" spans="1:16">
      <c r="A6476" s="6">
        <v>9</v>
      </c>
      <c r="B6476" s="6">
        <v>19</v>
      </c>
      <c r="C6476" s="6">
        <v>24</v>
      </c>
      <c r="D6476" s="6">
        <f t="shared" si="1313"/>
        <v>52</v>
      </c>
      <c r="E6476" s="5">
        <f t="shared" si="1314"/>
        <v>1909.9376297100011</v>
      </c>
      <c r="F6476" s="5">
        <f t="shared" si="1315"/>
        <v>911.23060582002495</v>
      </c>
      <c r="G6476" s="5">
        <f t="shared" si="1316"/>
        <v>1455.1391344474989</v>
      </c>
      <c r="H6476" s="5">
        <f t="shared" si="1317"/>
        <v>4276.307369977525</v>
      </c>
      <c r="I6476" s="5">
        <f t="shared" si="1318"/>
        <v>720</v>
      </c>
      <c r="J6476" s="5">
        <f t="shared" si="1319"/>
        <v>3556.307369977525</v>
      </c>
      <c r="K6476" s="2">
        <f t="shared" si="1320"/>
        <v>86741.447395443131</v>
      </c>
      <c r="L6476" s="2">
        <f t="shared" si="1321"/>
        <v>183786</v>
      </c>
      <c r="M6476" s="2">
        <f t="shared" si="1322"/>
        <v>37400</v>
      </c>
      <c r="N6476" s="6">
        <f t="shared" si="1323"/>
        <v>1</v>
      </c>
      <c r="O6476" s="2">
        <f t="shared" si="1324"/>
        <v>39644.552604556869</v>
      </c>
      <c r="P6476" s="2">
        <f t="shared" si="1325"/>
        <v>39644.552604556869</v>
      </c>
    </row>
    <row r="6477" spans="1:16">
      <c r="A6477" s="6">
        <v>9</v>
      </c>
      <c r="B6477" s="6">
        <v>19</v>
      </c>
      <c r="C6477" s="6">
        <v>25</v>
      </c>
      <c r="D6477" s="6">
        <f t="shared" si="1313"/>
        <v>53</v>
      </c>
      <c r="E6477" s="5">
        <f t="shared" si="1314"/>
        <v>1909.9376297100011</v>
      </c>
      <c r="F6477" s="5">
        <f t="shared" si="1315"/>
        <v>911.23060582002495</v>
      </c>
      <c r="G6477" s="5">
        <f t="shared" si="1316"/>
        <v>1534.7170558625965</v>
      </c>
      <c r="H6477" s="5">
        <f t="shared" si="1317"/>
        <v>4355.885291392623</v>
      </c>
      <c r="I6477" s="5">
        <f t="shared" si="1318"/>
        <v>720</v>
      </c>
      <c r="J6477" s="5">
        <f t="shared" si="1319"/>
        <v>3635.885291392623</v>
      </c>
      <c r="K6477" s="2">
        <f t="shared" si="1320"/>
        <v>88123.008531121915</v>
      </c>
      <c r="L6477" s="2">
        <f t="shared" si="1321"/>
        <v>186486</v>
      </c>
      <c r="M6477" s="2">
        <f t="shared" si="1322"/>
        <v>38280</v>
      </c>
      <c r="N6477" s="6">
        <f t="shared" si="1323"/>
        <v>1</v>
      </c>
      <c r="O6477" s="2">
        <f t="shared" si="1324"/>
        <v>40082.991468878085</v>
      </c>
      <c r="P6477" s="2">
        <f t="shared" si="1325"/>
        <v>40082.991468878085</v>
      </c>
    </row>
    <row r="6478" spans="1:16">
      <c r="A6478" s="6">
        <v>9</v>
      </c>
      <c r="B6478" s="6">
        <v>19</v>
      </c>
      <c r="C6478" s="6">
        <v>26</v>
      </c>
      <c r="D6478" s="6">
        <f t="shared" si="1313"/>
        <v>54</v>
      </c>
      <c r="E6478" s="5">
        <f t="shared" si="1314"/>
        <v>1909.9376297100011</v>
      </c>
      <c r="F6478" s="5">
        <f t="shared" si="1315"/>
        <v>911.23060582002495</v>
      </c>
      <c r="G6478" s="5">
        <f t="shared" si="1316"/>
        <v>1616.0570598233144</v>
      </c>
      <c r="H6478" s="5">
        <f t="shared" si="1317"/>
        <v>4437.2252953533407</v>
      </c>
      <c r="I6478" s="5">
        <f t="shared" si="1318"/>
        <v>720</v>
      </c>
      <c r="J6478" s="5">
        <f t="shared" si="1319"/>
        <v>3717.2252953533407</v>
      </c>
      <c r="K6478" s="2">
        <f t="shared" si="1320"/>
        <v>89535.161377662153</v>
      </c>
      <c r="L6478" s="2">
        <f t="shared" si="1321"/>
        <v>189186</v>
      </c>
      <c r="M6478" s="2">
        <f t="shared" si="1322"/>
        <v>39160</v>
      </c>
      <c r="N6478" s="6">
        <f t="shared" si="1323"/>
        <v>1</v>
      </c>
      <c r="O6478" s="2">
        <f t="shared" si="1324"/>
        <v>40490.838622337847</v>
      </c>
      <c r="P6478" s="2">
        <f t="shared" si="1325"/>
        <v>40490.838622337847</v>
      </c>
    </row>
    <row r="6479" spans="1:16">
      <c r="A6479" s="6">
        <v>9</v>
      </c>
      <c r="B6479" s="6">
        <v>19</v>
      </c>
      <c r="C6479" s="6">
        <v>27</v>
      </c>
      <c r="D6479" s="6">
        <f t="shared" si="1313"/>
        <v>55</v>
      </c>
      <c r="E6479" s="5">
        <f t="shared" si="1314"/>
        <v>1909.9376297100011</v>
      </c>
      <c r="F6479" s="5">
        <f t="shared" si="1315"/>
        <v>911.23060582002495</v>
      </c>
      <c r="G6479" s="5">
        <f t="shared" si="1316"/>
        <v>1699.1907643430709</v>
      </c>
      <c r="H6479" s="5">
        <f t="shared" si="1317"/>
        <v>4520.3589998730968</v>
      </c>
      <c r="I6479" s="5">
        <f t="shared" si="1318"/>
        <v>720</v>
      </c>
      <c r="J6479" s="5">
        <f t="shared" si="1319"/>
        <v>3800.3589998730968</v>
      </c>
      <c r="K6479" s="2">
        <f t="shared" si="1320"/>
        <v>90978.454858907935</v>
      </c>
      <c r="L6479" s="2">
        <f t="shared" si="1321"/>
        <v>191886</v>
      </c>
      <c r="M6479" s="2">
        <f t="shared" si="1322"/>
        <v>40040</v>
      </c>
      <c r="N6479" s="6">
        <f t="shared" si="1323"/>
        <v>1</v>
      </c>
      <c r="O6479" s="2">
        <f t="shared" si="1324"/>
        <v>40867.545141092065</v>
      </c>
      <c r="P6479" s="2">
        <f t="shared" si="1325"/>
        <v>40867.545141092065</v>
      </c>
    </row>
    <row r="6480" spans="1:16">
      <c r="A6480" s="6">
        <v>9</v>
      </c>
      <c r="B6480" s="6">
        <v>19</v>
      </c>
      <c r="C6480" s="6">
        <v>28</v>
      </c>
      <c r="D6480" s="6">
        <f t="shared" si="1313"/>
        <v>56</v>
      </c>
      <c r="E6480" s="5">
        <f t="shared" si="1314"/>
        <v>1909.9376297100011</v>
      </c>
      <c r="F6480" s="5">
        <f t="shared" si="1315"/>
        <v>911.23060582002495</v>
      </c>
      <c r="G6480" s="5">
        <f t="shared" si="1316"/>
        <v>1784.1503025602246</v>
      </c>
      <c r="H6480" s="5">
        <f t="shared" si="1317"/>
        <v>4605.3185380902505</v>
      </c>
      <c r="I6480" s="5">
        <f t="shared" si="1318"/>
        <v>720</v>
      </c>
      <c r="J6480" s="5">
        <f t="shared" si="1319"/>
        <v>3885.3185380902505</v>
      </c>
      <c r="K6480" s="2">
        <f t="shared" si="1320"/>
        <v>92453.446841844619</v>
      </c>
      <c r="L6480" s="2">
        <f t="shared" si="1321"/>
        <v>194586</v>
      </c>
      <c r="M6480" s="2">
        <f t="shared" si="1322"/>
        <v>40920</v>
      </c>
      <c r="N6480" s="6">
        <f t="shared" si="1323"/>
        <v>1</v>
      </c>
      <c r="O6480" s="2">
        <f t="shared" si="1324"/>
        <v>41212.553158155381</v>
      </c>
      <c r="P6480" s="2">
        <f t="shared" si="1325"/>
        <v>41212.553158155381</v>
      </c>
    </row>
    <row r="6481" spans="1:16">
      <c r="A6481" s="6">
        <v>9</v>
      </c>
      <c r="B6481" s="6">
        <v>19</v>
      </c>
      <c r="C6481" s="6">
        <v>29</v>
      </c>
      <c r="D6481" s="6">
        <f t="shared" si="1313"/>
        <v>57</v>
      </c>
      <c r="E6481" s="5">
        <f t="shared" si="1314"/>
        <v>1909.9376297100011</v>
      </c>
      <c r="F6481" s="5">
        <f t="shared" si="1315"/>
        <v>911.23060582002495</v>
      </c>
      <c r="G6481" s="5">
        <f t="shared" si="1316"/>
        <v>1870.9683306758782</v>
      </c>
      <c r="H6481" s="5">
        <f t="shared" si="1317"/>
        <v>4692.1365662059043</v>
      </c>
      <c r="I6481" s="5">
        <f t="shared" si="1318"/>
        <v>720</v>
      </c>
      <c r="J6481" s="5">
        <f t="shared" si="1319"/>
        <v>3972.1365662059043</v>
      </c>
      <c r="K6481" s="2">
        <f t="shared" si="1320"/>
        <v>93960.704274408054</v>
      </c>
      <c r="L6481" s="2">
        <f t="shared" si="1321"/>
        <v>197286</v>
      </c>
      <c r="M6481" s="2">
        <f t="shared" si="1322"/>
        <v>41800</v>
      </c>
      <c r="N6481" s="6">
        <f t="shared" si="1323"/>
        <v>1</v>
      </c>
      <c r="O6481" s="2">
        <f t="shared" si="1324"/>
        <v>41525.295725591946</v>
      </c>
      <c r="P6481" s="2">
        <f t="shared" si="1325"/>
        <v>41525.295725591946</v>
      </c>
    </row>
    <row r="6482" spans="1:16">
      <c r="A6482" s="6">
        <v>9</v>
      </c>
      <c r="B6482" s="6">
        <v>19</v>
      </c>
      <c r="C6482" s="6">
        <v>30</v>
      </c>
      <c r="D6482" s="6">
        <f t="shared" si="1313"/>
        <v>58</v>
      </c>
      <c r="E6482" s="5">
        <f t="shared" si="1314"/>
        <v>1909.9376297100011</v>
      </c>
      <c r="F6482" s="5">
        <f t="shared" si="1315"/>
        <v>911.23060582002495</v>
      </c>
      <c r="G6482" s="5">
        <f t="shared" si="1316"/>
        <v>1959.6780360096488</v>
      </c>
      <c r="H6482" s="5">
        <f t="shared" si="1317"/>
        <v>4780.8462715396754</v>
      </c>
      <c r="I6482" s="5">
        <f t="shared" si="1318"/>
        <v>720</v>
      </c>
      <c r="J6482" s="5">
        <f t="shared" si="1319"/>
        <v>4060.8462715396754</v>
      </c>
      <c r="K6482" s="2">
        <f t="shared" si="1320"/>
        <v>95500.803325341592</v>
      </c>
      <c r="L6482" s="2">
        <f t="shared" si="1321"/>
        <v>199986</v>
      </c>
      <c r="M6482" s="2">
        <f t="shared" si="1322"/>
        <v>42680</v>
      </c>
      <c r="N6482" s="6">
        <f t="shared" si="1323"/>
        <v>1</v>
      </c>
      <c r="O6482" s="2">
        <f t="shared" si="1324"/>
        <v>41805.196674658408</v>
      </c>
      <c r="P6482" s="2">
        <f t="shared" si="1325"/>
        <v>41805.196674658408</v>
      </c>
    </row>
    <row r="6483" spans="1:16">
      <c r="A6483" s="6">
        <v>9</v>
      </c>
      <c r="B6483" s="6">
        <v>20</v>
      </c>
      <c r="C6483" s="6">
        <v>0</v>
      </c>
      <c r="D6483" s="6">
        <f t="shared" si="1313"/>
        <v>29</v>
      </c>
      <c r="E6483" s="5">
        <f t="shared" si="1314"/>
        <v>1909.9376297100011</v>
      </c>
      <c r="F6483" s="5">
        <f t="shared" si="1315"/>
        <v>983.16986417423732</v>
      </c>
      <c r="G6483" s="5">
        <f t="shared" si="1316"/>
        <v>0</v>
      </c>
      <c r="H6483" s="5">
        <f t="shared" si="1317"/>
        <v>2893.1074938842385</v>
      </c>
      <c r="I6483" s="5">
        <f t="shared" si="1318"/>
        <v>720</v>
      </c>
      <c r="J6483" s="5">
        <f t="shared" si="1319"/>
        <v>2173.1074938842385</v>
      </c>
      <c r="K6483" s="2">
        <f t="shared" si="1320"/>
        <v>62727.560657712471</v>
      </c>
      <c r="L6483" s="2">
        <f t="shared" si="1321"/>
        <v>121080</v>
      </c>
      <c r="M6483" s="2">
        <f t="shared" si="1322"/>
        <v>16720</v>
      </c>
      <c r="N6483" s="6">
        <f t="shared" si="1323"/>
        <v>1</v>
      </c>
      <c r="O6483" s="2">
        <f t="shared" si="1324"/>
        <v>21632.439342287529</v>
      </c>
      <c r="P6483" s="2">
        <f t="shared" si="1325"/>
        <v>21632.439342287529</v>
      </c>
    </row>
    <row r="6484" spans="1:16">
      <c r="A6484" s="6">
        <v>9</v>
      </c>
      <c r="B6484" s="6">
        <v>20</v>
      </c>
      <c r="C6484" s="6">
        <v>1</v>
      </c>
      <c r="D6484" s="6">
        <f t="shared" si="1313"/>
        <v>30</v>
      </c>
      <c r="E6484" s="5">
        <f t="shared" si="1314"/>
        <v>1909.9376297100011</v>
      </c>
      <c r="F6484" s="5">
        <f t="shared" si="1315"/>
        <v>983.16986417423732</v>
      </c>
      <c r="G6484" s="5">
        <f t="shared" si="1316"/>
        <v>45.5625</v>
      </c>
      <c r="H6484" s="5">
        <f t="shared" si="1317"/>
        <v>2938.6699938842385</v>
      </c>
      <c r="I6484" s="5">
        <f t="shared" si="1318"/>
        <v>720</v>
      </c>
      <c r="J6484" s="5">
        <f t="shared" si="1319"/>
        <v>2218.6699938842385</v>
      </c>
      <c r="K6484" s="2">
        <f t="shared" si="1320"/>
        <v>63518.576282712471</v>
      </c>
      <c r="L6484" s="2">
        <f t="shared" si="1321"/>
        <v>123780</v>
      </c>
      <c r="M6484" s="2">
        <f t="shared" si="1322"/>
        <v>17600</v>
      </c>
      <c r="N6484" s="6">
        <f t="shared" si="1323"/>
        <v>1</v>
      </c>
      <c r="O6484" s="2">
        <f t="shared" si="1324"/>
        <v>22661.423717287529</v>
      </c>
      <c r="P6484" s="2">
        <f t="shared" si="1325"/>
        <v>22661.423717287529</v>
      </c>
    </row>
    <row r="6485" spans="1:16">
      <c r="A6485" s="6">
        <v>9</v>
      </c>
      <c r="B6485" s="6">
        <v>20</v>
      </c>
      <c r="C6485" s="6">
        <v>2</v>
      </c>
      <c r="D6485" s="6">
        <f t="shared" si="1313"/>
        <v>31</v>
      </c>
      <c r="E6485" s="5">
        <f t="shared" si="1314"/>
        <v>1909.9376297100011</v>
      </c>
      <c r="F6485" s="5">
        <f t="shared" si="1315"/>
        <v>983.16986417423732</v>
      </c>
      <c r="G6485" s="5">
        <f t="shared" si="1316"/>
        <v>92.264062499999994</v>
      </c>
      <c r="H6485" s="5">
        <f t="shared" si="1317"/>
        <v>2985.3715563842384</v>
      </c>
      <c r="I6485" s="5">
        <f t="shared" si="1318"/>
        <v>720</v>
      </c>
      <c r="J6485" s="5">
        <f t="shared" si="1319"/>
        <v>2265.3715563842384</v>
      </c>
      <c r="K6485" s="2">
        <f t="shared" si="1320"/>
        <v>64329.367298337471</v>
      </c>
      <c r="L6485" s="2">
        <f t="shared" si="1321"/>
        <v>126480</v>
      </c>
      <c r="M6485" s="2">
        <f t="shared" si="1322"/>
        <v>18480</v>
      </c>
      <c r="N6485" s="6">
        <f t="shared" si="1323"/>
        <v>1</v>
      </c>
      <c r="O6485" s="2">
        <f t="shared" si="1324"/>
        <v>23670.632701662529</v>
      </c>
      <c r="P6485" s="2">
        <f t="shared" si="1325"/>
        <v>23670.632701662529</v>
      </c>
    </row>
    <row r="6486" spans="1:16">
      <c r="A6486" s="6">
        <v>9</v>
      </c>
      <c r="B6486" s="6">
        <v>20</v>
      </c>
      <c r="C6486" s="6">
        <v>3</v>
      </c>
      <c r="D6486" s="6">
        <f t="shared" si="1313"/>
        <v>32</v>
      </c>
      <c r="E6486" s="5">
        <f t="shared" si="1314"/>
        <v>1909.9376297100011</v>
      </c>
      <c r="F6486" s="5">
        <f t="shared" si="1315"/>
        <v>983.16986417423732</v>
      </c>
      <c r="G6486" s="5">
        <f t="shared" si="1316"/>
        <v>140.12604492187498</v>
      </c>
      <c r="H6486" s="5">
        <f t="shared" si="1317"/>
        <v>3033.2335388061133</v>
      </c>
      <c r="I6486" s="5">
        <f t="shared" si="1318"/>
        <v>720</v>
      </c>
      <c r="J6486" s="5">
        <f t="shared" si="1319"/>
        <v>2313.2335388061133</v>
      </c>
      <c r="K6486" s="2">
        <f t="shared" si="1320"/>
        <v>65160.30449316169</v>
      </c>
      <c r="L6486" s="2">
        <f t="shared" si="1321"/>
        <v>129180</v>
      </c>
      <c r="M6486" s="2">
        <f t="shared" si="1322"/>
        <v>19360</v>
      </c>
      <c r="N6486" s="6">
        <f t="shared" si="1323"/>
        <v>1</v>
      </c>
      <c r="O6486" s="2">
        <f t="shared" si="1324"/>
        <v>24659.69550683831</v>
      </c>
      <c r="P6486" s="2">
        <f t="shared" si="1325"/>
        <v>24659.69550683831</v>
      </c>
    </row>
    <row r="6487" spans="1:16">
      <c r="A6487" s="6">
        <v>9</v>
      </c>
      <c r="B6487" s="6">
        <v>20</v>
      </c>
      <c r="C6487" s="6">
        <v>4</v>
      </c>
      <c r="D6487" s="6">
        <f t="shared" si="1313"/>
        <v>33</v>
      </c>
      <c r="E6487" s="5">
        <f t="shared" si="1314"/>
        <v>1909.9376297100011</v>
      </c>
      <c r="F6487" s="5">
        <f t="shared" si="1315"/>
        <v>983.16986417423732</v>
      </c>
      <c r="G6487" s="5">
        <f t="shared" si="1316"/>
        <v>189.17016064453125</v>
      </c>
      <c r="H6487" s="5">
        <f t="shared" si="1317"/>
        <v>3082.2776545287697</v>
      </c>
      <c r="I6487" s="5">
        <f t="shared" si="1318"/>
        <v>720</v>
      </c>
      <c r="J6487" s="5">
        <f t="shared" si="1319"/>
        <v>2362.2776545287697</v>
      </c>
      <c r="K6487" s="2">
        <f t="shared" si="1320"/>
        <v>66011.764835568916</v>
      </c>
      <c r="L6487" s="2">
        <f t="shared" si="1321"/>
        <v>131880</v>
      </c>
      <c r="M6487" s="2">
        <f t="shared" si="1322"/>
        <v>20240</v>
      </c>
      <c r="N6487" s="6">
        <f t="shared" si="1323"/>
        <v>1</v>
      </c>
      <c r="O6487" s="2">
        <f t="shared" si="1324"/>
        <v>25628.235164431084</v>
      </c>
      <c r="P6487" s="2">
        <f t="shared" si="1325"/>
        <v>25628.235164431084</v>
      </c>
    </row>
    <row r="6488" spans="1:16">
      <c r="A6488" s="6">
        <v>9</v>
      </c>
      <c r="B6488" s="6">
        <v>20</v>
      </c>
      <c r="C6488" s="6">
        <v>5</v>
      </c>
      <c r="D6488" s="6">
        <f t="shared" si="1313"/>
        <v>34</v>
      </c>
      <c r="E6488" s="5">
        <f t="shared" si="1314"/>
        <v>1909.9376297100011</v>
      </c>
      <c r="F6488" s="5">
        <f t="shared" si="1315"/>
        <v>983.16986417423732</v>
      </c>
      <c r="G6488" s="5">
        <f t="shared" si="1316"/>
        <v>239.41848456573481</v>
      </c>
      <c r="H6488" s="5">
        <f t="shared" si="1317"/>
        <v>3132.5259784499731</v>
      </c>
      <c r="I6488" s="5">
        <f t="shared" si="1318"/>
        <v>720</v>
      </c>
      <c r="J6488" s="5">
        <f t="shared" si="1319"/>
        <v>2412.5259784499731</v>
      </c>
      <c r="K6488" s="2">
        <f t="shared" si="1320"/>
        <v>66884.131570312034</v>
      </c>
      <c r="L6488" s="2">
        <f t="shared" si="1321"/>
        <v>134580</v>
      </c>
      <c r="M6488" s="2">
        <f t="shared" si="1322"/>
        <v>21120</v>
      </c>
      <c r="N6488" s="6">
        <f t="shared" si="1323"/>
        <v>1</v>
      </c>
      <c r="O6488" s="2">
        <f t="shared" si="1324"/>
        <v>26575.868429687966</v>
      </c>
      <c r="P6488" s="2">
        <f t="shared" si="1325"/>
        <v>26575.868429687966</v>
      </c>
    </row>
    <row r="6489" spans="1:16">
      <c r="A6489" s="6">
        <v>9</v>
      </c>
      <c r="B6489" s="6">
        <v>20</v>
      </c>
      <c r="C6489" s="6">
        <v>6</v>
      </c>
      <c r="D6489" s="6">
        <f t="shared" si="1313"/>
        <v>35</v>
      </c>
      <c r="E6489" s="5">
        <f t="shared" si="1314"/>
        <v>1909.9376297100011</v>
      </c>
      <c r="F6489" s="5">
        <f t="shared" si="1315"/>
        <v>983.16986417423732</v>
      </c>
      <c r="G6489" s="5">
        <f t="shared" si="1316"/>
        <v>290.89345874736784</v>
      </c>
      <c r="H6489" s="5">
        <f t="shared" si="1317"/>
        <v>3184.0009526316062</v>
      </c>
      <c r="I6489" s="5">
        <f t="shared" si="1318"/>
        <v>720</v>
      </c>
      <c r="J6489" s="5">
        <f t="shared" si="1319"/>
        <v>2464.0009526316062</v>
      </c>
      <c r="K6489" s="2">
        <f t="shared" si="1320"/>
        <v>67777.794316520944</v>
      </c>
      <c r="L6489" s="2">
        <f t="shared" si="1321"/>
        <v>137280</v>
      </c>
      <c r="M6489" s="2">
        <f t="shared" si="1322"/>
        <v>22000</v>
      </c>
      <c r="N6489" s="6">
        <f t="shared" si="1323"/>
        <v>1</v>
      </c>
      <c r="O6489" s="2">
        <f t="shared" si="1324"/>
        <v>27502.205683479056</v>
      </c>
      <c r="P6489" s="2">
        <f t="shared" si="1325"/>
        <v>27502.205683479056</v>
      </c>
    </row>
    <row r="6490" spans="1:16">
      <c r="A6490" s="6">
        <v>9</v>
      </c>
      <c r="B6490" s="6">
        <v>20</v>
      </c>
      <c r="C6490" s="6">
        <v>7</v>
      </c>
      <c r="D6490" s="6">
        <f t="shared" si="1313"/>
        <v>36</v>
      </c>
      <c r="E6490" s="5">
        <f t="shared" si="1314"/>
        <v>1909.9376297100011</v>
      </c>
      <c r="F6490" s="5">
        <f t="shared" si="1315"/>
        <v>983.16986417423732</v>
      </c>
      <c r="G6490" s="5">
        <f t="shared" si="1316"/>
        <v>343.61789814532818</v>
      </c>
      <c r="H6490" s="5">
        <f t="shared" si="1317"/>
        <v>3236.7253920295666</v>
      </c>
      <c r="I6490" s="5">
        <f t="shared" si="1318"/>
        <v>720</v>
      </c>
      <c r="J6490" s="5">
        <f t="shared" si="1319"/>
        <v>2516.7253920295666</v>
      </c>
      <c r="K6490" s="2">
        <f t="shared" si="1320"/>
        <v>68693.149167179974</v>
      </c>
      <c r="L6490" s="2">
        <f t="shared" si="1321"/>
        <v>139980</v>
      </c>
      <c r="M6490" s="2">
        <f t="shared" si="1322"/>
        <v>22880</v>
      </c>
      <c r="N6490" s="6">
        <f t="shared" si="1323"/>
        <v>1</v>
      </c>
      <c r="O6490" s="2">
        <f t="shared" si="1324"/>
        <v>28406.850832820026</v>
      </c>
      <c r="P6490" s="2">
        <f t="shared" si="1325"/>
        <v>28406.850832820026</v>
      </c>
    </row>
    <row r="6491" spans="1:16">
      <c r="A6491" s="6">
        <v>9</v>
      </c>
      <c r="B6491" s="6">
        <v>20</v>
      </c>
      <c r="C6491" s="6">
        <v>8</v>
      </c>
      <c r="D6491" s="6">
        <f t="shared" si="1313"/>
        <v>37</v>
      </c>
      <c r="E6491" s="5">
        <f t="shared" si="1314"/>
        <v>1909.9376297100011</v>
      </c>
      <c r="F6491" s="5">
        <f t="shared" si="1315"/>
        <v>983.16986417423732</v>
      </c>
      <c r="G6491" s="5">
        <f t="shared" si="1316"/>
        <v>397.61499642530839</v>
      </c>
      <c r="H6491" s="5">
        <f t="shared" si="1317"/>
        <v>3290.7224903095466</v>
      </c>
      <c r="I6491" s="5">
        <f t="shared" si="1318"/>
        <v>720</v>
      </c>
      <c r="J6491" s="5">
        <f t="shared" si="1319"/>
        <v>2570.7224903095466</v>
      </c>
      <c r="K6491" s="2">
        <f t="shared" si="1320"/>
        <v>69630.598790096294</v>
      </c>
      <c r="L6491" s="2">
        <f t="shared" si="1321"/>
        <v>142680</v>
      </c>
      <c r="M6491" s="2">
        <f t="shared" si="1322"/>
        <v>23760</v>
      </c>
      <c r="N6491" s="6">
        <f t="shared" si="1323"/>
        <v>1</v>
      </c>
      <c r="O6491" s="2">
        <f t="shared" si="1324"/>
        <v>29289.401209903706</v>
      </c>
      <c r="P6491" s="2">
        <f t="shared" si="1325"/>
        <v>29289.401209903706</v>
      </c>
    </row>
    <row r="6492" spans="1:16">
      <c r="A6492" s="6">
        <v>9</v>
      </c>
      <c r="B6492" s="6">
        <v>20</v>
      </c>
      <c r="C6492" s="6">
        <v>9</v>
      </c>
      <c r="D6492" s="6">
        <f t="shared" si="1313"/>
        <v>38</v>
      </c>
      <c r="E6492" s="5">
        <f t="shared" si="1314"/>
        <v>1909.9376297100011</v>
      </c>
      <c r="F6492" s="5">
        <f t="shared" si="1315"/>
        <v>983.16986417423732</v>
      </c>
      <c r="G6492" s="5">
        <f t="shared" si="1316"/>
        <v>452.90833186570285</v>
      </c>
      <c r="H6492" s="5">
        <f t="shared" si="1317"/>
        <v>3346.0158257499415</v>
      </c>
      <c r="I6492" s="5">
        <f t="shared" si="1318"/>
        <v>720</v>
      </c>
      <c r="J6492" s="5">
        <f t="shared" si="1319"/>
        <v>2626.0158257499415</v>
      </c>
      <c r="K6492" s="2">
        <f t="shared" si="1320"/>
        <v>70590.552530380926</v>
      </c>
      <c r="L6492" s="2">
        <f t="shared" si="1321"/>
        <v>145380</v>
      </c>
      <c r="M6492" s="2">
        <f t="shared" si="1322"/>
        <v>24640</v>
      </c>
      <c r="N6492" s="6">
        <f t="shared" si="1323"/>
        <v>1</v>
      </c>
      <c r="O6492" s="2">
        <f t="shared" si="1324"/>
        <v>30149.447469619074</v>
      </c>
      <c r="P6492" s="2">
        <f t="shared" si="1325"/>
        <v>30149.447469619074</v>
      </c>
    </row>
    <row r="6493" spans="1:16">
      <c r="A6493" s="6">
        <v>9</v>
      </c>
      <c r="B6493" s="6">
        <v>20</v>
      </c>
      <c r="C6493" s="6">
        <v>10</v>
      </c>
      <c r="D6493" s="6">
        <f t="shared" si="1313"/>
        <v>39</v>
      </c>
      <c r="E6493" s="5">
        <f t="shared" si="1314"/>
        <v>1909.9376297100011</v>
      </c>
      <c r="F6493" s="5">
        <f t="shared" si="1315"/>
        <v>983.16986417423732</v>
      </c>
      <c r="G6493" s="5">
        <f t="shared" si="1316"/>
        <v>509.52187334891573</v>
      </c>
      <c r="H6493" s="5">
        <f t="shared" si="1317"/>
        <v>3402.629367233154</v>
      </c>
      <c r="I6493" s="5">
        <f t="shared" si="1318"/>
        <v>720</v>
      </c>
      <c r="J6493" s="5">
        <f t="shared" si="1319"/>
        <v>2682.629367233154</v>
      </c>
      <c r="K6493" s="2">
        <f t="shared" si="1320"/>
        <v>71573.426514464474</v>
      </c>
      <c r="L6493" s="2">
        <f t="shared" si="1321"/>
        <v>148080</v>
      </c>
      <c r="M6493" s="2">
        <f t="shared" si="1322"/>
        <v>25520</v>
      </c>
      <c r="N6493" s="6">
        <f t="shared" si="1323"/>
        <v>1</v>
      </c>
      <c r="O6493" s="2">
        <f t="shared" si="1324"/>
        <v>30986.573485535526</v>
      </c>
      <c r="P6493" s="2">
        <f t="shared" si="1325"/>
        <v>30986.573485535526</v>
      </c>
    </row>
    <row r="6494" spans="1:16">
      <c r="A6494" s="6">
        <v>9</v>
      </c>
      <c r="B6494" s="6">
        <v>20</v>
      </c>
      <c r="C6494" s="6">
        <v>11</v>
      </c>
      <c r="D6494" s="6">
        <f t="shared" si="1313"/>
        <v>40</v>
      </c>
      <c r="E6494" s="5">
        <f t="shared" si="1314"/>
        <v>1909.9376297100011</v>
      </c>
      <c r="F6494" s="5">
        <f t="shared" si="1315"/>
        <v>983.16986417423732</v>
      </c>
      <c r="G6494" s="5">
        <f t="shared" si="1316"/>
        <v>567.47998644235474</v>
      </c>
      <c r="H6494" s="5">
        <f t="shared" si="1317"/>
        <v>3460.5874803265933</v>
      </c>
      <c r="I6494" s="5">
        <f t="shared" si="1318"/>
        <v>720</v>
      </c>
      <c r="J6494" s="5">
        <f t="shared" si="1319"/>
        <v>2740.5874803265933</v>
      </c>
      <c r="K6494" s="2">
        <f t="shared" si="1320"/>
        <v>72579.643755670026</v>
      </c>
      <c r="L6494" s="2">
        <f t="shared" si="1321"/>
        <v>150780</v>
      </c>
      <c r="M6494" s="2">
        <f t="shared" si="1322"/>
        <v>26400</v>
      </c>
      <c r="N6494" s="6">
        <f t="shared" si="1323"/>
        <v>1</v>
      </c>
      <c r="O6494" s="2">
        <f t="shared" si="1324"/>
        <v>31800.356244329974</v>
      </c>
      <c r="P6494" s="2">
        <f t="shared" si="1325"/>
        <v>31800.356244329974</v>
      </c>
    </row>
    <row r="6495" spans="1:16">
      <c r="A6495" s="6">
        <v>9</v>
      </c>
      <c r="B6495" s="6">
        <v>20</v>
      </c>
      <c r="C6495" s="6">
        <v>12</v>
      </c>
      <c r="D6495" s="6">
        <f t="shared" si="1313"/>
        <v>41</v>
      </c>
      <c r="E6495" s="5">
        <f t="shared" si="1314"/>
        <v>1909.9376297100011</v>
      </c>
      <c r="F6495" s="5">
        <f t="shared" si="1315"/>
        <v>983.16986417423732</v>
      </c>
      <c r="G6495" s="5">
        <f t="shared" si="1316"/>
        <v>626.80743957041921</v>
      </c>
      <c r="H6495" s="5">
        <f t="shared" si="1317"/>
        <v>3519.9149334546578</v>
      </c>
      <c r="I6495" s="5">
        <f t="shared" si="1318"/>
        <v>720</v>
      </c>
      <c r="J6495" s="5">
        <f t="shared" si="1319"/>
        <v>2799.9149334546578</v>
      </c>
      <c r="K6495" s="2">
        <f t="shared" si="1320"/>
        <v>73609.634261365587</v>
      </c>
      <c r="L6495" s="2">
        <f t="shared" si="1321"/>
        <v>153480</v>
      </c>
      <c r="M6495" s="2">
        <f t="shared" si="1322"/>
        <v>27280</v>
      </c>
      <c r="N6495" s="6">
        <f t="shared" si="1323"/>
        <v>1</v>
      </c>
      <c r="O6495" s="2">
        <f t="shared" si="1324"/>
        <v>32590.365738634413</v>
      </c>
      <c r="P6495" s="2">
        <f t="shared" si="1325"/>
        <v>32590.365738634413</v>
      </c>
    </row>
    <row r="6496" spans="1:16">
      <c r="A6496" s="6">
        <v>9</v>
      </c>
      <c r="B6496" s="6">
        <v>20</v>
      </c>
      <c r="C6496" s="6">
        <v>13</v>
      </c>
      <c r="D6496" s="6">
        <f t="shared" si="1313"/>
        <v>42</v>
      </c>
      <c r="E6496" s="5">
        <f t="shared" si="1314"/>
        <v>1909.9376297100011</v>
      </c>
      <c r="F6496" s="5">
        <f t="shared" si="1315"/>
        <v>983.16986417423732</v>
      </c>
      <c r="G6496" s="5">
        <f t="shared" si="1316"/>
        <v>687.52941027880343</v>
      </c>
      <c r="H6496" s="5">
        <f t="shared" si="1317"/>
        <v>3580.6369041630419</v>
      </c>
      <c r="I6496" s="5">
        <f t="shared" si="1318"/>
        <v>720</v>
      </c>
      <c r="J6496" s="5">
        <f t="shared" si="1319"/>
        <v>2860.6369041630419</v>
      </c>
      <c r="K6496" s="2">
        <f t="shared" si="1320"/>
        <v>74663.835141719479</v>
      </c>
      <c r="L6496" s="2">
        <f t="shared" si="1321"/>
        <v>156180</v>
      </c>
      <c r="M6496" s="2">
        <f t="shared" si="1322"/>
        <v>28160</v>
      </c>
      <c r="N6496" s="6">
        <f t="shared" si="1323"/>
        <v>1</v>
      </c>
      <c r="O6496" s="2">
        <f t="shared" si="1324"/>
        <v>33356.164858280521</v>
      </c>
      <c r="P6496" s="2">
        <f t="shared" si="1325"/>
        <v>33356.164858280521</v>
      </c>
    </row>
    <row r="6497" spans="1:16">
      <c r="A6497" s="6">
        <v>9</v>
      </c>
      <c r="B6497" s="6">
        <v>20</v>
      </c>
      <c r="C6497" s="6">
        <v>14</v>
      </c>
      <c r="D6497" s="6">
        <f t="shared" si="1313"/>
        <v>43</v>
      </c>
      <c r="E6497" s="5">
        <f t="shared" si="1314"/>
        <v>1909.9376297100011</v>
      </c>
      <c r="F6497" s="5">
        <f t="shared" si="1315"/>
        <v>983.16986417423732</v>
      </c>
      <c r="G6497" s="5">
        <f t="shared" si="1316"/>
        <v>749.67149159246469</v>
      </c>
      <c r="H6497" s="5">
        <f t="shared" si="1317"/>
        <v>3642.7789854767034</v>
      </c>
      <c r="I6497" s="5">
        <f t="shared" si="1318"/>
        <v>720</v>
      </c>
      <c r="J6497" s="5">
        <f t="shared" si="1319"/>
        <v>2922.7789854767034</v>
      </c>
      <c r="K6497" s="2">
        <f t="shared" si="1320"/>
        <v>75742.690720081649</v>
      </c>
      <c r="L6497" s="2">
        <f t="shared" si="1321"/>
        <v>158880</v>
      </c>
      <c r="M6497" s="2">
        <f t="shared" si="1322"/>
        <v>29040</v>
      </c>
      <c r="N6497" s="6">
        <f t="shared" si="1323"/>
        <v>1</v>
      </c>
      <c r="O6497" s="2">
        <f t="shared" si="1324"/>
        <v>34097.309279918351</v>
      </c>
      <c r="P6497" s="2">
        <f t="shared" si="1325"/>
        <v>34097.309279918351</v>
      </c>
    </row>
    <row r="6498" spans="1:16">
      <c r="A6498" s="6">
        <v>9</v>
      </c>
      <c r="B6498" s="6">
        <v>20</v>
      </c>
      <c r="C6498" s="6">
        <v>15</v>
      </c>
      <c r="D6498" s="6">
        <f t="shared" si="1313"/>
        <v>44</v>
      </c>
      <c r="E6498" s="5">
        <f t="shared" si="1314"/>
        <v>1909.9376297100011</v>
      </c>
      <c r="F6498" s="5">
        <f t="shared" si="1315"/>
        <v>983.16986417423732</v>
      </c>
      <c r="G6498" s="5">
        <f t="shared" si="1316"/>
        <v>813.25969846861108</v>
      </c>
      <c r="H6498" s="5">
        <f t="shared" si="1317"/>
        <v>3706.3671923528495</v>
      </c>
      <c r="I6498" s="5">
        <f t="shared" si="1318"/>
        <v>720</v>
      </c>
      <c r="J6498" s="5">
        <f t="shared" si="1319"/>
        <v>2986.3671923528495</v>
      </c>
      <c r="K6498" s="2">
        <f t="shared" si="1320"/>
        <v>76846.65264501475</v>
      </c>
      <c r="L6498" s="2">
        <f t="shared" si="1321"/>
        <v>161580</v>
      </c>
      <c r="M6498" s="2">
        <f t="shared" si="1322"/>
        <v>29920</v>
      </c>
      <c r="N6498" s="6">
        <f t="shared" si="1323"/>
        <v>1</v>
      </c>
      <c r="O6498" s="2">
        <f t="shared" si="1324"/>
        <v>34813.34735498525</v>
      </c>
      <c r="P6498" s="2">
        <f t="shared" si="1325"/>
        <v>34813.34735498525</v>
      </c>
    </row>
    <row r="6499" spans="1:16">
      <c r="A6499" s="6">
        <v>9</v>
      </c>
      <c r="B6499" s="6">
        <v>20</v>
      </c>
      <c r="C6499" s="6">
        <v>16</v>
      </c>
      <c r="D6499" s="6">
        <f t="shared" si="1313"/>
        <v>45</v>
      </c>
      <c r="E6499" s="5">
        <f t="shared" si="1314"/>
        <v>1909.9376297100011</v>
      </c>
      <c r="F6499" s="5">
        <f t="shared" si="1315"/>
        <v>983.16986417423732</v>
      </c>
      <c r="G6499" s="5">
        <f t="shared" si="1316"/>
        <v>878.32047434610013</v>
      </c>
      <c r="H6499" s="5">
        <f t="shared" si="1317"/>
        <v>3771.4279682303386</v>
      </c>
      <c r="I6499" s="5">
        <f t="shared" si="1318"/>
        <v>720</v>
      </c>
      <c r="J6499" s="5">
        <f t="shared" si="1319"/>
        <v>3051.4279682303386</v>
      </c>
      <c r="K6499" s="2">
        <f t="shared" si="1320"/>
        <v>77976.180003998932</v>
      </c>
      <c r="L6499" s="2">
        <f t="shared" si="1321"/>
        <v>164280</v>
      </c>
      <c r="M6499" s="2">
        <f t="shared" si="1322"/>
        <v>30800</v>
      </c>
      <c r="N6499" s="6">
        <f t="shared" si="1323"/>
        <v>1</v>
      </c>
      <c r="O6499" s="2">
        <f t="shared" si="1324"/>
        <v>35503.819996001068</v>
      </c>
      <c r="P6499" s="2">
        <f t="shared" si="1325"/>
        <v>35503.819996001068</v>
      </c>
    </row>
    <row r="6500" spans="1:16">
      <c r="A6500" s="6">
        <v>9</v>
      </c>
      <c r="B6500" s="6">
        <v>20</v>
      </c>
      <c r="C6500" s="6">
        <v>17</v>
      </c>
      <c r="D6500" s="6">
        <f t="shared" si="1313"/>
        <v>46</v>
      </c>
      <c r="E6500" s="5">
        <f t="shared" si="1314"/>
        <v>1909.9376297100011</v>
      </c>
      <c r="F6500" s="5">
        <f t="shared" si="1315"/>
        <v>983.16986417423732</v>
      </c>
      <c r="G6500" s="5">
        <f t="shared" si="1316"/>
        <v>944.88069779264049</v>
      </c>
      <c r="H6500" s="5">
        <f t="shared" si="1317"/>
        <v>3837.9881916768791</v>
      </c>
      <c r="I6500" s="5">
        <f t="shared" si="1318"/>
        <v>720</v>
      </c>
      <c r="J6500" s="5">
        <f t="shared" si="1319"/>
        <v>3117.9881916768791</v>
      </c>
      <c r="K6500" s="2">
        <f t="shared" si="1320"/>
        <v>79131.739438834702</v>
      </c>
      <c r="L6500" s="2">
        <f t="shared" si="1321"/>
        <v>166980</v>
      </c>
      <c r="M6500" s="2">
        <f t="shared" si="1322"/>
        <v>31680</v>
      </c>
      <c r="N6500" s="6">
        <f t="shared" si="1323"/>
        <v>1</v>
      </c>
      <c r="O6500" s="2">
        <f t="shared" si="1324"/>
        <v>36168.260561165298</v>
      </c>
      <c r="P6500" s="2">
        <f t="shared" si="1325"/>
        <v>36168.260561165298</v>
      </c>
    </row>
    <row r="6501" spans="1:16">
      <c r="A6501" s="6">
        <v>9</v>
      </c>
      <c r="B6501" s="6">
        <v>20</v>
      </c>
      <c r="C6501" s="6">
        <v>18</v>
      </c>
      <c r="D6501" s="6">
        <f t="shared" si="1313"/>
        <v>47</v>
      </c>
      <c r="E6501" s="5">
        <f t="shared" si="1314"/>
        <v>1909.9376297100011</v>
      </c>
      <c r="F6501" s="5">
        <f t="shared" si="1315"/>
        <v>983.16986417423732</v>
      </c>
      <c r="G6501" s="5">
        <f t="shared" si="1316"/>
        <v>1012.9676892512279</v>
      </c>
      <c r="H6501" s="5">
        <f t="shared" si="1317"/>
        <v>3906.0751831354664</v>
      </c>
      <c r="I6501" s="5">
        <f t="shared" si="1318"/>
        <v>720</v>
      </c>
      <c r="J6501" s="5">
        <f t="shared" si="1319"/>
        <v>3186.0751831354664</v>
      </c>
      <c r="K6501" s="2">
        <f t="shared" si="1320"/>
        <v>80313.80526276851</v>
      </c>
      <c r="L6501" s="2">
        <f t="shared" si="1321"/>
        <v>169680</v>
      </c>
      <c r="M6501" s="2">
        <f t="shared" si="1322"/>
        <v>32560</v>
      </c>
      <c r="N6501" s="6">
        <f t="shared" si="1323"/>
        <v>1</v>
      </c>
      <c r="O6501" s="2">
        <f t="shared" si="1324"/>
        <v>36806.19473723149</v>
      </c>
      <c r="P6501" s="2">
        <f t="shared" si="1325"/>
        <v>36806.19473723149</v>
      </c>
    </row>
    <row r="6502" spans="1:16">
      <c r="A6502" s="6">
        <v>9</v>
      </c>
      <c r="B6502" s="6">
        <v>20</v>
      </c>
      <c r="C6502" s="6">
        <v>19</v>
      </c>
      <c r="D6502" s="6">
        <f t="shared" si="1313"/>
        <v>48</v>
      </c>
      <c r="E6502" s="5">
        <f t="shared" si="1314"/>
        <v>1909.9376297100011</v>
      </c>
      <c r="F6502" s="5">
        <f t="shared" si="1315"/>
        <v>983.16986417423732</v>
      </c>
      <c r="G6502" s="5">
        <f t="shared" si="1316"/>
        <v>1082.6092178872495</v>
      </c>
      <c r="H6502" s="5">
        <f t="shared" si="1317"/>
        <v>3975.716711771488</v>
      </c>
      <c r="I6502" s="5">
        <f t="shared" si="1318"/>
        <v>720</v>
      </c>
      <c r="J6502" s="5">
        <f t="shared" si="1319"/>
        <v>3255.716711771488</v>
      </c>
      <c r="K6502" s="2">
        <f t="shared" si="1320"/>
        <v>81522.859579366108</v>
      </c>
      <c r="L6502" s="2">
        <f t="shared" si="1321"/>
        <v>172380</v>
      </c>
      <c r="M6502" s="2">
        <f t="shared" si="1322"/>
        <v>33440</v>
      </c>
      <c r="N6502" s="6">
        <f t="shared" si="1323"/>
        <v>1</v>
      </c>
      <c r="O6502" s="2">
        <f t="shared" si="1324"/>
        <v>37417.140420633892</v>
      </c>
      <c r="P6502" s="2">
        <f t="shared" si="1325"/>
        <v>37417.140420633892</v>
      </c>
    </row>
    <row r="6503" spans="1:16">
      <c r="A6503" s="6">
        <v>9</v>
      </c>
      <c r="B6503" s="6">
        <v>20</v>
      </c>
      <c r="C6503" s="6">
        <v>20</v>
      </c>
      <c r="D6503" s="6">
        <f t="shared" si="1313"/>
        <v>49</v>
      </c>
      <c r="E6503" s="5">
        <f t="shared" si="1314"/>
        <v>1909.9376297100011</v>
      </c>
      <c r="F6503" s="5">
        <f t="shared" si="1315"/>
        <v>983.16986417423732</v>
      </c>
      <c r="G6503" s="5">
        <f t="shared" si="1316"/>
        <v>1153.8335085377266</v>
      </c>
      <c r="H6503" s="5">
        <f t="shared" si="1317"/>
        <v>4046.9410024219651</v>
      </c>
      <c r="I6503" s="5">
        <f t="shared" si="1318"/>
        <v>720</v>
      </c>
      <c r="J6503" s="5">
        <f t="shared" si="1319"/>
        <v>3326.9410024219651</v>
      </c>
      <c r="K6503" s="2">
        <f t="shared" si="1320"/>
        <v>82759.392403159116</v>
      </c>
      <c r="L6503" s="2">
        <f t="shared" si="1321"/>
        <v>175080</v>
      </c>
      <c r="M6503" s="2">
        <f t="shared" si="1322"/>
        <v>34320</v>
      </c>
      <c r="N6503" s="6">
        <f t="shared" si="1323"/>
        <v>1</v>
      </c>
      <c r="O6503" s="2">
        <f t="shared" si="1324"/>
        <v>38000.607596840884</v>
      </c>
      <c r="P6503" s="2">
        <f t="shared" si="1325"/>
        <v>38000.607596840884</v>
      </c>
    </row>
    <row r="6504" spans="1:16">
      <c r="A6504" s="6">
        <v>9</v>
      </c>
      <c r="B6504" s="6">
        <v>20</v>
      </c>
      <c r="C6504" s="6">
        <v>21</v>
      </c>
      <c r="D6504" s="6">
        <f t="shared" si="1313"/>
        <v>50</v>
      </c>
      <c r="E6504" s="5">
        <f t="shared" si="1314"/>
        <v>1909.9376297100011</v>
      </c>
      <c r="F6504" s="5">
        <f t="shared" si="1315"/>
        <v>983.16986417423732</v>
      </c>
      <c r="G6504" s="5">
        <f t="shared" si="1316"/>
        <v>1226.6692487641703</v>
      </c>
      <c r="H6504" s="5">
        <f t="shared" si="1317"/>
        <v>4119.7767426484088</v>
      </c>
      <c r="I6504" s="5">
        <f t="shared" si="1318"/>
        <v>720</v>
      </c>
      <c r="J6504" s="5">
        <f t="shared" si="1319"/>
        <v>3399.7767426484088</v>
      </c>
      <c r="K6504" s="2">
        <f t="shared" si="1320"/>
        <v>84023.901782090426</v>
      </c>
      <c r="L6504" s="2">
        <f t="shared" si="1321"/>
        <v>177780</v>
      </c>
      <c r="M6504" s="2">
        <f t="shared" si="1322"/>
        <v>35200</v>
      </c>
      <c r="N6504" s="6">
        <f t="shared" si="1323"/>
        <v>1</v>
      </c>
      <c r="O6504" s="2">
        <f t="shared" si="1324"/>
        <v>38556.098217909574</v>
      </c>
      <c r="P6504" s="2">
        <f t="shared" si="1325"/>
        <v>38556.098217909574</v>
      </c>
    </row>
    <row r="6505" spans="1:16">
      <c r="A6505" s="6">
        <v>9</v>
      </c>
      <c r="B6505" s="6">
        <v>20</v>
      </c>
      <c r="C6505" s="6">
        <v>22</v>
      </c>
      <c r="D6505" s="6">
        <f t="shared" si="1313"/>
        <v>51</v>
      </c>
      <c r="E6505" s="5">
        <f t="shared" si="1314"/>
        <v>1909.9376297100011</v>
      </c>
      <c r="F6505" s="5">
        <f t="shared" si="1315"/>
        <v>983.16986417423732</v>
      </c>
      <c r="G6505" s="5">
        <f t="shared" si="1316"/>
        <v>1301.1455960105666</v>
      </c>
      <c r="H6505" s="5">
        <f t="shared" si="1317"/>
        <v>4194.2530898948053</v>
      </c>
      <c r="I6505" s="5">
        <f t="shared" si="1318"/>
        <v>720</v>
      </c>
      <c r="J6505" s="5">
        <f t="shared" si="1319"/>
        <v>3474.2530898948053</v>
      </c>
      <c r="K6505" s="2">
        <f t="shared" si="1320"/>
        <v>85316.893921784809</v>
      </c>
      <c r="L6505" s="2">
        <f t="shared" si="1321"/>
        <v>180480</v>
      </c>
      <c r="M6505" s="2">
        <f t="shared" si="1322"/>
        <v>36080</v>
      </c>
      <c r="N6505" s="6">
        <f t="shared" si="1323"/>
        <v>1</v>
      </c>
      <c r="O6505" s="2">
        <f t="shared" si="1324"/>
        <v>39083.106078215191</v>
      </c>
      <c r="P6505" s="2">
        <f t="shared" si="1325"/>
        <v>39083.106078215191</v>
      </c>
    </row>
    <row r="6506" spans="1:16">
      <c r="A6506" s="6">
        <v>9</v>
      </c>
      <c r="B6506" s="6">
        <v>20</v>
      </c>
      <c r="C6506" s="6">
        <v>23</v>
      </c>
      <c r="D6506" s="6">
        <f t="shared" si="1313"/>
        <v>52</v>
      </c>
      <c r="E6506" s="5">
        <f t="shared" si="1314"/>
        <v>1909.9376297100011</v>
      </c>
      <c r="F6506" s="5">
        <f t="shared" si="1315"/>
        <v>983.16986417423732</v>
      </c>
      <c r="G6506" s="5">
        <f t="shared" si="1316"/>
        <v>1377.292184868003</v>
      </c>
      <c r="H6506" s="5">
        <f t="shared" si="1317"/>
        <v>4270.399678752241</v>
      </c>
      <c r="I6506" s="5">
        <f t="shared" si="1318"/>
        <v>720</v>
      </c>
      <c r="J6506" s="5">
        <f t="shared" si="1319"/>
        <v>3550.399678752241</v>
      </c>
      <c r="K6506" s="2">
        <f t="shared" si="1320"/>
        <v>86638.883311670856</v>
      </c>
      <c r="L6506" s="2">
        <f t="shared" si="1321"/>
        <v>183180</v>
      </c>
      <c r="M6506" s="2">
        <f t="shared" si="1322"/>
        <v>36960</v>
      </c>
      <c r="N6506" s="6">
        <f t="shared" si="1323"/>
        <v>1</v>
      </c>
      <c r="O6506" s="2">
        <f t="shared" si="1324"/>
        <v>39581.116688329144</v>
      </c>
      <c r="P6506" s="2">
        <f t="shared" si="1325"/>
        <v>39581.116688329144</v>
      </c>
    </row>
    <row r="6507" spans="1:16">
      <c r="A6507" s="6">
        <v>9</v>
      </c>
      <c r="B6507" s="6">
        <v>20</v>
      </c>
      <c r="C6507" s="6">
        <v>24</v>
      </c>
      <c r="D6507" s="6">
        <f t="shared" si="1313"/>
        <v>53</v>
      </c>
      <c r="E6507" s="5">
        <f t="shared" si="1314"/>
        <v>1909.9376297100011</v>
      </c>
      <c r="F6507" s="5">
        <f t="shared" si="1315"/>
        <v>983.16986417423732</v>
      </c>
      <c r="G6507" s="5">
        <f t="shared" si="1316"/>
        <v>1455.1391344474989</v>
      </c>
      <c r="H6507" s="5">
        <f t="shared" si="1317"/>
        <v>4348.2466283317372</v>
      </c>
      <c r="I6507" s="5">
        <f t="shared" si="1318"/>
        <v>720</v>
      </c>
      <c r="J6507" s="5">
        <f t="shared" si="1319"/>
        <v>3628.2466283317372</v>
      </c>
      <c r="K6507" s="2">
        <f t="shared" si="1320"/>
        <v>87990.392852981546</v>
      </c>
      <c r="L6507" s="2">
        <f t="shared" si="1321"/>
        <v>185880</v>
      </c>
      <c r="M6507" s="2">
        <f t="shared" si="1322"/>
        <v>37840</v>
      </c>
      <c r="N6507" s="6">
        <f t="shared" si="1323"/>
        <v>1</v>
      </c>
      <c r="O6507" s="2">
        <f t="shared" si="1324"/>
        <v>40049.607147018454</v>
      </c>
      <c r="P6507" s="2">
        <f t="shared" si="1325"/>
        <v>40049.607147018454</v>
      </c>
    </row>
    <row r="6508" spans="1:16">
      <c r="A6508" s="6">
        <v>9</v>
      </c>
      <c r="B6508" s="6">
        <v>20</v>
      </c>
      <c r="C6508" s="6">
        <v>25</v>
      </c>
      <c r="D6508" s="6">
        <f t="shared" si="1313"/>
        <v>54</v>
      </c>
      <c r="E6508" s="5">
        <f t="shared" si="1314"/>
        <v>1909.9376297100011</v>
      </c>
      <c r="F6508" s="5">
        <f t="shared" si="1315"/>
        <v>983.16986417423732</v>
      </c>
      <c r="G6508" s="5">
        <f t="shared" si="1316"/>
        <v>1534.7170558625965</v>
      </c>
      <c r="H6508" s="5">
        <f t="shared" si="1317"/>
        <v>4427.8245497468351</v>
      </c>
      <c r="I6508" s="5">
        <f t="shared" si="1318"/>
        <v>720</v>
      </c>
      <c r="J6508" s="5">
        <f t="shared" si="1319"/>
        <v>3707.8245497468351</v>
      </c>
      <c r="K6508" s="2">
        <f t="shared" si="1320"/>
        <v>89371.953988660331</v>
      </c>
      <c r="L6508" s="2">
        <f t="shared" si="1321"/>
        <v>188580</v>
      </c>
      <c r="M6508" s="2">
        <f t="shared" si="1322"/>
        <v>38720</v>
      </c>
      <c r="N6508" s="6">
        <f t="shared" si="1323"/>
        <v>1</v>
      </c>
      <c r="O6508" s="2">
        <f t="shared" si="1324"/>
        <v>40488.046011339669</v>
      </c>
      <c r="P6508" s="2">
        <f t="shared" si="1325"/>
        <v>40488.046011339669</v>
      </c>
    </row>
    <row r="6509" spans="1:16">
      <c r="A6509" s="6">
        <v>9</v>
      </c>
      <c r="B6509" s="6">
        <v>20</v>
      </c>
      <c r="C6509" s="6">
        <v>26</v>
      </c>
      <c r="D6509" s="6">
        <f t="shared" si="1313"/>
        <v>55</v>
      </c>
      <c r="E6509" s="5">
        <f t="shared" si="1314"/>
        <v>1909.9376297100011</v>
      </c>
      <c r="F6509" s="5">
        <f t="shared" si="1315"/>
        <v>983.16986417423732</v>
      </c>
      <c r="G6509" s="5">
        <f t="shared" si="1316"/>
        <v>1616.0570598233144</v>
      </c>
      <c r="H6509" s="5">
        <f t="shared" si="1317"/>
        <v>4509.1645537075528</v>
      </c>
      <c r="I6509" s="5">
        <f t="shared" si="1318"/>
        <v>720</v>
      </c>
      <c r="J6509" s="5">
        <f t="shared" si="1319"/>
        <v>3789.1645537075528</v>
      </c>
      <c r="K6509" s="2">
        <f t="shared" si="1320"/>
        <v>90784.106835200568</v>
      </c>
      <c r="L6509" s="2">
        <f t="shared" si="1321"/>
        <v>191280</v>
      </c>
      <c r="M6509" s="2">
        <f t="shared" si="1322"/>
        <v>39600</v>
      </c>
      <c r="N6509" s="6">
        <f t="shared" si="1323"/>
        <v>1</v>
      </c>
      <c r="O6509" s="2">
        <f t="shared" si="1324"/>
        <v>40895.893164799432</v>
      </c>
      <c r="P6509" s="2">
        <f t="shared" si="1325"/>
        <v>40895.893164799432</v>
      </c>
    </row>
    <row r="6510" spans="1:16">
      <c r="A6510" s="6">
        <v>9</v>
      </c>
      <c r="B6510" s="6">
        <v>20</v>
      </c>
      <c r="C6510" s="6">
        <v>27</v>
      </c>
      <c r="D6510" s="6">
        <f t="shared" si="1313"/>
        <v>56</v>
      </c>
      <c r="E6510" s="5">
        <f t="shared" si="1314"/>
        <v>1909.9376297100011</v>
      </c>
      <c r="F6510" s="5">
        <f t="shared" si="1315"/>
        <v>983.16986417423732</v>
      </c>
      <c r="G6510" s="5">
        <f t="shared" si="1316"/>
        <v>1699.1907643430709</v>
      </c>
      <c r="H6510" s="5">
        <f t="shared" si="1317"/>
        <v>4592.2982582273089</v>
      </c>
      <c r="I6510" s="5">
        <f t="shared" si="1318"/>
        <v>720</v>
      </c>
      <c r="J6510" s="5">
        <f t="shared" si="1319"/>
        <v>3872.2982582273089</v>
      </c>
      <c r="K6510" s="2">
        <f t="shared" si="1320"/>
        <v>92227.400316446336</v>
      </c>
      <c r="L6510" s="2">
        <f t="shared" si="1321"/>
        <v>193980</v>
      </c>
      <c r="M6510" s="2">
        <f t="shared" si="1322"/>
        <v>40480</v>
      </c>
      <c r="N6510" s="6">
        <f t="shared" si="1323"/>
        <v>1</v>
      </c>
      <c r="O6510" s="2">
        <f t="shared" si="1324"/>
        <v>41272.599683553664</v>
      </c>
      <c r="P6510" s="2">
        <f t="shared" si="1325"/>
        <v>41272.599683553664</v>
      </c>
    </row>
    <row r="6511" spans="1:16">
      <c r="A6511" s="6">
        <v>9</v>
      </c>
      <c r="B6511" s="6">
        <v>20</v>
      </c>
      <c r="C6511" s="6">
        <v>28</v>
      </c>
      <c r="D6511" s="6">
        <f t="shared" si="1313"/>
        <v>57</v>
      </c>
      <c r="E6511" s="5">
        <f t="shared" si="1314"/>
        <v>1909.9376297100011</v>
      </c>
      <c r="F6511" s="5">
        <f t="shared" si="1315"/>
        <v>983.16986417423732</v>
      </c>
      <c r="G6511" s="5">
        <f t="shared" si="1316"/>
        <v>1784.1503025602246</v>
      </c>
      <c r="H6511" s="5">
        <f t="shared" si="1317"/>
        <v>4677.2577964444627</v>
      </c>
      <c r="I6511" s="5">
        <f t="shared" si="1318"/>
        <v>720</v>
      </c>
      <c r="J6511" s="5">
        <f t="shared" si="1319"/>
        <v>3957.2577964444627</v>
      </c>
      <c r="K6511" s="2">
        <f t="shared" si="1320"/>
        <v>93702.392299383035</v>
      </c>
      <c r="L6511" s="2">
        <f t="shared" si="1321"/>
        <v>196680</v>
      </c>
      <c r="M6511" s="2">
        <f t="shared" si="1322"/>
        <v>41360</v>
      </c>
      <c r="N6511" s="6">
        <f t="shared" si="1323"/>
        <v>1</v>
      </c>
      <c r="O6511" s="2">
        <f t="shared" si="1324"/>
        <v>41617.607700616965</v>
      </c>
      <c r="P6511" s="2">
        <f t="shared" si="1325"/>
        <v>41617.607700616965</v>
      </c>
    </row>
    <row r="6512" spans="1:16">
      <c r="A6512" s="6">
        <v>9</v>
      </c>
      <c r="B6512" s="6">
        <v>20</v>
      </c>
      <c r="C6512" s="6">
        <v>29</v>
      </c>
      <c r="D6512" s="6">
        <f t="shared" si="1313"/>
        <v>58</v>
      </c>
      <c r="E6512" s="5">
        <f t="shared" si="1314"/>
        <v>1909.9376297100011</v>
      </c>
      <c r="F6512" s="5">
        <f t="shared" si="1315"/>
        <v>983.16986417423732</v>
      </c>
      <c r="G6512" s="5">
        <f t="shared" si="1316"/>
        <v>1870.9683306758782</v>
      </c>
      <c r="H6512" s="5">
        <f t="shared" si="1317"/>
        <v>4764.0758245601164</v>
      </c>
      <c r="I6512" s="5">
        <f t="shared" si="1318"/>
        <v>720</v>
      </c>
      <c r="J6512" s="5">
        <f t="shared" si="1319"/>
        <v>4044.0758245601164</v>
      </c>
      <c r="K6512" s="2">
        <f t="shared" si="1320"/>
        <v>95209.649731946469</v>
      </c>
      <c r="L6512" s="2">
        <f t="shared" si="1321"/>
        <v>199380</v>
      </c>
      <c r="M6512" s="2">
        <f t="shared" si="1322"/>
        <v>42240</v>
      </c>
      <c r="N6512" s="6">
        <f t="shared" si="1323"/>
        <v>1</v>
      </c>
      <c r="O6512" s="2">
        <f t="shared" si="1324"/>
        <v>41930.350268053531</v>
      </c>
      <c r="P6512" s="2">
        <f t="shared" si="1325"/>
        <v>41930.350268053531</v>
      </c>
    </row>
    <row r="6513" spans="1:16">
      <c r="A6513" s="6">
        <v>9</v>
      </c>
      <c r="B6513" s="6">
        <v>20</v>
      </c>
      <c r="C6513" s="6">
        <v>30</v>
      </c>
      <c r="D6513" s="6">
        <f t="shared" si="1313"/>
        <v>59</v>
      </c>
      <c r="E6513" s="5">
        <f t="shared" si="1314"/>
        <v>1909.9376297100011</v>
      </c>
      <c r="F6513" s="5">
        <f t="shared" si="1315"/>
        <v>983.16986417423732</v>
      </c>
      <c r="G6513" s="5">
        <f t="shared" si="1316"/>
        <v>1959.6780360096488</v>
      </c>
      <c r="H6513" s="5">
        <f t="shared" si="1317"/>
        <v>4852.7855298938875</v>
      </c>
      <c r="I6513" s="5">
        <f t="shared" si="1318"/>
        <v>720</v>
      </c>
      <c r="J6513" s="5">
        <f t="shared" si="1319"/>
        <v>4132.7855298938875</v>
      </c>
      <c r="K6513" s="2">
        <f t="shared" si="1320"/>
        <v>96749.748782879993</v>
      </c>
      <c r="L6513" s="2">
        <f t="shared" si="1321"/>
        <v>202080</v>
      </c>
      <c r="M6513" s="2">
        <f t="shared" si="1322"/>
        <v>43120</v>
      </c>
      <c r="N6513" s="6">
        <f t="shared" si="1323"/>
        <v>1</v>
      </c>
      <c r="O6513" s="2">
        <f t="shared" si="1324"/>
        <v>42210.251217120007</v>
      </c>
      <c r="P6513" s="2">
        <f t="shared" si="1325"/>
        <v>42210.251217120007</v>
      </c>
    </row>
    <row r="6514" spans="1:16">
      <c r="A6514" s="6">
        <v>10</v>
      </c>
      <c r="B6514" s="6">
        <v>0</v>
      </c>
      <c r="C6514" s="6">
        <v>0</v>
      </c>
      <c r="D6514" s="6">
        <f t="shared" si="1313"/>
        <v>10</v>
      </c>
      <c r="E6514" s="5">
        <f t="shared" si="1314"/>
        <v>2334.3682140900019</v>
      </c>
      <c r="F6514" s="5">
        <f t="shared" si="1315"/>
        <v>0</v>
      </c>
      <c r="G6514" s="5">
        <f t="shared" si="1316"/>
        <v>0</v>
      </c>
      <c r="H6514" s="5">
        <f t="shared" si="1317"/>
        <v>2334.3682140900019</v>
      </c>
      <c r="I6514" s="5">
        <f t="shared" si="1318"/>
        <v>720</v>
      </c>
      <c r="J6514" s="5">
        <f t="shared" si="1319"/>
        <v>1614.3682140900019</v>
      </c>
      <c r="K6514" s="2">
        <f t="shared" si="1320"/>
        <v>53027.225939062533</v>
      </c>
      <c r="L6514" s="2">
        <f t="shared" si="1321"/>
        <v>88000</v>
      </c>
      <c r="M6514" s="2">
        <f t="shared" si="1322"/>
        <v>8800</v>
      </c>
      <c r="N6514" s="6">
        <f t="shared" si="1323"/>
        <v>1</v>
      </c>
      <c r="O6514" s="2">
        <f t="shared" si="1324"/>
        <v>6172.7740609374669</v>
      </c>
      <c r="P6514" s="2">
        <f t="shared" si="1325"/>
        <v>6172.7740609374669</v>
      </c>
    </row>
    <row r="6515" spans="1:16">
      <c r="A6515" s="6">
        <v>10</v>
      </c>
      <c r="B6515" s="6">
        <v>0</v>
      </c>
      <c r="C6515" s="6">
        <v>1</v>
      </c>
      <c r="D6515" s="6">
        <f t="shared" si="1313"/>
        <v>11</v>
      </c>
      <c r="E6515" s="5">
        <f t="shared" si="1314"/>
        <v>2334.3682140900019</v>
      </c>
      <c r="F6515" s="5">
        <f t="shared" si="1315"/>
        <v>0</v>
      </c>
      <c r="G6515" s="5">
        <f t="shared" si="1316"/>
        <v>45.5625</v>
      </c>
      <c r="H6515" s="5">
        <f t="shared" si="1317"/>
        <v>2379.9307140900019</v>
      </c>
      <c r="I6515" s="5">
        <f t="shared" si="1318"/>
        <v>720</v>
      </c>
      <c r="J6515" s="5">
        <f t="shared" si="1319"/>
        <v>1659.9307140900019</v>
      </c>
      <c r="K6515" s="2">
        <f t="shared" si="1320"/>
        <v>53818.241564062533</v>
      </c>
      <c r="L6515" s="2">
        <f t="shared" si="1321"/>
        <v>90700</v>
      </c>
      <c r="M6515" s="2">
        <f t="shared" si="1322"/>
        <v>9680</v>
      </c>
      <c r="N6515" s="6">
        <f t="shared" si="1323"/>
        <v>1</v>
      </c>
      <c r="O6515" s="2">
        <f t="shared" si="1324"/>
        <v>7201.7584359374669</v>
      </c>
      <c r="P6515" s="2">
        <f t="shared" si="1325"/>
        <v>7201.7584359374669</v>
      </c>
    </row>
    <row r="6516" spans="1:16">
      <c r="A6516" s="6">
        <v>10</v>
      </c>
      <c r="B6516" s="6">
        <v>0</v>
      </c>
      <c r="C6516" s="6">
        <v>2</v>
      </c>
      <c r="D6516" s="6">
        <f t="shared" si="1313"/>
        <v>12</v>
      </c>
      <c r="E6516" s="5">
        <f t="shared" si="1314"/>
        <v>2334.3682140900019</v>
      </c>
      <c r="F6516" s="5">
        <f t="shared" si="1315"/>
        <v>0</v>
      </c>
      <c r="G6516" s="5">
        <f t="shared" si="1316"/>
        <v>92.264062499999994</v>
      </c>
      <c r="H6516" s="5">
        <f t="shared" si="1317"/>
        <v>2426.6322765900018</v>
      </c>
      <c r="I6516" s="5">
        <f t="shared" si="1318"/>
        <v>720</v>
      </c>
      <c r="J6516" s="5">
        <f t="shared" si="1319"/>
        <v>1706.6322765900018</v>
      </c>
      <c r="K6516" s="2">
        <f t="shared" si="1320"/>
        <v>54629.032579687526</v>
      </c>
      <c r="L6516" s="2">
        <f t="shared" si="1321"/>
        <v>93400</v>
      </c>
      <c r="M6516" s="2">
        <f t="shared" si="1322"/>
        <v>10560</v>
      </c>
      <c r="N6516" s="6">
        <f t="shared" si="1323"/>
        <v>1</v>
      </c>
      <c r="O6516" s="2">
        <f t="shared" si="1324"/>
        <v>8210.9674203124741</v>
      </c>
      <c r="P6516" s="2">
        <f t="shared" si="1325"/>
        <v>8210.9674203124741</v>
      </c>
    </row>
    <row r="6517" spans="1:16">
      <c r="A6517" s="6">
        <v>10</v>
      </c>
      <c r="B6517" s="6">
        <v>0</v>
      </c>
      <c r="C6517" s="6">
        <v>3</v>
      </c>
      <c r="D6517" s="6">
        <f t="shared" si="1313"/>
        <v>13</v>
      </c>
      <c r="E6517" s="5">
        <f t="shared" si="1314"/>
        <v>2334.3682140900019</v>
      </c>
      <c r="F6517" s="5">
        <f t="shared" si="1315"/>
        <v>0</v>
      </c>
      <c r="G6517" s="5">
        <f t="shared" si="1316"/>
        <v>140.12604492187498</v>
      </c>
      <c r="H6517" s="5">
        <f t="shared" si="1317"/>
        <v>2474.4942590118767</v>
      </c>
      <c r="I6517" s="5">
        <f t="shared" si="1318"/>
        <v>720</v>
      </c>
      <c r="J6517" s="5">
        <f t="shared" si="1319"/>
        <v>1754.4942590118767</v>
      </c>
      <c r="K6517" s="2">
        <f t="shared" si="1320"/>
        <v>55459.969774511745</v>
      </c>
      <c r="L6517" s="2">
        <f t="shared" si="1321"/>
        <v>96100</v>
      </c>
      <c r="M6517" s="2">
        <f t="shared" si="1322"/>
        <v>11440</v>
      </c>
      <c r="N6517" s="6">
        <f t="shared" si="1323"/>
        <v>1</v>
      </c>
      <c r="O6517" s="2">
        <f t="shared" si="1324"/>
        <v>9200.0302254882554</v>
      </c>
      <c r="P6517" s="2">
        <f t="shared" si="1325"/>
        <v>9200.0302254882554</v>
      </c>
    </row>
    <row r="6518" spans="1:16">
      <c r="A6518" s="6">
        <v>10</v>
      </c>
      <c r="B6518" s="6">
        <v>0</v>
      </c>
      <c r="C6518" s="6">
        <v>4</v>
      </c>
      <c r="D6518" s="6">
        <f t="shared" si="1313"/>
        <v>14</v>
      </c>
      <c r="E6518" s="5">
        <f t="shared" si="1314"/>
        <v>2334.3682140900019</v>
      </c>
      <c r="F6518" s="5">
        <f t="shared" si="1315"/>
        <v>0</v>
      </c>
      <c r="G6518" s="5">
        <f t="shared" si="1316"/>
        <v>189.17016064453125</v>
      </c>
      <c r="H6518" s="5">
        <f t="shared" si="1317"/>
        <v>2523.5383747345331</v>
      </c>
      <c r="I6518" s="5">
        <f t="shared" si="1318"/>
        <v>720</v>
      </c>
      <c r="J6518" s="5">
        <f t="shared" si="1319"/>
        <v>1803.5383747345331</v>
      </c>
      <c r="K6518" s="2">
        <f t="shared" si="1320"/>
        <v>56311.430116918978</v>
      </c>
      <c r="L6518" s="2">
        <f t="shared" si="1321"/>
        <v>98800</v>
      </c>
      <c r="M6518" s="2">
        <f t="shared" si="1322"/>
        <v>12320</v>
      </c>
      <c r="N6518" s="6">
        <f t="shared" si="1323"/>
        <v>1</v>
      </c>
      <c r="O6518" s="2">
        <f t="shared" si="1324"/>
        <v>10168.569883081022</v>
      </c>
      <c r="P6518" s="2">
        <f t="shared" si="1325"/>
        <v>10168.569883081022</v>
      </c>
    </row>
    <row r="6519" spans="1:16">
      <c r="A6519" s="6">
        <v>10</v>
      </c>
      <c r="B6519" s="6">
        <v>0</v>
      </c>
      <c r="C6519" s="6">
        <v>5</v>
      </c>
      <c r="D6519" s="6">
        <f t="shared" si="1313"/>
        <v>15</v>
      </c>
      <c r="E6519" s="5">
        <f t="shared" si="1314"/>
        <v>2334.3682140900019</v>
      </c>
      <c r="F6519" s="5">
        <f t="shared" si="1315"/>
        <v>0</v>
      </c>
      <c r="G6519" s="5">
        <f t="shared" si="1316"/>
        <v>239.41848456573481</v>
      </c>
      <c r="H6519" s="5">
        <f t="shared" si="1317"/>
        <v>2573.7866986557365</v>
      </c>
      <c r="I6519" s="5">
        <f t="shared" si="1318"/>
        <v>720</v>
      </c>
      <c r="J6519" s="5">
        <f t="shared" si="1319"/>
        <v>1853.7866986557365</v>
      </c>
      <c r="K6519" s="2">
        <f t="shared" si="1320"/>
        <v>57183.796851662089</v>
      </c>
      <c r="L6519" s="2">
        <f t="shared" si="1321"/>
        <v>101500</v>
      </c>
      <c r="M6519" s="2">
        <f t="shared" si="1322"/>
        <v>13200</v>
      </c>
      <c r="N6519" s="6">
        <f t="shared" si="1323"/>
        <v>1</v>
      </c>
      <c r="O6519" s="2">
        <f t="shared" si="1324"/>
        <v>11116.203148337911</v>
      </c>
      <c r="P6519" s="2">
        <f t="shared" si="1325"/>
        <v>11116.203148337911</v>
      </c>
    </row>
    <row r="6520" spans="1:16">
      <c r="A6520" s="6">
        <v>10</v>
      </c>
      <c r="B6520" s="6">
        <v>0</v>
      </c>
      <c r="C6520" s="6">
        <v>6</v>
      </c>
      <c r="D6520" s="6">
        <f t="shared" si="1313"/>
        <v>16</v>
      </c>
      <c r="E6520" s="5">
        <f t="shared" si="1314"/>
        <v>2334.3682140900019</v>
      </c>
      <c r="F6520" s="5">
        <f t="shared" si="1315"/>
        <v>0</v>
      </c>
      <c r="G6520" s="5">
        <f t="shared" si="1316"/>
        <v>290.89345874736784</v>
      </c>
      <c r="H6520" s="5">
        <f t="shared" si="1317"/>
        <v>2625.2616728373696</v>
      </c>
      <c r="I6520" s="5">
        <f t="shared" si="1318"/>
        <v>720</v>
      </c>
      <c r="J6520" s="5">
        <f t="shared" si="1319"/>
        <v>1905.2616728373696</v>
      </c>
      <c r="K6520" s="2">
        <f t="shared" si="1320"/>
        <v>58077.459597870999</v>
      </c>
      <c r="L6520" s="2">
        <f t="shared" si="1321"/>
        <v>104200</v>
      </c>
      <c r="M6520" s="2">
        <f t="shared" si="1322"/>
        <v>14080</v>
      </c>
      <c r="N6520" s="6">
        <f t="shared" si="1323"/>
        <v>1</v>
      </c>
      <c r="O6520" s="2">
        <f t="shared" si="1324"/>
        <v>12042.540402129001</v>
      </c>
      <c r="P6520" s="2">
        <f t="shared" si="1325"/>
        <v>12042.540402129001</v>
      </c>
    </row>
    <row r="6521" spans="1:16">
      <c r="A6521" s="6">
        <v>10</v>
      </c>
      <c r="B6521" s="6">
        <v>0</v>
      </c>
      <c r="C6521" s="6">
        <v>7</v>
      </c>
      <c r="D6521" s="6">
        <f t="shared" si="1313"/>
        <v>17</v>
      </c>
      <c r="E6521" s="5">
        <f t="shared" si="1314"/>
        <v>2334.3682140900019</v>
      </c>
      <c r="F6521" s="5">
        <f t="shared" si="1315"/>
        <v>0</v>
      </c>
      <c r="G6521" s="5">
        <f t="shared" si="1316"/>
        <v>343.61789814532818</v>
      </c>
      <c r="H6521" s="5">
        <f t="shared" si="1317"/>
        <v>2677.98611223533</v>
      </c>
      <c r="I6521" s="5">
        <f t="shared" si="1318"/>
        <v>720</v>
      </c>
      <c r="J6521" s="5">
        <f t="shared" si="1319"/>
        <v>1957.98611223533</v>
      </c>
      <c r="K6521" s="2">
        <f t="shared" si="1320"/>
        <v>58992.814448530036</v>
      </c>
      <c r="L6521" s="2">
        <f t="shared" si="1321"/>
        <v>106900</v>
      </c>
      <c r="M6521" s="2">
        <f t="shared" si="1322"/>
        <v>14960</v>
      </c>
      <c r="N6521" s="6">
        <f t="shared" si="1323"/>
        <v>1</v>
      </c>
      <c r="O6521" s="2">
        <f t="shared" si="1324"/>
        <v>12947.185551469964</v>
      </c>
      <c r="P6521" s="2">
        <f t="shared" si="1325"/>
        <v>12947.185551469964</v>
      </c>
    </row>
    <row r="6522" spans="1:16">
      <c r="A6522" s="6">
        <v>10</v>
      </c>
      <c r="B6522" s="6">
        <v>0</v>
      </c>
      <c r="C6522" s="6">
        <v>8</v>
      </c>
      <c r="D6522" s="6">
        <f t="shared" si="1313"/>
        <v>18</v>
      </c>
      <c r="E6522" s="5">
        <f t="shared" si="1314"/>
        <v>2334.3682140900019</v>
      </c>
      <c r="F6522" s="5">
        <f t="shared" si="1315"/>
        <v>0</v>
      </c>
      <c r="G6522" s="5">
        <f t="shared" si="1316"/>
        <v>397.61499642530839</v>
      </c>
      <c r="H6522" s="5">
        <f t="shared" si="1317"/>
        <v>2731.98321051531</v>
      </c>
      <c r="I6522" s="5">
        <f t="shared" si="1318"/>
        <v>720</v>
      </c>
      <c r="J6522" s="5">
        <f t="shared" si="1319"/>
        <v>2011.98321051531</v>
      </c>
      <c r="K6522" s="2">
        <f t="shared" si="1320"/>
        <v>59930.264071446356</v>
      </c>
      <c r="L6522" s="2">
        <f t="shared" si="1321"/>
        <v>109600</v>
      </c>
      <c r="M6522" s="2">
        <f t="shared" si="1322"/>
        <v>15840</v>
      </c>
      <c r="N6522" s="6">
        <f t="shared" si="1323"/>
        <v>1</v>
      </c>
      <c r="O6522" s="2">
        <f t="shared" si="1324"/>
        <v>13829.735928553644</v>
      </c>
      <c r="P6522" s="2">
        <f t="shared" si="1325"/>
        <v>13829.735928553644</v>
      </c>
    </row>
    <row r="6523" spans="1:16">
      <c r="A6523" s="6">
        <v>10</v>
      </c>
      <c r="B6523" s="6">
        <v>0</v>
      </c>
      <c r="C6523" s="6">
        <v>9</v>
      </c>
      <c r="D6523" s="6">
        <f t="shared" si="1313"/>
        <v>19</v>
      </c>
      <c r="E6523" s="5">
        <f t="shared" si="1314"/>
        <v>2334.3682140900019</v>
      </c>
      <c r="F6523" s="5">
        <f t="shared" si="1315"/>
        <v>0</v>
      </c>
      <c r="G6523" s="5">
        <f t="shared" si="1316"/>
        <v>452.90833186570285</v>
      </c>
      <c r="H6523" s="5">
        <f t="shared" si="1317"/>
        <v>2787.2765459557049</v>
      </c>
      <c r="I6523" s="5">
        <f t="shared" si="1318"/>
        <v>720</v>
      </c>
      <c r="J6523" s="5">
        <f t="shared" si="1319"/>
        <v>2067.2765459557049</v>
      </c>
      <c r="K6523" s="2">
        <f t="shared" si="1320"/>
        <v>60890.217811730989</v>
      </c>
      <c r="L6523" s="2">
        <f t="shared" si="1321"/>
        <v>112300</v>
      </c>
      <c r="M6523" s="2">
        <f t="shared" si="1322"/>
        <v>16720</v>
      </c>
      <c r="N6523" s="6">
        <f t="shared" si="1323"/>
        <v>1</v>
      </c>
      <c r="O6523" s="2">
        <f t="shared" si="1324"/>
        <v>14689.782188269011</v>
      </c>
      <c r="P6523" s="2">
        <f t="shared" si="1325"/>
        <v>14689.782188269011</v>
      </c>
    </row>
    <row r="6524" spans="1:16">
      <c r="A6524" s="6">
        <v>10</v>
      </c>
      <c r="B6524" s="6">
        <v>0</v>
      </c>
      <c r="C6524" s="6">
        <v>10</v>
      </c>
      <c r="D6524" s="6">
        <f t="shared" si="1313"/>
        <v>20</v>
      </c>
      <c r="E6524" s="5">
        <f t="shared" si="1314"/>
        <v>2334.3682140900019</v>
      </c>
      <c r="F6524" s="5">
        <f t="shared" si="1315"/>
        <v>0</v>
      </c>
      <c r="G6524" s="5">
        <f t="shared" si="1316"/>
        <v>509.52187334891573</v>
      </c>
      <c r="H6524" s="5">
        <f t="shared" si="1317"/>
        <v>2843.8900874389174</v>
      </c>
      <c r="I6524" s="5">
        <f t="shared" si="1318"/>
        <v>720</v>
      </c>
      <c r="J6524" s="5">
        <f t="shared" si="1319"/>
        <v>2123.8900874389174</v>
      </c>
      <c r="K6524" s="2">
        <f t="shared" si="1320"/>
        <v>61873.091795814536</v>
      </c>
      <c r="L6524" s="2">
        <f t="shared" si="1321"/>
        <v>115000</v>
      </c>
      <c r="M6524" s="2">
        <f t="shared" si="1322"/>
        <v>17600</v>
      </c>
      <c r="N6524" s="6">
        <f t="shared" si="1323"/>
        <v>1</v>
      </c>
      <c r="O6524" s="2">
        <f t="shared" si="1324"/>
        <v>15526.908204185464</v>
      </c>
      <c r="P6524" s="2">
        <f t="shared" si="1325"/>
        <v>15526.908204185464</v>
      </c>
    </row>
    <row r="6525" spans="1:16">
      <c r="A6525" s="6">
        <v>10</v>
      </c>
      <c r="B6525" s="6">
        <v>0</v>
      </c>
      <c r="C6525" s="6">
        <v>11</v>
      </c>
      <c r="D6525" s="6">
        <f t="shared" si="1313"/>
        <v>21</v>
      </c>
      <c r="E6525" s="5">
        <f t="shared" si="1314"/>
        <v>2334.3682140900019</v>
      </c>
      <c r="F6525" s="5">
        <f t="shared" si="1315"/>
        <v>0</v>
      </c>
      <c r="G6525" s="5">
        <f t="shared" si="1316"/>
        <v>567.47998644235474</v>
      </c>
      <c r="H6525" s="5">
        <f t="shared" si="1317"/>
        <v>2901.8482005323567</v>
      </c>
      <c r="I6525" s="5">
        <f t="shared" si="1318"/>
        <v>720</v>
      </c>
      <c r="J6525" s="5">
        <f t="shared" si="1319"/>
        <v>2181.8482005323567</v>
      </c>
      <c r="K6525" s="2">
        <f t="shared" si="1320"/>
        <v>62879.309037020081</v>
      </c>
      <c r="L6525" s="2">
        <f t="shared" si="1321"/>
        <v>117700</v>
      </c>
      <c r="M6525" s="2">
        <f t="shared" si="1322"/>
        <v>18480</v>
      </c>
      <c r="N6525" s="6">
        <f t="shared" si="1323"/>
        <v>1</v>
      </c>
      <c r="O6525" s="2">
        <f t="shared" si="1324"/>
        <v>16340.690962979919</v>
      </c>
      <c r="P6525" s="2">
        <f t="shared" si="1325"/>
        <v>16340.690962979919</v>
      </c>
    </row>
    <row r="6526" spans="1:16">
      <c r="A6526" s="6">
        <v>10</v>
      </c>
      <c r="B6526" s="6">
        <v>0</v>
      </c>
      <c r="C6526" s="6">
        <v>12</v>
      </c>
      <c r="D6526" s="6">
        <f t="shared" si="1313"/>
        <v>22</v>
      </c>
      <c r="E6526" s="5">
        <f t="shared" si="1314"/>
        <v>2334.3682140900019</v>
      </c>
      <c r="F6526" s="5">
        <f t="shared" si="1315"/>
        <v>0</v>
      </c>
      <c r="G6526" s="5">
        <f t="shared" si="1316"/>
        <v>626.80743957041921</v>
      </c>
      <c r="H6526" s="5">
        <f t="shared" si="1317"/>
        <v>2961.1756536604212</v>
      </c>
      <c r="I6526" s="5">
        <f t="shared" si="1318"/>
        <v>720</v>
      </c>
      <c r="J6526" s="5">
        <f t="shared" si="1319"/>
        <v>2241.1756536604212</v>
      </c>
      <c r="K6526" s="2">
        <f t="shared" si="1320"/>
        <v>63909.299542715642</v>
      </c>
      <c r="L6526" s="2">
        <f t="shared" si="1321"/>
        <v>120400</v>
      </c>
      <c r="M6526" s="2">
        <f t="shared" si="1322"/>
        <v>19360</v>
      </c>
      <c r="N6526" s="6">
        <f t="shared" si="1323"/>
        <v>1</v>
      </c>
      <c r="O6526" s="2">
        <f t="shared" si="1324"/>
        <v>17130.700457284358</v>
      </c>
      <c r="P6526" s="2">
        <f t="shared" si="1325"/>
        <v>17130.700457284358</v>
      </c>
    </row>
    <row r="6527" spans="1:16">
      <c r="A6527" s="6">
        <v>10</v>
      </c>
      <c r="B6527" s="6">
        <v>0</v>
      </c>
      <c r="C6527" s="6">
        <v>13</v>
      </c>
      <c r="D6527" s="6">
        <f t="shared" si="1313"/>
        <v>23</v>
      </c>
      <c r="E6527" s="5">
        <f t="shared" si="1314"/>
        <v>2334.3682140900019</v>
      </c>
      <c r="F6527" s="5">
        <f t="shared" si="1315"/>
        <v>0</v>
      </c>
      <c r="G6527" s="5">
        <f t="shared" si="1316"/>
        <v>687.52941027880343</v>
      </c>
      <c r="H6527" s="5">
        <f t="shared" si="1317"/>
        <v>3021.8976243688053</v>
      </c>
      <c r="I6527" s="5">
        <f t="shared" si="1318"/>
        <v>720</v>
      </c>
      <c r="J6527" s="5">
        <f t="shared" si="1319"/>
        <v>2301.8976243688053</v>
      </c>
      <c r="K6527" s="2">
        <f t="shared" si="1320"/>
        <v>64963.500423069534</v>
      </c>
      <c r="L6527" s="2">
        <f t="shared" si="1321"/>
        <v>123100</v>
      </c>
      <c r="M6527" s="2">
        <f t="shared" si="1322"/>
        <v>20240</v>
      </c>
      <c r="N6527" s="6">
        <f t="shared" si="1323"/>
        <v>1</v>
      </c>
      <c r="O6527" s="2">
        <f t="shared" si="1324"/>
        <v>17896.499576930466</v>
      </c>
      <c r="P6527" s="2">
        <f t="shared" si="1325"/>
        <v>17896.499576930466</v>
      </c>
    </row>
    <row r="6528" spans="1:16">
      <c r="A6528" s="6">
        <v>10</v>
      </c>
      <c r="B6528" s="6">
        <v>0</v>
      </c>
      <c r="C6528" s="6">
        <v>14</v>
      </c>
      <c r="D6528" s="6">
        <f t="shared" si="1313"/>
        <v>24</v>
      </c>
      <c r="E6528" s="5">
        <f t="shared" si="1314"/>
        <v>2334.3682140900019</v>
      </c>
      <c r="F6528" s="5">
        <f t="shared" si="1315"/>
        <v>0</v>
      </c>
      <c r="G6528" s="5">
        <f t="shared" si="1316"/>
        <v>749.67149159246469</v>
      </c>
      <c r="H6528" s="5">
        <f t="shared" si="1317"/>
        <v>3084.0397056824668</v>
      </c>
      <c r="I6528" s="5">
        <f t="shared" si="1318"/>
        <v>720</v>
      </c>
      <c r="J6528" s="5">
        <f t="shared" si="1319"/>
        <v>2364.0397056824668</v>
      </c>
      <c r="K6528" s="2">
        <f t="shared" si="1320"/>
        <v>66042.356001431704</v>
      </c>
      <c r="L6528" s="2">
        <f t="shared" si="1321"/>
        <v>125800</v>
      </c>
      <c r="M6528" s="2">
        <f t="shared" si="1322"/>
        <v>21120</v>
      </c>
      <c r="N6528" s="6">
        <f t="shared" si="1323"/>
        <v>1</v>
      </c>
      <c r="O6528" s="2">
        <f t="shared" si="1324"/>
        <v>18637.643998568296</v>
      </c>
      <c r="P6528" s="2">
        <f t="shared" si="1325"/>
        <v>18637.643998568296</v>
      </c>
    </row>
    <row r="6529" spans="1:16">
      <c r="A6529" s="6">
        <v>10</v>
      </c>
      <c r="B6529" s="6">
        <v>0</v>
      </c>
      <c r="C6529" s="6">
        <v>15</v>
      </c>
      <c r="D6529" s="6">
        <f t="shared" si="1313"/>
        <v>25</v>
      </c>
      <c r="E6529" s="5">
        <f t="shared" si="1314"/>
        <v>2334.3682140900019</v>
      </c>
      <c r="F6529" s="5">
        <f t="shared" si="1315"/>
        <v>0</v>
      </c>
      <c r="G6529" s="5">
        <f t="shared" si="1316"/>
        <v>813.25969846861108</v>
      </c>
      <c r="H6529" s="5">
        <f t="shared" si="1317"/>
        <v>3147.6279125586129</v>
      </c>
      <c r="I6529" s="5">
        <f t="shared" si="1318"/>
        <v>720</v>
      </c>
      <c r="J6529" s="5">
        <f t="shared" si="1319"/>
        <v>2427.6279125586129</v>
      </c>
      <c r="K6529" s="2">
        <f t="shared" si="1320"/>
        <v>67146.317926364805</v>
      </c>
      <c r="L6529" s="2">
        <f t="shared" si="1321"/>
        <v>128500</v>
      </c>
      <c r="M6529" s="2">
        <f t="shared" si="1322"/>
        <v>22000</v>
      </c>
      <c r="N6529" s="6">
        <f t="shared" si="1323"/>
        <v>1</v>
      </c>
      <c r="O6529" s="2">
        <f t="shared" si="1324"/>
        <v>19353.682073635195</v>
      </c>
      <c r="P6529" s="2">
        <f t="shared" si="1325"/>
        <v>19353.682073635195</v>
      </c>
    </row>
    <row r="6530" spans="1:16">
      <c r="A6530" s="6">
        <v>10</v>
      </c>
      <c r="B6530" s="6">
        <v>0</v>
      </c>
      <c r="C6530" s="6">
        <v>16</v>
      </c>
      <c r="D6530" s="6">
        <f t="shared" si="1313"/>
        <v>26</v>
      </c>
      <c r="E6530" s="5">
        <f t="shared" si="1314"/>
        <v>2334.3682140900019</v>
      </c>
      <c r="F6530" s="5">
        <f t="shared" si="1315"/>
        <v>0</v>
      </c>
      <c r="G6530" s="5">
        <f t="shared" si="1316"/>
        <v>878.32047434610013</v>
      </c>
      <c r="H6530" s="5">
        <f t="shared" si="1317"/>
        <v>3212.688688436102</v>
      </c>
      <c r="I6530" s="5">
        <f t="shared" si="1318"/>
        <v>720</v>
      </c>
      <c r="J6530" s="5">
        <f t="shared" si="1319"/>
        <v>2492.688688436102</v>
      </c>
      <c r="K6530" s="2">
        <f t="shared" si="1320"/>
        <v>68275.845285349002</v>
      </c>
      <c r="L6530" s="2">
        <f t="shared" si="1321"/>
        <v>131200</v>
      </c>
      <c r="M6530" s="2">
        <f t="shared" si="1322"/>
        <v>22880</v>
      </c>
      <c r="N6530" s="6">
        <f t="shared" si="1323"/>
        <v>1</v>
      </c>
      <c r="O6530" s="2">
        <f t="shared" si="1324"/>
        <v>20044.154714650998</v>
      </c>
      <c r="P6530" s="2">
        <f t="shared" si="1325"/>
        <v>20044.154714650998</v>
      </c>
    </row>
    <row r="6531" spans="1:16">
      <c r="A6531" s="6">
        <v>10</v>
      </c>
      <c r="B6531" s="6">
        <v>0</v>
      </c>
      <c r="C6531" s="6">
        <v>17</v>
      </c>
      <c r="D6531" s="6">
        <f t="shared" si="1313"/>
        <v>27</v>
      </c>
      <c r="E6531" s="5">
        <f t="shared" si="1314"/>
        <v>2334.3682140900019</v>
      </c>
      <c r="F6531" s="5">
        <f t="shared" si="1315"/>
        <v>0</v>
      </c>
      <c r="G6531" s="5">
        <f t="shared" si="1316"/>
        <v>944.88069779264049</v>
      </c>
      <c r="H6531" s="5">
        <f t="shared" si="1317"/>
        <v>3279.2489118826425</v>
      </c>
      <c r="I6531" s="5">
        <f t="shared" si="1318"/>
        <v>720</v>
      </c>
      <c r="J6531" s="5">
        <f t="shared" si="1319"/>
        <v>2559.2489118826425</v>
      </c>
      <c r="K6531" s="2">
        <f t="shared" si="1320"/>
        <v>69431.404720184772</v>
      </c>
      <c r="L6531" s="2">
        <f t="shared" si="1321"/>
        <v>133900</v>
      </c>
      <c r="M6531" s="2">
        <f t="shared" si="1322"/>
        <v>23760</v>
      </c>
      <c r="N6531" s="6">
        <f t="shared" si="1323"/>
        <v>1</v>
      </c>
      <c r="O6531" s="2">
        <f t="shared" si="1324"/>
        <v>20708.595279815228</v>
      </c>
      <c r="P6531" s="2">
        <f t="shared" si="1325"/>
        <v>20708.595279815228</v>
      </c>
    </row>
    <row r="6532" spans="1:16">
      <c r="A6532" s="6">
        <v>10</v>
      </c>
      <c r="B6532" s="6">
        <v>0</v>
      </c>
      <c r="C6532" s="6">
        <v>18</v>
      </c>
      <c r="D6532" s="6">
        <f t="shared" ref="D6532:D6595" si="1326">A6532+B6532+C6532</f>
        <v>28</v>
      </c>
      <c r="E6532" s="5">
        <f t="shared" ref="E6532:E6595" si="1327">IF(A6532=0,0,A6532*LABOR_HRS_WK_TOM*SEASON_WEEKS*(1+DIM_PCT_TOM)^A6532)</f>
        <v>2334.3682140900019</v>
      </c>
      <c r="F6532" s="5">
        <f t="shared" ref="F6532:F6595" si="1328">IF(B6532=0,0,B6532*LABOR_HRS_WK_CAR*SEASON_WEEKS*(1+DIM_PCT_CAR)^B6532)</f>
        <v>0</v>
      </c>
      <c r="G6532" s="5">
        <f t="shared" ref="G6532:G6595" si="1329">IF(C6532=0,0,C6532*LABOR_HRS_WK_MES*SEASON_WEEKS*(1+DIM_PCT_MES)^C6532)</f>
        <v>1012.9676892512279</v>
      </c>
      <c r="H6532" s="5">
        <f t="shared" ref="H6532:H6595" si="1330">E6532+F6532+G6532</f>
        <v>3347.3359033412298</v>
      </c>
      <c r="I6532" s="5">
        <f t="shared" ref="I6532:I6595" si="1331">MIN(H6532,FARMER_HRS)</f>
        <v>720</v>
      </c>
      <c r="J6532" s="5">
        <f t="shared" ref="J6532:J6595" si="1332">MAX(0,H6532-FARMER_HRS)</f>
        <v>2627.3359033412298</v>
      </c>
      <c r="K6532" s="2">
        <f t="shared" ref="K6532:K6595" si="1333">I6532*FARMER_RATE+J6532*TEMP_WORKER_RATE</f>
        <v>70613.47054411858</v>
      </c>
      <c r="L6532" s="2">
        <f t="shared" ref="L6532:L6595" si="1334">A6532*PRICE_TOM+B6532*PRICE_CAR+C6532*PRICE_MES</f>
        <v>136600</v>
      </c>
      <c r="M6532" s="2">
        <f t="shared" ref="M6532:M6595" si="1335">A6532*FERT_BED_TOM+B6532*FERT_BED_CAR+C6532*FERT_BED_MES</f>
        <v>24640</v>
      </c>
      <c r="N6532" s="6">
        <f t="shared" ref="N6532:N6595" si="1336">IF(AND(D6532&lt;=TOTAL_BEDS,J6532&lt;=TEMP_WORKER_MAX*TEMP_WORKER_HRS),1,0)</f>
        <v>1</v>
      </c>
      <c r="O6532" s="2">
        <f t="shared" ref="O6532:O6595" si="1337">L6532-M6532-K6532-FIXED_COSTS</f>
        <v>21346.52945588142</v>
      </c>
      <c r="P6532" s="2">
        <f t="shared" ref="P6532:P6595" si="1338">IF(N6532=1,O6532,"")</f>
        <v>21346.52945588142</v>
      </c>
    </row>
    <row r="6533" spans="1:16">
      <c r="A6533" s="6">
        <v>10</v>
      </c>
      <c r="B6533" s="6">
        <v>0</v>
      </c>
      <c r="C6533" s="6">
        <v>19</v>
      </c>
      <c r="D6533" s="6">
        <f t="shared" si="1326"/>
        <v>29</v>
      </c>
      <c r="E6533" s="5">
        <f t="shared" si="1327"/>
        <v>2334.3682140900019</v>
      </c>
      <c r="F6533" s="5">
        <f t="shared" si="1328"/>
        <v>0</v>
      </c>
      <c r="G6533" s="5">
        <f t="shared" si="1329"/>
        <v>1082.6092178872495</v>
      </c>
      <c r="H6533" s="5">
        <f t="shared" si="1330"/>
        <v>3416.9774319772514</v>
      </c>
      <c r="I6533" s="5">
        <f t="shared" si="1331"/>
        <v>720</v>
      </c>
      <c r="J6533" s="5">
        <f t="shared" si="1332"/>
        <v>2696.9774319772514</v>
      </c>
      <c r="K6533" s="2">
        <f t="shared" si="1333"/>
        <v>71822.524860716163</v>
      </c>
      <c r="L6533" s="2">
        <f t="shared" si="1334"/>
        <v>139300</v>
      </c>
      <c r="M6533" s="2">
        <f t="shared" si="1335"/>
        <v>25520</v>
      </c>
      <c r="N6533" s="6">
        <f t="shared" si="1336"/>
        <v>1</v>
      </c>
      <c r="O6533" s="2">
        <f t="shared" si="1337"/>
        <v>21957.475139283837</v>
      </c>
      <c r="P6533" s="2">
        <f t="shared" si="1338"/>
        <v>21957.475139283837</v>
      </c>
    </row>
    <row r="6534" spans="1:16">
      <c r="A6534" s="6">
        <v>10</v>
      </c>
      <c r="B6534" s="6">
        <v>0</v>
      </c>
      <c r="C6534" s="6">
        <v>20</v>
      </c>
      <c r="D6534" s="6">
        <f t="shared" si="1326"/>
        <v>30</v>
      </c>
      <c r="E6534" s="5">
        <f t="shared" si="1327"/>
        <v>2334.3682140900019</v>
      </c>
      <c r="F6534" s="5">
        <f t="shared" si="1328"/>
        <v>0</v>
      </c>
      <c r="G6534" s="5">
        <f t="shared" si="1329"/>
        <v>1153.8335085377266</v>
      </c>
      <c r="H6534" s="5">
        <f t="shared" si="1330"/>
        <v>3488.2017226277285</v>
      </c>
      <c r="I6534" s="5">
        <f t="shared" si="1331"/>
        <v>720</v>
      </c>
      <c r="J6534" s="5">
        <f t="shared" si="1332"/>
        <v>2768.2017226277285</v>
      </c>
      <c r="K6534" s="2">
        <f t="shared" si="1333"/>
        <v>73059.057684509171</v>
      </c>
      <c r="L6534" s="2">
        <f t="shared" si="1334"/>
        <v>142000</v>
      </c>
      <c r="M6534" s="2">
        <f t="shared" si="1335"/>
        <v>26400</v>
      </c>
      <c r="N6534" s="6">
        <f t="shared" si="1336"/>
        <v>1</v>
      </c>
      <c r="O6534" s="2">
        <f t="shared" si="1337"/>
        <v>22540.942315490829</v>
      </c>
      <c r="P6534" s="2">
        <f t="shared" si="1338"/>
        <v>22540.942315490829</v>
      </c>
    </row>
    <row r="6535" spans="1:16">
      <c r="A6535" s="6">
        <v>10</v>
      </c>
      <c r="B6535" s="6">
        <v>0</v>
      </c>
      <c r="C6535" s="6">
        <v>21</v>
      </c>
      <c r="D6535" s="6">
        <f t="shared" si="1326"/>
        <v>31</v>
      </c>
      <c r="E6535" s="5">
        <f t="shared" si="1327"/>
        <v>2334.3682140900019</v>
      </c>
      <c r="F6535" s="5">
        <f t="shared" si="1328"/>
        <v>0</v>
      </c>
      <c r="G6535" s="5">
        <f t="shared" si="1329"/>
        <v>1226.6692487641703</v>
      </c>
      <c r="H6535" s="5">
        <f t="shared" si="1330"/>
        <v>3561.0374628541722</v>
      </c>
      <c r="I6535" s="5">
        <f t="shared" si="1331"/>
        <v>720</v>
      </c>
      <c r="J6535" s="5">
        <f t="shared" si="1332"/>
        <v>2841.0374628541722</v>
      </c>
      <c r="K6535" s="2">
        <f t="shared" si="1333"/>
        <v>74323.567063440481</v>
      </c>
      <c r="L6535" s="2">
        <f t="shared" si="1334"/>
        <v>144700</v>
      </c>
      <c r="M6535" s="2">
        <f t="shared" si="1335"/>
        <v>27280</v>
      </c>
      <c r="N6535" s="6">
        <f t="shared" si="1336"/>
        <v>1</v>
      </c>
      <c r="O6535" s="2">
        <f t="shared" si="1337"/>
        <v>23096.432936559519</v>
      </c>
      <c r="P6535" s="2">
        <f t="shared" si="1338"/>
        <v>23096.432936559519</v>
      </c>
    </row>
    <row r="6536" spans="1:16">
      <c r="A6536" s="6">
        <v>10</v>
      </c>
      <c r="B6536" s="6">
        <v>0</v>
      </c>
      <c r="C6536" s="6">
        <v>22</v>
      </c>
      <c r="D6536" s="6">
        <f t="shared" si="1326"/>
        <v>32</v>
      </c>
      <c r="E6536" s="5">
        <f t="shared" si="1327"/>
        <v>2334.3682140900019</v>
      </c>
      <c r="F6536" s="5">
        <f t="shared" si="1328"/>
        <v>0</v>
      </c>
      <c r="G6536" s="5">
        <f t="shared" si="1329"/>
        <v>1301.1455960105666</v>
      </c>
      <c r="H6536" s="5">
        <f t="shared" si="1330"/>
        <v>3635.5138101005687</v>
      </c>
      <c r="I6536" s="5">
        <f t="shared" si="1331"/>
        <v>720</v>
      </c>
      <c r="J6536" s="5">
        <f t="shared" si="1332"/>
        <v>2915.5138101005687</v>
      </c>
      <c r="K6536" s="2">
        <f t="shared" si="1333"/>
        <v>75616.559203134879</v>
      </c>
      <c r="L6536" s="2">
        <f t="shared" si="1334"/>
        <v>147400</v>
      </c>
      <c r="M6536" s="2">
        <f t="shared" si="1335"/>
        <v>28160</v>
      </c>
      <c r="N6536" s="6">
        <f t="shared" si="1336"/>
        <v>1</v>
      </c>
      <c r="O6536" s="2">
        <f t="shared" si="1337"/>
        <v>23623.440796865121</v>
      </c>
      <c r="P6536" s="2">
        <f t="shared" si="1338"/>
        <v>23623.440796865121</v>
      </c>
    </row>
    <row r="6537" spans="1:16">
      <c r="A6537" s="6">
        <v>10</v>
      </c>
      <c r="B6537" s="6">
        <v>0</v>
      </c>
      <c r="C6537" s="6">
        <v>23</v>
      </c>
      <c r="D6537" s="6">
        <f t="shared" si="1326"/>
        <v>33</v>
      </c>
      <c r="E6537" s="5">
        <f t="shared" si="1327"/>
        <v>2334.3682140900019</v>
      </c>
      <c r="F6537" s="5">
        <f t="shared" si="1328"/>
        <v>0</v>
      </c>
      <c r="G6537" s="5">
        <f t="shared" si="1329"/>
        <v>1377.292184868003</v>
      </c>
      <c r="H6537" s="5">
        <f t="shared" si="1330"/>
        <v>3711.6603989580049</v>
      </c>
      <c r="I6537" s="5">
        <f t="shared" si="1331"/>
        <v>720</v>
      </c>
      <c r="J6537" s="5">
        <f t="shared" si="1332"/>
        <v>2991.6603989580049</v>
      </c>
      <c r="K6537" s="2">
        <f t="shared" si="1333"/>
        <v>76938.548593020911</v>
      </c>
      <c r="L6537" s="2">
        <f t="shared" si="1334"/>
        <v>150100</v>
      </c>
      <c r="M6537" s="2">
        <f t="shared" si="1335"/>
        <v>29040</v>
      </c>
      <c r="N6537" s="6">
        <f t="shared" si="1336"/>
        <v>1</v>
      </c>
      <c r="O6537" s="2">
        <f t="shared" si="1337"/>
        <v>24121.451406979089</v>
      </c>
      <c r="P6537" s="2">
        <f t="shared" si="1338"/>
        <v>24121.451406979089</v>
      </c>
    </row>
    <row r="6538" spans="1:16">
      <c r="A6538" s="6">
        <v>10</v>
      </c>
      <c r="B6538" s="6">
        <v>0</v>
      </c>
      <c r="C6538" s="6">
        <v>24</v>
      </c>
      <c r="D6538" s="6">
        <f t="shared" si="1326"/>
        <v>34</v>
      </c>
      <c r="E6538" s="5">
        <f t="shared" si="1327"/>
        <v>2334.3682140900019</v>
      </c>
      <c r="F6538" s="5">
        <f t="shared" si="1328"/>
        <v>0</v>
      </c>
      <c r="G6538" s="5">
        <f t="shared" si="1329"/>
        <v>1455.1391344474989</v>
      </c>
      <c r="H6538" s="5">
        <f t="shared" si="1330"/>
        <v>3789.5073485375005</v>
      </c>
      <c r="I6538" s="5">
        <f t="shared" si="1331"/>
        <v>720</v>
      </c>
      <c r="J6538" s="5">
        <f t="shared" si="1332"/>
        <v>3069.5073485375005</v>
      </c>
      <c r="K6538" s="2">
        <f t="shared" si="1333"/>
        <v>78290.058134331601</v>
      </c>
      <c r="L6538" s="2">
        <f t="shared" si="1334"/>
        <v>152800</v>
      </c>
      <c r="M6538" s="2">
        <f t="shared" si="1335"/>
        <v>29920</v>
      </c>
      <c r="N6538" s="6">
        <f t="shared" si="1336"/>
        <v>1</v>
      </c>
      <c r="O6538" s="2">
        <f t="shared" si="1337"/>
        <v>24589.941865668399</v>
      </c>
      <c r="P6538" s="2">
        <f t="shared" si="1338"/>
        <v>24589.941865668399</v>
      </c>
    </row>
    <row r="6539" spans="1:16">
      <c r="A6539" s="6">
        <v>10</v>
      </c>
      <c r="B6539" s="6">
        <v>0</v>
      </c>
      <c r="C6539" s="6">
        <v>25</v>
      </c>
      <c r="D6539" s="6">
        <f t="shared" si="1326"/>
        <v>35</v>
      </c>
      <c r="E6539" s="5">
        <f t="shared" si="1327"/>
        <v>2334.3682140900019</v>
      </c>
      <c r="F6539" s="5">
        <f t="shared" si="1328"/>
        <v>0</v>
      </c>
      <c r="G6539" s="5">
        <f t="shared" si="1329"/>
        <v>1534.7170558625965</v>
      </c>
      <c r="H6539" s="5">
        <f t="shared" si="1330"/>
        <v>3869.0852699525985</v>
      </c>
      <c r="I6539" s="5">
        <f t="shared" si="1331"/>
        <v>720</v>
      </c>
      <c r="J6539" s="5">
        <f t="shared" si="1332"/>
        <v>3149.0852699525985</v>
      </c>
      <c r="K6539" s="2">
        <f t="shared" si="1333"/>
        <v>79671.619270010386</v>
      </c>
      <c r="L6539" s="2">
        <f t="shared" si="1334"/>
        <v>155500</v>
      </c>
      <c r="M6539" s="2">
        <f t="shared" si="1335"/>
        <v>30800</v>
      </c>
      <c r="N6539" s="6">
        <f t="shared" si="1336"/>
        <v>1</v>
      </c>
      <c r="O6539" s="2">
        <f t="shared" si="1337"/>
        <v>25028.380729989614</v>
      </c>
      <c r="P6539" s="2">
        <f t="shared" si="1338"/>
        <v>25028.380729989614</v>
      </c>
    </row>
    <row r="6540" spans="1:16">
      <c r="A6540" s="6">
        <v>10</v>
      </c>
      <c r="B6540" s="6">
        <v>0</v>
      </c>
      <c r="C6540" s="6">
        <v>26</v>
      </c>
      <c r="D6540" s="6">
        <f t="shared" si="1326"/>
        <v>36</v>
      </c>
      <c r="E6540" s="5">
        <f t="shared" si="1327"/>
        <v>2334.3682140900019</v>
      </c>
      <c r="F6540" s="5">
        <f t="shared" si="1328"/>
        <v>0</v>
      </c>
      <c r="G6540" s="5">
        <f t="shared" si="1329"/>
        <v>1616.0570598233144</v>
      </c>
      <c r="H6540" s="5">
        <f t="shared" si="1330"/>
        <v>3950.4252739133162</v>
      </c>
      <c r="I6540" s="5">
        <f t="shared" si="1331"/>
        <v>720</v>
      </c>
      <c r="J6540" s="5">
        <f t="shared" si="1332"/>
        <v>3230.4252739133162</v>
      </c>
      <c r="K6540" s="2">
        <f t="shared" si="1333"/>
        <v>81083.772116550623</v>
      </c>
      <c r="L6540" s="2">
        <f t="shared" si="1334"/>
        <v>158200</v>
      </c>
      <c r="M6540" s="2">
        <f t="shared" si="1335"/>
        <v>31680</v>
      </c>
      <c r="N6540" s="6">
        <f t="shared" si="1336"/>
        <v>1</v>
      </c>
      <c r="O6540" s="2">
        <f t="shared" si="1337"/>
        <v>25436.227883449377</v>
      </c>
      <c r="P6540" s="2">
        <f t="shared" si="1338"/>
        <v>25436.227883449377</v>
      </c>
    </row>
    <row r="6541" spans="1:16">
      <c r="A6541" s="6">
        <v>10</v>
      </c>
      <c r="B6541" s="6">
        <v>0</v>
      </c>
      <c r="C6541" s="6">
        <v>27</v>
      </c>
      <c r="D6541" s="6">
        <f t="shared" si="1326"/>
        <v>37</v>
      </c>
      <c r="E6541" s="5">
        <f t="shared" si="1327"/>
        <v>2334.3682140900019</v>
      </c>
      <c r="F6541" s="5">
        <f t="shared" si="1328"/>
        <v>0</v>
      </c>
      <c r="G6541" s="5">
        <f t="shared" si="1329"/>
        <v>1699.1907643430709</v>
      </c>
      <c r="H6541" s="5">
        <f t="shared" si="1330"/>
        <v>4033.5589784330728</v>
      </c>
      <c r="I6541" s="5">
        <f t="shared" si="1331"/>
        <v>720</v>
      </c>
      <c r="J6541" s="5">
        <f t="shared" si="1332"/>
        <v>3313.5589784330728</v>
      </c>
      <c r="K6541" s="2">
        <f t="shared" si="1333"/>
        <v>82527.065597796405</v>
      </c>
      <c r="L6541" s="2">
        <f t="shared" si="1334"/>
        <v>160900</v>
      </c>
      <c r="M6541" s="2">
        <f t="shared" si="1335"/>
        <v>32560</v>
      </c>
      <c r="N6541" s="6">
        <f t="shared" si="1336"/>
        <v>1</v>
      </c>
      <c r="O6541" s="2">
        <f t="shared" si="1337"/>
        <v>25812.934402203595</v>
      </c>
      <c r="P6541" s="2">
        <f t="shared" si="1338"/>
        <v>25812.934402203595</v>
      </c>
    </row>
    <row r="6542" spans="1:16">
      <c r="A6542" s="6">
        <v>10</v>
      </c>
      <c r="B6542" s="6">
        <v>0</v>
      </c>
      <c r="C6542" s="6">
        <v>28</v>
      </c>
      <c r="D6542" s="6">
        <f t="shared" si="1326"/>
        <v>38</v>
      </c>
      <c r="E6542" s="5">
        <f t="shared" si="1327"/>
        <v>2334.3682140900019</v>
      </c>
      <c r="F6542" s="5">
        <f t="shared" si="1328"/>
        <v>0</v>
      </c>
      <c r="G6542" s="5">
        <f t="shared" si="1329"/>
        <v>1784.1503025602246</v>
      </c>
      <c r="H6542" s="5">
        <f t="shared" si="1330"/>
        <v>4118.518516650227</v>
      </c>
      <c r="I6542" s="5">
        <f t="shared" si="1331"/>
        <v>720</v>
      </c>
      <c r="J6542" s="5">
        <f t="shared" si="1332"/>
        <v>3398.518516650227</v>
      </c>
      <c r="K6542" s="2">
        <f t="shared" si="1333"/>
        <v>84002.057580733104</v>
      </c>
      <c r="L6542" s="2">
        <f t="shared" si="1334"/>
        <v>163600</v>
      </c>
      <c r="M6542" s="2">
        <f t="shared" si="1335"/>
        <v>33440</v>
      </c>
      <c r="N6542" s="6">
        <f t="shared" si="1336"/>
        <v>1</v>
      </c>
      <c r="O6542" s="2">
        <f t="shared" si="1337"/>
        <v>26157.942419266896</v>
      </c>
      <c r="P6542" s="2">
        <f t="shared" si="1338"/>
        <v>26157.942419266896</v>
      </c>
    </row>
    <row r="6543" spans="1:16">
      <c r="A6543" s="6">
        <v>10</v>
      </c>
      <c r="B6543" s="6">
        <v>0</v>
      </c>
      <c r="C6543" s="6">
        <v>29</v>
      </c>
      <c r="D6543" s="6">
        <f t="shared" si="1326"/>
        <v>39</v>
      </c>
      <c r="E6543" s="5">
        <f t="shared" si="1327"/>
        <v>2334.3682140900019</v>
      </c>
      <c r="F6543" s="5">
        <f t="shared" si="1328"/>
        <v>0</v>
      </c>
      <c r="G6543" s="5">
        <f t="shared" si="1329"/>
        <v>1870.9683306758782</v>
      </c>
      <c r="H6543" s="5">
        <f t="shared" si="1330"/>
        <v>4205.3365447658798</v>
      </c>
      <c r="I6543" s="5">
        <f t="shared" si="1331"/>
        <v>720</v>
      </c>
      <c r="J6543" s="5">
        <f t="shared" si="1332"/>
        <v>3485.3365447658798</v>
      </c>
      <c r="K6543" s="2">
        <f t="shared" si="1333"/>
        <v>85509.315013296524</v>
      </c>
      <c r="L6543" s="2">
        <f t="shared" si="1334"/>
        <v>166300</v>
      </c>
      <c r="M6543" s="2">
        <f t="shared" si="1335"/>
        <v>34320</v>
      </c>
      <c r="N6543" s="6">
        <f t="shared" si="1336"/>
        <v>1</v>
      </c>
      <c r="O6543" s="2">
        <f t="shared" si="1337"/>
        <v>26470.684986703476</v>
      </c>
      <c r="P6543" s="2">
        <f t="shared" si="1338"/>
        <v>26470.684986703476</v>
      </c>
    </row>
    <row r="6544" spans="1:16">
      <c r="A6544" s="6">
        <v>10</v>
      </c>
      <c r="B6544" s="6">
        <v>0</v>
      </c>
      <c r="C6544" s="6">
        <v>30</v>
      </c>
      <c r="D6544" s="6">
        <f t="shared" si="1326"/>
        <v>40</v>
      </c>
      <c r="E6544" s="5">
        <f t="shared" si="1327"/>
        <v>2334.3682140900019</v>
      </c>
      <c r="F6544" s="5">
        <f t="shared" si="1328"/>
        <v>0</v>
      </c>
      <c r="G6544" s="5">
        <f t="shared" si="1329"/>
        <v>1959.6780360096488</v>
      </c>
      <c r="H6544" s="5">
        <f t="shared" si="1330"/>
        <v>4294.0462500996509</v>
      </c>
      <c r="I6544" s="5">
        <f t="shared" si="1331"/>
        <v>720</v>
      </c>
      <c r="J6544" s="5">
        <f t="shared" si="1332"/>
        <v>3574.0462500996509</v>
      </c>
      <c r="K6544" s="2">
        <f t="shared" si="1333"/>
        <v>87049.414064230048</v>
      </c>
      <c r="L6544" s="2">
        <f t="shared" si="1334"/>
        <v>169000</v>
      </c>
      <c r="M6544" s="2">
        <f t="shared" si="1335"/>
        <v>35200</v>
      </c>
      <c r="N6544" s="6">
        <f t="shared" si="1336"/>
        <v>1</v>
      </c>
      <c r="O6544" s="2">
        <f t="shared" si="1337"/>
        <v>26750.585935769952</v>
      </c>
      <c r="P6544" s="2">
        <f t="shared" si="1338"/>
        <v>26750.585935769952</v>
      </c>
    </row>
    <row r="6545" spans="1:16">
      <c r="A6545" s="6">
        <v>10</v>
      </c>
      <c r="B6545" s="6">
        <v>1</v>
      </c>
      <c r="C6545" s="6">
        <v>0</v>
      </c>
      <c r="D6545" s="6">
        <f t="shared" si="1326"/>
        <v>11</v>
      </c>
      <c r="E6545" s="5">
        <f t="shared" si="1327"/>
        <v>2334.3682140900019</v>
      </c>
      <c r="F6545" s="5">
        <f t="shared" si="1328"/>
        <v>30.749999999999996</v>
      </c>
      <c r="G6545" s="5">
        <f t="shared" si="1329"/>
        <v>0</v>
      </c>
      <c r="H6545" s="5">
        <f t="shared" si="1330"/>
        <v>2365.1182140900019</v>
      </c>
      <c r="I6545" s="5">
        <f t="shared" si="1331"/>
        <v>720</v>
      </c>
      <c r="J6545" s="5">
        <f t="shared" si="1332"/>
        <v>1645.1182140900019</v>
      </c>
      <c r="K6545" s="2">
        <f t="shared" si="1333"/>
        <v>53561.080105729197</v>
      </c>
      <c r="L6545" s="2">
        <f t="shared" si="1334"/>
        <v>90094</v>
      </c>
      <c r="M6545" s="2">
        <f t="shared" si="1335"/>
        <v>9240</v>
      </c>
      <c r="N6545" s="6">
        <f t="shared" si="1336"/>
        <v>1</v>
      </c>
      <c r="O6545" s="2">
        <f t="shared" si="1337"/>
        <v>7292.9198942708026</v>
      </c>
      <c r="P6545" s="2">
        <f t="shared" si="1338"/>
        <v>7292.9198942708026</v>
      </c>
    </row>
    <row r="6546" spans="1:16">
      <c r="A6546" s="6">
        <v>10</v>
      </c>
      <c r="B6546" s="6">
        <v>1</v>
      </c>
      <c r="C6546" s="6">
        <v>1</v>
      </c>
      <c r="D6546" s="6">
        <f t="shared" si="1326"/>
        <v>12</v>
      </c>
      <c r="E6546" s="5">
        <f t="shared" si="1327"/>
        <v>2334.3682140900019</v>
      </c>
      <c r="F6546" s="5">
        <f t="shared" si="1328"/>
        <v>30.749999999999996</v>
      </c>
      <c r="G6546" s="5">
        <f t="shared" si="1329"/>
        <v>45.5625</v>
      </c>
      <c r="H6546" s="5">
        <f t="shared" si="1330"/>
        <v>2410.6807140900019</v>
      </c>
      <c r="I6546" s="5">
        <f t="shared" si="1331"/>
        <v>720</v>
      </c>
      <c r="J6546" s="5">
        <f t="shared" si="1332"/>
        <v>1690.6807140900019</v>
      </c>
      <c r="K6546" s="2">
        <f t="shared" si="1333"/>
        <v>54352.095730729197</v>
      </c>
      <c r="L6546" s="2">
        <f t="shared" si="1334"/>
        <v>92794</v>
      </c>
      <c r="M6546" s="2">
        <f t="shared" si="1335"/>
        <v>10120</v>
      </c>
      <c r="N6546" s="6">
        <f t="shared" si="1336"/>
        <v>1</v>
      </c>
      <c r="O6546" s="2">
        <f t="shared" si="1337"/>
        <v>8321.9042692708026</v>
      </c>
      <c r="P6546" s="2">
        <f t="shared" si="1338"/>
        <v>8321.9042692708026</v>
      </c>
    </row>
    <row r="6547" spans="1:16">
      <c r="A6547" s="6">
        <v>10</v>
      </c>
      <c r="B6547" s="6">
        <v>1</v>
      </c>
      <c r="C6547" s="6">
        <v>2</v>
      </c>
      <c r="D6547" s="6">
        <f t="shared" si="1326"/>
        <v>13</v>
      </c>
      <c r="E6547" s="5">
        <f t="shared" si="1327"/>
        <v>2334.3682140900019</v>
      </c>
      <c r="F6547" s="5">
        <f t="shared" si="1328"/>
        <v>30.749999999999996</v>
      </c>
      <c r="G6547" s="5">
        <f t="shared" si="1329"/>
        <v>92.264062499999994</v>
      </c>
      <c r="H6547" s="5">
        <f t="shared" si="1330"/>
        <v>2457.3822765900018</v>
      </c>
      <c r="I6547" s="5">
        <f t="shared" si="1331"/>
        <v>720</v>
      </c>
      <c r="J6547" s="5">
        <f t="shared" si="1332"/>
        <v>1737.3822765900018</v>
      </c>
      <c r="K6547" s="2">
        <f t="shared" si="1333"/>
        <v>55162.886746354197</v>
      </c>
      <c r="L6547" s="2">
        <f t="shared" si="1334"/>
        <v>95494</v>
      </c>
      <c r="M6547" s="2">
        <f t="shared" si="1335"/>
        <v>11000</v>
      </c>
      <c r="N6547" s="6">
        <f t="shared" si="1336"/>
        <v>1</v>
      </c>
      <c r="O6547" s="2">
        <f t="shared" si="1337"/>
        <v>9331.1132536458026</v>
      </c>
      <c r="P6547" s="2">
        <f t="shared" si="1338"/>
        <v>9331.1132536458026</v>
      </c>
    </row>
    <row r="6548" spans="1:16">
      <c r="A6548" s="6">
        <v>10</v>
      </c>
      <c r="B6548" s="6">
        <v>1</v>
      </c>
      <c r="C6548" s="6">
        <v>3</v>
      </c>
      <c r="D6548" s="6">
        <f t="shared" si="1326"/>
        <v>14</v>
      </c>
      <c r="E6548" s="5">
        <f t="shared" si="1327"/>
        <v>2334.3682140900019</v>
      </c>
      <c r="F6548" s="5">
        <f t="shared" si="1328"/>
        <v>30.749999999999996</v>
      </c>
      <c r="G6548" s="5">
        <f t="shared" si="1329"/>
        <v>140.12604492187498</v>
      </c>
      <c r="H6548" s="5">
        <f t="shared" si="1330"/>
        <v>2505.2442590118767</v>
      </c>
      <c r="I6548" s="5">
        <f t="shared" si="1331"/>
        <v>720</v>
      </c>
      <c r="J6548" s="5">
        <f t="shared" si="1332"/>
        <v>1785.2442590118767</v>
      </c>
      <c r="K6548" s="2">
        <f t="shared" si="1333"/>
        <v>55993.823941178416</v>
      </c>
      <c r="L6548" s="2">
        <f t="shared" si="1334"/>
        <v>98194</v>
      </c>
      <c r="M6548" s="2">
        <f t="shared" si="1335"/>
        <v>11880</v>
      </c>
      <c r="N6548" s="6">
        <f t="shared" si="1336"/>
        <v>1</v>
      </c>
      <c r="O6548" s="2">
        <f t="shared" si="1337"/>
        <v>10320.176058821584</v>
      </c>
      <c r="P6548" s="2">
        <f t="shared" si="1338"/>
        <v>10320.176058821584</v>
      </c>
    </row>
    <row r="6549" spans="1:16">
      <c r="A6549" s="6">
        <v>10</v>
      </c>
      <c r="B6549" s="6">
        <v>1</v>
      </c>
      <c r="C6549" s="6">
        <v>4</v>
      </c>
      <c r="D6549" s="6">
        <f t="shared" si="1326"/>
        <v>15</v>
      </c>
      <c r="E6549" s="5">
        <f t="shared" si="1327"/>
        <v>2334.3682140900019</v>
      </c>
      <c r="F6549" s="5">
        <f t="shared" si="1328"/>
        <v>30.749999999999996</v>
      </c>
      <c r="G6549" s="5">
        <f t="shared" si="1329"/>
        <v>189.17016064453125</v>
      </c>
      <c r="H6549" s="5">
        <f t="shared" si="1330"/>
        <v>2554.2883747345331</v>
      </c>
      <c r="I6549" s="5">
        <f t="shared" si="1331"/>
        <v>720</v>
      </c>
      <c r="J6549" s="5">
        <f t="shared" si="1332"/>
        <v>1834.2883747345331</v>
      </c>
      <c r="K6549" s="2">
        <f t="shared" si="1333"/>
        <v>56845.284283585643</v>
      </c>
      <c r="L6549" s="2">
        <f t="shared" si="1334"/>
        <v>100894</v>
      </c>
      <c r="M6549" s="2">
        <f t="shared" si="1335"/>
        <v>12760</v>
      </c>
      <c r="N6549" s="6">
        <f t="shared" si="1336"/>
        <v>1</v>
      </c>
      <c r="O6549" s="2">
        <f t="shared" si="1337"/>
        <v>11288.715716414357</v>
      </c>
      <c r="P6549" s="2">
        <f t="shared" si="1338"/>
        <v>11288.715716414357</v>
      </c>
    </row>
    <row r="6550" spans="1:16">
      <c r="A6550" s="6">
        <v>10</v>
      </c>
      <c r="B6550" s="6">
        <v>1</v>
      </c>
      <c r="C6550" s="6">
        <v>5</v>
      </c>
      <c r="D6550" s="6">
        <f t="shared" si="1326"/>
        <v>16</v>
      </c>
      <c r="E6550" s="5">
        <f t="shared" si="1327"/>
        <v>2334.3682140900019</v>
      </c>
      <c r="F6550" s="5">
        <f t="shared" si="1328"/>
        <v>30.749999999999996</v>
      </c>
      <c r="G6550" s="5">
        <f t="shared" si="1329"/>
        <v>239.41848456573481</v>
      </c>
      <c r="H6550" s="5">
        <f t="shared" si="1330"/>
        <v>2604.5366986557365</v>
      </c>
      <c r="I6550" s="5">
        <f t="shared" si="1331"/>
        <v>720</v>
      </c>
      <c r="J6550" s="5">
        <f t="shared" si="1332"/>
        <v>1884.5366986557365</v>
      </c>
      <c r="K6550" s="2">
        <f t="shared" si="1333"/>
        <v>57717.651018328761</v>
      </c>
      <c r="L6550" s="2">
        <f t="shared" si="1334"/>
        <v>103594</v>
      </c>
      <c r="M6550" s="2">
        <f t="shared" si="1335"/>
        <v>13640</v>
      </c>
      <c r="N6550" s="6">
        <f t="shared" si="1336"/>
        <v>1</v>
      </c>
      <c r="O6550" s="2">
        <f t="shared" si="1337"/>
        <v>12236.348981671239</v>
      </c>
      <c r="P6550" s="2">
        <f t="shared" si="1338"/>
        <v>12236.348981671239</v>
      </c>
    </row>
    <row r="6551" spans="1:16">
      <c r="A6551" s="6">
        <v>10</v>
      </c>
      <c r="B6551" s="6">
        <v>1</v>
      </c>
      <c r="C6551" s="6">
        <v>6</v>
      </c>
      <c r="D6551" s="6">
        <f t="shared" si="1326"/>
        <v>17</v>
      </c>
      <c r="E6551" s="5">
        <f t="shared" si="1327"/>
        <v>2334.3682140900019</v>
      </c>
      <c r="F6551" s="5">
        <f t="shared" si="1328"/>
        <v>30.749999999999996</v>
      </c>
      <c r="G6551" s="5">
        <f t="shared" si="1329"/>
        <v>290.89345874736784</v>
      </c>
      <c r="H6551" s="5">
        <f t="shared" si="1330"/>
        <v>2656.0116728373696</v>
      </c>
      <c r="I6551" s="5">
        <f t="shared" si="1331"/>
        <v>720</v>
      </c>
      <c r="J6551" s="5">
        <f t="shared" si="1332"/>
        <v>1936.0116728373696</v>
      </c>
      <c r="K6551" s="2">
        <f t="shared" si="1333"/>
        <v>58611.313764537663</v>
      </c>
      <c r="L6551" s="2">
        <f t="shared" si="1334"/>
        <v>106294</v>
      </c>
      <c r="M6551" s="2">
        <f t="shared" si="1335"/>
        <v>14520</v>
      </c>
      <c r="N6551" s="6">
        <f t="shared" si="1336"/>
        <v>1</v>
      </c>
      <c r="O6551" s="2">
        <f t="shared" si="1337"/>
        <v>13162.686235462337</v>
      </c>
      <c r="P6551" s="2">
        <f t="shared" si="1338"/>
        <v>13162.686235462337</v>
      </c>
    </row>
    <row r="6552" spans="1:16">
      <c r="A6552" s="6">
        <v>10</v>
      </c>
      <c r="B6552" s="6">
        <v>1</v>
      </c>
      <c r="C6552" s="6">
        <v>7</v>
      </c>
      <c r="D6552" s="6">
        <f t="shared" si="1326"/>
        <v>18</v>
      </c>
      <c r="E6552" s="5">
        <f t="shared" si="1327"/>
        <v>2334.3682140900019</v>
      </c>
      <c r="F6552" s="5">
        <f t="shared" si="1328"/>
        <v>30.749999999999996</v>
      </c>
      <c r="G6552" s="5">
        <f t="shared" si="1329"/>
        <v>343.61789814532818</v>
      </c>
      <c r="H6552" s="5">
        <f t="shared" si="1330"/>
        <v>2708.73611223533</v>
      </c>
      <c r="I6552" s="5">
        <f t="shared" si="1331"/>
        <v>720</v>
      </c>
      <c r="J6552" s="5">
        <f t="shared" si="1332"/>
        <v>1988.73611223533</v>
      </c>
      <c r="K6552" s="2">
        <f t="shared" si="1333"/>
        <v>59526.668615196701</v>
      </c>
      <c r="L6552" s="2">
        <f t="shared" si="1334"/>
        <v>108994</v>
      </c>
      <c r="M6552" s="2">
        <f t="shared" si="1335"/>
        <v>15400</v>
      </c>
      <c r="N6552" s="6">
        <f t="shared" si="1336"/>
        <v>1</v>
      </c>
      <c r="O6552" s="2">
        <f t="shared" si="1337"/>
        <v>14067.331384803299</v>
      </c>
      <c r="P6552" s="2">
        <f t="shared" si="1338"/>
        <v>14067.331384803299</v>
      </c>
    </row>
    <row r="6553" spans="1:16">
      <c r="A6553" s="6">
        <v>10</v>
      </c>
      <c r="B6553" s="6">
        <v>1</v>
      </c>
      <c r="C6553" s="6">
        <v>8</v>
      </c>
      <c r="D6553" s="6">
        <f t="shared" si="1326"/>
        <v>19</v>
      </c>
      <c r="E6553" s="5">
        <f t="shared" si="1327"/>
        <v>2334.3682140900019</v>
      </c>
      <c r="F6553" s="5">
        <f t="shared" si="1328"/>
        <v>30.749999999999996</v>
      </c>
      <c r="G6553" s="5">
        <f t="shared" si="1329"/>
        <v>397.61499642530839</v>
      </c>
      <c r="H6553" s="5">
        <f t="shared" si="1330"/>
        <v>2762.73321051531</v>
      </c>
      <c r="I6553" s="5">
        <f t="shared" si="1331"/>
        <v>720</v>
      </c>
      <c r="J6553" s="5">
        <f t="shared" si="1332"/>
        <v>2042.73321051531</v>
      </c>
      <c r="K6553" s="2">
        <f t="shared" si="1333"/>
        <v>60464.11823811302</v>
      </c>
      <c r="L6553" s="2">
        <f t="shared" si="1334"/>
        <v>111694</v>
      </c>
      <c r="M6553" s="2">
        <f t="shared" si="1335"/>
        <v>16280</v>
      </c>
      <c r="N6553" s="6">
        <f t="shared" si="1336"/>
        <v>1</v>
      </c>
      <c r="O6553" s="2">
        <f t="shared" si="1337"/>
        <v>14949.88176188698</v>
      </c>
      <c r="P6553" s="2">
        <f t="shared" si="1338"/>
        <v>14949.88176188698</v>
      </c>
    </row>
    <row r="6554" spans="1:16">
      <c r="A6554" s="6">
        <v>10</v>
      </c>
      <c r="B6554" s="6">
        <v>1</v>
      </c>
      <c r="C6554" s="6">
        <v>9</v>
      </c>
      <c r="D6554" s="6">
        <f t="shared" si="1326"/>
        <v>20</v>
      </c>
      <c r="E6554" s="5">
        <f t="shared" si="1327"/>
        <v>2334.3682140900019</v>
      </c>
      <c r="F6554" s="5">
        <f t="shared" si="1328"/>
        <v>30.749999999999996</v>
      </c>
      <c r="G6554" s="5">
        <f t="shared" si="1329"/>
        <v>452.90833186570285</v>
      </c>
      <c r="H6554" s="5">
        <f t="shared" si="1330"/>
        <v>2818.0265459557049</v>
      </c>
      <c r="I6554" s="5">
        <f t="shared" si="1331"/>
        <v>720</v>
      </c>
      <c r="J6554" s="5">
        <f t="shared" si="1332"/>
        <v>2098.0265459557049</v>
      </c>
      <c r="K6554" s="2">
        <f t="shared" si="1333"/>
        <v>61424.071978397653</v>
      </c>
      <c r="L6554" s="2">
        <f t="shared" si="1334"/>
        <v>114394</v>
      </c>
      <c r="M6554" s="2">
        <f t="shared" si="1335"/>
        <v>17160</v>
      </c>
      <c r="N6554" s="6">
        <f t="shared" si="1336"/>
        <v>1</v>
      </c>
      <c r="O6554" s="2">
        <f t="shared" si="1337"/>
        <v>15809.928021602347</v>
      </c>
      <c r="P6554" s="2">
        <f t="shared" si="1338"/>
        <v>15809.928021602347</v>
      </c>
    </row>
    <row r="6555" spans="1:16">
      <c r="A6555" s="6">
        <v>10</v>
      </c>
      <c r="B6555" s="6">
        <v>1</v>
      </c>
      <c r="C6555" s="6">
        <v>10</v>
      </c>
      <c r="D6555" s="6">
        <f t="shared" si="1326"/>
        <v>21</v>
      </c>
      <c r="E6555" s="5">
        <f t="shared" si="1327"/>
        <v>2334.3682140900019</v>
      </c>
      <c r="F6555" s="5">
        <f t="shared" si="1328"/>
        <v>30.749999999999996</v>
      </c>
      <c r="G6555" s="5">
        <f t="shared" si="1329"/>
        <v>509.52187334891573</v>
      </c>
      <c r="H6555" s="5">
        <f t="shared" si="1330"/>
        <v>2874.6400874389174</v>
      </c>
      <c r="I6555" s="5">
        <f t="shared" si="1331"/>
        <v>720</v>
      </c>
      <c r="J6555" s="5">
        <f t="shared" si="1332"/>
        <v>2154.6400874389174</v>
      </c>
      <c r="K6555" s="2">
        <f t="shared" si="1333"/>
        <v>62406.945962481201</v>
      </c>
      <c r="L6555" s="2">
        <f t="shared" si="1334"/>
        <v>117094</v>
      </c>
      <c r="M6555" s="2">
        <f t="shared" si="1335"/>
        <v>18040</v>
      </c>
      <c r="N6555" s="6">
        <f t="shared" si="1336"/>
        <v>1</v>
      </c>
      <c r="O6555" s="2">
        <f t="shared" si="1337"/>
        <v>16647.054037518799</v>
      </c>
      <c r="P6555" s="2">
        <f t="shared" si="1338"/>
        <v>16647.054037518799</v>
      </c>
    </row>
    <row r="6556" spans="1:16">
      <c r="A6556" s="6">
        <v>10</v>
      </c>
      <c r="B6556" s="6">
        <v>1</v>
      </c>
      <c r="C6556" s="6">
        <v>11</v>
      </c>
      <c r="D6556" s="6">
        <f t="shared" si="1326"/>
        <v>22</v>
      </c>
      <c r="E6556" s="5">
        <f t="shared" si="1327"/>
        <v>2334.3682140900019</v>
      </c>
      <c r="F6556" s="5">
        <f t="shared" si="1328"/>
        <v>30.749999999999996</v>
      </c>
      <c r="G6556" s="5">
        <f t="shared" si="1329"/>
        <v>567.47998644235474</v>
      </c>
      <c r="H6556" s="5">
        <f t="shared" si="1330"/>
        <v>2932.5982005323567</v>
      </c>
      <c r="I6556" s="5">
        <f t="shared" si="1331"/>
        <v>720</v>
      </c>
      <c r="J6556" s="5">
        <f t="shared" si="1332"/>
        <v>2212.5982005323567</v>
      </c>
      <c r="K6556" s="2">
        <f t="shared" si="1333"/>
        <v>63413.163203686745</v>
      </c>
      <c r="L6556" s="2">
        <f t="shared" si="1334"/>
        <v>119794</v>
      </c>
      <c r="M6556" s="2">
        <f t="shared" si="1335"/>
        <v>18920</v>
      </c>
      <c r="N6556" s="6">
        <f t="shared" si="1336"/>
        <v>1</v>
      </c>
      <c r="O6556" s="2">
        <f t="shared" si="1337"/>
        <v>17460.836796313255</v>
      </c>
      <c r="P6556" s="2">
        <f t="shared" si="1338"/>
        <v>17460.836796313255</v>
      </c>
    </row>
    <row r="6557" spans="1:16">
      <c r="A6557" s="6">
        <v>10</v>
      </c>
      <c r="B6557" s="6">
        <v>1</v>
      </c>
      <c r="C6557" s="6">
        <v>12</v>
      </c>
      <c r="D6557" s="6">
        <f t="shared" si="1326"/>
        <v>23</v>
      </c>
      <c r="E6557" s="5">
        <f t="shared" si="1327"/>
        <v>2334.3682140900019</v>
      </c>
      <c r="F6557" s="5">
        <f t="shared" si="1328"/>
        <v>30.749999999999996</v>
      </c>
      <c r="G6557" s="5">
        <f t="shared" si="1329"/>
        <v>626.80743957041921</v>
      </c>
      <c r="H6557" s="5">
        <f t="shared" si="1330"/>
        <v>2991.9256536604212</v>
      </c>
      <c r="I6557" s="5">
        <f t="shared" si="1331"/>
        <v>720</v>
      </c>
      <c r="J6557" s="5">
        <f t="shared" si="1332"/>
        <v>2271.9256536604212</v>
      </c>
      <c r="K6557" s="2">
        <f t="shared" si="1333"/>
        <v>64443.153709382314</v>
      </c>
      <c r="L6557" s="2">
        <f t="shared" si="1334"/>
        <v>122494</v>
      </c>
      <c r="M6557" s="2">
        <f t="shared" si="1335"/>
        <v>19800</v>
      </c>
      <c r="N6557" s="6">
        <f t="shared" si="1336"/>
        <v>1</v>
      </c>
      <c r="O6557" s="2">
        <f t="shared" si="1337"/>
        <v>18250.846290617686</v>
      </c>
      <c r="P6557" s="2">
        <f t="shared" si="1338"/>
        <v>18250.846290617686</v>
      </c>
    </row>
    <row r="6558" spans="1:16">
      <c r="A6558" s="6">
        <v>10</v>
      </c>
      <c r="B6558" s="6">
        <v>1</v>
      </c>
      <c r="C6558" s="6">
        <v>13</v>
      </c>
      <c r="D6558" s="6">
        <f t="shared" si="1326"/>
        <v>24</v>
      </c>
      <c r="E6558" s="5">
        <f t="shared" si="1327"/>
        <v>2334.3682140900019</v>
      </c>
      <c r="F6558" s="5">
        <f t="shared" si="1328"/>
        <v>30.749999999999996</v>
      </c>
      <c r="G6558" s="5">
        <f t="shared" si="1329"/>
        <v>687.52941027880343</v>
      </c>
      <c r="H6558" s="5">
        <f t="shared" si="1330"/>
        <v>3052.6476243688053</v>
      </c>
      <c r="I6558" s="5">
        <f t="shared" si="1331"/>
        <v>720</v>
      </c>
      <c r="J6558" s="5">
        <f t="shared" si="1332"/>
        <v>2332.6476243688053</v>
      </c>
      <c r="K6558" s="2">
        <f t="shared" si="1333"/>
        <v>65497.354589736206</v>
      </c>
      <c r="L6558" s="2">
        <f t="shared" si="1334"/>
        <v>125194</v>
      </c>
      <c r="M6558" s="2">
        <f t="shared" si="1335"/>
        <v>20680</v>
      </c>
      <c r="N6558" s="6">
        <f t="shared" si="1336"/>
        <v>1</v>
      </c>
      <c r="O6558" s="2">
        <f t="shared" si="1337"/>
        <v>19016.645410263794</v>
      </c>
      <c r="P6558" s="2">
        <f t="shared" si="1338"/>
        <v>19016.645410263794</v>
      </c>
    </row>
    <row r="6559" spans="1:16">
      <c r="A6559" s="6">
        <v>10</v>
      </c>
      <c r="B6559" s="6">
        <v>1</v>
      </c>
      <c r="C6559" s="6">
        <v>14</v>
      </c>
      <c r="D6559" s="6">
        <f t="shared" si="1326"/>
        <v>25</v>
      </c>
      <c r="E6559" s="5">
        <f t="shared" si="1327"/>
        <v>2334.3682140900019</v>
      </c>
      <c r="F6559" s="5">
        <f t="shared" si="1328"/>
        <v>30.749999999999996</v>
      </c>
      <c r="G6559" s="5">
        <f t="shared" si="1329"/>
        <v>749.67149159246469</v>
      </c>
      <c r="H6559" s="5">
        <f t="shared" si="1330"/>
        <v>3114.7897056824668</v>
      </c>
      <c r="I6559" s="5">
        <f t="shared" si="1331"/>
        <v>720</v>
      </c>
      <c r="J6559" s="5">
        <f t="shared" si="1332"/>
        <v>2394.7897056824668</v>
      </c>
      <c r="K6559" s="2">
        <f t="shared" si="1333"/>
        <v>66576.210168098391</v>
      </c>
      <c r="L6559" s="2">
        <f t="shared" si="1334"/>
        <v>127894</v>
      </c>
      <c r="M6559" s="2">
        <f t="shared" si="1335"/>
        <v>21560</v>
      </c>
      <c r="N6559" s="6">
        <f t="shared" si="1336"/>
        <v>1</v>
      </c>
      <c r="O6559" s="2">
        <f t="shared" si="1337"/>
        <v>19757.789831901609</v>
      </c>
      <c r="P6559" s="2">
        <f t="shared" si="1338"/>
        <v>19757.789831901609</v>
      </c>
    </row>
    <row r="6560" spans="1:16">
      <c r="A6560" s="6">
        <v>10</v>
      </c>
      <c r="B6560" s="6">
        <v>1</v>
      </c>
      <c r="C6560" s="6">
        <v>15</v>
      </c>
      <c r="D6560" s="6">
        <f t="shared" si="1326"/>
        <v>26</v>
      </c>
      <c r="E6560" s="5">
        <f t="shared" si="1327"/>
        <v>2334.3682140900019</v>
      </c>
      <c r="F6560" s="5">
        <f t="shared" si="1328"/>
        <v>30.749999999999996</v>
      </c>
      <c r="G6560" s="5">
        <f t="shared" si="1329"/>
        <v>813.25969846861108</v>
      </c>
      <c r="H6560" s="5">
        <f t="shared" si="1330"/>
        <v>3178.3779125586129</v>
      </c>
      <c r="I6560" s="5">
        <f t="shared" si="1331"/>
        <v>720</v>
      </c>
      <c r="J6560" s="5">
        <f t="shared" si="1332"/>
        <v>2458.3779125586129</v>
      </c>
      <c r="K6560" s="2">
        <f t="shared" si="1333"/>
        <v>67680.172093031477</v>
      </c>
      <c r="L6560" s="2">
        <f t="shared" si="1334"/>
        <v>130594</v>
      </c>
      <c r="M6560" s="2">
        <f t="shared" si="1335"/>
        <v>22440</v>
      </c>
      <c r="N6560" s="6">
        <f t="shared" si="1336"/>
        <v>1</v>
      </c>
      <c r="O6560" s="2">
        <f t="shared" si="1337"/>
        <v>20473.827906968523</v>
      </c>
      <c r="P6560" s="2">
        <f t="shared" si="1338"/>
        <v>20473.827906968523</v>
      </c>
    </row>
    <row r="6561" spans="1:16">
      <c r="A6561" s="6">
        <v>10</v>
      </c>
      <c r="B6561" s="6">
        <v>1</v>
      </c>
      <c r="C6561" s="6">
        <v>16</v>
      </c>
      <c r="D6561" s="6">
        <f t="shared" si="1326"/>
        <v>27</v>
      </c>
      <c r="E6561" s="5">
        <f t="shared" si="1327"/>
        <v>2334.3682140900019</v>
      </c>
      <c r="F6561" s="5">
        <f t="shared" si="1328"/>
        <v>30.749999999999996</v>
      </c>
      <c r="G6561" s="5">
        <f t="shared" si="1329"/>
        <v>878.32047434610013</v>
      </c>
      <c r="H6561" s="5">
        <f t="shared" si="1330"/>
        <v>3243.438688436102</v>
      </c>
      <c r="I6561" s="5">
        <f t="shared" si="1331"/>
        <v>720</v>
      </c>
      <c r="J6561" s="5">
        <f t="shared" si="1332"/>
        <v>2523.438688436102</v>
      </c>
      <c r="K6561" s="2">
        <f t="shared" si="1333"/>
        <v>68809.699452015659</v>
      </c>
      <c r="L6561" s="2">
        <f t="shared" si="1334"/>
        <v>133294</v>
      </c>
      <c r="M6561" s="2">
        <f t="shared" si="1335"/>
        <v>23320</v>
      </c>
      <c r="N6561" s="6">
        <f t="shared" si="1336"/>
        <v>1</v>
      </c>
      <c r="O6561" s="2">
        <f t="shared" si="1337"/>
        <v>21164.300547984341</v>
      </c>
      <c r="P6561" s="2">
        <f t="shared" si="1338"/>
        <v>21164.300547984341</v>
      </c>
    </row>
    <row r="6562" spans="1:16">
      <c r="A6562" s="6">
        <v>10</v>
      </c>
      <c r="B6562" s="6">
        <v>1</v>
      </c>
      <c r="C6562" s="6">
        <v>17</v>
      </c>
      <c r="D6562" s="6">
        <f t="shared" si="1326"/>
        <v>28</v>
      </c>
      <c r="E6562" s="5">
        <f t="shared" si="1327"/>
        <v>2334.3682140900019</v>
      </c>
      <c r="F6562" s="5">
        <f t="shared" si="1328"/>
        <v>30.749999999999996</v>
      </c>
      <c r="G6562" s="5">
        <f t="shared" si="1329"/>
        <v>944.88069779264049</v>
      </c>
      <c r="H6562" s="5">
        <f t="shared" si="1330"/>
        <v>3309.9989118826425</v>
      </c>
      <c r="I6562" s="5">
        <f t="shared" si="1331"/>
        <v>720</v>
      </c>
      <c r="J6562" s="5">
        <f t="shared" si="1332"/>
        <v>2589.9989118826425</v>
      </c>
      <c r="K6562" s="2">
        <f t="shared" si="1333"/>
        <v>69965.258886851429</v>
      </c>
      <c r="L6562" s="2">
        <f t="shared" si="1334"/>
        <v>135994</v>
      </c>
      <c r="M6562" s="2">
        <f t="shared" si="1335"/>
        <v>24200</v>
      </c>
      <c r="N6562" s="6">
        <f t="shared" si="1336"/>
        <v>1</v>
      </c>
      <c r="O6562" s="2">
        <f t="shared" si="1337"/>
        <v>21828.741113148571</v>
      </c>
      <c r="P6562" s="2">
        <f t="shared" si="1338"/>
        <v>21828.741113148571</v>
      </c>
    </row>
    <row r="6563" spans="1:16">
      <c r="A6563" s="6">
        <v>10</v>
      </c>
      <c r="B6563" s="6">
        <v>1</v>
      </c>
      <c r="C6563" s="6">
        <v>18</v>
      </c>
      <c r="D6563" s="6">
        <f t="shared" si="1326"/>
        <v>29</v>
      </c>
      <c r="E6563" s="5">
        <f t="shared" si="1327"/>
        <v>2334.3682140900019</v>
      </c>
      <c r="F6563" s="5">
        <f t="shared" si="1328"/>
        <v>30.749999999999996</v>
      </c>
      <c r="G6563" s="5">
        <f t="shared" si="1329"/>
        <v>1012.9676892512279</v>
      </c>
      <c r="H6563" s="5">
        <f t="shared" si="1330"/>
        <v>3378.0859033412298</v>
      </c>
      <c r="I6563" s="5">
        <f t="shared" si="1331"/>
        <v>720</v>
      </c>
      <c r="J6563" s="5">
        <f t="shared" si="1332"/>
        <v>2658.0859033412298</v>
      </c>
      <c r="K6563" s="2">
        <f t="shared" si="1333"/>
        <v>71147.324710785237</v>
      </c>
      <c r="L6563" s="2">
        <f t="shared" si="1334"/>
        <v>138694</v>
      </c>
      <c r="M6563" s="2">
        <f t="shared" si="1335"/>
        <v>25080</v>
      </c>
      <c r="N6563" s="6">
        <f t="shared" si="1336"/>
        <v>1</v>
      </c>
      <c r="O6563" s="2">
        <f t="shared" si="1337"/>
        <v>22466.675289214763</v>
      </c>
      <c r="P6563" s="2">
        <f t="shared" si="1338"/>
        <v>22466.675289214763</v>
      </c>
    </row>
    <row r="6564" spans="1:16">
      <c r="A6564" s="6">
        <v>10</v>
      </c>
      <c r="B6564" s="6">
        <v>1</v>
      </c>
      <c r="C6564" s="6">
        <v>19</v>
      </c>
      <c r="D6564" s="6">
        <f t="shared" si="1326"/>
        <v>30</v>
      </c>
      <c r="E6564" s="5">
        <f t="shared" si="1327"/>
        <v>2334.3682140900019</v>
      </c>
      <c r="F6564" s="5">
        <f t="shared" si="1328"/>
        <v>30.749999999999996</v>
      </c>
      <c r="G6564" s="5">
        <f t="shared" si="1329"/>
        <v>1082.6092178872495</v>
      </c>
      <c r="H6564" s="5">
        <f t="shared" si="1330"/>
        <v>3447.7274319772514</v>
      </c>
      <c r="I6564" s="5">
        <f t="shared" si="1331"/>
        <v>720</v>
      </c>
      <c r="J6564" s="5">
        <f t="shared" si="1332"/>
        <v>2727.7274319772514</v>
      </c>
      <c r="K6564" s="2">
        <f t="shared" si="1333"/>
        <v>72356.379027382834</v>
      </c>
      <c r="L6564" s="2">
        <f t="shared" si="1334"/>
        <v>141394</v>
      </c>
      <c r="M6564" s="2">
        <f t="shared" si="1335"/>
        <v>25960</v>
      </c>
      <c r="N6564" s="6">
        <f t="shared" si="1336"/>
        <v>1</v>
      </c>
      <c r="O6564" s="2">
        <f t="shared" si="1337"/>
        <v>23077.620972617166</v>
      </c>
      <c r="P6564" s="2">
        <f t="shared" si="1338"/>
        <v>23077.620972617166</v>
      </c>
    </row>
    <row r="6565" spans="1:16">
      <c r="A6565" s="6">
        <v>10</v>
      </c>
      <c r="B6565" s="6">
        <v>1</v>
      </c>
      <c r="C6565" s="6">
        <v>20</v>
      </c>
      <c r="D6565" s="6">
        <f t="shared" si="1326"/>
        <v>31</v>
      </c>
      <c r="E6565" s="5">
        <f t="shared" si="1327"/>
        <v>2334.3682140900019</v>
      </c>
      <c r="F6565" s="5">
        <f t="shared" si="1328"/>
        <v>30.749999999999996</v>
      </c>
      <c r="G6565" s="5">
        <f t="shared" si="1329"/>
        <v>1153.8335085377266</v>
      </c>
      <c r="H6565" s="5">
        <f t="shared" si="1330"/>
        <v>3518.9517226277285</v>
      </c>
      <c r="I6565" s="5">
        <f t="shared" si="1331"/>
        <v>720</v>
      </c>
      <c r="J6565" s="5">
        <f t="shared" si="1332"/>
        <v>2798.9517226277285</v>
      </c>
      <c r="K6565" s="2">
        <f t="shared" si="1333"/>
        <v>73592.911851175842</v>
      </c>
      <c r="L6565" s="2">
        <f t="shared" si="1334"/>
        <v>144094</v>
      </c>
      <c r="M6565" s="2">
        <f t="shared" si="1335"/>
        <v>26840</v>
      </c>
      <c r="N6565" s="6">
        <f t="shared" si="1336"/>
        <v>1</v>
      </c>
      <c r="O6565" s="2">
        <f t="shared" si="1337"/>
        <v>23661.088148824158</v>
      </c>
      <c r="P6565" s="2">
        <f t="shared" si="1338"/>
        <v>23661.088148824158</v>
      </c>
    </row>
    <row r="6566" spans="1:16">
      <c r="A6566" s="6">
        <v>10</v>
      </c>
      <c r="B6566" s="6">
        <v>1</v>
      </c>
      <c r="C6566" s="6">
        <v>21</v>
      </c>
      <c r="D6566" s="6">
        <f t="shared" si="1326"/>
        <v>32</v>
      </c>
      <c r="E6566" s="5">
        <f t="shared" si="1327"/>
        <v>2334.3682140900019</v>
      </c>
      <c r="F6566" s="5">
        <f t="shared" si="1328"/>
        <v>30.749999999999996</v>
      </c>
      <c r="G6566" s="5">
        <f t="shared" si="1329"/>
        <v>1226.6692487641703</v>
      </c>
      <c r="H6566" s="5">
        <f t="shared" si="1330"/>
        <v>3591.7874628541722</v>
      </c>
      <c r="I6566" s="5">
        <f t="shared" si="1331"/>
        <v>720</v>
      </c>
      <c r="J6566" s="5">
        <f t="shared" si="1332"/>
        <v>2871.7874628541722</v>
      </c>
      <c r="K6566" s="2">
        <f t="shared" si="1333"/>
        <v>74857.421230107153</v>
      </c>
      <c r="L6566" s="2">
        <f t="shared" si="1334"/>
        <v>146794</v>
      </c>
      <c r="M6566" s="2">
        <f t="shared" si="1335"/>
        <v>27720</v>
      </c>
      <c r="N6566" s="6">
        <f t="shared" si="1336"/>
        <v>1</v>
      </c>
      <c r="O6566" s="2">
        <f t="shared" si="1337"/>
        <v>24216.578769892847</v>
      </c>
      <c r="P6566" s="2">
        <f t="shared" si="1338"/>
        <v>24216.578769892847</v>
      </c>
    </row>
    <row r="6567" spans="1:16">
      <c r="A6567" s="6">
        <v>10</v>
      </c>
      <c r="B6567" s="6">
        <v>1</v>
      </c>
      <c r="C6567" s="6">
        <v>22</v>
      </c>
      <c r="D6567" s="6">
        <f t="shared" si="1326"/>
        <v>33</v>
      </c>
      <c r="E6567" s="5">
        <f t="shared" si="1327"/>
        <v>2334.3682140900019</v>
      </c>
      <c r="F6567" s="5">
        <f t="shared" si="1328"/>
        <v>30.749999999999996</v>
      </c>
      <c r="G6567" s="5">
        <f t="shared" si="1329"/>
        <v>1301.1455960105666</v>
      </c>
      <c r="H6567" s="5">
        <f t="shared" si="1330"/>
        <v>3666.2638101005687</v>
      </c>
      <c r="I6567" s="5">
        <f t="shared" si="1331"/>
        <v>720</v>
      </c>
      <c r="J6567" s="5">
        <f t="shared" si="1332"/>
        <v>2946.2638101005687</v>
      </c>
      <c r="K6567" s="2">
        <f t="shared" si="1333"/>
        <v>76150.413369801536</v>
      </c>
      <c r="L6567" s="2">
        <f t="shared" si="1334"/>
        <v>149494</v>
      </c>
      <c r="M6567" s="2">
        <f t="shared" si="1335"/>
        <v>28600</v>
      </c>
      <c r="N6567" s="6">
        <f t="shared" si="1336"/>
        <v>1</v>
      </c>
      <c r="O6567" s="2">
        <f t="shared" si="1337"/>
        <v>24743.586630198464</v>
      </c>
      <c r="P6567" s="2">
        <f t="shared" si="1338"/>
        <v>24743.586630198464</v>
      </c>
    </row>
    <row r="6568" spans="1:16">
      <c r="A6568" s="6">
        <v>10</v>
      </c>
      <c r="B6568" s="6">
        <v>1</v>
      </c>
      <c r="C6568" s="6">
        <v>23</v>
      </c>
      <c r="D6568" s="6">
        <f t="shared" si="1326"/>
        <v>34</v>
      </c>
      <c r="E6568" s="5">
        <f t="shared" si="1327"/>
        <v>2334.3682140900019</v>
      </c>
      <c r="F6568" s="5">
        <f t="shared" si="1328"/>
        <v>30.749999999999996</v>
      </c>
      <c r="G6568" s="5">
        <f t="shared" si="1329"/>
        <v>1377.292184868003</v>
      </c>
      <c r="H6568" s="5">
        <f t="shared" si="1330"/>
        <v>3742.4103989580049</v>
      </c>
      <c r="I6568" s="5">
        <f t="shared" si="1331"/>
        <v>720</v>
      </c>
      <c r="J6568" s="5">
        <f t="shared" si="1332"/>
        <v>3022.4103989580049</v>
      </c>
      <c r="K6568" s="2">
        <f t="shared" si="1333"/>
        <v>77472.402759687582</v>
      </c>
      <c r="L6568" s="2">
        <f t="shared" si="1334"/>
        <v>152194</v>
      </c>
      <c r="M6568" s="2">
        <f t="shared" si="1335"/>
        <v>29480</v>
      </c>
      <c r="N6568" s="6">
        <f t="shared" si="1336"/>
        <v>1</v>
      </c>
      <c r="O6568" s="2">
        <f t="shared" si="1337"/>
        <v>25241.597240312418</v>
      </c>
      <c r="P6568" s="2">
        <f t="shared" si="1338"/>
        <v>25241.597240312418</v>
      </c>
    </row>
    <row r="6569" spans="1:16">
      <c r="A6569" s="6">
        <v>10</v>
      </c>
      <c r="B6569" s="6">
        <v>1</v>
      </c>
      <c r="C6569" s="6">
        <v>24</v>
      </c>
      <c r="D6569" s="6">
        <f t="shared" si="1326"/>
        <v>35</v>
      </c>
      <c r="E6569" s="5">
        <f t="shared" si="1327"/>
        <v>2334.3682140900019</v>
      </c>
      <c r="F6569" s="5">
        <f t="shared" si="1328"/>
        <v>30.749999999999996</v>
      </c>
      <c r="G6569" s="5">
        <f t="shared" si="1329"/>
        <v>1455.1391344474989</v>
      </c>
      <c r="H6569" s="5">
        <f t="shared" si="1330"/>
        <v>3820.2573485375005</v>
      </c>
      <c r="I6569" s="5">
        <f t="shared" si="1331"/>
        <v>720</v>
      </c>
      <c r="J6569" s="5">
        <f t="shared" si="1332"/>
        <v>3100.2573485375005</v>
      </c>
      <c r="K6569" s="2">
        <f t="shared" si="1333"/>
        <v>78823.912300998272</v>
      </c>
      <c r="L6569" s="2">
        <f t="shared" si="1334"/>
        <v>154894</v>
      </c>
      <c r="M6569" s="2">
        <f t="shared" si="1335"/>
        <v>30360</v>
      </c>
      <c r="N6569" s="6">
        <f t="shared" si="1336"/>
        <v>1</v>
      </c>
      <c r="O6569" s="2">
        <f t="shared" si="1337"/>
        <v>25710.087699001728</v>
      </c>
      <c r="P6569" s="2">
        <f t="shared" si="1338"/>
        <v>25710.087699001728</v>
      </c>
    </row>
    <row r="6570" spans="1:16">
      <c r="A6570" s="6">
        <v>10</v>
      </c>
      <c r="B6570" s="6">
        <v>1</v>
      </c>
      <c r="C6570" s="6">
        <v>25</v>
      </c>
      <c r="D6570" s="6">
        <f t="shared" si="1326"/>
        <v>36</v>
      </c>
      <c r="E6570" s="5">
        <f t="shared" si="1327"/>
        <v>2334.3682140900019</v>
      </c>
      <c r="F6570" s="5">
        <f t="shared" si="1328"/>
        <v>30.749999999999996</v>
      </c>
      <c r="G6570" s="5">
        <f t="shared" si="1329"/>
        <v>1534.7170558625965</v>
      </c>
      <c r="H6570" s="5">
        <f t="shared" si="1330"/>
        <v>3899.8352699525985</v>
      </c>
      <c r="I6570" s="5">
        <f t="shared" si="1331"/>
        <v>720</v>
      </c>
      <c r="J6570" s="5">
        <f t="shared" si="1332"/>
        <v>3179.8352699525985</v>
      </c>
      <c r="K6570" s="2">
        <f t="shared" si="1333"/>
        <v>80205.473436677057</v>
      </c>
      <c r="L6570" s="2">
        <f t="shared" si="1334"/>
        <v>157594</v>
      </c>
      <c r="M6570" s="2">
        <f t="shared" si="1335"/>
        <v>31240</v>
      </c>
      <c r="N6570" s="6">
        <f t="shared" si="1336"/>
        <v>1</v>
      </c>
      <c r="O6570" s="2">
        <f t="shared" si="1337"/>
        <v>26148.526563322943</v>
      </c>
      <c r="P6570" s="2">
        <f t="shared" si="1338"/>
        <v>26148.526563322943</v>
      </c>
    </row>
    <row r="6571" spans="1:16">
      <c r="A6571" s="6">
        <v>10</v>
      </c>
      <c r="B6571" s="6">
        <v>1</v>
      </c>
      <c r="C6571" s="6">
        <v>26</v>
      </c>
      <c r="D6571" s="6">
        <f t="shared" si="1326"/>
        <v>37</v>
      </c>
      <c r="E6571" s="5">
        <f t="shared" si="1327"/>
        <v>2334.3682140900019</v>
      </c>
      <c r="F6571" s="5">
        <f t="shared" si="1328"/>
        <v>30.749999999999996</v>
      </c>
      <c r="G6571" s="5">
        <f t="shared" si="1329"/>
        <v>1616.0570598233144</v>
      </c>
      <c r="H6571" s="5">
        <f t="shared" si="1330"/>
        <v>3981.1752739133162</v>
      </c>
      <c r="I6571" s="5">
        <f t="shared" si="1331"/>
        <v>720</v>
      </c>
      <c r="J6571" s="5">
        <f t="shared" si="1332"/>
        <v>3261.1752739133162</v>
      </c>
      <c r="K6571" s="2">
        <f t="shared" si="1333"/>
        <v>81617.626283217294</v>
      </c>
      <c r="L6571" s="2">
        <f t="shared" si="1334"/>
        <v>160294</v>
      </c>
      <c r="M6571" s="2">
        <f t="shared" si="1335"/>
        <v>32120</v>
      </c>
      <c r="N6571" s="6">
        <f t="shared" si="1336"/>
        <v>1</v>
      </c>
      <c r="O6571" s="2">
        <f t="shared" si="1337"/>
        <v>26556.373716782706</v>
      </c>
      <c r="P6571" s="2">
        <f t="shared" si="1338"/>
        <v>26556.373716782706</v>
      </c>
    </row>
    <row r="6572" spans="1:16">
      <c r="A6572" s="6">
        <v>10</v>
      </c>
      <c r="B6572" s="6">
        <v>1</v>
      </c>
      <c r="C6572" s="6">
        <v>27</v>
      </c>
      <c r="D6572" s="6">
        <f t="shared" si="1326"/>
        <v>38</v>
      </c>
      <c r="E6572" s="5">
        <f t="shared" si="1327"/>
        <v>2334.3682140900019</v>
      </c>
      <c r="F6572" s="5">
        <f t="shared" si="1328"/>
        <v>30.749999999999996</v>
      </c>
      <c r="G6572" s="5">
        <f t="shared" si="1329"/>
        <v>1699.1907643430709</v>
      </c>
      <c r="H6572" s="5">
        <f t="shared" si="1330"/>
        <v>4064.3089784330728</v>
      </c>
      <c r="I6572" s="5">
        <f t="shared" si="1331"/>
        <v>720</v>
      </c>
      <c r="J6572" s="5">
        <f t="shared" si="1332"/>
        <v>3344.3089784330728</v>
      </c>
      <c r="K6572" s="2">
        <f t="shared" si="1333"/>
        <v>83060.919764463062</v>
      </c>
      <c r="L6572" s="2">
        <f t="shared" si="1334"/>
        <v>162994</v>
      </c>
      <c r="M6572" s="2">
        <f t="shared" si="1335"/>
        <v>33000</v>
      </c>
      <c r="N6572" s="6">
        <f t="shared" si="1336"/>
        <v>1</v>
      </c>
      <c r="O6572" s="2">
        <f t="shared" si="1337"/>
        <v>26933.080235536938</v>
      </c>
      <c r="P6572" s="2">
        <f t="shared" si="1338"/>
        <v>26933.080235536938</v>
      </c>
    </row>
    <row r="6573" spans="1:16">
      <c r="A6573" s="6">
        <v>10</v>
      </c>
      <c r="B6573" s="6">
        <v>1</v>
      </c>
      <c r="C6573" s="6">
        <v>28</v>
      </c>
      <c r="D6573" s="6">
        <f t="shared" si="1326"/>
        <v>39</v>
      </c>
      <c r="E6573" s="5">
        <f t="shared" si="1327"/>
        <v>2334.3682140900019</v>
      </c>
      <c r="F6573" s="5">
        <f t="shared" si="1328"/>
        <v>30.749999999999996</v>
      </c>
      <c r="G6573" s="5">
        <f t="shared" si="1329"/>
        <v>1784.1503025602246</v>
      </c>
      <c r="H6573" s="5">
        <f t="shared" si="1330"/>
        <v>4149.268516650227</v>
      </c>
      <c r="I6573" s="5">
        <f t="shared" si="1331"/>
        <v>720</v>
      </c>
      <c r="J6573" s="5">
        <f t="shared" si="1332"/>
        <v>3429.268516650227</v>
      </c>
      <c r="K6573" s="2">
        <f t="shared" si="1333"/>
        <v>84535.911747399776</v>
      </c>
      <c r="L6573" s="2">
        <f t="shared" si="1334"/>
        <v>165694</v>
      </c>
      <c r="M6573" s="2">
        <f t="shared" si="1335"/>
        <v>33880</v>
      </c>
      <c r="N6573" s="6">
        <f t="shared" si="1336"/>
        <v>1</v>
      </c>
      <c r="O6573" s="2">
        <f t="shared" si="1337"/>
        <v>27278.088252600224</v>
      </c>
      <c r="P6573" s="2">
        <f t="shared" si="1338"/>
        <v>27278.088252600224</v>
      </c>
    </row>
    <row r="6574" spans="1:16">
      <c r="A6574" s="6">
        <v>10</v>
      </c>
      <c r="B6574" s="6">
        <v>1</v>
      </c>
      <c r="C6574" s="6">
        <v>29</v>
      </c>
      <c r="D6574" s="6">
        <f t="shared" si="1326"/>
        <v>40</v>
      </c>
      <c r="E6574" s="5">
        <f t="shared" si="1327"/>
        <v>2334.3682140900019</v>
      </c>
      <c r="F6574" s="5">
        <f t="shared" si="1328"/>
        <v>30.749999999999996</v>
      </c>
      <c r="G6574" s="5">
        <f t="shared" si="1329"/>
        <v>1870.9683306758782</v>
      </c>
      <c r="H6574" s="5">
        <f t="shared" si="1330"/>
        <v>4236.0865447658798</v>
      </c>
      <c r="I6574" s="5">
        <f t="shared" si="1331"/>
        <v>720</v>
      </c>
      <c r="J6574" s="5">
        <f t="shared" si="1332"/>
        <v>3516.0865447658798</v>
      </c>
      <c r="K6574" s="2">
        <f t="shared" si="1333"/>
        <v>86043.169179963181</v>
      </c>
      <c r="L6574" s="2">
        <f t="shared" si="1334"/>
        <v>168394</v>
      </c>
      <c r="M6574" s="2">
        <f t="shared" si="1335"/>
        <v>34760</v>
      </c>
      <c r="N6574" s="6">
        <f t="shared" si="1336"/>
        <v>1</v>
      </c>
      <c r="O6574" s="2">
        <f t="shared" si="1337"/>
        <v>27590.830820036819</v>
      </c>
      <c r="P6574" s="2">
        <f t="shared" si="1338"/>
        <v>27590.830820036819</v>
      </c>
    </row>
    <row r="6575" spans="1:16">
      <c r="A6575" s="6">
        <v>10</v>
      </c>
      <c r="B6575" s="6">
        <v>1</v>
      </c>
      <c r="C6575" s="6">
        <v>30</v>
      </c>
      <c r="D6575" s="6">
        <f t="shared" si="1326"/>
        <v>41</v>
      </c>
      <c r="E6575" s="5">
        <f t="shared" si="1327"/>
        <v>2334.3682140900019</v>
      </c>
      <c r="F6575" s="5">
        <f t="shared" si="1328"/>
        <v>30.749999999999996</v>
      </c>
      <c r="G6575" s="5">
        <f t="shared" si="1329"/>
        <v>1959.6780360096488</v>
      </c>
      <c r="H6575" s="5">
        <f t="shared" si="1330"/>
        <v>4324.7962500996509</v>
      </c>
      <c r="I6575" s="5">
        <f t="shared" si="1331"/>
        <v>720</v>
      </c>
      <c r="J6575" s="5">
        <f t="shared" si="1332"/>
        <v>3604.7962500996509</v>
      </c>
      <c r="K6575" s="2">
        <f t="shared" si="1333"/>
        <v>87583.26823089672</v>
      </c>
      <c r="L6575" s="2">
        <f t="shared" si="1334"/>
        <v>171094</v>
      </c>
      <c r="M6575" s="2">
        <f t="shared" si="1335"/>
        <v>35640</v>
      </c>
      <c r="N6575" s="6">
        <f t="shared" si="1336"/>
        <v>1</v>
      </c>
      <c r="O6575" s="2">
        <f t="shared" si="1337"/>
        <v>27870.73176910328</v>
      </c>
      <c r="P6575" s="2">
        <f t="shared" si="1338"/>
        <v>27870.73176910328</v>
      </c>
    </row>
    <row r="6576" spans="1:16">
      <c r="A6576" s="6">
        <v>10</v>
      </c>
      <c r="B6576" s="6">
        <v>2</v>
      </c>
      <c r="C6576" s="6">
        <v>0</v>
      </c>
      <c r="D6576" s="6">
        <f t="shared" si="1326"/>
        <v>12</v>
      </c>
      <c r="E6576" s="5">
        <f t="shared" si="1327"/>
        <v>2334.3682140900019</v>
      </c>
      <c r="F6576" s="5">
        <f t="shared" si="1328"/>
        <v>63.037499999999994</v>
      </c>
      <c r="G6576" s="5">
        <f t="shared" si="1329"/>
        <v>0</v>
      </c>
      <c r="H6576" s="5">
        <f t="shared" si="1330"/>
        <v>2397.4057140900018</v>
      </c>
      <c r="I6576" s="5">
        <f t="shared" si="1331"/>
        <v>720</v>
      </c>
      <c r="J6576" s="5">
        <f t="shared" si="1332"/>
        <v>1677.4057140900018</v>
      </c>
      <c r="K6576" s="2">
        <f t="shared" si="1333"/>
        <v>54121.626980729197</v>
      </c>
      <c r="L6576" s="2">
        <f t="shared" si="1334"/>
        <v>92188</v>
      </c>
      <c r="M6576" s="2">
        <f t="shared" si="1335"/>
        <v>9680</v>
      </c>
      <c r="N6576" s="6">
        <f t="shared" si="1336"/>
        <v>1</v>
      </c>
      <c r="O6576" s="2">
        <f t="shared" si="1337"/>
        <v>8386.3730192708026</v>
      </c>
      <c r="P6576" s="2">
        <f t="shared" si="1338"/>
        <v>8386.3730192708026</v>
      </c>
    </row>
    <row r="6577" spans="1:16">
      <c r="A6577" s="6">
        <v>10</v>
      </c>
      <c r="B6577" s="6">
        <v>2</v>
      </c>
      <c r="C6577" s="6">
        <v>1</v>
      </c>
      <c r="D6577" s="6">
        <f t="shared" si="1326"/>
        <v>13</v>
      </c>
      <c r="E6577" s="5">
        <f t="shared" si="1327"/>
        <v>2334.3682140900019</v>
      </c>
      <c r="F6577" s="5">
        <f t="shared" si="1328"/>
        <v>63.037499999999994</v>
      </c>
      <c r="G6577" s="5">
        <f t="shared" si="1329"/>
        <v>45.5625</v>
      </c>
      <c r="H6577" s="5">
        <f t="shared" si="1330"/>
        <v>2442.9682140900018</v>
      </c>
      <c r="I6577" s="5">
        <f t="shared" si="1331"/>
        <v>720</v>
      </c>
      <c r="J6577" s="5">
        <f t="shared" si="1332"/>
        <v>1722.9682140900018</v>
      </c>
      <c r="K6577" s="2">
        <f t="shared" si="1333"/>
        <v>54912.642605729197</v>
      </c>
      <c r="L6577" s="2">
        <f t="shared" si="1334"/>
        <v>94888</v>
      </c>
      <c r="M6577" s="2">
        <f t="shared" si="1335"/>
        <v>10560</v>
      </c>
      <c r="N6577" s="6">
        <f t="shared" si="1336"/>
        <v>1</v>
      </c>
      <c r="O6577" s="2">
        <f t="shared" si="1337"/>
        <v>9415.3573942708026</v>
      </c>
      <c r="P6577" s="2">
        <f t="shared" si="1338"/>
        <v>9415.3573942708026</v>
      </c>
    </row>
    <row r="6578" spans="1:16">
      <c r="A6578" s="6">
        <v>10</v>
      </c>
      <c r="B6578" s="6">
        <v>2</v>
      </c>
      <c r="C6578" s="6">
        <v>2</v>
      </c>
      <c r="D6578" s="6">
        <f t="shared" si="1326"/>
        <v>14</v>
      </c>
      <c r="E6578" s="5">
        <f t="shared" si="1327"/>
        <v>2334.3682140900019</v>
      </c>
      <c r="F6578" s="5">
        <f t="shared" si="1328"/>
        <v>63.037499999999994</v>
      </c>
      <c r="G6578" s="5">
        <f t="shared" si="1329"/>
        <v>92.264062499999994</v>
      </c>
      <c r="H6578" s="5">
        <f t="shared" si="1330"/>
        <v>2489.6697765900017</v>
      </c>
      <c r="I6578" s="5">
        <f t="shared" si="1331"/>
        <v>720</v>
      </c>
      <c r="J6578" s="5">
        <f t="shared" si="1332"/>
        <v>1769.6697765900017</v>
      </c>
      <c r="K6578" s="2">
        <f t="shared" si="1333"/>
        <v>55723.433621354197</v>
      </c>
      <c r="L6578" s="2">
        <f t="shared" si="1334"/>
        <v>97588</v>
      </c>
      <c r="M6578" s="2">
        <f t="shared" si="1335"/>
        <v>11440</v>
      </c>
      <c r="N6578" s="6">
        <f t="shared" si="1336"/>
        <v>1</v>
      </c>
      <c r="O6578" s="2">
        <f t="shared" si="1337"/>
        <v>10424.566378645803</v>
      </c>
      <c r="P6578" s="2">
        <f t="shared" si="1338"/>
        <v>10424.566378645803</v>
      </c>
    </row>
    <row r="6579" spans="1:16">
      <c r="A6579" s="6">
        <v>10</v>
      </c>
      <c r="B6579" s="6">
        <v>2</v>
      </c>
      <c r="C6579" s="6">
        <v>3</v>
      </c>
      <c r="D6579" s="6">
        <f t="shared" si="1326"/>
        <v>15</v>
      </c>
      <c r="E6579" s="5">
        <f t="shared" si="1327"/>
        <v>2334.3682140900019</v>
      </c>
      <c r="F6579" s="5">
        <f t="shared" si="1328"/>
        <v>63.037499999999994</v>
      </c>
      <c r="G6579" s="5">
        <f t="shared" si="1329"/>
        <v>140.12604492187498</v>
      </c>
      <c r="H6579" s="5">
        <f t="shared" si="1330"/>
        <v>2537.5317590118766</v>
      </c>
      <c r="I6579" s="5">
        <f t="shared" si="1331"/>
        <v>720</v>
      </c>
      <c r="J6579" s="5">
        <f t="shared" si="1332"/>
        <v>1817.5317590118766</v>
      </c>
      <c r="K6579" s="2">
        <f t="shared" si="1333"/>
        <v>56554.370816178416</v>
      </c>
      <c r="L6579" s="2">
        <f t="shared" si="1334"/>
        <v>100288</v>
      </c>
      <c r="M6579" s="2">
        <f t="shared" si="1335"/>
        <v>12320</v>
      </c>
      <c r="N6579" s="6">
        <f t="shared" si="1336"/>
        <v>1</v>
      </c>
      <c r="O6579" s="2">
        <f t="shared" si="1337"/>
        <v>11413.629183821584</v>
      </c>
      <c r="P6579" s="2">
        <f t="shared" si="1338"/>
        <v>11413.629183821584</v>
      </c>
    </row>
    <row r="6580" spans="1:16">
      <c r="A6580" s="6">
        <v>10</v>
      </c>
      <c r="B6580" s="6">
        <v>2</v>
      </c>
      <c r="C6580" s="6">
        <v>4</v>
      </c>
      <c r="D6580" s="6">
        <f t="shared" si="1326"/>
        <v>16</v>
      </c>
      <c r="E6580" s="5">
        <f t="shared" si="1327"/>
        <v>2334.3682140900019</v>
      </c>
      <c r="F6580" s="5">
        <f t="shared" si="1328"/>
        <v>63.037499999999994</v>
      </c>
      <c r="G6580" s="5">
        <f t="shared" si="1329"/>
        <v>189.17016064453125</v>
      </c>
      <c r="H6580" s="5">
        <f t="shared" si="1330"/>
        <v>2586.575874734533</v>
      </c>
      <c r="I6580" s="5">
        <f t="shared" si="1331"/>
        <v>720</v>
      </c>
      <c r="J6580" s="5">
        <f t="shared" si="1332"/>
        <v>1866.575874734533</v>
      </c>
      <c r="K6580" s="2">
        <f t="shared" si="1333"/>
        <v>57405.831158585643</v>
      </c>
      <c r="L6580" s="2">
        <f t="shared" si="1334"/>
        <v>102988</v>
      </c>
      <c r="M6580" s="2">
        <f t="shared" si="1335"/>
        <v>13200</v>
      </c>
      <c r="N6580" s="6">
        <f t="shared" si="1336"/>
        <v>1</v>
      </c>
      <c r="O6580" s="2">
        <f t="shared" si="1337"/>
        <v>12382.168841414357</v>
      </c>
      <c r="P6580" s="2">
        <f t="shared" si="1338"/>
        <v>12382.168841414357</v>
      </c>
    </row>
    <row r="6581" spans="1:16">
      <c r="A6581" s="6">
        <v>10</v>
      </c>
      <c r="B6581" s="6">
        <v>2</v>
      </c>
      <c r="C6581" s="6">
        <v>5</v>
      </c>
      <c r="D6581" s="6">
        <f t="shared" si="1326"/>
        <v>17</v>
      </c>
      <c r="E6581" s="5">
        <f t="shared" si="1327"/>
        <v>2334.3682140900019</v>
      </c>
      <c r="F6581" s="5">
        <f t="shared" si="1328"/>
        <v>63.037499999999994</v>
      </c>
      <c r="G6581" s="5">
        <f t="shared" si="1329"/>
        <v>239.41848456573481</v>
      </c>
      <c r="H6581" s="5">
        <f t="shared" si="1330"/>
        <v>2636.8241986557364</v>
      </c>
      <c r="I6581" s="5">
        <f t="shared" si="1331"/>
        <v>720</v>
      </c>
      <c r="J6581" s="5">
        <f t="shared" si="1332"/>
        <v>1916.8241986557364</v>
      </c>
      <c r="K6581" s="2">
        <f t="shared" si="1333"/>
        <v>58278.197893328754</v>
      </c>
      <c r="L6581" s="2">
        <f t="shared" si="1334"/>
        <v>105688</v>
      </c>
      <c r="M6581" s="2">
        <f t="shared" si="1335"/>
        <v>14080</v>
      </c>
      <c r="N6581" s="6">
        <f t="shared" si="1336"/>
        <v>1</v>
      </c>
      <c r="O6581" s="2">
        <f t="shared" si="1337"/>
        <v>13329.802106671246</v>
      </c>
      <c r="P6581" s="2">
        <f t="shared" si="1338"/>
        <v>13329.802106671246</v>
      </c>
    </row>
    <row r="6582" spans="1:16">
      <c r="A6582" s="6">
        <v>10</v>
      </c>
      <c r="B6582" s="6">
        <v>2</v>
      </c>
      <c r="C6582" s="6">
        <v>6</v>
      </c>
      <c r="D6582" s="6">
        <f t="shared" si="1326"/>
        <v>18</v>
      </c>
      <c r="E6582" s="5">
        <f t="shared" si="1327"/>
        <v>2334.3682140900019</v>
      </c>
      <c r="F6582" s="5">
        <f t="shared" si="1328"/>
        <v>63.037499999999994</v>
      </c>
      <c r="G6582" s="5">
        <f t="shared" si="1329"/>
        <v>290.89345874736784</v>
      </c>
      <c r="H6582" s="5">
        <f t="shared" si="1330"/>
        <v>2688.2991728373695</v>
      </c>
      <c r="I6582" s="5">
        <f t="shared" si="1331"/>
        <v>720</v>
      </c>
      <c r="J6582" s="5">
        <f t="shared" si="1332"/>
        <v>1968.2991728373695</v>
      </c>
      <c r="K6582" s="2">
        <f t="shared" si="1333"/>
        <v>59171.860639537663</v>
      </c>
      <c r="L6582" s="2">
        <f t="shared" si="1334"/>
        <v>108388</v>
      </c>
      <c r="M6582" s="2">
        <f t="shared" si="1335"/>
        <v>14960</v>
      </c>
      <c r="N6582" s="6">
        <f t="shared" si="1336"/>
        <v>1</v>
      </c>
      <c r="O6582" s="2">
        <f t="shared" si="1337"/>
        <v>14256.139360462337</v>
      </c>
      <c r="P6582" s="2">
        <f t="shared" si="1338"/>
        <v>14256.139360462337</v>
      </c>
    </row>
    <row r="6583" spans="1:16">
      <c r="A6583" s="6">
        <v>10</v>
      </c>
      <c r="B6583" s="6">
        <v>2</v>
      </c>
      <c r="C6583" s="6">
        <v>7</v>
      </c>
      <c r="D6583" s="6">
        <f t="shared" si="1326"/>
        <v>19</v>
      </c>
      <c r="E6583" s="5">
        <f t="shared" si="1327"/>
        <v>2334.3682140900019</v>
      </c>
      <c r="F6583" s="5">
        <f t="shared" si="1328"/>
        <v>63.037499999999994</v>
      </c>
      <c r="G6583" s="5">
        <f t="shared" si="1329"/>
        <v>343.61789814532818</v>
      </c>
      <c r="H6583" s="5">
        <f t="shared" si="1330"/>
        <v>2741.0236122353299</v>
      </c>
      <c r="I6583" s="5">
        <f t="shared" si="1331"/>
        <v>720</v>
      </c>
      <c r="J6583" s="5">
        <f t="shared" si="1332"/>
        <v>2021.0236122353299</v>
      </c>
      <c r="K6583" s="2">
        <f t="shared" si="1333"/>
        <v>60087.215490196701</v>
      </c>
      <c r="L6583" s="2">
        <f t="shared" si="1334"/>
        <v>111088</v>
      </c>
      <c r="M6583" s="2">
        <f t="shared" si="1335"/>
        <v>15840</v>
      </c>
      <c r="N6583" s="6">
        <f t="shared" si="1336"/>
        <v>1</v>
      </c>
      <c r="O6583" s="2">
        <f t="shared" si="1337"/>
        <v>15160.784509803299</v>
      </c>
      <c r="P6583" s="2">
        <f t="shared" si="1338"/>
        <v>15160.784509803299</v>
      </c>
    </row>
    <row r="6584" spans="1:16">
      <c r="A6584" s="6">
        <v>10</v>
      </c>
      <c r="B6584" s="6">
        <v>2</v>
      </c>
      <c r="C6584" s="6">
        <v>8</v>
      </c>
      <c r="D6584" s="6">
        <f t="shared" si="1326"/>
        <v>20</v>
      </c>
      <c r="E6584" s="5">
        <f t="shared" si="1327"/>
        <v>2334.3682140900019</v>
      </c>
      <c r="F6584" s="5">
        <f t="shared" si="1328"/>
        <v>63.037499999999994</v>
      </c>
      <c r="G6584" s="5">
        <f t="shared" si="1329"/>
        <v>397.61499642530839</v>
      </c>
      <c r="H6584" s="5">
        <f t="shared" si="1330"/>
        <v>2795.0207105153104</v>
      </c>
      <c r="I6584" s="5">
        <f t="shared" si="1331"/>
        <v>720</v>
      </c>
      <c r="J6584" s="5">
        <f t="shared" si="1332"/>
        <v>2075.0207105153104</v>
      </c>
      <c r="K6584" s="2">
        <f t="shared" si="1333"/>
        <v>61024.665113113027</v>
      </c>
      <c r="L6584" s="2">
        <f t="shared" si="1334"/>
        <v>113788</v>
      </c>
      <c r="M6584" s="2">
        <f t="shared" si="1335"/>
        <v>16720</v>
      </c>
      <c r="N6584" s="6">
        <f t="shared" si="1336"/>
        <v>1</v>
      </c>
      <c r="O6584" s="2">
        <f t="shared" si="1337"/>
        <v>16043.334886886973</v>
      </c>
      <c r="P6584" s="2">
        <f t="shared" si="1338"/>
        <v>16043.334886886973</v>
      </c>
    </row>
    <row r="6585" spans="1:16">
      <c r="A6585" s="6">
        <v>10</v>
      </c>
      <c r="B6585" s="6">
        <v>2</v>
      </c>
      <c r="C6585" s="6">
        <v>9</v>
      </c>
      <c r="D6585" s="6">
        <f t="shared" si="1326"/>
        <v>21</v>
      </c>
      <c r="E6585" s="5">
        <f t="shared" si="1327"/>
        <v>2334.3682140900019</v>
      </c>
      <c r="F6585" s="5">
        <f t="shared" si="1328"/>
        <v>63.037499999999994</v>
      </c>
      <c r="G6585" s="5">
        <f t="shared" si="1329"/>
        <v>452.90833186570285</v>
      </c>
      <c r="H6585" s="5">
        <f t="shared" si="1330"/>
        <v>2850.3140459557044</v>
      </c>
      <c r="I6585" s="5">
        <f t="shared" si="1331"/>
        <v>720</v>
      </c>
      <c r="J6585" s="5">
        <f t="shared" si="1332"/>
        <v>2130.3140459557044</v>
      </c>
      <c r="K6585" s="2">
        <f t="shared" si="1333"/>
        <v>61984.618853397646</v>
      </c>
      <c r="L6585" s="2">
        <f t="shared" si="1334"/>
        <v>116488</v>
      </c>
      <c r="M6585" s="2">
        <f t="shared" si="1335"/>
        <v>17600</v>
      </c>
      <c r="N6585" s="6">
        <f t="shared" si="1336"/>
        <v>1</v>
      </c>
      <c r="O6585" s="2">
        <f t="shared" si="1337"/>
        <v>16903.381146602354</v>
      </c>
      <c r="P6585" s="2">
        <f t="shared" si="1338"/>
        <v>16903.381146602354</v>
      </c>
    </row>
    <row r="6586" spans="1:16">
      <c r="A6586" s="6">
        <v>10</v>
      </c>
      <c r="B6586" s="6">
        <v>2</v>
      </c>
      <c r="C6586" s="6">
        <v>10</v>
      </c>
      <c r="D6586" s="6">
        <f t="shared" si="1326"/>
        <v>22</v>
      </c>
      <c r="E6586" s="5">
        <f t="shared" si="1327"/>
        <v>2334.3682140900019</v>
      </c>
      <c r="F6586" s="5">
        <f t="shared" si="1328"/>
        <v>63.037499999999994</v>
      </c>
      <c r="G6586" s="5">
        <f t="shared" si="1329"/>
        <v>509.52187334891573</v>
      </c>
      <c r="H6586" s="5">
        <f t="shared" si="1330"/>
        <v>2906.9275874389177</v>
      </c>
      <c r="I6586" s="5">
        <f t="shared" si="1331"/>
        <v>720</v>
      </c>
      <c r="J6586" s="5">
        <f t="shared" si="1332"/>
        <v>2186.9275874389177</v>
      </c>
      <c r="K6586" s="2">
        <f t="shared" si="1333"/>
        <v>62967.492837481208</v>
      </c>
      <c r="L6586" s="2">
        <f t="shared" si="1334"/>
        <v>119188</v>
      </c>
      <c r="M6586" s="2">
        <f t="shared" si="1335"/>
        <v>18480</v>
      </c>
      <c r="N6586" s="6">
        <f t="shared" si="1336"/>
        <v>1</v>
      </c>
      <c r="O6586" s="2">
        <f t="shared" si="1337"/>
        <v>17740.507162518792</v>
      </c>
      <c r="P6586" s="2">
        <f t="shared" si="1338"/>
        <v>17740.507162518792</v>
      </c>
    </row>
    <row r="6587" spans="1:16">
      <c r="A6587" s="6">
        <v>10</v>
      </c>
      <c r="B6587" s="6">
        <v>2</v>
      </c>
      <c r="C6587" s="6">
        <v>11</v>
      </c>
      <c r="D6587" s="6">
        <f t="shared" si="1326"/>
        <v>23</v>
      </c>
      <c r="E6587" s="5">
        <f t="shared" si="1327"/>
        <v>2334.3682140900019</v>
      </c>
      <c r="F6587" s="5">
        <f t="shared" si="1328"/>
        <v>63.037499999999994</v>
      </c>
      <c r="G6587" s="5">
        <f t="shared" si="1329"/>
        <v>567.47998644235474</v>
      </c>
      <c r="H6587" s="5">
        <f t="shared" si="1330"/>
        <v>2964.8857005323566</v>
      </c>
      <c r="I6587" s="5">
        <f t="shared" si="1331"/>
        <v>720</v>
      </c>
      <c r="J6587" s="5">
        <f t="shared" si="1332"/>
        <v>2244.8857005323566</v>
      </c>
      <c r="K6587" s="2">
        <f t="shared" si="1333"/>
        <v>63973.710078686745</v>
      </c>
      <c r="L6587" s="2">
        <f t="shared" si="1334"/>
        <v>121888</v>
      </c>
      <c r="M6587" s="2">
        <f t="shared" si="1335"/>
        <v>19360</v>
      </c>
      <c r="N6587" s="6">
        <f t="shared" si="1336"/>
        <v>1</v>
      </c>
      <c r="O6587" s="2">
        <f t="shared" si="1337"/>
        <v>18554.289921313255</v>
      </c>
      <c r="P6587" s="2">
        <f t="shared" si="1338"/>
        <v>18554.289921313255</v>
      </c>
    </row>
    <row r="6588" spans="1:16">
      <c r="A6588" s="6">
        <v>10</v>
      </c>
      <c r="B6588" s="6">
        <v>2</v>
      </c>
      <c r="C6588" s="6">
        <v>12</v>
      </c>
      <c r="D6588" s="6">
        <f t="shared" si="1326"/>
        <v>24</v>
      </c>
      <c r="E6588" s="5">
        <f t="shared" si="1327"/>
        <v>2334.3682140900019</v>
      </c>
      <c r="F6588" s="5">
        <f t="shared" si="1328"/>
        <v>63.037499999999994</v>
      </c>
      <c r="G6588" s="5">
        <f t="shared" si="1329"/>
        <v>626.80743957041921</v>
      </c>
      <c r="H6588" s="5">
        <f t="shared" si="1330"/>
        <v>3024.2131536604211</v>
      </c>
      <c r="I6588" s="5">
        <f t="shared" si="1331"/>
        <v>720</v>
      </c>
      <c r="J6588" s="5">
        <f t="shared" si="1332"/>
        <v>2304.2131536604211</v>
      </c>
      <c r="K6588" s="2">
        <f t="shared" si="1333"/>
        <v>65003.700584382306</v>
      </c>
      <c r="L6588" s="2">
        <f t="shared" si="1334"/>
        <v>124588</v>
      </c>
      <c r="M6588" s="2">
        <f t="shared" si="1335"/>
        <v>20240</v>
      </c>
      <c r="N6588" s="6">
        <f t="shared" si="1336"/>
        <v>1</v>
      </c>
      <c r="O6588" s="2">
        <f t="shared" si="1337"/>
        <v>19344.299415617694</v>
      </c>
      <c r="P6588" s="2">
        <f t="shared" si="1338"/>
        <v>19344.299415617694</v>
      </c>
    </row>
    <row r="6589" spans="1:16">
      <c r="A6589" s="6">
        <v>10</v>
      </c>
      <c r="B6589" s="6">
        <v>2</v>
      </c>
      <c r="C6589" s="6">
        <v>13</v>
      </c>
      <c r="D6589" s="6">
        <f t="shared" si="1326"/>
        <v>25</v>
      </c>
      <c r="E6589" s="5">
        <f t="shared" si="1327"/>
        <v>2334.3682140900019</v>
      </c>
      <c r="F6589" s="5">
        <f t="shared" si="1328"/>
        <v>63.037499999999994</v>
      </c>
      <c r="G6589" s="5">
        <f t="shared" si="1329"/>
        <v>687.52941027880343</v>
      </c>
      <c r="H6589" s="5">
        <f t="shared" si="1330"/>
        <v>3084.9351243688052</v>
      </c>
      <c r="I6589" s="5">
        <f t="shared" si="1331"/>
        <v>720</v>
      </c>
      <c r="J6589" s="5">
        <f t="shared" si="1332"/>
        <v>2364.9351243688052</v>
      </c>
      <c r="K6589" s="2">
        <f t="shared" si="1333"/>
        <v>66057.901464736206</v>
      </c>
      <c r="L6589" s="2">
        <f t="shared" si="1334"/>
        <v>127288</v>
      </c>
      <c r="M6589" s="2">
        <f t="shared" si="1335"/>
        <v>21120</v>
      </c>
      <c r="N6589" s="6">
        <f t="shared" si="1336"/>
        <v>1</v>
      </c>
      <c r="O6589" s="2">
        <f t="shared" si="1337"/>
        <v>20110.098535263794</v>
      </c>
      <c r="P6589" s="2">
        <f t="shared" si="1338"/>
        <v>20110.098535263794</v>
      </c>
    </row>
    <row r="6590" spans="1:16">
      <c r="A6590" s="6">
        <v>10</v>
      </c>
      <c r="B6590" s="6">
        <v>2</v>
      </c>
      <c r="C6590" s="6">
        <v>14</v>
      </c>
      <c r="D6590" s="6">
        <f t="shared" si="1326"/>
        <v>26</v>
      </c>
      <c r="E6590" s="5">
        <f t="shared" si="1327"/>
        <v>2334.3682140900019</v>
      </c>
      <c r="F6590" s="5">
        <f t="shared" si="1328"/>
        <v>63.037499999999994</v>
      </c>
      <c r="G6590" s="5">
        <f t="shared" si="1329"/>
        <v>749.67149159246469</v>
      </c>
      <c r="H6590" s="5">
        <f t="shared" si="1330"/>
        <v>3147.0772056824662</v>
      </c>
      <c r="I6590" s="5">
        <f t="shared" si="1331"/>
        <v>720</v>
      </c>
      <c r="J6590" s="5">
        <f t="shared" si="1332"/>
        <v>2427.0772056824662</v>
      </c>
      <c r="K6590" s="2">
        <f t="shared" si="1333"/>
        <v>67136.757043098361</v>
      </c>
      <c r="L6590" s="2">
        <f t="shared" si="1334"/>
        <v>129988</v>
      </c>
      <c r="M6590" s="2">
        <f t="shared" si="1335"/>
        <v>22000</v>
      </c>
      <c r="N6590" s="6">
        <f t="shared" si="1336"/>
        <v>1</v>
      </c>
      <c r="O6590" s="2">
        <f t="shared" si="1337"/>
        <v>20851.242956901639</v>
      </c>
      <c r="P6590" s="2">
        <f t="shared" si="1338"/>
        <v>20851.242956901639</v>
      </c>
    </row>
    <row r="6591" spans="1:16">
      <c r="A6591" s="6">
        <v>10</v>
      </c>
      <c r="B6591" s="6">
        <v>2</v>
      </c>
      <c r="C6591" s="6">
        <v>15</v>
      </c>
      <c r="D6591" s="6">
        <f t="shared" si="1326"/>
        <v>27</v>
      </c>
      <c r="E6591" s="5">
        <f t="shared" si="1327"/>
        <v>2334.3682140900019</v>
      </c>
      <c r="F6591" s="5">
        <f t="shared" si="1328"/>
        <v>63.037499999999994</v>
      </c>
      <c r="G6591" s="5">
        <f t="shared" si="1329"/>
        <v>813.25969846861108</v>
      </c>
      <c r="H6591" s="5">
        <f t="shared" si="1330"/>
        <v>3210.6654125586128</v>
      </c>
      <c r="I6591" s="5">
        <f t="shared" si="1331"/>
        <v>720</v>
      </c>
      <c r="J6591" s="5">
        <f t="shared" si="1332"/>
        <v>2490.6654125586128</v>
      </c>
      <c r="K6591" s="2">
        <f t="shared" si="1333"/>
        <v>68240.718968031462</v>
      </c>
      <c r="L6591" s="2">
        <f t="shared" si="1334"/>
        <v>132688</v>
      </c>
      <c r="M6591" s="2">
        <f t="shared" si="1335"/>
        <v>22880</v>
      </c>
      <c r="N6591" s="6">
        <f t="shared" si="1336"/>
        <v>1</v>
      </c>
      <c r="O6591" s="2">
        <f t="shared" si="1337"/>
        <v>21567.281031968538</v>
      </c>
      <c r="P6591" s="2">
        <f t="shared" si="1338"/>
        <v>21567.281031968538</v>
      </c>
    </row>
    <row r="6592" spans="1:16">
      <c r="A6592" s="6">
        <v>10</v>
      </c>
      <c r="B6592" s="6">
        <v>2</v>
      </c>
      <c r="C6592" s="6">
        <v>16</v>
      </c>
      <c r="D6592" s="6">
        <f t="shared" si="1326"/>
        <v>28</v>
      </c>
      <c r="E6592" s="5">
        <f t="shared" si="1327"/>
        <v>2334.3682140900019</v>
      </c>
      <c r="F6592" s="5">
        <f t="shared" si="1328"/>
        <v>63.037499999999994</v>
      </c>
      <c r="G6592" s="5">
        <f t="shared" si="1329"/>
        <v>878.32047434610013</v>
      </c>
      <c r="H6592" s="5">
        <f t="shared" si="1330"/>
        <v>3275.7261884361019</v>
      </c>
      <c r="I6592" s="5">
        <f t="shared" si="1331"/>
        <v>720</v>
      </c>
      <c r="J6592" s="5">
        <f t="shared" si="1332"/>
        <v>2555.7261884361019</v>
      </c>
      <c r="K6592" s="2">
        <f t="shared" si="1333"/>
        <v>69370.246327015659</v>
      </c>
      <c r="L6592" s="2">
        <f t="shared" si="1334"/>
        <v>135388</v>
      </c>
      <c r="M6592" s="2">
        <f t="shared" si="1335"/>
        <v>23760</v>
      </c>
      <c r="N6592" s="6">
        <f t="shared" si="1336"/>
        <v>1</v>
      </c>
      <c r="O6592" s="2">
        <f t="shared" si="1337"/>
        <v>22257.753672984341</v>
      </c>
      <c r="P6592" s="2">
        <f t="shared" si="1338"/>
        <v>22257.753672984341</v>
      </c>
    </row>
    <row r="6593" spans="1:16">
      <c r="A6593" s="6">
        <v>10</v>
      </c>
      <c r="B6593" s="6">
        <v>2</v>
      </c>
      <c r="C6593" s="6">
        <v>17</v>
      </c>
      <c r="D6593" s="6">
        <f t="shared" si="1326"/>
        <v>29</v>
      </c>
      <c r="E6593" s="5">
        <f t="shared" si="1327"/>
        <v>2334.3682140900019</v>
      </c>
      <c r="F6593" s="5">
        <f t="shared" si="1328"/>
        <v>63.037499999999994</v>
      </c>
      <c r="G6593" s="5">
        <f t="shared" si="1329"/>
        <v>944.88069779264049</v>
      </c>
      <c r="H6593" s="5">
        <f t="shared" si="1330"/>
        <v>3342.2864118826424</v>
      </c>
      <c r="I6593" s="5">
        <f t="shared" si="1331"/>
        <v>720</v>
      </c>
      <c r="J6593" s="5">
        <f t="shared" si="1332"/>
        <v>2622.2864118826424</v>
      </c>
      <c r="K6593" s="2">
        <f t="shared" si="1333"/>
        <v>70525.805761851429</v>
      </c>
      <c r="L6593" s="2">
        <f t="shared" si="1334"/>
        <v>138088</v>
      </c>
      <c r="M6593" s="2">
        <f t="shared" si="1335"/>
        <v>24640</v>
      </c>
      <c r="N6593" s="6">
        <f t="shared" si="1336"/>
        <v>1</v>
      </c>
      <c r="O6593" s="2">
        <f t="shared" si="1337"/>
        <v>22922.194238148571</v>
      </c>
      <c r="P6593" s="2">
        <f t="shared" si="1338"/>
        <v>22922.194238148571</v>
      </c>
    </row>
    <row r="6594" spans="1:16">
      <c r="A6594" s="6">
        <v>10</v>
      </c>
      <c r="B6594" s="6">
        <v>2</v>
      </c>
      <c r="C6594" s="6">
        <v>18</v>
      </c>
      <c r="D6594" s="6">
        <f t="shared" si="1326"/>
        <v>30</v>
      </c>
      <c r="E6594" s="5">
        <f t="shared" si="1327"/>
        <v>2334.3682140900019</v>
      </c>
      <c r="F6594" s="5">
        <f t="shared" si="1328"/>
        <v>63.037499999999994</v>
      </c>
      <c r="G6594" s="5">
        <f t="shared" si="1329"/>
        <v>1012.9676892512279</v>
      </c>
      <c r="H6594" s="5">
        <f t="shared" si="1330"/>
        <v>3410.3734033412297</v>
      </c>
      <c r="I6594" s="5">
        <f t="shared" si="1331"/>
        <v>720</v>
      </c>
      <c r="J6594" s="5">
        <f t="shared" si="1332"/>
        <v>2690.3734033412297</v>
      </c>
      <c r="K6594" s="2">
        <f t="shared" si="1333"/>
        <v>71707.871585785237</v>
      </c>
      <c r="L6594" s="2">
        <f t="shared" si="1334"/>
        <v>140788</v>
      </c>
      <c r="M6594" s="2">
        <f t="shared" si="1335"/>
        <v>25520</v>
      </c>
      <c r="N6594" s="6">
        <f t="shared" si="1336"/>
        <v>1</v>
      </c>
      <c r="O6594" s="2">
        <f t="shared" si="1337"/>
        <v>23560.128414214763</v>
      </c>
      <c r="P6594" s="2">
        <f t="shared" si="1338"/>
        <v>23560.128414214763</v>
      </c>
    </row>
    <row r="6595" spans="1:16">
      <c r="A6595" s="6">
        <v>10</v>
      </c>
      <c r="B6595" s="6">
        <v>2</v>
      </c>
      <c r="C6595" s="6">
        <v>19</v>
      </c>
      <c r="D6595" s="6">
        <f t="shared" si="1326"/>
        <v>31</v>
      </c>
      <c r="E6595" s="5">
        <f t="shared" si="1327"/>
        <v>2334.3682140900019</v>
      </c>
      <c r="F6595" s="5">
        <f t="shared" si="1328"/>
        <v>63.037499999999994</v>
      </c>
      <c r="G6595" s="5">
        <f t="shared" si="1329"/>
        <v>1082.6092178872495</v>
      </c>
      <c r="H6595" s="5">
        <f t="shared" si="1330"/>
        <v>3480.0149319772513</v>
      </c>
      <c r="I6595" s="5">
        <f t="shared" si="1331"/>
        <v>720</v>
      </c>
      <c r="J6595" s="5">
        <f t="shared" si="1332"/>
        <v>2760.0149319772513</v>
      </c>
      <c r="K6595" s="2">
        <f t="shared" si="1333"/>
        <v>72916.925902382834</v>
      </c>
      <c r="L6595" s="2">
        <f t="shared" si="1334"/>
        <v>143488</v>
      </c>
      <c r="M6595" s="2">
        <f t="shared" si="1335"/>
        <v>26400</v>
      </c>
      <c r="N6595" s="6">
        <f t="shared" si="1336"/>
        <v>1</v>
      </c>
      <c r="O6595" s="2">
        <f t="shared" si="1337"/>
        <v>24171.074097617166</v>
      </c>
      <c r="P6595" s="2">
        <f t="shared" si="1338"/>
        <v>24171.074097617166</v>
      </c>
    </row>
    <row r="6596" spans="1:16">
      <c r="A6596" s="6">
        <v>10</v>
      </c>
      <c r="B6596" s="6">
        <v>2</v>
      </c>
      <c r="C6596" s="6">
        <v>20</v>
      </c>
      <c r="D6596" s="6">
        <f t="shared" ref="D6596:D6659" si="1339">A6596+B6596+C6596</f>
        <v>32</v>
      </c>
      <c r="E6596" s="5">
        <f t="shared" ref="E6596:E6659" si="1340">IF(A6596=0,0,A6596*LABOR_HRS_WK_TOM*SEASON_WEEKS*(1+DIM_PCT_TOM)^A6596)</f>
        <v>2334.3682140900019</v>
      </c>
      <c r="F6596" s="5">
        <f t="shared" ref="F6596:F6659" si="1341">IF(B6596=0,0,B6596*LABOR_HRS_WK_CAR*SEASON_WEEKS*(1+DIM_PCT_CAR)^B6596)</f>
        <v>63.037499999999994</v>
      </c>
      <c r="G6596" s="5">
        <f t="shared" ref="G6596:G6659" si="1342">IF(C6596=0,0,C6596*LABOR_HRS_WK_MES*SEASON_WEEKS*(1+DIM_PCT_MES)^C6596)</f>
        <v>1153.8335085377266</v>
      </c>
      <c r="H6596" s="5">
        <f t="shared" ref="H6596:H6659" si="1343">E6596+F6596+G6596</f>
        <v>3551.2392226277284</v>
      </c>
      <c r="I6596" s="5">
        <f t="shared" ref="I6596:I6659" si="1344">MIN(H6596,FARMER_HRS)</f>
        <v>720</v>
      </c>
      <c r="J6596" s="5">
        <f t="shared" ref="J6596:J6659" si="1345">MAX(0,H6596-FARMER_HRS)</f>
        <v>2831.2392226277284</v>
      </c>
      <c r="K6596" s="2">
        <f t="shared" ref="K6596:K6659" si="1346">I6596*FARMER_RATE+J6596*TEMP_WORKER_RATE</f>
        <v>74153.458726175842</v>
      </c>
      <c r="L6596" s="2">
        <f t="shared" ref="L6596:L6659" si="1347">A6596*PRICE_TOM+B6596*PRICE_CAR+C6596*PRICE_MES</f>
        <v>146188</v>
      </c>
      <c r="M6596" s="2">
        <f t="shared" ref="M6596:M6659" si="1348">A6596*FERT_BED_TOM+B6596*FERT_BED_CAR+C6596*FERT_BED_MES</f>
        <v>27280</v>
      </c>
      <c r="N6596" s="6">
        <f t="shared" ref="N6596:N6659" si="1349">IF(AND(D6596&lt;=TOTAL_BEDS,J6596&lt;=TEMP_WORKER_MAX*TEMP_WORKER_HRS),1,0)</f>
        <v>1</v>
      </c>
      <c r="O6596" s="2">
        <f t="shared" ref="O6596:O6659" si="1350">L6596-M6596-K6596-FIXED_COSTS</f>
        <v>24754.541273824158</v>
      </c>
      <c r="P6596" s="2">
        <f t="shared" ref="P6596:P6659" si="1351">IF(N6596=1,O6596,"")</f>
        <v>24754.541273824158</v>
      </c>
    </row>
    <row r="6597" spans="1:16">
      <c r="A6597" s="6">
        <v>10</v>
      </c>
      <c r="B6597" s="6">
        <v>2</v>
      </c>
      <c r="C6597" s="6">
        <v>21</v>
      </c>
      <c r="D6597" s="6">
        <f t="shared" si="1339"/>
        <v>33</v>
      </c>
      <c r="E6597" s="5">
        <f t="shared" si="1340"/>
        <v>2334.3682140900019</v>
      </c>
      <c r="F6597" s="5">
        <f t="shared" si="1341"/>
        <v>63.037499999999994</v>
      </c>
      <c r="G6597" s="5">
        <f t="shared" si="1342"/>
        <v>1226.6692487641703</v>
      </c>
      <c r="H6597" s="5">
        <f t="shared" si="1343"/>
        <v>3624.0749628541721</v>
      </c>
      <c r="I6597" s="5">
        <f t="shared" si="1344"/>
        <v>720</v>
      </c>
      <c r="J6597" s="5">
        <f t="shared" si="1345"/>
        <v>2904.0749628541721</v>
      </c>
      <c r="K6597" s="2">
        <f t="shared" si="1346"/>
        <v>75417.968105107153</v>
      </c>
      <c r="L6597" s="2">
        <f t="shared" si="1347"/>
        <v>148888</v>
      </c>
      <c r="M6597" s="2">
        <f t="shared" si="1348"/>
        <v>28160</v>
      </c>
      <c r="N6597" s="6">
        <f t="shared" si="1349"/>
        <v>1</v>
      </c>
      <c r="O6597" s="2">
        <f t="shared" si="1350"/>
        <v>25310.031894892847</v>
      </c>
      <c r="P6597" s="2">
        <f t="shared" si="1351"/>
        <v>25310.031894892847</v>
      </c>
    </row>
    <row r="6598" spans="1:16">
      <c r="A6598" s="6">
        <v>10</v>
      </c>
      <c r="B6598" s="6">
        <v>2</v>
      </c>
      <c r="C6598" s="6">
        <v>22</v>
      </c>
      <c r="D6598" s="6">
        <f t="shared" si="1339"/>
        <v>34</v>
      </c>
      <c r="E6598" s="5">
        <f t="shared" si="1340"/>
        <v>2334.3682140900019</v>
      </c>
      <c r="F6598" s="5">
        <f t="shared" si="1341"/>
        <v>63.037499999999994</v>
      </c>
      <c r="G6598" s="5">
        <f t="shared" si="1342"/>
        <v>1301.1455960105666</v>
      </c>
      <c r="H6598" s="5">
        <f t="shared" si="1343"/>
        <v>3698.5513101005681</v>
      </c>
      <c r="I6598" s="5">
        <f t="shared" si="1344"/>
        <v>720</v>
      </c>
      <c r="J6598" s="5">
        <f t="shared" si="1345"/>
        <v>2978.5513101005681</v>
      </c>
      <c r="K6598" s="2">
        <f t="shared" si="1346"/>
        <v>76710.960244801536</v>
      </c>
      <c r="L6598" s="2">
        <f t="shared" si="1347"/>
        <v>151588</v>
      </c>
      <c r="M6598" s="2">
        <f t="shared" si="1348"/>
        <v>29040</v>
      </c>
      <c r="N6598" s="6">
        <f t="shared" si="1349"/>
        <v>1</v>
      </c>
      <c r="O6598" s="2">
        <f t="shared" si="1350"/>
        <v>25837.039755198464</v>
      </c>
      <c r="P6598" s="2">
        <f t="shared" si="1351"/>
        <v>25837.039755198464</v>
      </c>
    </row>
    <row r="6599" spans="1:16">
      <c r="A6599" s="6">
        <v>10</v>
      </c>
      <c r="B6599" s="6">
        <v>2</v>
      </c>
      <c r="C6599" s="6">
        <v>23</v>
      </c>
      <c r="D6599" s="6">
        <f t="shared" si="1339"/>
        <v>35</v>
      </c>
      <c r="E6599" s="5">
        <f t="shared" si="1340"/>
        <v>2334.3682140900019</v>
      </c>
      <c r="F6599" s="5">
        <f t="shared" si="1341"/>
        <v>63.037499999999994</v>
      </c>
      <c r="G6599" s="5">
        <f t="shared" si="1342"/>
        <v>1377.292184868003</v>
      </c>
      <c r="H6599" s="5">
        <f t="shared" si="1343"/>
        <v>3774.6978989580048</v>
      </c>
      <c r="I6599" s="5">
        <f t="shared" si="1344"/>
        <v>720</v>
      </c>
      <c r="J6599" s="5">
        <f t="shared" si="1345"/>
        <v>3054.6978989580048</v>
      </c>
      <c r="K6599" s="2">
        <f t="shared" si="1346"/>
        <v>78032.949634687582</v>
      </c>
      <c r="L6599" s="2">
        <f t="shared" si="1347"/>
        <v>154288</v>
      </c>
      <c r="M6599" s="2">
        <f t="shared" si="1348"/>
        <v>29920</v>
      </c>
      <c r="N6599" s="6">
        <f t="shared" si="1349"/>
        <v>1</v>
      </c>
      <c r="O6599" s="2">
        <f t="shared" si="1350"/>
        <v>26335.050365312418</v>
      </c>
      <c r="P6599" s="2">
        <f t="shared" si="1351"/>
        <v>26335.050365312418</v>
      </c>
    </row>
    <row r="6600" spans="1:16">
      <c r="A6600" s="6">
        <v>10</v>
      </c>
      <c r="B6600" s="6">
        <v>2</v>
      </c>
      <c r="C6600" s="6">
        <v>24</v>
      </c>
      <c r="D6600" s="6">
        <f t="shared" si="1339"/>
        <v>36</v>
      </c>
      <c r="E6600" s="5">
        <f t="shared" si="1340"/>
        <v>2334.3682140900019</v>
      </c>
      <c r="F6600" s="5">
        <f t="shared" si="1341"/>
        <v>63.037499999999994</v>
      </c>
      <c r="G6600" s="5">
        <f t="shared" si="1342"/>
        <v>1455.1391344474989</v>
      </c>
      <c r="H6600" s="5">
        <f t="shared" si="1343"/>
        <v>3852.5448485375009</v>
      </c>
      <c r="I6600" s="5">
        <f t="shared" si="1344"/>
        <v>720</v>
      </c>
      <c r="J6600" s="5">
        <f t="shared" si="1345"/>
        <v>3132.5448485375009</v>
      </c>
      <c r="K6600" s="2">
        <f t="shared" si="1346"/>
        <v>79384.459175998287</v>
      </c>
      <c r="L6600" s="2">
        <f t="shared" si="1347"/>
        <v>156988</v>
      </c>
      <c r="M6600" s="2">
        <f t="shared" si="1348"/>
        <v>30800</v>
      </c>
      <c r="N6600" s="6">
        <f t="shared" si="1349"/>
        <v>1</v>
      </c>
      <c r="O6600" s="2">
        <f t="shared" si="1350"/>
        <v>26803.540824001713</v>
      </c>
      <c r="P6600" s="2">
        <f t="shared" si="1351"/>
        <v>26803.540824001713</v>
      </c>
    </row>
    <row r="6601" spans="1:16">
      <c r="A6601" s="6">
        <v>10</v>
      </c>
      <c r="B6601" s="6">
        <v>2</v>
      </c>
      <c r="C6601" s="6">
        <v>25</v>
      </c>
      <c r="D6601" s="6">
        <f t="shared" si="1339"/>
        <v>37</v>
      </c>
      <c r="E6601" s="5">
        <f t="shared" si="1340"/>
        <v>2334.3682140900019</v>
      </c>
      <c r="F6601" s="5">
        <f t="shared" si="1341"/>
        <v>63.037499999999994</v>
      </c>
      <c r="G6601" s="5">
        <f t="shared" si="1342"/>
        <v>1534.7170558625965</v>
      </c>
      <c r="H6601" s="5">
        <f t="shared" si="1343"/>
        <v>3932.122769952598</v>
      </c>
      <c r="I6601" s="5">
        <f t="shared" si="1344"/>
        <v>720</v>
      </c>
      <c r="J6601" s="5">
        <f t="shared" si="1345"/>
        <v>3212.122769952598</v>
      </c>
      <c r="K6601" s="2">
        <f t="shared" si="1346"/>
        <v>80766.020311677043</v>
      </c>
      <c r="L6601" s="2">
        <f t="shared" si="1347"/>
        <v>159688</v>
      </c>
      <c r="M6601" s="2">
        <f t="shared" si="1348"/>
        <v>31680</v>
      </c>
      <c r="N6601" s="6">
        <f t="shared" si="1349"/>
        <v>1</v>
      </c>
      <c r="O6601" s="2">
        <f t="shared" si="1350"/>
        <v>27241.979688322957</v>
      </c>
      <c r="P6601" s="2">
        <f t="shared" si="1351"/>
        <v>27241.979688322957</v>
      </c>
    </row>
    <row r="6602" spans="1:16">
      <c r="A6602" s="6">
        <v>10</v>
      </c>
      <c r="B6602" s="6">
        <v>2</v>
      </c>
      <c r="C6602" s="6">
        <v>26</v>
      </c>
      <c r="D6602" s="6">
        <f t="shared" si="1339"/>
        <v>38</v>
      </c>
      <c r="E6602" s="5">
        <f t="shared" si="1340"/>
        <v>2334.3682140900019</v>
      </c>
      <c r="F6602" s="5">
        <f t="shared" si="1341"/>
        <v>63.037499999999994</v>
      </c>
      <c r="G6602" s="5">
        <f t="shared" si="1342"/>
        <v>1616.0570598233144</v>
      </c>
      <c r="H6602" s="5">
        <f t="shared" si="1343"/>
        <v>4013.4627739133161</v>
      </c>
      <c r="I6602" s="5">
        <f t="shared" si="1344"/>
        <v>720</v>
      </c>
      <c r="J6602" s="5">
        <f t="shared" si="1345"/>
        <v>3293.4627739133161</v>
      </c>
      <c r="K6602" s="2">
        <f t="shared" si="1346"/>
        <v>82178.173158217294</v>
      </c>
      <c r="L6602" s="2">
        <f t="shared" si="1347"/>
        <v>162388</v>
      </c>
      <c r="M6602" s="2">
        <f t="shared" si="1348"/>
        <v>32560</v>
      </c>
      <c r="N6602" s="6">
        <f t="shared" si="1349"/>
        <v>1</v>
      </c>
      <c r="O6602" s="2">
        <f t="shared" si="1350"/>
        <v>27649.826841782706</v>
      </c>
      <c r="P6602" s="2">
        <f t="shared" si="1351"/>
        <v>27649.826841782706</v>
      </c>
    </row>
    <row r="6603" spans="1:16">
      <c r="A6603" s="6">
        <v>10</v>
      </c>
      <c r="B6603" s="6">
        <v>2</v>
      </c>
      <c r="C6603" s="6">
        <v>27</v>
      </c>
      <c r="D6603" s="6">
        <f t="shared" si="1339"/>
        <v>39</v>
      </c>
      <c r="E6603" s="5">
        <f t="shared" si="1340"/>
        <v>2334.3682140900019</v>
      </c>
      <c r="F6603" s="5">
        <f t="shared" si="1341"/>
        <v>63.037499999999994</v>
      </c>
      <c r="G6603" s="5">
        <f t="shared" si="1342"/>
        <v>1699.1907643430709</v>
      </c>
      <c r="H6603" s="5">
        <f t="shared" si="1343"/>
        <v>4096.5964784330727</v>
      </c>
      <c r="I6603" s="5">
        <f t="shared" si="1344"/>
        <v>720</v>
      </c>
      <c r="J6603" s="5">
        <f t="shared" si="1345"/>
        <v>3376.5964784330727</v>
      </c>
      <c r="K6603" s="2">
        <f t="shared" si="1346"/>
        <v>83621.466639463062</v>
      </c>
      <c r="L6603" s="2">
        <f t="shared" si="1347"/>
        <v>165088</v>
      </c>
      <c r="M6603" s="2">
        <f t="shared" si="1348"/>
        <v>33440</v>
      </c>
      <c r="N6603" s="6">
        <f t="shared" si="1349"/>
        <v>1</v>
      </c>
      <c r="O6603" s="2">
        <f t="shared" si="1350"/>
        <v>28026.533360536938</v>
      </c>
      <c r="P6603" s="2">
        <f t="shared" si="1351"/>
        <v>28026.533360536938</v>
      </c>
    </row>
    <row r="6604" spans="1:16">
      <c r="A6604" s="6">
        <v>10</v>
      </c>
      <c r="B6604" s="6">
        <v>2</v>
      </c>
      <c r="C6604" s="6">
        <v>28</v>
      </c>
      <c r="D6604" s="6">
        <f t="shared" si="1339"/>
        <v>40</v>
      </c>
      <c r="E6604" s="5">
        <f t="shared" si="1340"/>
        <v>2334.3682140900019</v>
      </c>
      <c r="F6604" s="5">
        <f t="shared" si="1341"/>
        <v>63.037499999999994</v>
      </c>
      <c r="G6604" s="5">
        <f t="shared" si="1342"/>
        <v>1784.1503025602246</v>
      </c>
      <c r="H6604" s="5">
        <f t="shared" si="1343"/>
        <v>4181.5560166502264</v>
      </c>
      <c r="I6604" s="5">
        <f t="shared" si="1344"/>
        <v>720</v>
      </c>
      <c r="J6604" s="5">
        <f t="shared" si="1345"/>
        <v>3461.5560166502264</v>
      </c>
      <c r="K6604" s="2">
        <f t="shared" si="1346"/>
        <v>85096.458622399761</v>
      </c>
      <c r="L6604" s="2">
        <f t="shared" si="1347"/>
        <v>167788</v>
      </c>
      <c r="M6604" s="2">
        <f t="shared" si="1348"/>
        <v>34320</v>
      </c>
      <c r="N6604" s="6">
        <f t="shared" si="1349"/>
        <v>1</v>
      </c>
      <c r="O6604" s="2">
        <f t="shared" si="1350"/>
        <v>28371.541377600239</v>
      </c>
      <c r="P6604" s="2">
        <f t="shared" si="1351"/>
        <v>28371.541377600239</v>
      </c>
    </row>
    <row r="6605" spans="1:16">
      <c r="A6605" s="6">
        <v>10</v>
      </c>
      <c r="B6605" s="6">
        <v>2</v>
      </c>
      <c r="C6605" s="6">
        <v>29</v>
      </c>
      <c r="D6605" s="6">
        <f t="shared" si="1339"/>
        <v>41</v>
      </c>
      <c r="E6605" s="5">
        <f t="shared" si="1340"/>
        <v>2334.3682140900019</v>
      </c>
      <c r="F6605" s="5">
        <f t="shared" si="1341"/>
        <v>63.037499999999994</v>
      </c>
      <c r="G6605" s="5">
        <f t="shared" si="1342"/>
        <v>1870.9683306758782</v>
      </c>
      <c r="H6605" s="5">
        <f t="shared" si="1343"/>
        <v>4268.3740447658802</v>
      </c>
      <c r="I6605" s="5">
        <f t="shared" si="1344"/>
        <v>720</v>
      </c>
      <c r="J6605" s="5">
        <f t="shared" si="1345"/>
        <v>3548.3740447658802</v>
      </c>
      <c r="K6605" s="2">
        <f t="shared" si="1346"/>
        <v>86603.716054963195</v>
      </c>
      <c r="L6605" s="2">
        <f t="shared" si="1347"/>
        <v>170488</v>
      </c>
      <c r="M6605" s="2">
        <f t="shared" si="1348"/>
        <v>35200</v>
      </c>
      <c r="N6605" s="6">
        <f t="shared" si="1349"/>
        <v>1</v>
      </c>
      <c r="O6605" s="2">
        <f t="shared" si="1350"/>
        <v>28684.283945036805</v>
      </c>
      <c r="P6605" s="2">
        <f t="shared" si="1351"/>
        <v>28684.283945036805</v>
      </c>
    </row>
    <row r="6606" spans="1:16">
      <c r="A6606" s="6">
        <v>10</v>
      </c>
      <c r="B6606" s="6">
        <v>2</v>
      </c>
      <c r="C6606" s="6">
        <v>30</v>
      </c>
      <c r="D6606" s="6">
        <f t="shared" si="1339"/>
        <v>42</v>
      </c>
      <c r="E6606" s="5">
        <f t="shared" si="1340"/>
        <v>2334.3682140900019</v>
      </c>
      <c r="F6606" s="5">
        <f t="shared" si="1341"/>
        <v>63.037499999999994</v>
      </c>
      <c r="G6606" s="5">
        <f t="shared" si="1342"/>
        <v>1959.6780360096488</v>
      </c>
      <c r="H6606" s="5">
        <f t="shared" si="1343"/>
        <v>4357.0837500996504</v>
      </c>
      <c r="I6606" s="5">
        <f t="shared" si="1344"/>
        <v>720</v>
      </c>
      <c r="J6606" s="5">
        <f t="shared" si="1345"/>
        <v>3637.0837500996504</v>
      </c>
      <c r="K6606" s="2">
        <f t="shared" si="1346"/>
        <v>88143.815105896705</v>
      </c>
      <c r="L6606" s="2">
        <f t="shared" si="1347"/>
        <v>173188</v>
      </c>
      <c r="M6606" s="2">
        <f t="shared" si="1348"/>
        <v>36080</v>
      </c>
      <c r="N6606" s="6">
        <f t="shared" si="1349"/>
        <v>1</v>
      </c>
      <c r="O6606" s="2">
        <f t="shared" si="1350"/>
        <v>28964.184894103295</v>
      </c>
      <c r="P6606" s="2">
        <f t="shared" si="1351"/>
        <v>28964.184894103295</v>
      </c>
    </row>
    <row r="6607" spans="1:16">
      <c r="A6607" s="6">
        <v>10</v>
      </c>
      <c r="B6607" s="6">
        <v>3</v>
      </c>
      <c r="C6607" s="6">
        <v>0</v>
      </c>
      <c r="D6607" s="6">
        <f t="shared" si="1339"/>
        <v>13</v>
      </c>
      <c r="E6607" s="5">
        <f t="shared" si="1340"/>
        <v>2334.3682140900019</v>
      </c>
      <c r="F6607" s="5">
        <f t="shared" si="1341"/>
        <v>96.920156249999991</v>
      </c>
      <c r="G6607" s="5">
        <f t="shared" si="1342"/>
        <v>0</v>
      </c>
      <c r="H6607" s="5">
        <f t="shared" si="1343"/>
        <v>2431.2883703400021</v>
      </c>
      <c r="I6607" s="5">
        <f t="shared" si="1344"/>
        <v>720</v>
      </c>
      <c r="J6607" s="5">
        <f t="shared" si="1345"/>
        <v>1711.2883703400021</v>
      </c>
      <c r="K6607" s="2">
        <f t="shared" si="1346"/>
        <v>54709.86754062504</v>
      </c>
      <c r="L6607" s="2">
        <f t="shared" si="1347"/>
        <v>94282</v>
      </c>
      <c r="M6607" s="2">
        <f t="shared" si="1348"/>
        <v>10120</v>
      </c>
      <c r="N6607" s="6">
        <f t="shared" si="1349"/>
        <v>1</v>
      </c>
      <c r="O6607" s="2">
        <f t="shared" si="1350"/>
        <v>9452.1324593749596</v>
      </c>
      <c r="P6607" s="2">
        <f t="shared" si="1351"/>
        <v>9452.1324593749596</v>
      </c>
    </row>
    <row r="6608" spans="1:16">
      <c r="A6608" s="6">
        <v>10</v>
      </c>
      <c r="B6608" s="6">
        <v>3</v>
      </c>
      <c r="C6608" s="6">
        <v>1</v>
      </c>
      <c r="D6608" s="6">
        <f t="shared" si="1339"/>
        <v>14</v>
      </c>
      <c r="E6608" s="5">
        <f t="shared" si="1340"/>
        <v>2334.3682140900019</v>
      </c>
      <c r="F6608" s="5">
        <f t="shared" si="1341"/>
        <v>96.920156249999991</v>
      </c>
      <c r="G6608" s="5">
        <f t="shared" si="1342"/>
        <v>45.5625</v>
      </c>
      <c r="H6608" s="5">
        <f t="shared" si="1343"/>
        <v>2476.8508703400021</v>
      </c>
      <c r="I6608" s="5">
        <f t="shared" si="1344"/>
        <v>720</v>
      </c>
      <c r="J6608" s="5">
        <f t="shared" si="1345"/>
        <v>1756.8508703400021</v>
      </c>
      <c r="K6608" s="2">
        <f t="shared" si="1346"/>
        <v>55500.88316562504</v>
      </c>
      <c r="L6608" s="2">
        <f t="shared" si="1347"/>
        <v>96982</v>
      </c>
      <c r="M6608" s="2">
        <f t="shared" si="1348"/>
        <v>11000</v>
      </c>
      <c r="N6608" s="6">
        <f t="shared" si="1349"/>
        <v>1</v>
      </c>
      <c r="O6608" s="2">
        <f t="shared" si="1350"/>
        <v>10481.11683437496</v>
      </c>
      <c r="P6608" s="2">
        <f t="shared" si="1351"/>
        <v>10481.11683437496</v>
      </c>
    </row>
    <row r="6609" spans="1:16">
      <c r="A6609" s="6">
        <v>10</v>
      </c>
      <c r="B6609" s="6">
        <v>3</v>
      </c>
      <c r="C6609" s="6">
        <v>2</v>
      </c>
      <c r="D6609" s="6">
        <f t="shared" si="1339"/>
        <v>15</v>
      </c>
      <c r="E6609" s="5">
        <f t="shared" si="1340"/>
        <v>2334.3682140900019</v>
      </c>
      <c r="F6609" s="5">
        <f t="shared" si="1341"/>
        <v>96.920156249999991</v>
      </c>
      <c r="G6609" s="5">
        <f t="shared" si="1342"/>
        <v>92.264062499999994</v>
      </c>
      <c r="H6609" s="5">
        <f t="shared" si="1343"/>
        <v>2523.552432840002</v>
      </c>
      <c r="I6609" s="5">
        <f t="shared" si="1344"/>
        <v>720</v>
      </c>
      <c r="J6609" s="5">
        <f t="shared" si="1345"/>
        <v>1803.552432840002</v>
      </c>
      <c r="K6609" s="2">
        <f t="shared" si="1346"/>
        <v>56311.674181250033</v>
      </c>
      <c r="L6609" s="2">
        <f t="shared" si="1347"/>
        <v>99682</v>
      </c>
      <c r="M6609" s="2">
        <f t="shared" si="1348"/>
        <v>11880</v>
      </c>
      <c r="N6609" s="6">
        <f t="shared" si="1349"/>
        <v>1</v>
      </c>
      <c r="O6609" s="2">
        <f t="shared" si="1350"/>
        <v>11490.325818749967</v>
      </c>
      <c r="P6609" s="2">
        <f t="shared" si="1351"/>
        <v>11490.325818749967</v>
      </c>
    </row>
    <row r="6610" spans="1:16">
      <c r="A6610" s="6">
        <v>10</v>
      </c>
      <c r="B6610" s="6">
        <v>3</v>
      </c>
      <c r="C6610" s="6">
        <v>3</v>
      </c>
      <c r="D6610" s="6">
        <f t="shared" si="1339"/>
        <v>16</v>
      </c>
      <c r="E6610" s="5">
        <f t="shared" si="1340"/>
        <v>2334.3682140900019</v>
      </c>
      <c r="F6610" s="5">
        <f t="shared" si="1341"/>
        <v>96.920156249999991</v>
      </c>
      <c r="G6610" s="5">
        <f t="shared" si="1342"/>
        <v>140.12604492187498</v>
      </c>
      <c r="H6610" s="5">
        <f t="shared" si="1343"/>
        <v>2571.4144152618769</v>
      </c>
      <c r="I6610" s="5">
        <f t="shared" si="1344"/>
        <v>720</v>
      </c>
      <c r="J6610" s="5">
        <f t="shared" si="1345"/>
        <v>1851.4144152618769</v>
      </c>
      <c r="K6610" s="2">
        <f t="shared" si="1346"/>
        <v>57142.611376074252</v>
      </c>
      <c r="L6610" s="2">
        <f t="shared" si="1347"/>
        <v>102382</v>
      </c>
      <c r="M6610" s="2">
        <f t="shared" si="1348"/>
        <v>12760</v>
      </c>
      <c r="N6610" s="6">
        <f t="shared" si="1349"/>
        <v>1</v>
      </c>
      <c r="O6610" s="2">
        <f t="shared" si="1350"/>
        <v>12479.388623925748</v>
      </c>
      <c r="P6610" s="2">
        <f t="shared" si="1351"/>
        <v>12479.388623925748</v>
      </c>
    </row>
    <row r="6611" spans="1:16">
      <c r="A6611" s="6">
        <v>10</v>
      </c>
      <c r="B6611" s="6">
        <v>3</v>
      </c>
      <c r="C6611" s="6">
        <v>4</v>
      </c>
      <c r="D6611" s="6">
        <f t="shared" si="1339"/>
        <v>17</v>
      </c>
      <c r="E6611" s="5">
        <f t="shared" si="1340"/>
        <v>2334.3682140900019</v>
      </c>
      <c r="F6611" s="5">
        <f t="shared" si="1341"/>
        <v>96.920156249999991</v>
      </c>
      <c r="G6611" s="5">
        <f t="shared" si="1342"/>
        <v>189.17016064453125</v>
      </c>
      <c r="H6611" s="5">
        <f t="shared" si="1343"/>
        <v>2620.4585309845334</v>
      </c>
      <c r="I6611" s="5">
        <f t="shared" si="1344"/>
        <v>720</v>
      </c>
      <c r="J6611" s="5">
        <f t="shared" si="1345"/>
        <v>1900.4585309845334</v>
      </c>
      <c r="K6611" s="2">
        <f t="shared" si="1346"/>
        <v>57994.071718481478</v>
      </c>
      <c r="L6611" s="2">
        <f t="shared" si="1347"/>
        <v>105082</v>
      </c>
      <c r="M6611" s="2">
        <f t="shared" si="1348"/>
        <v>13640</v>
      </c>
      <c r="N6611" s="6">
        <f t="shared" si="1349"/>
        <v>1</v>
      </c>
      <c r="O6611" s="2">
        <f t="shared" si="1350"/>
        <v>13447.928281518522</v>
      </c>
      <c r="P6611" s="2">
        <f t="shared" si="1351"/>
        <v>13447.928281518522</v>
      </c>
    </row>
    <row r="6612" spans="1:16">
      <c r="A6612" s="6">
        <v>10</v>
      </c>
      <c r="B6612" s="6">
        <v>3</v>
      </c>
      <c r="C6612" s="6">
        <v>5</v>
      </c>
      <c r="D6612" s="6">
        <f t="shared" si="1339"/>
        <v>18</v>
      </c>
      <c r="E6612" s="5">
        <f t="shared" si="1340"/>
        <v>2334.3682140900019</v>
      </c>
      <c r="F6612" s="5">
        <f t="shared" si="1341"/>
        <v>96.920156249999991</v>
      </c>
      <c r="G6612" s="5">
        <f t="shared" si="1342"/>
        <v>239.41848456573481</v>
      </c>
      <c r="H6612" s="5">
        <f t="shared" si="1343"/>
        <v>2670.7068549057367</v>
      </c>
      <c r="I6612" s="5">
        <f t="shared" si="1344"/>
        <v>720</v>
      </c>
      <c r="J6612" s="5">
        <f t="shared" si="1345"/>
        <v>1950.7068549057367</v>
      </c>
      <c r="K6612" s="2">
        <f t="shared" si="1346"/>
        <v>58866.438453224597</v>
      </c>
      <c r="L6612" s="2">
        <f t="shared" si="1347"/>
        <v>107782</v>
      </c>
      <c r="M6612" s="2">
        <f t="shared" si="1348"/>
        <v>14520</v>
      </c>
      <c r="N6612" s="6">
        <f t="shared" si="1349"/>
        <v>1</v>
      </c>
      <c r="O6612" s="2">
        <f t="shared" si="1350"/>
        <v>14395.561546775403</v>
      </c>
      <c r="P6612" s="2">
        <f t="shared" si="1351"/>
        <v>14395.561546775403</v>
      </c>
    </row>
    <row r="6613" spans="1:16">
      <c r="A6613" s="6">
        <v>10</v>
      </c>
      <c r="B6613" s="6">
        <v>3</v>
      </c>
      <c r="C6613" s="6">
        <v>6</v>
      </c>
      <c r="D6613" s="6">
        <f t="shared" si="1339"/>
        <v>19</v>
      </c>
      <c r="E6613" s="5">
        <f t="shared" si="1340"/>
        <v>2334.3682140900019</v>
      </c>
      <c r="F6613" s="5">
        <f t="shared" si="1341"/>
        <v>96.920156249999991</v>
      </c>
      <c r="G6613" s="5">
        <f t="shared" si="1342"/>
        <v>290.89345874736784</v>
      </c>
      <c r="H6613" s="5">
        <f t="shared" si="1343"/>
        <v>2722.1818290873698</v>
      </c>
      <c r="I6613" s="5">
        <f t="shared" si="1344"/>
        <v>720</v>
      </c>
      <c r="J6613" s="5">
        <f t="shared" si="1345"/>
        <v>2002.1818290873698</v>
      </c>
      <c r="K6613" s="2">
        <f t="shared" si="1346"/>
        <v>59760.101199433506</v>
      </c>
      <c r="L6613" s="2">
        <f t="shared" si="1347"/>
        <v>110482</v>
      </c>
      <c r="M6613" s="2">
        <f t="shared" si="1348"/>
        <v>15400</v>
      </c>
      <c r="N6613" s="6">
        <f t="shared" si="1349"/>
        <v>1</v>
      </c>
      <c r="O6613" s="2">
        <f t="shared" si="1350"/>
        <v>15321.898800566494</v>
      </c>
      <c r="P6613" s="2">
        <f t="shared" si="1351"/>
        <v>15321.898800566494</v>
      </c>
    </row>
    <row r="6614" spans="1:16">
      <c r="A6614" s="6">
        <v>10</v>
      </c>
      <c r="B6614" s="6">
        <v>3</v>
      </c>
      <c r="C6614" s="6">
        <v>7</v>
      </c>
      <c r="D6614" s="6">
        <f t="shared" si="1339"/>
        <v>20</v>
      </c>
      <c r="E6614" s="5">
        <f t="shared" si="1340"/>
        <v>2334.3682140900019</v>
      </c>
      <c r="F6614" s="5">
        <f t="shared" si="1341"/>
        <v>96.920156249999991</v>
      </c>
      <c r="G6614" s="5">
        <f t="shared" si="1342"/>
        <v>343.61789814532818</v>
      </c>
      <c r="H6614" s="5">
        <f t="shared" si="1343"/>
        <v>2774.9062684853302</v>
      </c>
      <c r="I6614" s="5">
        <f t="shared" si="1344"/>
        <v>720</v>
      </c>
      <c r="J6614" s="5">
        <f t="shared" si="1345"/>
        <v>2054.9062684853302</v>
      </c>
      <c r="K6614" s="2">
        <f t="shared" si="1346"/>
        <v>60675.456050092536</v>
      </c>
      <c r="L6614" s="2">
        <f t="shared" si="1347"/>
        <v>113182</v>
      </c>
      <c r="M6614" s="2">
        <f t="shared" si="1348"/>
        <v>16280</v>
      </c>
      <c r="N6614" s="6">
        <f t="shared" si="1349"/>
        <v>1</v>
      </c>
      <c r="O6614" s="2">
        <f t="shared" si="1350"/>
        <v>16226.543949907464</v>
      </c>
      <c r="P6614" s="2">
        <f t="shared" si="1351"/>
        <v>16226.543949907464</v>
      </c>
    </row>
    <row r="6615" spans="1:16">
      <c r="A6615" s="6">
        <v>10</v>
      </c>
      <c r="B6615" s="6">
        <v>3</v>
      </c>
      <c r="C6615" s="6">
        <v>8</v>
      </c>
      <c r="D6615" s="6">
        <f t="shared" si="1339"/>
        <v>21</v>
      </c>
      <c r="E6615" s="5">
        <f t="shared" si="1340"/>
        <v>2334.3682140900019</v>
      </c>
      <c r="F6615" s="5">
        <f t="shared" si="1341"/>
        <v>96.920156249999991</v>
      </c>
      <c r="G6615" s="5">
        <f t="shared" si="1342"/>
        <v>397.61499642530839</v>
      </c>
      <c r="H6615" s="5">
        <f t="shared" si="1343"/>
        <v>2828.9033667653102</v>
      </c>
      <c r="I6615" s="5">
        <f t="shared" si="1344"/>
        <v>720</v>
      </c>
      <c r="J6615" s="5">
        <f t="shared" si="1345"/>
        <v>2108.9033667653102</v>
      </c>
      <c r="K6615" s="2">
        <f t="shared" si="1346"/>
        <v>61612.905673008856</v>
      </c>
      <c r="L6615" s="2">
        <f t="shared" si="1347"/>
        <v>115882</v>
      </c>
      <c r="M6615" s="2">
        <f t="shared" si="1348"/>
        <v>17160</v>
      </c>
      <c r="N6615" s="6">
        <f t="shared" si="1349"/>
        <v>1</v>
      </c>
      <c r="O6615" s="2">
        <f t="shared" si="1350"/>
        <v>17109.094326991144</v>
      </c>
      <c r="P6615" s="2">
        <f t="shared" si="1351"/>
        <v>17109.094326991144</v>
      </c>
    </row>
    <row r="6616" spans="1:16">
      <c r="A6616" s="6">
        <v>10</v>
      </c>
      <c r="B6616" s="6">
        <v>3</v>
      </c>
      <c r="C6616" s="6">
        <v>9</v>
      </c>
      <c r="D6616" s="6">
        <f t="shared" si="1339"/>
        <v>22</v>
      </c>
      <c r="E6616" s="5">
        <f t="shared" si="1340"/>
        <v>2334.3682140900019</v>
      </c>
      <c r="F6616" s="5">
        <f t="shared" si="1341"/>
        <v>96.920156249999991</v>
      </c>
      <c r="G6616" s="5">
        <f t="shared" si="1342"/>
        <v>452.90833186570285</v>
      </c>
      <c r="H6616" s="5">
        <f t="shared" si="1343"/>
        <v>2884.1967022057052</v>
      </c>
      <c r="I6616" s="5">
        <f t="shared" si="1344"/>
        <v>720</v>
      </c>
      <c r="J6616" s="5">
        <f t="shared" si="1345"/>
        <v>2164.1967022057052</v>
      </c>
      <c r="K6616" s="2">
        <f t="shared" si="1346"/>
        <v>62572.859413293489</v>
      </c>
      <c r="L6616" s="2">
        <f t="shared" si="1347"/>
        <v>118582</v>
      </c>
      <c r="M6616" s="2">
        <f t="shared" si="1348"/>
        <v>18040</v>
      </c>
      <c r="N6616" s="6">
        <f t="shared" si="1349"/>
        <v>1</v>
      </c>
      <c r="O6616" s="2">
        <f t="shared" si="1350"/>
        <v>17969.140586706511</v>
      </c>
      <c r="P6616" s="2">
        <f t="shared" si="1351"/>
        <v>17969.140586706511</v>
      </c>
    </row>
    <row r="6617" spans="1:16">
      <c r="A6617" s="6">
        <v>10</v>
      </c>
      <c r="B6617" s="6">
        <v>3</v>
      </c>
      <c r="C6617" s="6">
        <v>10</v>
      </c>
      <c r="D6617" s="6">
        <f t="shared" si="1339"/>
        <v>23</v>
      </c>
      <c r="E6617" s="5">
        <f t="shared" si="1340"/>
        <v>2334.3682140900019</v>
      </c>
      <c r="F6617" s="5">
        <f t="shared" si="1341"/>
        <v>96.920156249999991</v>
      </c>
      <c r="G6617" s="5">
        <f t="shared" si="1342"/>
        <v>509.52187334891573</v>
      </c>
      <c r="H6617" s="5">
        <f t="shared" si="1343"/>
        <v>2940.8102436889176</v>
      </c>
      <c r="I6617" s="5">
        <f t="shared" si="1344"/>
        <v>720</v>
      </c>
      <c r="J6617" s="5">
        <f t="shared" si="1345"/>
        <v>2220.8102436889176</v>
      </c>
      <c r="K6617" s="2">
        <f t="shared" si="1346"/>
        <v>63555.733397377044</v>
      </c>
      <c r="L6617" s="2">
        <f t="shared" si="1347"/>
        <v>121282</v>
      </c>
      <c r="M6617" s="2">
        <f t="shared" si="1348"/>
        <v>18920</v>
      </c>
      <c r="N6617" s="6">
        <f t="shared" si="1349"/>
        <v>1</v>
      </c>
      <c r="O6617" s="2">
        <f t="shared" si="1350"/>
        <v>18806.266602622956</v>
      </c>
      <c r="P6617" s="2">
        <f t="shared" si="1351"/>
        <v>18806.266602622956</v>
      </c>
    </row>
    <row r="6618" spans="1:16">
      <c r="A6618" s="6">
        <v>10</v>
      </c>
      <c r="B6618" s="6">
        <v>3</v>
      </c>
      <c r="C6618" s="6">
        <v>11</v>
      </c>
      <c r="D6618" s="6">
        <f t="shared" si="1339"/>
        <v>24</v>
      </c>
      <c r="E6618" s="5">
        <f t="shared" si="1340"/>
        <v>2334.3682140900019</v>
      </c>
      <c r="F6618" s="5">
        <f t="shared" si="1341"/>
        <v>96.920156249999991</v>
      </c>
      <c r="G6618" s="5">
        <f t="shared" si="1342"/>
        <v>567.47998644235474</v>
      </c>
      <c r="H6618" s="5">
        <f t="shared" si="1343"/>
        <v>2998.7683567823569</v>
      </c>
      <c r="I6618" s="5">
        <f t="shared" si="1344"/>
        <v>720</v>
      </c>
      <c r="J6618" s="5">
        <f t="shared" si="1345"/>
        <v>2278.7683567823569</v>
      </c>
      <c r="K6618" s="2">
        <f t="shared" si="1346"/>
        <v>64561.950638582588</v>
      </c>
      <c r="L6618" s="2">
        <f t="shared" si="1347"/>
        <v>123982</v>
      </c>
      <c r="M6618" s="2">
        <f t="shared" si="1348"/>
        <v>19800</v>
      </c>
      <c r="N6618" s="6">
        <f t="shared" si="1349"/>
        <v>1</v>
      </c>
      <c r="O6618" s="2">
        <f t="shared" si="1350"/>
        <v>19620.049361417412</v>
      </c>
      <c r="P6618" s="2">
        <f t="shared" si="1351"/>
        <v>19620.049361417412</v>
      </c>
    </row>
    <row r="6619" spans="1:16">
      <c r="A6619" s="6">
        <v>10</v>
      </c>
      <c r="B6619" s="6">
        <v>3</v>
      </c>
      <c r="C6619" s="6">
        <v>12</v>
      </c>
      <c r="D6619" s="6">
        <f t="shared" si="1339"/>
        <v>25</v>
      </c>
      <c r="E6619" s="5">
        <f t="shared" si="1340"/>
        <v>2334.3682140900019</v>
      </c>
      <c r="F6619" s="5">
        <f t="shared" si="1341"/>
        <v>96.920156249999991</v>
      </c>
      <c r="G6619" s="5">
        <f t="shared" si="1342"/>
        <v>626.80743957041921</v>
      </c>
      <c r="H6619" s="5">
        <f t="shared" si="1343"/>
        <v>3058.0958099104214</v>
      </c>
      <c r="I6619" s="5">
        <f t="shared" si="1344"/>
        <v>720</v>
      </c>
      <c r="J6619" s="5">
        <f t="shared" si="1345"/>
        <v>2338.0958099104214</v>
      </c>
      <c r="K6619" s="2">
        <f t="shared" si="1346"/>
        <v>65591.941144278157</v>
      </c>
      <c r="L6619" s="2">
        <f t="shared" si="1347"/>
        <v>126682</v>
      </c>
      <c r="M6619" s="2">
        <f t="shared" si="1348"/>
        <v>20680</v>
      </c>
      <c r="N6619" s="6">
        <f t="shared" si="1349"/>
        <v>1</v>
      </c>
      <c r="O6619" s="2">
        <f t="shared" si="1350"/>
        <v>20410.058855721843</v>
      </c>
      <c r="P6619" s="2">
        <f t="shared" si="1351"/>
        <v>20410.058855721843</v>
      </c>
    </row>
    <row r="6620" spans="1:16">
      <c r="A6620" s="6">
        <v>10</v>
      </c>
      <c r="B6620" s="6">
        <v>3</v>
      </c>
      <c r="C6620" s="6">
        <v>13</v>
      </c>
      <c r="D6620" s="6">
        <f t="shared" si="1339"/>
        <v>26</v>
      </c>
      <c r="E6620" s="5">
        <f t="shared" si="1340"/>
        <v>2334.3682140900019</v>
      </c>
      <c r="F6620" s="5">
        <f t="shared" si="1341"/>
        <v>96.920156249999991</v>
      </c>
      <c r="G6620" s="5">
        <f t="shared" si="1342"/>
        <v>687.52941027880343</v>
      </c>
      <c r="H6620" s="5">
        <f t="shared" si="1343"/>
        <v>3118.8177806188055</v>
      </c>
      <c r="I6620" s="5">
        <f t="shared" si="1344"/>
        <v>720</v>
      </c>
      <c r="J6620" s="5">
        <f t="shared" si="1345"/>
        <v>2398.8177806188055</v>
      </c>
      <c r="K6620" s="2">
        <f t="shared" si="1346"/>
        <v>66646.142024632049</v>
      </c>
      <c r="L6620" s="2">
        <f t="shared" si="1347"/>
        <v>129382</v>
      </c>
      <c r="M6620" s="2">
        <f t="shared" si="1348"/>
        <v>21560</v>
      </c>
      <c r="N6620" s="6">
        <f t="shared" si="1349"/>
        <v>1</v>
      </c>
      <c r="O6620" s="2">
        <f t="shared" si="1350"/>
        <v>21175.857975367951</v>
      </c>
      <c r="P6620" s="2">
        <f t="shared" si="1351"/>
        <v>21175.857975367951</v>
      </c>
    </row>
    <row r="6621" spans="1:16">
      <c r="A6621" s="6">
        <v>10</v>
      </c>
      <c r="B6621" s="6">
        <v>3</v>
      </c>
      <c r="C6621" s="6">
        <v>14</v>
      </c>
      <c r="D6621" s="6">
        <f t="shared" si="1339"/>
        <v>27</v>
      </c>
      <c r="E6621" s="5">
        <f t="shared" si="1340"/>
        <v>2334.3682140900019</v>
      </c>
      <c r="F6621" s="5">
        <f t="shared" si="1341"/>
        <v>96.920156249999991</v>
      </c>
      <c r="G6621" s="5">
        <f t="shared" si="1342"/>
        <v>749.67149159246469</v>
      </c>
      <c r="H6621" s="5">
        <f t="shared" si="1343"/>
        <v>3180.959861932467</v>
      </c>
      <c r="I6621" s="5">
        <f t="shared" si="1344"/>
        <v>720</v>
      </c>
      <c r="J6621" s="5">
        <f t="shared" si="1345"/>
        <v>2460.959861932467</v>
      </c>
      <c r="K6621" s="2">
        <f t="shared" si="1346"/>
        <v>67724.997602994219</v>
      </c>
      <c r="L6621" s="2">
        <f t="shared" si="1347"/>
        <v>132082</v>
      </c>
      <c r="M6621" s="2">
        <f t="shared" si="1348"/>
        <v>22440</v>
      </c>
      <c r="N6621" s="6">
        <f t="shared" si="1349"/>
        <v>1</v>
      </c>
      <c r="O6621" s="2">
        <f t="shared" si="1350"/>
        <v>21917.002397005781</v>
      </c>
      <c r="P6621" s="2">
        <f t="shared" si="1351"/>
        <v>21917.002397005781</v>
      </c>
    </row>
    <row r="6622" spans="1:16">
      <c r="A6622" s="6">
        <v>10</v>
      </c>
      <c r="B6622" s="6">
        <v>3</v>
      </c>
      <c r="C6622" s="6">
        <v>15</v>
      </c>
      <c r="D6622" s="6">
        <f t="shared" si="1339"/>
        <v>28</v>
      </c>
      <c r="E6622" s="5">
        <f t="shared" si="1340"/>
        <v>2334.3682140900019</v>
      </c>
      <c r="F6622" s="5">
        <f t="shared" si="1341"/>
        <v>96.920156249999991</v>
      </c>
      <c r="G6622" s="5">
        <f t="shared" si="1342"/>
        <v>813.25969846861108</v>
      </c>
      <c r="H6622" s="5">
        <f t="shared" si="1343"/>
        <v>3244.5480688086132</v>
      </c>
      <c r="I6622" s="5">
        <f t="shared" si="1344"/>
        <v>720</v>
      </c>
      <c r="J6622" s="5">
        <f t="shared" si="1345"/>
        <v>2524.5480688086132</v>
      </c>
      <c r="K6622" s="2">
        <f t="shared" si="1346"/>
        <v>68828.959527927305</v>
      </c>
      <c r="L6622" s="2">
        <f t="shared" si="1347"/>
        <v>134782</v>
      </c>
      <c r="M6622" s="2">
        <f t="shared" si="1348"/>
        <v>23320</v>
      </c>
      <c r="N6622" s="6">
        <f t="shared" si="1349"/>
        <v>1</v>
      </c>
      <c r="O6622" s="2">
        <f t="shared" si="1350"/>
        <v>22633.040472072695</v>
      </c>
      <c r="P6622" s="2">
        <f t="shared" si="1351"/>
        <v>22633.040472072695</v>
      </c>
    </row>
    <row r="6623" spans="1:16">
      <c r="A6623" s="6">
        <v>10</v>
      </c>
      <c r="B6623" s="6">
        <v>3</v>
      </c>
      <c r="C6623" s="6">
        <v>16</v>
      </c>
      <c r="D6623" s="6">
        <f t="shared" si="1339"/>
        <v>29</v>
      </c>
      <c r="E6623" s="5">
        <f t="shared" si="1340"/>
        <v>2334.3682140900019</v>
      </c>
      <c r="F6623" s="5">
        <f t="shared" si="1341"/>
        <v>96.920156249999991</v>
      </c>
      <c r="G6623" s="5">
        <f t="shared" si="1342"/>
        <v>878.32047434610013</v>
      </c>
      <c r="H6623" s="5">
        <f t="shared" si="1343"/>
        <v>3309.6088446861022</v>
      </c>
      <c r="I6623" s="5">
        <f t="shared" si="1344"/>
        <v>720</v>
      </c>
      <c r="J6623" s="5">
        <f t="shared" si="1345"/>
        <v>2589.6088446861022</v>
      </c>
      <c r="K6623" s="2">
        <f t="shared" si="1346"/>
        <v>69958.486886911502</v>
      </c>
      <c r="L6623" s="2">
        <f t="shared" si="1347"/>
        <v>137482</v>
      </c>
      <c r="M6623" s="2">
        <f t="shared" si="1348"/>
        <v>24200</v>
      </c>
      <c r="N6623" s="6">
        <f t="shared" si="1349"/>
        <v>1</v>
      </c>
      <c r="O6623" s="2">
        <f t="shared" si="1350"/>
        <v>23323.513113088498</v>
      </c>
      <c r="P6623" s="2">
        <f t="shared" si="1351"/>
        <v>23323.513113088498</v>
      </c>
    </row>
    <row r="6624" spans="1:16">
      <c r="A6624" s="6">
        <v>10</v>
      </c>
      <c r="B6624" s="6">
        <v>3</v>
      </c>
      <c r="C6624" s="6">
        <v>17</v>
      </c>
      <c r="D6624" s="6">
        <f t="shared" si="1339"/>
        <v>30</v>
      </c>
      <c r="E6624" s="5">
        <f t="shared" si="1340"/>
        <v>2334.3682140900019</v>
      </c>
      <c r="F6624" s="5">
        <f t="shared" si="1341"/>
        <v>96.920156249999991</v>
      </c>
      <c r="G6624" s="5">
        <f t="shared" si="1342"/>
        <v>944.88069779264049</v>
      </c>
      <c r="H6624" s="5">
        <f t="shared" si="1343"/>
        <v>3376.1690681326427</v>
      </c>
      <c r="I6624" s="5">
        <f t="shared" si="1344"/>
        <v>720</v>
      </c>
      <c r="J6624" s="5">
        <f t="shared" si="1345"/>
        <v>2656.1690681326427</v>
      </c>
      <c r="K6624" s="2">
        <f t="shared" si="1346"/>
        <v>71114.046321747272</v>
      </c>
      <c r="L6624" s="2">
        <f t="shared" si="1347"/>
        <v>140182</v>
      </c>
      <c r="M6624" s="2">
        <f t="shared" si="1348"/>
        <v>25080</v>
      </c>
      <c r="N6624" s="6">
        <f t="shared" si="1349"/>
        <v>1</v>
      </c>
      <c r="O6624" s="2">
        <f t="shared" si="1350"/>
        <v>23987.953678252728</v>
      </c>
      <c r="P6624" s="2">
        <f t="shared" si="1351"/>
        <v>23987.953678252728</v>
      </c>
    </row>
    <row r="6625" spans="1:16">
      <c r="A6625" s="6">
        <v>10</v>
      </c>
      <c r="B6625" s="6">
        <v>3</v>
      </c>
      <c r="C6625" s="6">
        <v>18</v>
      </c>
      <c r="D6625" s="6">
        <f t="shared" si="1339"/>
        <v>31</v>
      </c>
      <c r="E6625" s="5">
        <f t="shared" si="1340"/>
        <v>2334.3682140900019</v>
      </c>
      <c r="F6625" s="5">
        <f t="shared" si="1341"/>
        <v>96.920156249999991</v>
      </c>
      <c r="G6625" s="5">
        <f t="shared" si="1342"/>
        <v>1012.9676892512279</v>
      </c>
      <c r="H6625" s="5">
        <f t="shared" si="1343"/>
        <v>3444.25605959123</v>
      </c>
      <c r="I6625" s="5">
        <f t="shared" si="1344"/>
        <v>720</v>
      </c>
      <c r="J6625" s="5">
        <f t="shared" si="1345"/>
        <v>2724.25605959123</v>
      </c>
      <c r="K6625" s="2">
        <f t="shared" si="1346"/>
        <v>72296.11214568108</v>
      </c>
      <c r="L6625" s="2">
        <f t="shared" si="1347"/>
        <v>142882</v>
      </c>
      <c r="M6625" s="2">
        <f t="shared" si="1348"/>
        <v>25960</v>
      </c>
      <c r="N6625" s="6">
        <f t="shared" si="1349"/>
        <v>1</v>
      </c>
      <c r="O6625" s="2">
        <f t="shared" si="1350"/>
        <v>24625.88785431892</v>
      </c>
      <c r="P6625" s="2">
        <f t="shared" si="1351"/>
        <v>24625.88785431892</v>
      </c>
    </row>
    <row r="6626" spans="1:16">
      <c r="A6626" s="6">
        <v>10</v>
      </c>
      <c r="B6626" s="6">
        <v>3</v>
      </c>
      <c r="C6626" s="6">
        <v>19</v>
      </c>
      <c r="D6626" s="6">
        <f t="shared" si="1339"/>
        <v>32</v>
      </c>
      <c r="E6626" s="5">
        <f t="shared" si="1340"/>
        <v>2334.3682140900019</v>
      </c>
      <c r="F6626" s="5">
        <f t="shared" si="1341"/>
        <v>96.920156249999991</v>
      </c>
      <c r="G6626" s="5">
        <f t="shared" si="1342"/>
        <v>1082.6092178872495</v>
      </c>
      <c r="H6626" s="5">
        <f t="shared" si="1343"/>
        <v>3513.8975882272516</v>
      </c>
      <c r="I6626" s="5">
        <f t="shared" si="1344"/>
        <v>720</v>
      </c>
      <c r="J6626" s="5">
        <f t="shared" si="1345"/>
        <v>2793.8975882272516</v>
      </c>
      <c r="K6626" s="2">
        <f t="shared" si="1346"/>
        <v>73505.166462278663</v>
      </c>
      <c r="L6626" s="2">
        <f t="shared" si="1347"/>
        <v>145582</v>
      </c>
      <c r="M6626" s="2">
        <f t="shared" si="1348"/>
        <v>26840</v>
      </c>
      <c r="N6626" s="6">
        <f t="shared" si="1349"/>
        <v>1</v>
      </c>
      <c r="O6626" s="2">
        <f t="shared" si="1350"/>
        <v>25236.833537721337</v>
      </c>
      <c r="P6626" s="2">
        <f t="shared" si="1351"/>
        <v>25236.833537721337</v>
      </c>
    </row>
    <row r="6627" spans="1:16">
      <c r="A6627" s="6">
        <v>10</v>
      </c>
      <c r="B6627" s="6">
        <v>3</v>
      </c>
      <c r="C6627" s="6">
        <v>20</v>
      </c>
      <c r="D6627" s="6">
        <f t="shared" si="1339"/>
        <v>33</v>
      </c>
      <c r="E6627" s="5">
        <f t="shared" si="1340"/>
        <v>2334.3682140900019</v>
      </c>
      <c r="F6627" s="5">
        <f t="shared" si="1341"/>
        <v>96.920156249999991</v>
      </c>
      <c r="G6627" s="5">
        <f t="shared" si="1342"/>
        <v>1153.8335085377266</v>
      </c>
      <c r="H6627" s="5">
        <f t="shared" si="1343"/>
        <v>3585.1218788777287</v>
      </c>
      <c r="I6627" s="5">
        <f t="shared" si="1344"/>
        <v>720</v>
      </c>
      <c r="J6627" s="5">
        <f t="shared" si="1345"/>
        <v>2865.1218788777287</v>
      </c>
      <c r="K6627" s="2">
        <f t="shared" si="1346"/>
        <v>74741.699286071671</v>
      </c>
      <c r="L6627" s="2">
        <f t="shared" si="1347"/>
        <v>148282</v>
      </c>
      <c r="M6627" s="2">
        <f t="shared" si="1348"/>
        <v>27720</v>
      </c>
      <c r="N6627" s="6">
        <f t="shared" si="1349"/>
        <v>1</v>
      </c>
      <c r="O6627" s="2">
        <f t="shared" si="1350"/>
        <v>25820.300713928329</v>
      </c>
      <c r="P6627" s="2">
        <f t="shared" si="1351"/>
        <v>25820.300713928329</v>
      </c>
    </row>
    <row r="6628" spans="1:16">
      <c r="A6628" s="6">
        <v>10</v>
      </c>
      <c r="B6628" s="6">
        <v>3</v>
      </c>
      <c r="C6628" s="6">
        <v>21</v>
      </c>
      <c r="D6628" s="6">
        <f t="shared" si="1339"/>
        <v>34</v>
      </c>
      <c r="E6628" s="5">
        <f t="shared" si="1340"/>
        <v>2334.3682140900019</v>
      </c>
      <c r="F6628" s="5">
        <f t="shared" si="1341"/>
        <v>96.920156249999991</v>
      </c>
      <c r="G6628" s="5">
        <f t="shared" si="1342"/>
        <v>1226.6692487641703</v>
      </c>
      <c r="H6628" s="5">
        <f t="shared" si="1343"/>
        <v>3657.9576191041724</v>
      </c>
      <c r="I6628" s="5">
        <f t="shared" si="1344"/>
        <v>720</v>
      </c>
      <c r="J6628" s="5">
        <f t="shared" si="1345"/>
        <v>2937.9576191041724</v>
      </c>
      <c r="K6628" s="2">
        <f t="shared" si="1346"/>
        <v>76006.208665002981</v>
      </c>
      <c r="L6628" s="2">
        <f t="shared" si="1347"/>
        <v>150982</v>
      </c>
      <c r="M6628" s="2">
        <f t="shared" si="1348"/>
        <v>28600</v>
      </c>
      <c r="N6628" s="6">
        <f t="shared" si="1349"/>
        <v>1</v>
      </c>
      <c r="O6628" s="2">
        <f t="shared" si="1350"/>
        <v>26375.791334997019</v>
      </c>
      <c r="P6628" s="2">
        <f t="shared" si="1351"/>
        <v>26375.791334997019</v>
      </c>
    </row>
    <row r="6629" spans="1:16">
      <c r="A6629" s="6">
        <v>10</v>
      </c>
      <c r="B6629" s="6">
        <v>3</v>
      </c>
      <c r="C6629" s="6">
        <v>22</v>
      </c>
      <c r="D6629" s="6">
        <f t="shared" si="1339"/>
        <v>35</v>
      </c>
      <c r="E6629" s="5">
        <f t="shared" si="1340"/>
        <v>2334.3682140900019</v>
      </c>
      <c r="F6629" s="5">
        <f t="shared" si="1341"/>
        <v>96.920156249999991</v>
      </c>
      <c r="G6629" s="5">
        <f t="shared" si="1342"/>
        <v>1301.1455960105666</v>
      </c>
      <c r="H6629" s="5">
        <f t="shared" si="1343"/>
        <v>3732.4339663505689</v>
      </c>
      <c r="I6629" s="5">
        <f t="shared" si="1344"/>
        <v>720</v>
      </c>
      <c r="J6629" s="5">
        <f t="shared" si="1345"/>
        <v>3012.4339663505689</v>
      </c>
      <c r="K6629" s="2">
        <f t="shared" si="1346"/>
        <v>77299.200804697379</v>
      </c>
      <c r="L6629" s="2">
        <f t="shared" si="1347"/>
        <v>153682</v>
      </c>
      <c r="M6629" s="2">
        <f t="shared" si="1348"/>
        <v>29480</v>
      </c>
      <c r="N6629" s="6">
        <f t="shared" si="1349"/>
        <v>1</v>
      </c>
      <c r="O6629" s="2">
        <f t="shared" si="1350"/>
        <v>26902.799195302621</v>
      </c>
      <c r="P6629" s="2">
        <f t="shared" si="1351"/>
        <v>26902.799195302621</v>
      </c>
    </row>
    <row r="6630" spans="1:16">
      <c r="A6630" s="6">
        <v>10</v>
      </c>
      <c r="B6630" s="6">
        <v>3</v>
      </c>
      <c r="C6630" s="6">
        <v>23</v>
      </c>
      <c r="D6630" s="6">
        <f t="shared" si="1339"/>
        <v>36</v>
      </c>
      <c r="E6630" s="5">
        <f t="shared" si="1340"/>
        <v>2334.3682140900019</v>
      </c>
      <c r="F6630" s="5">
        <f t="shared" si="1341"/>
        <v>96.920156249999991</v>
      </c>
      <c r="G6630" s="5">
        <f t="shared" si="1342"/>
        <v>1377.292184868003</v>
      </c>
      <c r="H6630" s="5">
        <f t="shared" si="1343"/>
        <v>3808.5805552080051</v>
      </c>
      <c r="I6630" s="5">
        <f t="shared" si="1344"/>
        <v>720</v>
      </c>
      <c r="J6630" s="5">
        <f t="shared" si="1345"/>
        <v>3088.5805552080051</v>
      </c>
      <c r="K6630" s="2">
        <f t="shared" si="1346"/>
        <v>78621.190194583411</v>
      </c>
      <c r="L6630" s="2">
        <f t="shared" si="1347"/>
        <v>156382</v>
      </c>
      <c r="M6630" s="2">
        <f t="shared" si="1348"/>
        <v>30360</v>
      </c>
      <c r="N6630" s="6">
        <f t="shared" si="1349"/>
        <v>1</v>
      </c>
      <c r="O6630" s="2">
        <f t="shared" si="1350"/>
        <v>27400.809805416589</v>
      </c>
      <c r="P6630" s="2">
        <f t="shared" si="1351"/>
        <v>27400.809805416589</v>
      </c>
    </row>
    <row r="6631" spans="1:16">
      <c r="A6631" s="6">
        <v>10</v>
      </c>
      <c r="B6631" s="6">
        <v>3</v>
      </c>
      <c r="C6631" s="6">
        <v>24</v>
      </c>
      <c r="D6631" s="6">
        <f t="shared" si="1339"/>
        <v>37</v>
      </c>
      <c r="E6631" s="5">
        <f t="shared" si="1340"/>
        <v>2334.3682140900019</v>
      </c>
      <c r="F6631" s="5">
        <f t="shared" si="1341"/>
        <v>96.920156249999991</v>
      </c>
      <c r="G6631" s="5">
        <f t="shared" si="1342"/>
        <v>1455.1391344474989</v>
      </c>
      <c r="H6631" s="5">
        <f t="shared" si="1343"/>
        <v>3886.4275047875008</v>
      </c>
      <c r="I6631" s="5">
        <f t="shared" si="1344"/>
        <v>720</v>
      </c>
      <c r="J6631" s="5">
        <f t="shared" si="1345"/>
        <v>3166.4275047875008</v>
      </c>
      <c r="K6631" s="2">
        <f t="shared" si="1346"/>
        <v>79972.699735894101</v>
      </c>
      <c r="L6631" s="2">
        <f t="shared" si="1347"/>
        <v>159082</v>
      </c>
      <c r="M6631" s="2">
        <f t="shared" si="1348"/>
        <v>31240</v>
      </c>
      <c r="N6631" s="6">
        <f t="shared" si="1349"/>
        <v>1</v>
      </c>
      <c r="O6631" s="2">
        <f t="shared" si="1350"/>
        <v>27869.300264105899</v>
      </c>
      <c r="P6631" s="2">
        <f t="shared" si="1351"/>
        <v>27869.300264105899</v>
      </c>
    </row>
    <row r="6632" spans="1:16">
      <c r="A6632" s="6">
        <v>10</v>
      </c>
      <c r="B6632" s="6">
        <v>3</v>
      </c>
      <c r="C6632" s="6">
        <v>25</v>
      </c>
      <c r="D6632" s="6">
        <f t="shared" si="1339"/>
        <v>38</v>
      </c>
      <c r="E6632" s="5">
        <f t="shared" si="1340"/>
        <v>2334.3682140900019</v>
      </c>
      <c r="F6632" s="5">
        <f t="shared" si="1341"/>
        <v>96.920156249999991</v>
      </c>
      <c r="G6632" s="5">
        <f t="shared" si="1342"/>
        <v>1534.7170558625965</v>
      </c>
      <c r="H6632" s="5">
        <f t="shared" si="1343"/>
        <v>3966.0054262025988</v>
      </c>
      <c r="I6632" s="5">
        <f t="shared" si="1344"/>
        <v>720</v>
      </c>
      <c r="J6632" s="5">
        <f t="shared" si="1345"/>
        <v>3246.0054262025988</v>
      </c>
      <c r="K6632" s="2">
        <f t="shared" si="1346"/>
        <v>81354.260871572886</v>
      </c>
      <c r="L6632" s="2">
        <f t="shared" si="1347"/>
        <v>161782</v>
      </c>
      <c r="M6632" s="2">
        <f t="shared" si="1348"/>
        <v>32120</v>
      </c>
      <c r="N6632" s="6">
        <f t="shared" si="1349"/>
        <v>1</v>
      </c>
      <c r="O6632" s="2">
        <f t="shared" si="1350"/>
        <v>28307.739128427114</v>
      </c>
      <c r="P6632" s="2">
        <f t="shared" si="1351"/>
        <v>28307.739128427114</v>
      </c>
    </row>
    <row r="6633" spans="1:16">
      <c r="A6633" s="6">
        <v>10</v>
      </c>
      <c r="B6633" s="6">
        <v>3</v>
      </c>
      <c r="C6633" s="6">
        <v>26</v>
      </c>
      <c r="D6633" s="6">
        <f t="shared" si="1339"/>
        <v>39</v>
      </c>
      <c r="E6633" s="5">
        <f t="shared" si="1340"/>
        <v>2334.3682140900019</v>
      </c>
      <c r="F6633" s="5">
        <f t="shared" si="1341"/>
        <v>96.920156249999991</v>
      </c>
      <c r="G6633" s="5">
        <f t="shared" si="1342"/>
        <v>1616.0570598233144</v>
      </c>
      <c r="H6633" s="5">
        <f t="shared" si="1343"/>
        <v>4047.3454301633165</v>
      </c>
      <c r="I6633" s="5">
        <f t="shared" si="1344"/>
        <v>720</v>
      </c>
      <c r="J6633" s="5">
        <f t="shared" si="1345"/>
        <v>3327.3454301633165</v>
      </c>
      <c r="K6633" s="2">
        <f t="shared" si="1346"/>
        <v>82766.413718113123</v>
      </c>
      <c r="L6633" s="2">
        <f t="shared" si="1347"/>
        <v>164482</v>
      </c>
      <c r="M6633" s="2">
        <f t="shared" si="1348"/>
        <v>33000</v>
      </c>
      <c r="N6633" s="6">
        <f t="shared" si="1349"/>
        <v>1</v>
      </c>
      <c r="O6633" s="2">
        <f t="shared" si="1350"/>
        <v>28715.586281886877</v>
      </c>
      <c r="P6633" s="2">
        <f t="shared" si="1351"/>
        <v>28715.586281886877</v>
      </c>
    </row>
    <row r="6634" spans="1:16">
      <c r="A6634" s="6">
        <v>10</v>
      </c>
      <c r="B6634" s="6">
        <v>3</v>
      </c>
      <c r="C6634" s="6">
        <v>27</v>
      </c>
      <c r="D6634" s="6">
        <f t="shared" si="1339"/>
        <v>40</v>
      </c>
      <c r="E6634" s="5">
        <f t="shared" si="1340"/>
        <v>2334.3682140900019</v>
      </c>
      <c r="F6634" s="5">
        <f t="shared" si="1341"/>
        <v>96.920156249999991</v>
      </c>
      <c r="G6634" s="5">
        <f t="shared" si="1342"/>
        <v>1699.1907643430709</v>
      </c>
      <c r="H6634" s="5">
        <f t="shared" si="1343"/>
        <v>4130.4791346830734</v>
      </c>
      <c r="I6634" s="5">
        <f t="shared" si="1344"/>
        <v>720</v>
      </c>
      <c r="J6634" s="5">
        <f t="shared" si="1345"/>
        <v>3410.4791346830734</v>
      </c>
      <c r="K6634" s="2">
        <f t="shared" si="1346"/>
        <v>84209.707199358905</v>
      </c>
      <c r="L6634" s="2">
        <f t="shared" si="1347"/>
        <v>167182</v>
      </c>
      <c r="M6634" s="2">
        <f t="shared" si="1348"/>
        <v>33880</v>
      </c>
      <c r="N6634" s="6">
        <f t="shared" si="1349"/>
        <v>1</v>
      </c>
      <c r="O6634" s="2">
        <f t="shared" si="1350"/>
        <v>29092.292800641095</v>
      </c>
      <c r="P6634" s="2">
        <f t="shared" si="1351"/>
        <v>29092.292800641095</v>
      </c>
    </row>
    <row r="6635" spans="1:16">
      <c r="A6635" s="6">
        <v>10</v>
      </c>
      <c r="B6635" s="6">
        <v>3</v>
      </c>
      <c r="C6635" s="6">
        <v>28</v>
      </c>
      <c r="D6635" s="6">
        <f t="shared" si="1339"/>
        <v>41</v>
      </c>
      <c r="E6635" s="5">
        <f t="shared" si="1340"/>
        <v>2334.3682140900019</v>
      </c>
      <c r="F6635" s="5">
        <f t="shared" si="1341"/>
        <v>96.920156249999991</v>
      </c>
      <c r="G6635" s="5">
        <f t="shared" si="1342"/>
        <v>1784.1503025602246</v>
      </c>
      <c r="H6635" s="5">
        <f t="shared" si="1343"/>
        <v>4215.4386729002272</v>
      </c>
      <c r="I6635" s="5">
        <f t="shared" si="1344"/>
        <v>720</v>
      </c>
      <c r="J6635" s="5">
        <f t="shared" si="1345"/>
        <v>3495.4386729002272</v>
      </c>
      <c r="K6635" s="2">
        <f t="shared" si="1346"/>
        <v>85684.699182295619</v>
      </c>
      <c r="L6635" s="2">
        <f t="shared" si="1347"/>
        <v>169882</v>
      </c>
      <c r="M6635" s="2">
        <f t="shared" si="1348"/>
        <v>34760</v>
      </c>
      <c r="N6635" s="6">
        <f t="shared" si="1349"/>
        <v>1</v>
      </c>
      <c r="O6635" s="2">
        <f t="shared" si="1350"/>
        <v>29437.300817704381</v>
      </c>
      <c r="P6635" s="2">
        <f t="shared" si="1351"/>
        <v>29437.300817704381</v>
      </c>
    </row>
    <row r="6636" spans="1:16">
      <c r="A6636" s="6">
        <v>10</v>
      </c>
      <c r="B6636" s="6">
        <v>3</v>
      </c>
      <c r="C6636" s="6">
        <v>29</v>
      </c>
      <c r="D6636" s="6">
        <f t="shared" si="1339"/>
        <v>42</v>
      </c>
      <c r="E6636" s="5">
        <f t="shared" si="1340"/>
        <v>2334.3682140900019</v>
      </c>
      <c r="F6636" s="5">
        <f t="shared" si="1341"/>
        <v>96.920156249999991</v>
      </c>
      <c r="G6636" s="5">
        <f t="shared" si="1342"/>
        <v>1870.9683306758782</v>
      </c>
      <c r="H6636" s="5">
        <f t="shared" si="1343"/>
        <v>4302.25670101588</v>
      </c>
      <c r="I6636" s="5">
        <f t="shared" si="1344"/>
        <v>720</v>
      </c>
      <c r="J6636" s="5">
        <f t="shared" si="1345"/>
        <v>3582.25670101588</v>
      </c>
      <c r="K6636" s="2">
        <f t="shared" si="1346"/>
        <v>87191.956614859024</v>
      </c>
      <c r="L6636" s="2">
        <f t="shared" si="1347"/>
        <v>172582</v>
      </c>
      <c r="M6636" s="2">
        <f t="shared" si="1348"/>
        <v>35640</v>
      </c>
      <c r="N6636" s="6">
        <f t="shared" si="1349"/>
        <v>1</v>
      </c>
      <c r="O6636" s="2">
        <f t="shared" si="1350"/>
        <v>29750.043385140976</v>
      </c>
      <c r="P6636" s="2">
        <f t="shared" si="1351"/>
        <v>29750.043385140976</v>
      </c>
    </row>
    <row r="6637" spans="1:16">
      <c r="A6637" s="6">
        <v>10</v>
      </c>
      <c r="B6637" s="6">
        <v>3</v>
      </c>
      <c r="C6637" s="6">
        <v>30</v>
      </c>
      <c r="D6637" s="6">
        <f t="shared" si="1339"/>
        <v>43</v>
      </c>
      <c r="E6637" s="5">
        <f t="shared" si="1340"/>
        <v>2334.3682140900019</v>
      </c>
      <c r="F6637" s="5">
        <f t="shared" si="1341"/>
        <v>96.920156249999991</v>
      </c>
      <c r="G6637" s="5">
        <f t="shared" si="1342"/>
        <v>1959.6780360096488</v>
      </c>
      <c r="H6637" s="5">
        <f t="shared" si="1343"/>
        <v>4390.9664063496512</v>
      </c>
      <c r="I6637" s="5">
        <f t="shared" si="1344"/>
        <v>720</v>
      </c>
      <c r="J6637" s="5">
        <f t="shared" si="1345"/>
        <v>3670.9664063496512</v>
      </c>
      <c r="K6637" s="2">
        <f t="shared" si="1346"/>
        <v>88732.055665792548</v>
      </c>
      <c r="L6637" s="2">
        <f t="shared" si="1347"/>
        <v>175282</v>
      </c>
      <c r="M6637" s="2">
        <f t="shared" si="1348"/>
        <v>36520</v>
      </c>
      <c r="N6637" s="6">
        <f t="shared" si="1349"/>
        <v>1</v>
      </c>
      <c r="O6637" s="2">
        <f t="shared" si="1350"/>
        <v>30029.944334207452</v>
      </c>
      <c r="P6637" s="2">
        <f t="shared" si="1351"/>
        <v>30029.944334207452</v>
      </c>
    </row>
    <row r="6638" spans="1:16">
      <c r="A6638" s="6">
        <v>10</v>
      </c>
      <c r="B6638" s="6">
        <v>4</v>
      </c>
      <c r="C6638" s="6">
        <v>0</v>
      </c>
      <c r="D6638" s="6">
        <f t="shared" si="1339"/>
        <v>14</v>
      </c>
      <c r="E6638" s="5">
        <f t="shared" si="1340"/>
        <v>2334.3682140900019</v>
      </c>
      <c r="F6638" s="5">
        <f t="shared" si="1341"/>
        <v>132.45754687499996</v>
      </c>
      <c r="G6638" s="5">
        <f t="shared" si="1342"/>
        <v>0</v>
      </c>
      <c r="H6638" s="5">
        <f t="shared" si="1343"/>
        <v>2466.8257609650018</v>
      </c>
      <c r="I6638" s="5">
        <f t="shared" si="1344"/>
        <v>720</v>
      </c>
      <c r="J6638" s="5">
        <f t="shared" si="1345"/>
        <v>1746.8257609650018</v>
      </c>
      <c r="K6638" s="2">
        <f t="shared" si="1346"/>
        <v>55326.836127864619</v>
      </c>
      <c r="L6638" s="2">
        <f t="shared" si="1347"/>
        <v>96376</v>
      </c>
      <c r="M6638" s="2">
        <f t="shared" si="1348"/>
        <v>10560</v>
      </c>
      <c r="N6638" s="6">
        <f t="shared" si="1349"/>
        <v>1</v>
      </c>
      <c r="O6638" s="2">
        <f t="shared" si="1350"/>
        <v>10489.163872135381</v>
      </c>
      <c r="P6638" s="2">
        <f t="shared" si="1351"/>
        <v>10489.163872135381</v>
      </c>
    </row>
    <row r="6639" spans="1:16">
      <c r="A6639" s="6">
        <v>10</v>
      </c>
      <c r="B6639" s="6">
        <v>4</v>
      </c>
      <c r="C6639" s="6">
        <v>1</v>
      </c>
      <c r="D6639" s="6">
        <f t="shared" si="1339"/>
        <v>15</v>
      </c>
      <c r="E6639" s="5">
        <f t="shared" si="1340"/>
        <v>2334.3682140900019</v>
      </c>
      <c r="F6639" s="5">
        <f t="shared" si="1341"/>
        <v>132.45754687499996</v>
      </c>
      <c r="G6639" s="5">
        <f t="shared" si="1342"/>
        <v>45.5625</v>
      </c>
      <c r="H6639" s="5">
        <f t="shared" si="1343"/>
        <v>2512.3882609650018</v>
      </c>
      <c r="I6639" s="5">
        <f t="shared" si="1344"/>
        <v>720</v>
      </c>
      <c r="J6639" s="5">
        <f t="shared" si="1345"/>
        <v>1792.3882609650018</v>
      </c>
      <c r="K6639" s="2">
        <f t="shared" si="1346"/>
        <v>56117.851752864619</v>
      </c>
      <c r="L6639" s="2">
        <f t="shared" si="1347"/>
        <v>99076</v>
      </c>
      <c r="M6639" s="2">
        <f t="shared" si="1348"/>
        <v>11440</v>
      </c>
      <c r="N6639" s="6">
        <f t="shared" si="1349"/>
        <v>1</v>
      </c>
      <c r="O6639" s="2">
        <f t="shared" si="1350"/>
        <v>11518.148247135381</v>
      </c>
      <c r="P6639" s="2">
        <f t="shared" si="1351"/>
        <v>11518.148247135381</v>
      </c>
    </row>
    <row r="6640" spans="1:16">
      <c r="A6640" s="6">
        <v>10</v>
      </c>
      <c r="B6640" s="6">
        <v>4</v>
      </c>
      <c r="C6640" s="6">
        <v>2</v>
      </c>
      <c r="D6640" s="6">
        <f t="shared" si="1339"/>
        <v>16</v>
      </c>
      <c r="E6640" s="5">
        <f t="shared" si="1340"/>
        <v>2334.3682140900019</v>
      </c>
      <c r="F6640" s="5">
        <f t="shared" si="1341"/>
        <v>132.45754687499996</v>
      </c>
      <c r="G6640" s="5">
        <f t="shared" si="1342"/>
        <v>92.264062499999994</v>
      </c>
      <c r="H6640" s="5">
        <f t="shared" si="1343"/>
        <v>2559.0898234650017</v>
      </c>
      <c r="I6640" s="5">
        <f t="shared" si="1344"/>
        <v>720</v>
      </c>
      <c r="J6640" s="5">
        <f t="shared" si="1345"/>
        <v>1839.0898234650017</v>
      </c>
      <c r="K6640" s="2">
        <f t="shared" si="1346"/>
        <v>56928.642768489612</v>
      </c>
      <c r="L6640" s="2">
        <f t="shared" si="1347"/>
        <v>101776</v>
      </c>
      <c r="M6640" s="2">
        <f t="shared" si="1348"/>
        <v>12320</v>
      </c>
      <c r="N6640" s="6">
        <f t="shared" si="1349"/>
        <v>1</v>
      </c>
      <c r="O6640" s="2">
        <f t="shared" si="1350"/>
        <v>12527.357231510388</v>
      </c>
      <c r="P6640" s="2">
        <f t="shared" si="1351"/>
        <v>12527.357231510388</v>
      </c>
    </row>
    <row r="6641" spans="1:16">
      <c r="A6641" s="6">
        <v>10</v>
      </c>
      <c r="B6641" s="6">
        <v>4</v>
      </c>
      <c r="C6641" s="6">
        <v>3</v>
      </c>
      <c r="D6641" s="6">
        <f t="shared" si="1339"/>
        <v>17</v>
      </c>
      <c r="E6641" s="5">
        <f t="shared" si="1340"/>
        <v>2334.3682140900019</v>
      </c>
      <c r="F6641" s="5">
        <f t="shared" si="1341"/>
        <v>132.45754687499996</v>
      </c>
      <c r="G6641" s="5">
        <f t="shared" si="1342"/>
        <v>140.12604492187498</v>
      </c>
      <c r="H6641" s="5">
        <f t="shared" si="1343"/>
        <v>2606.9518058868766</v>
      </c>
      <c r="I6641" s="5">
        <f t="shared" si="1344"/>
        <v>720</v>
      </c>
      <c r="J6641" s="5">
        <f t="shared" si="1345"/>
        <v>1886.9518058868766</v>
      </c>
      <c r="K6641" s="2">
        <f t="shared" si="1346"/>
        <v>57759.57996331383</v>
      </c>
      <c r="L6641" s="2">
        <f t="shared" si="1347"/>
        <v>104476</v>
      </c>
      <c r="M6641" s="2">
        <f t="shared" si="1348"/>
        <v>13200</v>
      </c>
      <c r="N6641" s="6">
        <f t="shared" si="1349"/>
        <v>1</v>
      </c>
      <c r="O6641" s="2">
        <f t="shared" si="1350"/>
        <v>13516.42003668617</v>
      </c>
      <c r="P6641" s="2">
        <f t="shared" si="1351"/>
        <v>13516.42003668617</v>
      </c>
    </row>
    <row r="6642" spans="1:16">
      <c r="A6642" s="6">
        <v>10</v>
      </c>
      <c r="B6642" s="6">
        <v>4</v>
      </c>
      <c r="C6642" s="6">
        <v>4</v>
      </c>
      <c r="D6642" s="6">
        <f t="shared" si="1339"/>
        <v>18</v>
      </c>
      <c r="E6642" s="5">
        <f t="shared" si="1340"/>
        <v>2334.3682140900019</v>
      </c>
      <c r="F6642" s="5">
        <f t="shared" si="1341"/>
        <v>132.45754687499996</v>
      </c>
      <c r="G6642" s="5">
        <f t="shared" si="1342"/>
        <v>189.17016064453125</v>
      </c>
      <c r="H6642" s="5">
        <f t="shared" si="1343"/>
        <v>2655.9959216095331</v>
      </c>
      <c r="I6642" s="5">
        <f t="shared" si="1344"/>
        <v>720</v>
      </c>
      <c r="J6642" s="5">
        <f t="shared" si="1345"/>
        <v>1935.9959216095331</v>
      </c>
      <c r="K6642" s="2">
        <f t="shared" si="1346"/>
        <v>58611.040305721057</v>
      </c>
      <c r="L6642" s="2">
        <f t="shared" si="1347"/>
        <v>107176</v>
      </c>
      <c r="M6642" s="2">
        <f t="shared" si="1348"/>
        <v>14080</v>
      </c>
      <c r="N6642" s="6">
        <f t="shared" si="1349"/>
        <v>1</v>
      </c>
      <c r="O6642" s="2">
        <f t="shared" si="1350"/>
        <v>14484.959694278943</v>
      </c>
      <c r="P6642" s="2">
        <f t="shared" si="1351"/>
        <v>14484.959694278943</v>
      </c>
    </row>
    <row r="6643" spans="1:16">
      <c r="A6643" s="6">
        <v>10</v>
      </c>
      <c r="B6643" s="6">
        <v>4</v>
      </c>
      <c r="C6643" s="6">
        <v>5</v>
      </c>
      <c r="D6643" s="6">
        <f t="shared" si="1339"/>
        <v>19</v>
      </c>
      <c r="E6643" s="5">
        <f t="shared" si="1340"/>
        <v>2334.3682140900019</v>
      </c>
      <c r="F6643" s="5">
        <f t="shared" si="1341"/>
        <v>132.45754687499996</v>
      </c>
      <c r="G6643" s="5">
        <f t="shared" si="1342"/>
        <v>239.41848456573481</v>
      </c>
      <c r="H6643" s="5">
        <f t="shared" si="1343"/>
        <v>2706.2442455307364</v>
      </c>
      <c r="I6643" s="5">
        <f t="shared" si="1344"/>
        <v>720</v>
      </c>
      <c r="J6643" s="5">
        <f t="shared" si="1345"/>
        <v>1986.2442455307364</v>
      </c>
      <c r="K6643" s="2">
        <f t="shared" si="1346"/>
        <v>59483.407040464175</v>
      </c>
      <c r="L6643" s="2">
        <f t="shared" si="1347"/>
        <v>109876</v>
      </c>
      <c r="M6643" s="2">
        <f t="shared" si="1348"/>
        <v>14960</v>
      </c>
      <c r="N6643" s="6">
        <f t="shared" si="1349"/>
        <v>1</v>
      </c>
      <c r="O6643" s="2">
        <f t="shared" si="1350"/>
        <v>15432.592959535825</v>
      </c>
      <c r="P6643" s="2">
        <f t="shared" si="1351"/>
        <v>15432.592959535825</v>
      </c>
    </row>
    <row r="6644" spans="1:16">
      <c r="A6644" s="6">
        <v>10</v>
      </c>
      <c r="B6644" s="6">
        <v>4</v>
      </c>
      <c r="C6644" s="6">
        <v>6</v>
      </c>
      <c r="D6644" s="6">
        <f t="shared" si="1339"/>
        <v>20</v>
      </c>
      <c r="E6644" s="5">
        <f t="shared" si="1340"/>
        <v>2334.3682140900019</v>
      </c>
      <c r="F6644" s="5">
        <f t="shared" si="1341"/>
        <v>132.45754687499996</v>
      </c>
      <c r="G6644" s="5">
        <f t="shared" si="1342"/>
        <v>290.89345874736784</v>
      </c>
      <c r="H6644" s="5">
        <f t="shared" si="1343"/>
        <v>2757.7192197123695</v>
      </c>
      <c r="I6644" s="5">
        <f t="shared" si="1344"/>
        <v>720</v>
      </c>
      <c r="J6644" s="5">
        <f t="shared" si="1345"/>
        <v>2037.7192197123695</v>
      </c>
      <c r="K6644" s="2">
        <f t="shared" si="1346"/>
        <v>60377.069786673084</v>
      </c>
      <c r="L6644" s="2">
        <f t="shared" si="1347"/>
        <v>112576</v>
      </c>
      <c r="M6644" s="2">
        <f t="shared" si="1348"/>
        <v>15840</v>
      </c>
      <c r="N6644" s="6">
        <f t="shared" si="1349"/>
        <v>1</v>
      </c>
      <c r="O6644" s="2">
        <f t="shared" si="1350"/>
        <v>16358.930213326916</v>
      </c>
      <c r="P6644" s="2">
        <f t="shared" si="1351"/>
        <v>16358.930213326916</v>
      </c>
    </row>
    <row r="6645" spans="1:16">
      <c r="A6645" s="6">
        <v>10</v>
      </c>
      <c r="B6645" s="6">
        <v>4</v>
      </c>
      <c r="C6645" s="6">
        <v>7</v>
      </c>
      <c r="D6645" s="6">
        <f t="shared" si="1339"/>
        <v>21</v>
      </c>
      <c r="E6645" s="5">
        <f t="shared" si="1340"/>
        <v>2334.3682140900019</v>
      </c>
      <c r="F6645" s="5">
        <f t="shared" si="1341"/>
        <v>132.45754687499996</v>
      </c>
      <c r="G6645" s="5">
        <f t="shared" si="1342"/>
        <v>343.61789814532818</v>
      </c>
      <c r="H6645" s="5">
        <f t="shared" si="1343"/>
        <v>2810.4436591103299</v>
      </c>
      <c r="I6645" s="5">
        <f t="shared" si="1344"/>
        <v>720</v>
      </c>
      <c r="J6645" s="5">
        <f t="shared" si="1345"/>
        <v>2090.4436591103299</v>
      </c>
      <c r="K6645" s="2">
        <f t="shared" si="1346"/>
        <v>61292.424637332115</v>
      </c>
      <c r="L6645" s="2">
        <f t="shared" si="1347"/>
        <v>115276</v>
      </c>
      <c r="M6645" s="2">
        <f t="shared" si="1348"/>
        <v>16720</v>
      </c>
      <c r="N6645" s="6">
        <f t="shared" si="1349"/>
        <v>1</v>
      </c>
      <c r="O6645" s="2">
        <f t="shared" si="1350"/>
        <v>17263.575362667885</v>
      </c>
      <c r="P6645" s="2">
        <f t="shared" si="1351"/>
        <v>17263.575362667885</v>
      </c>
    </row>
    <row r="6646" spans="1:16">
      <c r="A6646" s="6">
        <v>10</v>
      </c>
      <c r="B6646" s="6">
        <v>4</v>
      </c>
      <c r="C6646" s="6">
        <v>8</v>
      </c>
      <c r="D6646" s="6">
        <f t="shared" si="1339"/>
        <v>22</v>
      </c>
      <c r="E6646" s="5">
        <f t="shared" si="1340"/>
        <v>2334.3682140900019</v>
      </c>
      <c r="F6646" s="5">
        <f t="shared" si="1341"/>
        <v>132.45754687499996</v>
      </c>
      <c r="G6646" s="5">
        <f t="shared" si="1342"/>
        <v>397.61499642530839</v>
      </c>
      <c r="H6646" s="5">
        <f t="shared" si="1343"/>
        <v>2864.44075739031</v>
      </c>
      <c r="I6646" s="5">
        <f t="shared" si="1344"/>
        <v>720</v>
      </c>
      <c r="J6646" s="5">
        <f t="shared" si="1345"/>
        <v>2144.44075739031</v>
      </c>
      <c r="K6646" s="2">
        <f t="shared" si="1346"/>
        <v>62229.874260248434</v>
      </c>
      <c r="L6646" s="2">
        <f t="shared" si="1347"/>
        <v>117976</v>
      </c>
      <c r="M6646" s="2">
        <f t="shared" si="1348"/>
        <v>17600</v>
      </c>
      <c r="N6646" s="6">
        <f t="shared" si="1349"/>
        <v>1</v>
      </c>
      <c r="O6646" s="2">
        <f t="shared" si="1350"/>
        <v>18146.125739751566</v>
      </c>
      <c r="P6646" s="2">
        <f t="shared" si="1351"/>
        <v>18146.125739751566</v>
      </c>
    </row>
    <row r="6647" spans="1:16">
      <c r="A6647" s="6">
        <v>10</v>
      </c>
      <c r="B6647" s="6">
        <v>4</v>
      </c>
      <c r="C6647" s="6">
        <v>9</v>
      </c>
      <c r="D6647" s="6">
        <f t="shared" si="1339"/>
        <v>23</v>
      </c>
      <c r="E6647" s="5">
        <f t="shared" si="1340"/>
        <v>2334.3682140900019</v>
      </c>
      <c r="F6647" s="5">
        <f t="shared" si="1341"/>
        <v>132.45754687499996</v>
      </c>
      <c r="G6647" s="5">
        <f t="shared" si="1342"/>
        <v>452.90833186570285</v>
      </c>
      <c r="H6647" s="5">
        <f t="shared" si="1343"/>
        <v>2919.7340928307049</v>
      </c>
      <c r="I6647" s="5">
        <f t="shared" si="1344"/>
        <v>720</v>
      </c>
      <c r="J6647" s="5">
        <f t="shared" si="1345"/>
        <v>2199.7340928307049</v>
      </c>
      <c r="K6647" s="2">
        <f t="shared" si="1346"/>
        <v>63189.828000533067</v>
      </c>
      <c r="L6647" s="2">
        <f t="shared" si="1347"/>
        <v>120676</v>
      </c>
      <c r="M6647" s="2">
        <f t="shared" si="1348"/>
        <v>18480</v>
      </c>
      <c r="N6647" s="6">
        <f t="shared" si="1349"/>
        <v>1</v>
      </c>
      <c r="O6647" s="2">
        <f t="shared" si="1350"/>
        <v>19006.171999466933</v>
      </c>
      <c r="P6647" s="2">
        <f t="shared" si="1351"/>
        <v>19006.171999466933</v>
      </c>
    </row>
    <row r="6648" spans="1:16">
      <c r="A6648" s="6">
        <v>10</v>
      </c>
      <c r="B6648" s="6">
        <v>4</v>
      </c>
      <c r="C6648" s="6">
        <v>10</v>
      </c>
      <c r="D6648" s="6">
        <f t="shared" si="1339"/>
        <v>24</v>
      </c>
      <c r="E6648" s="5">
        <f t="shared" si="1340"/>
        <v>2334.3682140900019</v>
      </c>
      <c r="F6648" s="5">
        <f t="shared" si="1341"/>
        <v>132.45754687499996</v>
      </c>
      <c r="G6648" s="5">
        <f t="shared" si="1342"/>
        <v>509.52187334891573</v>
      </c>
      <c r="H6648" s="5">
        <f t="shared" si="1343"/>
        <v>2976.3476343139173</v>
      </c>
      <c r="I6648" s="5">
        <f t="shared" si="1344"/>
        <v>720</v>
      </c>
      <c r="J6648" s="5">
        <f t="shared" si="1345"/>
        <v>2256.3476343139173</v>
      </c>
      <c r="K6648" s="2">
        <f t="shared" si="1346"/>
        <v>64172.701984616622</v>
      </c>
      <c r="L6648" s="2">
        <f t="shared" si="1347"/>
        <v>123376</v>
      </c>
      <c r="M6648" s="2">
        <f t="shared" si="1348"/>
        <v>19360</v>
      </c>
      <c r="N6648" s="6">
        <f t="shared" si="1349"/>
        <v>1</v>
      </c>
      <c r="O6648" s="2">
        <f t="shared" si="1350"/>
        <v>19843.298015383378</v>
      </c>
      <c r="P6648" s="2">
        <f t="shared" si="1351"/>
        <v>19843.298015383378</v>
      </c>
    </row>
    <row r="6649" spans="1:16">
      <c r="A6649" s="6">
        <v>10</v>
      </c>
      <c r="B6649" s="6">
        <v>4</v>
      </c>
      <c r="C6649" s="6">
        <v>11</v>
      </c>
      <c r="D6649" s="6">
        <f t="shared" si="1339"/>
        <v>25</v>
      </c>
      <c r="E6649" s="5">
        <f t="shared" si="1340"/>
        <v>2334.3682140900019</v>
      </c>
      <c r="F6649" s="5">
        <f t="shared" si="1341"/>
        <v>132.45754687499996</v>
      </c>
      <c r="G6649" s="5">
        <f t="shared" si="1342"/>
        <v>567.47998644235474</v>
      </c>
      <c r="H6649" s="5">
        <f t="shared" si="1343"/>
        <v>3034.3057474073566</v>
      </c>
      <c r="I6649" s="5">
        <f t="shared" si="1344"/>
        <v>720</v>
      </c>
      <c r="J6649" s="5">
        <f t="shared" si="1345"/>
        <v>2314.3057474073566</v>
      </c>
      <c r="K6649" s="2">
        <f t="shared" si="1346"/>
        <v>65178.919225822166</v>
      </c>
      <c r="L6649" s="2">
        <f t="shared" si="1347"/>
        <v>126076</v>
      </c>
      <c r="M6649" s="2">
        <f t="shared" si="1348"/>
        <v>20240</v>
      </c>
      <c r="N6649" s="6">
        <f t="shared" si="1349"/>
        <v>1</v>
      </c>
      <c r="O6649" s="2">
        <f t="shared" si="1350"/>
        <v>20657.080774177834</v>
      </c>
      <c r="P6649" s="2">
        <f t="shared" si="1351"/>
        <v>20657.080774177834</v>
      </c>
    </row>
    <row r="6650" spans="1:16">
      <c r="A6650" s="6">
        <v>10</v>
      </c>
      <c r="B6650" s="6">
        <v>4</v>
      </c>
      <c r="C6650" s="6">
        <v>12</v>
      </c>
      <c r="D6650" s="6">
        <f t="shared" si="1339"/>
        <v>26</v>
      </c>
      <c r="E6650" s="5">
        <f t="shared" si="1340"/>
        <v>2334.3682140900019</v>
      </c>
      <c r="F6650" s="5">
        <f t="shared" si="1341"/>
        <v>132.45754687499996</v>
      </c>
      <c r="G6650" s="5">
        <f t="shared" si="1342"/>
        <v>626.80743957041921</v>
      </c>
      <c r="H6650" s="5">
        <f t="shared" si="1343"/>
        <v>3093.6332005354211</v>
      </c>
      <c r="I6650" s="5">
        <f t="shared" si="1344"/>
        <v>720</v>
      </c>
      <c r="J6650" s="5">
        <f t="shared" si="1345"/>
        <v>2373.6332005354211</v>
      </c>
      <c r="K6650" s="2">
        <f t="shared" si="1346"/>
        <v>66208.909731517721</v>
      </c>
      <c r="L6650" s="2">
        <f t="shared" si="1347"/>
        <v>128776</v>
      </c>
      <c r="M6650" s="2">
        <f t="shared" si="1348"/>
        <v>21120</v>
      </c>
      <c r="N6650" s="6">
        <f t="shared" si="1349"/>
        <v>1</v>
      </c>
      <c r="O6650" s="2">
        <f t="shared" si="1350"/>
        <v>21447.090268482279</v>
      </c>
      <c r="P6650" s="2">
        <f t="shared" si="1351"/>
        <v>21447.090268482279</v>
      </c>
    </row>
    <row r="6651" spans="1:16">
      <c r="A6651" s="6">
        <v>10</v>
      </c>
      <c r="B6651" s="6">
        <v>4</v>
      </c>
      <c r="C6651" s="6">
        <v>13</v>
      </c>
      <c r="D6651" s="6">
        <f t="shared" si="1339"/>
        <v>27</v>
      </c>
      <c r="E6651" s="5">
        <f t="shared" si="1340"/>
        <v>2334.3682140900019</v>
      </c>
      <c r="F6651" s="5">
        <f t="shared" si="1341"/>
        <v>132.45754687499996</v>
      </c>
      <c r="G6651" s="5">
        <f t="shared" si="1342"/>
        <v>687.52941027880343</v>
      </c>
      <c r="H6651" s="5">
        <f t="shared" si="1343"/>
        <v>3154.3551712438052</v>
      </c>
      <c r="I6651" s="5">
        <f t="shared" si="1344"/>
        <v>720</v>
      </c>
      <c r="J6651" s="5">
        <f t="shared" si="1345"/>
        <v>2434.3551712438052</v>
      </c>
      <c r="K6651" s="2">
        <f t="shared" si="1346"/>
        <v>67263.110611871612</v>
      </c>
      <c r="L6651" s="2">
        <f t="shared" si="1347"/>
        <v>131476</v>
      </c>
      <c r="M6651" s="2">
        <f t="shared" si="1348"/>
        <v>22000</v>
      </c>
      <c r="N6651" s="6">
        <f t="shared" si="1349"/>
        <v>1</v>
      </c>
      <c r="O6651" s="2">
        <f t="shared" si="1350"/>
        <v>22212.889388128388</v>
      </c>
      <c r="P6651" s="2">
        <f t="shared" si="1351"/>
        <v>22212.889388128388</v>
      </c>
    </row>
    <row r="6652" spans="1:16">
      <c r="A6652" s="6">
        <v>10</v>
      </c>
      <c r="B6652" s="6">
        <v>4</v>
      </c>
      <c r="C6652" s="6">
        <v>14</v>
      </c>
      <c r="D6652" s="6">
        <f t="shared" si="1339"/>
        <v>28</v>
      </c>
      <c r="E6652" s="5">
        <f t="shared" si="1340"/>
        <v>2334.3682140900019</v>
      </c>
      <c r="F6652" s="5">
        <f t="shared" si="1341"/>
        <v>132.45754687499996</v>
      </c>
      <c r="G6652" s="5">
        <f t="shared" si="1342"/>
        <v>749.67149159246469</v>
      </c>
      <c r="H6652" s="5">
        <f t="shared" si="1343"/>
        <v>3216.4972525574667</v>
      </c>
      <c r="I6652" s="5">
        <f t="shared" si="1344"/>
        <v>720</v>
      </c>
      <c r="J6652" s="5">
        <f t="shared" si="1345"/>
        <v>2496.4972525574667</v>
      </c>
      <c r="K6652" s="2">
        <f t="shared" si="1346"/>
        <v>68341.966190233798</v>
      </c>
      <c r="L6652" s="2">
        <f t="shared" si="1347"/>
        <v>134176</v>
      </c>
      <c r="M6652" s="2">
        <f t="shared" si="1348"/>
        <v>22880</v>
      </c>
      <c r="N6652" s="6">
        <f t="shared" si="1349"/>
        <v>1</v>
      </c>
      <c r="O6652" s="2">
        <f t="shared" si="1350"/>
        <v>22954.033809766202</v>
      </c>
      <c r="P6652" s="2">
        <f t="shared" si="1351"/>
        <v>22954.033809766202</v>
      </c>
    </row>
    <row r="6653" spans="1:16">
      <c r="A6653" s="6">
        <v>10</v>
      </c>
      <c r="B6653" s="6">
        <v>4</v>
      </c>
      <c r="C6653" s="6">
        <v>15</v>
      </c>
      <c r="D6653" s="6">
        <f t="shared" si="1339"/>
        <v>29</v>
      </c>
      <c r="E6653" s="5">
        <f t="shared" si="1340"/>
        <v>2334.3682140900019</v>
      </c>
      <c r="F6653" s="5">
        <f t="shared" si="1341"/>
        <v>132.45754687499996</v>
      </c>
      <c r="G6653" s="5">
        <f t="shared" si="1342"/>
        <v>813.25969846861108</v>
      </c>
      <c r="H6653" s="5">
        <f t="shared" si="1343"/>
        <v>3280.0854594336129</v>
      </c>
      <c r="I6653" s="5">
        <f t="shared" si="1344"/>
        <v>720</v>
      </c>
      <c r="J6653" s="5">
        <f t="shared" si="1345"/>
        <v>2560.0854594336129</v>
      </c>
      <c r="K6653" s="2">
        <f t="shared" si="1346"/>
        <v>69445.928115166898</v>
      </c>
      <c r="L6653" s="2">
        <f t="shared" si="1347"/>
        <v>136876</v>
      </c>
      <c r="M6653" s="2">
        <f t="shared" si="1348"/>
        <v>23760</v>
      </c>
      <c r="N6653" s="6">
        <f t="shared" si="1349"/>
        <v>1</v>
      </c>
      <c r="O6653" s="2">
        <f t="shared" si="1350"/>
        <v>23670.071884833102</v>
      </c>
      <c r="P6653" s="2">
        <f t="shared" si="1351"/>
        <v>23670.071884833102</v>
      </c>
    </row>
    <row r="6654" spans="1:16">
      <c r="A6654" s="6">
        <v>10</v>
      </c>
      <c r="B6654" s="6">
        <v>4</v>
      </c>
      <c r="C6654" s="6">
        <v>16</v>
      </c>
      <c r="D6654" s="6">
        <f t="shared" si="1339"/>
        <v>30</v>
      </c>
      <c r="E6654" s="5">
        <f t="shared" si="1340"/>
        <v>2334.3682140900019</v>
      </c>
      <c r="F6654" s="5">
        <f t="shared" si="1341"/>
        <v>132.45754687499996</v>
      </c>
      <c r="G6654" s="5">
        <f t="shared" si="1342"/>
        <v>878.32047434610013</v>
      </c>
      <c r="H6654" s="5">
        <f t="shared" si="1343"/>
        <v>3345.1462353111019</v>
      </c>
      <c r="I6654" s="5">
        <f t="shared" si="1344"/>
        <v>720</v>
      </c>
      <c r="J6654" s="5">
        <f t="shared" si="1345"/>
        <v>2625.1462353111019</v>
      </c>
      <c r="K6654" s="2">
        <f t="shared" si="1346"/>
        <v>70575.455474151066</v>
      </c>
      <c r="L6654" s="2">
        <f t="shared" si="1347"/>
        <v>139576</v>
      </c>
      <c r="M6654" s="2">
        <f t="shared" si="1348"/>
        <v>24640</v>
      </c>
      <c r="N6654" s="6">
        <f t="shared" si="1349"/>
        <v>1</v>
      </c>
      <c r="O6654" s="2">
        <f t="shared" si="1350"/>
        <v>24360.544525848934</v>
      </c>
      <c r="P6654" s="2">
        <f t="shared" si="1351"/>
        <v>24360.544525848934</v>
      </c>
    </row>
    <row r="6655" spans="1:16">
      <c r="A6655" s="6">
        <v>10</v>
      </c>
      <c r="B6655" s="6">
        <v>4</v>
      </c>
      <c r="C6655" s="6">
        <v>17</v>
      </c>
      <c r="D6655" s="6">
        <f t="shared" si="1339"/>
        <v>31</v>
      </c>
      <c r="E6655" s="5">
        <f t="shared" si="1340"/>
        <v>2334.3682140900019</v>
      </c>
      <c r="F6655" s="5">
        <f t="shared" si="1341"/>
        <v>132.45754687499996</v>
      </c>
      <c r="G6655" s="5">
        <f t="shared" si="1342"/>
        <v>944.88069779264049</v>
      </c>
      <c r="H6655" s="5">
        <f t="shared" si="1343"/>
        <v>3411.7064587576424</v>
      </c>
      <c r="I6655" s="5">
        <f t="shared" si="1344"/>
        <v>720</v>
      </c>
      <c r="J6655" s="5">
        <f t="shared" si="1345"/>
        <v>2691.7064587576424</v>
      </c>
      <c r="K6655" s="2">
        <f t="shared" si="1346"/>
        <v>71731.014908986836</v>
      </c>
      <c r="L6655" s="2">
        <f t="shared" si="1347"/>
        <v>142276</v>
      </c>
      <c r="M6655" s="2">
        <f t="shared" si="1348"/>
        <v>25520</v>
      </c>
      <c r="N6655" s="6">
        <f t="shared" si="1349"/>
        <v>1</v>
      </c>
      <c r="O6655" s="2">
        <f t="shared" si="1350"/>
        <v>25024.985091013164</v>
      </c>
      <c r="P6655" s="2">
        <f t="shared" si="1351"/>
        <v>25024.985091013164</v>
      </c>
    </row>
    <row r="6656" spans="1:16">
      <c r="A6656" s="6">
        <v>10</v>
      </c>
      <c r="B6656" s="6">
        <v>4</v>
      </c>
      <c r="C6656" s="6">
        <v>18</v>
      </c>
      <c r="D6656" s="6">
        <f t="shared" si="1339"/>
        <v>32</v>
      </c>
      <c r="E6656" s="5">
        <f t="shared" si="1340"/>
        <v>2334.3682140900019</v>
      </c>
      <c r="F6656" s="5">
        <f t="shared" si="1341"/>
        <v>132.45754687499996</v>
      </c>
      <c r="G6656" s="5">
        <f t="shared" si="1342"/>
        <v>1012.9676892512279</v>
      </c>
      <c r="H6656" s="5">
        <f t="shared" si="1343"/>
        <v>3479.7934502162298</v>
      </c>
      <c r="I6656" s="5">
        <f t="shared" si="1344"/>
        <v>720</v>
      </c>
      <c r="J6656" s="5">
        <f t="shared" si="1345"/>
        <v>2759.7934502162298</v>
      </c>
      <c r="K6656" s="2">
        <f t="shared" si="1346"/>
        <v>72913.080732920644</v>
      </c>
      <c r="L6656" s="2">
        <f t="shared" si="1347"/>
        <v>144976</v>
      </c>
      <c r="M6656" s="2">
        <f t="shared" si="1348"/>
        <v>26400</v>
      </c>
      <c r="N6656" s="6">
        <f t="shared" si="1349"/>
        <v>1</v>
      </c>
      <c r="O6656" s="2">
        <f t="shared" si="1350"/>
        <v>25662.919267079356</v>
      </c>
      <c r="P6656" s="2">
        <f t="shared" si="1351"/>
        <v>25662.919267079356</v>
      </c>
    </row>
    <row r="6657" spans="1:16">
      <c r="A6657" s="6">
        <v>10</v>
      </c>
      <c r="B6657" s="6">
        <v>4</v>
      </c>
      <c r="C6657" s="6">
        <v>19</v>
      </c>
      <c r="D6657" s="6">
        <f t="shared" si="1339"/>
        <v>33</v>
      </c>
      <c r="E6657" s="5">
        <f t="shared" si="1340"/>
        <v>2334.3682140900019</v>
      </c>
      <c r="F6657" s="5">
        <f t="shared" si="1341"/>
        <v>132.45754687499996</v>
      </c>
      <c r="G6657" s="5">
        <f t="shared" si="1342"/>
        <v>1082.6092178872495</v>
      </c>
      <c r="H6657" s="5">
        <f t="shared" si="1343"/>
        <v>3549.4349788522513</v>
      </c>
      <c r="I6657" s="5">
        <f t="shared" si="1344"/>
        <v>720</v>
      </c>
      <c r="J6657" s="5">
        <f t="shared" si="1345"/>
        <v>2829.4349788522513</v>
      </c>
      <c r="K6657" s="2">
        <f t="shared" si="1346"/>
        <v>74122.135049518256</v>
      </c>
      <c r="L6657" s="2">
        <f t="shared" si="1347"/>
        <v>147676</v>
      </c>
      <c r="M6657" s="2">
        <f t="shared" si="1348"/>
        <v>27280</v>
      </c>
      <c r="N6657" s="6">
        <f t="shared" si="1349"/>
        <v>1</v>
      </c>
      <c r="O6657" s="2">
        <f t="shared" si="1350"/>
        <v>26273.864950481744</v>
      </c>
      <c r="P6657" s="2">
        <f t="shared" si="1351"/>
        <v>26273.864950481744</v>
      </c>
    </row>
    <row r="6658" spans="1:16">
      <c r="A6658" s="6">
        <v>10</v>
      </c>
      <c r="B6658" s="6">
        <v>4</v>
      </c>
      <c r="C6658" s="6">
        <v>20</v>
      </c>
      <c r="D6658" s="6">
        <f t="shared" si="1339"/>
        <v>34</v>
      </c>
      <c r="E6658" s="5">
        <f t="shared" si="1340"/>
        <v>2334.3682140900019</v>
      </c>
      <c r="F6658" s="5">
        <f t="shared" si="1341"/>
        <v>132.45754687499996</v>
      </c>
      <c r="G6658" s="5">
        <f t="shared" si="1342"/>
        <v>1153.8335085377266</v>
      </c>
      <c r="H6658" s="5">
        <f t="shared" si="1343"/>
        <v>3620.6592695027284</v>
      </c>
      <c r="I6658" s="5">
        <f t="shared" si="1344"/>
        <v>720</v>
      </c>
      <c r="J6658" s="5">
        <f t="shared" si="1345"/>
        <v>2900.6592695027284</v>
      </c>
      <c r="K6658" s="2">
        <f t="shared" si="1346"/>
        <v>75358.667873311264</v>
      </c>
      <c r="L6658" s="2">
        <f t="shared" si="1347"/>
        <v>150376</v>
      </c>
      <c r="M6658" s="2">
        <f t="shared" si="1348"/>
        <v>28160</v>
      </c>
      <c r="N6658" s="6">
        <f t="shared" si="1349"/>
        <v>1</v>
      </c>
      <c r="O6658" s="2">
        <f t="shared" si="1350"/>
        <v>26857.332126688736</v>
      </c>
      <c r="P6658" s="2">
        <f t="shared" si="1351"/>
        <v>26857.332126688736</v>
      </c>
    </row>
    <row r="6659" spans="1:16">
      <c r="A6659" s="6">
        <v>10</v>
      </c>
      <c r="B6659" s="6">
        <v>4</v>
      </c>
      <c r="C6659" s="6">
        <v>21</v>
      </c>
      <c r="D6659" s="6">
        <f t="shared" si="1339"/>
        <v>35</v>
      </c>
      <c r="E6659" s="5">
        <f t="shared" si="1340"/>
        <v>2334.3682140900019</v>
      </c>
      <c r="F6659" s="5">
        <f t="shared" si="1341"/>
        <v>132.45754687499996</v>
      </c>
      <c r="G6659" s="5">
        <f t="shared" si="1342"/>
        <v>1226.6692487641703</v>
      </c>
      <c r="H6659" s="5">
        <f t="shared" si="1343"/>
        <v>3693.4950097291721</v>
      </c>
      <c r="I6659" s="5">
        <f t="shared" si="1344"/>
        <v>720</v>
      </c>
      <c r="J6659" s="5">
        <f t="shared" si="1345"/>
        <v>2973.4950097291721</v>
      </c>
      <c r="K6659" s="2">
        <f t="shared" si="1346"/>
        <v>76623.177252242574</v>
      </c>
      <c r="L6659" s="2">
        <f t="shared" si="1347"/>
        <v>153076</v>
      </c>
      <c r="M6659" s="2">
        <f t="shared" si="1348"/>
        <v>29040</v>
      </c>
      <c r="N6659" s="6">
        <f t="shared" si="1349"/>
        <v>1</v>
      </c>
      <c r="O6659" s="2">
        <f t="shared" si="1350"/>
        <v>27412.822747757426</v>
      </c>
      <c r="P6659" s="2">
        <f t="shared" si="1351"/>
        <v>27412.822747757426</v>
      </c>
    </row>
    <row r="6660" spans="1:16">
      <c r="A6660" s="6">
        <v>10</v>
      </c>
      <c r="B6660" s="6">
        <v>4</v>
      </c>
      <c r="C6660" s="6">
        <v>22</v>
      </c>
      <c r="D6660" s="6">
        <f t="shared" ref="D6660:D6723" si="1352">A6660+B6660+C6660</f>
        <v>36</v>
      </c>
      <c r="E6660" s="5">
        <f t="shared" ref="E6660:E6723" si="1353">IF(A6660=0,0,A6660*LABOR_HRS_WK_TOM*SEASON_WEEKS*(1+DIM_PCT_TOM)^A6660)</f>
        <v>2334.3682140900019</v>
      </c>
      <c r="F6660" s="5">
        <f t="shared" ref="F6660:F6723" si="1354">IF(B6660=0,0,B6660*LABOR_HRS_WK_CAR*SEASON_WEEKS*(1+DIM_PCT_CAR)^B6660)</f>
        <v>132.45754687499996</v>
      </c>
      <c r="G6660" s="5">
        <f t="shared" ref="G6660:G6723" si="1355">IF(C6660=0,0,C6660*LABOR_HRS_WK_MES*SEASON_WEEKS*(1+DIM_PCT_MES)^C6660)</f>
        <v>1301.1455960105666</v>
      </c>
      <c r="H6660" s="5">
        <f t="shared" ref="H6660:H6723" si="1356">E6660+F6660+G6660</f>
        <v>3767.9713569755686</v>
      </c>
      <c r="I6660" s="5">
        <f t="shared" ref="I6660:I6723" si="1357">MIN(H6660,FARMER_HRS)</f>
        <v>720</v>
      </c>
      <c r="J6660" s="5">
        <f t="shared" ref="J6660:J6723" si="1358">MAX(0,H6660-FARMER_HRS)</f>
        <v>3047.9713569755686</v>
      </c>
      <c r="K6660" s="2">
        <f t="shared" ref="K6660:K6723" si="1359">I6660*FARMER_RATE+J6660*TEMP_WORKER_RATE</f>
        <v>77916.169391936943</v>
      </c>
      <c r="L6660" s="2">
        <f t="shared" ref="L6660:L6723" si="1360">A6660*PRICE_TOM+B6660*PRICE_CAR+C6660*PRICE_MES</f>
        <v>155776</v>
      </c>
      <c r="M6660" s="2">
        <f t="shared" ref="M6660:M6723" si="1361">A6660*FERT_BED_TOM+B6660*FERT_BED_CAR+C6660*FERT_BED_MES</f>
        <v>29920</v>
      </c>
      <c r="N6660" s="6">
        <f t="shared" ref="N6660:N6723" si="1362">IF(AND(D6660&lt;=TOTAL_BEDS,J6660&lt;=TEMP_WORKER_MAX*TEMP_WORKER_HRS),1,0)</f>
        <v>1</v>
      </c>
      <c r="O6660" s="2">
        <f t="shared" ref="O6660:O6723" si="1363">L6660-M6660-K6660-FIXED_COSTS</f>
        <v>27939.830608063057</v>
      </c>
      <c r="P6660" s="2">
        <f t="shared" ref="P6660:P6723" si="1364">IF(N6660=1,O6660,"")</f>
        <v>27939.830608063057</v>
      </c>
    </row>
    <row r="6661" spans="1:16">
      <c r="A6661" s="6">
        <v>10</v>
      </c>
      <c r="B6661" s="6">
        <v>4</v>
      </c>
      <c r="C6661" s="6">
        <v>23</v>
      </c>
      <c r="D6661" s="6">
        <f t="shared" si="1352"/>
        <v>37</v>
      </c>
      <c r="E6661" s="5">
        <f t="shared" si="1353"/>
        <v>2334.3682140900019</v>
      </c>
      <c r="F6661" s="5">
        <f t="shared" si="1354"/>
        <v>132.45754687499996</v>
      </c>
      <c r="G6661" s="5">
        <f t="shared" si="1355"/>
        <v>1377.292184868003</v>
      </c>
      <c r="H6661" s="5">
        <f t="shared" si="1356"/>
        <v>3844.1179458330048</v>
      </c>
      <c r="I6661" s="5">
        <f t="shared" si="1357"/>
        <v>720</v>
      </c>
      <c r="J6661" s="5">
        <f t="shared" si="1358"/>
        <v>3124.1179458330048</v>
      </c>
      <c r="K6661" s="2">
        <f t="shared" si="1359"/>
        <v>79238.158781823004</v>
      </c>
      <c r="L6661" s="2">
        <f t="shared" si="1360"/>
        <v>158476</v>
      </c>
      <c r="M6661" s="2">
        <f t="shared" si="1361"/>
        <v>30800</v>
      </c>
      <c r="N6661" s="6">
        <f t="shared" si="1362"/>
        <v>1</v>
      </c>
      <c r="O6661" s="2">
        <f t="shared" si="1363"/>
        <v>28437.841218176996</v>
      </c>
      <c r="P6661" s="2">
        <f t="shared" si="1364"/>
        <v>28437.841218176996</v>
      </c>
    </row>
    <row r="6662" spans="1:16">
      <c r="A6662" s="6">
        <v>10</v>
      </c>
      <c r="B6662" s="6">
        <v>4</v>
      </c>
      <c r="C6662" s="6">
        <v>24</v>
      </c>
      <c r="D6662" s="6">
        <f t="shared" si="1352"/>
        <v>38</v>
      </c>
      <c r="E6662" s="5">
        <f t="shared" si="1353"/>
        <v>2334.3682140900019</v>
      </c>
      <c r="F6662" s="5">
        <f t="shared" si="1354"/>
        <v>132.45754687499996</v>
      </c>
      <c r="G6662" s="5">
        <f t="shared" si="1355"/>
        <v>1455.1391344474989</v>
      </c>
      <c r="H6662" s="5">
        <f t="shared" si="1356"/>
        <v>3921.9648954125005</v>
      </c>
      <c r="I6662" s="5">
        <f t="shared" si="1357"/>
        <v>720</v>
      </c>
      <c r="J6662" s="5">
        <f t="shared" si="1358"/>
        <v>3201.9648954125005</v>
      </c>
      <c r="K6662" s="2">
        <f t="shared" si="1359"/>
        <v>80589.668323133694</v>
      </c>
      <c r="L6662" s="2">
        <f t="shared" si="1360"/>
        <v>161176</v>
      </c>
      <c r="M6662" s="2">
        <f t="shared" si="1361"/>
        <v>31680</v>
      </c>
      <c r="N6662" s="6">
        <f t="shared" si="1362"/>
        <v>1</v>
      </c>
      <c r="O6662" s="2">
        <f t="shared" si="1363"/>
        <v>28906.331676866306</v>
      </c>
      <c r="P6662" s="2">
        <f t="shared" si="1364"/>
        <v>28906.331676866306</v>
      </c>
    </row>
    <row r="6663" spans="1:16">
      <c r="A6663" s="6">
        <v>10</v>
      </c>
      <c r="B6663" s="6">
        <v>4</v>
      </c>
      <c r="C6663" s="6">
        <v>25</v>
      </c>
      <c r="D6663" s="6">
        <f t="shared" si="1352"/>
        <v>39</v>
      </c>
      <c r="E6663" s="5">
        <f t="shared" si="1353"/>
        <v>2334.3682140900019</v>
      </c>
      <c r="F6663" s="5">
        <f t="shared" si="1354"/>
        <v>132.45754687499996</v>
      </c>
      <c r="G6663" s="5">
        <f t="shared" si="1355"/>
        <v>1534.7170558625965</v>
      </c>
      <c r="H6663" s="5">
        <f t="shared" si="1356"/>
        <v>4001.5428168275985</v>
      </c>
      <c r="I6663" s="5">
        <f t="shared" si="1357"/>
        <v>720</v>
      </c>
      <c r="J6663" s="5">
        <f t="shared" si="1358"/>
        <v>3281.5428168275985</v>
      </c>
      <c r="K6663" s="2">
        <f t="shared" si="1359"/>
        <v>81971.229458812479</v>
      </c>
      <c r="L6663" s="2">
        <f t="shared" si="1360"/>
        <v>163876</v>
      </c>
      <c r="M6663" s="2">
        <f t="shared" si="1361"/>
        <v>32560</v>
      </c>
      <c r="N6663" s="6">
        <f t="shared" si="1362"/>
        <v>1</v>
      </c>
      <c r="O6663" s="2">
        <f t="shared" si="1363"/>
        <v>29344.770541187521</v>
      </c>
      <c r="P6663" s="2">
        <f t="shared" si="1364"/>
        <v>29344.770541187521</v>
      </c>
    </row>
    <row r="6664" spans="1:16">
      <c r="A6664" s="6">
        <v>10</v>
      </c>
      <c r="B6664" s="6">
        <v>4</v>
      </c>
      <c r="C6664" s="6">
        <v>26</v>
      </c>
      <c r="D6664" s="6">
        <f t="shared" si="1352"/>
        <v>40</v>
      </c>
      <c r="E6664" s="5">
        <f t="shared" si="1353"/>
        <v>2334.3682140900019</v>
      </c>
      <c r="F6664" s="5">
        <f t="shared" si="1354"/>
        <v>132.45754687499996</v>
      </c>
      <c r="G6664" s="5">
        <f t="shared" si="1355"/>
        <v>1616.0570598233144</v>
      </c>
      <c r="H6664" s="5">
        <f t="shared" si="1356"/>
        <v>4082.8828207883162</v>
      </c>
      <c r="I6664" s="5">
        <f t="shared" si="1357"/>
        <v>720</v>
      </c>
      <c r="J6664" s="5">
        <f t="shared" si="1358"/>
        <v>3362.8828207883162</v>
      </c>
      <c r="K6664" s="2">
        <f t="shared" si="1359"/>
        <v>83383.382305352716</v>
      </c>
      <c r="L6664" s="2">
        <f t="shared" si="1360"/>
        <v>166576</v>
      </c>
      <c r="M6664" s="2">
        <f t="shared" si="1361"/>
        <v>33440</v>
      </c>
      <c r="N6664" s="6">
        <f t="shared" si="1362"/>
        <v>1</v>
      </c>
      <c r="O6664" s="2">
        <f t="shared" si="1363"/>
        <v>29752.617694647284</v>
      </c>
      <c r="P6664" s="2">
        <f t="shared" si="1364"/>
        <v>29752.617694647284</v>
      </c>
    </row>
    <row r="6665" spans="1:16">
      <c r="A6665" s="6">
        <v>10</v>
      </c>
      <c r="B6665" s="6">
        <v>4</v>
      </c>
      <c r="C6665" s="6">
        <v>27</v>
      </c>
      <c r="D6665" s="6">
        <f t="shared" si="1352"/>
        <v>41</v>
      </c>
      <c r="E6665" s="5">
        <f t="shared" si="1353"/>
        <v>2334.3682140900019</v>
      </c>
      <c r="F6665" s="5">
        <f t="shared" si="1354"/>
        <v>132.45754687499996</v>
      </c>
      <c r="G6665" s="5">
        <f t="shared" si="1355"/>
        <v>1699.1907643430709</v>
      </c>
      <c r="H6665" s="5">
        <f t="shared" si="1356"/>
        <v>4166.0165253080722</v>
      </c>
      <c r="I6665" s="5">
        <f t="shared" si="1357"/>
        <v>720</v>
      </c>
      <c r="J6665" s="5">
        <f t="shared" si="1358"/>
        <v>3446.0165253080722</v>
      </c>
      <c r="K6665" s="2">
        <f t="shared" si="1359"/>
        <v>84826.675786598469</v>
      </c>
      <c r="L6665" s="2">
        <f t="shared" si="1360"/>
        <v>169276</v>
      </c>
      <c r="M6665" s="2">
        <f t="shared" si="1361"/>
        <v>34320</v>
      </c>
      <c r="N6665" s="6">
        <f t="shared" si="1362"/>
        <v>1</v>
      </c>
      <c r="O6665" s="2">
        <f t="shared" si="1363"/>
        <v>30129.324213401531</v>
      </c>
      <c r="P6665" s="2">
        <f t="shared" si="1364"/>
        <v>30129.324213401531</v>
      </c>
    </row>
    <row r="6666" spans="1:16">
      <c r="A6666" s="6">
        <v>10</v>
      </c>
      <c r="B6666" s="6">
        <v>4</v>
      </c>
      <c r="C6666" s="6">
        <v>28</v>
      </c>
      <c r="D6666" s="6">
        <f t="shared" si="1352"/>
        <v>42</v>
      </c>
      <c r="E6666" s="5">
        <f t="shared" si="1353"/>
        <v>2334.3682140900019</v>
      </c>
      <c r="F6666" s="5">
        <f t="shared" si="1354"/>
        <v>132.45754687499996</v>
      </c>
      <c r="G6666" s="5">
        <f t="shared" si="1355"/>
        <v>1784.1503025602246</v>
      </c>
      <c r="H6666" s="5">
        <f t="shared" si="1356"/>
        <v>4250.976063525226</v>
      </c>
      <c r="I6666" s="5">
        <f t="shared" si="1357"/>
        <v>720</v>
      </c>
      <c r="J6666" s="5">
        <f t="shared" si="1358"/>
        <v>3530.976063525226</v>
      </c>
      <c r="K6666" s="2">
        <f t="shared" si="1359"/>
        <v>86301.667769535183</v>
      </c>
      <c r="L6666" s="2">
        <f t="shared" si="1360"/>
        <v>171976</v>
      </c>
      <c r="M6666" s="2">
        <f t="shared" si="1361"/>
        <v>35200</v>
      </c>
      <c r="N6666" s="6">
        <f t="shared" si="1362"/>
        <v>1</v>
      </c>
      <c r="O6666" s="2">
        <f t="shared" si="1363"/>
        <v>30474.332230464817</v>
      </c>
      <c r="P6666" s="2">
        <f t="shared" si="1364"/>
        <v>30474.332230464817</v>
      </c>
    </row>
    <row r="6667" spans="1:16">
      <c r="A6667" s="6">
        <v>10</v>
      </c>
      <c r="B6667" s="6">
        <v>4</v>
      </c>
      <c r="C6667" s="6">
        <v>29</v>
      </c>
      <c r="D6667" s="6">
        <f t="shared" si="1352"/>
        <v>43</v>
      </c>
      <c r="E6667" s="5">
        <f t="shared" si="1353"/>
        <v>2334.3682140900019</v>
      </c>
      <c r="F6667" s="5">
        <f t="shared" si="1354"/>
        <v>132.45754687499996</v>
      </c>
      <c r="G6667" s="5">
        <f t="shared" si="1355"/>
        <v>1870.9683306758782</v>
      </c>
      <c r="H6667" s="5">
        <f t="shared" si="1356"/>
        <v>4337.7940916408797</v>
      </c>
      <c r="I6667" s="5">
        <f t="shared" si="1357"/>
        <v>720</v>
      </c>
      <c r="J6667" s="5">
        <f t="shared" si="1358"/>
        <v>3617.7940916408797</v>
      </c>
      <c r="K6667" s="2">
        <f t="shared" si="1359"/>
        <v>87808.925202098602</v>
      </c>
      <c r="L6667" s="2">
        <f t="shared" si="1360"/>
        <v>174676</v>
      </c>
      <c r="M6667" s="2">
        <f t="shared" si="1361"/>
        <v>36080</v>
      </c>
      <c r="N6667" s="6">
        <f t="shared" si="1362"/>
        <v>1</v>
      </c>
      <c r="O6667" s="2">
        <f t="shared" si="1363"/>
        <v>30787.074797901398</v>
      </c>
      <c r="P6667" s="2">
        <f t="shared" si="1364"/>
        <v>30787.074797901398</v>
      </c>
    </row>
    <row r="6668" spans="1:16">
      <c r="A6668" s="6">
        <v>10</v>
      </c>
      <c r="B6668" s="6">
        <v>4</v>
      </c>
      <c r="C6668" s="6">
        <v>30</v>
      </c>
      <c r="D6668" s="6">
        <f t="shared" si="1352"/>
        <v>44</v>
      </c>
      <c r="E6668" s="5">
        <f t="shared" si="1353"/>
        <v>2334.3682140900019</v>
      </c>
      <c r="F6668" s="5">
        <f t="shared" si="1354"/>
        <v>132.45754687499996</v>
      </c>
      <c r="G6668" s="5">
        <f t="shared" si="1355"/>
        <v>1959.6780360096488</v>
      </c>
      <c r="H6668" s="5">
        <f t="shared" si="1356"/>
        <v>4426.5037969746509</v>
      </c>
      <c r="I6668" s="5">
        <f t="shared" si="1357"/>
        <v>720</v>
      </c>
      <c r="J6668" s="5">
        <f t="shared" si="1358"/>
        <v>3706.5037969746509</v>
      </c>
      <c r="K6668" s="2">
        <f t="shared" si="1359"/>
        <v>89349.024253032141</v>
      </c>
      <c r="L6668" s="2">
        <f t="shared" si="1360"/>
        <v>177376</v>
      </c>
      <c r="M6668" s="2">
        <f t="shared" si="1361"/>
        <v>36960</v>
      </c>
      <c r="N6668" s="6">
        <f t="shared" si="1362"/>
        <v>1</v>
      </c>
      <c r="O6668" s="2">
        <f t="shared" si="1363"/>
        <v>31066.975746967859</v>
      </c>
      <c r="P6668" s="2">
        <f t="shared" si="1364"/>
        <v>31066.975746967859</v>
      </c>
    </row>
    <row r="6669" spans="1:16">
      <c r="A6669" s="6">
        <v>10</v>
      </c>
      <c r="B6669" s="6">
        <v>5</v>
      </c>
      <c r="C6669" s="6">
        <v>0</v>
      </c>
      <c r="D6669" s="6">
        <f t="shared" si="1352"/>
        <v>15</v>
      </c>
      <c r="E6669" s="5">
        <f t="shared" si="1353"/>
        <v>2334.3682140900019</v>
      </c>
      <c r="F6669" s="5">
        <f t="shared" si="1354"/>
        <v>169.71123193359369</v>
      </c>
      <c r="G6669" s="5">
        <f t="shared" si="1355"/>
        <v>0</v>
      </c>
      <c r="H6669" s="5">
        <f t="shared" si="1356"/>
        <v>2504.0794460235957</v>
      </c>
      <c r="I6669" s="5">
        <f t="shared" si="1357"/>
        <v>720</v>
      </c>
      <c r="J6669" s="5">
        <f t="shared" si="1358"/>
        <v>1784.0794460235957</v>
      </c>
      <c r="K6669" s="2">
        <f t="shared" si="1359"/>
        <v>55973.601493465205</v>
      </c>
      <c r="L6669" s="2">
        <f t="shared" si="1360"/>
        <v>98470</v>
      </c>
      <c r="M6669" s="2">
        <f t="shared" si="1361"/>
        <v>11000</v>
      </c>
      <c r="N6669" s="6">
        <f t="shared" si="1362"/>
        <v>1</v>
      </c>
      <c r="O6669" s="2">
        <f t="shared" si="1363"/>
        <v>11496.398506534795</v>
      </c>
      <c r="P6669" s="2">
        <f t="shared" si="1364"/>
        <v>11496.398506534795</v>
      </c>
    </row>
    <row r="6670" spans="1:16">
      <c r="A6670" s="6">
        <v>10</v>
      </c>
      <c r="B6670" s="6">
        <v>5</v>
      </c>
      <c r="C6670" s="6">
        <v>1</v>
      </c>
      <c r="D6670" s="6">
        <f t="shared" si="1352"/>
        <v>16</v>
      </c>
      <c r="E6670" s="5">
        <f t="shared" si="1353"/>
        <v>2334.3682140900019</v>
      </c>
      <c r="F6670" s="5">
        <f t="shared" si="1354"/>
        <v>169.71123193359369</v>
      </c>
      <c r="G6670" s="5">
        <f t="shared" si="1355"/>
        <v>45.5625</v>
      </c>
      <c r="H6670" s="5">
        <f t="shared" si="1356"/>
        <v>2549.6419460235957</v>
      </c>
      <c r="I6670" s="5">
        <f t="shared" si="1357"/>
        <v>720</v>
      </c>
      <c r="J6670" s="5">
        <f t="shared" si="1358"/>
        <v>1829.6419460235957</v>
      </c>
      <c r="K6670" s="2">
        <f t="shared" si="1359"/>
        <v>56764.617118465205</v>
      </c>
      <c r="L6670" s="2">
        <f t="shared" si="1360"/>
        <v>101170</v>
      </c>
      <c r="M6670" s="2">
        <f t="shared" si="1361"/>
        <v>11880</v>
      </c>
      <c r="N6670" s="6">
        <f t="shared" si="1362"/>
        <v>1</v>
      </c>
      <c r="O6670" s="2">
        <f t="shared" si="1363"/>
        <v>12525.382881534795</v>
      </c>
      <c r="P6670" s="2">
        <f t="shared" si="1364"/>
        <v>12525.382881534795</v>
      </c>
    </row>
    <row r="6671" spans="1:16">
      <c r="A6671" s="6">
        <v>10</v>
      </c>
      <c r="B6671" s="6">
        <v>5</v>
      </c>
      <c r="C6671" s="6">
        <v>2</v>
      </c>
      <c r="D6671" s="6">
        <f t="shared" si="1352"/>
        <v>17</v>
      </c>
      <c r="E6671" s="5">
        <f t="shared" si="1353"/>
        <v>2334.3682140900019</v>
      </c>
      <c r="F6671" s="5">
        <f t="shared" si="1354"/>
        <v>169.71123193359369</v>
      </c>
      <c r="G6671" s="5">
        <f t="shared" si="1355"/>
        <v>92.264062499999994</v>
      </c>
      <c r="H6671" s="5">
        <f t="shared" si="1356"/>
        <v>2596.3435085235956</v>
      </c>
      <c r="I6671" s="5">
        <f t="shared" si="1357"/>
        <v>720</v>
      </c>
      <c r="J6671" s="5">
        <f t="shared" si="1358"/>
        <v>1876.3435085235956</v>
      </c>
      <c r="K6671" s="2">
        <f t="shared" si="1359"/>
        <v>57575.408134090205</v>
      </c>
      <c r="L6671" s="2">
        <f t="shared" si="1360"/>
        <v>103870</v>
      </c>
      <c r="M6671" s="2">
        <f t="shared" si="1361"/>
        <v>12760</v>
      </c>
      <c r="N6671" s="6">
        <f t="shared" si="1362"/>
        <v>1</v>
      </c>
      <c r="O6671" s="2">
        <f t="shared" si="1363"/>
        <v>13534.591865909795</v>
      </c>
      <c r="P6671" s="2">
        <f t="shared" si="1364"/>
        <v>13534.591865909795</v>
      </c>
    </row>
    <row r="6672" spans="1:16">
      <c r="A6672" s="6">
        <v>10</v>
      </c>
      <c r="B6672" s="6">
        <v>5</v>
      </c>
      <c r="C6672" s="6">
        <v>3</v>
      </c>
      <c r="D6672" s="6">
        <f t="shared" si="1352"/>
        <v>18</v>
      </c>
      <c r="E6672" s="5">
        <f t="shared" si="1353"/>
        <v>2334.3682140900019</v>
      </c>
      <c r="F6672" s="5">
        <f t="shared" si="1354"/>
        <v>169.71123193359369</v>
      </c>
      <c r="G6672" s="5">
        <f t="shared" si="1355"/>
        <v>140.12604492187498</v>
      </c>
      <c r="H6672" s="5">
        <f t="shared" si="1356"/>
        <v>2644.2054909454705</v>
      </c>
      <c r="I6672" s="5">
        <f t="shared" si="1357"/>
        <v>720</v>
      </c>
      <c r="J6672" s="5">
        <f t="shared" si="1358"/>
        <v>1924.2054909454705</v>
      </c>
      <c r="K6672" s="2">
        <f t="shared" si="1359"/>
        <v>58406.345328914416</v>
      </c>
      <c r="L6672" s="2">
        <f t="shared" si="1360"/>
        <v>106570</v>
      </c>
      <c r="M6672" s="2">
        <f t="shared" si="1361"/>
        <v>13640</v>
      </c>
      <c r="N6672" s="6">
        <f t="shared" si="1362"/>
        <v>1</v>
      </c>
      <c r="O6672" s="2">
        <f t="shared" si="1363"/>
        <v>14523.654671085584</v>
      </c>
      <c r="P6672" s="2">
        <f t="shared" si="1364"/>
        <v>14523.654671085584</v>
      </c>
    </row>
    <row r="6673" spans="1:16">
      <c r="A6673" s="6">
        <v>10</v>
      </c>
      <c r="B6673" s="6">
        <v>5</v>
      </c>
      <c r="C6673" s="6">
        <v>4</v>
      </c>
      <c r="D6673" s="6">
        <f t="shared" si="1352"/>
        <v>19</v>
      </c>
      <c r="E6673" s="5">
        <f t="shared" si="1353"/>
        <v>2334.3682140900019</v>
      </c>
      <c r="F6673" s="5">
        <f t="shared" si="1354"/>
        <v>169.71123193359369</v>
      </c>
      <c r="G6673" s="5">
        <f t="shared" si="1355"/>
        <v>189.17016064453125</v>
      </c>
      <c r="H6673" s="5">
        <f t="shared" si="1356"/>
        <v>2693.2496066681269</v>
      </c>
      <c r="I6673" s="5">
        <f t="shared" si="1357"/>
        <v>720</v>
      </c>
      <c r="J6673" s="5">
        <f t="shared" si="1358"/>
        <v>1973.2496066681269</v>
      </c>
      <c r="K6673" s="2">
        <f t="shared" si="1359"/>
        <v>59257.80567132165</v>
      </c>
      <c r="L6673" s="2">
        <f t="shared" si="1360"/>
        <v>109270</v>
      </c>
      <c r="M6673" s="2">
        <f t="shared" si="1361"/>
        <v>14520</v>
      </c>
      <c r="N6673" s="6">
        <f t="shared" si="1362"/>
        <v>1</v>
      </c>
      <c r="O6673" s="2">
        <f t="shared" si="1363"/>
        <v>15492.19432867835</v>
      </c>
      <c r="P6673" s="2">
        <f t="shared" si="1364"/>
        <v>15492.19432867835</v>
      </c>
    </row>
    <row r="6674" spans="1:16">
      <c r="A6674" s="6">
        <v>10</v>
      </c>
      <c r="B6674" s="6">
        <v>5</v>
      </c>
      <c r="C6674" s="6">
        <v>5</v>
      </c>
      <c r="D6674" s="6">
        <f t="shared" si="1352"/>
        <v>20</v>
      </c>
      <c r="E6674" s="5">
        <f t="shared" si="1353"/>
        <v>2334.3682140900019</v>
      </c>
      <c r="F6674" s="5">
        <f t="shared" si="1354"/>
        <v>169.71123193359369</v>
      </c>
      <c r="G6674" s="5">
        <f t="shared" si="1355"/>
        <v>239.41848456573481</v>
      </c>
      <c r="H6674" s="5">
        <f t="shared" si="1356"/>
        <v>2743.4979305893303</v>
      </c>
      <c r="I6674" s="5">
        <f t="shared" si="1357"/>
        <v>720</v>
      </c>
      <c r="J6674" s="5">
        <f t="shared" si="1358"/>
        <v>2023.4979305893303</v>
      </c>
      <c r="K6674" s="2">
        <f t="shared" si="1359"/>
        <v>60130.172406064761</v>
      </c>
      <c r="L6674" s="2">
        <f t="shared" si="1360"/>
        <v>111970</v>
      </c>
      <c r="M6674" s="2">
        <f t="shared" si="1361"/>
        <v>15400</v>
      </c>
      <c r="N6674" s="6">
        <f t="shared" si="1362"/>
        <v>1</v>
      </c>
      <c r="O6674" s="2">
        <f t="shared" si="1363"/>
        <v>16439.827593935239</v>
      </c>
      <c r="P6674" s="2">
        <f t="shared" si="1364"/>
        <v>16439.827593935239</v>
      </c>
    </row>
    <row r="6675" spans="1:16">
      <c r="A6675" s="6">
        <v>10</v>
      </c>
      <c r="B6675" s="6">
        <v>5</v>
      </c>
      <c r="C6675" s="6">
        <v>6</v>
      </c>
      <c r="D6675" s="6">
        <f t="shared" si="1352"/>
        <v>21</v>
      </c>
      <c r="E6675" s="5">
        <f t="shared" si="1353"/>
        <v>2334.3682140900019</v>
      </c>
      <c r="F6675" s="5">
        <f t="shared" si="1354"/>
        <v>169.71123193359369</v>
      </c>
      <c r="G6675" s="5">
        <f t="shared" si="1355"/>
        <v>290.89345874736784</v>
      </c>
      <c r="H6675" s="5">
        <f t="shared" si="1356"/>
        <v>2794.9729047709634</v>
      </c>
      <c r="I6675" s="5">
        <f t="shared" si="1357"/>
        <v>720</v>
      </c>
      <c r="J6675" s="5">
        <f t="shared" si="1358"/>
        <v>2074.9729047709634</v>
      </c>
      <c r="K6675" s="2">
        <f t="shared" si="1359"/>
        <v>61023.83515227367</v>
      </c>
      <c r="L6675" s="2">
        <f t="shared" si="1360"/>
        <v>114670</v>
      </c>
      <c r="M6675" s="2">
        <f t="shared" si="1361"/>
        <v>16280</v>
      </c>
      <c r="N6675" s="6">
        <f t="shared" si="1362"/>
        <v>1</v>
      </c>
      <c r="O6675" s="2">
        <f t="shared" si="1363"/>
        <v>17366.16484772633</v>
      </c>
      <c r="P6675" s="2">
        <f t="shared" si="1364"/>
        <v>17366.16484772633</v>
      </c>
    </row>
    <row r="6676" spans="1:16">
      <c r="A6676" s="6">
        <v>10</v>
      </c>
      <c r="B6676" s="6">
        <v>5</v>
      </c>
      <c r="C6676" s="6">
        <v>7</v>
      </c>
      <c r="D6676" s="6">
        <f t="shared" si="1352"/>
        <v>22</v>
      </c>
      <c r="E6676" s="5">
        <f t="shared" si="1353"/>
        <v>2334.3682140900019</v>
      </c>
      <c r="F6676" s="5">
        <f t="shared" si="1354"/>
        <v>169.71123193359369</v>
      </c>
      <c r="G6676" s="5">
        <f t="shared" si="1355"/>
        <v>343.61789814532818</v>
      </c>
      <c r="H6676" s="5">
        <f t="shared" si="1356"/>
        <v>2847.6973441689238</v>
      </c>
      <c r="I6676" s="5">
        <f t="shared" si="1357"/>
        <v>720</v>
      </c>
      <c r="J6676" s="5">
        <f t="shared" si="1358"/>
        <v>2127.6973441689238</v>
      </c>
      <c r="K6676" s="2">
        <f t="shared" si="1359"/>
        <v>61939.190002932701</v>
      </c>
      <c r="L6676" s="2">
        <f t="shared" si="1360"/>
        <v>117370</v>
      </c>
      <c r="M6676" s="2">
        <f t="shared" si="1361"/>
        <v>17160</v>
      </c>
      <c r="N6676" s="6">
        <f t="shared" si="1362"/>
        <v>1</v>
      </c>
      <c r="O6676" s="2">
        <f t="shared" si="1363"/>
        <v>18270.809997067299</v>
      </c>
      <c r="P6676" s="2">
        <f t="shared" si="1364"/>
        <v>18270.809997067299</v>
      </c>
    </row>
    <row r="6677" spans="1:16">
      <c r="A6677" s="6">
        <v>10</v>
      </c>
      <c r="B6677" s="6">
        <v>5</v>
      </c>
      <c r="C6677" s="6">
        <v>8</v>
      </c>
      <c r="D6677" s="6">
        <f t="shared" si="1352"/>
        <v>23</v>
      </c>
      <c r="E6677" s="5">
        <f t="shared" si="1353"/>
        <v>2334.3682140900019</v>
      </c>
      <c r="F6677" s="5">
        <f t="shared" si="1354"/>
        <v>169.71123193359369</v>
      </c>
      <c r="G6677" s="5">
        <f t="shared" si="1355"/>
        <v>397.61499642530839</v>
      </c>
      <c r="H6677" s="5">
        <f t="shared" si="1356"/>
        <v>2901.6944424489038</v>
      </c>
      <c r="I6677" s="5">
        <f t="shared" si="1357"/>
        <v>720</v>
      </c>
      <c r="J6677" s="5">
        <f t="shared" si="1358"/>
        <v>2181.6944424489038</v>
      </c>
      <c r="K6677" s="2">
        <f t="shared" si="1359"/>
        <v>62876.63962584902</v>
      </c>
      <c r="L6677" s="2">
        <f t="shared" si="1360"/>
        <v>120070</v>
      </c>
      <c r="M6677" s="2">
        <f t="shared" si="1361"/>
        <v>18040</v>
      </c>
      <c r="N6677" s="6">
        <f t="shared" si="1362"/>
        <v>1</v>
      </c>
      <c r="O6677" s="2">
        <f t="shared" si="1363"/>
        <v>19153.36037415098</v>
      </c>
      <c r="P6677" s="2">
        <f t="shared" si="1364"/>
        <v>19153.36037415098</v>
      </c>
    </row>
    <row r="6678" spans="1:16">
      <c r="A6678" s="6">
        <v>10</v>
      </c>
      <c r="B6678" s="6">
        <v>5</v>
      </c>
      <c r="C6678" s="6">
        <v>9</v>
      </c>
      <c r="D6678" s="6">
        <f t="shared" si="1352"/>
        <v>24</v>
      </c>
      <c r="E6678" s="5">
        <f t="shared" si="1353"/>
        <v>2334.3682140900019</v>
      </c>
      <c r="F6678" s="5">
        <f t="shared" si="1354"/>
        <v>169.71123193359369</v>
      </c>
      <c r="G6678" s="5">
        <f t="shared" si="1355"/>
        <v>452.90833186570285</v>
      </c>
      <c r="H6678" s="5">
        <f t="shared" si="1356"/>
        <v>2956.9877778892987</v>
      </c>
      <c r="I6678" s="5">
        <f t="shared" si="1357"/>
        <v>720</v>
      </c>
      <c r="J6678" s="5">
        <f t="shared" si="1358"/>
        <v>2236.9877778892987</v>
      </c>
      <c r="K6678" s="2">
        <f t="shared" si="1359"/>
        <v>63836.59336613366</v>
      </c>
      <c r="L6678" s="2">
        <f t="shared" si="1360"/>
        <v>122770</v>
      </c>
      <c r="M6678" s="2">
        <f t="shared" si="1361"/>
        <v>18920</v>
      </c>
      <c r="N6678" s="6">
        <f t="shared" si="1362"/>
        <v>1</v>
      </c>
      <c r="O6678" s="2">
        <f t="shared" si="1363"/>
        <v>20013.40663386634</v>
      </c>
      <c r="P6678" s="2">
        <f t="shared" si="1364"/>
        <v>20013.40663386634</v>
      </c>
    </row>
    <row r="6679" spans="1:16">
      <c r="A6679" s="6">
        <v>10</v>
      </c>
      <c r="B6679" s="6">
        <v>5</v>
      </c>
      <c r="C6679" s="6">
        <v>10</v>
      </c>
      <c r="D6679" s="6">
        <f t="shared" si="1352"/>
        <v>25</v>
      </c>
      <c r="E6679" s="5">
        <f t="shared" si="1353"/>
        <v>2334.3682140900019</v>
      </c>
      <c r="F6679" s="5">
        <f t="shared" si="1354"/>
        <v>169.71123193359369</v>
      </c>
      <c r="G6679" s="5">
        <f t="shared" si="1355"/>
        <v>509.52187334891573</v>
      </c>
      <c r="H6679" s="5">
        <f t="shared" si="1356"/>
        <v>3013.6013193725112</v>
      </c>
      <c r="I6679" s="5">
        <f t="shared" si="1357"/>
        <v>720</v>
      </c>
      <c r="J6679" s="5">
        <f t="shared" si="1358"/>
        <v>2293.6013193725112</v>
      </c>
      <c r="K6679" s="2">
        <f t="shared" si="1359"/>
        <v>64819.467350217208</v>
      </c>
      <c r="L6679" s="2">
        <f t="shared" si="1360"/>
        <v>125470</v>
      </c>
      <c r="M6679" s="2">
        <f t="shared" si="1361"/>
        <v>19800</v>
      </c>
      <c r="N6679" s="6">
        <f t="shared" si="1362"/>
        <v>1</v>
      </c>
      <c r="O6679" s="2">
        <f t="shared" si="1363"/>
        <v>20850.532649782792</v>
      </c>
      <c r="P6679" s="2">
        <f t="shared" si="1364"/>
        <v>20850.532649782792</v>
      </c>
    </row>
    <row r="6680" spans="1:16">
      <c r="A6680" s="6">
        <v>10</v>
      </c>
      <c r="B6680" s="6">
        <v>5</v>
      </c>
      <c r="C6680" s="6">
        <v>11</v>
      </c>
      <c r="D6680" s="6">
        <f t="shared" si="1352"/>
        <v>26</v>
      </c>
      <c r="E6680" s="5">
        <f t="shared" si="1353"/>
        <v>2334.3682140900019</v>
      </c>
      <c r="F6680" s="5">
        <f t="shared" si="1354"/>
        <v>169.71123193359369</v>
      </c>
      <c r="G6680" s="5">
        <f t="shared" si="1355"/>
        <v>567.47998644235474</v>
      </c>
      <c r="H6680" s="5">
        <f t="shared" si="1356"/>
        <v>3071.5594324659505</v>
      </c>
      <c r="I6680" s="5">
        <f t="shared" si="1357"/>
        <v>720</v>
      </c>
      <c r="J6680" s="5">
        <f t="shared" si="1358"/>
        <v>2351.5594324659505</v>
      </c>
      <c r="K6680" s="2">
        <f t="shared" si="1359"/>
        <v>65825.68459142276</v>
      </c>
      <c r="L6680" s="2">
        <f t="shared" si="1360"/>
        <v>128170</v>
      </c>
      <c r="M6680" s="2">
        <f t="shared" si="1361"/>
        <v>20680</v>
      </c>
      <c r="N6680" s="6">
        <f t="shared" si="1362"/>
        <v>1</v>
      </c>
      <c r="O6680" s="2">
        <f t="shared" si="1363"/>
        <v>21664.31540857724</v>
      </c>
      <c r="P6680" s="2">
        <f t="shared" si="1364"/>
        <v>21664.31540857724</v>
      </c>
    </row>
    <row r="6681" spans="1:16">
      <c r="A6681" s="6">
        <v>10</v>
      </c>
      <c r="B6681" s="6">
        <v>5</v>
      </c>
      <c r="C6681" s="6">
        <v>12</v>
      </c>
      <c r="D6681" s="6">
        <f t="shared" si="1352"/>
        <v>27</v>
      </c>
      <c r="E6681" s="5">
        <f t="shared" si="1353"/>
        <v>2334.3682140900019</v>
      </c>
      <c r="F6681" s="5">
        <f t="shared" si="1354"/>
        <v>169.71123193359369</v>
      </c>
      <c r="G6681" s="5">
        <f t="shared" si="1355"/>
        <v>626.80743957041921</v>
      </c>
      <c r="H6681" s="5">
        <f t="shared" si="1356"/>
        <v>3130.886885594015</v>
      </c>
      <c r="I6681" s="5">
        <f t="shared" si="1357"/>
        <v>720</v>
      </c>
      <c r="J6681" s="5">
        <f t="shared" si="1358"/>
        <v>2410.886885594015</v>
      </c>
      <c r="K6681" s="2">
        <f t="shared" si="1359"/>
        <v>66855.675097118306</v>
      </c>
      <c r="L6681" s="2">
        <f t="shared" si="1360"/>
        <v>130870</v>
      </c>
      <c r="M6681" s="2">
        <f t="shared" si="1361"/>
        <v>21560</v>
      </c>
      <c r="N6681" s="6">
        <f t="shared" si="1362"/>
        <v>1</v>
      </c>
      <c r="O6681" s="2">
        <f t="shared" si="1363"/>
        <v>22454.324902881694</v>
      </c>
      <c r="P6681" s="2">
        <f t="shared" si="1364"/>
        <v>22454.324902881694</v>
      </c>
    </row>
    <row r="6682" spans="1:16">
      <c r="A6682" s="6">
        <v>10</v>
      </c>
      <c r="B6682" s="6">
        <v>5</v>
      </c>
      <c r="C6682" s="6">
        <v>13</v>
      </c>
      <c r="D6682" s="6">
        <f t="shared" si="1352"/>
        <v>28</v>
      </c>
      <c r="E6682" s="5">
        <f t="shared" si="1353"/>
        <v>2334.3682140900019</v>
      </c>
      <c r="F6682" s="5">
        <f t="shared" si="1354"/>
        <v>169.71123193359369</v>
      </c>
      <c r="G6682" s="5">
        <f t="shared" si="1355"/>
        <v>687.52941027880343</v>
      </c>
      <c r="H6682" s="5">
        <f t="shared" si="1356"/>
        <v>3191.6088563023991</v>
      </c>
      <c r="I6682" s="5">
        <f t="shared" si="1357"/>
        <v>720</v>
      </c>
      <c r="J6682" s="5">
        <f t="shared" si="1358"/>
        <v>2471.6088563023991</v>
      </c>
      <c r="K6682" s="2">
        <f t="shared" si="1359"/>
        <v>67909.875977472198</v>
      </c>
      <c r="L6682" s="2">
        <f t="shared" si="1360"/>
        <v>133570</v>
      </c>
      <c r="M6682" s="2">
        <f t="shared" si="1361"/>
        <v>22440</v>
      </c>
      <c r="N6682" s="6">
        <f t="shared" si="1362"/>
        <v>1</v>
      </c>
      <c r="O6682" s="2">
        <f t="shared" si="1363"/>
        <v>23220.124022527802</v>
      </c>
      <c r="P6682" s="2">
        <f t="shared" si="1364"/>
        <v>23220.124022527802</v>
      </c>
    </row>
    <row r="6683" spans="1:16">
      <c r="A6683" s="6">
        <v>10</v>
      </c>
      <c r="B6683" s="6">
        <v>5</v>
      </c>
      <c r="C6683" s="6">
        <v>14</v>
      </c>
      <c r="D6683" s="6">
        <f t="shared" si="1352"/>
        <v>29</v>
      </c>
      <c r="E6683" s="5">
        <f t="shared" si="1353"/>
        <v>2334.3682140900019</v>
      </c>
      <c r="F6683" s="5">
        <f t="shared" si="1354"/>
        <v>169.71123193359369</v>
      </c>
      <c r="G6683" s="5">
        <f t="shared" si="1355"/>
        <v>749.67149159246469</v>
      </c>
      <c r="H6683" s="5">
        <f t="shared" si="1356"/>
        <v>3253.7509376160606</v>
      </c>
      <c r="I6683" s="5">
        <f t="shared" si="1357"/>
        <v>720</v>
      </c>
      <c r="J6683" s="5">
        <f t="shared" si="1358"/>
        <v>2533.7509376160606</v>
      </c>
      <c r="K6683" s="2">
        <f t="shared" si="1359"/>
        <v>68988.731555834383</v>
      </c>
      <c r="L6683" s="2">
        <f t="shared" si="1360"/>
        <v>136270</v>
      </c>
      <c r="M6683" s="2">
        <f t="shared" si="1361"/>
        <v>23320</v>
      </c>
      <c r="N6683" s="6">
        <f t="shared" si="1362"/>
        <v>1</v>
      </c>
      <c r="O6683" s="2">
        <f t="shared" si="1363"/>
        <v>23961.268444165617</v>
      </c>
      <c r="P6683" s="2">
        <f t="shared" si="1364"/>
        <v>23961.268444165617</v>
      </c>
    </row>
    <row r="6684" spans="1:16">
      <c r="A6684" s="6">
        <v>10</v>
      </c>
      <c r="B6684" s="6">
        <v>5</v>
      </c>
      <c r="C6684" s="6">
        <v>15</v>
      </c>
      <c r="D6684" s="6">
        <f t="shared" si="1352"/>
        <v>30</v>
      </c>
      <c r="E6684" s="5">
        <f t="shared" si="1353"/>
        <v>2334.3682140900019</v>
      </c>
      <c r="F6684" s="5">
        <f t="shared" si="1354"/>
        <v>169.71123193359369</v>
      </c>
      <c r="G6684" s="5">
        <f t="shared" si="1355"/>
        <v>813.25969846861108</v>
      </c>
      <c r="H6684" s="5">
        <f t="shared" si="1356"/>
        <v>3317.3391444922067</v>
      </c>
      <c r="I6684" s="5">
        <f t="shared" si="1357"/>
        <v>720</v>
      </c>
      <c r="J6684" s="5">
        <f t="shared" si="1358"/>
        <v>2597.3391444922067</v>
      </c>
      <c r="K6684" s="2">
        <f t="shared" si="1359"/>
        <v>70092.693480767484</v>
      </c>
      <c r="L6684" s="2">
        <f t="shared" si="1360"/>
        <v>138970</v>
      </c>
      <c r="M6684" s="2">
        <f t="shared" si="1361"/>
        <v>24200</v>
      </c>
      <c r="N6684" s="6">
        <f t="shared" si="1362"/>
        <v>1</v>
      </c>
      <c r="O6684" s="2">
        <f t="shared" si="1363"/>
        <v>24677.306519232516</v>
      </c>
      <c r="P6684" s="2">
        <f t="shared" si="1364"/>
        <v>24677.306519232516</v>
      </c>
    </row>
    <row r="6685" spans="1:16">
      <c r="A6685" s="6">
        <v>10</v>
      </c>
      <c r="B6685" s="6">
        <v>5</v>
      </c>
      <c r="C6685" s="6">
        <v>16</v>
      </c>
      <c r="D6685" s="6">
        <f t="shared" si="1352"/>
        <v>31</v>
      </c>
      <c r="E6685" s="5">
        <f t="shared" si="1353"/>
        <v>2334.3682140900019</v>
      </c>
      <c r="F6685" s="5">
        <f t="shared" si="1354"/>
        <v>169.71123193359369</v>
      </c>
      <c r="G6685" s="5">
        <f t="shared" si="1355"/>
        <v>878.32047434610013</v>
      </c>
      <c r="H6685" s="5">
        <f t="shared" si="1356"/>
        <v>3382.3999203696958</v>
      </c>
      <c r="I6685" s="5">
        <f t="shared" si="1357"/>
        <v>720</v>
      </c>
      <c r="J6685" s="5">
        <f t="shared" si="1358"/>
        <v>2662.3999203696958</v>
      </c>
      <c r="K6685" s="2">
        <f t="shared" si="1359"/>
        <v>71222.220839751652</v>
      </c>
      <c r="L6685" s="2">
        <f t="shared" si="1360"/>
        <v>141670</v>
      </c>
      <c r="M6685" s="2">
        <f t="shared" si="1361"/>
        <v>25080</v>
      </c>
      <c r="N6685" s="6">
        <f t="shared" si="1362"/>
        <v>1</v>
      </c>
      <c r="O6685" s="2">
        <f t="shared" si="1363"/>
        <v>25367.779160248348</v>
      </c>
      <c r="P6685" s="2">
        <f t="shared" si="1364"/>
        <v>25367.779160248348</v>
      </c>
    </row>
    <row r="6686" spans="1:16">
      <c r="A6686" s="6">
        <v>10</v>
      </c>
      <c r="B6686" s="6">
        <v>5</v>
      </c>
      <c r="C6686" s="6">
        <v>17</v>
      </c>
      <c r="D6686" s="6">
        <f t="shared" si="1352"/>
        <v>32</v>
      </c>
      <c r="E6686" s="5">
        <f t="shared" si="1353"/>
        <v>2334.3682140900019</v>
      </c>
      <c r="F6686" s="5">
        <f t="shared" si="1354"/>
        <v>169.71123193359369</v>
      </c>
      <c r="G6686" s="5">
        <f t="shared" si="1355"/>
        <v>944.88069779264049</v>
      </c>
      <c r="H6686" s="5">
        <f t="shared" si="1356"/>
        <v>3448.9601438162363</v>
      </c>
      <c r="I6686" s="5">
        <f t="shared" si="1357"/>
        <v>720</v>
      </c>
      <c r="J6686" s="5">
        <f t="shared" si="1358"/>
        <v>2728.9601438162363</v>
      </c>
      <c r="K6686" s="2">
        <f t="shared" si="1359"/>
        <v>72377.780274587436</v>
      </c>
      <c r="L6686" s="2">
        <f t="shared" si="1360"/>
        <v>144370</v>
      </c>
      <c r="M6686" s="2">
        <f t="shared" si="1361"/>
        <v>25960</v>
      </c>
      <c r="N6686" s="6">
        <f t="shared" si="1362"/>
        <v>1</v>
      </c>
      <c r="O6686" s="2">
        <f t="shared" si="1363"/>
        <v>26032.219725412564</v>
      </c>
      <c r="P6686" s="2">
        <f t="shared" si="1364"/>
        <v>26032.219725412564</v>
      </c>
    </row>
    <row r="6687" spans="1:16">
      <c r="A6687" s="6">
        <v>10</v>
      </c>
      <c r="B6687" s="6">
        <v>5</v>
      </c>
      <c r="C6687" s="6">
        <v>18</v>
      </c>
      <c r="D6687" s="6">
        <f t="shared" si="1352"/>
        <v>33</v>
      </c>
      <c r="E6687" s="5">
        <f t="shared" si="1353"/>
        <v>2334.3682140900019</v>
      </c>
      <c r="F6687" s="5">
        <f t="shared" si="1354"/>
        <v>169.71123193359369</v>
      </c>
      <c r="G6687" s="5">
        <f t="shared" si="1355"/>
        <v>1012.9676892512279</v>
      </c>
      <c r="H6687" s="5">
        <f t="shared" si="1356"/>
        <v>3517.0471352748236</v>
      </c>
      <c r="I6687" s="5">
        <f t="shared" si="1357"/>
        <v>720</v>
      </c>
      <c r="J6687" s="5">
        <f t="shared" si="1358"/>
        <v>2797.0471352748236</v>
      </c>
      <c r="K6687" s="2">
        <f t="shared" si="1359"/>
        <v>73559.846098521244</v>
      </c>
      <c r="L6687" s="2">
        <f t="shared" si="1360"/>
        <v>147070</v>
      </c>
      <c r="M6687" s="2">
        <f t="shared" si="1361"/>
        <v>26840</v>
      </c>
      <c r="N6687" s="6">
        <f t="shared" si="1362"/>
        <v>1</v>
      </c>
      <c r="O6687" s="2">
        <f t="shared" si="1363"/>
        <v>26670.153901478756</v>
      </c>
      <c r="P6687" s="2">
        <f t="shared" si="1364"/>
        <v>26670.153901478756</v>
      </c>
    </row>
    <row r="6688" spans="1:16">
      <c r="A6688" s="6">
        <v>10</v>
      </c>
      <c r="B6688" s="6">
        <v>5</v>
      </c>
      <c r="C6688" s="6">
        <v>19</v>
      </c>
      <c r="D6688" s="6">
        <f t="shared" si="1352"/>
        <v>34</v>
      </c>
      <c r="E6688" s="5">
        <f t="shared" si="1353"/>
        <v>2334.3682140900019</v>
      </c>
      <c r="F6688" s="5">
        <f t="shared" si="1354"/>
        <v>169.71123193359369</v>
      </c>
      <c r="G6688" s="5">
        <f t="shared" si="1355"/>
        <v>1082.6092178872495</v>
      </c>
      <c r="H6688" s="5">
        <f t="shared" si="1356"/>
        <v>3586.6886639108452</v>
      </c>
      <c r="I6688" s="5">
        <f t="shared" si="1357"/>
        <v>720</v>
      </c>
      <c r="J6688" s="5">
        <f t="shared" si="1358"/>
        <v>2866.6886639108452</v>
      </c>
      <c r="K6688" s="2">
        <f t="shared" si="1359"/>
        <v>74768.900415118842</v>
      </c>
      <c r="L6688" s="2">
        <f t="shared" si="1360"/>
        <v>149770</v>
      </c>
      <c r="M6688" s="2">
        <f t="shared" si="1361"/>
        <v>27720</v>
      </c>
      <c r="N6688" s="6">
        <f t="shared" si="1362"/>
        <v>1</v>
      </c>
      <c r="O6688" s="2">
        <f t="shared" si="1363"/>
        <v>27281.099584881158</v>
      </c>
      <c r="P6688" s="2">
        <f t="shared" si="1364"/>
        <v>27281.099584881158</v>
      </c>
    </row>
    <row r="6689" spans="1:16">
      <c r="A6689" s="6">
        <v>10</v>
      </c>
      <c r="B6689" s="6">
        <v>5</v>
      </c>
      <c r="C6689" s="6">
        <v>20</v>
      </c>
      <c r="D6689" s="6">
        <f t="shared" si="1352"/>
        <v>35</v>
      </c>
      <c r="E6689" s="5">
        <f t="shared" si="1353"/>
        <v>2334.3682140900019</v>
      </c>
      <c r="F6689" s="5">
        <f t="shared" si="1354"/>
        <v>169.71123193359369</v>
      </c>
      <c r="G6689" s="5">
        <f t="shared" si="1355"/>
        <v>1153.8335085377266</v>
      </c>
      <c r="H6689" s="5">
        <f t="shared" si="1356"/>
        <v>3657.9129545613223</v>
      </c>
      <c r="I6689" s="5">
        <f t="shared" si="1357"/>
        <v>720</v>
      </c>
      <c r="J6689" s="5">
        <f t="shared" si="1358"/>
        <v>2937.9129545613223</v>
      </c>
      <c r="K6689" s="2">
        <f t="shared" si="1359"/>
        <v>76005.43323891185</v>
      </c>
      <c r="L6689" s="2">
        <f t="shared" si="1360"/>
        <v>152470</v>
      </c>
      <c r="M6689" s="2">
        <f t="shared" si="1361"/>
        <v>28600</v>
      </c>
      <c r="N6689" s="6">
        <f t="shared" si="1362"/>
        <v>1</v>
      </c>
      <c r="O6689" s="2">
        <f t="shared" si="1363"/>
        <v>27864.56676108815</v>
      </c>
      <c r="P6689" s="2">
        <f t="shared" si="1364"/>
        <v>27864.56676108815</v>
      </c>
    </row>
    <row r="6690" spans="1:16">
      <c r="A6690" s="6">
        <v>10</v>
      </c>
      <c r="B6690" s="6">
        <v>5</v>
      </c>
      <c r="C6690" s="6">
        <v>21</v>
      </c>
      <c r="D6690" s="6">
        <f t="shared" si="1352"/>
        <v>36</v>
      </c>
      <c r="E6690" s="5">
        <f t="shared" si="1353"/>
        <v>2334.3682140900019</v>
      </c>
      <c r="F6690" s="5">
        <f t="shared" si="1354"/>
        <v>169.71123193359369</v>
      </c>
      <c r="G6690" s="5">
        <f t="shared" si="1355"/>
        <v>1226.6692487641703</v>
      </c>
      <c r="H6690" s="5">
        <f t="shared" si="1356"/>
        <v>3730.748694787766</v>
      </c>
      <c r="I6690" s="5">
        <f t="shared" si="1357"/>
        <v>720</v>
      </c>
      <c r="J6690" s="5">
        <f t="shared" si="1358"/>
        <v>3010.748694787766</v>
      </c>
      <c r="K6690" s="2">
        <f t="shared" si="1359"/>
        <v>77269.94261784316</v>
      </c>
      <c r="L6690" s="2">
        <f t="shared" si="1360"/>
        <v>155170</v>
      </c>
      <c r="M6690" s="2">
        <f t="shared" si="1361"/>
        <v>29480</v>
      </c>
      <c r="N6690" s="6">
        <f t="shared" si="1362"/>
        <v>1</v>
      </c>
      <c r="O6690" s="2">
        <f t="shared" si="1363"/>
        <v>28420.05738215684</v>
      </c>
      <c r="P6690" s="2">
        <f t="shared" si="1364"/>
        <v>28420.05738215684</v>
      </c>
    </row>
    <row r="6691" spans="1:16">
      <c r="A6691" s="6">
        <v>10</v>
      </c>
      <c r="B6691" s="6">
        <v>5</v>
      </c>
      <c r="C6691" s="6">
        <v>22</v>
      </c>
      <c r="D6691" s="6">
        <f t="shared" si="1352"/>
        <v>37</v>
      </c>
      <c r="E6691" s="5">
        <f t="shared" si="1353"/>
        <v>2334.3682140900019</v>
      </c>
      <c r="F6691" s="5">
        <f t="shared" si="1354"/>
        <v>169.71123193359369</v>
      </c>
      <c r="G6691" s="5">
        <f t="shared" si="1355"/>
        <v>1301.1455960105666</v>
      </c>
      <c r="H6691" s="5">
        <f t="shared" si="1356"/>
        <v>3805.2250420341625</v>
      </c>
      <c r="I6691" s="5">
        <f t="shared" si="1357"/>
        <v>720</v>
      </c>
      <c r="J6691" s="5">
        <f t="shared" si="1358"/>
        <v>3085.2250420341625</v>
      </c>
      <c r="K6691" s="2">
        <f t="shared" si="1359"/>
        <v>78562.934757537543</v>
      </c>
      <c r="L6691" s="2">
        <f t="shared" si="1360"/>
        <v>157870</v>
      </c>
      <c r="M6691" s="2">
        <f t="shared" si="1361"/>
        <v>30360</v>
      </c>
      <c r="N6691" s="6">
        <f t="shared" si="1362"/>
        <v>1</v>
      </c>
      <c r="O6691" s="2">
        <f t="shared" si="1363"/>
        <v>28947.065242462457</v>
      </c>
      <c r="P6691" s="2">
        <f t="shared" si="1364"/>
        <v>28947.065242462457</v>
      </c>
    </row>
    <row r="6692" spans="1:16">
      <c r="A6692" s="6">
        <v>10</v>
      </c>
      <c r="B6692" s="6">
        <v>5</v>
      </c>
      <c r="C6692" s="6">
        <v>23</v>
      </c>
      <c r="D6692" s="6">
        <f t="shared" si="1352"/>
        <v>38</v>
      </c>
      <c r="E6692" s="5">
        <f t="shared" si="1353"/>
        <v>2334.3682140900019</v>
      </c>
      <c r="F6692" s="5">
        <f t="shared" si="1354"/>
        <v>169.71123193359369</v>
      </c>
      <c r="G6692" s="5">
        <f t="shared" si="1355"/>
        <v>1377.292184868003</v>
      </c>
      <c r="H6692" s="5">
        <f t="shared" si="1356"/>
        <v>3881.3716308915987</v>
      </c>
      <c r="I6692" s="5">
        <f t="shared" si="1357"/>
        <v>720</v>
      </c>
      <c r="J6692" s="5">
        <f t="shared" si="1358"/>
        <v>3161.3716308915987</v>
      </c>
      <c r="K6692" s="2">
        <f t="shared" si="1359"/>
        <v>79884.92414742359</v>
      </c>
      <c r="L6692" s="2">
        <f t="shared" si="1360"/>
        <v>160570</v>
      </c>
      <c r="M6692" s="2">
        <f t="shared" si="1361"/>
        <v>31240</v>
      </c>
      <c r="N6692" s="6">
        <f t="shared" si="1362"/>
        <v>1</v>
      </c>
      <c r="O6692" s="2">
        <f t="shared" si="1363"/>
        <v>29445.07585257641</v>
      </c>
      <c r="P6692" s="2">
        <f t="shared" si="1364"/>
        <v>29445.07585257641</v>
      </c>
    </row>
    <row r="6693" spans="1:16">
      <c r="A6693" s="6">
        <v>10</v>
      </c>
      <c r="B6693" s="6">
        <v>5</v>
      </c>
      <c r="C6693" s="6">
        <v>24</v>
      </c>
      <c r="D6693" s="6">
        <f t="shared" si="1352"/>
        <v>39</v>
      </c>
      <c r="E6693" s="5">
        <f t="shared" si="1353"/>
        <v>2334.3682140900019</v>
      </c>
      <c r="F6693" s="5">
        <f t="shared" si="1354"/>
        <v>169.71123193359369</v>
      </c>
      <c r="G6693" s="5">
        <f t="shared" si="1355"/>
        <v>1455.1391344474989</v>
      </c>
      <c r="H6693" s="5">
        <f t="shared" si="1356"/>
        <v>3959.2185804710944</v>
      </c>
      <c r="I6693" s="5">
        <f t="shared" si="1357"/>
        <v>720</v>
      </c>
      <c r="J6693" s="5">
        <f t="shared" si="1358"/>
        <v>3239.2185804710944</v>
      </c>
      <c r="K6693" s="2">
        <f t="shared" si="1359"/>
        <v>81236.43368873428</v>
      </c>
      <c r="L6693" s="2">
        <f t="shared" si="1360"/>
        <v>163270</v>
      </c>
      <c r="M6693" s="2">
        <f t="shared" si="1361"/>
        <v>32120</v>
      </c>
      <c r="N6693" s="6">
        <f t="shared" si="1362"/>
        <v>1</v>
      </c>
      <c r="O6693" s="2">
        <f t="shared" si="1363"/>
        <v>29913.56631126572</v>
      </c>
      <c r="P6693" s="2">
        <f t="shared" si="1364"/>
        <v>29913.56631126572</v>
      </c>
    </row>
    <row r="6694" spans="1:16">
      <c r="A6694" s="6">
        <v>10</v>
      </c>
      <c r="B6694" s="6">
        <v>5</v>
      </c>
      <c r="C6694" s="6">
        <v>25</v>
      </c>
      <c r="D6694" s="6">
        <f t="shared" si="1352"/>
        <v>40</v>
      </c>
      <c r="E6694" s="5">
        <f t="shared" si="1353"/>
        <v>2334.3682140900019</v>
      </c>
      <c r="F6694" s="5">
        <f t="shared" si="1354"/>
        <v>169.71123193359369</v>
      </c>
      <c r="G6694" s="5">
        <f t="shared" si="1355"/>
        <v>1534.7170558625965</v>
      </c>
      <c r="H6694" s="5">
        <f t="shared" si="1356"/>
        <v>4038.7965018861923</v>
      </c>
      <c r="I6694" s="5">
        <f t="shared" si="1357"/>
        <v>720</v>
      </c>
      <c r="J6694" s="5">
        <f t="shared" si="1358"/>
        <v>3318.7965018861923</v>
      </c>
      <c r="K6694" s="2">
        <f t="shared" si="1359"/>
        <v>82617.994824413065</v>
      </c>
      <c r="L6694" s="2">
        <f t="shared" si="1360"/>
        <v>165970</v>
      </c>
      <c r="M6694" s="2">
        <f t="shared" si="1361"/>
        <v>33000</v>
      </c>
      <c r="N6694" s="6">
        <f t="shared" si="1362"/>
        <v>1</v>
      </c>
      <c r="O6694" s="2">
        <f t="shared" si="1363"/>
        <v>30352.005175586935</v>
      </c>
      <c r="P6694" s="2">
        <f t="shared" si="1364"/>
        <v>30352.005175586935</v>
      </c>
    </row>
    <row r="6695" spans="1:16">
      <c r="A6695" s="6">
        <v>10</v>
      </c>
      <c r="B6695" s="6">
        <v>5</v>
      </c>
      <c r="C6695" s="6">
        <v>26</v>
      </c>
      <c r="D6695" s="6">
        <f t="shared" si="1352"/>
        <v>41</v>
      </c>
      <c r="E6695" s="5">
        <f t="shared" si="1353"/>
        <v>2334.3682140900019</v>
      </c>
      <c r="F6695" s="5">
        <f t="shared" si="1354"/>
        <v>169.71123193359369</v>
      </c>
      <c r="G6695" s="5">
        <f t="shared" si="1355"/>
        <v>1616.0570598233144</v>
      </c>
      <c r="H6695" s="5">
        <f t="shared" si="1356"/>
        <v>4120.13650584691</v>
      </c>
      <c r="I6695" s="5">
        <f t="shared" si="1357"/>
        <v>720</v>
      </c>
      <c r="J6695" s="5">
        <f t="shared" si="1358"/>
        <v>3400.13650584691</v>
      </c>
      <c r="K6695" s="2">
        <f t="shared" si="1359"/>
        <v>84030.147670953302</v>
      </c>
      <c r="L6695" s="2">
        <f t="shared" si="1360"/>
        <v>168670</v>
      </c>
      <c r="M6695" s="2">
        <f t="shared" si="1361"/>
        <v>33880</v>
      </c>
      <c r="N6695" s="6">
        <f t="shared" si="1362"/>
        <v>1</v>
      </c>
      <c r="O6695" s="2">
        <f t="shared" si="1363"/>
        <v>30759.852329046698</v>
      </c>
      <c r="P6695" s="2">
        <f t="shared" si="1364"/>
        <v>30759.852329046698</v>
      </c>
    </row>
    <row r="6696" spans="1:16">
      <c r="A6696" s="6">
        <v>10</v>
      </c>
      <c r="B6696" s="6">
        <v>5</v>
      </c>
      <c r="C6696" s="6">
        <v>27</v>
      </c>
      <c r="D6696" s="6">
        <f t="shared" si="1352"/>
        <v>42</v>
      </c>
      <c r="E6696" s="5">
        <f t="shared" si="1353"/>
        <v>2334.3682140900019</v>
      </c>
      <c r="F6696" s="5">
        <f t="shared" si="1354"/>
        <v>169.71123193359369</v>
      </c>
      <c r="G6696" s="5">
        <f t="shared" si="1355"/>
        <v>1699.1907643430709</v>
      </c>
      <c r="H6696" s="5">
        <f t="shared" si="1356"/>
        <v>4203.270210366667</v>
      </c>
      <c r="I6696" s="5">
        <f t="shared" si="1357"/>
        <v>720</v>
      </c>
      <c r="J6696" s="5">
        <f t="shared" si="1358"/>
        <v>3483.270210366667</v>
      </c>
      <c r="K6696" s="2">
        <f t="shared" si="1359"/>
        <v>85473.441152199084</v>
      </c>
      <c r="L6696" s="2">
        <f t="shared" si="1360"/>
        <v>171370</v>
      </c>
      <c r="M6696" s="2">
        <f t="shared" si="1361"/>
        <v>34760</v>
      </c>
      <c r="N6696" s="6">
        <f t="shared" si="1362"/>
        <v>1</v>
      </c>
      <c r="O6696" s="2">
        <f t="shared" si="1363"/>
        <v>31136.558847800916</v>
      </c>
      <c r="P6696" s="2">
        <f t="shared" si="1364"/>
        <v>31136.558847800916</v>
      </c>
    </row>
    <row r="6697" spans="1:16">
      <c r="A6697" s="6">
        <v>10</v>
      </c>
      <c r="B6697" s="6">
        <v>5</v>
      </c>
      <c r="C6697" s="6">
        <v>28</v>
      </c>
      <c r="D6697" s="6">
        <f t="shared" si="1352"/>
        <v>43</v>
      </c>
      <c r="E6697" s="5">
        <f t="shared" si="1353"/>
        <v>2334.3682140900019</v>
      </c>
      <c r="F6697" s="5">
        <f t="shared" si="1354"/>
        <v>169.71123193359369</v>
      </c>
      <c r="G6697" s="5">
        <f t="shared" si="1355"/>
        <v>1784.1503025602246</v>
      </c>
      <c r="H6697" s="5">
        <f t="shared" si="1356"/>
        <v>4288.2297485838208</v>
      </c>
      <c r="I6697" s="5">
        <f t="shared" si="1357"/>
        <v>720</v>
      </c>
      <c r="J6697" s="5">
        <f t="shared" si="1358"/>
        <v>3568.2297485838208</v>
      </c>
      <c r="K6697" s="2">
        <f t="shared" si="1359"/>
        <v>86948.433135135769</v>
      </c>
      <c r="L6697" s="2">
        <f t="shared" si="1360"/>
        <v>174070</v>
      </c>
      <c r="M6697" s="2">
        <f t="shared" si="1361"/>
        <v>35640</v>
      </c>
      <c r="N6697" s="6">
        <f t="shared" si="1362"/>
        <v>1</v>
      </c>
      <c r="O6697" s="2">
        <f t="shared" si="1363"/>
        <v>31481.566864864231</v>
      </c>
      <c r="P6697" s="2">
        <f t="shared" si="1364"/>
        <v>31481.566864864231</v>
      </c>
    </row>
    <row r="6698" spans="1:16">
      <c r="A6698" s="6">
        <v>10</v>
      </c>
      <c r="B6698" s="6">
        <v>5</v>
      </c>
      <c r="C6698" s="6">
        <v>29</v>
      </c>
      <c r="D6698" s="6">
        <f t="shared" si="1352"/>
        <v>44</v>
      </c>
      <c r="E6698" s="5">
        <f t="shared" si="1353"/>
        <v>2334.3682140900019</v>
      </c>
      <c r="F6698" s="5">
        <f t="shared" si="1354"/>
        <v>169.71123193359369</v>
      </c>
      <c r="G6698" s="5">
        <f t="shared" si="1355"/>
        <v>1870.9683306758782</v>
      </c>
      <c r="H6698" s="5">
        <f t="shared" si="1356"/>
        <v>4375.0477766994736</v>
      </c>
      <c r="I6698" s="5">
        <f t="shared" si="1357"/>
        <v>720</v>
      </c>
      <c r="J6698" s="5">
        <f t="shared" si="1358"/>
        <v>3655.0477766994736</v>
      </c>
      <c r="K6698" s="2">
        <f t="shared" si="1359"/>
        <v>88455.690567699203</v>
      </c>
      <c r="L6698" s="2">
        <f t="shared" si="1360"/>
        <v>176770</v>
      </c>
      <c r="M6698" s="2">
        <f t="shared" si="1361"/>
        <v>36520</v>
      </c>
      <c r="N6698" s="6">
        <f t="shared" si="1362"/>
        <v>1</v>
      </c>
      <c r="O6698" s="2">
        <f t="shared" si="1363"/>
        <v>31794.309432300797</v>
      </c>
      <c r="P6698" s="2">
        <f t="shared" si="1364"/>
        <v>31794.309432300797</v>
      </c>
    </row>
    <row r="6699" spans="1:16">
      <c r="A6699" s="6">
        <v>10</v>
      </c>
      <c r="B6699" s="6">
        <v>5</v>
      </c>
      <c r="C6699" s="6">
        <v>30</v>
      </c>
      <c r="D6699" s="6">
        <f t="shared" si="1352"/>
        <v>45</v>
      </c>
      <c r="E6699" s="5">
        <f t="shared" si="1353"/>
        <v>2334.3682140900019</v>
      </c>
      <c r="F6699" s="5">
        <f t="shared" si="1354"/>
        <v>169.71123193359369</v>
      </c>
      <c r="G6699" s="5">
        <f t="shared" si="1355"/>
        <v>1959.6780360096488</v>
      </c>
      <c r="H6699" s="5">
        <f t="shared" si="1356"/>
        <v>4463.7574820332447</v>
      </c>
      <c r="I6699" s="5">
        <f t="shared" si="1357"/>
        <v>720</v>
      </c>
      <c r="J6699" s="5">
        <f t="shared" si="1358"/>
        <v>3743.7574820332447</v>
      </c>
      <c r="K6699" s="2">
        <f t="shared" si="1359"/>
        <v>89995.789618632727</v>
      </c>
      <c r="L6699" s="2">
        <f t="shared" si="1360"/>
        <v>179470</v>
      </c>
      <c r="M6699" s="2">
        <f t="shared" si="1361"/>
        <v>37400</v>
      </c>
      <c r="N6699" s="6">
        <f t="shared" si="1362"/>
        <v>1</v>
      </c>
      <c r="O6699" s="2">
        <f t="shared" si="1363"/>
        <v>32074.210381367273</v>
      </c>
      <c r="P6699" s="2">
        <f t="shared" si="1364"/>
        <v>32074.210381367273</v>
      </c>
    </row>
    <row r="6700" spans="1:16">
      <c r="A6700" s="6">
        <v>10</v>
      </c>
      <c r="B6700" s="6">
        <v>6</v>
      </c>
      <c r="C6700" s="6">
        <v>0</v>
      </c>
      <c r="D6700" s="6">
        <f t="shared" si="1352"/>
        <v>16</v>
      </c>
      <c r="E6700" s="5">
        <f t="shared" si="1353"/>
        <v>2334.3682140900019</v>
      </c>
      <c r="F6700" s="5">
        <f t="shared" si="1354"/>
        <v>208.74481527832023</v>
      </c>
      <c r="G6700" s="5">
        <f t="shared" si="1355"/>
        <v>0</v>
      </c>
      <c r="H6700" s="5">
        <f t="shared" si="1356"/>
        <v>2543.1130293683223</v>
      </c>
      <c r="I6700" s="5">
        <f t="shared" si="1357"/>
        <v>720</v>
      </c>
      <c r="J6700" s="5">
        <f t="shared" si="1358"/>
        <v>1823.1130293683223</v>
      </c>
      <c r="K6700" s="2">
        <f t="shared" si="1359"/>
        <v>56651.267870977812</v>
      </c>
      <c r="L6700" s="2">
        <f t="shared" si="1360"/>
        <v>100564</v>
      </c>
      <c r="M6700" s="2">
        <f t="shared" si="1361"/>
        <v>11440</v>
      </c>
      <c r="N6700" s="6">
        <f t="shared" si="1362"/>
        <v>1</v>
      </c>
      <c r="O6700" s="2">
        <f t="shared" si="1363"/>
        <v>12472.732129022188</v>
      </c>
      <c r="P6700" s="2">
        <f t="shared" si="1364"/>
        <v>12472.732129022188</v>
      </c>
    </row>
    <row r="6701" spans="1:16">
      <c r="A6701" s="6">
        <v>10</v>
      </c>
      <c r="B6701" s="6">
        <v>6</v>
      </c>
      <c r="C6701" s="6">
        <v>1</v>
      </c>
      <c r="D6701" s="6">
        <f t="shared" si="1352"/>
        <v>17</v>
      </c>
      <c r="E6701" s="5">
        <f t="shared" si="1353"/>
        <v>2334.3682140900019</v>
      </c>
      <c r="F6701" s="5">
        <f t="shared" si="1354"/>
        <v>208.74481527832023</v>
      </c>
      <c r="G6701" s="5">
        <f t="shared" si="1355"/>
        <v>45.5625</v>
      </c>
      <c r="H6701" s="5">
        <f t="shared" si="1356"/>
        <v>2588.6755293683223</v>
      </c>
      <c r="I6701" s="5">
        <f t="shared" si="1357"/>
        <v>720</v>
      </c>
      <c r="J6701" s="5">
        <f t="shared" si="1358"/>
        <v>1868.6755293683223</v>
      </c>
      <c r="K6701" s="2">
        <f t="shared" si="1359"/>
        <v>57442.283495977812</v>
      </c>
      <c r="L6701" s="2">
        <f t="shared" si="1360"/>
        <v>103264</v>
      </c>
      <c r="M6701" s="2">
        <f t="shared" si="1361"/>
        <v>12320</v>
      </c>
      <c r="N6701" s="6">
        <f t="shared" si="1362"/>
        <v>1</v>
      </c>
      <c r="O6701" s="2">
        <f t="shared" si="1363"/>
        <v>13501.716504022188</v>
      </c>
      <c r="P6701" s="2">
        <f t="shared" si="1364"/>
        <v>13501.716504022188</v>
      </c>
    </row>
    <row r="6702" spans="1:16">
      <c r="A6702" s="6">
        <v>10</v>
      </c>
      <c r="B6702" s="6">
        <v>6</v>
      </c>
      <c r="C6702" s="6">
        <v>2</v>
      </c>
      <c r="D6702" s="6">
        <f t="shared" si="1352"/>
        <v>18</v>
      </c>
      <c r="E6702" s="5">
        <f t="shared" si="1353"/>
        <v>2334.3682140900019</v>
      </c>
      <c r="F6702" s="5">
        <f t="shared" si="1354"/>
        <v>208.74481527832023</v>
      </c>
      <c r="G6702" s="5">
        <f t="shared" si="1355"/>
        <v>92.264062499999994</v>
      </c>
      <c r="H6702" s="5">
        <f t="shared" si="1356"/>
        <v>2635.3770918683222</v>
      </c>
      <c r="I6702" s="5">
        <f t="shared" si="1357"/>
        <v>720</v>
      </c>
      <c r="J6702" s="5">
        <f t="shared" si="1358"/>
        <v>1915.3770918683222</v>
      </c>
      <c r="K6702" s="2">
        <f t="shared" si="1359"/>
        <v>58253.074511602812</v>
      </c>
      <c r="L6702" s="2">
        <f t="shared" si="1360"/>
        <v>105964</v>
      </c>
      <c r="M6702" s="2">
        <f t="shared" si="1361"/>
        <v>13200</v>
      </c>
      <c r="N6702" s="6">
        <f t="shared" si="1362"/>
        <v>1</v>
      </c>
      <c r="O6702" s="2">
        <f t="shared" si="1363"/>
        <v>14510.925488397188</v>
      </c>
      <c r="P6702" s="2">
        <f t="shared" si="1364"/>
        <v>14510.925488397188</v>
      </c>
    </row>
    <row r="6703" spans="1:16">
      <c r="A6703" s="6">
        <v>10</v>
      </c>
      <c r="B6703" s="6">
        <v>6</v>
      </c>
      <c r="C6703" s="6">
        <v>3</v>
      </c>
      <c r="D6703" s="6">
        <f t="shared" si="1352"/>
        <v>19</v>
      </c>
      <c r="E6703" s="5">
        <f t="shared" si="1353"/>
        <v>2334.3682140900019</v>
      </c>
      <c r="F6703" s="5">
        <f t="shared" si="1354"/>
        <v>208.74481527832023</v>
      </c>
      <c r="G6703" s="5">
        <f t="shared" si="1355"/>
        <v>140.12604492187498</v>
      </c>
      <c r="H6703" s="5">
        <f t="shared" si="1356"/>
        <v>2683.2390742901971</v>
      </c>
      <c r="I6703" s="5">
        <f t="shared" si="1357"/>
        <v>720</v>
      </c>
      <c r="J6703" s="5">
        <f t="shared" si="1358"/>
        <v>1963.2390742901971</v>
      </c>
      <c r="K6703" s="2">
        <f t="shared" si="1359"/>
        <v>59084.011706427031</v>
      </c>
      <c r="L6703" s="2">
        <f t="shared" si="1360"/>
        <v>108664</v>
      </c>
      <c r="M6703" s="2">
        <f t="shared" si="1361"/>
        <v>14080</v>
      </c>
      <c r="N6703" s="6">
        <f t="shared" si="1362"/>
        <v>1</v>
      </c>
      <c r="O6703" s="2">
        <f t="shared" si="1363"/>
        <v>15499.988293572969</v>
      </c>
      <c r="P6703" s="2">
        <f t="shared" si="1364"/>
        <v>15499.988293572969</v>
      </c>
    </row>
    <row r="6704" spans="1:16">
      <c r="A6704" s="6">
        <v>10</v>
      </c>
      <c r="B6704" s="6">
        <v>6</v>
      </c>
      <c r="C6704" s="6">
        <v>4</v>
      </c>
      <c r="D6704" s="6">
        <f t="shared" si="1352"/>
        <v>20</v>
      </c>
      <c r="E6704" s="5">
        <f t="shared" si="1353"/>
        <v>2334.3682140900019</v>
      </c>
      <c r="F6704" s="5">
        <f t="shared" si="1354"/>
        <v>208.74481527832023</v>
      </c>
      <c r="G6704" s="5">
        <f t="shared" si="1355"/>
        <v>189.17016064453125</v>
      </c>
      <c r="H6704" s="5">
        <f t="shared" si="1356"/>
        <v>2732.2831900128535</v>
      </c>
      <c r="I6704" s="5">
        <f t="shared" si="1357"/>
        <v>720</v>
      </c>
      <c r="J6704" s="5">
        <f t="shared" si="1358"/>
        <v>2012.2831900128535</v>
      </c>
      <c r="K6704" s="2">
        <f t="shared" si="1359"/>
        <v>59935.472048834265</v>
      </c>
      <c r="L6704" s="2">
        <f t="shared" si="1360"/>
        <v>111364</v>
      </c>
      <c r="M6704" s="2">
        <f t="shared" si="1361"/>
        <v>14960</v>
      </c>
      <c r="N6704" s="6">
        <f t="shared" si="1362"/>
        <v>1</v>
      </c>
      <c r="O6704" s="2">
        <f t="shared" si="1363"/>
        <v>16468.527951165735</v>
      </c>
      <c r="P6704" s="2">
        <f t="shared" si="1364"/>
        <v>16468.527951165735</v>
      </c>
    </row>
    <row r="6705" spans="1:16">
      <c r="A6705" s="6">
        <v>10</v>
      </c>
      <c r="B6705" s="6">
        <v>6</v>
      </c>
      <c r="C6705" s="6">
        <v>5</v>
      </c>
      <c r="D6705" s="6">
        <f t="shared" si="1352"/>
        <v>21</v>
      </c>
      <c r="E6705" s="5">
        <f t="shared" si="1353"/>
        <v>2334.3682140900019</v>
      </c>
      <c r="F6705" s="5">
        <f t="shared" si="1354"/>
        <v>208.74481527832023</v>
      </c>
      <c r="G6705" s="5">
        <f t="shared" si="1355"/>
        <v>239.41848456573481</v>
      </c>
      <c r="H6705" s="5">
        <f t="shared" si="1356"/>
        <v>2782.5315139340569</v>
      </c>
      <c r="I6705" s="5">
        <f t="shared" si="1357"/>
        <v>720</v>
      </c>
      <c r="J6705" s="5">
        <f t="shared" si="1358"/>
        <v>2062.5315139340569</v>
      </c>
      <c r="K6705" s="2">
        <f t="shared" si="1359"/>
        <v>60807.838783577376</v>
      </c>
      <c r="L6705" s="2">
        <f t="shared" si="1360"/>
        <v>114064</v>
      </c>
      <c r="M6705" s="2">
        <f t="shared" si="1361"/>
        <v>15840</v>
      </c>
      <c r="N6705" s="6">
        <f t="shared" si="1362"/>
        <v>1</v>
      </c>
      <c r="O6705" s="2">
        <f t="shared" si="1363"/>
        <v>17416.161216422624</v>
      </c>
      <c r="P6705" s="2">
        <f t="shared" si="1364"/>
        <v>17416.161216422624</v>
      </c>
    </row>
    <row r="6706" spans="1:16">
      <c r="A6706" s="6">
        <v>10</v>
      </c>
      <c r="B6706" s="6">
        <v>6</v>
      </c>
      <c r="C6706" s="6">
        <v>6</v>
      </c>
      <c r="D6706" s="6">
        <f t="shared" si="1352"/>
        <v>22</v>
      </c>
      <c r="E6706" s="5">
        <f t="shared" si="1353"/>
        <v>2334.3682140900019</v>
      </c>
      <c r="F6706" s="5">
        <f t="shared" si="1354"/>
        <v>208.74481527832023</v>
      </c>
      <c r="G6706" s="5">
        <f t="shared" si="1355"/>
        <v>290.89345874736784</v>
      </c>
      <c r="H6706" s="5">
        <f t="shared" si="1356"/>
        <v>2834.00648811569</v>
      </c>
      <c r="I6706" s="5">
        <f t="shared" si="1357"/>
        <v>720</v>
      </c>
      <c r="J6706" s="5">
        <f t="shared" si="1358"/>
        <v>2114.00648811569</v>
      </c>
      <c r="K6706" s="2">
        <f t="shared" si="1359"/>
        <v>61701.501529786285</v>
      </c>
      <c r="L6706" s="2">
        <f t="shared" si="1360"/>
        <v>116764</v>
      </c>
      <c r="M6706" s="2">
        <f t="shared" si="1361"/>
        <v>16720</v>
      </c>
      <c r="N6706" s="6">
        <f t="shared" si="1362"/>
        <v>1</v>
      </c>
      <c r="O6706" s="2">
        <f t="shared" si="1363"/>
        <v>18342.498470213715</v>
      </c>
      <c r="P6706" s="2">
        <f t="shared" si="1364"/>
        <v>18342.498470213715</v>
      </c>
    </row>
    <row r="6707" spans="1:16">
      <c r="A6707" s="6">
        <v>10</v>
      </c>
      <c r="B6707" s="6">
        <v>6</v>
      </c>
      <c r="C6707" s="6">
        <v>7</v>
      </c>
      <c r="D6707" s="6">
        <f t="shared" si="1352"/>
        <v>23</v>
      </c>
      <c r="E6707" s="5">
        <f t="shared" si="1353"/>
        <v>2334.3682140900019</v>
      </c>
      <c r="F6707" s="5">
        <f t="shared" si="1354"/>
        <v>208.74481527832023</v>
      </c>
      <c r="G6707" s="5">
        <f t="shared" si="1355"/>
        <v>343.61789814532818</v>
      </c>
      <c r="H6707" s="5">
        <f t="shared" si="1356"/>
        <v>2886.7309275136504</v>
      </c>
      <c r="I6707" s="5">
        <f t="shared" si="1357"/>
        <v>720</v>
      </c>
      <c r="J6707" s="5">
        <f t="shared" si="1358"/>
        <v>2166.7309275136504</v>
      </c>
      <c r="K6707" s="2">
        <f t="shared" si="1359"/>
        <v>62616.856380445315</v>
      </c>
      <c r="L6707" s="2">
        <f t="shared" si="1360"/>
        <v>119464</v>
      </c>
      <c r="M6707" s="2">
        <f t="shared" si="1361"/>
        <v>17600</v>
      </c>
      <c r="N6707" s="6">
        <f t="shared" si="1362"/>
        <v>1</v>
      </c>
      <c r="O6707" s="2">
        <f t="shared" si="1363"/>
        <v>19247.143619554685</v>
      </c>
      <c r="P6707" s="2">
        <f t="shared" si="1364"/>
        <v>19247.143619554685</v>
      </c>
    </row>
    <row r="6708" spans="1:16">
      <c r="A6708" s="6">
        <v>10</v>
      </c>
      <c r="B6708" s="6">
        <v>6</v>
      </c>
      <c r="C6708" s="6">
        <v>8</v>
      </c>
      <c r="D6708" s="6">
        <f t="shared" si="1352"/>
        <v>24</v>
      </c>
      <c r="E6708" s="5">
        <f t="shared" si="1353"/>
        <v>2334.3682140900019</v>
      </c>
      <c r="F6708" s="5">
        <f t="shared" si="1354"/>
        <v>208.74481527832023</v>
      </c>
      <c r="G6708" s="5">
        <f t="shared" si="1355"/>
        <v>397.61499642530839</v>
      </c>
      <c r="H6708" s="5">
        <f t="shared" si="1356"/>
        <v>2940.7280257936309</v>
      </c>
      <c r="I6708" s="5">
        <f t="shared" si="1357"/>
        <v>720</v>
      </c>
      <c r="J6708" s="5">
        <f t="shared" si="1358"/>
        <v>2220.7280257936309</v>
      </c>
      <c r="K6708" s="2">
        <f t="shared" si="1359"/>
        <v>63554.306003361649</v>
      </c>
      <c r="L6708" s="2">
        <f t="shared" si="1360"/>
        <v>122164</v>
      </c>
      <c r="M6708" s="2">
        <f t="shared" si="1361"/>
        <v>18480</v>
      </c>
      <c r="N6708" s="6">
        <f t="shared" si="1362"/>
        <v>1</v>
      </c>
      <c r="O6708" s="2">
        <f t="shared" si="1363"/>
        <v>20129.693996638351</v>
      </c>
      <c r="P6708" s="2">
        <f t="shared" si="1364"/>
        <v>20129.693996638351</v>
      </c>
    </row>
    <row r="6709" spans="1:16">
      <c r="A6709" s="6">
        <v>10</v>
      </c>
      <c r="B6709" s="6">
        <v>6</v>
      </c>
      <c r="C6709" s="6">
        <v>9</v>
      </c>
      <c r="D6709" s="6">
        <f t="shared" si="1352"/>
        <v>25</v>
      </c>
      <c r="E6709" s="5">
        <f t="shared" si="1353"/>
        <v>2334.3682140900019</v>
      </c>
      <c r="F6709" s="5">
        <f t="shared" si="1354"/>
        <v>208.74481527832023</v>
      </c>
      <c r="G6709" s="5">
        <f t="shared" si="1355"/>
        <v>452.90833186570285</v>
      </c>
      <c r="H6709" s="5">
        <f t="shared" si="1356"/>
        <v>2996.0213612340249</v>
      </c>
      <c r="I6709" s="5">
        <f t="shared" si="1357"/>
        <v>720</v>
      </c>
      <c r="J6709" s="5">
        <f t="shared" si="1358"/>
        <v>2276.0213612340249</v>
      </c>
      <c r="K6709" s="2">
        <f t="shared" si="1359"/>
        <v>64514.259743646267</v>
      </c>
      <c r="L6709" s="2">
        <f t="shared" si="1360"/>
        <v>124864</v>
      </c>
      <c r="M6709" s="2">
        <f t="shared" si="1361"/>
        <v>19360</v>
      </c>
      <c r="N6709" s="6">
        <f t="shared" si="1362"/>
        <v>1</v>
      </c>
      <c r="O6709" s="2">
        <f t="shared" si="1363"/>
        <v>20989.740256353733</v>
      </c>
      <c r="P6709" s="2">
        <f t="shared" si="1364"/>
        <v>20989.740256353733</v>
      </c>
    </row>
    <row r="6710" spans="1:16">
      <c r="A6710" s="6">
        <v>10</v>
      </c>
      <c r="B6710" s="6">
        <v>6</v>
      </c>
      <c r="C6710" s="6">
        <v>10</v>
      </c>
      <c r="D6710" s="6">
        <f t="shared" si="1352"/>
        <v>26</v>
      </c>
      <c r="E6710" s="5">
        <f t="shared" si="1353"/>
        <v>2334.3682140900019</v>
      </c>
      <c r="F6710" s="5">
        <f t="shared" si="1354"/>
        <v>208.74481527832023</v>
      </c>
      <c r="G6710" s="5">
        <f t="shared" si="1355"/>
        <v>509.52187334891573</v>
      </c>
      <c r="H6710" s="5">
        <f t="shared" si="1356"/>
        <v>3052.6349027172382</v>
      </c>
      <c r="I6710" s="5">
        <f t="shared" si="1357"/>
        <v>720</v>
      </c>
      <c r="J6710" s="5">
        <f t="shared" si="1358"/>
        <v>2332.6349027172382</v>
      </c>
      <c r="K6710" s="2">
        <f t="shared" si="1359"/>
        <v>65497.13372772983</v>
      </c>
      <c r="L6710" s="2">
        <f t="shared" si="1360"/>
        <v>127564</v>
      </c>
      <c r="M6710" s="2">
        <f t="shared" si="1361"/>
        <v>20240</v>
      </c>
      <c r="N6710" s="6">
        <f t="shared" si="1362"/>
        <v>1</v>
      </c>
      <c r="O6710" s="2">
        <f t="shared" si="1363"/>
        <v>21826.86627227017</v>
      </c>
      <c r="P6710" s="2">
        <f t="shared" si="1364"/>
        <v>21826.86627227017</v>
      </c>
    </row>
    <row r="6711" spans="1:16">
      <c r="A6711" s="6">
        <v>10</v>
      </c>
      <c r="B6711" s="6">
        <v>6</v>
      </c>
      <c r="C6711" s="6">
        <v>11</v>
      </c>
      <c r="D6711" s="6">
        <f t="shared" si="1352"/>
        <v>27</v>
      </c>
      <c r="E6711" s="5">
        <f t="shared" si="1353"/>
        <v>2334.3682140900019</v>
      </c>
      <c r="F6711" s="5">
        <f t="shared" si="1354"/>
        <v>208.74481527832023</v>
      </c>
      <c r="G6711" s="5">
        <f t="shared" si="1355"/>
        <v>567.47998644235474</v>
      </c>
      <c r="H6711" s="5">
        <f t="shared" si="1356"/>
        <v>3110.5930158106771</v>
      </c>
      <c r="I6711" s="5">
        <f t="shared" si="1357"/>
        <v>720</v>
      </c>
      <c r="J6711" s="5">
        <f t="shared" si="1358"/>
        <v>2390.5930158106771</v>
      </c>
      <c r="K6711" s="2">
        <f t="shared" si="1359"/>
        <v>66503.350968935367</v>
      </c>
      <c r="L6711" s="2">
        <f t="shared" si="1360"/>
        <v>130264</v>
      </c>
      <c r="M6711" s="2">
        <f t="shared" si="1361"/>
        <v>21120</v>
      </c>
      <c r="N6711" s="6">
        <f t="shared" si="1362"/>
        <v>1</v>
      </c>
      <c r="O6711" s="2">
        <f t="shared" si="1363"/>
        <v>22640.649031064633</v>
      </c>
      <c r="P6711" s="2">
        <f t="shared" si="1364"/>
        <v>22640.649031064633</v>
      </c>
    </row>
    <row r="6712" spans="1:16">
      <c r="A6712" s="6">
        <v>10</v>
      </c>
      <c r="B6712" s="6">
        <v>6</v>
      </c>
      <c r="C6712" s="6">
        <v>12</v>
      </c>
      <c r="D6712" s="6">
        <f t="shared" si="1352"/>
        <v>28</v>
      </c>
      <c r="E6712" s="5">
        <f t="shared" si="1353"/>
        <v>2334.3682140900019</v>
      </c>
      <c r="F6712" s="5">
        <f t="shared" si="1354"/>
        <v>208.74481527832023</v>
      </c>
      <c r="G6712" s="5">
        <f t="shared" si="1355"/>
        <v>626.80743957041921</v>
      </c>
      <c r="H6712" s="5">
        <f t="shared" si="1356"/>
        <v>3169.9204689387416</v>
      </c>
      <c r="I6712" s="5">
        <f t="shared" si="1357"/>
        <v>720</v>
      </c>
      <c r="J6712" s="5">
        <f t="shared" si="1358"/>
        <v>2449.9204689387416</v>
      </c>
      <c r="K6712" s="2">
        <f t="shared" si="1359"/>
        <v>67533.341474630928</v>
      </c>
      <c r="L6712" s="2">
        <f t="shared" si="1360"/>
        <v>132964</v>
      </c>
      <c r="M6712" s="2">
        <f t="shared" si="1361"/>
        <v>22000</v>
      </c>
      <c r="N6712" s="6">
        <f t="shared" si="1362"/>
        <v>1</v>
      </c>
      <c r="O6712" s="2">
        <f t="shared" si="1363"/>
        <v>23430.658525369072</v>
      </c>
      <c r="P6712" s="2">
        <f t="shared" si="1364"/>
        <v>23430.658525369072</v>
      </c>
    </row>
    <row r="6713" spans="1:16">
      <c r="A6713" s="6">
        <v>10</v>
      </c>
      <c r="B6713" s="6">
        <v>6</v>
      </c>
      <c r="C6713" s="6">
        <v>13</v>
      </c>
      <c r="D6713" s="6">
        <f t="shared" si="1352"/>
        <v>29</v>
      </c>
      <c r="E6713" s="5">
        <f t="shared" si="1353"/>
        <v>2334.3682140900019</v>
      </c>
      <c r="F6713" s="5">
        <f t="shared" si="1354"/>
        <v>208.74481527832023</v>
      </c>
      <c r="G6713" s="5">
        <f t="shared" si="1355"/>
        <v>687.52941027880343</v>
      </c>
      <c r="H6713" s="5">
        <f t="shared" si="1356"/>
        <v>3230.6424396471257</v>
      </c>
      <c r="I6713" s="5">
        <f t="shared" si="1357"/>
        <v>720</v>
      </c>
      <c r="J6713" s="5">
        <f t="shared" si="1358"/>
        <v>2510.6424396471257</v>
      </c>
      <c r="K6713" s="2">
        <f t="shared" si="1359"/>
        <v>68587.54235498482</v>
      </c>
      <c r="L6713" s="2">
        <f t="shared" si="1360"/>
        <v>135664</v>
      </c>
      <c r="M6713" s="2">
        <f t="shared" si="1361"/>
        <v>22880</v>
      </c>
      <c r="N6713" s="6">
        <f t="shared" si="1362"/>
        <v>1</v>
      </c>
      <c r="O6713" s="2">
        <f t="shared" si="1363"/>
        <v>24196.45764501518</v>
      </c>
      <c r="P6713" s="2">
        <f t="shared" si="1364"/>
        <v>24196.45764501518</v>
      </c>
    </row>
    <row r="6714" spans="1:16">
      <c r="A6714" s="6">
        <v>10</v>
      </c>
      <c r="B6714" s="6">
        <v>6</v>
      </c>
      <c r="C6714" s="6">
        <v>14</v>
      </c>
      <c r="D6714" s="6">
        <f t="shared" si="1352"/>
        <v>30</v>
      </c>
      <c r="E6714" s="5">
        <f t="shared" si="1353"/>
        <v>2334.3682140900019</v>
      </c>
      <c r="F6714" s="5">
        <f t="shared" si="1354"/>
        <v>208.74481527832023</v>
      </c>
      <c r="G6714" s="5">
        <f t="shared" si="1355"/>
        <v>749.67149159246469</v>
      </c>
      <c r="H6714" s="5">
        <f t="shared" si="1356"/>
        <v>3292.7845209607867</v>
      </c>
      <c r="I6714" s="5">
        <f t="shared" si="1357"/>
        <v>720</v>
      </c>
      <c r="J6714" s="5">
        <f t="shared" si="1358"/>
        <v>2572.7845209607867</v>
      </c>
      <c r="K6714" s="2">
        <f t="shared" si="1359"/>
        <v>69666.397933346991</v>
      </c>
      <c r="L6714" s="2">
        <f t="shared" si="1360"/>
        <v>138364</v>
      </c>
      <c r="M6714" s="2">
        <f t="shared" si="1361"/>
        <v>23760</v>
      </c>
      <c r="N6714" s="6">
        <f t="shared" si="1362"/>
        <v>1</v>
      </c>
      <c r="O6714" s="2">
        <f t="shared" si="1363"/>
        <v>24937.602066653009</v>
      </c>
      <c r="P6714" s="2">
        <f t="shared" si="1364"/>
        <v>24937.602066653009</v>
      </c>
    </row>
    <row r="6715" spans="1:16">
      <c r="A6715" s="6">
        <v>10</v>
      </c>
      <c r="B6715" s="6">
        <v>6</v>
      </c>
      <c r="C6715" s="6">
        <v>15</v>
      </c>
      <c r="D6715" s="6">
        <f t="shared" si="1352"/>
        <v>31</v>
      </c>
      <c r="E6715" s="5">
        <f t="shared" si="1353"/>
        <v>2334.3682140900019</v>
      </c>
      <c r="F6715" s="5">
        <f t="shared" si="1354"/>
        <v>208.74481527832023</v>
      </c>
      <c r="G6715" s="5">
        <f t="shared" si="1355"/>
        <v>813.25969846861108</v>
      </c>
      <c r="H6715" s="5">
        <f t="shared" si="1356"/>
        <v>3356.3727278369333</v>
      </c>
      <c r="I6715" s="5">
        <f t="shared" si="1357"/>
        <v>720</v>
      </c>
      <c r="J6715" s="5">
        <f t="shared" si="1358"/>
        <v>2636.3727278369333</v>
      </c>
      <c r="K6715" s="2">
        <f t="shared" si="1359"/>
        <v>70770.359858280091</v>
      </c>
      <c r="L6715" s="2">
        <f t="shared" si="1360"/>
        <v>141064</v>
      </c>
      <c r="M6715" s="2">
        <f t="shared" si="1361"/>
        <v>24640</v>
      </c>
      <c r="N6715" s="6">
        <f t="shared" si="1362"/>
        <v>1</v>
      </c>
      <c r="O6715" s="2">
        <f t="shared" si="1363"/>
        <v>25653.640141719909</v>
      </c>
      <c r="P6715" s="2">
        <f t="shared" si="1364"/>
        <v>25653.640141719909</v>
      </c>
    </row>
    <row r="6716" spans="1:16">
      <c r="A6716" s="6">
        <v>10</v>
      </c>
      <c r="B6716" s="6">
        <v>6</v>
      </c>
      <c r="C6716" s="6">
        <v>16</v>
      </c>
      <c r="D6716" s="6">
        <f t="shared" si="1352"/>
        <v>32</v>
      </c>
      <c r="E6716" s="5">
        <f t="shared" si="1353"/>
        <v>2334.3682140900019</v>
      </c>
      <c r="F6716" s="5">
        <f t="shared" si="1354"/>
        <v>208.74481527832023</v>
      </c>
      <c r="G6716" s="5">
        <f t="shared" si="1355"/>
        <v>878.32047434610013</v>
      </c>
      <c r="H6716" s="5">
        <f t="shared" si="1356"/>
        <v>3421.4335037144224</v>
      </c>
      <c r="I6716" s="5">
        <f t="shared" si="1357"/>
        <v>720</v>
      </c>
      <c r="J6716" s="5">
        <f t="shared" si="1358"/>
        <v>2701.4335037144224</v>
      </c>
      <c r="K6716" s="2">
        <f t="shared" si="1359"/>
        <v>71899.887217264273</v>
      </c>
      <c r="L6716" s="2">
        <f t="shared" si="1360"/>
        <v>143764</v>
      </c>
      <c r="M6716" s="2">
        <f t="shared" si="1361"/>
        <v>25520</v>
      </c>
      <c r="N6716" s="6">
        <f t="shared" si="1362"/>
        <v>1</v>
      </c>
      <c r="O6716" s="2">
        <f t="shared" si="1363"/>
        <v>26344.112782735727</v>
      </c>
      <c r="P6716" s="2">
        <f t="shared" si="1364"/>
        <v>26344.112782735727</v>
      </c>
    </row>
    <row r="6717" spans="1:16">
      <c r="A6717" s="6">
        <v>10</v>
      </c>
      <c r="B6717" s="6">
        <v>6</v>
      </c>
      <c r="C6717" s="6">
        <v>17</v>
      </c>
      <c r="D6717" s="6">
        <f t="shared" si="1352"/>
        <v>33</v>
      </c>
      <c r="E6717" s="5">
        <f t="shared" si="1353"/>
        <v>2334.3682140900019</v>
      </c>
      <c r="F6717" s="5">
        <f t="shared" si="1354"/>
        <v>208.74481527832023</v>
      </c>
      <c r="G6717" s="5">
        <f t="shared" si="1355"/>
        <v>944.88069779264049</v>
      </c>
      <c r="H6717" s="5">
        <f t="shared" si="1356"/>
        <v>3487.9937271609629</v>
      </c>
      <c r="I6717" s="5">
        <f t="shared" si="1357"/>
        <v>720</v>
      </c>
      <c r="J6717" s="5">
        <f t="shared" si="1358"/>
        <v>2767.9937271609629</v>
      </c>
      <c r="K6717" s="2">
        <f t="shared" si="1359"/>
        <v>73055.446652100043</v>
      </c>
      <c r="L6717" s="2">
        <f t="shared" si="1360"/>
        <v>146464</v>
      </c>
      <c r="M6717" s="2">
        <f t="shared" si="1361"/>
        <v>26400</v>
      </c>
      <c r="N6717" s="6">
        <f t="shared" si="1362"/>
        <v>1</v>
      </c>
      <c r="O6717" s="2">
        <f t="shared" si="1363"/>
        <v>27008.553347899957</v>
      </c>
      <c r="P6717" s="2">
        <f t="shared" si="1364"/>
        <v>27008.553347899957</v>
      </c>
    </row>
    <row r="6718" spans="1:16">
      <c r="A6718" s="6">
        <v>10</v>
      </c>
      <c r="B6718" s="6">
        <v>6</v>
      </c>
      <c r="C6718" s="6">
        <v>18</v>
      </c>
      <c r="D6718" s="6">
        <f t="shared" si="1352"/>
        <v>34</v>
      </c>
      <c r="E6718" s="5">
        <f t="shared" si="1353"/>
        <v>2334.3682140900019</v>
      </c>
      <c r="F6718" s="5">
        <f t="shared" si="1354"/>
        <v>208.74481527832023</v>
      </c>
      <c r="G6718" s="5">
        <f t="shared" si="1355"/>
        <v>1012.9676892512279</v>
      </c>
      <c r="H6718" s="5">
        <f t="shared" si="1356"/>
        <v>3556.0807186195502</v>
      </c>
      <c r="I6718" s="5">
        <f t="shared" si="1357"/>
        <v>720</v>
      </c>
      <c r="J6718" s="5">
        <f t="shared" si="1358"/>
        <v>2836.0807186195502</v>
      </c>
      <c r="K6718" s="2">
        <f t="shared" si="1359"/>
        <v>74237.512476033851</v>
      </c>
      <c r="L6718" s="2">
        <f t="shared" si="1360"/>
        <v>149164</v>
      </c>
      <c r="M6718" s="2">
        <f t="shared" si="1361"/>
        <v>27280</v>
      </c>
      <c r="N6718" s="6">
        <f t="shared" si="1362"/>
        <v>1</v>
      </c>
      <c r="O6718" s="2">
        <f t="shared" si="1363"/>
        <v>27646.487523966149</v>
      </c>
      <c r="P6718" s="2">
        <f t="shared" si="1364"/>
        <v>27646.487523966149</v>
      </c>
    </row>
    <row r="6719" spans="1:16">
      <c r="A6719" s="6">
        <v>10</v>
      </c>
      <c r="B6719" s="6">
        <v>6</v>
      </c>
      <c r="C6719" s="6">
        <v>19</v>
      </c>
      <c r="D6719" s="6">
        <f t="shared" si="1352"/>
        <v>35</v>
      </c>
      <c r="E6719" s="5">
        <f t="shared" si="1353"/>
        <v>2334.3682140900019</v>
      </c>
      <c r="F6719" s="5">
        <f t="shared" si="1354"/>
        <v>208.74481527832023</v>
      </c>
      <c r="G6719" s="5">
        <f t="shared" si="1355"/>
        <v>1082.6092178872495</v>
      </c>
      <c r="H6719" s="5">
        <f t="shared" si="1356"/>
        <v>3625.7222472555718</v>
      </c>
      <c r="I6719" s="5">
        <f t="shared" si="1357"/>
        <v>720</v>
      </c>
      <c r="J6719" s="5">
        <f t="shared" si="1358"/>
        <v>2905.7222472555718</v>
      </c>
      <c r="K6719" s="2">
        <f t="shared" si="1359"/>
        <v>75446.566792631464</v>
      </c>
      <c r="L6719" s="2">
        <f t="shared" si="1360"/>
        <v>151864</v>
      </c>
      <c r="M6719" s="2">
        <f t="shared" si="1361"/>
        <v>28160</v>
      </c>
      <c r="N6719" s="6">
        <f t="shared" si="1362"/>
        <v>1</v>
      </c>
      <c r="O6719" s="2">
        <f t="shared" si="1363"/>
        <v>28257.433207368536</v>
      </c>
      <c r="P6719" s="2">
        <f t="shared" si="1364"/>
        <v>28257.433207368536</v>
      </c>
    </row>
    <row r="6720" spans="1:16">
      <c r="A6720" s="6">
        <v>10</v>
      </c>
      <c r="B6720" s="6">
        <v>6</v>
      </c>
      <c r="C6720" s="6">
        <v>20</v>
      </c>
      <c r="D6720" s="6">
        <f t="shared" si="1352"/>
        <v>36</v>
      </c>
      <c r="E6720" s="5">
        <f t="shared" si="1353"/>
        <v>2334.3682140900019</v>
      </c>
      <c r="F6720" s="5">
        <f t="shared" si="1354"/>
        <v>208.74481527832023</v>
      </c>
      <c r="G6720" s="5">
        <f t="shared" si="1355"/>
        <v>1153.8335085377266</v>
      </c>
      <c r="H6720" s="5">
        <f t="shared" si="1356"/>
        <v>3696.9465379060489</v>
      </c>
      <c r="I6720" s="5">
        <f t="shared" si="1357"/>
        <v>720</v>
      </c>
      <c r="J6720" s="5">
        <f t="shared" si="1358"/>
        <v>2976.9465379060489</v>
      </c>
      <c r="K6720" s="2">
        <f t="shared" si="1359"/>
        <v>76683.099616424457</v>
      </c>
      <c r="L6720" s="2">
        <f t="shared" si="1360"/>
        <v>154564</v>
      </c>
      <c r="M6720" s="2">
        <f t="shared" si="1361"/>
        <v>29040</v>
      </c>
      <c r="N6720" s="6">
        <f t="shared" si="1362"/>
        <v>1</v>
      </c>
      <c r="O6720" s="2">
        <f t="shared" si="1363"/>
        <v>28840.900383575543</v>
      </c>
      <c r="P6720" s="2">
        <f t="shared" si="1364"/>
        <v>28840.900383575543</v>
      </c>
    </row>
    <row r="6721" spans="1:16">
      <c r="A6721" s="6">
        <v>10</v>
      </c>
      <c r="B6721" s="6">
        <v>6</v>
      </c>
      <c r="C6721" s="6">
        <v>21</v>
      </c>
      <c r="D6721" s="6">
        <f t="shared" si="1352"/>
        <v>37</v>
      </c>
      <c r="E6721" s="5">
        <f t="shared" si="1353"/>
        <v>2334.3682140900019</v>
      </c>
      <c r="F6721" s="5">
        <f t="shared" si="1354"/>
        <v>208.74481527832023</v>
      </c>
      <c r="G6721" s="5">
        <f t="shared" si="1355"/>
        <v>1226.6692487641703</v>
      </c>
      <c r="H6721" s="5">
        <f t="shared" si="1356"/>
        <v>3769.7822781324926</v>
      </c>
      <c r="I6721" s="5">
        <f t="shared" si="1357"/>
        <v>720</v>
      </c>
      <c r="J6721" s="5">
        <f t="shared" si="1358"/>
        <v>3049.7822781324926</v>
      </c>
      <c r="K6721" s="2">
        <f t="shared" si="1359"/>
        <v>77947.608995355782</v>
      </c>
      <c r="L6721" s="2">
        <f t="shared" si="1360"/>
        <v>157264</v>
      </c>
      <c r="M6721" s="2">
        <f t="shared" si="1361"/>
        <v>29920</v>
      </c>
      <c r="N6721" s="6">
        <f t="shared" si="1362"/>
        <v>1</v>
      </c>
      <c r="O6721" s="2">
        <f t="shared" si="1363"/>
        <v>29396.391004644218</v>
      </c>
      <c r="P6721" s="2">
        <f t="shared" si="1364"/>
        <v>29396.391004644218</v>
      </c>
    </row>
    <row r="6722" spans="1:16">
      <c r="A6722" s="6">
        <v>10</v>
      </c>
      <c r="B6722" s="6">
        <v>6</v>
      </c>
      <c r="C6722" s="6">
        <v>22</v>
      </c>
      <c r="D6722" s="6">
        <f t="shared" si="1352"/>
        <v>38</v>
      </c>
      <c r="E6722" s="5">
        <f t="shared" si="1353"/>
        <v>2334.3682140900019</v>
      </c>
      <c r="F6722" s="5">
        <f t="shared" si="1354"/>
        <v>208.74481527832023</v>
      </c>
      <c r="G6722" s="5">
        <f t="shared" si="1355"/>
        <v>1301.1455960105666</v>
      </c>
      <c r="H6722" s="5">
        <f t="shared" si="1356"/>
        <v>3844.2586253788886</v>
      </c>
      <c r="I6722" s="5">
        <f t="shared" si="1357"/>
        <v>720</v>
      </c>
      <c r="J6722" s="5">
        <f t="shared" si="1358"/>
        <v>3124.2586253788886</v>
      </c>
      <c r="K6722" s="2">
        <f t="shared" si="1359"/>
        <v>79240.60113505015</v>
      </c>
      <c r="L6722" s="2">
        <f t="shared" si="1360"/>
        <v>159964</v>
      </c>
      <c r="M6722" s="2">
        <f t="shared" si="1361"/>
        <v>30800</v>
      </c>
      <c r="N6722" s="6">
        <f t="shared" si="1362"/>
        <v>1</v>
      </c>
      <c r="O6722" s="2">
        <f t="shared" si="1363"/>
        <v>29923.39886494985</v>
      </c>
      <c r="P6722" s="2">
        <f t="shared" si="1364"/>
        <v>29923.39886494985</v>
      </c>
    </row>
    <row r="6723" spans="1:16">
      <c r="A6723" s="6">
        <v>10</v>
      </c>
      <c r="B6723" s="6">
        <v>6</v>
      </c>
      <c r="C6723" s="6">
        <v>23</v>
      </c>
      <c r="D6723" s="6">
        <f t="shared" si="1352"/>
        <v>39</v>
      </c>
      <c r="E6723" s="5">
        <f t="shared" si="1353"/>
        <v>2334.3682140900019</v>
      </c>
      <c r="F6723" s="5">
        <f t="shared" si="1354"/>
        <v>208.74481527832023</v>
      </c>
      <c r="G6723" s="5">
        <f t="shared" si="1355"/>
        <v>1377.292184868003</v>
      </c>
      <c r="H6723" s="5">
        <f t="shared" si="1356"/>
        <v>3920.4052142363253</v>
      </c>
      <c r="I6723" s="5">
        <f t="shared" si="1357"/>
        <v>720</v>
      </c>
      <c r="J6723" s="5">
        <f t="shared" si="1358"/>
        <v>3200.4052142363253</v>
      </c>
      <c r="K6723" s="2">
        <f t="shared" si="1359"/>
        <v>80562.590524936211</v>
      </c>
      <c r="L6723" s="2">
        <f t="shared" si="1360"/>
        <v>162664</v>
      </c>
      <c r="M6723" s="2">
        <f t="shared" si="1361"/>
        <v>31680</v>
      </c>
      <c r="N6723" s="6">
        <f t="shared" si="1362"/>
        <v>1</v>
      </c>
      <c r="O6723" s="2">
        <f t="shared" si="1363"/>
        <v>30421.409475063789</v>
      </c>
      <c r="P6723" s="2">
        <f t="shared" si="1364"/>
        <v>30421.409475063789</v>
      </c>
    </row>
    <row r="6724" spans="1:16">
      <c r="A6724" s="6">
        <v>10</v>
      </c>
      <c r="B6724" s="6">
        <v>6</v>
      </c>
      <c r="C6724" s="6">
        <v>24</v>
      </c>
      <c r="D6724" s="6">
        <f t="shared" ref="D6724:D6787" si="1365">A6724+B6724+C6724</f>
        <v>40</v>
      </c>
      <c r="E6724" s="5">
        <f t="shared" ref="E6724:E6787" si="1366">IF(A6724=0,0,A6724*LABOR_HRS_WK_TOM*SEASON_WEEKS*(1+DIM_PCT_TOM)^A6724)</f>
        <v>2334.3682140900019</v>
      </c>
      <c r="F6724" s="5">
        <f t="shared" ref="F6724:F6787" si="1367">IF(B6724=0,0,B6724*LABOR_HRS_WK_CAR*SEASON_WEEKS*(1+DIM_PCT_CAR)^B6724)</f>
        <v>208.74481527832023</v>
      </c>
      <c r="G6724" s="5">
        <f t="shared" ref="G6724:G6787" si="1368">IF(C6724=0,0,C6724*LABOR_HRS_WK_MES*SEASON_WEEKS*(1+DIM_PCT_MES)^C6724)</f>
        <v>1455.1391344474989</v>
      </c>
      <c r="H6724" s="5">
        <f t="shared" ref="H6724:H6787" si="1369">E6724+F6724+G6724</f>
        <v>3998.2521638158214</v>
      </c>
      <c r="I6724" s="5">
        <f t="shared" ref="I6724:I6787" si="1370">MIN(H6724,FARMER_HRS)</f>
        <v>720</v>
      </c>
      <c r="J6724" s="5">
        <f t="shared" ref="J6724:J6787" si="1371">MAX(0,H6724-FARMER_HRS)</f>
        <v>3278.2521638158214</v>
      </c>
      <c r="K6724" s="2">
        <f t="shared" ref="K6724:K6787" si="1372">I6724*FARMER_RATE+J6724*TEMP_WORKER_RATE</f>
        <v>81914.100066246901</v>
      </c>
      <c r="L6724" s="2">
        <f t="shared" ref="L6724:L6787" si="1373">A6724*PRICE_TOM+B6724*PRICE_CAR+C6724*PRICE_MES</f>
        <v>165364</v>
      </c>
      <c r="M6724" s="2">
        <f t="shared" ref="M6724:M6787" si="1374">A6724*FERT_BED_TOM+B6724*FERT_BED_CAR+C6724*FERT_BED_MES</f>
        <v>32560</v>
      </c>
      <c r="N6724" s="6">
        <f t="shared" ref="N6724:N6787" si="1375">IF(AND(D6724&lt;=TOTAL_BEDS,J6724&lt;=TEMP_WORKER_MAX*TEMP_WORKER_HRS),1,0)</f>
        <v>1</v>
      </c>
      <c r="O6724" s="2">
        <f t="shared" ref="O6724:O6787" si="1376">L6724-M6724-K6724-FIXED_COSTS</f>
        <v>30889.899933753099</v>
      </c>
      <c r="P6724" s="2">
        <f t="shared" ref="P6724:P6787" si="1377">IF(N6724=1,O6724,"")</f>
        <v>30889.899933753099</v>
      </c>
    </row>
    <row r="6725" spans="1:16">
      <c r="A6725" s="6">
        <v>10</v>
      </c>
      <c r="B6725" s="6">
        <v>6</v>
      </c>
      <c r="C6725" s="6">
        <v>25</v>
      </c>
      <c r="D6725" s="6">
        <f t="shared" si="1365"/>
        <v>41</v>
      </c>
      <c r="E6725" s="5">
        <f t="shared" si="1366"/>
        <v>2334.3682140900019</v>
      </c>
      <c r="F6725" s="5">
        <f t="shared" si="1367"/>
        <v>208.74481527832023</v>
      </c>
      <c r="G6725" s="5">
        <f t="shared" si="1368"/>
        <v>1534.7170558625965</v>
      </c>
      <c r="H6725" s="5">
        <f t="shared" si="1369"/>
        <v>4077.8300852309185</v>
      </c>
      <c r="I6725" s="5">
        <f t="shared" si="1370"/>
        <v>720</v>
      </c>
      <c r="J6725" s="5">
        <f t="shared" si="1371"/>
        <v>3357.8300852309185</v>
      </c>
      <c r="K6725" s="2">
        <f t="shared" si="1372"/>
        <v>83295.661201925657</v>
      </c>
      <c r="L6725" s="2">
        <f t="shared" si="1373"/>
        <v>168064</v>
      </c>
      <c r="M6725" s="2">
        <f t="shared" si="1374"/>
        <v>33440</v>
      </c>
      <c r="N6725" s="6">
        <f t="shared" si="1375"/>
        <v>1</v>
      </c>
      <c r="O6725" s="2">
        <f t="shared" si="1376"/>
        <v>31328.338798074343</v>
      </c>
      <c r="P6725" s="2">
        <f t="shared" si="1377"/>
        <v>31328.338798074343</v>
      </c>
    </row>
    <row r="6726" spans="1:16">
      <c r="A6726" s="6">
        <v>10</v>
      </c>
      <c r="B6726" s="6">
        <v>6</v>
      </c>
      <c r="C6726" s="6">
        <v>26</v>
      </c>
      <c r="D6726" s="6">
        <f t="shared" si="1365"/>
        <v>42</v>
      </c>
      <c r="E6726" s="5">
        <f t="shared" si="1366"/>
        <v>2334.3682140900019</v>
      </c>
      <c r="F6726" s="5">
        <f t="shared" si="1367"/>
        <v>208.74481527832023</v>
      </c>
      <c r="G6726" s="5">
        <f t="shared" si="1368"/>
        <v>1616.0570598233144</v>
      </c>
      <c r="H6726" s="5">
        <f t="shared" si="1369"/>
        <v>4159.1700891916371</v>
      </c>
      <c r="I6726" s="5">
        <f t="shared" si="1370"/>
        <v>720</v>
      </c>
      <c r="J6726" s="5">
        <f t="shared" si="1371"/>
        <v>3439.1700891916371</v>
      </c>
      <c r="K6726" s="2">
        <f t="shared" si="1372"/>
        <v>84707.814048465923</v>
      </c>
      <c r="L6726" s="2">
        <f t="shared" si="1373"/>
        <v>170764</v>
      </c>
      <c r="M6726" s="2">
        <f t="shared" si="1374"/>
        <v>34320</v>
      </c>
      <c r="N6726" s="6">
        <f t="shared" si="1375"/>
        <v>1</v>
      </c>
      <c r="O6726" s="2">
        <f t="shared" si="1376"/>
        <v>31736.185951534077</v>
      </c>
      <c r="P6726" s="2">
        <f t="shared" si="1377"/>
        <v>31736.185951534077</v>
      </c>
    </row>
    <row r="6727" spans="1:16">
      <c r="A6727" s="6">
        <v>10</v>
      </c>
      <c r="B6727" s="6">
        <v>6</v>
      </c>
      <c r="C6727" s="6">
        <v>27</v>
      </c>
      <c r="D6727" s="6">
        <f t="shared" si="1365"/>
        <v>43</v>
      </c>
      <c r="E6727" s="5">
        <f t="shared" si="1366"/>
        <v>2334.3682140900019</v>
      </c>
      <c r="F6727" s="5">
        <f t="shared" si="1367"/>
        <v>208.74481527832023</v>
      </c>
      <c r="G6727" s="5">
        <f t="shared" si="1368"/>
        <v>1699.1907643430709</v>
      </c>
      <c r="H6727" s="5">
        <f t="shared" si="1369"/>
        <v>4242.3037937113932</v>
      </c>
      <c r="I6727" s="5">
        <f t="shared" si="1370"/>
        <v>720</v>
      </c>
      <c r="J6727" s="5">
        <f t="shared" si="1371"/>
        <v>3522.3037937113932</v>
      </c>
      <c r="K6727" s="2">
        <f t="shared" si="1372"/>
        <v>86151.107529711677</v>
      </c>
      <c r="L6727" s="2">
        <f t="shared" si="1373"/>
        <v>173464</v>
      </c>
      <c r="M6727" s="2">
        <f t="shared" si="1374"/>
        <v>35200</v>
      </c>
      <c r="N6727" s="6">
        <f t="shared" si="1375"/>
        <v>1</v>
      </c>
      <c r="O6727" s="2">
        <f t="shared" si="1376"/>
        <v>32112.892470288323</v>
      </c>
      <c r="P6727" s="2">
        <f t="shared" si="1377"/>
        <v>32112.892470288323</v>
      </c>
    </row>
    <row r="6728" spans="1:16">
      <c r="A6728" s="6">
        <v>10</v>
      </c>
      <c r="B6728" s="6">
        <v>6</v>
      </c>
      <c r="C6728" s="6">
        <v>28</v>
      </c>
      <c r="D6728" s="6">
        <f t="shared" si="1365"/>
        <v>44</v>
      </c>
      <c r="E6728" s="5">
        <f t="shared" si="1366"/>
        <v>2334.3682140900019</v>
      </c>
      <c r="F6728" s="5">
        <f t="shared" si="1367"/>
        <v>208.74481527832023</v>
      </c>
      <c r="G6728" s="5">
        <f t="shared" si="1368"/>
        <v>1784.1503025602246</v>
      </c>
      <c r="H6728" s="5">
        <f t="shared" si="1369"/>
        <v>4327.2633319285469</v>
      </c>
      <c r="I6728" s="5">
        <f t="shared" si="1370"/>
        <v>720</v>
      </c>
      <c r="J6728" s="5">
        <f t="shared" si="1371"/>
        <v>3607.2633319285469</v>
      </c>
      <c r="K6728" s="2">
        <f t="shared" si="1372"/>
        <v>87626.09951264839</v>
      </c>
      <c r="L6728" s="2">
        <f t="shared" si="1373"/>
        <v>176164</v>
      </c>
      <c r="M6728" s="2">
        <f t="shared" si="1374"/>
        <v>36080</v>
      </c>
      <c r="N6728" s="6">
        <f t="shared" si="1375"/>
        <v>1</v>
      </c>
      <c r="O6728" s="2">
        <f t="shared" si="1376"/>
        <v>32457.90048735161</v>
      </c>
      <c r="P6728" s="2">
        <f t="shared" si="1377"/>
        <v>32457.90048735161</v>
      </c>
    </row>
    <row r="6729" spans="1:16">
      <c r="A6729" s="6">
        <v>10</v>
      </c>
      <c r="B6729" s="6">
        <v>6</v>
      </c>
      <c r="C6729" s="6">
        <v>29</v>
      </c>
      <c r="D6729" s="6">
        <f t="shared" si="1365"/>
        <v>45</v>
      </c>
      <c r="E6729" s="5">
        <f t="shared" si="1366"/>
        <v>2334.3682140900019</v>
      </c>
      <c r="F6729" s="5">
        <f t="shared" si="1367"/>
        <v>208.74481527832023</v>
      </c>
      <c r="G6729" s="5">
        <f t="shared" si="1368"/>
        <v>1870.9683306758782</v>
      </c>
      <c r="H6729" s="5">
        <f t="shared" si="1369"/>
        <v>4414.0813600442007</v>
      </c>
      <c r="I6729" s="5">
        <f t="shared" si="1370"/>
        <v>720</v>
      </c>
      <c r="J6729" s="5">
        <f t="shared" si="1371"/>
        <v>3694.0813600442007</v>
      </c>
      <c r="K6729" s="2">
        <f t="shared" si="1372"/>
        <v>89133.356945211824</v>
      </c>
      <c r="L6729" s="2">
        <f t="shared" si="1373"/>
        <v>178864</v>
      </c>
      <c r="M6729" s="2">
        <f t="shared" si="1374"/>
        <v>36960</v>
      </c>
      <c r="N6729" s="6">
        <f t="shared" si="1375"/>
        <v>1</v>
      </c>
      <c r="O6729" s="2">
        <f t="shared" si="1376"/>
        <v>32770.643054788176</v>
      </c>
      <c r="P6729" s="2">
        <f t="shared" si="1377"/>
        <v>32770.643054788176</v>
      </c>
    </row>
    <row r="6730" spans="1:16">
      <c r="A6730" s="6">
        <v>10</v>
      </c>
      <c r="B6730" s="6">
        <v>6</v>
      </c>
      <c r="C6730" s="6">
        <v>30</v>
      </c>
      <c r="D6730" s="6">
        <f t="shared" si="1365"/>
        <v>46</v>
      </c>
      <c r="E6730" s="5">
        <f t="shared" si="1366"/>
        <v>2334.3682140900019</v>
      </c>
      <c r="F6730" s="5">
        <f t="shared" si="1367"/>
        <v>208.74481527832023</v>
      </c>
      <c r="G6730" s="5">
        <f t="shared" si="1368"/>
        <v>1959.6780360096488</v>
      </c>
      <c r="H6730" s="5">
        <f t="shared" si="1369"/>
        <v>4502.7910653779709</v>
      </c>
      <c r="I6730" s="5">
        <f t="shared" si="1370"/>
        <v>720</v>
      </c>
      <c r="J6730" s="5">
        <f t="shared" si="1371"/>
        <v>3782.7910653779709</v>
      </c>
      <c r="K6730" s="2">
        <f t="shared" si="1372"/>
        <v>90673.45599614532</v>
      </c>
      <c r="L6730" s="2">
        <f t="shared" si="1373"/>
        <v>181564</v>
      </c>
      <c r="M6730" s="2">
        <f t="shared" si="1374"/>
        <v>37840</v>
      </c>
      <c r="N6730" s="6">
        <f t="shared" si="1375"/>
        <v>1</v>
      </c>
      <c r="O6730" s="2">
        <f t="shared" si="1376"/>
        <v>33050.54400385468</v>
      </c>
      <c r="P6730" s="2">
        <f t="shared" si="1377"/>
        <v>33050.54400385468</v>
      </c>
    </row>
    <row r="6731" spans="1:16">
      <c r="A6731" s="6">
        <v>10</v>
      </c>
      <c r="B6731" s="6">
        <v>7</v>
      </c>
      <c r="C6731" s="6">
        <v>0</v>
      </c>
      <c r="D6731" s="6">
        <f t="shared" si="1365"/>
        <v>17</v>
      </c>
      <c r="E6731" s="5">
        <f t="shared" si="1366"/>
        <v>2334.3682140900019</v>
      </c>
      <c r="F6731" s="5">
        <f t="shared" si="1367"/>
        <v>249.62400827032465</v>
      </c>
      <c r="G6731" s="5">
        <f t="shared" si="1368"/>
        <v>0</v>
      </c>
      <c r="H6731" s="5">
        <f t="shared" si="1369"/>
        <v>2583.9922223603267</v>
      </c>
      <c r="I6731" s="5">
        <f t="shared" si="1370"/>
        <v>720</v>
      </c>
      <c r="J6731" s="5">
        <f t="shared" si="1371"/>
        <v>1863.9922223603267</v>
      </c>
      <c r="K6731" s="2">
        <f t="shared" si="1372"/>
        <v>57360.976082644556</v>
      </c>
      <c r="L6731" s="2">
        <f t="shared" si="1373"/>
        <v>102658</v>
      </c>
      <c r="M6731" s="2">
        <f t="shared" si="1374"/>
        <v>11880</v>
      </c>
      <c r="N6731" s="6">
        <f t="shared" si="1375"/>
        <v>1</v>
      </c>
      <c r="O6731" s="2">
        <f t="shared" si="1376"/>
        <v>13417.023917355444</v>
      </c>
      <c r="P6731" s="2">
        <f t="shared" si="1377"/>
        <v>13417.023917355444</v>
      </c>
    </row>
    <row r="6732" spans="1:16">
      <c r="A6732" s="6">
        <v>10</v>
      </c>
      <c r="B6732" s="6">
        <v>7</v>
      </c>
      <c r="C6732" s="6">
        <v>1</v>
      </c>
      <c r="D6732" s="6">
        <f t="shared" si="1365"/>
        <v>18</v>
      </c>
      <c r="E6732" s="5">
        <f t="shared" si="1366"/>
        <v>2334.3682140900019</v>
      </c>
      <c r="F6732" s="5">
        <f t="shared" si="1367"/>
        <v>249.62400827032465</v>
      </c>
      <c r="G6732" s="5">
        <f t="shared" si="1368"/>
        <v>45.5625</v>
      </c>
      <c r="H6732" s="5">
        <f t="shared" si="1369"/>
        <v>2629.5547223603267</v>
      </c>
      <c r="I6732" s="5">
        <f t="shared" si="1370"/>
        <v>720</v>
      </c>
      <c r="J6732" s="5">
        <f t="shared" si="1371"/>
        <v>1909.5547223603267</v>
      </c>
      <c r="K6732" s="2">
        <f t="shared" si="1372"/>
        <v>58151.991707644556</v>
      </c>
      <c r="L6732" s="2">
        <f t="shared" si="1373"/>
        <v>105358</v>
      </c>
      <c r="M6732" s="2">
        <f t="shared" si="1374"/>
        <v>12760</v>
      </c>
      <c r="N6732" s="6">
        <f t="shared" si="1375"/>
        <v>1</v>
      </c>
      <c r="O6732" s="2">
        <f t="shared" si="1376"/>
        <v>14446.008292355444</v>
      </c>
      <c r="P6732" s="2">
        <f t="shared" si="1377"/>
        <v>14446.008292355444</v>
      </c>
    </row>
    <row r="6733" spans="1:16">
      <c r="A6733" s="6">
        <v>10</v>
      </c>
      <c r="B6733" s="6">
        <v>7</v>
      </c>
      <c r="C6733" s="6">
        <v>2</v>
      </c>
      <c r="D6733" s="6">
        <f t="shared" si="1365"/>
        <v>19</v>
      </c>
      <c r="E6733" s="5">
        <f t="shared" si="1366"/>
        <v>2334.3682140900019</v>
      </c>
      <c r="F6733" s="5">
        <f t="shared" si="1367"/>
        <v>249.62400827032465</v>
      </c>
      <c r="G6733" s="5">
        <f t="shared" si="1368"/>
        <v>92.264062499999994</v>
      </c>
      <c r="H6733" s="5">
        <f t="shared" si="1369"/>
        <v>2676.2562848603266</v>
      </c>
      <c r="I6733" s="5">
        <f t="shared" si="1370"/>
        <v>720</v>
      </c>
      <c r="J6733" s="5">
        <f t="shared" si="1371"/>
        <v>1956.2562848603266</v>
      </c>
      <c r="K6733" s="2">
        <f t="shared" si="1372"/>
        <v>58962.782723269556</v>
      </c>
      <c r="L6733" s="2">
        <f t="shared" si="1373"/>
        <v>108058</v>
      </c>
      <c r="M6733" s="2">
        <f t="shared" si="1374"/>
        <v>13640</v>
      </c>
      <c r="N6733" s="6">
        <f t="shared" si="1375"/>
        <v>1</v>
      </c>
      <c r="O6733" s="2">
        <f t="shared" si="1376"/>
        <v>15455.217276730444</v>
      </c>
      <c r="P6733" s="2">
        <f t="shared" si="1377"/>
        <v>15455.217276730444</v>
      </c>
    </row>
    <row r="6734" spans="1:16">
      <c r="A6734" s="6">
        <v>10</v>
      </c>
      <c r="B6734" s="6">
        <v>7</v>
      </c>
      <c r="C6734" s="6">
        <v>3</v>
      </c>
      <c r="D6734" s="6">
        <f t="shared" si="1365"/>
        <v>20</v>
      </c>
      <c r="E6734" s="5">
        <f t="shared" si="1366"/>
        <v>2334.3682140900019</v>
      </c>
      <c r="F6734" s="5">
        <f t="shared" si="1367"/>
        <v>249.62400827032465</v>
      </c>
      <c r="G6734" s="5">
        <f t="shared" si="1368"/>
        <v>140.12604492187498</v>
      </c>
      <c r="H6734" s="5">
        <f t="shared" si="1369"/>
        <v>2724.1182672822015</v>
      </c>
      <c r="I6734" s="5">
        <f t="shared" si="1370"/>
        <v>720</v>
      </c>
      <c r="J6734" s="5">
        <f t="shared" si="1371"/>
        <v>2004.1182672822015</v>
      </c>
      <c r="K6734" s="2">
        <f t="shared" si="1372"/>
        <v>59793.719918093775</v>
      </c>
      <c r="L6734" s="2">
        <f t="shared" si="1373"/>
        <v>110758</v>
      </c>
      <c r="M6734" s="2">
        <f t="shared" si="1374"/>
        <v>14520</v>
      </c>
      <c r="N6734" s="6">
        <f t="shared" si="1375"/>
        <v>1</v>
      </c>
      <c r="O6734" s="2">
        <f t="shared" si="1376"/>
        <v>16444.280081906225</v>
      </c>
      <c r="P6734" s="2">
        <f t="shared" si="1377"/>
        <v>16444.280081906225</v>
      </c>
    </row>
    <row r="6735" spans="1:16">
      <c r="A6735" s="6">
        <v>10</v>
      </c>
      <c r="B6735" s="6">
        <v>7</v>
      </c>
      <c r="C6735" s="6">
        <v>4</v>
      </c>
      <c r="D6735" s="6">
        <f t="shared" si="1365"/>
        <v>21</v>
      </c>
      <c r="E6735" s="5">
        <f t="shared" si="1366"/>
        <v>2334.3682140900019</v>
      </c>
      <c r="F6735" s="5">
        <f t="shared" si="1367"/>
        <v>249.62400827032465</v>
      </c>
      <c r="G6735" s="5">
        <f t="shared" si="1368"/>
        <v>189.17016064453125</v>
      </c>
      <c r="H6735" s="5">
        <f t="shared" si="1369"/>
        <v>2773.1623830048579</v>
      </c>
      <c r="I6735" s="5">
        <f t="shared" si="1370"/>
        <v>720</v>
      </c>
      <c r="J6735" s="5">
        <f t="shared" si="1371"/>
        <v>2053.1623830048579</v>
      </c>
      <c r="K6735" s="2">
        <f t="shared" si="1372"/>
        <v>60645.180260501002</v>
      </c>
      <c r="L6735" s="2">
        <f t="shared" si="1373"/>
        <v>113458</v>
      </c>
      <c r="M6735" s="2">
        <f t="shared" si="1374"/>
        <v>15400</v>
      </c>
      <c r="N6735" s="6">
        <f t="shared" si="1375"/>
        <v>1</v>
      </c>
      <c r="O6735" s="2">
        <f t="shared" si="1376"/>
        <v>17412.819739498998</v>
      </c>
      <c r="P6735" s="2">
        <f t="shared" si="1377"/>
        <v>17412.819739498998</v>
      </c>
    </row>
    <row r="6736" spans="1:16">
      <c r="A6736" s="6">
        <v>10</v>
      </c>
      <c r="B6736" s="6">
        <v>7</v>
      </c>
      <c r="C6736" s="6">
        <v>5</v>
      </c>
      <c r="D6736" s="6">
        <f t="shared" si="1365"/>
        <v>22</v>
      </c>
      <c r="E6736" s="5">
        <f t="shared" si="1366"/>
        <v>2334.3682140900019</v>
      </c>
      <c r="F6736" s="5">
        <f t="shared" si="1367"/>
        <v>249.62400827032465</v>
      </c>
      <c r="G6736" s="5">
        <f t="shared" si="1368"/>
        <v>239.41848456573481</v>
      </c>
      <c r="H6736" s="5">
        <f t="shared" si="1369"/>
        <v>2823.4107069260613</v>
      </c>
      <c r="I6736" s="5">
        <f t="shared" si="1370"/>
        <v>720</v>
      </c>
      <c r="J6736" s="5">
        <f t="shared" si="1371"/>
        <v>2103.4107069260613</v>
      </c>
      <c r="K6736" s="2">
        <f t="shared" si="1372"/>
        <v>61517.54699524412</v>
      </c>
      <c r="L6736" s="2">
        <f t="shared" si="1373"/>
        <v>116158</v>
      </c>
      <c r="M6736" s="2">
        <f t="shared" si="1374"/>
        <v>16280</v>
      </c>
      <c r="N6736" s="6">
        <f t="shared" si="1375"/>
        <v>1</v>
      </c>
      <c r="O6736" s="2">
        <f t="shared" si="1376"/>
        <v>18360.45300475588</v>
      </c>
      <c r="P6736" s="2">
        <f t="shared" si="1377"/>
        <v>18360.45300475588</v>
      </c>
    </row>
    <row r="6737" spans="1:16">
      <c r="A6737" s="6">
        <v>10</v>
      </c>
      <c r="B6737" s="6">
        <v>7</v>
      </c>
      <c r="C6737" s="6">
        <v>6</v>
      </c>
      <c r="D6737" s="6">
        <f t="shared" si="1365"/>
        <v>23</v>
      </c>
      <c r="E6737" s="5">
        <f t="shared" si="1366"/>
        <v>2334.3682140900019</v>
      </c>
      <c r="F6737" s="5">
        <f t="shared" si="1367"/>
        <v>249.62400827032465</v>
      </c>
      <c r="G6737" s="5">
        <f t="shared" si="1368"/>
        <v>290.89345874736784</v>
      </c>
      <c r="H6737" s="5">
        <f t="shared" si="1369"/>
        <v>2874.8856811076944</v>
      </c>
      <c r="I6737" s="5">
        <f t="shared" si="1370"/>
        <v>720</v>
      </c>
      <c r="J6737" s="5">
        <f t="shared" si="1371"/>
        <v>2154.8856811076944</v>
      </c>
      <c r="K6737" s="2">
        <f t="shared" si="1372"/>
        <v>62411.209741453029</v>
      </c>
      <c r="L6737" s="2">
        <f t="shared" si="1373"/>
        <v>118858</v>
      </c>
      <c r="M6737" s="2">
        <f t="shared" si="1374"/>
        <v>17160</v>
      </c>
      <c r="N6737" s="6">
        <f t="shared" si="1375"/>
        <v>1</v>
      </c>
      <c r="O6737" s="2">
        <f t="shared" si="1376"/>
        <v>19286.790258546971</v>
      </c>
      <c r="P6737" s="2">
        <f t="shared" si="1377"/>
        <v>19286.790258546971</v>
      </c>
    </row>
    <row r="6738" spans="1:16">
      <c r="A6738" s="6">
        <v>10</v>
      </c>
      <c r="B6738" s="6">
        <v>7</v>
      </c>
      <c r="C6738" s="6">
        <v>7</v>
      </c>
      <c r="D6738" s="6">
        <f t="shared" si="1365"/>
        <v>24</v>
      </c>
      <c r="E6738" s="5">
        <f t="shared" si="1366"/>
        <v>2334.3682140900019</v>
      </c>
      <c r="F6738" s="5">
        <f t="shared" si="1367"/>
        <v>249.62400827032465</v>
      </c>
      <c r="G6738" s="5">
        <f t="shared" si="1368"/>
        <v>343.61789814532818</v>
      </c>
      <c r="H6738" s="5">
        <f t="shared" si="1369"/>
        <v>2927.6101205056548</v>
      </c>
      <c r="I6738" s="5">
        <f t="shared" si="1370"/>
        <v>720</v>
      </c>
      <c r="J6738" s="5">
        <f t="shared" si="1371"/>
        <v>2207.6101205056548</v>
      </c>
      <c r="K6738" s="2">
        <f t="shared" si="1372"/>
        <v>63326.564592112059</v>
      </c>
      <c r="L6738" s="2">
        <f t="shared" si="1373"/>
        <v>121558</v>
      </c>
      <c r="M6738" s="2">
        <f t="shared" si="1374"/>
        <v>18040</v>
      </c>
      <c r="N6738" s="6">
        <f t="shared" si="1375"/>
        <v>1</v>
      </c>
      <c r="O6738" s="2">
        <f t="shared" si="1376"/>
        <v>20191.435407887941</v>
      </c>
      <c r="P6738" s="2">
        <f t="shared" si="1377"/>
        <v>20191.435407887941</v>
      </c>
    </row>
    <row r="6739" spans="1:16">
      <c r="A6739" s="6">
        <v>10</v>
      </c>
      <c r="B6739" s="6">
        <v>7</v>
      </c>
      <c r="C6739" s="6">
        <v>8</v>
      </c>
      <c r="D6739" s="6">
        <f t="shared" si="1365"/>
        <v>25</v>
      </c>
      <c r="E6739" s="5">
        <f t="shared" si="1366"/>
        <v>2334.3682140900019</v>
      </c>
      <c r="F6739" s="5">
        <f t="shared" si="1367"/>
        <v>249.62400827032465</v>
      </c>
      <c r="G6739" s="5">
        <f t="shared" si="1368"/>
        <v>397.61499642530839</v>
      </c>
      <c r="H6739" s="5">
        <f t="shared" si="1369"/>
        <v>2981.6072187856353</v>
      </c>
      <c r="I6739" s="5">
        <f t="shared" si="1370"/>
        <v>720</v>
      </c>
      <c r="J6739" s="5">
        <f t="shared" si="1371"/>
        <v>2261.6072187856353</v>
      </c>
      <c r="K6739" s="2">
        <f t="shared" si="1372"/>
        <v>64264.014215028386</v>
      </c>
      <c r="L6739" s="2">
        <f t="shared" si="1373"/>
        <v>124258</v>
      </c>
      <c r="M6739" s="2">
        <f t="shared" si="1374"/>
        <v>18920</v>
      </c>
      <c r="N6739" s="6">
        <f t="shared" si="1375"/>
        <v>1</v>
      </c>
      <c r="O6739" s="2">
        <f t="shared" si="1376"/>
        <v>21073.985784971614</v>
      </c>
      <c r="P6739" s="2">
        <f t="shared" si="1377"/>
        <v>21073.985784971614</v>
      </c>
    </row>
    <row r="6740" spans="1:16">
      <c r="A6740" s="6">
        <v>10</v>
      </c>
      <c r="B6740" s="6">
        <v>7</v>
      </c>
      <c r="C6740" s="6">
        <v>9</v>
      </c>
      <c r="D6740" s="6">
        <f t="shared" si="1365"/>
        <v>26</v>
      </c>
      <c r="E6740" s="5">
        <f t="shared" si="1366"/>
        <v>2334.3682140900019</v>
      </c>
      <c r="F6740" s="5">
        <f t="shared" si="1367"/>
        <v>249.62400827032465</v>
      </c>
      <c r="G6740" s="5">
        <f t="shared" si="1368"/>
        <v>452.90833186570285</v>
      </c>
      <c r="H6740" s="5">
        <f t="shared" si="1369"/>
        <v>3036.9005542260293</v>
      </c>
      <c r="I6740" s="5">
        <f t="shared" si="1370"/>
        <v>720</v>
      </c>
      <c r="J6740" s="5">
        <f t="shared" si="1371"/>
        <v>2316.9005542260293</v>
      </c>
      <c r="K6740" s="2">
        <f t="shared" si="1372"/>
        <v>65223.967955313004</v>
      </c>
      <c r="L6740" s="2">
        <f t="shared" si="1373"/>
        <v>126958</v>
      </c>
      <c r="M6740" s="2">
        <f t="shared" si="1374"/>
        <v>19800</v>
      </c>
      <c r="N6740" s="6">
        <f t="shared" si="1375"/>
        <v>1</v>
      </c>
      <c r="O6740" s="2">
        <f t="shared" si="1376"/>
        <v>21934.032044686996</v>
      </c>
      <c r="P6740" s="2">
        <f t="shared" si="1377"/>
        <v>21934.032044686996</v>
      </c>
    </row>
    <row r="6741" spans="1:16">
      <c r="A6741" s="6">
        <v>10</v>
      </c>
      <c r="B6741" s="6">
        <v>7</v>
      </c>
      <c r="C6741" s="6">
        <v>10</v>
      </c>
      <c r="D6741" s="6">
        <f t="shared" si="1365"/>
        <v>27</v>
      </c>
      <c r="E6741" s="5">
        <f t="shared" si="1366"/>
        <v>2334.3682140900019</v>
      </c>
      <c r="F6741" s="5">
        <f t="shared" si="1367"/>
        <v>249.62400827032465</v>
      </c>
      <c r="G6741" s="5">
        <f t="shared" si="1368"/>
        <v>509.52187334891573</v>
      </c>
      <c r="H6741" s="5">
        <f t="shared" si="1369"/>
        <v>3093.5140957092426</v>
      </c>
      <c r="I6741" s="5">
        <f t="shared" si="1370"/>
        <v>720</v>
      </c>
      <c r="J6741" s="5">
        <f t="shared" si="1371"/>
        <v>2373.5140957092426</v>
      </c>
      <c r="K6741" s="2">
        <f t="shared" si="1372"/>
        <v>66206.841939396574</v>
      </c>
      <c r="L6741" s="2">
        <f t="shared" si="1373"/>
        <v>129658</v>
      </c>
      <c r="M6741" s="2">
        <f t="shared" si="1374"/>
        <v>20680</v>
      </c>
      <c r="N6741" s="6">
        <f t="shared" si="1375"/>
        <v>1</v>
      </c>
      <c r="O6741" s="2">
        <f t="shared" si="1376"/>
        <v>22771.158060603426</v>
      </c>
      <c r="P6741" s="2">
        <f t="shared" si="1377"/>
        <v>22771.158060603426</v>
      </c>
    </row>
    <row r="6742" spans="1:16">
      <c r="A6742" s="6">
        <v>10</v>
      </c>
      <c r="B6742" s="6">
        <v>7</v>
      </c>
      <c r="C6742" s="6">
        <v>11</v>
      </c>
      <c r="D6742" s="6">
        <f t="shared" si="1365"/>
        <v>28</v>
      </c>
      <c r="E6742" s="5">
        <f t="shared" si="1366"/>
        <v>2334.3682140900019</v>
      </c>
      <c r="F6742" s="5">
        <f t="shared" si="1367"/>
        <v>249.62400827032465</v>
      </c>
      <c r="G6742" s="5">
        <f t="shared" si="1368"/>
        <v>567.47998644235474</v>
      </c>
      <c r="H6742" s="5">
        <f t="shared" si="1369"/>
        <v>3151.4722088026815</v>
      </c>
      <c r="I6742" s="5">
        <f t="shared" si="1370"/>
        <v>720</v>
      </c>
      <c r="J6742" s="5">
        <f t="shared" si="1371"/>
        <v>2431.4722088026815</v>
      </c>
      <c r="K6742" s="2">
        <f t="shared" si="1372"/>
        <v>67213.059180602111</v>
      </c>
      <c r="L6742" s="2">
        <f t="shared" si="1373"/>
        <v>132358</v>
      </c>
      <c r="M6742" s="2">
        <f t="shared" si="1374"/>
        <v>21560</v>
      </c>
      <c r="N6742" s="6">
        <f t="shared" si="1375"/>
        <v>1</v>
      </c>
      <c r="O6742" s="2">
        <f t="shared" si="1376"/>
        <v>23584.940819397889</v>
      </c>
      <c r="P6742" s="2">
        <f t="shared" si="1377"/>
        <v>23584.940819397889</v>
      </c>
    </row>
    <row r="6743" spans="1:16">
      <c r="A6743" s="6">
        <v>10</v>
      </c>
      <c r="B6743" s="6">
        <v>7</v>
      </c>
      <c r="C6743" s="6">
        <v>12</v>
      </c>
      <c r="D6743" s="6">
        <f t="shared" si="1365"/>
        <v>29</v>
      </c>
      <c r="E6743" s="5">
        <f t="shared" si="1366"/>
        <v>2334.3682140900019</v>
      </c>
      <c r="F6743" s="5">
        <f t="shared" si="1367"/>
        <v>249.62400827032465</v>
      </c>
      <c r="G6743" s="5">
        <f t="shared" si="1368"/>
        <v>626.80743957041921</v>
      </c>
      <c r="H6743" s="5">
        <f t="shared" si="1369"/>
        <v>3210.799661930746</v>
      </c>
      <c r="I6743" s="5">
        <f t="shared" si="1370"/>
        <v>720</v>
      </c>
      <c r="J6743" s="5">
        <f t="shared" si="1371"/>
        <v>2490.799661930746</v>
      </c>
      <c r="K6743" s="2">
        <f t="shared" si="1372"/>
        <v>68243.049686297672</v>
      </c>
      <c r="L6743" s="2">
        <f t="shared" si="1373"/>
        <v>135058</v>
      </c>
      <c r="M6743" s="2">
        <f t="shared" si="1374"/>
        <v>22440</v>
      </c>
      <c r="N6743" s="6">
        <f t="shared" si="1375"/>
        <v>1</v>
      </c>
      <c r="O6743" s="2">
        <f t="shared" si="1376"/>
        <v>24374.950313702328</v>
      </c>
      <c r="P6743" s="2">
        <f t="shared" si="1377"/>
        <v>24374.950313702328</v>
      </c>
    </row>
    <row r="6744" spans="1:16">
      <c r="A6744" s="6">
        <v>10</v>
      </c>
      <c r="B6744" s="6">
        <v>7</v>
      </c>
      <c r="C6744" s="6">
        <v>13</v>
      </c>
      <c r="D6744" s="6">
        <f t="shared" si="1365"/>
        <v>30</v>
      </c>
      <c r="E6744" s="5">
        <f t="shared" si="1366"/>
        <v>2334.3682140900019</v>
      </c>
      <c r="F6744" s="5">
        <f t="shared" si="1367"/>
        <v>249.62400827032465</v>
      </c>
      <c r="G6744" s="5">
        <f t="shared" si="1368"/>
        <v>687.52941027880343</v>
      </c>
      <c r="H6744" s="5">
        <f t="shared" si="1369"/>
        <v>3271.5216326391301</v>
      </c>
      <c r="I6744" s="5">
        <f t="shared" si="1370"/>
        <v>720</v>
      </c>
      <c r="J6744" s="5">
        <f t="shared" si="1371"/>
        <v>2551.5216326391301</v>
      </c>
      <c r="K6744" s="2">
        <f t="shared" si="1372"/>
        <v>69297.250566651564</v>
      </c>
      <c r="L6744" s="2">
        <f t="shared" si="1373"/>
        <v>137758</v>
      </c>
      <c r="M6744" s="2">
        <f t="shared" si="1374"/>
        <v>23320</v>
      </c>
      <c r="N6744" s="6">
        <f t="shared" si="1375"/>
        <v>1</v>
      </c>
      <c r="O6744" s="2">
        <f t="shared" si="1376"/>
        <v>25140.749433348436</v>
      </c>
      <c r="P6744" s="2">
        <f t="shared" si="1377"/>
        <v>25140.749433348436</v>
      </c>
    </row>
    <row r="6745" spans="1:16">
      <c r="A6745" s="6">
        <v>10</v>
      </c>
      <c r="B6745" s="6">
        <v>7</v>
      </c>
      <c r="C6745" s="6">
        <v>14</v>
      </c>
      <c r="D6745" s="6">
        <f t="shared" si="1365"/>
        <v>31</v>
      </c>
      <c r="E6745" s="5">
        <f t="shared" si="1366"/>
        <v>2334.3682140900019</v>
      </c>
      <c r="F6745" s="5">
        <f t="shared" si="1367"/>
        <v>249.62400827032465</v>
      </c>
      <c r="G6745" s="5">
        <f t="shared" si="1368"/>
        <v>749.67149159246469</v>
      </c>
      <c r="H6745" s="5">
        <f t="shared" si="1369"/>
        <v>3333.6637139527911</v>
      </c>
      <c r="I6745" s="5">
        <f t="shared" si="1370"/>
        <v>720</v>
      </c>
      <c r="J6745" s="5">
        <f t="shared" si="1371"/>
        <v>2613.6637139527911</v>
      </c>
      <c r="K6745" s="2">
        <f t="shared" si="1372"/>
        <v>70376.106145013735</v>
      </c>
      <c r="L6745" s="2">
        <f t="shared" si="1373"/>
        <v>140458</v>
      </c>
      <c r="M6745" s="2">
        <f t="shared" si="1374"/>
        <v>24200</v>
      </c>
      <c r="N6745" s="6">
        <f t="shared" si="1375"/>
        <v>1</v>
      </c>
      <c r="O6745" s="2">
        <f t="shared" si="1376"/>
        <v>25881.893854986265</v>
      </c>
      <c r="P6745" s="2">
        <f t="shared" si="1377"/>
        <v>25881.893854986265</v>
      </c>
    </row>
    <row r="6746" spans="1:16">
      <c r="A6746" s="6">
        <v>10</v>
      </c>
      <c r="B6746" s="6">
        <v>7</v>
      </c>
      <c r="C6746" s="6">
        <v>15</v>
      </c>
      <c r="D6746" s="6">
        <f t="shared" si="1365"/>
        <v>32</v>
      </c>
      <c r="E6746" s="5">
        <f t="shared" si="1366"/>
        <v>2334.3682140900019</v>
      </c>
      <c r="F6746" s="5">
        <f t="shared" si="1367"/>
        <v>249.62400827032465</v>
      </c>
      <c r="G6746" s="5">
        <f t="shared" si="1368"/>
        <v>813.25969846861108</v>
      </c>
      <c r="H6746" s="5">
        <f t="shared" si="1369"/>
        <v>3397.2519208289377</v>
      </c>
      <c r="I6746" s="5">
        <f t="shared" si="1370"/>
        <v>720</v>
      </c>
      <c r="J6746" s="5">
        <f t="shared" si="1371"/>
        <v>2677.2519208289377</v>
      </c>
      <c r="K6746" s="2">
        <f t="shared" si="1372"/>
        <v>71480.068069946836</v>
      </c>
      <c r="L6746" s="2">
        <f t="shared" si="1373"/>
        <v>143158</v>
      </c>
      <c r="M6746" s="2">
        <f t="shared" si="1374"/>
        <v>25080</v>
      </c>
      <c r="N6746" s="6">
        <f t="shared" si="1375"/>
        <v>1</v>
      </c>
      <c r="O6746" s="2">
        <f t="shared" si="1376"/>
        <v>26597.931930053164</v>
      </c>
      <c r="P6746" s="2">
        <f t="shared" si="1377"/>
        <v>26597.931930053164</v>
      </c>
    </row>
    <row r="6747" spans="1:16">
      <c r="A6747" s="6">
        <v>10</v>
      </c>
      <c r="B6747" s="6">
        <v>7</v>
      </c>
      <c r="C6747" s="6">
        <v>16</v>
      </c>
      <c r="D6747" s="6">
        <f t="shared" si="1365"/>
        <v>33</v>
      </c>
      <c r="E6747" s="5">
        <f t="shared" si="1366"/>
        <v>2334.3682140900019</v>
      </c>
      <c r="F6747" s="5">
        <f t="shared" si="1367"/>
        <v>249.62400827032465</v>
      </c>
      <c r="G6747" s="5">
        <f t="shared" si="1368"/>
        <v>878.32047434610013</v>
      </c>
      <c r="H6747" s="5">
        <f t="shared" si="1369"/>
        <v>3462.3126967064268</v>
      </c>
      <c r="I6747" s="5">
        <f t="shared" si="1370"/>
        <v>720</v>
      </c>
      <c r="J6747" s="5">
        <f t="shared" si="1371"/>
        <v>2742.3126967064268</v>
      </c>
      <c r="K6747" s="2">
        <f t="shared" si="1372"/>
        <v>72609.595428931018</v>
      </c>
      <c r="L6747" s="2">
        <f t="shared" si="1373"/>
        <v>145858</v>
      </c>
      <c r="M6747" s="2">
        <f t="shared" si="1374"/>
        <v>25960</v>
      </c>
      <c r="N6747" s="6">
        <f t="shared" si="1375"/>
        <v>1</v>
      </c>
      <c r="O6747" s="2">
        <f t="shared" si="1376"/>
        <v>27288.404571068982</v>
      </c>
      <c r="P6747" s="2">
        <f t="shared" si="1377"/>
        <v>27288.404571068982</v>
      </c>
    </row>
    <row r="6748" spans="1:16">
      <c r="A6748" s="6">
        <v>10</v>
      </c>
      <c r="B6748" s="6">
        <v>7</v>
      </c>
      <c r="C6748" s="6">
        <v>17</v>
      </c>
      <c r="D6748" s="6">
        <f t="shared" si="1365"/>
        <v>34</v>
      </c>
      <c r="E6748" s="5">
        <f t="shared" si="1366"/>
        <v>2334.3682140900019</v>
      </c>
      <c r="F6748" s="5">
        <f t="shared" si="1367"/>
        <v>249.62400827032465</v>
      </c>
      <c r="G6748" s="5">
        <f t="shared" si="1368"/>
        <v>944.88069779264049</v>
      </c>
      <c r="H6748" s="5">
        <f t="shared" si="1369"/>
        <v>3528.8729201529673</v>
      </c>
      <c r="I6748" s="5">
        <f t="shared" si="1370"/>
        <v>720</v>
      </c>
      <c r="J6748" s="5">
        <f t="shared" si="1371"/>
        <v>2808.8729201529673</v>
      </c>
      <c r="K6748" s="2">
        <f t="shared" si="1372"/>
        <v>73765.154863766802</v>
      </c>
      <c r="L6748" s="2">
        <f t="shared" si="1373"/>
        <v>148558</v>
      </c>
      <c r="M6748" s="2">
        <f t="shared" si="1374"/>
        <v>26840</v>
      </c>
      <c r="N6748" s="6">
        <f t="shared" si="1375"/>
        <v>1</v>
      </c>
      <c r="O6748" s="2">
        <f t="shared" si="1376"/>
        <v>27952.845136233198</v>
      </c>
      <c r="P6748" s="2">
        <f t="shared" si="1377"/>
        <v>27952.845136233198</v>
      </c>
    </row>
    <row r="6749" spans="1:16">
      <c r="A6749" s="6">
        <v>10</v>
      </c>
      <c r="B6749" s="6">
        <v>7</v>
      </c>
      <c r="C6749" s="6">
        <v>18</v>
      </c>
      <c r="D6749" s="6">
        <f t="shared" si="1365"/>
        <v>35</v>
      </c>
      <c r="E6749" s="5">
        <f t="shared" si="1366"/>
        <v>2334.3682140900019</v>
      </c>
      <c r="F6749" s="5">
        <f t="shared" si="1367"/>
        <v>249.62400827032465</v>
      </c>
      <c r="G6749" s="5">
        <f t="shared" si="1368"/>
        <v>1012.9676892512279</v>
      </c>
      <c r="H6749" s="5">
        <f t="shared" si="1369"/>
        <v>3596.9599116115546</v>
      </c>
      <c r="I6749" s="5">
        <f t="shared" si="1370"/>
        <v>720</v>
      </c>
      <c r="J6749" s="5">
        <f t="shared" si="1371"/>
        <v>2876.9599116115546</v>
      </c>
      <c r="K6749" s="2">
        <f t="shared" si="1372"/>
        <v>74947.22068770061</v>
      </c>
      <c r="L6749" s="2">
        <f t="shared" si="1373"/>
        <v>151258</v>
      </c>
      <c r="M6749" s="2">
        <f t="shared" si="1374"/>
        <v>27720</v>
      </c>
      <c r="N6749" s="6">
        <f t="shared" si="1375"/>
        <v>1</v>
      </c>
      <c r="O6749" s="2">
        <f t="shared" si="1376"/>
        <v>28590.77931229939</v>
      </c>
      <c r="P6749" s="2">
        <f t="shared" si="1377"/>
        <v>28590.77931229939</v>
      </c>
    </row>
    <row r="6750" spans="1:16">
      <c r="A6750" s="6">
        <v>10</v>
      </c>
      <c r="B6750" s="6">
        <v>7</v>
      </c>
      <c r="C6750" s="6">
        <v>19</v>
      </c>
      <c r="D6750" s="6">
        <f t="shared" si="1365"/>
        <v>36</v>
      </c>
      <c r="E6750" s="5">
        <f t="shared" si="1366"/>
        <v>2334.3682140900019</v>
      </c>
      <c r="F6750" s="5">
        <f t="shared" si="1367"/>
        <v>249.62400827032465</v>
      </c>
      <c r="G6750" s="5">
        <f t="shared" si="1368"/>
        <v>1082.6092178872495</v>
      </c>
      <c r="H6750" s="5">
        <f t="shared" si="1369"/>
        <v>3666.6014402475762</v>
      </c>
      <c r="I6750" s="5">
        <f t="shared" si="1370"/>
        <v>720</v>
      </c>
      <c r="J6750" s="5">
        <f t="shared" si="1371"/>
        <v>2946.6014402475762</v>
      </c>
      <c r="K6750" s="2">
        <f t="shared" si="1372"/>
        <v>76156.275004298193</v>
      </c>
      <c r="L6750" s="2">
        <f t="shared" si="1373"/>
        <v>153958</v>
      </c>
      <c r="M6750" s="2">
        <f t="shared" si="1374"/>
        <v>28600</v>
      </c>
      <c r="N6750" s="6">
        <f t="shared" si="1375"/>
        <v>1</v>
      </c>
      <c r="O6750" s="2">
        <f t="shared" si="1376"/>
        <v>29201.724995701807</v>
      </c>
      <c r="P6750" s="2">
        <f t="shared" si="1377"/>
        <v>29201.724995701807</v>
      </c>
    </row>
    <row r="6751" spans="1:16">
      <c r="A6751" s="6">
        <v>10</v>
      </c>
      <c r="B6751" s="6">
        <v>7</v>
      </c>
      <c r="C6751" s="6">
        <v>20</v>
      </c>
      <c r="D6751" s="6">
        <f t="shared" si="1365"/>
        <v>37</v>
      </c>
      <c r="E6751" s="5">
        <f t="shared" si="1366"/>
        <v>2334.3682140900019</v>
      </c>
      <c r="F6751" s="5">
        <f t="shared" si="1367"/>
        <v>249.62400827032465</v>
      </c>
      <c r="G6751" s="5">
        <f t="shared" si="1368"/>
        <v>1153.8335085377266</v>
      </c>
      <c r="H6751" s="5">
        <f t="shared" si="1369"/>
        <v>3737.8257308980533</v>
      </c>
      <c r="I6751" s="5">
        <f t="shared" si="1370"/>
        <v>720</v>
      </c>
      <c r="J6751" s="5">
        <f t="shared" si="1371"/>
        <v>3017.8257308980533</v>
      </c>
      <c r="K6751" s="2">
        <f t="shared" si="1372"/>
        <v>77392.807828091201</v>
      </c>
      <c r="L6751" s="2">
        <f t="shared" si="1373"/>
        <v>156658</v>
      </c>
      <c r="M6751" s="2">
        <f t="shared" si="1374"/>
        <v>29480</v>
      </c>
      <c r="N6751" s="6">
        <f t="shared" si="1375"/>
        <v>1</v>
      </c>
      <c r="O6751" s="2">
        <f t="shared" si="1376"/>
        <v>29785.192171908799</v>
      </c>
      <c r="P6751" s="2">
        <f t="shared" si="1377"/>
        <v>29785.192171908799</v>
      </c>
    </row>
    <row r="6752" spans="1:16">
      <c r="A6752" s="6">
        <v>10</v>
      </c>
      <c r="B6752" s="6">
        <v>7</v>
      </c>
      <c r="C6752" s="6">
        <v>21</v>
      </c>
      <c r="D6752" s="6">
        <f t="shared" si="1365"/>
        <v>38</v>
      </c>
      <c r="E6752" s="5">
        <f t="shared" si="1366"/>
        <v>2334.3682140900019</v>
      </c>
      <c r="F6752" s="5">
        <f t="shared" si="1367"/>
        <v>249.62400827032465</v>
      </c>
      <c r="G6752" s="5">
        <f t="shared" si="1368"/>
        <v>1226.6692487641703</v>
      </c>
      <c r="H6752" s="5">
        <f t="shared" si="1369"/>
        <v>3810.661471124497</v>
      </c>
      <c r="I6752" s="5">
        <f t="shared" si="1370"/>
        <v>720</v>
      </c>
      <c r="J6752" s="5">
        <f t="shared" si="1371"/>
        <v>3090.661471124497</v>
      </c>
      <c r="K6752" s="2">
        <f t="shared" si="1372"/>
        <v>78657.317207022512</v>
      </c>
      <c r="L6752" s="2">
        <f t="shared" si="1373"/>
        <v>159358</v>
      </c>
      <c r="M6752" s="2">
        <f t="shared" si="1374"/>
        <v>30360</v>
      </c>
      <c r="N6752" s="6">
        <f t="shared" si="1375"/>
        <v>1</v>
      </c>
      <c r="O6752" s="2">
        <f t="shared" si="1376"/>
        <v>30340.682792977488</v>
      </c>
      <c r="P6752" s="2">
        <f t="shared" si="1377"/>
        <v>30340.682792977488</v>
      </c>
    </row>
    <row r="6753" spans="1:16">
      <c r="A6753" s="6">
        <v>10</v>
      </c>
      <c r="B6753" s="6">
        <v>7</v>
      </c>
      <c r="C6753" s="6">
        <v>22</v>
      </c>
      <c r="D6753" s="6">
        <f t="shared" si="1365"/>
        <v>39</v>
      </c>
      <c r="E6753" s="5">
        <f t="shared" si="1366"/>
        <v>2334.3682140900019</v>
      </c>
      <c r="F6753" s="5">
        <f t="shared" si="1367"/>
        <v>249.62400827032465</v>
      </c>
      <c r="G6753" s="5">
        <f t="shared" si="1368"/>
        <v>1301.1455960105666</v>
      </c>
      <c r="H6753" s="5">
        <f t="shared" si="1369"/>
        <v>3885.137818370893</v>
      </c>
      <c r="I6753" s="5">
        <f t="shared" si="1370"/>
        <v>720</v>
      </c>
      <c r="J6753" s="5">
        <f t="shared" si="1371"/>
        <v>3165.137818370893</v>
      </c>
      <c r="K6753" s="2">
        <f t="shared" si="1372"/>
        <v>79950.309346716895</v>
      </c>
      <c r="L6753" s="2">
        <f t="shared" si="1373"/>
        <v>162058</v>
      </c>
      <c r="M6753" s="2">
        <f t="shared" si="1374"/>
        <v>31240</v>
      </c>
      <c r="N6753" s="6">
        <f t="shared" si="1375"/>
        <v>1</v>
      </c>
      <c r="O6753" s="2">
        <f t="shared" si="1376"/>
        <v>30867.690653283105</v>
      </c>
      <c r="P6753" s="2">
        <f t="shared" si="1377"/>
        <v>30867.690653283105</v>
      </c>
    </row>
    <row r="6754" spans="1:16">
      <c r="A6754" s="6">
        <v>10</v>
      </c>
      <c r="B6754" s="6">
        <v>7</v>
      </c>
      <c r="C6754" s="6">
        <v>23</v>
      </c>
      <c r="D6754" s="6">
        <f t="shared" si="1365"/>
        <v>40</v>
      </c>
      <c r="E6754" s="5">
        <f t="shared" si="1366"/>
        <v>2334.3682140900019</v>
      </c>
      <c r="F6754" s="5">
        <f t="shared" si="1367"/>
        <v>249.62400827032465</v>
      </c>
      <c r="G6754" s="5">
        <f t="shared" si="1368"/>
        <v>1377.292184868003</v>
      </c>
      <c r="H6754" s="5">
        <f t="shared" si="1369"/>
        <v>3961.2844072283297</v>
      </c>
      <c r="I6754" s="5">
        <f t="shared" si="1370"/>
        <v>720</v>
      </c>
      <c r="J6754" s="5">
        <f t="shared" si="1371"/>
        <v>3241.2844072283297</v>
      </c>
      <c r="K6754" s="2">
        <f t="shared" si="1372"/>
        <v>81272.298736602941</v>
      </c>
      <c r="L6754" s="2">
        <f t="shared" si="1373"/>
        <v>164758</v>
      </c>
      <c r="M6754" s="2">
        <f t="shared" si="1374"/>
        <v>32120</v>
      </c>
      <c r="N6754" s="6">
        <f t="shared" si="1375"/>
        <v>1</v>
      </c>
      <c r="O6754" s="2">
        <f t="shared" si="1376"/>
        <v>31365.701263397059</v>
      </c>
      <c r="P6754" s="2">
        <f t="shared" si="1377"/>
        <v>31365.701263397059</v>
      </c>
    </row>
    <row r="6755" spans="1:16">
      <c r="A6755" s="6">
        <v>10</v>
      </c>
      <c r="B6755" s="6">
        <v>7</v>
      </c>
      <c r="C6755" s="6">
        <v>24</v>
      </c>
      <c r="D6755" s="6">
        <f t="shared" si="1365"/>
        <v>41</v>
      </c>
      <c r="E6755" s="5">
        <f t="shared" si="1366"/>
        <v>2334.3682140900019</v>
      </c>
      <c r="F6755" s="5">
        <f t="shared" si="1367"/>
        <v>249.62400827032465</v>
      </c>
      <c r="G6755" s="5">
        <f t="shared" si="1368"/>
        <v>1455.1391344474989</v>
      </c>
      <c r="H6755" s="5">
        <f t="shared" si="1369"/>
        <v>4039.1313568078258</v>
      </c>
      <c r="I6755" s="5">
        <f t="shared" si="1370"/>
        <v>720</v>
      </c>
      <c r="J6755" s="5">
        <f t="shared" si="1371"/>
        <v>3319.1313568078258</v>
      </c>
      <c r="K6755" s="2">
        <f t="shared" si="1372"/>
        <v>82623.808277913631</v>
      </c>
      <c r="L6755" s="2">
        <f t="shared" si="1373"/>
        <v>167458</v>
      </c>
      <c r="M6755" s="2">
        <f t="shared" si="1374"/>
        <v>33000</v>
      </c>
      <c r="N6755" s="6">
        <f t="shared" si="1375"/>
        <v>1</v>
      </c>
      <c r="O6755" s="2">
        <f t="shared" si="1376"/>
        <v>31834.191722086369</v>
      </c>
      <c r="P6755" s="2">
        <f t="shared" si="1377"/>
        <v>31834.191722086369</v>
      </c>
    </row>
    <row r="6756" spans="1:16">
      <c r="A6756" s="6">
        <v>10</v>
      </c>
      <c r="B6756" s="6">
        <v>7</v>
      </c>
      <c r="C6756" s="6">
        <v>25</v>
      </c>
      <c r="D6756" s="6">
        <f t="shared" si="1365"/>
        <v>42</v>
      </c>
      <c r="E6756" s="5">
        <f t="shared" si="1366"/>
        <v>2334.3682140900019</v>
      </c>
      <c r="F6756" s="5">
        <f t="shared" si="1367"/>
        <v>249.62400827032465</v>
      </c>
      <c r="G6756" s="5">
        <f t="shared" si="1368"/>
        <v>1534.7170558625965</v>
      </c>
      <c r="H6756" s="5">
        <f t="shared" si="1369"/>
        <v>4118.7092782229229</v>
      </c>
      <c r="I6756" s="5">
        <f t="shared" si="1370"/>
        <v>720</v>
      </c>
      <c r="J6756" s="5">
        <f t="shared" si="1371"/>
        <v>3398.7092782229229</v>
      </c>
      <c r="K6756" s="2">
        <f t="shared" si="1372"/>
        <v>84005.369413592416</v>
      </c>
      <c r="L6756" s="2">
        <f t="shared" si="1373"/>
        <v>170158</v>
      </c>
      <c r="M6756" s="2">
        <f t="shared" si="1374"/>
        <v>33880</v>
      </c>
      <c r="N6756" s="6">
        <f t="shared" si="1375"/>
        <v>1</v>
      </c>
      <c r="O6756" s="2">
        <f t="shared" si="1376"/>
        <v>32272.630586407584</v>
      </c>
      <c r="P6756" s="2">
        <f t="shared" si="1377"/>
        <v>32272.630586407584</v>
      </c>
    </row>
    <row r="6757" spans="1:16">
      <c r="A6757" s="6">
        <v>10</v>
      </c>
      <c r="B6757" s="6">
        <v>7</v>
      </c>
      <c r="C6757" s="6">
        <v>26</v>
      </c>
      <c r="D6757" s="6">
        <f t="shared" si="1365"/>
        <v>43</v>
      </c>
      <c r="E6757" s="5">
        <f t="shared" si="1366"/>
        <v>2334.3682140900019</v>
      </c>
      <c r="F6757" s="5">
        <f t="shared" si="1367"/>
        <v>249.62400827032465</v>
      </c>
      <c r="G6757" s="5">
        <f t="shared" si="1368"/>
        <v>1616.0570598233144</v>
      </c>
      <c r="H6757" s="5">
        <f t="shared" si="1369"/>
        <v>4200.0492821836415</v>
      </c>
      <c r="I6757" s="5">
        <f t="shared" si="1370"/>
        <v>720</v>
      </c>
      <c r="J6757" s="5">
        <f t="shared" si="1371"/>
        <v>3480.0492821836415</v>
      </c>
      <c r="K6757" s="2">
        <f t="shared" si="1372"/>
        <v>85417.522260132653</v>
      </c>
      <c r="L6757" s="2">
        <f t="shared" si="1373"/>
        <v>172858</v>
      </c>
      <c r="M6757" s="2">
        <f t="shared" si="1374"/>
        <v>34760</v>
      </c>
      <c r="N6757" s="6">
        <f t="shared" si="1375"/>
        <v>1</v>
      </c>
      <c r="O6757" s="2">
        <f t="shared" si="1376"/>
        <v>32680.477739867347</v>
      </c>
      <c r="P6757" s="2">
        <f t="shared" si="1377"/>
        <v>32680.477739867347</v>
      </c>
    </row>
    <row r="6758" spans="1:16">
      <c r="A6758" s="6">
        <v>10</v>
      </c>
      <c r="B6758" s="6">
        <v>7</v>
      </c>
      <c r="C6758" s="6">
        <v>27</v>
      </c>
      <c r="D6758" s="6">
        <f t="shared" si="1365"/>
        <v>44</v>
      </c>
      <c r="E6758" s="5">
        <f t="shared" si="1366"/>
        <v>2334.3682140900019</v>
      </c>
      <c r="F6758" s="5">
        <f t="shared" si="1367"/>
        <v>249.62400827032465</v>
      </c>
      <c r="G6758" s="5">
        <f t="shared" si="1368"/>
        <v>1699.1907643430709</v>
      </c>
      <c r="H6758" s="5">
        <f t="shared" si="1369"/>
        <v>4283.1829867033975</v>
      </c>
      <c r="I6758" s="5">
        <f t="shared" si="1370"/>
        <v>720</v>
      </c>
      <c r="J6758" s="5">
        <f t="shared" si="1371"/>
        <v>3563.1829867033975</v>
      </c>
      <c r="K6758" s="2">
        <f t="shared" si="1372"/>
        <v>86860.815741378436</v>
      </c>
      <c r="L6758" s="2">
        <f t="shared" si="1373"/>
        <v>175558</v>
      </c>
      <c r="M6758" s="2">
        <f t="shared" si="1374"/>
        <v>35640</v>
      </c>
      <c r="N6758" s="6">
        <f t="shared" si="1375"/>
        <v>1</v>
      </c>
      <c r="O6758" s="2">
        <f t="shared" si="1376"/>
        <v>33057.184258621564</v>
      </c>
      <c r="P6758" s="2">
        <f t="shared" si="1377"/>
        <v>33057.184258621564</v>
      </c>
    </row>
    <row r="6759" spans="1:16">
      <c r="A6759" s="6">
        <v>10</v>
      </c>
      <c r="B6759" s="6">
        <v>7</v>
      </c>
      <c r="C6759" s="6">
        <v>28</v>
      </c>
      <c r="D6759" s="6">
        <f t="shared" si="1365"/>
        <v>45</v>
      </c>
      <c r="E6759" s="5">
        <f t="shared" si="1366"/>
        <v>2334.3682140900019</v>
      </c>
      <c r="F6759" s="5">
        <f t="shared" si="1367"/>
        <v>249.62400827032465</v>
      </c>
      <c r="G6759" s="5">
        <f t="shared" si="1368"/>
        <v>1784.1503025602246</v>
      </c>
      <c r="H6759" s="5">
        <f t="shared" si="1369"/>
        <v>4368.1425249205513</v>
      </c>
      <c r="I6759" s="5">
        <f t="shared" si="1370"/>
        <v>720</v>
      </c>
      <c r="J6759" s="5">
        <f t="shared" si="1371"/>
        <v>3648.1425249205513</v>
      </c>
      <c r="K6759" s="2">
        <f t="shared" si="1372"/>
        <v>88335.80772431512</v>
      </c>
      <c r="L6759" s="2">
        <f t="shared" si="1373"/>
        <v>178258</v>
      </c>
      <c r="M6759" s="2">
        <f t="shared" si="1374"/>
        <v>36520</v>
      </c>
      <c r="N6759" s="6">
        <f t="shared" si="1375"/>
        <v>1</v>
      </c>
      <c r="O6759" s="2">
        <f t="shared" si="1376"/>
        <v>33402.19227568488</v>
      </c>
      <c r="P6759" s="2">
        <f t="shared" si="1377"/>
        <v>33402.19227568488</v>
      </c>
    </row>
    <row r="6760" spans="1:16">
      <c r="A6760" s="6">
        <v>10</v>
      </c>
      <c r="B6760" s="6">
        <v>7</v>
      </c>
      <c r="C6760" s="6">
        <v>29</v>
      </c>
      <c r="D6760" s="6">
        <f t="shared" si="1365"/>
        <v>46</v>
      </c>
      <c r="E6760" s="5">
        <f t="shared" si="1366"/>
        <v>2334.3682140900019</v>
      </c>
      <c r="F6760" s="5">
        <f t="shared" si="1367"/>
        <v>249.62400827032465</v>
      </c>
      <c r="G6760" s="5">
        <f t="shared" si="1368"/>
        <v>1870.9683306758782</v>
      </c>
      <c r="H6760" s="5">
        <f t="shared" si="1369"/>
        <v>4454.9605530362051</v>
      </c>
      <c r="I6760" s="5">
        <f t="shared" si="1370"/>
        <v>720</v>
      </c>
      <c r="J6760" s="5">
        <f t="shared" si="1371"/>
        <v>3734.9605530362051</v>
      </c>
      <c r="K6760" s="2">
        <f t="shared" si="1372"/>
        <v>89843.065156878554</v>
      </c>
      <c r="L6760" s="2">
        <f t="shared" si="1373"/>
        <v>180958</v>
      </c>
      <c r="M6760" s="2">
        <f t="shared" si="1374"/>
        <v>37400</v>
      </c>
      <c r="N6760" s="6">
        <f t="shared" si="1375"/>
        <v>1</v>
      </c>
      <c r="O6760" s="2">
        <f t="shared" si="1376"/>
        <v>33714.934843121446</v>
      </c>
      <c r="P6760" s="2">
        <f t="shared" si="1377"/>
        <v>33714.934843121446</v>
      </c>
    </row>
    <row r="6761" spans="1:16">
      <c r="A6761" s="6">
        <v>10</v>
      </c>
      <c r="B6761" s="6">
        <v>7</v>
      </c>
      <c r="C6761" s="6">
        <v>30</v>
      </c>
      <c r="D6761" s="6">
        <f t="shared" si="1365"/>
        <v>47</v>
      </c>
      <c r="E6761" s="5">
        <f t="shared" si="1366"/>
        <v>2334.3682140900019</v>
      </c>
      <c r="F6761" s="5">
        <f t="shared" si="1367"/>
        <v>249.62400827032465</v>
      </c>
      <c r="G6761" s="5">
        <f t="shared" si="1368"/>
        <v>1959.6780360096488</v>
      </c>
      <c r="H6761" s="5">
        <f t="shared" si="1369"/>
        <v>4543.6702583699753</v>
      </c>
      <c r="I6761" s="5">
        <f t="shared" si="1370"/>
        <v>720</v>
      </c>
      <c r="J6761" s="5">
        <f t="shared" si="1371"/>
        <v>3823.6702583699753</v>
      </c>
      <c r="K6761" s="2">
        <f t="shared" si="1372"/>
        <v>91383.164207812064</v>
      </c>
      <c r="L6761" s="2">
        <f t="shared" si="1373"/>
        <v>183658</v>
      </c>
      <c r="M6761" s="2">
        <f t="shared" si="1374"/>
        <v>38280</v>
      </c>
      <c r="N6761" s="6">
        <f t="shared" si="1375"/>
        <v>1</v>
      </c>
      <c r="O6761" s="2">
        <f t="shared" si="1376"/>
        <v>33994.835792187936</v>
      </c>
      <c r="P6761" s="2">
        <f t="shared" si="1377"/>
        <v>33994.835792187936</v>
      </c>
    </row>
    <row r="6762" spans="1:16">
      <c r="A6762" s="6">
        <v>10</v>
      </c>
      <c r="B6762" s="6">
        <v>8</v>
      </c>
      <c r="C6762" s="6">
        <v>0</v>
      </c>
      <c r="D6762" s="6">
        <f t="shared" si="1365"/>
        <v>18</v>
      </c>
      <c r="E6762" s="5">
        <f t="shared" si="1366"/>
        <v>2334.3682140900019</v>
      </c>
      <c r="F6762" s="5">
        <f t="shared" si="1367"/>
        <v>292.41669540238024</v>
      </c>
      <c r="G6762" s="5">
        <f t="shared" si="1368"/>
        <v>0</v>
      </c>
      <c r="H6762" s="5">
        <f t="shared" si="1369"/>
        <v>2626.7849094923822</v>
      </c>
      <c r="I6762" s="5">
        <f t="shared" si="1370"/>
        <v>720</v>
      </c>
      <c r="J6762" s="5">
        <f t="shared" si="1371"/>
        <v>1906.7849094923822</v>
      </c>
      <c r="K6762" s="2">
        <f t="shared" si="1372"/>
        <v>58103.904678687191</v>
      </c>
      <c r="L6762" s="2">
        <f t="shared" si="1373"/>
        <v>104752</v>
      </c>
      <c r="M6762" s="2">
        <f t="shared" si="1374"/>
        <v>12320</v>
      </c>
      <c r="N6762" s="6">
        <f t="shared" si="1375"/>
        <v>1</v>
      </c>
      <c r="O6762" s="2">
        <f t="shared" si="1376"/>
        <v>14328.095321312809</v>
      </c>
      <c r="P6762" s="2">
        <f t="shared" si="1377"/>
        <v>14328.095321312809</v>
      </c>
    </row>
    <row r="6763" spans="1:16">
      <c r="A6763" s="6">
        <v>10</v>
      </c>
      <c r="B6763" s="6">
        <v>8</v>
      </c>
      <c r="C6763" s="6">
        <v>1</v>
      </c>
      <c r="D6763" s="6">
        <f t="shared" si="1365"/>
        <v>19</v>
      </c>
      <c r="E6763" s="5">
        <f t="shared" si="1366"/>
        <v>2334.3682140900019</v>
      </c>
      <c r="F6763" s="5">
        <f t="shared" si="1367"/>
        <v>292.41669540238024</v>
      </c>
      <c r="G6763" s="5">
        <f t="shared" si="1368"/>
        <v>45.5625</v>
      </c>
      <c r="H6763" s="5">
        <f t="shared" si="1369"/>
        <v>2672.3474094923822</v>
      </c>
      <c r="I6763" s="5">
        <f t="shared" si="1370"/>
        <v>720</v>
      </c>
      <c r="J6763" s="5">
        <f t="shared" si="1371"/>
        <v>1952.3474094923822</v>
      </c>
      <c r="K6763" s="2">
        <f t="shared" si="1372"/>
        <v>58894.920303687191</v>
      </c>
      <c r="L6763" s="2">
        <f t="shared" si="1373"/>
        <v>107452</v>
      </c>
      <c r="M6763" s="2">
        <f t="shared" si="1374"/>
        <v>13200</v>
      </c>
      <c r="N6763" s="6">
        <f t="shared" si="1375"/>
        <v>1</v>
      </c>
      <c r="O6763" s="2">
        <f t="shared" si="1376"/>
        <v>15357.079696312809</v>
      </c>
      <c r="P6763" s="2">
        <f t="shared" si="1377"/>
        <v>15357.079696312809</v>
      </c>
    </row>
    <row r="6764" spans="1:16">
      <c r="A6764" s="6">
        <v>10</v>
      </c>
      <c r="B6764" s="6">
        <v>8</v>
      </c>
      <c r="C6764" s="6">
        <v>2</v>
      </c>
      <c r="D6764" s="6">
        <f t="shared" si="1365"/>
        <v>20</v>
      </c>
      <c r="E6764" s="5">
        <f t="shared" si="1366"/>
        <v>2334.3682140900019</v>
      </c>
      <c r="F6764" s="5">
        <f t="shared" si="1367"/>
        <v>292.41669540238024</v>
      </c>
      <c r="G6764" s="5">
        <f t="shared" si="1368"/>
        <v>92.264062499999994</v>
      </c>
      <c r="H6764" s="5">
        <f t="shared" si="1369"/>
        <v>2719.0489719923821</v>
      </c>
      <c r="I6764" s="5">
        <f t="shared" si="1370"/>
        <v>720</v>
      </c>
      <c r="J6764" s="5">
        <f t="shared" si="1371"/>
        <v>1999.0489719923821</v>
      </c>
      <c r="K6764" s="2">
        <f t="shared" si="1372"/>
        <v>59705.711319312191</v>
      </c>
      <c r="L6764" s="2">
        <f t="shared" si="1373"/>
        <v>110152</v>
      </c>
      <c r="M6764" s="2">
        <f t="shared" si="1374"/>
        <v>14080</v>
      </c>
      <c r="N6764" s="6">
        <f t="shared" si="1375"/>
        <v>1</v>
      </c>
      <c r="O6764" s="2">
        <f t="shared" si="1376"/>
        <v>16366.288680687809</v>
      </c>
      <c r="P6764" s="2">
        <f t="shared" si="1377"/>
        <v>16366.288680687809</v>
      </c>
    </row>
    <row r="6765" spans="1:16">
      <c r="A6765" s="6">
        <v>10</v>
      </c>
      <c r="B6765" s="6">
        <v>8</v>
      </c>
      <c r="C6765" s="6">
        <v>3</v>
      </c>
      <c r="D6765" s="6">
        <f t="shared" si="1365"/>
        <v>21</v>
      </c>
      <c r="E6765" s="5">
        <f t="shared" si="1366"/>
        <v>2334.3682140900019</v>
      </c>
      <c r="F6765" s="5">
        <f t="shared" si="1367"/>
        <v>292.41669540238024</v>
      </c>
      <c r="G6765" s="5">
        <f t="shared" si="1368"/>
        <v>140.12604492187498</v>
      </c>
      <c r="H6765" s="5">
        <f t="shared" si="1369"/>
        <v>2766.910954414257</v>
      </c>
      <c r="I6765" s="5">
        <f t="shared" si="1370"/>
        <v>720</v>
      </c>
      <c r="J6765" s="5">
        <f t="shared" si="1371"/>
        <v>2046.910954414257</v>
      </c>
      <c r="K6765" s="2">
        <f t="shared" si="1372"/>
        <v>60536.648514136403</v>
      </c>
      <c r="L6765" s="2">
        <f t="shared" si="1373"/>
        <v>112852</v>
      </c>
      <c r="M6765" s="2">
        <f t="shared" si="1374"/>
        <v>14960</v>
      </c>
      <c r="N6765" s="6">
        <f t="shared" si="1375"/>
        <v>1</v>
      </c>
      <c r="O6765" s="2">
        <f t="shared" si="1376"/>
        <v>17355.351485863597</v>
      </c>
      <c r="P6765" s="2">
        <f t="shared" si="1377"/>
        <v>17355.351485863597</v>
      </c>
    </row>
    <row r="6766" spans="1:16">
      <c r="A6766" s="6">
        <v>10</v>
      </c>
      <c r="B6766" s="6">
        <v>8</v>
      </c>
      <c r="C6766" s="6">
        <v>4</v>
      </c>
      <c r="D6766" s="6">
        <f t="shared" si="1365"/>
        <v>22</v>
      </c>
      <c r="E6766" s="5">
        <f t="shared" si="1366"/>
        <v>2334.3682140900019</v>
      </c>
      <c r="F6766" s="5">
        <f t="shared" si="1367"/>
        <v>292.41669540238024</v>
      </c>
      <c r="G6766" s="5">
        <f t="shared" si="1368"/>
        <v>189.17016064453125</v>
      </c>
      <c r="H6766" s="5">
        <f t="shared" si="1369"/>
        <v>2815.9550701369135</v>
      </c>
      <c r="I6766" s="5">
        <f t="shared" si="1370"/>
        <v>720</v>
      </c>
      <c r="J6766" s="5">
        <f t="shared" si="1371"/>
        <v>2095.9550701369135</v>
      </c>
      <c r="K6766" s="2">
        <f t="shared" si="1372"/>
        <v>61388.108856543637</v>
      </c>
      <c r="L6766" s="2">
        <f t="shared" si="1373"/>
        <v>115552</v>
      </c>
      <c r="M6766" s="2">
        <f t="shared" si="1374"/>
        <v>15840</v>
      </c>
      <c r="N6766" s="6">
        <f t="shared" si="1375"/>
        <v>1</v>
      </c>
      <c r="O6766" s="2">
        <f t="shared" si="1376"/>
        <v>18323.891143456363</v>
      </c>
      <c r="P6766" s="2">
        <f t="shared" si="1377"/>
        <v>18323.891143456363</v>
      </c>
    </row>
    <row r="6767" spans="1:16">
      <c r="A6767" s="6">
        <v>10</v>
      </c>
      <c r="B6767" s="6">
        <v>8</v>
      </c>
      <c r="C6767" s="6">
        <v>5</v>
      </c>
      <c r="D6767" s="6">
        <f t="shared" si="1365"/>
        <v>23</v>
      </c>
      <c r="E6767" s="5">
        <f t="shared" si="1366"/>
        <v>2334.3682140900019</v>
      </c>
      <c r="F6767" s="5">
        <f t="shared" si="1367"/>
        <v>292.41669540238024</v>
      </c>
      <c r="G6767" s="5">
        <f t="shared" si="1368"/>
        <v>239.41848456573481</v>
      </c>
      <c r="H6767" s="5">
        <f t="shared" si="1369"/>
        <v>2866.2033940581168</v>
      </c>
      <c r="I6767" s="5">
        <f t="shared" si="1370"/>
        <v>720</v>
      </c>
      <c r="J6767" s="5">
        <f t="shared" si="1371"/>
        <v>2146.2033940581168</v>
      </c>
      <c r="K6767" s="2">
        <f t="shared" si="1372"/>
        <v>62260.475591286748</v>
      </c>
      <c r="L6767" s="2">
        <f t="shared" si="1373"/>
        <v>118252</v>
      </c>
      <c r="M6767" s="2">
        <f t="shared" si="1374"/>
        <v>16720</v>
      </c>
      <c r="N6767" s="6">
        <f t="shared" si="1375"/>
        <v>1</v>
      </c>
      <c r="O6767" s="2">
        <f t="shared" si="1376"/>
        <v>19271.524408713252</v>
      </c>
      <c r="P6767" s="2">
        <f t="shared" si="1377"/>
        <v>19271.524408713252</v>
      </c>
    </row>
    <row r="6768" spans="1:16">
      <c r="A6768" s="6">
        <v>10</v>
      </c>
      <c r="B6768" s="6">
        <v>8</v>
      </c>
      <c r="C6768" s="6">
        <v>6</v>
      </c>
      <c r="D6768" s="6">
        <f t="shared" si="1365"/>
        <v>24</v>
      </c>
      <c r="E6768" s="5">
        <f t="shared" si="1366"/>
        <v>2334.3682140900019</v>
      </c>
      <c r="F6768" s="5">
        <f t="shared" si="1367"/>
        <v>292.41669540238024</v>
      </c>
      <c r="G6768" s="5">
        <f t="shared" si="1368"/>
        <v>290.89345874736784</v>
      </c>
      <c r="H6768" s="5">
        <f t="shared" si="1369"/>
        <v>2917.6783682397499</v>
      </c>
      <c r="I6768" s="5">
        <f t="shared" si="1370"/>
        <v>720</v>
      </c>
      <c r="J6768" s="5">
        <f t="shared" si="1371"/>
        <v>2197.6783682397499</v>
      </c>
      <c r="K6768" s="2">
        <f t="shared" si="1372"/>
        <v>63154.138337495657</v>
      </c>
      <c r="L6768" s="2">
        <f t="shared" si="1373"/>
        <v>120952</v>
      </c>
      <c r="M6768" s="2">
        <f t="shared" si="1374"/>
        <v>17600</v>
      </c>
      <c r="N6768" s="6">
        <f t="shared" si="1375"/>
        <v>1</v>
      </c>
      <c r="O6768" s="2">
        <f t="shared" si="1376"/>
        <v>20197.861662504343</v>
      </c>
      <c r="P6768" s="2">
        <f t="shared" si="1377"/>
        <v>20197.861662504343</v>
      </c>
    </row>
    <row r="6769" spans="1:16">
      <c r="A6769" s="6">
        <v>10</v>
      </c>
      <c r="B6769" s="6">
        <v>8</v>
      </c>
      <c r="C6769" s="6">
        <v>7</v>
      </c>
      <c r="D6769" s="6">
        <f t="shared" si="1365"/>
        <v>25</v>
      </c>
      <c r="E6769" s="5">
        <f t="shared" si="1366"/>
        <v>2334.3682140900019</v>
      </c>
      <c r="F6769" s="5">
        <f t="shared" si="1367"/>
        <v>292.41669540238024</v>
      </c>
      <c r="G6769" s="5">
        <f t="shared" si="1368"/>
        <v>343.61789814532818</v>
      </c>
      <c r="H6769" s="5">
        <f t="shared" si="1369"/>
        <v>2970.4028076377103</v>
      </c>
      <c r="I6769" s="5">
        <f t="shared" si="1370"/>
        <v>720</v>
      </c>
      <c r="J6769" s="5">
        <f t="shared" si="1371"/>
        <v>2250.4028076377103</v>
      </c>
      <c r="K6769" s="2">
        <f t="shared" si="1372"/>
        <v>64069.493188154695</v>
      </c>
      <c r="L6769" s="2">
        <f t="shared" si="1373"/>
        <v>123652</v>
      </c>
      <c r="M6769" s="2">
        <f t="shared" si="1374"/>
        <v>18480</v>
      </c>
      <c r="N6769" s="6">
        <f t="shared" si="1375"/>
        <v>1</v>
      </c>
      <c r="O6769" s="2">
        <f t="shared" si="1376"/>
        <v>21102.506811845305</v>
      </c>
      <c r="P6769" s="2">
        <f t="shared" si="1377"/>
        <v>21102.506811845305</v>
      </c>
    </row>
    <row r="6770" spans="1:16">
      <c r="A6770" s="6">
        <v>10</v>
      </c>
      <c r="B6770" s="6">
        <v>8</v>
      </c>
      <c r="C6770" s="6">
        <v>8</v>
      </c>
      <c r="D6770" s="6">
        <f t="shared" si="1365"/>
        <v>26</v>
      </c>
      <c r="E6770" s="5">
        <f t="shared" si="1366"/>
        <v>2334.3682140900019</v>
      </c>
      <c r="F6770" s="5">
        <f t="shared" si="1367"/>
        <v>292.41669540238024</v>
      </c>
      <c r="G6770" s="5">
        <f t="shared" si="1368"/>
        <v>397.61499642530839</v>
      </c>
      <c r="H6770" s="5">
        <f t="shared" si="1369"/>
        <v>3024.3999059176904</v>
      </c>
      <c r="I6770" s="5">
        <f t="shared" si="1370"/>
        <v>720</v>
      </c>
      <c r="J6770" s="5">
        <f t="shared" si="1371"/>
        <v>2304.3999059176904</v>
      </c>
      <c r="K6770" s="2">
        <f t="shared" si="1372"/>
        <v>65006.942811071014</v>
      </c>
      <c r="L6770" s="2">
        <f t="shared" si="1373"/>
        <v>126352</v>
      </c>
      <c r="M6770" s="2">
        <f t="shared" si="1374"/>
        <v>19360</v>
      </c>
      <c r="N6770" s="6">
        <f t="shared" si="1375"/>
        <v>1</v>
      </c>
      <c r="O6770" s="2">
        <f t="shared" si="1376"/>
        <v>21985.057188928986</v>
      </c>
      <c r="P6770" s="2">
        <f t="shared" si="1377"/>
        <v>21985.057188928986</v>
      </c>
    </row>
    <row r="6771" spans="1:16">
      <c r="A6771" s="6">
        <v>10</v>
      </c>
      <c r="B6771" s="6">
        <v>8</v>
      </c>
      <c r="C6771" s="6">
        <v>9</v>
      </c>
      <c r="D6771" s="6">
        <f t="shared" si="1365"/>
        <v>27</v>
      </c>
      <c r="E6771" s="5">
        <f t="shared" si="1366"/>
        <v>2334.3682140900019</v>
      </c>
      <c r="F6771" s="5">
        <f t="shared" si="1367"/>
        <v>292.41669540238024</v>
      </c>
      <c r="G6771" s="5">
        <f t="shared" si="1368"/>
        <v>452.90833186570285</v>
      </c>
      <c r="H6771" s="5">
        <f t="shared" si="1369"/>
        <v>3079.6932413580853</v>
      </c>
      <c r="I6771" s="5">
        <f t="shared" si="1370"/>
        <v>720</v>
      </c>
      <c r="J6771" s="5">
        <f t="shared" si="1371"/>
        <v>2359.6932413580853</v>
      </c>
      <c r="K6771" s="2">
        <f t="shared" si="1372"/>
        <v>65966.896551355647</v>
      </c>
      <c r="L6771" s="2">
        <f t="shared" si="1373"/>
        <v>129052</v>
      </c>
      <c r="M6771" s="2">
        <f t="shared" si="1374"/>
        <v>20240</v>
      </c>
      <c r="N6771" s="6">
        <f t="shared" si="1375"/>
        <v>1</v>
      </c>
      <c r="O6771" s="2">
        <f t="shared" si="1376"/>
        <v>22845.103448644353</v>
      </c>
      <c r="P6771" s="2">
        <f t="shared" si="1377"/>
        <v>22845.103448644353</v>
      </c>
    </row>
    <row r="6772" spans="1:16">
      <c r="A6772" s="6">
        <v>10</v>
      </c>
      <c r="B6772" s="6">
        <v>8</v>
      </c>
      <c r="C6772" s="6">
        <v>10</v>
      </c>
      <c r="D6772" s="6">
        <f t="shared" si="1365"/>
        <v>28</v>
      </c>
      <c r="E6772" s="5">
        <f t="shared" si="1366"/>
        <v>2334.3682140900019</v>
      </c>
      <c r="F6772" s="5">
        <f t="shared" si="1367"/>
        <v>292.41669540238024</v>
      </c>
      <c r="G6772" s="5">
        <f t="shared" si="1368"/>
        <v>509.52187334891573</v>
      </c>
      <c r="H6772" s="5">
        <f t="shared" si="1369"/>
        <v>3136.3067828412977</v>
      </c>
      <c r="I6772" s="5">
        <f t="shared" si="1370"/>
        <v>720</v>
      </c>
      <c r="J6772" s="5">
        <f t="shared" si="1371"/>
        <v>2416.3067828412977</v>
      </c>
      <c r="K6772" s="2">
        <f t="shared" si="1372"/>
        <v>66949.770535439195</v>
      </c>
      <c r="L6772" s="2">
        <f t="shared" si="1373"/>
        <v>131752</v>
      </c>
      <c r="M6772" s="2">
        <f t="shared" si="1374"/>
        <v>21120</v>
      </c>
      <c r="N6772" s="6">
        <f t="shared" si="1375"/>
        <v>1</v>
      </c>
      <c r="O6772" s="2">
        <f t="shared" si="1376"/>
        <v>23682.229464560805</v>
      </c>
      <c r="P6772" s="2">
        <f t="shared" si="1377"/>
        <v>23682.229464560805</v>
      </c>
    </row>
    <row r="6773" spans="1:16">
      <c r="A6773" s="6">
        <v>10</v>
      </c>
      <c r="B6773" s="6">
        <v>8</v>
      </c>
      <c r="C6773" s="6">
        <v>11</v>
      </c>
      <c r="D6773" s="6">
        <f t="shared" si="1365"/>
        <v>29</v>
      </c>
      <c r="E6773" s="5">
        <f t="shared" si="1366"/>
        <v>2334.3682140900019</v>
      </c>
      <c r="F6773" s="5">
        <f t="shared" si="1367"/>
        <v>292.41669540238024</v>
      </c>
      <c r="G6773" s="5">
        <f t="shared" si="1368"/>
        <v>567.47998644235474</v>
      </c>
      <c r="H6773" s="5">
        <f t="shared" si="1369"/>
        <v>3194.2648959347371</v>
      </c>
      <c r="I6773" s="5">
        <f t="shared" si="1370"/>
        <v>720</v>
      </c>
      <c r="J6773" s="5">
        <f t="shared" si="1371"/>
        <v>2474.2648959347371</v>
      </c>
      <c r="K6773" s="2">
        <f t="shared" si="1372"/>
        <v>67955.987776644732</v>
      </c>
      <c r="L6773" s="2">
        <f t="shared" si="1373"/>
        <v>134452</v>
      </c>
      <c r="M6773" s="2">
        <f t="shared" si="1374"/>
        <v>22000</v>
      </c>
      <c r="N6773" s="6">
        <f t="shared" si="1375"/>
        <v>1</v>
      </c>
      <c r="O6773" s="2">
        <f t="shared" si="1376"/>
        <v>24496.012223355268</v>
      </c>
      <c r="P6773" s="2">
        <f t="shared" si="1377"/>
        <v>24496.012223355268</v>
      </c>
    </row>
    <row r="6774" spans="1:16">
      <c r="A6774" s="6">
        <v>10</v>
      </c>
      <c r="B6774" s="6">
        <v>8</v>
      </c>
      <c r="C6774" s="6">
        <v>12</v>
      </c>
      <c r="D6774" s="6">
        <f t="shared" si="1365"/>
        <v>30</v>
      </c>
      <c r="E6774" s="5">
        <f t="shared" si="1366"/>
        <v>2334.3682140900019</v>
      </c>
      <c r="F6774" s="5">
        <f t="shared" si="1367"/>
        <v>292.41669540238024</v>
      </c>
      <c r="G6774" s="5">
        <f t="shared" si="1368"/>
        <v>626.80743957041921</v>
      </c>
      <c r="H6774" s="5">
        <f t="shared" si="1369"/>
        <v>3253.5923490628015</v>
      </c>
      <c r="I6774" s="5">
        <f t="shared" si="1370"/>
        <v>720</v>
      </c>
      <c r="J6774" s="5">
        <f t="shared" si="1371"/>
        <v>2533.5923490628015</v>
      </c>
      <c r="K6774" s="2">
        <f t="shared" si="1372"/>
        <v>68985.978282340307</v>
      </c>
      <c r="L6774" s="2">
        <f t="shared" si="1373"/>
        <v>137152</v>
      </c>
      <c r="M6774" s="2">
        <f t="shared" si="1374"/>
        <v>22880</v>
      </c>
      <c r="N6774" s="6">
        <f t="shared" si="1375"/>
        <v>1</v>
      </c>
      <c r="O6774" s="2">
        <f t="shared" si="1376"/>
        <v>25286.021717659693</v>
      </c>
      <c r="P6774" s="2">
        <f t="shared" si="1377"/>
        <v>25286.021717659693</v>
      </c>
    </row>
    <row r="6775" spans="1:16">
      <c r="A6775" s="6">
        <v>10</v>
      </c>
      <c r="B6775" s="6">
        <v>8</v>
      </c>
      <c r="C6775" s="6">
        <v>13</v>
      </c>
      <c r="D6775" s="6">
        <f t="shared" si="1365"/>
        <v>31</v>
      </c>
      <c r="E6775" s="5">
        <f t="shared" si="1366"/>
        <v>2334.3682140900019</v>
      </c>
      <c r="F6775" s="5">
        <f t="shared" si="1367"/>
        <v>292.41669540238024</v>
      </c>
      <c r="G6775" s="5">
        <f t="shared" si="1368"/>
        <v>687.52941027880343</v>
      </c>
      <c r="H6775" s="5">
        <f t="shared" si="1369"/>
        <v>3314.3143197711856</v>
      </c>
      <c r="I6775" s="5">
        <f t="shared" si="1370"/>
        <v>720</v>
      </c>
      <c r="J6775" s="5">
        <f t="shared" si="1371"/>
        <v>2594.3143197711856</v>
      </c>
      <c r="K6775" s="2">
        <f t="shared" si="1372"/>
        <v>70040.179162694199</v>
      </c>
      <c r="L6775" s="2">
        <f t="shared" si="1373"/>
        <v>139852</v>
      </c>
      <c r="M6775" s="2">
        <f t="shared" si="1374"/>
        <v>23760</v>
      </c>
      <c r="N6775" s="6">
        <f t="shared" si="1375"/>
        <v>1</v>
      </c>
      <c r="O6775" s="2">
        <f t="shared" si="1376"/>
        <v>26051.820837305801</v>
      </c>
      <c r="P6775" s="2">
        <f t="shared" si="1377"/>
        <v>26051.820837305801</v>
      </c>
    </row>
    <row r="6776" spans="1:16">
      <c r="A6776" s="6">
        <v>10</v>
      </c>
      <c r="B6776" s="6">
        <v>8</v>
      </c>
      <c r="C6776" s="6">
        <v>14</v>
      </c>
      <c r="D6776" s="6">
        <f t="shared" si="1365"/>
        <v>32</v>
      </c>
      <c r="E6776" s="5">
        <f t="shared" si="1366"/>
        <v>2334.3682140900019</v>
      </c>
      <c r="F6776" s="5">
        <f t="shared" si="1367"/>
        <v>292.41669540238024</v>
      </c>
      <c r="G6776" s="5">
        <f t="shared" si="1368"/>
        <v>749.67149159246469</v>
      </c>
      <c r="H6776" s="5">
        <f t="shared" si="1369"/>
        <v>3376.4564010848471</v>
      </c>
      <c r="I6776" s="5">
        <f t="shared" si="1370"/>
        <v>720</v>
      </c>
      <c r="J6776" s="5">
        <f t="shared" si="1371"/>
        <v>2656.4564010848471</v>
      </c>
      <c r="K6776" s="2">
        <f t="shared" si="1372"/>
        <v>71119.03474105637</v>
      </c>
      <c r="L6776" s="2">
        <f t="shared" si="1373"/>
        <v>142552</v>
      </c>
      <c r="M6776" s="2">
        <f t="shared" si="1374"/>
        <v>24640</v>
      </c>
      <c r="N6776" s="6">
        <f t="shared" si="1375"/>
        <v>1</v>
      </c>
      <c r="O6776" s="2">
        <f t="shared" si="1376"/>
        <v>26792.96525894363</v>
      </c>
      <c r="P6776" s="2">
        <f t="shared" si="1377"/>
        <v>26792.96525894363</v>
      </c>
    </row>
    <row r="6777" spans="1:16">
      <c r="A6777" s="6">
        <v>10</v>
      </c>
      <c r="B6777" s="6">
        <v>8</v>
      </c>
      <c r="C6777" s="6">
        <v>15</v>
      </c>
      <c r="D6777" s="6">
        <f t="shared" si="1365"/>
        <v>33</v>
      </c>
      <c r="E6777" s="5">
        <f t="shared" si="1366"/>
        <v>2334.3682140900019</v>
      </c>
      <c r="F6777" s="5">
        <f t="shared" si="1367"/>
        <v>292.41669540238024</v>
      </c>
      <c r="G6777" s="5">
        <f t="shared" si="1368"/>
        <v>813.25969846861108</v>
      </c>
      <c r="H6777" s="5">
        <f t="shared" si="1369"/>
        <v>3440.0446079609933</v>
      </c>
      <c r="I6777" s="5">
        <f t="shared" si="1370"/>
        <v>720</v>
      </c>
      <c r="J6777" s="5">
        <f t="shared" si="1371"/>
        <v>2720.0446079609933</v>
      </c>
      <c r="K6777" s="2">
        <f t="shared" si="1372"/>
        <v>72222.996665989456</v>
      </c>
      <c r="L6777" s="2">
        <f t="shared" si="1373"/>
        <v>145252</v>
      </c>
      <c r="M6777" s="2">
        <f t="shared" si="1374"/>
        <v>25520</v>
      </c>
      <c r="N6777" s="6">
        <f t="shared" si="1375"/>
        <v>1</v>
      </c>
      <c r="O6777" s="2">
        <f t="shared" si="1376"/>
        <v>27509.003334010544</v>
      </c>
      <c r="P6777" s="2">
        <f t="shared" si="1377"/>
        <v>27509.003334010544</v>
      </c>
    </row>
    <row r="6778" spans="1:16">
      <c r="A6778" s="6">
        <v>10</v>
      </c>
      <c r="B6778" s="6">
        <v>8</v>
      </c>
      <c r="C6778" s="6">
        <v>16</v>
      </c>
      <c r="D6778" s="6">
        <f t="shared" si="1365"/>
        <v>34</v>
      </c>
      <c r="E6778" s="5">
        <f t="shared" si="1366"/>
        <v>2334.3682140900019</v>
      </c>
      <c r="F6778" s="5">
        <f t="shared" si="1367"/>
        <v>292.41669540238024</v>
      </c>
      <c r="G6778" s="5">
        <f t="shared" si="1368"/>
        <v>878.32047434610013</v>
      </c>
      <c r="H6778" s="5">
        <f t="shared" si="1369"/>
        <v>3505.1053838384823</v>
      </c>
      <c r="I6778" s="5">
        <f t="shared" si="1370"/>
        <v>720</v>
      </c>
      <c r="J6778" s="5">
        <f t="shared" si="1371"/>
        <v>2785.1053838384823</v>
      </c>
      <c r="K6778" s="2">
        <f t="shared" si="1372"/>
        <v>73352.524024973653</v>
      </c>
      <c r="L6778" s="2">
        <f t="shared" si="1373"/>
        <v>147952</v>
      </c>
      <c r="M6778" s="2">
        <f t="shared" si="1374"/>
        <v>26400</v>
      </c>
      <c r="N6778" s="6">
        <f t="shared" si="1375"/>
        <v>1</v>
      </c>
      <c r="O6778" s="2">
        <f t="shared" si="1376"/>
        <v>28199.475975026347</v>
      </c>
      <c r="P6778" s="2">
        <f t="shared" si="1377"/>
        <v>28199.475975026347</v>
      </c>
    </row>
    <row r="6779" spans="1:16">
      <c r="A6779" s="6">
        <v>10</v>
      </c>
      <c r="B6779" s="6">
        <v>8</v>
      </c>
      <c r="C6779" s="6">
        <v>17</v>
      </c>
      <c r="D6779" s="6">
        <f t="shared" si="1365"/>
        <v>35</v>
      </c>
      <c r="E6779" s="5">
        <f t="shared" si="1366"/>
        <v>2334.3682140900019</v>
      </c>
      <c r="F6779" s="5">
        <f t="shared" si="1367"/>
        <v>292.41669540238024</v>
      </c>
      <c r="G6779" s="5">
        <f t="shared" si="1368"/>
        <v>944.88069779264049</v>
      </c>
      <c r="H6779" s="5">
        <f t="shared" si="1369"/>
        <v>3571.6656072850228</v>
      </c>
      <c r="I6779" s="5">
        <f t="shared" si="1370"/>
        <v>720</v>
      </c>
      <c r="J6779" s="5">
        <f t="shared" si="1371"/>
        <v>2851.6656072850228</v>
      </c>
      <c r="K6779" s="2">
        <f t="shared" si="1372"/>
        <v>74508.083459809422</v>
      </c>
      <c r="L6779" s="2">
        <f t="shared" si="1373"/>
        <v>150652</v>
      </c>
      <c r="M6779" s="2">
        <f t="shared" si="1374"/>
        <v>27280</v>
      </c>
      <c r="N6779" s="6">
        <f t="shared" si="1375"/>
        <v>1</v>
      </c>
      <c r="O6779" s="2">
        <f t="shared" si="1376"/>
        <v>28863.916540190578</v>
      </c>
      <c r="P6779" s="2">
        <f t="shared" si="1377"/>
        <v>28863.916540190578</v>
      </c>
    </row>
    <row r="6780" spans="1:16">
      <c r="A6780" s="6">
        <v>10</v>
      </c>
      <c r="B6780" s="6">
        <v>8</v>
      </c>
      <c r="C6780" s="6">
        <v>18</v>
      </c>
      <c r="D6780" s="6">
        <f t="shared" si="1365"/>
        <v>36</v>
      </c>
      <c r="E6780" s="5">
        <f t="shared" si="1366"/>
        <v>2334.3682140900019</v>
      </c>
      <c r="F6780" s="5">
        <f t="shared" si="1367"/>
        <v>292.41669540238024</v>
      </c>
      <c r="G6780" s="5">
        <f t="shared" si="1368"/>
        <v>1012.9676892512279</v>
      </c>
      <c r="H6780" s="5">
        <f t="shared" si="1369"/>
        <v>3639.7525987436102</v>
      </c>
      <c r="I6780" s="5">
        <f t="shared" si="1370"/>
        <v>720</v>
      </c>
      <c r="J6780" s="5">
        <f t="shared" si="1371"/>
        <v>2919.7525987436102</v>
      </c>
      <c r="K6780" s="2">
        <f t="shared" si="1372"/>
        <v>75690.149283743231</v>
      </c>
      <c r="L6780" s="2">
        <f t="shared" si="1373"/>
        <v>153352</v>
      </c>
      <c r="M6780" s="2">
        <f t="shared" si="1374"/>
        <v>28160</v>
      </c>
      <c r="N6780" s="6">
        <f t="shared" si="1375"/>
        <v>1</v>
      </c>
      <c r="O6780" s="2">
        <f t="shared" si="1376"/>
        <v>29501.850716256769</v>
      </c>
      <c r="P6780" s="2">
        <f t="shared" si="1377"/>
        <v>29501.850716256769</v>
      </c>
    </row>
    <row r="6781" spans="1:16">
      <c r="A6781" s="6">
        <v>10</v>
      </c>
      <c r="B6781" s="6">
        <v>8</v>
      </c>
      <c r="C6781" s="6">
        <v>19</v>
      </c>
      <c r="D6781" s="6">
        <f t="shared" si="1365"/>
        <v>37</v>
      </c>
      <c r="E6781" s="5">
        <f t="shared" si="1366"/>
        <v>2334.3682140900019</v>
      </c>
      <c r="F6781" s="5">
        <f t="shared" si="1367"/>
        <v>292.41669540238024</v>
      </c>
      <c r="G6781" s="5">
        <f t="shared" si="1368"/>
        <v>1082.6092178872495</v>
      </c>
      <c r="H6781" s="5">
        <f t="shared" si="1369"/>
        <v>3709.3941273796318</v>
      </c>
      <c r="I6781" s="5">
        <f t="shared" si="1370"/>
        <v>720</v>
      </c>
      <c r="J6781" s="5">
        <f t="shared" si="1371"/>
        <v>2989.3941273796318</v>
      </c>
      <c r="K6781" s="2">
        <f t="shared" si="1372"/>
        <v>76899.203600340828</v>
      </c>
      <c r="L6781" s="2">
        <f t="shared" si="1373"/>
        <v>156052</v>
      </c>
      <c r="M6781" s="2">
        <f t="shared" si="1374"/>
        <v>29040</v>
      </c>
      <c r="N6781" s="6">
        <f t="shared" si="1375"/>
        <v>1</v>
      </c>
      <c r="O6781" s="2">
        <f t="shared" si="1376"/>
        <v>30112.796399659172</v>
      </c>
      <c r="P6781" s="2">
        <f t="shared" si="1377"/>
        <v>30112.796399659172</v>
      </c>
    </row>
    <row r="6782" spans="1:16">
      <c r="A6782" s="6">
        <v>10</v>
      </c>
      <c r="B6782" s="6">
        <v>8</v>
      </c>
      <c r="C6782" s="6">
        <v>20</v>
      </c>
      <c r="D6782" s="6">
        <f t="shared" si="1365"/>
        <v>38</v>
      </c>
      <c r="E6782" s="5">
        <f t="shared" si="1366"/>
        <v>2334.3682140900019</v>
      </c>
      <c r="F6782" s="5">
        <f t="shared" si="1367"/>
        <v>292.41669540238024</v>
      </c>
      <c r="G6782" s="5">
        <f t="shared" si="1368"/>
        <v>1153.8335085377266</v>
      </c>
      <c r="H6782" s="5">
        <f t="shared" si="1369"/>
        <v>3780.6184180301088</v>
      </c>
      <c r="I6782" s="5">
        <f t="shared" si="1370"/>
        <v>720</v>
      </c>
      <c r="J6782" s="5">
        <f t="shared" si="1371"/>
        <v>3060.6184180301088</v>
      </c>
      <c r="K6782" s="2">
        <f t="shared" si="1372"/>
        <v>78135.736424133836</v>
      </c>
      <c r="L6782" s="2">
        <f t="shared" si="1373"/>
        <v>158752</v>
      </c>
      <c r="M6782" s="2">
        <f t="shared" si="1374"/>
        <v>29920</v>
      </c>
      <c r="N6782" s="6">
        <f t="shared" si="1375"/>
        <v>1</v>
      </c>
      <c r="O6782" s="2">
        <f t="shared" si="1376"/>
        <v>30696.263575866164</v>
      </c>
      <c r="P6782" s="2">
        <f t="shared" si="1377"/>
        <v>30696.263575866164</v>
      </c>
    </row>
    <row r="6783" spans="1:16">
      <c r="A6783" s="6">
        <v>10</v>
      </c>
      <c r="B6783" s="6">
        <v>8</v>
      </c>
      <c r="C6783" s="6">
        <v>21</v>
      </c>
      <c r="D6783" s="6">
        <f t="shared" si="1365"/>
        <v>39</v>
      </c>
      <c r="E6783" s="5">
        <f t="shared" si="1366"/>
        <v>2334.3682140900019</v>
      </c>
      <c r="F6783" s="5">
        <f t="shared" si="1367"/>
        <v>292.41669540238024</v>
      </c>
      <c r="G6783" s="5">
        <f t="shared" si="1368"/>
        <v>1226.6692487641703</v>
      </c>
      <c r="H6783" s="5">
        <f t="shared" si="1369"/>
        <v>3853.4541582565525</v>
      </c>
      <c r="I6783" s="5">
        <f t="shared" si="1370"/>
        <v>720</v>
      </c>
      <c r="J6783" s="5">
        <f t="shared" si="1371"/>
        <v>3133.4541582565525</v>
      </c>
      <c r="K6783" s="2">
        <f t="shared" si="1372"/>
        <v>79400.245803065147</v>
      </c>
      <c r="L6783" s="2">
        <f t="shared" si="1373"/>
        <v>161452</v>
      </c>
      <c r="M6783" s="2">
        <f t="shared" si="1374"/>
        <v>30800</v>
      </c>
      <c r="N6783" s="6">
        <f t="shared" si="1375"/>
        <v>1</v>
      </c>
      <c r="O6783" s="2">
        <f t="shared" si="1376"/>
        <v>31251.754196934853</v>
      </c>
      <c r="P6783" s="2">
        <f t="shared" si="1377"/>
        <v>31251.754196934853</v>
      </c>
    </row>
    <row r="6784" spans="1:16">
      <c r="A6784" s="6">
        <v>10</v>
      </c>
      <c r="B6784" s="6">
        <v>8</v>
      </c>
      <c r="C6784" s="6">
        <v>22</v>
      </c>
      <c r="D6784" s="6">
        <f t="shared" si="1365"/>
        <v>40</v>
      </c>
      <c r="E6784" s="5">
        <f t="shared" si="1366"/>
        <v>2334.3682140900019</v>
      </c>
      <c r="F6784" s="5">
        <f t="shared" si="1367"/>
        <v>292.41669540238024</v>
      </c>
      <c r="G6784" s="5">
        <f t="shared" si="1368"/>
        <v>1301.1455960105666</v>
      </c>
      <c r="H6784" s="5">
        <f t="shared" si="1369"/>
        <v>3927.930505502949</v>
      </c>
      <c r="I6784" s="5">
        <f t="shared" si="1370"/>
        <v>720</v>
      </c>
      <c r="J6784" s="5">
        <f t="shared" si="1371"/>
        <v>3207.930505502949</v>
      </c>
      <c r="K6784" s="2">
        <f t="shared" si="1372"/>
        <v>80693.23794275953</v>
      </c>
      <c r="L6784" s="2">
        <f t="shared" si="1373"/>
        <v>164152</v>
      </c>
      <c r="M6784" s="2">
        <f t="shared" si="1374"/>
        <v>31680</v>
      </c>
      <c r="N6784" s="6">
        <f t="shared" si="1375"/>
        <v>1</v>
      </c>
      <c r="O6784" s="2">
        <f t="shared" si="1376"/>
        <v>31778.76205724047</v>
      </c>
      <c r="P6784" s="2">
        <f t="shared" si="1377"/>
        <v>31778.76205724047</v>
      </c>
    </row>
    <row r="6785" spans="1:16">
      <c r="A6785" s="6">
        <v>10</v>
      </c>
      <c r="B6785" s="6">
        <v>8</v>
      </c>
      <c r="C6785" s="6">
        <v>23</v>
      </c>
      <c r="D6785" s="6">
        <f t="shared" si="1365"/>
        <v>41</v>
      </c>
      <c r="E6785" s="5">
        <f t="shared" si="1366"/>
        <v>2334.3682140900019</v>
      </c>
      <c r="F6785" s="5">
        <f t="shared" si="1367"/>
        <v>292.41669540238024</v>
      </c>
      <c r="G6785" s="5">
        <f t="shared" si="1368"/>
        <v>1377.292184868003</v>
      </c>
      <c r="H6785" s="5">
        <f t="shared" si="1369"/>
        <v>4004.0770943603852</v>
      </c>
      <c r="I6785" s="5">
        <f t="shared" si="1370"/>
        <v>720</v>
      </c>
      <c r="J6785" s="5">
        <f t="shared" si="1371"/>
        <v>3284.0770943603852</v>
      </c>
      <c r="K6785" s="2">
        <f t="shared" si="1372"/>
        <v>82015.227332645576</v>
      </c>
      <c r="L6785" s="2">
        <f t="shared" si="1373"/>
        <v>166852</v>
      </c>
      <c r="M6785" s="2">
        <f t="shared" si="1374"/>
        <v>32560</v>
      </c>
      <c r="N6785" s="6">
        <f t="shared" si="1375"/>
        <v>1</v>
      </c>
      <c r="O6785" s="2">
        <f t="shared" si="1376"/>
        <v>32276.772667354424</v>
      </c>
      <c r="P6785" s="2">
        <f t="shared" si="1377"/>
        <v>32276.772667354424</v>
      </c>
    </row>
    <row r="6786" spans="1:16">
      <c r="A6786" s="6">
        <v>10</v>
      </c>
      <c r="B6786" s="6">
        <v>8</v>
      </c>
      <c r="C6786" s="6">
        <v>24</v>
      </c>
      <c r="D6786" s="6">
        <f t="shared" si="1365"/>
        <v>42</v>
      </c>
      <c r="E6786" s="5">
        <f t="shared" si="1366"/>
        <v>2334.3682140900019</v>
      </c>
      <c r="F6786" s="5">
        <f t="shared" si="1367"/>
        <v>292.41669540238024</v>
      </c>
      <c r="G6786" s="5">
        <f t="shared" si="1368"/>
        <v>1455.1391344474989</v>
      </c>
      <c r="H6786" s="5">
        <f t="shared" si="1369"/>
        <v>4081.9240439398809</v>
      </c>
      <c r="I6786" s="5">
        <f t="shared" si="1370"/>
        <v>720</v>
      </c>
      <c r="J6786" s="5">
        <f t="shared" si="1371"/>
        <v>3361.9240439398809</v>
      </c>
      <c r="K6786" s="2">
        <f t="shared" si="1372"/>
        <v>83366.736873956266</v>
      </c>
      <c r="L6786" s="2">
        <f t="shared" si="1373"/>
        <v>169552</v>
      </c>
      <c r="M6786" s="2">
        <f t="shared" si="1374"/>
        <v>33440</v>
      </c>
      <c r="N6786" s="6">
        <f t="shared" si="1375"/>
        <v>1</v>
      </c>
      <c r="O6786" s="2">
        <f t="shared" si="1376"/>
        <v>32745.263126043734</v>
      </c>
      <c r="P6786" s="2">
        <f t="shared" si="1377"/>
        <v>32745.263126043734</v>
      </c>
    </row>
    <row r="6787" spans="1:16">
      <c r="A6787" s="6">
        <v>10</v>
      </c>
      <c r="B6787" s="6">
        <v>8</v>
      </c>
      <c r="C6787" s="6">
        <v>25</v>
      </c>
      <c r="D6787" s="6">
        <f t="shared" si="1365"/>
        <v>43</v>
      </c>
      <c r="E6787" s="5">
        <f t="shared" si="1366"/>
        <v>2334.3682140900019</v>
      </c>
      <c r="F6787" s="5">
        <f t="shared" si="1367"/>
        <v>292.41669540238024</v>
      </c>
      <c r="G6787" s="5">
        <f t="shared" si="1368"/>
        <v>1534.7170558625965</v>
      </c>
      <c r="H6787" s="5">
        <f t="shared" si="1369"/>
        <v>4161.5019653549789</v>
      </c>
      <c r="I6787" s="5">
        <f t="shared" si="1370"/>
        <v>720</v>
      </c>
      <c r="J6787" s="5">
        <f t="shared" si="1371"/>
        <v>3441.5019653549789</v>
      </c>
      <c r="K6787" s="2">
        <f t="shared" si="1372"/>
        <v>84748.298009635051</v>
      </c>
      <c r="L6787" s="2">
        <f t="shared" si="1373"/>
        <v>172252</v>
      </c>
      <c r="M6787" s="2">
        <f t="shared" si="1374"/>
        <v>34320</v>
      </c>
      <c r="N6787" s="6">
        <f t="shared" si="1375"/>
        <v>1</v>
      </c>
      <c r="O6787" s="2">
        <f t="shared" si="1376"/>
        <v>33183.701990364949</v>
      </c>
      <c r="P6787" s="2">
        <f t="shared" si="1377"/>
        <v>33183.701990364949</v>
      </c>
    </row>
    <row r="6788" spans="1:16">
      <c r="A6788" s="6">
        <v>10</v>
      </c>
      <c r="B6788" s="6">
        <v>8</v>
      </c>
      <c r="C6788" s="6">
        <v>26</v>
      </c>
      <c r="D6788" s="6">
        <f t="shared" ref="D6788:D6851" si="1378">A6788+B6788+C6788</f>
        <v>44</v>
      </c>
      <c r="E6788" s="5">
        <f t="shared" ref="E6788:E6851" si="1379">IF(A6788=0,0,A6788*LABOR_HRS_WK_TOM*SEASON_WEEKS*(1+DIM_PCT_TOM)^A6788)</f>
        <v>2334.3682140900019</v>
      </c>
      <c r="F6788" s="5">
        <f t="shared" ref="F6788:F6851" si="1380">IF(B6788=0,0,B6788*LABOR_HRS_WK_CAR*SEASON_WEEKS*(1+DIM_PCT_CAR)^B6788)</f>
        <v>292.41669540238024</v>
      </c>
      <c r="G6788" s="5">
        <f t="shared" ref="G6788:G6851" si="1381">IF(C6788=0,0,C6788*LABOR_HRS_WK_MES*SEASON_WEEKS*(1+DIM_PCT_MES)^C6788)</f>
        <v>1616.0570598233144</v>
      </c>
      <c r="H6788" s="5">
        <f t="shared" ref="H6788:H6851" si="1382">E6788+F6788+G6788</f>
        <v>4242.8419693156966</v>
      </c>
      <c r="I6788" s="5">
        <f t="shared" ref="I6788:I6851" si="1383">MIN(H6788,FARMER_HRS)</f>
        <v>720</v>
      </c>
      <c r="J6788" s="5">
        <f t="shared" ref="J6788:J6851" si="1384">MAX(0,H6788-FARMER_HRS)</f>
        <v>3522.8419693156966</v>
      </c>
      <c r="K6788" s="2">
        <f t="shared" ref="K6788:K6851" si="1385">I6788*FARMER_RATE+J6788*TEMP_WORKER_RATE</f>
        <v>86160.450856175288</v>
      </c>
      <c r="L6788" s="2">
        <f t="shared" ref="L6788:L6851" si="1386">A6788*PRICE_TOM+B6788*PRICE_CAR+C6788*PRICE_MES</f>
        <v>174952</v>
      </c>
      <c r="M6788" s="2">
        <f t="shared" ref="M6788:M6851" si="1387">A6788*FERT_BED_TOM+B6788*FERT_BED_CAR+C6788*FERT_BED_MES</f>
        <v>35200</v>
      </c>
      <c r="N6788" s="6">
        <f t="shared" ref="N6788:N6851" si="1388">IF(AND(D6788&lt;=TOTAL_BEDS,J6788&lt;=TEMP_WORKER_MAX*TEMP_WORKER_HRS),1,0)</f>
        <v>1</v>
      </c>
      <c r="O6788" s="2">
        <f t="shared" ref="O6788:O6851" si="1389">L6788-M6788-K6788-FIXED_COSTS</f>
        <v>33591.549143824712</v>
      </c>
      <c r="P6788" s="2">
        <f t="shared" ref="P6788:P6851" si="1390">IF(N6788=1,O6788,"")</f>
        <v>33591.549143824712</v>
      </c>
    </row>
    <row r="6789" spans="1:16">
      <c r="A6789" s="6">
        <v>10</v>
      </c>
      <c r="B6789" s="6">
        <v>8</v>
      </c>
      <c r="C6789" s="6">
        <v>27</v>
      </c>
      <c r="D6789" s="6">
        <f t="shared" si="1378"/>
        <v>45</v>
      </c>
      <c r="E6789" s="5">
        <f t="shared" si="1379"/>
        <v>2334.3682140900019</v>
      </c>
      <c r="F6789" s="5">
        <f t="shared" si="1380"/>
        <v>292.41669540238024</v>
      </c>
      <c r="G6789" s="5">
        <f t="shared" si="1381"/>
        <v>1699.1907643430709</v>
      </c>
      <c r="H6789" s="5">
        <f t="shared" si="1382"/>
        <v>4325.9756738354536</v>
      </c>
      <c r="I6789" s="5">
        <f t="shared" si="1383"/>
        <v>720</v>
      </c>
      <c r="J6789" s="5">
        <f t="shared" si="1384"/>
        <v>3605.9756738354536</v>
      </c>
      <c r="K6789" s="2">
        <f t="shared" si="1385"/>
        <v>87603.744337421071</v>
      </c>
      <c r="L6789" s="2">
        <f t="shared" si="1386"/>
        <v>177652</v>
      </c>
      <c r="M6789" s="2">
        <f t="shared" si="1387"/>
        <v>36080</v>
      </c>
      <c r="N6789" s="6">
        <f t="shared" si="1388"/>
        <v>1</v>
      </c>
      <c r="O6789" s="2">
        <f t="shared" si="1389"/>
        <v>33968.255662578929</v>
      </c>
      <c r="P6789" s="2">
        <f t="shared" si="1390"/>
        <v>33968.255662578929</v>
      </c>
    </row>
    <row r="6790" spans="1:16">
      <c r="A6790" s="6">
        <v>10</v>
      </c>
      <c r="B6790" s="6">
        <v>8</v>
      </c>
      <c r="C6790" s="6">
        <v>28</v>
      </c>
      <c r="D6790" s="6">
        <f t="shared" si="1378"/>
        <v>46</v>
      </c>
      <c r="E6790" s="5">
        <f t="shared" si="1379"/>
        <v>2334.3682140900019</v>
      </c>
      <c r="F6790" s="5">
        <f t="shared" si="1380"/>
        <v>292.41669540238024</v>
      </c>
      <c r="G6790" s="5">
        <f t="shared" si="1381"/>
        <v>1784.1503025602246</v>
      </c>
      <c r="H6790" s="5">
        <f t="shared" si="1382"/>
        <v>4410.9352120526073</v>
      </c>
      <c r="I6790" s="5">
        <f t="shared" si="1383"/>
        <v>720</v>
      </c>
      <c r="J6790" s="5">
        <f t="shared" si="1384"/>
        <v>3690.9352120526073</v>
      </c>
      <c r="K6790" s="2">
        <f t="shared" si="1385"/>
        <v>89078.73632035777</v>
      </c>
      <c r="L6790" s="2">
        <f t="shared" si="1386"/>
        <v>180352</v>
      </c>
      <c r="M6790" s="2">
        <f t="shared" si="1387"/>
        <v>36960</v>
      </c>
      <c r="N6790" s="6">
        <f t="shared" si="1388"/>
        <v>1</v>
      </c>
      <c r="O6790" s="2">
        <f t="shared" si="1389"/>
        <v>34313.26367964223</v>
      </c>
      <c r="P6790" s="2">
        <f t="shared" si="1390"/>
        <v>34313.26367964223</v>
      </c>
    </row>
    <row r="6791" spans="1:16">
      <c r="A6791" s="6">
        <v>10</v>
      </c>
      <c r="B6791" s="6">
        <v>8</v>
      </c>
      <c r="C6791" s="6">
        <v>29</v>
      </c>
      <c r="D6791" s="6">
        <f t="shared" si="1378"/>
        <v>47</v>
      </c>
      <c r="E6791" s="5">
        <f t="shared" si="1379"/>
        <v>2334.3682140900019</v>
      </c>
      <c r="F6791" s="5">
        <f t="shared" si="1380"/>
        <v>292.41669540238024</v>
      </c>
      <c r="G6791" s="5">
        <f t="shared" si="1381"/>
        <v>1870.9683306758782</v>
      </c>
      <c r="H6791" s="5">
        <f t="shared" si="1382"/>
        <v>4497.7532401682602</v>
      </c>
      <c r="I6791" s="5">
        <f t="shared" si="1383"/>
        <v>720</v>
      </c>
      <c r="J6791" s="5">
        <f t="shared" si="1384"/>
        <v>3777.7532401682602</v>
      </c>
      <c r="K6791" s="2">
        <f t="shared" si="1385"/>
        <v>90585.993752921175</v>
      </c>
      <c r="L6791" s="2">
        <f t="shared" si="1386"/>
        <v>183052</v>
      </c>
      <c r="M6791" s="2">
        <f t="shared" si="1387"/>
        <v>37840</v>
      </c>
      <c r="N6791" s="6">
        <f t="shared" si="1388"/>
        <v>1</v>
      </c>
      <c r="O6791" s="2">
        <f t="shared" si="1389"/>
        <v>34626.006247078825</v>
      </c>
      <c r="P6791" s="2">
        <f t="shared" si="1390"/>
        <v>34626.006247078825</v>
      </c>
    </row>
    <row r="6792" spans="1:16">
      <c r="A6792" s="6">
        <v>10</v>
      </c>
      <c r="B6792" s="6">
        <v>8</v>
      </c>
      <c r="C6792" s="6">
        <v>30</v>
      </c>
      <c r="D6792" s="6">
        <f t="shared" si="1378"/>
        <v>48</v>
      </c>
      <c r="E6792" s="5">
        <f t="shared" si="1379"/>
        <v>2334.3682140900019</v>
      </c>
      <c r="F6792" s="5">
        <f t="shared" si="1380"/>
        <v>292.41669540238024</v>
      </c>
      <c r="G6792" s="5">
        <f t="shared" si="1381"/>
        <v>1959.6780360096488</v>
      </c>
      <c r="H6792" s="5">
        <f t="shared" si="1382"/>
        <v>4586.4629455020313</v>
      </c>
      <c r="I6792" s="5">
        <f t="shared" si="1383"/>
        <v>720</v>
      </c>
      <c r="J6792" s="5">
        <f t="shared" si="1384"/>
        <v>3866.4629455020313</v>
      </c>
      <c r="K6792" s="2">
        <f t="shared" si="1385"/>
        <v>92126.092803854714</v>
      </c>
      <c r="L6792" s="2">
        <f t="shared" si="1386"/>
        <v>185752</v>
      </c>
      <c r="M6792" s="2">
        <f t="shared" si="1387"/>
        <v>38720</v>
      </c>
      <c r="N6792" s="6">
        <f t="shared" si="1388"/>
        <v>1</v>
      </c>
      <c r="O6792" s="2">
        <f t="shared" si="1389"/>
        <v>34905.907196145286</v>
      </c>
      <c r="P6792" s="2">
        <f t="shared" si="1390"/>
        <v>34905.907196145286</v>
      </c>
    </row>
    <row r="6793" spans="1:16">
      <c r="A6793" s="6">
        <v>10</v>
      </c>
      <c r="B6793" s="6">
        <v>9</v>
      </c>
      <c r="C6793" s="6">
        <v>0</v>
      </c>
      <c r="D6793" s="6">
        <f t="shared" si="1378"/>
        <v>19</v>
      </c>
      <c r="E6793" s="5">
        <f t="shared" si="1379"/>
        <v>2334.3682140900019</v>
      </c>
      <c r="F6793" s="5">
        <f t="shared" si="1380"/>
        <v>337.19300188586965</v>
      </c>
      <c r="G6793" s="5">
        <f t="shared" si="1381"/>
        <v>0</v>
      </c>
      <c r="H6793" s="5">
        <f t="shared" si="1382"/>
        <v>2671.5612159758716</v>
      </c>
      <c r="I6793" s="5">
        <f t="shared" si="1383"/>
        <v>720</v>
      </c>
      <c r="J6793" s="5">
        <f t="shared" si="1384"/>
        <v>1951.5612159758716</v>
      </c>
      <c r="K6793" s="2">
        <f t="shared" si="1385"/>
        <v>58881.271110692214</v>
      </c>
      <c r="L6793" s="2">
        <f t="shared" si="1386"/>
        <v>106846</v>
      </c>
      <c r="M6793" s="2">
        <f t="shared" si="1387"/>
        <v>12760</v>
      </c>
      <c r="N6793" s="6">
        <f t="shared" si="1388"/>
        <v>1</v>
      </c>
      <c r="O6793" s="2">
        <f t="shared" si="1389"/>
        <v>15204.728889307786</v>
      </c>
      <c r="P6793" s="2">
        <f t="shared" si="1390"/>
        <v>15204.728889307786</v>
      </c>
    </row>
    <row r="6794" spans="1:16">
      <c r="A6794" s="6">
        <v>10</v>
      </c>
      <c r="B6794" s="6">
        <v>9</v>
      </c>
      <c r="C6794" s="6">
        <v>1</v>
      </c>
      <c r="D6794" s="6">
        <f t="shared" si="1378"/>
        <v>20</v>
      </c>
      <c r="E6794" s="5">
        <f t="shared" si="1379"/>
        <v>2334.3682140900019</v>
      </c>
      <c r="F6794" s="5">
        <f t="shared" si="1380"/>
        <v>337.19300188586965</v>
      </c>
      <c r="G6794" s="5">
        <f t="shared" si="1381"/>
        <v>45.5625</v>
      </c>
      <c r="H6794" s="5">
        <f t="shared" si="1382"/>
        <v>2717.1237159758716</v>
      </c>
      <c r="I6794" s="5">
        <f t="shared" si="1383"/>
        <v>720</v>
      </c>
      <c r="J6794" s="5">
        <f t="shared" si="1384"/>
        <v>1997.1237159758716</v>
      </c>
      <c r="K6794" s="2">
        <f t="shared" si="1385"/>
        <v>59672.286735692214</v>
      </c>
      <c r="L6794" s="2">
        <f t="shared" si="1386"/>
        <v>109546</v>
      </c>
      <c r="M6794" s="2">
        <f t="shared" si="1387"/>
        <v>13640</v>
      </c>
      <c r="N6794" s="6">
        <f t="shared" si="1388"/>
        <v>1</v>
      </c>
      <c r="O6794" s="2">
        <f t="shared" si="1389"/>
        <v>16233.713264307786</v>
      </c>
      <c r="P6794" s="2">
        <f t="shared" si="1390"/>
        <v>16233.713264307786</v>
      </c>
    </row>
    <row r="6795" spans="1:16">
      <c r="A6795" s="6">
        <v>10</v>
      </c>
      <c r="B6795" s="6">
        <v>9</v>
      </c>
      <c r="C6795" s="6">
        <v>2</v>
      </c>
      <c r="D6795" s="6">
        <f t="shared" si="1378"/>
        <v>21</v>
      </c>
      <c r="E6795" s="5">
        <f t="shared" si="1379"/>
        <v>2334.3682140900019</v>
      </c>
      <c r="F6795" s="5">
        <f t="shared" si="1380"/>
        <v>337.19300188586965</v>
      </c>
      <c r="G6795" s="5">
        <f t="shared" si="1381"/>
        <v>92.264062499999994</v>
      </c>
      <c r="H6795" s="5">
        <f t="shared" si="1382"/>
        <v>2763.8252784758715</v>
      </c>
      <c r="I6795" s="5">
        <f t="shared" si="1383"/>
        <v>720</v>
      </c>
      <c r="J6795" s="5">
        <f t="shared" si="1384"/>
        <v>2043.8252784758715</v>
      </c>
      <c r="K6795" s="2">
        <f t="shared" si="1385"/>
        <v>60483.077751317214</v>
      </c>
      <c r="L6795" s="2">
        <f t="shared" si="1386"/>
        <v>112246</v>
      </c>
      <c r="M6795" s="2">
        <f t="shared" si="1387"/>
        <v>14520</v>
      </c>
      <c r="N6795" s="6">
        <f t="shared" si="1388"/>
        <v>1</v>
      </c>
      <c r="O6795" s="2">
        <f t="shared" si="1389"/>
        <v>17242.922248682786</v>
      </c>
      <c r="P6795" s="2">
        <f t="shared" si="1390"/>
        <v>17242.922248682786</v>
      </c>
    </row>
    <row r="6796" spans="1:16">
      <c r="A6796" s="6">
        <v>10</v>
      </c>
      <c r="B6796" s="6">
        <v>9</v>
      </c>
      <c r="C6796" s="6">
        <v>3</v>
      </c>
      <c r="D6796" s="6">
        <f t="shared" si="1378"/>
        <v>22</v>
      </c>
      <c r="E6796" s="5">
        <f t="shared" si="1379"/>
        <v>2334.3682140900019</v>
      </c>
      <c r="F6796" s="5">
        <f t="shared" si="1380"/>
        <v>337.19300188586965</v>
      </c>
      <c r="G6796" s="5">
        <f t="shared" si="1381"/>
        <v>140.12604492187498</v>
      </c>
      <c r="H6796" s="5">
        <f t="shared" si="1382"/>
        <v>2811.6872608977465</v>
      </c>
      <c r="I6796" s="5">
        <f t="shared" si="1383"/>
        <v>720</v>
      </c>
      <c r="J6796" s="5">
        <f t="shared" si="1384"/>
        <v>2091.6872608977465</v>
      </c>
      <c r="K6796" s="2">
        <f t="shared" si="1385"/>
        <v>61314.014946141433</v>
      </c>
      <c r="L6796" s="2">
        <f t="shared" si="1386"/>
        <v>114946</v>
      </c>
      <c r="M6796" s="2">
        <f t="shared" si="1387"/>
        <v>15400</v>
      </c>
      <c r="N6796" s="6">
        <f t="shared" si="1388"/>
        <v>1</v>
      </c>
      <c r="O6796" s="2">
        <f t="shared" si="1389"/>
        <v>18231.985053858567</v>
      </c>
      <c r="P6796" s="2">
        <f t="shared" si="1390"/>
        <v>18231.985053858567</v>
      </c>
    </row>
    <row r="6797" spans="1:16">
      <c r="A6797" s="6">
        <v>10</v>
      </c>
      <c r="B6797" s="6">
        <v>9</v>
      </c>
      <c r="C6797" s="6">
        <v>4</v>
      </c>
      <c r="D6797" s="6">
        <f t="shared" si="1378"/>
        <v>23</v>
      </c>
      <c r="E6797" s="5">
        <f t="shared" si="1379"/>
        <v>2334.3682140900019</v>
      </c>
      <c r="F6797" s="5">
        <f t="shared" si="1380"/>
        <v>337.19300188586965</v>
      </c>
      <c r="G6797" s="5">
        <f t="shared" si="1381"/>
        <v>189.17016064453125</v>
      </c>
      <c r="H6797" s="5">
        <f t="shared" si="1382"/>
        <v>2860.7313766204029</v>
      </c>
      <c r="I6797" s="5">
        <f t="shared" si="1383"/>
        <v>720</v>
      </c>
      <c r="J6797" s="5">
        <f t="shared" si="1384"/>
        <v>2140.7313766204029</v>
      </c>
      <c r="K6797" s="2">
        <f t="shared" si="1385"/>
        <v>62165.47528854866</v>
      </c>
      <c r="L6797" s="2">
        <f t="shared" si="1386"/>
        <v>117646</v>
      </c>
      <c r="M6797" s="2">
        <f t="shared" si="1387"/>
        <v>16280</v>
      </c>
      <c r="N6797" s="6">
        <f t="shared" si="1388"/>
        <v>1</v>
      </c>
      <c r="O6797" s="2">
        <f t="shared" si="1389"/>
        <v>19200.52471145134</v>
      </c>
      <c r="P6797" s="2">
        <f t="shared" si="1390"/>
        <v>19200.52471145134</v>
      </c>
    </row>
    <row r="6798" spans="1:16">
      <c r="A6798" s="6">
        <v>10</v>
      </c>
      <c r="B6798" s="6">
        <v>9</v>
      </c>
      <c r="C6798" s="6">
        <v>5</v>
      </c>
      <c r="D6798" s="6">
        <f t="shared" si="1378"/>
        <v>24</v>
      </c>
      <c r="E6798" s="5">
        <f t="shared" si="1379"/>
        <v>2334.3682140900019</v>
      </c>
      <c r="F6798" s="5">
        <f t="shared" si="1380"/>
        <v>337.19300188586965</v>
      </c>
      <c r="G6798" s="5">
        <f t="shared" si="1381"/>
        <v>239.41848456573481</v>
      </c>
      <c r="H6798" s="5">
        <f t="shared" si="1382"/>
        <v>2910.9797005416062</v>
      </c>
      <c r="I6798" s="5">
        <f t="shared" si="1383"/>
        <v>720</v>
      </c>
      <c r="J6798" s="5">
        <f t="shared" si="1384"/>
        <v>2190.9797005416062</v>
      </c>
      <c r="K6798" s="2">
        <f t="shared" si="1385"/>
        <v>63037.842023291771</v>
      </c>
      <c r="L6798" s="2">
        <f t="shared" si="1386"/>
        <v>120346</v>
      </c>
      <c r="M6798" s="2">
        <f t="shared" si="1387"/>
        <v>17160</v>
      </c>
      <c r="N6798" s="6">
        <f t="shared" si="1388"/>
        <v>1</v>
      </c>
      <c r="O6798" s="2">
        <f t="shared" si="1389"/>
        <v>20148.157976708229</v>
      </c>
      <c r="P6798" s="2">
        <f t="shared" si="1390"/>
        <v>20148.157976708229</v>
      </c>
    </row>
    <row r="6799" spans="1:16">
      <c r="A6799" s="6">
        <v>10</v>
      </c>
      <c r="B6799" s="6">
        <v>9</v>
      </c>
      <c r="C6799" s="6">
        <v>6</v>
      </c>
      <c r="D6799" s="6">
        <f t="shared" si="1378"/>
        <v>25</v>
      </c>
      <c r="E6799" s="5">
        <f t="shared" si="1379"/>
        <v>2334.3682140900019</v>
      </c>
      <c r="F6799" s="5">
        <f t="shared" si="1380"/>
        <v>337.19300188586965</v>
      </c>
      <c r="G6799" s="5">
        <f t="shared" si="1381"/>
        <v>290.89345874736784</v>
      </c>
      <c r="H6799" s="5">
        <f t="shared" si="1382"/>
        <v>2962.4546747232393</v>
      </c>
      <c r="I6799" s="5">
        <f t="shared" si="1383"/>
        <v>720</v>
      </c>
      <c r="J6799" s="5">
        <f t="shared" si="1384"/>
        <v>2242.4546747232393</v>
      </c>
      <c r="K6799" s="2">
        <f t="shared" si="1385"/>
        <v>63931.50476950068</v>
      </c>
      <c r="L6799" s="2">
        <f t="shared" si="1386"/>
        <v>123046</v>
      </c>
      <c r="M6799" s="2">
        <f t="shared" si="1387"/>
        <v>18040</v>
      </c>
      <c r="N6799" s="6">
        <f t="shared" si="1388"/>
        <v>1</v>
      </c>
      <c r="O6799" s="2">
        <f t="shared" si="1389"/>
        <v>21074.49523049932</v>
      </c>
      <c r="P6799" s="2">
        <f t="shared" si="1390"/>
        <v>21074.49523049932</v>
      </c>
    </row>
    <row r="6800" spans="1:16">
      <c r="A6800" s="6">
        <v>10</v>
      </c>
      <c r="B6800" s="6">
        <v>9</v>
      </c>
      <c r="C6800" s="6">
        <v>7</v>
      </c>
      <c r="D6800" s="6">
        <f t="shared" si="1378"/>
        <v>26</v>
      </c>
      <c r="E6800" s="5">
        <f t="shared" si="1379"/>
        <v>2334.3682140900019</v>
      </c>
      <c r="F6800" s="5">
        <f t="shared" si="1380"/>
        <v>337.19300188586965</v>
      </c>
      <c r="G6800" s="5">
        <f t="shared" si="1381"/>
        <v>343.61789814532818</v>
      </c>
      <c r="H6800" s="5">
        <f t="shared" si="1382"/>
        <v>3015.1791141211997</v>
      </c>
      <c r="I6800" s="5">
        <f t="shared" si="1383"/>
        <v>720</v>
      </c>
      <c r="J6800" s="5">
        <f t="shared" si="1384"/>
        <v>2295.1791141211997</v>
      </c>
      <c r="K6800" s="2">
        <f t="shared" si="1385"/>
        <v>64846.859620159717</v>
      </c>
      <c r="L6800" s="2">
        <f t="shared" si="1386"/>
        <v>125746</v>
      </c>
      <c r="M6800" s="2">
        <f t="shared" si="1387"/>
        <v>18920</v>
      </c>
      <c r="N6800" s="6">
        <f t="shared" si="1388"/>
        <v>1</v>
      </c>
      <c r="O6800" s="2">
        <f t="shared" si="1389"/>
        <v>21979.140379840283</v>
      </c>
      <c r="P6800" s="2">
        <f t="shared" si="1390"/>
        <v>21979.140379840283</v>
      </c>
    </row>
    <row r="6801" spans="1:16">
      <c r="A6801" s="6">
        <v>10</v>
      </c>
      <c r="B6801" s="6">
        <v>9</v>
      </c>
      <c r="C6801" s="6">
        <v>8</v>
      </c>
      <c r="D6801" s="6">
        <f t="shared" si="1378"/>
        <v>27</v>
      </c>
      <c r="E6801" s="5">
        <f t="shared" si="1379"/>
        <v>2334.3682140900019</v>
      </c>
      <c r="F6801" s="5">
        <f t="shared" si="1380"/>
        <v>337.19300188586965</v>
      </c>
      <c r="G6801" s="5">
        <f t="shared" si="1381"/>
        <v>397.61499642530839</v>
      </c>
      <c r="H6801" s="5">
        <f t="shared" si="1382"/>
        <v>3069.1762124011802</v>
      </c>
      <c r="I6801" s="5">
        <f t="shared" si="1383"/>
        <v>720</v>
      </c>
      <c r="J6801" s="5">
        <f t="shared" si="1384"/>
        <v>2349.1762124011802</v>
      </c>
      <c r="K6801" s="2">
        <f t="shared" si="1385"/>
        <v>65784.309243076044</v>
      </c>
      <c r="L6801" s="2">
        <f t="shared" si="1386"/>
        <v>128446</v>
      </c>
      <c r="M6801" s="2">
        <f t="shared" si="1387"/>
        <v>19800</v>
      </c>
      <c r="N6801" s="6">
        <f t="shared" si="1388"/>
        <v>1</v>
      </c>
      <c r="O6801" s="2">
        <f t="shared" si="1389"/>
        <v>22861.690756923956</v>
      </c>
      <c r="P6801" s="2">
        <f t="shared" si="1390"/>
        <v>22861.690756923956</v>
      </c>
    </row>
    <row r="6802" spans="1:16">
      <c r="A6802" s="6">
        <v>10</v>
      </c>
      <c r="B6802" s="6">
        <v>9</v>
      </c>
      <c r="C6802" s="6">
        <v>9</v>
      </c>
      <c r="D6802" s="6">
        <f t="shared" si="1378"/>
        <v>28</v>
      </c>
      <c r="E6802" s="5">
        <f t="shared" si="1379"/>
        <v>2334.3682140900019</v>
      </c>
      <c r="F6802" s="5">
        <f t="shared" si="1380"/>
        <v>337.19300188586965</v>
      </c>
      <c r="G6802" s="5">
        <f t="shared" si="1381"/>
        <v>452.90833186570285</v>
      </c>
      <c r="H6802" s="5">
        <f t="shared" si="1382"/>
        <v>3124.4695478415742</v>
      </c>
      <c r="I6802" s="5">
        <f t="shared" si="1383"/>
        <v>720</v>
      </c>
      <c r="J6802" s="5">
        <f t="shared" si="1384"/>
        <v>2404.4695478415742</v>
      </c>
      <c r="K6802" s="2">
        <f t="shared" si="1385"/>
        <v>66744.262983360662</v>
      </c>
      <c r="L6802" s="2">
        <f t="shared" si="1386"/>
        <v>131146</v>
      </c>
      <c r="M6802" s="2">
        <f t="shared" si="1387"/>
        <v>20680</v>
      </c>
      <c r="N6802" s="6">
        <f t="shared" si="1388"/>
        <v>1</v>
      </c>
      <c r="O6802" s="2">
        <f t="shared" si="1389"/>
        <v>23721.737016639338</v>
      </c>
      <c r="P6802" s="2">
        <f t="shared" si="1390"/>
        <v>23721.737016639338</v>
      </c>
    </row>
    <row r="6803" spans="1:16">
      <c r="A6803" s="6">
        <v>10</v>
      </c>
      <c r="B6803" s="6">
        <v>9</v>
      </c>
      <c r="C6803" s="6">
        <v>10</v>
      </c>
      <c r="D6803" s="6">
        <f t="shared" si="1378"/>
        <v>29</v>
      </c>
      <c r="E6803" s="5">
        <f t="shared" si="1379"/>
        <v>2334.3682140900019</v>
      </c>
      <c r="F6803" s="5">
        <f t="shared" si="1380"/>
        <v>337.19300188586965</v>
      </c>
      <c r="G6803" s="5">
        <f t="shared" si="1381"/>
        <v>509.52187334891573</v>
      </c>
      <c r="H6803" s="5">
        <f t="shared" si="1382"/>
        <v>3181.0830893247876</v>
      </c>
      <c r="I6803" s="5">
        <f t="shared" si="1383"/>
        <v>720</v>
      </c>
      <c r="J6803" s="5">
        <f t="shared" si="1384"/>
        <v>2461.0830893247876</v>
      </c>
      <c r="K6803" s="2">
        <f t="shared" si="1385"/>
        <v>67727.136967444225</v>
      </c>
      <c r="L6803" s="2">
        <f t="shared" si="1386"/>
        <v>133846</v>
      </c>
      <c r="M6803" s="2">
        <f t="shared" si="1387"/>
        <v>21560</v>
      </c>
      <c r="N6803" s="6">
        <f t="shared" si="1388"/>
        <v>1</v>
      </c>
      <c r="O6803" s="2">
        <f t="shared" si="1389"/>
        <v>24558.863032555775</v>
      </c>
      <c r="P6803" s="2">
        <f t="shared" si="1390"/>
        <v>24558.863032555775</v>
      </c>
    </row>
    <row r="6804" spans="1:16">
      <c r="A6804" s="6">
        <v>10</v>
      </c>
      <c r="B6804" s="6">
        <v>9</v>
      </c>
      <c r="C6804" s="6">
        <v>11</v>
      </c>
      <c r="D6804" s="6">
        <f t="shared" si="1378"/>
        <v>30</v>
      </c>
      <c r="E6804" s="5">
        <f t="shared" si="1379"/>
        <v>2334.3682140900019</v>
      </c>
      <c r="F6804" s="5">
        <f t="shared" si="1380"/>
        <v>337.19300188586965</v>
      </c>
      <c r="G6804" s="5">
        <f t="shared" si="1381"/>
        <v>567.47998644235474</v>
      </c>
      <c r="H6804" s="5">
        <f t="shared" si="1382"/>
        <v>3239.0412024182265</v>
      </c>
      <c r="I6804" s="5">
        <f t="shared" si="1383"/>
        <v>720</v>
      </c>
      <c r="J6804" s="5">
        <f t="shared" si="1384"/>
        <v>2519.0412024182265</v>
      </c>
      <c r="K6804" s="2">
        <f t="shared" si="1385"/>
        <v>68733.354208649762</v>
      </c>
      <c r="L6804" s="2">
        <f t="shared" si="1386"/>
        <v>136546</v>
      </c>
      <c r="M6804" s="2">
        <f t="shared" si="1387"/>
        <v>22440</v>
      </c>
      <c r="N6804" s="6">
        <f t="shared" si="1388"/>
        <v>1</v>
      </c>
      <c r="O6804" s="2">
        <f t="shared" si="1389"/>
        <v>25372.645791350238</v>
      </c>
      <c r="P6804" s="2">
        <f t="shared" si="1390"/>
        <v>25372.645791350238</v>
      </c>
    </row>
    <row r="6805" spans="1:16">
      <c r="A6805" s="6">
        <v>10</v>
      </c>
      <c r="B6805" s="6">
        <v>9</v>
      </c>
      <c r="C6805" s="6">
        <v>12</v>
      </c>
      <c r="D6805" s="6">
        <f t="shared" si="1378"/>
        <v>31</v>
      </c>
      <c r="E6805" s="5">
        <f t="shared" si="1379"/>
        <v>2334.3682140900019</v>
      </c>
      <c r="F6805" s="5">
        <f t="shared" si="1380"/>
        <v>337.19300188586965</v>
      </c>
      <c r="G6805" s="5">
        <f t="shared" si="1381"/>
        <v>626.80743957041921</v>
      </c>
      <c r="H6805" s="5">
        <f t="shared" si="1382"/>
        <v>3298.3686555462909</v>
      </c>
      <c r="I6805" s="5">
        <f t="shared" si="1383"/>
        <v>720</v>
      </c>
      <c r="J6805" s="5">
        <f t="shared" si="1384"/>
        <v>2578.3686555462909</v>
      </c>
      <c r="K6805" s="2">
        <f t="shared" si="1385"/>
        <v>69763.344714345323</v>
      </c>
      <c r="L6805" s="2">
        <f t="shared" si="1386"/>
        <v>139246</v>
      </c>
      <c r="M6805" s="2">
        <f t="shared" si="1387"/>
        <v>23320</v>
      </c>
      <c r="N6805" s="6">
        <f t="shared" si="1388"/>
        <v>1</v>
      </c>
      <c r="O6805" s="2">
        <f t="shared" si="1389"/>
        <v>26162.655285654677</v>
      </c>
      <c r="P6805" s="2">
        <f t="shared" si="1390"/>
        <v>26162.655285654677</v>
      </c>
    </row>
    <row r="6806" spans="1:16">
      <c r="A6806" s="6">
        <v>10</v>
      </c>
      <c r="B6806" s="6">
        <v>9</v>
      </c>
      <c r="C6806" s="6">
        <v>13</v>
      </c>
      <c r="D6806" s="6">
        <f t="shared" si="1378"/>
        <v>32</v>
      </c>
      <c r="E6806" s="5">
        <f t="shared" si="1379"/>
        <v>2334.3682140900019</v>
      </c>
      <c r="F6806" s="5">
        <f t="shared" si="1380"/>
        <v>337.19300188586965</v>
      </c>
      <c r="G6806" s="5">
        <f t="shared" si="1381"/>
        <v>687.52941027880343</v>
      </c>
      <c r="H6806" s="5">
        <f t="shared" si="1382"/>
        <v>3359.090626254675</v>
      </c>
      <c r="I6806" s="5">
        <f t="shared" si="1383"/>
        <v>720</v>
      </c>
      <c r="J6806" s="5">
        <f t="shared" si="1384"/>
        <v>2639.090626254675</v>
      </c>
      <c r="K6806" s="2">
        <f t="shared" si="1385"/>
        <v>70817.545594699215</v>
      </c>
      <c r="L6806" s="2">
        <f t="shared" si="1386"/>
        <v>141946</v>
      </c>
      <c r="M6806" s="2">
        <f t="shared" si="1387"/>
        <v>24200</v>
      </c>
      <c r="N6806" s="6">
        <f t="shared" si="1388"/>
        <v>1</v>
      </c>
      <c r="O6806" s="2">
        <f t="shared" si="1389"/>
        <v>26928.454405300785</v>
      </c>
      <c r="P6806" s="2">
        <f t="shared" si="1390"/>
        <v>26928.454405300785</v>
      </c>
    </row>
    <row r="6807" spans="1:16">
      <c r="A6807" s="6">
        <v>10</v>
      </c>
      <c r="B6807" s="6">
        <v>9</v>
      </c>
      <c r="C6807" s="6">
        <v>14</v>
      </c>
      <c r="D6807" s="6">
        <f t="shared" si="1378"/>
        <v>33</v>
      </c>
      <c r="E6807" s="5">
        <f t="shared" si="1379"/>
        <v>2334.3682140900019</v>
      </c>
      <c r="F6807" s="5">
        <f t="shared" si="1380"/>
        <v>337.19300188586965</v>
      </c>
      <c r="G6807" s="5">
        <f t="shared" si="1381"/>
        <v>749.67149159246469</v>
      </c>
      <c r="H6807" s="5">
        <f t="shared" si="1382"/>
        <v>3421.2327075683361</v>
      </c>
      <c r="I6807" s="5">
        <f t="shared" si="1383"/>
        <v>720</v>
      </c>
      <c r="J6807" s="5">
        <f t="shared" si="1384"/>
        <v>2701.2327075683361</v>
      </c>
      <c r="K6807" s="2">
        <f t="shared" si="1385"/>
        <v>71896.401173061386</v>
      </c>
      <c r="L6807" s="2">
        <f t="shared" si="1386"/>
        <v>144646</v>
      </c>
      <c r="M6807" s="2">
        <f t="shared" si="1387"/>
        <v>25080</v>
      </c>
      <c r="N6807" s="6">
        <f t="shared" si="1388"/>
        <v>1</v>
      </c>
      <c r="O6807" s="2">
        <f t="shared" si="1389"/>
        <v>27669.598826938614</v>
      </c>
      <c r="P6807" s="2">
        <f t="shared" si="1390"/>
        <v>27669.598826938614</v>
      </c>
    </row>
    <row r="6808" spans="1:16">
      <c r="A6808" s="6">
        <v>10</v>
      </c>
      <c r="B6808" s="6">
        <v>9</v>
      </c>
      <c r="C6808" s="6">
        <v>15</v>
      </c>
      <c r="D6808" s="6">
        <f t="shared" si="1378"/>
        <v>34</v>
      </c>
      <c r="E6808" s="5">
        <f t="shared" si="1379"/>
        <v>2334.3682140900019</v>
      </c>
      <c r="F6808" s="5">
        <f t="shared" si="1380"/>
        <v>337.19300188586965</v>
      </c>
      <c r="G6808" s="5">
        <f t="shared" si="1381"/>
        <v>813.25969846861108</v>
      </c>
      <c r="H6808" s="5">
        <f t="shared" si="1382"/>
        <v>3484.8209144444827</v>
      </c>
      <c r="I6808" s="5">
        <f t="shared" si="1383"/>
        <v>720</v>
      </c>
      <c r="J6808" s="5">
        <f t="shared" si="1384"/>
        <v>2764.8209144444827</v>
      </c>
      <c r="K6808" s="2">
        <f t="shared" si="1385"/>
        <v>73000.363097994501</v>
      </c>
      <c r="L6808" s="2">
        <f t="shared" si="1386"/>
        <v>147346</v>
      </c>
      <c r="M6808" s="2">
        <f t="shared" si="1387"/>
        <v>25960</v>
      </c>
      <c r="N6808" s="6">
        <f t="shared" si="1388"/>
        <v>1</v>
      </c>
      <c r="O6808" s="2">
        <f t="shared" si="1389"/>
        <v>28385.636902005499</v>
      </c>
      <c r="P6808" s="2">
        <f t="shared" si="1390"/>
        <v>28385.636902005499</v>
      </c>
    </row>
    <row r="6809" spans="1:16">
      <c r="A6809" s="6">
        <v>10</v>
      </c>
      <c r="B6809" s="6">
        <v>9</v>
      </c>
      <c r="C6809" s="6">
        <v>16</v>
      </c>
      <c r="D6809" s="6">
        <f t="shared" si="1378"/>
        <v>35</v>
      </c>
      <c r="E6809" s="5">
        <f t="shared" si="1379"/>
        <v>2334.3682140900019</v>
      </c>
      <c r="F6809" s="5">
        <f t="shared" si="1380"/>
        <v>337.19300188586965</v>
      </c>
      <c r="G6809" s="5">
        <f t="shared" si="1381"/>
        <v>878.32047434610013</v>
      </c>
      <c r="H6809" s="5">
        <f t="shared" si="1382"/>
        <v>3549.8816903219717</v>
      </c>
      <c r="I6809" s="5">
        <f t="shared" si="1383"/>
        <v>720</v>
      </c>
      <c r="J6809" s="5">
        <f t="shared" si="1384"/>
        <v>2829.8816903219717</v>
      </c>
      <c r="K6809" s="2">
        <f t="shared" si="1385"/>
        <v>74129.890456978668</v>
      </c>
      <c r="L6809" s="2">
        <f t="shared" si="1386"/>
        <v>150046</v>
      </c>
      <c r="M6809" s="2">
        <f t="shared" si="1387"/>
        <v>26840</v>
      </c>
      <c r="N6809" s="6">
        <f t="shared" si="1388"/>
        <v>1</v>
      </c>
      <c r="O6809" s="2">
        <f t="shared" si="1389"/>
        <v>29076.109543021332</v>
      </c>
      <c r="P6809" s="2">
        <f t="shared" si="1390"/>
        <v>29076.109543021332</v>
      </c>
    </row>
    <row r="6810" spans="1:16">
      <c r="A6810" s="6">
        <v>10</v>
      </c>
      <c r="B6810" s="6">
        <v>9</v>
      </c>
      <c r="C6810" s="6">
        <v>17</v>
      </c>
      <c r="D6810" s="6">
        <f t="shared" si="1378"/>
        <v>36</v>
      </c>
      <c r="E6810" s="5">
        <f t="shared" si="1379"/>
        <v>2334.3682140900019</v>
      </c>
      <c r="F6810" s="5">
        <f t="shared" si="1380"/>
        <v>337.19300188586965</v>
      </c>
      <c r="G6810" s="5">
        <f t="shared" si="1381"/>
        <v>944.88069779264049</v>
      </c>
      <c r="H6810" s="5">
        <f t="shared" si="1382"/>
        <v>3616.4419137685122</v>
      </c>
      <c r="I6810" s="5">
        <f t="shared" si="1383"/>
        <v>720</v>
      </c>
      <c r="J6810" s="5">
        <f t="shared" si="1384"/>
        <v>2896.4419137685122</v>
      </c>
      <c r="K6810" s="2">
        <f t="shared" si="1385"/>
        <v>75285.449891814438</v>
      </c>
      <c r="L6810" s="2">
        <f t="shared" si="1386"/>
        <v>152746</v>
      </c>
      <c r="M6810" s="2">
        <f t="shared" si="1387"/>
        <v>27720</v>
      </c>
      <c r="N6810" s="6">
        <f t="shared" si="1388"/>
        <v>1</v>
      </c>
      <c r="O6810" s="2">
        <f t="shared" si="1389"/>
        <v>29740.550108185562</v>
      </c>
      <c r="P6810" s="2">
        <f t="shared" si="1390"/>
        <v>29740.550108185562</v>
      </c>
    </row>
    <row r="6811" spans="1:16">
      <c r="A6811" s="6">
        <v>10</v>
      </c>
      <c r="B6811" s="6">
        <v>9</v>
      </c>
      <c r="C6811" s="6">
        <v>18</v>
      </c>
      <c r="D6811" s="6">
        <f t="shared" si="1378"/>
        <v>37</v>
      </c>
      <c r="E6811" s="5">
        <f t="shared" si="1379"/>
        <v>2334.3682140900019</v>
      </c>
      <c r="F6811" s="5">
        <f t="shared" si="1380"/>
        <v>337.19300188586965</v>
      </c>
      <c r="G6811" s="5">
        <f t="shared" si="1381"/>
        <v>1012.9676892512279</v>
      </c>
      <c r="H6811" s="5">
        <f t="shared" si="1382"/>
        <v>3684.5289052270996</v>
      </c>
      <c r="I6811" s="5">
        <f t="shared" si="1383"/>
        <v>720</v>
      </c>
      <c r="J6811" s="5">
        <f t="shared" si="1384"/>
        <v>2964.5289052270996</v>
      </c>
      <c r="K6811" s="2">
        <f t="shared" si="1385"/>
        <v>76467.515715748246</v>
      </c>
      <c r="L6811" s="2">
        <f t="shared" si="1386"/>
        <v>155446</v>
      </c>
      <c r="M6811" s="2">
        <f t="shared" si="1387"/>
        <v>28600</v>
      </c>
      <c r="N6811" s="6">
        <f t="shared" si="1388"/>
        <v>1</v>
      </c>
      <c r="O6811" s="2">
        <f t="shared" si="1389"/>
        <v>30378.484284251754</v>
      </c>
      <c r="P6811" s="2">
        <f t="shared" si="1390"/>
        <v>30378.484284251754</v>
      </c>
    </row>
    <row r="6812" spans="1:16">
      <c r="A6812" s="6">
        <v>10</v>
      </c>
      <c r="B6812" s="6">
        <v>9</v>
      </c>
      <c r="C6812" s="6">
        <v>19</v>
      </c>
      <c r="D6812" s="6">
        <f t="shared" si="1378"/>
        <v>38</v>
      </c>
      <c r="E6812" s="5">
        <f t="shared" si="1379"/>
        <v>2334.3682140900019</v>
      </c>
      <c r="F6812" s="5">
        <f t="shared" si="1380"/>
        <v>337.19300188586965</v>
      </c>
      <c r="G6812" s="5">
        <f t="shared" si="1381"/>
        <v>1082.6092178872495</v>
      </c>
      <c r="H6812" s="5">
        <f t="shared" si="1382"/>
        <v>3754.1704338631212</v>
      </c>
      <c r="I6812" s="5">
        <f t="shared" si="1383"/>
        <v>720</v>
      </c>
      <c r="J6812" s="5">
        <f t="shared" si="1384"/>
        <v>3034.1704338631212</v>
      </c>
      <c r="K6812" s="2">
        <f t="shared" si="1385"/>
        <v>77676.570032345859</v>
      </c>
      <c r="L6812" s="2">
        <f t="shared" si="1386"/>
        <v>158146</v>
      </c>
      <c r="M6812" s="2">
        <f t="shared" si="1387"/>
        <v>29480</v>
      </c>
      <c r="N6812" s="6">
        <f t="shared" si="1388"/>
        <v>1</v>
      </c>
      <c r="O6812" s="2">
        <f t="shared" si="1389"/>
        <v>30989.429967654141</v>
      </c>
      <c r="P6812" s="2">
        <f t="shared" si="1390"/>
        <v>30989.429967654141</v>
      </c>
    </row>
    <row r="6813" spans="1:16">
      <c r="A6813" s="6">
        <v>10</v>
      </c>
      <c r="B6813" s="6">
        <v>9</v>
      </c>
      <c r="C6813" s="6">
        <v>20</v>
      </c>
      <c r="D6813" s="6">
        <f t="shared" si="1378"/>
        <v>39</v>
      </c>
      <c r="E6813" s="5">
        <f t="shared" si="1379"/>
        <v>2334.3682140900019</v>
      </c>
      <c r="F6813" s="5">
        <f t="shared" si="1380"/>
        <v>337.19300188586965</v>
      </c>
      <c r="G6813" s="5">
        <f t="shared" si="1381"/>
        <v>1153.8335085377266</v>
      </c>
      <c r="H6813" s="5">
        <f t="shared" si="1382"/>
        <v>3825.3947245135982</v>
      </c>
      <c r="I6813" s="5">
        <f t="shared" si="1383"/>
        <v>720</v>
      </c>
      <c r="J6813" s="5">
        <f t="shared" si="1384"/>
        <v>3105.3947245135982</v>
      </c>
      <c r="K6813" s="2">
        <f t="shared" si="1385"/>
        <v>78913.102856138867</v>
      </c>
      <c r="L6813" s="2">
        <f t="shared" si="1386"/>
        <v>160846</v>
      </c>
      <c r="M6813" s="2">
        <f t="shared" si="1387"/>
        <v>30360</v>
      </c>
      <c r="N6813" s="6">
        <f t="shared" si="1388"/>
        <v>1</v>
      </c>
      <c r="O6813" s="2">
        <f t="shared" si="1389"/>
        <v>31572.897143861133</v>
      </c>
      <c r="P6813" s="2">
        <f t="shared" si="1390"/>
        <v>31572.897143861133</v>
      </c>
    </row>
    <row r="6814" spans="1:16">
      <c r="A6814" s="6">
        <v>10</v>
      </c>
      <c r="B6814" s="6">
        <v>9</v>
      </c>
      <c r="C6814" s="6">
        <v>21</v>
      </c>
      <c r="D6814" s="6">
        <f t="shared" si="1378"/>
        <v>40</v>
      </c>
      <c r="E6814" s="5">
        <f t="shared" si="1379"/>
        <v>2334.3682140900019</v>
      </c>
      <c r="F6814" s="5">
        <f t="shared" si="1380"/>
        <v>337.19300188586965</v>
      </c>
      <c r="G6814" s="5">
        <f t="shared" si="1381"/>
        <v>1226.6692487641703</v>
      </c>
      <c r="H6814" s="5">
        <f t="shared" si="1382"/>
        <v>3898.230464740042</v>
      </c>
      <c r="I6814" s="5">
        <f t="shared" si="1383"/>
        <v>720</v>
      </c>
      <c r="J6814" s="5">
        <f t="shared" si="1384"/>
        <v>3178.230464740042</v>
      </c>
      <c r="K6814" s="2">
        <f t="shared" si="1385"/>
        <v>80177.612235070177</v>
      </c>
      <c r="L6814" s="2">
        <f t="shared" si="1386"/>
        <v>163546</v>
      </c>
      <c r="M6814" s="2">
        <f t="shared" si="1387"/>
        <v>31240</v>
      </c>
      <c r="N6814" s="6">
        <f t="shared" si="1388"/>
        <v>1</v>
      </c>
      <c r="O6814" s="2">
        <f t="shared" si="1389"/>
        <v>32128.387764929823</v>
      </c>
      <c r="P6814" s="2">
        <f t="shared" si="1390"/>
        <v>32128.387764929823</v>
      </c>
    </row>
    <row r="6815" spans="1:16">
      <c r="A6815" s="6">
        <v>10</v>
      </c>
      <c r="B6815" s="6">
        <v>9</v>
      </c>
      <c r="C6815" s="6">
        <v>22</v>
      </c>
      <c r="D6815" s="6">
        <f t="shared" si="1378"/>
        <v>41</v>
      </c>
      <c r="E6815" s="5">
        <f t="shared" si="1379"/>
        <v>2334.3682140900019</v>
      </c>
      <c r="F6815" s="5">
        <f t="shared" si="1380"/>
        <v>337.19300188586965</v>
      </c>
      <c r="G6815" s="5">
        <f t="shared" si="1381"/>
        <v>1301.1455960105666</v>
      </c>
      <c r="H6815" s="5">
        <f t="shared" si="1382"/>
        <v>3972.706811986438</v>
      </c>
      <c r="I6815" s="5">
        <f t="shared" si="1383"/>
        <v>720</v>
      </c>
      <c r="J6815" s="5">
        <f t="shared" si="1384"/>
        <v>3252.706811986438</v>
      </c>
      <c r="K6815" s="2">
        <f t="shared" si="1385"/>
        <v>81470.604374764545</v>
      </c>
      <c r="L6815" s="2">
        <f t="shared" si="1386"/>
        <v>166246</v>
      </c>
      <c r="M6815" s="2">
        <f t="shared" si="1387"/>
        <v>32120</v>
      </c>
      <c r="N6815" s="6">
        <f t="shared" si="1388"/>
        <v>1</v>
      </c>
      <c r="O6815" s="2">
        <f t="shared" si="1389"/>
        <v>32655.395625235455</v>
      </c>
      <c r="P6815" s="2">
        <f t="shared" si="1390"/>
        <v>32655.395625235455</v>
      </c>
    </row>
    <row r="6816" spans="1:16">
      <c r="A6816" s="6">
        <v>10</v>
      </c>
      <c r="B6816" s="6">
        <v>9</v>
      </c>
      <c r="C6816" s="6">
        <v>23</v>
      </c>
      <c r="D6816" s="6">
        <f t="shared" si="1378"/>
        <v>42</v>
      </c>
      <c r="E6816" s="5">
        <f t="shared" si="1379"/>
        <v>2334.3682140900019</v>
      </c>
      <c r="F6816" s="5">
        <f t="shared" si="1380"/>
        <v>337.19300188586965</v>
      </c>
      <c r="G6816" s="5">
        <f t="shared" si="1381"/>
        <v>1377.292184868003</v>
      </c>
      <c r="H6816" s="5">
        <f t="shared" si="1382"/>
        <v>4048.8534008438746</v>
      </c>
      <c r="I6816" s="5">
        <f t="shared" si="1383"/>
        <v>720</v>
      </c>
      <c r="J6816" s="5">
        <f t="shared" si="1384"/>
        <v>3328.8534008438746</v>
      </c>
      <c r="K6816" s="2">
        <f t="shared" si="1385"/>
        <v>82792.593764650606</v>
      </c>
      <c r="L6816" s="2">
        <f t="shared" si="1386"/>
        <v>168946</v>
      </c>
      <c r="M6816" s="2">
        <f t="shared" si="1387"/>
        <v>33000</v>
      </c>
      <c r="N6816" s="6">
        <f t="shared" si="1388"/>
        <v>1</v>
      </c>
      <c r="O6816" s="2">
        <f t="shared" si="1389"/>
        <v>33153.406235349394</v>
      </c>
      <c r="P6816" s="2">
        <f t="shared" si="1390"/>
        <v>33153.406235349394</v>
      </c>
    </row>
    <row r="6817" spans="1:16">
      <c r="A6817" s="6">
        <v>10</v>
      </c>
      <c r="B6817" s="6">
        <v>9</v>
      </c>
      <c r="C6817" s="6">
        <v>24</v>
      </c>
      <c r="D6817" s="6">
        <f t="shared" si="1378"/>
        <v>43</v>
      </c>
      <c r="E6817" s="5">
        <f t="shared" si="1379"/>
        <v>2334.3682140900019</v>
      </c>
      <c r="F6817" s="5">
        <f t="shared" si="1380"/>
        <v>337.19300188586965</v>
      </c>
      <c r="G6817" s="5">
        <f t="shared" si="1381"/>
        <v>1455.1391344474989</v>
      </c>
      <c r="H6817" s="5">
        <f t="shared" si="1382"/>
        <v>4126.7003504233708</v>
      </c>
      <c r="I6817" s="5">
        <f t="shared" si="1383"/>
        <v>720</v>
      </c>
      <c r="J6817" s="5">
        <f t="shared" si="1384"/>
        <v>3406.7003504233708</v>
      </c>
      <c r="K6817" s="2">
        <f t="shared" si="1385"/>
        <v>84144.103305961296</v>
      </c>
      <c r="L6817" s="2">
        <f t="shared" si="1386"/>
        <v>171646</v>
      </c>
      <c r="M6817" s="2">
        <f t="shared" si="1387"/>
        <v>33880</v>
      </c>
      <c r="N6817" s="6">
        <f t="shared" si="1388"/>
        <v>1</v>
      </c>
      <c r="O6817" s="2">
        <f t="shared" si="1389"/>
        <v>33621.896694038704</v>
      </c>
      <c r="P6817" s="2">
        <f t="shared" si="1390"/>
        <v>33621.896694038704</v>
      </c>
    </row>
    <row r="6818" spans="1:16">
      <c r="A6818" s="6">
        <v>10</v>
      </c>
      <c r="B6818" s="6">
        <v>9</v>
      </c>
      <c r="C6818" s="6">
        <v>25</v>
      </c>
      <c r="D6818" s="6">
        <f t="shared" si="1378"/>
        <v>44</v>
      </c>
      <c r="E6818" s="5">
        <f t="shared" si="1379"/>
        <v>2334.3682140900019</v>
      </c>
      <c r="F6818" s="5">
        <f t="shared" si="1380"/>
        <v>337.19300188586965</v>
      </c>
      <c r="G6818" s="5">
        <f t="shared" si="1381"/>
        <v>1534.7170558625965</v>
      </c>
      <c r="H6818" s="5">
        <f t="shared" si="1382"/>
        <v>4206.2782718384678</v>
      </c>
      <c r="I6818" s="5">
        <f t="shared" si="1383"/>
        <v>720</v>
      </c>
      <c r="J6818" s="5">
        <f t="shared" si="1384"/>
        <v>3486.2782718384678</v>
      </c>
      <c r="K6818" s="2">
        <f t="shared" si="1385"/>
        <v>85525.664441640067</v>
      </c>
      <c r="L6818" s="2">
        <f t="shared" si="1386"/>
        <v>174346</v>
      </c>
      <c r="M6818" s="2">
        <f t="shared" si="1387"/>
        <v>34760</v>
      </c>
      <c r="N6818" s="6">
        <f t="shared" si="1388"/>
        <v>1</v>
      </c>
      <c r="O6818" s="2">
        <f t="shared" si="1389"/>
        <v>34060.335558359933</v>
      </c>
      <c r="P6818" s="2">
        <f t="shared" si="1390"/>
        <v>34060.335558359933</v>
      </c>
    </row>
    <row r="6819" spans="1:16">
      <c r="A6819" s="6">
        <v>10</v>
      </c>
      <c r="B6819" s="6">
        <v>9</v>
      </c>
      <c r="C6819" s="6">
        <v>26</v>
      </c>
      <c r="D6819" s="6">
        <f t="shared" si="1378"/>
        <v>45</v>
      </c>
      <c r="E6819" s="5">
        <f t="shared" si="1379"/>
        <v>2334.3682140900019</v>
      </c>
      <c r="F6819" s="5">
        <f t="shared" si="1380"/>
        <v>337.19300188586965</v>
      </c>
      <c r="G6819" s="5">
        <f t="shared" si="1381"/>
        <v>1616.0570598233144</v>
      </c>
      <c r="H6819" s="5">
        <f t="shared" si="1382"/>
        <v>4287.6182757991864</v>
      </c>
      <c r="I6819" s="5">
        <f t="shared" si="1383"/>
        <v>720</v>
      </c>
      <c r="J6819" s="5">
        <f t="shared" si="1384"/>
        <v>3567.6182757991864</v>
      </c>
      <c r="K6819" s="2">
        <f t="shared" si="1385"/>
        <v>86937.817288180318</v>
      </c>
      <c r="L6819" s="2">
        <f t="shared" si="1386"/>
        <v>177046</v>
      </c>
      <c r="M6819" s="2">
        <f t="shared" si="1387"/>
        <v>35640</v>
      </c>
      <c r="N6819" s="6">
        <f t="shared" si="1388"/>
        <v>1</v>
      </c>
      <c r="O6819" s="2">
        <f t="shared" si="1389"/>
        <v>34468.182711819682</v>
      </c>
      <c r="P6819" s="2">
        <f t="shared" si="1390"/>
        <v>34468.182711819682</v>
      </c>
    </row>
    <row r="6820" spans="1:16">
      <c r="A6820" s="6">
        <v>10</v>
      </c>
      <c r="B6820" s="6">
        <v>9</v>
      </c>
      <c r="C6820" s="6">
        <v>27</v>
      </c>
      <c r="D6820" s="6">
        <f t="shared" si="1378"/>
        <v>46</v>
      </c>
      <c r="E6820" s="5">
        <f t="shared" si="1379"/>
        <v>2334.3682140900019</v>
      </c>
      <c r="F6820" s="5">
        <f t="shared" si="1380"/>
        <v>337.19300188586965</v>
      </c>
      <c r="G6820" s="5">
        <f t="shared" si="1381"/>
        <v>1699.1907643430709</v>
      </c>
      <c r="H6820" s="5">
        <f t="shared" si="1382"/>
        <v>4370.7519803189425</v>
      </c>
      <c r="I6820" s="5">
        <f t="shared" si="1383"/>
        <v>720</v>
      </c>
      <c r="J6820" s="5">
        <f t="shared" si="1384"/>
        <v>3650.7519803189425</v>
      </c>
      <c r="K6820" s="2">
        <f t="shared" si="1385"/>
        <v>88381.110769426086</v>
      </c>
      <c r="L6820" s="2">
        <f t="shared" si="1386"/>
        <v>179746</v>
      </c>
      <c r="M6820" s="2">
        <f t="shared" si="1387"/>
        <v>36520</v>
      </c>
      <c r="N6820" s="6">
        <f t="shared" si="1388"/>
        <v>1</v>
      </c>
      <c r="O6820" s="2">
        <f t="shared" si="1389"/>
        <v>34844.889230573914</v>
      </c>
      <c r="P6820" s="2">
        <f t="shared" si="1390"/>
        <v>34844.889230573914</v>
      </c>
    </row>
    <row r="6821" spans="1:16">
      <c r="A6821" s="6">
        <v>10</v>
      </c>
      <c r="B6821" s="6">
        <v>9</v>
      </c>
      <c r="C6821" s="6">
        <v>28</v>
      </c>
      <c r="D6821" s="6">
        <f t="shared" si="1378"/>
        <v>47</v>
      </c>
      <c r="E6821" s="5">
        <f t="shared" si="1379"/>
        <v>2334.3682140900019</v>
      </c>
      <c r="F6821" s="5">
        <f t="shared" si="1380"/>
        <v>337.19300188586965</v>
      </c>
      <c r="G6821" s="5">
        <f t="shared" si="1381"/>
        <v>1784.1503025602246</v>
      </c>
      <c r="H6821" s="5">
        <f t="shared" si="1382"/>
        <v>4455.7115185360963</v>
      </c>
      <c r="I6821" s="5">
        <f t="shared" si="1383"/>
        <v>720</v>
      </c>
      <c r="J6821" s="5">
        <f t="shared" si="1384"/>
        <v>3735.7115185360963</v>
      </c>
      <c r="K6821" s="2">
        <f t="shared" si="1385"/>
        <v>89856.102752362785</v>
      </c>
      <c r="L6821" s="2">
        <f t="shared" si="1386"/>
        <v>182446</v>
      </c>
      <c r="M6821" s="2">
        <f t="shared" si="1387"/>
        <v>37400</v>
      </c>
      <c r="N6821" s="6">
        <f t="shared" si="1388"/>
        <v>1</v>
      </c>
      <c r="O6821" s="2">
        <f t="shared" si="1389"/>
        <v>35189.897247637215</v>
      </c>
      <c r="P6821" s="2">
        <f t="shared" si="1390"/>
        <v>35189.897247637215</v>
      </c>
    </row>
    <row r="6822" spans="1:16">
      <c r="A6822" s="6">
        <v>10</v>
      </c>
      <c r="B6822" s="6">
        <v>9</v>
      </c>
      <c r="C6822" s="6">
        <v>29</v>
      </c>
      <c r="D6822" s="6">
        <f t="shared" si="1378"/>
        <v>48</v>
      </c>
      <c r="E6822" s="5">
        <f t="shared" si="1379"/>
        <v>2334.3682140900019</v>
      </c>
      <c r="F6822" s="5">
        <f t="shared" si="1380"/>
        <v>337.19300188586965</v>
      </c>
      <c r="G6822" s="5">
        <f t="shared" si="1381"/>
        <v>1870.9683306758782</v>
      </c>
      <c r="H6822" s="5">
        <f t="shared" si="1382"/>
        <v>4542.52954665175</v>
      </c>
      <c r="I6822" s="5">
        <f t="shared" si="1383"/>
        <v>720</v>
      </c>
      <c r="J6822" s="5">
        <f t="shared" si="1384"/>
        <v>3822.52954665175</v>
      </c>
      <c r="K6822" s="2">
        <f t="shared" si="1385"/>
        <v>91363.36018492622</v>
      </c>
      <c r="L6822" s="2">
        <f t="shared" si="1386"/>
        <v>185146</v>
      </c>
      <c r="M6822" s="2">
        <f t="shared" si="1387"/>
        <v>38280</v>
      </c>
      <c r="N6822" s="6">
        <f t="shared" si="1388"/>
        <v>1</v>
      </c>
      <c r="O6822" s="2">
        <f t="shared" si="1389"/>
        <v>35502.63981507378</v>
      </c>
      <c r="P6822" s="2">
        <f t="shared" si="1390"/>
        <v>35502.63981507378</v>
      </c>
    </row>
    <row r="6823" spans="1:16">
      <c r="A6823" s="6">
        <v>10</v>
      </c>
      <c r="B6823" s="6">
        <v>9</v>
      </c>
      <c r="C6823" s="6">
        <v>30</v>
      </c>
      <c r="D6823" s="6">
        <f t="shared" si="1378"/>
        <v>49</v>
      </c>
      <c r="E6823" s="5">
        <f t="shared" si="1379"/>
        <v>2334.3682140900019</v>
      </c>
      <c r="F6823" s="5">
        <f t="shared" si="1380"/>
        <v>337.19300188586965</v>
      </c>
      <c r="G6823" s="5">
        <f t="shared" si="1381"/>
        <v>1959.6780360096488</v>
      </c>
      <c r="H6823" s="5">
        <f t="shared" si="1382"/>
        <v>4631.2392519855202</v>
      </c>
      <c r="I6823" s="5">
        <f t="shared" si="1383"/>
        <v>720</v>
      </c>
      <c r="J6823" s="5">
        <f t="shared" si="1384"/>
        <v>3911.2392519855202</v>
      </c>
      <c r="K6823" s="2">
        <f t="shared" si="1385"/>
        <v>92903.459235859729</v>
      </c>
      <c r="L6823" s="2">
        <f t="shared" si="1386"/>
        <v>187846</v>
      </c>
      <c r="M6823" s="2">
        <f t="shared" si="1387"/>
        <v>39160</v>
      </c>
      <c r="N6823" s="6">
        <f t="shared" si="1388"/>
        <v>1</v>
      </c>
      <c r="O6823" s="2">
        <f t="shared" si="1389"/>
        <v>35782.540764140271</v>
      </c>
      <c r="P6823" s="2">
        <f t="shared" si="1390"/>
        <v>35782.540764140271</v>
      </c>
    </row>
    <row r="6824" spans="1:16">
      <c r="A6824" s="6">
        <v>10</v>
      </c>
      <c r="B6824" s="6">
        <v>10</v>
      </c>
      <c r="C6824" s="6">
        <v>0</v>
      </c>
      <c r="D6824" s="6">
        <f t="shared" si="1378"/>
        <v>20</v>
      </c>
      <c r="E6824" s="5">
        <f t="shared" si="1379"/>
        <v>2334.3682140900019</v>
      </c>
      <c r="F6824" s="5">
        <f t="shared" si="1380"/>
        <v>384.02536325890713</v>
      </c>
      <c r="G6824" s="5">
        <f t="shared" si="1381"/>
        <v>0</v>
      </c>
      <c r="H6824" s="5">
        <f t="shared" si="1382"/>
        <v>2718.3935773489088</v>
      </c>
      <c r="I6824" s="5">
        <f t="shared" si="1383"/>
        <v>720</v>
      </c>
      <c r="J6824" s="5">
        <f t="shared" si="1384"/>
        <v>1998.3935773489088</v>
      </c>
      <c r="K6824" s="2">
        <f t="shared" si="1385"/>
        <v>59694.332940085224</v>
      </c>
      <c r="L6824" s="2">
        <f t="shared" si="1386"/>
        <v>108940</v>
      </c>
      <c r="M6824" s="2">
        <f t="shared" si="1387"/>
        <v>13200</v>
      </c>
      <c r="N6824" s="6">
        <f t="shared" si="1388"/>
        <v>1</v>
      </c>
      <c r="O6824" s="2">
        <f t="shared" si="1389"/>
        <v>16045.667059914776</v>
      </c>
      <c r="P6824" s="2">
        <f t="shared" si="1390"/>
        <v>16045.667059914776</v>
      </c>
    </row>
    <row r="6825" spans="1:16">
      <c r="A6825" s="6">
        <v>10</v>
      </c>
      <c r="B6825" s="6">
        <v>10</v>
      </c>
      <c r="C6825" s="6">
        <v>1</v>
      </c>
      <c r="D6825" s="6">
        <f t="shared" si="1378"/>
        <v>21</v>
      </c>
      <c r="E6825" s="5">
        <f t="shared" si="1379"/>
        <v>2334.3682140900019</v>
      </c>
      <c r="F6825" s="5">
        <f t="shared" si="1380"/>
        <v>384.02536325890713</v>
      </c>
      <c r="G6825" s="5">
        <f t="shared" si="1381"/>
        <v>45.5625</v>
      </c>
      <c r="H6825" s="5">
        <f t="shared" si="1382"/>
        <v>2763.9560773489088</v>
      </c>
      <c r="I6825" s="5">
        <f t="shared" si="1383"/>
        <v>720</v>
      </c>
      <c r="J6825" s="5">
        <f t="shared" si="1384"/>
        <v>2043.9560773489088</v>
      </c>
      <c r="K6825" s="2">
        <f t="shared" si="1385"/>
        <v>60485.348565085224</v>
      </c>
      <c r="L6825" s="2">
        <f t="shared" si="1386"/>
        <v>111640</v>
      </c>
      <c r="M6825" s="2">
        <f t="shared" si="1387"/>
        <v>14080</v>
      </c>
      <c r="N6825" s="6">
        <f t="shared" si="1388"/>
        <v>1</v>
      </c>
      <c r="O6825" s="2">
        <f t="shared" si="1389"/>
        <v>17074.651434914776</v>
      </c>
      <c r="P6825" s="2">
        <f t="shared" si="1390"/>
        <v>17074.651434914776</v>
      </c>
    </row>
    <row r="6826" spans="1:16">
      <c r="A6826" s="6">
        <v>10</v>
      </c>
      <c r="B6826" s="6">
        <v>10</v>
      </c>
      <c r="C6826" s="6">
        <v>2</v>
      </c>
      <c r="D6826" s="6">
        <f t="shared" si="1378"/>
        <v>22</v>
      </c>
      <c r="E6826" s="5">
        <f t="shared" si="1379"/>
        <v>2334.3682140900019</v>
      </c>
      <c r="F6826" s="5">
        <f t="shared" si="1380"/>
        <v>384.02536325890713</v>
      </c>
      <c r="G6826" s="5">
        <f t="shared" si="1381"/>
        <v>92.264062499999994</v>
      </c>
      <c r="H6826" s="5">
        <f t="shared" si="1382"/>
        <v>2810.6576398489087</v>
      </c>
      <c r="I6826" s="5">
        <f t="shared" si="1383"/>
        <v>720</v>
      </c>
      <c r="J6826" s="5">
        <f t="shared" si="1384"/>
        <v>2090.6576398489087</v>
      </c>
      <c r="K6826" s="2">
        <f t="shared" si="1385"/>
        <v>61296.139580710224</v>
      </c>
      <c r="L6826" s="2">
        <f t="shared" si="1386"/>
        <v>114340</v>
      </c>
      <c r="M6826" s="2">
        <f t="shared" si="1387"/>
        <v>14960</v>
      </c>
      <c r="N6826" s="6">
        <f t="shared" si="1388"/>
        <v>1</v>
      </c>
      <c r="O6826" s="2">
        <f t="shared" si="1389"/>
        <v>18083.860419289776</v>
      </c>
      <c r="P6826" s="2">
        <f t="shared" si="1390"/>
        <v>18083.860419289776</v>
      </c>
    </row>
    <row r="6827" spans="1:16">
      <c r="A6827" s="6">
        <v>10</v>
      </c>
      <c r="B6827" s="6">
        <v>10</v>
      </c>
      <c r="C6827" s="6">
        <v>3</v>
      </c>
      <c r="D6827" s="6">
        <f t="shared" si="1378"/>
        <v>23</v>
      </c>
      <c r="E6827" s="5">
        <f t="shared" si="1379"/>
        <v>2334.3682140900019</v>
      </c>
      <c r="F6827" s="5">
        <f t="shared" si="1380"/>
        <v>384.02536325890713</v>
      </c>
      <c r="G6827" s="5">
        <f t="shared" si="1381"/>
        <v>140.12604492187498</v>
      </c>
      <c r="H6827" s="5">
        <f t="shared" si="1382"/>
        <v>2858.5196222707837</v>
      </c>
      <c r="I6827" s="5">
        <f t="shared" si="1383"/>
        <v>720</v>
      </c>
      <c r="J6827" s="5">
        <f t="shared" si="1384"/>
        <v>2138.5196222707837</v>
      </c>
      <c r="K6827" s="2">
        <f t="shared" si="1385"/>
        <v>62127.076775534435</v>
      </c>
      <c r="L6827" s="2">
        <f t="shared" si="1386"/>
        <v>117040</v>
      </c>
      <c r="M6827" s="2">
        <f t="shared" si="1387"/>
        <v>15840</v>
      </c>
      <c r="N6827" s="6">
        <f t="shared" si="1388"/>
        <v>1</v>
      </c>
      <c r="O6827" s="2">
        <f t="shared" si="1389"/>
        <v>19072.923224465565</v>
      </c>
      <c r="P6827" s="2">
        <f t="shared" si="1390"/>
        <v>19072.923224465565</v>
      </c>
    </row>
    <row r="6828" spans="1:16">
      <c r="A6828" s="6">
        <v>10</v>
      </c>
      <c r="B6828" s="6">
        <v>10</v>
      </c>
      <c r="C6828" s="6">
        <v>4</v>
      </c>
      <c r="D6828" s="6">
        <f t="shared" si="1378"/>
        <v>24</v>
      </c>
      <c r="E6828" s="5">
        <f t="shared" si="1379"/>
        <v>2334.3682140900019</v>
      </c>
      <c r="F6828" s="5">
        <f t="shared" si="1380"/>
        <v>384.02536325890713</v>
      </c>
      <c r="G6828" s="5">
        <f t="shared" si="1381"/>
        <v>189.17016064453125</v>
      </c>
      <c r="H6828" s="5">
        <f t="shared" si="1382"/>
        <v>2907.5637379934401</v>
      </c>
      <c r="I6828" s="5">
        <f t="shared" si="1383"/>
        <v>720</v>
      </c>
      <c r="J6828" s="5">
        <f t="shared" si="1384"/>
        <v>2187.5637379934401</v>
      </c>
      <c r="K6828" s="2">
        <f t="shared" si="1385"/>
        <v>62978.537117941669</v>
      </c>
      <c r="L6828" s="2">
        <f t="shared" si="1386"/>
        <v>119740</v>
      </c>
      <c r="M6828" s="2">
        <f t="shared" si="1387"/>
        <v>16720</v>
      </c>
      <c r="N6828" s="6">
        <f t="shared" si="1388"/>
        <v>1</v>
      </c>
      <c r="O6828" s="2">
        <f t="shared" si="1389"/>
        <v>20041.462882058331</v>
      </c>
      <c r="P6828" s="2">
        <f t="shared" si="1390"/>
        <v>20041.462882058331</v>
      </c>
    </row>
    <row r="6829" spans="1:16">
      <c r="A6829" s="6">
        <v>10</v>
      </c>
      <c r="B6829" s="6">
        <v>10</v>
      </c>
      <c r="C6829" s="6">
        <v>5</v>
      </c>
      <c r="D6829" s="6">
        <f t="shared" si="1378"/>
        <v>25</v>
      </c>
      <c r="E6829" s="5">
        <f t="shared" si="1379"/>
        <v>2334.3682140900019</v>
      </c>
      <c r="F6829" s="5">
        <f t="shared" si="1380"/>
        <v>384.02536325890713</v>
      </c>
      <c r="G6829" s="5">
        <f t="shared" si="1381"/>
        <v>239.41848456573481</v>
      </c>
      <c r="H6829" s="5">
        <f t="shared" si="1382"/>
        <v>2957.8120619146434</v>
      </c>
      <c r="I6829" s="5">
        <f t="shared" si="1383"/>
        <v>720</v>
      </c>
      <c r="J6829" s="5">
        <f t="shared" si="1384"/>
        <v>2237.8120619146434</v>
      </c>
      <c r="K6829" s="2">
        <f t="shared" si="1385"/>
        <v>63850.90385268478</v>
      </c>
      <c r="L6829" s="2">
        <f t="shared" si="1386"/>
        <v>122440</v>
      </c>
      <c r="M6829" s="2">
        <f t="shared" si="1387"/>
        <v>17600</v>
      </c>
      <c r="N6829" s="6">
        <f t="shared" si="1388"/>
        <v>1</v>
      </c>
      <c r="O6829" s="2">
        <f t="shared" si="1389"/>
        <v>20989.09614731522</v>
      </c>
      <c r="P6829" s="2">
        <f t="shared" si="1390"/>
        <v>20989.09614731522</v>
      </c>
    </row>
    <row r="6830" spans="1:16">
      <c r="A6830" s="6">
        <v>10</v>
      </c>
      <c r="B6830" s="6">
        <v>10</v>
      </c>
      <c r="C6830" s="6">
        <v>6</v>
      </c>
      <c r="D6830" s="6">
        <f t="shared" si="1378"/>
        <v>26</v>
      </c>
      <c r="E6830" s="5">
        <f t="shared" si="1379"/>
        <v>2334.3682140900019</v>
      </c>
      <c r="F6830" s="5">
        <f t="shared" si="1380"/>
        <v>384.02536325890713</v>
      </c>
      <c r="G6830" s="5">
        <f t="shared" si="1381"/>
        <v>290.89345874736784</v>
      </c>
      <c r="H6830" s="5">
        <f t="shared" si="1382"/>
        <v>3009.2870360962766</v>
      </c>
      <c r="I6830" s="5">
        <f t="shared" si="1383"/>
        <v>720</v>
      </c>
      <c r="J6830" s="5">
        <f t="shared" si="1384"/>
        <v>2289.2870360962766</v>
      </c>
      <c r="K6830" s="2">
        <f t="shared" si="1385"/>
        <v>64744.566598893689</v>
      </c>
      <c r="L6830" s="2">
        <f t="shared" si="1386"/>
        <v>125140</v>
      </c>
      <c r="M6830" s="2">
        <f t="shared" si="1387"/>
        <v>18480</v>
      </c>
      <c r="N6830" s="6">
        <f t="shared" si="1388"/>
        <v>1</v>
      </c>
      <c r="O6830" s="2">
        <f t="shared" si="1389"/>
        <v>21915.433401106311</v>
      </c>
      <c r="P6830" s="2">
        <f t="shared" si="1390"/>
        <v>21915.433401106311</v>
      </c>
    </row>
    <row r="6831" spans="1:16">
      <c r="A6831" s="6">
        <v>10</v>
      </c>
      <c r="B6831" s="6">
        <v>10</v>
      </c>
      <c r="C6831" s="6">
        <v>7</v>
      </c>
      <c r="D6831" s="6">
        <f t="shared" si="1378"/>
        <v>27</v>
      </c>
      <c r="E6831" s="5">
        <f t="shared" si="1379"/>
        <v>2334.3682140900019</v>
      </c>
      <c r="F6831" s="5">
        <f t="shared" si="1380"/>
        <v>384.02536325890713</v>
      </c>
      <c r="G6831" s="5">
        <f t="shared" si="1381"/>
        <v>343.61789814532818</v>
      </c>
      <c r="H6831" s="5">
        <f t="shared" si="1382"/>
        <v>3062.0114754942369</v>
      </c>
      <c r="I6831" s="5">
        <f t="shared" si="1383"/>
        <v>720</v>
      </c>
      <c r="J6831" s="5">
        <f t="shared" si="1384"/>
        <v>2342.0114754942369</v>
      </c>
      <c r="K6831" s="2">
        <f t="shared" si="1385"/>
        <v>65659.921449552727</v>
      </c>
      <c r="L6831" s="2">
        <f t="shared" si="1386"/>
        <v>127840</v>
      </c>
      <c r="M6831" s="2">
        <f t="shared" si="1387"/>
        <v>19360</v>
      </c>
      <c r="N6831" s="6">
        <f t="shared" si="1388"/>
        <v>1</v>
      </c>
      <c r="O6831" s="2">
        <f t="shared" si="1389"/>
        <v>22820.078550447273</v>
      </c>
      <c r="P6831" s="2">
        <f t="shared" si="1390"/>
        <v>22820.078550447273</v>
      </c>
    </row>
    <row r="6832" spans="1:16">
      <c r="A6832" s="6">
        <v>10</v>
      </c>
      <c r="B6832" s="6">
        <v>10</v>
      </c>
      <c r="C6832" s="6">
        <v>8</v>
      </c>
      <c r="D6832" s="6">
        <f t="shared" si="1378"/>
        <v>28</v>
      </c>
      <c r="E6832" s="5">
        <f t="shared" si="1379"/>
        <v>2334.3682140900019</v>
      </c>
      <c r="F6832" s="5">
        <f t="shared" si="1380"/>
        <v>384.02536325890713</v>
      </c>
      <c r="G6832" s="5">
        <f t="shared" si="1381"/>
        <v>397.61499642530839</v>
      </c>
      <c r="H6832" s="5">
        <f t="shared" si="1382"/>
        <v>3116.0085737742174</v>
      </c>
      <c r="I6832" s="5">
        <f t="shared" si="1383"/>
        <v>720</v>
      </c>
      <c r="J6832" s="5">
        <f t="shared" si="1384"/>
        <v>2396.0085737742174</v>
      </c>
      <c r="K6832" s="2">
        <f t="shared" si="1385"/>
        <v>66597.371072469046</v>
      </c>
      <c r="L6832" s="2">
        <f t="shared" si="1386"/>
        <v>130540</v>
      </c>
      <c r="M6832" s="2">
        <f t="shared" si="1387"/>
        <v>20240</v>
      </c>
      <c r="N6832" s="6">
        <f t="shared" si="1388"/>
        <v>1</v>
      </c>
      <c r="O6832" s="2">
        <f t="shared" si="1389"/>
        <v>23702.628927530954</v>
      </c>
      <c r="P6832" s="2">
        <f t="shared" si="1390"/>
        <v>23702.628927530954</v>
      </c>
    </row>
    <row r="6833" spans="1:16">
      <c r="A6833" s="6">
        <v>10</v>
      </c>
      <c r="B6833" s="6">
        <v>10</v>
      </c>
      <c r="C6833" s="6">
        <v>9</v>
      </c>
      <c r="D6833" s="6">
        <f t="shared" si="1378"/>
        <v>29</v>
      </c>
      <c r="E6833" s="5">
        <f t="shared" si="1379"/>
        <v>2334.3682140900019</v>
      </c>
      <c r="F6833" s="5">
        <f t="shared" si="1380"/>
        <v>384.02536325890713</v>
      </c>
      <c r="G6833" s="5">
        <f t="shared" si="1381"/>
        <v>452.90833186570285</v>
      </c>
      <c r="H6833" s="5">
        <f t="shared" si="1382"/>
        <v>3171.3019092146114</v>
      </c>
      <c r="I6833" s="5">
        <f t="shared" si="1383"/>
        <v>720</v>
      </c>
      <c r="J6833" s="5">
        <f t="shared" si="1384"/>
        <v>2451.3019092146114</v>
      </c>
      <c r="K6833" s="2">
        <f t="shared" si="1385"/>
        <v>67557.324812753679</v>
      </c>
      <c r="L6833" s="2">
        <f t="shared" si="1386"/>
        <v>133240</v>
      </c>
      <c r="M6833" s="2">
        <f t="shared" si="1387"/>
        <v>21120</v>
      </c>
      <c r="N6833" s="6">
        <f t="shared" si="1388"/>
        <v>1</v>
      </c>
      <c r="O6833" s="2">
        <f t="shared" si="1389"/>
        <v>24562.675187246321</v>
      </c>
      <c r="P6833" s="2">
        <f t="shared" si="1390"/>
        <v>24562.675187246321</v>
      </c>
    </row>
    <row r="6834" spans="1:16">
      <c r="A6834" s="6">
        <v>10</v>
      </c>
      <c r="B6834" s="6">
        <v>10</v>
      </c>
      <c r="C6834" s="6">
        <v>10</v>
      </c>
      <c r="D6834" s="6">
        <f t="shared" si="1378"/>
        <v>30</v>
      </c>
      <c r="E6834" s="5">
        <f t="shared" si="1379"/>
        <v>2334.3682140900019</v>
      </c>
      <c r="F6834" s="5">
        <f t="shared" si="1380"/>
        <v>384.02536325890713</v>
      </c>
      <c r="G6834" s="5">
        <f t="shared" si="1381"/>
        <v>509.52187334891573</v>
      </c>
      <c r="H6834" s="5">
        <f t="shared" si="1382"/>
        <v>3227.9154506978248</v>
      </c>
      <c r="I6834" s="5">
        <f t="shared" si="1383"/>
        <v>720</v>
      </c>
      <c r="J6834" s="5">
        <f t="shared" si="1384"/>
        <v>2507.9154506978248</v>
      </c>
      <c r="K6834" s="2">
        <f t="shared" si="1385"/>
        <v>68540.198796837241</v>
      </c>
      <c r="L6834" s="2">
        <f t="shared" si="1386"/>
        <v>135940</v>
      </c>
      <c r="M6834" s="2">
        <f t="shared" si="1387"/>
        <v>22000</v>
      </c>
      <c r="N6834" s="6">
        <f t="shared" si="1388"/>
        <v>1</v>
      </c>
      <c r="O6834" s="2">
        <f t="shared" si="1389"/>
        <v>25399.801203162759</v>
      </c>
      <c r="P6834" s="2">
        <f t="shared" si="1390"/>
        <v>25399.801203162759</v>
      </c>
    </row>
    <row r="6835" spans="1:16">
      <c r="A6835" s="6">
        <v>10</v>
      </c>
      <c r="B6835" s="6">
        <v>10</v>
      </c>
      <c r="C6835" s="6">
        <v>11</v>
      </c>
      <c r="D6835" s="6">
        <f t="shared" si="1378"/>
        <v>31</v>
      </c>
      <c r="E6835" s="5">
        <f t="shared" si="1379"/>
        <v>2334.3682140900019</v>
      </c>
      <c r="F6835" s="5">
        <f t="shared" si="1380"/>
        <v>384.02536325890713</v>
      </c>
      <c r="G6835" s="5">
        <f t="shared" si="1381"/>
        <v>567.47998644235474</v>
      </c>
      <c r="H6835" s="5">
        <f t="shared" si="1382"/>
        <v>3285.8735637912637</v>
      </c>
      <c r="I6835" s="5">
        <f t="shared" si="1383"/>
        <v>720</v>
      </c>
      <c r="J6835" s="5">
        <f t="shared" si="1384"/>
        <v>2565.8735637912637</v>
      </c>
      <c r="K6835" s="2">
        <f t="shared" si="1385"/>
        <v>69546.416038042778</v>
      </c>
      <c r="L6835" s="2">
        <f t="shared" si="1386"/>
        <v>138640</v>
      </c>
      <c r="M6835" s="2">
        <f t="shared" si="1387"/>
        <v>22880</v>
      </c>
      <c r="N6835" s="6">
        <f t="shared" si="1388"/>
        <v>1</v>
      </c>
      <c r="O6835" s="2">
        <f t="shared" si="1389"/>
        <v>26213.583961957222</v>
      </c>
      <c r="P6835" s="2">
        <f t="shared" si="1390"/>
        <v>26213.583961957222</v>
      </c>
    </row>
    <row r="6836" spans="1:16">
      <c r="A6836" s="6">
        <v>10</v>
      </c>
      <c r="B6836" s="6">
        <v>10</v>
      </c>
      <c r="C6836" s="6">
        <v>12</v>
      </c>
      <c r="D6836" s="6">
        <f t="shared" si="1378"/>
        <v>32</v>
      </c>
      <c r="E6836" s="5">
        <f t="shared" si="1379"/>
        <v>2334.3682140900019</v>
      </c>
      <c r="F6836" s="5">
        <f t="shared" si="1380"/>
        <v>384.02536325890713</v>
      </c>
      <c r="G6836" s="5">
        <f t="shared" si="1381"/>
        <v>626.80743957041921</v>
      </c>
      <c r="H6836" s="5">
        <f t="shared" si="1382"/>
        <v>3345.2010169193281</v>
      </c>
      <c r="I6836" s="5">
        <f t="shared" si="1383"/>
        <v>720</v>
      </c>
      <c r="J6836" s="5">
        <f t="shared" si="1384"/>
        <v>2625.2010169193281</v>
      </c>
      <c r="K6836" s="2">
        <f t="shared" si="1385"/>
        <v>70576.406543738325</v>
      </c>
      <c r="L6836" s="2">
        <f t="shared" si="1386"/>
        <v>141340</v>
      </c>
      <c r="M6836" s="2">
        <f t="shared" si="1387"/>
        <v>23760</v>
      </c>
      <c r="N6836" s="6">
        <f t="shared" si="1388"/>
        <v>1</v>
      </c>
      <c r="O6836" s="2">
        <f t="shared" si="1389"/>
        <v>27003.593456261675</v>
      </c>
      <c r="P6836" s="2">
        <f t="shared" si="1390"/>
        <v>27003.593456261675</v>
      </c>
    </row>
    <row r="6837" spans="1:16">
      <c r="A6837" s="6">
        <v>10</v>
      </c>
      <c r="B6837" s="6">
        <v>10</v>
      </c>
      <c r="C6837" s="6">
        <v>13</v>
      </c>
      <c r="D6837" s="6">
        <f t="shared" si="1378"/>
        <v>33</v>
      </c>
      <c r="E6837" s="5">
        <f t="shared" si="1379"/>
        <v>2334.3682140900019</v>
      </c>
      <c r="F6837" s="5">
        <f t="shared" si="1380"/>
        <v>384.02536325890713</v>
      </c>
      <c r="G6837" s="5">
        <f t="shared" si="1381"/>
        <v>687.52941027880343</v>
      </c>
      <c r="H6837" s="5">
        <f t="shared" si="1382"/>
        <v>3405.9229876277122</v>
      </c>
      <c r="I6837" s="5">
        <f t="shared" si="1383"/>
        <v>720</v>
      </c>
      <c r="J6837" s="5">
        <f t="shared" si="1384"/>
        <v>2685.9229876277122</v>
      </c>
      <c r="K6837" s="2">
        <f t="shared" si="1385"/>
        <v>71630.607424092217</v>
      </c>
      <c r="L6837" s="2">
        <f t="shared" si="1386"/>
        <v>144040</v>
      </c>
      <c r="M6837" s="2">
        <f t="shared" si="1387"/>
        <v>24640</v>
      </c>
      <c r="N6837" s="6">
        <f t="shared" si="1388"/>
        <v>1</v>
      </c>
      <c r="O6837" s="2">
        <f t="shared" si="1389"/>
        <v>27769.392575907783</v>
      </c>
      <c r="P6837" s="2">
        <f t="shared" si="1390"/>
        <v>27769.392575907783</v>
      </c>
    </row>
    <row r="6838" spans="1:16">
      <c r="A6838" s="6">
        <v>10</v>
      </c>
      <c r="B6838" s="6">
        <v>10</v>
      </c>
      <c r="C6838" s="6">
        <v>14</v>
      </c>
      <c r="D6838" s="6">
        <f t="shared" si="1378"/>
        <v>34</v>
      </c>
      <c r="E6838" s="5">
        <f t="shared" si="1379"/>
        <v>2334.3682140900019</v>
      </c>
      <c r="F6838" s="5">
        <f t="shared" si="1380"/>
        <v>384.02536325890713</v>
      </c>
      <c r="G6838" s="5">
        <f t="shared" si="1381"/>
        <v>749.67149159246469</v>
      </c>
      <c r="H6838" s="5">
        <f t="shared" si="1382"/>
        <v>3468.0650689413733</v>
      </c>
      <c r="I6838" s="5">
        <f t="shared" si="1383"/>
        <v>720</v>
      </c>
      <c r="J6838" s="5">
        <f t="shared" si="1384"/>
        <v>2748.0650689413733</v>
      </c>
      <c r="K6838" s="2">
        <f t="shared" si="1385"/>
        <v>72709.463002454402</v>
      </c>
      <c r="L6838" s="2">
        <f t="shared" si="1386"/>
        <v>146740</v>
      </c>
      <c r="M6838" s="2">
        <f t="shared" si="1387"/>
        <v>25520</v>
      </c>
      <c r="N6838" s="6">
        <f t="shared" si="1388"/>
        <v>1</v>
      </c>
      <c r="O6838" s="2">
        <f t="shared" si="1389"/>
        <v>28510.536997545598</v>
      </c>
      <c r="P6838" s="2">
        <f t="shared" si="1390"/>
        <v>28510.536997545598</v>
      </c>
    </row>
    <row r="6839" spans="1:16">
      <c r="A6839" s="6">
        <v>10</v>
      </c>
      <c r="B6839" s="6">
        <v>10</v>
      </c>
      <c r="C6839" s="6">
        <v>15</v>
      </c>
      <c r="D6839" s="6">
        <f t="shared" si="1378"/>
        <v>35</v>
      </c>
      <c r="E6839" s="5">
        <f t="shared" si="1379"/>
        <v>2334.3682140900019</v>
      </c>
      <c r="F6839" s="5">
        <f t="shared" si="1380"/>
        <v>384.02536325890713</v>
      </c>
      <c r="G6839" s="5">
        <f t="shared" si="1381"/>
        <v>813.25969846861108</v>
      </c>
      <c r="H6839" s="5">
        <f t="shared" si="1382"/>
        <v>3531.6532758175199</v>
      </c>
      <c r="I6839" s="5">
        <f t="shared" si="1383"/>
        <v>720</v>
      </c>
      <c r="J6839" s="5">
        <f t="shared" si="1384"/>
        <v>2811.6532758175199</v>
      </c>
      <c r="K6839" s="2">
        <f t="shared" si="1385"/>
        <v>73813.424927387503</v>
      </c>
      <c r="L6839" s="2">
        <f t="shared" si="1386"/>
        <v>149440</v>
      </c>
      <c r="M6839" s="2">
        <f t="shared" si="1387"/>
        <v>26400</v>
      </c>
      <c r="N6839" s="6">
        <f t="shared" si="1388"/>
        <v>1</v>
      </c>
      <c r="O6839" s="2">
        <f t="shared" si="1389"/>
        <v>29226.575072612497</v>
      </c>
      <c r="P6839" s="2">
        <f t="shared" si="1390"/>
        <v>29226.575072612497</v>
      </c>
    </row>
    <row r="6840" spans="1:16">
      <c r="A6840" s="6">
        <v>10</v>
      </c>
      <c r="B6840" s="6">
        <v>10</v>
      </c>
      <c r="C6840" s="6">
        <v>16</v>
      </c>
      <c r="D6840" s="6">
        <f t="shared" si="1378"/>
        <v>36</v>
      </c>
      <c r="E6840" s="5">
        <f t="shared" si="1379"/>
        <v>2334.3682140900019</v>
      </c>
      <c r="F6840" s="5">
        <f t="shared" si="1380"/>
        <v>384.02536325890713</v>
      </c>
      <c r="G6840" s="5">
        <f t="shared" si="1381"/>
        <v>878.32047434610013</v>
      </c>
      <c r="H6840" s="5">
        <f t="shared" si="1382"/>
        <v>3596.7140516950089</v>
      </c>
      <c r="I6840" s="5">
        <f t="shared" si="1383"/>
        <v>720</v>
      </c>
      <c r="J6840" s="5">
        <f t="shared" si="1384"/>
        <v>2876.7140516950089</v>
      </c>
      <c r="K6840" s="2">
        <f t="shared" si="1385"/>
        <v>74942.952286371685</v>
      </c>
      <c r="L6840" s="2">
        <f t="shared" si="1386"/>
        <v>152140</v>
      </c>
      <c r="M6840" s="2">
        <f t="shared" si="1387"/>
        <v>27280</v>
      </c>
      <c r="N6840" s="6">
        <f t="shared" si="1388"/>
        <v>1</v>
      </c>
      <c r="O6840" s="2">
        <f t="shared" si="1389"/>
        <v>29917.047713628315</v>
      </c>
      <c r="P6840" s="2">
        <f t="shared" si="1390"/>
        <v>29917.047713628315</v>
      </c>
    </row>
    <row r="6841" spans="1:16">
      <c r="A6841" s="6">
        <v>10</v>
      </c>
      <c r="B6841" s="6">
        <v>10</v>
      </c>
      <c r="C6841" s="6">
        <v>17</v>
      </c>
      <c r="D6841" s="6">
        <f t="shared" si="1378"/>
        <v>37</v>
      </c>
      <c r="E6841" s="5">
        <f t="shared" si="1379"/>
        <v>2334.3682140900019</v>
      </c>
      <c r="F6841" s="5">
        <f t="shared" si="1380"/>
        <v>384.02536325890713</v>
      </c>
      <c r="G6841" s="5">
        <f t="shared" si="1381"/>
        <v>944.88069779264049</v>
      </c>
      <c r="H6841" s="5">
        <f t="shared" si="1382"/>
        <v>3663.2742751415494</v>
      </c>
      <c r="I6841" s="5">
        <f t="shared" si="1383"/>
        <v>720</v>
      </c>
      <c r="J6841" s="5">
        <f t="shared" si="1384"/>
        <v>2943.2742751415494</v>
      </c>
      <c r="K6841" s="2">
        <f t="shared" si="1385"/>
        <v>76098.511721207455</v>
      </c>
      <c r="L6841" s="2">
        <f t="shared" si="1386"/>
        <v>154840</v>
      </c>
      <c r="M6841" s="2">
        <f t="shared" si="1387"/>
        <v>28160</v>
      </c>
      <c r="N6841" s="6">
        <f t="shared" si="1388"/>
        <v>1</v>
      </c>
      <c r="O6841" s="2">
        <f t="shared" si="1389"/>
        <v>30581.488278792545</v>
      </c>
      <c r="P6841" s="2">
        <f t="shared" si="1390"/>
        <v>30581.488278792545</v>
      </c>
    </row>
    <row r="6842" spans="1:16">
      <c r="A6842" s="6">
        <v>10</v>
      </c>
      <c r="B6842" s="6">
        <v>10</v>
      </c>
      <c r="C6842" s="6">
        <v>18</v>
      </c>
      <c r="D6842" s="6">
        <f t="shared" si="1378"/>
        <v>38</v>
      </c>
      <c r="E6842" s="5">
        <f t="shared" si="1379"/>
        <v>2334.3682140900019</v>
      </c>
      <c r="F6842" s="5">
        <f t="shared" si="1380"/>
        <v>384.02536325890713</v>
      </c>
      <c r="G6842" s="5">
        <f t="shared" si="1381"/>
        <v>1012.9676892512279</v>
      </c>
      <c r="H6842" s="5">
        <f t="shared" si="1382"/>
        <v>3731.3612666001368</v>
      </c>
      <c r="I6842" s="5">
        <f t="shared" si="1383"/>
        <v>720</v>
      </c>
      <c r="J6842" s="5">
        <f t="shared" si="1384"/>
        <v>3011.3612666001368</v>
      </c>
      <c r="K6842" s="2">
        <f t="shared" si="1385"/>
        <v>77280.577545141263</v>
      </c>
      <c r="L6842" s="2">
        <f t="shared" si="1386"/>
        <v>157540</v>
      </c>
      <c r="M6842" s="2">
        <f t="shared" si="1387"/>
        <v>29040</v>
      </c>
      <c r="N6842" s="6">
        <f t="shared" si="1388"/>
        <v>1</v>
      </c>
      <c r="O6842" s="2">
        <f t="shared" si="1389"/>
        <v>31219.422454858737</v>
      </c>
      <c r="P6842" s="2">
        <f t="shared" si="1390"/>
        <v>31219.422454858737</v>
      </c>
    </row>
    <row r="6843" spans="1:16">
      <c r="A6843" s="6">
        <v>10</v>
      </c>
      <c r="B6843" s="6">
        <v>10</v>
      </c>
      <c r="C6843" s="6">
        <v>19</v>
      </c>
      <c r="D6843" s="6">
        <f t="shared" si="1378"/>
        <v>39</v>
      </c>
      <c r="E6843" s="5">
        <f t="shared" si="1379"/>
        <v>2334.3682140900019</v>
      </c>
      <c r="F6843" s="5">
        <f t="shared" si="1380"/>
        <v>384.02536325890713</v>
      </c>
      <c r="G6843" s="5">
        <f t="shared" si="1381"/>
        <v>1082.6092178872495</v>
      </c>
      <c r="H6843" s="5">
        <f t="shared" si="1382"/>
        <v>3801.0027952361584</v>
      </c>
      <c r="I6843" s="5">
        <f t="shared" si="1383"/>
        <v>720</v>
      </c>
      <c r="J6843" s="5">
        <f t="shared" si="1384"/>
        <v>3081.0027952361584</v>
      </c>
      <c r="K6843" s="2">
        <f t="shared" si="1385"/>
        <v>78489.631861738861</v>
      </c>
      <c r="L6843" s="2">
        <f t="shared" si="1386"/>
        <v>160240</v>
      </c>
      <c r="M6843" s="2">
        <f t="shared" si="1387"/>
        <v>29920</v>
      </c>
      <c r="N6843" s="6">
        <f t="shared" si="1388"/>
        <v>1</v>
      </c>
      <c r="O6843" s="2">
        <f t="shared" si="1389"/>
        <v>31830.368138261139</v>
      </c>
      <c r="P6843" s="2">
        <f t="shared" si="1390"/>
        <v>31830.368138261139</v>
      </c>
    </row>
    <row r="6844" spans="1:16">
      <c r="A6844" s="6">
        <v>10</v>
      </c>
      <c r="B6844" s="6">
        <v>10</v>
      </c>
      <c r="C6844" s="6">
        <v>20</v>
      </c>
      <c r="D6844" s="6">
        <f t="shared" si="1378"/>
        <v>40</v>
      </c>
      <c r="E6844" s="5">
        <f t="shared" si="1379"/>
        <v>2334.3682140900019</v>
      </c>
      <c r="F6844" s="5">
        <f t="shared" si="1380"/>
        <v>384.02536325890713</v>
      </c>
      <c r="G6844" s="5">
        <f t="shared" si="1381"/>
        <v>1153.8335085377266</v>
      </c>
      <c r="H6844" s="5">
        <f t="shared" si="1382"/>
        <v>3872.2270858866355</v>
      </c>
      <c r="I6844" s="5">
        <f t="shared" si="1383"/>
        <v>720</v>
      </c>
      <c r="J6844" s="5">
        <f t="shared" si="1384"/>
        <v>3152.2270858866355</v>
      </c>
      <c r="K6844" s="2">
        <f t="shared" si="1385"/>
        <v>79726.164685531869</v>
      </c>
      <c r="L6844" s="2">
        <f t="shared" si="1386"/>
        <v>162940</v>
      </c>
      <c r="M6844" s="2">
        <f t="shared" si="1387"/>
        <v>30800</v>
      </c>
      <c r="N6844" s="6">
        <f t="shared" si="1388"/>
        <v>1</v>
      </c>
      <c r="O6844" s="2">
        <f t="shared" si="1389"/>
        <v>32413.835314468131</v>
      </c>
      <c r="P6844" s="2">
        <f t="shared" si="1390"/>
        <v>32413.835314468131</v>
      </c>
    </row>
    <row r="6845" spans="1:16">
      <c r="A6845" s="6">
        <v>10</v>
      </c>
      <c r="B6845" s="6">
        <v>10</v>
      </c>
      <c r="C6845" s="6">
        <v>21</v>
      </c>
      <c r="D6845" s="6">
        <f t="shared" si="1378"/>
        <v>41</v>
      </c>
      <c r="E6845" s="5">
        <f t="shared" si="1379"/>
        <v>2334.3682140900019</v>
      </c>
      <c r="F6845" s="5">
        <f t="shared" si="1380"/>
        <v>384.02536325890713</v>
      </c>
      <c r="G6845" s="5">
        <f t="shared" si="1381"/>
        <v>1226.6692487641703</v>
      </c>
      <c r="H6845" s="5">
        <f t="shared" si="1382"/>
        <v>3945.0628261130792</v>
      </c>
      <c r="I6845" s="5">
        <f t="shared" si="1383"/>
        <v>720</v>
      </c>
      <c r="J6845" s="5">
        <f t="shared" si="1384"/>
        <v>3225.0628261130792</v>
      </c>
      <c r="K6845" s="2">
        <f t="shared" si="1385"/>
        <v>80990.674064463179</v>
      </c>
      <c r="L6845" s="2">
        <f t="shared" si="1386"/>
        <v>165640</v>
      </c>
      <c r="M6845" s="2">
        <f t="shared" si="1387"/>
        <v>31680</v>
      </c>
      <c r="N6845" s="6">
        <f t="shared" si="1388"/>
        <v>1</v>
      </c>
      <c r="O6845" s="2">
        <f t="shared" si="1389"/>
        <v>32969.325935536821</v>
      </c>
      <c r="P6845" s="2">
        <f t="shared" si="1390"/>
        <v>32969.325935536821</v>
      </c>
    </row>
    <row r="6846" spans="1:16">
      <c r="A6846" s="6">
        <v>10</v>
      </c>
      <c r="B6846" s="6">
        <v>10</v>
      </c>
      <c r="C6846" s="6">
        <v>22</v>
      </c>
      <c r="D6846" s="6">
        <f t="shared" si="1378"/>
        <v>42</v>
      </c>
      <c r="E6846" s="5">
        <f t="shared" si="1379"/>
        <v>2334.3682140900019</v>
      </c>
      <c r="F6846" s="5">
        <f t="shared" si="1380"/>
        <v>384.02536325890713</v>
      </c>
      <c r="G6846" s="5">
        <f t="shared" si="1381"/>
        <v>1301.1455960105666</v>
      </c>
      <c r="H6846" s="5">
        <f t="shared" si="1382"/>
        <v>4019.5391733594752</v>
      </c>
      <c r="I6846" s="5">
        <f t="shared" si="1383"/>
        <v>720</v>
      </c>
      <c r="J6846" s="5">
        <f t="shared" si="1384"/>
        <v>3299.5391733594752</v>
      </c>
      <c r="K6846" s="2">
        <f t="shared" si="1385"/>
        <v>82283.666204157547</v>
      </c>
      <c r="L6846" s="2">
        <f t="shared" si="1386"/>
        <v>168340</v>
      </c>
      <c r="M6846" s="2">
        <f t="shared" si="1387"/>
        <v>32560</v>
      </c>
      <c r="N6846" s="6">
        <f t="shared" si="1388"/>
        <v>1</v>
      </c>
      <c r="O6846" s="2">
        <f t="shared" si="1389"/>
        <v>33496.333795842453</v>
      </c>
      <c r="P6846" s="2">
        <f t="shared" si="1390"/>
        <v>33496.333795842453</v>
      </c>
    </row>
    <row r="6847" spans="1:16">
      <c r="A6847" s="6">
        <v>10</v>
      </c>
      <c r="B6847" s="6">
        <v>10</v>
      </c>
      <c r="C6847" s="6">
        <v>23</v>
      </c>
      <c r="D6847" s="6">
        <f t="shared" si="1378"/>
        <v>43</v>
      </c>
      <c r="E6847" s="5">
        <f t="shared" si="1379"/>
        <v>2334.3682140900019</v>
      </c>
      <c r="F6847" s="5">
        <f t="shared" si="1380"/>
        <v>384.02536325890713</v>
      </c>
      <c r="G6847" s="5">
        <f t="shared" si="1381"/>
        <v>1377.292184868003</v>
      </c>
      <c r="H6847" s="5">
        <f t="shared" si="1382"/>
        <v>4095.6857622169118</v>
      </c>
      <c r="I6847" s="5">
        <f t="shared" si="1383"/>
        <v>720</v>
      </c>
      <c r="J6847" s="5">
        <f t="shared" si="1384"/>
        <v>3375.6857622169118</v>
      </c>
      <c r="K6847" s="2">
        <f t="shared" si="1385"/>
        <v>83605.655594043608</v>
      </c>
      <c r="L6847" s="2">
        <f t="shared" si="1386"/>
        <v>171040</v>
      </c>
      <c r="M6847" s="2">
        <f t="shared" si="1387"/>
        <v>33440</v>
      </c>
      <c r="N6847" s="6">
        <f t="shared" si="1388"/>
        <v>1</v>
      </c>
      <c r="O6847" s="2">
        <f t="shared" si="1389"/>
        <v>33994.344405956392</v>
      </c>
      <c r="P6847" s="2">
        <f t="shared" si="1390"/>
        <v>33994.344405956392</v>
      </c>
    </row>
    <row r="6848" spans="1:16">
      <c r="A6848" s="6">
        <v>10</v>
      </c>
      <c r="B6848" s="6">
        <v>10</v>
      </c>
      <c r="C6848" s="6">
        <v>24</v>
      </c>
      <c r="D6848" s="6">
        <f t="shared" si="1378"/>
        <v>44</v>
      </c>
      <c r="E6848" s="5">
        <f t="shared" si="1379"/>
        <v>2334.3682140900019</v>
      </c>
      <c r="F6848" s="5">
        <f t="shared" si="1380"/>
        <v>384.02536325890713</v>
      </c>
      <c r="G6848" s="5">
        <f t="shared" si="1381"/>
        <v>1455.1391344474989</v>
      </c>
      <c r="H6848" s="5">
        <f t="shared" si="1382"/>
        <v>4173.532711796408</v>
      </c>
      <c r="I6848" s="5">
        <f t="shared" si="1383"/>
        <v>720</v>
      </c>
      <c r="J6848" s="5">
        <f t="shared" si="1384"/>
        <v>3453.532711796408</v>
      </c>
      <c r="K6848" s="2">
        <f t="shared" si="1385"/>
        <v>84957.165135354298</v>
      </c>
      <c r="L6848" s="2">
        <f t="shared" si="1386"/>
        <v>173740</v>
      </c>
      <c r="M6848" s="2">
        <f t="shared" si="1387"/>
        <v>34320</v>
      </c>
      <c r="N6848" s="6">
        <f t="shared" si="1388"/>
        <v>1</v>
      </c>
      <c r="O6848" s="2">
        <f t="shared" si="1389"/>
        <v>34462.834864645702</v>
      </c>
      <c r="P6848" s="2">
        <f t="shared" si="1390"/>
        <v>34462.834864645702</v>
      </c>
    </row>
    <row r="6849" spans="1:16">
      <c r="A6849" s="6">
        <v>10</v>
      </c>
      <c r="B6849" s="6">
        <v>10</v>
      </c>
      <c r="C6849" s="6">
        <v>25</v>
      </c>
      <c r="D6849" s="6">
        <f t="shared" si="1378"/>
        <v>45</v>
      </c>
      <c r="E6849" s="5">
        <f t="shared" si="1379"/>
        <v>2334.3682140900019</v>
      </c>
      <c r="F6849" s="5">
        <f t="shared" si="1380"/>
        <v>384.02536325890713</v>
      </c>
      <c r="G6849" s="5">
        <f t="shared" si="1381"/>
        <v>1534.7170558625965</v>
      </c>
      <c r="H6849" s="5">
        <f t="shared" si="1382"/>
        <v>4253.110633211505</v>
      </c>
      <c r="I6849" s="5">
        <f t="shared" si="1383"/>
        <v>720</v>
      </c>
      <c r="J6849" s="5">
        <f t="shared" si="1384"/>
        <v>3533.110633211505</v>
      </c>
      <c r="K6849" s="2">
        <f t="shared" si="1385"/>
        <v>86338.726271033069</v>
      </c>
      <c r="L6849" s="2">
        <f t="shared" si="1386"/>
        <v>176440</v>
      </c>
      <c r="M6849" s="2">
        <f t="shared" si="1387"/>
        <v>35200</v>
      </c>
      <c r="N6849" s="6">
        <f t="shared" si="1388"/>
        <v>1</v>
      </c>
      <c r="O6849" s="2">
        <f t="shared" si="1389"/>
        <v>34901.273728966931</v>
      </c>
      <c r="P6849" s="2">
        <f t="shared" si="1390"/>
        <v>34901.273728966931</v>
      </c>
    </row>
    <row r="6850" spans="1:16">
      <c r="A6850" s="6">
        <v>10</v>
      </c>
      <c r="B6850" s="6">
        <v>10</v>
      </c>
      <c r="C6850" s="6">
        <v>26</v>
      </c>
      <c r="D6850" s="6">
        <f t="shared" si="1378"/>
        <v>46</v>
      </c>
      <c r="E6850" s="5">
        <f t="shared" si="1379"/>
        <v>2334.3682140900019</v>
      </c>
      <c r="F6850" s="5">
        <f t="shared" si="1380"/>
        <v>384.02536325890713</v>
      </c>
      <c r="G6850" s="5">
        <f t="shared" si="1381"/>
        <v>1616.0570598233144</v>
      </c>
      <c r="H6850" s="5">
        <f t="shared" si="1382"/>
        <v>4334.4506371722237</v>
      </c>
      <c r="I6850" s="5">
        <f t="shared" si="1383"/>
        <v>720</v>
      </c>
      <c r="J6850" s="5">
        <f t="shared" si="1384"/>
        <v>3614.4506371722237</v>
      </c>
      <c r="K6850" s="2">
        <f t="shared" si="1385"/>
        <v>87750.87911757332</v>
      </c>
      <c r="L6850" s="2">
        <f t="shared" si="1386"/>
        <v>179140</v>
      </c>
      <c r="M6850" s="2">
        <f t="shared" si="1387"/>
        <v>36080</v>
      </c>
      <c r="N6850" s="6">
        <f t="shared" si="1388"/>
        <v>1</v>
      </c>
      <c r="O6850" s="2">
        <f t="shared" si="1389"/>
        <v>35309.12088242668</v>
      </c>
      <c r="P6850" s="2">
        <f t="shared" si="1390"/>
        <v>35309.12088242668</v>
      </c>
    </row>
    <row r="6851" spans="1:16">
      <c r="A6851" s="6">
        <v>10</v>
      </c>
      <c r="B6851" s="6">
        <v>10</v>
      </c>
      <c r="C6851" s="6">
        <v>27</v>
      </c>
      <c r="D6851" s="6">
        <f t="shared" si="1378"/>
        <v>47</v>
      </c>
      <c r="E6851" s="5">
        <f t="shared" si="1379"/>
        <v>2334.3682140900019</v>
      </c>
      <c r="F6851" s="5">
        <f t="shared" si="1380"/>
        <v>384.02536325890713</v>
      </c>
      <c r="G6851" s="5">
        <f t="shared" si="1381"/>
        <v>1699.1907643430709</v>
      </c>
      <c r="H6851" s="5">
        <f t="shared" si="1382"/>
        <v>4417.5843416919797</v>
      </c>
      <c r="I6851" s="5">
        <f t="shared" si="1383"/>
        <v>720</v>
      </c>
      <c r="J6851" s="5">
        <f t="shared" si="1384"/>
        <v>3697.5843416919797</v>
      </c>
      <c r="K6851" s="2">
        <f t="shared" si="1385"/>
        <v>89194.172598819088</v>
      </c>
      <c r="L6851" s="2">
        <f t="shared" si="1386"/>
        <v>181840</v>
      </c>
      <c r="M6851" s="2">
        <f t="shared" si="1387"/>
        <v>36960</v>
      </c>
      <c r="N6851" s="6">
        <f t="shared" si="1388"/>
        <v>1</v>
      </c>
      <c r="O6851" s="2">
        <f t="shared" si="1389"/>
        <v>35685.827401180912</v>
      </c>
      <c r="P6851" s="2">
        <f t="shared" si="1390"/>
        <v>35685.827401180912</v>
      </c>
    </row>
    <row r="6852" spans="1:16">
      <c r="A6852" s="6">
        <v>10</v>
      </c>
      <c r="B6852" s="6">
        <v>10</v>
      </c>
      <c r="C6852" s="6">
        <v>28</v>
      </c>
      <c r="D6852" s="6">
        <f t="shared" ref="D6852:D6915" si="1391">A6852+B6852+C6852</f>
        <v>48</v>
      </c>
      <c r="E6852" s="5">
        <f t="shared" ref="E6852:E6915" si="1392">IF(A6852=0,0,A6852*LABOR_HRS_WK_TOM*SEASON_WEEKS*(1+DIM_PCT_TOM)^A6852)</f>
        <v>2334.3682140900019</v>
      </c>
      <c r="F6852" s="5">
        <f t="shared" ref="F6852:F6915" si="1393">IF(B6852=0,0,B6852*LABOR_HRS_WK_CAR*SEASON_WEEKS*(1+DIM_PCT_CAR)^B6852)</f>
        <v>384.02536325890713</v>
      </c>
      <c r="G6852" s="5">
        <f t="shared" ref="G6852:G6915" si="1394">IF(C6852=0,0,C6852*LABOR_HRS_WK_MES*SEASON_WEEKS*(1+DIM_PCT_MES)^C6852)</f>
        <v>1784.1503025602246</v>
      </c>
      <c r="H6852" s="5">
        <f t="shared" ref="H6852:H6915" si="1395">E6852+F6852+G6852</f>
        <v>4502.5438799091335</v>
      </c>
      <c r="I6852" s="5">
        <f t="shared" ref="I6852:I6915" si="1396">MIN(H6852,FARMER_HRS)</f>
        <v>720</v>
      </c>
      <c r="J6852" s="5">
        <f t="shared" ref="J6852:J6915" si="1397">MAX(0,H6852-FARMER_HRS)</f>
        <v>3782.5438799091335</v>
      </c>
      <c r="K6852" s="2">
        <f t="shared" ref="K6852:K6915" si="1398">I6852*FARMER_RATE+J6852*TEMP_WORKER_RATE</f>
        <v>90669.164581755787</v>
      </c>
      <c r="L6852" s="2">
        <f t="shared" ref="L6852:L6915" si="1399">A6852*PRICE_TOM+B6852*PRICE_CAR+C6852*PRICE_MES</f>
        <v>184540</v>
      </c>
      <c r="M6852" s="2">
        <f t="shared" ref="M6852:M6915" si="1400">A6852*FERT_BED_TOM+B6852*FERT_BED_CAR+C6852*FERT_BED_MES</f>
        <v>37840</v>
      </c>
      <c r="N6852" s="6">
        <f t="shared" ref="N6852:N6915" si="1401">IF(AND(D6852&lt;=TOTAL_BEDS,J6852&lt;=TEMP_WORKER_MAX*TEMP_WORKER_HRS),1,0)</f>
        <v>1</v>
      </c>
      <c r="O6852" s="2">
        <f t="shared" ref="O6852:O6915" si="1402">L6852-M6852-K6852-FIXED_COSTS</f>
        <v>36030.835418244213</v>
      </c>
      <c r="P6852" s="2">
        <f t="shared" ref="P6852:P6915" si="1403">IF(N6852=1,O6852,"")</f>
        <v>36030.835418244213</v>
      </c>
    </row>
    <row r="6853" spans="1:16">
      <c r="A6853" s="6">
        <v>10</v>
      </c>
      <c r="B6853" s="6">
        <v>10</v>
      </c>
      <c r="C6853" s="6">
        <v>29</v>
      </c>
      <c r="D6853" s="6">
        <f t="shared" si="1391"/>
        <v>49</v>
      </c>
      <c r="E6853" s="5">
        <f t="shared" si="1392"/>
        <v>2334.3682140900019</v>
      </c>
      <c r="F6853" s="5">
        <f t="shared" si="1393"/>
        <v>384.02536325890713</v>
      </c>
      <c r="G6853" s="5">
        <f t="shared" si="1394"/>
        <v>1870.9683306758782</v>
      </c>
      <c r="H6853" s="5">
        <f t="shared" si="1395"/>
        <v>4589.3619080247872</v>
      </c>
      <c r="I6853" s="5">
        <f t="shared" si="1396"/>
        <v>720</v>
      </c>
      <c r="J6853" s="5">
        <f t="shared" si="1397"/>
        <v>3869.3619080247872</v>
      </c>
      <c r="K6853" s="2">
        <f t="shared" si="1398"/>
        <v>92176.422014319221</v>
      </c>
      <c r="L6853" s="2">
        <f t="shared" si="1399"/>
        <v>187240</v>
      </c>
      <c r="M6853" s="2">
        <f t="shared" si="1400"/>
        <v>38720</v>
      </c>
      <c r="N6853" s="6">
        <f t="shared" si="1401"/>
        <v>1</v>
      </c>
      <c r="O6853" s="2">
        <f t="shared" si="1402"/>
        <v>36343.577985680779</v>
      </c>
      <c r="P6853" s="2">
        <f t="shared" si="1403"/>
        <v>36343.577985680779</v>
      </c>
    </row>
    <row r="6854" spans="1:16">
      <c r="A6854" s="6">
        <v>10</v>
      </c>
      <c r="B6854" s="6">
        <v>10</v>
      </c>
      <c r="C6854" s="6">
        <v>30</v>
      </c>
      <c r="D6854" s="6">
        <f t="shared" si="1391"/>
        <v>50</v>
      </c>
      <c r="E6854" s="5">
        <f t="shared" si="1392"/>
        <v>2334.3682140900019</v>
      </c>
      <c r="F6854" s="5">
        <f t="shared" si="1393"/>
        <v>384.02536325890713</v>
      </c>
      <c r="G6854" s="5">
        <f t="shared" si="1394"/>
        <v>1959.6780360096488</v>
      </c>
      <c r="H6854" s="5">
        <f t="shared" si="1395"/>
        <v>4678.0716133585574</v>
      </c>
      <c r="I6854" s="5">
        <f t="shared" si="1396"/>
        <v>720</v>
      </c>
      <c r="J6854" s="5">
        <f t="shared" si="1397"/>
        <v>3958.0716133585574</v>
      </c>
      <c r="K6854" s="2">
        <f t="shared" si="1398"/>
        <v>93716.521065252731</v>
      </c>
      <c r="L6854" s="2">
        <f t="shared" si="1399"/>
        <v>189940</v>
      </c>
      <c r="M6854" s="2">
        <f t="shared" si="1400"/>
        <v>39600</v>
      </c>
      <c r="N6854" s="6">
        <f t="shared" si="1401"/>
        <v>1</v>
      </c>
      <c r="O6854" s="2">
        <f t="shared" si="1402"/>
        <v>36623.478934747269</v>
      </c>
      <c r="P6854" s="2">
        <f t="shared" si="1403"/>
        <v>36623.478934747269</v>
      </c>
    </row>
    <row r="6855" spans="1:16">
      <c r="A6855" s="6">
        <v>10</v>
      </c>
      <c r="B6855" s="6">
        <v>11</v>
      </c>
      <c r="C6855" s="6">
        <v>0</v>
      </c>
      <c r="D6855" s="6">
        <f t="shared" si="1391"/>
        <v>21</v>
      </c>
      <c r="E6855" s="5">
        <f t="shared" si="1392"/>
        <v>2334.3682140900019</v>
      </c>
      <c r="F6855" s="5">
        <f t="shared" si="1393"/>
        <v>432.98859707441784</v>
      </c>
      <c r="G6855" s="5">
        <f t="shared" si="1394"/>
        <v>0</v>
      </c>
      <c r="H6855" s="5">
        <f t="shared" si="1395"/>
        <v>2767.3568111644199</v>
      </c>
      <c r="I6855" s="5">
        <f t="shared" si="1396"/>
        <v>720</v>
      </c>
      <c r="J6855" s="5">
        <f t="shared" si="1397"/>
        <v>2047.3568111644199</v>
      </c>
      <c r="K6855" s="2">
        <f t="shared" si="1398"/>
        <v>60544.389082715621</v>
      </c>
      <c r="L6855" s="2">
        <f t="shared" si="1399"/>
        <v>111034</v>
      </c>
      <c r="M6855" s="2">
        <f t="shared" si="1400"/>
        <v>13640</v>
      </c>
      <c r="N6855" s="6">
        <f t="shared" si="1401"/>
        <v>1</v>
      </c>
      <c r="O6855" s="2">
        <f t="shared" si="1402"/>
        <v>16849.610917284379</v>
      </c>
      <c r="P6855" s="2">
        <f t="shared" si="1403"/>
        <v>16849.610917284379</v>
      </c>
    </row>
    <row r="6856" spans="1:16">
      <c r="A6856" s="6">
        <v>10</v>
      </c>
      <c r="B6856" s="6">
        <v>11</v>
      </c>
      <c r="C6856" s="6">
        <v>1</v>
      </c>
      <c r="D6856" s="6">
        <f t="shared" si="1391"/>
        <v>22</v>
      </c>
      <c r="E6856" s="5">
        <f t="shared" si="1392"/>
        <v>2334.3682140900019</v>
      </c>
      <c r="F6856" s="5">
        <f t="shared" si="1393"/>
        <v>432.98859707441784</v>
      </c>
      <c r="G6856" s="5">
        <f t="shared" si="1394"/>
        <v>45.5625</v>
      </c>
      <c r="H6856" s="5">
        <f t="shared" si="1395"/>
        <v>2812.9193111644199</v>
      </c>
      <c r="I6856" s="5">
        <f t="shared" si="1396"/>
        <v>720</v>
      </c>
      <c r="J6856" s="5">
        <f t="shared" si="1397"/>
        <v>2092.9193111644199</v>
      </c>
      <c r="K6856" s="2">
        <f t="shared" si="1398"/>
        <v>61335.404707715621</v>
      </c>
      <c r="L6856" s="2">
        <f t="shared" si="1399"/>
        <v>113734</v>
      </c>
      <c r="M6856" s="2">
        <f t="shared" si="1400"/>
        <v>14520</v>
      </c>
      <c r="N6856" s="6">
        <f t="shared" si="1401"/>
        <v>1</v>
      </c>
      <c r="O6856" s="2">
        <f t="shared" si="1402"/>
        <v>17878.595292284379</v>
      </c>
      <c r="P6856" s="2">
        <f t="shared" si="1403"/>
        <v>17878.595292284379</v>
      </c>
    </row>
    <row r="6857" spans="1:16">
      <c r="A6857" s="6">
        <v>10</v>
      </c>
      <c r="B6857" s="6">
        <v>11</v>
      </c>
      <c r="C6857" s="6">
        <v>2</v>
      </c>
      <c r="D6857" s="6">
        <f t="shared" si="1391"/>
        <v>23</v>
      </c>
      <c r="E6857" s="5">
        <f t="shared" si="1392"/>
        <v>2334.3682140900019</v>
      </c>
      <c r="F6857" s="5">
        <f t="shared" si="1393"/>
        <v>432.98859707441784</v>
      </c>
      <c r="G6857" s="5">
        <f t="shared" si="1394"/>
        <v>92.264062499999994</v>
      </c>
      <c r="H6857" s="5">
        <f t="shared" si="1395"/>
        <v>2859.6208736644198</v>
      </c>
      <c r="I6857" s="5">
        <f t="shared" si="1396"/>
        <v>720</v>
      </c>
      <c r="J6857" s="5">
        <f t="shared" si="1397"/>
        <v>2139.6208736644198</v>
      </c>
      <c r="K6857" s="2">
        <f t="shared" si="1398"/>
        <v>62146.195723340621</v>
      </c>
      <c r="L6857" s="2">
        <f t="shared" si="1399"/>
        <v>116434</v>
      </c>
      <c r="M6857" s="2">
        <f t="shared" si="1400"/>
        <v>15400</v>
      </c>
      <c r="N6857" s="6">
        <f t="shared" si="1401"/>
        <v>1</v>
      </c>
      <c r="O6857" s="2">
        <f t="shared" si="1402"/>
        <v>18887.804276659379</v>
      </c>
      <c r="P6857" s="2">
        <f t="shared" si="1403"/>
        <v>18887.804276659379</v>
      </c>
    </row>
    <row r="6858" spans="1:16">
      <c r="A6858" s="6">
        <v>10</v>
      </c>
      <c r="B6858" s="6">
        <v>11</v>
      </c>
      <c r="C6858" s="6">
        <v>3</v>
      </c>
      <c r="D6858" s="6">
        <f t="shared" si="1391"/>
        <v>24</v>
      </c>
      <c r="E6858" s="5">
        <f t="shared" si="1392"/>
        <v>2334.3682140900019</v>
      </c>
      <c r="F6858" s="5">
        <f t="shared" si="1393"/>
        <v>432.98859707441784</v>
      </c>
      <c r="G6858" s="5">
        <f t="shared" si="1394"/>
        <v>140.12604492187498</v>
      </c>
      <c r="H6858" s="5">
        <f t="shared" si="1395"/>
        <v>2907.4828560862948</v>
      </c>
      <c r="I6858" s="5">
        <f t="shared" si="1396"/>
        <v>720</v>
      </c>
      <c r="J6858" s="5">
        <f t="shared" si="1397"/>
        <v>2187.4828560862948</v>
      </c>
      <c r="K6858" s="2">
        <f t="shared" si="1398"/>
        <v>62977.13291816484</v>
      </c>
      <c r="L6858" s="2">
        <f t="shared" si="1399"/>
        <v>119134</v>
      </c>
      <c r="M6858" s="2">
        <f t="shared" si="1400"/>
        <v>16280</v>
      </c>
      <c r="N6858" s="6">
        <f t="shared" si="1401"/>
        <v>1</v>
      </c>
      <c r="O6858" s="2">
        <f t="shared" si="1402"/>
        <v>19876.86708183516</v>
      </c>
      <c r="P6858" s="2">
        <f t="shared" si="1403"/>
        <v>19876.86708183516</v>
      </c>
    </row>
    <row r="6859" spans="1:16">
      <c r="A6859" s="6">
        <v>10</v>
      </c>
      <c r="B6859" s="6">
        <v>11</v>
      </c>
      <c r="C6859" s="6">
        <v>4</v>
      </c>
      <c r="D6859" s="6">
        <f t="shared" si="1391"/>
        <v>25</v>
      </c>
      <c r="E6859" s="5">
        <f t="shared" si="1392"/>
        <v>2334.3682140900019</v>
      </c>
      <c r="F6859" s="5">
        <f t="shared" si="1393"/>
        <v>432.98859707441784</v>
      </c>
      <c r="G6859" s="5">
        <f t="shared" si="1394"/>
        <v>189.17016064453125</v>
      </c>
      <c r="H6859" s="5">
        <f t="shared" si="1395"/>
        <v>2956.5269718089512</v>
      </c>
      <c r="I6859" s="5">
        <f t="shared" si="1396"/>
        <v>720</v>
      </c>
      <c r="J6859" s="5">
        <f t="shared" si="1397"/>
        <v>2236.5269718089512</v>
      </c>
      <c r="K6859" s="2">
        <f t="shared" si="1398"/>
        <v>63828.593260572066</v>
      </c>
      <c r="L6859" s="2">
        <f t="shared" si="1399"/>
        <v>121834</v>
      </c>
      <c r="M6859" s="2">
        <f t="shared" si="1400"/>
        <v>17160</v>
      </c>
      <c r="N6859" s="6">
        <f t="shared" si="1401"/>
        <v>1</v>
      </c>
      <c r="O6859" s="2">
        <f t="shared" si="1402"/>
        <v>20845.406739427934</v>
      </c>
      <c r="P6859" s="2">
        <f t="shared" si="1403"/>
        <v>20845.406739427934</v>
      </c>
    </row>
    <row r="6860" spans="1:16">
      <c r="A6860" s="6">
        <v>10</v>
      </c>
      <c r="B6860" s="6">
        <v>11</v>
      </c>
      <c r="C6860" s="6">
        <v>5</v>
      </c>
      <c r="D6860" s="6">
        <f t="shared" si="1391"/>
        <v>26</v>
      </c>
      <c r="E6860" s="5">
        <f t="shared" si="1392"/>
        <v>2334.3682140900019</v>
      </c>
      <c r="F6860" s="5">
        <f t="shared" si="1393"/>
        <v>432.98859707441784</v>
      </c>
      <c r="G6860" s="5">
        <f t="shared" si="1394"/>
        <v>239.41848456573481</v>
      </c>
      <c r="H6860" s="5">
        <f t="shared" si="1395"/>
        <v>3006.7752957301545</v>
      </c>
      <c r="I6860" s="5">
        <f t="shared" si="1396"/>
        <v>720</v>
      </c>
      <c r="J6860" s="5">
        <f t="shared" si="1397"/>
        <v>2286.7752957301545</v>
      </c>
      <c r="K6860" s="2">
        <f t="shared" si="1398"/>
        <v>64700.959995315185</v>
      </c>
      <c r="L6860" s="2">
        <f t="shared" si="1399"/>
        <v>124534</v>
      </c>
      <c r="M6860" s="2">
        <f t="shared" si="1400"/>
        <v>18040</v>
      </c>
      <c r="N6860" s="6">
        <f t="shared" si="1401"/>
        <v>1</v>
      </c>
      <c r="O6860" s="2">
        <f t="shared" si="1402"/>
        <v>21793.040004684815</v>
      </c>
      <c r="P6860" s="2">
        <f t="shared" si="1403"/>
        <v>21793.040004684815</v>
      </c>
    </row>
    <row r="6861" spans="1:16">
      <c r="A6861" s="6">
        <v>10</v>
      </c>
      <c r="B6861" s="6">
        <v>11</v>
      </c>
      <c r="C6861" s="6">
        <v>6</v>
      </c>
      <c r="D6861" s="6">
        <f t="shared" si="1391"/>
        <v>27</v>
      </c>
      <c r="E6861" s="5">
        <f t="shared" si="1392"/>
        <v>2334.3682140900019</v>
      </c>
      <c r="F6861" s="5">
        <f t="shared" si="1393"/>
        <v>432.98859707441784</v>
      </c>
      <c r="G6861" s="5">
        <f t="shared" si="1394"/>
        <v>290.89345874736784</v>
      </c>
      <c r="H6861" s="5">
        <f t="shared" si="1395"/>
        <v>3058.2502699117877</v>
      </c>
      <c r="I6861" s="5">
        <f t="shared" si="1396"/>
        <v>720</v>
      </c>
      <c r="J6861" s="5">
        <f t="shared" si="1397"/>
        <v>2338.2502699117877</v>
      </c>
      <c r="K6861" s="2">
        <f t="shared" si="1398"/>
        <v>65594.622741524101</v>
      </c>
      <c r="L6861" s="2">
        <f t="shared" si="1399"/>
        <v>127234</v>
      </c>
      <c r="M6861" s="2">
        <f t="shared" si="1400"/>
        <v>18920</v>
      </c>
      <c r="N6861" s="6">
        <f t="shared" si="1401"/>
        <v>1</v>
      </c>
      <c r="O6861" s="2">
        <f t="shared" si="1402"/>
        <v>22719.377258475899</v>
      </c>
      <c r="P6861" s="2">
        <f t="shared" si="1403"/>
        <v>22719.377258475899</v>
      </c>
    </row>
    <row r="6862" spans="1:16">
      <c r="A6862" s="6">
        <v>10</v>
      </c>
      <c r="B6862" s="6">
        <v>11</v>
      </c>
      <c r="C6862" s="6">
        <v>7</v>
      </c>
      <c r="D6862" s="6">
        <f t="shared" si="1391"/>
        <v>28</v>
      </c>
      <c r="E6862" s="5">
        <f t="shared" si="1392"/>
        <v>2334.3682140900019</v>
      </c>
      <c r="F6862" s="5">
        <f t="shared" si="1393"/>
        <v>432.98859707441784</v>
      </c>
      <c r="G6862" s="5">
        <f t="shared" si="1394"/>
        <v>343.61789814532818</v>
      </c>
      <c r="H6862" s="5">
        <f t="shared" si="1395"/>
        <v>3110.9747093097481</v>
      </c>
      <c r="I6862" s="5">
        <f t="shared" si="1396"/>
        <v>720</v>
      </c>
      <c r="J6862" s="5">
        <f t="shared" si="1397"/>
        <v>2390.9747093097481</v>
      </c>
      <c r="K6862" s="2">
        <f t="shared" si="1398"/>
        <v>66509.977592183131</v>
      </c>
      <c r="L6862" s="2">
        <f t="shared" si="1399"/>
        <v>129934</v>
      </c>
      <c r="M6862" s="2">
        <f t="shared" si="1400"/>
        <v>19800</v>
      </c>
      <c r="N6862" s="6">
        <f t="shared" si="1401"/>
        <v>1</v>
      </c>
      <c r="O6862" s="2">
        <f t="shared" si="1402"/>
        <v>23624.022407816869</v>
      </c>
      <c r="P6862" s="2">
        <f t="shared" si="1403"/>
        <v>23624.022407816869</v>
      </c>
    </row>
    <row r="6863" spans="1:16">
      <c r="A6863" s="6">
        <v>10</v>
      </c>
      <c r="B6863" s="6">
        <v>11</v>
      </c>
      <c r="C6863" s="6">
        <v>8</v>
      </c>
      <c r="D6863" s="6">
        <f t="shared" si="1391"/>
        <v>29</v>
      </c>
      <c r="E6863" s="5">
        <f t="shared" si="1392"/>
        <v>2334.3682140900019</v>
      </c>
      <c r="F6863" s="5">
        <f t="shared" si="1393"/>
        <v>432.98859707441784</v>
      </c>
      <c r="G6863" s="5">
        <f t="shared" si="1394"/>
        <v>397.61499642530839</v>
      </c>
      <c r="H6863" s="5">
        <f t="shared" si="1395"/>
        <v>3164.9718075897281</v>
      </c>
      <c r="I6863" s="5">
        <f t="shared" si="1396"/>
        <v>720</v>
      </c>
      <c r="J6863" s="5">
        <f t="shared" si="1397"/>
        <v>2444.9718075897281</v>
      </c>
      <c r="K6863" s="2">
        <f t="shared" si="1398"/>
        <v>67447.427215099451</v>
      </c>
      <c r="L6863" s="2">
        <f t="shared" si="1399"/>
        <v>132634</v>
      </c>
      <c r="M6863" s="2">
        <f t="shared" si="1400"/>
        <v>20680</v>
      </c>
      <c r="N6863" s="6">
        <f t="shared" si="1401"/>
        <v>1</v>
      </c>
      <c r="O6863" s="2">
        <f t="shared" si="1402"/>
        <v>24506.572784900549</v>
      </c>
      <c r="P6863" s="2">
        <f t="shared" si="1403"/>
        <v>24506.572784900549</v>
      </c>
    </row>
    <row r="6864" spans="1:16">
      <c r="A6864" s="6">
        <v>10</v>
      </c>
      <c r="B6864" s="6">
        <v>11</v>
      </c>
      <c r="C6864" s="6">
        <v>9</v>
      </c>
      <c r="D6864" s="6">
        <f t="shared" si="1391"/>
        <v>30</v>
      </c>
      <c r="E6864" s="5">
        <f t="shared" si="1392"/>
        <v>2334.3682140900019</v>
      </c>
      <c r="F6864" s="5">
        <f t="shared" si="1393"/>
        <v>432.98859707441784</v>
      </c>
      <c r="G6864" s="5">
        <f t="shared" si="1394"/>
        <v>452.90833186570285</v>
      </c>
      <c r="H6864" s="5">
        <f t="shared" si="1395"/>
        <v>3220.265143030123</v>
      </c>
      <c r="I6864" s="5">
        <f t="shared" si="1396"/>
        <v>720</v>
      </c>
      <c r="J6864" s="5">
        <f t="shared" si="1397"/>
        <v>2500.265143030123</v>
      </c>
      <c r="K6864" s="2">
        <f t="shared" si="1398"/>
        <v>68407.380955384084</v>
      </c>
      <c r="L6864" s="2">
        <f t="shared" si="1399"/>
        <v>135334</v>
      </c>
      <c r="M6864" s="2">
        <f t="shared" si="1400"/>
        <v>21560</v>
      </c>
      <c r="N6864" s="6">
        <f t="shared" si="1401"/>
        <v>1</v>
      </c>
      <c r="O6864" s="2">
        <f t="shared" si="1402"/>
        <v>25366.619044615916</v>
      </c>
      <c r="P6864" s="2">
        <f t="shared" si="1403"/>
        <v>25366.619044615916</v>
      </c>
    </row>
    <row r="6865" spans="1:16">
      <c r="A6865" s="6">
        <v>10</v>
      </c>
      <c r="B6865" s="6">
        <v>11</v>
      </c>
      <c r="C6865" s="6">
        <v>10</v>
      </c>
      <c r="D6865" s="6">
        <f t="shared" si="1391"/>
        <v>31</v>
      </c>
      <c r="E6865" s="5">
        <f t="shared" si="1392"/>
        <v>2334.3682140900019</v>
      </c>
      <c r="F6865" s="5">
        <f t="shared" si="1393"/>
        <v>432.98859707441784</v>
      </c>
      <c r="G6865" s="5">
        <f t="shared" si="1394"/>
        <v>509.52187334891573</v>
      </c>
      <c r="H6865" s="5">
        <f t="shared" si="1395"/>
        <v>3276.8786845133354</v>
      </c>
      <c r="I6865" s="5">
        <f t="shared" si="1396"/>
        <v>720</v>
      </c>
      <c r="J6865" s="5">
        <f t="shared" si="1397"/>
        <v>2556.8786845133354</v>
      </c>
      <c r="K6865" s="2">
        <f t="shared" si="1398"/>
        <v>69390.254939467617</v>
      </c>
      <c r="L6865" s="2">
        <f t="shared" si="1399"/>
        <v>138034</v>
      </c>
      <c r="M6865" s="2">
        <f t="shared" si="1400"/>
        <v>22440</v>
      </c>
      <c r="N6865" s="6">
        <f t="shared" si="1401"/>
        <v>1</v>
      </c>
      <c r="O6865" s="2">
        <f t="shared" si="1402"/>
        <v>26203.745060532383</v>
      </c>
      <c r="P6865" s="2">
        <f t="shared" si="1403"/>
        <v>26203.745060532383</v>
      </c>
    </row>
    <row r="6866" spans="1:16">
      <c r="A6866" s="6">
        <v>10</v>
      </c>
      <c r="B6866" s="6">
        <v>11</v>
      </c>
      <c r="C6866" s="6">
        <v>11</v>
      </c>
      <c r="D6866" s="6">
        <f t="shared" si="1391"/>
        <v>32</v>
      </c>
      <c r="E6866" s="5">
        <f t="shared" si="1392"/>
        <v>2334.3682140900019</v>
      </c>
      <c r="F6866" s="5">
        <f t="shared" si="1393"/>
        <v>432.98859707441784</v>
      </c>
      <c r="G6866" s="5">
        <f t="shared" si="1394"/>
        <v>567.47998644235474</v>
      </c>
      <c r="H6866" s="5">
        <f t="shared" si="1395"/>
        <v>3334.8367976067748</v>
      </c>
      <c r="I6866" s="5">
        <f t="shared" si="1396"/>
        <v>720</v>
      </c>
      <c r="J6866" s="5">
        <f t="shared" si="1397"/>
        <v>2614.8367976067748</v>
      </c>
      <c r="K6866" s="2">
        <f t="shared" si="1398"/>
        <v>70396.472180673169</v>
      </c>
      <c r="L6866" s="2">
        <f t="shared" si="1399"/>
        <v>140734</v>
      </c>
      <c r="M6866" s="2">
        <f t="shared" si="1400"/>
        <v>23320</v>
      </c>
      <c r="N6866" s="6">
        <f t="shared" si="1401"/>
        <v>1</v>
      </c>
      <c r="O6866" s="2">
        <f t="shared" si="1402"/>
        <v>27017.527819326831</v>
      </c>
      <c r="P6866" s="2">
        <f t="shared" si="1403"/>
        <v>27017.527819326831</v>
      </c>
    </row>
    <row r="6867" spans="1:16">
      <c r="A6867" s="6">
        <v>10</v>
      </c>
      <c r="B6867" s="6">
        <v>11</v>
      </c>
      <c r="C6867" s="6">
        <v>12</v>
      </c>
      <c r="D6867" s="6">
        <f t="shared" si="1391"/>
        <v>33</v>
      </c>
      <c r="E6867" s="5">
        <f t="shared" si="1392"/>
        <v>2334.3682140900019</v>
      </c>
      <c r="F6867" s="5">
        <f t="shared" si="1393"/>
        <v>432.98859707441784</v>
      </c>
      <c r="G6867" s="5">
        <f t="shared" si="1394"/>
        <v>626.80743957041921</v>
      </c>
      <c r="H6867" s="5">
        <f t="shared" si="1395"/>
        <v>3394.1642507348392</v>
      </c>
      <c r="I6867" s="5">
        <f t="shared" si="1396"/>
        <v>720</v>
      </c>
      <c r="J6867" s="5">
        <f t="shared" si="1397"/>
        <v>2674.1642507348392</v>
      </c>
      <c r="K6867" s="2">
        <f t="shared" si="1398"/>
        <v>71426.46268636873</v>
      </c>
      <c r="L6867" s="2">
        <f t="shared" si="1399"/>
        <v>143434</v>
      </c>
      <c r="M6867" s="2">
        <f t="shared" si="1400"/>
        <v>24200</v>
      </c>
      <c r="N6867" s="6">
        <f t="shared" si="1401"/>
        <v>1</v>
      </c>
      <c r="O6867" s="2">
        <f t="shared" si="1402"/>
        <v>27807.53731363127</v>
      </c>
      <c r="P6867" s="2">
        <f t="shared" si="1403"/>
        <v>27807.53731363127</v>
      </c>
    </row>
    <row r="6868" spans="1:16">
      <c r="A6868" s="6">
        <v>10</v>
      </c>
      <c r="B6868" s="6">
        <v>11</v>
      </c>
      <c r="C6868" s="6">
        <v>13</v>
      </c>
      <c r="D6868" s="6">
        <f t="shared" si="1391"/>
        <v>34</v>
      </c>
      <c r="E6868" s="5">
        <f t="shared" si="1392"/>
        <v>2334.3682140900019</v>
      </c>
      <c r="F6868" s="5">
        <f t="shared" si="1393"/>
        <v>432.98859707441784</v>
      </c>
      <c r="G6868" s="5">
        <f t="shared" si="1394"/>
        <v>687.52941027880343</v>
      </c>
      <c r="H6868" s="5">
        <f t="shared" si="1395"/>
        <v>3454.8862214432233</v>
      </c>
      <c r="I6868" s="5">
        <f t="shared" si="1396"/>
        <v>720</v>
      </c>
      <c r="J6868" s="5">
        <f t="shared" si="1397"/>
        <v>2734.8862214432233</v>
      </c>
      <c r="K6868" s="2">
        <f t="shared" si="1398"/>
        <v>72480.663566722622</v>
      </c>
      <c r="L6868" s="2">
        <f t="shared" si="1399"/>
        <v>146134</v>
      </c>
      <c r="M6868" s="2">
        <f t="shared" si="1400"/>
        <v>25080</v>
      </c>
      <c r="N6868" s="6">
        <f t="shared" si="1401"/>
        <v>1</v>
      </c>
      <c r="O6868" s="2">
        <f t="shared" si="1402"/>
        <v>28573.336433277378</v>
      </c>
      <c r="P6868" s="2">
        <f t="shared" si="1403"/>
        <v>28573.336433277378</v>
      </c>
    </row>
    <row r="6869" spans="1:16">
      <c r="A6869" s="6">
        <v>10</v>
      </c>
      <c r="B6869" s="6">
        <v>11</v>
      </c>
      <c r="C6869" s="6">
        <v>14</v>
      </c>
      <c r="D6869" s="6">
        <f t="shared" si="1391"/>
        <v>35</v>
      </c>
      <c r="E6869" s="5">
        <f t="shared" si="1392"/>
        <v>2334.3682140900019</v>
      </c>
      <c r="F6869" s="5">
        <f t="shared" si="1393"/>
        <v>432.98859707441784</v>
      </c>
      <c r="G6869" s="5">
        <f t="shared" si="1394"/>
        <v>749.67149159246469</v>
      </c>
      <c r="H6869" s="5">
        <f t="shared" si="1395"/>
        <v>3517.0283027568848</v>
      </c>
      <c r="I6869" s="5">
        <f t="shared" si="1396"/>
        <v>720</v>
      </c>
      <c r="J6869" s="5">
        <f t="shared" si="1397"/>
        <v>2797.0283027568848</v>
      </c>
      <c r="K6869" s="2">
        <f t="shared" si="1398"/>
        <v>73559.519145084807</v>
      </c>
      <c r="L6869" s="2">
        <f t="shared" si="1399"/>
        <v>148834</v>
      </c>
      <c r="M6869" s="2">
        <f t="shared" si="1400"/>
        <v>25960</v>
      </c>
      <c r="N6869" s="6">
        <f t="shared" si="1401"/>
        <v>1</v>
      </c>
      <c r="O6869" s="2">
        <f t="shared" si="1402"/>
        <v>29314.480854915193</v>
      </c>
      <c r="P6869" s="2">
        <f t="shared" si="1403"/>
        <v>29314.480854915193</v>
      </c>
    </row>
    <row r="6870" spans="1:16">
      <c r="A6870" s="6">
        <v>10</v>
      </c>
      <c r="B6870" s="6">
        <v>11</v>
      </c>
      <c r="C6870" s="6">
        <v>15</v>
      </c>
      <c r="D6870" s="6">
        <f t="shared" si="1391"/>
        <v>36</v>
      </c>
      <c r="E6870" s="5">
        <f t="shared" si="1392"/>
        <v>2334.3682140900019</v>
      </c>
      <c r="F6870" s="5">
        <f t="shared" si="1393"/>
        <v>432.98859707441784</v>
      </c>
      <c r="G6870" s="5">
        <f t="shared" si="1394"/>
        <v>813.25969846861108</v>
      </c>
      <c r="H6870" s="5">
        <f t="shared" si="1395"/>
        <v>3580.616509633031</v>
      </c>
      <c r="I6870" s="5">
        <f t="shared" si="1396"/>
        <v>720</v>
      </c>
      <c r="J6870" s="5">
        <f t="shared" si="1397"/>
        <v>2860.616509633031</v>
      </c>
      <c r="K6870" s="2">
        <f t="shared" si="1398"/>
        <v>74663.481070017908</v>
      </c>
      <c r="L6870" s="2">
        <f t="shared" si="1399"/>
        <v>151534</v>
      </c>
      <c r="M6870" s="2">
        <f t="shared" si="1400"/>
        <v>26840</v>
      </c>
      <c r="N6870" s="6">
        <f t="shared" si="1401"/>
        <v>1</v>
      </c>
      <c r="O6870" s="2">
        <f t="shared" si="1402"/>
        <v>30030.518929982092</v>
      </c>
      <c r="P6870" s="2">
        <f t="shared" si="1403"/>
        <v>30030.518929982092</v>
      </c>
    </row>
    <row r="6871" spans="1:16">
      <c r="A6871" s="6">
        <v>10</v>
      </c>
      <c r="B6871" s="6">
        <v>11</v>
      </c>
      <c r="C6871" s="6">
        <v>16</v>
      </c>
      <c r="D6871" s="6">
        <f t="shared" si="1391"/>
        <v>37</v>
      </c>
      <c r="E6871" s="5">
        <f t="shared" si="1392"/>
        <v>2334.3682140900019</v>
      </c>
      <c r="F6871" s="5">
        <f t="shared" si="1393"/>
        <v>432.98859707441784</v>
      </c>
      <c r="G6871" s="5">
        <f t="shared" si="1394"/>
        <v>878.32047434610013</v>
      </c>
      <c r="H6871" s="5">
        <f t="shared" si="1395"/>
        <v>3645.6772855105201</v>
      </c>
      <c r="I6871" s="5">
        <f t="shared" si="1396"/>
        <v>720</v>
      </c>
      <c r="J6871" s="5">
        <f t="shared" si="1397"/>
        <v>2925.6772855105201</v>
      </c>
      <c r="K6871" s="2">
        <f t="shared" si="1398"/>
        <v>75793.008429002075</v>
      </c>
      <c r="L6871" s="2">
        <f t="shared" si="1399"/>
        <v>154234</v>
      </c>
      <c r="M6871" s="2">
        <f t="shared" si="1400"/>
        <v>27720</v>
      </c>
      <c r="N6871" s="6">
        <f t="shared" si="1401"/>
        <v>1</v>
      </c>
      <c r="O6871" s="2">
        <f t="shared" si="1402"/>
        <v>30720.991570997925</v>
      </c>
      <c r="P6871" s="2">
        <f t="shared" si="1403"/>
        <v>30720.991570997925</v>
      </c>
    </row>
    <row r="6872" spans="1:16">
      <c r="A6872" s="6">
        <v>10</v>
      </c>
      <c r="B6872" s="6">
        <v>11</v>
      </c>
      <c r="C6872" s="6">
        <v>17</v>
      </c>
      <c r="D6872" s="6">
        <f t="shared" si="1391"/>
        <v>38</v>
      </c>
      <c r="E6872" s="5">
        <f t="shared" si="1392"/>
        <v>2334.3682140900019</v>
      </c>
      <c r="F6872" s="5">
        <f t="shared" si="1393"/>
        <v>432.98859707441784</v>
      </c>
      <c r="G6872" s="5">
        <f t="shared" si="1394"/>
        <v>944.88069779264049</v>
      </c>
      <c r="H6872" s="5">
        <f t="shared" si="1395"/>
        <v>3712.2375089570605</v>
      </c>
      <c r="I6872" s="5">
        <f t="shared" si="1396"/>
        <v>720</v>
      </c>
      <c r="J6872" s="5">
        <f t="shared" si="1397"/>
        <v>2992.2375089570605</v>
      </c>
      <c r="K6872" s="2">
        <f t="shared" si="1398"/>
        <v>76948.567863837845</v>
      </c>
      <c r="L6872" s="2">
        <f t="shared" si="1399"/>
        <v>156934</v>
      </c>
      <c r="M6872" s="2">
        <f t="shared" si="1400"/>
        <v>28600</v>
      </c>
      <c r="N6872" s="6">
        <f t="shared" si="1401"/>
        <v>1</v>
      </c>
      <c r="O6872" s="2">
        <f t="shared" si="1402"/>
        <v>31385.432136162155</v>
      </c>
      <c r="P6872" s="2">
        <f t="shared" si="1403"/>
        <v>31385.432136162155</v>
      </c>
    </row>
    <row r="6873" spans="1:16">
      <c r="A6873" s="6">
        <v>10</v>
      </c>
      <c r="B6873" s="6">
        <v>11</v>
      </c>
      <c r="C6873" s="6">
        <v>18</v>
      </c>
      <c r="D6873" s="6">
        <f t="shared" si="1391"/>
        <v>39</v>
      </c>
      <c r="E6873" s="5">
        <f t="shared" si="1392"/>
        <v>2334.3682140900019</v>
      </c>
      <c r="F6873" s="5">
        <f t="shared" si="1393"/>
        <v>432.98859707441784</v>
      </c>
      <c r="G6873" s="5">
        <f t="shared" si="1394"/>
        <v>1012.9676892512279</v>
      </c>
      <c r="H6873" s="5">
        <f t="shared" si="1395"/>
        <v>3780.3245004156479</v>
      </c>
      <c r="I6873" s="5">
        <f t="shared" si="1396"/>
        <v>720</v>
      </c>
      <c r="J6873" s="5">
        <f t="shared" si="1397"/>
        <v>3060.3245004156479</v>
      </c>
      <c r="K6873" s="2">
        <f t="shared" si="1398"/>
        <v>78130.633687771653</v>
      </c>
      <c r="L6873" s="2">
        <f t="shared" si="1399"/>
        <v>159634</v>
      </c>
      <c r="M6873" s="2">
        <f t="shared" si="1400"/>
        <v>29480</v>
      </c>
      <c r="N6873" s="6">
        <f t="shared" si="1401"/>
        <v>1</v>
      </c>
      <c r="O6873" s="2">
        <f t="shared" si="1402"/>
        <v>32023.366312228347</v>
      </c>
      <c r="P6873" s="2">
        <f t="shared" si="1403"/>
        <v>32023.366312228347</v>
      </c>
    </row>
    <row r="6874" spans="1:16">
      <c r="A6874" s="6">
        <v>10</v>
      </c>
      <c r="B6874" s="6">
        <v>11</v>
      </c>
      <c r="C6874" s="6">
        <v>19</v>
      </c>
      <c r="D6874" s="6">
        <f t="shared" si="1391"/>
        <v>40</v>
      </c>
      <c r="E6874" s="5">
        <f t="shared" si="1392"/>
        <v>2334.3682140900019</v>
      </c>
      <c r="F6874" s="5">
        <f t="shared" si="1393"/>
        <v>432.98859707441784</v>
      </c>
      <c r="G6874" s="5">
        <f t="shared" si="1394"/>
        <v>1082.6092178872495</v>
      </c>
      <c r="H6874" s="5">
        <f t="shared" si="1395"/>
        <v>3849.9660290516695</v>
      </c>
      <c r="I6874" s="5">
        <f t="shared" si="1396"/>
        <v>720</v>
      </c>
      <c r="J6874" s="5">
        <f t="shared" si="1397"/>
        <v>3129.9660290516695</v>
      </c>
      <c r="K6874" s="2">
        <f t="shared" si="1398"/>
        <v>79339.688004369265</v>
      </c>
      <c r="L6874" s="2">
        <f t="shared" si="1399"/>
        <v>162334</v>
      </c>
      <c r="M6874" s="2">
        <f t="shared" si="1400"/>
        <v>30360</v>
      </c>
      <c r="N6874" s="6">
        <f t="shared" si="1401"/>
        <v>1</v>
      </c>
      <c r="O6874" s="2">
        <f t="shared" si="1402"/>
        <v>32634.311995630735</v>
      </c>
      <c r="P6874" s="2">
        <f t="shared" si="1403"/>
        <v>32634.311995630735</v>
      </c>
    </row>
    <row r="6875" spans="1:16">
      <c r="A6875" s="6">
        <v>10</v>
      </c>
      <c r="B6875" s="6">
        <v>11</v>
      </c>
      <c r="C6875" s="6">
        <v>20</v>
      </c>
      <c r="D6875" s="6">
        <f t="shared" si="1391"/>
        <v>41</v>
      </c>
      <c r="E6875" s="5">
        <f t="shared" si="1392"/>
        <v>2334.3682140900019</v>
      </c>
      <c r="F6875" s="5">
        <f t="shared" si="1393"/>
        <v>432.98859707441784</v>
      </c>
      <c r="G6875" s="5">
        <f t="shared" si="1394"/>
        <v>1153.8335085377266</v>
      </c>
      <c r="H6875" s="5">
        <f t="shared" si="1395"/>
        <v>3921.1903197021466</v>
      </c>
      <c r="I6875" s="5">
        <f t="shared" si="1396"/>
        <v>720</v>
      </c>
      <c r="J6875" s="5">
        <f t="shared" si="1397"/>
        <v>3201.1903197021466</v>
      </c>
      <c r="K6875" s="2">
        <f t="shared" si="1398"/>
        <v>80576.220828162273</v>
      </c>
      <c r="L6875" s="2">
        <f t="shared" si="1399"/>
        <v>165034</v>
      </c>
      <c r="M6875" s="2">
        <f t="shared" si="1400"/>
        <v>31240</v>
      </c>
      <c r="N6875" s="6">
        <f t="shared" si="1401"/>
        <v>1</v>
      </c>
      <c r="O6875" s="2">
        <f t="shared" si="1402"/>
        <v>33217.779171837727</v>
      </c>
      <c r="P6875" s="2">
        <f t="shared" si="1403"/>
        <v>33217.779171837727</v>
      </c>
    </row>
    <row r="6876" spans="1:16">
      <c r="A6876" s="6">
        <v>10</v>
      </c>
      <c r="B6876" s="6">
        <v>11</v>
      </c>
      <c r="C6876" s="6">
        <v>21</v>
      </c>
      <c r="D6876" s="6">
        <f t="shared" si="1391"/>
        <v>42</v>
      </c>
      <c r="E6876" s="5">
        <f t="shared" si="1392"/>
        <v>2334.3682140900019</v>
      </c>
      <c r="F6876" s="5">
        <f t="shared" si="1393"/>
        <v>432.98859707441784</v>
      </c>
      <c r="G6876" s="5">
        <f t="shared" si="1394"/>
        <v>1226.6692487641703</v>
      </c>
      <c r="H6876" s="5">
        <f t="shared" si="1395"/>
        <v>3994.0260599285903</v>
      </c>
      <c r="I6876" s="5">
        <f t="shared" si="1396"/>
        <v>720</v>
      </c>
      <c r="J6876" s="5">
        <f t="shared" si="1397"/>
        <v>3274.0260599285903</v>
      </c>
      <c r="K6876" s="2">
        <f t="shared" si="1398"/>
        <v>81840.730207093584</v>
      </c>
      <c r="L6876" s="2">
        <f t="shared" si="1399"/>
        <v>167734</v>
      </c>
      <c r="M6876" s="2">
        <f t="shared" si="1400"/>
        <v>32120</v>
      </c>
      <c r="N6876" s="6">
        <f t="shared" si="1401"/>
        <v>1</v>
      </c>
      <c r="O6876" s="2">
        <f t="shared" si="1402"/>
        <v>33773.269792906416</v>
      </c>
      <c r="P6876" s="2">
        <f t="shared" si="1403"/>
        <v>33773.269792906416</v>
      </c>
    </row>
    <row r="6877" spans="1:16">
      <c r="A6877" s="6">
        <v>10</v>
      </c>
      <c r="B6877" s="6">
        <v>11</v>
      </c>
      <c r="C6877" s="6">
        <v>22</v>
      </c>
      <c r="D6877" s="6">
        <f t="shared" si="1391"/>
        <v>43</v>
      </c>
      <c r="E6877" s="5">
        <f t="shared" si="1392"/>
        <v>2334.3682140900019</v>
      </c>
      <c r="F6877" s="5">
        <f t="shared" si="1393"/>
        <v>432.98859707441784</v>
      </c>
      <c r="G6877" s="5">
        <f t="shared" si="1394"/>
        <v>1301.1455960105666</v>
      </c>
      <c r="H6877" s="5">
        <f t="shared" si="1395"/>
        <v>4068.5024071749867</v>
      </c>
      <c r="I6877" s="5">
        <f t="shared" si="1396"/>
        <v>720</v>
      </c>
      <c r="J6877" s="5">
        <f t="shared" si="1397"/>
        <v>3348.5024071749867</v>
      </c>
      <c r="K6877" s="2">
        <f t="shared" si="1398"/>
        <v>83133.722346787952</v>
      </c>
      <c r="L6877" s="2">
        <f t="shared" si="1399"/>
        <v>170434</v>
      </c>
      <c r="M6877" s="2">
        <f t="shared" si="1400"/>
        <v>33000</v>
      </c>
      <c r="N6877" s="6">
        <f t="shared" si="1401"/>
        <v>1</v>
      </c>
      <c r="O6877" s="2">
        <f t="shared" si="1402"/>
        <v>34300.277653212048</v>
      </c>
      <c r="P6877" s="2">
        <f t="shared" si="1403"/>
        <v>34300.277653212048</v>
      </c>
    </row>
    <row r="6878" spans="1:16">
      <c r="A6878" s="6">
        <v>10</v>
      </c>
      <c r="B6878" s="6">
        <v>11</v>
      </c>
      <c r="C6878" s="6">
        <v>23</v>
      </c>
      <c r="D6878" s="6">
        <f t="shared" si="1391"/>
        <v>44</v>
      </c>
      <c r="E6878" s="5">
        <f t="shared" si="1392"/>
        <v>2334.3682140900019</v>
      </c>
      <c r="F6878" s="5">
        <f t="shared" si="1393"/>
        <v>432.98859707441784</v>
      </c>
      <c r="G6878" s="5">
        <f t="shared" si="1394"/>
        <v>1377.292184868003</v>
      </c>
      <c r="H6878" s="5">
        <f t="shared" si="1395"/>
        <v>4144.6489960324234</v>
      </c>
      <c r="I6878" s="5">
        <f t="shared" si="1396"/>
        <v>720</v>
      </c>
      <c r="J6878" s="5">
        <f t="shared" si="1397"/>
        <v>3424.6489960324234</v>
      </c>
      <c r="K6878" s="2">
        <f t="shared" si="1398"/>
        <v>84455.711736674013</v>
      </c>
      <c r="L6878" s="2">
        <f t="shared" si="1399"/>
        <v>173134</v>
      </c>
      <c r="M6878" s="2">
        <f t="shared" si="1400"/>
        <v>33880</v>
      </c>
      <c r="N6878" s="6">
        <f t="shared" si="1401"/>
        <v>1</v>
      </c>
      <c r="O6878" s="2">
        <f t="shared" si="1402"/>
        <v>34798.288263325987</v>
      </c>
      <c r="P6878" s="2">
        <f t="shared" si="1403"/>
        <v>34798.288263325987</v>
      </c>
    </row>
    <row r="6879" spans="1:16">
      <c r="A6879" s="6">
        <v>10</v>
      </c>
      <c r="B6879" s="6">
        <v>11</v>
      </c>
      <c r="C6879" s="6">
        <v>24</v>
      </c>
      <c r="D6879" s="6">
        <f t="shared" si="1391"/>
        <v>45</v>
      </c>
      <c r="E6879" s="5">
        <f t="shared" si="1392"/>
        <v>2334.3682140900019</v>
      </c>
      <c r="F6879" s="5">
        <f t="shared" si="1393"/>
        <v>432.98859707441784</v>
      </c>
      <c r="G6879" s="5">
        <f t="shared" si="1394"/>
        <v>1455.1391344474989</v>
      </c>
      <c r="H6879" s="5">
        <f t="shared" si="1395"/>
        <v>4222.4959456119186</v>
      </c>
      <c r="I6879" s="5">
        <f t="shared" si="1396"/>
        <v>720</v>
      </c>
      <c r="J6879" s="5">
        <f t="shared" si="1397"/>
        <v>3502.4959456119186</v>
      </c>
      <c r="K6879" s="2">
        <f t="shared" si="1398"/>
        <v>85807.221277984703</v>
      </c>
      <c r="L6879" s="2">
        <f t="shared" si="1399"/>
        <v>175834</v>
      </c>
      <c r="M6879" s="2">
        <f t="shared" si="1400"/>
        <v>34760</v>
      </c>
      <c r="N6879" s="6">
        <f t="shared" si="1401"/>
        <v>1</v>
      </c>
      <c r="O6879" s="2">
        <f t="shared" si="1402"/>
        <v>35266.778722015297</v>
      </c>
      <c r="P6879" s="2">
        <f t="shared" si="1403"/>
        <v>35266.778722015297</v>
      </c>
    </row>
    <row r="6880" spans="1:16">
      <c r="A6880" s="6">
        <v>10</v>
      </c>
      <c r="B6880" s="6">
        <v>11</v>
      </c>
      <c r="C6880" s="6">
        <v>25</v>
      </c>
      <c r="D6880" s="6">
        <f t="shared" si="1391"/>
        <v>46</v>
      </c>
      <c r="E6880" s="5">
        <f t="shared" si="1392"/>
        <v>2334.3682140900019</v>
      </c>
      <c r="F6880" s="5">
        <f t="shared" si="1393"/>
        <v>432.98859707441784</v>
      </c>
      <c r="G6880" s="5">
        <f t="shared" si="1394"/>
        <v>1534.7170558625965</v>
      </c>
      <c r="H6880" s="5">
        <f t="shared" si="1395"/>
        <v>4302.0738670270166</v>
      </c>
      <c r="I6880" s="5">
        <f t="shared" si="1396"/>
        <v>720</v>
      </c>
      <c r="J6880" s="5">
        <f t="shared" si="1397"/>
        <v>3582.0738670270166</v>
      </c>
      <c r="K6880" s="2">
        <f t="shared" si="1398"/>
        <v>87188.782413663488</v>
      </c>
      <c r="L6880" s="2">
        <f t="shared" si="1399"/>
        <v>178534</v>
      </c>
      <c r="M6880" s="2">
        <f t="shared" si="1400"/>
        <v>35640</v>
      </c>
      <c r="N6880" s="6">
        <f t="shared" si="1401"/>
        <v>1</v>
      </c>
      <c r="O6880" s="2">
        <f t="shared" si="1402"/>
        <v>35705.217586336512</v>
      </c>
      <c r="P6880" s="2">
        <f t="shared" si="1403"/>
        <v>35705.217586336512</v>
      </c>
    </row>
    <row r="6881" spans="1:16">
      <c r="A6881" s="6">
        <v>10</v>
      </c>
      <c r="B6881" s="6">
        <v>11</v>
      </c>
      <c r="C6881" s="6">
        <v>26</v>
      </c>
      <c r="D6881" s="6">
        <f t="shared" si="1391"/>
        <v>47</v>
      </c>
      <c r="E6881" s="5">
        <f t="shared" si="1392"/>
        <v>2334.3682140900019</v>
      </c>
      <c r="F6881" s="5">
        <f t="shared" si="1393"/>
        <v>432.98859707441784</v>
      </c>
      <c r="G6881" s="5">
        <f t="shared" si="1394"/>
        <v>1616.0570598233144</v>
      </c>
      <c r="H6881" s="5">
        <f t="shared" si="1395"/>
        <v>4383.4138709877343</v>
      </c>
      <c r="I6881" s="5">
        <f t="shared" si="1396"/>
        <v>720</v>
      </c>
      <c r="J6881" s="5">
        <f t="shared" si="1397"/>
        <v>3663.4138709877343</v>
      </c>
      <c r="K6881" s="2">
        <f t="shared" si="1398"/>
        <v>88600.935260203725</v>
      </c>
      <c r="L6881" s="2">
        <f t="shared" si="1399"/>
        <v>181234</v>
      </c>
      <c r="M6881" s="2">
        <f t="shared" si="1400"/>
        <v>36520</v>
      </c>
      <c r="N6881" s="6">
        <f t="shared" si="1401"/>
        <v>1</v>
      </c>
      <c r="O6881" s="2">
        <f t="shared" si="1402"/>
        <v>36113.064739796275</v>
      </c>
      <c r="P6881" s="2">
        <f t="shared" si="1403"/>
        <v>36113.064739796275</v>
      </c>
    </row>
    <row r="6882" spans="1:16">
      <c r="A6882" s="6">
        <v>10</v>
      </c>
      <c r="B6882" s="6">
        <v>11</v>
      </c>
      <c r="C6882" s="6">
        <v>27</v>
      </c>
      <c r="D6882" s="6">
        <f t="shared" si="1391"/>
        <v>48</v>
      </c>
      <c r="E6882" s="5">
        <f t="shared" si="1392"/>
        <v>2334.3682140900019</v>
      </c>
      <c r="F6882" s="5">
        <f t="shared" si="1393"/>
        <v>432.98859707441784</v>
      </c>
      <c r="G6882" s="5">
        <f t="shared" si="1394"/>
        <v>1699.1907643430709</v>
      </c>
      <c r="H6882" s="5">
        <f t="shared" si="1395"/>
        <v>4466.5475755074913</v>
      </c>
      <c r="I6882" s="5">
        <f t="shared" si="1396"/>
        <v>720</v>
      </c>
      <c r="J6882" s="5">
        <f t="shared" si="1397"/>
        <v>3746.5475755074913</v>
      </c>
      <c r="K6882" s="2">
        <f t="shared" si="1398"/>
        <v>90044.228741449508</v>
      </c>
      <c r="L6882" s="2">
        <f t="shared" si="1399"/>
        <v>183934</v>
      </c>
      <c r="M6882" s="2">
        <f t="shared" si="1400"/>
        <v>37400</v>
      </c>
      <c r="N6882" s="6">
        <f t="shared" si="1401"/>
        <v>1</v>
      </c>
      <c r="O6882" s="2">
        <f t="shared" si="1402"/>
        <v>36489.771258550492</v>
      </c>
      <c r="P6882" s="2">
        <f t="shared" si="1403"/>
        <v>36489.771258550492</v>
      </c>
    </row>
    <row r="6883" spans="1:16">
      <c r="A6883" s="6">
        <v>10</v>
      </c>
      <c r="B6883" s="6">
        <v>11</v>
      </c>
      <c r="C6883" s="6">
        <v>28</v>
      </c>
      <c r="D6883" s="6">
        <f t="shared" si="1391"/>
        <v>49</v>
      </c>
      <c r="E6883" s="5">
        <f t="shared" si="1392"/>
        <v>2334.3682140900019</v>
      </c>
      <c r="F6883" s="5">
        <f t="shared" si="1393"/>
        <v>432.98859707441784</v>
      </c>
      <c r="G6883" s="5">
        <f t="shared" si="1394"/>
        <v>1784.1503025602246</v>
      </c>
      <c r="H6883" s="5">
        <f t="shared" si="1395"/>
        <v>4551.507113724645</v>
      </c>
      <c r="I6883" s="5">
        <f t="shared" si="1396"/>
        <v>720</v>
      </c>
      <c r="J6883" s="5">
        <f t="shared" si="1397"/>
        <v>3831.507113724645</v>
      </c>
      <c r="K6883" s="2">
        <f t="shared" si="1398"/>
        <v>91519.220724386192</v>
      </c>
      <c r="L6883" s="2">
        <f t="shared" si="1399"/>
        <v>186634</v>
      </c>
      <c r="M6883" s="2">
        <f t="shared" si="1400"/>
        <v>38280</v>
      </c>
      <c r="N6883" s="6">
        <f t="shared" si="1401"/>
        <v>1</v>
      </c>
      <c r="O6883" s="2">
        <f t="shared" si="1402"/>
        <v>36834.779275613808</v>
      </c>
      <c r="P6883" s="2">
        <f t="shared" si="1403"/>
        <v>36834.779275613808</v>
      </c>
    </row>
    <row r="6884" spans="1:16">
      <c r="A6884" s="6">
        <v>10</v>
      </c>
      <c r="B6884" s="6">
        <v>11</v>
      </c>
      <c r="C6884" s="6">
        <v>29</v>
      </c>
      <c r="D6884" s="6">
        <f t="shared" si="1391"/>
        <v>50</v>
      </c>
      <c r="E6884" s="5">
        <f t="shared" si="1392"/>
        <v>2334.3682140900019</v>
      </c>
      <c r="F6884" s="5">
        <f t="shared" si="1393"/>
        <v>432.98859707441784</v>
      </c>
      <c r="G6884" s="5">
        <f t="shared" si="1394"/>
        <v>1870.9683306758782</v>
      </c>
      <c r="H6884" s="5">
        <f t="shared" si="1395"/>
        <v>4638.3251418402979</v>
      </c>
      <c r="I6884" s="5">
        <f t="shared" si="1396"/>
        <v>720</v>
      </c>
      <c r="J6884" s="5">
        <f t="shared" si="1397"/>
        <v>3918.3251418402979</v>
      </c>
      <c r="K6884" s="2">
        <f t="shared" si="1398"/>
        <v>93026.478156949612</v>
      </c>
      <c r="L6884" s="2">
        <f t="shared" si="1399"/>
        <v>189334</v>
      </c>
      <c r="M6884" s="2">
        <f t="shared" si="1400"/>
        <v>39160</v>
      </c>
      <c r="N6884" s="6">
        <f t="shared" si="1401"/>
        <v>1</v>
      </c>
      <c r="O6884" s="2">
        <f t="shared" si="1402"/>
        <v>37147.521843050388</v>
      </c>
      <c r="P6884" s="2">
        <f t="shared" si="1403"/>
        <v>37147.521843050388</v>
      </c>
    </row>
    <row r="6885" spans="1:16">
      <c r="A6885" s="6">
        <v>10</v>
      </c>
      <c r="B6885" s="6">
        <v>11</v>
      </c>
      <c r="C6885" s="6">
        <v>30</v>
      </c>
      <c r="D6885" s="6">
        <f t="shared" si="1391"/>
        <v>51</v>
      </c>
      <c r="E6885" s="5">
        <f t="shared" si="1392"/>
        <v>2334.3682140900019</v>
      </c>
      <c r="F6885" s="5">
        <f t="shared" si="1393"/>
        <v>432.98859707441784</v>
      </c>
      <c r="G6885" s="5">
        <f t="shared" si="1394"/>
        <v>1959.6780360096488</v>
      </c>
      <c r="H6885" s="5">
        <f t="shared" si="1395"/>
        <v>4727.034847174069</v>
      </c>
      <c r="I6885" s="5">
        <f t="shared" si="1396"/>
        <v>720</v>
      </c>
      <c r="J6885" s="5">
        <f t="shared" si="1397"/>
        <v>4007.034847174069</v>
      </c>
      <c r="K6885" s="2">
        <f t="shared" si="1398"/>
        <v>94566.577207883136</v>
      </c>
      <c r="L6885" s="2">
        <f t="shared" si="1399"/>
        <v>192034</v>
      </c>
      <c r="M6885" s="2">
        <f t="shared" si="1400"/>
        <v>40040</v>
      </c>
      <c r="N6885" s="6">
        <f t="shared" si="1401"/>
        <v>1</v>
      </c>
      <c r="O6885" s="2">
        <f t="shared" si="1402"/>
        <v>37427.422792116864</v>
      </c>
      <c r="P6885" s="2">
        <f t="shared" si="1403"/>
        <v>37427.422792116864</v>
      </c>
    </row>
    <row r="6886" spans="1:16">
      <c r="A6886" s="6">
        <v>10</v>
      </c>
      <c r="B6886" s="6">
        <v>12</v>
      </c>
      <c r="C6886" s="6">
        <v>0</v>
      </c>
      <c r="D6886" s="6">
        <f t="shared" si="1391"/>
        <v>22</v>
      </c>
      <c r="E6886" s="5">
        <f t="shared" si="1392"/>
        <v>2334.3682140900019</v>
      </c>
      <c r="F6886" s="5">
        <f t="shared" si="1393"/>
        <v>484.15997672866712</v>
      </c>
      <c r="G6886" s="5">
        <f t="shared" si="1394"/>
        <v>0</v>
      </c>
      <c r="H6886" s="5">
        <f t="shared" si="1395"/>
        <v>2818.5281908186689</v>
      </c>
      <c r="I6886" s="5">
        <f t="shared" si="1396"/>
        <v>720</v>
      </c>
      <c r="J6886" s="5">
        <f t="shared" si="1397"/>
        <v>2098.5281908186689</v>
      </c>
      <c r="K6886" s="2">
        <f t="shared" si="1398"/>
        <v>61432.781090601893</v>
      </c>
      <c r="L6886" s="2">
        <f t="shared" si="1399"/>
        <v>113128</v>
      </c>
      <c r="M6886" s="2">
        <f t="shared" si="1400"/>
        <v>14080</v>
      </c>
      <c r="N6886" s="6">
        <f t="shared" si="1401"/>
        <v>1</v>
      </c>
      <c r="O6886" s="2">
        <f t="shared" si="1402"/>
        <v>17615.218909398107</v>
      </c>
      <c r="P6886" s="2">
        <f t="shared" si="1403"/>
        <v>17615.218909398107</v>
      </c>
    </row>
    <row r="6887" spans="1:16">
      <c r="A6887" s="6">
        <v>10</v>
      </c>
      <c r="B6887" s="6">
        <v>12</v>
      </c>
      <c r="C6887" s="6">
        <v>1</v>
      </c>
      <c r="D6887" s="6">
        <f t="shared" si="1391"/>
        <v>23</v>
      </c>
      <c r="E6887" s="5">
        <f t="shared" si="1392"/>
        <v>2334.3682140900019</v>
      </c>
      <c r="F6887" s="5">
        <f t="shared" si="1393"/>
        <v>484.15997672866712</v>
      </c>
      <c r="G6887" s="5">
        <f t="shared" si="1394"/>
        <v>45.5625</v>
      </c>
      <c r="H6887" s="5">
        <f t="shared" si="1395"/>
        <v>2864.0906908186689</v>
      </c>
      <c r="I6887" s="5">
        <f t="shared" si="1396"/>
        <v>720</v>
      </c>
      <c r="J6887" s="5">
        <f t="shared" si="1397"/>
        <v>2144.0906908186689</v>
      </c>
      <c r="K6887" s="2">
        <f t="shared" si="1398"/>
        <v>62223.796715601893</v>
      </c>
      <c r="L6887" s="2">
        <f t="shared" si="1399"/>
        <v>115828</v>
      </c>
      <c r="M6887" s="2">
        <f t="shared" si="1400"/>
        <v>14960</v>
      </c>
      <c r="N6887" s="6">
        <f t="shared" si="1401"/>
        <v>1</v>
      </c>
      <c r="O6887" s="2">
        <f t="shared" si="1402"/>
        <v>18644.203284398107</v>
      </c>
      <c r="P6887" s="2">
        <f t="shared" si="1403"/>
        <v>18644.203284398107</v>
      </c>
    </row>
    <row r="6888" spans="1:16">
      <c r="A6888" s="6">
        <v>10</v>
      </c>
      <c r="B6888" s="6">
        <v>12</v>
      </c>
      <c r="C6888" s="6">
        <v>2</v>
      </c>
      <c r="D6888" s="6">
        <f t="shared" si="1391"/>
        <v>24</v>
      </c>
      <c r="E6888" s="5">
        <f t="shared" si="1392"/>
        <v>2334.3682140900019</v>
      </c>
      <c r="F6888" s="5">
        <f t="shared" si="1393"/>
        <v>484.15997672866712</v>
      </c>
      <c r="G6888" s="5">
        <f t="shared" si="1394"/>
        <v>92.264062499999994</v>
      </c>
      <c r="H6888" s="5">
        <f t="shared" si="1395"/>
        <v>2910.7922533186688</v>
      </c>
      <c r="I6888" s="5">
        <f t="shared" si="1396"/>
        <v>720</v>
      </c>
      <c r="J6888" s="5">
        <f t="shared" si="1397"/>
        <v>2190.7922533186688</v>
      </c>
      <c r="K6888" s="2">
        <f t="shared" si="1398"/>
        <v>63034.587731226886</v>
      </c>
      <c r="L6888" s="2">
        <f t="shared" si="1399"/>
        <v>118528</v>
      </c>
      <c r="M6888" s="2">
        <f t="shared" si="1400"/>
        <v>15840</v>
      </c>
      <c r="N6888" s="6">
        <f t="shared" si="1401"/>
        <v>1</v>
      </c>
      <c r="O6888" s="2">
        <f t="shared" si="1402"/>
        <v>19653.412268773114</v>
      </c>
      <c r="P6888" s="2">
        <f t="shared" si="1403"/>
        <v>19653.412268773114</v>
      </c>
    </row>
    <row r="6889" spans="1:16">
      <c r="A6889" s="6">
        <v>10</v>
      </c>
      <c r="B6889" s="6">
        <v>12</v>
      </c>
      <c r="C6889" s="6">
        <v>3</v>
      </c>
      <c r="D6889" s="6">
        <f t="shared" si="1391"/>
        <v>25</v>
      </c>
      <c r="E6889" s="5">
        <f t="shared" si="1392"/>
        <v>2334.3682140900019</v>
      </c>
      <c r="F6889" s="5">
        <f t="shared" si="1393"/>
        <v>484.15997672866712</v>
      </c>
      <c r="G6889" s="5">
        <f t="shared" si="1394"/>
        <v>140.12604492187498</v>
      </c>
      <c r="H6889" s="5">
        <f t="shared" si="1395"/>
        <v>2958.6542357405438</v>
      </c>
      <c r="I6889" s="5">
        <f t="shared" si="1396"/>
        <v>720</v>
      </c>
      <c r="J6889" s="5">
        <f t="shared" si="1397"/>
        <v>2238.6542357405438</v>
      </c>
      <c r="K6889" s="2">
        <f t="shared" si="1398"/>
        <v>63865.524926051105</v>
      </c>
      <c r="L6889" s="2">
        <f t="shared" si="1399"/>
        <v>121228</v>
      </c>
      <c r="M6889" s="2">
        <f t="shared" si="1400"/>
        <v>16720</v>
      </c>
      <c r="N6889" s="6">
        <f t="shared" si="1401"/>
        <v>1</v>
      </c>
      <c r="O6889" s="2">
        <f t="shared" si="1402"/>
        <v>20642.475073948895</v>
      </c>
      <c r="P6889" s="2">
        <f t="shared" si="1403"/>
        <v>20642.475073948895</v>
      </c>
    </row>
    <row r="6890" spans="1:16">
      <c r="A6890" s="6">
        <v>10</v>
      </c>
      <c r="B6890" s="6">
        <v>12</v>
      </c>
      <c r="C6890" s="6">
        <v>4</v>
      </c>
      <c r="D6890" s="6">
        <f t="shared" si="1391"/>
        <v>26</v>
      </c>
      <c r="E6890" s="5">
        <f t="shared" si="1392"/>
        <v>2334.3682140900019</v>
      </c>
      <c r="F6890" s="5">
        <f t="shared" si="1393"/>
        <v>484.15997672866712</v>
      </c>
      <c r="G6890" s="5">
        <f t="shared" si="1394"/>
        <v>189.17016064453125</v>
      </c>
      <c r="H6890" s="5">
        <f t="shared" si="1395"/>
        <v>3007.6983514632002</v>
      </c>
      <c r="I6890" s="5">
        <f t="shared" si="1396"/>
        <v>720</v>
      </c>
      <c r="J6890" s="5">
        <f t="shared" si="1397"/>
        <v>2287.6983514632002</v>
      </c>
      <c r="K6890" s="2">
        <f t="shared" si="1398"/>
        <v>64716.985268458338</v>
      </c>
      <c r="L6890" s="2">
        <f t="shared" si="1399"/>
        <v>123928</v>
      </c>
      <c r="M6890" s="2">
        <f t="shared" si="1400"/>
        <v>17600</v>
      </c>
      <c r="N6890" s="6">
        <f t="shared" si="1401"/>
        <v>1</v>
      </c>
      <c r="O6890" s="2">
        <f t="shared" si="1402"/>
        <v>21611.014731541662</v>
      </c>
      <c r="P6890" s="2">
        <f t="shared" si="1403"/>
        <v>21611.014731541662</v>
      </c>
    </row>
    <row r="6891" spans="1:16">
      <c r="A6891" s="6">
        <v>10</v>
      </c>
      <c r="B6891" s="6">
        <v>12</v>
      </c>
      <c r="C6891" s="6">
        <v>5</v>
      </c>
      <c r="D6891" s="6">
        <f t="shared" si="1391"/>
        <v>27</v>
      </c>
      <c r="E6891" s="5">
        <f t="shared" si="1392"/>
        <v>2334.3682140900019</v>
      </c>
      <c r="F6891" s="5">
        <f t="shared" si="1393"/>
        <v>484.15997672866712</v>
      </c>
      <c r="G6891" s="5">
        <f t="shared" si="1394"/>
        <v>239.41848456573481</v>
      </c>
      <c r="H6891" s="5">
        <f t="shared" si="1395"/>
        <v>3057.9466753844035</v>
      </c>
      <c r="I6891" s="5">
        <f t="shared" si="1396"/>
        <v>720</v>
      </c>
      <c r="J6891" s="5">
        <f t="shared" si="1397"/>
        <v>2337.9466753844035</v>
      </c>
      <c r="K6891" s="2">
        <f t="shared" si="1398"/>
        <v>65589.352003201449</v>
      </c>
      <c r="L6891" s="2">
        <f t="shared" si="1399"/>
        <v>126628</v>
      </c>
      <c r="M6891" s="2">
        <f t="shared" si="1400"/>
        <v>18480</v>
      </c>
      <c r="N6891" s="6">
        <f t="shared" si="1401"/>
        <v>1</v>
      </c>
      <c r="O6891" s="2">
        <f t="shared" si="1402"/>
        <v>22558.647996798551</v>
      </c>
      <c r="P6891" s="2">
        <f t="shared" si="1403"/>
        <v>22558.647996798551</v>
      </c>
    </row>
    <row r="6892" spans="1:16">
      <c r="A6892" s="6">
        <v>10</v>
      </c>
      <c r="B6892" s="6">
        <v>12</v>
      </c>
      <c r="C6892" s="6">
        <v>6</v>
      </c>
      <c r="D6892" s="6">
        <f t="shared" si="1391"/>
        <v>28</v>
      </c>
      <c r="E6892" s="5">
        <f t="shared" si="1392"/>
        <v>2334.3682140900019</v>
      </c>
      <c r="F6892" s="5">
        <f t="shared" si="1393"/>
        <v>484.15997672866712</v>
      </c>
      <c r="G6892" s="5">
        <f t="shared" si="1394"/>
        <v>290.89345874736784</v>
      </c>
      <c r="H6892" s="5">
        <f t="shared" si="1395"/>
        <v>3109.4216495660366</v>
      </c>
      <c r="I6892" s="5">
        <f t="shared" si="1396"/>
        <v>720</v>
      </c>
      <c r="J6892" s="5">
        <f t="shared" si="1397"/>
        <v>2389.4216495660366</v>
      </c>
      <c r="K6892" s="2">
        <f t="shared" si="1398"/>
        <v>66483.014749410358</v>
      </c>
      <c r="L6892" s="2">
        <f t="shared" si="1399"/>
        <v>129328</v>
      </c>
      <c r="M6892" s="2">
        <f t="shared" si="1400"/>
        <v>19360</v>
      </c>
      <c r="N6892" s="6">
        <f t="shared" si="1401"/>
        <v>1</v>
      </c>
      <c r="O6892" s="2">
        <f t="shared" si="1402"/>
        <v>23484.985250589642</v>
      </c>
      <c r="P6892" s="2">
        <f t="shared" si="1403"/>
        <v>23484.985250589642</v>
      </c>
    </row>
    <row r="6893" spans="1:16">
      <c r="A6893" s="6">
        <v>10</v>
      </c>
      <c r="B6893" s="6">
        <v>12</v>
      </c>
      <c r="C6893" s="6">
        <v>7</v>
      </c>
      <c r="D6893" s="6">
        <f t="shared" si="1391"/>
        <v>29</v>
      </c>
      <c r="E6893" s="5">
        <f t="shared" si="1392"/>
        <v>2334.3682140900019</v>
      </c>
      <c r="F6893" s="5">
        <f t="shared" si="1393"/>
        <v>484.15997672866712</v>
      </c>
      <c r="G6893" s="5">
        <f t="shared" si="1394"/>
        <v>343.61789814532818</v>
      </c>
      <c r="H6893" s="5">
        <f t="shared" si="1395"/>
        <v>3162.146088963997</v>
      </c>
      <c r="I6893" s="5">
        <f t="shared" si="1396"/>
        <v>720</v>
      </c>
      <c r="J6893" s="5">
        <f t="shared" si="1397"/>
        <v>2442.146088963997</v>
      </c>
      <c r="K6893" s="2">
        <f t="shared" si="1398"/>
        <v>67398.369600069389</v>
      </c>
      <c r="L6893" s="2">
        <f t="shared" si="1399"/>
        <v>132028</v>
      </c>
      <c r="M6893" s="2">
        <f t="shared" si="1400"/>
        <v>20240</v>
      </c>
      <c r="N6893" s="6">
        <f t="shared" si="1401"/>
        <v>1</v>
      </c>
      <c r="O6893" s="2">
        <f t="shared" si="1402"/>
        <v>24389.630399930611</v>
      </c>
      <c r="P6893" s="2">
        <f t="shared" si="1403"/>
        <v>24389.630399930611</v>
      </c>
    </row>
    <row r="6894" spans="1:16">
      <c r="A6894" s="6">
        <v>10</v>
      </c>
      <c r="B6894" s="6">
        <v>12</v>
      </c>
      <c r="C6894" s="6">
        <v>8</v>
      </c>
      <c r="D6894" s="6">
        <f t="shared" si="1391"/>
        <v>30</v>
      </c>
      <c r="E6894" s="5">
        <f t="shared" si="1392"/>
        <v>2334.3682140900019</v>
      </c>
      <c r="F6894" s="5">
        <f t="shared" si="1393"/>
        <v>484.15997672866712</v>
      </c>
      <c r="G6894" s="5">
        <f t="shared" si="1394"/>
        <v>397.61499642530839</v>
      </c>
      <c r="H6894" s="5">
        <f t="shared" si="1395"/>
        <v>3216.1431872439771</v>
      </c>
      <c r="I6894" s="5">
        <f t="shared" si="1396"/>
        <v>720</v>
      </c>
      <c r="J6894" s="5">
        <f t="shared" si="1397"/>
        <v>2496.1431872439771</v>
      </c>
      <c r="K6894" s="2">
        <f t="shared" si="1398"/>
        <v>68335.819222985709</v>
      </c>
      <c r="L6894" s="2">
        <f t="shared" si="1399"/>
        <v>134728</v>
      </c>
      <c r="M6894" s="2">
        <f t="shared" si="1400"/>
        <v>21120</v>
      </c>
      <c r="N6894" s="6">
        <f t="shared" si="1401"/>
        <v>1</v>
      </c>
      <c r="O6894" s="2">
        <f t="shared" si="1402"/>
        <v>25272.180777014291</v>
      </c>
      <c r="P6894" s="2">
        <f t="shared" si="1403"/>
        <v>25272.180777014291</v>
      </c>
    </row>
    <row r="6895" spans="1:16">
      <c r="A6895" s="6">
        <v>10</v>
      </c>
      <c r="B6895" s="6">
        <v>12</v>
      </c>
      <c r="C6895" s="6">
        <v>9</v>
      </c>
      <c r="D6895" s="6">
        <f t="shared" si="1391"/>
        <v>31</v>
      </c>
      <c r="E6895" s="5">
        <f t="shared" si="1392"/>
        <v>2334.3682140900019</v>
      </c>
      <c r="F6895" s="5">
        <f t="shared" si="1393"/>
        <v>484.15997672866712</v>
      </c>
      <c r="G6895" s="5">
        <f t="shared" si="1394"/>
        <v>452.90833186570285</v>
      </c>
      <c r="H6895" s="5">
        <f t="shared" si="1395"/>
        <v>3271.436522684372</v>
      </c>
      <c r="I6895" s="5">
        <f t="shared" si="1396"/>
        <v>720</v>
      </c>
      <c r="J6895" s="5">
        <f t="shared" si="1397"/>
        <v>2551.436522684372</v>
      </c>
      <c r="K6895" s="2">
        <f t="shared" si="1398"/>
        <v>69295.772963270341</v>
      </c>
      <c r="L6895" s="2">
        <f t="shared" si="1399"/>
        <v>137428</v>
      </c>
      <c r="M6895" s="2">
        <f t="shared" si="1400"/>
        <v>22000</v>
      </c>
      <c r="N6895" s="6">
        <f t="shared" si="1401"/>
        <v>1</v>
      </c>
      <c r="O6895" s="2">
        <f t="shared" si="1402"/>
        <v>26132.227036729659</v>
      </c>
      <c r="P6895" s="2">
        <f t="shared" si="1403"/>
        <v>26132.227036729659</v>
      </c>
    </row>
    <row r="6896" spans="1:16">
      <c r="A6896" s="6">
        <v>10</v>
      </c>
      <c r="B6896" s="6">
        <v>12</v>
      </c>
      <c r="C6896" s="6">
        <v>10</v>
      </c>
      <c r="D6896" s="6">
        <f t="shared" si="1391"/>
        <v>32</v>
      </c>
      <c r="E6896" s="5">
        <f t="shared" si="1392"/>
        <v>2334.3682140900019</v>
      </c>
      <c r="F6896" s="5">
        <f t="shared" si="1393"/>
        <v>484.15997672866712</v>
      </c>
      <c r="G6896" s="5">
        <f t="shared" si="1394"/>
        <v>509.52187334891573</v>
      </c>
      <c r="H6896" s="5">
        <f t="shared" si="1395"/>
        <v>3328.0500641675844</v>
      </c>
      <c r="I6896" s="5">
        <f t="shared" si="1396"/>
        <v>720</v>
      </c>
      <c r="J6896" s="5">
        <f t="shared" si="1397"/>
        <v>2608.0500641675844</v>
      </c>
      <c r="K6896" s="2">
        <f t="shared" si="1398"/>
        <v>70278.646947353904</v>
      </c>
      <c r="L6896" s="2">
        <f t="shared" si="1399"/>
        <v>140128</v>
      </c>
      <c r="M6896" s="2">
        <f t="shared" si="1400"/>
        <v>22880</v>
      </c>
      <c r="N6896" s="6">
        <f t="shared" si="1401"/>
        <v>1</v>
      </c>
      <c r="O6896" s="2">
        <f t="shared" si="1402"/>
        <v>26969.353052646096</v>
      </c>
      <c r="P6896" s="2">
        <f t="shared" si="1403"/>
        <v>26969.353052646096</v>
      </c>
    </row>
    <row r="6897" spans="1:16">
      <c r="A6897" s="6">
        <v>10</v>
      </c>
      <c r="B6897" s="6">
        <v>12</v>
      </c>
      <c r="C6897" s="6">
        <v>11</v>
      </c>
      <c r="D6897" s="6">
        <f t="shared" si="1391"/>
        <v>33</v>
      </c>
      <c r="E6897" s="5">
        <f t="shared" si="1392"/>
        <v>2334.3682140900019</v>
      </c>
      <c r="F6897" s="5">
        <f t="shared" si="1393"/>
        <v>484.15997672866712</v>
      </c>
      <c r="G6897" s="5">
        <f t="shared" si="1394"/>
        <v>567.47998644235474</v>
      </c>
      <c r="H6897" s="5">
        <f t="shared" si="1395"/>
        <v>3386.0081772610238</v>
      </c>
      <c r="I6897" s="5">
        <f t="shared" si="1396"/>
        <v>720</v>
      </c>
      <c r="J6897" s="5">
        <f t="shared" si="1397"/>
        <v>2666.0081772610238</v>
      </c>
      <c r="K6897" s="2">
        <f t="shared" si="1398"/>
        <v>71284.864188559441</v>
      </c>
      <c r="L6897" s="2">
        <f t="shared" si="1399"/>
        <v>142828</v>
      </c>
      <c r="M6897" s="2">
        <f t="shared" si="1400"/>
        <v>23760</v>
      </c>
      <c r="N6897" s="6">
        <f t="shared" si="1401"/>
        <v>1</v>
      </c>
      <c r="O6897" s="2">
        <f t="shared" si="1402"/>
        <v>27783.135811440559</v>
      </c>
      <c r="P6897" s="2">
        <f t="shared" si="1403"/>
        <v>27783.135811440559</v>
      </c>
    </row>
    <row r="6898" spans="1:16">
      <c r="A6898" s="6">
        <v>10</v>
      </c>
      <c r="B6898" s="6">
        <v>12</v>
      </c>
      <c r="C6898" s="6">
        <v>12</v>
      </c>
      <c r="D6898" s="6">
        <f t="shared" si="1391"/>
        <v>34</v>
      </c>
      <c r="E6898" s="5">
        <f t="shared" si="1392"/>
        <v>2334.3682140900019</v>
      </c>
      <c r="F6898" s="5">
        <f t="shared" si="1393"/>
        <v>484.15997672866712</v>
      </c>
      <c r="G6898" s="5">
        <f t="shared" si="1394"/>
        <v>626.80743957041921</v>
      </c>
      <c r="H6898" s="5">
        <f t="shared" si="1395"/>
        <v>3445.3356303890882</v>
      </c>
      <c r="I6898" s="5">
        <f t="shared" si="1396"/>
        <v>720</v>
      </c>
      <c r="J6898" s="5">
        <f t="shared" si="1397"/>
        <v>2725.3356303890882</v>
      </c>
      <c r="K6898" s="2">
        <f t="shared" si="1398"/>
        <v>72314.854694255002</v>
      </c>
      <c r="L6898" s="2">
        <f t="shared" si="1399"/>
        <v>145528</v>
      </c>
      <c r="M6898" s="2">
        <f t="shared" si="1400"/>
        <v>24640</v>
      </c>
      <c r="N6898" s="6">
        <f t="shared" si="1401"/>
        <v>1</v>
      </c>
      <c r="O6898" s="2">
        <f t="shared" si="1402"/>
        <v>28573.145305744998</v>
      </c>
      <c r="P6898" s="2">
        <f t="shared" si="1403"/>
        <v>28573.145305744998</v>
      </c>
    </row>
    <row r="6899" spans="1:16">
      <c r="A6899" s="6">
        <v>10</v>
      </c>
      <c r="B6899" s="6">
        <v>12</v>
      </c>
      <c r="C6899" s="6">
        <v>13</v>
      </c>
      <c r="D6899" s="6">
        <f t="shared" si="1391"/>
        <v>35</v>
      </c>
      <c r="E6899" s="5">
        <f t="shared" si="1392"/>
        <v>2334.3682140900019</v>
      </c>
      <c r="F6899" s="5">
        <f t="shared" si="1393"/>
        <v>484.15997672866712</v>
      </c>
      <c r="G6899" s="5">
        <f t="shared" si="1394"/>
        <v>687.52941027880343</v>
      </c>
      <c r="H6899" s="5">
        <f t="shared" si="1395"/>
        <v>3506.0576010974723</v>
      </c>
      <c r="I6899" s="5">
        <f t="shared" si="1396"/>
        <v>720</v>
      </c>
      <c r="J6899" s="5">
        <f t="shared" si="1397"/>
        <v>2786.0576010974723</v>
      </c>
      <c r="K6899" s="2">
        <f t="shared" si="1398"/>
        <v>73369.055574608894</v>
      </c>
      <c r="L6899" s="2">
        <f t="shared" si="1399"/>
        <v>148228</v>
      </c>
      <c r="M6899" s="2">
        <f t="shared" si="1400"/>
        <v>25520</v>
      </c>
      <c r="N6899" s="6">
        <f t="shared" si="1401"/>
        <v>1</v>
      </c>
      <c r="O6899" s="2">
        <f t="shared" si="1402"/>
        <v>29338.944425391106</v>
      </c>
      <c r="P6899" s="2">
        <f t="shared" si="1403"/>
        <v>29338.944425391106</v>
      </c>
    </row>
    <row r="6900" spans="1:16">
      <c r="A6900" s="6">
        <v>10</v>
      </c>
      <c r="B6900" s="6">
        <v>12</v>
      </c>
      <c r="C6900" s="6">
        <v>14</v>
      </c>
      <c r="D6900" s="6">
        <f t="shared" si="1391"/>
        <v>36</v>
      </c>
      <c r="E6900" s="5">
        <f t="shared" si="1392"/>
        <v>2334.3682140900019</v>
      </c>
      <c r="F6900" s="5">
        <f t="shared" si="1393"/>
        <v>484.15997672866712</v>
      </c>
      <c r="G6900" s="5">
        <f t="shared" si="1394"/>
        <v>749.67149159246469</v>
      </c>
      <c r="H6900" s="5">
        <f t="shared" si="1395"/>
        <v>3568.1996824111338</v>
      </c>
      <c r="I6900" s="5">
        <f t="shared" si="1396"/>
        <v>720</v>
      </c>
      <c r="J6900" s="5">
        <f t="shared" si="1397"/>
        <v>2848.1996824111338</v>
      </c>
      <c r="K6900" s="2">
        <f t="shared" si="1398"/>
        <v>74447.911152971064</v>
      </c>
      <c r="L6900" s="2">
        <f t="shared" si="1399"/>
        <v>150928</v>
      </c>
      <c r="M6900" s="2">
        <f t="shared" si="1400"/>
        <v>26400</v>
      </c>
      <c r="N6900" s="6">
        <f t="shared" si="1401"/>
        <v>1</v>
      </c>
      <c r="O6900" s="2">
        <f t="shared" si="1402"/>
        <v>30080.088847028936</v>
      </c>
      <c r="P6900" s="2">
        <f t="shared" si="1403"/>
        <v>30080.088847028936</v>
      </c>
    </row>
    <row r="6901" spans="1:16">
      <c r="A6901" s="6">
        <v>10</v>
      </c>
      <c r="B6901" s="6">
        <v>12</v>
      </c>
      <c r="C6901" s="6">
        <v>15</v>
      </c>
      <c r="D6901" s="6">
        <f t="shared" si="1391"/>
        <v>37</v>
      </c>
      <c r="E6901" s="5">
        <f t="shared" si="1392"/>
        <v>2334.3682140900019</v>
      </c>
      <c r="F6901" s="5">
        <f t="shared" si="1393"/>
        <v>484.15997672866712</v>
      </c>
      <c r="G6901" s="5">
        <f t="shared" si="1394"/>
        <v>813.25969846861108</v>
      </c>
      <c r="H6901" s="5">
        <f t="shared" si="1395"/>
        <v>3631.78788928728</v>
      </c>
      <c r="I6901" s="5">
        <f t="shared" si="1396"/>
        <v>720</v>
      </c>
      <c r="J6901" s="5">
        <f t="shared" si="1397"/>
        <v>2911.78788928728</v>
      </c>
      <c r="K6901" s="2">
        <f t="shared" si="1398"/>
        <v>75551.873077904165</v>
      </c>
      <c r="L6901" s="2">
        <f t="shared" si="1399"/>
        <v>153628</v>
      </c>
      <c r="M6901" s="2">
        <f t="shared" si="1400"/>
        <v>27280</v>
      </c>
      <c r="N6901" s="6">
        <f t="shared" si="1401"/>
        <v>1</v>
      </c>
      <c r="O6901" s="2">
        <f t="shared" si="1402"/>
        <v>30796.126922095835</v>
      </c>
      <c r="P6901" s="2">
        <f t="shared" si="1403"/>
        <v>30796.126922095835</v>
      </c>
    </row>
    <row r="6902" spans="1:16">
      <c r="A6902" s="6">
        <v>10</v>
      </c>
      <c r="B6902" s="6">
        <v>12</v>
      </c>
      <c r="C6902" s="6">
        <v>16</v>
      </c>
      <c r="D6902" s="6">
        <f t="shared" si="1391"/>
        <v>38</v>
      </c>
      <c r="E6902" s="5">
        <f t="shared" si="1392"/>
        <v>2334.3682140900019</v>
      </c>
      <c r="F6902" s="5">
        <f t="shared" si="1393"/>
        <v>484.15997672866712</v>
      </c>
      <c r="G6902" s="5">
        <f t="shared" si="1394"/>
        <v>878.32047434610013</v>
      </c>
      <c r="H6902" s="5">
        <f t="shared" si="1395"/>
        <v>3696.848665164769</v>
      </c>
      <c r="I6902" s="5">
        <f t="shared" si="1396"/>
        <v>720</v>
      </c>
      <c r="J6902" s="5">
        <f t="shared" si="1397"/>
        <v>2976.848665164769</v>
      </c>
      <c r="K6902" s="2">
        <f t="shared" si="1398"/>
        <v>76681.400436888347</v>
      </c>
      <c r="L6902" s="2">
        <f t="shared" si="1399"/>
        <v>156328</v>
      </c>
      <c r="M6902" s="2">
        <f t="shared" si="1400"/>
        <v>28160</v>
      </c>
      <c r="N6902" s="6">
        <f t="shared" si="1401"/>
        <v>1</v>
      </c>
      <c r="O6902" s="2">
        <f t="shared" si="1402"/>
        <v>31486.599563111653</v>
      </c>
      <c r="P6902" s="2">
        <f t="shared" si="1403"/>
        <v>31486.599563111653</v>
      </c>
    </row>
    <row r="6903" spans="1:16">
      <c r="A6903" s="6">
        <v>10</v>
      </c>
      <c r="B6903" s="6">
        <v>12</v>
      </c>
      <c r="C6903" s="6">
        <v>17</v>
      </c>
      <c r="D6903" s="6">
        <f t="shared" si="1391"/>
        <v>39</v>
      </c>
      <c r="E6903" s="5">
        <f t="shared" si="1392"/>
        <v>2334.3682140900019</v>
      </c>
      <c r="F6903" s="5">
        <f t="shared" si="1393"/>
        <v>484.15997672866712</v>
      </c>
      <c r="G6903" s="5">
        <f t="shared" si="1394"/>
        <v>944.88069779264049</v>
      </c>
      <c r="H6903" s="5">
        <f t="shared" si="1395"/>
        <v>3763.4088886113095</v>
      </c>
      <c r="I6903" s="5">
        <f t="shared" si="1396"/>
        <v>720</v>
      </c>
      <c r="J6903" s="5">
        <f t="shared" si="1397"/>
        <v>3043.4088886113095</v>
      </c>
      <c r="K6903" s="2">
        <f t="shared" si="1398"/>
        <v>77836.959871724132</v>
      </c>
      <c r="L6903" s="2">
        <f t="shared" si="1399"/>
        <v>159028</v>
      </c>
      <c r="M6903" s="2">
        <f t="shared" si="1400"/>
        <v>29040</v>
      </c>
      <c r="N6903" s="6">
        <f t="shared" si="1401"/>
        <v>1</v>
      </c>
      <c r="O6903" s="2">
        <f t="shared" si="1402"/>
        <v>32151.040128275868</v>
      </c>
      <c r="P6903" s="2">
        <f t="shared" si="1403"/>
        <v>32151.040128275868</v>
      </c>
    </row>
    <row r="6904" spans="1:16">
      <c r="A6904" s="6">
        <v>10</v>
      </c>
      <c r="B6904" s="6">
        <v>12</v>
      </c>
      <c r="C6904" s="6">
        <v>18</v>
      </c>
      <c r="D6904" s="6">
        <f t="shared" si="1391"/>
        <v>40</v>
      </c>
      <c r="E6904" s="5">
        <f t="shared" si="1392"/>
        <v>2334.3682140900019</v>
      </c>
      <c r="F6904" s="5">
        <f t="shared" si="1393"/>
        <v>484.15997672866712</v>
      </c>
      <c r="G6904" s="5">
        <f t="shared" si="1394"/>
        <v>1012.9676892512279</v>
      </c>
      <c r="H6904" s="5">
        <f t="shared" si="1395"/>
        <v>3831.4958800698969</v>
      </c>
      <c r="I6904" s="5">
        <f t="shared" si="1396"/>
        <v>720</v>
      </c>
      <c r="J6904" s="5">
        <f t="shared" si="1397"/>
        <v>3111.4958800698969</v>
      </c>
      <c r="K6904" s="2">
        <f t="shared" si="1398"/>
        <v>79019.02569565794</v>
      </c>
      <c r="L6904" s="2">
        <f t="shared" si="1399"/>
        <v>161728</v>
      </c>
      <c r="M6904" s="2">
        <f t="shared" si="1400"/>
        <v>29920</v>
      </c>
      <c r="N6904" s="6">
        <f t="shared" si="1401"/>
        <v>1</v>
      </c>
      <c r="O6904" s="2">
        <f t="shared" si="1402"/>
        <v>32788.97430434206</v>
      </c>
      <c r="P6904" s="2">
        <f t="shared" si="1403"/>
        <v>32788.97430434206</v>
      </c>
    </row>
    <row r="6905" spans="1:16">
      <c r="A6905" s="6">
        <v>10</v>
      </c>
      <c r="B6905" s="6">
        <v>12</v>
      </c>
      <c r="C6905" s="6">
        <v>19</v>
      </c>
      <c r="D6905" s="6">
        <f t="shared" si="1391"/>
        <v>41</v>
      </c>
      <c r="E6905" s="5">
        <f t="shared" si="1392"/>
        <v>2334.3682140900019</v>
      </c>
      <c r="F6905" s="5">
        <f t="shared" si="1393"/>
        <v>484.15997672866712</v>
      </c>
      <c r="G6905" s="5">
        <f t="shared" si="1394"/>
        <v>1082.6092178872495</v>
      </c>
      <c r="H6905" s="5">
        <f t="shared" si="1395"/>
        <v>3901.1374087059185</v>
      </c>
      <c r="I6905" s="5">
        <f t="shared" si="1396"/>
        <v>720</v>
      </c>
      <c r="J6905" s="5">
        <f t="shared" si="1397"/>
        <v>3181.1374087059185</v>
      </c>
      <c r="K6905" s="2">
        <f t="shared" si="1398"/>
        <v>80228.080012255523</v>
      </c>
      <c r="L6905" s="2">
        <f t="shared" si="1399"/>
        <v>164428</v>
      </c>
      <c r="M6905" s="2">
        <f t="shared" si="1400"/>
        <v>30800</v>
      </c>
      <c r="N6905" s="6">
        <f t="shared" si="1401"/>
        <v>1</v>
      </c>
      <c r="O6905" s="2">
        <f t="shared" si="1402"/>
        <v>33399.919987744477</v>
      </c>
      <c r="P6905" s="2">
        <f t="shared" si="1403"/>
        <v>33399.919987744477</v>
      </c>
    </row>
    <row r="6906" spans="1:16">
      <c r="A6906" s="6">
        <v>10</v>
      </c>
      <c r="B6906" s="6">
        <v>12</v>
      </c>
      <c r="C6906" s="6">
        <v>20</v>
      </c>
      <c r="D6906" s="6">
        <f t="shared" si="1391"/>
        <v>42</v>
      </c>
      <c r="E6906" s="5">
        <f t="shared" si="1392"/>
        <v>2334.3682140900019</v>
      </c>
      <c r="F6906" s="5">
        <f t="shared" si="1393"/>
        <v>484.15997672866712</v>
      </c>
      <c r="G6906" s="5">
        <f t="shared" si="1394"/>
        <v>1153.8335085377266</v>
      </c>
      <c r="H6906" s="5">
        <f t="shared" si="1395"/>
        <v>3972.3616993563955</v>
      </c>
      <c r="I6906" s="5">
        <f t="shared" si="1396"/>
        <v>720</v>
      </c>
      <c r="J6906" s="5">
        <f t="shared" si="1397"/>
        <v>3252.3616993563955</v>
      </c>
      <c r="K6906" s="2">
        <f t="shared" si="1398"/>
        <v>81464.612836048531</v>
      </c>
      <c r="L6906" s="2">
        <f t="shared" si="1399"/>
        <v>167128</v>
      </c>
      <c r="M6906" s="2">
        <f t="shared" si="1400"/>
        <v>31680</v>
      </c>
      <c r="N6906" s="6">
        <f t="shared" si="1401"/>
        <v>1</v>
      </c>
      <c r="O6906" s="2">
        <f t="shared" si="1402"/>
        <v>33983.387163951469</v>
      </c>
      <c r="P6906" s="2">
        <f t="shared" si="1403"/>
        <v>33983.387163951469</v>
      </c>
    </row>
    <row r="6907" spans="1:16">
      <c r="A6907" s="6">
        <v>10</v>
      </c>
      <c r="B6907" s="6">
        <v>12</v>
      </c>
      <c r="C6907" s="6">
        <v>21</v>
      </c>
      <c r="D6907" s="6">
        <f t="shared" si="1391"/>
        <v>43</v>
      </c>
      <c r="E6907" s="5">
        <f t="shared" si="1392"/>
        <v>2334.3682140900019</v>
      </c>
      <c r="F6907" s="5">
        <f t="shared" si="1393"/>
        <v>484.15997672866712</v>
      </c>
      <c r="G6907" s="5">
        <f t="shared" si="1394"/>
        <v>1226.6692487641703</v>
      </c>
      <c r="H6907" s="5">
        <f t="shared" si="1395"/>
        <v>4045.1974395828393</v>
      </c>
      <c r="I6907" s="5">
        <f t="shared" si="1396"/>
        <v>720</v>
      </c>
      <c r="J6907" s="5">
        <f t="shared" si="1397"/>
        <v>3325.1974395828393</v>
      </c>
      <c r="K6907" s="2">
        <f t="shared" si="1398"/>
        <v>82729.122214979841</v>
      </c>
      <c r="L6907" s="2">
        <f t="shared" si="1399"/>
        <v>169828</v>
      </c>
      <c r="M6907" s="2">
        <f t="shared" si="1400"/>
        <v>32560</v>
      </c>
      <c r="N6907" s="6">
        <f t="shared" si="1401"/>
        <v>1</v>
      </c>
      <c r="O6907" s="2">
        <f t="shared" si="1402"/>
        <v>34538.877785020159</v>
      </c>
      <c r="P6907" s="2">
        <f t="shared" si="1403"/>
        <v>34538.877785020159</v>
      </c>
    </row>
    <row r="6908" spans="1:16">
      <c r="A6908" s="6">
        <v>10</v>
      </c>
      <c r="B6908" s="6">
        <v>12</v>
      </c>
      <c r="C6908" s="6">
        <v>22</v>
      </c>
      <c r="D6908" s="6">
        <f t="shared" si="1391"/>
        <v>44</v>
      </c>
      <c r="E6908" s="5">
        <f t="shared" si="1392"/>
        <v>2334.3682140900019</v>
      </c>
      <c r="F6908" s="5">
        <f t="shared" si="1393"/>
        <v>484.15997672866712</v>
      </c>
      <c r="G6908" s="5">
        <f t="shared" si="1394"/>
        <v>1301.1455960105666</v>
      </c>
      <c r="H6908" s="5">
        <f t="shared" si="1395"/>
        <v>4119.6737868292357</v>
      </c>
      <c r="I6908" s="5">
        <f t="shared" si="1396"/>
        <v>720</v>
      </c>
      <c r="J6908" s="5">
        <f t="shared" si="1397"/>
        <v>3399.6737868292357</v>
      </c>
      <c r="K6908" s="2">
        <f t="shared" si="1398"/>
        <v>84022.114354674239</v>
      </c>
      <c r="L6908" s="2">
        <f t="shared" si="1399"/>
        <v>172528</v>
      </c>
      <c r="M6908" s="2">
        <f t="shared" si="1400"/>
        <v>33440</v>
      </c>
      <c r="N6908" s="6">
        <f t="shared" si="1401"/>
        <v>1</v>
      </c>
      <c r="O6908" s="2">
        <f t="shared" si="1402"/>
        <v>35065.885645325761</v>
      </c>
      <c r="P6908" s="2">
        <f t="shared" si="1403"/>
        <v>35065.885645325761</v>
      </c>
    </row>
    <row r="6909" spans="1:16">
      <c r="A6909" s="6">
        <v>10</v>
      </c>
      <c r="B6909" s="6">
        <v>12</v>
      </c>
      <c r="C6909" s="6">
        <v>23</v>
      </c>
      <c r="D6909" s="6">
        <f t="shared" si="1391"/>
        <v>45</v>
      </c>
      <c r="E6909" s="5">
        <f t="shared" si="1392"/>
        <v>2334.3682140900019</v>
      </c>
      <c r="F6909" s="5">
        <f t="shared" si="1393"/>
        <v>484.15997672866712</v>
      </c>
      <c r="G6909" s="5">
        <f t="shared" si="1394"/>
        <v>1377.292184868003</v>
      </c>
      <c r="H6909" s="5">
        <f t="shared" si="1395"/>
        <v>4195.8203756866715</v>
      </c>
      <c r="I6909" s="5">
        <f t="shared" si="1396"/>
        <v>720</v>
      </c>
      <c r="J6909" s="5">
        <f t="shared" si="1397"/>
        <v>3475.8203756866715</v>
      </c>
      <c r="K6909" s="2">
        <f t="shared" si="1398"/>
        <v>85344.103744560271</v>
      </c>
      <c r="L6909" s="2">
        <f t="shared" si="1399"/>
        <v>175228</v>
      </c>
      <c r="M6909" s="2">
        <f t="shared" si="1400"/>
        <v>34320</v>
      </c>
      <c r="N6909" s="6">
        <f t="shared" si="1401"/>
        <v>1</v>
      </c>
      <c r="O6909" s="2">
        <f t="shared" si="1402"/>
        <v>35563.896255439729</v>
      </c>
      <c r="P6909" s="2">
        <f t="shared" si="1403"/>
        <v>35563.896255439729</v>
      </c>
    </row>
    <row r="6910" spans="1:16">
      <c r="A6910" s="6">
        <v>10</v>
      </c>
      <c r="B6910" s="6">
        <v>12</v>
      </c>
      <c r="C6910" s="6">
        <v>24</v>
      </c>
      <c r="D6910" s="6">
        <f t="shared" si="1391"/>
        <v>46</v>
      </c>
      <c r="E6910" s="5">
        <f t="shared" si="1392"/>
        <v>2334.3682140900019</v>
      </c>
      <c r="F6910" s="5">
        <f t="shared" si="1393"/>
        <v>484.15997672866712</v>
      </c>
      <c r="G6910" s="5">
        <f t="shared" si="1394"/>
        <v>1455.1391344474989</v>
      </c>
      <c r="H6910" s="5">
        <f t="shared" si="1395"/>
        <v>4273.6673252661676</v>
      </c>
      <c r="I6910" s="5">
        <f t="shared" si="1396"/>
        <v>720</v>
      </c>
      <c r="J6910" s="5">
        <f t="shared" si="1397"/>
        <v>3553.6673252661676</v>
      </c>
      <c r="K6910" s="2">
        <f t="shared" si="1398"/>
        <v>86695.613285870961</v>
      </c>
      <c r="L6910" s="2">
        <f t="shared" si="1399"/>
        <v>177928</v>
      </c>
      <c r="M6910" s="2">
        <f t="shared" si="1400"/>
        <v>35200</v>
      </c>
      <c r="N6910" s="6">
        <f t="shared" si="1401"/>
        <v>1</v>
      </c>
      <c r="O6910" s="2">
        <f t="shared" si="1402"/>
        <v>36032.386714129039</v>
      </c>
      <c r="P6910" s="2">
        <f t="shared" si="1403"/>
        <v>36032.386714129039</v>
      </c>
    </row>
    <row r="6911" spans="1:16">
      <c r="A6911" s="6">
        <v>10</v>
      </c>
      <c r="B6911" s="6">
        <v>12</v>
      </c>
      <c r="C6911" s="6">
        <v>25</v>
      </c>
      <c r="D6911" s="6">
        <f t="shared" si="1391"/>
        <v>47</v>
      </c>
      <c r="E6911" s="5">
        <f t="shared" si="1392"/>
        <v>2334.3682140900019</v>
      </c>
      <c r="F6911" s="5">
        <f t="shared" si="1393"/>
        <v>484.15997672866712</v>
      </c>
      <c r="G6911" s="5">
        <f t="shared" si="1394"/>
        <v>1534.7170558625965</v>
      </c>
      <c r="H6911" s="5">
        <f t="shared" si="1395"/>
        <v>4353.2452466812656</v>
      </c>
      <c r="I6911" s="5">
        <f t="shared" si="1396"/>
        <v>720</v>
      </c>
      <c r="J6911" s="5">
        <f t="shared" si="1397"/>
        <v>3633.2452466812656</v>
      </c>
      <c r="K6911" s="2">
        <f t="shared" si="1398"/>
        <v>88077.174421549746</v>
      </c>
      <c r="L6911" s="2">
        <f t="shared" si="1399"/>
        <v>180628</v>
      </c>
      <c r="M6911" s="2">
        <f t="shared" si="1400"/>
        <v>36080</v>
      </c>
      <c r="N6911" s="6">
        <f t="shared" si="1401"/>
        <v>1</v>
      </c>
      <c r="O6911" s="2">
        <f t="shared" si="1402"/>
        <v>36470.825578450254</v>
      </c>
      <c r="P6911" s="2">
        <f t="shared" si="1403"/>
        <v>36470.825578450254</v>
      </c>
    </row>
    <row r="6912" spans="1:16">
      <c r="A6912" s="6">
        <v>10</v>
      </c>
      <c r="B6912" s="6">
        <v>12</v>
      </c>
      <c r="C6912" s="6">
        <v>26</v>
      </c>
      <c r="D6912" s="6">
        <f t="shared" si="1391"/>
        <v>48</v>
      </c>
      <c r="E6912" s="5">
        <f t="shared" si="1392"/>
        <v>2334.3682140900019</v>
      </c>
      <c r="F6912" s="5">
        <f t="shared" si="1393"/>
        <v>484.15997672866712</v>
      </c>
      <c r="G6912" s="5">
        <f t="shared" si="1394"/>
        <v>1616.0570598233144</v>
      </c>
      <c r="H6912" s="5">
        <f t="shared" si="1395"/>
        <v>4434.5852506419833</v>
      </c>
      <c r="I6912" s="5">
        <f t="shared" si="1396"/>
        <v>720</v>
      </c>
      <c r="J6912" s="5">
        <f t="shared" si="1397"/>
        <v>3714.5852506419833</v>
      </c>
      <c r="K6912" s="2">
        <f t="shared" si="1398"/>
        <v>89489.327268089983</v>
      </c>
      <c r="L6912" s="2">
        <f t="shared" si="1399"/>
        <v>183328</v>
      </c>
      <c r="M6912" s="2">
        <f t="shared" si="1400"/>
        <v>36960</v>
      </c>
      <c r="N6912" s="6">
        <f t="shared" si="1401"/>
        <v>1</v>
      </c>
      <c r="O6912" s="2">
        <f t="shared" si="1402"/>
        <v>36878.672731910017</v>
      </c>
      <c r="P6912" s="2">
        <f t="shared" si="1403"/>
        <v>36878.672731910017</v>
      </c>
    </row>
    <row r="6913" spans="1:16">
      <c r="A6913" s="6">
        <v>10</v>
      </c>
      <c r="B6913" s="6">
        <v>12</v>
      </c>
      <c r="C6913" s="6">
        <v>27</v>
      </c>
      <c r="D6913" s="6">
        <f t="shared" si="1391"/>
        <v>49</v>
      </c>
      <c r="E6913" s="5">
        <f t="shared" si="1392"/>
        <v>2334.3682140900019</v>
      </c>
      <c r="F6913" s="5">
        <f t="shared" si="1393"/>
        <v>484.15997672866712</v>
      </c>
      <c r="G6913" s="5">
        <f t="shared" si="1394"/>
        <v>1699.1907643430709</v>
      </c>
      <c r="H6913" s="5">
        <f t="shared" si="1395"/>
        <v>4517.7189551617394</v>
      </c>
      <c r="I6913" s="5">
        <f t="shared" si="1396"/>
        <v>720</v>
      </c>
      <c r="J6913" s="5">
        <f t="shared" si="1397"/>
        <v>3797.7189551617394</v>
      </c>
      <c r="K6913" s="2">
        <f t="shared" si="1398"/>
        <v>90932.620749335751</v>
      </c>
      <c r="L6913" s="2">
        <f t="shared" si="1399"/>
        <v>186028</v>
      </c>
      <c r="M6913" s="2">
        <f t="shared" si="1400"/>
        <v>37840</v>
      </c>
      <c r="N6913" s="6">
        <f t="shared" si="1401"/>
        <v>1</v>
      </c>
      <c r="O6913" s="2">
        <f t="shared" si="1402"/>
        <v>37255.379250664249</v>
      </c>
      <c r="P6913" s="2">
        <f t="shared" si="1403"/>
        <v>37255.379250664249</v>
      </c>
    </row>
    <row r="6914" spans="1:16">
      <c r="A6914" s="6">
        <v>10</v>
      </c>
      <c r="B6914" s="6">
        <v>12</v>
      </c>
      <c r="C6914" s="6">
        <v>28</v>
      </c>
      <c r="D6914" s="6">
        <f t="shared" si="1391"/>
        <v>50</v>
      </c>
      <c r="E6914" s="5">
        <f t="shared" si="1392"/>
        <v>2334.3682140900019</v>
      </c>
      <c r="F6914" s="5">
        <f t="shared" si="1393"/>
        <v>484.15997672866712</v>
      </c>
      <c r="G6914" s="5">
        <f t="shared" si="1394"/>
        <v>1784.1503025602246</v>
      </c>
      <c r="H6914" s="5">
        <f t="shared" si="1395"/>
        <v>4602.6784933788931</v>
      </c>
      <c r="I6914" s="5">
        <f t="shared" si="1396"/>
        <v>720</v>
      </c>
      <c r="J6914" s="5">
        <f t="shared" si="1397"/>
        <v>3882.6784933788931</v>
      </c>
      <c r="K6914" s="2">
        <f t="shared" si="1398"/>
        <v>92407.61273227245</v>
      </c>
      <c r="L6914" s="2">
        <f t="shared" si="1399"/>
        <v>188728</v>
      </c>
      <c r="M6914" s="2">
        <f t="shared" si="1400"/>
        <v>38720</v>
      </c>
      <c r="N6914" s="6">
        <f t="shared" si="1401"/>
        <v>1</v>
      </c>
      <c r="O6914" s="2">
        <f t="shared" si="1402"/>
        <v>37600.38726772755</v>
      </c>
      <c r="P6914" s="2">
        <f t="shared" si="1403"/>
        <v>37600.38726772755</v>
      </c>
    </row>
    <row r="6915" spans="1:16">
      <c r="A6915" s="6">
        <v>10</v>
      </c>
      <c r="B6915" s="6">
        <v>12</v>
      </c>
      <c r="C6915" s="6">
        <v>29</v>
      </c>
      <c r="D6915" s="6">
        <f t="shared" si="1391"/>
        <v>51</v>
      </c>
      <c r="E6915" s="5">
        <f t="shared" si="1392"/>
        <v>2334.3682140900019</v>
      </c>
      <c r="F6915" s="5">
        <f t="shared" si="1393"/>
        <v>484.15997672866712</v>
      </c>
      <c r="G6915" s="5">
        <f t="shared" si="1394"/>
        <v>1870.9683306758782</v>
      </c>
      <c r="H6915" s="5">
        <f t="shared" si="1395"/>
        <v>4689.4965214945469</v>
      </c>
      <c r="I6915" s="5">
        <f t="shared" si="1396"/>
        <v>720</v>
      </c>
      <c r="J6915" s="5">
        <f t="shared" si="1397"/>
        <v>3969.4965214945469</v>
      </c>
      <c r="K6915" s="2">
        <f t="shared" si="1398"/>
        <v>93914.870164835884</v>
      </c>
      <c r="L6915" s="2">
        <f t="shared" si="1399"/>
        <v>191428</v>
      </c>
      <c r="M6915" s="2">
        <f t="shared" si="1400"/>
        <v>39600</v>
      </c>
      <c r="N6915" s="6">
        <f t="shared" si="1401"/>
        <v>1</v>
      </c>
      <c r="O6915" s="2">
        <f t="shared" si="1402"/>
        <v>37913.129835164116</v>
      </c>
      <c r="P6915" s="2">
        <f t="shared" si="1403"/>
        <v>37913.129835164116</v>
      </c>
    </row>
    <row r="6916" spans="1:16">
      <c r="A6916" s="6">
        <v>10</v>
      </c>
      <c r="B6916" s="6">
        <v>12</v>
      </c>
      <c r="C6916" s="6">
        <v>30</v>
      </c>
      <c r="D6916" s="6">
        <f t="shared" ref="D6916:D6979" si="1404">A6916+B6916+C6916</f>
        <v>52</v>
      </c>
      <c r="E6916" s="5">
        <f t="shared" ref="E6916:E6979" si="1405">IF(A6916=0,0,A6916*LABOR_HRS_WK_TOM*SEASON_WEEKS*(1+DIM_PCT_TOM)^A6916)</f>
        <v>2334.3682140900019</v>
      </c>
      <c r="F6916" s="5">
        <f t="shared" ref="F6916:F6979" si="1406">IF(B6916=0,0,B6916*LABOR_HRS_WK_CAR*SEASON_WEEKS*(1+DIM_PCT_CAR)^B6916)</f>
        <v>484.15997672866712</v>
      </c>
      <c r="G6916" s="5">
        <f t="shared" ref="G6916:G6979" si="1407">IF(C6916=0,0,C6916*LABOR_HRS_WK_MES*SEASON_WEEKS*(1+DIM_PCT_MES)^C6916)</f>
        <v>1959.6780360096488</v>
      </c>
      <c r="H6916" s="5">
        <f t="shared" ref="H6916:H6979" si="1408">E6916+F6916+G6916</f>
        <v>4778.206226828318</v>
      </c>
      <c r="I6916" s="5">
        <f t="shared" ref="I6916:I6979" si="1409">MIN(H6916,FARMER_HRS)</f>
        <v>720</v>
      </c>
      <c r="J6916" s="5">
        <f t="shared" ref="J6916:J6979" si="1410">MAX(0,H6916-FARMER_HRS)</f>
        <v>4058.206226828318</v>
      </c>
      <c r="K6916" s="2">
        <f t="shared" ref="K6916:K6979" si="1411">I6916*FARMER_RATE+J6916*TEMP_WORKER_RATE</f>
        <v>95454.969215769408</v>
      </c>
      <c r="L6916" s="2">
        <f t="shared" ref="L6916:L6979" si="1412">A6916*PRICE_TOM+B6916*PRICE_CAR+C6916*PRICE_MES</f>
        <v>194128</v>
      </c>
      <c r="M6916" s="2">
        <f t="shared" ref="M6916:M6979" si="1413">A6916*FERT_BED_TOM+B6916*FERT_BED_CAR+C6916*FERT_BED_MES</f>
        <v>40480</v>
      </c>
      <c r="N6916" s="6">
        <f t="shared" ref="N6916:N6979" si="1414">IF(AND(D6916&lt;=TOTAL_BEDS,J6916&lt;=TEMP_WORKER_MAX*TEMP_WORKER_HRS),1,0)</f>
        <v>1</v>
      </c>
      <c r="O6916" s="2">
        <f t="shared" ref="O6916:O6979" si="1415">L6916-M6916-K6916-FIXED_COSTS</f>
        <v>38193.030784230592</v>
      </c>
      <c r="P6916" s="2">
        <f t="shared" ref="P6916:P6979" si="1416">IF(N6916=1,O6916,"")</f>
        <v>38193.030784230592</v>
      </c>
    </row>
    <row r="6917" spans="1:16">
      <c r="A6917" s="6">
        <v>10</v>
      </c>
      <c r="B6917" s="6">
        <v>13</v>
      </c>
      <c r="C6917" s="6">
        <v>0</v>
      </c>
      <c r="D6917" s="6">
        <f t="shared" si="1404"/>
        <v>23</v>
      </c>
      <c r="E6917" s="5">
        <f t="shared" si="1405"/>
        <v>2334.3682140900019</v>
      </c>
      <c r="F6917" s="5">
        <f t="shared" si="1406"/>
        <v>537.61930749245744</v>
      </c>
      <c r="G6917" s="5">
        <f t="shared" si="1407"/>
        <v>0</v>
      </c>
      <c r="H6917" s="5">
        <f t="shared" si="1408"/>
        <v>2871.9875215824595</v>
      </c>
      <c r="I6917" s="5">
        <f t="shared" si="1409"/>
        <v>720</v>
      </c>
      <c r="J6917" s="5">
        <f t="shared" si="1410"/>
        <v>2151.9875215824595</v>
      </c>
      <c r="K6917" s="2">
        <f t="shared" si="1411"/>
        <v>62360.894471917702</v>
      </c>
      <c r="L6917" s="2">
        <f t="shared" si="1412"/>
        <v>115222</v>
      </c>
      <c r="M6917" s="2">
        <f t="shared" si="1413"/>
        <v>14520</v>
      </c>
      <c r="N6917" s="6">
        <f t="shared" si="1414"/>
        <v>1</v>
      </c>
      <c r="O6917" s="2">
        <f t="shared" si="1415"/>
        <v>18341.105528082298</v>
      </c>
      <c r="P6917" s="2">
        <f t="shared" si="1416"/>
        <v>18341.105528082298</v>
      </c>
    </row>
    <row r="6918" spans="1:16">
      <c r="A6918" s="6">
        <v>10</v>
      </c>
      <c r="B6918" s="6">
        <v>13</v>
      </c>
      <c r="C6918" s="6">
        <v>1</v>
      </c>
      <c r="D6918" s="6">
        <f t="shared" si="1404"/>
        <v>24</v>
      </c>
      <c r="E6918" s="5">
        <f t="shared" si="1405"/>
        <v>2334.3682140900019</v>
      </c>
      <c r="F6918" s="5">
        <f t="shared" si="1406"/>
        <v>537.61930749245744</v>
      </c>
      <c r="G6918" s="5">
        <f t="shared" si="1407"/>
        <v>45.5625</v>
      </c>
      <c r="H6918" s="5">
        <f t="shared" si="1408"/>
        <v>2917.5500215824595</v>
      </c>
      <c r="I6918" s="5">
        <f t="shared" si="1409"/>
        <v>720</v>
      </c>
      <c r="J6918" s="5">
        <f t="shared" si="1410"/>
        <v>2197.5500215824595</v>
      </c>
      <c r="K6918" s="2">
        <f t="shared" si="1411"/>
        <v>63151.910096917702</v>
      </c>
      <c r="L6918" s="2">
        <f t="shared" si="1412"/>
        <v>117922</v>
      </c>
      <c r="M6918" s="2">
        <f t="shared" si="1413"/>
        <v>15400</v>
      </c>
      <c r="N6918" s="6">
        <f t="shared" si="1414"/>
        <v>1</v>
      </c>
      <c r="O6918" s="2">
        <f t="shared" si="1415"/>
        <v>19370.089903082298</v>
      </c>
      <c r="P6918" s="2">
        <f t="shared" si="1416"/>
        <v>19370.089903082298</v>
      </c>
    </row>
    <row r="6919" spans="1:16">
      <c r="A6919" s="6">
        <v>10</v>
      </c>
      <c r="B6919" s="6">
        <v>13</v>
      </c>
      <c r="C6919" s="6">
        <v>2</v>
      </c>
      <c r="D6919" s="6">
        <f t="shared" si="1404"/>
        <v>25</v>
      </c>
      <c r="E6919" s="5">
        <f t="shared" si="1405"/>
        <v>2334.3682140900019</v>
      </c>
      <c r="F6919" s="5">
        <f t="shared" si="1406"/>
        <v>537.61930749245744</v>
      </c>
      <c r="G6919" s="5">
        <f t="shared" si="1407"/>
        <v>92.264062499999994</v>
      </c>
      <c r="H6919" s="5">
        <f t="shared" si="1408"/>
        <v>2964.2515840824594</v>
      </c>
      <c r="I6919" s="5">
        <f t="shared" si="1409"/>
        <v>720</v>
      </c>
      <c r="J6919" s="5">
        <f t="shared" si="1410"/>
        <v>2244.2515840824594</v>
      </c>
      <c r="K6919" s="2">
        <f t="shared" si="1411"/>
        <v>63962.701112542694</v>
      </c>
      <c r="L6919" s="2">
        <f t="shared" si="1412"/>
        <v>120622</v>
      </c>
      <c r="M6919" s="2">
        <f t="shared" si="1413"/>
        <v>16280</v>
      </c>
      <c r="N6919" s="6">
        <f t="shared" si="1414"/>
        <v>1</v>
      </c>
      <c r="O6919" s="2">
        <f t="shared" si="1415"/>
        <v>20379.298887457306</v>
      </c>
      <c r="P6919" s="2">
        <f t="shared" si="1416"/>
        <v>20379.298887457306</v>
      </c>
    </row>
    <row r="6920" spans="1:16">
      <c r="A6920" s="6">
        <v>10</v>
      </c>
      <c r="B6920" s="6">
        <v>13</v>
      </c>
      <c r="C6920" s="6">
        <v>3</v>
      </c>
      <c r="D6920" s="6">
        <f t="shared" si="1404"/>
        <v>26</v>
      </c>
      <c r="E6920" s="5">
        <f t="shared" si="1405"/>
        <v>2334.3682140900019</v>
      </c>
      <c r="F6920" s="5">
        <f t="shared" si="1406"/>
        <v>537.61930749245744</v>
      </c>
      <c r="G6920" s="5">
        <f t="shared" si="1407"/>
        <v>140.12604492187498</v>
      </c>
      <c r="H6920" s="5">
        <f t="shared" si="1408"/>
        <v>3012.1135665043344</v>
      </c>
      <c r="I6920" s="5">
        <f t="shared" si="1409"/>
        <v>720</v>
      </c>
      <c r="J6920" s="5">
        <f t="shared" si="1410"/>
        <v>2292.1135665043344</v>
      </c>
      <c r="K6920" s="2">
        <f t="shared" si="1411"/>
        <v>64793.638307366913</v>
      </c>
      <c r="L6920" s="2">
        <f t="shared" si="1412"/>
        <v>123322</v>
      </c>
      <c r="M6920" s="2">
        <f t="shared" si="1413"/>
        <v>17160</v>
      </c>
      <c r="N6920" s="6">
        <f t="shared" si="1414"/>
        <v>1</v>
      </c>
      <c r="O6920" s="2">
        <f t="shared" si="1415"/>
        <v>21368.361692633087</v>
      </c>
      <c r="P6920" s="2">
        <f t="shared" si="1416"/>
        <v>21368.361692633087</v>
      </c>
    </row>
    <row r="6921" spans="1:16">
      <c r="A6921" s="6">
        <v>10</v>
      </c>
      <c r="B6921" s="6">
        <v>13</v>
      </c>
      <c r="C6921" s="6">
        <v>4</v>
      </c>
      <c r="D6921" s="6">
        <f t="shared" si="1404"/>
        <v>27</v>
      </c>
      <c r="E6921" s="5">
        <f t="shared" si="1405"/>
        <v>2334.3682140900019</v>
      </c>
      <c r="F6921" s="5">
        <f t="shared" si="1406"/>
        <v>537.61930749245744</v>
      </c>
      <c r="G6921" s="5">
        <f t="shared" si="1407"/>
        <v>189.17016064453125</v>
      </c>
      <c r="H6921" s="5">
        <f t="shared" si="1408"/>
        <v>3061.1576822269908</v>
      </c>
      <c r="I6921" s="5">
        <f t="shared" si="1409"/>
        <v>720</v>
      </c>
      <c r="J6921" s="5">
        <f t="shared" si="1410"/>
        <v>2341.1576822269908</v>
      </c>
      <c r="K6921" s="2">
        <f t="shared" si="1411"/>
        <v>65645.098649774154</v>
      </c>
      <c r="L6921" s="2">
        <f t="shared" si="1412"/>
        <v>126022</v>
      </c>
      <c r="M6921" s="2">
        <f t="shared" si="1413"/>
        <v>18040</v>
      </c>
      <c r="N6921" s="6">
        <f t="shared" si="1414"/>
        <v>1</v>
      </c>
      <c r="O6921" s="2">
        <f t="shared" si="1415"/>
        <v>22336.901350225846</v>
      </c>
      <c r="P6921" s="2">
        <f t="shared" si="1416"/>
        <v>22336.901350225846</v>
      </c>
    </row>
    <row r="6922" spans="1:16">
      <c r="A6922" s="6">
        <v>10</v>
      </c>
      <c r="B6922" s="6">
        <v>13</v>
      </c>
      <c r="C6922" s="6">
        <v>5</v>
      </c>
      <c r="D6922" s="6">
        <f t="shared" si="1404"/>
        <v>28</v>
      </c>
      <c r="E6922" s="5">
        <f t="shared" si="1405"/>
        <v>2334.3682140900019</v>
      </c>
      <c r="F6922" s="5">
        <f t="shared" si="1406"/>
        <v>537.61930749245744</v>
      </c>
      <c r="G6922" s="5">
        <f t="shared" si="1407"/>
        <v>239.41848456573481</v>
      </c>
      <c r="H6922" s="5">
        <f t="shared" si="1408"/>
        <v>3111.4060061481941</v>
      </c>
      <c r="I6922" s="5">
        <f t="shared" si="1409"/>
        <v>720</v>
      </c>
      <c r="J6922" s="5">
        <f t="shared" si="1410"/>
        <v>2391.4060061481941</v>
      </c>
      <c r="K6922" s="2">
        <f t="shared" si="1411"/>
        <v>66517.465384517258</v>
      </c>
      <c r="L6922" s="2">
        <f t="shared" si="1412"/>
        <v>128722</v>
      </c>
      <c r="M6922" s="2">
        <f t="shared" si="1413"/>
        <v>18920</v>
      </c>
      <c r="N6922" s="6">
        <f t="shared" si="1414"/>
        <v>1</v>
      </c>
      <c r="O6922" s="2">
        <f t="shared" si="1415"/>
        <v>23284.534615482742</v>
      </c>
      <c r="P6922" s="2">
        <f t="shared" si="1416"/>
        <v>23284.534615482742</v>
      </c>
    </row>
    <row r="6923" spans="1:16">
      <c r="A6923" s="6">
        <v>10</v>
      </c>
      <c r="B6923" s="6">
        <v>13</v>
      </c>
      <c r="C6923" s="6">
        <v>6</v>
      </c>
      <c r="D6923" s="6">
        <f t="shared" si="1404"/>
        <v>29</v>
      </c>
      <c r="E6923" s="5">
        <f t="shared" si="1405"/>
        <v>2334.3682140900019</v>
      </c>
      <c r="F6923" s="5">
        <f t="shared" si="1406"/>
        <v>537.61930749245744</v>
      </c>
      <c r="G6923" s="5">
        <f t="shared" si="1407"/>
        <v>290.89345874736784</v>
      </c>
      <c r="H6923" s="5">
        <f t="shared" si="1408"/>
        <v>3162.8809803298273</v>
      </c>
      <c r="I6923" s="5">
        <f t="shared" si="1409"/>
        <v>720</v>
      </c>
      <c r="J6923" s="5">
        <f t="shared" si="1410"/>
        <v>2442.8809803298273</v>
      </c>
      <c r="K6923" s="2">
        <f t="shared" si="1411"/>
        <v>67411.128130726167</v>
      </c>
      <c r="L6923" s="2">
        <f t="shared" si="1412"/>
        <v>131422</v>
      </c>
      <c r="M6923" s="2">
        <f t="shared" si="1413"/>
        <v>19800</v>
      </c>
      <c r="N6923" s="6">
        <f t="shared" si="1414"/>
        <v>1</v>
      </c>
      <c r="O6923" s="2">
        <f t="shared" si="1415"/>
        <v>24210.871869273833</v>
      </c>
      <c r="P6923" s="2">
        <f t="shared" si="1416"/>
        <v>24210.871869273833</v>
      </c>
    </row>
    <row r="6924" spans="1:16">
      <c r="A6924" s="6">
        <v>10</v>
      </c>
      <c r="B6924" s="6">
        <v>13</v>
      </c>
      <c r="C6924" s="6">
        <v>7</v>
      </c>
      <c r="D6924" s="6">
        <f t="shared" si="1404"/>
        <v>30</v>
      </c>
      <c r="E6924" s="5">
        <f t="shared" si="1405"/>
        <v>2334.3682140900019</v>
      </c>
      <c r="F6924" s="5">
        <f t="shared" si="1406"/>
        <v>537.61930749245744</v>
      </c>
      <c r="G6924" s="5">
        <f t="shared" si="1407"/>
        <v>343.61789814532818</v>
      </c>
      <c r="H6924" s="5">
        <f t="shared" si="1408"/>
        <v>3215.6054197277876</v>
      </c>
      <c r="I6924" s="5">
        <f t="shared" si="1409"/>
        <v>720</v>
      </c>
      <c r="J6924" s="5">
        <f t="shared" si="1410"/>
        <v>2495.6054197277876</v>
      </c>
      <c r="K6924" s="2">
        <f t="shared" si="1411"/>
        <v>68326.482981385197</v>
      </c>
      <c r="L6924" s="2">
        <f t="shared" si="1412"/>
        <v>134122</v>
      </c>
      <c r="M6924" s="2">
        <f t="shared" si="1413"/>
        <v>20680</v>
      </c>
      <c r="N6924" s="6">
        <f t="shared" si="1414"/>
        <v>1</v>
      </c>
      <c r="O6924" s="2">
        <f t="shared" si="1415"/>
        <v>25115.517018614803</v>
      </c>
      <c r="P6924" s="2">
        <f t="shared" si="1416"/>
        <v>25115.517018614803</v>
      </c>
    </row>
    <row r="6925" spans="1:16">
      <c r="A6925" s="6">
        <v>10</v>
      </c>
      <c r="B6925" s="6">
        <v>13</v>
      </c>
      <c r="C6925" s="6">
        <v>8</v>
      </c>
      <c r="D6925" s="6">
        <f t="shared" si="1404"/>
        <v>31</v>
      </c>
      <c r="E6925" s="5">
        <f t="shared" si="1405"/>
        <v>2334.3682140900019</v>
      </c>
      <c r="F6925" s="5">
        <f t="shared" si="1406"/>
        <v>537.61930749245744</v>
      </c>
      <c r="G6925" s="5">
        <f t="shared" si="1407"/>
        <v>397.61499642530839</v>
      </c>
      <c r="H6925" s="5">
        <f t="shared" si="1408"/>
        <v>3269.6025180077677</v>
      </c>
      <c r="I6925" s="5">
        <f t="shared" si="1409"/>
        <v>720</v>
      </c>
      <c r="J6925" s="5">
        <f t="shared" si="1410"/>
        <v>2549.6025180077677</v>
      </c>
      <c r="K6925" s="2">
        <f t="shared" si="1411"/>
        <v>69263.932604301517</v>
      </c>
      <c r="L6925" s="2">
        <f t="shared" si="1412"/>
        <v>136822</v>
      </c>
      <c r="M6925" s="2">
        <f t="shared" si="1413"/>
        <v>21560</v>
      </c>
      <c r="N6925" s="6">
        <f t="shared" si="1414"/>
        <v>1</v>
      </c>
      <c r="O6925" s="2">
        <f t="shared" si="1415"/>
        <v>25998.067395698483</v>
      </c>
      <c r="P6925" s="2">
        <f t="shared" si="1416"/>
        <v>25998.067395698483</v>
      </c>
    </row>
    <row r="6926" spans="1:16">
      <c r="A6926" s="6">
        <v>10</v>
      </c>
      <c r="B6926" s="6">
        <v>13</v>
      </c>
      <c r="C6926" s="6">
        <v>9</v>
      </c>
      <c r="D6926" s="6">
        <f t="shared" si="1404"/>
        <v>32</v>
      </c>
      <c r="E6926" s="5">
        <f t="shared" si="1405"/>
        <v>2334.3682140900019</v>
      </c>
      <c r="F6926" s="5">
        <f t="shared" si="1406"/>
        <v>537.61930749245744</v>
      </c>
      <c r="G6926" s="5">
        <f t="shared" si="1407"/>
        <v>452.90833186570285</v>
      </c>
      <c r="H6926" s="5">
        <f t="shared" si="1408"/>
        <v>3324.8958534481626</v>
      </c>
      <c r="I6926" s="5">
        <f t="shared" si="1409"/>
        <v>720</v>
      </c>
      <c r="J6926" s="5">
        <f t="shared" si="1410"/>
        <v>2604.8958534481626</v>
      </c>
      <c r="K6926" s="2">
        <f t="shared" si="1411"/>
        <v>70223.88634458615</v>
      </c>
      <c r="L6926" s="2">
        <f t="shared" si="1412"/>
        <v>139522</v>
      </c>
      <c r="M6926" s="2">
        <f t="shared" si="1413"/>
        <v>22440</v>
      </c>
      <c r="N6926" s="6">
        <f t="shared" si="1414"/>
        <v>1</v>
      </c>
      <c r="O6926" s="2">
        <f t="shared" si="1415"/>
        <v>26858.11365541385</v>
      </c>
      <c r="P6926" s="2">
        <f t="shared" si="1416"/>
        <v>26858.11365541385</v>
      </c>
    </row>
    <row r="6927" spans="1:16">
      <c r="A6927" s="6">
        <v>10</v>
      </c>
      <c r="B6927" s="6">
        <v>13</v>
      </c>
      <c r="C6927" s="6">
        <v>10</v>
      </c>
      <c r="D6927" s="6">
        <f t="shared" si="1404"/>
        <v>33</v>
      </c>
      <c r="E6927" s="5">
        <f t="shared" si="1405"/>
        <v>2334.3682140900019</v>
      </c>
      <c r="F6927" s="5">
        <f t="shared" si="1406"/>
        <v>537.61930749245744</v>
      </c>
      <c r="G6927" s="5">
        <f t="shared" si="1407"/>
        <v>509.52187334891573</v>
      </c>
      <c r="H6927" s="5">
        <f t="shared" si="1408"/>
        <v>3381.509394931375</v>
      </c>
      <c r="I6927" s="5">
        <f t="shared" si="1409"/>
        <v>720</v>
      </c>
      <c r="J6927" s="5">
        <f t="shared" si="1410"/>
        <v>2661.509394931375</v>
      </c>
      <c r="K6927" s="2">
        <f t="shared" si="1411"/>
        <v>71206.760328669712</v>
      </c>
      <c r="L6927" s="2">
        <f t="shared" si="1412"/>
        <v>142222</v>
      </c>
      <c r="M6927" s="2">
        <f t="shared" si="1413"/>
        <v>23320</v>
      </c>
      <c r="N6927" s="6">
        <f t="shared" si="1414"/>
        <v>1</v>
      </c>
      <c r="O6927" s="2">
        <f t="shared" si="1415"/>
        <v>27695.239671330288</v>
      </c>
      <c r="P6927" s="2">
        <f t="shared" si="1416"/>
        <v>27695.239671330288</v>
      </c>
    </row>
    <row r="6928" spans="1:16">
      <c r="A6928" s="6">
        <v>10</v>
      </c>
      <c r="B6928" s="6">
        <v>13</v>
      </c>
      <c r="C6928" s="6">
        <v>11</v>
      </c>
      <c r="D6928" s="6">
        <f t="shared" si="1404"/>
        <v>34</v>
      </c>
      <c r="E6928" s="5">
        <f t="shared" si="1405"/>
        <v>2334.3682140900019</v>
      </c>
      <c r="F6928" s="5">
        <f t="shared" si="1406"/>
        <v>537.61930749245744</v>
      </c>
      <c r="G6928" s="5">
        <f t="shared" si="1407"/>
        <v>567.47998644235474</v>
      </c>
      <c r="H6928" s="5">
        <f t="shared" si="1408"/>
        <v>3439.4675080248144</v>
      </c>
      <c r="I6928" s="5">
        <f t="shared" si="1409"/>
        <v>720</v>
      </c>
      <c r="J6928" s="5">
        <f t="shared" si="1410"/>
        <v>2719.4675080248144</v>
      </c>
      <c r="K6928" s="2">
        <f t="shared" si="1411"/>
        <v>72212.977569875249</v>
      </c>
      <c r="L6928" s="2">
        <f t="shared" si="1412"/>
        <v>144922</v>
      </c>
      <c r="M6928" s="2">
        <f t="shared" si="1413"/>
        <v>24200</v>
      </c>
      <c r="N6928" s="6">
        <f t="shared" si="1414"/>
        <v>1</v>
      </c>
      <c r="O6928" s="2">
        <f t="shared" si="1415"/>
        <v>28509.022430124751</v>
      </c>
      <c r="P6928" s="2">
        <f t="shared" si="1416"/>
        <v>28509.022430124751</v>
      </c>
    </row>
    <row r="6929" spans="1:16">
      <c r="A6929" s="6">
        <v>10</v>
      </c>
      <c r="B6929" s="6">
        <v>13</v>
      </c>
      <c r="C6929" s="6">
        <v>12</v>
      </c>
      <c r="D6929" s="6">
        <f t="shared" si="1404"/>
        <v>35</v>
      </c>
      <c r="E6929" s="5">
        <f t="shared" si="1405"/>
        <v>2334.3682140900019</v>
      </c>
      <c r="F6929" s="5">
        <f t="shared" si="1406"/>
        <v>537.61930749245744</v>
      </c>
      <c r="G6929" s="5">
        <f t="shared" si="1407"/>
        <v>626.80743957041921</v>
      </c>
      <c r="H6929" s="5">
        <f t="shared" si="1408"/>
        <v>3498.7949611528788</v>
      </c>
      <c r="I6929" s="5">
        <f t="shared" si="1409"/>
        <v>720</v>
      </c>
      <c r="J6929" s="5">
        <f t="shared" si="1410"/>
        <v>2778.7949611528788</v>
      </c>
      <c r="K6929" s="2">
        <f t="shared" si="1411"/>
        <v>73242.96807557081</v>
      </c>
      <c r="L6929" s="2">
        <f t="shared" si="1412"/>
        <v>147622</v>
      </c>
      <c r="M6929" s="2">
        <f t="shared" si="1413"/>
        <v>25080</v>
      </c>
      <c r="N6929" s="6">
        <f t="shared" si="1414"/>
        <v>1</v>
      </c>
      <c r="O6929" s="2">
        <f t="shared" si="1415"/>
        <v>29299.03192442919</v>
      </c>
      <c r="P6929" s="2">
        <f t="shared" si="1416"/>
        <v>29299.03192442919</v>
      </c>
    </row>
    <row r="6930" spans="1:16">
      <c r="A6930" s="6">
        <v>10</v>
      </c>
      <c r="B6930" s="6">
        <v>13</v>
      </c>
      <c r="C6930" s="6">
        <v>13</v>
      </c>
      <c r="D6930" s="6">
        <f t="shared" si="1404"/>
        <v>36</v>
      </c>
      <c r="E6930" s="5">
        <f t="shared" si="1405"/>
        <v>2334.3682140900019</v>
      </c>
      <c r="F6930" s="5">
        <f t="shared" si="1406"/>
        <v>537.61930749245744</v>
      </c>
      <c r="G6930" s="5">
        <f t="shared" si="1407"/>
        <v>687.52941027880343</v>
      </c>
      <c r="H6930" s="5">
        <f t="shared" si="1408"/>
        <v>3559.5169318612629</v>
      </c>
      <c r="I6930" s="5">
        <f t="shared" si="1409"/>
        <v>720</v>
      </c>
      <c r="J6930" s="5">
        <f t="shared" si="1410"/>
        <v>2839.5169318612629</v>
      </c>
      <c r="K6930" s="2">
        <f t="shared" si="1411"/>
        <v>74297.168955924702</v>
      </c>
      <c r="L6930" s="2">
        <f t="shared" si="1412"/>
        <v>150322</v>
      </c>
      <c r="M6930" s="2">
        <f t="shared" si="1413"/>
        <v>25960</v>
      </c>
      <c r="N6930" s="6">
        <f t="shared" si="1414"/>
        <v>1</v>
      </c>
      <c r="O6930" s="2">
        <f t="shared" si="1415"/>
        <v>30064.831044075298</v>
      </c>
      <c r="P6930" s="2">
        <f t="shared" si="1416"/>
        <v>30064.831044075298</v>
      </c>
    </row>
    <row r="6931" spans="1:16">
      <c r="A6931" s="6">
        <v>10</v>
      </c>
      <c r="B6931" s="6">
        <v>13</v>
      </c>
      <c r="C6931" s="6">
        <v>14</v>
      </c>
      <c r="D6931" s="6">
        <f t="shared" si="1404"/>
        <v>37</v>
      </c>
      <c r="E6931" s="5">
        <f t="shared" si="1405"/>
        <v>2334.3682140900019</v>
      </c>
      <c r="F6931" s="5">
        <f t="shared" si="1406"/>
        <v>537.61930749245744</v>
      </c>
      <c r="G6931" s="5">
        <f t="shared" si="1407"/>
        <v>749.67149159246469</v>
      </c>
      <c r="H6931" s="5">
        <f t="shared" si="1408"/>
        <v>3621.6590131749244</v>
      </c>
      <c r="I6931" s="5">
        <f t="shared" si="1409"/>
        <v>720</v>
      </c>
      <c r="J6931" s="5">
        <f t="shared" si="1410"/>
        <v>2901.6590131749244</v>
      </c>
      <c r="K6931" s="2">
        <f t="shared" si="1411"/>
        <v>75376.024534286873</v>
      </c>
      <c r="L6931" s="2">
        <f t="shared" si="1412"/>
        <v>153022</v>
      </c>
      <c r="M6931" s="2">
        <f t="shared" si="1413"/>
        <v>26840</v>
      </c>
      <c r="N6931" s="6">
        <f t="shared" si="1414"/>
        <v>1</v>
      </c>
      <c r="O6931" s="2">
        <f t="shared" si="1415"/>
        <v>30805.975465713127</v>
      </c>
      <c r="P6931" s="2">
        <f t="shared" si="1416"/>
        <v>30805.975465713127</v>
      </c>
    </row>
    <row r="6932" spans="1:16">
      <c r="A6932" s="6">
        <v>10</v>
      </c>
      <c r="B6932" s="6">
        <v>13</v>
      </c>
      <c r="C6932" s="6">
        <v>15</v>
      </c>
      <c r="D6932" s="6">
        <f t="shared" si="1404"/>
        <v>38</v>
      </c>
      <c r="E6932" s="5">
        <f t="shared" si="1405"/>
        <v>2334.3682140900019</v>
      </c>
      <c r="F6932" s="5">
        <f t="shared" si="1406"/>
        <v>537.61930749245744</v>
      </c>
      <c r="G6932" s="5">
        <f t="shared" si="1407"/>
        <v>813.25969846861108</v>
      </c>
      <c r="H6932" s="5">
        <f t="shared" si="1408"/>
        <v>3685.2472200510706</v>
      </c>
      <c r="I6932" s="5">
        <f t="shared" si="1409"/>
        <v>720</v>
      </c>
      <c r="J6932" s="5">
        <f t="shared" si="1410"/>
        <v>2965.2472200510706</v>
      </c>
      <c r="K6932" s="2">
        <f t="shared" si="1411"/>
        <v>76479.986459219974</v>
      </c>
      <c r="L6932" s="2">
        <f t="shared" si="1412"/>
        <v>155722</v>
      </c>
      <c r="M6932" s="2">
        <f t="shared" si="1413"/>
        <v>27720</v>
      </c>
      <c r="N6932" s="6">
        <f t="shared" si="1414"/>
        <v>1</v>
      </c>
      <c r="O6932" s="2">
        <f t="shared" si="1415"/>
        <v>31522.013540780026</v>
      </c>
      <c r="P6932" s="2">
        <f t="shared" si="1416"/>
        <v>31522.013540780026</v>
      </c>
    </row>
    <row r="6933" spans="1:16">
      <c r="A6933" s="6">
        <v>10</v>
      </c>
      <c r="B6933" s="6">
        <v>13</v>
      </c>
      <c r="C6933" s="6">
        <v>16</v>
      </c>
      <c r="D6933" s="6">
        <f t="shared" si="1404"/>
        <v>39</v>
      </c>
      <c r="E6933" s="5">
        <f t="shared" si="1405"/>
        <v>2334.3682140900019</v>
      </c>
      <c r="F6933" s="5">
        <f t="shared" si="1406"/>
        <v>537.61930749245744</v>
      </c>
      <c r="G6933" s="5">
        <f t="shared" si="1407"/>
        <v>878.32047434610013</v>
      </c>
      <c r="H6933" s="5">
        <f t="shared" si="1408"/>
        <v>3750.3079959285596</v>
      </c>
      <c r="I6933" s="5">
        <f t="shared" si="1409"/>
        <v>720</v>
      </c>
      <c r="J6933" s="5">
        <f t="shared" si="1410"/>
        <v>3030.3079959285596</v>
      </c>
      <c r="K6933" s="2">
        <f t="shared" si="1411"/>
        <v>77609.51381820417</v>
      </c>
      <c r="L6933" s="2">
        <f t="shared" si="1412"/>
        <v>158422</v>
      </c>
      <c r="M6933" s="2">
        <f t="shared" si="1413"/>
        <v>28600</v>
      </c>
      <c r="N6933" s="6">
        <f t="shared" si="1414"/>
        <v>1</v>
      </c>
      <c r="O6933" s="2">
        <f t="shared" si="1415"/>
        <v>32212.48618179583</v>
      </c>
      <c r="P6933" s="2">
        <f t="shared" si="1416"/>
        <v>32212.48618179583</v>
      </c>
    </row>
    <row r="6934" spans="1:16">
      <c r="A6934" s="6">
        <v>10</v>
      </c>
      <c r="B6934" s="6">
        <v>13</v>
      </c>
      <c r="C6934" s="6">
        <v>17</v>
      </c>
      <c r="D6934" s="6">
        <f t="shared" si="1404"/>
        <v>40</v>
      </c>
      <c r="E6934" s="5">
        <f t="shared" si="1405"/>
        <v>2334.3682140900019</v>
      </c>
      <c r="F6934" s="5">
        <f t="shared" si="1406"/>
        <v>537.61930749245744</v>
      </c>
      <c r="G6934" s="5">
        <f t="shared" si="1407"/>
        <v>944.88069779264049</v>
      </c>
      <c r="H6934" s="5">
        <f t="shared" si="1408"/>
        <v>3816.8682193751001</v>
      </c>
      <c r="I6934" s="5">
        <f t="shared" si="1409"/>
        <v>720</v>
      </c>
      <c r="J6934" s="5">
        <f t="shared" si="1410"/>
        <v>3096.8682193751001</v>
      </c>
      <c r="K6934" s="2">
        <f t="shared" si="1411"/>
        <v>78765.07325303994</v>
      </c>
      <c r="L6934" s="2">
        <f t="shared" si="1412"/>
        <v>161122</v>
      </c>
      <c r="M6934" s="2">
        <f t="shared" si="1413"/>
        <v>29480</v>
      </c>
      <c r="N6934" s="6">
        <f t="shared" si="1414"/>
        <v>1</v>
      </c>
      <c r="O6934" s="2">
        <f t="shared" si="1415"/>
        <v>32876.92674696006</v>
      </c>
      <c r="P6934" s="2">
        <f t="shared" si="1416"/>
        <v>32876.92674696006</v>
      </c>
    </row>
    <row r="6935" spans="1:16">
      <c r="A6935" s="6">
        <v>10</v>
      </c>
      <c r="B6935" s="6">
        <v>13</v>
      </c>
      <c r="C6935" s="6">
        <v>18</v>
      </c>
      <c r="D6935" s="6">
        <f t="shared" si="1404"/>
        <v>41</v>
      </c>
      <c r="E6935" s="5">
        <f t="shared" si="1405"/>
        <v>2334.3682140900019</v>
      </c>
      <c r="F6935" s="5">
        <f t="shared" si="1406"/>
        <v>537.61930749245744</v>
      </c>
      <c r="G6935" s="5">
        <f t="shared" si="1407"/>
        <v>1012.9676892512279</v>
      </c>
      <c r="H6935" s="5">
        <f t="shared" si="1408"/>
        <v>3884.9552108336875</v>
      </c>
      <c r="I6935" s="5">
        <f t="shared" si="1409"/>
        <v>720</v>
      </c>
      <c r="J6935" s="5">
        <f t="shared" si="1410"/>
        <v>3164.9552108336875</v>
      </c>
      <c r="K6935" s="2">
        <f t="shared" si="1411"/>
        <v>79947.139076973748</v>
      </c>
      <c r="L6935" s="2">
        <f t="shared" si="1412"/>
        <v>163822</v>
      </c>
      <c r="M6935" s="2">
        <f t="shared" si="1413"/>
        <v>30360</v>
      </c>
      <c r="N6935" s="6">
        <f t="shared" si="1414"/>
        <v>1</v>
      </c>
      <c r="O6935" s="2">
        <f t="shared" si="1415"/>
        <v>33514.860923026252</v>
      </c>
      <c r="P6935" s="2">
        <f t="shared" si="1416"/>
        <v>33514.860923026252</v>
      </c>
    </row>
    <row r="6936" spans="1:16">
      <c r="A6936" s="6">
        <v>10</v>
      </c>
      <c r="B6936" s="6">
        <v>13</v>
      </c>
      <c r="C6936" s="6">
        <v>19</v>
      </c>
      <c r="D6936" s="6">
        <f t="shared" si="1404"/>
        <v>42</v>
      </c>
      <c r="E6936" s="5">
        <f t="shared" si="1405"/>
        <v>2334.3682140900019</v>
      </c>
      <c r="F6936" s="5">
        <f t="shared" si="1406"/>
        <v>537.61930749245744</v>
      </c>
      <c r="G6936" s="5">
        <f t="shared" si="1407"/>
        <v>1082.6092178872495</v>
      </c>
      <c r="H6936" s="5">
        <f t="shared" si="1408"/>
        <v>3954.5967394697091</v>
      </c>
      <c r="I6936" s="5">
        <f t="shared" si="1409"/>
        <v>720</v>
      </c>
      <c r="J6936" s="5">
        <f t="shared" si="1410"/>
        <v>3234.5967394697091</v>
      </c>
      <c r="K6936" s="2">
        <f t="shared" si="1411"/>
        <v>81156.193393571331</v>
      </c>
      <c r="L6936" s="2">
        <f t="shared" si="1412"/>
        <v>166522</v>
      </c>
      <c r="M6936" s="2">
        <f t="shared" si="1413"/>
        <v>31240</v>
      </c>
      <c r="N6936" s="6">
        <f t="shared" si="1414"/>
        <v>1</v>
      </c>
      <c r="O6936" s="2">
        <f t="shared" si="1415"/>
        <v>34125.806606428669</v>
      </c>
      <c r="P6936" s="2">
        <f t="shared" si="1416"/>
        <v>34125.806606428669</v>
      </c>
    </row>
    <row r="6937" spans="1:16">
      <c r="A6937" s="6">
        <v>10</v>
      </c>
      <c r="B6937" s="6">
        <v>13</v>
      </c>
      <c r="C6937" s="6">
        <v>20</v>
      </c>
      <c r="D6937" s="6">
        <f t="shared" si="1404"/>
        <v>43</v>
      </c>
      <c r="E6937" s="5">
        <f t="shared" si="1405"/>
        <v>2334.3682140900019</v>
      </c>
      <c r="F6937" s="5">
        <f t="shared" si="1406"/>
        <v>537.61930749245744</v>
      </c>
      <c r="G6937" s="5">
        <f t="shared" si="1407"/>
        <v>1153.8335085377266</v>
      </c>
      <c r="H6937" s="5">
        <f t="shared" si="1408"/>
        <v>4025.8210301201862</v>
      </c>
      <c r="I6937" s="5">
        <f t="shared" si="1409"/>
        <v>720</v>
      </c>
      <c r="J6937" s="5">
        <f t="shared" si="1410"/>
        <v>3305.8210301201862</v>
      </c>
      <c r="K6937" s="2">
        <f t="shared" si="1411"/>
        <v>82392.726217364339</v>
      </c>
      <c r="L6937" s="2">
        <f t="shared" si="1412"/>
        <v>169222</v>
      </c>
      <c r="M6937" s="2">
        <f t="shared" si="1413"/>
        <v>32120</v>
      </c>
      <c r="N6937" s="6">
        <f t="shared" si="1414"/>
        <v>1</v>
      </c>
      <c r="O6937" s="2">
        <f t="shared" si="1415"/>
        <v>34709.273782635661</v>
      </c>
      <c r="P6937" s="2">
        <f t="shared" si="1416"/>
        <v>34709.273782635661</v>
      </c>
    </row>
    <row r="6938" spans="1:16">
      <c r="A6938" s="6">
        <v>10</v>
      </c>
      <c r="B6938" s="6">
        <v>13</v>
      </c>
      <c r="C6938" s="6">
        <v>21</v>
      </c>
      <c r="D6938" s="6">
        <f t="shared" si="1404"/>
        <v>44</v>
      </c>
      <c r="E6938" s="5">
        <f t="shared" si="1405"/>
        <v>2334.3682140900019</v>
      </c>
      <c r="F6938" s="5">
        <f t="shared" si="1406"/>
        <v>537.61930749245744</v>
      </c>
      <c r="G6938" s="5">
        <f t="shared" si="1407"/>
        <v>1226.6692487641703</v>
      </c>
      <c r="H6938" s="5">
        <f t="shared" si="1408"/>
        <v>4098.6567703466299</v>
      </c>
      <c r="I6938" s="5">
        <f t="shared" si="1409"/>
        <v>720</v>
      </c>
      <c r="J6938" s="5">
        <f t="shared" si="1410"/>
        <v>3378.6567703466299</v>
      </c>
      <c r="K6938" s="2">
        <f t="shared" si="1411"/>
        <v>83657.23559629565</v>
      </c>
      <c r="L6938" s="2">
        <f t="shared" si="1412"/>
        <v>171922</v>
      </c>
      <c r="M6938" s="2">
        <f t="shared" si="1413"/>
        <v>33000</v>
      </c>
      <c r="N6938" s="6">
        <f t="shared" si="1414"/>
        <v>1</v>
      </c>
      <c r="O6938" s="2">
        <f t="shared" si="1415"/>
        <v>35264.76440370435</v>
      </c>
      <c r="P6938" s="2">
        <f t="shared" si="1416"/>
        <v>35264.76440370435</v>
      </c>
    </row>
    <row r="6939" spans="1:16">
      <c r="A6939" s="6">
        <v>10</v>
      </c>
      <c r="B6939" s="6">
        <v>13</v>
      </c>
      <c r="C6939" s="6">
        <v>22</v>
      </c>
      <c r="D6939" s="6">
        <f t="shared" si="1404"/>
        <v>45</v>
      </c>
      <c r="E6939" s="5">
        <f t="shared" si="1405"/>
        <v>2334.3682140900019</v>
      </c>
      <c r="F6939" s="5">
        <f t="shared" si="1406"/>
        <v>537.61930749245744</v>
      </c>
      <c r="G6939" s="5">
        <f t="shared" si="1407"/>
        <v>1301.1455960105666</v>
      </c>
      <c r="H6939" s="5">
        <f t="shared" si="1408"/>
        <v>4173.1331175930263</v>
      </c>
      <c r="I6939" s="5">
        <f t="shared" si="1409"/>
        <v>720</v>
      </c>
      <c r="J6939" s="5">
        <f t="shared" si="1410"/>
        <v>3453.1331175930263</v>
      </c>
      <c r="K6939" s="2">
        <f t="shared" si="1411"/>
        <v>84950.227735990047</v>
      </c>
      <c r="L6939" s="2">
        <f t="shared" si="1412"/>
        <v>174622</v>
      </c>
      <c r="M6939" s="2">
        <f t="shared" si="1413"/>
        <v>33880</v>
      </c>
      <c r="N6939" s="6">
        <f t="shared" si="1414"/>
        <v>1</v>
      </c>
      <c r="O6939" s="2">
        <f t="shared" si="1415"/>
        <v>35791.772264009953</v>
      </c>
      <c r="P6939" s="2">
        <f t="shared" si="1416"/>
        <v>35791.772264009953</v>
      </c>
    </row>
    <row r="6940" spans="1:16">
      <c r="A6940" s="6">
        <v>10</v>
      </c>
      <c r="B6940" s="6">
        <v>13</v>
      </c>
      <c r="C6940" s="6">
        <v>23</v>
      </c>
      <c r="D6940" s="6">
        <f t="shared" si="1404"/>
        <v>46</v>
      </c>
      <c r="E6940" s="5">
        <f t="shared" si="1405"/>
        <v>2334.3682140900019</v>
      </c>
      <c r="F6940" s="5">
        <f t="shared" si="1406"/>
        <v>537.61930749245744</v>
      </c>
      <c r="G6940" s="5">
        <f t="shared" si="1407"/>
        <v>1377.292184868003</v>
      </c>
      <c r="H6940" s="5">
        <f t="shared" si="1408"/>
        <v>4249.279706450463</v>
      </c>
      <c r="I6940" s="5">
        <f t="shared" si="1409"/>
        <v>720</v>
      </c>
      <c r="J6940" s="5">
        <f t="shared" si="1410"/>
        <v>3529.279706450463</v>
      </c>
      <c r="K6940" s="2">
        <f t="shared" si="1411"/>
        <v>86272.217125876094</v>
      </c>
      <c r="L6940" s="2">
        <f t="shared" si="1412"/>
        <v>177322</v>
      </c>
      <c r="M6940" s="2">
        <f t="shared" si="1413"/>
        <v>34760</v>
      </c>
      <c r="N6940" s="6">
        <f t="shared" si="1414"/>
        <v>1</v>
      </c>
      <c r="O6940" s="2">
        <f t="shared" si="1415"/>
        <v>36289.782874123906</v>
      </c>
      <c r="P6940" s="2">
        <f t="shared" si="1416"/>
        <v>36289.782874123906</v>
      </c>
    </row>
    <row r="6941" spans="1:16">
      <c r="A6941" s="6">
        <v>10</v>
      </c>
      <c r="B6941" s="6">
        <v>13</v>
      </c>
      <c r="C6941" s="6">
        <v>24</v>
      </c>
      <c r="D6941" s="6">
        <f t="shared" si="1404"/>
        <v>47</v>
      </c>
      <c r="E6941" s="5">
        <f t="shared" si="1405"/>
        <v>2334.3682140900019</v>
      </c>
      <c r="F6941" s="5">
        <f t="shared" si="1406"/>
        <v>537.61930749245744</v>
      </c>
      <c r="G6941" s="5">
        <f t="shared" si="1407"/>
        <v>1455.1391344474989</v>
      </c>
      <c r="H6941" s="5">
        <f t="shared" si="1408"/>
        <v>4327.1266560299582</v>
      </c>
      <c r="I6941" s="5">
        <f t="shared" si="1409"/>
        <v>720</v>
      </c>
      <c r="J6941" s="5">
        <f t="shared" si="1410"/>
        <v>3607.1266560299582</v>
      </c>
      <c r="K6941" s="2">
        <f t="shared" si="1411"/>
        <v>87623.726667186769</v>
      </c>
      <c r="L6941" s="2">
        <f t="shared" si="1412"/>
        <v>180022</v>
      </c>
      <c r="M6941" s="2">
        <f t="shared" si="1413"/>
        <v>35640</v>
      </c>
      <c r="N6941" s="6">
        <f t="shared" si="1414"/>
        <v>1</v>
      </c>
      <c r="O6941" s="2">
        <f t="shared" si="1415"/>
        <v>36758.273332813231</v>
      </c>
      <c r="P6941" s="2">
        <f t="shared" si="1416"/>
        <v>36758.273332813231</v>
      </c>
    </row>
    <row r="6942" spans="1:16">
      <c r="A6942" s="6">
        <v>10</v>
      </c>
      <c r="B6942" s="6">
        <v>13</v>
      </c>
      <c r="C6942" s="6">
        <v>25</v>
      </c>
      <c r="D6942" s="6">
        <f t="shared" si="1404"/>
        <v>48</v>
      </c>
      <c r="E6942" s="5">
        <f t="shared" si="1405"/>
        <v>2334.3682140900019</v>
      </c>
      <c r="F6942" s="5">
        <f t="shared" si="1406"/>
        <v>537.61930749245744</v>
      </c>
      <c r="G6942" s="5">
        <f t="shared" si="1407"/>
        <v>1534.7170558625965</v>
      </c>
      <c r="H6942" s="5">
        <f t="shared" si="1408"/>
        <v>4406.7045774450562</v>
      </c>
      <c r="I6942" s="5">
        <f t="shared" si="1409"/>
        <v>720</v>
      </c>
      <c r="J6942" s="5">
        <f t="shared" si="1410"/>
        <v>3686.7045774450562</v>
      </c>
      <c r="K6942" s="2">
        <f t="shared" si="1411"/>
        <v>89005.287802865554</v>
      </c>
      <c r="L6942" s="2">
        <f t="shared" si="1412"/>
        <v>182722</v>
      </c>
      <c r="M6942" s="2">
        <f t="shared" si="1413"/>
        <v>36520</v>
      </c>
      <c r="N6942" s="6">
        <f t="shared" si="1414"/>
        <v>1</v>
      </c>
      <c r="O6942" s="2">
        <f t="shared" si="1415"/>
        <v>37196.712197134446</v>
      </c>
      <c r="P6942" s="2">
        <f t="shared" si="1416"/>
        <v>37196.712197134446</v>
      </c>
    </row>
    <row r="6943" spans="1:16">
      <c r="A6943" s="6">
        <v>10</v>
      </c>
      <c r="B6943" s="6">
        <v>13</v>
      </c>
      <c r="C6943" s="6">
        <v>26</v>
      </c>
      <c r="D6943" s="6">
        <f t="shared" si="1404"/>
        <v>49</v>
      </c>
      <c r="E6943" s="5">
        <f t="shared" si="1405"/>
        <v>2334.3682140900019</v>
      </c>
      <c r="F6943" s="5">
        <f t="shared" si="1406"/>
        <v>537.61930749245744</v>
      </c>
      <c r="G6943" s="5">
        <f t="shared" si="1407"/>
        <v>1616.0570598233144</v>
      </c>
      <c r="H6943" s="5">
        <f t="shared" si="1408"/>
        <v>4488.0445814057739</v>
      </c>
      <c r="I6943" s="5">
        <f t="shared" si="1409"/>
        <v>720</v>
      </c>
      <c r="J6943" s="5">
        <f t="shared" si="1410"/>
        <v>3768.0445814057739</v>
      </c>
      <c r="K6943" s="2">
        <f t="shared" si="1411"/>
        <v>90417.440649405791</v>
      </c>
      <c r="L6943" s="2">
        <f t="shared" si="1412"/>
        <v>185422</v>
      </c>
      <c r="M6943" s="2">
        <f t="shared" si="1413"/>
        <v>37400</v>
      </c>
      <c r="N6943" s="6">
        <f t="shared" si="1414"/>
        <v>1</v>
      </c>
      <c r="O6943" s="2">
        <f t="shared" si="1415"/>
        <v>37604.559350594209</v>
      </c>
      <c r="P6943" s="2">
        <f t="shared" si="1416"/>
        <v>37604.559350594209</v>
      </c>
    </row>
    <row r="6944" spans="1:16">
      <c r="A6944" s="6">
        <v>10</v>
      </c>
      <c r="B6944" s="6">
        <v>13</v>
      </c>
      <c r="C6944" s="6">
        <v>27</v>
      </c>
      <c r="D6944" s="6">
        <f t="shared" si="1404"/>
        <v>50</v>
      </c>
      <c r="E6944" s="5">
        <f t="shared" si="1405"/>
        <v>2334.3682140900019</v>
      </c>
      <c r="F6944" s="5">
        <f t="shared" si="1406"/>
        <v>537.61930749245744</v>
      </c>
      <c r="G6944" s="5">
        <f t="shared" si="1407"/>
        <v>1699.1907643430709</v>
      </c>
      <c r="H6944" s="5">
        <f t="shared" si="1408"/>
        <v>4571.1782859255309</v>
      </c>
      <c r="I6944" s="5">
        <f t="shared" si="1409"/>
        <v>720</v>
      </c>
      <c r="J6944" s="5">
        <f t="shared" si="1410"/>
        <v>3851.1782859255309</v>
      </c>
      <c r="K6944" s="2">
        <f t="shared" si="1411"/>
        <v>91860.734130651574</v>
      </c>
      <c r="L6944" s="2">
        <f t="shared" si="1412"/>
        <v>188122</v>
      </c>
      <c r="M6944" s="2">
        <f t="shared" si="1413"/>
        <v>38280</v>
      </c>
      <c r="N6944" s="6">
        <f t="shared" si="1414"/>
        <v>1</v>
      </c>
      <c r="O6944" s="2">
        <f t="shared" si="1415"/>
        <v>37981.265869348426</v>
      </c>
      <c r="P6944" s="2">
        <f t="shared" si="1416"/>
        <v>37981.265869348426</v>
      </c>
    </row>
    <row r="6945" spans="1:16">
      <c r="A6945" s="6">
        <v>10</v>
      </c>
      <c r="B6945" s="6">
        <v>13</v>
      </c>
      <c r="C6945" s="6">
        <v>28</v>
      </c>
      <c r="D6945" s="6">
        <f t="shared" si="1404"/>
        <v>51</v>
      </c>
      <c r="E6945" s="5">
        <f t="shared" si="1405"/>
        <v>2334.3682140900019</v>
      </c>
      <c r="F6945" s="5">
        <f t="shared" si="1406"/>
        <v>537.61930749245744</v>
      </c>
      <c r="G6945" s="5">
        <f t="shared" si="1407"/>
        <v>1784.1503025602246</v>
      </c>
      <c r="H6945" s="5">
        <f t="shared" si="1408"/>
        <v>4656.1378241426846</v>
      </c>
      <c r="I6945" s="5">
        <f t="shared" si="1409"/>
        <v>720</v>
      </c>
      <c r="J6945" s="5">
        <f t="shared" si="1410"/>
        <v>3936.1378241426846</v>
      </c>
      <c r="K6945" s="2">
        <f t="shared" si="1411"/>
        <v>93335.726113588273</v>
      </c>
      <c r="L6945" s="2">
        <f t="shared" si="1412"/>
        <v>190822</v>
      </c>
      <c r="M6945" s="2">
        <f t="shared" si="1413"/>
        <v>39160</v>
      </c>
      <c r="N6945" s="6">
        <f t="shared" si="1414"/>
        <v>1</v>
      </c>
      <c r="O6945" s="2">
        <f t="shared" si="1415"/>
        <v>38326.273886411727</v>
      </c>
      <c r="P6945" s="2">
        <f t="shared" si="1416"/>
        <v>38326.273886411727</v>
      </c>
    </row>
    <row r="6946" spans="1:16">
      <c r="A6946" s="6">
        <v>10</v>
      </c>
      <c r="B6946" s="6">
        <v>13</v>
      </c>
      <c r="C6946" s="6">
        <v>29</v>
      </c>
      <c r="D6946" s="6">
        <f t="shared" si="1404"/>
        <v>52</v>
      </c>
      <c r="E6946" s="5">
        <f t="shared" si="1405"/>
        <v>2334.3682140900019</v>
      </c>
      <c r="F6946" s="5">
        <f t="shared" si="1406"/>
        <v>537.61930749245744</v>
      </c>
      <c r="G6946" s="5">
        <f t="shared" si="1407"/>
        <v>1870.9683306758782</v>
      </c>
      <c r="H6946" s="5">
        <f t="shared" si="1408"/>
        <v>4742.9558522583375</v>
      </c>
      <c r="I6946" s="5">
        <f t="shared" si="1409"/>
        <v>720</v>
      </c>
      <c r="J6946" s="5">
        <f t="shared" si="1410"/>
        <v>4022.9558522583375</v>
      </c>
      <c r="K6946" s="2">
        <f t="shared" si="1411"/>
        <v>94842.983546151692</v>
      </c>
      <c r="L6946" s="2">
        <f t="shared" si="1412"/>
        <v>193522</v>
      </c>
      <c r="M6946" s="2">
        <f t="shared" si="1413"/>
        <v>40040</v>
      </c>
      <c r="N6946" s="6">
        <f t="shared" si="1414"/>
        <v>1</v>
      </c>
      <c r="O6946" s="2">
        <f t="shared" si="1415"/>
        <v>38639.016453848308</v>
      </c>
      <c r="P6946" s="2">
        <f t="shared" si="1416"/>
        <v>38639.016453848308</v>
      </c>
    </row>
    <row r="6947" spans="1:16">
      <c r="A6947" s="6">
        <v>10</v>
      </c>
      <c r="B6947" s="6">
        <v>13</v>
      </c>
      <c r="C6947" s="6">
        <v>30</v>
      </c>
      <c r="D6947" s="6">
        <f t="shared" si="1404"/>
        <v>53</v>
      </c>
      <c r="E6947" s="5">
        <f t="shared" si="1405"/>
        <v>2334.3682140900019</v>
      </c>
      <c r="F6947" s="5">
        <f t="shared" si="1406"/>
        <v>537.61930749245744</v>
      </c>
      <c r="G6947" s="5">
        <f t="shared" si="1407"/>
        <v>1959.6780360096488</v>
      </c>
      <c r="H6947" s="5">
        <f t="shared" si="1408"/>
        <v>4831.6655575921086</v>
      </c>
      <c r="I6947" s="5">
        <f t="shared" si="1409"/>
        <v>720</v>
      </c>
      <c r="J6947" s="5">
        <f t="shared" si="1410"/>
        <v>4111.6655575921086</v>
      </c>
      <c r="K6947" s="2">
        <f t="shared" si="1411"/>
        <v>96383.082597085217</v>
      </c>
      <c r="L6947" s="2">
        <f t="shared" si="1412"/>
        <v>196222</v>
      </c>
      <c r="M6947" s="2">
        <f t="shared" si="1413"/>
        <v>40920</v>
      </c>
      <c r="N6947" s="6">
        <f t="shared" si="1414"/>
        <v>1</v>
      </c>
      <c r="O6947" s="2">
        <f t="shared" si="1415"/>
        <v>38918.917402914783</v>
      </c>
      <c r="P6947" s="2">
        <f t="shared" si="1416"/>
        <v>38918.917402914783</v>
      </c>
    </row>
    <row r="6948" spans="1:16">
      <c r="A6948" s="6">
        <v>10</v>
      </c>
      <c r="B6948" s="6">
        <v>14</v>
      </c>
      <c r="C6948" s="6">
        <v>0</v>
      </c>
      <c r="D6948" s="6">
        <f t="shared" si="1404"/>
        <v>24</v>
      </c>
      <c r="E6948" s="5">
        <f t="shared" si="1405"/>
        <v>2334.3682140900019</v>
      </c>
      <c r="F6948" s="5">
        <f t="shared" si="1406"/>
        <v>593.44900480898184</v>
      </c>
      <c r="G6948" s="5">
        <f t="shared" si="1407"/>
        <v>0</v>
      </c>
      <c r="H6948" s="5">
        <f t="shared" si="1408"/>
        <v>2927.8172188989838</v>
      </c>
      <c r="I6948" s="5">
        <f t="shared" si="1409"/>
        <v>720</v>
      </c>
      <c r="J6948" s="5">
        <f t="shared" si="1410"/>
        <v>2207.8172188989838</v>
      </c>
      <c r="K6948" s="2">
        <f t="shared" si="1411"/>
        <v>63330.160050329578</v>
      </c>
      <c r="L6948" s="2">
        <f t="shared" si="1412"/>
        <v>117316</v>
      </c>
      <c r="M6948" s="2">
        <f t="shared" si="1413"/>
        <v>14960</v>
      </c>
      <c r="N6948" s="6">
        <f t="shared" si="1414"/>
        <v>1</v>
      </c>
      <c r="O6948" s="2">
        <f t="shared" si="1415"/>
        <v>19025.839949670422</v>
      </c>
      <c r="P6948" s="2">
        <f t="shared" si="1416"/>
        <v>19025.839949670422</v>
      </c>
    </row>
    <row r="6949" spans="1:16">
      <c r="A6949" s="6">
        <v>10</v>
      </c>
      <c r="B6949" s="6">
        <v>14</v>
      </c>
      <c r="C6949" s="6">
        <v>1</v>
      </c>
      <c r="D6949" s="6">
        <f t="shared" si="1404"/>
        <v>25</v>
      </c>
      <c r="E6949" s="5">
        <f t="shared" si="1405"/>
        <v>2334.3682140900019</v>
      </c>
      <c r="F6949" s="5">
        <f t="shared" si="1406"/>
        <v>593.44900480898184</v>
      </c>
      <c r="G6949" s="5">
        <f t="shared" si="1407"/>
        <v>45.5625</v>
      </c>
      <c r="H6949" s="5">
        <f t="shared" si="1408"/>
        <v>2973.3797188989838</v>
      </c>
      <c r="I6949" s="5">
        <f t="shared" si="1409"/>
        <v>720</v>
      </c>
      <c r="J6949" s="5">
        <f t="shared" si="1410"/>
        <v>2253.3797188989838</v>
      </c>
      <c r="K6949" s="2">
        <f t="shared" si="1411"/>
        <v>64121.175675329578</v>
      </c>
      <c r="L6949" s="2">
        <f t="shared" si="1412"/>
        <v>120016</v>
      </c>
      <c r="M6949" s="2">
        <f t="shared" si="1413"/>
        <v>15840</v>
      </c>
      <c r="N6949" s="6">
        <f t="shared" si="1414"/>
        <v>1</v>
      </c>
      <c r="O6949" s="2">
        <f t="shared" si="1415"/>
        <v>20054.824324670422</v>
      </c>
      <c r="P6949" s="2">
        <f t="shared" si="1416"/>
        <v>20054.824324670422</v>
      </c>
    </row>
    <row r="6950" spans="1:16">
      <c r="A6950" s="6">
        <v>10</v>
      </c>
      <c r="B6950" s="6">
        <v>14</v>
      </c>
      <c r="C6950" s="6">
        <v>2</v>
      </c>
      <c r="D6950" s="6">
        <f t="shared" si="1404"/>
        <v>26</v>
      </c>
      <c r="E6950" s="5">
        <f t="shared" si="1405"/>
        <v>2334.3682140900019</v>
      </c>
      <c r="F6950" s="5">
        <f t="shared" si="1406"/>
        <v>593.44900480898184</v>
      </c>
      <c r="G6950" s="5">
        <f t="shared" si="1407"/>
        <v>92.264062499999994</v>
      </c>
      <c r="H6950" s="5">
        <f t="shared" si="1408"/>
        <v>3020.0812813989837</v>
      </c>
      <c r="I6950" s="5">
        <f t="shared" si="1409"/>
        <v>720</v>
      </c>
      <c r="J6950" s="5">
        <f t="shared" si="1410"/>
        <v>2300.0812813989837</v>
      </c>
      <c r="K6950" s="2">
        <f t="shared" si="1411"/>
        <v>64931.966690954578</v>
      </c>
      <c r="L6950" s="2">
        <f t="shared" si="1412"/>
        <v>122716</v>
      </c>
      <c r="M6950" s="2">
        <f t="shared" si="1413"/>
        <v>16720</v>
      </c>
      <c r="N6950" s="6">
        <f t="shared" si="1414"/>
        <v>1</v>
      </c>
      <c r="O6950" s="2">
        <f t="shared" si="1415"/>
        <v>21064.033309045422</v>
      </c>
      <c r="P6950" s="2">
        <f t="shared" si="1416"/>
        <v>21064.033309045422</v>
      </c>
    </row>
    <row r="6951" spans="1:16">
      <c r="A6951" s="6">
        <v>10</v>
      </c>
      <c r="B6951" s="6">
        <v>14</v>
      </c>
      <c r="C6951" s="6">
        <v>3</v>
      </c>
      <c r="D6951" s="6">
        <f t="shared" si="1404"/>
        <v>27</v>
      </c>
      <c r="E6951" s="5">
        <f t="shared" si="1405"/>
        <v>2334.3682140900019</v>
      </c>
      <c r="F6951" s="5">
        <f t="shared" si="1406"/>
        <v>593.44900480898184</v>
      </c>
      <c r="G6951" s="5">
        <f t="shared" si="1407"/>
        <v>140.12604492187498</v>
      </c>
      <c r="H6951" s="5">
        <f t="shared" si="1408"/>
        <v>3067.9432638208586</v>
      </c>
      <c r="I6951" s="5">
        <f t="shared" si="1409"/>
        <v>720</v>
      </c>
      <c r="J6951" s="5">
        <f t="shared" si="1410"/>
        <v>2347.9432638208586</v>
      </c>
      <c r="K6951" s="2">
        <f t="shared" si="1411"/>
        <v>65762.903885778796</v>
      </c>
      <c r="L6951" s="2">
        <f t="shared" si="1412"/>
        <v>125416</v>
      </c>
      <c r="M6951" s="2">
        <f t="shared" si="1413"/>
        <v>17600</v>
      </c>
      <c r="N6951" s="6">
        <f t="shared" si="1414"/>
        <v>1</v>
      </c>
      <c r="O6951" s="2">
        <f t="shared" si="1415"/>
        <v>22053.096114221204</v>
      </c>
      <c r="P6951" s="2">
        <f t="shared" si="1416"/>
        <v>22053.096114221204</v>
      </c>
    </row>
    <row r="6952" spans="1:16">
      <c r="A6952" s="6">
        <v>10</v>
      </c>
      <c r="B6952" s="6">
        <v>14</v>
      </c>
      <c r="C6952" s="6">
        <v>4</v>
      </c>
      <c r="D6952" s="6">
        <f t="shared" si="1404"/>
        <v>28</v>
      </c>
      <c r="E6952" s="5">
        <f t="shared" si="1405"/>
        <v>2334.3682140900019</v>
      </c>
      <c r="F6952" s="5">
        <f t="shared" si="1406"/>
        <v>593.44900480898184</v>
      </c>
      <c r="G6952" s="5">
        <f t="shared" si="1407"/>
        <v>189.17016064453125</v>
      </c>
      <c r="H6952" s="5">
        <f t="shared" si="1408"/>
        <v>3116.9873795435151</v>
      </c>
      <c r="I6952" s="5">
        <f t="shared" si="1409"/>
        <v>720</v>
      </c>
      <c r="J6952" s="5">
        <f t="shared" si="1410"/>
        <v>2396.9873795435151</v>
      </c>
      <c r="K6952" s="2">
        <f t="shared" si="1411"/>
        <v>66614.364228186023</v>
      </c>
      <c r="L6952" s="2">
        <f t="shared" si="1412"/>
        <v>128116</v>
      </c>
      <c r="M6952" s="2">
        <f t="shared" si="1413"/>
        <v>18480</v>
      </c>
      <c r="N6952" s="6">
        <f t="shared" si="1414"/>
        <v>1</v>
      </c>
      <c r="O6952" s="2">
        <f t="shared" si="1415"/>
        <v>23021.635771813977</v>
      </c>
      <c r="P6952" s="2">
        <f t="shared" si="1416"/>
        <v>23021.635771813977</v>
      </c>
    </row>
    <row r="6953" spans="1:16">
      <c r="A6953" s="6">
        <v>10</v>
      </c>
      <c r="B6953" s="6">
        <v>14</v>
      </c>
      <c r="C6953" s="6">
        <v>5</v>
      </c>
      <c r="D6953" s="6">
        <f t="shared" si="1404"/>
        <v>29</v>
      </c>
      <c r="E6953" s="5">
        <f t="shared" si="1405"/>
        <v>2334.3682140900019</v>
      </c>
      <c r="F6953" s="5">
        <f t="shared" si="1406"/>
        <v>593.44900480898184</v>
      </c>
      <c r="G6953" s="5">
        <f t="shared" si="1407"/>
        <v>239.41848456573481</v>
      </c>
      <c r="H6953" s="5">
        <f t="shared" si="1408"/>
        <v>3167.2357034647184</v>
      </c>
      <c r="I6953" s="5">
        <f t="shared" si="1409"/>
        <v>720</v>
      </c>
      <c r="J6953" s="5">
        <f t="shared" si="1410"/>
        <v>2447.2357034647184</v>
      </c>
      <c r="K6953" s="2">
        <f t="shared" si="1411"/>
        <v>67486.730962929141</v>
      </c>
      <c r="L6953" s="2">
        <f t="shared" si="1412"/>
        <v>130816</v>
      </c>
      <c r="M6953" s="2">
        <f t="shared" si="1413"/>
        <v>19360</v>
      </c>
      <c r="N6953" s="6">
        <f t="shared" si="1414"/>
        <v>1</v>
      </c>
      <c r="O6953" s="2">
        <f t="shared" si="1415"/>
        <v>23969.269037070859</v>
      </c>
      <c r="P6953" s="2">
        <f t="shared" si="1416"/>
        <v>23969.269037070859</v>
      </c>
    </row>
    <row r="6954" spans="1:16">
      <c r="A6954" s="6">
        <v>10</v>
      </c>
      <c r="B6954" s="6">
        <v>14</v>
      </c>
      <c r="C6954" s="6">
        <v>6</v>
      </c>
      <c r="D6954" s="6">
        <f t="shared" si="1404"/>
        <v>30</v>
      </c>
      <c r="E6954" s="5">
        <f t="shared" si="1405"/>
        <v>2334.3682140900019</v>
      </c>
      <c r="F6954" s="5">
        <f t="shared" si="1406"/>
        <v>593.44900480898184</v>
      </c>
      <c r="G6954" s="5">
        <f t="shared" si="1407"/>
        <v>290.89345874736784</v>
      </c>
      <c r="H6954" s="5">
        <f t="shared" si="1408"/>
        <v>3218.7106776463515</v>
      </c>
      <c r="I6954" s="5">
        <f t="shared" si="1409"/>
        <v>720</v>
      </c>
      <c r="J6954" s="5">
        <f t="shared" si="1410"/>
        <v>2498.7106776463515</v>
      </c>
      <c r="K6954" s="2">
        <f t="shared" si="1411"/>
        <v>68380.393709138036</v>
      </c>
      <c r="L6954" s="2">
        <f t="shared" si="1412"/>
        <v>133516</v>
      </c>
      <c r="M6954" s="2">
        <f t="shared" si="1413"/>
        <v>20240</v>
      </c>
      <c r="N6954" s="6">
        <f t="shared" si="1414"/>
        <v>1</v>
      </c>
      <c r="O6954" s="2">
        <f t="shared" si="1415"/>
        <v>24895.606290861964</v>
      </c>
      <c r="P6954" s="2">
        <f t="shared" si="1416"/>
        <v>24895.606290861964</v>
      </c>
    </row>
    <row r="6955" spans="1:16">
      <c r="A6955" s="6">
        <v>10</v>
      </c>
      <c r="B6955" s="6">
        <v>14</v>
      </c>
      <c r="C6955" s="6">
        <v>7</v>
      </c>
      <c r="D6955" s="6">
        <f t="shared" si="1404"/>
        <v>31</v>
      </c>
      <c r="E6955" s="5">
        <f t="shared" si="1405"/>
        <v>2334.3682140900019</v>
      </c>
      <c r="F6955" s="5">
        <f t="shared" si="1406"/>
        <v>593.44900480898184</v>
      </c>
      <c r="G6955" s="5">
        <f t="shared" si="1407"/>
        <v>343.61789814532818</v>
      </c>
      <c r="H6955" s="5">
        <f t="shared" si="1408"/>
        <v>3271.4351170443119</v>
      </c>
      <c r="I6955" s="5">
        <f t="shared" si="1409"/>
        <v>720</v>
      </c>
      <c r="J6955" s="5">
        <f t="shared" si="1410"/>
        <v>2551.4351170443119</v>
      </c>
      <c r="K6955" s="2">
        <f t="shared" si="1411"/>
        <v>69295.748559797081</v>
      </c>
      <c r="L6955" s="2">
        <f t="shared" si="1412"/>
        <v>136216</v>
      </c>
      <c r="M6955" s="2">
        <f t="shared" si="1413"/>
        <v>21120</v>
      </c>
      <c r="N6955" s="6">
        <f t="shared" si="1414"/>
        <v>1</v>
      </c>
      <c r="O6955" s="2">
        <f t="shared" si="1415"/>
        <v>25800.251440202919</v>
      </c>
      <c r="P6955" s="2">
        <f t="shared" si="1416"/>
        <v>25800.251440202919</v>
      </c>
    </row>
    <row r="6956" spans="1:16">
      <c r="A6956" s="6">
        <v>10</v>
      </c>
      <c r="B6956" s="6">
        <v>14</v>
      </c>
      <c r="C6956" s="6">
        <v>8</v>
      </c>
      <c r="D6956" s="6">
        <f t="shared" si="1404"/>
        <v>32</v>
      </c>
      <c r="E6956" s="5">
        <f t="shared" si="1405"/>
        <v>2334.3682140900019</v>
      </c>
      <c r="F6956" s="5">
        <f t="shared" si="1406"/>
        <v>593.44900480898184</v>
      </c>
      <c r="G6956" s="5">
        <f t="shared" si="1407"/>
        <v>397.61499642530839</v>
      </c>
      <c r="H6956" s="5">
        <f t="shared" si="1408"/>
        <v>3325.432215324292</v>
      </c>
      <c r="I6956" s="5">
        <f t="shared" si="1409"/>
        <v>720</v>
      </c>
      <c r="J6956" s="5">
        <f t="shared" si="1410"/>
        <v>2605.432215324292</v>
      </c>
      <c r="K6956" s="2">
        <f t="shared" si="1411"/>
        <v>70233.1981827134</v>
      </c>
      <c r="L6956" s="2">
        <f t="shared" si="1412"/>
        <v>138916</v>
      </c>
      <c r="M6956" s="2">
        <f t="shared" si="1413"/>
        <v>22000</v>
      </c>
      <c r="N6956" s="6">
        <f t="shared" si="1414"/>
        <v>1</v>
      </c>
      <c r="O6956" s="2">
        <f t="shared" si="1415"/>
        <v>26682.8018172866</v>
      </c>
      <c r="P6956" s="2">
        <f t="shared" si="1416"/>
        <v>26682.8018172866</v>
      </c>
    </row>
    <row r="6957" spans="1:16">
      <c r="A6957" s="6">
        <v>10</v>
      </c>
      <c r="B6957" s="6">
        <v>14</v>
      </c>
      <c r="C6957" s="6">
        <v>9</v>
      </c>
      <c r="D6957" s="6">
        <f t="shared" si="1404"/>
        <v>33</v>
      </c>
      <c r="E6957" s="5">
        <f t="shared" si="1405"/>
        <v>2334.3682140900019</v>
      </c>
      <c r="F6957" s="5">
        <f t="shared" si="1406"/>
        <v>593.44900480898184</v>
      </c>
      <c r="G6957" s="5">
        <f t="shared" si="1407"/>
        <v>452.90833186570285</v>
      </c>
      <c r="H6957" s="5">
        <f t="shared" si="1408"/>
        <v>3380.7255507646869</v>
      </c>
      <c r="I6957" s="5">
        <f t="shared" si="1409"/>
        <v>720</v>
      </c>
      <c r="J6957" s="5">
        <f t="shared" si="1410"/>
        <v>2660.7255507646869</v>
      </c>
      <c r="K6957" s="2">
        <f t="shared" si="1411"/>
        <v>71193.151922998033</v>
      </c>
      <c r="L6957" s="2">
        <f t="shared" si="1412"/>
        <v>141616</v>
      </c>
      <c r="M6957" s="2">
        <f t="shared" si="1413"/>
        <v>22880</v>
      </c>
      <c r="N6957" s="6">
        <f t="shared" si="1414"/>
        <v>1</v>
      </c>
      <c r="O6957" s="2">
        <f t="shared" si="1415"/>
        <v>27542.848077001967</v>
      </c>
      <c r="P6957" s="2">
        <f t="shared" si="1416"/>
        <v>27542.848077001967</v>
      </c>
    </row>
    <row r="6958" spans="1:16">
      <c r="A6958" s="6">
        <v>10</v>
      </c>
      <c r="B6958" s="6">
        <v>14</v>
      </c>
      <c r="C6958" s="6">
        <v>10</v>
      </c>
      <c r="D6958" s="6">
        <f t="shared" si="1404"/>
        <v>34</v>
      </c>
      <c r="E6958" s="5">
        <f t="shared" si="1405"/>
        <v>2334.3682140900019</v>
      </c>
      <c r="F6958" s="5">
        <f t="shared" si="1406"/>
        <v>593.44900480898184</v>
      </c>
      <c r="G6958" s="5">
        <f t="shared" si="1407"/>
        <v>509.52187334891573</v>
      </c>
      <c r="H6958" s="5">
        <f t="shared" si="1408"/>
        <v>3437.3390922478993</v>
      </c>
      <c r="I6958" s="5">
        <f t="shared" si="1409"/>
        <v>720</v>
      </c>
      <c r="J6958" s="5">
        <f t="shared" si="1410"/>
        <v>2717.3390922478993</v>
      </c>
      <c r="K6958" s="2">
        <f t="shared" si="1411"/>
        <v>72176.025907081581</v>
      </c>
      <c r="L6958" s="2">
        <f t="shared" si="1412"/>
        <v>144316</v>
      </c>
      <c r="M6958" s="2">
        <f t="shared" si="1413"/>
        <v>23760</v>
      </c>
      <c r="N6958" s="6">
        <f t="shared" si="1414"/>
        <v>1</v>
      </c>
      <c r="O6958" s="2">
        <f t="shared" si="1415"/>
        <v>28379.974092918419</v>
      </c>
      <c r="P6958" s="2">
        <f t="shared" si="1416"/>
        <v>28379.974092918419</v>
      </c>
    </row>
    <row r="6959" spans="1:16">
      <c r="A6959" s="6">
        <v>10</v>
      </c>
      <c r="B6959" s="6">
        <v>14</v>
      </c>
      <c r="C6959" s="6">
        <v>11</v>
      </c>
      <c r="D6959" s="6">
        <f t="shared" si="1404"/>
        <v>35</v>
      </c>
      <c r="E6959" s="5">
        <f t="shared" si="1405"/>
        <v>2334.3682140900019</v>
      </c>
      <c r="F6959" s="5">
        <f t="shared" si="1406"/>
        <v>593.44900480898184</v>
      </c>
      <c r="G6959" s="5">
        <f t="shared" si="1407"/>
        <v>567.47998644235474</v>
      </c>
      <c r="H6959" s="5">
        <f t="shared" si="1408"/>
        <v>3495.2972053413387</v>
      </c>
      <c r="I6959" s="5">
        <f t="shared" si="1409"/>
        <v>720</v>
      </c>
      <c r="J6959" s="5">
        <f t="shared" si="1410"/>
        <v>2775.2972053413387</v>
      </c>
      <c r="K6959" s="2">
        <f t="shared" si="1411"/>
        <v>73182.243148287118</v>
      </c>
      <c r="L6959" s="2">
        <f t="shared" si="1412"/>
        <v>147016</v>
      </c>
      <c r="M6959" s="2">
        <f t="shared" si="1413"/>
        <v>24640</v>
      </c>
      <c r="N6959" s="6">
        <f t="shared" si="1414"/>
        <v>1</v>
      </c>
      <c r="O6959" s="2">
        <f t="shared" si="1415"/>
        <v>29193.756851712882</v>
      </c>
      <c r="P6959" s="2">
        <f t="shared" si="1416"/>
        <v>29193.756851712882</v>
      </c>
    </row>
    <row r="6960" spans="1:16">
      <c r="A6960" s="6">
        <v>10</v>
      </c>
      <c r="B6960" s="6">
        <v>14</v>
      </c>
      <c r="C6960" s="6">
        <v>12</v>
      </c>
      <c r="D6960" s="6">
        <f t="shared" si="1404"/>
        <v>36</v>
      </c>
      <c r="E6960" s="5">
        <f t="shared" si="1405"/>
        <v>2334.3682140900019</v>
      </c>
      <c r="F6960" s="5">
        <f t="shared" si="1406"/>
        <v>593.44900480898184</v>
      </c>
      <c r="G6960" s="5">
        <f t="shared" si="1407"/>
        <v>626.80743957041921</v>
      </c>
      <c r="H6960" s="5">
        <f t="shared" si="1408"/>
        <v>3554.6246584694031</v>
      </c>
      <c r="I6960" s="5">
        <f t="shared" si="1409"/>
        <v>720</v>
      </c>
      <c r="J6960" s="5">
        <f t="shared" si="1410"/>
        <v>2834.6246584694031</v>
      </c>
      <c r="K6960" s="2">
        <f t="shared" si="1411"/>
        <v>74212.233653982694</v>
      </c>
      <c r="L6960" s="2">
        <f t="shared" si="1412"/>
        <v>149716</v>
      </c>
      <c r="M6960" s="2">
        <f t="shared" si="1413"/>
        <v>25520</v>
      </c>
      <c r="N6960" s="6">
        <f t="shared" si="1414"/>
        <v>1</v>
      </c>
      <c r="O6960" s="2">
        <f t="shared" si="1415"/>
        <v>29983.766346017306</v>
      </c>
      <c r="P6960" s="2">
        <f t="shared" si="1416"/>
        <v>29983.766346017306</v>
      </c>
    </row>
    <row r="6961" spans="1:16">
      <c r="A6961" s="6">
        <v>10</v>
      </c>
      <c r="B6961" s="6">
        <v>14</v>
      </c>
      <c r="C6961" s="6">
        <v>13</v>
      </c>
      <c r="D6961" s="6">
        <f t="shared" si="1404"/>
        <v>37</v>
      </c>
      <c r="E6961" s="5">
        <f t="shared" si="1405"/>
        <v>2334.3682140900019</v>
      </c>
      <c r="F6961" s="5">
        <f t="shared" si="1406"/>
        <v>593.44900480898184</v>
      </c>
      <c r="G6961" s="5">
        <f t="shared" si="1407"/>
        <v>687.52941027880343</v>
      </c>
      <c r="H6961" s="5">
        <f t="shared" si="1408"/>
        <v>3615.3466291777872</v>
      </c>
      <c r="I6961" s="5">
        <f t="shared" si="1409"/>
        <v>720</v>
      </c>
      <c r="J6961" s="5">
        <f t="shared" si="1410"/>
        <v>2895.3466291777872</v>
      </c>
      <c r="K6961" s="2">
        <f t="shared" si="1411"/>
        <v>75266.434534336586</v>
      </c>
      <c r="L6961" s="2">
        <f t="shared" si="1412"/>
        <v>152416</v>
      </c>
      <c r="M6961" s="2">
        <f t="shared" si="1413"/>
        <v>26400</v>
      </c>
      <c r="N6961" s="6">
        <f t="shared" si="1414"/>
        <v>1</v>
      </c>
      <c r="O6961" s="2">
        <f t="shared" si="1415"/>
        <v>30749.565465663414</v>
      </c>
      <c r="P6961" s="2">
        <f t="shared" si="1416"/>
        <v>30749.565465663414</v>
      </c>
    </row>
    <row r="6962" spans="1:16">
      <c r="A6962" s="6">
        <v>10</v>
      </c>
      <c r="B6962" s="6">
        <v>14</v>
      </c>
      <c r="C6962" s="6">
        <v>14</v>
      </c>
      <c r="D6962" s="6">
        <f t="shared" si="1404"/>
        <v>38</v>
      </c>
      <c r="E6962" s="5">
        <f t="shared" si="1405"/>
        <v>2334.3682140900019</v>
      </c>
      <c r="F6962" s="5">
        <f t="shared" si="1406"/>
        <v>593.44900480898184</v>
      </c>
      <c r="G6962" s="5">
        <f t="shared" si="1407"/>
        <v>749.67149159246469</v>
      </c>
      <c r="H6962" s="5">
        <f t="shared" si="1408"/>
        <v>3677.4887104914487</v>
      </c>
      <c r="I6962" s="5">
        <f t="shared" si="1409"/>
        <v>720</v>
      </c>
      <c r="J6962" s="5">
        <f t="shared" si="1410"/>
        <v>2957.4887104914487</v>
      </c>
      <c r="K6962" s="2">
        <f t="shared" si="1411"/>
        <v>76345.290112698771</v>
      </c>
      <c r="L6962" s="2">
        <f t="shared" si="1412"/>
        <v>155116</v>
      </c>
      <c r="M6962" s="2">
        <f t="shared" si="1413"/>
        <v>27280</v>
      </c>
      <c r="N6962" s="6">
        <f t="shared" si="1414"/>
        <v>1</v>
      </c>
      <c r="O6962" s="2">
        <f t="shared" si="1415"/>
        <v>31490.709887301229</v>
      </c>
      <c r="P6962" s="2">
        <f t="shared" si="1416"/>
        <v>31490.709887301229</v>
      </c>
    </row>
    <row r="6963" spans="1:16">
      <c r="A6963" s="6">
        <v>10</v>
      </c>
      <c r="B6963" s="6">
        <v>14</v>
      </c>
      <c r="C6963" s="6">
        <v>15</v>
      </c>
      <c r="D6963" s="6">
        <f t="shared" si="1404"/>
        <v>39</v>
      </c>
      <c r="E6963" s="5">
        <f t="shared" si="1405"/>
        <v>2334.3682140900019</v>
      </c>
      <c r="F6963" s="5">
        <f t="shared" si="1406"/>
        <v>593.44900480898184</v>
      </c>
      <c r="G6963" s="5">
        <f t="shared" si="1407"/>
        <v>813.25969846861108</v>
      </c>
      <c r="H6963" s="5">
        <f t="shared" si="1408"/>
        <v>3741.0769173675949</v>
      </c>
      <c r="I6963" s="5">
        <f t="shared" si="1409"/>
        <v>720</v>
      </c>
      <c r="J6963" s="5">
        <f t="shared" si="1410"/>
        <v>3021.0769173675949</v>
      </c>
      <c r="K6963" s="2">
        <f t="shared" si="1411"/>
        <v>77449.252037631857</v>
      </c>
      <c r="L6963" s="2">
        <f t="shared" si="1412"/>
        <v>157816</v>
      </c>
      <c r="M6963" s="2">
        <f t="shared" si="1413"/>
        <v>28160</v>
      </c>
      <c r="N6963" s="6">
        <f t="shared" si="1414"/>
        <v>1</v>
      </c>
      <c r="O6963" s="2">
        <f t="shared" si="1415"/>
        <v>32206.747962368143</v>
      </c>
      <c r="P6963" s="2">
        <f t="shared" si="1416"/>
        <v>32206.747962368143</v>
      </c>
    </row>
    <row r="6964" spans="1:16">
      <c r="A6964" s="6">
        <v>10</v>
      </c>
      <c r="B6964" s="6">
        <v>14</v>
      </c>
      <c r="C6964" s="6">
        <v>16</v>
      </c>
      <c r="D6964" s="6">
        <f t="shared" si="1404"/>
        <v>40</v>
      </c>
      <c r="E6964" s="5">
        <f t="shared" si="1405"/>
        <v>2334.3682140900019</v>
      </c>
      <c r="F6964" s="5">
        <f t="shared" si="1406"/>
        <v>593.44900480898184</v>
      </c>
      <c r="G6964" s="5">
        <f t="shared" si="1407"/>
        <v>878.32047434610013</v>
      </c>
      <c r="H6964" s="5">
        <f t="shared" si="1408"/>
        <v>3806.1376932450839</v>
      </c>
      <c r="I6964" s="5">
        <f t="shared" si="1409"/>
        <v>720</v>
      </c>
      <c r="J6964" s="5">
        <f t="shared" si="1410"/>
        <v>3086.1376932450839</v>
      </c>
      <c r="K6964" s="2">
        <f t="shared" si="1411"/>
        <v>78578.779396616039</v>
      </c>
      <c r="L6964" s="2">
        <f t="shared" si="1412"/>
        <v>160516</v>
      </c>
      <c r="M6964" s="2">
        <f t="shared" si="1413"/>
        <v>29040</v>
      </c>
      <c r="N6964" s="6">
        <f t="shared" si="1414"/>
        <v>1</v>
      </c>
      <c r="O6964" s="2">
        <f t="shared" si="1415"/>
        <v>32897.220603383961</v>
      </c>
      <c r="P6964" s="2">
        <f t="shared" si="1416"/>
        <v>32897.220603383961</v>
      </c>
    </row>
    <row r="6965" spans="1:16">
      <c r="A6965" s="6">
        <v>10</v>
      </c>
      <c r="B6965" s="6">
        <v>14</v>
      </c>
      <c r="C6965" s="6">
        <v>17</v>
      </c>
      <c r="D6965" s="6">
        <f t="shared" si="1404"/>
        <v>41</v>
      </c>
      <c r="E6965" s="5">
        <f t="shared" si="1405"/>
        <v>2334.3682140900019</v>
      </c>
      <c r="F6965" s="5">
        <f t="shared" si="1406"/>
        <v>593.44900480898184</v>
      </c>
      <c r="G6965" s="5">
        <f t="shared" si="1407"/>
        <v>944.88069779264049</v>
      </c>
      <c r="H6965" s="5">
        <f t="shared" si="1408"/>
        <v>3872.6979166916244</v>
      </c>
      <c r="I6965" s="5">
        <f t="shared" si="1409"/>
        <v>720</v>
      </c>
      <c r="J6965" s="5">
        <f t="shared" si="1410"/>
        <v>3152.6979166916244</v>
      </c>
      <c r="K6965" s="2">
        <f t="shared" si="1411"/>
        <v>79734.338831451809</v>
      </c>
      <c r="L6965" s="2">
        <f t="shared" si="1412"/>
        <v>163216</v>
      </c>
      <c r="M6965" s="2">
        <f t="shared" si="1413"/>
        <v>29920</v>
      </c>
      <c r="N6965" s="6">
        <f t="shared" si="1414"/>
        <v>1</v>
      </c>
      <c r="O6965" s="2">
        <f t="shared" si="1415"/>
        <v>33561.661168548191</v>
      </c>
      <c r="P6965" s="2">
        <f t="shared" si="1416"/>
        <v>33561.661168548191</v>
      </c>
    </row>
    <row r="6966" spans="1:16">
      <c r="A6966" s="6">
        <v>10</v>
      </c>
      <c r="B6966" s="6">
        <v>14</v>
      </c>
      <c r="C6966" s="6">
        <v>18</v>
      </c>
      <c r="D6966" s="6">
        <f t="shared" si="1404"/>
        <v>42</v>
      </c>
      <c r="E6966" s="5">
        <f t="shared" si="1405"/>
        <v>2334.3682140900019</v>
      </c>
      <c r="F6966" s="5">
        <f t="shared" si="1406"/>
        <v>593.44900480898184</v>
      </c>
      <c r="G6966" s="5">
        <f t="shared" si="1407"/>
        <v>1012.9676892512279</v>
      </c>
      <c r="H6966" s="5">
        <f t="shared" si="1408"/>
        <v>3940.7849081502118</v>
      </c>
      <c r="I6966" s="5">
        <f t="shared" si="1409"/>
        <v>720</v>
      </c>
      <c r="J6966" s="5">
        <f t="shared" si="1410"/>
        <v>3220.7849081502118</v>
      </c>
      <c r="K6966" s="2">
        <f t="shared" si="1411"/>
        <v>80916.404655385617</v>
      </c>
      <c r="L6966" s="2">
        <f t="shared" si="1412"/>
        <v>165916</v>
      </c>
      <c r="M6966" s="2">
        <f t="shared" si="1413"/>
        <v>30800</v>
      </c>
      <c r="N6966" s="6">
        <f t="shared" si="1414"/>
        <v>1</v>
      </c>
      <c r="O6966" s="2">
        <f t="shared" si="1415"/>
        <v>34199.595344614383</v>
      </c>
      <c r="P6966" s="2">
        <f t="shared" si="1416"/>
        <v>34199.595344614383</v>
      </c>
    </row>
    <row r="6967" spans="1:16">
      <c r="A6967" s="6">
        <v>10</v>
      </c>
      <c r="B6967" s="6">
        <v>14</v>
      </c>
      <c r="C6967" s="6">
        <v>19</v>
      </c>
      <c r="D6967" s="6">
        <f t="shared" si="1404"/>
        <v>43</v>
      </c>
      <c r="E6967" s="5">
        <f t="shared" si="1405"/>
        <v>2334.3682140900019</v>
      </c>
      <c r="F6967" s="5">
        <f t="shared" si="1406"/>
        <v>593.44900480898184</v>
      </c>
      <c r="G6967" s="5">
        <f t="shared" si="1407"/>
        <v>1082.6092178872495</v>
      </c>
      <c r="H6967" s="5">
        <f t="shared" si="1408"/>
        <v>4010.4264367862334</v>
      </c>
      <c r="I6967" s="5">
        <f t="shared" si="1409"/>
        <v>720</v>
      </c>
      <c r="J6967" s="5">
        <f t="shared" si="1410"/>
        <v>3290.4264367862334</v>
      </c>
      <c r="K6967" s="2">
        <f t="shared" si="1411"/>
        <v>82125.458971983215</v>
      </c>
      <c r="L6967" s="2">
        <f t="shared" si="1412"/>
        <v>168616</v>
      </c>
      <c r="M6967" s="2">
        <f t="shared" si="1413"/>
        <v>31680</v>
      </c>
      <c r="N6967" s="6">
        <f t="shared" si="1414"/>
        <v>1</v>
      </c>
      <c r="O6967" s="2">
        <f t="shared" si="1415"/>
        <v>34810.541028016785</v>
      </c>
      <c r="P6967" s="2">
        <f t="shared" si="1416"/>
        <v>34810.541028016785</v>
      </c>
    </row>
    <row r="6968" spans="1:16">
      <c r="A6968" s="6">
        <v>10</v>
      </c>
      <c r="B6968" s="6">
        <v>14</v>
      </c>
      <c r="C6968" s="6">
        <v>20</v>
      </c>
      <c r="D6968" s="6">
        <f t="shared" si="1404"/>
        <v>44</v>
      </c>
      <c r="E6968" s="5">
        <f t="shared" si="1405"/>
        <v>2334.3682140900019</v>
      </c>
      <c r="F6968" s="5">
        <f t="shared" si="1406"/>
        <v>593.44900480898184</v>
      </c>
      <c r="G6968" s="5">
        <f t="shared" si="1407"/>
        <v>1153.8335085377266</v>
      </c>
      <c r="H6968" s="5">
        <f t="shared" si="1408"/>
        <v>4081.6507274367104</v>
      </c>
      <c r="I6968" s="5">
        <f t="shared" si="1409"/>
        <v>720</v>
      </c>
      <c r="J6968" s="5">
        <f t="shared" si="1410"/>
        <v>3361.6507274367104</v>
      </c>
      <c r="K6968" s="2">
        <f t="shared" si="1411"/>
        <v>83361.991795776223</v>
      </c>
      <c r="L6968" s="2">
        <f t="shared" si="1412"/>
        <v>171316</v>
      </c>
      <c r="M6968" s="2">
        <f t="shared" si="1413"/>
        <v>32560</v>
      </c>
      <c r="N6968" s="6">
        <f t="shared" si="1414"/>
        <v>1</v>
      </c>
      <c r="O6968" s="2">
        <f t="shared" si="1415"/>
        <v>35394.008204223777</v>
      </c>
      <c r="P6968" s="2">
        <f t="shared" si="1416"/>
        <v>35394.008204223777</v>
      </c>
    </row>
    <row r="6969" spans="1:16">
      <c r="A6969" s="6">
        <v>10</v>
      </c>
      <c r="B6969" s="6">
        <v>14</v>
      </c>
      <c r="C6969" s="6">
        <v>21</v>
      </c>
      <c r="D6969" s="6">
        <f t="shared" si="1404"/>
        <v>45</v>
      </c>
      <c r="E6969" s="5">
        <f t="shared" si="1405"/>
        <v>2334.3682140900019</v>
      </c>
      <c r="F6969" s="5">
        <f t="shared" si="1406"/>
        <v>593.44900480898184</v>
      </c>
      <c r="G6969" s="5">
        <f t="shared" si="1407"/>
        <v>1226.6692487641703</v>
      </c>
      <c r="H6969" s="5">
        <f t="shared" si="1408"/>
        <v>4154.4864676631541</v>
      </c>
      <c r="I6969" s="5">
        <f t="shared" si="1409"/>
        <v>720</v>
      </c>
      <c r="J6969" s="5">
        <f t="shared" si="1410"/>
        <v>3434.4864676631541</v>
      </c>
      <c r="K6969" s="2">
        <f t="shared" si="1411"/>
        <v>84626.501174707533</v>
      </c>
      <c r="L6969" s="2">
        <f t="shared" si="1412"/>
        <v>174016</v>
      </c>
      <c r="M6969" s="2">
        <f t="shared" si="1413"/>
        <v>33440</v>
      </c>
      <c r="N6969" s="6">
        <f t="shared" si="1414"/>
        <v>1</v>
      </c>
      <c r="O6969" s="2">
        <f t="shared" si="1415"/>
        <v>35949.498825292467</v>
      </c>
      <c r="P6969" s="2">
        <f t="shared" si="1416"/>
        <v>35949.498825292467</v>
      </c>
    </row>
    <row r="6970" spans="1:16">
      <c r="A6970" s="6">
        <v>10</v>
      </c>
      <c r="B6970" s="6">
        <v>14</v>
      </c>
      <c r="C6970" s="6">
        <v>22</v>
      </c>
      <c r="D6970" s="6">
        <f t="shared" si="1404"/>
        <v>46</v>
      </c>
      <c r="E6970" s="5">
        <f t="shared" si="1405"/>
        <v>2334.3682140900019</v>
      </c>
      <c r="F6970" s="5">
        <f t="shared" si="1406"/>
        <v>593.44900480898184</v>
      </c>
      <c r="G6970" s="5">
        <f t="shared" si="1407"/>
        <v>1301.1455960105666</v>
      </c>
      <c r="H6970" s="5">
        <f t="shared" si="1408"/>
        <v>4228.9628149095506</v>
      </c>
      <c r="I6970" s="5">
        <f t="shared" si="1409"/>
        <v>720</v>
      </c>
      <c r="J6970" s="5">
        <f t="shared" si="1410"/>
        <v>3508.9628149095506</v>
      </c>
      <c r="K6970" s="2">
        <f t="shared" si="1411"/>
        <v>85919.493314401916</v>
      </c>
      <c r="L6970" s="2">
        <f t="shared" si="1412"/>
        <v>176716</v>
      </c>
      <c r="M6970" s="2">
        <f t="shared" si="1413"/>
        <v>34320</v>
      </c>
      <c r="N6970" s="6">
        <f t="shared" si="1414"/>
        <v>1</v>
      </c>
      <c r="O6970" s="2">
        <f t="shared" si="1415"/>
        <v>36476.506685598084</v>
      </c>
      <c r="P6970" s="2">
        <f t="shared" si="1416"/>
        <v>36476.506685598084</v>
      </c>
    </row>
    <row r="6971" spans="1:16">
      <c r="A6971" s="6">
        <v>10</v>
      </c>
      <c r="B6971" s="6">
        <v>14</v>
      </c>
      <c r="C6971" s="6">
        <v>23</v>
      </c>
      <c r="D6971" s="6">
        <f t="shared" si="1404"/>
        <v>47</v>
      </c>
      <c r="E6971" s="5">
        <f t="shared" si="1405"/>
        <v>2334.3682140900019</v>
      </c>
      <c r="F6971" s="5">
        <f t="shared" si="1406"/>
        <v>593.44900480898184</v>
      </c>
      <c r="G6971" s="5">
        <f t="shared" si="1407"/>
        <v>1377.292184868003</v>
      </c>
      <c r="H6971" s="5">
        <f t="shared" si="1408"/>
        <v>4305.1094037669864</v>
      </c>
      <c r="I6971" s="5">
        <f t="shared" si="1409"/>
        <v>720</v>
      </c>
      <c r="J6971" s="5">
        <f t="shared" si="1410"/>
        <v>3585.1094037669864</v>
      </c>
      <c r="K6971" s="2">
        <f t="shared" si="1411"/>
        <v>87241.482704287948</v>
      </c>
      <c r="L6971" s="2">
        <f t="shared" si="1412"/>
        <v>179416</v>
      </c>
      <c r="M6971" s="2">
        <f t="shared" si="1413"/>
        <v>35200</v>
      </c>
      <c r="N6971" s="6">
        <f t="shared" si="1414"/>
        <v>1</v>
      </c>
      <c r="O6971" s="2">
        <f t="shared" si="1415"/>
        <v>36974.517295712052</v>
      </c>
      <c r="P6971" s="2">
        <f t="shared" si="1416"/>
        <v>36974.517295712052</v>
      </c>
    </row>
    <row r="6972" spans="1:16">
      <c r="A6972" s="6">
        <v>10</v>
      </c>
      <c r="B6972" s="6">
        <v>14</v>
      </c>
      <c r="C6972" s="6">
        <v>24</v>
      </c>
      <c r="D6972" s="6">
        <f t="shared" si="1404"/>
        <v>48</v>
      </c>
      <c r="E6972" s="5">
        <f t="shared" si="1405"/>
        <v>2334.3682140900019</v>
      </c>
      <c r="F6972" s="5">
        <f t="shared" si="1406"/>
        <v>593.44900480898184</v>
      </c>
      <c r="G6972" s="5">
        <f t="shared" si="1407"/>
        <v>1455.1391344474989</v>
      </c>
      <c r="H6972" s="5">
        <f t="shared" si="1408"/>
        <v>4382.9563533464825</v>
      </c>
      <c r="I6972" s="5">
        <f t="shared" si="1409"/>
        <v>720</v>
      </c>
      <c r="J6972" s="5">
        <f t="shared" si="1410"/>
        <v>3662.9563533464825</v>
      </c>
      <c r="K6972" s="2">
        <f t="shared" si="1411"/>
        <v>88592.992245598653</v>
      </c>
      <c r="L6972" s="2">
        <f t="shared" si="1412"/>
        <v>182116</v>
      </c>
      <c r="M6972" s="2">
        <f t="shared" si="1413"/>
        <v>36080</v>
      </c>
      <c r="N6972" s="6">
        <f t="shared" si="1414"/>
        <v>1</v>
      </c>
      <c r="O6972" s="2">
        <f t="shared" si="1415"/>
        <v>37443.007754401347</v>
      </c>
      <c r="P6972" s="2">
        <f t="shared" si="1416"/>
        <v>37443.007754401347</v>
      </c>
    </row>
    <row r="6973" spans="1:16">
      <c r="A6973" s="6">
        <v>10</v>
      </c>
      <c r="B6973" s="6">
        <v>14</v>
      </c>
      <c r="C6973" s="6">
        <v>25</v>
      </c>
      <c r="D6973" s="6">
        <f t="shared" si="1404"/>
        <v>49</v>
      </c>
      <c r="E6973" s="5">
        <f t="shared" si="1405"/>
        <v>2334.3682140900019</v>
      </c>
      <c r="F6973" s="5">
        <f t="shared" si="1406"/>
        <v>593.44900480898184</v>
      </c>
      <c r="G6973" s="5">
        <f t="shared" si="1407"/>
        <v>1534.7170558625965</v>
      </c>
      <c r="H6973" s="5">
        <f t="shared" si="1408"/>
        <v>4462.5342747615805</v>
      </c>
      <c r="I6973" s="5">
        <f t="shared" si="1409"/>
        <v>720</v>
      </c>
      <c r="J6973" s="5">
        <f t="shared" si="1410"/>
        <v>3742.5342747615805</v>
      </c>
      <c r="K6973" s="2">
        <f t="shared" si="1411"/>
        <v>89974.553381277437</v>
      </c>
      <c r="L6973" s="2">
        <f t="shared" si="1412"/>
        <v>184816</v>
      </c>
      <c r="M6973" s="2">
        <f t="shared" si="1413"/>
        <v>36960</v>
      </c>
      <c r="N6973" s="6">
        <f t="shared" si="1414"/>
        <v>1</v>
      </c>
      <c r="O6973" s="2">
        <f t="shared" si="1415"/>
        <v>37881.446618722563</v>
      </c>
      <c r="P6973" s="2">
        <f t="shared" si="1416"/>
        <v>37881.446618722563</v>
      </c>
    </row>
    <row r="6974" spans="1:16">
      <c r="A6974" s="6">
        <v>10</v>
      </c>
      <c r="B6974" s="6">
        <v>14</v>
      </c>
      <c r="C6974" s="6">
        <v>26</v>
      </c>
      <c r="D6974" s="6">
        <f t="shared" si="1404"/>
        <v>50</v>
      </c>
      <c r="E6974" s="5">
        <f t="shared" si="1405"/>
        <v>2334.3682140900019</v>
      </c>
      <c r="F6974" s="5">
        <f t="shared" si="1406"/>
        <v>593.44900480898184</v>
      </c>
      <c r="G6974" s="5">
        <f t="shared" si="1407"/>
        <v>1616.0570598233144</v>
      </c>
      <c r="H6974" s="5">
        <f t="shared" si="1408"/>
        <v>4543.8742787222982</v>
      </c>
      <c r="I6974" s="5">
        <f t="shared" si="1409"/>
        <v>720</v>
      </c>
      <c r="J6974" s="5">
        <f t="shared" si="1410"/>
        <v>3823.8742787222982</v>
      </c>
      <c r="K6974" s="2">
        <f t="shared" si="1411"/>
        <v>91386.706227817675</v>
      </c>
      <c r="L6974" s="2">
        <f t="shared" si="1412"/>
        <v>187516</v>
      </c>
      <c r="M6974" s="2">
        <f t="shared" si="1413"/>
        <v>37840</v>
      </c>
      <c r="N6974" s="6">
        <f t="shared" si="1414"/>
        <v>1</v>
      </c>
      <c r="O6974" s="2">
        <f t="shared" si="1415"/>
        <v>38289.293772182325</v>
      </c>
      <c r="P6974" s="2">
        <f t="shared" si="1416"/>
        <v>38289.293772182325</v>
      </c>
    </row>
    <row r="6975" spans="1:16">
      <c r="A6975" s="6">
        <v>10</v>
      </c>
      <c r="B6975" s="6">
        <v>14</v>
      </c>
      <c r="C6975" s="6">
        <v>27</v>
      </c>
      <c r="D6975" s="6">
        <f t="shared" si="1404"/>
        <v>51</v>
      </c>
      <c r="E6975" s="5">
        <f t="shared" si="1405"/>
        <v>2334.3682140900019</v>
      </c>
      <c r="F6975" s="5">
        <f t="shared" si="1406"/>
        <v>593.44900480898184</v>
      </c>
      <c r="G6975" s="5">
        <f t="shared" si="1407"/>
        <v>1699.1907643430709</v>
      </c>
      <c r="H6975" s="5">
        <f t="shared" si="1408"/>
        <v>4627.0079832420543</v>
      </c>
      <c r="I6975" s="5">
        <f t="shared" si="1409"/>
        <v>720</v>
      </c>
      <c r="J6975" s="5">
        <f t="shared" si="1410"/>
        <v>3907.0079832420543</v>
      </c>
      <c r="K6975" s="2">
        <f t="shared" si="1411"/>
        <v>92829.999709063442</v>
      </c>
      <c r="L6975" s="2">
        <f t="shared" si="1412"/>
        <v>190216</v>
      </c>
      <c r="M6975" s="2">
        <f t="shared" si="1413"/>
        <v>38720</v>
      </c>
      <c r="N6975" s="6">
        <f t="shared" si="1414"/>
        <v>1</v>
      </c>
      <c r="O6975" s="2">
        <f t="shared" si="1415"/>
        <v>38666.000290936558</v>
      </c>
      <c r="P6975" s="2">
        <f t="shared" si="1416"/>
        <v>38666.000290936558</v>
      </c>
    </row>
    <row r="6976" spans="1:16">
      <c r="A6976" s="6">
        <v>10</v>
      </c>
      <c r="B6976" s="6">
        <v>14</v>
      </c>
      <c r="C6976" s="6">
        <v>28</v>
      </c>
      <c r="D6976" s="6">
        <f t="shared" si="1404"/>
        <v>52</v>
      </c>
      <c r="E6976" s="5">
        <f t="shared" si="1405"/>
        <v>2334.3682140900019</v>
      </c>
      <c r="F6976" s="5">
        <f t="shared" si="1406"/>
        <v>593.44900480898184</v>
      </c>
      <c r="G6976" s="5">
        <f t="shared" si="1407"/>
        <v>1784.1503025602246</v>
      </c>
      <c r="H6976" s="5">
        <f t="shared" si="1408"/>
        <v>4711.967521459208</v>
      </c>
      <c r="I6976" s="5">
        <f t="shared" si="1409"/>
        <v>720</v>
      </c>
      <c r="J6976" s="5">
        <f t="shared" si="1410"/>
        <v>3991.967521459208</v>
      </c>
      <c r="K6976" s="2">
        <f t="shared" si="1411"/>
        <v>94304.991692000141</v>
      </c>
      <c r="L6976" s="2">
        <f t="shared" si="1412"/>
        <v>192916</v>
      </c>
      <c r="M6976" s="2">
        <f t="shared" si="1413"/>
        <v>39600</v>
      </c>
      <c r="N6976" s="6">
        <f t="shared" si="1414"/>
        <v>1</v>
      </c>
      <c r="O6976" s="2">
        <f t="shared" si="1415"/>
        <v>39011.008307999859</v>
      </c>
      <c r="P6976" s="2">
        <f t="shared" si="1416"/>
        <v>39011.008307999859</v>
      </c>
    </row>
    <row r="6977" spans="1:16">
      <c r="A6977" s="6">
        <v>10</v>
      </c>
      <c r="B6977" s="6">
        <v>14</v>
      </c>
      <c r="C6977" s="6">
        <v>29</v>
      </c>
      <c r="D6977" s="6">
        <f t="shared" si="1404"/>
        <v>53</v>
      </c>
      <c r="E6977" s="5">
        <f t="shared" si="1405"/>
        <v>2334.3682140900019</v>
      </c>
      <c r="F6977" s="5">
        <f t="shared" si="1406"/>
        <v>593.44900480898184</v>
      </c>
      <c r="G6977" s="5">
        <f t="shared" si="1407"/>
        <v>1870.9683306758782</v>
      </c>
      <c r="H6977" s="5">
        <f t="shared" si="1408"/>
        <v>4798.7855495748618</v>
      </c>
      <c r="I6977" s="5">
        <f t="shared" si="1409"/>
        <v>720</v>
      </c>
      <c r="J6977" s="5">
        <f t="shared" si="1410"/>
        <v>4078.7855495748618</v>
      </c>
      <c r="K6977" s="2">
        <f t="shared" si="1411"/>
        <v>95812.249124563576</v>
      </c>
      <c r="L6977" s="2">
        <f t="shared" si="1412"/>
        <v>195616</v>
      </c>
      <c r="M6977" s="2">
        <f t="shared" si="1413"/>
        <v>40480</v>
      </c>
      <c r="N6977" s="6">
        <f t="shared" si="1414"/>
        <v>1</v>
      </c>
      <c r="O6977" s="2">
        <f t="shared" si="1415"/>
        <v>39323.750875436424</v>
      </c>
      <c r="P6977" s="2">
        <f t="shared" si="1416"/>
        <v>39323.750875436424</v>
      </c>
    </row>
    <row r="6978" spans="1:16">
      <c r="A6978" s="6">
        <v>10</v>
      </c>
      <c r="B6978" s="6">
        <v>14</v>
      </c>
      <c r="C6978" s="6">
        <v>30</v>
      </c>
      <c r="D6978" s="6">
        <f t="shared" si="1404"/>
        <v>54</v>
      </c>
      <c r="E6978" s="5">
        <f t="shared" si="1405"/>
        <v>2334.3682140900019</v>
      </c>
      <c r="F6978" s="5">
        <f t="shared" si="1406"/>
        <v>593.44900480898184</v>
      </c>
      <c r="G6978" s="5">
        <f t="shared" si="1407"/>
        <v>1959.6780360096488</v>
      </c>
      <c r="H6978" s="5">
        <f t="shared" si="1408"/>
        <v>4887.4952549086329</v>
      </c>
      <c r="I6978" s="5">
        <f t="shared" si="1409"/>
        <v>720</v>
      </c>
      <c r="J6978" s="5">
        <f t="shared" si="1410"/>
        <v>4167.4952549086329</v>
      </c>
      <c r="K6978" s="2">
        <f t="shared" si="1411"/>
        <v>97352.3481754971</v>
      </c>
      <c r="L6978" s="2">
        <f t="shared" si="1412"/>
        <v>198316</v>
      </c>
      <c r="M6978" s="2">
        <f t="shared" si="1413"/>
        <v>41360</v>
      </c>
      <c r="N6978" s="6">
        <f t="shared" si="1414"/>
        <v>1</v>
      </c>
      <c r="O6978" s="2">
        <f t="shared" si="1415"/>
        <v>39603.6518245029</v>
      </c>
      <c r="P6978" s="2">
        <f t="shared" si="1416"/>
        <v>39603.6518245029</v>
      </c>
    </row>
    <row r="6979" spans="1:16">
      <c r="A6979" s="6">
        <v>10</v>
      </c>
      <c r="B6979" s="6">
        <v>15</v>
      </c>
      <c r="C6979" s="6">
        <v>0</v>
      </c>
      <c r="D6979" s="6">
        <f t="shared" si="1404"/>
        <v>25</v>
      </c>
      <c r="E6979" s="5">
        <f t="shared" si="1405"/>
        <v>2334.3682140900019</v>
      </c>
      <c r="F6979" s="5">
        <f t="shared" si="1406"/>
        <v>651.73417492414967</v>
      </c>
      <c r="G6979" s="5">
        <f t="shared" si="1407"/>
        <v>0</v>
      </c>
      <c r="H6979" s="5">
        <f t="shared" si="1408"/>
        <v>2986.1023890141514</v>
      </c>
      <c r="I6979" s="5">
        <f t="shared" si="1409"/>
        <v>720</v>
      </c>
      <c r="J6979" s="5">
        <f t="shared" si="1410"/>
        <v>2266.1023890141514</v>
      </c>
      <c r="K6979" s="2">
        <f t="shared" si="1411"/>
        <v>64342.055364829015</v>
      </c>
      <c r="L6979" s="2">
        <f t="shared" si="1412"/>
        <v>119410</v>
      </c>
      <c r="M6979" s="2">
        <f t="shared" si="1413"/>
        <v>15400</v>
      </c>
      <c r="N6979" s="6">
        <f t="shared" si="1414"/>
        <v>1</v>
      </c>
      <c r="O6979" s="2">
        <f t="shared" si="1415"/>
        <v>19667.944635170985</v>
      </c>
      <c r="P6979" s="2">
        <f t="shared" si="1416"/>
        <v>19667.944635170985</v>
      </c>
    </row>
    <row r="6980" spans="1:16">
      <c r="A6980" s="6">
        <v>10</v>
      </c>
      <c r="B6980" s="6">
        <v>15</v>
      </c>
      <c r="C6980" s="6">
        <v>1</v>
      </c>
      <c r="D6980" s="6">
        <f t="shared" ref="D6980:D7043" si="1417">A6980+B6980+C6980</f>
        <v>26</v>
      </c>
      <c r="E6980" s="5">
        <f t="shared" ref="E6980:E7043" si="1418">IF(A6980=0,0,A6980*LABOR_HRS_WK_TOM*SEASON_WEEKS*(1+DIM_PCT_TOM)^A6980)</f>
        <v>2334.3682140900019</v>
      </c>
      <c r="F6980" s="5">
        <f t="shared" ref="F6980:F7043" si="1419">IF(B6980=0,0,B6980*LABOR_HRS_WK_CAR*SEASON_WEEKS*(1+DIM_PCT_CAR)^B6980)</f>
        <v>651.73417492414967</v>
      </c>
      <c r="G6980" s="5">
        <f t="shared" ref="G6980:G7043" si="1420">IF(C6980=0,0,C6980*LABOR_HRS_WK_MES*SEASON_WEEKS*(1+DIM_PCT_MES)^C6980)</f>
        <v>45.5625</v>
      </c>
      <c r="H6980" s="5">
        <f t="shared" ref="H6980:H7043" si="1421">E6980+F6980+G6980</f>
        <v>3031.6648890141514</v>
      </c>
      <c r="I6980" s="5">
        <f t="shared" ref="I6980:I7043" si="1422">MIN(H6980,FARMER_HRS)</f>
        <v>720</v>
      </c>
      <c r="J6980" s="5">
        <f t="shared" ref="J6980:J7043" si="1423">MAX(0,H6980-FARMER_HRS)</f>
        <v>2311.6648890141514</v>
      </c>
      <c r="K6980" s="2">
        <f t="shared" ref="K6980:K7043" si="1424">I6980*FARMER_RATE+J6980*TEMP_WORKER_RATE</f>
        <v>65133.070989829015</v>
      </c>
      <c r="L6980" s="2">
        <f t="shared" ref="L6980:L7043" si="1425">A6980*PRICE_TOM+B6980*PRICE_CAR+C6980*PRICE_MES</f>
        <v>122110</v>
      </c>
      <c r="M6980" s="2">
        <f t="shared" ref="M6980:M7043" si="1426">A6980*FERT_BED_TOM+B6980*FERT_BED_CAR+C6980*FERT_BED_MES</f>
        <v>16280</v>
      </c>
      <c r="N6980" s="6">
        <f t="shared" ref="N6980:N7043" si="1427">IF(AND(D6980&lt;=TOTAL_BEDS,J6980&lt;=TEMP_WORKER_MAX*TEMP_WORKER_HRS),1,0)</f>
        <v>1</v>
      </c>
      <c r="O6980" s="2">
        <f t="shared" ref="O6980:O7043" si="1428">L6980-M6980-K6980-FIXED_COSTS</f>
        <v>20696.929010170985</v>
      </c>
      <c r="P6980" s="2">
        <f t="shared" ref="P6980:P7043" si="1429">IF(N6980=1,O6980,"")</f>
        <v>20696.929010170985</v>
      </c>
    </row>
    <row r="6981" spans="1:16">
      <c r="A6981" s="6">
        <v>10</v>
      </c>
      <c r="B6981" s="6">
        <v>15</v>
      </c>
      <c r="C6981" s="6">
        <v>2</v>
      </c>
      <c r="D6981" s="6">
        <f t="shared" si="1417"/>
        <v>27</v>
      </c>
      <c r="E6981" s="5">
        <f t="shared" si="1418"/>
        <v>2334.3682140900019</v>
      </c>
      <c r="F6981" s="5">
        <f t="shared" si="1419"/>
        <v>651.73417492414967</v>
      </c>
      <c r="G6981" s="5">
        <f t="shared" si="1420"/>
        <v>92.264062499999994</v>
      </c>
      <c r="H6981" s="5">
        <f t="shared" si="1421"/>
        <v>3078.3664515141513</v>
      </c>
      <c r="I6981" s="5">
        <f t="shared" si="1422"/>
        <v>720</v>
      </c>
      <c r="J6981" s="5">
        <f t="shared" si="1423"/>
        <v>2358.3664515141513</v>
      </c>
      <c r="K6981" s="2">
        <f t="shared" si="1424"/>
        <v>65943.862005454022</v>
      </c>
      <c r="L6981" s="2">
        <f t="shared" si="1425"/>
        <v>124810</v>
      </c>
      <c r="M6981" s="2">
        <f t="shared" si="1426"/>
        <v>17160</v>
      </c>
      <c r="N6981" s="6">
        <f t="shared" si="1427"/>
        <v>1</v>
      </c>
      <c r="O6981" s="2">
        <f t="shared" si="1428"/>
        <v>21706.137994545978</v>
      </c>
      <c r="P6981" s="2">
        <f t="shared" si="1429"/>
        <v>21706.137994545978</v>
      </c>
    </row>
    <row r="6982" spans="1:16">
      <c r="A6982" s="6">
        <v>10</v>
      </c>
      <c r="B6982" s="6">
        <v>15</v>
      </c>
      <c r="C6982" s="6">
        <v>3</v>
      </c>
      <c r="D6982" s="6">
        <f t="shared" si="1417"/>
        <v>28</v>
      </c>
      <c r="E6982" s="5">
        <f t="shared" si="1418"/>
        <v>2334.3682140900019</v>
      </c>
      <c r="F6982" s="5">
        <f t="shared" si="1419"/>
        <v>651.73417492414967</v>
      </c>
      <c r="G6982" s="5">
        <f t="shared" si="1420"/>
        <v>140.12604492187498</v>
      </c>
      <c r="H6982" s="5">
        <f t="shared" si="1421"/>
        <v>3126.2284339360262</v>
      </c>
      <c r="I6982" s="5">
        <f t="shared" si="1422"/>
        <v>720</v>
      </c>
      <c r="J6982" s="5">
        <f t="shared" si="1423"/>
        <v>2406.2284339360262</v>
      </c>
      <c r="K6982" s="2">
        <f t="shared" si="1424"/>
        <v>66774.799200278241</v>
      </c>
      <c r="L6982" s="2">
        <f t="shared" si="1425"/>
        <v>127510</v>
      </c>
      <c r="M6982" s="2">
        <f t="shared" si="1426"/>
        <v>18040</v>
      </c>
      <c r="N6982" s="6">
        <f t="shared" si="1427"/>
        <v>1</v>
      </c>
      <c r="O6982" s="2">
        <f t="shared" si="1428"/>
        <v>22695.200799721759</v>
      </c>
      <c r="P6982" s="2">
        <f t="shared" si="1429"/>
        <v>22695.200799721759</v>
      </c>
    </row>
    <row r="6983" spans="1:16">
      <c r="A6983" s="6">
        <v>10</v>
      </c>
      <c r="B6983" s="6">
        <v>15</v>
      </c>
      <c r="C6983" s="6">
        <v>4</v>
      </c>
      <c r="D6983" s="6">
        <f t="shared" si="1417"/>
        <v>29</v>
      </c>
      <c r="E6983" s="5">
        <f t="shared" si="1418"/>
        <v>2334.3682140900019</v>
      </c>
      <c r="F6983" s="5">
        <f t="shared" si="1419"/>
        <v>651.73417492414967</v>
      </c>
      <c r="G6983" s="5">
        <f t="shared" si="1420"/>
        <v>189.17016064453125</v>
      </c>
      <c r="H6983" s="5">
        <f t="shared" si="1421"/>
        <v>3175.2725496586827</v>
      </c>
      <c r="I6983" s="5">
        <f t="shared" si="1422"/>
        <v>720</v>
      </c>
      <c r="J6983" s="5">
        <f t="shared" si="1423"/>
        <v>2455.2725496586827</v>
      </c>
      <c r="K6983" s="2">
        <f t="shared" si="1424"/>
        <v>67626.259542685468</v>
      </c>
      <c r="L6983" s="2">
        <f t="shared" si="1425"/>
        <v>130210</v>
      </c>
      <c r="M6983" s="2">
        <f t="shared" si="1426"/>
        <v>18920</v>
      </c>
      <c r="N6983" s="6">
        <f t="shared" si="1427"/>
        <v>1</v>
      </c>
      <c r="O6983" s="2">
        <f t="shared" si="1428"/>
        <v>23663.740457314532</v>
      </c>
      <c r="P6983" s="2">
        <f t="shared" si="1429"/>
        <v>23663.740457314532</v>
      </c>
    </row>
    <row r="6984" spans="1:16">
      <c r="A6984" s="6">
        <v>10</v>
      </c>
      <c r="B6984" s="6">
        <v>15</v>
      </c>
      <c r="C6984" s="6">
        <v>5</v>
      </c>
      <c r="D6984" s="6">
        <f t="shared" si="1417"/>
        <v>30</v>
      </c>
      <c r="E6984" s="5">
        <f t="shared" si="1418"/>
        <v>2334.3682140900019</v>
      </c>
      <c r="F6984" s="5">
        <f t="shared" si="1419"/>
        <v>651.73417492414967</v>
      </c>
      <c r="G6984" s="5">
        <f t="shared" si="1420"/>
        <v>239.41848456573481</v>
      </c>
      <c r="H6984" s="5">
        <f t="shared" si="1421"/>
        <v>3225.520873579886</v>
      </c>
      <c r="I6984" s="5">
        <f t="shared" si="1422"/>
        <v>720</v>
      </c>
      <c r="J6984" s="5">
        <f t="shared" si="1423"/>
        <v>2505.520873579886</v>
      </c>
      <c r="K6984" s="2">
        <f t="shared" si="1424"/>
        <v>68498.626277428586</v>
      </c>
      <c r="L6984" s="2">
        <f t="shared" si="1425"/>
        <v>132910</v>
      </c>
      <c r="M6984" s="2">
        <f t="shared" si="1426"/>
        <v>19800</v>
      </c>
      <c r="N6984" s="6">
        <f t="shared" si="1427"/>
        <v>1</v>
      </c>
      <c r="O6984" s="2">
        <f t="shared" si="1428"/>
        <v>24611.373722571414</v>
      </c>
      <c r="P6984" s="2">
        <f t="shared" si="1429"/>
        <v>24611.373722571414</v>
      </c>
    </row>
    <row r="6985" spans="1:16">
      <c r="A6985" s="6">
        <v>10</v>
      </c>
      <c r="B6985" s="6">
        <v>15</v>
      </c>
      <c r="C6985" s="6">
        <v>6</v>
      </c>
      <c r="D6985" s="6">
        <f t="shared" si="1417"/>
        <v>31</v>
      </c>
      <c r="E6985" s="5">
        <f t="shared" si="1418"/>
        <v>2334.3682140900019</v>
      </c>
      <c r="F6985" s="5">
        <f t="shared" si="1419"/>
        <v>651.73417492414967</v>
      </c>
      <c r="G6985" s="5">
        <f t="shared" si="1420"/>
        <v>290.89345874736784</v>
      </c>
      <c r="H6985" s="5">
        <f t="shared" si="1421"/>
        <v>3276.9958477615191</v>
      </c>
      <c r="I6985" s="5">
        <f t="shared" si="1422"/>
        <v>720</v>
      </c>
      <c r="J6985" s="5">
        <f t="shared" si="1423"/>
        <v>2556.9958477615191</v>
      </c>
      <c r="K6985" s="2">
        <f t="shared" si="1424"/>
        <v>69392.289023637481</v>
      </c>
      <c r="L6985" s="2">
        <f t="shared" si="1425"/>
        <v>135610</v>
      </c>
      <c r="M6985" s="2">
        <f t="shared" si="1426"/>
        <v>20680</v>
      </c>
      <c r="N6985" s="6">
        <f t="shared" si="1427"/>
        <v>1</v>
      </c>
      <c r="O6985" s="2">
        <f t="shared" si="1428"/>
        <v>25537.710976362519</v>
      </c>
      <c r="P6985" s="2">
        <f t="shared" si="1429"/>
        <v>25537.710976362519</v>
      </c>
    </row>
    <row r="6986" spans="1:16">
      <c r="A6986" s="6">
        <v>10</v>
      </c>
      <c r="B6986" s="6">
        <v>15</v>
      </c>
      <c r="C6986" s="6">
        <v>7</v>
      </c>
      <c r="D6986" s="6">
        <f t="shared" si="1417"/>
        <v>32</v>
      </c>
      <c r="E6986" s="5">
        <f t="shared" si="1418"/>
        <v>2334.3682140900019</v>
      </c>
      <c r="F6986" s="5">
        <f t="shared" si="1419"/>
        <v>651.73417492414967</v>
      </c>
      <c r="G6986" s="5">
        <f t="shared" si="1420"/>
        <v>343.61789814532818</v>
      </c>
      <c r="H6986" s="5">
        <f t="shared" si="1421"/>
        <v>3329.7202871594795</v>
      </c>
      <c r="I6986" s="5">
        <f t="shared" si="1422"/>
        <v>720</v>
      </c>
      <c r="J6986" s="5">
        <f t="shared" si="1423"/>
        <v>2609.7202871594795</v>
      </c>
      <c r="K6986" s="2">
        <f t="shared" si="1424"/>
        <v>70307.643874296511</v>
      </c>
      <c r="L6986" s="2">
        <f t="shared" si="1425"/>
        <v>138310</v>
      </c>
      <c r="M6986" s="2">
        <f t="shared" si="1426"/>
        <v>21560</v>
      </c>
      <c r="N6986" s="6">
        <f t="shared" si="1427"/>
        <v>1</v>
      </c>
      <c r="O6986" s="2">
        <f t="shared" si="1428"/>
        <v>26442.356125703489</v>
      </c>
      <c r="P6986" s="2">
        <f t="shared" si="1429"/>
        <v>26442.356125703489</v>
      </c>
    </row>
    <row r="6987" spans="1:16">
      <c r="A6987" s="6">
        <v>10</v>
      </c>
      <c r="B6987" s="6">
        <v>15</v>
      </c>
      <c r="C6987" s="6">
        <v>8</v>
      </c>
      <c r="D6987" s="6">
        <f t="shared" si="1417"/>
        <v>33</v>
      </c>
      <c r="E6987" s="5">
        <f t="shared" si="1418"/>
        <v>2334.3682140900019</v>
      </c>
      <c r="F6987" s="5">
        <f t="shared" si="1419"/>
        <v>651.73417492414967</v>
      </c>
      <c r="G6987" s="5">
        <f t="shared" si="1420"/>
        <v>397.61499642530839</v>
      </c>
      <c r="H6987" s="5">
        <f t="shared" si="1421"/>
        <v>3383.7173854394596</v>
      </c>
      <c r="I6987" s="5">
        <f t="shared" si="1422"/>
        <v>720</v>
      </c>
      <c r="J6987" s="5">
        <f t="shared" si="1423"/>
        <v>2663.7173854394596</v>
      </c>
      <c r="K6987" s="2">
        <f t="shared" si="1424"/>
        <v>71245.093497212831</v>
      </c>
      <c r="L6987" s="2">
        <f t="shared" si="1425"/>
        <v>141010</v>
      </c>
      <c r="M6987" s="2">
        <f t="shared" si="1426"/>
        <v>22440</v>
      </c>
      <c r="N6987" s="6">
        <f t="shared" si="1427"/>
        <v>1</v>
      </c>
      <c r="O6987" s="2">
        <f t="shared" si="1428"/>
        <v>27324.906502787169</v>
      </c>
      <c r="P6987" s="2">
        <f t="shared" si="1429"/>
        <v>27324.906502787169</v>
      </c>
    </row>
    <row r="6988" spans="1:16">
      <c r="A6988" s="6">
        <v>10</v>
      </c>
      <c r="B6988" s="6">
        <v>15</v>
      </c>
      <c r="C6988" s="6">
        <v>9</v>
      </c>
      <c r="D6988" s="6">
        <f t="shared" si="1417"/>
        <v>34</v>
      </c>
      <c r="E6988" s="5">
        <f t="shared" si="1418"/>
        <v>2334.3682140900019</v>
      </c>
      <c r="F6988" s="5">
        <f t="shared" si="1419"/>
        <v>651.73417492414967</v>
      </c>
      <c r="G6988" s="5">
        <f t="shared" si="1420"/>
        <v>452.90833186570285</v>
      </c>
      <c r="H6988" s="5">
        <f t="shared" si="1421"/>
        <v>3439.0107208798545</v>
      </c>
      <c r="I6988" s="5">
        <f t="shared" si="1422"/>
        <v>720</v>
      </c>
      <c r="J6988" s="5">
        <f t="shared" si="1423"/>
        <v>2719.0107208798545</v>
      </c>
      <c r="K6988" s="2">
        <f t="shared" si="1424"/>
        <v>72205.047237497463</v>
      </c>
      <c r="L6988" s="2">
        <f t="shared" si="1425"/>
        <v>143710</v>
      </c>
      <c r="M6988" s="2">
        <f t="shared" si="1426"/>
        <v>23320</v>
      </c>
      <c r="N6988" s="6">
        <f t="shared" si="1427"/>
        <v>1</v>
      </c>
      <c r="O6988" s="2">
        <f t="shared" si="1428"/>
        <v>28184.952762502537</v>
      </c>
      <c r="P6988" s="2">
        <f t="shared" si="1429"/>
        <v>28184.952762502537</v>
      </c>
    </row>
    <row r="6989" spans="1:16">
      <c r="A6989" s="6">
        <v>10</v>
      </c>
      <c r="B6989" s="6">
        <v>15</v>
      </c>
      <c r="C6989" s="6">
        <v>10</v>
      </c>
      <c r="D6989" s="6">
        <f t="shared" si="1417"/>
        <v>35</v>
      </c>
      <c r="E6989" s="5">
        <f t="shared" si="1418"/>
        <v>2334.3682140900019</v>
      </c>
      <c r="F6989" s="5">
        <f t="shared" si="1419"/>
        <v>651.73417492414967</v>
      </c>
      <c r="G6989" s="5">
        <f t="shared" si="1420"/>
        <v>509.52187334891573</v>
      </c>
      <c r="H6989" s="5">
        <f t="shared" si="1421"/>
        <v>3495.6242623630669</v>
      </c>
      <c r="I6989" s="5">
        <f t="shared" si="1422"/>
        <v>720</v>
      </c>
      <c r="J6989" s="5">
        <f t="shared" si="1423"/>
        <v>2775.6242623630669</v>
      </c>
      <c r="K6989" s="2">
        <f t="shared" si="1424"/>
        <v>73187.921221581026</v>
      </c>
      <c r="L6989" s="2">
        <f t="shared" si="1425"/>
        <v>146410</v>
      </c>
      <c r="M6989" s="2">
        <f t="shared" si="1426"/>
        <v>24200</v>
      </c>
      <c r="N6989" s="6">
        <f t="shared" si="1427"/>
        <v>1</v>
      </c>
      <c r="O6989" s="2">
        <f t="shared" si="1428"/>
        <v>29022.078778418974</v>
      </c>
      <c r="P6989" s="2">
        <f t="shared" si="1429"/>
        <v>29022.078778418974</v>
      </c>
    </row>
    <row r="6990" spans="1:16">
      <c r="A6990" s="6">
        <v>10</v>
      </c>
      <c r="B6990" s="6">
        <v>15</v>
      </c>
      <c r="C6990" s="6">
        <v>11</v>
      </c>
      <c r="D6990" s="6">
        <f t="shared" si="1417"/>
        <v>36</v>
      </c>
      <c r="E6990" s="5">
        <f t="shared" si="1418"/>
        <v>2334.3682140900019</v>
      </c>
      <c r="F6990" s="5">
        <f t="shared" si="1419"/>
        <v>651.73417492414967</v>
      </c>
      <c r="G6990" s="5">
        <f t="shared" si="1420"/>
        <v>567.47998644235474</v>
      </c>
      <c r="H6990" s="5">
        <f t="shared" si="1421"/>
        <v>3553.5823754565063</v>
      </c>
      <c r="I6990" s="5">
        <f t="shared" si="1422"/>
        <v>720</v>
      </c>
      <c r="J6990" s="5">
        <f t="shared" si="1423"/>
        <v>2833.5823754565063</v>
      </c>
      <c r="K6990" s="2">
        <f t="shared" si="1424"/>
        <v>74194.138462786563</v>
      </c>
      <c r="L6990" s="2">
        <f t="shared" si="1425"/>
        <v>149110</v>
      </c>
      <c r="M6990" s="2">
        <f t="shared" si="1426"/>
        <v>25080</v>
      </c>
      <c r="N6990" s="6">
        <f t="shared" si="1427"/>
        <v>1</v>
      </c>
      <c r="O6990" s="2">
        <f t="shared" si="1428"/>
        <v>29835.861537213437</v>
      </c>
      <c r="P6990" s="2">
        <f t="shared" si="1429"/>
        <v>29835.861537213437</v>
      </c>
    </row>
    <row r="6991" spans="1:16">
      <c r="A6991" s="6">
        <v>10</v>
      </c>
      <c r="B6991" s="6">
        <v>15</v>
      </c>
      <c r="C6991" s="6">
        <v>12</v>
      </c>
      <c r="D6991" s="6">
        <f t="shared" si="1417"/>
        <v>37</v>
      </c>
      <c r="E6991" s="5">
        <f t="shared" si="1418"/>
        <v>2334.3682140900019</v>
      </c>
      <c r="F6991" s="5">
        <f t="shared" si="1419"/>
        <v>651.73417492414967</v>
      </c>
      <c r="G6991" s="5">
        <f t="shared" si="1420"/>
        <v>626.80743957041921</v>
      </c>
      <c r="H6991" s="5">
        <f t="shared" si="1421"/>
        <v>3612.9098285845707</v>
      </c>
      <c r="I6991" s="5">
        <f t="shared" si="1422"/>
        <v>720</v>
      </c>
      <c r="J6991" s="5">
        <f t="shared" si="1423"/>
        <v>2892.9098285845707</v>
      </c>
      <c r="K6991" s="2">
        <f t="shared" si="1424"/>
        <v>75224.128968482139</v>
      </c>
      <c r="L6991" s="2">
        <f t="shared" si="1425"/>
        <v>151810</v>
      </c>
      <c r="M6991" s="2">
        <f t="shared" si="1426"/>
        <v>25960</v>
      </c>
      <c r="N6991" s="6">
        <f t="shared" si="1427"/>
        <v>1</v>
      </c>
      <c r="O6991" s="2">
        <f t="shared" si="1428"/>
        <v>30625.871031517861</v>
      </c>
      <c r="P6991" s="2">
        <f t="shared" si="1429"/>
        <v>30625.871031517861</v>
      </c>
    </row>
    <row r="6992" spans="1:16">
      <c r="A6992" s="6">
        <v>10</v>
      </c>
      <c r="B6992" s="6">
        <v>15</v>
      </c>
      <c r="C6992" s="6">
        <v>13</v>
      </c>
      <c r="D6992" s="6">
        <f t="shared" si="1417"/>
        <v>38</v>
      </c>
      <c r="E6992" s="5">
        <f t="shared" si="1418"/>
        <v>2334.3682140900019</v>
      </c>
      <c r="F6992" s="5">
        <f t="shared" si="1419"/>
        <v>651.73417492414967</v>
      </c>
      <c r="G6992" s="5">
        <f t="shared" si="1420"/>
        <v>687.52941027880343</v>
      </c>
      <c r="H6992" s="5">
        <f t="shared" si="1421"/>
        <v>3673.6317992929548</v>
      </c>
      <c r="I6992" s="5">
        <f t="shared" si="1422"/>
        <v>720</v>
      </c>
      <c r="J6992" s="5">
        <f t="shared" si="1423"/>
        <v>2953.6317992929548</v>
      </c>
      <c r="K6992" s="2">
        <f t="shared" si="1424"/>
        <v>76278.329848836031</v>
      </c>
      <c r="L6992" s="2">
        <f t="shared" si="1425"/>
        <v>154510</v>
      </c>
      <c r="M6992" s="2">
        <f t="shared" si="1426"/>
        <v>26840</v>
      </c>
      <c r="N6992" s="6">
        <f t="shared" si="1427"/>
        <v>1</v>
      </c>
      <c r="O6992" s="2">
        <f t="shared" si="1428"/>
        <v>31391.670151163969</v>
      </c>
      <c r="P6992" s="2">
        <f t="shared" si="1429"/>
        <v>31391.670151163969</v>
      </c>
    </row>
    <row r="6993" spans="1:16">
      <c r="A6993" s="6">
        <v>10</v>
      </c>
      <c r="B6993" s="6">
        <v>15</v>
      </c>
      <c r="C6993" s="6">
        <v>14</v>
      </c>
      <c r="D6993" s="6">
        <f t="shared" si="1417"/>
        <v>39</v>
      </c>
      <c r="E6993" s="5">
        <f t="shared" si="1418"/>
        <v>2334.3682140900019</v>
      </c>
      <c r="F6993" s="5">
        <f t="shared" si="1419"/>
        <v>651.73417492414967</v>
      </c>
      <c r="G6993" s="5">
        <f t="shared" si="1420"/>
        <v>749.67149159246469</v>
      </c>
      <c r="H6993" s="5">
        <f t="shared" si="1421"/>
        <v>3735.7738806066163</v>
      </c>
      <c r="I6993" s="5">
        <f t="shared" si="1422"/>
        <v>720</v>
      </c>
      <c r="J6993" s="5">
        <f t="shared" si="1423"/>
        <v>3015.7738806066163</v>
      </c>
      <c r="K6993" s="2">
        <f t="shared" si="1424"/>
        <v>77357.185427198201</v>
      </c>
      <c r="L6993" s="2">
        <f t="shared" si="1425"/>
        <v>157210</v>
      </c>
      <c r="M6993" s="2">
        <f t="shared" si="1426"/>
        <v>27720</v>
      </c>
      <c r="N6993" s="6">
        <f t="shared" si="1427"/>
        <v>1</v>
      </c>
      <c r="O6993" s="2">
        <f t="shared" si="1428"/>
        <v>32132.814572801799</v>
      </c>
      <c r="P6993" s="2">
        <f t="shared" si="1429"/>
        <v>32132.814572801799</v>
      </c>
    </row>
    <row r="6994" spans="1:16">
      <c r="A6994" s="6">
        <v>10</v>
      </c>
      <c r="B6994" s="6">
        <v>15</v>
      </c>
      <c r="C6994" s="6">
        <v>15</v>
      </c>
      <c r="D6994" s="6">
        <f t="shared" si="1417"/>
        <v>40</v>
      </c>
      <c r="E6994" s="5">
        <f t="shared" si="1418"/>
        <v>2334.3682140900019</v>
      </c>
      <c r="F6994" s="5">
        <f t="shared" si="1419"/>
        <v>651.73417492414967</v>
      </c>
      <c r="G6994" s="5">
        <f t="shared" si="1420"/>
        <v>813.25969846861108</v>
      </c>
      <c r="H6994" s="5">
        <f t="shared" si="1421"/>
        <v>3799.3620874827625</v>
      </c>
      <c r="I6994" s="5">
        <f t="shared" si="1422"/>
        <v>720</v>
      </c>
      <c r="J6994" s="5">
        <f t="shared" si="1423"/>
        <v>3079.3620874827625</v>
      </c>
      <c r="K6994" s="2">
        <f t="shared" si="1424"/>
        <v>78461.147352131287</v>
      </c>
      <c r="L6994" s="2">
        <f t="shared" si="1425"/>
        <v>159910</v>
      </c>
      <c r="M6994" s="2">
        <f t="shared" si="1426"/>
        <v>28600</v>
      </c>
      <c r="N6994" s="6">
        <f t="shared" si="1427"/>
        <v>1</v>
      </c>
      <c r="O6994" s="2">
        <f t="shared" si="1428"/>
        <v>32848.852647868713</v>
      </c>
      <c r="P6994" s="2">
        <f t="shared" si="1429"/>
        <v>32848.852647868713</v>
      </c>
    </row>
    <row r="6995" spans="1:16">
      <c r="A6995" s="6">
        <v>10</v>
      </c>
      <c r="B6995" s="6">
        <v>15</v>
      </c>
      <c r="C6995" s="6">
        <v>16</v>
      </c>
      <c r="D6995" s="6">
        <f t="shared" si="1417"/>
        <v>41</v>
      </c>
      <c r="E6995" s="5">
        <f t="shared" si="1418"/>
        <v>2334.3682140900019</v>
      </c>
      <c r="F6995" s="5">
        <f t="shared" si="1419"/>
        <v>651.73417492414967</v>
      </c>
      <c r="G6995" s="5">
        <f t="shared" si="1420"/>
        <v>878.32047434610013</v>
      </c>
      <c r="H6995" s="5">
        <f t="shared" si="1421"/>
        <v>3864.4228633602515</v>
      </c>
      <c r="I6995" s="5">
        <f t="shared" si="1422"/>
        <v>720</v>
      </c>
      <c r="J6995" s="5">
        <f t="shared" si="1423"/>
        <v>3144.4228633602515</v>
      </c>
      <c r="K6995" s="2">
        <f t="shared" si="1424"/>
        <v>79590.674711115484</v>
      </c>
      <c r="L6995" s="2">
        <f t="shared" si="1425"/>
        <v>162610</v>
      </c>
      <c r="M6995" s="2">
        <f t="shared" si="1426"/>
        <v>29480</v>
      </c>
      <c r="N6995" s="6">
        <f t="shared" si="1427"/>
        <v>1</v>
      </c>
      <c r="O6995" s="2">
        <f t="shared" si="1428"/>
        <v>33539.325288884516</v>
      </c>
      <c r="P6995" s="2">
        <f t="shared" si="1429"/>
        <v>33539.325288884516</v>
      </c>
    </row>
    <row r="6996" spans="1:16">
      <c r="A6996" s="6">
        <v>10</v>
      </c>
      <c r="B6996" s="6">
        <v>15</v>
      </c>
      <c r="C6996" s="6">
        <v>17</v>
      </c>
      <c r="D6996" s="6">
        <f t="shared" si="1417"/>
        <v>42</v>
      </c>
      <c r="E6996" s="5">
        <f t="shared" si="1418"/>
        <v>2334.3682140900019</v>
      </c>
      <c r="F6996" s="5">
        <f t="shared" si="1419"/>
        <v>651.73417492414967</v>
      </c>
      <c r="G6996" s="5">
        <f t="shared" si="1420"/>
        <v>944.88069779264049</v>
      </c>
      <c r="H6996" s="5">
        <f t="shared" si="1421"/>
        <v>3930.983086806792</v>
      </c>
      <c r="I6996" s="5">
        <f t="shared" si="1422"/>
        <v>720</v>
      </c>
      <c r="J6996" s="5">
        <f t="shared" si="1423"/>
        <v>3210.983086806792</v>
      </c>
      <c r="K6996" s="2">
        <f t="shared" si="1424"/>
        <v>80746.234145951254</v>
      </c>
      <c r="L6996" s="2">
        <f t="shared" si="1425"/>
        <v>165310</v>
      </c>
      <c r="M6996" s="2">
        <f t="shared" si="1426"/>
        <v>30360</v>
      </c>
      <c r="N6996" s="6">
        <f t="shared" si="1427"/>
        <v>1</v>
      </c>
      <c r="O6996" s="2">
        <f t="shared" si="1428"/>
        <v>34203.765854048746</v>
      </c>
      <c r="P6996" s="2">
        <f t="shared" si="1429"/>
        <v>34203.765854048746</v>
      </c>
    </row>
    <row r="6997" spans="1:16">
      <c r="A6997" s="6">
        <v>10</v>
      </c>
      <c r="B6997" s="6">
        <v>15</v>
      </c>
      <c r="C6997" s="6">
        <v>18</v>
      </c>
      <c r="D6997" s="6">
        <f t="shared" si="1417"/>
        <v>43</v>
      </c>
      <c r="E6997" s="5">
        <f t="shared" si="1418"/>
        <v>2334.3682140900019</v>
      </c>
      <c r="F6997" s="5">
        <f t="shared" si="1419"/>
        <v>651.73417492414967</v>
      </c>
      <c r="G6997" s="5">
        <f t="shared" si="1420"/>
        <v>1012.9676892512279</v>
      </c>
      <c r="H6997" s="5">
        <f t="shared" si="1421"/>
        <v>3999.0700782653794</v>
      </c>
      <c r="I6997" s="5">
        <f t="shared" si="1422"/>
        <v>720</v>
      </c>
      <c r="J6997" s="5">
        <f t="shared" si="1423"/>
        <v>3279.0700782653794</v>
      </c>
      <c r="K6997" s="2">
        <f t="shared" si="1424"/>
        <v>81928.299969885062</v>
      </c>
      <c r="L6997" s="2">
        <f t="shared" si="1425"/>
        <v>168010</v>
      </c>
      <c r="M6997" s="2">
        <f t="shared" si="1426"/>
        <v>31240</v>
      </c>
      <c r="N6997" s="6">
        <f t="shared" si="1427"/>
        <v>1</v>
      </c>
      <c r="O6997" s="2">
        <f t="shared" si="1428"/>
        <v>34841.700030114938</v>
      </c>
      <c r="P6997" s="2">
        <f t="shared" si="1429"/>
        <v>34841.700030114938</v>
      </c>
    </row>
    <row r="6998" spans="1:16">
      <c r="A6998" s="6">
        <v>10</v>
      </c>
      <c r="B6998" s="6">
        <v>15</v>
      </c>
      <c r="C6998" s="6">
        <v>19</v>
      </c>
      <c r="D6998" s="6">
        <f t="shared" si="1417"/>
        <v>44</v>
      </c>
      <c r="E6998" s="5">
        <f t="shared" si="1418"/>
        <v>2334.3682140900019</v>
      </c>
      <c r="F6998" s="5">
        <f t="shared" si="1419"/>
        <v>651.73417492414967</v>
      </c>
      <c r="G6998" s="5">
        <f t="shared" si="1420"/>
        <v>1082.6092178872495</v>
      </c>
      <c r="H6998" s="5">
        <f t="shared" si="1421"/>
        <v>4068.711606901401</v>
      </c>
      <c r="I6998" s="5">
        <f t="shared" si="1422"/>
        <v>720</v>
      </c>
      <c r="J6998" s="5">
        <f t="shared" si="1423"/>
        <v>3348.711606901401</v>
      </c>
      <c r="K6998" s="2">
        <f t="shared" si="1424"/>
        <v>83137.354286482645</v>
      </c>
      <c r="L6998" s="2">
        <f t="shared" si="1425"/>
        <v>170710</v>
      </c>
      <c r="M6998" s="2">
        <f t="shared" si="1426"/>
        <v>32120</v>
      </c>
      <c r="N6998" s="6">
        <f t="shared" si="1427"/>
        <v>1</v>
      </c>
      <c r="O6998" s="2">
        <f t="shared" si="1428"/>
        <v>35452.645713517355</v>
      </c>
      <c r="P6998" s="2">
        <f t="shared" si="1429"/>
        <v>35452.645713517355</v>
      </c>
    </row>
    <row r="6999" spans="1:16">
      <c r="A6999" s="6">
        <v>10</v>
      </c>
      <c r="B6999" s="6">
        <v>15</v>
      </c>
      <c r="C6999" s="6">
        <v>20</v>
      </c>
      <c r="D6999" s="6">
        <f t="shared" si="1417"/>
        <v>45</v>
      </c>
      <c r="E6999" s="5">
        <f t="shared" si="1418"/>
        <v>2334.3682140900019</v>
      </c>
      <c r="F6999" s="5">
        <f t="shared" si="1419"/>
        <v>651.73417492414967</v>
      </c>
      <c r="G6999" s="5">
        <f t="shared" si="1420"/>
        <v>1153.8335085377266</v>
      </c>
      <c r="H6999" s="5">
        <f t="shared" si="1421"/>
        <v>4139.935897551878</v>
      </c>
      <c r="I6999" s="5">
        <f t="shared" si="1422"/>
        <v>720</v>
      </c>
      <c r="J6999" s="5">
        <f t="shared" si="1423"/>
        <v>3419.935897551878</v>
      </c>
      <c r="K6999" s="2">
        <f t="shared" si="1424"/>
        <v>84373.887110275653</v>
      </c>
      <c r="L6999" s="2">
        <f t="shared" si="1425"/>
        <v>173410</v>
      </c>
      <c r="M6999" s="2">
        <f t="shared" si="1426"/>
        <v>33000</v>
      </c>
      <c r="N6999" s="6">
        <f t="shared" si="1427"/>
        <v>1</v>
      </c>
      <c r="O6999" s="2">
        <f t="shared" si="1428"/>
        <v>36036.112889724347</v>
      </c>
      <c r="P6999" s="2">
        <f t="shared" si="1429"/>
        <v>36036.112889724347</v>
      </c>
    </row>
    <row r="7000" spans="1:16">
      <c r="A7000" s="6">
        <v>10</v>
      </c>
      <c r="B7000" s="6">
        <v>15</v>
      </c>
      <c r="C7000" s="6">
        <v>21</v>
      </c>
      <c r="D7000" s="6">
        <f t="shared" si="1417"/>
        <v>46</v>
      </c>
      <c r="E7000" s="5">
        <f t="shared" si="1418"/>
        <v>2334.3682140900019</v>
      </c>
      <c r="F7000" s="5">
        <f t="shared" si="1419"/>
        <v>651.73417492414967</v>
      </c>
      <c r="G7000" s="5">
        <f t="shared" si="1420"/>
        <v>1226.6692487641703</v>
      </c>
      <c r="H7000" s="5">
        <f t="shared" si="1421"/>
        <v>4212.7716377783217</v>
      </c>
      <c r="I7000" s="5">
        <f t="shared" si="1422"/>
        <v>720</v>
      </c>
      <c r="J7000" s="5">
        <f t="shared" si="1423"/>
        <v>3492.7716377783217</v>
      </c>
      <c r="K7000" s="2">
        <f t="shared" si="1424"/>
        <v>85638.396489206963</v>
      </c>
      <c r="L7000" s="2">
        <f t="shared" si="1425"/>
        <v>176110</v>
      </c>
      <c r="M7000" s="2">
        <f t="shared" si="1426"/>
        <v>33880</v>
      </c>
      <c r="N7000" s="6">
        <f t="shared" si="1427"/>
        <v>1</v>
      </c>
      <c r="O7000" s="2">
        <f t="shared" si="1428"/>
        <v>36591.603510793037</v>
      </c>
      <c r="P7000" s="2">
        <f t="shared" si="1429"/>
        <v>36591.603510793037</v>
      </c>
    </row>
    <row r="7001" spans="1:16">
      <c r="A7001" s="6">
        <v>10</v>
      </c>
      <c r="B7001" s="6">
        <v>15</v>
      </c>
      <c r="C7001" s="6">
        <v>22</v>
      </c>
      <c r="D7001" s="6">
        <f t="shared" si="1417"/>
        <v>47</v>
      </c>
      <c r="E7001" s="5">
        <f t="shared" si="1418"/>
        <v>2334.3682140900019</v>
      </c>
      <c r="F7001" s="5">
        <f t="shared" si="1419"/>
        <v>651.73417492414967</v>
      </c>
      <c r="G7001" s="5">
        <f t="shared" si="1420"/>
        <v>1301.1455960105666</v>
      </c>
      <c r="H7001" s="5">
        <f t="shared" si="1421"/>
        <v>4287.2479850247182</v>
      </c>
      <c r="I7001" s="5">
        <f t="shared" si="1422"/>
        <v>720</v>
      </c>
      <c r="J7001" s="5">
        <f t="shared" si="1423"/>
        <v>3567.2479850247182</v>
      </c>
      <c r="K7001" s="2">
        <f t="shared" si="1424"/>
        <v>86931.388628901361</v>
      </c>
      <c r="L7001" s="2">
        <f t="shared" si="1425"/>
        <v>178810</v>
      </c>
      <c r="M7001" s="2">
        <f t="shared" si="1426"/>
        <v>34760</v>
      </c>
      <c r="N7001" s="6">
        <f t="shared" si="1427"/>
        <v>1</v>
      </c>
      <c r="O7001" s="2">
        <f t="shared" si="1428"/>
        <v>37118.611371098639</v>
      </c>
      <c r="P7001" s="2">
        <f t="shared" si="1429"/>
        <v>37118.611371098639</v>
      </c>
    </row>
    <row r="7002" spans="1:16">
      <c r="A7002" s="6">
        <v>10</v>
      </c>
      <c r="B7002" s="6">
        <v>15</v>
      </c>
      <c r="C7002" s="6">
        <v>23</v>
      </c>
      <c r="D7002" s="6">
        <f t="shared" si="1417"/>
        <v>48</v>
      </c>
      <c r="E7002" s="5">
        <f t="shared" si="1418"/>
        <v>2334.3682140900019</v>
      </c>
      <c r="F7002" s="5">
        <f t="shared" si="1419"/>
        <v>651.73417492414967</v>
      </c>
      <c r="G7002" s="5">
        <f t="shared" si="1420"/>
        <v>1377.292184868003</v>
      </c>
      <c r="H7002" s="5">
        <f t="shared" si="1421"/>
        <v>4363.3945738821549</v>
      </c>
      <c r="I7002" s="5">
        <f t="shared" si="1422"/>
        <v>720</v>
      </c>
      <c r="J7002" s="5">
        <f t="shared" si="1423"/>
        <v>3643.3945738821549</v>
      </c>
      <c r="K7002" s="2">
        <f t="shared" si="1424"/>
        <v>88253.378018787407</v>
      </c>
      <c r="L7002" s="2">
        <f t="shared" si="1425"/>
        <v>181510</v>
      </c>
      <c r="M7002" s="2">
        <f t="shared" si="1426"/>
        <v>35640</v>
      </c>
      <c r="N7002" s="6">
        <f t="shared" si="1427"/>
        <v>1</v>
      </c>
      <c r="O7002" s="2">
        <f t="shared" si="1428"/>
        <v>37616.621981212593</v>
      </c>
      <c r="P7002" s="2">
        <f t="shared" si="1429"/>
        <v>37616.621981212593</v>
      </c>
    </row>
    <row r="7003" spans="1:16">
      <c r="A7003" s="6">
        <v>10</v>
      </c>
      <c r="B7003" s="6">
        <v>15</v>
      </c>
      <c r="C7003" s="6">
        <v>24</v>
      </c>
      <c r="D7003" s="6">
        <f t="shared" si="1417"/>
        <v>49</v>
      </c>
      <c r="E7003" s="5">
        <f t="shared" si="1418"/>
        <v>2334.3682140900019</v>
      </c>
      <c r="F7003" s="5">
        <f t="shared" si="1419"/>
        <v>651.73417492414967</v>
      </c>
      <c r="G7003" s="5">
        <f t="shared" si="1420"/>
        <v>1455.1391344474989</v>
      </c>
      <c r="H7003" s="5">
        <f t="shared" si="1421"/>
        <v>4441.2415234616501</v>
      </c>
      <c r="I7003" s="5">
        <f t="shared" si="1422"/>
        <v>720</v>
      </c>
      <c r="J7003" s="5">
        <f t="shared" si="1423"/>
        <v>3721.2415234616501</v>
      </c>
      <c r="K7003" s="2">
        <f t="shared" si="1424"/>
        <v>89604.887560098083</v>
      </c>
      <c r="L7003" s="2">
        <f t="shared" si="1425"/>
        <v>184210</v>
      </c>
      <c r="M7003" s="2">
        <f t="shared" si="1426"/>
        <v>36520</v>
      </c>
      <c r="N7003" s="6">
        <f t="shared" si="1427"/>
        <v>1</v>
      </c>
      <c r="O7003" s="2">
        <f t="shared" si="1428"/>
        <v>38085.112439901917</v>
      </c>
      <c r="P7003" s="2">
        <f t="shared" si="1429"/>
        <v>38085.112439901917</v>
      </c>
    </row>
    <row r="7004" spans="1:16">
      <c r="A7004" s="6">
        <v>10</v>
      </c>
      <c r="B7004" s="6">
        <v>15</v>
      </c>
      <c r="C7004" s="6">
        <v>25</v>
      </c>
      <c r="D7004" s="6">
        <f t="shared" si="1417"/>
        <v>50</v>
      </c>
      <c r="E7004" s="5">
        <f t="shared" si="1418"/>
        <v>2334.3682140900019</v>
      </c>
      <c r="F7004" s="5">
        <f t="shared" si="1419"/>
        <v>651.73417492414967</v>
      </c>
      <c r="G7004" s="5">
        <f t="shared" si="1420"/>
        <v>1534.7170558625965</v>
      </c>
      <c r="H7004" s="5">
        <f t="shared" si="1421"/>
        <v>4520.8194448767481</v>
      </c>
      <c r="I7004" s="5">
        <f t="shared" si="1422"/>
        <v>720</v>
      </c>
      <c r="J7004" s="5">
        <f t="shared" si="1423"/>
        <v>3800.8194448767481</v>
      </c>
      <c r="K7004" s="2">
        <f t="shared" si="1424"/>
        <v>90986.448695776882</v>
      </c>
      <c r="L7004" s="2">
        <f t="shared" si="1425"/>
        <v>186910</v>
      </c>
      <c r="M7004" s="2">
        <f t="shared" si="1426"/>
        <v>37400</v>
      </c>
      <c r="N7004" s="6">
        <f t="shared" si="1427"/>
        <v>1</v>
      </c>
      <c r="O7004" s="2">
        <f t="shared" si="1428"/>
        <v>38523.551304223118</v>
      </c>
      <c r="P7004" s="2">
        <f t="shared" si="1429"/>
        <v>38523.551304223118</v>
      </c>
    </row>
    <row r="7005" spans="1:16">
      <c r="A7005" s="6">
        <v>10</v>
      </c>
      <c r="B7005" s="6">
        <v>15</v>
      </c>
      <c r="C7005" s="6">
        <v>26</v>
      </c>
      <c r="D7005" s="6">
        <f t="shared" si="1417"/>
        <v>51</v>
      </c>
      <c r="E7005" s="5">
        <f t="shared" si="1418"/>
        <v>2334.3682140900019</v>
      </c>
      <c r="F7005" s="5">
        <f t="shared" si="1419"/>
        <v>651.73417492414967</v>
      </c>
      <c r="G7005" s="5">
        <f t="shared" si="1420"/>
        <v>1616.0570598233144</v>
      </c>
      <c r="H7005" s="5">
        <f t="shared" si="1421"/>
        <v>4602.1594488374658</v>
      </c>
      <c r="I7005" s="5">
        <f t="shared" si="1422"/>
        <v>720</v>
      </c>
      <c r="J7005" s="5">
        <f t="shared" si="1423"/>
        <v>3882.1594488374658</v>
      </c>
      <c r="K7005" s="2">
        <f t="shared" si="1424"/>
        <v>92398.601542317119</v>
      </c>
      <c r="L7005" s="2">
        <f t="shared" si="1425"/>
        <v>189610</v>
      </c>
      <c r="M7005" s="2">
        <f t="shared" si="1426"/>
        <v>38280</v>
      </c>
      <c r="N7005" s="6">
        <f t="shared" si="1427"/>
        <v>1</v>
      </c>
      <c r="O7005" s="2">
        <f t="shared" si="1428"/>
        <v>38931.398457682881</v>
      </c>
      <c r="P7005" s="2">
        <f t="shared" si="1429"/>
        <v>38931.398457682881</v>
      </c>
    </row>
    <row r="7006" spans="1:16">
      <c r="A7006" s="6">
        <v>10</v>
      </c>
      <c r="B7006" s="6">
        <v>15</v>
      </c>
      <c r="C7006" s="6">
        <v>27</v>
      </c>
      <c r="D7006" s="6">
        <f t="shared" si="1417"/>
        <v>52</v>
      </c>
      <c r="E7006" s="5">
        <f t="shared" si="1418"/>
        <v>2334.3682140900019</v>
      </c>
      <c r="F7006" s="5">
        <f t="shared" si="1419"/>
        <v>651.73417492414967</v>
      </c>
      <c r="G7006" s="5">
        <f t="shared" si="1420"/>
        <v>1699.1907643430709</v>
      </c>
      <c r="H7006" s="5">
        <f t="shared" si="1421"/>
        <v>4685.2931533572228</v>
      </c>
      <c r="I7006" s="5">
        <f t="shared" si="1422"/>
        <v>720</v>
      </c>
      <c r="J7006" s="5">
        <f t="shared" si="1423"/>
        <v>3965.2931533572228</v>
      </c>
      <c r="K7006" s="2">
        <f t="shared" si="1424"/>
        <v>93841.895023562887</v>
      </c>
      <c r="L7006" s="2">
        <f t="shared" si="1425"/>
        <v>192310</v>
      </c>
      <c r="M7006" s="2">
        <f t="shared" si="1426"/>
        <v>39160</v>
      </c>
      <c r="N7006" s="6">
        <f t="shared" si="1427"/>
        <v>1</v>
      </c>
      <c r="O7006" s="2">
        <f t="shared" si="1428"/>
        <v>39308.104976437113</v>
      </c>
      <c r="P7006" s="2">
        <f t="shared" si="1429"/>
        <v>39308.104976437113</v>
      </c>
    </row>
    <row r="7007" spans="1:16">
      <c r="A7007" s="6">
        <v>10</v>
      </c>
      <c r="B7007" s="6">
        <v>15</v>
      </c>
      <c r="C7007" s="6">
        <v>28</v>
      </c>
      <c r="D7007" s="6">
        <f t="shared" si="1417"/>
        <v>53</v>
      </c>
      <c r="E7007" s="5">
        <f t="shared" si="1418"/>
        <v>2334.3682140900019</v>
      </c>
      <c r="F7007" s="5">
        <f t="shared" si="1419"/>
        <v>651.73417492414967</v>
      </c>
      <c r="G7007" s="5">
        <f t="shared" si="1420"/>
        <v>1784.1503025602246</v>
      </c>
      <c r="H7007" s="5">
        <f t="shared" si="1421"/>
        <v>4770.2526915743765</v>
      </c>
      <c r="I7007" s="5">
        <f t="shared" si="1422"/>
        <v>720</v>
      </c>
      <c r="J7007" s="5">
        <f t="shared" si="1423"/>
        <v>4050.2526915743765</v>
      </c>
      <c r="K7007" s="2">
        <f t="shared" si="1424"/>
        <v>95316.887006499586</v>
      </c>
      <c r="L7007" s="2">
        <f t="shared" si="1425"/>
        <v>195010</v>
      </c>
      <c r="M7007" s="2">
        <f t="shared" si="1426"/>
        <v>40040</v>
      </c>
      <c r="N7007" s="6">
        <f t="shared" si="1427"/>
        <v>1</v>
      </c>
      <c r="O7007" s="2">
        <f t="shared" si="1428"/>
        <v>39653.112993500414</v>
      </c>
      <c r="P7007" s="2">
        <f t="shared" si="1429"/>
        <v>39653.112993500414</v>
      </c>
    </row>
    <row r="7008" spans="1:16">
      <c r="A7008" s="6">
        <v>10</v>
      </c>
      <c r="B7008" s="6">
        <v>15</v>
      </c>
      <c r="C7008" s="6">
        <v>29</v>
      </c>
      <c r="D7008" s="6">
        <f t="shared" si="1417"/>
        <v>54</v>
      </c>
      <c r="E7008" s="5">
        <f t="shared" si="1418"/>
        <v>2334.3682140900019</v>
      </c>
      <c r="F7008" s="5">
        <f t="shared" si="1419"/>
        <v>651.73417492414967</v>
      </c>
      <c r="G7008" s="5">
        <f t="shared" si="1420"/>
        <v>1870.9683306758782</v>
      </c>
      <c r="H7008" s="5">
        <f t="shared" si="1421"/>
        <v>4857.0707196900294</v>
      </c>
      <c r="I7008" s="5">
        <f t="shared" si="1422"/>
        <v>720</v>
      </c>
      <c r="J7008" s="5">
        <f t="shared" si="1423"/>
        <v>4137.0707196900294</v>
      </c>
      <c r="K7008" s="2">
        <f t="shared" si="1424"/>
        <v>96824.144439063006</v>
      </c>
      <c r="L7008" s="2">
        <f t="shared" si="1425"/>
        <v>197710</v>
      </c>
      <c r="M7008" s="2">
        <f t="shared" si="1426"/>
        <v>40920</v>
      </c>
      <c r="N7008" s="6">
        <f t="shared" si="1427"/>
        <v>1</v>
      </c>
      <c r="O7008" s="2">
        <f t="shared" si="1428"/>
        <v>39965.855560936994</v>
      </c>
      <c r="P7008" s="2">
        <f t="shared" si="1429"/>
        <v>39965.855560936994</v>
      </c>
    </row>
    <row r="7009" spans="1:16">
      <c r="A7009" s="6">
        <v>10</v>
      </c>
      <c r="B7009" s="6">
        <v>15</v>
      </c>
      <c r="C7009" s="6">
        <v>30</v>
      </c>
      <c r="D7009" s="6">
        <f t="shared" si="1417"/>
        <v>55</v>
      </c>
      <c r="E7009" s="5">
        <f t="shared" si="1418"/>
        <v>2334.3682140900019</v>
      </c>
      <c r="F7009" s="5">
        <f t="shared" si="1419"/>
        <v>651.73417492414967</v>
      </c>
      <c r="G7009" s="5">
        <f t="shared" si="1420"/>
        <v>1959.6780360096488</v>
      </c>
      <c r="H7009" s="5">
        <f t="shared" si="1421"/>
        <v>4945.7804250238005</v>
      </c>
      <c r="I7009" s="5">
        <f t="shared" si="1422"/>
        <v>720</v>
      </c>
      <c r="J7009" s="5">
        <f t="shared" si="1423"/>
        <v>4225.7804250238005</v>
      </c>
      <c r="K7009" s="2">
        <f t="shared" si="1424"/>
        <v>98364.24348999653</v>
      </c>
      <c r="L7009" s="2">
        <f t="shared" si="1425"/>
        <v>200410</v>
      </c>
      <c r="M7009" s="2">
        <f t="shared" si="1426"/>
        <v>41800</v>
      </c>
      <c r="N7009" s="6">
        <f t="shared" si="1427"/>
        <v>1</v>
      </c>
      <c r="O7009" s="2">
        <f t="shared" si="1428"/>
        <v>40245.75651000347</v>
      </c>
      <c r="P7009" s="2">
        <f t="shared" si="1429"/>
        <v>40245.75651000347</v>
      </c>
    </row>
    <row r="7010" spans="1:16">
      <c r="A7010" s="6">
        <v>10</v>
      </c>
      <c r="B7010" s="6">
        <v>16</v>
      </c>
      <c r="C7010" s="6">
        <v>0</v>
      </c>
      <c r="D7010" s="6">
        <f t="shared" si="1417"/>
        <v>26</v>
      </c>
      <c r="E7010" s="5">
        <f t="shared" si="1418"/>
        <v>2334.3682140900019</v>
      </c>
      <c r="F7010" s="5">
        <f t="shared" si="1419"/>
        <v>712.5626979170703</v>
      </c>
      <c r="G7010" s="5">
        <f t="shared" si="1420"/>
        <v>0</v>
      </c>
      <c r="H7010" s="5">
        <f t="shared" si="1421"/>
        <v>3046.930912007072</v>
      </c>
      <c r="I7010" s="5">
        <f t="shared" si="1422"/>
        <v>720</v>
      </c>
      <c r="J7010" s="5">
        <f t="shared" si="1423"/>
        <v>2326.930912007072</v>
      </c>
      <c r="K7010" s="2">
        <f t="shared" si="1424"/>
        <v>65398.106111233887</v>
      </c>
      <c r="L7010" s="2">
        <f t="shared" si="1425"/>
        <v>121504</v>
      </c>
      <c r="M7010" s="2">
        <f t="shared" si="1426"/>
        <v>15840</v>
      </c>
      <c r="N7010" s="6">
        <f t="shared" si="1427"/>
        <v>1</v>
      </c>
      <c r="O7010" s="2">
        <f t="shared" si="1428"/>
        <v>20265.893888766113</v>
      </c>
      <c r="P7010" s="2">
        <f t="shared" si="1429"/>
        <v>20265.893888766113</v>
      </c>
    </row>
    <row r="7011" spans="1:16">
      <c r="A7011" s="6">
        <v>10</v>
      </c>
      <c r="B7011" s="6">
        <v>16</v>
      </c>
      <c r="C7011" s="6">
        <v>1</v>
      </c>
      <c r="D7011" s="6">
        <f t="shared" si="1417"/>
        <v>27</v>
      </c>
      <c r="E7011" s="5">
        <f t="shared" si="1418"/>
        <v>2334.3682140900019</v>
      </c>
      <c r="F7011" s="5">
        <f t="shared" si="1419"/>
        <v>712.5626979170703</v>
      </c>
      <c r="G7011" s="5">
        <f t="shared" si="1420"/>
        <v>45.5625</v>
      </c>
      <c r="H7011" s="5">
        <f t="shared" si="1421"/>
        <v>3092.493412007072</v>
      </c>
      <c r="I7011" s="5">
        <f t="shared" si="1422"/>
        <v>720</v>
      </c>
      <c r="J7011" s="5">
        <f t="shared" si="1423"/>
        <v>2372.493412007072</v>
      </c>
      <c r="K7011" s="2">
        <f t="shared" si="1424"/>
        <v>66189.121736233879</v>
      </c>
      <c r="L7011" s="2">
        <f t="shared" si="1425"/>
        <v>124204</v>
      </c>
      <c r="M7011" s="2">
        <f t="shared" si="1426"/>
        <v>16720</v>
      </c>
      <c r="N7011" s="6">
        <f t="shared" si="1427"/>
        <v>1</v>
      </c>
      <c r="O7011" s="2">
        <f t="shared" si="1428"/>
        <v>21294.878263766121</v>
      </c>
      <c r="P7011" s="2">
        <f t="shared" si="1429"/>
        <v>21294.878263766121</v>
      </c>
    </row>
    <row r="7012" spans="1:16">
      <c r="A7012" s="6">
        <v>10</v>
      </c>
      <c r="B7012" s="6">
        <v>16</v>
      </c>
      <c r="C7012" s="6">
        <v>2</v>
      </c>
      <c r="D7012" s="6">
        <f t="shared" si="1417"/>
        <v>28</v>
      </c>
      <c r="E7012" s="5">
        <f t="shared" si="1418"/>
        <v>2334.3682140900019</v>
      </c>
      <c r="F7012" s="5">
        <f t="shared" si="1419"/>
        <v>712.5626979170703</v>
      </c>
      <c r="G7012" s="5">
        <f t="shared" si="1420"/>
        <v>92.264062499999994</v>
      </c>
      <c r="H7012" s="5">
        <f t="shared" si="1421"/>
        <v>3139.1949745070719</v>
      </c>
      <c r="I7012" s="5">
        <f t="shared" si="1422"/>
        <v>720</v>
      </c>
      <c r="J7012" s="5">
        <f t="shared" si="1423"/>
        <v>2419.1949745070719</v>
      </c>
      <c r="K7012" s="2">
        <f t="shared" si="1424"/>
        <v>66999.912751858879</v>
      </c>
      <c r="L7012" s="2">
        <f t="shared" si="1425"/>
        <v>126904</v>
      </c>
      <c r="M7012" s="2">
        <f t="shared" si="1426"/>
        <v>17600</v>
      </c>
      <c r="N7012" s="6">
        <f t="shared" si="1427"/>
        <v>1</v>
      </c>
      <c r="O7012" s="2">
        <f t="shared" si="1428"/>
        <v>22304.087248141121</v>
      </c>
      <c r="P7012" s="2">
        <f t="shared" si="1429"/>
        <v>22304.087248141121</v>
      </c>
    </row>
    <row r="7013" spans="1:16">
      <c r="A7013" s="6">
        <v>10</v>
      </c>
      <c r="B7013" s="6">
        <v>16</v>
      </c>
      <c r="C7013" s="6">
        <v>3</v>
      </c>
      <c r="D7013" s="6">
        <f t="shared" si="1417"/>
        <v>29</v>
      </c>
      <c r="E7013" s="5">
        <f t="shared" si="1418"/>
        <v>2334.3682140900019</v>
      </c>
      <c r="F7013" s="5">
        <f t="shared" si="1419"/>
        <v>712.5626979170703</v>
      </c>
      <c r="G7013" s="5">
        <f t="shared" si="1420"/>
        <v>140.12604492187498</v>
      </c>
      <c r="H7013" s="5">
        <f t="shared" si="1421"/>
        <v>3187.0569569289469</v>
      </c>
      <c r="I7013" s="5">
        <f t="shared" si="1422"/>
        <v>720</v>
      </c>
      <c r="J7013" s="5">
        <f t="shared" si="1423"/>
        <v>2467.0569569289469</v>
      </c>
      <c r="K7013" s="2">
        <f t="shared" si="1424"/>
        <v>67830.849946683098</v>
      </c>
      <c r="L7013" s="2">
        <f t="shared" si="1425"/>
        <v>129604</v>
      </c>
      <c r="M7013" s="2">
        <f t="shared" si="1426"/>
        <v>18480</v>
      </c>
      <c r="N7013" s="6">
        <f t="shared" si="1427"/>
        <v>1</v>
      </c>
      <c r="O7013" s="2">
        <f t="shared" si="1428"/>
        <v>23293.150053316902</v>
      </c>
      <c r="P7013" s="2">
        <f t="shared" si="1429"/>
        <v>23293.150053316902</v>
      </c>
    </row>
    <row r="7014" spans="1:16">
      <c r="A7014" s="6">
        <v>10</v>
      </c>
      <c r="B7014" s="6">
        <v>16</v>
      </c>
      <c r="C7014" s="6">
        <v>4</v>
      </c>
      <c r="D7014" s="6">
        <f t="shared" si="1417"/>
        <v>30</v>
      </c>
      <c r="E7014" s="5">
        <f t="shared" si="1418"/>
        <v>2334.3682140900019</v>
      </c>
      <c r="F7014" s="5">
        <f t="shared" si="1419"/>
        <v>712.5626979170703</v>
      </c>
      <c r="G7014" s="5">
        <f t="shared" si="1420"/>
        <v>189.17016064453125</v>
      </c>
      <c r="H7014" s="5">
        <f t="shared" si="1421"/>
        <v>3236.1010726516033</v>
      </c>
      <c r="I7014" s="5">
        <f t="shared" si="1422"/>
        <v>720</v>
      </c>
      <c r="J7014" s="5">
        <f t="shared" si="1423"/>
        <v>2516.1010726516033</v>
      </c>
      <c r="K7014" s="2">
        <f t="shared" si="1424"/>
        <v>68682.310289090325</v>
      </c>
      <c r="L7014" s="2">
        <f t="shared" si="1425"/>
        <v>132304</v>
      </c>
      <c r="M7014" s="2">
        <f t="shared" si="1426"/>
        <v>19360</v>
      </c>
      <c r="N7014" s="6">
        <f t="shared" si="1427"/>
        <v>1</v>
      </c>
      <c r="O7014" s="2">
        <f t="shared" si="1428"/>
        <v>24261.689710909675</v>
      </c>
      <c r="P7014" s="2">
        <f t="shared" si="1429"/>
        <v>24261.689710909675</v>
      </c>
    </row>
    <row r="7015" spans="1:16">
      <c r="A7015" s="6">
        <v>10</v>
      </c>
      <c r="B7015" s="6">
        <v>16</v>
      </c>
      <c r="C7015" s="6">
        <v>5</v>
      </c>
      <c r="D7015" s="6">
        <f t="shared" si="1417"/>
        <v>31</v>
      </c>
      <c r="E7015" s="5">
        <f t="shared" si="1418"/>
        <v>2334.3682140900019</v>
      </c>
      <c r="F7015" s="5">
        <f t="shared" si="1419"/>
        <v>712.5626979170703</v>
      </c>
      <c r="G7015" s="5">
        <f t="shared" si="1420"/>
        <v>239.41848456573481</v>
      </c>
      <c r="H7015" s="5">
        <f t="shared" si="1421"/>
        <v>3286.3493965728067</v>
      </c>
      <c r="I7015" s="5">
        <f t="shared" si="1422"/>
        <v>720</v>
      </c>
      <c r="J7015" s="5">
        <f t="shared" si="1423"/>
        <v>2566.3493965728067</v>
      </c>
      <c r="K7015" s="2">
        <f t="shared" si="1424"/>
        <v>69554.677023833443</v>
      </c>
      <c r="L7015" s="2">
        <f t="shared" si="1425"/>
        <v>135004</v>
      </c>
      <c r="M7015" s="2">
        <f t="shared" si="1426"/>
        <v>20240</v>
      </c>
      <c r="N7015" s="6">
        <f t="shared" si="1427"/>
        <v>1</v>
      </c>
      <c r="O7015" s="2">
        <f t="shared" si="1428"/>
        <v>25209.322976166557</v>
      </c>
      <c r="P7015" s="2">
        <f t="shared" si="1429"/>
        <v>25209.322976166557</v>
      </c>
    </row>
    <row r="7016" spans="1:16">
      <c r="A7016" s="6">
        <v>10</v>
      </c>
      <c r="B7016" s="6">
        <v>16</v>
      </c>
      <c r="C7016" s="6">
        <v>6</v>
      </c>
      <c r="D7016" s="6">
        <f t="shared" si="1417"/>
        <v>32</v>
      </c>
      <c r="E7016" s="5">
        <f t="shared" si="1418"/>
        <v>2334.3682140900019</v>
      </c>
      <c r="F7016" s="5">
        <f t="shared" si="1419"/>
        <v>712.5626979170703</v>
      </c>
      <c r="G7016" s="5">
        <f t="shared" si="1420"/>
        <v>290.89345874736784</v>
      </c>
      <c r="H7016" s="5">
        <f t="shared" si="1421"/>
        <v>3337.8243707544398</v>
      </c>
      <c r="I7016" s="5">
        <f t="shared" si="1422"/>
        <v>720</v>
      </c>
      <c r="J7016" s="5">
        <f t="shared" si="1423"/>
        <v>2617.8243707544398</v>
      </c>
      <c r="K7016" s="2">
        <f t="shared" si="1424"/>
        <v>70448.339770042367</v>
      </c>
      <c r="L7016" s="2">
        <f t="shared" si="1425"/>
        <v>137704</v>
      </c>
      <c r="M7016" s="2">
        <f t="shared" si="1426"/>
        <v>21120</v>
      </c>
      <c r="N7016" s="6">
        <f t="shared" si="1427"/>
        <v>1</v>
      </c>
      <c r="O7016" s="2">
        <f t="shared" si="1428"/>
        <v>26135.660229957633</v>
      </c>
      <c r="P7016" s="2">
        <f t="shared" si="1429"/>
        <v>26135.660229957633</v>
      </c>
    </row>
    <row r="7017" spans="1:16">
      <c r="A7017" s="6">
        <v>10</v>
      </c>
      <c r="B7017" s="6">
        <v>16</v>
      </c>
      <c r="C7017" s="6">
        <v>7</v>
      </c>
      <c r="D7017" s="6">
        <f t="shared" si="1417"/>
        <v>33</v>
      </c>
      <c r="E7017" s="5">
        <f t="shared" si="1418"/>
        <v>2334.3682140900019</v>
      </c>
      <c r="F7017" s="5">
        <f t="shared" si="1419"/>
        <v>712.5626979170703</v>
      </c>
      <c r="G7017" s="5">
        <f t="shared" si="1420"/>
        <v>343.61789814532818</v>
      </c>
      <c r="H7017" s="5">
        <f t="shared" si="1421"/>
        <v>3390.5488101524002</v>
      </c>
      <c r="I7017" s="5">
        <f t="shared" si="1422"/>
        <v>720</v>
      </c>
      <c r="J7017" s="5">
        <f t="shared" si="1423"/>
        <v>2670.5488101524002</v>
      </c>
      <c r="K7017" s="2">
        <f t="shared" si="1424"/>
        <v>71363.694620701397</v>
      </c>
      <c r="L7017" s="2">
        <f t="shared" si="1425"/>
        <v>140404</v>
      </c>
      <c r="M7017" s="2">
        <f t="shared" si="1426"/>
        <v>22000</v>
      </c>
      <c r="N7017" s="6">
        <f t="shared" si="1427"/>
        <v>1</v>
      </c>
      <c r="O7017" s="2">
        <f t="shared" si="1428"/>
        <v>27040.305379298603</v>
      </c>
      <c r="P7017" s="2">
        <f t="shared" si="1429"/>
        <v>27040.305379298603</v>
      </c>
    </row>
    <row r="7018" spans="1:16">
      <c r="A7018" s="6">
        <v>10</v>
      </c>
      <c r="B7018" s="6">
        <v>16</v>
      </c>
      <c r="C7018" s="6">
        <v>8</v>
      </c>
      <c r="D7018" s="6">
        <f t="shared" si="1417"/>
        <v>34</v>
      </c>
      <c r="E7018" s="5">
        <f t="shared" si="1418"/>
        <v>2334.3682140900019</v>
      </c>
      <c r="F7018" s="5">
        <f t="shared" si="1419"/>
        <v>712.5626979170703</v>
      </c>
      <c r="G7018" s="5">
        <f t="shared" si="1420"/>
        <v>397.61499642530839</v>
      </c>
      <c r="H7018" s="5">
        <f t="shared" si="1421"/>
        <v>3444.5459084323802</v>
      </c>
      <c r="I7018" s="5">
        <f t="shared" si="1422"/>
        <v>720</v>
      </c>
      <c r="J7018" s="5">
        <f t="shared" si="1423"/>
        <v>2724.5459084323802</v>
      </c>
      <c r="K7018" s="2">
        <f t="shared" si="1424"/>
        <v>72301.144243617717</v>
      </c>
      <c r="L7018" s="2">
        <f t="shared" si="1425"/>
        <v>143104</v>
      </c>
      <c r="M7018" s="2">
        <f t="shared" si="1426"/>
        <v>22880</v>
      </c>
      <c r="N7018" s="6">
        <f t="shared" si="1427"/>
        <v>1</v>
      </c>
      <c r="O7018" s="2">
        <f t="shared" si="1428"/>
        <v>27922.855756382283</v>
      </c>
      <c r="P7018" s="2">
        <f t="shared" si="1429"/>
        <v>27922.855756382283</v>
      </c>
    </row>
    <row r="7019" spans="1:16">
      <c r="A7019" s="6">
        <v>10</v>
      </c>
      <c r="B7019" s="6">
        <v>16</v>
      </c>
      <c r="C7019" s="6">
        <v>9</v>
      </c>
      <c r="D7019" s="6">
        <f t="shared" si="1417"/>
        <v>35</v>
      </c>
      <c r="E7019" s="5">
        <f t="shared" si="1418"/>
        <v>2334.3682140900019</v>
      </c>
      <c r="F7019" s="5">
        <f t="shared" si="1419"/>
        <v>712.5626979170703</v>
      </c>
      <c r="G7019" s="5">
        <f t="shared" si="1420"/>
        <v>452.90833186570285</v>
      </c>
      <c r="H7019" s="5">
        <f t="shared" si="1421"/>
        <v>3499.8392438727751</v>
      </c>
      <c r="I7019" s="5">
        <f t="shared" si="1422"/>
        <v>720</v>
      </c>
      <c r="J7019" s="5">
        <f t="shared" si="1423"/>
        <v>2779.8392438727751</v>
      </c>
      <c r="K7019" s="2">
        <f t="shared" si="1424"/>
        <v>73261.097983902349</v>
      </c>
      <c r="L7019" s="2">
        <f t="shared" si="1425"/>
        <v>145804</v>
      </c>
      <c r="M7019" s="2">
        <f t="shared" si="1426"/>
        <v>23760</v>
      </c>
      <c r="N7019" s="6">
        <f t="shared" si="1427"/>
        <v>1</v>
      </c>
      <c r="O7019" s="2">
        <f t="shared" si="1428"/>
        <v>28782.902016097651</v>
      </c>
      <c r="P7019" s="2">
        <f t="shared" si="1429"/>
        <v>28782.902016097651</v>
      </c>
    </row>
    <row r="7020" spans="1:16">
      <c r="A7020" s="6">
        <v>10</v>
      </c>
      <c r="B7020" s="6">
        <v>16</v>
      </c>
      <c r="C7020" s="6">
        <v>10</v>
      </c>
      <c r="D7020" s="6">
        <f t="shared" si="1417"/>
        <v>36</v>
      </c>
      <c r="E7020" s="5">
        <f t="shared" si="1418"/>
        <v>2334.3682140900019</v>
      </c>
      <c r="F7020" s="5">
        <f t="shared" si="1419"/>
        <v>712.5626979170703</v>
      </c>
      <c r="G7020" s="5">
        <f t="shared" si="1420"/>
        <v>509.52187334891573</v>
      </c>
      <c r="H7020" s="5">
        <f t="shared" si="1421"/>
        <v>3556.4527853559875</v>
      </c>
      <c r="I7020" s="5">
        <f t="shared" si="1422"/>
        <v>720</v>
      </c>
      <c r="J7020" s="5">
        <f t="shared" si="1423"/>
        <v>2836.4527853559875</v>
      </c>
      <c r="K7020" s="2">
        <f t="shared" si="1424"/>
        <v>74243.971967985897</v>
      </c>
      <c r="L7020" s="2">
        <f t="shared" si="1425"/>
        <v>148504</v>
      </c>
      <c r="M7020" s="2">
        <f t="shared" si="1426"/>
        <v>24640</v>
      </c>
      <c r="N7020" s="6">
        <f t="shared" si="1427"/>
        <v>1</v>
      </c>
      <c r="O7020" s="2">
        <f t="shared" si="1428"/>
        <v>29620.028032014103</v>
      </c>
      <c r="P7020" s="2">
        <f t="shared" si="1429"/>
        <v>29620.028032014103</v>
      </c>
    </row>
    <row r="7021" spans="1:16">
      <c r="A7021" s="6">
        <v>10</v>
      </c>
      <c r="B7021" s="6">
        <v>16</v>
      </c>
      <c r="C7021" s="6">
        <v>11</v>
      </c>
      <c r="D7021" s="6">
        <f t="shared" si="1417"/>
        <v>37</v>
      </c>
      <c r="E7021" s="5">
        <f t="shared" si="1418"/>
        <v>2334.3682140900019</v>
      </c>
      <c r="F7021" s="5">
        <f t="shared" si="1419"/>
        <v>712.5626979170703</v>
      </c>
      <c r="G7021" s="5">
        <f t="shared" si="1420"/>
        <v>567.47998644235474</v>
      </c>
      <c r="H7021" s="5">
        <f t="shared" si="1421"/>
        <v>3614.4108984494269</v>
      </c>
      <c r="I7021" s="5">
        <f t="shared" si="1422"/>
        <v>720</v>
      </c>
      <c r="J7021" s="5">
        <f t="shared" si="1423"/>
        <v>2894.4108984494269</v>
      </c>
      <c r="K7021" s="2">
        <f t="shared" si="1424"/>
        <v>75250.189209191449</v>
      </c>
      <c r="L7021" s="2">
        <f t="shared" si="1425"/>
        <v>151204</v>
      </c>
      <c r="M7021" s="2">
        <f t="shared" si="1426"/>
        <v>25520</v>
      </c>
      <c r="N7021" s="6">
        <f t="shared" si="1427"/>
        <v>1</v>
      </c>
      <c r="O7021" s="2">
        <f t="shared" si="1428"/>
        <v>30433.810790808551</v>
      </c>
      <c r="P7021" s="2">
        <f t="shared" si="1429"/>
        <v>30433.810790808551</v>
      </c>
    </row>
    <row r="7022" spans="1:16">
      <c r="A7022" s="6">
        <v>10</v>
      </c>
      <c r="B7022" s="6">
        <v>16</v>
      </c>
      <c r="C7022" s="6">
        <v>12</v>
      </c>
      <c r="D7022" s="6">
        <f t="shared" si="1417"/>
        <v>38</v>
      </c>
      <c r="E7022" s="5">
        <f t="shared" si="1418"/>
        <v>2334.3682140900019</v>
      </c>
      <c r="F7022" s="5">
        <f t="shared" si="1419"/>
        <v>712.5626979170703</v>
      </c>
      <c r="G7022" s="5">
        <f t="shared" si="1420"/>
        <v>626.80743957041921</v>
      </c>
      <c r="H7022" s="5">
        <f t="shared" si="1421"/>
        <v>3673.7383515774914</v>
      </c>
      <c r="I7022" s="5">
        <f t="shared" si="1422"/>
        <v>720</v>
      </c>
      <c r="J7022" s="5">
        <f t="shared" si="1423"/>
        <v>2953.7383515774914</v>
      </c>
      <c r="K7022" s="2">
        <f t="shared" si="1424"/>
        <v>76280.179714886995</v>
      </c>
      <c r="L7022" s="2">
        <f t="shared" si="1425"/>
        <v>153904</v>
      </c>
      <c r="M7022" s="2">
        <f t="shared" si="1426"/>
        <v>26400</v>
      </c>
      <c r="N7022" s="6">
        <f t="shared" si="1427"/>
        <v>1</v>
      </c>
      <c r="O7022" s="2">
        <f t="shared" si="1428"/>
        <v>31223.820285113005</v>
      </c>
      <c r="P7022" s="2">
        <f t="shared" si="1429"/>
        <v>31223.820285113005</v>
      </c>
    </row>
    <row r="7023" spans="1:16">
      <c r="A7023" s="6">
        <v>10</v>
      </c>
      <c r="B7023" s="6">
        <v>16</v>
      </c>
      <c r="C7023" s="6">
        <v>13</v>
      </c>
      <c r="D7023" s="6">
        <f t="shared" si="1417"/>
        <v>39</v>
      </c>
      <c r="E7023" s="5">
        <f t="shared" si="1418"/>
        <v>2334.3682140900019</v>
      </c>
      <c r="F7023" s="5">
        <f t="shared" si="1419"/>
        <v>712.5626979170703</v>
      </c>
      <c r="G7023" s="5">
        <f t="shared" si="1420"/>
        <v>687.52941027880343</v>
      </c>
      <c r="H7023" s="5">
        <f t="shared" si="1421"/>
        <v>3734.4603222858755</v>
      </c>
      <c r="I7023" s="5">
        <f t="shared" si="1422"/>
        <v>720</v>
      </c>
      <c r="J7023" s="5">
        <f t="shared" si="1423"/>
        <v>3014.4603222858755</v>
      </c>
      <c r="K7023" s="2">
        <f t="shared" si="1424"/>
        <v>77334.380595240887</v>
      </c>
      <c r="L7023" s="2">
        <f t="shared" si="1425"/>
        <v>156604</v>
      </c>
      <c r="M7023" s="2">
        <f t="shared" si="1426"/>
        <v>27280</v>
      </c>
      <c r="N7023" s="6">
        <f t="shared" si="1427"/>
        <v>1</v>
      </c>
      <c r="O7023" s="2">
        <f t="shared" si="1428"/>
        <v>31989.619404759113</v>
      </c>
      <c r="P7023" s="2">
        <f t="shared" si="1429"/>
        <v>31989.619404759113</v>
      </c>
    </row>
    <row r="7024" spans="1:16">
      <c r="A7024" s="6">
        <v>10</v>
      </c>
      <c r="B7024" s="6">
        <v>16</v>
      </c>
      <c r="C7024" s="6">
        <v>14</v>
      </c>
      <c r="D7024" s="6">
        <f t="shared" si="1417"/>
        <v>40</v>
      </c>
      <c r="E7024" s="5">
        <f t="shared" si="1418"/>
        <v>2334.3682140900019</v>
      </c>
      <c r="F7024" s="5">
        <f t="shared" si="1419"/>
        <v>712.5626979170703</v>
      </c>
      <c r="G7024" s="5">
        <f t="shared" si="1420"/>
        <v>749.67149159246469</v>
      </c>
      <c r="H7024" s="5">
        <f t="shared" si="1421"/>
        <v>3796.602403599537</v>
      </c>
      <c r="I7024" s="5">
        <f t="shared" si="1422"/>
        <v>720</v>
      </c>
      <c r="J7024" s="5">
        <f t="shared" si="1423"/>
        <v>3076.602403599537</v>
      </c>
      <c r="K7024" s="2">
        <f t="shared" si="1424"/>
        <v>78413.236173603073</v>
      </c>
      <c r="L7024" s="2">
        <f t="shared" si="1425"/>
        <v>159304</v>
      </c>
      <c r="M7024" s="2">
        <f t="shared" si="1426"/>
        <v>28160</v>
      </c>
      <c r="N7024" s="6">
        <f t="shared" si="1427"/>
        <v>1</v>
      </c>
      <c r="O7024" s="2">
        <f t="shared" si="1428"/>
        <v>32730.763826396927</v>
      </c>
      <c r="P7024" s="2">
        <f t="shared" si="1429"/>
        <v>32730.763826396927</v>
      </c>
    </row>
    <row r="7025" spans="1:16">
      <c r="A7025" s="6">
        <v>10</v>
      </c>
      <c r="B7025" s="6">
        <v>16</v>
      </c>
      <c r="C7025" s="6">
        <v>15</v>
      </c>
      <c r="D7025" s="6">
        <f t="shared" si="1417"/>
        <v>41</v>
      </c>
      <c r="E7025" s="5">
        <f t="shared" si="1418"/>
        <v>2334.3682140900019</v>
      </c>
      <c r="F7025" s="5">
        <f t="shared" si="1419"/>
        <v>712.5626979170703</v>
      </c>
      <c r="G7025" s="5">
        <f t="shared" si="1420"/>
        <v>813.25969846861108</v>
      </c>
      <c r="H7025" s="5">
        <f t="shared" si="1421"/>
        <v>3860.1906104756831</v>
      </c>
      <c r="I7025" s="5">
        <f t="shared" si="1422"/>
        <v>720</v>
      </c>
      <c r="J7025" s="5">
        <f t="shared" si="1423"/>
        <v>3140.1906104756831</v>
      </c>
      <c r="K7025" s="2">
        <f t="shared" si="1424"/>
        <v>79517.198098536173</v>
      </c>
      <c r="L7025" s="2">
        <f t="shared" si="1425"/>
        <v>162004</v>
      </c>
      <c r="M7025" s="2">
        <f t="shared" si="1426"/>
        <v>29040</v>
      </c>
      <c r="N7025" s="6">
        <f t="shared" si="1427"/>
        <v>1</v>
      </c>
      <c r="O7025" s="2">
        <f t="shared" si="1428"/>
        <v>33446.801901463827</v>
      </c>
      <c r="P7025" s="2">
        <f t="shared" si="1429"/>
        <v>33446.801901463827</v>
      </c>
    </row>
    <row r="7026" spans="1:16">
      <c r="A7026" s="6">
        <v>10</v>
      </c>
      <c r="B7026" s="6">
        <v>16</v>
      </c>
      <c r="C7026" s="6">
        <v>16</v>
      </c>
      <c r="D7026" s="6">
        <f t="shared" si="1417"/>
        <v>42</v>
      </c>
      <c r="E7026" s="5">
        <f t="shared" si="1418"/>
        <v>2334.3682140900019</v>
      </c>
      <c r="F7026" s="5">
        <f t="shared" si="1419"/>
        <v>712.5626979170703</v>
      </c>
      <c r="G7026" s="5">
        <f t="shared" si="1420"/>
        <v>878.32047434610013</v>
      </c>
      <c r="H7026" s="5">
        <f t="shared" si="1421"/>
        <v>3925.2513863531722</v>
      </c>
      <c r="I7026" s="5">
        <f t="shared" si="1422"/>
        <v>720</v>
      </c>
      <c r="J7026" s="5">
        <f t="shared" si="1423"/>
        <v>3205.2513863531722</v>
      </c>
      <c r="K7026" s="2">
        <f t="shared" si="1424"/>
        <v>80646.725457520341</v>
      </c>
      <c r="L7026" s="2">
        <f t="shared" si="1425"/>
        <v>164704</v>
      </c>
      <c r="M7026" s="2">
        <f t="shared" si="1426"/>
        <v>29920</v>
      </c>
      <c r="N7026" s="6">
        <f t="shared" si="1427"/>
        <v>1</v>
      </c>
      <c r="O7026" s="2">
        <f t="shared" si="1428"/>
        <v>34137.274542479659</v>
      </c>
      <c r="P7026" s="2">
        <f t="shared" si="1429"/>
        <v>34137.274542479659</v>
      </c>
    </row>
    <row r="7027" spans="1:16">
      <c r="A7027" s="6">
        <v>10</v>
      </c>
      <c r="B7027" s="6">
        <v>16</v>
      </c>
      <c r="C7027" s="6">
        <v>17</v>
      </c>
      <c r="D7027" s="6">
        <f t="shared" si="1417"/>
        <v>43</v>
      </c>
      <c r="E7027" s="5">
        <f t="shared" si="1418"/>
        <v>2334.3682140900019</v>
      </c>
      <c r="F7027" s="5">
        <f t="shared" si="1419"/>
        <v>712.5626979170703</v>
      </c>
      <c r="G7027" s="5">
        <f t="shared" si="1420"/>
        <v>944.88069779264049</v>
      </c>
      <c r="H7027" s="5">
        <f t="shared" si="1421"/>
        <v>3991.8116097997126</v>
      </c>
      <c r="I7027" s="5">
        <f t="shared" si="1422"/>
        <v>720</v>
      </c>
      <c r="J7027" s="5">
        <f t="shared" si="1423"/>
        <v>3271.8116097997126</v>
      </c>
      <c r="K7027" s="2">
        <f t="shared" si="1424"/>
        <v>81802.284892356111</v>
      </c>
      <c r="L7027" s="2">
        <f t="shared" si="1425"/>
        <v>167404</v>
      </c>
      <c r="M7027" s="2">
        <f t="shared" si="1426"/>
        <v>30800</v>
      </c>
      <c r="N7027" s="6">
        <f t="shared" si="1427"/>
        <v>1</v>
      </c>
      <c r="O7027" s="2">
        <f t="shared" si="1428"/>
        <v>34801.715107643889</v>
      </c>
      <c r="P7027" s="2">
        <f t="shared" si="1429"/>
        <v>34801.715107643889</v>
      </c>
    </row>
    <row r="7028" spans="1:16">
      <c r="A7028" s="6">
        <v>10</v>
      </c>
      <c r="B7028" s="6">
        <v>16</v>
      </c>
      <c r="C7028" s="6">
        <v>18</v>
      </c>
      <c r="D7028" s="6">
        <f t="shared" si="1417"/>
        <v>44</v>
      </c>
      <c r="E7028" s="5">
        <f t="shared" si="1418"/>
        <v>2334.3682140900019</v>
      </c>
      <c r="F7028" s="5">
        <f t="shared" si="1419"/>
        <v>712.5626979170703</v>
      </c>
      <c r="G7028" s="5">
        <f t="shared" si="1420"/>
        <v>1012.9676892512279</v>
      </c>
      <c r="H7028" s="5">
        <f t="shared" si="1421"/>
        <v>4059.8986012583</v>
      </c>
      <c r="I7028" s="5">
        <f t="shared" si="1422"/>
        <v>720</v>
      </c>
      <c r="J7028" s="5">
        <f t="shared" si="1423"/>
        <v>3339.8986012583</v>
      </c>
      <c r="K7028" s="2">
        <f t="shared" si="1424"/>
        <v>82984.350716289919</v>
      </c>
      <c r="L7028" s="2">
        <f t="shared" si="1425"/>
        <v>170104</v>
      </c>
      <c r="M7028" s="2">
        <f t="shared" si="1426"/>
        <v>31680</v>
      </c>
      <c r="N7028" s="6">
        <f t="shared" si="1427"/>
        <v>1</v>
      </c>
      <c r="O7028" s="2">
        <f t="shared" si="1428"/>
        <v>35439.649283710081</v>
      </c>
      <c r="P7028" s="2">
        <f t="shared" si="1429"/>
        <v>35439.649283710081</v>
      </c>
    </row>
    <row r="7029" spans="1:16">
      <c r="A7029" s="6">
        <v>10</v>
      </c>
      <c r="B7029" s="6">
        <v>16</v>
      </c>
      <c r="C7029" s="6">
        <v>19</v>
      </c>
      <c r="D7029" s="6">
        <f t="shared" si="1417"/>
        <v>45</v>
      </c>
      <c r="E7029" s="5">
        <f t="shared" si="1418"/>
        <v>2334.3682140900019</v>
      </c>
      <c r="F7029" s="5">
        <f t="shared" si="1419"/>
        <v>712.5626979170703</v>
      </c>
      <c r="G7029" s="5">
        <f t="shared" si="1420"/>
        <v>1082.6092178872495</v>
      </c>
      <c r="H7029" s="5">
        <f t="shared" si="1421"/>
        <v>4129.5401298943216</v>
      </c>
      <c r="I7029" s="5">
        <f t="shared" si="1422"/>
        <v>720</v>
      </c>
      <c r="J7029" s="5">
        <f t="shared" si="1423"/>
        <v>3409.5401298943216</v>
      </c>
      <c r="K7029" s="2">
        <f t="shared" si="1424"/>
        <v>84193.405032887531</v>
      </c>
      <c r="L7029" s="2">
        <f t="shared" si="1425"/>
        <v>172804</v>
      </c>
      <c r="M7029" s="2">
        <f t="shared" si="1426"/>
        <v>32560</v>
      </c>
      <c r="N7029" s="6">
        <f t="shared" si="1427"/>
        <v>1</v>
      </c>
      <c r="O7029" s="2">
        <f t="shared" si="1428"/>
        <v>36050.594967112469</v>
      </c>
      <c r="P7029" s="2">
        <f t="shared" si="1429"/>
        <v>36050.594967112469</v>
      </c>
    </row>
    <row r="7030" spans="1:16">
      <c r="A7030" s="6">
        <v>10</v>
      </c>
      <c r="B7030" s="6">
        <v>16</v>
      </c>
      <c r="C7030" s="6">
        <v>20</v>
      </c>
      <c r="D7030" s="6">
        <f t="shared" si="1417"/>
        <v>46</v>
      </c>
      <c r="E7030" s="5">
        <f t="shared" si="1418"/>
        <v>2334.3682140900019</v>
      </c>
      <c r="F7030" s="5">
        <f t="shared" si="1419"/>
        <v>712.5626979170703</v>
      </c>
      <c r="G7030" s="5">
        <f t="shared" si="1420"/>
        <v>1153.8335085377266</v>
      </c>
      <c r="H7030" s="5">
        <f t="shared" si="1421"/>
        <v>4200.7644205447987</v>
      </c>
      <c r="I7030" s="5">
        <f t="shared" si="1422"/>
        <v>720</v>
      </c>
      <c r="J7030" s="5">
        <f t="shared" si="1423"/>
        <v>3480.7644205447987</v>
      </c>
      <c r="K7030" s="2">
        <f t="shared" si="1424"/>
        <v>85429.937856680539</v>
      </c>
      <c r="L7030" s="2">
        <f t="shared" si="1425"/>
        <v>175504</v>
      </c>
      <c r="M7030" s="2">
        <f t="shared" si="1426"/>
        <v>33440</v>
      </c>
      <c r="N7030" s="6">
        <f t="shared" si="1427"/>
        <v>1</v>
      </c>
      <c r="O7030" s="2">
        <f t="shared" si="1428"/>
        <v>36634.062143319461</v>
      </c>
      <c r="P7030" s="2">
        <f t="shared" si="1429"/>
        <v>36634.062143319461</v>
      </c>
    </row>
    <row r="7031" spans="1:16">
      <c r="A7031" s="6">
        <v>10</v>
      </c>
      <c r="B7031" s="6">
        <v>16</v>
      </c>
      <c r="C7031" s="6">
        <v>21</v>
      </c>
      <c r="D7031" s="6">
        <f t="shared" si="1417"/>
        <v>47</v>
      </c>
      <c r="E7031" s="5">
        <f t="shared" si="1418"/>
        <v>2334.3682140900019</v>
      </c>
      <c r="F7031" s="5">
        <f t="shared" si="1419"/>
        <v>712.5626979170703</v>
      </c>
      <c r="G7031" s="5">
        <f t="shared" si="1420"/>
        <v>1226.6692487641703</v>
      </c>
      <c r="H7031" s="5">
        <f t="shared" si="1421"/>
        <v>4273.6001607712424</v>
      </c>
      <c r="I7031" s="5">
        <f t="shared" si="1422"/>
        <v>720</v>
      </c>
      <c r="J7031" s="5">
        <f t="shared" si="1423"/>
        <v>3553.6001607712424</v>
      </c>
      <c r="K7031" s="2">
        <f t="shared" si="1424"/>
        <v>86694.447235611849</v>
      </c>
      <c r="L7031" s="2">
        <f t="shared" si="1425"/>
        <v>178204</v>
      </c>
      <c r="M7031" s="2">
        <f t="shared" si="1426"/>
        <v>34320</v>
      </c>
      <c r="N7031" s="6">
        <f t="shared" si="1427"/>
        <v>1</v>
      </c>
      <c r="O7031" s="2">
        <f t="shared" si="1428"/>
        <v>37189.552764388151</v>
      </c>
      <c r="P7031" s="2">
        <f t="shared" si="1429"/>
        <v>37189.552764388151</v>
      </c>
    </row>
    <row r="7032" spans="1:16">
      <c r="A7032" s="6">
        <v>10</v>
      </c>
      <c r="B7032" s="6">
        <v>16</v>
      </c>
      <c r="C7032" s="6">
        <v>22</v>
      </c>
      <c r="D7032" s="6">
        <f t="shared" si="1417"/>
        <v>48</v>
      </c>
      <c r="E7032" s="5">
        <f t="shared" si="1418"/>
        <v>2334.3682140900019</v>
      </c>
      <c r="F7032" s="5">
        <f t="shared" si="1419"/>
        <v>712.5626979170703</v>
      </c>
      <c r="G7032" s="5">
        <f t="shared" si="1420"/>
        <v>1301.1455960105666</v>
      </c>
      <c r="H7032" s="5">
        <f t="shared" si="1421"/>
        <v>4348.0765080176388</v>
      </c>
      <c r="I7032" s="5">
        <f t="shared" si="1422"/>
        <v>720</v>
      </c>
      <c r="J7032" s="5">
        <f t="shared" si="1423"/>
        <v>3628.0765080176388</v>
      </c>
      <c r="K7032" s="2">
        <f t="shared" si="1424"/>
        <v>87987.439375306218</v>
      </c>
      <c r="L7032" s="2">
        <f t="shared" si="1425"/>
        <v>180904</v>
      </c>
      <c r="M7032" s="2">
        <f t="shared" si="1426"/>
        <v>35200</v>
      </c>
      <c r="N7032" s="6">
        <f t="shared" si="1427"/>
        <v>1</v>
      </c>
      <c r="O7032" s="2">
        <f t="shared" si="1428"/>
        <v>37716.560624693782</v>
      </c>
      <c r="P7032" s="2">
        <f t="shared" si="1429"/>
        <v>37716.560624693782</v>
      </c>
    </row>
    <row r="7033" spans="1:16">
      <c r="A7033" s="6">
        <v>10</v>
      </c>
      <c r="B7033" s="6">
        <v>16</v>
      </c>
      <c r="C7033" s="6">
        <v>23</v>
      </c>
      <c r="D7033" s="6">
        <f t="shared" si="1417"/>
        <v>49</v>
      </c>
      <c r="E7033" s="5">
        <f t="shared" si="1418"/>
        <v>2334.3682140900019</v>
      </c>
      <c r="F7033" s="5">
        <f t="shared" si="1419"/>
        <v>712.5626979170703</v>
      </c>
      <c r="G7033" s="5">
        <f t="shared" si="1420"/>
        <v>1377.292184868003</v>
      </c>
      <c r="H7033" s="5">
        <f t="shared" si="1421"/>
        <v>4424.2230968750755</v>
      </c>
      <c r="I7033" s="5">
        <f t="shared" si="1422"/>
        <v>720</v>
      </c>
      <c r="J7033" s="5">
        <f t="shared" si="1423"/>
        <v>3704.2230968750755</v>
      </c>
      <c r="K7033" s="2">
        <f t="shared" si="1424"/>
        <v>89309.428765192279</v>
      </c>
      <c r="L7033" s="2">
        <f t="shared" si="1425"/>
        <v>183604</v>
      </c>
      <c r="M7033" s="2">
        <f t="shared" si="1426"/>
        <v>36080</v>
      </c>
      <c r="N7033" s="6">
        <f t="shared" si="1427"/>
        <v>1</v>
      </c>
      <c r="O7033" s="2">
        <f t="shared" si="1428"/>
        <v>38214.571234807721</v>
      </c>
      <c r="P7033" s="2">
        <f t="shared" si="1429"/>
        <v>38214.571234807721</v>
      </c>
    </row>
    <row r="7034" spans="1:16">
      <c r="A7034" s="6">
        <v>10</v>
      </c>
      <c r="B7034" s="6">
        <v>16</v>
      </c>
      <c r="C7034" s="6">
        <v>24</v>
      </c>
      <c r="D7034" s="6">
        <f t="shared" si="1417"/>
        <v>50</v>
      </c>
      <c r="E7034" s="5">
        <f t="shared" si="1418"/>
        <v>2334.3682140900019</v>
      </c>
      <c r="F7034" s="5">
        <f t="shared" si="1419"/>
        <v>712.5626979170703</v>
      </c>
      <c r="G7034" s="5">
        <f t="shared" si="1420"/>
        <v>1455.1391344474989</v>
      </c>
      <c r="H7034" s="5">
        <f t="shared" si="1421"/>
        <v>4502.0700464545707</v>
      </c>
      <c r="I7034" s="5">
        <f t="shared" si="1422"/>
        <v>720</v>
      </c>
      <c r="J7034" s="5">
        <f t="shared" si="1423"/>
        <v>3782.0700464545707</v>
      </c>
      <c r="K7034" s="2">
        <f t="shared" si="1424"/>
        <v>90660.938306502969</v>
      </c>
      <c r="L7034" s="2">
        <f t="shared" si="1425"/>
        <v>186304</v>
      </c>
      <c r="M7034" s="2">
        <f t="shared" si="1426"/>
        <v>36960</v>
      </c>
      <c r="N7034" s="6">
        <f t="shared" si="1427"/>
        <v>1</v>
      </c>
      <c r="O7034" s="2">
        <f t="shared" si="1428"/>
        <v>38683.061693497031</v>
      </c>
      <c r="P7034" s="2">
        <f t="shared" si="1429"/>
        <v>38683.061693497031</v>
      </c>
    </row>
    <row r="7035" spans="1:16">
      <c r="A7035" s="6">
        <v>10</v>
      </c>
      <c r="B7035" s="6">
        <v>16</v>
      </c>
      <c r="C7035" s="6">
        <v>25</v>
      </c>
      <c r="D7035" s="6">
        <f t="shared" si="1417"/>
        <v>51</v>
      </c>
      <c r="E7035" s="5">
        <f t="shared" si="1418"/>
        <v>2334.3682140900019</v>
      </c>
      <c r="F7035" s="5">
        <f t="shared" si="1419"/>
        <v>712.5626979170703</v>
      </c>
      <c r="G7035" s="5">
        <f t="shared" si="1420"/>
        <v>1534.7170558625965</v>
      </c>
      <c r="H7035" s="5">
        <f t="shared" si="1421"/>
        <v>4581.6479678696687</v>
      </c>
      <c r="I7035" s="5">
        <f t="shared" si="1422"/>
        <v>720</v>
      </c>
      <c r="J7035" s="5">
        <f t="shared" si="1423"/>
        <v>3861.6479678696687</v>
      </c>
      <c r="K7035" s="2">
        <f t="shared" si="1424"/>
        <v>92042.499442181754</v>
      </c>
      <c r="L7035" s="2">
        <f t="shared" si="1425"/>
        <v>189004</v>
      </c>
      <c r="M7035" s="2">
        <f t="shared" si="1426"/>
        <v>37840</v>
      </c>
      <c r="N7035" s="6">
        <f t="shared" si="1427"/>
        <v>1</v>
      </c>
      <c r="O7035" s="2">
        <f t="shared" si="1428"/>
        <v>39121.500557818246</v>
      </c>
      <c r="P7035" s="2">
        <f t="shared" si="1429"/>
        <v>39121.500557818246</v>
      </c>
    </row>
    <row r="7036" spans="1:16">
      <c r="A7036" s="6">
        <v>10</v>
      </c>
      <c r="B7036" s="6">
        <v>16</v>
      </c>
      <c r="C7036" s="6">
        <v>26</v>
      </c>
      <c r="D7036" s="6">
        <f t="shared" si="1417"/>
        <v>52</v>
      </c>
      <c r="E7036" s="5">
        <f t="shared" si="1418"/>
        <v>2334.3682140900019</v>
      </c>
      <c r="F7036" s="5">
        <f t="shared" si="1419"/>
        <v>712.5626979170703</v>
      </c>
      <c r="G7036" s="5">
        <f t="shared" si="1420"/>
        <v>1616.0570598233144</v>
      </c>
      <c r="H7036" s="5">
        <f t="shared" si="1421"/>
        <v>4662.9879718303864</v>
      </c>
      <c r="I7036" s="5">
        <f t="shared" si="1422"/>
        <v>720</v>
      </c>
      <c r="J7036" s="5">
        <f t="shared" si="1423"/>
        <v>3942.9879718303864</v>
      </c>
      <c r="K7036" s="2">
        <f t="shared" si="1424"/>
        <v>93454.652288721991</v>
      </c>
      <c r="L7036" s="2">
        <f t="shared" si="1425"/>
        <v>191704</v>
      </c>
      <c r="M7036" s="2">
        <f t="shared" si="1426"/>
        <v>38720</v>
      </c>
      <c r="N7036" s="6">
        <f t="shared" si="1427"/>
        <v>1</v>
      </c>
      <c r="O7036" s="2">
        <f t="shared" si="1428"/>
        <v>39529.347711278009</v>
      </c>
      <c r="P7036" s="2">
        <f t="shared" si="1429"/>
        <v>39529.347711278009</v>
      </c>
    </row>
    <row r="7037" spans="1:16">
      <c r="A7037" s="6">
        <v>10</v>
      </c>
      <c r="B7037" s="6">
        <v>16</v>
      </c>
      <c r="C7037" s="6">
        <v>27</v>
      </c>
      <c r="D7037" s="6">
        <f t="shared" si="1417"/>
        <v>53</v>
      </c>
      <c r="E7037" s="5">
        <f t="shared" si="1418"/>
        <v>2334.3682140900019</v>
      </c>
      <c r="F7037" s="5">
        <f t="shared" si="1419"/>
        <v>712.5626979170703</v>
      </c>
      <c r="G7037" s="5">
        <f t="shared" si="1420"/>
        <v>1699.1907643430709</v>
      </c>
      <c r="H7037" s="5">
        <f t="shared" si="1421"/>
        <v>4746.1216763501434</v>
      </c>
      <c r="I7037" s="5">
        <f t="shared" si="1422"/>
        <v>720</v>
      </c>
      <c r="J7037" s="5">
        <f t="shared" si="1423"/>
        <v>4026.1216763501434</v>
      </c>
      <c r="K7037" s="2">
        <f t="shared" si="1424"/>
        <v>94897.945769967759</v>
      </c>
      <c r="L7037" s="2">
        <f t="shared" si="1425"/>
        <v>194404</v>
      </c>
      <c r="M7037" s="2">
        <f t="shared" si="1426"/>
        <v>39600</v>
      </c>
      <c r="N7037" s="6">
        <f t="shared" si="1427"/>
        <v>1</v>
      </c>
      <c r="O7037" s="2">
        <f t="shared" si="1428"/>
        <v>39906.054230032241</v>
      </c>
      <c r="P7037" s="2">
        <f t="shared" si="1429"/>
        <v>39906.054230032241</v>
      </c>
    </row>
    <row r="7038" spans="1:16">
      <c r="A7038" s="6">
        <v>10</v>
      </c>
      <c r="B7038" s="6">
        <v>16</v>
      </c>
      <c r="C7038" s="6">
        <v>28</v>
      </c>
      <c r="D7038" s="6">
        <f t="shared" si="1417"/>
        <v>54</v>
      </c>
      <c r="E7038" s="5">
        <f t="shared" si="1418"/>
        <v>2334.3682140900019</v>
      </c>
      <c r="F7038" s="5">
        <f t="shared" si="1419"/>
        <v>712.5626979170703</v>
      </c>
      <c r="G7038" s="5">
        <f t="shared" si="1420"/>
        <v>1784.1503025602246</v>
      </c>
      <c r="H7038" s="5">
        <f t="shared" si="1421"/>
        <v>4831.0812145672971</v>
      </c>
      <c r="I7038" s="5">
        <f t="shared" si="1422"/>
        <v>720</v>
      </c>
      <c r="J7038" s="5">
        <f t="shared" si="1423"/>
        <v>4111.0812145672971</v>
      </c>
      <c r="K7038" s="2">
        <f t="shared" si="1424"/>
        <v>96372.937752904458</v>
      </c>
      <c r="L7038" s="2">
        <f t="shared" si="1425"/>
        <v>197104</v>
      </c>
      <c r="M7038" s="2">
        <f t="shared" si="1426"/>
        <v>40480</v>
      </c>
      <c r="N7038" s="6">
        <f t="shared" si="1427"/>
        <v>1</v>
      </c>
      <c r="O7038" s="2">
        <f t="shared" si="1428"/>
        <v>40251.062247095542</v>
      </c>
      <c r="P7038" s="2">
        <f t="shared" si="1429"/>
        <v>40251.062247095542</v>
      </c>
    </row>
    <row r="7039" spans="1:16">
      <c r="A7039" s="6">
        <v>10</v>
      </c>
      <c r="B7039" s="6">
        <v>16</v>
      </c>
      <c r="C7039" s="6">
        <v>29</v>
      </c>
      <c r="D7039" s="6">
        <f t="shared" si="1417"/>
        <v>55</v>
      </c>
      <c r="E7039" s="5">
        <f t="shared" si="1418"/>
        <v>2334.3682140900019</v>
      </c>
      <c r="F7039" s="5">
        <f t="shared" si="1419"/>
        <v>712.5626979170703</v>
      </c>
      <c r="G7039" s="5">
        <f t="shared" si="1420"/>
        <v>1870.9683306758782</v>
      </c>
      <c r="H7039" s="5">
        <f t="shared" si="1421"/>
        <v>4917.89924268295</v>
      </c>
      <c r="I7039" s="5">
        <f t="shared" si="1422"/>
        <v>720</v>
      </c>
      <c r="J7039" s="5">
        <f t="shared" si="1423"/>
        <v>4197.89924268295</v>
      </c>
      <c r="K7039" s="2">
        <f t="shared" si="1424"/>
        <v>97880.195185467877</v>
      </c>
      <c r="L7039" s="2">
        <f t="shared" si="1425"/>
        <v>199804</v>
      </c>
      <c r="M7039" s="2">
        <f t="shared" si="1426"/>
        <v>41360</v>
      </c>
      <c r="N7039" s="6">
        <f t="shared" si="1427"/>
        <v>1</v>
      </c>
      <c r="O7039" s="2">
        <f t="shared" si="1428"/>
        <v>40563.804814532123</v>
      </c>
      <c r="P7039" s="2">
        <f t="shared" si="1429"/>
        <v>40563.804814532123</v>
      </c>
    </row>
    <row r="7040" spans="1:16">
      <c r="A7040" s="6">
        <v>10</v>
      </c>
      <c r="B7040" s="6">
        <v>16</v>
      </c>
      <c r="C7040" s="6">
        <v>30</v>
      </c>
      <c r="D7040" s="6">
        <f t="shared" si="1417"/>
        <v>56</v>
      </c>
      <c r="E7040" s="5">
        <f t="shared" si="1418"/>
        <v>2334.3682140900019</v>
      </c>
      <c r="F7040" s="5">
        <f t="shared" si="1419"/>
        <v>712.5626979170703</v>
      </c>
      <c r="G7040" s="5">
        <f t="shared" si="1420"/>
        <v>1959.6780360096488</v>
      </c>
      <c r="H7040" s="5">
        <f t="shared" si="1421"/>
        <v>5006.6089480167211</v>
      </c>
      <c r="I7040" s="5">
        <f t="shared" si="1422"/>
        <v>720</v>
      </c>
      <c r="J7040" s="5">
        <f t="shared" si="1423"/>
        <v>4286.6089480167211</v>
      </c>
      <c r="K7040" s="2">
        <f t="shared" si="1424"/>
        <v>99420.294236401402</v>
      </c>
      <c r="L7040" s="2">
        <f t="shared" si="1425"/>
        <v>202504</v>
      </c>
      <c r="M7040" s="2">
        <f t="shared" si="1426"/>
        <v>42240</v>
      </c>
      <c r="N7040" s="6">
        <f t="shared" si="1427"/>
        <v>1</v>
      </c>
      <c r="O7040" s="2">
        <f t="shared" si="1428"/>
        <v>40843.705763598598</v>
      </c>
      <c r="P7040" s="2">
        <f t="shared" si="1429"/>
        <v>40843.705763598598</v>
      </c>
    </row>
    <row r="7041" spans="1:16">
      <c r="A7041" s="6">
        <v>10</v>
      </c>
      <c r="B7041" s="6">
        <v>17</v>
      </c>
      <c r="C7041" s="6">
        <v>0</v>
      </c>
      <c r="D7041" s="6">
        <f t="shared" si="1417"/>
        <v>27</v>
      </c>
      <c r="E7041" s="5">
        <f t="shared" si="1418"/>
        <v>2334.3682140900019</v>
      </c>
      <c r="F7041" s="5">
        <f t="shared" si="1419"/>
        <v>776.02531320030937</v>
      </c>
      <c r="G7041" s="5">
        <f t="shared" si="1420"/>
        <v>0</v>
      </c>
      <c r="H7041" s="5">
        <f t="shared" si="1421"/>
        <v>3110.3935272903113</v>
      </c>
      <c r="I7041" s="5">
        <f t="shared" si="1422"/>
        <v>720</v>
      </c>
      <c r="J7041" s="5">
        <f t="shared" si="1423"/>
        <v>2390.3935272903113</v>
      </c>
      <c r="K7041" s="2">
        <f t="shared" si="1424"/>
        <v>66499.887626567914</v>
      </c>
      <c r="L7041" s="2">
        <f t="shared" si="1425"/>
        <v>123598</v>
      </c>
      <c r="M7041" s="2">
        <f t="shared" si="1426"/>
        <v>16280</v>
      </c>
      <c r="N7041" s="6">
        <f t="shared" si="1427"/>
        <v>1</v>
      </c>
      <c r="O7041" s="2">
        <f t="shared" si="1428"/>
        <v>20818.112373432086</v>
      </c>
      <c r="P7041" s="2">
        <f t="shared" si="1429"/>
        <v>20818.112373432086</v>
      </c>
    </row>
    <row r="7042" spans="1:16">
      <c r="A7042" s="6">
        <v>10</v>
      </c>
      <c r="B7042" s="6">
        <v>17</v>
      </c>
      <c r="C7042" s="6">
        <v>1</v>
      </c>
      <c r="D7042" s="6">
        <f t="shared" si="1417"/>
        <v>28</v>
      </c>
      <c r="E7042" s="5">
        <f t="shared" si="1418"/>
        <v>2334.3682140900019</v>
      </c>
      <c r="F7042" s="5">
        <f t="shared" si="1419"/>
        <v>776.02531320030937</v>
      </c>
      <c r="G7042" s="5">
        <f t="shared" si="1420"/>
        <v>45.5625</v>
      </c>
      <c r="H7042" s="5">
        <f t="shared" si="1421"/>
        <v>3155.9560272903113</v>
      </c>
      <c r="I7042" s="5">
        <f t="shared" si="1422"/>
        <v>720</v>
      </c>
      <c r="J7042" s="5">
        <f t="shared" si="1423"/>
        <v>2435.9560272903113</v>
      </c>
      <c r="K7042" s="2">
        <f t="shared" si="1424"/>
        <v>67290.903251567914</v>
      </c>
      <c r="L7042" s="2">
        <f t="shared" si="1425"/>
        <v>126298</v>
      </c>
      <c r="M7042" s="2">
        <f t="shared" si="1426"/>
        <v>17160</v>
      </c>
      <c r="N7042" s="6">
        <f t="shared" si="1427"/>
        <v>1</v>
      </c>
      <c r="O7042" s="2">
        <f t="shared" si="1428"/>
        <v>21847.096748432086</v>
      </c>
      <c r="P7042" s="2">
        <f t="shared" si="1429"/>
        <v>21847.096748432086</v>
      </c>
    </row>
    <row r="7043" spans="1:16">
      <c r="A7043" s="6">
        <v>10</v>
      </c>
      <c r="B7043" s="6">
        <v>17</v>
      </c>
      <c r="C7043" s="6">
        <v>2</v>
      </c>
      <c r="D7043" s="6">
        <f t="shared" si="1417"/>
        <v>29</v>
      </c>
      <c r="E7043" s="5">
        <f t="shared" si="1418"/>
        <v>2334.3682140900019</v>
      </c>
      <c r="F7043" s="5">
        <f t="shared" si="1419"/>
        <v>776.02531320030937</v>
      </c>
      <c r="G7043" s="5">
        <f t="shared" si="1420"/>
        <v>92.264062499999994</v>
      </c>
      <c r="H7043" s="5">
        <f t="shared" si="1421"/>
        <v>3202.6575897903112</v>
      </c>
      <c r="I7043" s="5">
        <f t="shared" si="1422"/>
        <v>720</v>
      </c>
      <c r="J7043" s="5">
        <f t="shared" si="1423"/>
        <v>2482.6575897903112</v>
      </c>
      <c r="K7043" s="2">
        <f t="shared" si="1424"/>
        <v>68101.694267192899</v>
      </c>
      <c r="L7043" s="2">
        <f t="shared" si="1425"/>
        <v>128998</v>
      </c>
      <c r="M7043" s="2">
        <f t="shared" si="1426"/>
        <v>18040</v>
      </c>
      <c r="N7043" s="6">
        <f t="shared" si="1427"/>
        <v>1</v>
      </c>
      <c r="O7043" s="2">
        <f t="shared" si="1428"/>
        <v>22856.305732807101</v>
      </c>
      <c r="P7043" s="2">
        <f t="shared" si="1429"/>
        <v>22856.305732807101</v>
      </c>
    </row>
    <row r="7044" spans="1:16">
      <c r="A7044" s="6">
        <v>10</v>
      </c>
      <c r="B7044" s="6">
        <v>17</v>
      </c>
      <c r="C7044" s="6">
        <v>3</v>
      </c>
      <c r="D7044" s="6">
        <f t="shared" ref="D7044:D7107" si="1430">A7044+B7044+C7044</f>
        <v>30</v>
      </c>
      <c r="E7044" s="5">
        <f t="shared" ref="E7044:E7107" si="1431">IF(A7044=0,0,A7044*LABOR_HRS_WK_TOM*SEASON_WEEKS*(1+DIM_PCT_TOM)^A7044)</f>
        <v>2334.3682140900019</v>
      </c>
      <c r="F7044" s="5">
        <f t="shared" ref="F7044:F7107" si="1432">IF(B7044=0,0,B7044*LABOR_HRS_WK_CAR*SEASON_WEEKS*(1+DIM_PCT_CAR)^B7044)</f>
        <v>776.02531320030937</v>
      </c>
      <c r="G7044" s="5">
        <f t="shared" ref="G7044:G7107" si="1433">IF(C7044=0,0,C7044*LABOR_HRS_WK_MES*SEASON_WEEKS*(1+DIM_PCT_MES)^C7044)</f>
        <v>140.12604492187498</v>
      </c>
      <c r="H7044" s="5">
        <f t="shared" ref="H7044:H7107" si="1434">E7044+F7044+G7044</f>
        <v>3250.5195722121862</v>
      </c>
      <c r="I7044" s="5">
        <f t="shared" ref="I7044:I7107" si="1435">MIN(H7044,FARMER_HRS)</f>
        <v>720</v>
      </c>
      <c r="J7044" s="5">
        <f t="shared" ref="J7044:J7107" si="1436">MAX(0,H7044-FARMER_HRS)</f>
        <v>2530.5195722121862</v>
      </c>
      <c r="K7044" s="2">
        <f t="shared" ref="K7044:K7107" si="1437">I7044*FARMER_RATE+J7044*TEMP_WORKER_RATE</f>
        <v>68932.631462017118</v>
      </c>
      <c r="L7044" s="2">
        <f t="shared" ref="L7044:L7107" si="1438">A7044*PRICE_TOM+B7044*PRICE_CAR+C7044*PRICE_MES</f>
        <v>131698</v>
      </c>
      <c r="M7044" s="2">
        <f t="shared" ref="M7044:M7107" si="1439">A7044*FERT_BED_TOM+B7044*FERT_BED_CAR+C7044*FERT_BED_MES</f>
        <v>18920</v>
      </c>
      <c r="N7044" s="6">
        <f t="shared" ref="N7044:N7107" si="1440">IF(AND(D7044&lt;=TOTAL_BEDS,J7044&lt;=TEMP_WORKER_MAX*TEMP_WORKER_HRS),1,0)</f>
        <v>1</v>
      </c>
      <c r="O7044" s="2">
        <f t="shared" ref="O7044:O7107" si="1441">L7044-M7044-K7044-FIXED_COSTS</f>
        <v>23845.368537982882</v>
      </c>
      <c r="P7044" s="2">
        <f t="shared" ref="P7044:P7107" si="1442">IF(N7044=1,O7044,"")</f>
        <v>23845.368537982882</v>
      </c>
    </row>
    <row r="7045" spans="1:16">
      <c r="A7045" s="6">
        <v>10</v>
      </c>
      <c r="B7045" s="6">
        <v>17</v>
      </c>
      <c r="C7045" s="6">
        <v>4</v>
      </c>
      <c r="D7045" s="6">
        <f t="shared" si="1430"/>
        <v>31</v>
      </c>
      <c r="E7045" s="5">
        <f t="shared" si="1431"/>
        <v>2334.3682140900019</v>
      </c>
      <c r="F7045" s="5">
        <f t="shared" si="1432"/>
        <v>776.02531320030937</v>
      </c>
      <c r="G7045" s="5">
        <f t="shared" si="1433"/>
        <v>189.17016064453125</v>
      </c>
      <c r="H7045" s="5">
        <f t="shared" si="1434"/>
        <v>3299.5636879348426</v>
      </c>
      <c r="I7045" s="5">
        <f t="shared" si="1435"/>
        <v>720</v>
      </c>
      <c r="J7045" s="5">
        <f t="shared" si="1436"/>
        <v>2579.5636879348426</v>
      </c>
      <c r="K7045" s="2">
        <f t="shared" si="1437"/>
        <v>69784.091804424359</v>
      </c>
      <c r="L7045" s="2">
        <f t="shared" si="1438"/>
        <v>134398</v>
      </c>
      <c r="M7045" s="2">
        <f t="shared" si="1439"/>
        <v>19800</v>
      </c>
      <c r="N7045" s="6">
        <f t="shared" si="1440"/>
        <v>1</v>
      </c>
      <c r="O7045" s="2">
        <f t="shared" si="1441"/>
        <v>24813.908195575641</v>
      </c>
      <c r="P7045" s="2">
        <f t="shared" si="1442"/>
        <v>24813.908195575641</v>
      </c>
    </row>
    <row r="7046" spans="1:16">
      <c r="A7046" s="6">
        <v>10</v>
      </c>
      <c r="B7046" s="6">
        <v>17</v>
      </c>
      <c r="C7046" s="6">
        <v>5</v>
      </c>
      <c r="D7046" s="6">
        <f t="shared" si="1430"/>
        <v>32</v>
      </c>
      <c r="E7046" s="5">
        <f t="shared" si="1431"/>
        <v>2334.3682140900019</v>
      </c>
      <c r="F7046" s="5">
        <f t="shared" si="1432"/>
        <v>776.02531320030937</v>
      </c>
      <c r="G7046" s="5">
        <f t="shared" si="1433"/>
        <v>239.41848456573481</v>
      </c>
      <c r="H7046" s="5">
        <f t="shared" si="1434"/>
        <v>3349.812011856046</v>
      </c>
      <c r="I7046" s="5">
        <f t="shared" si="1435"/>
        <v>720</v>
      </c>
      <c r="J7046" s="5">
        <f t="shared" si="1436"/>
        <v>2629.812011856046</v>
      </c>
      <c r="K7046" s="2">
        <f t="shared" si="1437"/>
        <v>70656.458539167463</v>
      </c>
      <c r="L7046" s="2">
        <f t="shared" si="1438"/>
        <v>137098</v>
      </c>
      <c r="M7046" s="2">
        <f t="shared" si="1439"/>
        <v>20680</v>
      </c>
      <c r="N7046" s="6">
        <f t="shared" si="1440"/>
        <v>1</v>
      </c>
      <c r="O7046" s="2">
        <f t="shared" si="1441"/>
        <v>25761.541460832537</v>
      </c>
      <c r="P7046" s="2">
        <f t="shared" si="1442"/>
        <v>25761.541460832537</v>
      </c>
    </row>
    <row r="7047" spans="1:16">
      <c r="A7047" s="6">
        <v>10</v>
      </c>
      <c r="B7047" s="6">
        <v>17</v>
      </c>
      <c r="C7047" s="6">
        <v>6</v>
      </c>
      <c r="D7047" s="6">
        <f t="shared" si="1430"/>
        <v>33</v>
      </c>
      <c r="E7047" s="5">
        <f t="shared" si="1431"/>
        <v>2334.3682140900019</v>
      </c>
      <c r="F7047" s="5">
        <f t="shared" si="1432"/>
        <v>776.02531320030937</v>
      </c>
      <c r="G7047" s="5">
        <f t="shared" si="1433"/>
        <v>290.89345874736784</v>
      </c>
      <c r="H7047" s="5">
        <f t="shared" si="1434"/>
        <v>3401.2869860376791</v>
      </c>
      <c r="I7047" s="5">
        <f t="shared" si="1435"/>
        <v>720</v>
      </c>
      <c r="J7047" s="5">
        <f t="shared" si="1436"/>
        <v>2681.2869860376791</v>
      </c>
      <c r="K7047" s="2">
        <f t="shared" si="1437"/>
        <v>71550.121285376372</v>
      </c>
      <c r="L7047" s="2">
        <f t="shared" si="1438"/>
        <v>139798</v>
      </c>
      <c r="M7047" s="2">
        <f t="shared" si="1439"/>
        <v>21560</v>
      </c>
      <c r="N7047" s="6">
        <f t="shared" si="1440"/>
        <v>1</v>
      </c>
      <c r="O7047" s="2">
        <f t="shared" si="1441"/>
        <v>26687.878714623628</v>
      </c>
      <c r="P7047" s="2">
        <f t="shared" si="1442"/>
        <v>26687.878714623628</v>
      </c>
    </row>
    <row r="7048" spans="1:16">
      <c r="A7048" s="6">
        <v>10</v>
      </c>
      <c r="B7048" s="6">
        <v>17</v>
      </c>
      <c r="C7048" s="6">
        <v>7</v>
      </c>
      <c r="D7048" s="6">
        <f t="shared" si="1430"/>
        <v>34</v>
      </c>
      <c r="E7048" s="5">
        <f t="shared" si="1431"/>
        <v>2334.3682140900019</v>
      </c>
      <c r="F7048" s="5">
        <f t="shared" si="1432"/>
        <v>776.02531320030937</v>
      </c>
      <c r="G7048" s="5">
        <f t="shared" si="1433"/>
        <v>343.61789814532818</v>
      </c>
      <c r="H7048" s="5">
        <f t="shared" si="1434"/>
        <v>3454.0114254356395</v>
      </c>
      <c r="I7048" s="5">
        <f t="shared" si="1435"/>
        <v>720</v>
      </c>
      <c r="J7048" s="5">
        <f t="shared" si="1436"/>
        <v>2734.0114254356395</v>
      </c>
      <c r="K7048" s="2">
        <f t="shared" si="1437"/>
        <v>72465.476136035402</v>
      </c>
      <c r="L7048" s="2">
        <f t="shared" si="1438"/>
        <v>142498</v>
      </c>
      <c r="M7048" s="2">
        <f t="shared" si="1439"/>
        <v>22440</v>
      </c>
      <c r="N7048" s="6">
        <f t="shared" si="1440"/>
        <v>1</v>
      </c>
      <c r="O7048" s="2">
        <f t="shared" si="1441"/>
        <v>27592.523863964598</v>
      </c>
      <c r="P7048" s="2">
        <f t="shared" si="1442"/>
        <v>27592.523863964598</v>
      </c>
    </row>
    <row r="7049" spans="1:16">
      <c r="A7049" s="6">
        <v>10</v>
      </c>
      <c r="B7049" s="6">
        <v>17</v>
      </c>
      <c r="C7049" s="6">
        <v>8</v>
      </c>
      <c r="D7049" s="6">
        <f t="shared" si="1430"/>
        <v>35</v>
      </c>
      <c r="E7049" s="5">
        <f t="shared" si="1431"/>
        <v>2334.3682140900019</v>
      </c>
      <c r="F7049" s="5">
        <f t="shared" si="1432"/>
        <v>776.02531320030937</v>
      </c>
      <c r="G7049" s="5">
        <f t="shared" si="1433"/>
        <v>397.61499642530839</v>
      </c>
      <c r="H7049" s="5">
        <f t="shared" si="1434"/>
        <v>3508.00852371562</v>
      </c>
      <c r="I7049" s="5">
        <f t="shared" si="1435"/>
        <v>720</v>
      </c>
      <c r="J7049" s="5">
        <f t="shared" si="1436"/>
        <v>2788.00852371562</v>
      </c>
      <c r="K7049" s="2">
        <f t="shared" si="1437"/>
        <v>73402.925758951736</v>
      </c>
      <c r="L7049" s="2">
        <f t="shared" si="1438"/>
        <v>145198</v>
      </c>
      <c r="M7049" s="2">
        <f t="shared" si="1439"/>
        <v>23320</v>
      </c>
      <c r="N7049" s="6">
        <f t="shared" si="1440"/>
        <v>1</v>
      </c>
      <c r="O7049" s="2">
        <f t="shared" si="1441"/>
        <v>28475.074241048264</v>
      </c>
      <c r="P7049" s="2">
        <f t="shared" si="1442"/>
        <v>28475.074241048264</v>
      </c>
    </row>
    <row r="7050" spans="1:16">
      <c r="A7050" s="6">
        <v>10</v>
      </c>
      <c r="B7050" s="6">
        <v>17</v>
      </c>
      <c r="C7050" s="6">
        <v>9</v>
      </c>
      <c r="D7050" s="6">
        <f t="shared" si="1430"/>
        <v>36</v>
      </c>
      <c r="E7050" s="5">
        <f t="shared" si="1431"/>
        <v>2334.3682140900019</v>
      </c>
      <c r="F7050" s="5">
        <f t="shared" si="1432"/>
        <v>776.02531320030937</v>
      </c>
      <c r="G7050" s="5">
        <f t="shared" si="1433"/>
        <v>452.90833186570285</v>
      </c>
      <c r="H7050" s="5">
        <f t="shared" si="1434"/>
        <v>3563.301859156014</v>
      </c>
      <c r="I7050" s="5">
        <f t="shared" si="1435"/>
        <v>720</v>
      </c>
      <c r="J7050" s="5">
        <f t="shared" si="1436"/>
        <v>2843.301859156014</v>
      </c>
      <c r="K7050" s="2">
        <f t="shared" si="1437"/>
        <v>74362.879499236355</v>
      </c>
      <c r="L7050" s="2">
        <f t="shared" si="1438"/>
        <v>147898</v>
      </c>
      <c r="M7050" s="2">
        <f t="shared" si="1439"/>
        <v>24200</v>
      </c>
      <c r="N7050" s="6">
        <f t="shared" si="1440"/>
        <v>1</v>
      </c>
      <c r="O7050" s="2">
        <f t="shared" si="1441"/>
        <v>29335.120500763645</v>
      </c>
      <c r="P7050" s="2">
        <f t="shared" si="1442"/>
        <v>29335.120500763645</v>
      </c>
    </row>
    <row r="7051" spans="1:16">
      <c r="A7051" s="6">
        <v>10</v>
      </c>
      <c r="B7051" s="6">
        <v>17</v>
      </c>
      <c r="C7051" s="6">
        <v>10</v>
      </c>
      <c r="D7051" s="6">
        <f t="shared" si="1430"/>
        <v>37</v>
      </c>
      <c r="E7051" s="5">
        <f t="shared" si="1431"/>
        <v>2334.3682140900019</v>
      </c>
      <c r="F7051" s="5">
        <f t="shared" si="1432"/>
        <v>776.02531320030937</v>
      </c>
      <c r="G7051" s="5">
        <f t="shared" si="1433"/>
        <v>509.52187334891573</v>
      </c>
      <c r="H7051" s="5">
        <f t="shared" si="1434"/>
        <v>3619.9154006392273</v>
      </c>
      <c r="I7051" s="5">
        <f t="shared" si="1435"/>
        <v>720</v>
      </c>
      <c r="J7051" s="5">
        <f t="shared" si="1436"/>
        <v>2899.9154006392273</v>
      </c>
      <c r="K7051" s="2">
        <f t="shared" si="1437"/>
        <v>75345.753483319917</v>
      </c>
      <c r="L7051" s="2">
        <f t="shared" si="1438"/>
        <v>150598</v>
      </c>
      <c r="M7051" s="2">
        <f t="shared" si="1439"/>
        <v>25080</v>
      </c>
      <c r="N7051" s="6">
        <f t="shared" si="1440"/>
        <v>1</v>
      </c>
      <c r="O7051" s="2">
        <f t="shared" si="1441"/>
        <v>30172.246516680083</v>
      </c>
      <c r="P7051" s="2">
        <f t="shared" si="1442"/>
        <v>30172.246516680083</v>
      </c>
    </row>
    <row r="7052" spans="1:16">
      <c r="A7052" s="6">
        <v>10</v>
      </c>
      <c r="B7052" s="6">
        <v>17</v>
      </c>
      <c r="C7052" s="6">
        <v>11</v>
      </c>
      <c r="D7052" s="6">
        <f t="shared" si="1430"/>
        <v>38</v>
      </c>
      <c r="E7052" s="5">
        <f t="shared" si="1431"/>
        <v>2334.3682140900019</v>
      </c>
      <c r="F7052" s="5">
        <f t="shared" si="1432"/>
        <v>776.02531320030937</v>
      </c>
      <c r="G7052" s="5">
        <f t="shared" si="1433"/>
        <v>567.47998644235474</v>
      </c>
      <c r="H7052" s="5">
        <f t="shared" si="1434"/>
        <v>3677.8735137326662</v>
      </c>
      <c r="I7052" s="5">
        <f t="shared" si="1435"/>
        <v>720</v>
      </c>
      <c r="J7052" s="5">
        <f t="shared" si="1436"/>
        <v>2957.8735137326662</v>
      </c>
      <c r="K7052" s="2">
        <f t="shared" si="1437"/>
        <v>76351.970724525454</v>
      </c>
      <c r="L7052" s="2">
        <f t="shared" si="1438"/>
        <v>153298</v>
      </c>
      <c r="M7052" s="2">
        <f t="shared" si="1439"/>
        <v>25960</v>
      </c>
      <c r="N7052" s="6">
        <f t="shared" si="1440"/>
        <v>1</v>
      </c>
      <c r="O7052" s="2">
        <f t="shared" si="1441"/>
        <v>30986.029275474546</v>
      </c>
      <c r="P7052" s="2">
        <f t="shared" si="1442"/>
        <v>30986.029275474546</v>
      </c>
    </row>
    <row r="7053" spans="1:16">
      <c r="A7053" s="6">
        <v>10</v>
      </c>
      <c r="B7053" s="6">
        <v>17</v>
      </c>
      <c r="C7053" s="6">
        <v>12</v>
      </c>
      <c r="D7053" s="6">
        <f t="shared" si="1430"/>
        <v>39</v>
      </c>
      <c r="E7053" s="5">
        <f t="shared" si="1431"/>
        <v>2334.3682140900019</v>
      </c>
      <c r="F7053" s="5">
        <f t="shared" si="1432"/>
        <v>776.02531320030937</v>
      </c>
      <c r="G7053" s="5">
        <f t="shared" si="1433"/>
        <v>626.80743957041921</v>
      </c>
      <c r="H7053" s="5">
        <f t="shared" si="1434"/>
        <v>3737.2009668607307</v>
      </c>
      <c r="I7053" s="5">
        <f t="shared" si="1435"/>
        <v>720</v>
      </c>
      <c r="J7053" s="5">
        <f t="shared" si="1436"/>
        <v>3017.2009668607307</v>
      </c>
      <c r="K7053" s="2">
        <f t="shared" si="1437"/>
        <v>77381.961230221015</v>
      </c>
      <c r="L7053" s="2">
        <f t="shared" si="1438"/>
        <v>155998</v>
      </c>
      <c r="M7053" s="2">
        <f t="shared" si="1439"/>
        <v>26840</v>
      </c>
      <c r="N7053" s="6">
        <f t="shared" si="1440"/>
        <v>1</v>
      </c>
      <c r="O7053" s="2">
        <f t="shared" si="1441"/>
        <v>31776.038769778985</v>
      </c>
      <c r="P7053" s="2">
        <f t="shared" si="1442"/>
        <v>31776.038769778985</v>
      </c>
    </row>
    <row r="7054" spans="1:16">
      <c r="A7054" s="6">
        <v>10</v>
      </c>
      <c r="B7054" s="6">
        <v>17</v>
      </c>
      <c r="C7054" s="6">
        <v>13</v>
      </c>
      <c r="D7054" s="6">
        <f t="shared" si="1430"/>
        <v>40</v>
      </c>
      <c r="E7054" s="5">
        <f t="shared" si="1431"/>
        <v>2334.3682140900019</v>
      </c>
      <c r="F7054" s="5">
        <f t="shared" si="1432"/>
        <v>776.02531320030937</v>
      </c>
      <c r="G7054" s="5">
        <f t="shared" si="1433"/>
        <v>687.52941027880343</v>
      </c>
      <c r="H7054" s="5">
        <f t="shared" si="1434"/>
        <v>3797.9229375691148</v>
      </c>
      <c r="I7054" s="5">
        <f t="shared" si="1435"/>
        <v>720</v>
      </c>
      <c r="J7054" s="5">
        <f t="shared" si="1436"/>
        <v>3077.9229375691148</v>
      </c>
      <c r="K7054" s="2">
        <f t="shared" si="1437"/>
        <v>78436.162110574907</v>
      </c>
      <c r="L7054" s="2">
        <f t="shared" si="1438"/>
        <v>158698</v>
      </c>
      <c r="M7054" s="2">
        <f t="shared" si="1439"/>
        <v>27720</v>
      </c>
      <c r="N7054" s="6">
        <f t="shared" si="1440"/>
        <v>1</v>
      </c>
      <c r="O7054" s="2">
        <f t="shared" si="1441"/>
        <v>32541.837889425093</v>
      </c>
      <c r="P7054" s="2">
        <f t="shared" si="1442"/>
        <v>32541.837889425093</v>
      </c>
    </row>
    <row r="7055" spans="1:16">
      <c r="A7055" s="6">
        <v>10</v>
      </c>
      <c r="B7055" s="6">
        <v>17</v>
      </c>
      <c r="C7055" s="6">
        <v>14</v>
      </c>
      <c r="D7055" s="6">
        <f t="shared" si="1430"/>
        <v>41</v>
      </c>
      <c r="E7055" s="5">
        <f t="shared" si="1431"/>
        <v>2334.3682140900019</v>
      </c>
      <c r="F7055" s="5">
        <f t="shared" si="1432"/>
        <v>776.02531320030937</v>
      </c>
      <c r="G7055" s="5">
        <f t="shared" si="1433"/>
        <v>749.67149159246469</v>
      </c>
      <c r="H7055" s="5">
        <f t="shared" si="1434"/>
        <v>3860.0650188827758</v>
      </c>
      <c r="I7055" s="5">
        <f t="shared" si="1435"/>
        <v>720</v>
      </c>
      <c r="J7055" s="5">
        <f t="shared" si="1436"/>
        <v>3140.0650188827758</v>
      </c>
      <c r="K7055" s="2">
        <f t="shared" si="1437"/>
        <v>79515.017688937078</v>
      </c>
      <c r="L7055" s="2">
        <f t="shared" si="1438"/>
        <v>161398</v>
      </c>
      <c r="M7055" s="2">
        <f t="shared" si="1439"/>
        <v>28600</v>
      </c>
      <c r="N7055" s="6">
        <f t="shared" si="1440"/>
        <v>1</v>
      </c>
      <c r="O7055" s="2">
        <f t="shared" si="1441"/>
        <v>33282.982311062922</v>
      </c>
      <c r="P7055" s="2">
        <f t="shared" si="1442"/>
        <v>33282.982311062922</v>
      </c>
    </row>
    <row r="7056" spans="1:16">
      <c r="A7056" s="6">
        <v>10</v>
      </c>
      <c r="B7056" s="6">
        <v>17</v>
      </c>
      <c r="C7056" s="6">
        <v>15</v>
      </c>
      <c r="D7056" s="6">
        <f t="shared" si="1430"/>
        <v>42</v>
      </c>
      <c r="E7056" s="5">
        <f t="shared" si="1431"/>
        <v>2334.3682140900019</v>
      </c>
      <c r="F7056" s="5">
        <f t="shared" si="1432"/>
        <v>776.02531320030937</v>
      </c>
      <c r="G7056" s="5">
        <f t="shared" si="1433"/>
        <v>813.25969846861108</v>
      </c>
      <c r="H7056" s="5">
        <f t="shared" si="1434"/>
        <v>3923.6532257589224</v>
      </c>
      <c r="I7056" s="5">
        <f t="shared" si="1435"/>
        <v>720</v>
      </c>
      <c r="J7056" s="5">
        <f t="shared" si="1436"/>
        <v>3203.6532257589224</v>
      </c>
      <c r="K7056" s="2">
        <f t="shared" si="1437"/>
        <v>80618.979613870179</v>
      </c>
      <c r="L7056" s="2">
        <f t="shared" si="1438"/>
        <v>164098</v>
      </c>
      <c r="M7056" s="2">
        <f t="shared" si="1439"/>
        <v>29480</v>
      </c>
      <c r="N7056" s="6">
        <f t="shared" si="1440"/>
        <v>1</v>
      </c>
      <c r="O7056" s="2">
        <f t="shared" si="1441"/>
        <v>33999.020386129821</v>
      </c>
      <c r="P7056" s="2">
        <f t="shared" si="1442"/>
        <v>33999.020386129821</v>
      </c>
    </row>
    <row r="7057" spans="1:16">
      <c r="A7057" s="6">
        <v>10</v>
      </c>
      <c r="B7057" s="6">
        <v>17</v>
      </c>
      <c r="C7057" s="6">
        <v>16</v>
      </c>
      <c r="D7057" s="6">
        <f t="shared" si="1430"/>
        <v>43</v>
      </c>
      <c r="E7057" s="5">
        <f t="shared" si="1431"/>
        <v>2334.3682140900019</v>
      </c>
      <c r="F7057" s="5">
        <f t="shared" si="1432"/>
        <v>776.02531320030937</v>
      </c>
      <c r="G7057" s="5">
        <f t="shared" si="1433"/>
        <v>878.32047434610013</v>
      </c>
      <c r="H7057" s="5">
        <f t="shared" si="1434"/>
        <v>3988.7140016364115</v>
      </c>
      <c r="I7057" s="5">
        <f t="shared" si="1435"/>
        <v>720</v>
      </c>
      <c r="J7057" s="5">
        <f t="shared" si="1436"/>
        <v>3268.7140016364115</v>
      </c>
      <c r="K7057" s="2">
        <f t="shared" si="1437"/>
        <v>81748.506972854375</v>
      </c>
      <c r="L7057" s="2">
        <f t="shared" si="1438"/>
        <v>166798</v>
      </c>
      <c r="M7057" s="2">
        <f t="shared" si="1439"/>
        <v>30360</v>
      </c>
      <c r="N7057" s="6">
        <f t="shared" si="1440"/>
        <v>1</v>
      </c>
      <c r="O7057" s="2">
        <f t="shared" si="1441"/>
        <v>34689.493027145625</v>
      </c>
      <c r="P7057" s="2">
        <f t="shared" si="1442"/>
        <v>34689.493027145625</v>
      </c>
    </row>
    <row r="7058" spans="1:16">
      <c r="A7058" s="6">
        <v>10</v>
      </c>
      <c r="B7058" s="6">
        <v>17</v>
      </c>
      <c r="C7058" s="6">
        <v>17</v>
      </c>
      <c r="D7058" s="6">
        <f t="shared" si="1430"/>
        <v>44</v>
      </c>
      <c r="E7058" s="5">
        <f t="shared" si="1431"/>
        <v>2334.3682140900019</v>
      </c>
      <c r="F7058" s="5">
        <f t="shared" si="1432"/>
        <v>776.02531320030937</v>
      </c>
      <c r="G7058" s="5">
        <f t="shared" si="1433"/>
        <v>944.88069779264049</v>
      </c>
      <c r="H7058" s="5">
        <f t="shared" si="1434"/>
        <v>4055.2742250829519</v>
      </c>
      <c r="I7058" s="5">
        <f t="shared" si="1435"/>
        <v>720</v>
      </c>
      <c r="J7058" s="5">
        <f t="shared" si="1436"/>
        <v>3335.2742250829519</v>
      </c>
      <c r="K7058" s="2">
        <f t="shared" si="1437"/>
        <v>82904.066407690145</v>
      </c>
      <c r="L7058" s="2">
        <f t="shared" si="1438"/>
        <v>169498</v>
      </c>
      <c r="M7058" s="2">
        <f t="shared" si="1439"/>
        <v>31240</v>
      </c>
      <c r="N7058" s="6">
        <f t="shared" si="1440"/>
        <v>1</v>
      </c>
      <c r="O7058" s="2">
        <f t="shared" si="1441"/>
        <v>35353.933592309855</v>
      </c>
      <c r="P7058" s="2">
        <f t="shared" si="1442"/>
        <v>35353.933592309855</v>
      </c>
    </row>
    <row r="7059" spans="1:16">
      <c r="A7059" s="6">
        <v>10</v>
      </c>
      <c r="B7059" s="6">
        <v>17</v>
      </c>
      <c r="C7059" s="6">
        <v>18</v>
      </c>
      <c r="D7059" s="6">
        <f t="shared" si="1430"/>
        <v>45</v>
      </c>
      <c r="E7059" s="5">
        <f t="shared" si="1431"/>
        <v>2334.3682140900019</v>
      </c>
      <c r="F7059" s="5">
        <f t="shared" si="1432"/>
        <v>776.02531320030937</v>
      </c>
      <c r="G7059" s="5">
        <f t="shared" si="1433"/>
        <v>1012.9676892512279</v>
      </c>
      <c r="H7059" s="5">
        <f t="shared" si="1434"/>
        <v>4123.3612165415389</v>
      </c>
      <c r="I7059" s="5">
        <f t="shared" si="1435"/>
        <v>720</v>
      </c>
      <c r="J7059" s="5">
        <f t="shared" si="1436"/>
        <v>3403.3612165415389</v>
      </c>
      <c r="K7059" s="2">
        <f t="shared" si="1437"/>
        <v>84086.132231623938</v>
      </c>
      <c r="L7059" s="2">
        <f t="shared" si="1438"/>
        <v>172198</v>
      </c>
      <c r="M7059" s="2">
        <f t="shared" si="1439"/>
        <v>32120</v>
      </c>
      <c r="N7059" s="6">
        <f t="shared" si="1440"/>
        <v>1</v>
      </c>
      <c r="O7059" s="2">
        <f t="shared" si="1441"/>
        <v>35991.867768376062</v>
      </c>
      <c r="P7059" s="2">
        <f t="shared" si="1442"/>
        <v>35991.867768376062</v>
      </c>
    </row>
    <row r="7060" spans="1:16">
      <c r="A7060" s="6">
        <v>10</v>
      </c>
      <c r="B7060" s="6">
        <v>17</v>
      </c>
      <c r="C7060" s="6">
        <v>19</v>
      </c>
      <c r="D7060" s="6">
        <f t="shared" si="1430"/>
        <v>46</v>
      </c>
      <c r="E7060" s="5">
        <f t="shared" si="1431"/>
        <v>2334.3682140900019</v>
      </c>
      <c r="F7060" s="5">
        <f t="shared" si="1432"/>
        <v>776.02531320030937</v>
      </c>
      <c r="G7060" s="5">
        <f t="shared" si="1433"/>
        <v>1082.6092178872495</v>
      </c>
      <c r="H7060" s="5">
        <f t="shared" si="1434"/>
        <v>4193.0027451775604</v>
      </c>
      <c r="I7060" s="5">
        <f t="shared" si="1435"/>
        <v>720</v>
      </c>
      <c r="J7060" s="5">
        <f t="shared" si="1436"/>
        <v>3473.0027451775604</v>
      </c>
      <c r="K7060" s="2">
        <f t="shared" si="1437"/>
        <v>85295.186548221536</v>
      </c>
      <c r="L7060" s="2">
        <f t="shared" si="1438"/>
        <v>174898</v>
      </c>
      <c r="M7060" s="2">
        <f t="shared" si="1439"/>
        <v>33000</v>
      </c>
      <c r="N7060" s="6">
        <f t="shared" si="1440"/>
        <v>1</v>
      </c>
      <c r="O7060" s="2">
        <f t="shared" si="1441"/>
        <v>36602.813451778464</v>
      </c>
      <c r="P7060" s="2">
        <f t="shared" si="1442"/>
        <v>36602.813451778464</v>
      </c>
    </row>
    <row r="7061" spans="1:16">
      <c r="A7061" s="6">
        <v>10</v>
      </c>
      <c r="B7061" s="6">
        <v>17</v>
      </c>
      <c r="C7061" s="6">
        <v>20</v>
      </c>
      <c r="D7061" s="6">
        <f t="shared" si="1430"/>
        <v>47</v>
      </c>
      <c r="E7061" s="5">
        <f t="shared" si="1431"/>
        <v>2334.3682140900019</v>
      </c>
      <c r="F7061" s="5">
        <f t="shared" si="1432"/>
        <v>776.02531320030937</v>
      </c>
      <c r="G7061" s="5">
        <f t="shared" si="1433"/>
        <v>1153.8335085377266</v>
      </c>
      <c r="H7061" s="5">
        <f t="shared" si="1434"/>
        <v>4264.2270358280384</v>
      </c>
      <c r="I7061" s="5">
        <f t="shared" si="1435"/>
        <v>720</v>
      </c>
      <c r="J7061" s="5">
        <f t="shared" si="1436"/>
        <v>3544.2270358280384</v>
      </c>
      <c r="K7061" s="2">
        <f t="shared" si="1437"/>
        <v>86531.719372014544</v>
      </c>
      <c r="L7061" s="2">
        <f t="shared" si="1438"/>
        <v>177598</v>
      </c>
      <c r="M7061" s="2">
        <f t="shared" si="1439"/>
        <v>33880</v>
      </c>
      <c r="N7061" s="6">
        <f t="shared" si="1440"/>
        <v>1</v>
      </c>
      <c r="O7061" s="2">
        <f t="shared" si="1441"/>
        <v>37186.280627985456</v>
      </c>
      <c r="P7061" s="2">
        <f t="shared" si="1442"/>
        <v>37186.280627985456</v>
      </c>
    </row>
    <row r="7062" spans="1:16">
      <c r="A7062" s="6">
        <v>10</v>
      </c>
      <c r="B7062" s="6">
        <v>17</v>
      </c>
      <c r="C7062" s="6">
        <v>21</v>
      </c>
      <c r="D7062" s="6">
        <f t="shared" si="1430"/>
        <v>48</v>
      </c>
      <c r="E7062" s="5">
        <f t="shared" si="1431"/>
        <v>2334.3682140900019</v>
      </c>
      <c r="F7062" s="5">
        <f t="shared" si="1432"/>
        <v>776.02531320030937</v>
      </c>
      <c r="G7062" s="5">
        <f t="shared" si="1433"/>
        <v>1226.6692487641703</v>
      </c>
      <c r="H7062" s="5">
        <f t="shared" si="1434"/>
        <v>4337.0627760544812</v>
      </c>
      <c r="I7062" s="5">
        <f t="shared" si="1435"/>
        <v>720</v>
      </c>
      <c r="J7062" s="5">
        <f t="shared" si="1436"/>
        <v>3617.0627760544812</v>
      </c>
      <c r="K7062" s="2">
        <f t="shared" si="1437"/>
        <v>87796.228750945855</v>
      </c>
      <c r="L7062" s="2">
        <f t="shared" si="1438"/>
        <v>180298</v>
      </c>
      <c r="M7062" s="2">
        <f t="shared" si="1439"/>
        <v>34760</v>
      </c>
      <c r="N7062" s="6">
        <f t="shared" si="1440"/>
        <v>1</v>
      </c>
      <c r="O7062" s="2">
        <f t="shared" si="1441"/>
        <v>37741.771249054145</v>
      </c>
      <c r="P7062" s="2">
        <f t="shared" si="1442"/>
        <v>37741.771249054145</v>
      </c>
    </row>
    <row r="7063" spans="1:16">
      <c r="A7063" s="6">
        <v>10</v>
      </c>
      <c r="B7063" s="6">
        <v>17</v>
      </c>
      <c r="C7063" s="6">
        <v>22</v>
      </c>
      <c r="D7063" s="6">
        <f t="shared" si="1430"/>
        <v>49</v>
      </c>
      <c r="E7063" s="5">
        <f t="shared" si="1431"/>
        <v>2334.3682140900019</v>
      </c>
      <c r="F7063" s="5">
        <f t="shared" si="1432"/>
        <v>776.02531320030937</v>
      </c>
      <c r="G7063" s="5">
        <f t="shared" si="1433"/>
        <v>1301.1455960105666</v>
      </c>
      <c r="H7063" s="5">
        <f t="shared" si="1434"/>
        <v>4411.5391233008777</v>
      </c>
      <c r="I7063" s="5">
        <f t="shared" si="1435"/>
        <v>720</v>
      </c>
      <c r="J7063" s="5">
        <f t="shared" si="1436"/>
        <v>3691.5391233008777</v>
      </c>
      <c r="K7063" s="2">
        <f t="shared" si="1437"/>
        <v>89089.220890640237</v>
      </c>
      <c r="L7063" s="2">
        <f t="shared" si="1438"/>
        <v>182998</v>
      </c>
      <c r="M7063" s="2">
        <f t="shared" si="1439"/>
        <v>35640</v>
      </c>
      <c r="N7063" s="6">
        <f t="shared" si="1440"/>
        <v>1</v>
      </c>
      <c r="O7063" s="2">
        <f t="shared" si="1441"/>
        <v>38268.779109359763</v>
      </c>
      <c r="P7063" s="2">
        <f t="shared" si="1442"/>
        <v>38268.779109359763</v>
      </c>
    </row>
    <row r="7064" spans="1:16">
      <c r="A7064" s="6">
        <v>10</v>
      </c>
      <c r="B7064" s="6">
        <v>17</v>
      </c>
      <c r="C7064" s="6">
        <v>23</v>
      </c>
      <c r="D7064" s="6">
        <f t="shared" si="1430"/>
        <v>50</v>
      </c>
      <c r="E7064" s="5">
        <f t="shared" si="1431"/>
        <v>2334.3682140900019</v>
      </c>
      <c r="F7064" s="5">
        <f t="shared" si="1432"/>
        <v>776.02531320030937</v>
      </c>
      <c r="G7064" s="5">
        <f t="shared" si="1433"/>
        <v>1377.292184868003</v>
      </c>
      <c r="H7064" s="5">
        <f t="shared" si="1434"/>
        <v>4487.6857121583143</v>
      </c>
      <c r="I7064" s="5">
        <f t="shared" si="1435"/>
        <v>720</v>
      </c>
      <c r="J7064" s="5">
        <f t="shared" si="1436"/>
        <v>3767.6857121583143</v>
      </c>
      <c r="K7064" s="2">
        <f t="shared" si="1437"/>
        <v>90411.210280526284</v>
      </c>
      <c r="L7064" s="2">
        <f t="shared" si="1438"/>
        <v>185698</v>
      </c>
      <c r="M7064" s="2">
        <f t="shared" si="1439"/>
        <v>36520</v>
      </c>
      <c r="N7064" s="6">
        <f t="shared" si="1440"/>
        <v>1</v>
      </c>
      <c r="O7064" s="2">
        <f t="shared" si="1441"/>
        <v>38766.789719473716</v>
      </c>
      <c r="P7064" s="2">
        <f t="shared" si="1442"/>
        <v>38766.789719473716</v>
      </c>
    </row>
    <row r="7065" spans="1:16">
      <c r="A7065" s="6">
        <v>10</v>
      </c>
      <c r="B7065" s="6">
        <v>17</v>
      </c>
      <c r="C7065" s="6">
        <v>24</v>
      </c>
      <c r="D7065" s="6">
        <f t="shared" si="1430"/>
        <v>51</v>
      </c>
      <c r="E7065" s="5">
        <f t="shared" si="1431"/>
        <v>2334.3682140900019</v>
      </c>
      <c r="F7065" s="5">
        <f t="shared" si="1432"/>
        <v>776.02531320030937</v>
      </c>
      <c r="G7065" s="5">
        <f t="shared" si="1433"/>
        <v>1455.1391344474989</v>
      </c>
      <c r="H7065" s="5">
        <f t="shared" si="1434"/>
        <v>4565.5326617378105</v>
      </c>
      <c r="I7065" s="5">
        <f t="shared" si="1435"/>
        <v>720</v>
      </c>
      <c r="J7065" s="5">
        <f t="shared" si="1436"/>
        <v>3845.5326617378105</v>
      </c>
      <c r="K7065" s="2">
        <f t="shared" si="1437"/>
        <v>91762.719821836989</v>
      </c>
      <c r="L7065" s="2">
        <f t="shared" si="1438"/>
        <v>188398</v>
      </c>
      <c r="M7065" s="2">
        <f t="shared" si="1439"/>
        <v>37400</v>
      </c>
      <c r="N7065" s="6">
        <f t="shared" si="1440"/>
        <v>1</v>
      </c>
      <c r="O7065" s="2">
        <f t="shared" si="1441"/>
        <v>39235.280178163011</v>
      </c>
      <c r="P7065" s="2">
        <f t="shared" si="1442"/>
        <v>39235.280178163011</v>
      </c>
    </row>
    <row r="7066" spans="1:16">
      <c r="A7066" s="6">
        <v>10</v>
      </c>
      <c r="B7066" s="6">
        <v>17</v>
      </c>
      <c r="C7066" s="6">
        <v>25</v>
      </c>
      <c r="D7066" s="6">
        <f t="shared" si="1430"/>
        <v>52</v>
      </c>
      <c r="E7066" s="5">
        <f t="shared" si="1431"/>
        <v>2334.3682140900019</v>
      </c>
      <c r="F7066" s="5">
        <f t="shared" si="1432"/>
        <v>776.02531320030937</v>
      </c>
      <c r="G7066" s="5">
        <f t="shared" si="1433"/>
        <v>1534.7170558625965</v>
      </c>
      <c r="H7066" s="5">
        <f t="shared" si="1434"/>
        <v>4645.1105831529076</v>
      </c>
      <c r="I7066" s="5">
        <f t="shared" si="1435"/>
        <v>720</v>
      </c>
      <c r="J7066" s="5">
        <f t="shared" si="1436"/>
        <v>3925.1105831529076</v>
      </c>
      <c r="K7066" s="2">
        <f t="shared" si="1437"/>
        <v>93144.280957515759</v>
      </c>
      <c r="L7066" s="2">
        <f t="shared" si="1438"/>
        <v>191098</v>
      </c>
      <c r="M7066" s="2">
        <f t="shared" si="1439"/>
        <v>38280</v>
      </c>
      <c r="N7066" s="6">
        <f t="shared" si="1440"/>
        <v>1</v>
      </c>
      <c r="O7066" s="2">
        <f t="shared" si="1441"/>
        <v>39673.719042484241</v>
      </c>
      <c r="P7066" s="2">
        <f t="shared" si="1442"/>
        <v>39673.719042484241</v>
      </c>
    </row>
    <row r="7067" spans="1:16">
      <c r="A7067" s="6">
        <v>10</v>
      </c>
      <c r="B7067" s="6">
        <v>17</v>
      </c>
      <c r="C7067" s="6">
        <v>26</v>
      </c>
      <c r="D7067" s="6">
        <f t="shared" si="1430"/>
        <v>53</v>
      </c>
      <c r="E7067" s="5">
        <f t="shared" si="1431"/>
        <v>2334.3682140900019</v>
      </c>
      <c r="F7067" s="5">
        <f t="shared" si="1432"/>
        <v>776.02531320030937</v>
      </c>
      <c r="G7067" s="5">
        <f t="shared" si="1433"/>
        <v>1616.0570598233144</v>
      </c>
      <c r="H7067" s="5">
        <f t="shared" si="1434"/>
        <v>4726.4505871136262</v>
      </c>
      <c r="I7067" s="5">
        <f t="shared" si="1435"/>
        <v>720</v>
      </c>
      <c r="J7067" s="5">
        <f t="shared" si="1436"/>
        <v>4006.4505871136262</v>
      </c>
      <c r="K7067" s="2">
        <f t="shared" si="1437"/>
        <v>94556.433804056011</v>
      </c>
      <c r="L7067" s="2">
        <f t="shared" si="1438"/>
        <v>193798</v>
      </c>
      <c r="M7067" s="2">
        <f t="shared" si="1439"/>
        <v>39160</v>
      </c>
      <c r="N7067" s="6">
        <f t="shared" si="1440"/>
        <v>1</v>
      </c>
      <c r="O7067" s="2">
        <f t="shared" si="1441"/>
        <v>40081.566195943989</v>
      </c>
      <c r="P7067" s="2">
        <f t="shared" si="1442"/>
        <v>40081.566195943989</v>
      </c>
    </row>
    <row r="7068" spans="1:16">
      <c r="A7068" s="6">
        <v>10</v>
      </c>
      <c r="B7068" s="6">
        <v>17</v>
      </c>
      <c r="C7068" s="6">
        <v>27</v>
      </c>
      <c r="D7068" s="6">
        <f t="shared" si="1430"/>
        <v>54</v>
      </c>
      <c r="E7068" s="5">
        <f t="shared" si="1431"/>
        <v>2334.3682140900019</v>
      </c>
      <c r="F7068" s="5">
        <f t="shared" si="1432"/>
        <v>776.02531320030937</v>
      </c>
      <c r="G7068" s="5">
        <f t="shared" si="1433"/>
        <v>1699.1907643430709</v>
      </c>
      <c r="H7068" s="5">
        <f t="shared" si="1434"/>
        <v>4809.5842916333822</v>
      </c>
      <c r="I7068" s="5">
        <f t="shared" si="1435"/>
        <v>720</v>
      </c>
      <c r="J7068" s="5">
        <f t="shared" si="1436"/>
        <v>4089.5842916333822</v>
      </c>
      <c r="K7068" s="2">
        <f t="shared" si="1437"/>
        <v>95999.727285301778</v>
      </c>
      <c r="L7068" s="2">
        <f t="shared" si="1438"/>
        <v>196498</v>
      </c>
      <c r="M7068" s="2">
        <f t="shared" si="1439"/>
        <v>40040</v>
      </c>
      <c r="N7068" s="6">
        <f t="shared" si="1440"/>
        <v>1</v>
      </c>
      <c r="O7068" s="2">
        <f t="shared" si="1441"/>
        <v>40458.272714698222</v>
      </c>
      <c r="P7068" s="2">
        <f t="shared" si="1442"/>
        <v>40458.272714698222</v>
      </c>
    </row>
    <row r="7069" spans="1:16">
      <c r="A7069" s="6">
        <v>10</v>
      </c>
      <c r="B7069" s="6">
        <v>17</v>
      </c>
      <c r="C7069" s="6">
        <v>28</v>
      </c>
      <c r="D7069" s="6">
        <f t="shared" si="1430"/>
        <v>55</v>
      </c>
      <c r="E7069" s="5">
        <f t="shared" si="1431"/>
        <v>2334.3682140900019</v>
      </c>
      <c r="F7069" s="5">
        <f t="shared" si="1432"/>
        <v>776.02531320030937</v>
      </c>
      <c r="G7069" s="5">
        <f t="shared" si="1433"/>
        <v>1784.1503025602246</v>
      </c>
      <c r="H7069" s="5">
        <f t="shared" si="1434"/>
        <v>4894.543829850536</v>
      </c>
      <c r="I7069" s="5">
        <f t="shared" si="1435"/>
        <v>720</v>
      </c>
      <c r="J7069" s="5">
        <f t="shared" si="1436"/>
        <v>4174.543829850536</v>
      </c>
      <c r="K7069" s="2">
        <f t="shared" si="1437"/>
        <v>97474.719268238478</v>
      </c>
      <c r="L7069" s="2">
        <f t="shared" si="1438"/>
        <v>199198</v>
      </c>
      <c r="M7069" s="2">
        <f t="shared" si="1439"/>
        <v>40920</v>
      </c>
      <c r="N7069" s="6">
        <f t="shared" si="1440"/>
        <v>1</v>
      </c>
      <c r="O7069" s="2">
        <f t="shared" si="1441"/>
        <v>40803.280731761522</v>
      </c>
      <c r="P7069" s="2">
        <f t="shared" si="1442"/>
        <v>40803.280731761522</v>
      </c>
    </row>
    <row r="7070" spans="1:16">
      <c r="A7070" s="6">
        <v>10</v>
      </c>
      <c r="B7070" s="6">
        <v>17</v>
      </c>
      <c r="C7070" s="6">
        <v>29</v>
      </c>
      <c r="D7070" s="6">
        <f t="shared" si="1430"/>
        <v>56</v>
      </c>
      <c r="E7070" s="5">
        <f t="shared" si="1431"/>
        <v>2334.3682140900019</v>
      </c>
      <c r="F7070" s="5">
        <f t="shared" si="1432"/>
        <v>776.02531320030937</v>
      </c>
      <c r="G7070" s="5">
        <f t="shared" si="1433"/>
        <v>1870.9683306758782</v>
      </c>
      <c r="H7070" s="5">
        <f t="shared" si="1434"/>
        <v>4981.3618579661897</v>
      </c>
      <c r="I7070" s="5">
        <f t="shared" si="1435"/>
        <v>720</v>
      </c>
      <c r="J7070" s="5">
        <f t="shared" si="1436"/>
        <v>4261.3618579661897</v>
      </c>
      <c r="K7070" s="2">
        <f t="shared" si="1437"/>
        <v>98981.976700801897</v>
      </c>
      <c r="L7070" s="2">
        <f t="shared" si="1438"/>
        <v>201898</v>
      </c>
      <c r="M7070" s="2">
        <f t="shared" si="1439"/>
        <v>41800</v>
      </c>
      <c r="N7070" s="6">
        <f t="shared" si="1440"/>
        <v>1</v>
      </c>
      <c r="O7070" s="2">
        <f t="shared" si="1441"/>
        <v>41116.023299198103</v>
      </c>
      <c r="P7070" s="2">
        <f t="shared" si="1442"/>
        <v>41116.023299198103</v>
      </c>
    </row>
    <row r="7071" spans="1:16">
      <c r="A7071" s="6">
        <v>10</v>
      </c>
      <c r="B7071" s="6">
        <v>17</v>
      </c>
      <c r="C7071" s="6">
        <v>30</v>
      </c>
      <c r="D7071" s="6">
        <f t="shared" si="1430"/>
        <v>57</v>
      </c>
      <c r="E7071" s="5">
        <f t="shared" si="1431"/>
        <v>2334.3682140900019</v>
      </c>
      <c r="F7071" s="5">
        <f t="shared" si="1432"/>
        <v>776.02531320030937</v>
      </c>
      <c r="G7071" s="5">
        <f t="shared" si="1433"/>
        <v>1959.6780360096488</v>
      </c>
      <c r="H7071" s="5">
        <f t="shared" si="1434"/>
        <v>5070.07156329996</v>
      </c>
      <c r="I7071" s="5">
        <f t="shared" si="1435"/>
        <v>720</v>
      </c>
      <c r="J7071" s="5">
        <f t="shared" si="1436"/>
        <v>4350.07156329996</v>
      </c>
      <c r="K7071" s="2">
        <f t="shared" si="1437"/>
        <v>100522.07575173542</v>
      </c>
      <c r="L7071" s="2">
        <f t="shared" si="1438"/>
        <v>204598</v>
      </c>
      <c r="M7071" s="2">
        <f t="shared" si="1439"/>
        <v>42680</v>
      </c>
      <c r="N7071" s="6">
        <f t="shared" si="1440"/>
        <v>1</v>
      </c>
      <c r="O7071" s="2">
        <f t="shared" si="1441"/>
        <v>41395.924248264579</v>
      </c>
      <c r="P7071" s="2">
        <f t="shared" si="1442"/>
        <v>41395.924248264579</v>
      </c>
    </row>
    <row r="7072" spans="1:16">
      <c r="A7072" s="6">
        <v>10</v>
      </c>
      <c r="B7072" s="6">
        <v>18</v>
      </c>
      <c r="C7072" s="6">
        <v>0</v>
      </c>
      <c r="D7072" s="6">
        <f t="shared" si="1430"/>
        <v>28</v>
      </c>
      <c r="E7072" s="5">
        <f t="shared" si="1431"/>
        <v>2334.3682140900019</v>
      </c>
      <c r="F7072" s="5">
        <f t="shared" si="1432"/>
        <v>842.2157075615122</v>
      </c>
      <c r="G7072" s="5">
        <f t="shared" si="1433"/>
        <v>0</v>
      </c>
      <c r="H7072" s="5">
        <f t="shared" si="1434"/>
        <v>3176.5839216515142</v>
      </c>
      <c r="I7072" s="5">
        <f t="shared" si="1435"/>
        <v>720</v>
      </c>
      <c r="J7072" s="5">
        <f t="shared" si="1436"/>
        <v>2456.5839216515142</v>
      </c>
      <c r="K7072" s="2">
        <f t="shared" si="1437"/>
        <v>67649.026417561006</v>
      </c>
      <c r="L7072" s="2">
        <f t="shared" si="1438"/>
        <v>125692</v>
      </c>
      <c r="M7072" s="2">
        <f t="shared" si="1439"/>
        <v>16720</v>
      </c>
      <c r="N7072" s="6">
        <f t="shared" si="1440"/>
        <v>1</v>
      </c>
      <c r="O7072" s="2">
        <f t="shared" si="1441"/>
        <v>21322.973582438994</v>
      </c>
      <c r="P7072" s="2">
        <f t="shared" si="1442"/>
        <v>21322.973582438994</v>
      </c>
    </row>
    <row r="7073" spans="1:16">
      <c r="A7073" s="6">
        <v>10</v>
      </c>
      <c r="B7073" s="6">
        <v>18</v>
      </c>
      <c r="C7073" s="6">
        <v>1</v>
      </c>
      <c r="D7073" s="6">
        <f t="shared" si="1430"/>
        <v>29</v>
      </c>
      <c r="E7073" s="5">
        <f t="shared" si="1431"/>
        <v>2334.3682140900019</v>
      </c>
      <c r="F7073" s="5">
        <f t="shared" si="1432"/>
        <v>842.2157075615122</v>
      </c>
      <c r="G7073" s="5">
        <f t="shared" si="1433"/>
        <v>45.5625</v>
      </c>
      <c r="H7073" s="5">
        <f t="shared" si="1434"/>
        <v>3222.1464216515142</v>
      </c>
      <c r="I7073" s="5">
        <f t="shared" si="1435"/>
        <v>720</v>
      </c>
      <c r="J7073" s="5">
        <f t="shared" si="1436"/>
        <v>2502.1464216515142</v>
      </c>
      <c r="K7073" s="2">
        <f t="shared" si="1437"/>
        <v>68440.042042561006</v>
      </c>
      <c r="L7073" s="2">
        <f t="shared" si="1438"/>
        <v>128392</v>
      </c>
      <c r="M7073" s="2">
        <f t="shared" si="1439"/>
        <v>17600</v>
      </c>
      <c r="N7073" s="6">
        <f t="shared" si="1440"/>
        <v>1</v>
      </c>
      <c r="O7073" s="2">
        <f t="shared" si="1441"/>
        <v>22351.957957438994</v>
      </c>
      <c r="P7073" s="2">
        <f t="shared" si="1442"/>
        <v>22351.957957438994</v>
      </c>
    </row>
    <row r="7074" spans="1:16">
      <c r="A7074" s="6">
        <v>10</v>
      </c>
      <c r="B7074" s="6">
        <v>18</v>
      </c>
      <c r="C7074" s="6">
        <v>2</v>
      </c>
      <c r="D7074" s="6">
        <f t="shared" si="1430"/>
        <v>30</v>
      </c>
      <c r="E7074" s="5">
        <f t="shared" si="1431"/>
        <v>2334.3682140900019</v>
      </c>
      <c r="F7074" s="5">
        <f t="shared" si="1432"/>
        <v>842.2157075615122</v>
      </c>
      <c r="G7074" s="5">
        <f t="shared" si="1433"/>
        <v>92.264062499999994</v>
      </c>
      <c r="H7074" s="5">
        <f t="shared" si="1434"/>
        <v>3268.8479841515141</v>
      </c>
      <c r="I7074" s="5">
        <f t="shared" si="1435"/>
        <v>720</v>
      </c>
      <c r="J7074" s="5">
        <f t="shared" si="1436"/>
        <v>2548.8479841515141</v>
      </c>
      <c r="K7074" s="2">
        <f t="shared" si="1437"/>
        <v>69250.833058186006</v>
      </c>
      <c r="L7074" s="2">
        <f t="shared" si="1438"/>
        <v>131092</v>
      </c>
      <c r="M7074" s="2">
        <f t="shared" si="1439"/>
        <v>18480</v>
      </c>
      <c r="N7074" s="6">
        <f t="shared" si="1440"/>
        <v>1</v>
      </c>
      <c r="O7074" s="2">
        <f t="shared" si="1441"/>
        <v>23361.166941813994</v>
      </c>
      <c r="P7074" s="2">
        <f t="shared" si="1442"/>
        <v>23361.166941813994</v>
      </c>
    </row>
    <row r="7075" spans="1:16">
      <c r="A7075" s="6">
        <v>10</v>
      </c>
      <c r="B7075" s="6">
        <v>18</v>
      </c>
      <c r="C7075" s="6">
        <v>3</v>
      </c>
      <c r="D7075" s="6">
        <f t="shared" si="1430"/>
        <v>31</v>
      </c>
      <c r="E7075" s="5">
        <f t="shared" si="1431"/>
        <v>2334.3682140900019</v>
      </c>
      <c r="F7075" s="5">
        <f t="shared" si="1432"/>
        <v>842.2157075615122</v>
      </c>
      <c r="G7075" s="5">
        <f t="shared" si="1433"/>
        <v>140.12604492187498</v>
      </c>
      <c r="H7075" s="5">
        <f t="shared" si="1434"/>
        <v>3316.709966573389</v>
      </c>
      <c r="I7075" s="5">
        <f t="shared" si="1435"/>
        <v>720</v>
      </c>
      <c r="J7075" s="5">
        <f t="shared" si="1436"/>
        <v>2596.709966573389</v>
      </c>
      <c r="K7075" s="2">
        <f t="shared" si="1437"/>
        <v>70081.770253010225</v>
      </c>
      <c r="L7075" s="2">
        <f t="shared" si="1438"/>
        <v>133792</v>
      </c>
      <c r="M7075" s="2">
        <f t="shared" si="1439"/>
        <v>19360</v>
      </c>
      <c r="N7075" s="6">
        <f t="shared" si="1440"/>
        <v>1</v>
      </c>
      <c r="O7075" s="2">
        <f t="shared" si="1441"/>
        <v>24350.229746989775</v>
      </c>
      <c r="P7075" s="2">
        <f t="shared" si="1442"/>
        <v>24350.229746989775</v>
      </c>
    </row>
    <row r="7076" spans="1:16">
      <c r="A7076" s="6">
        <v>10</v>
      </c>
      <c r="B7076" s="6">
        <v>18</v>
      </c>
      <c r="C7076" s="6">
        <v>4</v>
      </c>
      <c r="D7076" s="6">
        <f t="shared" si="1430"/>
        <v>32</v>
      </c>
      <c r="E7076" s="5">
        <f t="shared" si="1431"/>
        <v>2334.3682140900019</v>
      </c>
      <c r="F7076" s="5">
        <f t="shared" si="1432"/>
        <v>842.2157075615122</v>
      </c>
      <c r="G7076" s="5">
        <f t="shared" si="1433"/>
        <v>189.17016064453125</v>
      </c>
      <c r="H7076" s="5">
        <f t="shared" si="1434"/>
        <v>3365.7540822960455</v>
      </c>
      <c r="I7076" s="5">
        <f t="shared" si="1435"/>
        <v>720</v>
      </c>
      <c r="J7076" s="5">
        <f t="shared" si="1436"/>
        <v>2645.7540822960455</v>
      </c>
      <c r="K7076" s="2">
        <f t="shared" si="1437"/>
        <v>70933.230595417452</v>
      </c>
      <c r="L7076" s="2">
        <f t="shared" si="1438"/>
        <v>136492</v>
      </c>
      <c r="M7076" s="2">
        <f t="shared" si="1439"/>
        <v>20240</v>
      </c>
      <c r="N7076" s="6">
        <f t="shared" si="1440"/>
        <v>1</v>
      </c>
      <c r="O7076" s="2">
        <f t="shared" si="1441"/>
        <v>25318.769404582548</v>
      </c>
      <c r="P7076" s="2">
        <f t="shared" si="1442"/>
        <v>25318.769404582548</v>
      </c>
    </row>
    <row r="7077" spans="1:16">
      <c r="A7077" s="6">
        <v>10</v>
      </c>
      <c r="B7077" s="6">
        <v>18</v>
      </c>
      <c r="C7077" s="6">
        <v>5</v>
      </c>
      <c r="D7077" s="6">
        <f t="shared" si="1430"/>
        <v>33</v>
      </c>
      <c r="E7077" s="5">
        <f t="shared" si="1431"/>
        <v>2334.3682140900019</v>
      </c>
      <c r="F7077" s="5">
        <f t="shared" si="1432"/>
        <v>842.2157075615122</v>
      </c>
      <c r="G7077" s="5">
        <f t="shared" si="1433"/>
        <v>239.41848456573481</v>
      </c>
      <c r="H7077" s="5">
        <f t="shared" si="1434"/>
        <v>3416.0024062172488</v>
      </c>
      <c r="I7077" s="5">
        <f t="shared" si="1435"/>
        <v>720</v>
      </c>
      <c r="J7077" s="5">
        <f t="shared" si="1436"/>
        <v>2696.0024062172488</v>
      </c>
      <c r="K7077" s="2">
        <f t="shared" si="1437"/>
        <v>71805.59733016057</v>
      </c>
      <c r="L7077" s="2">
        <f t="shared" si="1438"/>
        <v>139192</v>
      </c>
      <c r="M7077" s="2">
        <f t="shared" si="1439"/>
        <v>21120</v>
      </c>
      <c r="N7077" s="6">
        <f t="shared" si="1440"/>
        <v>1</v>
      </c>
      <c r="O7077" s="2">
        <f t="shared" si="1441"/>
        <v>26266.40266983943</v>
      </c>
      <c r="P7077" s="2">
        <f t="shared" si="1442"/>
        <v>26266.40266983943</v>
      </c>
    </row>
    <row r="7078" spans="1:16">
      <c r="A7078" s="6">
        <v>10</v>
      </c>
      <c r="B7078" s="6">
        <v>18</v>
      </c>
      <c r="C7078" s="6">
        <v>6</v>
      </c>
      <c r="D7078" s="6">
        <f t="shared" si="1430"/>
        <v>34</v>
      </c>
      <c r="E7078" s="5">
        <f t="shared" si="1431"/>
        <v>2334.3682140900019</v>
      </c>
      <c r="F7078" s="5">
        <f t="shared" si="1432"/>
        <v>842.2157075615122</v>
      </c>
      <c r="G7078" s="5">
        <f t="shared" si="1433"/>
        <v>290.89345874736784</v>
      </c>
      <c r="H7078" s="5">
        <f t="shared" si="1434"/>
        <v>3467.4773803988819</v>
      </c>
      <c r="I7078" s="5">
        <f t="shared" si="1435"/>
        <v>720</v>
      </c>
      <c r="J7078" s="5">
        <f t="shared" si="1436"/>
        <v>2747.4773803988819</v>
      </c>
      <c r="K7078" s="2">
        <f t="shared" si="1437"/>
        <v>72699.260076369479</v>
      </c>
      <c r="L7078" s="2">
        <f t="shared" si="1438"/>
        <v>141892</v>
      </c>
      <c r="M7078" s="2">
        <f t="shared" si="1439"/>
        <v>22000</v>
      </c>
      <c r="N7078" s="6">
        <f t="shared" si="1440"/>
        <v>1</v>
      </c>
      <c r="O7078" s="2">
        <f t="shared" si="1441"/>
        <v>27192.739923630521</v>
      </c>
      <c r="P7078" s="2">
        <f t="shared" si="1442"/>
        <v>27192.739923630521</v>
      </c>
    </row>
    <row r="7079" spans="1:16">
      <c r="A7079" s="6">
        <v>10</v>
      </c>
      <c r="B7079" s="6">
        <v>18</v>
      </c>
      <c r="C7079" s="6">
        <v>7</v>
      </c>
      <c r="D7079" s="6">
        <f t="shared" si="1430"/>
        <v>35</v>
      </c>
      <c r="E7079" s="5">
        <f t="shared" si="1431"/>
        <v>2334.3682140900019</v>
      </c>
      <c r="F7079" s="5">
        <f t="shared" si="1432"/>
        <v>842.2157075615122</v>
      </c>
      <c r="G7079" s="5">
        <f t="shared" si="1433"/>
        <v>343.61789814532818</v>
      </c>
      <c r="H7079" s="5">
        <f t="shared" si="1434"/>
        <v>3520.2018197968423</v>
      </c>
      <c r="I7079" s="5">
        <f t="shared" si="1435"/>
        <v>720</v>
      </c>
      <c r="J7079" s="5">
        <f t="shared" si="1436"/>
        <v>2800.2018197968423</v>
      </c>
      <c r="K7079" s="2">
        <f t="shared" si="1437"/>
        <v>73614.61492702851</v>
      </c>
      <c r="L7079" s="2">
        <f t="shared" si="1438"/>
        <v>144592</v>
      </c>
      <c r="M7079" s="2">
        <f t="shared" si="1439"/>
        <v>22880</v>
      </c>
      <c r="N7079" s="6">
        <f t="shared" si="1440"/>
        <v>1</v>
      </c>
      <c r="O7079" s="2">
        <f t="shared" si="1441"/>
        <v>28097.38507297149</v>
      </c>
      <c r="P7079" s="2">
        <f t="shared" si="1442"/>
        <v>28097.38507297149</v>
      </c>
    </row>
    <row r="7080" spans="1:16">
      <c r="A7080" s="6">
        <v>10</v>
      </c>
      <c r="B7080" s="6">
        <v>18</v>
      </c>
      <c r="C7080" s="6">
        <v>8</v>
      </c>
      <c r="D7080" s="6">
        <f t="shared" si="1430"/>
        <v>36</v>
      </c>
      <c r="E7080" s="5">
        <f t="shared" si="1431"/>
        <v>2334.3682140900019</v>
      </c>
      <c r="F7080" s="5">
        <f t="shared" si="1432"/>
        <v>842.2157075615122</v>
      </c>
      <c r="G7080" s="5">
        <f t="shared" si="1433"/>
        <v>397.61499642530839</v>
      </c>
      <c r="H7080" s="5">
        <f t="shared" si="1434"/>
        <v>3574.1989180768223</v>
      </c>
      <c r="I7080" s="5">
        <f t="shared" si="1435"/>
        <v>720</v>
      </c>
      <c r="J7080" s="5">
        <f t="shared" si="1436"/>
        <v>2854.1989180768223</v>
      </c>
      <c r="K7080" s="2">
        <f t="shared" si="1437"/>
        <v>74552.064549944829</v>
      </c>
      <c r="L7080" s="2">
        <f t="shared" si="1438"/>
        <v>147292</v>
      </c>
      <c r="M7080" s="2">
        <f t="shared" si="1439"/>
        <v>23760</v>
      </c>
      <c r="N7080" s="6">
        <f t="shared" si="1440"/>
        <v>1</v>
      </c>
      <c r="O7080" s="2">
        <f t="shared" si="1441"/>
        <v>28979.935450055171</v>
      </c>
      <c r="P7080" s="2">
        <f t="shared" si="1442"/>
        <v>28979.935450055171</v>
      </c>
    </row>
    <row r="7081" spans="1:16">
      <c r="A7081" s="6">
        <v>10</v>
      </c>
      <c r="B7081" s="6">
        <v>18</v>
      </c>
      <c r="C7081" s="6">
        <v>9</v>
      </c>
      <c r="D7081" s="6">
        <f t="shared" si="1430"/>
        <v>37</v>
      </c>
      <c r="E7081" s="5">
        <f t="shared" si="1431"/>
        <v>2334.3682140900019</v>
      </c>
      <c r="F7081" s="5">
        <f t="shared" si="1432"/>
        <v>842.2157075615122</v>
      </c>
      <c r="G7081" s="5">
        <f t="shared" si="1433"/>
        <v>452.90833186570285</v>
      </c>
      <c r="H7081" s="5">
        <f t="shared" si="1434"/>
        <v>3629.4922535172173</v>
      </c>
      <c r="I7081" s="5">
        <f t="shared" si="1435"/>
        <v>720</v>
      </c>
      <c r="J7081" s="5">
        <f t="shared" si="1436"/>
        <v>2909.4922535172173</v>
      </c>
      <c r="K7081" s="2">
        <f t="shared" si="1437"/>
        <v>75512.018290229462</v>
      </c>
      <c r="L7081" s="2">
        <f t="shared" si="1438"/>
        <v>149992</v>
      </c>
      <c r="M7081" s="2">
        <f t="shared" si="1439"/>
        <v>24640</v>
      </c>
      <c r="N7081" s="6">
        <f t="shared" si="1440"/>
        <v>1</v>
      </c>
      <c r="O7081" s="2">
        <f t="shared" si="1441"/>
        <v>29839.981709770538</v>
      </c>
      <c r="P7081" s="2">
        <f t="shared" si="1442"/>
        <v>29839.981709770538</v>
      </c>
    </row>
    <row r="7082" spans="1:16">
      <c r="A7082" s="6">
        <v>10</v>
      </c>
      <c r="B7082" s="6">
        <v>18</v>
      </c>
      <c r="C7082" s="6">
        <v>10</v>
      </c>
      <c r="D7082" s="6">
        <f t="shared" si="1430"/>
        <v>38</v>
      </c>
      <c r="E7082" s="5">
        <f t="shared" si="1431"/>
        <v>2334.3682140900019</v>
      </c>
      <c r="F7082" s="5">
        <f t="shared" si="1432"/>
        <v>842.2157075615122</v>
      </c>
      <c r="G7082" s="5">
        <f t="shared" si="1433"/>
        <v>509.52187334891573</v>
      </c>
      <c r="H7082" s="5">
        <f t="shared" si="1434"/>
        <v>3686.1057950004297</v>
      </c>
      <c r="I7082" s="5">
        <f t="shared" si="1435"/>
        <v>720</v>
      </c>
      <c r="J7082" s="5">
        <f t="shared" si="1436"/>
        <v>2966.1057950004297</v>
      </c>
      <c r="K7082" s="2">
        <f t="shared" si="1437"/>
        <v>76494.892274313024</v>
      </c>
      <c r="L7082" s="2">
        <f t="shared" si="1438"/>
        <v>152692</v>
      </c>
      <c r="M7082" s="2">
        <f t="shared" si="1439"/>
        <v>25520</v>
      </c>
      <c r="N7082" s="6">
        <f t="shared" si="1440"/>
        <v>1</v>
      </c>
      <c r="O7082" s="2">
        <f t="shared" si="1441"/>
        <v>30677.107725686976</v>
      </c>
      <c r="P7082" s="2">
        <f t="shared" si="1442"/>
        <v>30677.107725686976</v>
      </c>
    </row>
    <row r="7083" spans="1:16">
      <c r="A7083" s="6">
        <v>10</v>
      </c>
      <c r="B7083" s="6">
        <v>18</v>
      </c>
      <c r="C7083" s="6">
        <v>11</v>
      </c>
      <c r="D7083" s="6">
        <f t="shared" si="1430"/>
        <v>39</v>
      </c>
      <c r="E7083" s="5">
        <f t="shared" si="1431"/>
        <v>2334.3682140900019</v>
      </c>
      <c r="F7083" s="5">
        <f t="shared" si="1432"/>
        <v>842.2157075615122</v>
      </c>
      <c r="G7083" s="5">
        <f t="shared" si="1433"/>
        <v>567.47998644235474</v>
      </c>
      <c r="H7083" s="5">
        <f t="shared" si="1434"/>
        <v>3744.063908093869</v>
      </c>
      <c r="I7083" s="5">
        <f t="shared" si="1435"/>
        <v>720</v>
      </c>
      <c r="J7083" s="5">
        <f t="shared" si="1436"/>
        <v>3024.063908093869</v>
      </c>
      <c r="K7083" s="2">
        <f t="shared" si="1437"/>
        <v>77501.109515518561</v>
      </c>
      <c r="L7083" s="2">
        <f t="shared" si="1438"/>
        <v>155392</v>
      </c>
      <c r="M7083" s="2">
        <f t="shared" si="1439"/>
        <v>26400</v>
      </c>
      <c r="N7083" s="6">
        <f t="shared" si="1440"/>
        <v>1</v>
      </c>
      <c r="O7083" s="2">
        <f t="shared" si="1441"/>
        <v>31490.890484481439</v>
      </c>
      <c r="P7083" s="2">
        <f t="shared" si="1442"/>
        <v>31490.890484481439</v>
      </c>
    </row>
    <row r="7084" spans="1:16">
      <c r="A7084" s="6">
        <v>10</v>
      </c>
      <c r="B7084" s="6">
        <v>18</v>
      </c>
      <c r="C7084" s="6">
        <v>12</v>
      </c>
      <c r="D7084" s="6">
        <f t="shared" si="1430"/>
        <v>40</v>
      </c>
      <c r="E7084" s="5">
        <f t="shared" si="1431"/>
        <v>2334.3682140900019</v>
      </c>
      <c r="F7084" s="5">
        <f t="shared" si="1432"/>
        <v>842.2157075615122</v>
      </c>
      <c r="G7084" s="5">
        <f t="shared" si="1433"/>
        <v>626.80743957041921</v>
      </c>
      <c r="H7084" s="5">
        <f t="shared" si="1434"/>
        <v>3803.3913612219335</v>
      </c>
      <c r="I7084" s="5">
        <f t="shared" si="1435"/>
        <v>720</v>
      </c>
      <c r="J7084" s="5">
        <f t="shared" si="1436"/>
        <v>3083.3913612219335</v>
      </c>
      <c r="K7084" s="2">
        <f t="shared" si="1437"/>
        <v>78531.100021214123</v>
      </c>
      <c r="L7084" s="2">
        <f t="shared" si="1438"/>
        <v>158092</v>
      </c>
      <c r="M7084" s="2">
        <f t="shared" si="1439"/>
        <v>27280</v>
      </c>
      <c r="N7084" s="6">
        <f t="shared" si="1440"/>
        <v>1</v>
      </c>
      <c r="O7084" s="2">
        <f t="shared" si="1441"/>
        <v>32280.899978785877</v>
      </c>
      <c r="P7084" s="2">
        <f t="shared" si="1442"/>
        <v>32280.899978785877</v>
      </c>
    </row>
    <row r="7085" spans="1:16">
      <c r="A7085" s="6">
        <v>10</v>
      </c>
      <c r="B7085" s="6">
        <v>18</v>
      </c>
      <c r="C7085" s="6">
        <v>13</v>
      </c>
      <c r="D7085" s="6">
        <f t="shared" si="1430"/>
        <v>41</v>
      </c>
      <c r="E7085" s="5">
        <f t="shared" si="1431"/>
        <v>2334.3682140900019</v>
      </c>
      <c r="F7085" s="5">
        <f t="shared" si="1432"/>
        <v>842.2157075615122</v>
      </c>
      <c r="G7085" s="5">
        <f t="shared" si="1433"/>
        <v>687.52941027880343</v>
      </c>
      <c r="H7085" s="5">
        <f t="shared" si="1434"/>
        <v>3864.1133319303176</v>
      </c>
      <c r="I7085" s="5">
        <f t="shared" si="1435"/>
        <v>720</v>
      </c>
      <c r="J7085" s="5">
        <f t="shared" si="1436"/>
        <v>3144.1133319303176</v>
      </c>
      <c r="K7085" s="2">
        <f t="shared" si="1437"/>
        <v>79585.300901568015</v>
      </c>
      <c r="L7085" s="2">
        <f t="shared" si="1438"/>
        <v>160792</v>
      </c>
      <c r="M7085" s="2">
        <f t="shared" si="1439"/>
        <v>28160</v>
      </c>
      <c r="N7085" s="6">
        <f t="shared" si="1440"/>
        <v>1</v>
      </c>
      <c r="O7085" s="2">
        <f t="shared" si="1441"/>
        <v>33046.699098431985</v>
      </c>
      <c r="P7085" s="2">
        <f t="shared" si="1442"/>
        <v>33046.699098431985</v>
      </c>
    </row>
    <row r="7086" spans="1:16">
      <c r="A7086" s="6">
        <v>10</v>
      </c>
      <c r="B7086" s="6">
        <v>18</v>
      </c>
      <c r="C7086" s="6">
        <v>14</v>
      </c>
      <c r="D7086" s="6">
        <f t="shared" si="1430"/>
        <v>42</v>
      </c>
      <c r="E7086" s="5">
        <f t="shared" si="1431"/>
        <v>2334.3682140900019</v>
      </c>
      <c r="F7086" s="5">
        <f t="shared" si="1432"/>
        <v>842.2157075615122</v>
      </c>
      <c r="G7086" s="5">
        <f t="shared" si="1433"/>
        <v>749.67149159246469</v>
      </c>
      <c r="H7086" s="5">
        <f t="shared" si="1434"/>
        <v>3926.2554132439791</v>
      </c>
      <c r="I7086" s="5">
        <f t="shared" si="1435"/>
        <v>720</v>
      </c>
      <c r="J7086" s="5">
        <f t="shared" si="1436"/>
        <v>3206.2554132439791</v>
      </c>
      <c r="K7086" s="2">
        <f t="shared" si="1437"/>
        <v>80664.156479930185</v>
      </c>
      <c r="L7086" s="2">
        <f t="shared" si="1438"/>
        <v>163492</v>
      </c>
      <c r="M7086" s="2">
        <f t="shared" si="1439"/>
        <v>29040</v>
      </c>
      <c r="N7086" s="6">
        <f t="shared" si="1440"/>
        <v>1</v>
      </c>
      <c r="O7086" s="2">
        <f t="shared" si="1441"/>
        <v>33787.843520069815</v>
      </c>
      <c r="P7086" s="2">
        <f t="shared" si="1442"/>
        <v>33787.843520069815</v>
      </c>
    </row>
    <row r="7087" spans="1:16">
      <c r="A7087" s="6">
        <v>10</v>
      </c>
      <c r="B7087" s="6">
        <v>18</v>
      </c>
      <c r="C7087" s="6">
        <v>15</v>
      </c>
      <c r="D7087" s="6">
        <f t="shared" si="1430"/>
        <v>43</v>
      </c>
      <c r="E7087" s="5">
        <f t="shared" si="1431"/>
        <v>2334.3682140900019</v>
      </c>
      <c r="F7087" s="5">
        <f t="shared" si="1432"/>
        <v>842.2157075615122</v>
      </c>
      <c r="G7087" s="5">
        <f t="shared" si="1433"/>
        <v>813.25969846861108</v>
      </c>
      <c r="H7087" s="5">
        <f t="shared" si="1434"/>
        <v>3989.8436201201253</v>
      </c>
      <c r="I7087" s="5">
        <f t="shared" si="1435"/>
        <v>720</v>
      </c>
      <c r="J7087" s="5">
        <f t="shared" si="1436"/>
        <v>3269.8436201201253</v>
      </c>
      <c r="K7087" s="2">
        <f t="shared" si="1437"/>
        <v>81768.118404863286</v>
      </c>
      <c r="L7087" s="2">
        <f t="shared" si="1438"/>
        <v>166192</v>
      </c>
      <c r="M7087" s="2">
        <f t="shared" si="1439"/>
        <v>29920</v>
      </c>
      <c r="N7087" s="6">
        <f t="shared" si="1440"/>
        <v>1</v>
      </c>
      <c r="O7087" s="2">
        <f t="shared" si="1441"/>
        <v>34503.881595136714</v>
      </c>
      <c r="P7087" s="2">
        <f t="shared" si="1442"/>
        <v>34503.881595136714</v>
      </c>
    </row>
    <row r="7088" spans="1:16">
      <c r="A7088" s="6">
        <v>10</v>
      </c>
      <c r="B7088" s="6">
        <v>18</v>
      </c>
      <c r="C7088" s="6">
        <v>16</v>
      </c>
      <c r="D7088" s="6">
        <f t="shared" si="1430"/>
        <v>44</v>
      </c>
      <c r="E7088" s="5">
        <f t="shared" si="1431"/>
        <v>2334.3682140900019</v>
      </c>
      <c r="F7088" s="5">
        <f t="shared" si="1432"/>
        <v>842.2157075615122</v>
      </c>
      <c r="G7088" s="5">
        <f t="shared" si="1433"/>
        <v>878.32047434610013</v>
      </c>
      <c r="H7088" s="5">
        <f t="shared" si="1434"/>
        <v>4054.9043959976143</v>
      </c>
      <c r="I7088" s="5">
        <f t="shared" si="1435"/>
        <v>720</v>
      </c>
      <c r="J7088" s="5">
        <f t="shared" si="1436"/>
        <v>3334.9043959976143</v>
      </c>
      <c r="K7088" s="2">
        <f t="shared" si="1437"/>
        <v>82897.645763847468</v>
      </c>
      <c r="L7088" s="2">
        <f t="shared" si="1438"/>
        <v>168892</v>
      </c>
      <c r="M7088" s="2">
        <f t="shared" si="1439"/>
        <v>30800</v>
      </c>
      <c r="N7088" s="6">
        <f t="shared" si="1440"/>
        <v>1</v>
      </c>
      <c r="O7088" s="2">
        <f t="shared" si="1441"/>
        <v>35194.354236152532</v>
      </c>
      <c r="P7088" s="2">
        <f t="shared" si="1442"/>
        <v>35194.354236152532</v>
      </c>
    </row>
    <row r="7089" spans="1:16">
      <c r="A7089" s="6">
        <v>10</v>
      </c>
      <c r="B7089" s="6">
        <v>18</v>
      </c>
      <c r="C7089" s="6">
        <v>17</v>
      </c>
      <c r="D7089" s="6">
        <f t="shared" si="1430"/>
        <v>45</v>
      </c>
      <c r="E7089" s="5">
        <f t="shared" si="1431"/>
        <v>2334.3682140900019</v>
      </c>
      <c r="F7089" s="5">
        <f t="shared" si="1432"/>
        <v>842.2157075615122</v>
      </c>
      <c r="G7089" s="5">
        <f t="shared" si="1433"/>
        <v>944.88069779264049</v>
      </c>
      <c r="H7089" s="5">
        <f t="shared" si="1434"/>
        <v>4121.4646194441548</v>
      </c>
      <c r="I7089" s="5">
        <f t="shared" si="1435"/>
        <v>720</v>
      </c>
      <c r="J7089" s="5">
        <f t="shared" si="1436"/>
        <v>3401.4646194441548</v>
      </c>
      <c r="K7089" s="2">
        <f t="shared" si="1437"/>
        <v>84053.205198683252</v>
      </c>
      <c r="L7089" s="2">
        <f t="shared" si="1438"/>
        <v>171592</v>
      </c>
      <c r="M7089" s="2">
        <f t="shared" si="1439"/>
        <v>31680</v>
      </c>
      <c r="N7089" s="6">
        <f t="shared" si="1440"/>
        <v>1</v>
      </c>
      <c r="O7089" s="2">
        <f t="shared" si="1441"/>
        <v>35858.794801316748</v>
      </c>
      <c r="P7089" s="2">
        <f t="shared" si="1442"/>
        <v>35858.794801316748</v>
      </c>
    </row>
    <row r="7090" spans="1:16">
      <c r="A7090" s="6">
        <v>10</v>
      </c>
      <c r="B7090" s="6">
        <v>18</v>
      </c>
      <c r="C7090" s="6">
        <v>18</v>
      </c>
      <c r="D7090" s="6">
        <f t="shared" si="1430"/>
        <v>46</v>
      </c>
      <c r="E7090" s="5">
        <f t="shared" si="1431"/>
        <v>2334.3682140900019</v>
      </c>
      <c r="F7090" s="5">
        <f t="shared" si="1432"/>
        <v>842.2157075615122</v>
      </c>
      <c r="G7090" s="5">
        <f t="shared" si="1433"/>
        <v>1012.9676892512279</v>
      </c>
      <c r="H7090" s="5">
        <f t="shared" si="1434"/>
        <v>4189.5516109027421</v>
      </c>
      <c r="I7090" s="5">
        <f t="shared" si="1435"/>
        <v>720</v>
      </c>
      <c r="J7090" s="5">
        <f t="shared" si="1436"/>
        <v>3469.5516109027421</v>
      </c>
      <c r="K7090" s="2">
        <f t="shared" si="1437"/>
        <v>85235.27102261706</v>
      </c>
      <c r="L7090" s="2">
        <f t="shared" si="1438"/>
        <v>174292</v>
      </c>
      <c r="M7090" s="2">
        <f t="shared" si="1439"/>
        <v>32560</v>
      </c>
      <c r="N7090" s="6">
        <f t="shared" si="1440"/>
        <v>1</v>
      </c>
      <c r="O7090" s="2">
        <f t="shared" si="1441"/>
        <v>36496.72897738294</v>
      </c>
      <c r="P7090" s="2">
        <f t="shared" si="1442"/>
        <v>36496.72897738294</v>
      </c>
    </row>
    <row r="7091" spans="1:16">
      <c r="A7091" s="6">
        <v>10</v>
      </c>
      <c r="B7091" s="6">
        <v>18</v>
      </c>
      <c r="C7091" s="6">
        <v>19</v>
      </c>
      <c r="D7091" s="6">
        <f t="shared" si="1430"/>
        <v>47</v>
      </c>
      <c r="E7091" s="5">
        <f t="shared" si="1431"/>
        <v>2334.3682140900019</v>
      </c>
      <c r="F7091" s="5">
        <f t="shared" si="1432"/>
        <v>842.2157075615122</v>
      </c>
      <c r="G7091" s="5">
        <f t="shared" si="1433"/>
        <v>1082.6092178872495</v>
      </c>
      <c r="H7091" s="5">
        <f t="shared" si="1434"/>
        <v>4259.1931395387637</v>
      </c>
      <c r="I7091" s="5">
        <f t="shared" si="1435"/>
        <v>720</v>
      </c>
      <c r="J7091" s="5">
        <f t="shared" si="1436"/>
        <v>3539.1931395387637</v>
      </c>
      <c r="K7091" s="2">
        <f t="shared" si="1437"/>
        <v>86444.325339214643</v>
      </c>
      <c r="L7091" s="2">
        <f t="shared" si="1438"/>
        <v>176992</v>
      </c>
      <c r="M7091" s="2">
        <f t="shared" si="1439"/>
        <v>33440</v>
      </c>
      <c r="N7091" s="6">
        <f t="shared" si="1440"/>
        <v>1</v>
      </c>
      <c r="O7091" s="2">
        <f t="shared" si="1441"/>
        <v>37107.674660785357</v>
      </c>
      <c r="P7091" s="2">
        <f t="shared" si="1442"/>
        <v>37107.674660785357</v>
      </c>
    </row>
    <row r="7092" spans="1:16">
      <c r="A7092" s="6">
        <v>10</v>
      </c>
      <c r="B7092" s="6">
        <v>18</v>
      </c>
      <c r="C7092" s="6">
        <v>20</v>
      </c>
      <c r="D7092" s="6">
        <f t="shared" si="1430"/>
        <v>48</v>
      </c>
      <c r="E7092" s="5">
        <f t="shared" si="1431"/>
        <v>2334.3682140900019</v>
      </c>
      <c r="F7092" s="5">
        <f t="shared" si="1432"/>
        <v>842.2157075615122</v>
      </c>
      <c r="G7092" s="5">
        <f t="shared" si="1433"/>
        <v>1153.8335085377266</v>
      </c>
      <c r="H7092" s="5">
        <f t="shared" si="1434"/>
        <v>4330.4174301892408</v>
      </c>
      <c r="I7092" s="5">
        <f t="shared" si="1435"/>
        <v>720</v>
      </c>
      <c r="J7092" s="5">
        <f t="shared" si="1436"/>
        <v>3610.4174301892408</v>
      </c>
      <c r="K7092" s="2">
        <f t="shared" si="1437"/>
        <v>87680.858163007651</v>
      </c>
      <c r="L7092" s="2">
        <f t="shared" si="1438"/>
        <v>179692</v>
      </c>
      <c r="M7092" s="2">
        <f t="shared" si="1439"/>
        <v>34320</v>
      </c>
      <c r="N7092" s="6">
        <f t="shared" si="1440"/>
        <v>1</v>
      </c>
      <c r="O7092" s="2">
        <f t="shared" si="1441"/>
        <v>37691.141836992349</v>
      </c>
      <c r="P7092" s="2">
        <f t="shared" si="1442"/>
        <v>37691.141836992349</v>
      </c>
    </row>
    <row r="7093" spans="1:16">
      <c r="A7093" s="6">
        <v>10</v>
      </c>
      <c r="B7093" s="6">
        <v>18</v>
      </c>
      <c r="C7093" s="6">
        <v>21</v>
      </c>
      <c r="D7093" s="6">
        <f t="shared" si="1430"/>
        <v>49</v>
      </c>
      <c r="E7093" s="5">
        <f t="shared" si="1431"/>
        <v>2334.3682140900019</v>
      </c>
      <c r="F7093" s="5">
        <f t="shared" si="1432"/>
        <v>842.2157075615122</v>
      </c>
      <c r="G7093" s="5">
        <f t="shared" si="1433"/>
        <v>1226.6692487641703</v>
      </c>
      <c r="H7093" s="5">
        <f t="shared" si="1434"/>
        <v>4403.2531704156845</v>
      </c>
      <c r="I7093" s="5">
        <f t="shared" si="1435"/>
        <v>720</v>
      </c>
      <c r="J7093" s="5">
        <f t="shared" si="1436"/>
        <v>3683.2531704156845</v>
      </c>
      <c r="K7093" s="2">
        <f t="shared" si="1437"/>
        <v>88945.367541938962</v>
      </c>
      <c r="L7093" s="2">
        <f t="shared" si="1438"/>
        <v>182392</v>
      </c>
      <c r="M7093" s="2">
        <f t="shared" si="1439"/>
        <v>35200</v>
      </c>
      <c r="N7093" s="6">
        <f t="shared" si="1440"/>
        <v>1</v>
      </c>
      <c r="O7093" s="2">
        <f t="shared" si="1441"/>
        <v>38246.632458061038</v>
      </c>
      <c r="P7093" s="2">
        <f t="shared" si="1442"/>
        <v>38246.632458061038</v>
      </c>
    </row>
    <row r="7094" spans="1:16">
      <c r="A7094" s="6">
        <v>10</v>
      </c>
      <c r="B7094" s="6">
        <v>18</v>
      </c>
      <c r="C7094" s="6">
        <v>22</v>
      </c>
      <c r="D7094" s="6">
        <f t="shared" si="1430"/>
        <v>50</v>
      </c>
      <c r="E7094" s="5">
        <f t="shared" si="1431"/>
        <v>2334.3682140900019</v>
      </c>
      <c r="F7094" s="5">
        <f t="shared" si="1432"/>
        <v>842.2157075615122</v>
      </c>
      <c r="G7094" s="5">
        <f t="shared" si="1433"/>
        <v>1301.1455960105666</v>
      </c>
      <c r="H7094" s="5">
        <f t="shared" si="1434"/>
        <v>4477.729517662081</v>
      </c>
      <c r="I7094" s="5">
        <f t="shared" si="1435"/>
        <v>720</v>
      </c>
      <c r="J7094" s="5">
        <f t="shared" si="1436"/>
        <v>3757.729517662081</v>
      </c>
      <c r="K7094" s="2">
        <f t="shared" si="1437"/>
        <v>90238.359681633359</v>
      </c>
      <c r="L7094" s="2">
        <f t="shared" si="1438"/>
        <v>185092</v>
      </c>
      <c r="M7094" s="2">
        <f t="shared" si="1439"/>
        <v>36080</v>
      </c>
      <c r="N7094" s="6">
        <f t="shared" si="1440"/>
        <v>1</v>
      </c>
      <c r="O7094" s="2">
        <f t="shared" si="1441"/>
        <v>38773.640318366641</v>
      </c>
      <c r="P7094" s="2">
        <f t="shared" si="1442"/>
        <v>38773.640318366641</v>
      </c>
    </row>
    <row r="7095" spans="1:16">
      <c r="A7095" s="6">
        <v>10</v>
      </c>
      <c r="B7095" s="6">
        <v>18</v>
      </c>
      <c r="C7095" s="6">
        <v>23</v>
      </c>
      <c r="D7095" s="6">
        <f t="shared" si="1430"/>
        <v>51</v>
      </c>
      <c r="E7095" s="5">
        <f t="shared" si="1431"/>
        <v>2334.3682140900019</v>
      </c>
      <c r="F7095" s="5">
        <f t="shared" si="1432"/>
        <v>842.2157075615122</v>
      </c>
      <c r="G7095" s="5">
        <f t="shared" si="1433"/>
        <v>1377.292184868003</v>
      </c>
      <c r="H7095" s="5">
        <f t="shared" si="1434"/>
        <v>4553.8761065195176</v>
      </c>
      <c r="I7095" s="5">
        <f t="shared" si="1435"/>
        <v>720</v>
      </c>
      <c r="J7095" s="5">
        <f t="shared" si="1436"/>
        <v>3833.8761065195176</v>
      </c>
      <c r="K7095" s="2">
        <f t="shared" si="1437"/>
        <v>91560.349071519406</v>
      </c>
      <c r="L7095" s="2">
        <f t="shared" si="1438"/>
        <v>187792</v>
      </c>
      <c r="M7095" s="2">
        <f t="shared" si="1439"/>
        <v>36960</v>
      </c>
      <c r="N7095" s="6">
        <f t="shared" si="1440"/>
        <v>1</v>
      </c>
      <c r="O7095" s="2">
        <f t="shared" si="1441"/>
        <v>39271.650928480594</v>
      </c>
      <c r="P7095" s="2">
        <f t="shared" si="1442"/>
        <v>39271.650928480594</v>
      </c>
    </row>
    <row r="7096" spans="1:16">
      <c r="A7096" s="6">
        <v>10</v>
      </c>
      <c r="B7096" s="6">
        <v>18</v>
      </c>
      <c r="C7096" s="6">
        <v>24</v>
      </c>
      <c r="D7096" s="6">
        <f t="shared" si="1430"/>
        <v>52</v>
      </c>
      <c r="E7096" s="5">
        <f t="shared" si="1431"/>
        <v>2334.3682140900019</v>
      </c>
      <c r="F7096" s="5">
        <f t="shared" si="1432"/>
        <v>842.2157075615122</v>
      </c>
      <c r="G7096" s="5">
        <f t="shared" si="1433"/>
        <v>1455.1391344474989</v>
      </c>
      <c r="H7096" s="5">
        <f t="shared" si="1434"/>
        <v>4631.7230560990129</v>
      </c>
      <c r="I7096" s="5">
        <f t="shared" si="1435"/>
        <v>720</v>
      </c>
      <c r="J7096" s="5">
        <f t="shared" si="1436"/>
        <v>3911.7230560990129</v>
      </c>
      <c r="K7096" s="2">
        <f t="shared" si="1437"/>
        <v>92911.858612830081</v>
      </c>
      <c r="L7096" s="2">
        <f t="shared" si="1438"/>
        <v>190492</v>
      </c>
      <c r="M7096" s="2">
        <f t="shared" si="1439"/>
        <v>37840</v>
      </c>
      <c r="N7096" s="6">
        <f t="shared" si="1440"/>
        <v>1</v>
      </c>
      <c r="O7096" s="2">
        <f t="shared" si="1441"/>
        <v>39740.141387169919</v>
      </c>
      <c r="P7096" s="2">
        <f t="shared" si="1442"/>
        <v>39740.141387169919</v>
      </c>
    </row>
    <row r="7097" spans="1:16">
      <c r="A7097" s="6">
        <v>10</v>
      </c>
      <c r="B7097" s="6">
        <v>18</v>
      </c>
      <c r="C7097" s="6">
        <v>25</v>
      </c>
      <c r="D7097" s="6">
        <f t="shared" si="1430"/>
        <v>53</v>
      </c>
      <c r="E7097" s="5">
        <f t="shared" si="1431"/>
        <v>2334.3682140900019</v>
      </c>
      <c r="F7097" s="5">
        <f t="shared" si="1432"/>
        <v>842.2157075615122</v>
      </c>
      <c r="G7097" s="5">
        <f t="shared" si="1433"/>
        <v>1534.7170558625965</v>
      </c>
      <c r="H7097" s="5">
        <f t="shared" si="1434"/>
        <v>4711.3009775141109</v>
      </c>
      <c r="I7097" s="5">
        <f t="shared" si="1435"/>
        <v>720</v>
      </c>
      <c r="J7097" s="5">
        <f t="shared" si="1436"/>
        <v>3991.3009775141109</v>
      </c>
      <c r="K7097" s="2">
        <f t="shared" si="1437"/>
        <v>94293.419748508866</v>
      </c>
      <c r="L7097" s="2">
        <f t="shared" si="1438"/>
        <v>193192</v>
      </c>
      <c r="M7097" s="2">
        <f t="shared" si="1439"/>
        <v>38720</v>
      </c>
      <c r="N7097" s="6">
        <f t="shared" si="1440"/>
        <v>1</v>
      </c>
      <c r="O7097" s="2">
        <f t="shared" si="1441"/>
        <v>40178.580251491134</v>
      </c>
      <c r="P7097" s="2">
        <f t="shared" si="1442"/>
        <v>40178.580251491134</v>
      </c>
    </row>
    <row r="7098" spans="1:16">
      <c r="A7098" s="6">
        <v>10</v>
      </c>
      <c r="B7098" s="6">
        <v>18</v>
      </c>
      <c r="C7098" s="6">
        <v>26</v>
      </c>
      <c r="D7098" s="6">
        <f t="shared" si="1430"/>
        <v>54</v>
      </c>
      <c r="E7098" s="5">
        <f t="shared" si="1431"/>
        <v>2334.3682140900019</v>
      </c>
      <c r="F7098" s="5">
        <f t="shared" si="1432"/>
        <v>842.2157075615122</v>
      </c>
      <c r="G7098" s="5">
        <f t="shared" si="1433"/>
        <v>1616.0570598233144</v>
      </c>
      <c r="H7098" s="5">
        <f t="shared" si="1434"/>
        <v>4792.6409814748285</v>
      </c>
      <c r="I7098" s="5">
        <f t="shared" si="1435"/>
        <v>720</v>
      </c>
      <c r="J7098" s="5">
        <f t="shared" si="1436"/>
        <v>4072.6409814748285</v>
      </c>
      <c r="K7098" s="2">
        <f t="shared" si="1437"/>
        <v>95705.572595049103</v>
      </c>
      <c r="L7098" s="2">
        <f t="shared" si="1438"/>
        <v>195892</v>
      </c>
      <c r="M7098" s="2">
        <f t="shared" si="1439"/>
        <v>39600</v>
      </c>
      <c r="N7098" s="6">
        <f t="shared" si="1440"/>
        <v>1</v>
      </c>
      <c r="O7098" s="2">
        <f t="shared" si="1441"/>
        <v>40586.427404950897</v>
      </c>
      <c r="P7098" s="2">
        <f t="shared" si="1442"/>
        <v>40586.427404950897</v>
      </c>
    </row>
    <row r="7099" spans="1:16">
      <c r="A7099" s="6">
        <v>10</v>
      </c>
      <c r="B7099" s="6">
        <v>18</v>
      </c>
      <c r="C7099" s="6">
        <v>27</v>
      </c>
      <c r="D7099" s="6">
        <f t="shared" si="1430"/>
        <v>55</v>
      </c>
      <c r="E7099" s="5">
        <f t="shared" si="1431"/>
        <v>2334.3682140900019</v>
      </c>
      <c r="F7099" s="5">
        <f t="shared" si="1432"/>
        <v>842.2157075615122</v>
      </c>
      <c r="G7099" s="5">
        <f t="shared" si="1433"/>
        <v>1699.1907643430709</v>
      </c>
      <c r="H7099" s="5">
        <f t="shared" si="1434"/>
        <v>4875.7746859945855</v>
      </c>
      <c r="I7099" s="5">
        <f t="shared" si="1435"/>
        <v>720</v>
      </c>
      <c r="J7099" s="5">
        <f t="shared" si="1436"/>
        <v>4155.7746859945855</v>
      </c>
      <c r="K7099" s="2">
        <f t="shared" si="1437"/>
        <v>97148.866076294886</v>
      </c>
      <c r="L7099" s="2">
        <f t="shared" si="1438"/>
        <v>198592</v>
      </c>
      <c r="M7099" s="2">
        <f t="shared" si="1439"/>
        <v>40480</v>
      </c>
      <c r="N7099" s="6">
        <f t="shared" si="1440"/>
        <v>1</v>
      </c>
      <c r="O7099" s="2">
        <f t="shared" si="1441"/>
        <v>40963.133923705114</v>
      </c>
      <c r="P7099" s="2">
        <f t="shared" si="1442"/>
        <v>40963.133923705114</v>
      </c>
    </row>
    <row r="7100" spans="1:16">
      <c r="A7100" s="6">
        <v>10</v>
      </c>
      <c r="B7100" s="6">
        <v>18</v>
      </c>
      <c r="C7100" s="6">
        <v>28</v>
      </c>
      <c r="D7100" s="6">
        <f t="shared" si="1430"/>
        <v>56</v>
      </c>
      <c r="E7100" s="5">
        <f t="shared" si="1431"/>
        <v>2334.3682140900019</v>
      </c>
      <c r="F7100" s="5">
        <f t="shared" si="1432"/>
        <v>842.2157075615122</v>
      </c>
      <c r="G7100" s="5">
        <f t="shared" si="1433"/>
        <v>1784.1503025602246</v>
      </c>
      <c r="H7100" s="5">
        <f t="shared" si="1434"/>
        <v>4960.7342242117393</v>
      </c>
      <c r="I7100" s="5">
        <f t="shared" si="1435"/>
        <v>720</v>
      </c>
      <c r="J7100" s="5">
        <f t="shared" si="1436"/>
        <v>4240.7342242117393</v>
      </c>
      <c r="K7100" s="2">
        <f t="shared" si="1437"/>
        <v>98623.858059231585</v>
      </c>
      <c r="L7100" s="2">
        <f t="shared" si="1438"/>
        <v>201292</v>
      </c>
      <c r="M7100" s="2">
        <f t="shared" si="1439"/>
        <v>41360</v>
      </c>
      <c r="N7100" s="6">
        <f t="shared" si="1440"/>
        <v>1</v>
      </c>
      <c r="O7100" s="2">
        <f t="shared" si="1441"/>
        <v>41308.141940768415</v>
      </c>
      <c r="P7100" s="2">
        <f t="shared" si="1442"/>
        <v>41308.141940768415</v>
      </c>
    </row>
    <row r="7101" spans="1:16">
      <c r="A7101" s="6">
        <v>10</v>
      </c>
      <c r="B7101" s="6">
        <v>18</v>
      </c>
      <c r="C7101" s="6">
        <v>29</v>
      </c>
      <c r="D7101" s="6">
        <f t="shared" si="1430"/>
        <v>57</v>
      </c>
      <c r="E7101" s="5">
        <f t="shared" si="1431"/>
        <v>2334.3682140900019</v>
      </c>
      <c r="F7101" s="5">
        <f t="shared" si="1432"/>
        <v>842.2157075615122</v>
      </c>
      <c r="G7101" s="5">
        <f t="shared" si="1433"/>
        <v>1870.9683306758782</v>
      </c>
      <c r="H7101" s="5">
        <f t="shared" si="1434"/>
        <v>5047.5522523273921</v>
      </c>
      <c r="I7101" s="5">
        <f t="shared" si="1435"/>
        <v>720</v>
      </c>
      <c r="J7101" s="5">
        <f t="shared" si="1436"/>
        <v>4327.5522523273921</v>
      </c>
      <c r="K7101" s="2">
        <f t="shared" si="1437"/>
        <v>100131.115491795</v>
      </c>
      <c r="L7101" s="2">
        <f t="shared" si="1438"/>
        <v>203992</v>
      </c>
      <c r="M7101" s="2">
        <f t="shared" si="1439"/>
        <v>42240</v>
      </c>
      <c r="N7101" s="6">
        <f t="shared" si="1440"/>
        <v>1</v>
      </c>
      <c r="O7101" s="2">
        <f t="shared" si="1441"/>
        <v>41620.884508204996</v>
      </c>
      <c r="P7101" s="2">
        <f t="shared" si="1442"/>
        <v>41620.884508204996</v>
      </c>
    </row>
    <row r="7102" spans="1:16">
      <c r="A7102" s="6">
        <v>10</v>
      </c>
      <c r="B7102" s="6">
        <v>18</v>
      </c>
      <c r="C7102" s="6">
        <v>30</v>
      </c>
      <c r="D7102" s="6">
        <f t="shared" si="1430"/>
        <v>58</v>
      </c>
      <c r="E7102" s="5">
        <f t="shared" si="1431"/>
        <v>2334.3682140900019</v>
      </c>
      <c r="F7102" s="5">
        <f t="shared" si="1432"/>
        <v>842.2157075615122</v>
      </c>
      <c r="G7102" s="5">
        <f t="shared" si="1433"/>
        <v>1959.6780360096488</v>
      </c>
      <c r="H7102" s="5">
        <f t="shared" si="1434"/>
        <v>5136.2619576611633</v>
      </c>
      <c r="I7102" s="5">
        <f t="shared" si="1435"/>
        <v>720</v>
      </c>
      <c r="J7102" s="5">
        <f t="shared" si="1436"/>
        <v>4416.2619576611633</v>
      </c>
      <c r="K7102" s="2">
        <f t="shared" si="1437"/>
        <v>101671.21454272853</v>
      </c>
      <c r="L7102" s="2">
        <f t="shared" si="1438"/>
        <v>206692</v>
      </c>
      <c r="M7102" s="2">
        <f t="shared" si="1439"/>
        <v>43120</v>
      </c>
      <c r="N7102" s="6">
        <f t="shared" si="1440"/>
        <v>1</v>
      </c>
      <c r="O7102" s="2">
        <f t="shared" si="1441"/>
        <v>41900.785457271471</v>
      </c>
      <c r="P7102" s="2">
        <f t="shared" si="1442"/>
        <v>41900.785457271471</v>
      </c>
    </row>
    <row r="7103" spans="1:16">
      <c r="A7103" s="6">
        <v>10</v>
      </c>
      <c r="B7103" s="6">
        <v>19</v>
      </c>
      <c r="C7103" s="6">
        <v>0</v>
      </c>
      <c r="D7103" s="6">
        <f t="shared" si="1430"/>
        <v>29</v>
      </c>
      <c r="E7103" s="5">
        <f t="shared" si="1431"/>
        <v>2334.3682140900019</v>
      </c>
      <c r="F7103" s="5">
        <f t="shared" si="1432"/>
        <v>911.23060582002495</v>
      </c>
      <c r="G7103" s="5">
        <f t="shared" si="1433"/>
        <v>0</v>
      </c>
      <c r="H7103" s="5">
        <f t="shared" si="1434"/>
        <v>3245.5988199100266</v>
      </c>
      <c r="I7103" s="5">
        <f t="shared" si="1435"/>
        <v>720</v>
      </c>
      <c r="J7103" s="5">
        <f t="shared" si="1436"/>
        <v>2525.5988199100266</v>
      </c>
      <c r="K7103" s="2">
        <f t="shared" si="1437"/>
        <v>68847.201734549075</v>
      </c>
      <c r="L7103" s="2">
        <f t="shared" si="1438"/>
        <v>127786</v>
      </c>
      <c r="M7103" s="2">
        <f t="shared" si="1439"/>
        <v>17160</v>
      </c>
      <c r="N7103" s="6">
        <f t="shared" si="1440"/>
        <v>1</v>
      </c>
      <c r="O7103" s="2">
        <f t="shared" si="1441"/>
        <v>21778.798265450925</v>
      </c>
      <c r="P7103" s="2">
        <f t="shared" si="1442"/>
        <v>21778.798265450925</v>
      </c>
    </row>
    <row r="7104" spans="1:16">
      <c r="A7104" s="6">
        <v>10</v>
      </c>
      <c r="B7104" s="6">
        <v>19</v>
      </c>
      <c r="C7104" s="6">
        <v>1</v>
      </c>
      <c r="D7104" s="6">
        <f t="shared" si="1430"/>
        <v>30</v>
      </c>
      <c r="E7104" s="5">
        <f t="shared" si="1431"/>
        <v>2334.3682140900019</v>
      </c>
      <c r="F7104" s="5">
        <f t="shared" si="1432"/>
        <v>911.23060582002495</v>
      </c>
      <c r="G7104" s="5">
        <f t="shared" si="1433"/>
        <v>45.5625</v>
      </c>
      <c r="H7104" s="5">
        <f t="shared" si="1434"/>
        <v>3291.1613199100266</v>
      </c>
      <c r="I7104" s="5">
        <f t="shared" si="1435"/>
        <v>720</v>
      </c>
      <c r="J7104" s="5">
        <f t="shared" si="1436"/>
        <v>2571.1613199100266</v>
      </c>
      <c r="K7104" s="2">
        <f t="shared" si="1437"/>
        <v>69638.217359549075</v>
      </c>
      <c r="L7104" s="2">
        <f t="shared" si="1438"/>
        <v>130486</v>
      </c>
      <c r="M7104" s="2">
        <f t="shared" si="1439"/>
        <v>18040</v>
      </c>
      <c r="N7104" s="6">
        <f t="shared" si="1440"/>
        <v>1</v>
      </c>
      <c r="O7104" s="2">
        <f t="shared" si="1441"/>
        <v>22807.782640450925</v>
      </c>
      <c r="P7104" s="2">
        <f t="shared" si="1442"/>
        <v>22807.782640450925</v>
      </c>
    </row>
    <row r="7105" spans="1:16">
      <c r="A7105" s="6">
        <v>10</v>
      </c>
      <c r="B7105" s="6">
        <v>19</v>
      </c>
      <c r="C7105" s="6">
        <v>2</v>
      </c>
      <c r="D7105" s="6">
        <f t="shared" si="1430"/>
        <v>31</v>
      </c>
      <c r="E7105" s="5">
        <f t="shared" si="1431"/>
        <v>2334.3682140900019</v>
      </c>
      <c r="F7105" s="5">
        <f t="shared" si="1432"/>
        <v>911.23060582002495</v>
      </c>
      <c r="G7105" s="5">
        <f t="shared" si="1433"/>
        <v>92.264062499999994</v>
      </c>
      <c r="H7105" s="5">
        <f t="shared" si="1434"/>
        <v>3337.8628824100265</v>
      </c>
      <c r="I7105" s="5">
        <f t="shared" si="1435"/>
        <v>720</v>
      </c>
      <c r="J7105" s="5">
        <f t="shared" si="1436"/>
        <v>2617.8628824100265</v>
      </c>
      <c r="K7105" s="2">
        <f t="shared" si="1437"/>
        <v>70449.008375174075</v>
      </c>
      <c r="L7105" s="2">
        <f t="shared" si="1438"/>
        <v>133186</v>
      </c>
      <c r="M7105" s="2">
        <f t="shared" si="1439"/>
        <v>18920</v>
      </c>
      <c r="N7105" s="6">
        <f t="shared" si="1440"/>
        <v>1</v>
      </c>
      <c r="O7105" s="2">
        <f t="shared" si="1441"/>
        <v>23816.991624825925</v>
      </c>
      <c r="P7105" s="2">
        <f t="shared" si="1442"/>
        <v>23816.991624825925</v>
      </c>
    </row>
    <row r="7106" spans="1:16">
      <c r="A7106" s="6">
        <v>10</v>
      </c>
      <c r="B7106" s="6">
        <v>19</v>
      </c>
      <c r="C7106" s="6">
        <v>3</v>
      </c>
      <c r="D7106" s="6">
        <f t="shared" si="1430"/>
        <v>32</v>
      </c>
      <c r="E7106" s="5">
        <f t="shared" si="1431"/>
        <v>2334.3682140900019</v>
      </c>
      <c r="F7106" s="5">
        <f t="shared" si="1432"/>
        <v>911.23060582002495</v>
      </c>
      <c r="G7106" s="5">
        <f t="shared" si="1433"/>
        <v>140.12604492187498</v>
      </c>
      <c r="H7106" s="5">
        <f t="shared" si="1434"/>
        <v>3385.7248648319014</v>
      </c>
      <c r="I7106" s="5">
        <f t="shared" si="1435"/>
        <v>720</v>
      </c>
      <c r="J7106" s="5">
        <f t="shared" si="1436"/>
        <v>2665.7248648319014</v>
      </c>
      <c r="K7106" s="2">
        <f t="shared" si="1437"/>
        <v>71279.945569998294</v>
      </c>
      <c r="L7106" s="2">
        <f t="shared" si="1438"/>
        <v>135886</v>
      </c>
      <c r="M7106" s="2">
        <f t="shared" si="1439"/>
        <v>19800</v>
      </c>
      <c r="N7106" s="6">
        <f t="shared" si="1440"/>
        <v>1</v>
      </c>
      <c r="O7106" s="2">
        <f t="shared" si="1441"/>
        <v>24806.054430001706</v>
      </c>
      <c r="P7106" s="2">
        <f t="shared" si="1442"/>
        <v>24806.054430001706</v>
      </c>
    </row>
    <row r="7107" spans="1:16">
      <c r="A7107" s="6">
        <v>10</v>
      </c>
      <c r="B7107" s="6">
        <v>19</v>
      </c>
      <c r="C7107" s="6">
        <v>4</v>
      </c>
      <c r="D7107" s="6">
        <f t="shared" si="1430"/>
        <v>33</v>
      </c>
      <c r="E7107" s="5">
        <f t="shared" si="1431"/>
        <v>2334.3682140900019</v>
      </c>
      <c r="F7107" s="5">
        <f t="shared" si="1432"/>
        <v>911.23060582002495</v>
      </c>
      <c r="G7107" s="5">
        <f t="shared" si="1433"/>
        <v>189.17016064453125</v>
      </c>
      <c r="H7107" s="5">
        <f t="shared" si="1434"/>
        <v>3434.7689805545579</v>
      </c>
      <c r="I7107" s="5">
        <f t="shared" si="1435"/>
        <v>720</v>
      </c>
      <c r="J7107" s="5">
        <f t="shared" si="1436"/>
        <v>2714.7689805545579</v>
      </c>
      <c r="K7107" s="2">
        <f t="shared" si="1437"/>
        <v>72131.40591240552</v>
      </c>
      <c r="L7107" s="2">
        <f t="shared" si="1438"/>
        <v>138586</v>
      </c>
      <c r="M7107" s="2">
        <f t="shared" si="1439"/>
        <v>20680</v>
      </c>
      <c r="N7107" s="6">
        <f t="shared" si="1440"/>
        <v>1</v>
      </c>
      <c r="O7107" s="2">
        <f t="shared" si="1441"/>
        <v>25774.59408759448</v>
      </c>
      <c r="P7107" s="2">
        <f t="shared" si="1442"/>
        <v>25774.59408759448</v>
      </c>
    </row>
    <row r="7108" spans="1:16">
      <c r="A7108" s="6">
        <v>10</v>
      </c>
      <c r="B7108" s="6">
        <v>19</v>
      </c>
      <c r="C7108" s="6">
        <v>5</v>
      </c>
      <c r="D7108" s="6">
        <f t="shared" ref="D7108:D7171" si="1443">A7108+B7108+C7108</f>
        <v>34</v>
      </c>
      <c r="E7108" s="5">
        <f t="shared" ref="E7108:E7171" si="1444">IF(A7108=0,0,A7108*LABOR_HRS_WK_TOM*SEASON_WEEKS*(1+DIM_PCT_TOM)^A7108)</f>
        <v>2334.3682140900019</v>
      </c>
      <c r="F7108" s="5">
        <f t="shared" ref="F7108:F7171" si="1445">IF(B7108=0,0,B7108*LABOR_HRS_WK_CAR*SEASON_WEEKS*(1+DIM_PCT_CAR)^B7108)</f>
        <v>911.23060582002495</v>
      </c>
      <c r="G7108" s="5">
        <f t="shared" ref="G7108:G7171" si="1446">IF(C7108=0,0,C7108*LABOR_HRS_WK_MES*SEASON_WEEKS*(1+DIM_PCT_MES)^C7108)</f>
        <v>239.41848456573481</v>
      </c>
      <c r="H7108" s="5">
        <f t="shared" ref="H7108:H7171" si="1447">E7108+F7108+G7108</f>
        <v>3485.0173044757612</v>
      </c>
      <c r="I7108" s="5">
        <f t="shared" ref="I7108:I7171" si="1448">MIN(H7108,FARMER_HRS)</f>
        <v>720</v>
      </c>
      <c r="J7108" s="5">
        <f t="shared" ref="J7108:J7171" si="1449">MAX(0,H7108-FARMER_HRS)</f>
        <v>2765.0173044757612</v>
      </c>
      <c r="K7108" s="2">
        <f t="shared" ref="K7108:K7171" si="1450">I7108*FARMER_RATE+J7108*TEMP_WORKER_RATE</f>
        <v>73003.772647148638</v>
      </c>
      <c r="L7108" s="2">
        <f t="shared" ref="L7108:L7171" si="1451">A7108*PRICE_TOM+B7108*PRICE_CAR+C7108*PRICE_MES</f>
        <v>141286</v>
      </c>
      <c r="M7108" s="2">
        <f t="shared" ref="M7108:M7171" si="1452">A7108*FERT_BED_TOM+B7108*FERT_BED_CAR+C7108*FERT_BED_MES</f>
        <v>21560</v>
      </c>
      <c r="N7108" s="6">
        <f t="shared" ref="N7108:N7171" si="1453">IF(AND(D7108&lt;=TOTAL_BEDS,J7108&lt;=TEMP_WORKER_MAX*TEMP_WORKER_HRS),1,0)</f>
        <v>1</v>
      </c>
      <c r="O7108" s="2">
        <f t="shared" ref="O7108:O7171" si="1454">L7108-M7108-K7108-FIXED_COSTS</f>
        <v>26722.227352851362</v>
      </c>
      <c r="P7108" s="2">
        <f t="shared" ref="P7108:P7171" si="1455">IF(N7108=1,O7108,"")</f>
        <v>26722.227352851362</v>
      </c>
    </row>
    <row r="7109" spans="1:16">
      <c r="A7109" s="6">
        <v>10</v>
      </c>
      <c r="B7109" s="6">
        <v>19</v>
      </c>
      <c r="C7109" s="6">
        <v>6</v>
      </c>
      <c r="D7109" s="6">
        <f t="shared" si="1443"/>
        <v>35</v>
      </c>
      <c r="E7109" s="5">
        <f t="shared" si="1444"/>
        <v>2334.3682140900019</v>
      </c>
      <c r="F7109" s="5">
        <f t="shared" si="1445"/>
        <v>911.23060582002495</v>
      </c>
      <c r="G7109" s="5">
        <f t="shared" si="1446"/>
        <v>290.89345874736784</v>
      </c>
      <c r="H7109" s="5">
        <f t="shared" si="1447"/>
        <v>3536.4922786573943</v>
      </c>
      <c r="I7109" s="5">
        <f t="shared" si="1448"/>
        <v>720</v>
      </c>
      <c r="J7109" s="5">
        <f t="shared" si="1449"/>
        <v>2816.4922786573943</v>
      </c>
      <c r="K7109" s="2">
        <f t="shared" si="1450"/>
        <v>73897.435393357533</v>
      </c>
      <c r="L7109" s="2">
        <f t="shared" si="1451"/>
        <v>143986</v>
      </c>
      <c r="M7109" s="2">
        <f t="shared" si="1452"/>
        <v>22440</v>
      </c>
      <c r="N7109" s="6">
        <f t="shared" si="1453"/>
        <v>1</v>
      </c>
      <c r="O7109" s="2">
        <f t="shared" si="1454"/>
        <v>27648.564606642467</v>
      </c>
      <c r="P7109" s="2">
        <f t="shared" si="1455"/>
        <v>27648.564606642467</v>
      </c>
    </row>
    <row r="7110" spans="1:16">
      <c r="A7110" s="6">
        <v>10</v>
      </c>
      <c r="B7110" s="6">
        <v>19</v>
      </c>
      <c r="C7110" s="6">
        <v>7</v>
      </c>
      <c r="D7110" s="6">
        <f t="shared" si="1443"/>
        <v>36</v>
      </c>
      <c r="E7110" s="5">
        <f t="shared" si="1444"/>
        <v>2334.3682140900019</v>
      </c>
      <c r="F7110" s="5">
        <f t="shared" si="1445"/>
        <v>911.23060582002495</v>
      </c>
      <c r="G7110" s="5">
        <f t="shared" si="1446"/>
        <v>343.61789814532818</v>
      </c>
      <c r="H7110" s="5">
        <f t="shared" si="1447"/>
        <v>3589.2167180553547</v>
      </c>
      <c r="I7110" s="5">
        <f t="shared" si="1448"/>
        <v>720</v>
      </c>
      <c r="J7110" s="5">
        <f t="shared" si="1449"/>
        <v>2869.2167180553547</v>
      </c>
      <c r="K7110" s="2">
        <f t="shared" si="1450"/>
        <v>74812.790244016564</v>
      </c>
      <c r="L7110" s="2">
        <f t="shared" si="1451"/>
        <v>146686</v>
      </c>
      <c r="M7110" s="2">
        <f t="shared" si="1452"/>
        <v>23320</v>
      </c>
      <c r="N7110" s="6">
        <f t="shared" si="1453"/>
        <v>1</v>
      </c>
      <c r="O7110" s="2">
        <f t="shared" si="1454"/>
        <v>28553.209755983436</v>
      </c>
      <c r="P7110" s="2">
        <f t="shared" si="1455"/>
        <v>28553.209755983436</v>
      </c>
    </row>
    <row r="7111" spans="1:16">
      <c r="A7111" s="6">
        <v>10</v>
      </c>
      <c r="B7111" s="6">
        <v>19</v>
      </c>
      <c r="C7111" s="6">
        <v>8</v>
      </c>
      <c r="D7111" s="6">
        <f t="shared" si="1443"/>
        <v>37</v>
      </c>
      <c r="E7111" s="5">
        <f t="shared" si="1444"/>
        <v>2334.3682140900019</v>
      </c>
      <c r="F7111" s="5">
        <f t="shared" si="1445"/>
        <v>911.23060582002495</v>
      </c>
      <c r="G7111" s="5">
        <f t="shared" si="1446"/>
        <v>397.61499642530839</v>
      </c>
      <c r="H7111" s="5">
        <f t="shared" si="1447"/>
        <v>3643.2138163353347</v>
      </c>
      <c r="I7111" s="5">
        <f t="shared" si="1448"/>
        <v>720</v>
      </c>
      <c r="J7111" s="5">
        <f t="shared" si="1449"/>
        <v>2923.2138163353347</v>
      </c>
      <c r="K7111" s="2">
        <f t="shared" si="1450"/>
        <v>75750.239866932883</v>
      </c>
      <c r="L7111" s="2">
        <f t="shared" si="1451"/>
        <v>149386</v>
      </c>
      <c r="M7111" s="2">
        <f t="shared" si="1452"/>
        <v>24200</v>
      </c>
      <c r="N7111" s="6">
        <f t="shared" si="1453"/>
        <v>1</v>
      </c>
      <c r="O7111" s="2">
        <f t="shared" si="1454"/>
        <v>29435.760133067117</v>
      </c>
      <c r="P7111" s="2">
        <f t="shared" si="1455"/>
        <v>29435.760133067117</v>
      </c>
    </row>
    <row r="7112" spans="1:16">
      <c r="A7112" s="6">
        <v>10</v>
      </c>
      <c r="B7112" s="6">
        <v>19</v>
      </c>
      <c r="C7112" s="6">
        <v>9</v>
      </c>
      <c r="D7112" s="6">
        <f t="shared" si="1443"/>
        <v>38</v>
      </c>
      <c r="E7112" s="5">
        <f t="shared" si="1444"/>
        <v>2334.3682140900019</v>
      </c>
      <c r="F7112" s="5">
        <f t="shared" si="1445"/>
        <v>911.23060582002495</v>
      </c>
      <c r="G7112" s="5">
        <f t="shared" si="1446"/>
        <v>452.90833186570285</v>
      </c>
      <c r="H7112" s="5">
        <f t="shared" si="1447"/>
        <v>3698.5071517757297</v>
      </c>
      <c r="I7112" s="5">
        <f t="shared" si="1448"/>
        <v>720</v>
      </c>
      <c r="J7112" s="5">
        <f t="shared" si="1449"/>
        <v>2978.5071517757297</v>
      </c>
      <c r="K7112" s="2">
        <f t="shared" si="1450"/>
        <v>76710.19360721753</v>
      </c>
      <c r="L7112" s="2">
        <f t="shared" si="1451"/>
        <v>152086</v>
      </c>
      <c r="M7112" s="2">
        <f t="shared" si="1452"/>
        <v>25080</v>
      </c>
      <c r="N7112" s="6">
        <f t="shared" si="1453"/>
        <v>1</v>
      </c>
      <c r="O7112" s="2">
        <f t="shared" si="1454"/>
        <v>30295.80639278247</v>
      </c>
      <c r="P7112" s="2">
        <f t="shared" si="1455"/>
        <v>30295.80639278247</v>
      </c>
    </row>
    <row r="7113" spans="1:16">
      <c r="A7113" s="6">
        <v>10</v>
      </c>
      <c r="B7113" s="6">
        <v>19</v>
      </c>
      <c r="C7113" s="6">
        <v>10</v>
      </c>
      <c r="D7113" s="6">
        <f t="shared" si="1443"/>
        <v>39</v>
      </c>
      <c r="E7113" s="5">
        <f t="shared" si="1444"/>
        <v>2334.3682140900019</v>
      </c>
      <c r="F7113" s="5">
        <f t="shared" si="1445"/>
        <v>911.23060582002495</v>
      </c>
      <c r="G7113" s="5">
        <f t="shared" si="1446"/>
        <v>509.52187334891573</v>
      </c>
      <c r="H7113" s="5">
        <f t="shared" si="1447"/>
        <v>3755.1206932589421</v>
      </c>
      <c r="I7113" s="5">
        <f t="shared" si="1448"/>
        <v>720</v>
      </c>
      <c r="J7113" s="5">
        <f t="shared" si="1449"/>
        <v>3035.1206932589421</v>
      </c>
      <c r="K7113" s="2">
        <f t="shared" si="1450"/>
        <v>77693.067591301078</v>
      </c>
      <c r="L7113" s="2">
        <f t="shared" si="1451"/>
        <v>154786</v>
      </c>
      <c r="M7113" s="2">
        <f t="shared" si="1452"/>
        <v>25960</v>
      </c>
      <c r="N7113" s="6">
        <f t="shared" si="1453"/>
        <v>1</v>
      </c>
      <c r="O7113" s="2">
        <f t="shared" si="1454"/>
        <v>31132.932408698922</v>
      </c>
      <c r="P7113" s="2">
        <f t="shared" si="1455"/>
        <v>31132.932408698922</v>
      </c>
    </row>
    <row r="7114" spans="1:16">
      <c r="A7114" s="6">
        <v>10</v>
      </c>
      <c r="B7114" s="6">
        <v>19</v>
      </c>
      <c r="C7114" s="6">
        <v>11</v>
      </c>
      <c r="D7114" s="6">
        <f t="shared" si="1443"/>
        <v>40</v>
      </c>
      <c r="E7114" s="5">
        <f t="shared" si="1444"/>
        <v>2334.3682140900019</v>
      </c>
      <c r="F7114" s="5">
        <f t="shared" si="1445"/>
        <v>911.23060582002495</v>
      </c>
      <c r="G7114" s="5">
        <f t="shared" si="1446"/>
        <v>567.47998644235474</v>
      </c>
      <c r="H7114" s="5">
        <f t="shared" si="1447"/>
        <v>3813.0788063523814</v>
      </c>
      <c r="I7114" s="5">
        <f t="shared" si="1448"/>
        <v>720</v>
      </c>
      <c r="J7114" s="5">
        <f t="shared" si="1449"/>
        <v>3093.0788063523814</v>
      </c>
      <c r="K7114" s="2">
        <f t="shared" si="1450"/>
        <v>78699.284832506615</v>
      </c>
      <c r="L7114" s="2">
        <f t="shared" si="1451"/>
        <v>157486</v>
      </c>
      <c r="M7114" s="2">
        <f t="shared" si="1452"/>
        <v>26840</v>
      </c>
      <c r="N7114" s="6">
        <f t="shared" si="1453"/>
        <v>1</v>
      </c>
      <c r="O7114" s="2">
        <f t="shared" si="1454"/>
        <v>31946.715167493385</v>
      </c>
      <c r="P7114" s="2">
        <f t="shared" si="1455"/>
        <v>31946.715167493385</v>
      </c>
    </row>
    <row r="7115" spans="1:16">
      <c r="A7115" s="6">
        <v>10</v>
      </c>
      <c r="B7115" s="6">
        <v>19</v>
      </c>
      <c r="C7115" s="6">
        <v>12</v>
      </c>
      <c r="D7115" s="6">
        <f t="shared" si="1443"/>
        <v>41</v>
      </c>
      <c r="E7115" s="5">
        <f t="shared" si="1444"/>
        <v>2334.3682140900019</v>
      </c>
      <c r="F7115" s="5">
        <f t="shared" si="1445"/>
        <v>911.23060582002495</v>
      </c>
      <c r="G7115" s="5">
        <f t="shared" si="1446"/>
        <v>626.80743957041921</v>
      </c>
      <c r="H7115" s="5">
        <f t="shared" si="1447"/>
        <v>3872.4062594804459</v>
      </c>
      <c r="I7115" s="5">
        <f t="shared" si="1448"/>
        <v>720</v>
      </c>
      <c r="J7115" s="5">
        <f t="shared" si="1449"/>
        <v>3152.4062594804459</v>
      </c>
      <c r="K7115" s="2">
        <f t="shared" si="1450"/>
        <v>79729.275338202191</v>
      </c>
      <c r="L7115" s="2">
        <f t="shared" si="1451"/>
        <v>160186</v>
      </c>
      <c r="M7115" s="2">
        <f t="shared" si="1452"/>
        <v>27720</v>
      </c>
      <c r="N7115" s="6">
        <f t="shared" si="1453"/>
        <v>1</v>
      </c>
      <c r="O7115" s="2">
        <f t="shared" si="1454"/>
        <v>32736.724661797809</v>
      </c>
      <c r="P7115" s="2">
        <f t="shared" si="1455"/>
        <v>32736.724661797809</v>
      </c>
    </row>
    <row r="7116" spans="1:16">
      <c r="A7116" s="6">
        <v>10</v>
      </c>
      <c r="B7116" s="6">
        <v>19</v>
      </c>
      <c r="C7116" s="6">
        <v>13</v>
      </c>
      <c r="D7116" s="6">
        <f t="shared" si="1443"/>
        <v>42</v>
      </c>
      <c r="E7116" s="5">
        <f t="shared" si="1444"/>
        <v>2334.3682140900019</v>
      </c>
      <c r="F7116" s="5">
        <f t="shared" si="1445"/>
        <v>911.23060582002495</v>
      </c>
      <c r="G7116" s="5">
        <f t="shared" si="1446"/>
        <v>687.52941027880343</v>
      </c>
      <c r="H7116" s="5">
        <f t="shared" si="1447"/>
        <v>3933.12823018883</v>
      </c>
      <c r="I7116" s="5">
        <f t="shared" si="1448"/>
        <v>720</v>
      </c>
      <c r="J7116" s="5">
        <f t="shared" si="1449"/>
        <v>3213.12823018883</v>
      </c>
      <c r="K7116" s="2">
        <f t="shared" si="1450"/>
        <v>80783.476218556083</v>
      </c>
      <c r="L7116" s="2">
        <f t="shared" si="1451"/>
        <v>162886</v>
      </c>
      <c r="M7116" s="2">
        <f t="shared" si="1452"/>
        <v>28600</v>
      </c>
      <c r="N7116" s="6">
        <f t="shared" si="1453"/>
        <v>1</v>
      </c>
      <c r="O7116" s="2">
        <f t="shared" si="1454"/>
        <v>33502.523781443917</v>
      </c>
      <c r="P7116" s="2">
        <f t="shared" si="1455"/>
        <v>33502.523781443917</v>
      </c>
    </row>
    <row r="7117" spans="1:16">
      <c r="A7117" s="6">
        <v>10</v>
      </c>
      <c r="B7117" s="6">
        <v>19</v>
      </c>
      <c r="C7117" s="6">
        <v>14</v>
      </c>
      <c r="D7117" s="6">
        <f t="shared" si="1443"/>
        <v>43</v>
      </c>
      <c r="E7117" s="5">
        <f t="shared" si="1444"/>
        <v>2334.3682140900019</v>
      </c>
      <c r="F7117" s="5">
        <f t="shared" si="1445"/>
        <v>911.23060582002495</v>
      </c>
      <c r="G7117" s="5">
        <f t="shared" si="1446"/>
        <v>749.67149159246469</v>
      </c>
      <c r="H7117" s="5">
        <f t="shared" si="1447"/>
        <v>3995.2703115024915</v>
      </c>
      <c r="I7117" s="5">
        <f t="shared" si="1448"/>
        <v>720</v>
      </c>
      <c r="J7117" s="5">
        <f t="shared" si="1449"/>
        <v>3275.2703115024915</v>
      </c>
      <c r="K7117" s="2">
        <f t="shared" si="1450"/>
        <v>81862.331796918254</v>
      </c>
      <c r="L7117" s="2">
        <f t="shared" si="1451"/>
        <v>165586</v>
      </c>
      <c r="M7117" s="2">
        <f t="shared" si="1452"/>
        <v>29480</v>
      </c>
      <c r="N7117" s="6">
        <f t="shared" si="1453"/>
        <v>1</v>
      </c>
      <c r="O7117" s="2">
        <f t="shared" si="1454"/>
        <v>34243.668203081746</v>
      </c>
      <c r="P7117" s="2">
        <f t="shared" si="1455"/>
        <v>34243.668203081746</v>
      </c>
    </row>
    <row r="7118" spans="1:16">
      <c r="A7118" s="6">
        <v>10</v>
      </c>
      <c r="B7118" s="6">
        <v>19</v>
      </c>
      <c r="C7118" s="6">
        <v>15</v>
      </c>
      <c r="D7118" s="6">
        <f t="shared" si="1443"/>
        <v>44</v>
      </c>
      <c r="E7118" s="5">
        <f t="shared" si="1444"/>
        <v>2334.3682140900019</v>
      </c>
      <c r="F7118" s="5">
        <f t="shared" si="1445"/>
        <v>911.23060582002495</v>
      </c>
      <c r="G7118" s="5">
        <f t="shared" si="1446"/>
        <v>813.25969846861108</v>
      </c>
      <c r="H7118" s="5">
        <f t="shared" si="1447"/>
        <v>4058.8585183786377</v>
      </c>
      <c r="I7118" s="5">
        <f t="shared" si="1448"/>
        <v>720</v>
      </c>
      <c r="J7118" s="5">
        <f t="shared" si="1449"/>
        <v>3338.8585183786377</v>
      </c>
      <c r="K7118" s="2">
        <f t="shared" si="1450"/>
        <v>82966.29372185134</v>
      </c>
      <c r="L7118" s="2">
        <f t="shared" si="1451"/>
        <v>168286</v>
      </c>
      <c r="M7118" s="2">
        <f t="shared" si="1452"/>
        <v>30360</v>
      </c>
      <c r="N7118" s="6">
        <f t="shared" si="1453"/>
        <v>1</v>
      </c>
      <c r="O7118" s="2">
        <f t="shared" si="1454"/>
        <v>34959.70627814866</v>
      </c>
      <c r="P7118" s="2">
        <f t="shared" si="1455"/>
        <v>34959.70627814866</v>
      </c>
    </row>
    <row r="7119" spans="1:16">
      <c r="A7119" s="6">
        <v>10</v>
      </c>
      <c r="B7119" s="6">
        <v>19</v>
      </c>
      <c r="C7119" s="6">
        <v>16</v>
      </c>
      <c r="D7119" s="6">
        <f t="shared" si="1443"/>
        <v>45</v>
      </c>
      <c r="E7119" s="5">
        <f t="shared" si="1444"/>
        <v>2334.3682140900019</v>
      </c>
      <c r="F7119" s="5">
        <f t="shared" si="1445"/>
        <v>911.23060582002495</v>
      </c>
      <c r="G7119" s="5">
        <f t="shared" si="1446"/>
        <v>878.32047434610013</v>
      </c>
      <c r="H7119" s="5">
        <f t="shared" si="1447"/>
        <v>4123.9192942561267</v>
      </c>
      <c r="I7119" s="5">
        <f t="shared" si="1448"/>
        <v>720</v>
      </c>
      <c r="J7119" s="5">
        <f t="shared" si="1449"/>
        <v>3403.9192942561267</v>
      </c>
      <c r="K7119" s="2">
        <f t="shared" si="1450"/>
        <v>84095.821080835536</v>
      </c>
      <c r="L7119" s="2">
        <f t="shared" si="1451"/>
        <v>170986</v>
      </c>
      <c r="M7119" s="2">
        <f t="shared" si="1452"/>
        <v>31240</v>
      </c>
      <c r="N7119" s="6">
        <f t="shared" si="1453"/>
        <v>1</v>
      </c>
      <c r="O7119" s="2">
        <f t="shared" si="1454"/>
        <v>35650.178919164464</v>
      </c>
      <c r="P7119" s="2">
        <f t="shared" si="1455"/>
        <v>35650.178919164464</v>
      </c>
    </row>
    <row r="7120" spans="1:16">
      <c r="A7120" s="6">
        <v>10</v>
      </c>
      <c r="B7120" s="6">
        <v>19</v>
      </c>
      <c r="C7120" s="6">
        <v>17</v>
      </c>
      <c r="D7120" s="6">
        <f t="shared" si="1443"/>
        <v>46</v>
      </c>
      <c r="E7120" s="5">
        <f t="shared" si="1444"/>
        <v>2334.3682140900019</v>
      </c>
      <c r="F7120" s="5">
        <f t="shared" si="1445"/>
        <v>911.23060582002495</v>
      </c>
      <c r="G7120" s="5">
        <f t="shared" si="1446"/>
        <v>944.88069779264049</v>
      </c>
      <c r="H7120" s="5">
        <f t="shared" si="1447"/>
        <v>4190.4795177026672</v>
      </c>
      <c r="I7120" s="5">
        <f t="shared" si="1448"/>
        <v>720</v>
      </c>
      <c r="J7120" s="5">
        <f t="shared" si="1449"/>
        <v>3470.4795177026672</v>
      </c>
      <c r="K7120" s="2">
        <f t="shared" si="1450"/>
        <v>85251.380515671306</v>
      </c>
      <c r="L7120" s="2">
        <f t="shared" si="1451"/>
        <v>173686</v>
      </c>
      <c r="M7120" s="2">
        <f t="shared" si="1452"/>
        <v>32120</v>
      </c>
      <c r="N7120" s="6">
        <f t="shared" si="1453"/>
        <v>1</v>
      </c>
      <c r="O7120" s="2">
        <f t="shared" si="1454"/>
        <v>36314.619484328694</v>
      </c>
      <c r="P7120" s="2">
        <f t="shared" si="1455"/>
        <v>36314.619484328694</v>
      </c>
    </row>
    <row r="7121" spans="1:16">
      <c r="A7121" s="6">
        <v>10</v>
      </c>
      <c r="B7121" s="6">
        <v>19</v>
      </c>
      <c r="C7121" s="6">
        <v>18</v>
      </c>
      <c r="D7121" s="6">
        <f t="shared" si="1443"/>
        <v>47</v>
      </c>
      <c r="E7121" s="5">
        <f t="shared" si="1444"/>
        <v>2334.3682140900019</v>
      </c>
      <c r="F7121" s="5">
        <f t="shared" si="1445"/>
        <v>911.23060582002495</v>
      </c>
      <c r="G7121" s="5">
        <f t="shared" si="1446"/>
        <v>1012.9676892512279</v>
      </c>
      <c r="H7121" s="5">
        <f t="shared" si="1447"/>
        <v>4258.5665091612545</v>
      </c>
      <c r="I7121" s="5">
        <f t="shared" si="1448"/>
        <v>720</v>
      </c>
      <c r="J7121" s="5">
        <f t="shared" si="1449"/>
        <v>3538.5665091612545</v>
      </c>
      <c r="K7121" s="2">
        <f t="shared" si="1450"/>
        <v>86433.446339605114</v>
      </c>
      <c r="L7121" s="2">
        <f t="shared" si="1451"/>
        <v>176386</v>
      </c>
      <c r="M7121" s="2">
        <f t="shared" si="1452"/>
        <v>33000</v>
      </c>
      <c r="N7121" s="6">
        <f t="shared" si="1453"/>
        <v>1</v>
      </c>
      <c r="O7121" s="2">
        <f t="shared" si="1454"/>
        <v>36952.553660394886</v>
      </c>
      <c r="P7121" s="2">
        <f t="shared" si="1455"/>
        <v>36952.553660394886</v>
      </c>
    </row>
    <row r="7122" spans="1:16">
      <c r="A7122" s="6">
        <v>10</v>
      </c>
      <c r="B7122" s="6">
        <v>19</v>
      </c>
      <c r="C7122" s="6">
        <v>19</v>
      </c>
      <c r="D7122" s="6">
        <f t="shared" si="1443"/>
        <v>48</v>
      </c>
      <c r="E7122" s="5">
        <f t="shared" si="1444"/>
        <v>2334.3682140900019</v>
      </c>
      <c r="F7122" s="5">
        <f t="shared" si="1445"/>
        <v>911.23060582002495</v>
      </c>
      <c r="G7122" s="5">
        <f t="shared" si="1446"/>
        <v>1082.6092178872495</v>
      </c>
      <c r="H7122" s="5">
        <f t="shared" si="1447"/>
        <v>4328.2080377972761</v>
      </c>
      <c r="I7122" s="5">
        <f t="shared" si="1448"/>
        <v>720</v>
      </c>
      <c r="J7122" s="5">
        <f t="shared" si="1449"/>
        <v>3608.2080377972761</v>
      </c>
      <c r="K7122" s="2">
        <f t="shared" si="1450"/>
        <v>87642.500656202712</v>
      </c>
      <c r="L7122" s="2">
        <f t="shared" si="1451"/>
        <v>179086</v>
      </c>
      <c r="M7122" s="2">
        <f t="shared" si="1452"/>
        <v>33880</v>
      </c>
      <c r="N7122" s="6">
        <f t="shared" si="1453"/>
        <v>1</v>
      </c>
      <c r="O7122" s="2">
        <f t="shared" si="1454"/>
        <v>37563.499343797288</v>
      </c>
      <c r="P7122" s="2">
        <f t="shared" si="1455"/>
        <v>37563.499343797288</v>
      </c>
    </row>
    <row r="7123" spans="1:16">
      <c r="A7123" s="6">
        <v>10</v>
      </c>
      <c r="B7123" s="6">
        <v>19</v>
      </c>
      <c r="C7123" s="6">
        <v>20</v>
      </c>
      <c r="D7123" s="6">
        <f t="shared" si="1443"/>
        <v>49</v>
      </c>
      <c r="E7123" s="5">
        <f t="shared" si="1444"/>
        <v>2334.3682140900019</v>
      </c>
      <c r="F7123" s="5">
        <f t="shared" si="1445"/>
        <v>911.23060582002495</v>
      </c>
      <c r="G7123" s="5">
        <f t="shared" si="1446"/>
        <v>1153.8335085377266</v>
      </c>
      <c r="H7123" s="5">
        <f t="shared" si="1447"/>
        <v>4399.4323284477532</v>
      </c>
      <c r="I7123" s="5">
        <f t="shared" si="1448"/>
        <v>720</v>
      </c>
      <c r="J7123" s="5">
        <f t="shared" si="1449"/>
        <v>3679.4323284477532</v>
      </c>
      <c r="K7123" s="2">
        <f t="shared" si="1450"/>
        <v>88879.033479995705</v>
      </c>
      <c r="L7123" s="2">
        <f t="shared" si="1451"/>
        <v>181786</v>
      </c>
      <c r="M7123" s="2">
        <f t="shared" si="1452"/>
        <v>34760</v>
      </c>
      <c r="N7123" s="6">
        <f t="shared" si="1453"/>
        <v>1</v>
      </c>
      <c r="O7123" s="2">
        <f t="shared" si="1454"/>
        <v>38146.966520004295</v>
      </c>
      <c r="P7123" s="2">
        <f t="shared" si="1455"/>
        <v>38146.966520004295</v>
      </c>
    </row>
    <row r="7124" spans="1:16">
      <c r="A7124" s="6">
        <v>10</v>
      </c>
      <c r="B7124" s="6">
        <v>19</v>
      </c>
      <c r="C7124" s="6">
        <v>21</v>
      </c>
      <c r="D7124" s="6">
        <f t="shared" si="1443"/>
        <v>50</v>
      </c>
      <c r="E7124" s="5">
        <f t="shared" si="1444"/>
        <v>2334.3682140900019</v>
      </c>
      <c r="F7124" s="5">
        <f t="shared" si="1445"/>
        <v>911.23060582002495</v>
      </c>
      <c r="G7124" s="5">
        <f t="shared" si="1446"/>
        <v>1226.6692487641703</v>
      </c>
      <c r="H7124" s="5">
        <f t="shared" si="1447"/>
        <v>4472.2680686741969</v>
      </c>
      <c r="I7124" s="5">
        <f t="shared" si="1448"/>
        <v>720</v>
      </c>
      <c r="J7124" s="5">
        <f t="shared" si="1449"/>
        <v>3752.2680686741969</v>
      </c>
      <c r="K7124" s="2">
        <f t="shared" si="1450"/>
        <v>90143.54285892703</v>
      </c>
      <c r="L7124" s="2">
        <f t="shared" si="1451"/>
        <v>184486</v>
      </c>
      <c r="M7124" s="2">
        <f t="shared" si="1452"/>
        <v>35640</v>
      </c>
      <c r="N7124" s="6">
        <f t="shared" si="1453"/>
        <v>1</v>
      </c>
      <c r="O7124" s="2">
        <f t="shared" si="1454"/>
        <v>38702.45714107297</v>
      </c>
      <c r="P7124" s="2">
        <f t="shared" si="1455"/>
        <v>38702.45714107297</v>
      </c>
    </row>
    <row r="7125" spans="1:16">
      <c r="A7125" s="6">
        <v>10</v>
      </c>
      <c r="B7125" s="6">
        <v>19</v>
      </c>
      <c r="C7125" s="6">
        <v>22</v>
      </c>
      <c r="D7125" s="6">
        <f t="shared" si="1443"/>
        <v>51</v>
      </c>
      <c r="E7125" s="5">
        <f t="shared" si="1444"/>
        <v>2334.3682140900019</v>
      </c>
      <c r="F7125" s="5">
        <f t="shared" si="1445"/>
        <v>911.23060582002495</v>
      </c>
      <c r="G7125" s="5">
        <f t="shared" si="1446"/>
        <v>1301.1455960105666</v>
      </c>
      <c r="H7125" s="5">
        <f t="shared" si="1447"/>
        <v>4546.7444159205934</v>
      </c>
      <c r="I7125" s="5">
        <f t="shared" si="1448"/>
        <v>720</v>
      </c>
      <c r="J7125" s="5">
        <f t="shared" si="1449"/>
        <v>3826.7444159205934</v>
      </c>
      <c r="K7125" s="2">
        <f t="shared" si="1450"/>
        <v>91436.534998621413</v>
      </c>
      <c r="L7125" s="2">
        <f t="shared" si="1451"/>
        <v>187186</v>
      </c>
      <c r="M7125" s="2">
        <f t="shared" si="1452"/>
        <v>36520</v>
      </c>
      <c r="N7125" s="6">
        <f t="shared" si="1453"/>
        <v>1</v>
      </c>
      <c r="O7125" s="2">
        <f t="shared" si="1454"/>
        <v>39229.465001378587</v>
      </c>
      <c r="P7125" s="2">
        <f t="shared" si="1455"/>
        <v>39229.465001378587</v>
      </c>
    </row>
    <row r="7126" spans="1:16">
      <c r="A7126" s="6">
        <v>10</v>
      </c>
      <c r="B7126" s="6">
        <v>19</v>
      </c>
      <c r="C7126" s="6">
        <v>23</v>
      </c>
      <c r="D7126" s="6">
        <f t="shared" si="1443"/>
        <v>52</v>
      </c>
      <c r="E7126" s="5">
        <f t="shared" si="1444"/>
        <v>2334.3682140900019</v>
      </c>
      <c r="F7126" s="5">
        <f t="shared" si="1445"/>
        <v>911.23060582002495</v>
      </c>
      <c r="G7126" s="5">
        <f t="shared" si="1446"/>
        <v>1377.292184868003</v>
      </c>
      <c r="H7126" s="5">
        <f t="shared" si="1447"/>
        <v>4622.89100477803</v>
      </c>
      <c r="I7126" s="5">
        <f t="shared" si="1448"/>
        <v>720</v>
      </c>
      <c r="J7126" s="5">
        <f t="shared" si="1449"/>
        <v>3902.89100477803</v>
      </c>
      <c r="K7126" s="2">
        <f t="shared" si="1450"/>
        <v>92758.52438850746</v>
      </c>
      <c r="L7126" s="2">
        <f t="shared" si="1451"/>
        <v>189886</v>
      </c>
      <c r="M7126" s="2">
        <f t="shared" si="1452"/>
        <v>37400</v>
      </c>
      <c r="N7126" s="6">
        <f t="shared" si="1453"/>
        <v>1</v>
      </c>
      <c r="O7126" s="2">
        <f t="shared" si="1454"/>
        <v>39727.47561149254</v>
      </c>
      <c r="P7126" s="2">
        <f t="shared" si="1455"/>
        <v>39727.47561149254</v>
      </c>
    </row>
    <row r="7127" spans="1:16">
      <c r="A7127" s="6">
        <v>10</v>
      </c>
      <c r="B7127" s="6">
        <v>19</v>
      </c>
      <c r="C7127" s="6">
        <v>24</v>
      </c>
      <c r="D7127" s="6">
        <f t="shared" si="1443"/>
        <v>53</v>
      </c>
      <c r="E7127" s="5">
        <f t="shared" si="1444"/>
        <v>2334.3682140900019</v>
      </c>
      <c r="F7127" s="5">
        <f t="shared" si="1445"/>
        <v>911.23060582002495</v>
      </c>
      <c r="G7127" s="5">
        <f t="shared" si="1446"/>
        <v>1455.1391344474989</v>
      </c>
      <c r="H7127" s="5">
        <f t="shared" si="1447"/>
        <v>4700.7379543575253</v>
      </c>
      <c r="I7127" s="5">
        <f t="shared" si="1448"/>
        <v>720</v>
      </c>
      <c r="J7127" s="5">
        <f t="shared" si="1449"/>
        <v>3980.7379543575253</v>
      </c>
      <c r="K7127" s="2">
        <f t="shared" si="1450"/>
        <v>94110.03392981815</v>
      </c>
      <c r="L7127" s="2">
        <f t="shared" si="1451"/>
        <v>192586</v>
      </c>
      <c r="M7127" s="2">
        <f t="shared" si="1452"/>
        <v>38280</v>
      </c>
      <c r="N7127" s="6">
        <f t="shared" si="1453"/>
        <v>1</v>
      </c>
      <c r="O7127" s="2">
        <f t="shared" si="1454"/>
        <v>40195.96607018185</v>
      </c>
      <c r="P7127" s="2">
        <f t="shared" si="1455"/>
        <v>40195.96607018185</v>
      </c>
    </row>
    <row r="7128" spans="1:16">
      <c r="A7128" s="6">
        <v>10</v>
      </c>
      <c r="B7128" s="6">
        <v>19</v>
      </c>
      <c r="C7128" s="6">
        <v>25</v>
      </c>
      <c r="D7128" s="6">
        <f t="shared" si="1443"/>
        <v>54</v>
      </c>
      <c r="E7128" s="5">
        <f t="shared" si="1444"/>
        <v>2334.3682140900019</v>
      </c>
      <c r="F7128" s="5">
        <f t="shared" si="1445"/>
        <v>911.23060582002495</v>
      </c>
      <c r="G7128" s="5">
        <f t="shared" si="1446"/>
        <v>1534.7170558625965</v>
      </c>
      <c r="H7128" s="5">
        <f t="shared" si="1447"/>
        <v>4780.3158757726233</v>
      </c>
      <c r="I7128" s="5">
        <f t="shared" si="1448"/>
        <v>720</v>
      </c>
      <c r="J7128" s="5">
        <f t="shared" si="1449"/>
        <v>4060.3158757726233</v>
      </c>
      <c r="K7128" s="2">
        <f t="shared" si="1450"/>
        <v>95491.595065496935</v>
      </c>
      <c r="L7128" s="2">
        <f t="shared" si="1451"/>
        <v>195286</v>
      </c>
      <c r="M7128" s="2">
        <f t="shared" si="1452"/>
        <v>39160</v>
      </c>
      <c r="N7128" s="6">
        <f t="shared" si="1453"/>
        <v>1</v>
      </c>
      <c r="O7128" s="2">
        <f t="shared" si="1454"/>
        <v>40634.404934503065</v>
      </c>
      <c r="P7128" s="2">
        <f t="shared" si="1455"/>
        <v>40634.404934503065</v>
      </c>
    </row>
    <row r="7129" spans="1:16">
      <c r="A7129" s="6">
        <v>10</v>
      </c>
      <c r="B7129" s="6">
        <v>19</v>
      </c>
      <c r="C7129" s="6">
        <v>26</v>
      </c>
      <c r="D7129" s="6">
        <f t="shared" si="1443"/>
        <v>55</v>
      </c>
      <c r="E7129" s="5">
        <f t="shared" si="1444"/>
        <v>2334.3682140900019</v>
      </c>
      <c r="F7129" s="5">
        <f t="shared" si="1445"/>
        <v>911.23060582002495</v>
      </c>
      <c r="G7129" s="5">
        <f t="shared" si="1446"/>
        <v>1616.0570598233144</v>
      </c>
      <c r="H7129" s="5">
        <f t="shared" si="1447"/>
        <v>4861.655879733341</v>
      </c>
      <c r="I7129" s="5">
        <f t="shared" si="1448"/>
        <v>720</v>
      </c>
      <c r="J7129" s="5">
        <f t="shared" si="1449"/>
        <v>4141.655879733341</v>
      </c>
      <c r="K7129" s="2">
        <f t="shared" si="1450"/>
        <v>96903.747912037172</v>
      </c>
      <c r="L7129" s="2">
        <f t="shared" si="1451"/>
        <v>197986</v>
      </c>
      <c r="M7129" s="2">
        <f t="shared" si="1452"/>
        <v>40040</v>
      </c>
      <c r="N7129" s="6">
        <f t="shared" si="1453"/>
        <v>1</v>
      </c>
      <c r="O7129" s="2">
        <f t="shared" si="1454"/>
        <v>41042.252087962828</v>
      </c>
      <c r="P7129" s="2">
        <f t="shared" si="1455"/>
        <v>41042.252087962828</v>
      </c>
    </row>
    <row r="7130" spans="1:16">
      <c r="A7130" s="6">
        <v>10</v>
      </c>
      <c r="B7130" s="6">
        <v>19</v>
      </c>
      <c r="C7130" s="6">
        <v>27</v>
      </c>
      <c r="D7130" s="6">
        <f t="shared" si="1443"/>
        <v>56</v>
      </c>
      <c r="E7130" s="5">
        <f t="shared" si="1444"/>
        <v>2334.3682140900019</v>
      </c>
      <c r="F7130" s="5">
        <f t="shared" si="1445"/>
        <v>911.23060582002495</v>
      </c>
      <c r="G7130" s="5">
        <f t="shared" si="1446"/>
        <v>1699.1907643430709</v>
      </c>
      <c r="H7130" s="5">
        <f t="shared" si="1447"/>
        <v>4944.7895842530979</v>
      </c>
      <c r="I7130" s="5">
        <f t="shared" si="1448"/>
        <v>720</v>
      </c>
      <c r="J7130" s="5">
        <f t="shared" si="1449"/>
        <v>4224.7895842530979</v>
      </c>
      <c r="K7130" s="2">
        <f t="shared" si="1450"/>
        <v>98347.041393282954</v>
      </c>
      <c r="L7130" s="2">
        <f t="shared" si="1451"/>
        <v>200686</v>
      </c>
      <c r="M7130" s="2">
        <f t="shared" si="1452"/>
        <v>40920</v>
      </c>
      <c r="N7130" s="6">
        <f t="shared" si="1453"/>
        <v>1</v>
      </c>
      <c r="O7130" s="2">
        <f t="shared" si="1454"/>
        <v>41418.958606717046</v>
      </c>
      <c r="P7130" s="2">
        <f t="shared" si="1455"/>
        <v>41418.958606717046</v>
      </c>
    </row>
    <row r="7131" spans="1:16">
      <c r="A7131" s="6">
        <v>10</v>
      </c>
      <c r="B7131" s="6">
        <v>19</v>
      </c>
      <c r="C7131" s="6">
        <v>28</v>
      </c>
      <c r="D7131" s="6">
        <f t="shared" si="1443"/>
        <v>57</v>
      </c>
      <c r="E7131" s="5">
        <f t="shared" si="1444"/>
        <v>2334.3682140900019</v>
      </c>
      <c r="F7131" s="5">
        <f t="shared" si="1445"/>
        <v>911.23060582002495</v>
      </c>
      <c r="G7131" s="5">
        <f t="shared" si="1446"/>
        <v>1784.1503025602246</v>
      </c>
      <c r="H7131" s="5">
        <f t="shared" si="1447"/>
        <v>5029.7491224702517</v>
      </c>
      <c r="I7131" s="5">
        <f t="shared" si="1448"/>
        <v>720</v>
      </c>
      <c r="J7131" s="5">
        <f t="shared" si="1449"/>
        <v>4309.7491224702517</v>
      </c>
      <c r="K7131" s="2">
        <f t="shared" si="1450"/>
        <v>99822.033376219639</v>
      </c>
      <c r="L7131" s="2">
        <f t="shared" si="1451"/>
        <v>203386</v>
      </c>
      <c r="M7131" s="2">
        <f t="shared" si="1452"/>
        <v>41800</v>
      </c>
      <c r="N7131" s="6">
        <f t="shared" si="1453"/>
        <v>1</v>
      </c>
      <c r="O7131" s="2">
        <f t="shared" si="1454"/>
        <v>41763.966623780361</v>
      </c>
      <c r="P7131" s="2">
        <f t="shared" si="1455"/>
        <v>41763.966623780361</v>
      </c>
    </row>
    <row r="7132" spans="1:16">
      <c r="A7132" s="6">
        <v>10</v>
      </c>
      <c r="B7132" s="6">
        <v>19</v>
      </c>
      <c r="C7132" s="6">
        <v>29</v>
      </c>
      <c r="D7132" s="6">
        <f t="shared" si="1443"/>
        <v>58</v>
      </c>
      <c r="E7132" s="5">
        <f t="shared" si="1444"/>
        <v>2334.3682140900019</v>
      </c>
      <c r="F7132" s="5">
        <f t="shared" si="1445"/>
        <v>911.23060582002495</v>
      </c>
      <c r="G7132" s="5">
        <f t="shared" si="1446"/>
        <v>1870.9683306758782</v>
      </c>
      <c r="H7132" s="5">
        <f t="shared" si="1447"/>
        <v>5116.5671505859045</v>
      </c>
      <c r="I7132" s="5">
        <f t="shared" si="1448"/>
        <v>720</v>
      </c>
      <c r="J7132" s="5">
        <f t="shared" si="1449"/>
        <v>4396.5671505859045</v>
      </c>
      <c r="K7132" s="2">
        <f t="shared" si="1450"/>
        <v>101329.29080878306</v>
      </c>
      <c r="L7132" s="2">
        <f t="shared" si="1451"/>
        <v>206086</v>
      </c>
      <c r="M7132" s="2">
        <f t="shared" si="1452"/>
        <v>42680</v>
      </c>
      <c r="N7132" s="6">
        <f t="shared" si="1453"/>
        <v>1</v>
      </c>
      <c r="O7132" s="2">
        <f t="shared" si="1454"/>
        <v>42076.709191216942</v>
      </c>
      <c r="P7132" s="2">
        <f t="shared" si="1455"/>
        <v>42076.709191216942</v>
      </c>
    </row>
    <row r="7133" spans="1:16">
      <c r="A7133" s="6">
        <v>10</v>
      </c>
      <c r="B7133" s="6">
        <v>19</v>
      </c>
      <c r="C7133" s="6">
        <v>30</v>
      </c>
      <c r="D7133" s="6">
        <f t="shared" si="1443"/>
        <v>59</v>
      </c>
      <c r="E7133" s="5">
        <f t="shared" si="1444"/>
        <v>2334.3682140900019</v>
      </c>
      <c r="F7133" s="5">
        <f t="shared" si="1445"/>
        <v>911.23060582002495</v>
      </c>
      <c r="G7133" s="5">
        <f t="shared" si="1446"/>
        <v>1959.6780360096488</v>
      </c>
      <c r="H7133" s="5">
        <f t="shared" si="1447"/>
        <v>5205.2768559196757</v>
      </c>
      <c r="I7133" s="5">
        <f t="shared" si="1448"/>
        <v>720</v>
      </c>
      <c r="J7133" s="5">
        <f t="shared" si="1449"/>
        <v>4485.2768559196757</v>
      </c>
      <c r="K7133" s="2">
        <f t="shared" si="1450"/>
        <v>102869.38985971658</v>
      </c>
      <c r="L7133" s="2">
        <f t="shared" si="1451"/>
        <v>208786</v>
      </c>
      <c r="M7133" s="2">
        <f t="shared" si="1452"/>
        <v>43560</v>
      </c>
      <c r="N7133" s="6">
        <f t="shared" si="1453"/>
        <v>1</v>
      </c>
      <c r="O7133" s="2">
        <f t="shared" si="1454"/>
        <v>42356.610140283417</v>
      </c>
      <c r="P7133" s="2">
        <f t="shared" si="1455"/>
        <v>42356.610140283417</v>
      </c>
    </row>
    <row r="7134" spans="1:16">
      <c r="A7134" s="6">
        <v>10</v>
      </c>
      <c r="B7134" s="6">
        <v>20</v>
      </c>
      <c r="C7134" s="6">
        <v>0</v>
      </c>
      <c r="D7134" s="6">
        <f t="shared" si="1443"/>
        <v>30</v>
      </c>
      <c r="E7134" s="5">
        <f t="shared" si="1444"/>
        <v>2334.3682140900019</v>
      </c>
      <c r="F7134" s="5">
        <f t="shared" si="1445"/>
        <v>983.16986417423732</v>
      </c>
      <c r="G7134" s="5">
        <f t="shared" si="1446"/>
        <v>0</v>
      </c>
      <c r="H7134" s="5">
        <f t="shared" si="1447"/>
        <v>3317.5380782642392</v>
      </c>
      <c r="I7134" s="5">
        <f t="shared" si="1448"/>
        <v>720</v>
      </c>
      <c r="J7134" s="5">
        <f t="shared" si="1449"/>
        <v>2597.5380782642392</v>
      </c>
      <c r="K7134" s="2">
        <f t="shared" si="1450"/>
        <v>70096.14719208749</v>
      </c>
      <c r="L7134" s="2">
        <f t="shared" si="1451"/>
        <v>129880</v>
      </c>
      <c r="M7134" s="2">
        <f t="shared" si="1452"/>
        <v>17600</v>
      </c>
      <c r="N7134" s="6">
        <f t="shared" si="1453"/>
        <v>1</v>
      </c>
      <c r="O7134" s="2">
        <f t="shared" si="1454"/>
        <v>22183.85280791251</v>
      </c>
      <c r="P7134" s="2">
        <f t="shared" si="1455"/>
        <v>22183.85280791251</v>
      </c>
    </row>
    <row r="7135" spans="1:16">
      <c r="A7135" s="6">
        <v>10</v>
      </c>
      <c r="B7135" s="6">
        <v>20</v>
      </c>
      <c r="C7135" s="6">
        <v>1</v>
      </c>
      <c r="D7135" s="6">
        <f t="shared" si="1443"/>
        <v>31</v>
      </c>
      <c r="E7135" s="5">
        <f t="shared" si="1444"/>
        <v>2334.3682140900019</v>
      </c>
      <c r="F7135" s="5">
        <f t="shared" si="1445"/>
        <v>983.16986417423732</v>
      </c>
      <c r="G7135" s="5">
        <f t="shared" si="1446"/>
        <v>45.5625</v>
      </c>
      <c r="H7135" s="5">
        <f t="shared" si="1447"/>
        <v>3363.1005782642392</v>
      </c>
      <c r="I7135" s="5">
        <f t="shared" si="1448"/>
        <v>720</v>
      </c>
      <c r="J7135" s="5">
        <f t="shared" si="1449"/>
        <v>2643.1005782642392</v>
      </c>
      <c r="K7135" s="2">
        <f t="shared" si="1450"/>
        <v>70887.16281708749</v>
      </c>
      <c r="L7135" s="2">
        <f t="shared" si="1451"/>
        <v>132580</v>
      </c>
      <c r="M7135" s="2">
        <f t="shared" si="1452"/>
        <v>18480</v>
      </c>
      <c r="N7135" s="6">
        <f t="shared" si="1453"/>
        <v>1</v>
      </c>
      <c r="O7135" s="2">
        <f t="shared" si="1454"/>
        <v>23212.83718291251</v>
      </c>
      <c r="P7135" s="2">
        <f t="shared" si="1455"/>
        <v>23212.83718291251</v>
      </c>
    </row>
    <row r="7136" spans="1:16">
      <c r="A7136" s="6">
        <v>10</v>
      </c>
      <c r="B7136" s="6">
        <v>20</v>
      </c>
      <c r="C7136" s="6">
        <v>2</v>
      </c>
      <c r="D7136" s="6">
        <f t="shared" si="1443"/>
        <v>32</v>
      </c>
      <c r="E7136" s="5">
        <f t="shared" si="1444"/>
        <v>2334.3682140900019</v>
      </c>
      <c r="F7136" s="5">
        <f t="shared" si="1445"/>
        <v>983.16986417423732</v>
      </c>
      <c r="G7136" s="5">
        <f t="shared" si="1446"/>
        <v>92.264062499999994</v>
      </c>
      <c r="H7136" s="5">
        <f t="shared" si="1447"/>
        <v>3409.8021407642391</v>
      </c>
      <c r="I7136" s="5">
        <f t="shared" si="1448"/>
        <v>720</v>
      </c>
      <c r="J7136" s="5">
        <f t="shared" si="1449"/>
        <v>2689.8021407642391</v>
      </c>
      <c r="K7136" s="2">
        <f t="shared" si="1450"/>
        <v>71697.95383271249</v>
      </c>
      <c r="L7136" s="2">
        <f t="shared" si="1451"/>
        <v>135280</v>
      </c>
      <c r="M7136" s="2">
        <f t="shared" si="1452"/>
        <v>19360</v>
      </c>
      <c r="N7136" s="6">
        <f t="shared" si="1453"/>
        <v>1</v>
      </c>
      <c r="O7136" s="2">
        <f t="shared" si="1454"/>
        <v>24222.04616728751</v>
      </c>
      <c r="P7136" s="2">
        <f t="shared" si="1455"/>
        <v>24222.04616728751</v>
      </c>
    </row>
    <row r="7137" spans="1:16">
      <c r="A7137" s="6">
        <v>10</v>
      </c>
      <c r="B7137" s="6">
        <v>20</v>
      </c>
      <c r="C7137" s="6">
        <v>3</v>
      </c>
      <c r="D7137" s="6">
        <f t="shared" si="1443"/>
        <v>33</v>
      </c>
      <c r="E7137" s="5">
        <f t="shared" si="1444"/>
        <v>2334.3682140900019</v>
      </c>
      <c r="F7137" s="5">
        <f t="shared" si="1445"/>
        <v>983.16986417423732</v>
      </c>
      <c r="G7137" s="5">
        <f t="shared" si="1446"/>
        <v>140.12604492187498</v>
      </c>
      <c r="H7137" s="5">
        <f t="shared" si="1447"/>
        <v>3457.664123186114</v>
      </c>
      <c r="I7137" s="5">
        <f t="shared" si="1448"/>
        <v>720</v>
      </c>
      <c r="J7137" s="5">
        <f t="shared" si="1449"/>
        <v>2737.664123186114</v>
      </c>
      <c r="K7137" s="2">
        <f t="shared" si="1450"/>
        <v>72528.891027536709</v>
      </c>
      <c r="L7137" s="2">
        <f t="shared" si="1451"/>
        <v>137980</v>
      </c>
      <c r="M7137" s="2">
        <f t="shared" si="1452"/>
        <v>20240</v>
      </c>
      <c r="N7137" s="6">
        <f t="shared" si="1453"/>
        <v>1</v>
      </c>
      <c r="O7137" s="2">
        <f t="shared" si="1454"/>
        <v>25211.108972463291</v>
      </c>
      <c r="P7137" s="2">
        <f t="shared" si="1455"/>
        <v>25211.108972463291</v>
      </c>
    </row>
    <row r="7138" spans="1:16">
      <c r="A7138" s="6">
        <v>10</v>
      </c>
      <c r="B7138" s="6">
        <v>20</v>
      </c>
      <c r="C7138" s="6">
        <v>4</v>
      </c>
      <c r="D7138" s="6">
        <f t="shared" si="1443"/>
        <v>34</v>
      </c>
      <c r="E7138" s="5">
        <f t="shared" si="1444"/>
        <v>2334.3682140900019</v>
      </c>
      <c r="F7138" s="5">
        <f t="shared" si="1445"/>
        <v>983.16986417423732</v>
      </c>
      <c r="G7138" s="5">
        <f t="shared" si="1446"/>
        <v>189.17016064453125</v>
      </c>
      <c r="H7138" s="5">
        <f t="shared" si="1447"/>
        <v>3506.7082389087705</v>
      </c>
      <c r="I7138" s="5">
        <f t="shared" si="1448"/>
        <v>720</v>
      </c>
      <c r="J7138" s="5">
        <f t="shared" si="1449"/>
        <v>2786.7082389087705</v>
      </c>
      <c r="K7138" s="2">
        <f t="shared" si="1450"/>
        <v>73380.351369943935</v>
      </c>
      <c r="L7138" s="2">
        <f t="shared" si="1451"/>
        <v>140680</v>
      </c>
      <c r="M7138" s="2">
        <f t="shared" si="1452"/>
        <v>21120</v>
      </c>
      <c r="N7138" s="6">
        <f t="shared" si="1453"/>
        <v>1</v>
      </c>
      <c r="O7138" s="2">
        <f t="shared" si="1454"/>
        <v>26179.648630056065</v>
      </c>
      <c r="P7138" s="2">
        <f t="shared" si="1455"/>
        <v>26179.648630056065</v>
      </c>
    </row>
    <row r="7139" spans="1:16">
      <c r="A7139" s="6">
        <v>10</v>
      </c>
      <c r="B7139" s="6">
        <v>20</v>
      </c>
      <c r="C7139" s="6">
        <v>5</v>
      </c>
      <c r="D7139" s="6">
        <f t="shared" si="1443"/>
        <v>35</v>
      </c>
      <c r="E7139" s="5">
        <f t="shared" si="1444"/>
        <v>2334.3682140900019</v>
      </c>
      <c r="F7139" s="5">
        <f t="shared" si="1445"/>
        <v>983.16986417423732</v>
      </c>
      <c r="G7139" s="5">
        <f t="shared" si="1446"/>
        <v>239.41848456573481</v>
      </c>
      <c r="H7139" s="5">
        <f t="shared" si="1447"/>
        <v>3556.9565628299738</v>
      </c>
      <c r="I7139" s="5">
        <f t="shared" si="1448"/>
        <v>720</v>
      </c>
      <c r="J7139" s="5">
        <f t="shared" si="1449"/>
        <v>2836.9565628299738</v>
      </c>
      <c r="K7139" s="2">
        <f t="shared" si="1450"/>
        <v>74252.718104687054</v>
      </c>
      <c r="L7139" s="2">
        <f t="shared" si="1451"/>
        <v>143380</v>
      </c>
      <c r="M7139" s="2">
        <f t="shared" si="1452"/>
        <v>22000</v>
      </c>
      <c r="N7139" s="6">
        <f t="shared" si="1453"/>
        <v>1</v>
      </c>
      <c r="O7139" s="2">
        <f t="shared" si="1454"/>
        <v>27127.281895312946</v>
      </c>
      <c r="P7139" s="2">
        <f t="shared" si="1455"/>
        <v>27127.281895312946</v>
      </c>
    </row>
    <row r="7140" spans="1:16">
      <c r="A7140" s="6">
        <v>10</v>
      </c>
      <c r="B7140" s="6">
        <v>20</v>
      </c>
      <c r="C7140" s="6">
        <v>6</v>
      </c>
      <c r="D7140" s="6">
        <f t="shared" si="1443"/>
        <v>36</v>
      </c>
      <c r="E7140" s="5">
        <f t="shared" si="1444"/>
        <v>2334.3682140900019</v>
      </c>
      <c r="F7140" s="5">
        <f t="shared" si="1445"/>
        <v>983.16986417423732</v>
      </c>
      <c r="G7140" s="5">
        <f t="shared" si="1446"/>
        <v>290.89345874736784</v>
      </c>
      <c r="H7140" s="5">
        <f t="shared" si="1447"/>
        <v>3608.4315370116069</v>
      </c>
      <c r="I7140" s="5">
        <f t="shared" si="1448"/>
        <v>720</v>
      </c>
      <c r="J7140" s="5">
        <f t="shared" si="1449"/>
        <v>2888.4315370116069</v>
      </c>
      <c r="K7140" s="2">
        <f t="shared" si="1450"/>
        <v>75146.380850895948</v>
      </c>
      <c r="L7140" s="2">
        <f t="shared" si="1451"/>
        <v>146080</v>
      </c>
      <c r="M7140" s="2">
        <f t="shared" si="1452"/>
        <v>22880</v>
      </c>
      <c r="N7140" s="6">
        <f t="shared" si="1453"/>
        <v>1</v>
      </c>
      <c r="O7140" s="2">
        <f t="shared" si="1454"/>
        <v>28053.619149104052</v>
      </c>
      <c r="P7140" s="2">
        <f t="shared" si="1455"/>
        <v>28053.619149104052</v>
      </c>
    </row>
    <row r="7141" spans="1:16">
      <c r="A7141" s="6">
        <v>10</v>
      </c>
      <c r="B7141" s="6">
        <v>20</v>
      </c>
      <c r="C7141" s="6">
        <v>7</v>
      </c>
      <c r="D7141" s="6">
        <f t="shared" si="1443"/>
        <v>37</v>
      </c>
      <c r="E7141" s="5">
        <f t="shared" si="1444"/>
        <v>2334.3682140900019</v>
      </c>
      <c r="F7141" s="5">
        <f t="shared" si="1445"/>
        <v>983.16986417423732</v>
      </c>
      <c r="G7141" s="5">
        <f t="shared" si="1446"/>
        <v>343.61789814532818</v>
      </c>
      <c r="H7141" s="5">
        <f t="shared" si="1447"/>
        <v>3661.1559764095673</v>
      </c>
      <c r="I7141" s="5">
        <f t="shared" si="1448"/>
        <v>720</v>
      </c>
      <c r="J7141" s="5">
        <f t="shared" si="1449"/>
        <v>2941.1559764095673</v>
      </c>
      <c r="K7141" s="2">
        <f t="shared" si="1450"/>
        <v>76061.735701554979</v>
      </c>
      <c r="L7141" s="2">
        <f t="shared" si="1451"/>
        <v>148780</v>
      </c>
      <c r="M7141" s="2">
        <f t="shared" si="1452"/>
        <v>23760</v>
      </c>
      <c r="N7141" s="6">
        <f t="shared" si="1453"/>
        <v>1</v>
      </c>
      <c r="O7141" s="2">
        <f t="shared" si="1454"/>
        <v>28958.264298445021</v>
      </c>
      <c r="P7141" s="2">
        <f t="shared" si="1455"/>
        <v>28958.264298445021</v>
      </c>
    </row>
    <row r="7142" spans="1:16">
      <c r="A7142" s="6">
        <v>10</v>
      </c>
      <c r="B7142" s="6">
        <v>20</v>
      </c>
      <c r="C7142" s="6">
        <v>8</v>
      </c>
      <c r="D7142" s="6">
        <f t="shared" si="1443"/>
        <v>38</v>
      </c>
      <c r="E7142" s="5">
        <f t="shared" si="1444"/>
        <v>2334.3682140900019</v>
      </c>
      <c r="F7142" s="5">
        <f t="shared" si="1445"/>
        <v>983.16986417423732</v>
      </c>
      <c r="G7142" s="5">
        <f t="shared" si="1446"/>
        <v>397.61499642530839</v>
      </c>
      <c r="H7142" s="5">
        <f t="shared" si="1447"/>
        <v>3715.1530746895478</v>
      </c>
      <c r="I7142" s="5">
        <f t="shared" si="1448"/>
        <v>720</v>
      </c>
      <c r="J7142" s="5">
        <f t="shared" si="1449"/>
        <v>2995.1530746895478</v>
      </c>
      <c r="K7142" s="2">
        <f t="shared" si="1450"/>
        <v>76999.185324471313</v>
      </c>
      <c r="L7142" s="2">
        <f t="shared" si="1451"/>
        <v>151480</v>
      </c>
      <c r="M7142" s="2">
        <f t="shared" si="1452"/>
        <v>24640</v>
      </c>
      <c r="N7142" s="6">
        <f t="shared" si="1453"/>
        <v>1</v>
      </c>
      <c r="O7142" s="2">
        <f t="shared" si="1454"/>
        <v>29840.814675528687</v>
      </c>
      <c r="P7142" s="2">
        <f t="shared" si="1455"/>
        <v>29840.814675528687</v>
      </c>
    </row>
    <row r="7143" spans="1:16">
      <c r="A7143" s="6">
        <v>10</v>
      </c>
      <c r="B7143" s="6">
        <v>20</v>
      </c>
      <c r="C7143" s="6">
        <v>9</v>
      </c>
      <c r="D7143" s="6">
        <f t="shared" si="1443"/>
        <v>39</v>
      </c>
      <c r="E7143" s="5">
        <f t="shared" si="1444"/>
        <v>2334.3682140900019</v>
      </c>
      <c r="F7143" s="5">
        <f t="shared" si="1445"/>
        <v>983.16986417423732</v>
      </c>
      <c r="G7143" s="5">
        <f t="shared" si="1446"/>
        <v>452.90833186570285</v>
      </c>
      <c r="H7143" s="5">
        <f t="shared" si="1447"/>
        <v>3770.4464101299418</v>
      </c>
      <c r="I7143" s="5">
        <f t="shared" si="1448"/>
        <v>720</v>
      </c>
      <c r="J7143" s="5">
        <f t="shared" si="1449"/>
        <v>3050.4464101299418</v>
      </c>
      <c r="K7143" s="2">
        <f t="shared" si="1450"/>
        <v>77959.139064755931</v>
      </c>
      <c r="L7143" s="2">
        <f t="shared" si="1451"/>
        <v>154180</v>
      </c>
      <c r="M7143" s="2">
        <f t="shared" si="1452"/>
        <v>25520</v>
      </c>
      <c r="N7143" s="6">
        <f t="shared" si="1453"/>
        <v>1</v>
      </c>
      <c r="O7143" s="2">
        <f t="shared" si="1454"/>
        <v>30700.860935244069</v>
      </c>
      <c r="P7143" s="2">
        <f t="shared" si="1455"/>
        <v>30700.860935244069</v>
      </c>
    </row>
    <row r="7144" spans="1:16">
      <c r="A7144" s="6">
        <v>10</v>
      </c>
      <c r="B7144" s="6">
        <v>20</v>
      </c>
      <c r="C7144" s="6">
        <v>10</v>
      </c>
      <c r="D7144" s="6">
        <f t="shared" si="1443"/>
        <v>40</v>
      </c>
      <c r="E7144" s="5">
        <f t="shared" si="1444"/>
        <v>2334.3682140900019</v>
      </c>
      <c r="F7144" s="5">
        <f t="shared" si="1445"/>
        <v>983.16986417423732</v>
      </c>
      <c r="G7144" s="5">
        <f t="shared" si="1446"/>
        <v>509.52187334891573</v>
      </c>
      <c r="H7144" s="5">
        <f t="shared" si="1447"/>
        <v>3827.0599516131551</v>
      </c>
      <c r="I7144" s="5">
        <f t="shared" si="1448"/>
        <v>720</v>
      </c>
      <c r="J7144" s="5">
        <f t="shared" si="1449"/>
        <v>3107.0599516131551</v>
      </c>
      <c r="K7144" s="2">
        <f t="shared" si="1450"/>
        <v>78942.013048839493</v>
      </c>
      <c r="L7144" s="2">
        <f t="shared" si="1451"/>
        <v>156880</v>
      </c>
      <c r="M7144" s="2">
        <f t="shared" si="1452"/>
        <v>26400</v>
      </c>
      <c r="N7144" s="6">
        <f t="shared" si="1453"/>
        <v>1</v>
      </c>
      <c r="O7144" s="2">
        <f t="shared" si="1454"/>
        <v>31537.986951160507</v>
      </c>
      <c r="P7144" s="2">
        <f t="shared" si="1455"/>
        <v>31537.986951160507</v>
      </c>
    </row>
    <row r="7145" spans="1:16">
      <c r="A7145" s="6">
        <v>10</v>
      </c>
      <c r="B7145" s="6">
        <v>20</v>
      </c>
      <c r="C7145" s="6">
        <v>11</v>
      </c>
      <c r="D7145" s="6">
        <f t="shared" si="1443"/>
        <v>41</v>
      </c>
      <c r="E7145" s="5">
        <f t="shared" si="1444"/>
        <v>2334.3682140900019</v>
      </c>
      <c r="F7145" s="5">
        <f t="shared" si="1445"/>
        <v>983.16986417423732</v>
      </c>
      <c r="G7145" s="5">
        <f t="shared" si="1446"/>
        <v>567.47998644235474</v>
      </c>
      <c r="H7145" s="5">
        <f t="shared" si="1447"/>
        <v>3885.018064706594</v>
      </c>
      <c r="I7145" s="5">
        <f t="shared" si="1448"/>
        <v>720</v>
      </c>
      <c r="J7145" s="5">
        <f t="shared" si="1449"/>
        <v>3165.018064706594</v>
      </c>
      <c r="K7145" s="2">
        <f t="shared" si="1450"/>
        <v>79948.23029004503</v>
      </c>
      <c r="L7145" s="2">
        <f t="shared" si="1451"/>
        <v>159580</v>
      </c>
      <c r="M7145" s="2">
        <f t="shared" si="1452"/>
        <v>27280</v>
      </c>
      <c r="N7145" s="6">
        <f t="shared" si="1453"/>
        <v>1</v>
      </c>
      <c r="O7145" s="2">
        <f t="shared" si="1454"/>
        <v>32351.76970995497</v>
      </c>
      <c r="P7145" s="2">
        <f t="shared" si="1455"/>
        <v>32351.76970995497</v>
      </c>
    </row>
    <row r="7146" spans="1:16">
      <c r="A7146" s="6">
        <v>10</v>
      </c>
      <c r="B7146" s="6">
        <v>20</v>
      </c>
      <c r="C7146" s="6">
        <v>12</v>
      </c>
      <c r="D7146" s="6">
        <f t="shared" si="1443"/>
        <v>42</v>
      </c>
      <c r="E7146" s="5">
        <f t="shared" si="1444"/>
        <v>2334.3682140900019</v>
      </c>
      <c r="F7146" s="5">
        <f t="shared" si="1445"/>
        <v>983.16986417423732</v>
      </c>
      <c r="G7146" s="5">
        <f t="shared" si="1446"/>
        <v>626.80743957041921</v>
      </c>
      <c r="H7146" s="5">
        <f t="shared" si="1447"/>
        <v>3944.3455178346585</v>
      </c>
      <c r="I7146" s="5">
        <f t="shared" si="1448"/>
        <v>720</v>
      </c>
      <c r="J7146" s="5">
        <f t="shared" si="1449"/>
        <v>3224.3455178346585</v>
      </c>
      <c r="K7146" s="2">
        <f t="shared" si="1450"/>
        <v>80978.220795740606</v>
      </c>
      <c r="L7146" s="2">
        <f t="shared" si="1451"/>
        <v>162280</v>
      </c>
      <c r="M7146" s="2">
        <f t="shared" si="1452"/>
        <v>28160</v>
      </c>
      <c r="N7146" s="6">
        <f t="shared" si="1453"/>
        <v>1</v>
      </c>
      <c r="O7146" s="2">
        <f t="shared" si="1454"/>
        <v>33141.779204259394</v>
      </c>
      <c r="P7146" s="2">
        <f t="shared" si="1455"/>
        <v>33141.779204259394</v>
      </c>
    </row>
    <row r="7147" spans="1:16">
      <c r="A7147" s="6">
        <v>10</v>
      </c>
      <c r="B7147" s="6">
        <v>20</v>
      </c>
      <c r="C7147" s="6">
        <v>13</v>
      </c>
      <c r="D7147" s="6">
        <f t="shared" si="1443"/>
        <v>43</v>
      </c>
      <c r="E7147" s="5">
        <f t="shared" si="1444"/>
        <v>2334.3682140900019</v>
      </c>
      <c r="F7147" s="5">
        <f t="shared" si="1445"/>
        <v>983.16986417423732</v>
      </c>
      <c r="G7147" s="5">
        <f t="shared" si="1446"/>
        <v>687.52941027880343</v>
      </c>
      <c r="H7147" s="5">
        <f t="shared" si="1447"/>
        <v>4005.0674885430426</v>
      </c>
      <c r="I7147" s="5">
        <f t="shared" si="1448"/>
        <v>720</v>
      </c>
      <c r="J7147" s="5">
        <f t="shared" si="1449"/>
        <v>3285.0674885430426</v>
      </c>
      <c r="K7147" s="2">
        <f t="shared" si="1450"/>
        <v>82032.421676094498</v>
      </c>
      <c r="L7147" s="2">
        <f t="shared" si="1451"/>
        <v>164980</v>
      </c>
      <c r="M7147" s="2">
        <f t="shared" si="1452"/>
        <v>29040</v>
      </c>
      <c r="N7147" s="6">
        <f t="shared" si="1453"/>
        <v>1</v>
      </c>
      <c r="O7147" s="2">
        <f t="shared" si="1454"/>
        <v>33907.578323905502</v>
      </c>
      <c r="P7147" s="2">
        <f t="shared" si="1455"/>
        <v>33907.578323905502</v>
      </c>
    </row>
    <row r="7148" spans="1:16">
      <c r="A7148" s="6">
        <v>10</v>
      </c>
      <c r="B7148" s="6">
        <v>20</v>
      </c>
      <c r="C7148" s="6">
        <v>14</v>
      </c>
      <c r="D7148" s="6">
        <f t="shared" si="1443"/>
        <v>44</v>
      </c>
      <c r="E7148" s="5">
        <f t="shared" si="1444"/>
        <v>2334.3682140900019</v>
      </c>
      <c r="F7148" s="5">
        <f t="shared" si="1445"/>
        <v>983.16986417423732</v>
      </c>
      <c r="G7148" s="5">
        <f t="shared" si="1446"/>
        <v>749.67149159246469</v>
      </c>
      <c r="H7148" s="5">
        <f t="shared" si="1447"/>
        <v>4067.2095698567036</v>
      </c>
      <c r="I7148" s="5">
        <f t="shared" si="1448"/>
        <v>720</v>
      </c>
      <c r="J7148" s="5">
        <f t="shared" si="1449"/>
        <v>3347.2095698567036</v>
      </c>
      <c r="K7148" s="2">
        <f t="shared" si="1450"/>
        <v>83111.277254456654</v>
      </c>
      <c r="L7148" s="2">
        <f t="shared" si="1451"/>
        <v>167680</v>
      </c>
      <c r="M7148" s="2">
        <f t="shared" si="1452"/>
        <v>29920</v>
      </c>
      <c r="N7148" s="6">
        <f t="shared" si="1453"/>
        <v>1</v>
      </c>
      <c r="O7148" s="2">
        <f t="shared" si="1454"/>
        <v>34648.722745543346</v>
      </c>
      <c r="P7148" s="2">
        <f t="shared" si="1455"/>
        <v>34648.722745543346</v>
      </c>
    </row>
    <row r="7149" spans="1:16">
      <c r="A7149" s="6">
        <v>10</v>
      </c>
      <c r="B7149" s="6">
        <v>20</v>
      </c>
      <c r="C7149" s="6">
        <v>15</v>
      </c>
      <c r="D7149" s="6">
        <f t="shared" si="1443"/>
        <v>45</v>
      </c>
      <c r="E7149" s="5">
        <f t="shared" si="1444"/>
        <v>2334.3682140900019</v>
      </c>
      <c r="F7149" s="5">
        <f t="shared" si="1445"/>
        <v>983.16986417423732</v>
      </c>
      <c r="G7149" s="5">
        <f t="shared" si="1446"/>
        <v>813.25969846861108</v>
      </c>
      <c r="H7149" s="5">
        <f t="shared" si="1447"/>
        <v>4130.7977767328503</v>
      </c>
      <c r="I7149" s="5">
        <f t="shared" si="1448"/>
        <v>720</v>
      </c>
      <c r="J7149" s="5">
        <f t="shared" si="1449"/>
        <v>3410.7977767328503</v>
      </c>
      <c r="K7149" s="2">
        <f t="shared" si="1450"/>
        <v>84215.239179389755</v>
      </c>
      <c r="L7149" s="2">
        <f t="shared" si="1451"/>
        <v>170380</v>
      </c>
      <c r="M7149" s="2">
        <f t="shared" si="1452"/>
        <v>30800</v>
      </c>
      <c r="N7149" s="6">
        <f t="shared" si="1453"/>
        <v>1</v>
      </c>
      <c r="O7149" s="2">
        <f t="shared" si="1454"/>
        <v>35364.760820610245</v>
      </c>
      <c r="P7149" s="2">
        <f t="shared" si="1455"/>
        <v>35364.760820610245</v>
      </c>
    </row>
    <row r="7150" spans="1:16">
      <c r="A7150" s="6">
        <v>10</v>
      </c>
      <c r="B7150" s="6">
        <v>20</v>
      </c>
      <c r="C7150" s="6">
        <v>16</v>
      </c>
      <c r="D7150" s="6">
        <f t="shared" si="1443"/>
        <v>46</v>
      </c>
      <c r="E7150" s="5">
        <f t="shared" si="1444"/>
        <v>2334.3682140900019</v>
      </c>
      <c r="F7150" s="5">
        <f t="shared" si="1445"/>
        <v>983.16986417423732</v>
      </c>
      <c r="G7150" s="5">
        <f t="shared" si="1446"/>
        <v>878.32047434610013</v>
      </c>
      <c r="H7150" s="5">
        <f t="shared" si="1447"/>
        <v>4195.8585526103398</v>
      </c>
      <c r="I7150" s="5">
        <f t="shared" si="1448"/>
        <v>720</v>
      </c>
      <c r="J7150" s="5">
        <f t="shared" si="1449"/>
        <v>3475.8585526103398</v>
      </c>
      <c r="K7150" s="2">
        <f t="shared" si="1450"/>
        <v>85344.766538373951</v>
      </c>
      <c r="L7150" s="2">
        <f t="shared" si="1451"/>
        <v>173080</v>
      </c>
      <c r="M7150" s="2">
        <f t="shared" si="1452"/>
        <v>31680</v>
      </c>
      <c r="N7150" s="6">
        <f t="shared" si="1453"/>
        <v>1</v>
      </c>
      <c r="O7150" s="2">
        <f t="shared" si="1454"/>
        <v>36055.233461626049</v>
      </c>
      <c r="P7150" s="2">
        <f t="shared" si="1455"/>
        <v>36055.233461626049</v>
      </c>
    </row>
    <row r="7151" spans="1:16">
      <c r="A7151" s="6">
        <v>10</v>
      </c>
      <c r="B7151" s="6">
        <v>20</v>
      </c>
      <c r="C7151" s="6">
        <v>17</v>
      </c>
      <c r="D7151" s="6">
        <f t="shared" si="1443"/>
        <v>47</v>
      </c>
      <c r="E7151" s="5">
        <f t="shared" si="1444"/>
        <v>2334.3682140900019</v>
      </c>
      <c r="F7151" s="5">
        <f t="shared" si="1445"/>
        <v>983.16986417423732</v>
      </c>
      <c r="G7151" s="5">
        <f t="shared" si="1446"/>
        <v>944.88069779264049</v>
      </c>
      <c r="H7151" s="5">
        <f t="shared" si="1447"/>
        <v>4262.4187760568793</v>
      </c>
      <c r="I7151" s="5">
        <f t="shared" si="1448"/>
        <v>720</v>
      </c>
      <c r="J7151" s="5">
        <f t="shared" si="1449"/>
        <v>3542.4187760568793</v>
      </c>
      <c r="K7151" s="2">
        <f t="shared" si="1450"/>
        <v>86500.325973209707</v>
      </c>
      <c r="L7151" s="2">
        <f t="shared" si="1451"/>
        <v>175780</v>
      </c>
      <c r="M7151" s="2">
        <f t="shared" si="1452"/>
        <v>32560</v>
      </c>
      <c r="N7151" s="6">
        <f t="shared" si="1453"/>
        <v>1</v>
      </c>
      <c r="O7151" s="2">
        <f t="shared" si="1454"/>
        <v>36719.674026790293</v>
      </c>
      <c r="P7151" s="2">
        <f t="shared" si="1455"/>
        <v>36719.674026790293</v>
      </c>
    </row>
    <row r="7152" spans="1:16">
      <c r="A7152" s="6">
        <v>10</v>
      </c>
      <c r="B7152" s="6">
        <v>20</v>
      </c>
      <c r="C7152" s="6">
        <v>18</v>
      </c>
      <c r="D7152" s="6">
        <f t="shared" si="1443"/>
        <v>48</v>
      </c>
      <c r="E7152" s="5">
        <f t="shared" si="1444"/>
        <v>2334.3682140900019</v>
      </c>
      <c r="F7152" s="5">
        <f t="shared" si="1445"/>
        <v>983.16986417423732</v>
      </c>
      <c r="G7152" s="5">
        <f t="shared" si="1446"/>
        <v>1012.9676892512279</v>
      </c>
      <c r="H7152" s="5">
        <f t="shared" si="1447"/>
        <v>4330.5057675154667</v>
      </c>
      <c r="I7152" s="5">
        <f t="shared" si="1448"/>
        <v>720</v>
      </c>
      <c r="J7152" s="5">
        <f t="shared" si="1449"/>
        <v>3610.5057675154667</v>
      </c>
      <c r="K7152" s="2">
        <f t="shared" si="1450"/>
        <v>87682.391797143515</v>
      </c>
      <c r="L7152" s="2">
        <f t="shared" si="1451"/>
        <v>178480</v>
      </c>
      <c r="M7152" s="2">
        <f t="shared" si="1452"/>
        <v>33440</v>
      </c>
      <c r="N7152" s="6">
        <f t="shared" si="1453"/>
        <v>1</v>
      </c>
      <c r="O7152" s="2">
        <f t="shared" si="1454"/>
        <v>37357.608202856485</v>
      </c>
      <c r="P7152" s="2">
        <f t="shared" si="1455"/>
        <v>37357.608202856485</v>
      </c>
    </row>
    <row r="7153" spans="1:16">
      <c r="A7153" s="6">
        <v>10</v>
      </c>
      <c r="B7153" s="6">
        <v>20</v>
      </c>
      <c r="C7153" s="6">
        <v>19</v>
      </c>
      <c r="D7153" s="6">
        <f t="shared" si="1443"/>
        <v>49</v>
      </c>
      <c r="E7153" s="5">
        <f t="shared" si="1444"/>
        <v>2334.3682140900019</v>
      </c>
      <c r="F7153" s="5">
        <f t="shared" si="1445"/>
        <v>983.16986417423732</v>
      </c>
      <c r="G7153" s="5">
        <f t="shared" si="1446"/>
        <v>1082.6092178872495</v>
      </c>
      <c r="H7153" s="5">
        <f t="shared" si="1447"/>
        <v>4400.1472961514883</v>
      </c>
      <c r="I7153" s="5">
        <f t="shared" si="1448"/>
        <v>720</v>
      </c>
      <c r="J7153" s="5">
        <f t="shared" si="1449"/>
        <v>3680.1472961514883</v>
      </c>
      <c r="K7153" s="2">
        <f t="shared" si="1450"/>
        <v>88891.446113741113</v>
      </c>
      <c r="L7153" s="2">
        <f t="shared" si="1451"/>
        <v>181180</v>
      </c>
      <c r="M7153" s="2">
        <f t="shared" si="1452"/>
        <v>34320</v>
      </c>
      <c r="N7153" s="6">
        <f t="shared" si="1453"/>
        <v>1</v>
      </c>
      <c r="O7153" s="2">
        <f t="shared" si="1454"/>
        <v>37968.553886258887</v>
      </c>
      <c r="P7153" s="2">
        <f t="shared" si="1455"/>
        <v>37968.553886258887</v>
      </c>
    </row>
    <row r="7154" spans="1:16">
      <c r="A7154" s="6">
        <v>10</v>
      </c>
      <c r="B7154" s="6">
        <v>20</v>
      </c>
      <c r="C7154" s="6">
        <v>20</v>
      </c>
      <c r="D7154" s="6">
        <f t="shared" si="1443"/>
        <v>50</v>
      </c>
      <c r="E7154" s="5">
        <f t="shared" si="1444"/>
        <v>2334.3682140900019</v>
      </c>
      <c r="F7154" s="5">
        <f t="shared" si="1445"/>
        <v>983.16986417423732</v>
      </c>
      <c r="G7154" s="5">
        <f t="shared" si="1446"/>
        <v>1153.8335085377266</v>
      </c>
      <c r="H7154" s="5">
        <f t="shared" si="1447"/>
        <v>4471.3715868019663</v>
      </c>
      <c r="I7154" s="5">
        <f t="shared" si="1448"/>
        <v>720</v>
      </c>
      <c r="J7154" s="5">
        <f t="shared" si="1449"/>
        <v>3751.3715868019663</v>
      </c>
      <c r="K7154" s="2">
        <f t="shared" si="1450"/>
        <v>90127.978937534135</v>
      </c>
      <c r="L7154" s="2">
        <f t="shared" si="1451"/>
        <v>183880</v>
      </c>
      <c r="M7154" s="2">
        <f t="shared" si="1452"/>
        <v>35200</v>
      </c>
      <c r="N7154" s="6">
        <f t="shared" si="1453"/>
        <v>1</v>
      </c>
      <c r="O7154" s="2">
        <f t="shared" si="1454"/>
        <v>38552.021062465865</v>
      </c>
      <c r="P7154" s="2">
        <f t="shared" si="1455"/>
        <v>38552.021062465865</v>
      </c>
    </row>
    <row r="7155" spans="1:16">
      <c r="A7155" s="6">
        <v>10</v>
      </c>
      <c r="B7155" s="6">
        <v>20</v>
      </c>
      <c r="C7155" s="6">
        <v>21</v>
      </c>
      <c r="D7155" s="6">
        <f t="shared" si="1443"/>
        <v>51</v>
      </c>
      <c r="E7155" s="5">
        <f t="shared" si="1444"/>
        <v>2334.3682140900019</v>
      </c>
      <c r="F7155" s="5">
        <f t="shared" si="1445"/>
        <v>983.16986417423732</v>
      </c>
      <c r="G7155" s="5">
        <f t="shared" si="1446"/>
        <v>1226.6692487641703</v>
      </c>
      <c r="H7155" s="5">
        <f t="shared" si="1447"/>
        <v>4544.2073270284091</v>
      </c>
      <c r="I7155" s="5">
        <f t="shared" si="1448"/>
        <v>720</v>
      </c>
      <c r="J7155" s="5">
        <f t="shared" si="1449"/>
        <v>3824.2073270284091</v>
      </c>
      <c r="K7155" s="2">
        <f t="shared" si="1450"/>
        <v>91392.488316465431</v>
      </c>
      <c r="L7155" s="2">
        <f t="shared" si="1451"/>
        <v>186580</v>
      </c>
      <c r="M7155" s="2">
        <f t="shared" si="1452"/>
        <v>36080</v>
      </c>
      <c r="N7155" s="6">
        <f t="shared" si="1453"/>
        <v>1</v>
      </c>
      <c r="O7155" s="2">
        <f t="shared" si="1454"/>
        <v>39107.511683534569</v>
      </c>
      <c r="P7155" s="2">
        <f t="shared" si="1455"/>
        <v>39107.511683534569</v>
      </c>
    </row>
    <row r="7156" spans="1:16">
      <c r="A7156" s="6">
        <v>10</v>
      </c>
      <c r="B7156" s="6">
        <v>20</v>
      </c>
      <c r="C7156" s="6">
        <v>22</v>
      </c>
      <c r="D7156" s="6">
        <f t="shared" si="1443"/>
        <v>52</v>
      </c>
      <c r="E7156" s="5">
        <f t="shared" si="1444"/>
        <v>2334.3682140900019</v>
      </c>
      <c r="F7156" s="5">
        <f t="shared" si="1445"/>
        <v>983.16986417423732</v>
      </c>
      <c r="G7156" s="5">
        <f t="shared" si="1446"/>
        <v>1301.1455960105666</v>
      </c>
      <c r="H7156" s="5">
        <f t="shared" si="1447"/>
        <v>4618.6836742748055</v>
      </c>
      <c r="I7156" s="5">
        <f t="shared" si="1448"/>
        <v>720</v>
      </c>
      <c r="J7156" s="5">
        <f t="shared" si="1449"/>
        <v>3898.6836742748055</v>
      </c>
      <c r="K7156" s="2">
        <f t="shared" si="1450"/>
        <v>92685.480456159814</v>
      </c>
      <c r="L7156" s="2">
        <f t="shared" si="1451"/>
        <v>189280</v>
      </c>
      <c r="M7156" s="2">
        <f t="shared" si="1452"/>
        <v>36960</v>
      </c>
      <c r="N7156" s="6">
        <f t="shared" si="1453"/>
        <v>1</v>
      </c>
      <c r="O7156" s="2">
        <f t="shared" si="1454"/>
        <v>39634.519543840186</v>
      </c>
      <c r="P7156" s="2">
        <f t="shared" si="1455"/>
        <v>39634.519543840186</v>
      </c>
    </row>
    <row r="7157" spans="1:16">
      <c r="A7157" s="6">
        <v>10</v>
      </c>
      <c r="B7157" s="6">
        <v>20</v>
      </c>
      <c r="C7157" s="6">
        <v>23</v>
      </c>
      <c r="D7157" s="6">
        <f t="shared" si="1443"/>
        <v>53</v>
      </c>
      <c r="E7157" s="5">
        <f t="shared" si="1444"/>
        <v>2334.3682140900019</v>
      </c>
      <c r="F7157" s="5">
        <f t="shared" si="1445"/>
        <v>983.16986417423732</v>
      </c>
      <c r="G7157" s="5">
        <f t="shared" si="1446"/>
        <v>1377.292184868003</v>
      </c>
      <c r="H7157" s="5">
        <f t="shared" si="1447"/>
        <v>4694.8302631322422</v>
      </c>
      <c r="I7157" s="5">
        <f t="shared" si="1448"/>
        <v>720</v>
      </c>
      <c r="J7157" s="5">
        <f t="shared" si="1449"/>
        <v>3974.8302631322422</v>
      </c>
      <c r="K7157" s="2">
        <f t="shared" si="1450"/>
        <v>94007.469846045875</v>
      </c>
      <c r="L7157" s="2">
        <f t="shared" si="1451"/>
        <v>191980</v>
      </c>
      <c r="M7157" s="2">
        <f t="shared" si="1452"/>
        <v>37840</v>
      </c>
      <c r="N7157" s="6">
        <f t="shared" si="1453"/>
        <v>1</v>
      </c>
      <c r="O7157" s="2">
        <f t="shared" si="1454"/>
        <v>40132.530153954125</v>
      </c>
      <c r="P7157" s="2">
        <f t="shared" si="1455"/>
        <v>40132.530153954125</v>
      </c>
    </row>
    <row r="7158" spans="1:16">
      <c r="A7158" s="6">
        <v>10</v>
      </c>
      <c r="B7158" s="6">
        <v>20</v>
      </c>
      <c r="C7158" s="6">
        <v>24</v>
      </c>
      <c r="D7158" s="6">
        <f t="shared" si="1443"/>
        <v>54</v>
      </c>
      <c r="E7158" s="5">
        <f t="shared" si="1444"/>
        <v>2334.3682140900019</v>
      </c>
      <c r="F7158" s="5">
        <f t="shared" si="1445"/>
        <v>983.16986417423732</v>
      </c>
      <c r="G7158" s="5">
        <f t="shared" si="1446"/>
        <v>1455.1391344474989</v>
      </c>
      <c r="H7158" s="5">
        <f t="shared" si="1447"/>
        <v>4772.6772127117383</v>
      </c>
      <c r="I7158" s="5">
        <f t="shared" si="1448"/>
        <v>720</v>
      </c>
      <c r="J7158" s="5">
        <f t="shared" si="1449"/>
        <v>4052.6772127117383</v>
      </c>
      <c r="K7158" s="2">
        <f t="shared" si="1450"/>
        <v>95358.979387356565</v>
      </c>
      <c r="L7158" s="2">
        <f t="shared" si="1451"/>
        <v>194680</v>
      </c>
      <c r="M7158" s="2">
        <f t="shared" si="1452"/>
        <v>38720</v>
      </c>
      <c r="N7158" s="6">
        <f t="shared" si="1453"/>
        <v>1</v>
      </c>
      <c r="O7158" s="2">
        <f t="shared" si="1454"/>
        <v>40601.020612643435</v>
      </c>
      <c r="P7158" s="2">
        <f t="shared" si="1455"/>
        <v>40601.020612643435</v>
      </c>
    </row>
    <row r="7159" spans="1:16">
      <c r="A7159" s="6">
        <v>10</v>
      </c>
      <c r="B7159" s="6">
        <v>20</v>
      </c>
      <c r="C7159" s="6">
        <v>25</v>
      </c>
      <c r="D7159" s="6">
        <f t="shared" si="1443"/>
        <v>55</v>
      </c>
      <c r="E7159" s="5">
        <f t="shared" si="1444"/>
        <v>2334.3682140900019</v>
      </c>
      <c r="F7159" s="5">
        <f t="shared" si="1445"/>
        <v>983.16986417423732</v>
      </c>
      <c r="G7159" s="5">
        <f t="shared" si="1446"/>
        <v>1534.7170558625965</v>
      </c>
      <c r="H7159" s="5">
        <f t="shared" si="1447"/>
        <v>4852.2551341268354</v>
      </c>
      <c r="I7159" s="5">
        <f t="shared" si="1448"/>
        <v>720</v>
      </c>
      <c r="J7159" s="5">
        <f t="shared" si="1449"/>
        <v>4132.2551341268354</v>
      </c>
      <c r="K7159" s="2">
        <f t="shared" si="1450"/>
        <v>96740.540523035335</v>
      </c>
      <c r="L7159" s="2">
        <f t="shared" si="1451"/>
        <v>197380</v>
      </c>
      <c r="M7159" s="2">
        <f t="shared" si="1452"/>
        <v>39600</v>
      </c>
      <c r="N7159" s="6">
        <f t="shared" si="1453"/>
        <v>1</v>
      </c>
      <c r="O7159" s="2">
        <f t="shared" si="1454"/>
        <v>41039.459476964665</v>
      </c>
      <c r="P7159" s="2">
        <f t="shared" si="1455"/>
        <v>41039.459476964665</v>
      </c>
    </row>
    <row r="7160" spans="1:16">
      <c r="A7160" s="6">
        <v>10</v>
      </c>
      <c r="B7160" s="6">
        <v>20</v>
      </c>
      <c r="C7160" s="6">
        <v>26</v>
      </c>
      <c r="D7160" s="6">
        <f t="shared" si="1443"/>
        <v>56</v>
      </c>
      <c r="E7160" s="5">
        <f t="shared" si="1444"/>
        <v>2334.3682140900019</v>
      </c>
      <c r="F7160" s="5">
        <f t="shared" si="1445"/>
        <v>983.16986417423732</v>
      </c>
      <c r="G7160" s="5">
        <f t="shared" si="1446"/>
        <v>1616.0570598233144</v>
      </c>
      <c r="H7160" s="5">
        <f t="shared" si="1447"/>
        <v>4933.595138087554</v>
      </c>
      <c r="I7160" s="5">
        <f t="shared" si="1448"/>
        <v>720</v>
      </c>
      <c r="J7160" s="5">
        <f t="shared" si="1449"/>
        <v>4213.595138087554</v>
      </c>
      <c r="K7160" s="2">
        <f t="shared" si="1450"/>
        <v>98152.693369575587</v>
      </c>
      <c r="L7160" s="2">
        <f t="shared" si="1451"/>
        <v>200080</v>
      </c>
      <c r="M7160" s="2">
        <f t="shared" si="1452"/>
        <v>40480</v>
      </c>
      <c r="N7160" s="6">
        <f t="shared" si="1453"/>
        <v>1</v>
      </c>
      <c r="O7160" s="2">
        <f t="shared" si="1454"/>
        <v>41447.306630424413</v>
      </c>
      <c r="P7160" s="2">
        <f t="shared" si="1455"/>
        <v>41447.306630424413</v>
      </c>
    </row>
    <row r="7161" spans="1:16">
      <c r="A7161" s="6">
        <v>10</v>
      </c>
      <c r="B7161" s="6">
        <v>20</v>
      </c>
      <c r="C7161" s="6">
        <v>27</v>
      </c>
      <c r="D7161" s="6">
        <f t="shared" si="1443"/>
        <v>57</v>
      </c>
      <c r="E7161" s="5">
        <f t="shared" si="1444"/>
        <v>2334.3682140900019</v>
      </c>
      <c r="F7161" s="5">
        <f t="shared" si="1445"/>
        <v>983.16986417423732</v>
      </c>
      <c r="G7161" s="5">
        <f t="shared" si="1446"/>
        <v>1699.1907643430709</v>
      </c>
      <c r="H7161" s="5">
        <f t="shared" si="1447"/>
        <v>5016.7288426073101</v>
      </c>
      <c r="I7161" s="5">
        <f t="shared" si="1448"/>
        <v>720</v>
      </c>
      <c r="J7161" s="5">
        <f t="shared" si="1449"/>
        <v>4296.7288426073101</v>
      </c>
      <c r="K7161" s="2">
        <f t="shared" si="1450"/>
        <v>99595.986850821355</v>
      </c>
      <c r="L7161" s="2">
        <f t="shared" si="1451"/>
        <v>202780</v>
      </c>
      <c r="M7161" s="2">
        <f t="shared" si="1452"/>
        <v>41360</v>
      </c>
      <c r="N7161" s="6">
        <f t="shared" si="1453"/>
        <v>1</v>
      </c>
      <c r="O7161" s="2">
        <f t="shared" si="1454"/>
        <v>41824.013149178645</v>
      </c>
      <c r="P7161" s="2">
        <f t="shared" si="1455"/>
        <v>41824.013149178645</v>
      </c>
    </row>
    <row r="7162" spans="1:16">
      <c r="A7162" s="6">
        <v>10</v>
      </c>
      <c r="B7162" s="6">
        <v>20</v>
      </c>
      <c r="C7162" s="6">
        <v>28</v>
      </c>
      <c r="D7162" s="6">
        <f t="shared" si="1443"/>
        <v>58</v>
      </c>
      <c r="E7162" s="5">
        <f t="shared" si="1444"/>
        <v>2334.3682140900019</v>
      </c>
      <c r="F7162" s="5">
        <f t="shared" si="1445"/>
        <v>983.16986417423732</v>
      </c>
      <c r="G7162" s="5">
        <f t="shared" si="1446"/>
        <v>1784.1503025602246</v>
      </c>
      <c r="H7162" s="5">
        <f t="shared" si="1447"/>
        <v>5101.6883808244638</v>
      </c>
      <c r="I7162" s="5">
        <f t="shared" si="1448"/>
        <v>720</v>
      </c>
      <c r="J7162" s="5">
        <f t="shared" si="1449"/>
        <v>4381.6883808244638</v>
      </c>
      <c r="K7162" s="2">
        <f t="shared" si="1450"/>
        <v>101070.97883375805</v>
      </c>
      <c r="L7162" s="2">
        <f t="shared" si="1451"/>
        <v>205480</v>
      </c>
      <c r="M7162" s="2">
        <f t="shared" si="1452"/>
        <v>42240</v>
      </c>
      <c r="N7162" s="6">
        <f t="shared" si="1453"/>
        <v>1</v>
      </c>
      <c r="O7162" s="2">
        <f t="shared" si="1454"/>
        <v>42169.021166241946</v>
      </c>
      <c r="P7162" s="2">
        <f t="shared" si="1455"/>
        <v>42169.021166241946</v>
      </c>
    </row>
    <row r="7163" spans="1:16">
      <c r="A7163" s="6">
        <v>10</v>
      </c>
      <c r="B7163" s="6">
        <v>20</v>
      </c>
      <c r="C7163" s="6">
        <v>29</v>
      </c>
      <c r="D7163" s="6">
        <f t="shared" si="1443"/>
        <v>59</v>
      </c>
      <c r="E7163" s="5">
        <f t="shared" si="1444"/>
        <v>2334.3682140900019</v>
      </c>
      <c r="F7163" s="5">
        <f t="shared" si="1445"/>
        <v>983.16986417423732</v>
      </c>
      <c r="G7163" s="5">
        <f t="shared" si="1446"/>
        <v>1870.9683306758782</v>
      </c>
      <c r="H7163" s="5">
        <f t="shared" si="1447"/>
        <v>5188.5064089401176</v>
      </c>
      <c r="I7163" s="5">
        <f t="shared" si="1448"/>
        <v>720</v>
      </c>
      <c r="J7163" s="5">
        <f t="shared" si="1449"/>
        <v>4468.5064089401176</v>
      </c>
      <c r="K7163" s="2">
        <f t="shared" si="1450"/>
        <v>102578.23626632149</v>
      </c>
      <c r="L7163" s="2">
        <f t="shared" si="1451"/>
        <v>208180</v>
      </c>
      <c r="M7163" s="2">
        <f t="shared" si="1452"/>
        <v>43120</v>
      </c>
      <c r="N7163" s="6">
        <f t="shared" si="1453"/>
        <v>1</v>
      </c>
      <c r="O7163" s="2">
        <f t="shared" si="1454"/>
        <v>42481.763733678512</v>
      </c>
      <c r="P7163" s="2">
        <f t="shared" si="1455"/>
        <v>42481.763733678512</v>
      </c>
    </row>
    <row r="7164" spans="1:16">
      <c r="A7164" s="6">
        <v>10</v>
      </c>
      <c r="B7164" s="6">
        <v>20</v>
      </c>
      <c r="C7164" s="6">
        <v>30</v>
      </c>
      <c r="D7164" s="6">
        <f t="shared" si="1443"/>
        <v>60</v>
      </c>
      <c r="E7164" s="5">
        <f t="shared" si="1444"/>
        <v>2334.3682140900019</v>
      </c>
      <c r="F7164" s="5">
        <f t="shared" si="1445"/>
        <v>983.16986417423732</v>
      </c>
      <c r="G7164" s="5">
        <f t="shared" si="1446"/>
        <v>1959.6780360096488</v>
      </c>
      <c r="H7164" s="5">
        <f t="shared" si="1447"/>
        <v>5277.2161142738878</v>
      </c>
      <c r="I7164" s="5">
        <f t="shared" si="1448"/>
        <v>720</v>
      </c>
      <c r="J7164" s="5">
        <f t="shared" si="1449"/>
        <v>4557.2161142738878</v>
      </c>
      <c r="K7164" s="2">
        <f t="shared" si="1450"/>
        <v>104118.335317255</v>
      </c>
      <c r="L7164" s="2">
        <f t="shared" si="1451"/>
        <v>210880</v>
      </c>
      <c r="M7164" s="2">
        <f t="shared" si="1452"/>
        <v>44000</v>
      </c>
      <c r="N7164" s="6">
        <f t="shared" si="1453"/>
        <v>1</v>
      </c>
      <c r="O7164" s="2">
        <f t="shared" si="1454"/>
        <v>42761.664682745002</v>
      </c>
      <c r="P7164" s="2">
        <f t="shared" si="1455"/>
        <v>42761.664682745002</v>
      </c>
    </row>
    <row r="7165" spans="1:16">
      <c r="A7165" s="6">
        <v>11</v>
      </c>
      <c r="B7165" s="6">
        <v>0</v>
      </c>
      <c r="C7165" s="6">
        <v>0</v>
      </c>
      <c r="D7165" s="6">
        <f t="shared" si="1443"/>
        <v>11</v>
      </c>
      <c r="E7165" s="5">
        <f t="shared" si="1444"/>
        <v>2824.5855390489023</v>
      </c>
      <c r="F7165" s="5">
        <f t="shared" si="1445"/>
        <v>0</v>
      </c>
      <c r="G7165" s="5">
        <f t="shared" si="1446"/>
        <v>0</v>
      </c>
      <c r="H7165" s="5">
        <f t="shared" si="1447"/>
        <v>2824.5855390489023</v>
      </c>
      <c r="I7165" s="5">
        <f t="shared" si="1448"/>
        <v>720</v>
      </c>
      <c r="J7165" s="5">
        <f t="shared" si="1449"/>
        <v>2104.5855390489023</v>
      </c>
      <c r="K7165" s="2">
        <f t="shared" si="1450"/>
        <v>61537.943386265666</v>
      </c>
      <c r="L7165" s="2">
        <f t="shared" si="1451"/>
        <v>96800</v>
      </c>
      <c r="M7165" s="2">
        <f t="shared" si="1452"/>
        <v>9680</v>
      </c>
      <c r="N7165" s="6">
        <f t="shared" si="1453"/>
        <v>1</v>
      </c>
      <c r="O7165" s="2">
        <f t="shared" si="1454"/>
        <v>5582.056613734334</v>
      </c>
      <c r="P7165" s="2">
        <f t="shared" si="1455"/>
        <v>5582.056613734334</v>
      </c>
    </row>
    <row r="7166" spans="1:16">
      <c r="A7166" s="6">
        <v>11</v>
      </c>
      <c r="B7166" s="6">
        <v>0</v>
      </c>
      <c r="C7166" s="6">
        <v>1</v>
      </c>
      <c r="D7166" s="6">
        <f t="shared" si="1443"/>
        <v>12</v>
      </c>
      <c r="E7166" s="5">
        <f t="shared" si="1444"/>
        <v>2824.5855390489023</v>
      </c>
      <c r="F7166" s="5">
        <f t="shared" si="1445"/>
        <v>0</v>
      </c>
      <c r="G7166" s="5">
        <f t="shared" si="1446"/>
        <v>45.5625</v>
      </c>
      <c r="H7166" s="5">
        <f t="shared" si="1447"/>
        <v>2870.1480390489023</v>
      </c>
      <c r="I7166" s="5">
        <f t="shared" si="1448"/>
        <v>720</v>
      </c>
      <c r="J7166" s="5">
        <f t="shared" si="1449"/>
        <v>2150.1480390489023</v>
      </c>
      <c r="K7166" s="2">
        <f t="shared" si="1450"/>
        <v>62328.959011265666</v>
      </c>
      <c r="L7166" s="2">
        <f t="shared" si="1451"/>
        <v>99500</v>
      </c>
      <c r="M7166" s="2">
        <f t="shared" si="1452"/>
        <v>10560</v>
      </c>
      <c r="N7166" s="6">
        <f t="shared" si="1453"/>
        <v>1</v>
      </c>
      <c r="O7166" s="2">
        <f t="shared" si="1454"/>
        <v>6611.040988734334</v>
      </c>
      <c r="P7166" s="2">
        <f t="shared" si="1455"/>
        <v>6611.040988734334</v>
      </c>
    </row>
    <row r="7167" spans="1:16">
      <c r="A7167" s="6">
        <v>11</v>
      </c>
      <c r="B7167" s="6">
        <v>0</v>
      </c>
      <c r="C7167" s="6">
        <v>2</v>
      </c>
      <c r="D7167" s="6">
        <f t="shared" si="1443"/>
        <v>13</v>
      </c>
      <c r="E7167" s="5">
        <f t="shared" si="1444"/>
        <v>2824.5855390489023</v>
      </c>
      <c r="F7167" s="5">
        <f t="shared" si="1445"/>
        <v>0</v>
      </c>
      <c r="G7167" s="5">
        <f t="shared" si="1446"/>
        <v>92.264062499999994</v>
      </c>
      <c r="H7167" s="5">
        <f t="shared" si="1447"/>
        <v>2916.8496015489022</v>
      </c>
      <c r="I7167" s="5">
        <f t="shared" si="1448"/>
        <v>720</v>
      </c>
      <c r="J7167" s="5">
        <f t="shared" si="1449"/>
        <v>2196.8496015489022</v>
      </c>
      <c r="K7167" s="2">
        <f t="shared" si="1450"/>
        <v>63139.750026890666</v>
      </c>
      <c r="L7167" s="2">
        <f t="shared" si="1451"/>
        <v>102200</v>
      </c>
      <c r="M7167" s="2">
        <f t="shared" si="1452"/>
        <v>11440</v>
      </c>
      <c r="N7167" s="6">
        <f t="shared" si="1453"/>
        <v>1</v>
      </c>
      <c r="O7167" s="2">
        <f t="shared" si="1454"/>
        <v>7620.249973109334</v>
      </c>
      <c r="P7167" s="2">
        <f t="shared" si="1455"/>
        <v>7620.249973109334</v>
      </c>
    </row>
    <row r="7168" spans="1:16">
      <c r="A7168" s="6">
        <v>11</v>
      </c>
      <c r="B7168" s="6">
        <v>0</v>
      </c>
      <c r="C7168" s="6">
        <v>3</v>
      </c>
      <c r="D7168" s="6">
        <f t="shared" si="1443"/>
        <v>14</v>
      </c>
      <c r="E7168" s="5">
        <f t="shared" si="1444"/>
        <v>2824.5855390489023</v>
      </c>
      <c r="F7168" s="5">
        <f t="shared" si="1445"/>
        <v>0</v>
      </c>
      <c r="G7168" s="5">
        <f t="shared" si="1446"/>
        <v>140.12604492187498</v>
      </c>
      <c r="H7168" s="5">
        <f t="shared" si="1447"/>
        <v>2964.7115839707772</v>
      </c>
      <c r="I7168" s="5">
        <f t="shared" si="1448"/>
        <v>720</v>
      </c>
      <c r="J7168" s="5">
        <f t="shared" si="1449"/>
        <v>2244.7115839707772</v>
      </c>
      <c r="K7168" s="2">
        <f t="shared" si="1450"/>
        <v>63970.687221714878</v>
      </c>
      <c r="L7168" s="2">
        <f t="shared" si="1451"/>
        <v>104900</v>
      </c>
      <c r="M7168" s="2">
        <f t="shared" si="1452"/>
        <v>12320</v>
      </c>
      <c r="N7168" s="6">
        <f t="shared" si="1453"/>
        <v>1</v>
      </c>
      <c r="O7168" s="2">
        <f t="shared" si="1454"/>
        <v>8609.3127782851225</v>
      </c>
      <c r="P7168" s="2">
        <f t="shared" si="1455"/>
        <v>8609.3127782851225</v>
      </c>
    </row>
    <row r="7169" spans="1:16">
      <c r="A7169" s="6">
        <v>11</v>
      </c>
      <c r="B7169" s="6">
        <v>0</v>
      </c>
      <c r="C7169" s="6">
        <v>4</v>
      </c>
      <c r="D7169" s="6">
        <f t="shared" si="1443"/>
        <v>15</v>
      </c>
      <c r="E7169" s="5">
        <f t="shared" si="1444"/>
        <v>2824.5855390489023</v>
      </c>
      <c r="F7169" s="5">
        <f t="shared" si="1445"/>
        <v>0</v>
      </c>
      <c r="G7169" s="5">
        <f t="shared" si="1446"/>
        <v>189.17016064453125</v>
      </c>
      <c r="H7169" s="5">
        <f t="shared" si="1447"/>
        <v>3013.7556996934336</v>
      </c>
      <c r="I7169" s="5">
        <f t="shared" si="1448"/>
        <v>720</v>
      </c>
      <c r="J7169" s="5">
        <f t="shared" si="1449"/>
        <v>2293.7556996934336</v>
      </c>
      <c r="K7169" s="2">
        <f t="shared" si="1450"/>
        <v>64822.147564122111</v>
      </c>
      <c r="L7169" s="2">
        <f t="shared" si="1451"/>
        <v>107600</v>
      </c>
      <c r="M7169" s="2">
        <f t="shared" si="1452"/>
        <v>13200</v>
      </c>
      <c r="N7169" s="6">
        <f t="shared" si="1453"/>
        <v>1</v>
      </c>
      <c r="O7169" s="2">
        <f t="shared" si="1454"/>
        <v>9577.8524358778886</v>
      </c>
      <c r="P7169" s="2">
        <f t="shared" si="1455"/>
        <v>9577.8524358778886</v>
      </c>
    </row>
    <row r="7170" spans="1:16">
      <c r="A7170" s="6">
        <v>11</v>
      </c>
      <c r="B7170" s="6">
        <v>0</v>
      </c>
      <c r="C7170" s="6">
        <v>5</v>
      </c>
      <c r="D7170" s="6">
        <f t="shared" si="1443"/>
        <v>16</v>
      </c>
      <c r="E7170" s="5">
        <f t="shared" si="1444"/>
        <v>2824.5855390489023</v>
      </c>
      <c r="F7170" s="5">
        <f t="shared" si="1445"/>
        <v>0</v>
      </c>
      <c r="G7170" s="5">
        <f t="shared" si="1446"/>
        <v>239.41848456573481</v>
      </c>
      <c r="H7170" s="5">
        <f t="shared" si="1447"/>
        <v>3064.0040236146369</v>
      </c>
      <c r="I7170" s="5">
        <f t="shared" si="1448"/>
        <v>720</v>
      </c>
      <c r="J7170" s="5">
        <f t="shared" si="1449"/>
        <v>2344.0040236146369</v>
      </c>
      <c r="K7170" s="2">
        <f t="shared" si="1450"/>
        <v>65694.514298865222</v>
      </c>
      <c r="L7170" s="2">
        <f t="shared" si="1451"/>
        <v>110300</v>
      </c>
      <c r="M7170" s="2">
        <f t="shared" si="1452"/>
        <v>14080</v>
      </c>
      <c r="N7170" s="6">
        <f t="shared" si="1453"/>
        <v>1</v>
      </c>
      <c r="O7170" s="2">
        <f t="shared" si="1454"/>
        <v>10525.485701134778</v>
      </c>
      <c r="P7170" s="2">
        <f t="shared" si="1455"/>
        <v>10525.485701134778</v>
      </c>
    </row>
    <row r="7171" spans="1:16">
      <c r="A7171" s="6">
        <v>11</v>
      </c>
      <c r="B7171" s="6">
        <v>0</v>
      </c>
      <c r="C7171" s="6">
        <v>6</v>
      </c>
      <c r="D7171" s="6">
        <f t="shared" si="1443"/>
        <v>17</v>
      </c>
      <c r="E7171" s="5">
        <f t="shared" si="1444"/>
        <v>2824.5855390489023</v>
      </c>
      <c r="F7171" s="5">
        <f t="shared" si="1445"/>
        <v>0</v>
      </c>
      <c r="G7171" s="5">
        <f t="shared" si="1446"/>
        <v>290.89345874736784</v>
      </c>
      <c r="H7171" s="5">
        <f t="shared" si="1447"/>
        <v>3115.4789977962701</v>
      </c>
      <c r="I7171" s="5">
        <f t="shared" si="1448"/>
        <v>720</v>
      </c>
      <c r="J7171" s="5">
        <f t="shared" si="1449"/>
        <v>2395.4789977962701</v>
      </c>
      <c r="K7171" s="2">
        <f t="shared" si="1450"/>
        <v>66588.177045074131</v>
      </c>
      <c r="L7171" s="2">
        <f t="shared" si="1451"/>
        <v>113000</v>
      </c>
      <c r="M7171" s="2">
        <f t="shared" si="1452"/>
        <v>14960</v>
      </c>
      <c r="N7171" s="6">
        <f t="shared" si="1453"/>
        <v>1</v>
      </c>
      <c r="O7171" s="2">
        <f t="shared" si="1454"/>
        <v>11451.822954925869</v>
      </c>
      <c r="P7171" s="2">
        <f t="shared" si="1455"/>
        <v>11451.822954925869</v>
      </c>
    </row>
    <row r="7172" spans="1:16">
      <c r="A7172" s="6">
        <v>11</v>
      </c>
      <c r="B7172" s="6">
        <v>0</v>
      </c>
      <c r="C7172" s="6">
        <v>7</v>
      </c>
      <c r="D7172" s="6">
        <f t="shared" ref="D7172:D7235" si="1456">A7172+B7172+C7172</f>
        <v>18</v>
      </c>
      <c r="E7172" s="5">
        <f t="shared" ref="E7172:E7235" si="1457">IF(A7172=0,0,A7172*LABOR_HRS_WK_TOM*SEASON_WEEKS*(1+DIM_PCT_TOM)^A7172)</f>
        <v>2824.5855390489023</v>
      </c>
      <c r="F7172" s="5">
        <f t="shared" ref="F7172:F7235" si="1458">IF(B7172=0,0,B7172*LABOR_HRS_WK_CAR*SEASON_WEEKS*(1+DIM_PCT_CAR)^B7172)</f>
        <v>0</v>
      </c>
      <c r="G7172" s="5">
        <f t="shared" ref="G7172:G7235" si="1459">IF(C7172=0,0,C7172*LABOR_HRS_WK_MES*SEASON_WEEKS*(1+DIM_PCT_MES)^C7172)</f>
        <v>343.61789814532818</v>
      </c>
      <c r="H7172" s="5">
        <f t="shared" ref="H7172:H7235" si="1460">E7172+F7172+G7172</f>
        <v>3168.2034371942304</v>
      </c>
      <c r="I7172" s="5">
        <f t="shared" ref="I7172:I7235" si="1461">MIN(H7172,FARMER_HRS)</f>
        <v>720</v>
      </c>
      <c r="J7172" s="5">
        <f t="shared" ref="J7172:J7235" si="1462">MAX(0,H7172-FARMER_HRS)</f>
        <v>2448.2034371942304</v>
      </c>
      <c r="K7172" s="2">
        <f t="shared" ref="K7172:K7235" si="1463">I7172*FARMER_RATE+J7172*TEMP_WORKER_RATE</f>
        <v>67503.531895733176</v>
      </c>
      <c r="L7172" s="2">
        <f t="shared" ref="L7172:L7235" si="1464">A7172*PRICE_TOM+B7172*PRICE_CAR+C7172*PRICE_MES</f>
        <v>115700</v>
      </c>
      <c r="M7172" s="2">
        <f t="shared" ref="M7172:M7235" si="1465">A7172*FERT_BED_TOM+B7172*FERT_BED_CAR+C7172*FERT_BED_MES</f>
        <v>15840</v>
      </c>
      <c r="N7172" s="6">
        <f t="shared" ref="N7172:N7235" si="1466">IF(AND(D7172&lt;=TOTAL_BEDS,J7172&lt;=TEMP_WORKER_MAX*TEMP_WORKER_HRS),1,0)</f>
        <v>1</v>
      </c>
      <c r="O7172" s="2">
        <f t="shared" ref="O7172:O7235" si="1467">L7172-M7172-K7172-FIXED_COSTS</f>
        <v>12356.468104266824</v>
      </c>
      <c r="P7172" s="2">
        <f t="shared" ref="P7172:P7235" si="1468">IF(N7172=1,O7172,"")</f>
        <v>12356.468104266824</v>
      </c>
    </row>
    <row r="7173" spans="1:16">
      <c r="A7173" s="6">
        <v>11</v>
      </c>
      <c r="B7173" s="6">
        <v>0</v>
      </c>
      <c r="C7173" s="6">
        <v>8</v>
      </c>
      <c r="D7173" s="6">
        <f t="shared" si="1456"/>
        <v>19</v>
      </c>
      <c r="E7173" s="5">
        <f t="shared" si="1457"/>
        <v>2824.5855390489023</v>
      </c>
      <c r="F7173" s="5">
        <f t="shared" si="1458"/>
        <v>0</v>
      </c>
      <c r="G7173" s="5">
        <f t="shared" si="1459"/>
        <v>397.61499642530839</v>
      </c>
      <c r="H7173" s="5">
        <f t="shared" si="1460"/>
        <v>3222.2005354742105</v>
      </c>
      <c r="I7173" s="5">
        <f t="shared" si="1461"/>
        <v>720</v>
      </c>
      <c r="J7173" s="5">
        <f t="shared" si="1462"/>
        <v>2502.2005354742105</v>
      </c>
      <c r="K7173" s="2">
        <f t="shared" si="1463"/>
        <v>68440.981518649496</v>
      </c>
      <c r="L7173" s="2">
        <f t="shared" si="1464"/>
        <v>118400</v>
      </c>
      <c r="M7173" s="2">
        <f t="shared" si="1465"/>
        <v>16720</v>
      </c>
      <c r="N7173" s="6">
        <f t="shared" si="1466"/>
        <v>1</v>
      </c>
      <c r="O7173" s="2">
        <f t="shared" si="1467"/>
        <v>13239.018481350504</v>
      </c>
      <c r="P7173" s="2">
        <f t="shared" si="1468"/>
        <v>13239.018481350504</v>
      </c>
    </row>
    <row r="7174" spans="1:16">
      <c r="A7174" s="6">
        <v>11</v>
      </c>
      <c r="B7174" s="6">
        <v>0</v>
      </c>
      <c r="C7174" s="6">
        <v>9</v>
      </c>
      <c r="D7174" s="6">
        <f t="shared" si="1456"/>
        <v>20</v>
      </c>
      <c r="E7174" s="5">
        <f t="shared" si="1457"/>
        <v>2824.5855390489023</v>
      </c>
      <c r="F7174" s="5">
        <f t="shared" si="1458"/>
        <v>0</v>
      </c>
      <c r="G7174" s="5">
        <f t="shared" si="1459"/>
        <v>452.90833186570285</v>
      </c>
      <c r="H7174" s="5">
        <f t="shared" si="1460"/>
        <v>3277.4938709146054</v>
      </c>
      <c r="I7174" s="5">
        <f t="shared" si="1461"/>
        <v>720</v>
      </c>
      <c r="J7174" s="5">
        <f t="shared" si="1462"/>
        <v>2557.4938709146054</v>
      </c>
      <c r="K7174" s="2">
        <f t="shared" si="1463"/>
        <v>69400.935258934129</v>
      </c>
      <c r="L7174" s="2">
        <f t="shared" si="1464"/>
        <v>121100</v>
      </c>
      <c r="M7174" s="2">
        <f t="shared" si="1465"/>
        <v>17600</v>
      </c>
      <c r="N7174" s="6">
        <f t="shared" si="1466"/>
        <v>1</v>
      </c>
      <c r="O7174" s="2">
        <f t="shared" si="1467"/>
        <v>14099.064741065871</v>
      </c>
      <c r="P7174" s="2">
        <f t="shared" si="1468"/>
        <v>14099.064741065871</v>
      </c>
    </row>
    <row r="7175" spans="1:16">
      <c r="A7175" s="6">
        <v>11</v>
      </c>
      <c r="B7175" s="6">
        <v>0</v>
      </c>
      <c r="C7175" s="6">
        <v>10</v>
      </c>
      <c r="D7175" s="6">
        <f t="shared" si="1456"/>
        <v>21</v>
      </c>
      <c r="E7175" s="5">
        <f t="shared" si="1457"/>
        <v>2824.5855390489023</v>
      </c>
      <c r="F7175" s="5">
        <f t="shared" si="1458"/>
        <v>0</v>
      </c>
      <c r="G7175" s="5">
        <f t="shared" si="1459"/>
        <v>509.52187334891573</v>
      </c>
      <c r="H7175" s="5">
        <f t="shared" si="1460"/>
        <v>3334.1074123978178</v>
      </c>
      <c r="I7175" s="5">
        <f t="shared" si="1461"/>
        <v>720</v>
      </c>
      <c r="J7175" s="5">
        <f t="shared" si="1462"/>
        <v>2614.1074123978178</v>
      </c>
      <c r="K7175" s="2">
        <f t="shared" si="1463"/>
        <v>70383.809243017662</v>
      </c>
      <c r="L7175" s="2">
        <f t="shared" si="1464"/>
        <v>123800</v>
      </c>
      <c r="M7175" s="2">
        <f t="shared" si="1465"/>
        <v>18480</v>
      </c>
      <c r="N7175" s="6">
        <f t="shared" si="1466"/>
        <v>1</v>
      </c>
      <c r="O7175" s="2">
        <f t="shared" si="1467"/>
        <v>14936.190756982338</v>
      </c>
      <c r="P7175" s="2">
        <f t="shared" si="1468"/>
        <v>14936.190756982338</v>
      </c>
    </row>
    <row r="7176" spans="1:16">
      <c r="A7176" s="6">
        <v>11</v>
      </c>
      <c r="B7176" s="6">
        <v>0</v>
      </c>
      <c r="C7176" s="6">
        <v>11</v>
      </c>
      <c r="D7176" s="6">
        <f t="shared" si="1456"/>
        <v>22</v>
      </c>
      <c r="E7176" s="5">
        <f t="shared" si="1457"/>
        <v>2824.5855390489023</v>
      </c>
      <c r="F7176" s="5">
        <f t="shared" si="1458"/>
        <v>0</v>
      </c>
      <c r="G7176" s="5">
        <f t="shared" si="1459"/>
        <v>567.47998644235474</v>
      </c>
      <c r="H7176" s="5">
        <f t="shared" si="1460"/>
        <v>3392.0655254912572</v>
      </c>
      <c r="I7176" s="5">
        <f t="shared" si="1461"/>
        <v>720</v>
      </c>
      <c r="J7176" s="5">
        <f t="shared" si="1462"/>
        <v>2672.0655254912572</v>
      </c>
      <c r="K7176" s="2">
        <f t="shared" si="1463"/>
        <v>71390.026484223214</v>
      </c>
      <c r="L7176" s="2">
        <f t="shared" si="1464"/>
        <v>126500</v>
      </c>
      <c r="M7176" s="2">
        <f t="shared" si="1465"/>
        <v>19360</v>
      </c>
      <c r="N7176" s="6">
        <f t="shared" si="1466"/>
        <v>1</v>
      </c>
      <c r="O7176" s="2">
        <f t="shared" si="1467"/>
        <v>15749.973515776786</v>
      </c>
      <c r="P7176" s="2">
        <f t="shared" si="1468"/>
        <v>15749.973515776786</v>
      </c>
    </row>
    <row r="7177" spans="1:16">
      <c r="A7177" s="6">
        <v>11</v>
      </c>
      <c r="B7177" s="6">
        <v>0</v>
      </c>
      <c r="C7177" s="6">
        <v>12</v>
      </c>
      <c r="D7177" s="6">
        <f t="shared" si="1456"/>
        <v>23</v>
      </c>
      <c r="E7177" s="5">
        <f t="shared" si="1457"/>
        <v>2824.5855390489023</v>
      </c>
      <c r="F7177" s="5">
        <f t="shared" si="1458"/>
        <v>0</v>
      </c>
      <c r="G7177" s="5">
        <f t="shared" si="1459"/>
        <v>626.80743957041921</v>
      </c>
      <c r="H7177" s="5">
        <f t="shared" si="1460"/>
        <v>3451.3929786193216</v>
      </c>
      <c r="I7177" s="5">
        <f t="shared" si="1461"/>
        <v>720</v>
      </c>
      <c r="J7177" s="5">
        <f t="shared" si="1462"/>
        <v>2731.3929786193216</v>
      </c>
      <c r="K7177" s="2">
        <f t="shared" si="1463"/>
        <v>72420.016989918775</v>
      </c>
      <c r="L7177" s="2">
        <f t="shared" si="1464"/>
        <v>129200</v>
      </c>
      <c r="M7177" s="2">
        <f t="shared" si="1465"/>
        <v>20240</v>
      </c>
      <c r="N7177" s="6">
        <f t="shared" si="1466"/>
        <v>1</v>
      </c>
      <c r="O7177" s="2">
        <f t="shared" si="1467"/>
        <v>16539.983010081225</v>
      </c>
      <c r="P7177" s="2">
        <f t="shared" si="1468"/>
        <v>16539.983010081225</v>
      </c>
    </row>
    <row r="7178" spans="1:16">
      <c r="A7178" s="6">
        <v>11</v>
      </c>
      <c r="B7178" s="6">
        <v>0</v>
      </c>
      <c r="C7178" s="6">
        <v>13</v>
      </c>
      <c r="D7178" s="6">
        <f t="shared" si="1456"/>
        <v>24</v>
      </c>
      <c r="E7178" s="5">
        <f t="shared" si="1457"/>
        <v>2824.5855390489023</v>
      </c>
      <c r="F7178" s="5">
        <f t="shared" si="1458"/>
        <v>0</v>
      </c>
      <c r="G7178" s="5">
        <f t="shared" si="1459"/>
        <v>687.52941027880343</v>
      </c>
      <c r="H7178" s="5">
        <f t="shared" si="1460"/>
        <v>3512.1149493277057</v>
      </c>
      <c r="I7178" s="5">
        <f t="shared" si="1461"/>
        <v>720</v>
      </c>
      <c r="J7178" s="5">
        <f t="shared" si="1462"/>
        <v>2792.1149493277057</v>
      </c>
      <c r="K7178" s="2">
        <f t="shared" si="1463"/>
        <v>73474.217870272667</v>
      </c>
      <c r="L7178" s="2">
        <f t="shared" si="1464"/>
        <v>131900</v>
      </c>
      <c r="M7178" s="2">
        <f t="shared" si="1465"/>
        <v>21120</v>
      </c>
      <c r="N7178" s="6">
        <f t="shared" si="1466"/>
        <v>1</v>
      </c>
      <c r="O7178" s="2">
        <f t="shared" si="1467"/>
        <v>17305.782129727333</v>
      </c>
      <c r="P7178" s="2">
        <f t="shared" si="1468"/>
        <v>17305.782129727333</v>
      </c>
    </row>
    <row r="7179" spans="1:16">
      <c r="A7179" s="6">
        <v>11</v>
      </c>
      <c r="B7179" s="6">
        <v>0</v>
      </c>
      <c r="C7179" s="6">
        <v>14</v>
      </c>
      <c r="D7179" s="6">
        <f t="shared" si="1456"/>
        <v>25</v>
      </c>
      <c r="E7179" s="5">
        <f t="shared" si="1457"/>
        <v>2824.5855390489023</v>
      </c>
      <c r="F7179" s="5">
        <f t="shared" si="1458"/>
        <v>0</v>
      </c>
      <c r="G7179" s="5">
        <f t="shared" si="1459"/>
        <v>749.67149159246469</v>
      </c>
      <c r="H7179" s="5">
        <f t="shared" si="1460"/>
        <v>3574.2570306413672</v>
      </c>
      <c r="I7179" s="5">
        <f t="shared" si="1461"/>
        <v>720</v>
      </c>
      <c r="J7179" s="5">
        <f t="shared" si="1462"/>
        <v>2854.2570306413672</v>
      </c>
      <c r="K7179" s="2">
        <f t="shared" si="1463"/>
        <v>74553.073448634852</v>
      </c>
      <c r="L7179" s="2">
        <f t="shared" si="1464"/>
        <v>134600</v>
      </c>
      <c r="M7179" s="2">
        <f t="shared" si="1465"/>
        <v>22000</v>
      </c>
      <c r="N7179" s="6">
        <f t="shared" si="1466"/>
        <v>1</v>
      </c>
      <c r="O7179" s="2">
        <f t="shared" si="1467"/>
        <v>18046.926551365148</v>
      </c>
      <c r="P7179" s="2">
        <f t="shared" si="1468"/>
        <v>18046.926551365148</v>
      </c>
    </row>
    <row r="7180" spans="1:16">
      <c r="A7180" s="6">
        <v>11</v>
      </c>
      <c r="B7180" s="6">
        <v>0</v>
      </c>
      <c r="C7180" s="6">
        <v>15</v>
      </c>
      <c r="D7180" s="6">
        <f t="shared" si="1456"/>
        <v>26</v>
      </c>
      <c r="E7180" s="5">
        <f t="shared" si="1457"/>
        <v>2824.5855390489023</v>
      </c>
      <c r="F7180" s="5">
        <f t="shared" si="1458"/>
        <v>0</v>
      </c>
      <c r="G7180" s="5">
        <f t="shared" si="1459"/>
        <v>813.25969846861108</v>
      </c>
      <c r="H7180" s="5">
        <f t="shared" si="1460"/>
        <v>3637.8452375175134</v>
      </c>
      <c r="I7180" s="5">
        <f t="shared" si="1461"/>
        <v>720</v>
      </c>
      <c r="J7180" s="5">
        <f t="shared" si="1462"/>
        <v>2917.8452375175134</v>
      </c>
      <c r="K7180" s="2">
        <f t="shared" si="1463"/>
        <v>75657.035373567938</v>
      </c>
      <c r="L7180" s="2">
        <f t="shared" si="1464"/>
        <v>137300</v>
      </c>
      <c r="M7180" s="2">
        <f t="shared" si="1465"/>
        <v>22880</v>
      </c>
      <c r="N7180" s="6">
        <f t="shared" si="1466"/>
        <v>1</v>
      </c>
      <c r="O7180" s="2">
        <f t="shared" si="1467"/>
        <v>18762.964626432062</v>
      </c>
      <c r="P7180" s="2">
        <f t="shared" si="1468"/>
        <v>18762.964626432062</v>
      </c>
    </row>
    <row r="7181" spans="1:16">
      <c r="A7181" s="6">
        <v>11</v>
      </c>
      <c r="B7181" s="6">
        <v>0</v>
      </c>
      <c r="C7181" s="6">
        <v>16</v>
      </c>
      <c r="D7181" s="6">
        <f t="shared" si="1456"/>
        <v>27</v>
      </c>
      <c r="E7181" s="5">
        <f t="shared" si="1457"/>
        <v>2824.5855390489023</v>
      </c>
      <c r="F7181" s="5">
        <f t="shared" si="1458"/>
        <v>0</v>
      </c>
      <c r="G7181" s="5">
        <f t="shared" si="1459"/>
        <v>878.32047434610013</v>
      </c>
      <c r="H7181" s="5">
        <f t="shared" si="1460"/>
        <v>3702.9060133950024</v>
      </c>
      <c r="I7181" s="5">
        <f t="shared" si="1461"/>
        <v>720</v>
      </c>
      <c r="J7181" s="5">
        <f t="shared" si="1462"/>
        <v>2982.9060133950024</v>
      </c>
      <c r="K7181" s="2">
        <f t="shared" si="1463"/>
        <v>76786.56273255212</v>
      </c>
      <c r="L7181" s="2">
        <f t="shared" si="1464"/>
        <v>140000</v>
      </c>
      <c r="M7181" s="2">
        <f t="shared" si="1465"/>
        <v>23760</v>
      </c>
      <c r="N7181" s="6">
        <f t="shared" si="1466"/>
        <v>1</v>
      </c>
      <c r="O7181" s="2">
        <f t="shared" si="1467"/>
        <v>19453.43726744788</v>
      </c>
      <c r="P7181" s="2">
        <f t="shared" si="1468"/>
        <v>19453.43726744788</v>
      </c>
    </row>
    <row r="7182" spans="1:16">
      <c r="A7182" s="6">
        <v>11</v>
      </c>
      <c r="B7182" s="6">
        <v>0</v>
      </c>
      <c r="C7182" s="6">
        <v>17</v>
      </c>
      <c r="D7182" s="6">
        <f t="shared" si="1456"/>
        <v>28</v>
      </c>
      <c r="E7182" s="5">
        <f t="shared" si="1457"/>
        <v>2824.5855390489023</v>
      </c>
      <c r="F7182" s="5">
        <f t="shared" si="1458"/>
        <v>0</v>
      </c>
      <c r="G7182" s="5">
        <f t="shared" si="1459"/>
        <v>944.88069779264049</v>
      </c>
      <c r="H7182" s="5">
        <f t="shared" si="1460"/>
        <v>3769.4662368415429</v>
      </c>
      <c r="I7182" s="5">
        <f t="shared" si="1461"/>
        <v>720</v>
      </c>
      <c r="J7182" s="5">
        <f t="shared" si="1462"/>
        <v>3049.4662368415429</v>
      </c>
      <c r="K7182" s="2">
        <f t="shared" si="1463"/>
        <v>77942.12216738789</v>
      </c>
      <c r="L7182" s="2">
        <f t="shared" si="1464"/>
        <v>142700</v>
      </c>
      <c r="M7182" s="2">
        <f t="shared" si="1465"/>
        <v>24640</v>
      </c>
      <c r="N7182" s="6">
        <f t="shared" si="1466"/>
        <v>1</v>
      </c>
      <c r="O7182" s="2">
        <f t="shared" si="1467"/>
        <v>20117.87783261211</v>
      </c>
      <c r="P7182" s="2">
        <f t="shared" si="1468"/>
        <v>20117.87783261211</v>
      </c>
    </row>
    <row r="7183" spans="1:16">
      <c r="A7183" s="6">
        <v>11</v>
      </c>
      <c r="B7183" s="6">
        <v>0</v>
      </c>
      <c r="C7183" s="6">
        <v>18</v>
      </c>
      <c r="D7183" s="6">
        <f t="shared" si="1456"/>
        <v>29</v>
      </c>
      <c r="E7183" s="5">
        <f t="shared" si="1457"/>
        <v>2824.5855390489023</v>
      </c>
      <c r="F7183" s="5">
        <f t="shared" si="1458"/>
        <v>0</v>
      </c>
      <c r="G7183" s="5">
        <f t="shared" si="1459"/>
        <v>1012.9676892512279</v>
      </c>
      <c r="H7183" s="5">
        <f t="shared" si="1460"/>
        <v>3837.5532283001303</v>
      </c>
      <c r="I7183" s="5">
        <f t="shared" si="1461"/>
        <v>720</v>
      </c>
      <c r="J7183" s="5">
        <f t="shared" si="1462"/>
        <v>3117.5532283001303</v>
      </c>
      <c r="K7183" s="2">
        <f t="shared" si="1463"/>
        <v>79124.187991321698</v>
      </c>
      <c r="L7183" s="2">
        <f t="shared" si="1464"/>
        <v>145400</v>
      </c>
      <c r="M7183" s="2">
        <f t="shared" si="1465"/>
        <v>25520</v>
      </c>
      <c r="N7183" s="6">
        <f t="shared" si="1466"/>
        <v>1</v>
      </c>
      <c r="O7183" s="2">
        <f t="shared" si="1467"/>
        <v>20755.812008678302</v>
      </c>
      <c r="P7183" s="2">
        <f t="shared" si="1468"/>
        <v>20755.812008678302</v>
      </c>
    </row>
    <row r="7184" spans="1:16">
      <c r="A7184" s="6">
        <v>11</v>
      </c>
      <c r="B7184" s="6">
        <v>0</v>
      </c>
      <c r="C7184" s="6">
        <v>19</v>
      </c>
      <c r="D7184" s="6">
        <f t="shared" si="1456"/>
        <v>30</v>
      </c>
      <c r="E7184" s="5">
        <f t="shared" si="1457"/>
        <v>2824.5855390489023</v>
      </c>
      <c r="F7184" s="5">
        <f t="shared" si="1458"/>
        <v>0</v>
      </c>
      <c r="G7184" s="5">
        <f t="shared" si="1459"/>
        <v>1082.6092178872495</v>
      </c>
      <c r="H7184" s="5">
        <f t="shared" si="1460"/>
        <v>3907.1947569361519</v>
      </c>
      <c r="I7184" s="5">
        <f t="shared" si="1461"/>
        <v>720</v>
      </c>
      <c r="J7184" s="5">
        <f t="shared" si="1462"/>
        <v>3187.1947569361519</v>
      </c>
      <c r="K7184" s="2">
        <f t="shared" si="1463"/>
        <v>80333.24230791931</v>
      </c>
      <c r="L7184" s="2">
        <f t="shared" si="1464"/>
        <v>148100</v>
      </c>
      <c r="M7184" s="2">
        <f t="shared" si="1465"/>
        <v>26400</v>
      </c>
      <c r="N7184" s="6">
        <f t="shared" si="1466"/>
        <v>1</v>
      </c>
      <c r="O7184" s="2">
        <f t="shared" si="1467"/>
        <v>21366.75769208069</v>
      </c>
      <c r="P7184" s="2">
        <f t="shared" si="1468"/>
        <v>21366.75769208069</v>
      </c>
    </row>
    <row r="7185" spans="1:16">
      <c r="A7185" s="6">
        <v>11</v>
      </c>
      <c r="B7185" s="6">
        <v>0</v>
      </c>
      <c r="C7185" s="6">
        <v>20</v>
      </c>
      <c r="D7185" s="6">
        <f t="shared" si="1456"/>
        <v>31</v>
      </c>
      <c r="E7185" s="5">
        <f t="shared" si="1457"/>
        <v>2824.5855390489023</v>
      </c>
      <c r="F7185" s="5">
        <f t="shared" si="1458"/>
        <v>0</v>
      </c>
      <c r="G7185" s="5">
        <f t="shared" si="1459"/>
        <v>1153.8335085377266</v>
      </c>
      <c r="H7185" s="5">
        <f t="shared" si="1460"/>
        <v>3978.4190475866289</v>
      </c>
      <c r="I7185" s="5">
        <f t="shared" si="1461"/>
        <v>720</v>
      </c>
      <c r="J7185" s="5">
        <f t="shared" si="1462"/>
        <v>3258.4190475866289</v>
      </c>
      <c r="K7185" s="2">
        <f t="shared" si="1463"/>
        <v>81569.775131712304</v>
      </c>
      <c r="L7185" s="2">
        <f t="shared" si="1464"/>
        <v>150800</v>
      </c>
      <c r="M7185" s="2">
        <f t="shared" si="1465"/>
        <v>27280</v>
      </c>
      <c r="N7185" s="6">
        <f t="shared" si="1466"/>
        <v>1</v>
      </c>
      <c r="O7185" s="2">
        <f t="shared" si="1467"/>
        <v>21950.224868287696</v>
      </c>
      <c r="P7185" s="2">
        <f t="shared" si="1468"/>
        <v>21950.224868287696</v>
      </c>
    </row>
    <row r="7186" spans="1:16">
      <c r="A7186" s="6">
        <v>11</v>
      </c>
      <c r="B7186" s="6">
        <v>0</v>
      </c>
      <c r="C7186" s="6">
        <v>21</v>
      </c>
      <c r="D7186" s="6">
        <f t="shared" si="1456"/>
        <v>32</v>
      </c>
      <c r="E7186" s="5">
        <f t="shared" si="1457"/>
        <v>2824.5855390489023</v>
      </c>
      <c r="F7186" s="5">
        <f t="shared" si="1458"/>
        <v>0</v>
      </c>
      <c r="G7186" s="5">
        <f t="shared" si="1459"/>
        <v>1226.6692487641703</v>
      </c>
      <c r="H7186" s="5">
        <f t="shared" si="1460"/>
        <v>4051.2547878130727</v>
      </c>
      <c r="I7186" s="5">
        <f t="shared" si="1461"/>
        <v>720</v>
      </c>
      <c r="J7186" s="5">
        <f t="shared" si="1462"/>
        <v>3331.2547878130727</v>
      </c>
      <c r="K7186" s="2">
        <f t="shared" si="1463"/>
        <v>82834.284510643629</v>
      </c>
      <c r="L7186" s="2">
        <f t="shared" si="1464"/>
        <v>153500</v>
      </c>
      <c r="M7186" s="2">
        <f t="shared" si="1465"/>
        <v>28160</v>
      </c>
      <c r="N7186" s="6">
        <f t="shared" si="1466"/>
        <v>1</v>
      </c>
      <c r="O7186" s="2">
        <f t="shared" si="1467"/>
        <v>22505.715489356371</v>
      </c>
      <c r="P7186" s="2">
        <f t="shared" si="1468"/>
        <v>22505.715489356371</v>
      </c>
    </row>
    <row r="7187" spans="1:16">
      <c r="A7187" s="6">
        <v>11</v>
      </c>
      <c r="B7187" s="6">
        <v>0</v>
      </c>
      <c r="C7187" s="6">
        <v>22</v>
      </c>
      <c r="D7187" s="6">
        <f t="shared" si="1456"/>
        <v>33</v>
      </c>
      <c r="E7187" s="5">
        <f t="shared" si="1457"/>
        <v>2824.5855390489023</v>
      </c>
      <c r="F7187" s="5">
        <f t="shared" si="1458"/>
        <v>0</v>
      </c>
      <c r="G7187" s="5">
        <f t="shared" si="1459"/>
        <v>1301.1455960105666</v>
      </c>
      <c r="H7187" s="5">
        <f t="shared" si="1460"/>
        <v>4125.7311350594691</v>
      </c>
      <c r="I7187" s="5">
        <f t="shared" si="1461"/>
        <v>720</v>
      </c>
      <c r="J7187" s="5">
        <f t="shared" si="1462"/>
        <v>3405.7311350594691</v>
      </c>
      <c r="K7187" s="2">
        <f t="shared" si="1463"/>
        <v>84127.276650337997</v>
      </c>
      <c r="L7187" s="2">
        <f t="shared" si="1464"/>
        <v>156200</v>
      </c>
      <c r="M7187" s="2">
        <f t="shared" si="1465"/>
        <v>29040</v>
      </c>
      <c r="N7187" s="6">
        <f t="shared" si="1466"/>
        <v>1</v>
      </c>
      <c r="O7187" s="2">
        <f t="shared" si="1467"/>
        <v>23032.723349662003</v>
      </c>
      <c r="P7187" s="2">
        <f t="shared" si="1468"/>
        <v>23032.723349662003</v>
      </c>
    </row>
    <row r="7188" spans="1:16">
      <c r="A7188" s="6">
        <v>11</v>
      </c>
      <c r="B7188" s="6">
        <v>0</v>
      </c>
      <c r="C7188" s="6">
        <v>23</v>
      </c>
      <c r="D7188" s="6">
        <f t="shared" si="1456"/>
        <v>34</v>
      </c>
      <c r="E7188" s="5">
        <f t="shared" si="1457"/>
        <v>2824.5855390489023</v>
      </c>
      <c r="F7188" s="5">
        <f t="shared" si="1458"/>
        <v>0</v>
      </c>
      <c r="G7188" s="5">
        <f t="shared" si="1459"/>
        <v>1377.292184868003</v>
      </c>
      <c r="H7188" s="5">
        <f t="shared" si="1460"/>
        <v>4201.8777239169049</v>
      </c>
      <c r="I7188" s="5">
        <f t="shared" si="1461"/>
        <v>720</v>
      </c>
      <c r="J7188" s="5">
        <f t="shared" si="1462"/>
        <v>3481.8777239169049</v>
      </c>
      <c r="K7188" s="2">
        <f t="shared" si="1463"/>
        <v>85449.266040224044</v>
      </c>
      <c r="L7188" s="2">
        <f t="shared" si="1464"/>
        <v>158900</v>
      </c>
      <c r="M7188" s="2">
        <f t="shared" si="1465"/>
        <v>29920</v>
      </c>
      <c r="N7188" s="6">
        <f t="shared" si="1466"/>
        <v>1</v>
      </c>
      <c r="O7188" s="2">
        <f t="shared" si="1467"/>
        <v>23530.733959775956</v>
      </c>
      <c r="P7188" s="2">
        <f t="shared" si="1468"/>
        <v>23530.733959775956</v>
      </c>
    </row>
    <row r="7189" spans="1:16">
      <c r="A7189" s="6">
        <v>11</v>
      </c>
      <c r="B7189" s="6">
        <v>0</v>
      </c>
      <c r="C7189" s="6">
        <v>24</v>
      </c>
      <c r="D7189" s="6">
        <f t="shared" si="1456"/>
        <v>35</v>
      </c>
      <c r="E7189" s="5">
        <f t="shared" si="1457"/>
        <v>2824.5855390489023</v>
      </c>
      <c r="F7189" s="5">
        <f t="shared" si="1458"/>
        <v>0</v>
      </c>
      <c r="G7189" s="5">
        <f t="shared" si="1459"/>
        <v>1455.1391344474989</v>
      </c>
      <c r="H7189" s="5">
        <f t="shared" si="1460"/>
        <v>4279.724673496401</v>
      </c>
      <c r="I7189" s="5">
        <f t="shared" si="1461"/>
        <v>720</v>
      </c>
      <c r="J7189" s="5">
        <f t="shared" si="1462"/>
        <v>3559.724673496401</v>
      </c>
      <c r="K7189" s="2">
        <f t="shared" si="1463"/>
        <v>86800.775581534748</v>
      </c>
      <c r="L7189" s="2">
        <f t="shared" si="1464"/>
        <v>161600</v>
      </c>
      <c r="M7189" s="2">
        <f t="shared" si="1465"/>
        <v>30800</v>
      </c>
      <c r="N7189" s="6">
        <f t="shared" si="1466"/>
        <v>1</v>
      </c>
      <c r="O7189" s="2">
        <f t="shared" si="1467"/>
        <v>23999.224418465252</v>
      </c>
      <c r="P7189" s="2">
        <f t="shared" si="1468"/>
        <v>23999.224418465252</v>
      </c>
    </row>
    <row r="7190" spans="1:16">
      <c r="A7190" s="6">
        <v>11</v>
      </c>
      <c r="B7190" s="6">
        <v>0</v>
      </c>
      <c r="C7190" s="6">
        <v>25</v>
      </c>
      <c r="D7190" s="6">
        <f t="shared" si="1456"/>
        <v>36</v>
      </c>
      <c r="E7190" s="5">
        <f t="shared" si="1457"/>
        <v>2824.5855390489023</v>
      </c>
      <c r="F7190" s="5">
        <f t="shared" si="1458"/>
        <v>0</v>
      </c>
      <c r="G7190" s="5">
        <f t="shared" si="1459"/>
        <v>1534.7170558625965</v>
      </c>
      <c r="H7190" s="5">
        <f t="shared" si="1460"/>
        <v>4359.302594911499</v>
      </c>
      <c r="I7190" s="5">
        <f t="shared" si="1461"/>
        <v>720</v>
      </c>
      <c r="J7190" s="5">
        <f t="shared" si="1462"/>
        <v>3639.302594911499</v>
      </c>
      <c r="K7190" s="2">
        <f t="shared" si="1463"/>
        <v>88182.336717213533</v>
      </c>
      <c r="L7190" s="2">
        <f t="shared" si="1464"/>
        <v>164300</v>
      </c>
      <c r="M7190" s="2">
        <f t="shared" si="1465"/>
        <v>31680</v>
      </c>
      <c r="N7190" s="6">
        <f t="shared" si="1466"/>
        <v>1</v>
      </c>
      <c r="O7190" s="2">
        <f t="shared" si="1467"/>
        <v>24437.663282786467</v>
      </c>
      <c r="P7190" s="2">
        <f t="shared" si="1468"/>
        <v>24437.663282786467</v>
      </c>
    </row>
    <row r="7191" spans="1:16">
      <c r="A7191" s="6">
        <v>11</v>
      </c>
      <c r="B7191" s="6">
        <v>0</v>
      </c>
      <c r="C7191" s="6">
        <v>26</v>
      </c>
      <c r="D7191" s="6">
        <f t="shared" si="1456"/>
        <v>37</v>
      </c>
      <c r="E7191" s="5">
        <f t="shared" si="1457"/>
        <v>2824.5855390489023</v>
      </c>
      <c r="F7191" s="5">
        <f t="shared" si="1458"/>
        <v>0</v>
      </c>
      <c r="G7191" s="5">
        <f t="shared" si="1459"/>
        <v>1616.0570598233144</v>
      </c>
      <c r="H7191" s="5">
        <f t="shared" si="1460"/>
        <v>4440.6425988722167</v>
      </c>
      <c r="I7191" s="5">
        <f t="shared" si="1461"/>
        <v>720</v>
      </c>
      <c r="J7191" s="5">
        <f t="shared" si="1462"/>
        <v>3720.6425988722167</v>
      </c>
      <c r="K7191" s="2">
        <f t="shared" si="1463"/>
        <v>89594.48956375377</v>
      </c>
      <c r="L7191" s="2">
        <f t="shared" si="1464"/>
        <v>167000</v>
      </c>
      <c r="M7191" s="2">
        <f t="shared" si="1465"/>
        <v>32560</v>
      </c>
      <c r="N7191" s="6">
        <f t="shared" si="1466"/>
        <v>1</v>
      </c>
      <c r="O7191" s="2">
        <f t="shared" si="1467"/>
        <v>24845.51043624623</v>
      </c>
      <c r="P7191" s="2">
        <f t="shared" si="1468"/>
        <v>24845.51043624623</v>
      </c>
    </row>
    <row r="7192" spans="1:16">
      <c r="A7192" s="6">
        <v>11</v>
      </c>
      <c r="B7192" s="6">
        <v>0</v>
      </c>
      <c r="C7192" s="6">
        <v>27</v>
      </c>
      <c r="D7192" s="6">
        <f t="shared" si="1456"/>
        <v>38</v>
      </c>
      <c r="E7192" s="5">
        <f t="shared" si="1457"/>
        <v>2824.5855390489023</v>
      </c>
      <c r="F7192" s="5">
        <f t="shared" si="1458"/>
        <v>0</v>
      </c>
      <c r="G7192" s="5">
        <f t="shared" si="1459"/>
        <v>1699.1907643430709</v>
      </c>
      <c r="H7192" s="5">
        <f t="shared" si="1460"/>
        <v>4523.7763033919728</v>
      </c>
      <c r="I7192" s="5">
        <f t="shared" si="1461"/>
        <v>720</v>
      </c>
      <c r="J7192" s="5">
        <f t="shared" si="1462"/>
        <v>3803.7763033919728</v>
      </c>
      <c r="K7192" s="2">
        <f t="shared" si="1463"/>
        <v>91037.783044999524</v>
      </c>
      <c r="L7192" s="2">
        <f t="shared" si="1464"/>
        <v>169700</v>
      </c>
      <c r="M7192" s="2">
        <f t="shared" si="1465"/>
        <v>33440</v>
      </c>
      <c r="N7192" s="6">
        <f t="shared" si="1466"/>
        <v>1</v>
      </c>
      <c r="O7192" s="2">
        <f t="shared" si="1467"/>
        <v>25222.216955000476</v>
      </c>
      <c r="P7192" s="2">
        <f t="shared" si="1468"/>
        <v>25222.216955000476</v>
      </c>
    </row>
    <row r="7193" spans="1:16">
      <c r="A7193" s="6">
        <v>11</v>
      </c>
      <c r="B7193" s="6">
        <v>0</v>
      </c>
      <c r="C7193" s="6">
        <v>28</v>
      </c>
      <c r="D7193" s="6">
        <f t="shared" si="1456"/>
        <v>39</v>
      </c>
      <c r="E7193" s="5">
        <f t="shared" si="1457"/>
        <v>2824.5855390489023</v>
      </c>
      <c r="F7193" s="5">
        <f t="shared" si="1458"/>
        <v>0</v>
      </c>
      <c r="G7193" s="5">
        <f t="shared" si="1459"/>
        <v>1784.1503025602246</v>
      </c>
      <c r="H7193" s="5">
        <f t="shared" si="1460"/>
        <v>4608.7358416091265</v>
      </c>
      <c r="I7193" s="5">
        <f t="shared" si="1461"/>
        <v>720</v>
      </c>
      <c r="J7193" s="5">
        <f t="shared" si="1462"/>
        <v>3888.7358416091265</v>
      </c>
      <c r="K7193" s="2">
        <f t="shared" si="1463"/>
        <v>92512.775027936223</v>
      </c>
      <c r="L7193" s="2">
        <f t="shared" si="1464"/>
        <v>172400</v>
      </c>
      <c r="M7193" s="2">
        <f t="shared" si="1465"/>
        <v>34320</v>
      </c>
      <c r="N7193" s="6">
        <f t="shared" si="1466"/>
        <v>1</v>
      </c>
      <c r="O7193" s="2">
        <f t="shared" si="1467"/>
        <v>25567.224972063777</v>
      </c>
      <c r="P7193" s="2">
        <f t="shared" si="1468"/>
        <v>25567.224972063777</v>
      </c>
    </row>
    <row r="7194" spans="1:16">
      <c r="A7194" s="6">
        <v>11</v>
      </c>
      <c r="B7194" s="6">
        <v>0</v>
      </c>
      <c r="C7194" s="6">
        <v>29</v>
      </c>
      <c r="D7194" s="6">
        <f t="shared" si="1456"/>
        <v>40</v>
      </c>
      <c r="E7194" s="5">
        <f t="shared" si="1457"/>
        <v>2824.5855390489023</v>
      </c>
      <c r="F7194" s="5">
        <f t="shared" si="1458"/>
        <v>0</v>
      </c>
      <c r="G7194" s="5">
        <f t="shared" si="1459"/>
        <v>1870.9683306758782</v>
      </c>
      <c r="H7194" s="5">
        <f t="shared" si="1460"/>
        <v>4695.5538697247803</v>
      </c>
      <c r="I7194" s="5">
        <f t="shared" si="1461"/>
        <v>720</v>
      </c>
      <c r="J7194" s="5">
        <f t="shared" si="1462"/>
        <v>3975.5538697247803</v>
      </c>
      <c r="K7194" s="2">
        <f t="shared" si="1463"/>
        <v>94020.032460499657</v>
      </c>
      <c r="L7194" s="2">
        <f t="shared" si="1464"/>
        <v>175100</v>
      </c>
      <c r="M7194" s="2">
        <f t="shared" si="1465"/>
        <v>35200</v>
      </c>
      <c r="N7194" s="6">
        <f t="shared" si="1466"/>
        <v>1</v>
      </c>
      <c r="O7194" s="2">
        <f t="shared" si="1467"/>
        <v>25879.967539500343</v>
      </c>
      <c r="P7194" s="2">
        <f t="shared" si="1468"/>
        <v>25879.967539500343</v>
      </c>
    </row>
    <row r="7195" spans="1:16">
      <c r="A7195" s="6">
        <v>11</v>
      </c>
      <c r="B7195" s="6">
        <v>0</v>
      </c>
      <c r="C7195" s="6">
        <v>30</v>
      </c>
      <c r="D7195" s="6">
        <f t="shared" si="1456"/>
        <v>41</v>
      </c>
      <c r="E7195" s="5">
        <f t="shared" si="1457"/>
        <v>2824.5855390489023</v>
      </c>
      <c r="F7195" s="5">
        <f t="shared" si="1458"/>
        <v>0</v>
      </c>
      <c r="G7195" s="5">
        <f t="shared" si="1459"/>
        <v>1959.6780360096488</v>
      </c>
      <c r="H7195" s="5">
        <f t="shared" si="1460"/>
        <v>4784.2635750585514</v>
      </c>
      <c r="I7195" s="5">
        <f t="shared" si="1461"/>
        <v>720</v>
      </c>
      <c r="J7195" s="5">
        <f t="shared" si="1462"/>
        <v>4064.2635750585514</v>
      </c>
      <c r="K7195" s="2">
        <f t="shared" si="1463"/>
        <v>95560.131511433181</v>
      </c>
      <c r="L7195" s="2">
        <f t="shared" si="1464"/>
        <v>177800</v>
      </c>
      <c r="M7195" s="2">
        <f t="shared" si="1465"/>
        <v>36080</v>
      </c>
      <c r="N7195" s="6">
        <f t="shared" si="1466"/>
        <v>1</v>
      </c>
      <c r="O7195" s="2">
        <f t="shared" si="1467"/>
        <v>26159.868488566819</v>
      </c>
      <c r="P7195" s="2">
        <f t="shared" si="1468"/>
        <v>26159.868488566819</v>
      </c>
    </row>
    <row r="7196" spans="1:16">
      <c r="A7196" s="6">
        <v>11</v>
      </c>
      <c r="B7196" s="6">
        <v>1</v>
      </c>
      <c r="C7196" s="6">
        <v>0</v>
      </c>
      <c r="D7196" s="6">
        <f t="shared" si="1456"/>
        <v>12</v>
      </c>
      <c r="E7196" s="5">
        <f t="shared" si="1457"/>
        <v>2824.5855390489023</v>
      </c>
      <c r="F7196" s="5">
        <f t="shared" si="1458"/>
        <v>30.749999999999996</v>
      </c>
      <c r="G7196" s="5">
        <f t="shared" si="1459"/>
        <v>0</v>
      </c>
      <c r="H7196" s="5">
        <f t="shared" si="1460"/>
        <v>2855.3355390489023</v>
      </c>
      <c r="I7196" s="5">
        <f t="shared" si="1461"/>
        <v>720</v>
      </c>
      <c r="J7196" s="5">
        <f t="shared" si="1462"/>
        <v>2135.3355390489023</v>
      </c>
      <c r="K7196" s="2">
        <f t="shared" si="1463"/>
        <v>62071.79755293233</v>
      </c>
      <c r="L7196" s="2">
        <f t="shared" si="1464"/>
        <v>98894</v>
      </c>
      <c r="M7196" s="2">
        <f t="shared" si="1465"/>
        <v>10120</v>
      </c>
      <c r="N7196" s="6">
        <f t="shared" si="1466"/>
        <v>1</v>
      </c>
      <c r="O7196" s="2">
        <f t="shared" si="1467"/>
        <v>6702.2024470676697</v>
      </c>
      <c r="P7196" s="2">
        <f t="shared" si="1468"/>
        <v>6702.2024470676697</v>
      </c>
    </row>
    <row r="7197" spans="1:16">
      <c r="A7197" s="6">
        <v>11</v>
      </c>
      <c r="B7197" s="6">
        <v>1</v>
      </c>
      <c r="C7197" s="6">
        <v>1</v>
      </c>
      <c r="D7197" s="6">
        <f t="shared" si="1456"/>
        <v>13</v>
      </c>
      <c r="E7197" s="5">
        <f t="shared" si="1457"/>
        <v>2824.5855390489023</v>
      </c>
      <c r="F7197" s="5">
        <f t="shared" si="1458"/>
        <v>30.749999999999996</v>
      </c>
      <c r="G7197" s="5">
        <f t="shared" si="1459"/>
        <v>45.5625</v>
      </c>
      <c r="H7197" s="5">
        <f t="shared" si="1460"/>
        <v>2900.8980390489023</v>
      </c>
      <c r="I7197" s="5">
        <f t="shared" si="1461"/>
        <v>720</v>
      </c>
      <c r="J7197" s="5">
        <f t="shared" si="1462"/>
        <v>2180.8980390489023</v>
      </c>
      <c r="K7197" s="2">
        <f t="shared" si="1463"/>
        <v>62862.81317793233</v>
      </c>
      <c r="L7197" s="2">
        <f t="shared" si="1464"/>
        <v>101594</v>
      </c>
      <c r="M7197" s="2">
        <f t="shared" si="1465"/>
        <v>11000</v>
      </c>
      <c r="N7197" s="6">
        <f t="shared" si="1466"/>
        <v>1</v>
      </c>
      <c r="O7197" s="2">
        <f t="shared" si="1467"/>
        <v>7731.1868220676697</v>
      </c>
      <c r="P7197" s="2">
        <f t="shared" si="1468"/>
        <v>7731.1868220676697</v>
      </c>
    </row>
    <row r="7198" spans="1:16">
      <c r="A7198" s="6">
        <v>11</v>
      </c>
      <c r="B7198" s="6">
        <v>1</v>
      </c>
      <c r="C7198" s="6">
        <v>2</v>
      </c>
      <c r="D7198" s="6">
        <f t="shared" si="1456"/>
        <v>14</v>
      </c>
      <c r="E7198" s="5">
        <f t="shared" si="1457"/>
        <v>2824.5855390489023</v>
      </c>
      <c r="F7198" s="5">
        <f t="shared" si="1458"/>
        <v>30.749999999999996</v>
      </c>
      <c r="G7198" s="5">
        <f t="shared" si="1459"/>
        <v>92.264062499999994</v>
      </c>
      <c r="H7198" s="5">
        <f t="shared" si="1460"/>
        <v>2947.5996015489022</v>
      </c>
      <c r="I7198" s="5">
        <f t="shared" si="1461"/>
        <v>720</v>
      </c>
      <c r="J7198" s="5">
        <f t="shared" si="1462"/>
        <v>2227.5996015489022</v>
      </c>
      <c r="K7198" s="2">
        <f t="shared" si="1463"/>
        <v>63673.60419355733</v>
      </c>
      <c r="L7198" s="2">
        <f t="shared" si="1464"/>
        <v>104294</v>
      </c>
      <c r="M7198" s="2">
        <f t="shared" si="1465"/>
        <v>11880</v>
      </c>
      <c r="N7198" s="6">
        <f t="shared" si="1466"/>
        <v>1</v>
      </c>
      <c r="O7198" s="2">
        <f t="shared" si="1467"/>
        <v>8740.3958064426697</v>
      </c>
      <c r="P7198" s="2">
        <f t="shared" si="1468"/>
        <v>8740.3958064426697</v>
      </c>
    </row>
    <row r="7199" spans="1:16">
      <c r="A7199" s="6">
        <v>11</v>
      </c>
      <c r="B7199" s="6">
        <v>1</v>
      </c>
      <c r="C7199" s="6">
        <v>3</v>
      </c>
      <c r="D7199" s="6">
        <f t="shared" si="1456"/>
        <v>15</v>
      </c>
      <c r="E7199" s="5">
        <f t="shared" si="1457"/>
        <v>2824.5855390489023</v>
      </c>
      <c r="F7199" s="5">
        <f t="shared" si="1458"/>
        <v>30.749999999999996</v>
      </c>
      <c r="G7199" s="5">
        <f t="shared" si="1459"/>
        <v>140.12604492187498</v>
      </c>
      <c r="H7199" s="5">
        <f t="shared" si="1460"/>
        <v>2995.4615839707772</v>
      </c>
      <c r="I7199" s="5">
        <f t="shared" si="1461"/>
        <v>720</v>
      </c>
      <c r="J7199" s="5">
        <f t="shared" si="1462"/>
        <v>2275.4615839707772</v>
      </c>
      <c r="K7199" s="2">
        <f t="shared" si="1463"/>
        <v>64504.541388381549</v>
      </c>
      <c r="L7199" s="2">
        <f t="shared" si="1464"/>
        <v>106994</v>
      </c>
      <c r="M7199" s="2">
        <f t="shared" si="1465"/>
        <v>12760</v>
      </c>
      <c r="N7199" s="6">
        <f t="shared" si="1466"/>
        <v>1</v>
      </c>
      <c r="O7199" s="2">
        <f t="shared" si="1467"/>
        <v>9729.458611618451</v>
      </c>
      <c r="P7199" s="2">
        <f t="shared" si="1468"/>
        <v>9729.458611618451</v>
      </c>
    </row>
    <row r="7200" spans="1:16">
      <c r="A7200" s="6">
        <v>11</v>
      </c>
      <c r="B7200" s="6">
        <v>1</v>
      </c>
      <c r="C7200" s="6">
        <v>4</v>
      </c>
      <c r="D7200" s="6">
        <f t="shared" si="1456"/>
        <v>16</v>
      </c>
      <c r="E7200" s="5">
        <f t="shared" si="1457"/>
        <v>2824.5855390489023</v>
      </c>
      <c r="F7200" s="5">
        <f t="shared" si="1458"/>
        <v>30.749999999999996</v>
      </c>
      <c r="G7200" s="5">
        <f t="shared" si="1459"/>
        <v>189.17016064453125</v>
      </c>
      <c r="H7200" s="5">
        <f t="shared" si="1460"/>
        <v>3044.5056996934336</v>
      </c>
      <c r="I7200" s="5">
        <f t="shared" si="1461"/>
        <v>720</v>
      </c>
      <c r="J7200" s="5">
        <f t="shared" si="1462"/>
        <v>2324.5056996934336</v>
      </c>
      <c r="K7200" s="2">
        <f t="shared" si="1463"/>
        <v>65356.001730788776</v>
      </c>
      <c r="L7200" s="2">
        <f t="shared" si="1464"/>
        <v>109694</v>
      </c>
      <c r="M7200" s="2">
        <f t="shared" si="1465"/>
        <v>13640</v>
      </c>
      <c r="N7200" s="6">
        <f t="shared" si="1466"/>
        <v>1</v>
      </c>
      <c r="O7200" s="2">
        <f t="shared" si="1467"/>
        <v>10697.998269211224</v>
      </c>
      <c r="P7200" s="2">
        <f t="shared" si="1468"/>
        <v>10697.998269211224</v>
      </c>
    </row>
    <row r="7201" spans="1:16">
      <c r="A7201" s="6">
        <v>11</v>
      </c>
      <c r="B7201" s="6">
        <v>1</v>
      </c>
      <c r="C7201" s="6">
        <v>5</v>
      </c>
      <c r="D7201" s="6">
        <f t="shared" si="1456"/>
        <v>17</v>
      </c>
      <c r="E7201" s="5">
        <f t="shared" si="1457"/>
        <v>2824.5855390489023</v>
      </c>
      <c r="F7201" s="5">
        <f t="shared" si="1458"/>
        <v>30.749999999999996</v>
      </c>
      <c r="G7201" s="5">
        <f t="shared" si="1459"/>
        <v>239.41848456573481</v>
      </c>
      <c r="H7201" s="5">
        <f t="shared" si="1460"/>
        <v>3094.7540236146369</v>
      </c>
      <c r="I7201" s="5">
        <f t="shared" si="1461"/>
        <v>720</v>
      </c>
      <c r="J7201" s="5">
        <f t="shared" si="1462"/>
        <v>2374.7540236146369</v>
      </c>
      <c r="K7201" s="2">
        <f t="shared" si="1463"/>
        <v>66228.368465531894</v>
      </c>
      <c r="L7201" s="2">
        <f t="shared" si="1464"/>
        <v>112394</v>
      </c>
      <c r="M7201" s="2">
        <f t="shared" si="1465"/>
        <v>14520</v>
      </c>
      <c r="N7201" s="6">
        <f t="shared" si="1466"/>
        <v>1</v>
      </c>
      <c r="O7201" s="2">
        <f t="shared" si="1467"/>
        <v>11645.631534468106</v>
      </c>
      <c r="P7201" s="2">
        <f t="shared" si="1468"/>
        <v>11645.631534468106</v>
      </c>
    </row>
    <row r="7202" spans="1:16">
      <c r="A7202" s="6">
        <v>11</v>
      </c>
      <c r="B7202" s="6">
        <v>1</v>
      </c>
      <c r="C7202" s="6">
        <v>6</v>
      </c>
      <c r="D7202" s="6">
        <f t="shared" si="1456"/>
        <v>18</v>
      </c>
      <c r="E7202" s="5">
        <f t="shared" si="1457"/>
        <v>2824.5855390489023</v>
      </c>
      <c r="F7202" s="5">
        <f t="shared" si="1458"/>
        <v>30.749999999999996</v>
      </c>
      <c r="G7202" s="5">
        <f t="shared" si="1459"/>
        <v>290.89345874736784</v>
      </c>
      <c r="H7202" s="5">
        <f t="shared" si="1460"/>
        <v>3146.2289977962701</v>
      </c>
      <c r="I7202" s="5">
        <f t="shared" si="1461"/>
        <v>720</v>
      </c>
      <c r="J7202" s="5">
        <f t="shared" si="1462"/>
        <v>2426.2289977962701</v>
      </c>
      <c r="K7202" s="2">
        <f t="shared" si="1463"/>
        <v>67122.031211740803</v>
      </c>
      <c r="L7202" s="2">
        <f t="shared" si="1464"/>
        <v>115094</v>
      </c>
      <c r="M7202" s="2">
        <f t="shared" si="1465"/>
        <v>15400</v>
      </c>
      <c r="N7202" s="6">
        <f t="shared" si="1466"/>
        <v>1</v>
      </c>
      <c r="O7202" s="2">
        <f t="shared" si="1467"/>
        <v>12571.968788259197</v>
      </c>
      <c r="P7202" s="2">
        <f t="shared" si="1468"/>
        <v>12571.968788259197</v>
      </c>
    </row>
    <row r="7203" spans="1:16">
      <c r="A7203" s="6">
        <v>11</v>
      </c>
      <c r="B7203" s="6">
        <v>1</v>
      </c>
      <c r="C7203" s="6">
        <v>7</v>
      </c>
      <c r="D7203" s="6">
        <f t="shared" si="1456"/>
        <v>19</v>
      </c>
      <c r="E7203" s="5">
        <f t="shared" si="1457"/>
        <v>2824.5855390489023</v>
      </c>
      <c r="F7203" s="5">
        <f t="shared" si="1458"/>
        <v>30.749999999999996</v>
      </c>
      <c r="G7203" s="5">
        <f t="shared" si="1459"/>
        <v>343.61789814532818</v>
      </c>
      <c r="H7203" s="5">
        <f t="shared" si="1460"/>
        <v>3198.9534371942304</v>
      </c>
      <c r="I7203" s="5">
        <f t="shared" si="1461"/>
        <v>720</v>
      </c>
      <c r="J7203" s="5">
        <f t="shared" si="1462"/>
        <v>2478.9534371942304</v>
      </c>
      <c r="K7203" s="2">
        <f t="shared" si="1463"/>
        <v>68037.386062399833</v>
      </c>
      <c r="L7203" s="2">
        <f t="shared" si="1464"/>
        <v>117794</v>
      </c>
      <c r="M7203" s="2">
        <f t="shared" si="1465"/>
        <v>16280</v>
      </c>
      <c r="N7203" s="6">
        <f t="shared" si="1466"/>
        <v>1</v>
      </c>
      <c r="O7203" s="2">
        <f t="shared" si="1467"/>
        <v>13476.613937600167</v>
      </c>
      <c r="P7203" s="2">
        <f t="shared" si="1468"/>
        <v>13476.613937600167</v>
      </c>
    </row>
    <row r="7204" spans="1:16">
      <c r="A7204" s="6">
        <v>11</v>
      </c>
      <c r="B7204" s="6">
        <v>1</v>
      </c>
      <c r="C7204" s="6">
        <v>8</v>
      </c>
      <c r="D7204" s="6">
        <f t="shared" si="1456"/>
        <v>20</v>
      </c>
      <c r="E7204" s="5">
        <f t="shared" si="1457"/>
        <v>2824.5855390489023</v>
      </c>
      <c r="F7204" s="5">
        <f t="shared" si="1458"/>
        <v>30.749999999999996</v>
      </c>
      <c r="G7204" s="5">
        <f t="shared" si="1459"/>
        <v>397.61499642530839</v>
      </c>
      <c r="H7204" s="5">
        <f t="shared" si="1460"/>
        <v>3252.9505354742105</v>
      </c>
      <c r="I7204" s="5">
        <f t="shared" si="1461"/>
        <v>720</v>
      </c>
      <c r="J7204" s="5">
        <f t="shared" si="1462"/>
        <v>2532.9505354742105</v>
      </c>
      <c r="K7204" s="2">
        <f t="shared" si="1463"/>
        <v>68974.835685316153</v>
      </c>
      <c r="L7204" s="2">
        <f t="shared" si="1464"/>
        <v>120494</v>
      </c>
      <c r="M7204" s="2">
        <f t="shared" si="1465"/>
        <v>17160</v>
      </c>
      <c r="N7204" s="6">
        <f t="shared" si="1466"/>
        <v>1</v>
      </c>
      <c r="O7204" s="2">
        <f t="shared" si="1467"/>
        <v>14359.164314683847</v>
      </c>
      <c r="P7204" s="2">
        <f t="shared" si="1468"/>
        <v>14359.164314683847</v>
      </c>
    </row>
    <row r="7205" spans="1:16">
      <c r="A7205" s="6">
        <v>11</v>
      </c>
      <c r="B7205" s="6">
        <v>1</v>
      </c>
      <c r="C7205" s="6">
        <v>9</v>
      </c>
      <c r="D7205" s="6">
        <f t="shared" si="1456"/>
        <v>21</v>
      </c>
      <c r="E7205" s="5">
        <f t="shared" si="1457"/>
        <v>2824.5855390489023</v>
      </c>
      <c r="F7205" s="5">
        <f t="shared" si="1458"/>
        <v>30.749999999999996</v>
      </c>
      <c r="G7205" s="5">
        <f t="shared" si="1459"/>
        <v>452.90833186570285</v>
      </c>
      <c r="H7205" s="5">
        <f t="shared" si="1460"/>
        <v>3308.2438709146054</v>
      </c>
      <c r="I7205" s="5">
        <f t="shared" si="1461"/>
        <v>720</v>
      </c>
      <c r="J7205" s="5">
        <f t="shared" si="1462"/>
        <v>2588.2438709146054</v>
      </c>
      <c r="K7205" s="2">
        <f t="shared" si="1463"/>
        <v>69934.789425600786</v>
      </c>
      <c r="L7205" s="2">
        <f t="shared" si="1464"/>
        <v>123194</v>
      </c>
      <c r="M7205" s="2">
        <f t="shared" si="1465"/>
        <v>18040</v>
      </c>
      <c r="N7205" s="6">
        <f t="shared" si="1466"/>
        <v>1</v>
      </c>
      <c r="O7205" s="2">
        <f t="shared" si="1467"/>
        <v>15219.210574399214</v>
      </c>
      <c r="P7205" s="2">
        <f t="shared" si="1468"/>
        <v>15219.210574399214</v>
      </c>
    </row>
    <row r="7206" spans="1:16">
      <c r="A7206" s="6">
        <v>11</v>
      </c>
      <c r="B7206" s="6">
        <v>1</v>
      </c>
      <c r="C7206" s="6">
        <v>10</v>
      </c>
      <c r="D7206" s="6">
        <f t="shared" si="1456"/>
        <v>22</v>
      </c>
      <c r="E7206" s="5">
        <f t="shared" si="1457"/>
        <v>2824.5855390489023</v>
      </c>
      <c r="F7206" s="5">
        <f t="shared" si="1458"/>
        <v>30.749999999999996</v>
      </c>
      <c r="G7206" s="5">
        <f t="shared" si="1459"/>
        <v>509.52187334891573</v>
      </c>
      <c r="H7206" s="5">
        <f t="shared" si="1460"/>
        <v>3364.8574123978178</v>
      </c>
      <c r="I7206" s="5">
        <f t="shared" si="1461"/>
        <v>720</v>
      </c>
      <c r="J7206" s="5">
        <f t="shared" si="1462"/>
        <v>2644.8574123978178</v>
      </c>
      <c r="K7206" s="2">
        <f t="shared" si="1463"/>
        <v>70917.663409684334</v>
      </c>
      <c r="L7206" s="2">
        <f t="shared" si="1464"/>
        <v>125894</v>
      </c>
      <c r="M7206" s="2">
        <f t="shared" si="1465"/>
        <v>18920</v>
      </c>
      <c r="N7206" s="6">
        <f t="shared" si="1466"/>
        <v>1</v>
      </c>
      <c r="O7206" s="2">
        <f t="shared" si="1467"/>
        <v>16056.336590315666</v>
      </c>
      <c r="P7206" s="2">
        <f t="shared" si="1468"/>
        <v>16056.336590315666</v>
      </c>
    </row>
    <row r="7207" spans="1:16">
      <c r="A7207" s="6">
        <v>11</v>
      </c>
      <c r="B7207" s="6">
        <v>1</v>
      </c>
      <c r="C7207" s="6">
        <v>11</v>
      </c>
      <c r="D7207" s="6">
        <f t="shared" si="1456"/>
        <v>23</v>
      </c>
      <c r="E7207" s="5">
        <f t="shared" si="1457"/>
        <v>2824.5855390489023</v>
      </c>
      <c r="F7207" s="5">
        <f t="shared" si="1458"/>
        <v>30.749999999999996</v>
      </c>
      <c r="G7207" s="5">
        <f t="shared" si="1459"/>
        <v>567.47998644235474</v>
      </c>
      <c r="H7207" s="5">
        <f t="shared" si="1460"/>
        <v>3422.8155254912572</v>
      </c>
      <c r="I7207" s="5">
        <f t="shared" si="1461"/>
        <v>720</v>
      </c>
      <c r="J7207" s="5">
        <f t="shared" si="1462"/>
        <v>2702.8155254912572</v>
      </c>
      <c r="K7207" s="2">
        <f t="shared" si="1463"/>
        <v>71923.880650889885</v>
      </c>
      <c r="L7207" s="2">
        <f t="shared" si="1464"/>
        <v>128594</v>
      </c>
      <c r="M7207" s="2">
        <f t="shared" si="1465"/>
        <v>19800</v>
      </c>
      <c r="N7207" s="6">
        <f t="shared" si="1466"/>
        <v>1</v>
      </c>
      <c r="O7207" s="2">
        <f t="shared" si="1467"/>
        <v>16870.119349110115</v>
      </c>
      <c r="P7207" s="2">
        <f t="shared" si="1468"/>
        <v>16870.119349110115</v>
      </c>
    </row>
    <row r="7208" spans="1:16">
      <c r="A7208" s="6">
        <v>11</v>
      </c>
      <c r="B7208" s="6">
        <v>1</v>
      </c>
      <c r="C7208" s="6">
        <v>12</v>
      </c>
      <c r="D7208" s="6">
        <f t="shared" si="1456"/>
        <v>24</v>
      </c>
      <c r="E7208" s="5">
        <f t="shared" si="1457"/>
        <v>2824.5855390489023</v>
      </c>
      <c r="F7208" s="5">
        <f t="shared" si="1458"/>
        <v>30.749999999999996</v>
      </c>
      <c r="G7208" s="5">
        <f t="shared" si="1459"/>
        <v>626.80743957041921</v>
      </c>
      <c r="H7208" s="5">
        <f t="shared" si="1460"/>
        <v>3482.1429786193216</v>
      </c>
      <c r="I7208" s="5">
        <f t="shared" si="1461"/>
        <v>720</v>
      </c>
      <c r="J7208" s="5">
        <f t="shared" si="1462"/>
        <v>2762.1429786193216</v>
      </c>
      <c r="K7208" s="2">
        <f t="shared" si="1463"/>
        <v>72953.871156585446</v>
      </c>
      <c r="L7208" s="2">
        <f t="shared" si="1464"/>
        <v>131294</v>
      </c>
      <c r="M7208" s="2">
        <f t="shared" si="1465"/>
        <v>20680</v>
      </c>
      <c r="N7208" s="6">
        <f t="shared" si="1466"/>
        <v>1</v>
      </c>
      <c r="O7208" s="2">
        <f t="shared" si="1467"/>
        <v>17660.128843414554</v>
      </c>
      <c r="P7208" s="2">
        <f t="shared" si="1468"/>
        <v>17660.128843414554</v>
      </c>
    </row>
    <row r="7209" spans="1:16">
      <c r="A7209" s="6">
        <v>11</v>
      </c>
      <c r="B7209" s="6">
        <v>1</v>
      </c>
      <c r="C7209" s="6">
        <v>13</v>
      </c>
      <c r="D7209" s="6">
        <f t="shared" si="1456"/>
        <v>25</v>
      </c>
      <c r="E7209" s="5">
        <f t="shared" si="1457"/>
        <v>2824.5855390489023</v>
      </c>
      <c r="F7209" s="5">
        <f t="shared" si="1458"/>
        <v>30.749999999999996</v>
      </c>
      <c r="G7209" s="5">
        <f t="shared" si="1459"/>
        <v>687.52941027880343</v>
      </c>
      <c r="H7209" s="5">
        <f t="shared" si="1460"/>
        <v>3542.8649493277057</v>
      </c>
      <c r="I7209" s="5">
        <f t="shared" si="1461"/>
        <v>720</v>
      </c>
      <c r="J7209" s="5">
        <f t="shared" si="1462"/>
        <v>2822.8649493277057</v>
      </c>
      <c r="K7209" s="2">
        <f t="shared" si="1463"/>
        <v>74008.072036939324</v>
      </c>
      <c r="L7209" s="2">
        <f t="shared" si="1464"/>
        <v>133994</v>
      </c>
      <c r="M7209" s="2">
        <f t="shared" si="1465"/>
        <v>21560</v>
      </c>
      <c r="N7209" s="6">
        <f t="shared" si="1466"/>
        <v>1</v>
      </c>
      <c r="O7209" s="2">
        <f t="shared" si="1467"/>
        <v>18425.927963060676</v>
      </c>
      <c r="P7209" s="2">
        <f t="shared" si="1468"/>
        <v>18425.927963060676</v>
      </c>
    </row>
    <row r="7210" spans="1:16">
      <c r="A7210" s="6">
        <v>11</v>
      </c>
      <c r="B7210" s="6">
        <v>1</v>
      </c>
      <c r="C7210" s="6">
        <v>14</v>
      </c>
      <c r="D7210" s="6">
        <f t="shared" si="1456"/>
        <v>26</v>
      </c>
      <c r="E7210" s="5">
        <f t="shared" si="1457"/>
        <v>2824.5855390489023</v>
      </c>
      <c r="F7210" s="5">
        <f t="shared" si="1458"/>
        <v>30.749999999999996</v>
      </c>
      <c r="G7210" s="5">
        <f t="shared" si="1459"/>
        <v>749.67149159246469</v>
      </c>
      <c r="H7210" s="5">
        <f t="shared" si="1460"/>
        <v>3605.0070306413672</v>
      </c>
      <c r="I7210" s="5">
        <f t="shared" si="1461"/>
        <v>720</v>
      </c>
      <c r="J7210" s="5">
        <f t="shared" si="1462"/>
        <v>2885.0070306413672</v>
      </c>
      <c r="K7210" s="2">
        <f t="shared" si="1463"/>
        <v>75086.927615301509</v>
      </c>
      <c r="L7210" s="2">
        <f t="shared" si="1464"/>
        <v>136694</v>
      </c>
      <c r="M7210" s="2">
        <f t="shared" si="1465"/>
        <v>22440</v>
      </c>
      <c r="N7210" s="6">
        <f t="shared" si="1466"/>
        <v>1</v>
      </c>
      <c r="O7210" s="2">
        <f t="shared" si="1467"/>
        <v>19167.072384698491</v>
      </c>
      <c r="P7210" s="2">
        <f t="shared" si="1468"/>
        <v>19167.072384698491</v>
      </c>
    </row>
    <row r="7211" spans="1:16">
      <c r="A7211" s="6">
        <v>11</v>
      </c>
      <c r="B7211" s="6">
        <v>1</v>
      </c>
      <c r="C7211" s="6">
        <v>15</v>
      </c>
      <c r="D7211" s="6">
        <f t="shared" si="1456"/>
        <v>27</v>
      </c>
      <c r="E7211" s="5">
        <f t="shared" si="1457"/>
        <v>2824.5855390489023</v>
      </c>
      <c r="F7211" s="5">
        <f t="shared" si="1458"/>
        <v>30.749999999999996</v>
      </c>
      <c r="G7211" s="5">
        <f t="shared" si="1459"/>
        <v>813.25969846861108</v>
      </c>
      <c r="H7211" s="5">
        <f t="shared" si="1460"/>
        <v>3668.5952375175134</v>
      </c>
      <c r="I7211" s="5">
        <f t="shared" si="1461"/>
        <v>720</v>
      </c>
      <c r="J7211" s="5">
        <f t="shared" si="1462"/>
        <v>2948.5952375175134</v>
      </c>
      <c r="K7211" s="2">
        <f t="shared" si="1463"/>
        <v>76190.88954023461</v>
      </c>
      <c r="L7211" s="2">
        <f t="shared" si="1464"/>
        <v>139394</v>
      </c>
      <c r="M7211" s="2">
        <f t="shared" si="1465"/>
        <v>23320</v>
      </c>
      <c r="N7211" s="6">
        <f t="shared" si="1466"/>
        <v>1</v>
      </c>
      <c r="O7211" s="2">
        <f t="shared" si="1467"/>
        <v>19883.11045976539</v>
      </c>
      <c r="P7211" s="2">
        <f t="shared" si="1468"/>
        <v>19883.11045976539</v>
      </c>
    </row>
    <row r="7212" spans="1:16">
      <c r="A7212" s="6">
        <v>11</v>
      </c>
      <c r="B7212" s="6">
        <v>1</v>
      </c>
      <c r="C7212" s="6">
        <v>16</v>
      </c>
      <c r="D7212" s="6">
        <f t="shared" si="1456"/>
        <v>28</v>
      </c>
      <c r="E7212" s="5">
        <f t="shared" si="1457"/>
        <v>2824.5855390489023</v>
      </c>
      <c r="F7212" s="5">
        <f t="shared" si="1458"/>
        <v>30.749999999999996</v>
      </c>
      <c r="G7212" s="5">
        <f t="shared" si="1459"/>
        <v>878.32047434610013</v>
      </c>
      <c r="H7212" s="5">
        <f t="shared" si="1460"/>
        <v>3733.6560133950024</v>
      </c>
      <c r="I7212" s="5">
        <f t="shared" si="1461"/>
        <v>720</v>
      </c>
      <c r="J7212" s="5">
        <f t="shared" si="1462"/>
        <v>3013.6560133950024</v>
      </c>
      <c r="K7212" s="2">
        <f t="shared" si="1463"/>
        <v>77320.416899218792</v>
      </c>
      <c r="L7212" s="2">
        <f t="shared" si="1464"/>
        <v>142094</v>
      </c>
      <c r="M7212" s="2">
        <f t="shared" si="1465"/>
        <v>24200</v>
      </c>
      <c r="N7212" s="6">
        <f t="shared" si="1466"/>
        <v>1</v>
      </c>
      <c r="O7212" s="2">
        <f t="shared" si="1467"/>
        <v>20573.583100781208</v>
      </c>
      <c r="P7212" s="2">
        <f t="shared" si="1468"/>
        <v>20573.583100781208</v>
      </c>
    </row>
    <row r="7213" spans="1:16">
      <c r="A7213" s="6">
        <v>11</v>
      </c>
      <c r="B7213" s="6">
        <v>1</v>
      </c>
      <c r="C7213" s="6">
        <v>17</v>
      </c>
      <c r="D7213" s="6">
        <f t="shared" si="1456"/>
        <v>29</v>
      </c>
      <c r="E7213" s="5">
        <f t="shared" si="1457"/>
        <v>2824.5855390489023</v>
      </c>
      <c r="F7213" s="5">
        <f t="shared" si="1458"/>
        <v>30.749999999999996</v>
      </c>
      <c r="G7213" s="5">
        <f t="shared" si="1459"/>
        <v>944.88069779264049</v>
      </c>
      <c r="H7213" s="5">
        <f t="shared" si="1460"/>
        <v>3800.2162368415429</v>
      </c>
      <c r="I7213" s="5">
        <f t="shared" si="1461"/>
        <v>720</v>
      </c>
      <c r="J7213" s="5">
        <f t="shared" si="1462"/>
        <v>3080.2162368415429</v>
      </c>
      <c r="K7213" s="2">
        <f t="shared" si="1463"/>
        <v>78475.976334054561</v>
      </c>
      <c r="L7213" s="2">
        <f t="shared" si="1464"/>
        <v>144794</v>
      </c>
      <c r="M7213" s="2">
        <f t="shared" si="1465"/>
        <v>25080</v>
      </c>
      <c r="N7213" s="6">
        <f t="shared" si="1466"/>
        <v>1</v>
      </c>
      <c r="O7213" s="2">
        <f t="shared" si="1467"/>
        <v>21238.023665945439</v>
      </c>
      <c r="P7213" s="2">
        <f t="shared" si="1468"/>
        <v>21238.023665945439</v>
      </c>
    </row>
    <row r="7214" spans="1:16">
      <c r="A7214" s="6">
        <v>11</v>
      </c>
      <c r="B7214" s="6">
        <v>1</v>
      </c>
      <c r="C7214" s="6">
        <v>18</v>
      </c>
      <c r="D7214" s="6">
        <f t="shared" si="1456"/>
        <v>30</v>
      </c>
      <c r="E7214" s="5">
        <f t="shared" si="1457"/>
        <v>2824.5855390489023</v>
      </c>
      <c r="F7214" s="5">
        <f t="shared" si="1458"/>
        <v>30.749999999999996</v>
      </c>
      <c r="G7214" s="5">
        <f t="shared" si="1459"/>
        <v>1012.9676892512279</v>
      </c>
      <c r="H7214" s="5">
        <f t="shared" si="1460"/>
        <v>3868.3032283001303</v>
      </c>
      <c r="I7214" s="5">
        <f t="shared" si="1461"/>
        <v>720</v>
      </c>
      <c r="J7214" s="5">
        <f t="shared" si="1462"/>
        <v>3148.3032283001303</v>
      </c>
      <c r="K7214" s="2">
        <f t="shared" si="1463"/>
        <v>79658.04215798837</v>
      </c>
      <c r="L7214" s="2">
        <f t="shared" si="1464"/>
        <v>147494</v>
      </c>
      <c r="M7214" s="2">
        <f t="shared" si="1465"/>
        <v>25960</v>
      </c>
      <c r="N7214" s="6">
        <f t="shared" si="1466"/>
        <v>1</v>
      </c>
      <c r="O7214" s="2">
        <f t="shared" si="1467"/>
        <v>21875.95784201163</v>
      </c>
      <c r="P7214" s="2">
        <f t="shared" si="1468"/>
        <v>21875.95784201163</v>
      </c>
    </row>
    <row r="7215" spans="1:16">
      <c r="A7215" s="6">
        <v>11</v>
      </c>
      <c r="B7215" s="6">
        <v>1</v>
      </c>
      <c r="C7215" s="6">
        <v>19</v>
      </c>
      <c r="D7215" s="6">
        <f t="shared" si="1456"/>
        <v>31</v>
      </c>
      <c r="E7215" s="5">
        <f t="shared" si="1457"/>
        <v>2824.5855390489023</v>
      </c>
      <c r="F7215" s="5">
        <f t="shared" si="1458"/>
        <v>30.749999999999996</v>
      </c>
      <c r="G7215" s="5">
        <f t="shared" si="1459"/>
        <v>1082.6092178872495</v>
      </c>
      <c r="H7215" s="5">
        <f t="shared" si="1460"/>
        <v>3937.9447569361519</v>
      </c>
      <c r="I7215" s="5">
        <f t="shared" si="1461"/>
        <v>720</v>
      </c>
      <c r="J7215" s="5">
        <f t="shared" si="1462"/>
        <v>3217.9447569361519</v>
      </c>
      <c r="K7215" s="2">
        <f t="shared" si="1463"/>
        <v>80867.096474585967</v>
      </c>
      <c r="L7215" s="2">
        <f t="shared" si="1464"/>
        <v>150194</v>
      </c>
      <c r="M7215" s="2">
        <f t="shared" si="1465"/>
        <v>26840</v>
      </c>
      <c r="N7215" s="6">
        <f t="shared" si="1466"/>
        <v>1</v>
      </c>
      <c r="O7215" s="2">
        <f t="shared" si="1467"/>
        <v>22486.903525414033</v>
      </c>
      <c r="P7215" s="2">
        <f t="shared" si="1468"/>
        <v>22486.903525414033</v>
      </c>
    </row>
    <row r="7216" spans="1:16">
      <c r="A7216" s="6">
        <v>11</v>
      </c>
      <c r="B7216" s="6">
        <v>1</v>
      </c>
      <c r="C7216" s="6">
        <v>20</v>
      </c>
      <c r="D7216" s="6">
        <f t="shared" si="1456"/>
        <v>32</v>
      </c>
      <c r="E7216" s="5">
        <f t="shared" si="1457"/>
        <v>2824.5855390489023</v>
      </c>
      <c r="F7216" s="5">
        <f t="shared" si="1458"/>
        <v>30.749999999999996</v>
      </c>
      <c r="G7216" s="5">
        <f t="shared" si="1459"/>
        <v>1153.8335085377266</v>
      </c>
      <c r="H7216" s="5">
        <f t="shared" si="1460"/>
        <v>4009.1690475866289</v>
      </c>
      <c r="I7216" s="5">
        <f t="shared" si="1461"/>
        <v>720</v>
      </c>
      <c r="J7216" s="5">
        <f t="shared" si="1462"/>
        <v>3289.1690475866289</v>
      </c>
      <c r="K7216" s="2">
        <f t="shared" si="1463"/>
        <v>82103.629298378975</v>
      </c>
      <c r="L7216" s="2">
        <f t="shared" si="1464"/>
        <v>152894</v>
      </c>
      <c r="M7216" s="2">
        <f t="shared" si="1465"/>
        <v>27720</v>
      </c>
      <c r="N7216" s="6">
        <f t="shared" si="1466"/>
        <v>1</v>
      </c>
      <c r="O7216" s="2">
        <f t="shared" si="1467"/>
        <v>23070.370701621025</v>
      </c>
      <c r="P7216" s="2">
        <f t="shared" si="1468"/>
        <v>23070.370701621025</v>
      </c>
    </row>
    <row r="7217" spans="1:16">
      <c r="A7217" s="6">
        <v>11</v>
      </c>
      <c r="B7217" s="6">
        <v>1</v>
      </c>
      <c r="C7217" s="6">
        <v>21</v>
      </c>
      <c r="D7217" s="6">
        <f t="shared" si="1456"/>
        <v>33</v>
      </c>
      <c r="E7217" s="5">
        <f t="shared" si="1457"/>
        <v>2824.5855390489023</v>
      </c>
      <c r="F7217" s="5">
        <f t="shared" si="1458"/>
        <v>30.749999999999996</v>
      </c>
      <c r="G7217" s="5">
        <f t="shared" si="1459"/>
        <v>1226.6692487641703</v>
      </c>
      <c r="H7217" s="5">
        <f t="shared" si="1460"/>
        <v>4082.0047878130727</v>
      </c>
      <c r="I7217" s="5">
        <f t="shared" si="1461"/>
        <v>720</v>
      </c>
      <c r="J7217" s="5">
        <f t="shared" si="1462"/>
        <v>3362.0047878130727</v>
      </c>
      <c r="K7217" s="2">
        <f t="shared" si="1463"/>
        <v>83368.138677310286</v>
      </c>
      <c r="L7217" s="2">
        <f t="shared" si="1464"/>
        <v>155594</v>
      </c>
      <c r="M7217" s="2">
        <f t="shared" si="1465"/>
        <v>28600</v>
      </c>
      <c r="N7217" s="6">
        <f t="shared" si="1466"/>
        <v>1</v>
      </c>
      <c r="O7217" s="2">
        <f t="shared" si="1467"/>
        <v>23625.861322689714</v>
      </c>
      <c r="P7217" s="2">
        <f t="shared" si="1468"/>
        <v>23625.861322689714</v>
      </c>
    </row>
    <row r="7218" spans="1:16">
      <c r="A7218" s="6">
        <v>11</v>
      </c>
      <c r="B7218" s="6">
        <v>1</v>
      </c>
      <c r="C7218" s="6">
        <v>22</v>
      </c>
      <c r="D7218" s="6">
        <f t="shared" si="1456"/>
        <v>34</v>
      </c>
      <c r="E7218" s="5">
        <f t="shared" si="1457"/>
        <v>2824.5855390489023</v>
      </c>
      <c r="F7218" s="5">
        <f t="shared" si="1458"/>
        <v>30.749999999999996</v>
      </c>
      <c r="G7218" s="5">
        <f t="shared" si="1459"/>
        <v>1301.1455960105666</v>
      </c>
      <c r="H7218" s="5">
        <f t="shared" si="1460"/>
        <v>4156.4811350594691</v>
      </c>
      <c r="I7218" s="5">
        <f t="shared" si="1461"/>
        <v>720</v>
      </c>
      <c r="J7218" s="5">
        <f t="shared" si="1462"/>
        <v>3436.4811350594691</v>
      </c>
      <c r="K7218" s="2">
        <f t="shared" si="1463"/>
        <v>84661.130817004669</v>
      </c>
      <c r="L7218" s="2">
        <f t="shared" si="1464"/>
        <v>158294</v>
      </c>
      <c r="M7218" s="2">
        <f t="shared" si="1465"/>
        <v>29480</v>
      </c>
      <c r="N7218" s="6">
        <f t="shared" si="1466"/>
        <v>1</v>
      </c>
      <c r="O7218" s="2">
        <f t="shared" si="1467"/>
        <v>24152.869182995331</v>
      </c>
      <c r="P7218" s="2">
        <f t="shared" si="1468"/>
        <v>24152.869182995331</v>
      </c>
    </row>
    <row r="7219" spans="1:16">
      <c r="A7219" s="6">
        <v>11</v>
      </c>
      <c r="B7219" s="6">
        <v>1</v>
      </c>
      <c r="C7219" s="6">
        <v>23</v>
      </c>
      <c r="D7219" s="6">
        <f t="shared" si="1456"/>
        <v>35</v>
      </c>
      <c r="E7219" s="5">
        <f t="shared" si="1457"/>
        <v>2824.5855390489023</v>
      </c>
      <c r="F7219" s="5">
        <f t="shared" si="1458"/>
        <v>30.749999999999996</v>
      </c>
      <c r="G7219" s="5">
        <f t="shared" si="1459"/>
        <v>1377.292184868003</v>
      </c>
      <c r="H7219" s="5">
        <f t="shared" si="1460"/>
        <v>4232.6277239169049</v>
      </c>
      <c r="I7219" s="5">
        <f t="shared" si="1461"/>
        <v>720</v>
      </c>
      <c r="J7219" s="5">
        <f t="shared" si="1462"/>
        <v>3512.6277239169049</v>
      </c>
      <c r="K7219" s="2">
        <f t="shared" si="1463"/>
        <v>85983.120206890715</v>
      </c>
      <c r="L7219" s="2">
        <f t="shared" si="1464"/>
        <v>160994</v>
      </c>
      <c r="M7219" s="2">
        <f t="shared" si="1465"/>
        <v>30360</v>
      </c>
      <c r="N7219" s="6">
        <f t="shared" si="1466"/>
        <v>1</v>
      </c>
      <c r="O7219" s="2">
        <f t="shared" si="1467"/>
        <v>24650.879793109285</v>
      </c>
      <c r="P7219" s="2">
        <f t="shared" si="1468"/>
        <v>24650.879793109285</v>
      </c>
    </row>
    <row r="7220" spans="1:16">
      <c r="A7220" s="6">
        <v>11</v>
      </c>
      <c r="B7220" s="6">
        <v>1</v>
      </c>
      <c r="C7220" s="6">
        <v>24</v>
      </c>
      <c r="D7220" s="6">
        <f t="shared" si="1456"/>
        <v>36</v>
      </c>
      <c r="E7220" s="5">
        <f t="shared" si="1457"/>
        <v>2824.5855390489023</v>
      </c>
      <c r="F7220" s="5">
        <f t="shared" si="1458"/>
        <v>30.749999999999996</v>
      </c>
      <c r="G7220" s="5">
        <f t="shared" si="1459"/>
        <v>1455.1391344474989</v>
      </c>
      <c r="H7220" s="5">
        <f t="shared" si="1460"/>
        <v>4310.474673496401</v>
      </c>
      <c r="I7220" s="5">
        <f t="shared" si="1461"/>
        <v>720</v>
      </c>
      <c r="J7220" s="5">
        <f t="shared" si="1462"/>
        <v>3590.474673496401</v>
      </c>
      <c r="K7220" s="2">
        <f t="shared" si="1463"/>
        <v>87334.629748201405</v>
      </c>
      <c r="L7220" s="2">
        <f t="shared" si="1464"/>
        <v>163694</v>
      </c>
      <c r="M7220" s="2">
        <f t="shared" si="1465"/>
        <v>31240</v>
      </c>
      <c r="N7220" s="6">
        <f t="shared" si="1466"/>
        <v>1</v>
      </c>
      <c r="O7220" s="2">
        <f t="shared" si="1467"/>
        <v>25119.370251798595</v>
      </c>
      <c r="P7220" s="2">
        <f t="shared" si="1468"/>
        <v>25119.370251798595</v>
      </c>
    </row>
    <row r="7221" spans="1:16">
      <c r="A7221" s="6">
        <v>11</v>
      </c>
      <c r="B7221" s="6">
        <v>1</v>
      </c>
      <c r="C7221" s="6">
        <v>25</v>
      </c>
      <c r="D7221" s="6">
        <f t="shared" si="1456"/>
        <v>37</v>
      </c>
      <c r="E7221" s="5">
        <f t="shared" si="1457"/>
        <v>2824.5855390489023</v>
      </c>
      <c r="F7221" s="5">
        <f t="shared" si="1458"/>
        <v>30.749999999999996</v>
      </c>
      <c r="G7221" s="5">
        <f t="shared" si="1459"/>
        <v>1534.7170558625965</v>
      </c>
      <c r="H7221" s="5">
        <f t="shared" si="1460"/>
        <v>4390.052594911499</v>
      </c>
      <c r="I7221" s="5">
        <f t="shared" si="1461"/>
        <v>720</v>
      </c>
      <c r="J7221" s="5">
        <f t="shared" si="1462"/>
        <v>3670.052594911499</v>
      </c>
      <c r="K7221" s="2">
        <f t="shared" si="1463"/>
        <v>88716.19088388019</v>
      </c>
      <c r="L7221" s="2">
        <f t="shared" si="1464"/>
        <v>166394</v>
      </c>
      <c r="M7221" s="2">
        <f t="shared" si="1465"/>
        <v>32120</v>
      </c>
      <c r="N7221" s="6">
        <f t="shared" si="1466"/>
        <v>1</v>
      </c>
      <c r="O7221" s="2">
        <f t="shared" si="1467"/>
        <v>25557.80911611981</v>
      </c>
      <c r="P7221" s="2">
        <f t="shared" si="1468"/>
        <v>25557.80911611981</v>
      </c>
    </row>
    <row r="7222" spans="1:16">
      <c r="A7222" s="6">
        <v>11</v>
      </c>
      <c r="B7222" s="6">
        <v>1</v>
      </c>
      <c r="C7222" s="6">
        <v>26</v>
      </c>
      <c r="D7222" s="6">
        <f t="shared" si="1456"/>
        <v>38</v>
      </c>
      <c r="E7222" s="5">
        <f t="shared" si="1457"/>
        <v>2824.5855390489023</v>
      </c>
      <c r="F7222" s="5">
        <f t="shared" si="1458"/>
        <v>30.749999999999996</v>
      </c>
      <c r="G7222" s="5">
        <f t="shared" si="1459"/>
        <v>1616.0570598233144</v>
      </c>
      <c r="H7222" s="5">
        <f t="shared" si="1460"/>
        <v>4471.3925988722167</v>
      </c>
      <c r="I7222" s="5">
        <f t="shared" si="1461"/>
        <v>720</v>
      </c>
      <c r="J7222" s="5">
        <f t="shared" si="1462"/>
        <v>3751.3925988722167</v>
      </c>
      <c r="K7222" s="2">
        <f t="shared" si="1463"/>
        <v>90128.343730420427</v>
      </c>
      <c r="L7222" s="2">
        <f t="shared" si="1464"/>
        <v>169094</v>
      </c>
      <c r="M7222" s="2">
        <f t="shared" si="1465"/>
        <v>33000</v>
      </c>
      <c r="N7222" s="6">
        <f t="shared" si="1466"/>
        <v>1</v>
      </c>
      <c r="O7222" s="2">
        <f t="shared" si="1467"/>
        <v>25965.656269579573</v>
      </c>
      <c r="P7222" s="2">
        <f t="shared" si="1468"/>
        <v>25965.656269579573</v>
      </c>
    </row>
    <row r="7223" spans="1:16">
      <c r="A7223" s="6">
        <v>11</v>
      </c>
      <c r="B7223" s="6">
        <v>1</v>
      </c>
      <c r="C7223" s="6">
        <v>27</v>
      </c>
      <c r="D7223" s="6">
        <f t="shared" si="1456"/>
        <v>39</v>
      </c>
      <c r="E7223" s="5">
        <f t="shared" si="1457"/>
        <v>2824.5855390489023</v>
      </c>
      <c r="F7223" s="5">
        <f t="shared" si="1458"/>
        <v>30.749999999999996</v>
      </c>
      <c r="G7223" s="5">
        <f t="shared" si="1459"/>
        <v>1699.1907643430709</v>
      </c>
      <c r="H7223" s="5">
        <f t="shared" si="1460"/>
        <v>4554.5263033919728</v>
      </c>
      <c r="I7223" s="5">
        <f t="shared" si="1461"/>
        <v>720</v>
      </c>
      <c r="J7223" s="5">
        <f t="shared" si="1462"/>
        <v>3834.5263033919728</v>
      </c>
      <c r="K7223" s="2">
        <f t="shared" si="1463"/>
        <v>91571.637211666195</v>
      </c>
      <c r="L7223" s="2">
        <f t="shared" si="1464"/>
        <v>171794</v>
      </c>
      <c r="M7223" s="2">
        <f t="shared" si="1465"/>
        <v>33880</v>
      </c>
      <c r="N7223" s="6">
        <f t="shared" si="1466"/>
        <v>1</v>
      </c>
      <c r="O7223" s="2">
        <f t="shared" si="1467"/>
        <v>26342.362788333805</v>
      </c>
      <c r="P7223" s="2">
        <f t="shared" si="1468"/>
        <v>26342.362788333805</v>
      </c>
    </row>
    <row r="7224" spans="1:16">
      <c r="A7224" s="6">
        <v>11</v>
      </c>
      <c r="B7224" s="6">
        <v>1</v>
      </c>
      <c r="C7224" s="6">
        <v>28</v>
      </c>
      <c r="D7224" s="6">
        <f t="shared" si="1456"/>
        <v>40</v>
      </c>
      <c r="E7224" s="5">
        <f t="shared" si="1457"/>
        <v>2824.5855390489023</v>
      </c>
      <c r="F7224" s="5">
        <f t="shared" si="1458"/>
        <v>30.749999999999996</v>
      </c>
      <c r="G7224" s="5">
        <f t="shared" si="1459"/>
        <v>1784.1503025602246</v>
      </c>
      <c r="H7224" s="5">
        <f t="shared" si="1460"/>
        <v>4639.4858416091265</v>
      </c>
      <c r="I7224" s="5">
        <f t="shared" si="1461"/>
        <v>720</v>
      </c>
      <c r="J7224" s="5">
        <f t="shared" si="1462"/>
        <v>3919.4858416091265</v>
      </c>
      <c r="K7224" s="2">
        <f t="shared" si="1463"/>
        <v>93046.629194602894</v>
      </c>
      <c r="L7224" s="2">
        <f t="shared" si="1464"/>
        <v>174494</v>
      </c>
      <c r="M7224" s="2">
        <f t="shared" si="1465"/>
        <v>34760</v>
      </c>
      <c r="N7224" s="6">
        <f t="shared" si="1466"/>
        <v>1</v>
      </c>
      <c r="O7224" s="2">
        <f t="shared" si="1467"/>
        <v>26687.370805397106</v>
      </c>
      <c r="P7224" s="2">
        <f t="shared" si="1468"/>
        <v>26687.370805397106</v>
      </c>
    </row>
    <row r="7225" spans="1:16">
      <c r="A7225" s="6">
        <v>11</v>
      </c>
      <c r="B7225" s="6">
        <v>1</v>
      </c>
      <c r="C7225" s="6">
        <v>29</v>
      </c>
      <c r="D7225" s="6">
        <f t="shared" si="1456"/>
        <v>41</v>
      </c>
      <c r="E7225" s="5">
        <f t="shared" si="1457"/>
        <v>2824.5855390489023</v>
      </c>
      <c r="F7225" s="5">
        <f t="shared" si="1458"/>
        <v>30.749999999999996</v>
      </c>
      <c r="G7225" s="5">
        <f t="shared" si="1459"/>
        <v>1870.9683306758782</v>
      </c>
      <c r="H7225" s="5">
        <f t="shared" si="1460"/>
        <v>4726.3038697247803</v>
      </c>
      <c r="I7225" s="5">
        <f t="shared" si="1461"/>
        <v>720</v>
      </c>
      <c r="J7225" s="5">
        <f t="shared" si="1462"/>
        <v>4006.3038697247803</v>
      </c>
      <c r="K7225" s="2">
        <f t="shared" si="1463"/>
        <v>94553.886627166328</v>
      </c>
      <c r="L7225" s="2">
        <f t="shared" si="1464"/>
        <v>177194</v>
      </c>
      <c r="M7225" s="2">
        <f t="shared" si="1465"/>
        <v>35640</v>
      </c>
      <c r="N7225" s="6">
        <f t="shared" si="1466"/>
        <v>1</v>
      </c>
      <c r="O7225" s="2">
        <f t="shared" si="1467"/>
        <v>27000.113372833672</v>
      </c>
      <c r="P7225" s="2">
        <f t="shared" si="1468"/>
        <v>27000.113372833672</v>
      </c>
    </row>
    <row r="7226" spans="1:16">
      <c r="A7226" s="6">
        <v>11</v>
      </c>
      <c r="B7226" s="6">
        <v>1</v>
      </c>
      <c r="C7226" s="6">
        <v>30</v>
      </c>
      <c r="D7226" s="6">
        <f t="shared" si="1456"/>
        <v>42</v>
      </c>
      <c r="E7226" s="5">
        <f t="shared" si="1457"/>
        <v>2824.5855390489023</v>
      </c>
      <c r="F7226" s="5">
        <f t="shared" si="1458"/>
        <v>30.749999999999996</v>
      </c>
      <c r="G7226" s="5">
        <f t="shared" si="1459"/>
        <v>1959.6780360096488</v>
      </c>
      <c r="H7226" s="5">
        <f t="shared" si="1460"/>
        <v>4815.0135750585514</v>
      </c>
      <c r="I7226" s="5">
        <f t="shared" si="1461"/>
        <v>720</v>
      </c>
      <c r="J7226" s="5">
        <f t="shared" si="1462"/>
        <v>4095.0135750585514</v>
      </c>
      <c r="K7226" s="2">
        <f t="shared" si="1463"/>
        <v>96093.985678099853</v>
      </c>
      <c r="L7226" s="2">
        <f t="shared" si="1464"/>
        <v>179894</v>
      </c>
      <c r="M7226" s="2">
        <f t="shared" si="1465"/>
        <v>36520</v>
      </c>
      <c r="N7226" s="6">
        <f t="shared" si="1466"/>
        <v>1</v>
      </c>
      <c r="O7226" s="2">
        <f t="shared" si="1467"/>
        <v>27280.014321900147</v>
      </c>
      <c r="P7226" s="2">
        <f t="shared" si="1468"/>
        <v>27280.014321900147</v>
      </c>
    </row>
    <row r="7227" spans="1:16">
      <c r="A7227" s="6">
        <v>11</v>
      </c>
      <c r="B7227" s="6">
        <v>2</v>
      </c>
      <c r="C7227" s="6">
        <v>0</v>
      </c>
      <c r="D7227" s="6">
        <f t="shared" si="1456"/>
        <v>13</v>
      </c>
      <c r="E7227" s="5">
        <f t="shared" si="1457"/>
        <v>2824.5855390489023</v>
      </c>
      <c r="F7227" s="5">
        <f t="shared" si="1458"/>
        <v>63.037499999999994</v>
      </c>
      <c r="G7227" s="5">
        <f t="shared" si="1459"/>
        <v>0</v>
      </c>
      <c r="H7227" s="5">
        <f t="shared" si="1460"/>
        <v>2887.6230390489022</v>
      </c>
      <c r="I7227" s="5">
        <f t="shared" si="1461"/>
        <v>720</v>
      </c>
      <c r="J7227" s="5">
        <f t="shared" si="1462"/>
        <v>2167.6230390489022</v>
      </c>
      <c r="K7227" s="2">
        <f t="shared" si="1463"/>
        <v>62632.34442793233</v>
      </c>
      <c r="L7227" s="2">
        <f t="shared" si="1464"/>
        <v>100988</v>
      </c>
      <c r="M7227" s="2">
        <f t="shared" si="1465"/>
        <v>10560</v>
      </c>
      <c r="N7227" s="6">
        <f t="shared" si="1466"/>
        <v>1</v>
      </c>
      <c r="O7227" s="2">
        <f t="shared" si="1467"/>
        <v>7795.6555720676697</v>
      </c>
      <c r="P7227" s="2">
        <f t="shared" si="1468"/>
        <v>7795.6555720676697</v>
      </c>
    </row>
    <row r="7228" spans="1:16">
      <c r="A7228" s="6">
        <v>11</v>
      </c>
      <c r="B7228" s="6">
        <v>2</v>
      </c>
      <c r="C7228" s="6">
        <v>1</v>
      </c>
      <c r="D7228" s="6">
        <f t="shared" si="1456"/>
        <v>14</v>
      </c>
      <c r="E7228" s="5">
        <f t="shared" si="1457"/>
        <v>2824.5855390489023</v>
      </c>
      <c r="F7228" s="5">
        <f t="shared" si="1458"/>
        <v>63.037499999999994</v>
      </c>
      <c r="G7228" s="5">
        <f t="shared" si="1459"/>
        <v>45.5625</v>
      </c>
      <c r="H7228" s="5">
        <f t="shared" si="1460"/>
        <v>2933.1855390489022</v>
      </c>
      <c r="I7228" s="5">
        <f t="shared" si="1461"/>
        <v>720</v>
      </c>
      <c r="J7228" s="5">
        <f t="shared" si="1462"/>
        <v>2213.1855390489022</v>
      </c>
      <c r="K7228" s="2">
        <f t="shared" si="1463"/>
        <v>63423.36005293233</v>
      </c>
      <c r="L7228" s="2">
        <f t="shared" si="1464"/>
        <v>103688</v>
      </c>
      <c r="M7228" s="2">
        <f t="shared" si="1465"/>
        <v>11440</v>
      </c>
      <c r="N7228" s="6">
        <f t="shared" si="1466"/>
        <v>1</v>
      </c>
      <c r="O7228" s="2">
        <f t="shared" si="1467"/>
        <v>8824.6399470676697</v>
      </c>
      <c r="P7228" s="2">
        <f t="shared" si="1468"/>
        <v>8824.6399470676697</v>
      </c>
    </row>
    <row r="7229" spans="1:16">
      <c r="A7229" s="6">
        <v>11</v>
      </c>
      <c r="B7229" s="6">
        <v>2</v>
      </c>
      <c r="C7229" s="6">
        <v>2</v>
      </c>
      <c r="D7229" s="6">
        <f t="shared" si="1456"/>
        <v>15</v>
      </c>
      <c r="E7229" s="5">
        <f t="shared" si="1457"/>
        <v>2824.5855390489023</v>
      </c>
      <c r="F7229" s="5">
        <f t="shared" si="1458"/>
        <v>63.037499999999994</v>
      </c>
      <c r="G7229" s="5">
        <f t="shared" si="1459"/>
        <v>92.264062499999994</v>
      </c>
      <c r="H7229" s="5">
        <f t="shared" si="1460"/>
        <v>2979.8871015489021</v>
      </c>
      <c r="I7229" s="5">
        <f t="shared" si="1461"/>
        <v>720</v>
      </c>
      <c r="J7229" s="5">
        <f t="shared" si="1462"/>
        <v>2259.8871015489021</v>
      </c>
      <c r="K7229" s="2">
        <f t="shared" si="1463"/>
        <v>64234.15106855733</v>
      </c>
      <c r="L7229" s="2">
        <f t="shared" si="1464"/>
        <v>106388</v>
      </c>
      <c r="M7229" s="2">
        <f t="shared" si="1465"/>
        <v>12320</v>
      </c>
      <c r="N7229" s="6">
        <f t="shared" si="1466"/>
        <v>1</v>
      </c>
      <c r="O7229" s="2">
        <f t="shared" si="1467"/>
        <v>9833.8489314426697</v>
      </c>
      <c r="P7229" s="2">
        <f t="shared" si="1468"/>
        <v>9833.8489314426697</v>
      </c>
    </row>
    <row r="7230" spans="1:16">
      <c r="A7230" s="6">
        <v>11</v>
      </c>
      <c r="B7230" s="6">
        <v>2</v>
      </c>
      <c r="C7230" s="6">
        <v>3</v>
      </c>
      <c r="D7230" s="6">
        <f t="shared" si="1456"/>
        <v>16</v>
      </c>
      <c r="E7230" s="5">
        <f t="shared" si="1457"/>
        <v>2824.5855390489023</v>
      </c>
      <c r="F7230" s="5">
        <f t="shared" si="1458"/>
        <v>63.037499999999994</v>
      </c>
      <c r="G7230" s="5">
        <f t="shared" si="1459"/>
        <v>140.12604492187498</v>
      </c>
      <c r="H7230" s="5">
        <f t="shared" si="1460"/>
        <v>3027.7490839707771</v>
      </c>
      <c r="I7230" s="5">
        <f t="shared" si="1461"/>
        <v>720</v>
      </c>
      <c r="J7230" s="5">
        <f t="shared" si="1462"/>
        <v>2307.7490839707771</v>
      </c>
      <c r="K7230" s="2">
        <f t="shared" si="1463"/>
        <v>65065.088263381542</v>
      </c>
      <c r="L7230" s="2">
        <f t="shared" si="1464"/>
        <v>109088</v>
      </c>
      <c r="M7230" s="2">
        <f t="shared" si="1465"/>
        <v>13200</v>
      </c>
      <c r="N7230" s="6">
        <f t="shared" si="1466"/>
        <v>1</v>
      </c>
      <c r="O7230" s="2">
        <f t="shared" si="1467"/>
        <v>10822.911736618458</v>
      </c>
      <c r="P7230" s="2">
        <f t="shared" si="1468"/>
        <v>10822.911736618458</v>
      </c>
    </row>
    <row r="7231" spans="1:16">
      <c r="A7231" s="6">
        <v>11</v>
      </c>
      <c r="B7231" s="6">
        <v>2</v>
      </c>
      <c r="C7231" s="6">
        <v>4</v>
      </c>
      <c r="D7231" s="6">
        <f t="shared" si="1456"/>
        <v>17</v>
      </c>
      <c r="E7231" s="5">
        <f t="shared" si="1457"/>
        <v>2824.5855390489023</v>
      </c>
      <c r="F7231" s="5">
        <f t="shared" si="1458"/>
        <v>63.037499999999994</v>
      </c>
      <c r="G7231" s="5">
        <f t="shared" si="1459"/>
        <v>189.17016064453125</v>
      </c>
      <c r="H7231" s="5">
        <f t="shared" si="1460"/>
        <v>3076.7931996934335</v>
      </c>
      <c r="I7231" s="5">
        <f t="shared" si="1461"/>
        <v>720</v>
      </c>
      <c r="J7231" s="5">
        <f t="shared" si="1462"/>
        <v>2356.7931996934335</v>
      </c>
      <c r="K7231" s="2">
        <f t="shared" si="1463"/>
        <v>65916.548605788776</v>
      </c>
      <c r="L7231" s="2">
        <f t="shared" si="1464"/>
        <v>111788</v>
      </c>
      <c r="M7231" s="2">
        <f t="shared" si="1465"/>
        <v>14080</v>
      </c>
      <c r="N7231" s="6">
        <f t="shared" si="1466"/>
        <v>1</v>
      </c>
      <c r="O7231" s="2">
        <f t="shared" si="1467"/>
        <v>11791.451394211224</v>
      </c>
      <c r="P7231" s="2">
        <f t="shared" si="1468"/>
        <v>11791.451394211224</v>
      </c>
    </row>
    <row r="7232" spans="1:16">
      <c r="A7232" s="6">
        <v>11</v>
      </c>
      <c r="B7232" s="6">
        <v>2</v>
      </c>
      <c r="C7232" s="6">
        <v>5</v>
      </c>
      <c r="D7232" s="6">
        <f t="shared" si="1456"/>
        <v>18</v>
      </c>
      <c r="E7232" s="5">
        <f t="shared" si="1457"/>
        <v>2824.5855390489023</v>
      </c>
      <c r="F7232" s="5">
        <f t="shared" si="1458"/>
        <v>63.037499999999994</v>
      </c>
      <c r="G7232" s="5">
        <f t="shared" si="1459"/>
        <v>239.41848456573481</v>
      </c>
      <c r="H7232" s="5">
        <f t="shared" si="1460"/>
        <v>3127.0415236146368</v>
      </c>
      <c r="I7232" s="5">
        <f t="shared" si="1461"/>
        <v>720</v>
      </c>
      <c r="J7232" s="5">
        <f t="shared" si="1462"/>
        <v>2407.0415236146368</v>
      </c>
      <c r="K7232" s="2">
        <f t="shared" si="1463"/>
        <v>66788.915340531879</v>
      </c>
      <c r="L7232" s="2">
        <f t="shared" si="1464"/>
        <v>114488</v>
      </c>
      <c r="M7232" s="2">
        <f t="shared" si="1465"/>
        <v>14960</v>
      </c>
      <c r="N7232" s="6">
        <f t="shared" si="1466"/>
        <v>1</v>
      </c>
      <c r="O7232" s="2">
        <f t="shared" si="1467"/>
        <v>12739.084659468121</v>
      </c>
      <c r="P7232" s="2">
        <f t="shared" si="1468"/>
        <v>12739.084659468121</v>
      </c>
    </row>
    <row r="7233" spans="1:16">
      <c r="A7233" s="6">
        <v>11</v>
      </c>
      <c r="B7233" s="6">
        <v>2</v>
      </c>
      <c r="C7233" s="6">
        <v>6</v>
      </c>
      <c r="D7233" s="6">
        <f t="shared" si="1456"/>
        <v>19</v>
      </c>
      <c r="E7233" s="5">
        <f t="shared" si="1457"/>
        <v>2824.5855390489023</v>
      </c>
      <c r="F7233" s="5">
        <f t="shared" si="1458"/>
        <v>63.037499999999994</v>
      </c>
      <c r="G7233" s="5">
        <f t="shared" si="1459"/>
        <v>290.89345874736784</v>
      </c>
      <c r="H7233" s="5">
        <f t="shared" si="1460"/>
        <v>3178.51649779627</v>
      </c>
      <c r="I7233" s="5">
        <f t="shared" si="1461"/>
        <v>720</v>
      </c>
      <c r="J7233" s="5">
        <f t="shared" si="1462"/>
        <v>2458.51649779627</v>
      </c>
      <c r="K7233" s="2">
        <f t="shared" si="1463"/>
        <v>67682.578086740803</v>
      </c>
      <c r="L7233" s="2">
        <f t="shared" si="1464"/>
        <v>117188</v>
      </c>
      <c r="M7233" s="2">
        <f t="shared" si="1465"/>
        <v>15840</v>
      </c>
      <c r="N7233" s="6">
        <f t="shared" si="1466"/>
        <v>1</v>
      </c>
      <c r="O7233" s="2">
        <f t="shared" si="1467"/>
        <v>13665.421913259197</v>
      </c>
      <c r="P7233" s="2">
        <f t="shared" si="1468"/>
        <v>13665.421913259197</v>
      </c>
    </row>
    <row r="7234" spans="1:16">
      <c r="A7234" s="6">
        <v>11</v>
      </c>
      <c r="B7234" s="6">
        <v>2</v>
      </c>
      <c r="C7234" s="6">
        <v>7</v>
      </c>
      <c r="D7234" s="6">
        <f t="shared" si="1456"/>
        <v>20</v>
      </c>
      <c r="E7234" s="5">
        <f t="shared" si="1457"/>
        <v>2824.5855390489023</v>
      </c>
      <c r="F7234" s="5">
        <f t="shared" si="1458"/>
        <v>63.037499999999994</v>
      </c>
      <c r="G7234" s="5">
        <f t="shared" si="1459"/>
        <v>343.61789814532818</v>
      </c>
      <c r="H7234" s="5">
        <f t="shared" si="1460"/>
        <v>3231.2409371942304</v>
      </c>
      <c r="I7234" s="5">
        <f t="shared" si="1461"/>
        <v>720</v>
      </c>
      <c r="J7234" s="5">
        <f t="shared" si="1462"/>
        <v>2511.2409371942304</v>
      </c>
      <c r="K7234" s="2">
        <f t="shared" si="1463"/>
        <v>68597.932937399833</v>
      </c>
      <c r="L7234" s="2">
        <f t="shared" si="1464"/>
        <v>119888</v>
      </c>
      <c r="M7234" s="2">
        <f t="shared" si="1465"/>
        <v>16720</v>
      </c>
      <c r="N7234" s="6">
        <f t="shared" si="1466"/>
        <v>1</v>
      </c>
      <c r="O7234" s="2">
        <f t="shared" si="1467"/>
        <v>14570.067062600167</v>
      </c>
      <c r="P7234" s="2">
        <f t="shared" si="1468"/>
        <v>14570.067062600167</v>
      </c>
    </row>
    <row r="7235" spans="1:16">
      <c r="A7235" s="6">
        <v>11</v>
      </c>
      <c r="B7235" s="6">
        <v>2</v>
      </c>
      <c r="C7235" s="6">
        <v>8</v>
      </c>
      <c r="D7235" s="6">
        <f t="shared" si="1456"/>
        <v>21</v>
      </c>
      <c r="E7235" s="5">
        <f t="shared" si="1457"/>
        <v>2824.5855390489023</v>
      </c>
      <c r="F7235" s="5">
        <f t="shared" si="1458"/>
        <v>63.037499999999994</v>
      </c>
      <c r="G7235" s="5">
        <f t="shared" si="1459"/>
        <v>397.61499642530839</v>
      </c>
      <c r="H7235" s="5">
        <f t="shared" si="1460"/>
        <v>3285.2380354742108</v>
      </c>
      <c r="I7235" s="5">
        <f t="shared" si="1461"/>
        <v>720</v>
      </c>
      <c r="J7235" s="5">
        <f t="shared" si="1462"/>
        <v>2565.2380354742108</v>
      </c>
      <c r="K7235" s="2">
        <f t="shared" si="1463"/>
        <v>69535.382560316153</v>
      </c>
      <c r="L7235" s="2">
        <f t="shared" si="1464"/>
        <v>122588</v>
      </c>
      <c r="M7235" s="2">
        <f t="shared" si="1465"/>
        <v>17600</v>
      </c>
      <c r="N7235" s="6">
        <f t="shared" si="1466"/>
        <v>1</v>
      </c>
      <c r="O7235" s="2">
        <f t="shared" si="1467"/>
        <v>15452.617439683847</v>
      </c>
      <c r="P7235" s="2">
        <f t="shared" si="1468"/>
        <v>15452.617439683847</v>
      </c>
    </row>
    <row r="7236" spans="1:16">
      <c r="A7236" s="6">
        <v>11</v>
      </c>
      <c r="B7236" s="6">
        <v>2</v>
      </c>
      <c r="C7236" s="6">
        <v>9</v>
      </c>
      <c r="D7236" s="6">
        <f t="shared" ref="D7236:D7299" si="1469">A7236+B7236+C7236</f>
        <v>22</v>
      </c>
      <c r="E7236" s="5">
        <f t="shared" ref="E7236:E7299" si="1470">IF(A7236=0,0,A7236*LABOR_HRS_WK_TOM*SEASON_WEEKS*(1+DIM_PCT_TOM)^A7236)</f>
        <v>2824.5855390489023</v>
      </c>
      <c r="F7236" s="5">
        <f t="shared" ref="F7236:F7299" si="1471">IF(B7236=0,0,B7236*LABOR_HRS_WK_CAR*SEASON_WEEKS*(1+DIM_PCT_CAR)^B7236)</f>
        <v>63.037499999999994</v>
      </c>
      <c r="G7236" s="5">
        <f t="shared" ref="G7236:G7299" si="1472">IF(C7236=0,0,C7236*LABOR_HRS_WK_MES*SEASON_WEEKS*(1+DIM_PCT_MES)^C7236)</f>
        <v>452.90833186570285</v>
      </c>
      <c r="H7236" s="5">
        <f t="shared" ref="H7236:H7299" si="1473">E7236+F7236+G7236</f>
        <v>3340.5313709146048</v>
      </c>
      <c r="I7236" s="5">
        <f t="shared" ref="I7236:I7299" si="1474">MIN(H7236,FARMER_HRS)</f>
        <v>720</v>
      </c>
      <c r="J7236" s="5">
        <f t="shared" ref="J7236:J7299" si="1475">MAX(0,H7236-FARMER_HRS)</f>
        <v>2620.5313709146048</v>
      </c>
      <c r="K7236" s="2">
        <f t="shared" ref="K7236:K7299" si="1476">I7236*FARMER_RATE+J7236*TEMP_WORKER_RATE</f>
        <v>70495.336300600786</v>
      </c>
      <c r="L7236" s="2">
        <f t="shared" ref="L7236:L7299" si="1477">A7236*PRICE_TOM+B7236*PRICE_CAR+C7236*PRICE_MES</f>
        <v>125288</v>
      </c>
      <c r="M7236" s="2">
        <f t="shared" ref="M7236:M7299" si="1478">A7236*FERT_BED_TOM+B7236*FERT_BED_CAR+C7236*FERT_BED_MES</f>
        <v>18480</v>
      </c>
      <c r="N7236" s="6">
        <f t="shared" ref="N7236:N7299" si="1479">IF(AND(D7236&lt;=TOTAL_BEDS,J7236&lt;=TEMP_WORKER_MAX*TEMP_WORKER_HRS),1,0)</f>
        <v>1</v>
      </c>
      <c r="O7236" s="2">
        <f t="shared" ref="O7236:O7299" si="1480">L7236-M7236-K7236-FIXED_COSTS</f>
        <v>16312.663699399214</v>
      </c>
      <c r="P7236" s="2">
        <f t="shared" ref="P7236:P7299" si="1481">IF(N7236=1,O7236,"")</f>
        <v>16312.663699399214</v>
      </c>
    </row>
    <row r="7237" spans="1:16">
      <c r="A7237" s="6">
        <v>11</v>
      </c>
      <c r="B7237" s="6">
        <v>2</v>
      </c>
      <c r="C7237" s="6">
        <v>10</v>
      </c>
      <c r="D7237" s="6">
        <f t="shared" si="1469"/>
        <v>23</v>
      </c>
      <c r="E7237" s="5">
        <f t="shared" si="1470"/>
        <v>2824.5855390489023</v>
      </c>
      <c r="F7237" s="5">
        <f t="shared" si="1471"/>
        <v>63.037499999999994</v>
      </c>
      <c r="G7237" s="5">
        <f t="shared" si="1472"/>
        <v>509.52187334891573</v>
      </c>
      <c r="H7237" s="5">
        <f t="shared" si="1473"/>
        <v>3397.1449123978182</v>
      </c>
      <c r="I7237" s="5">
        <f t="shared" si="1474"/>
        <v>720</v>
      </c>
      <c r="J7237" s="5">
        <f t="shared" si="1475"/>
        <v>2677.1449123978182</v>
      </c>
      <c r="K7237" s="2">
        <f t="shared" si="1476"/>
        <v>71478.210284684348</v>
      </c>
      <c r="L7237" s="2">
        <f t="shared" si="1477"/>
        <v>127988</v>
      </c>
      <c r="M7237" s="2">
        <f t="shared" si="1478"/>
        <v>19360</v>
      </c>
      <c r="N7237" s="6">
        <f t="shared" si="1479"/>
        <v>1</v>
      </c>
      <c r="O7237" s="2">
        <f t="shared" si="1480"/>
        <v>17149.789715315652</v>
      </c>
      <c r="P7237" s="2">
        <f t="shared" si="1481"/>
        <v>17149.789715315652</v>
      </c>
    </row>
    <row r="7238" spans="1:16">
      <c r="A7238" s="6">
        <v>11</v>
      </c>
      <c r="B7238" s="6">
        <v>2</v>
      </c>
      <c r="C7238" s="6">
        <v>11</v>
      </c>
      <c r="D7238" s="6">
        <f t="shared" si="1469"/>
        <v>24</v>
      </c>
      <c r="E7238" s="5">
        <f t="shared" si="1470"/>
        <v>2824.5855390489023</v>
      </c>
      <c r="F7238" s="5">
        <f t="shared" si="1471"/>
        <v>63.037499999999994</v>
      </c>
      <c r="G7238" s="5">
        <f t="shared" si="1472"/>
        <v>567.47998644235474</v>
      </c>
      <c r="H7238" s="5">
        <f t="shared" si="1473"/>
        <v>3455.1030254912571</v>
      </c>
      <c r="I7238" s="5">
        <f t="shared" si="1474"/>
        <v>720</v>
      </c>
      <c r="J7238" s="5">
        <f t="shared" si="1475"/>
        <v>2735.1030254912571</v>
      </c>
      <c r="K7238" s="2">
        <f t="shared" si="1476"/>
        <v>72484.427525889885</v>
      </c>
      <c r="L7238" s="2">
        <f t="shared" si="1477"/>
        <v>130688</v>
      </c>
      <c r="M7238" s="2">
        <f t="shared" si="1478"/>
        <v>20240</v>
      </c>
      <c r="N7238" s="6">
        <f t="shared" si="1479"/>
        <v>1</v>
      </c>
      <c r="O7238" s="2">
        <f t="shared" si="1480"/>
        <v>17963.572474110115</v>
      </c>
      <c r="P7238" s="2">
        <f t="shared" si="1481"/>
        <v>17963.572474110115</v>
      </c>
    </row>
    <row r="7239" spans="1:16">
      <c r="A7239" s="6">
        <v>11</v>
      </c>
      <c r="B7239" s="6">
        <v>2</v>
      </c>
      <c r="C7239" s="6">
        <v>12</v>
      </c>
      <c r="D7239" s="6">
        <f t="shared" si="1469"/>
        <v>25</v>
      </c>
      <c r="E7239" s="5">
        <f t="shared" si="1470"/>
        <v>2824.5855390489023</v>
      </c>
      <c r="F7239" s="5">
        <f t="shared" si="1471"/>
        <v>63.037499999999994</v>
      </c>
      <c r="G7239" s="5">
        <f t="shared" si="1472"/>
        <v>626.80743957041921</v>
      </c>
      <c r="H7239" s="5">
        <f t="shared" si="1473"/>
        <v>3514.4304786193215</v>
      </c>
      <c r="I7239" s="5">
        <f t="shared" si="1474"/>
        <v>720</v>
      </c>
      <c r="J7239" s="5">
        <f t="shared" si="1475"/>
        <v>2794.4304786193215</v>
      </c>
      <c r="K7239" s="2">
        <f t="shared" si="1476"/>
        <v>73514.418031585432</v>
      </c>
      <c r="L7239" s="2">
        <f t="shared" si="1477"/>
        <v>133388</v>
      </c>
      <c r="M7239" s="2">
        <f t="shared" si="1478"/>
        <v>21120</v>
      </c>
      <c r="N7239" s="6">
        <f t="shared" si="1479"/>
        <v>1</v>
      </c>
      <c r="O7239" s="2">
        <f t="shared" si="1480"/>
        <v>18753.581968414568</v>
      </c>
      <c r="P7239" s="2">
        <f t="shared" si="1481"/>
        <v>18753.581968414568</v>
      </c>
    </row>
    <row r="7240" spans="1:16">
      <c r="A7240" s="6">
        <v>11</v>
      </c>
      <c r="B7240" s="6">
        <v>2</v>
      </c>
      <c r="C7240" s="6">
        <v>13</v>
      </c>
      <c r="D7240" s="6">
        <f t="shared" si="1469"/>
        <v>26</v>
      </c>
      <c r="E7240" s="5">
        <f t="shared" si="1470"/>
        <v>2824.5855390489023</v>
      </c>
      <c r="F7240" s="5">
        <f t="shared" si="1471"/>
        <v>63.037499999999994</v>
      </c>
      <c r="G7240" s="5">
        <f t="shared" si="1472"/>
        <v>687.52941027880343</v>
      </c>
      <c r="H7240" s="5">
        <f t="shared" si="1473"/>
        <v>3575.1524493277057</v>
      </c>
      <c r="I7240" s="5">
        <f t="shared" si="1474"/>
        <v>720</v>
      </c>
      <c r="J7240" s="5">
        <f t="shared" si="1475"/>
        <v>2855.1524493277057</v>
      </c>
      <c r="K7240" s="2">
        <f t="shared" si="1476"/>
        <v>74568.618911939324</v>
      </c>
      <c r="L7240" s="2">
        <f t="shared" si="1477"/>
        <v>136088</v>
      </c>
      <c r="M7240" s="2">
        <f t="shared" si="1478"/>
        <v>22000</v>
      </c>
      <c r="N7240" s="6">
        <f t="shared" si="1479"/>
        <v>1</v>
      </c>
      <c r="O7240" s="2">
        <f t="shared" si="1480"/>
        <v>19519.381088060676</v>
      </c>
      <c r="P7240" s="2">
        <f t="shared" si="1481"/>
        <v>19519.381088060676</v>
      </c>
    </row>
    <row r="7241" spans="1:16">
      <c r="A7241" s="6">
        <v>11</v>
      </c>
      <c r="B7241" s="6">
        <v>2</v>
      </c>
      <c r="C7241" s="6">
        <v>14</v>
      </c>
      <c r="D7241" s="6">
        <f t="shared" si="1469"/>
        <v>27</v>
      </c>
      <c r="E7241" s="5">
        <f t="shared" si="1470"/>
        <v>2824.5855390489023</v>
      </c>
      <c r="F7241" s="5">
        <f t="shared" si="1471"/>
        <v>63.037499999999994</v>
      </c>
      <c r="G7241" s="5">
        <f t="shared" si="1472"/>
        <v>749.67149159246469</v>
      </c>
      <c r="H7241" s="5">
        <f t="shared" si="1473"/>
        <v>3637.2945306413667</v>
      </c>
      <c r="I7241" s="5">
        <f t="shared" si="1474"/>
        <v>720</v>
      </c>
      <c r="J7241" s="5">
        <f t="shared" si="1475"/>
        <v>2917.2945306413667</v>
      </c>
      <c r="K7241" s="2">
        <f t="shared" si="1476"/>
        <v>75647.474490301509</v>
      </c>
      <c r="L7241" s="2">
        <f t="shared" si="1477"/>
        <v>138788</v>
      </c>
      <c r="M7241" s="2">
        <f t="shared" si="1478"/>
        <v>22880</v>
      </c>
      <c r="N7241" s="6">
        <f t="shared" si="1479"/>
        <v>1</v>
      </c>
      <c r="O7241" s="2">
        <f t="shared" si="1480"/>
        <v>20260.525509698491</v>
      </c>
      <c r="P7241" s="2">
        <f t="shared" si="1481"/>
        <v>20260.525509698491</v>
      </c>
    </row>
    <row r="7242" spans="1:16">
      <c r="A7242" s="6">
        <v>11</v>
      </c>
      <c r="B7242" s="6">
        <v>2</v>
      </c>
      <c r="C7242" s="6">
        <v>15</v>
      </c>
      <c r="D7242" s="6">
        <f t="shared" si="1469"/>
        <v>28</v>
      </c>
      <c r="E7242" s="5">
        <f t="shared" si="1470"/>
        <v>2824.5855390489023</v>
      </c>
      <c r="F7242" s="5">
        <f t="shared" si="1471"/>
        <v>63.037499999999994</v>
      </c>
      <c r="G7242" s="5">
        <f t="shared" si="1472"/>
        <v>813.25969846861108</v>
      </c>
      <c r="H7242" s="5">
        <f t="shared" si="1473"/>
        <v>3700.8827375175133</v>
      </c>
      <c r="I7242" s="5">
        <f t="shared" si="1474"/>
        <v>720</v>
      </c>
      <c r="J7242" s="5">
        <f t="shared" si="1475"/>
        <v>2980.8827375175133</v>
      </c>
      <c r="K7242" s="2">
        <f t="shared" si="1476"/>
        <v>76751.43641523461</v>
      </c>
      <c r="L7242" s="2">
        <f t="shared" si="1477"/>
        <v>141488</v>
      </c>
      <c r="M7242" s="2">
        <f t="shared" si="1478"/>
        <v>23760</v>
      </c>
      <c r="N7242" s="6">
        <f t="shared" si="1479"/>
        <v>1</v>
      </c>
      <c r="O7242" s="2">
        <f t="shared" si="1480"/>
        <v>20976.56358476539</v>
      </c>
      <c r="P7242" s="2">
        <f t="shared" si="1481"/>
        <v>20976.56358476539</v>
      </c>
    </row>
    <row r="7243" spans="1:16">
      <c r="A7243" s="6">
        <v>11</v>
      </c>
      <c r="B7243" s="6">
        <v>2</v>
      </c>
      <c r="C7243" s="6">
        <v>16</v>
      </c>
      <c r="D7243" s="6">
        <f t="shared" si="1469"/>
        <v>29</v>
      </c>
      <c r="E7243" s="5">
        <f t="shared" si="1470"/>
        <v>2824.5855390489023</v>
      </c>
      <c r="F7243" s="5">
        <f t="shared" si="1471"/>
        <v>63.037499999999994</v>
      </c>
      <c r="G7243" s="5">
        <f t="shared" si="1472"/>
        <v>878.32047434610013</v>
      </c>
      <c r="H7243" s="5">
        <f t="shared" si="1473"/>
        <v>3765.9435133950024</v>
      </c>
      <c r="I7243" s="5">
        <f t="shared" si="1474"/>
        <v>720</v>
      </c>
      <c r="J7243" s="5">
        <f t="shared" si="1475"/>
        <v>3045.9435133950024</v>
      </c>
      <c r="K7243" s="2">
        <f t="shared" si="1476"/>
        <v>77880.963774218792</v>
      </c>
      <c r="L7243" s="2">
        <f t="shared" si="1477"/>
        <v>144188</v>
      </c>
      <c r="M7243" s="2">
        <f t="shared" si="1478"/>
        <v>24640</v>
      </c>
      <c r="N7243" s="6">
        <f t="shared" si="1479"/>
        <v>1</v>
      </c>
      <c r="O7243" s="2">
        <f t="shared" si="1480"/>
        <v>21667.036225781208</v>
      </c>
      <c r="P7243" s="2">
        <f t="shared" si="1481"/>
        <v>21667.036225781208</v>
      </c>
    </row>
    <row r="7244" spans="1:16">
      <c r="A7244" s="6">
        <v>11</v>
      </c>
      <c r="B7244" s="6">
        <v>2</v>
      </c>
      <c r="C7244" s="6">
        <v>17</v>
      </c>
      <c r="D7244" s="6">
        <f t="shared" si="1469"/>
        <v>30</v>
      </c>
      <c r="E7244" s="5">
        <f t="shared" si="1470"/>
        <v>2824.5855390489023</v>
      </c>
      <c r="F7244" s="5">
        <f t="shared" si="1471"/>
        <v>63.037499999999994</v>
      </c>
      <c r="G7244" s="5">
        <f t="shared" si="1472"/>
        <v>944.88069779264049</v>
      </c>
      <c r="H7244" s="5">
        <f t="shared" si="1473"/>
        <v>3832.5037368415428</v>
      </c>
      <c r="I7244" s="5">
        <f t="shared" si="1474"/>
        <v>720</v>
      </c>
      <c r="J7244" s="5">
        <f t="shared" si="1475"/>
        <v>3112.5037368415428</v>
      </c>
      <c r="K7244" s="2">
        <f t="shared" si="1476"/>
        <v>79036.523209054561</v>
      </c>
      <c r="L7244" s="2">
        <f t="shared" si="1477"/>
        <v>146888</v>
      </c>
      <c r="M7244" s="2">
        <f t="shared" si="1478"/>
        <v>25520</v>
      </c>
      <c r="N7244" s="6">
        <f t="shared" si="1479"/>
        <v>1</v>
      </c>
      <c r="O7244" s="2">
        <f t="shared" si="1480"/>
        <v>22331.476790945439</v>
      </c>
      <c r="P7244" s="2">
        <f t="shared" si="1481"/>
        <v>22331.476790945439</v>
      </c>
    </row>
    <row r="7245" spans="1:16">
      <c r="A7245" s="6">
        <v>11</v>
      </c>
      <c r="B7245" s="6">
        <v>2</v>
      </c>
      <c r="C7245" s="6">
        <v>18</v>
      </c>
      <c r="D7245" s="6">
        <f t="shared" si="1469"/>
        <v>31</v>
      </c>
      <c r="E7245" s="5">
        <f t="shared" si="1470"/>
        <v>2824.5855390489023</v>
      </c>
      <c r="F7245" s="5">
        <f t="shared" si="1471"/>
        <v>63.037499999999994</v>
      </c>
      <c r="G7245" s="5">
        <f t="shared" si="1472"/>
        <v>1012.9676892512279</v>
      </c>
      <c r="H7245" s="5">
        <f t="shared" si="1473"/>
        <v>3900.5907283001302</v>
      </c>
      <c r="I7245" s="5">
        <f t="shared" si="1474"/>
        <v>720</v>
      </c>
      <c r="J7245" s="5">
        <f t="shared" si="1475"/>
        <v>3180.5907283001302</v>
      </c>
      <c r="K7245" s="2">
        <f t="shared" si="1476"/>
        <v>80218.58903298837</v>
      </c>
      <c r="L7245" s="2">
        <f t="shared" si="1477"/>
        <v>149588</v>
      </c>
      <c r="M7245" s="2">
        <f t="shared" si="1478"/>
        <v>26400</v>
      </c>
      <c r="N7245" s="6">
        <f t="shared" si="1479"/>
        <v>1</v>
      </c>
      <c r="O7245" s="2">
        <f t="shared" si="1480"/>
        <v>22969.41096701163</v>
      </c>
      <c r="P7245" s="2">
        <f t="shared" si="1481"/>
        <v>22969.41096701163</v>
      </c>
    </row>
    <row r="7246" spans="1:16">
      <c r="A7246" s="6">
        <v>11</v>
      </c>
      <c r="B7246" s="6">
        <v>2</v>
      </c>
      <c r="C7246" s="6">
        <v>19</v>
      </c>
      <c r="D7246" s="6">
        <f t="shared" si="1469"/>
        <v>32</v>
      </c>
      <c r="E7246" s="5">
        <f t="shared" si="1470"/>
        <v>2824.5855390489023</v>
      </c>
      <c r="F7246" s="5">
        <f t="shared" si="1471"/>
        <v>63.037499999999994</v>
      </c>
      <c r="G7246" s="5">
        <f t="shared" si="1472"/>
        <v>1082.6092178872495</v>
      </c>
      <c r="H7246" s="5">
        <f t="shared" si="1473"/>
        <v>3970.2322569361518</v>
      </c>
      <c r="I7246" s="5">
        <f t="shared" si="1474"/>
        <v>720</v>
      </c>
      <c r="J7246" s="5">
        <f t="shared" si="1475"/>
        <v>3250.2322569361518</v>
      </c>
      <c r="K7246" s="2">
        <f t="shared" si="1476"/>
        <v>81427.643349585967</v>
      </c>
      <c r="L7246" s="2">
        <f t="shared" si="1477"/>
        <v>152288</v>
      </c>
      <c r="M7246" s="2">
        <f t="shared" si="1478"/>
        <v>27280</v>
      </c>
      <c r="N7246" s="6">
        <f t="shared" si="1479"/>
        <v>1</v>
      </c>
      <c r="O7246" s="2">
        <f t="shared" si="1480"/>
        <v>23580.356650414033</v>
      </c>
      <c r="P7246" s="2">
        <f t="shared" si="1481"/>
        <v>23580.356650414033</v>
      </c>
    </row>
    <row r="7247" spans="1:16">
      <c r="A7247" s="6">
        <v>11</v>
      </c>
      <c r="B7247" s="6">
        <v>2</v>
      </c>
      <c r="C7247" s="6">
        <v>20</v>
      </c>
      <c r="D7247" s="6">
        <f t="shared" si="1469"/>
        <v>33</v>
      </c>
      <c r="E7247" s="5">
        <f t="shared" si="1470"/>
        <v>2824.5855390489023</v>
      </c>
      <c r="F7247" s="5">
        <f t="shared" si="1471"/>
        <v>63.037499999999994</v>
      </c>
      <c r="G7247" s="5">
        <f t="shared" si="1472"/>
        <v>1153.8335085377266</v>
      </c>
      <c r="H7247" s="5">
        <f t="shared" si="1473"/>
        <v>4041.4565475866289</v>
      </c>
      <c r="I7247" s="5">
        <f t="shared" si="1474"/>
        <v>720</v>
      </c>
      <c r="J7247" s="5">
        <f t="shared" si="1475"/>
        <v>3321.4565475866289</v>
      </c>
      <c r="K7247" s="2">
        <f t="shared" si="1476"/>
        <v>82664.176173378975</v>
      </c>
      <c r="L7247" s="2">
        <f t="shared" si="1477"/>
        <v>154988</v>
      </c>
      <c r="M7247" s="2">
        <f t="shared" si="1478"/>
        <v>28160</v>
      </c>
      <c r="N7247" s="6">
        <f t="shared" si="1479"/>
        <v>1</v>
      </c>
      <c r="O7247" s="2">
        <f t="shared" si="1480"/>
        <v>24163.823826621025</v>
      </c>
      <c r="P7247" s="2">
        <f t="shared" si="1481"/>
        <v>24163.823826621025</v>
      </c>
    </row>
    <row r="7248" spans="1:16">
      <c r="A7248" s="6">
        <v>11</v>
      </c>
      <c r="B7248" s="6">
        <v>2</v>
      </c>
      <c r="C7248" s="6">
        <v>21</v>
      </c>
      <c r="D7248" s="6">
        <f t="shared" si="1469"/>
        <v>34</v>
      </c>
      <c r="E7248" s="5">
        <f t="shared" si="1470"/>
        <v>2824.5855390489023</v>
      </c>
      <c r="F7248" s="5">
        <f t="shared" si="1471"/>
        <v>63.037499999999994</v>
      </c>
      <c r="G7248" s="5">
        <f t="shared" si="1472"/>
        <v>1226.6692487641703</v>
      </c>
      <c r="H7248" s="5">
        <f t="shared" si="1473"/>
        <v>4114.2922878130721</v>
      </c>
      <c r="I7248" s="5">
        <f t="shared" si="1474"/>
        <v>720</v>
      </c>
      <c r="J7248" s="5">
        <f t="shared" si="1475"/>
        <v>3394.2922878130721</v>
      </c>
      <c r="K7248" s="2">
        <f t="shared" si="1476"/>
        <v>83928.685552310286</v>
      </c>
      <c r="L7248" s="2">
        <f t="shared" si="1477"/>
        <v>157688</v>
      </c>
      <c r="M7248" s="2">
        <f t="shared" si="1478"/>
        <v>29040</v>
      </c>
      <c r="N7248" s="6">
        <f t="shared" si="1479"/>
        <v>1</v>
      </c>
      <c r="O7248" s="2">
        <f t="shared" si="1480"/>
        <v>24719.314447689714</v>
      </c>
      <c r="P7248" s="2">
        <f t="shared" si="1481"/>
        <v>24719.314447689714</v>
      </c>
    </row>
    <row r="7249" spans="1:16">
      <c r="A7249" s="6">
        <v>11</v>
      </c>
      <c r="B7249" s="6">
        <v>2</v>
      </c>
      <c r="C7249" s="6">
        <v>22</v>
      </c>
      <c r="D7249" s="6">
        <f t="shared" si="1469"/>
        <v>35</v>
      </c>
      <c r="E7249" s="5">
        <f t="shared" si="1470"/>
        <v>2824.5855390489023</v>
      </c>
      <c r="F7249" s="5">
        <f t="shared" si="1471"/>
        <v>63.037499999999994</v>
      </c>
      <c r="G7249" s="5">
        <f t="shared" si="1472"/>
        <v>1301.1455960105666</v>
      </c>
      <c r="H7249" s="5">
        <f t="shared" si="1473"/>
        <v>4188.7686350594686</v>
      </c>
      <c r="I7249" s="5">
        <f t="shared" si="1474"/>
        <v>720</v>
      </c>
      <c r="J7249" s="5">
        <f t="shared" si="1475"/>
        <v>3468.7686350594686</v>
      </c>
      <c r="K7249" s="2">
        <f t="shared" si="1476"/>
        <v>85221.677692004654</v>
      </c>
      <c r="L7249" s="2">
        <f t="shared" si="1477"/>
        <v>160388</v>
      </c>
      <c r="M7249" s="2">
        <f t="shared" si="1478"/>
        <v>29920</v>
      </c>
      <c r="N7249" s="6">
        <f t="shared" si="1479"/>
        <v>1</v>
      </c>
      <c r="O7249" s="2">
        <f t="shared" si="1480"/>
        <v>25246.322307995346</v>
      </c>
      <c r="P7249" s="2">
        <f t="shared" si="1481"/>
        <v>25246.322307995346</v>
      </c>
    </row>
    <row r="7250" spans="1:16">
      <c r="A7250" s="6">
        <v>11</v>
      </c>
      <c r="B7250" s="6">
        <v>2</v>
      </c>
      <c r="C7250" s="6">
        <v>23</v>
      </c>
      <c r="D7250" s="6">
        <f t="shared" si="1469"/>
        <v>36</v>
      </c>
      <c r="E7250" s="5">
        <f t="shared" si="1470"/>
        <v>2824.5855390489023</v>
      </c>
      <c r="F7250" s="5">
        <f t="shared" si="1471"/>
        <v>63.037499999999994</v>
      </c>
      <c r="G7250" s="5">
        <f t="shared" si="1472"/>
        <v>1377.292184868003</v>
      </c>
      <c r="H7250" s="5">
        <f t="shared" si="1473"/>
        <v>4264.9152239169052</v>
      </c>
      <c r="I7250" s="5">
        <f t="shared" si="1474"/>
        <v>720</v>
      </c>
      <c r="J7250" s="5">
        <f t="shared" si="1475"/>
        <v>3544.9152239169052</v>
      </c>
      <c r="K7250" s="2">
        <f t="shared" si="1476"/>
        <v>86543.667081890715</v>
      </c>
      <c r="L7250" s="2">
        <f t="shared" si="1477"/>
        <v>163088</v>
      </c>
      <c r="M7250" s="2">
        <f t="shared" si="1478"/>
        <v>30800</v>
      </c>
      <c r="N7250" s="6">
        <f t="shared" si="1479"/>
        <v>1</v>
      </c>
      <c r="O7250" s="2">
        <f t="shared" si="1480"/>
        <v>25744.332918109285</v>
      </c>
      <c r="P7250" s="2">
        <f t="shared" si="1481"/>
        <v>25744.332918109285</v>
      </c>
    </row>
    <row r="7251" spans="1:16">
      <c r="A7251" s="6">
        <v>11</v>
      </c>
      <c r="B7251" s="6">
        <v>2</v>
      </c>
      <c r="C7251" s="6">
        <v>24</v>
      </c>
      <c r="D7251" s="6">
        <f t="shared" si="1469"/>
        <v>37</v>
      </c>
      <c r="E7251" s="5">
        <f t="shared" si="1470"/>
        <v>2824.5855390489023</v>
      </c>
      <c r="F7251" s="5">
        <f t="shared" si="1471"/>
        <v>63.037499999999994</v>
      </c>
      <c r="G7251" s="5">
        <f t="shared" si="1472"/>
        <v>1455.1391344474989</v>
      </c>
      <c r="H7251" s="5">
        <f t="shared" si="1473"/>
        <v>4342.7621734964014</v>
      </c>
      <c r="I7251" s="5">
        <f t="shared" si="1474"/>
        <v>720</v>
      </c>
      <c r="J7251" s="5">
        <f t="shared" si="1475"/>
        <v>3622.7621734964014</v>
      </c>
      <c r="K7251" s="2">
        <f t="shared" si="1476"/>
        <v>87895.176623201405</v>
      </c>
      <c r="L7251" s="2">
        <f t="shared" si="1477"/>
        <v>165788</v>
      </c>
      <c r="M7251" s="2">
        <f t="shared" si="1478"/>
        <v>31680</v>
      </c>
      <c r="N7251" s="6">
        <f t="shared" si="1479"/>
        <v>1</v>
      </c>
      <c r="O7251" s="2">
        <f t="shared" si="1480"/>
        <v>26212.823376798595</v>
      </c>
      <c r="P7251" s="2">
        <f t="shared" si="1481"/>
        <v>26212.823376798595</v>
      </c>
    </row>
    <row r="7252" spans="1:16">
      <c r="A7252" s="6">
        <v>11</v>
      </c>
      <c r="B7252" s="6">
        <v>2</v>
      </c>
      <c r="C7252" s="6">
        <v>25</v>
      </c>
      <c r="D7252" s="6">
        <f t="shared" si="1469"/>
        <v>38</v>
      </c>
      <c r="E7252" s="5">
        <f t="shared" si="1470"/>
        <v>2824.5855390489023</v>
      </c>
      <c r="F7252" s="5">
        <f t="shared" si="1471"/>
        <v>63.037499999999994</v>
      </c>
      <c r="G7252" s="5">
        <f t="shared" si="1472"/>
        <v>1534.7170558625965</v>
      </c>
      <c r="H7252" s="5">
        <f t="shared" si="1473"/>
        <v>4422.3400949114985</v>
      </c>
      <c r="I7252" s="5">
        <f t="shared" si="1474"/>
        <v>720</v>
      </c>
      <c r="J7252" s="5">
        <f t="shared" si="1475"/>
        <v>3702.3400949114985</v>
      </c>
      <c r="K7252" s="2">
        <f t="shared" si="1476"/>
        <v>89276.73775888019</v>
      </c>
      <c r="L7252" s="2">
        <f t="shared" si="1477"/>
        <v>168488</v>
      </c>
      <c r="M7252" s="2">
        <f t="shared" si="1478"/>
        <v>32560</v>
      </c>
      <c r="N7252" s="6">
        <f t="shared" si="1479"/>
        <v>1</v>
      </c>
      <c r="O7252" s="2">
        <f t="shared" si="1480"/>
        <v>26651.26224111981</v>
      </c>
      <c r="P7252" s="2">
        <f t="shared" si="1481"/>
        <v>26651.26224111981</v>
      </c>
    </row>
    <row r="7253" spans="1:16">
      <c r="A7253" s="6">
        <v>11</v>
      </c>
      <c r="B7253" s="6">
        <v>2</v>
      </c>
      <c r="C7253" s="6">
        <v>26</v>
      </c>
      <c r="D7253" s="6">
        <f t="shared" si="1469"/>
        <v>39</v>
      </c>
      <c r="E7253" s="5">
        <f t="shared" si="1470"/>
        <v>2824.5855390489023</v>
      </c>
      <c r="F7253" s="5">
        <f t="shared" si="1471"/>
        <v>63.037499999999994</v>
      </c>
      <c r="G7253" s="5">
        <f t="shared" si="1472"/>
        <v>1616.0570598233144</v>
      </c>
      <c r="H7253" s="5">
        <f t="shared" si="1473"/>
        <v>4503.6800988722171</v>
      </c>
      <c r="I7253" s="5">
        <f t="shared" si="1474"/>
        <v>720</v>
      </c>
      <c r="J7253" s="5">
        <f t="shared" si="1475"/>
        <v>3783.6800988722171</v>
      </c>
      <c r="K7253" s="2">
        <f t="shared" si="1476"/>
        <v>90688.890605420427</v>
      </c>
      <c r="L7253" s="2">
        <f t="shared" si="1477"/>
        <v>171188</v>
      </c>
      <c r="M7253" s="2">
        <f t="shared" si="1478"/>
        <v>33440</v>
      </c>
      <c r="N7253" s="6">
        <f t="shared" si="1479"/>
        <v>1</v>
      </c>
      <c r="O7253" s="2">
        <f t="shared" si="1480"/>
        <v>27059.109394579573</v>
      </c>
      <c r="P7253" s="2">
        <f t="shared" si="1481"/>
        <v>27059.109394579573</v>
      </c>
    </row>
    <row r="7254" spans="1:16">
      <c r="A7254" s="6">
        <v>11</v>
      </c>
      <c r="B7254" s="6">
        <v>2</v>
      </c>
      <c r="C7254" s="6">
        <v>27</v>
      </c>
      <c r="D7254" s="6">
        <f t="shared" si="1469"/>
        <v>40</v>
      </c>
      <c r="E7254" s="5">
        <f t="shared" si="1470"/>
        <v>2824.5855390489023</v>
      </c>
      <c r="F7254" s="5">
        <f t="shared" si="1471"/>
        <v>63.037499999999994</v>
      </c>
      <c r="G7254" s="5">
        <f t="shared" si="1472"/>
        <v>1699.1907643430709</v>
      </c>
      <c r="H7254" s="5">
        <f t="shared" si="1473"/>
        <v>4586.8138033919731</v>
      </c>
      <c r="I7254" s="5">
        <f t="shared" si="1474"/>
        <v>720</v>
      </c>
      <c r="J7254" s="5">
        <f t="shared" si="1475"/>
        <v>3866.8138033919731</v>
      </c>
      <c r="K7254" s="2">
        <f t="shared" si="1476"/>
        <v>92132.184086666195</v>
      </c>
      <c r="L7254" s="2">
        <f t="shared" si="1477"/>
        <v>173888</v>
      </c>
      <c r="M7254" s="2">
        <f t="shared" si="1478"/>
        <v>34320</v>
      </c>
      <c r="N7254" s="6">
        <f t="shared" si="1479"/>
        <v>1</v>
      </c>
      <c r="O7254" s="2">
        <f t="shared" si="1480"/>
        <v>27435.815913333805</v>
      </c>
      <c r="P7254" s="2">
        <f t="shared" si="1481"/>
        <v>27435.815913333805</v>
      </c>
    </row>
    <row r="7255" spans="1:16">
      <c r="A7255" s="6">
        <v>11</v>
      </c>
      <c r="B7255" s="6">
        <v>2</v>
      </c>
      <c r="C7255" s="6">
        <v>28</v>
      </c>
      <c r="D7255" s="6">
        <f t="shared" si="1469"/>
        <v>41</v>
      </c>
      <c r="E7255" s="5">
        <f t="shared" si="1470"/>
        <v>2824.5855390489023</v>
      </c>
      <c r="F7255" s="5">
        <f t="shared" si="1471"/>
        <v>63.037499999999994</v>
      </c>
      <c r="G7255" s="5">
        <f t="shared" si="1472"/>
        <v>1784.1503025602246</v>
      </c>
      <c r="H7255" s="5">
        <f t="shared" si="1473"/>
        <v>4671.7733416091269</v>
      </c>
      <c r="I7255" s="5">
        <f t="shared" si="1474"/>
        <v>720</v>
      </c>
      <c r="J7255" s="5">
        <f t="shared" si="1475"/>
        <v>3951.7733416091269</v>
      </c>
      <c r="K7255" s="2">
        <f t="shared" si="1476"/>
        <v>93607.176069602894</v>
      </c>
      <c r="L7255" s="2">
        <f t="shared" si="1477"/>
        <v>176588</v>
      </c>
      <c r="M7255" s="2">
        <f t="shared" si="1478"/>
        <v>35200</v>
      </c>
      <c r="N7255" s="6">
        <f t="shared" si="1479"/>
        <v>1</v>
      </c>
      <c r="O7255" s="2">
        <f t="shared" si="1480"/>
        <v>27780.823930397106</v>
      </c>
      <c r="P7255" s="2">
        <f t="shared" si="1481"/>
        <v>27780.823930397106</v>
      </c>
    </row>
    <row r="7256" spans="1:16">
      <c r="A7256" s="6">
        <v>11</v>
      </c>
      <c r="B7256" s="6">
        <v>2</v>
      </c>
      <c r="C7256" s="6">
        <v>29</v>
      </c>
      <c r="D7256" s="6">
        <f t="shared" si="1469"/>
        <v>42</v>
      </c>
      <c r="E7256" s="5">
        <f t="shared" si="1470"/>
        <v>2824.5855390489023</v>
      </c>
      <c r="F7256" s="5">
        <f t="shared" si="1471"/>
        <v>63.037499999999994</v>
      </c>
      <c r="G7256" s="5">
        <f t="shared" si="1472"/>
        <v>1870.9683306758782</v>
      </c>
      <c r="H7256" s="5">
        <f t="shared" si="1473"/>
        <v>4758.5913697247806</v>
      </c>
      <c r="I7256" s="5">
        <f t="shared" si="1474"/>
        <v>720</v>
      </c>
      <c r="J7256" s="5">
        <f t="shared" si="1475"/>
        <v>4038.5913697247806</v>
      </c>
      <c r="K7256" s="2">
        <f t="shared" si="1476"/>
        <v>95114.433502166328</v>
      </c>
      <c r="L7256" s="2">
        <f t="shared" si="1477"/>
        <v>179288</v>
      </c>
      <c r="M7256" s="2">
        <f t="shared" si="1478"/>
        <v>36080</v>
      </c>
      <c r="N7256" s="6">
        <f t="shared" si="1479"/>
        <v>1</v>
      </c>
      <c r="O7256" s="2">
        <f t="shared" si="1480"/>
        <v>28093.566497833672</v>
      </c>
      <c r="P7256" s="2">
        <f t="shared" si="1481"/>
        <v>28093.566497833672</v>
      </c>
    </row>
    <row r="7257" spans="1:16">
      <c r="A7257" s="6">
        <v>11</v>
      </c>
      <c r="B7257" s="6">
        <v>2</v>
      </c>
      <c r="C7257" s="6">
        <v>30</v>
      </c>
      <c r="D7257" s="6">
        <f t="shared" si="1469"/>
        <v>43</v>
      </c>
      <c r="E7257" s="5">
        <f t="shared" si="1470"/>
        <v>2824.5855390489023</v>
      </c>
      <c r="F7257" s="5">
        <f t="shared" si="1471"/>
        <v>63.037499999999994</v>
      </c>
      <c r="G7257" s="5">
        <f t="shared" si="1472"/>
        <v>1959.6780360096488</v>
      </c>
      <c r="H7257" s="5">
        <f t="shared" si="1473"/>
        <v>4847.3010750585509</v>
      </c>
      <c r="I7257" s="5">
        <f t="shared" si="1474"/>
        <v>720</v>
      </c>
      <c r="J7257" s="5">
        <f t="shared" si="1475"/>
        <v>4127.3010750585509</v>
      </c>
      <c r="K7257" s="2">
        <f t="shared" si="1476"/>
        <v>96654.532553099838</v>
      </c>
      <c r="L7257" s="2">
        <f t="shared" si="1477"/>
        <v>181988</v>
      </c>
      <c r="M7257" s="2">
        <f t="shared" si="1478"/>
        <v>36960</v>
      </c>
      <c r="N7257" s="6">
        <f t="shared" si="1479"/>
        <v>1</v>
      </c>
      <c r="O7257" s="2">
        <f t="shared" si="1480"/>
        <v>28373.467446900162</v>
      </c>
      <c r="P7257" s="2">
        <f t="shared" si="1481"/>
        <v>28373.467446900162</v>
      </c>
    </row>
    <row r="7258" spans="1:16">
      <c r="A7258" s="6">
        <v>11</v>
      </c>
      <c r="B7258" s="6">
        <v>3</v>
      </c>
      <c r="C7258" s="6">
        <v>0</v>
      </c>
      <c r="D7258" s="6">
        <f t="shared" si="1469"/>
        <v>14</v>
      </c>
      <c r="E7258" s="5">
        <f t="shared" si="1470"/>
        <v>2824.5855390489023</v>
      </c>
      <c r="F7258" s="5">
        <f t="shared" si="1471"/>
        <v>96.920156249999991</v>
      </c>
      <c r="G7258" s="5">
        <f t="shared" si="1472"/>
        <v>0</v>
      </c>
      <c r="H7258" s="5">
        <f t="shared" si="1473"/>
        <v>2921.5056952989025</v>
      </c>
      <c r="I7258" s="5">
        <f t="shared" si="1474"/>
        <v>720</v>
      </c>
      <c r="J7258" s="5">
        <f t="shared" si="1475"/>
        <v>2201.5056952989025</v>
      </c>
      <c r="K7258" s="2">
        <f t="shared" si="1476"/>
        <v>63220.584987828166</v>
      </c>
      <c r="L7258" s="2">
        <f t="shared" si="1477"/>
        <v>103082</v>
      </c>
      <c r="M7258" s="2">
        <f t="shared" si="1478"/>
        <v>11000</v>
      </c>
      <c r="N7258" s="6">
        <f t="shared" si="1479"/>
        <v>1</v>
      </c>
      <c r="O7258" s="2">
        <f t="shared" si="1480"/>
        <v>8861.415012171834</v>
      </c>
      <c r="P7258" s="2">
        <f t="shared" si="1481"/>
        <v>8861.415012171834</v>
      </c>
    </row>
    <row r="7259" spans="1:16">
      <c r="A7259" s="6">
        <v>11</v>
      </c>
      <c r="B7259" s="6">
        <v>3</v>
      </c>
      <c r="C7259" s="6">
        <v>1</v>
      </c>
      <c r="D7259" s="6">
        <f t="shared" si="1469"/>
        <v>15</v>
      </c>
      <c r="E7259" s="5">
        <f t="shared" si="1470"/>
        <v>2824.5855390489023</v>
      </c>
      <c r="F7259" s="5">
        <f t="shared" si="1471"/>
        <v>96.920156249999991</v>
      </c>
      <c r="G7259" s="5">
        <f t="shared" si="1472"/>
        <v>45.5625</v>
      </c>
      <c r="H7259" s="5">
        <f t="shared" si="1473"/>
        <v>2967.0681952989025</v>
      </c>
      <c r="I7259" s="5">
        <f t="shared" si="1474"/>
        <v>720</v>
      </c>
      <c r="J7259" s="5">
        <f t="shared" si="1475"/>
        <v>2247.0681952989025</v>
      </c>
      <c r="K7259" s="2">
        <f t="shared" si="1476"/>
        <v>64011.600612828166</v>
      </c>
      <c r="L7259" s="2">
        <f t="shared" si="1477"/>
        <v>105782</v>
      </c>
      <c r="M7259" s="2">
        <f t="shared" si="1478"/>
        <v>11880</v>
      </c>
      <c r="N7259" s="6">
        <f t="shared" si="1479"/>
        <v>1</v>
      </c>
      <c r="O7259" s="2">
        <f t="shared" si="1480"/>
        <v>9890.399387171834</v>
      </c>
      <c r="P7259" s="2">
        <f t="shared" si="1481"/>
        <v>9890.399387171834</v>
      </c>
    </row>
    <row r="7260" spans="1:16">
      <c r="A7260" s="6">
        <v>11</v>
      </c>
      <c r="B7260" s="6">
        <v>3</v>
      </c>
      <c r="C7260" s="6">
        <v>2</v>
      </c>
      <c r="D7260" s="6">
        <f t="shared" si="1469"/>
        <v>16</v>
      </c>
      <c r="E7260" s="5">
        <f t="shared" si="1470"/>
        <v>2824.5855390489023</v>
      </c>
      <c r="F7260" s="5">
        <f t="shared" si="1471"/>
        <v>96.920156249999991</v>
      </c>
      <c r="G7260" s="5">
        <f t="shared" si="1472"/>
        <v>92.264062499999994</v>
      </c>
      <c r="H7260" s="5">
        <f t="shared" si="1473"/>
        <v>3013.7697577989024</v>
      </c>
      <c r="I7260" s="5">
        <f t="shared" si="1474"/>
        <v>720</v>
      </c>
      <c r="J7260" s="5">
        <f t="shared" si="1475"/>
        <v>2293.7697577989024</v>
      </c>
      <c r="K7260" s="2">
        <f t="shared" si="1476"/>
        <v>64822.391628453166</v>
      </c>
      <c r="L7260" s="2">
        <f t="shared" si="1477"/>
        <v>108482</v>
      </c>
      <c r="M7260" s="2">
        <f t="shared" si="1478"/>
        <v>12760</v>
      </c>
      <c r="N7260" s="6">
        <f t="shared" si="1479"/>
        <v>1</v>
      </c>
      <c r="O7260" s="2">
        <f t="shared" si="1480"/>
        <v>10899.608371546834</v>
      </c>
      <c r="P7260" s="2">
        <f t="shared" si="1481"/>
        <v>10899.608371546834</v>
      </c>
    </row>
    <row r="7261" spans="1:16">
      <c r="A7261" s="6">
        <v>11</v>
      </c>
      <c r="B7261" s="6">
        <v>3</v>
      </c>
      <c r="C7261" s="6">
        <v>3</v>
      </c>
      <c r="D7261" s="6">
        <f t="shared" si="1469"/>
        <v>17</v>
      </c>
      <c r="E7261" s="5">
        <f t="shared" si="1470"/>
        <v>2824.5855390489023</v>
      </c>
      <c r="F7261" s="5">
        <f t="shared" si="1471"/>
        <v>96.920156249999991</v>
      </c>
      <c r="G7261" s="5">
        <f t="shared" si="1472"/>
        <v>140.12604492187498</v>
      </c>
      <c r="H7261" s="5">
        <f t="shared" si="1473"/>
        <v>3061.6317402207774</v>
      </c>
      <c r="I7261" s="5">
        <f t="shared" si="1474"/>
        <v>720</v>
      </c>
      <c r="J7261" s="5">
        <f t="shared" si="1475"/>
        <v>2341.6317402207774</v>
      </c>
      <c r="K7261" s="2">
        <f t="shared" si="1476"/>
        <v>65653.328823277378</v>
      </c>
      <c r="L7261" s="2">
        <f t="shared" si="1477"/>
        <v>111182</v>
      </c>
      <c r="M7261" s="2">
        <f t="shared" si="1478"/>
        <v>13640</v>
      </c>
      <c r="N7261" s="6">
        <f t="shared" si="1479"/>
        <v>1</v>
      </c>
      <c r="O7261" s="2">
        <f t="shared" si="1480"/>
        <v>11888.671176722622</v>
      </c>
      <c r="P7261" s="2">
        <f t="shared" si="1481"/>
        <v>11888.671176722622</v>
      </c>
    </row>
    <row r="7262" spans="1:16">
      <c r="A7262" s="6">
        <v>11</v>
      </c>
      <c r="B7262" s="6">
        <v>3</v>
      </c>
      <c r="C7262" s="6">
        <v>4</v>
      </c>
      <c r="D7262" s="6">
        <f t="shared" si="1469"/>
        <v>18</v>
      </c>
      <c r="E7262" s="5">
        <f t="shared" si="1470"/>
        <v>2824.5855390489023</v>
      </c>
      <c r="F7262" s="5">
        <f t="shared" si="1471"/>
        <v>96.920156249999991</v>
      </c>
      <c r="G7262" s="5">
        <f t="shared" si="1472"/>
        <v>189.17016064453125</v>
      </c>
      <c r="H7262" s="5">
        <f t="shared" si="1473"/>
        <v>3110.6758559434338</v>
      </c>
      <c r="I7262" s="5">
        <f t="shared" si="1474"/>
        <v>720</v>
      </c>
      <c r="J7262" s="5">
        <f t="shared" si="1475"/>
        <v>2390.6758559434338</v>
      </c>
      <c r="K7262" s="2">
        <f t="shared" si="1476"/>
        <v>66504.789165684604</v>
      </c>
      <c r="L7262" s="2">
        <f t="shared" si="1477"/>
        <v>113882</v>
      </c>
      <c r="M7262" s="2">
        <f t="shared" si="1478"/>
        <v>14520</v>
      </c>
      <c r="N7262" s="6">
        <f t="shared" si="1479"/>
        <v>1</v>
      </c>
      <c r="O7262" s="2">
        <f t="shared" si="1480"/>
        <v>12857.210834315396</v>
      </c>
      <c r="P7262" s="2">
        <f t="shared" si="1481"/>
        <v>12857.210834315396</v>
      </c>
    </row>
    <row r="7263" spans="1:16">
      <c r="A7263" s="6">
        <v>11</v>
      </c>
      <c r="B7263" s="6">
        <v>3</v>
      </c>
      <c r="C7263" s="6">
        <v>5</v>
      </c>
      <c r="D7263" s="6">
        <f t="shared" si="1469"/>
        <v>19</v>
      </c>
      <c r="E7263" s="5">
        <f t="shared" si="1470"/>
        <v>2824.5855390489023</v>
      </c>
      <c r="F7263" s="5">
        <f t="shared" si="1471"/>
        <v>96.920156249999991</v>
      </c>
      <c r="G7263" s="5">
        <f t="shared" si="1472"/>
        <v>239.41848456573481</v>
      </c>
      <c r="H7263" s="5">
        <f t="shared" si="1473"/>
        <v>3160.9241798646372</v>
      </c>
      <c r="I7263" s="5">
        <f t="shared" si="1474"/>
        <v>720</v>
      </c>
      <c r="J7263" s="5">
        <f t="shared" si="1475"/>
        <v>2440.9241798646372</v>
      </c>
      <c r="K7263" s="2">
        <f t="shared" si="1476"/>
        <v>67377.155900427722</v>
      </c>
      <c r="L7263" s="2">
        <f t="shared" si="1477"/>
        <v>116582</v>
      </c>
      <c r="M7263" s="2">
        <f t="shared" si="1478"/>
        <v>15400</v>
      </c>
      <c r="N7263" s="6">
        <f t="shared" si="1479"/>
        <v>1</v>
      </c>
      <c r="O7263" s="2">
        <f t="shared" si="1480"/>
        <v>13804.844099572278</v>
      </c>
      <c r="P7263" s="2">
        <f t="shared" si="1481"/>
        <v>13804.844099572278</v>
      </c>
    </row>
    <row r="7264" spans="1:16">
      <c r="A7264" s="6">
        <v>11</v>
      </c>
      <c r="B7264" s="6">
        <v>3</v>
      </c>
      <c r="C7264" s="6">
        <v>6</v>
      </c>
      <c r="D7264" s="6">
        <f t="shared" si="1469"/>
        <v>20</v>
      </c>
      <c r="E7264" s="5">
        <f t="shared" si="1470"/>
        <v>2824.5855390489023</v>
      </c>
      <c r="F7264" s="5">
        <f t="shared" si="1471"/>
        <v>96.920156249999991</v>
      </c>
      <c r="G7264" s="5">
        <f t="shared" si="1472"/>
        <v>290.89345874736784</v>
      </c>
      <c r="H7264" s="5">
        <f t="shared" si="1473"/>
        <v>3212.3991540462703</v>
      </c>
      <c r="I7264" s="5">
        <f t="shared" si="1474"/>
        <v>720</v>
      </c>
      <c r="J7264" s="5">
        <f t="shared" si="1475"/>
        <v>2492.3991540462703</v>
      </c>
      <c r="K7264" s="2">
        <f t="shared" si="1476"/>
        <v>68270.818646636646</v>
      </c>
      <c r="L7264" s="2">
        <f t="shared" si="1477"/>
        <v>119282</v>
      </c>
      <c r="M7264" s="2">
        <f t="shared" si="1478"/>
        <v>16280</v>
      </c>
      <c r="N7264" s="6">
        <f t="shared" si="1479"/>
        <v>1</v>
      </c>
      <c r="O7264" s="2">
        <f t="shared" si="1480"/>
        <v>14731.181353363354</v>
      </c>
      <c r="P7264" s="2">
        <f t="shared" si="1481"/>
        <v>14731.181353363354</v>
      </c>
    </row>
    <row r="7265" spans="1:16">
      <c r="A7265" s="6">
        <v>11</v>
      </c>
      <c r="B7265" s="6">
        <v>3</v>
      </c>
      <c r="C7265" s="6">
        <v>7</v>
      </c>
      <c r="D7265" s="6">
        <f t="shared" si="1469"/>
        <v>21</v>
      </c>
      <c r="E7265" s="5">
        <f t="shared" si="1470"/>
        <v>2824.5855390489023</v>
      </c>
      <c r="F7265" s="5">
        <f t="shared" si="1471"/>
        <v>96.920156249999991</v>
      </c>
      <c r="G7265" s="5">
        <f t="shared" si="1472"/>
        <v>343.61789814532818</v>
      </c>
      <c r="H7265" s="5">
        <f t="shared" si="1473"/>
        <v>3265.1235934442307</v>
      </c>
      <c r="I7265" s="5">
        <f t="shared" si="1474"/>
        <v>720</v>
      </c>
      <c r="J7265" s="5">
        <f t="shared" si="1475"/>
        <v>2545.1235934442307</v>
      </c>
      <c r="K7265" s="2">
        <f t="shared" si="1476"/>
        <v>69186.173497295676</v>
      </c>
      <c r="L7265" s="2">
        <f t="shared" si="1477"/>
        <v>121982</v>
      </c>
      <c r="M7265" s="2">
        <f t="shared" si="1478"/>
        <v>17160</v>
      </c>
      <c r="N7265" s="6">
        <f t="shared" si="1479"/>
        <v>1</v>
      </c>
      <c r="O7265" s="2">
        <f t="shared" si="1480"/>
        <v>15635.826502704324</v>
      </c>
      <c r="P7265" s="2">
        <f t="shared" si="1481"/>
        <v>15635.826502704324</v>
      </c>
    </row>
    <row r="7266" spans="1:16">
      <c r="A7266" s="6">
        <v>11</v>
      </c>
      <c r="B7266" s="6">
        <v>3</v>
      </c>
      <c r="C7266" s="6">
        <v>8</v>
      </c>
      <c r="D7266" s="6">
        <f t="shared" si="1469"/>
        <v>22</v>
      </c>
      <c r="E7266" s="5">
        <f t="shared" si="1470"/>
        <v>2824.5855390489023</v>
      </c>
      <c r="F7266" s="5">
        <f t="shared" si="1471"/>
        <v>96.920156249999991</v>
      </c>
      <c r="G7266" s="5">
        <f t="shared" si="1472"/>
        <v>397.61499642530839</v>
      </c>
      <c r="H7266" s="5">
        <f t="shared" si="1473"/>
        <v>3319.1206917242107</v>
      </c>
      <c r="I7266" s="5">
        <f t="shared" si="1474"/>
        <v>720</v>
      </c>
      <c r="J7266" s="5">
        <f t="shared" si="1475"/>
        <v>2599.1206917242107</v>
      </c>
      <c r="K7266" s="2">
        <f t="shared" si="1476"/>
        <v>70123.623120211996</v>
      </c>
      <c r="L7266" s="2">
        <f t="shared" si="1477"/>
        <v>124682</v>
      </c>
      <c r="M7266" s="2">
        <f t="shared" si="1478"/>
        <v>18040</v>
      </c>
      <c r="N7266" s="6">
        <f t="shared" si="1479"/>
        <v>1</v>
      </c>
      <c r="O7266" s="2">
        <f t="shared" si="1480"/>
        <v>16518.376879788004</v>
      </c>
      <c r="P7266" s="2">
        <f t="shared" si="1481"/>
        <v>16518.376879788004</v>
      </c>
    </row>
    <row r="7267" spans="1:16">
      <c r="A7267" s="6">
        <v>11</v>
      </c>
      <c r="B7267" s="6">
        <v>3</v>
      </c>
      <c r="C7267" s="6">
        <v>9</v>
      </c>
      <c r="D7267" s="6">
        <f t="shared" si="1469"/>
        <v>23</v>
      </c>
      <c r="E7267" s="5">
        <f t="shared" si="1470"/>
        <v>2824.5855390489023</v>
      </c>
      <c r="F7267" s="5">
        <f t="shared" si="1471"/>
        <v>96.920156249999991</v>
      </c>
      <c r="G7267" s="5">
        <f t="shared" si="1472"/>
        <v>452.90833186570285</v>
      </c>
      <c r="H7267" s="5">
        <f t="shared" si="1473"/>
        <v>3374.4140271646056</v>
      </c>
      <c r="I7267" s="5">
        <f t="shared" si="1474"/>
        <v>720</v>
      </c>
      <c r="J7267" s="5">
        <f t="shared" si="1475"/>
        <v>2654.4140271646056</v>
      </c>
      <c r="K7267" s="2">
        <f t="shared" si="1476"/>
        <v>71083.576860496629</v>
      </c>
      <c r="L7267" s="2">
        <f t="shared" si="1477"/>
        <v>127382</v>
      </c>
      <c r="M7267" s="2">
        <f t="shared" si="1478"/>
        <v>18920</v>
      </c>
      <c r="N7267" s="6">
        <f t="shared" si="1479"/>
        <v>1</v>
      </c>
      <c r="O7267" s="2">
        <f t="shared" si="1480"/>
        <v>17378.423139503371</v>
      </c>
      <c r="P7267" s="2">
        <f t="shared" si="1481"/>
        <v>17378.423139503371</v>
      </c>
    </row>
    <row r="7268" spans="1:16">
      <c r="A7268" s="6">
        <v>11</v>
      </c>
      <c r="B7268" s="6">
        <v>3</v>
      </c>
      <c r="C7268" s="6">
        <v>10</v>
      </c>
      <c r="D7268" s="6">
        <f t="shared" si="1469"/>
        <v>24</v>
      </c>
      <c r="E7268" s="5">
        <f t="shared" si="1470"/>
        <v>2824.5855390489023</v>
      </c>
      <c r="F7268" s="5">
        <f t="shared" si="1471"/>
        <v>96.920156249999991</v>
      </c>
      <c r="G7268" s="5">
        <f t="shared" si="1472"/>
        <v>509.52187334891573</v>
      </c>
      <c r="H7268" s="5">
        <f t="shared" si="1473"/>
        <v>3431.027568647818</v>
      </c>
      <c r="I7268" s="5">
        <f t="shared" si="1474"/>
        <v>720</v>
      </c>
      <c r="J7268" s="5">
        <f t="shared" si="1475"/>
        <v>2711.027568647818</v>
      </c>
      <c r="K7268" s="2">
        <f t="shared" si="1476"/>
        <v>72066.450844580177</v>
      </c>
      <c r="L7268" s="2">
        <f t="shared" si="1477"/>
        <v>130082</v>
      </c>
      <c r="M7268" s="2">
        <f t="shared" si="1478"/>
        <v>19800</v>
      </c>
      <c r="N7268" s="6">
        <f t="shared" si="1479"/>
        <v>1</v>
      </c>
      <c r="O7268" s="2">
        <f t="shared" si="1480"/>
        <v>18215.549155419823</v>
      </c>
      <c r="P7268" s="2">
        <f t="shared" si="1481"/>
        <v>18215.549155419823</v>
      </c>
    </row>
    <row r="7269" spans="1:16">
      <c r="A7269" s="6">
        <v>11</v>
      </c>
      <c r="B7269" s="6">
        <v>3</v>
      </c>
      <c r="C7269" s="6">
        <v>11</v>
      </c>
      <c r="D7269" s="6">
        <f t="shared" si="1469"/>
        <v>25</v>
      </c>
      <c r="E7269" s="5">
        <f t="shared" si="1470"/>
        <v>2824.5855390489023</v>
      </c>
      <c r="F7269" s="5">
        <f t="shared" si="1471"/>
        <v>96.920156249999991</v>
      </c>
      <c r="G7269" s="5">
        <f t="shared" si="1472"/>
        <v>567.47998644235474</v>
      </c>
      <c r="H7269" s="5">
        <f t="shared" si="1473"/>
        <v>3488.9856817412574</v>
      </c>
      <c r="I7269" s="5">
        <f t="shared" si="1474"/>
        <v>720</v>
      </c>
      <c r="J7269" s="5">
        <f t="shared" si="1475"/>
        <v>2768.9856817412574</v>
      </c>
      <c r="K7269" s="2">
        <f t="shared" si="1476"/>
        <v>73072.668085785728</v>
      </c>
      <c r="L7269" s="2">
        <f t="shared" si="1477"/>
        <v>132782</v>
      </c>
      <c r="M7269" s="2">
        <f t="shared" si="1478"/>
        <v>20680</v>
      </c>
      <c r="N7269" s="6">
        <f t="shared" si="1479"/>
        <v>1</v>
      </c>
      <c r="O7269" s="2">
        <f t="shared" si="1480"/>
        <v>19029.331914214272</v>
      </c>
      <c r="P7269" s="2">
        <f t="shared" si="1481"/>
        <v>19029.331914214272</v>
      </c>
    </row>
    <row r="7270" spans="1:16">
      <c r="A7270" s="6">
        <v>11</v>
      </c>
      <c r="B7270" s="6">
        <v>3</v>
      </c>
      <c r="C7270" s="6">
        <v>12</v>
      </c>
      <c r="D7270" s="6">
        <f t="shared" si="1469"/>
        <v>26</v>
      </c>
      <c r="E7270" s="5">
        <f t="shared" si="1470"/>
        <v>2824.5855390489023</v>
      </c>
      <c r="F7270" s="5">
        <f t="shared" si="1471"/>
        <v>96.920156249999991</v>
      </c>
      <c r="G7270" s="5">
        <f t="shared" si="1472"/>
        <v>626.80743957041921</v>
      </c>
      <c r="H7270" s="5">
        <f t="shared" si="1473"/>
        <v>3548.3131348693219</v>
      </c>
      <c r="I7270" s="5">
        <f t="shared" si="1474"/>
        <v>720</v>
      </c>
      <c r="J7270" s="5">
        <f t="shared" si="1475"/>
        <v>2828.3131348693219</v>
      </c>
      <c r="K7270" s="2">
        <f t="shared" si="1476"/>
        <v>74102.658591481275</v>
      </c>
      <c r="L7270" s="2">
        <f t="shared" si="1477"/>
        <v>135482</v>
      </c>
      <c r="M7270" s="2">
        <f t="shared" si="1478"/>
        <v>21560</v>
      </c>
      <c r="N7270" s="6">
        <f t="shared" si="1479"/>
        <v>1</v>
      </c>
      <c r="O7270" s="2">
        <f t="shared" si="1480"/>
        <v>19819.341408518725</v>
      </c>
      <c r="P7270" s="2">
        <f t="shared" si="1481"/>
        <v>19819.341408518725</v>
      </c>
    </row>
    <row r="7271" spans="1:16">
      <c r="A7271" s="6">
        <v>11</v>
      </c>
      <c r="B7271" s="6">
        <v>3</v>
      </c>
      <c r="C7271" s="6">
        <v>13</v>
      </c>
      <c r="D7271" s="6">
        <f t="shared" si="1469"/>
        <v>27</v>
      </c>
      <c r="E7271" s="5">
        <f t="shared" si="1470"/>
        <v>2824.5855390489023</v>
      </c>
      <c r="F7271" s="5">
        <f t="shared" si="1471"/>
        <v>96.920156249999991</v>
      </c>
      <c r="G7271" s="5">
        <f t="shared" si="1472"/>
        <v>687.52941027880343</v>
      </c>
      <c r="H7271" s="5">
        <f t="shared" si="1473"/>
        <v>3609.035105577706</v>
      </c>
      <c r="I7271" s="5">
        <f t="shared" si="1474"/>
        <v>720</v>
      </c>
      <c r="J7271" s="5">
        <f t="shared" si="1475"/>
        <v>2889.035105577706</v>
      </c>
      <c r="K7271" s="2">
        <f t="shared" si="1476"/>
        <v>75156.859471835167</v>
      </c>
      <c r="L7271" s="2">
        <f t="shared" si="1477"/>
        <v>138182</v>
      </c>
      <c r="M7271" s="2">
        <f t="shared" si="1478"/>
        <v>22440</v>
      </c>
      <c r="N7271" s="6">
        <f t="shared" si="1479"/>
        <v>1</v>
      </c>
      <c r="O7271" s="2">
        <f t="shared" si="1480"/>
        <v>20585.140528164833</v>
      </c>
      <c r="P7271" s="2">
        <f t="shared" si="1481"/>
        <v>20585.140528164833</v>
      </c>
    </row>
    <row r="7272" spans="1:16">
      <c r="A7272" s="6">
        <v>11</v>
      </c>
      <c r="B7272" s="6">
        <v>3</v>
      </c>
      <c r="C7272" s="6">
        <v>14</v>
      </c>
      <c r="D7272" s="6">
        <f t="shared" si="1469"/>
        <v>28</v>
      </c>
      <c r="E7272" s="5">
        <f t="shared" si="1470"/>
        <v>2824.5855390489023</v>
      </c>
      <c r="F7272" s="5">
        <f t="shared" si="1471"/>
        <v>96.920156249999991</v>
      </c>
      <c r="G7272" s="5">
        <f t="shared" si="1472"/>
        <v>749.67149159246469</v>
      </c>
      <c r="H7272" s="5">
        <f t="shared" si="1473"/>
        <v>3671.1771868913675</v>
      </c>
      <c r="I7272" s="5">
        <f t="shared" si="1474"/>
        <v>720</v>
      </c>
      <c r="J7272" s="5">
        <f t="shared" si="1475"/>
        <v>2951.1771868913675</v>
      </c>
      <c r="K7272" s="2">
        <f t="shared" si="1476"/>
        <v>76235.715050197352</v>
      </c>
      <c r="L7272" s="2">
        <f t="shared" si="1477"/>
        <v>140882</v>
      </c>
      <c r="M7272" s="2">
        <f t="shared" si="1478"/>
        <v>23320</v>
      </c>
      <c r="N7272" s="6">
        <f t="shared" si="1479"/>
        <v>1</v>
      </c>
      <c r="O7272" s="2">
        <f t="shared" si="1480"/>
        <v>21326.284949802648</v>
      </c>
      <c r="P7272" s="2">
        <f t="shared" si="1481"/>
        <v>21326.284949802648</v>
      </c>
    </row>
    <row r="7273" spans="1:16">
      <c r="A7273" s="6">
        <v>11</v>
      </c>
      <c r="B7273" s="6">
        <v>3</v>
      </c>
      <c r="C7273" s="6">
        <v>15</v>
      </c>
      <c r="D7273" s="6">
        <f t="shared" si="1469"/>
        <v>29</v>
      </c>
      <c r="E7273" s="5">
        <f t="shared" si="1470"/>
        <v>2824.5855390489023</v>
      </c>
      <c r="F7273" s="5">
        <f t="shared" si="1471"/>
        <v>96.920156249999991</v>
      </c>
      <c r="G7273" s="5">
        <f t="shared" si="1472"/>
        <v>813.25969846861108</v>
      </c>
      <c r="H7273" s="5">
        <f t="shared" si="1473"/>
        <v>3734.7653937675136</v>
      </c>
      <c r="I7273" s="5">
        <f t="shared" si="1474"/>
        <v>720</v>
      </c>
      <c r="J7273" s="5">
        <f t="shared" si="1475"/>
        <v>3014.7653937675136</v>
      </c>
      <c r="K7273" s="2">
        <f t="shared" si="1476"/>
        <v>77339.676975130453</v>
      </c>
      <c r="L7273" s="2">
        <f t="shared" si="1477"/>
        <v>143582</v>
      </c>
      <c r="M7273" s="2">
        <f t="shared" si="1478"/>
        <v>24200</v>
      </c>
      <c r="N7273" s="6">
        <f t="shared" si="1479"/>
        <v>1</v>
      </c>
      <c r="O7273" s="2">
        <f t="shared" si="1480"/>
        <v>22042.323024869547</v>
      </c>
      <c r="P7273" s="2">
        <f t="shared" si="1481"/>
        <v>22042.323024869547</v>
      </c>
    </row>
    <row r="7274" spans="1:16">
      <c r="A7274" s="6">
        <v>11</v>
      </c>
      <c r="B7274" s="6">
        <v>3</v>
      </c>
      <c r="C7274" s="6">
        <v>16</v>
      </c>
      <c r="D7274" s="6">
        <f t="shared" si="1469"/>
        <v>30</v>
      </c>
      <c r="E7274" s="5">
        <f t="shared" si="1470"/>
        <v>2824.5855390489023</v>
      </c>
      <c r="F7274" s="5">
        <f t="shared" si="1471"/>
        <v>96.920156249999991</v>
      </c>
      <c r="G7274" s="5">
        <f t="shared" si="1472"/>
        <v>878.32047434610013</v>
      </c>
      <c r="H7274" s="5">
        <f t="shared" si="1473"/>
        <v>3799.8261696450027</v>
      </c>
      <c r="I7274" s="5">
        <f t="shared" si="1474"/>
        <v>720</v>
      </c>
      <c r="J7274" s="5">
        <f t="shared" si="1475"/>
        <v>3079.8261696450027</v>
      </c>
      <c r="K7274" s="2">
        <f t="shared" si="1476"/>
        <v>78469.20433411462</v>
      </c>
      <c r="L7274" s="2">
        <f t="shared" si="1477"/>
        <v>146282</v>
      </c>
      <c r="M7274" s="2">
        <f t="shared" si="1478"/>
        <v>25080</v>
      </c>
      <c r="N7274" s="6">
        <f t="shared" si="1479"/>
        <v>1</v>
      </c>
      <c r="O7274" s="2">
        <f t="shared" si="1480"/>
        <v>22732.79566588538</v>
      </c>
      <c r="P7274" s="2">
        <f t="shared" si="1481"/>
        <v>22732.79566588538</v>
      </c>
    </row>
    <row r="7275" spans="1:16">
      <c r="A7275" s="6">
        <v>11</v>
      </c>
      <c r="B7275" s="6">
        <v>3</v>
      </c>
      <c r="C7275" s="6">
        <v>17</v>
      </c>
      <c r="D7275" s="6">
        <f t="shared" si="1469"/>
        <v>31</v>
      </c>
      <c r="E7275" s="5">
        <f t="shared" si="1470"/>
        <v>2824.5855390489023</v>
      </c>
      <c r="F7275" s="5">
        <f t="shared" si="1471"/>
        <v>96.920156249999991</v>
      </c>
      <c r="G7275" s="5">
        <f t="shared" si="1472"/>
        <v>944.88069779264049</v>
      </c>
      <c r="H7275" s="5">
        <f t="shared" si="1473"/>
        <v>3866.3863930915431</v>
      </c>
      <c r="I7275" s="5">
        <f t="shared" si="1474"/>
        <v>720</v>
      </c>
      <c r="J7275" s="5">
        <f t="shared" si="1475"/>
        <v>3146.3863930915431</v>
      </c>
      <c r="K7275" s="2">
        <f t="shared" si="1476"/>
        <v>79624.76376895039</v>
      </c>
      <c r="L7275" s="2">
        <f t="shared" si="1477"/>
        <v>148982</v>
      </c>
      <c r="M7275" s="2">
        <f t="shared" si="1478"/>
        <v>25960</v>
      </c>
      <c r="N7275" s="6">
        <f t="shared" si="1479"/>
        <v>1</v>
      </c>
      <c r="O7275" s="2">
        <f t="shared" si="1480"/>
        <v>23397.23623104961</v>
      </c>
      <c r="P7275" s="2">
        <f t="shared" si="1481"/>
        <v>23397.23623104961</v>
      </c>
    </row>
    <row r="7276" spans="1:16">
      <c r="A7276" s="6">
        <v>11</v>
      </c>
      <c r="B7276" s="6">
        <v>3</v>
      </c>
      <c r="C7276" s="6">
        <v>18</v>
      </c>
      <c r="D7276" s="6">
        <f t="shared" si="1469"/>
        <v>32</v>
      </c>
      <c r="E7276" s="5">
        <f t="shared" si="1470"/>
        <v>2824.5855390489023</v>
      </c>
      <c r="F7276" s="5">
        <f t="shared" si="1471"/>
        <v>96.920156249999991</v>
      </c>
      <c r="G7276" s="5">
        <f t="shared" si="1472"/>
        <v>1012.9676892512279</v>
      </c>
      <c r="H7276" s="5">
        <f t="shared" si="1473"/>
        <v>3934.4733845501305</v>
      </c>
      <c r="I7276" s="5">
        <f t="shared" si="1474"/>
        <v>720</v>
      </c>
      <c r="J7276" s="5">
        <f t="shared" si="1475"/>
        <v>3214.4733845501305</v>
      </c>
      <c r="K7276" s="2">
        <f t="shared" si="1476"/>
        <v>80806.829592884198</v>
      </c>
      <c r="L7276" s="2">
        <f t="shared" si="1477"/>
        <v>151682</v>
      </c>
      <c r="M7276" s="2">
        <f t="shared" si="1478"/>
        <v>26840</v>
      </c>
      <c r="N7276" s="6">
        <f t="shared" si="1479"/>
        <v>1</v>
      </c>
      <c r="O7276" s="2">
        <f t="shared" si="1480"/>
        <v>24035.170407115802</v>
      </c>
      <c r="P7276" s="2">
        <f t="shared" si="1481"/>
        <v>24035.170407115802</v>
      </c>
    </row>
    <row r="7277" spans="1:16">
      <c r="A7277" s="6">
        <v>11</v>
      </c>
      <c r="B7277" s="6">
        <v>3</v>
      </c>
      <c r="C7277" s="6">
        <v>19</v>
      </c>
      <c r="D7277" s="6">
        <f t="shared" si="1469"/>
        <v>33</v>
      </c>
      <c r="E7277" s="5">
        <f t="shared" si="1470"/>
        <v>2824.5855390489023</v>
      </c>
      <c r="F7277" s="5">
        <f t="shared" si="1471"/>
        <v>96.920156249999991</v>
      </c>
      <c r="G7277" s="5">
        <f t="shared" si="1472"/>
        <v>1082.6092178872495</v>
      </c>
      <c r="H7277" s="5">
        <f t="shared" si="1473"/>
        <v>4004.1149131861521</v>
      </c>
      <c r="I7277" s="5">
        <f t="shared" si="1474"/>
        <v>720</v>
      </c>
      <c r="J7277" s="5">
        <f t="shared" si="1475"/>
        <v>3284.1149131861521</v>
      </c>
      <c r="K7277" s="2">
        <f t="shared" si="1476"/>
        <v>82015.88390948181</v>
      </c>
      <c r="L7277" s="2">
        <f t="shared" si="1477"/>
        <v>154382</v>
      </c>
      <c r="M7277" s="2">
        <f t="shared" si="1478"/>
        <v>27720</v>
      </c>
      <c r="N7277" s="6">
        <f t="shared" si="1479"/>
        <v>1</v>
      </c>
      <c r="O7277" s="2">
        <f t="shared" si="1480"/>
        <v>24646.11609051819</v>
      </c>
      <c r="P7277" s="2">
        <f t="shared" si="1481"/>
        <v>24646.11609051819</v>
      </c>
    </row>
    <row r="7278" spans="1:16">
      <c r="A7278" s="6">
        <v>11</v>
      </c>
      <c r="B7278" s="6">
        <v>3</v>
      </c>
      <c r="C7278" s="6">
        <v>20</v>
      </c>
      <c r="D7278" s="6">
        <f t="shared" si="1469"/>
        <v>34</v>
      </c>
      <c r="E7278" s="5">
        <f t="shared" si="1470"/>
        <v>2824.5855390489023</v>
      </c>
      <c r="F7278" s="5">
        <f t="shared" si="1471"/>
        <v>96.920156249999991</v>
      </c>
      <c r="G7278" s="5">
        <f t="shared" si="1472"/>
        <v>1153.8335085377266</v>
      </c>
      <c r="H7278" s="5">
        <f t="shared" si="1473"/>
        <v>4075.3392038366292</v>
      </c>
      <c r="I7278" s="5">
        <f t="shared" si="1474"/>
        <v>720</v>
      </c>
      <c r="J7278" s="5">
        <f t="shared" si="1475"/>
        <v>3355.3392038366292</v>
      </c>
      <c r="K7278" s="2">
        <f t="shared" si="1476"/>
        <v>83252.416733274818</v>
      </c>
      <c r="L7278" s="2">
        <f t="shared" si="1477"/>
        <v>157082</v>
      </c>
      <c r="M7278" s="2">
        <f t="shared" si="1478"/>
        <v>28600</v>
      </c>
      <c r="N7278" s="6">
        <f t="shared" si="1479"/>
        <v>1</v>
      </c>
      <c r="O7278" s="2">
        <f t="shared" si="1480"/>
        <v>25229.583266725182</v>
      </c>
      <c r="P7278" s="2">
        <f t="shared" si="1481"/>
        <v>25229.583266725182</v>
      </c>
    </row>
    <row r="7279" spans="1:16">
      <c r="A7279" s="6">
        <v>11</v>
      </c>
      <c r="B7279" s="6">
        <v>3</v>
      </c>
      <c r="C7279" s="6">
        <v>21</v>
      </c>
      <c r="D7279" s="6">
        <f t="shared" si="1469"/>
        <v>35</v>
      </c>
      <c r="E7279" s="5">
        <f t="shared" si="1470"/>
        <v>2824.5855390489023</v>
      </c>
      <c r="F7279" s="5">
        <f t="shared" si="1471"/>
        <v>96.920156249999991</v>
      </c>
      <c r="G7279" s="5">
        <f t="shared" si="1472"/>
        <v>1226.6692487641703</v>
      </c>
      <c r="H7279" s="5">
        <f t="shared" si="1473"/>
        <v>4148.1749440630729</v>
      </c>
      <c r="I7279" s="5">
        <f t="shared" si="1474"/>
        <v>720</v>
      </c>
      <c r="J7279" s="5">
        <f t="shared" si="1475"/>
        <v>3428.1749440630729</v>
      </c>
      <c r="K7279" s="2">
        <f t="shared" si="1476"/>
        <v>84516.926112206129</v>
      </c>
      <c r="L7279" s="2">
        <f t="shared" si="1477"/>
        <v>159782</v>
      </c>
      <c r="M7279" s="2">
        <f t="shared" si="1478"/>
        <v>29480</v>
      </c>
      <c r="N7279" s="6">
        <f t="shared" si="1479"/>
        <v>1</v>
      </c>
      <c r="O7279" s="2">
        <f t="shared" si="1480"/>
        <v>25785.073887793871</v>
      </c>
      <c r="P7279" s="2">
        <f t="shared" si="1481"/>
        <v>25785.073887793871</v>
      </c>
    </row>
    <row r="7280" spans="1:16">
      <c r="A7280" s="6">
        <v>11</v>
      </c>
      <c r="B7280" s="6">
        <v>3</v>
      </c>
      <c r="C7280" s="6">
        <v>22</v>
      </c>
      <c r="D7280" s="6">
        <f t="shared" si="1469"/>
        <v>36</v>
      </c>
      <c r="E7280" s="5">
        <f t="shared" si="1470"/>
        <v>2824.5855390489023</v>
      </c>
      <c r="F7280" s="5">
        <f t="shared" si="1471"/>
        <v>96.920156249999991</v>
      </c>
      <c r="G7280" s="5">
        <f t="shared" si="1472"/>
        <v>1301.1455960105666</v>
      </c>
      <c r="H7280" s="5">
        <f t="shared" si="1473"/>
        <v>4222.6512913094693</v>
      </c>
      <c r="I7280" s="5">
        <f t="shared" si="1474"/>
        <v>720</v>
      </c>
      <c r="J7280" s="5">
        <f t="shared" si="1475"/>
        <v>3502.6512913094693</v>
      </c>
      <c r="K7280" s="2">
        <f t="shared" si="1476"/>
        <v>85809.918251900512</v>
      </c>
      <c r="L7280" s="2">
        <f t="shared" si="1477"/>
        <v>162482</v>
      </c>
      <c r="M7280" s="2">
        <f t="shared" si="1478"/>
        <v>30360</v>
      </c>
      <c r="N7280" s="6">
        <f t="shared" si="1479"/>
        <v>1</v>
      </c>
      <c r="O7280" s="2">
        <f t="shared" si="1480"/>
        <v>26312.081748099488</v>
      </c>
      <c r="P7280" s="2">
        <f t="shared" si="1481"/>
        <v>26312.081748099488</v>
      </c>
    </row>
    <row r="7281" spans="1:16">
      <c r="A7281" s="6">
        <v>11</v>
      </c>
      <c r="B7281" s="6">
        <v>3</v>
      </c>
      <c r="C7281" s="6">
        <v>23</v>
      </c>
      <c r="D7281" s="6">
        <f t="shared" si="1469"/>
        <v>37</v>
      </c>
      <c r="E7281" s="5">
        <f t="shared" si="1470"/>
        <v>2824.5855390489023</v>
      </c>
      <c r="F7281" s="5">
        <f t="shared" si="1471"/>
        <v>96.920156249999991</v>
      </c>
      <c r="G7281" s="5">
        <f t="shared" si="1472"/>
        <v>1377.292184868003</v>
      </c>
      <c r="H7281" s="5">
        <f t="shared" si="1473"/>
        <v>4298.7978801669051</v>
      </c>
      <c r="I7281" s="5">
        <f t="shared" si="1474"/>
        <v>720</v>
      </c>
      <c r="J7281" s="5">
        <f t="shared" si="1475"/>
        <v>3578.7978801669051</v>
      </c>
      <c r="K7281" s="2">
        <f t="shared" si="1476"/>
        <v>87131.907641786544</v>
      </c>
      <c r="L7281" s="2">
        <f t="shared" si="1477"/>
        <v>165182</v>
      </c>
      <c r="M7281" s="2">
        <f t="shared" si="1478"/>
        <v>31240</v>
      </c>
      <c r="N7281" s="6">
        <f t="shared" si="1479"/>
        <v>1</v>
      </c>
      <c r="O7281" s="2">
        <f t="shared" si="1480"/>
        <v>26810.092358213456</v>
      </c>
      <c r="P7281" s="2">
        <f t="shared" si="1481"/>
        <v>26810.092358213456</v>
      </c>
    </row>
    <row r="7282" spans="1:16">
      <c r="A7282" s="6">
        <v>11</v>
      </c>
      <c r="B7282" s="6">
        <v>3</v>
      </c>
      <c r="C7282" s="6">
        <v>24</v>
      </c>
      <c r="D7282" s="6">
        <f t="shared" si="1469"/>
        <v>38</v>
      </c>
      <c r="E7282" s="5">
        <f t="shared" si="1470"/>
        <v>2824.5855390489023</v>
      </c>
      <c r="F7282" s="5">
        <f t="shared" si="1471"/>
        <v>96.920156249999991</v>
      </c>
      <c r="G7282" s="5">
        <f t="shared" si="1472"/>
        <v>1455.1391344474989</v>
      </c>
      <c r="H7282" s="5">
        <f t="shared" si="1473"/>
        <v>4376.6448297464012</v>
      </c>
      <c r="I7282" s="5">
        <f t="shared" si="1474"/>
        <v>720</v>
      </c>
      <c r="J7282" s="5">
        <f t="shared" si="1475"/>
        <v>3656.6448297464012</v>
      </c>
      <c r="K7282" s="2">
        <f t="shared" si="1476"/>
        <v>88483.417183097248</v>
      </c>
      <c r="L7282" s="2">
        <f t="shared" si="1477"/>
        <v>167882</v>
      </c>
      <c r="M7282" s="2">
        <f t="shared" si="1478"/>
        <v>32120</v>
      </c>
      <c r="N7282" s="6">
        <f t="shared" si="1479"/>
        <v>1</v>
      </c>
      <c r="O7282" s="2">
        <f t="shared" si="1480"/>
        <v>27278.582816902752</v>
      </c>
      <c r="P7282" s="2">
        <f t="shared" si="1481"/>
        <v>27278.582816902752</v>
      </c>
    </row>
    <row r="7283" spans="1:16">
      <c r="A7283" s="6">
        <v>11</v>
      </c>
      <c r="B7283" s="6">
        <v>3</v>
      </c>
      <c r="C7283" s="6">
        <v>25</v>
      </c>
      <c r="D7283" s="6">
        <f t="shared" si="1469"/>
        <v>39</v>
      </c>
      <c r="E7283" s="5">
        <f t="shared" si="1470"/>
        <v>2824.5855390489023</v>
      </c>
      <c r="F7283" s="5">
        <f t="shared" si="1471"/>
        <v>96.920156249999991</v>
      </c>
      <c r="G7283" s="5">
        <f t="shared" si="1472"/>
        <v>1534.7170558625965</v>
      </c>
      <c r="H7283" s="5">
        <f t="shared" si="1473"/>
        <v>4456.2227511614992</v>
      </c>
      <c r="I7283" s="5">
        <f t="shared" si="1474"/>
        <v>720</v>
      </c>
      <c r="J7283" s="5">
        <f t="shared" si="1475"/>
        <v>3736.2227511614992</v>
      </c>
      <c r="K7283" s="2">
        <f t="shared" si="1476"/>
        <v>89864.978318776033</v>
      </c>
      <c r="L7283" s="2">
        <f t="shared" si="1477"/>
        <v>170582</v>
      </c>
      <c r="M7283" s="2">
        <f t="shared" si="1478"/>
        <v>33000</v>
      </c>
      <c r="N7283" s="6">
        <f t="shared" si="1479"/>
        <v>1</v>
      </c>
      <c r="O7283" s="2">
        <f t="shared" si="1480"/>
        <v>27717.021681223967</v>
      </c>
      <c r="P7283" s="2">
        <f t="shared" si="1481"/>
        <v>27717.021681223967</v>
      </c>
    </row>
    <row r="7284" spans="1:16">
      <c r="A7284" s="6">
        <v>11</v>
      </c>
      <c r="B7284" s="6">
        <v>3</v>
      </c>
      <c r="C7284" s="6">
        <v>26</v>
      </c>
      <c r="D7284" s="6">
        <f t="shared" si="1469"/>
        <v>40</v>
      </c>
      <c r="E7284" s="5">
        <f t="shared" si="1470"/>
        <v>2824.5855390489023</v>
      </c>
      <c r="F7284" s="5">
        <f t="shared" si="1471"/>
        <v>96.920156249999991</v>
      </c>
      <c r="G7284" s="5">
        <f t="shared" si="1472"/>
        <v>1616.0570598233144</v>
      </c>
      <c r="H7284" s="5">
        <f t="shared" si="1473"/>
        <v>4537.5627551222169</v>
      </c>
      <c r="I7284" s="5">
        <f t="shared" si="1474"/>
        <v>720</v>
      </c>
      <c r="J7284" s="5">
        <f t="shared" si="1475"/>
        <v>3817.5627551222169</v>
      </c>
      <c r="K7284" s="2">
        <f t="shared" si="1476"/>
        <v>91277.13116531627</v>
      </c>
      <c r="L7284" s="2">
        <f t="shared" si="1477"/>
        <v>173282</v>
      </c>
      <c r="M7284" s="2">
        <f t="shared" si="1478"/>
        <v>33880</v>
      </c>
      <c r="N7284" s="6">
        <f t="shared" si="1479"/>
        <v>1</v>
      </c>
      <c r="O7284" s="2">
        <f t="shared" si="1480"/>
        <v>28124.86883468373</v>
      </c>
      <c r="P7284" s="2">
        <f t="shared" si="1481"/>
        <v>28124.86883468373</v>
      </c>
    </row>
    <row r="7285" spans="1:16">
      <c r="A7285" s="6">
        <v>11</v>
      </c>
      <c r="B7285" s="6">
        <v>3</v>
      </c>
      <c r="C7285" s="6">
        <v>27</v>
      </c>
      <c r="D7285" s="6">
        <f t="shared" si="1469"/>
        <v>41</v>
      </c>
      <c r="E7285" s="5">
        <f t="shared" si="1470"/>
        <v>2824.5855390489023</v>
      </c>
      <c r="F7285" s="5">
        <f t="shared" si="1471"/>
        <v>96.920156249999991</v>
      </c>
      <c r="G7285" s="5">
        <f t="shared" si="1472"/>
        <v>1699.1907643430709</v>
      </c>
      <c r="H7285" s="5">
        <f t="shared" si="1473"/>
        <v>4620.696459641973</v>
      </c>
      <c r="I7285" s="5">
        <f t="shared" si="1474"/>
        <v>720</v>
      </c>
      <c r="J7285" s="5">
        <f t="shared" si="1475"/>
        <v>3900.696459641973</v>
      </c>
      <c r="K7285" s="2">
        <f t="shared" si="1476"/>
        <v>92720.424646562024</v>
      </c>
      <c r="L7285" s="2">
        <f t="shared" si="1477"/>
        <v>175982</v>
      </c>
      <c r="M7285" s="2">
        <f t="shared" si="1478"/>
        <v>34760</v>
      </c>
      <c r="N7285" s="6">
        <f t="shared" si="1479"/>
        <v>1</v>
      </c>
      <c r="O7285" s="2">
        <f t="shared" si="1480"/>
        <v>28501.575353437976</v>
      </c>
      <c r="P7285" s="2">
        <f t="shared" si="1481"/>
        <v>28501.575353437976</v>
      </c>
    </row>
    <row r="7286" spans="1:16">
      <c r="A7286" s="6">
        <v>11</v>
      </c>
      <c r="B7286" s="6">
        <v>3</v>
      </c>
      <c r="C7286" s="6">
        <v>28</v>
      </c>
      <c r="D7286" s="6">
        <f t="shared" si="1469"/>
        <v>42</v>
      </c>
      <c r="E7286" s="5">
        <f t="shared" si="1470"/>
        <v>2824.5855390489023</v>
      </c>
      <c r="F7286" s="5">
        <f t="shared" si="1471"/>
        <v>96.920156249999991</v>
      </c>
      <c r="G7286" s="5">
        <f t="shared" si="1472"/>
        <v>1784.1503025602246</v>
      </c>
      <c r="H7286" s="5">
        <f t="shared" si="1473"/>
        <v>4705.6559978591267</v>
      </c>
      <c r="I7286" s="5">
        <f t="shared" si="1474"/>
        <v>720</v>
      </c>
      <c r="J7286" s="5">
        <f t="shared" si="1475"/>
        <v>3985.6559978591267</v>
      </c>
      <c r="K7286" s="2">
        <f t="shared" si="1476"/>
        <v>94195.416629498723</v>
      </c>
      <c r="L7286" s="2">
        <f t="shared" si="1477"/>
        <v>178682</v>
      </c>
      <c r="M7286" s="2">
        <f t="shared" si="1478"/>
        <v>35640</v>
      </c>
      <c r="N7286" s="6">
        <f t="shared" si="1479"/>
        <v>1</v>
      </c>
      <c r="O7286" s="2">
        <f t="shared" si="1480"/>
        <v>28846.583370501277</v>
      </c>
      <c r="P7286" s="2">
        <f t="shared" si="1481"/>
        <v>28846.583370501277</v>
      </c>
    </row>
    <row r="7287" spans="1:16">
      <c r="A7287" s="6">
        <v>11</v>
      </c>
      <c r="B7287" s="6">
        <v>3</v>
      </c>
      <c r="C7287" s="6">
        <v>29</v>
      </c>
      <c r="D7287" s="6">
        <f t="shared" si="1469"/>
        <v>43</v>
      </c>
      <c r="E7287" s="5">
        <f t="shared" si="1470"/>
        <v>2824.5855390489023</v>
      </c>
      <c r="F7287" s="5">
        <f t="shared" si="1471"/>
        <v>96.920156249999991</v>
      </c>
      <c r="G7287" s="5">
        <f t="shared" si="1472"/>
        <v>1870.9683306758782</v>
      </c>
      <c r="H7287" s="5">
        <f t="shared" si="1473"/>
        <v>4792.4740259747805</v>
      </c>
      <c r="I7287" s="5">
        <f t="shared" si="1474"/>
        <v>720</v>
      </c>
      <c r="J7287" s="5">
        <f t="shared" si="1475"/>
        <v>4072.4740259747805</v>
      </c>
      <c r="K7287" s="2">
        <f t="shared" si="1476"/>
        <v>95702.674062062157</v>
      </c>
      <c r="L7287" s="2">
        <f t="shared" si="1477"/>
        <v>181382</v>
      </c>
      <c r="M7287" s="2">
        <f t="shared" si="1478"/>
        <v>36520</v>
      </c>
      <c r="N7287" s="6">
        <f t="shared" si="1479"/>
        <v>1</v>
      </c>
      <c r="O7287" s="2">
        <f t="shared" si="1480"/>
        <v>29159.325937937843</v>
      </c>
      <c r="P7287" s="2">
        <f t="shared" si="1481"/>
        <v>29159.325937937843</v>
      </c>
    </row>
    <row r="7288" spans="1:16">
      <c r="A7288" s="6">
        <v>11</v>
      </c>
      <c r="B7288" s="6">
        <v>3</v>
      </c>
      <c r="C7288" s="6">
        <v>30</v>
      </c>
      <c r="D7288" s="6">
        <f t="shared" si="1469"/>
        <v>44</v>
      </c>
      <c r="E7288" s="5">
        <f t="shared" si="1470"/>
        <v>2824.5855390489023</v>
      </c>
      <c r="F7288" s="5">
        <f t="shared" si="1471"/>
        <v>96.920156249999991</v>
      </c>
      <c r="G7288" s="5">
        <f t="shared" si="1472"/>
        <v>1959.6780360096488</v>
      </c>
      <c r="H7288" s="5">
        <f t="shared" si="1473"/>
        <v>4881.1837313085516</v>
      </c>
      <c r="I7288" s="5">
        <f t="shared" si="1474"/>
        <v>720</v>
      </c>
      <c r="J7288" s="5">
        <f t="shared" si="1475"/>
        <v>4161.1837313085516</v>
      </c>
      <c r="K7288" s="2">
        <f t="shared" si="1476"/>
        <v>97242.773112995681</v>
      </c>
      <c r="L7288" s="2">
        <f t="shared" si="1477"/>
        <v>184082</v>
      </c>
      <c r="M7288" s="2">
        <f t="shared" si="1478"/>
        <v>37400</v>
      </c>
      <c r="N7288" s="6">
        <f t="shared" si="1479"/>
        <v>1</v>
      </c>
      <c r="O7288" s="2">
        <f t="shared" si="1480"/>
        <v>29439.226887004319</v>
      </c>
      <c r="P7288" s="2">
        <f t="shared" si="1481"/>
        <v>29439.226887004319</v>
      </c>
    </row>
    <row r="7289" spans="1:16">
      <c r="A7289" s="6">
        <v>11</v>
      </c>
      <c r="B7289" s="6">
        <v>4</v>
      </c>
      <c r="C7289" s="6">
        <v>0</v>
      </c>
      <c r="D7289" s="6">
        <f t="shared" si="1469"/>
        <v>15</v>
      </c>
      <c r="E7289" s="5">
        <f t="shared" si="1470"/>
        <v>2824.5855390489023</v>
      </c>
      <c r="F7289" s="5">
        <f t="shared" si="1471"/>
        <v>132.45754687499996</v>
      </c>
      <c r="G7289" s="5">
        <f t="shared" si="1472"/>
        <v>0</v>
      </c>
      <c r="H7289" s="5">
        <f t="shared" si="1473"/>
        <v>2957.0430859239023</v>
      </c>
      <c r="I7289" s="5">
        <f t="shared" si="1474"/>
        <v>720</v>
      </c>
      <c r="J7289" s="5">
        <f t="shared" si="1475"/>
        <v>2237.0430859239023</v>
      </c>
      <c r="K7289" s="2">
        <f t="shared" si="1476"/>
        <v>63837.553575067745</v>
      </c>
      <c r="L7289" s="2">
        <f t="shared" si="1477"/>
        <v>105176</v>
      </c>
      <c r="M7289" s="2">
        <f t="shared" si="1478"/>
        <v>11440</v>
      </c>
      <c r="N7289" s="6">
        <f t="shared" si="1479"/>
        <v>1</v>
      </c>
      <c r="O7289" s="2">
        <f t="shared" si="1480"/>
        <v>9898.4464249322555</v>
      </c>
      <c r="P7289" s="2">
        <f t="shared" si="1481"/>
        <v>9898.4464249322555</v>
      </c>
    </row>
    <row r="7290" spans="1:16">
      <c r="A7290" s="6">
        <v>11</v>
      </c>
      <c r="B7290" s="6">
        <v>4</v>
      </c>
      <c r="C7290" s="6">
        <v>1</v>
      </c>
      <c r="D7290" s="6">
        <f t="shared" si="1469"/>
        <v>16</v>
      </c>
      <c r="E7290" s="5">
        <f t="shared" si="1470"/>
        <v>2824.5855390489023</v>
      </c>
      <c r="F7290" s="5">
        <f t="shared" si="1471"/>
        <v>132.45754687499996</v>
      </c>
      <c r="G7290" s="5">
        <f t="shared" si="1472"/>
        <v>45.5625</v>
      </c>
      <c r="H7290" s="5">
        <f t="shared" si="1473"/>
        <v>3002.6055859239023</v>
      </c>
      <c r="I7290" s="5">
        <f t="shared" si="1474"/>
        <v>720</v>
      </c>
      <c r="J7290" s="5">
        <f t="shared" si="1475"/>
        <v>2282.6055859239023</v>
      </c>
      <c r="K7290" s="2">
        <f t="shared" si="1476"/>
        <v>64628.569200067745</v>
      </c>
      <c r="L7290" s="2">
        <f t="shared" si="1477"/>
        <v>107876</v>
      </c>
      <c r="M7290" s="2">
        <f t="shared" si="1478"/>
        <v>12320</v>
      </c>
      <c r="N7290" s="6">
        <f t="shared" si="1479"/>
        <v>1</v>
      </c>
      <c r="O7290" s="2">
        <f t="shared" si="1480"/>
        <v>10927.430799932255</v>
      </c>
      <c r="P7290" s="2">
        <f t="shared" si="1481"/>
        <v>10927.430799932255</v>
      </c>
    </row>
    <row r="7291" spans="1:16">
      <c r="A7291" s="6">
        <v>11</v>
      </c>
      <c r="B7291" s="6">
        <v>4</v>
      </c>
      <c r="C7291" s="6">
        <v>2</v>
      </c>
      <c r="D7291" s="6">
        <f t="shared" si="1469"/>
        <v>17</v>
      </c>
      <c r="E7291" s="5">
        <f t="shared" si="1470"/>
        <v>2824.5855390489023</v>
      </c>
      <c r="F7291" s="5">
        <f t="shared" si="1471"/>
        <v>132.45754687499996</v>
      </c>
      <c r="G7291" s="5">
        <f t="shared" si="1472"/>
        <v>92.264062499999994</v>
      </c>
      <c r="H7291" s="5">
        <f t="shared" si="1473"/>
        <v>3049.3071484239022</v>
      </c>
      <c r="I7291" s="5">
        <f t="shared" si="1474"/>
        <v>720</v>
      </c>
      <c r="J7291" s="5">
        <f t="shared" si="1475"/>
        <v>2329.3071484239022</v>
      </c>
      <c r="K7291" s="2">
        <f t="shared" si="1476"/>
        <v>65439.360215692745</v>
      </c>
      <c r="L7291" s="2">
        <f t="shared" si="1477"/>
        <v>110576</v>
      </c>
      <c r="M7291" s="2">
        <f t="shared" si="1478"/>
        <v>13200</v>
      </c>
      <c r="N7291" s="6">
        <f t="shared" si="1479"/>
        <v>1</v>
      </c>
      <c r="O7291" s="2">
        <f t="shared" si="1480"/>
        <v>11936.639784307255</v>
      </c>
      <c r="P7291" s="2">
        <f t="shared" si="1481"/>
        <v>11936.639784307255</v>
      </c>
    </row>
    <row r="7292" spans="1:16">
      <c r="A7292" s="6">
        <v>11</v>
      </c>
      <c r="B7292" s="6">
        <v>4</v>
      </c>
      <c r="C7292" s="6">
        <v>3</v>
      </c>
      <c r="D7292" s="6">
        <f t="shared" si="1469"/>
        <v>18</v>
      </c>
      <c r="E7292" s="5">
        <f t="shared" si="1470"/>
        <v>2824.5855390489023</v>
      </c>
      <c r="F7292" s="5">
        <f t="shared" si="1471"/>
        <v>132.45754687499996</v>
      </c>
      <c r="G7292" s="5">
        <f t="shared" si="1472"/>
        <v>140.12604492187498</v>
      </c>
      <c r="H7292" s="5">
        <f t="shared" si="1473"/>
        <v>3097.1691308457771</v>
      </c>
      <c r="I7292" s="5">
        <f t="shared" si="1474"/>
        <v>720</v>
      </c>
      <c r="J7292" s="5">
        <f t="shared" si="1475"/>
        <v>2377.1691308457771</v>
      </c>
      <c r="K7292" s="2">
        <f t="shared" si="1476"/>
        <v>66270.297410516971</v>
      </c>
      <c r="L7292" s="2">
        <f t="shared" si="1477"/>
        <v>113276</v>
      </c>
      <c r="M7292" s="2">
        <f t="shared" si="1478"/>
        <v>14080</v>
      </c>
      <c r="N7292" s="6">
        <f t="shared" si="1479"/>
        <v>1</v>
      </c>
      <c r="O7292" s="2">
        <f t="shared" si="1480"/>
        <v>12925.702589483029</v>
      </c>
      <c r="P7292" s="2">
        <f t="shared" si="1481"/>
        <v>12925.702589483029</v>
      </c>
    </row>
    <row r="7293" spans="1:16">
      <c r="A7293" s="6">
        <v>11</v>
      </c>
      <c r="B7293" s="6">
        <v>4</v>
      </c>
      <c r="C7293" s="6">
        <v>4</v>
      </c>
      <c r="D7293" s="6">
        <f t="shared" si="1469"/>
        <v>19</v>
      </c>
      <c r="E7293" s="5">
        <f t="shared" si="1470"/>
        <v>2824.5855390489023</v>
      </c>
      <c r="F7293" s="5">
        <f t="shared" si="1471"/>
        <v>132.45754687499996</v>
      </c>
      <c r="G7293" s="5">
        <f t="shared" si="1472"/>
        <v>189.17016064453125</v>
      </c>
      <c r="H7293" s="5">
        <f t="shared" si="1473"/>
        <v>3146.2132465684335</v>
      </c>
      <c r="I7293" s="5">
        <f t="shared" si="1474"/>
        <v>720</v>
      </c>
      <c r="J7293" s="5">
        <f t="shared" si="1475"/>
        <v>2426.2132465684335</v>
      </c>
      <c r="K7293" s="2">
        <f t="shared" si="1476"/>
        <v>67121.757752924197</v>
      </c>
      <c r="L7293" s="2">
        <f t="shared" si="1477"/>
        <v>115976</v>
      </c>
      <c r="M7293" s="2">
        <f t="shared" si="1478"/>
        <v>14960</v>
      </c>
      <c r="N7293" s="6">
        <f t="shared" si="1479"/>
        <v>1</v>
      </c>
      <c r="O7293" s="2">
        <f t="shared" si="1480"/>
        <v>13894.242247075803</v>
      </c>
      <c r="P7293" s="2">
        <f t="shared" si="1481"/>
        <v>13894.242247075803</v>
      </c>
    </row>
    <row r="7294" spans="1:16">
      <c r="A7294" s="6">
        <v>11</v>
      </c>
      <c r="B7294" s="6">
        <v>4</v>
      </c>
      <c r="C7294" s="6">
        <v>5</v>
      </c>
      <c r="D7294" s="6">
        <f t="shared" si="1469"/>
        <v>20</v>
      </c>
      <c r="E7294" s="5">
        <f t="shared" si="1470"/>
        <v>2824.5855390489023</v>
      </c>
      <c r="F7294" s="5">
        <f t="shared" si="1471"/>
        <v>132.45754687499996</v>
      </c>
      <c r="G7294" s="5">
        <f t="shared" si="1472"/>
        <v>239.41848456573481</v>
      </c>
      <c r="H7294" s="5">
        <f t="shared" si="1473"/>
        <v>3196.4615704896369</v>
      </c>
      <c r="I7294" s="5">
        <f t="shared" si="1474"/>
        <v>720</v>
      </c>
      <c r="J7294" s="5">
        <f t="shared" si="1475"/>
        <v>2476.4615704896369</v>
      </c>
      <c r="K7294" s="2">
        <f t="shared" si="1476"/>
        <v>67994.124487667315</v>
      </c>
      <c r="L7294" s="2">
        <f t="shared" si="1477"/>
        <v>118676</v>
      </c>
      <c r="M7294" s="2">
        <f t="shared" si="1478"/>
        <v>15840</v>
      </c>
      <c r="N7294" s="6">
        <f t="shared" si="1479"/>
        <v>1</v>
      </c>
      <c r="O7294" s="2">
        <f t="shared" si="1480"/>
        <v>14841.875512332685</v>
      </c>
      <c r="P7294" s="2">
        <f t="shared" si="1481"/>
        <v>14841.875512332685</v>
      </c>
    </row>
    <row r="7295" spans="1:16">
      <c r="A7295" s="6">
        <v>11</v>
      </c>
      <c r="B7295" s="6">
        <v>4</v>
      </c>
      <c r="C7295" s="6">
        <v>6</v>
      </c>
      <c r="D7295" s="6">
        <f t="shared" si="1469"/>
        <v>21</v>
      </c>
      <c r="E7295" s="5">
        <f t="shared" si="1470"/>
        <v>2824.5855390489023</v>
      </c>
      <c r="F7295" s="5">
        <f t="shared" si="1471"/>
        <v>132.45754687499996</v>
      </c>
      <c r="G7295" s="5">
        <f t="shared" si="1472"/>
        <v>290.89345874736784</v>
      </c>
      <c r="H7295" s="5">
        <f t="shared" si="1473"/>
        <v>3247.93654467127</v>
      </c>
      <c r="I7295" s="5">
        <f t="shared" si="1474"/>
        <v>720</v>
      </c>
      <c r="J7295" s="5">
        <f t="shared" si="1475"/>
        <v>2527.93654467127</v>
      </c>
      <c r="K7295" s="2">
        <f t="shared" si="1476"/>
        <v>68887.78723387621</v>
      </c>
      <c r="L7295" s="2">
        <f t="shared" si="1477"/>
        <v>121376</v>
      </c>
      <c r="M7295" s="2">
        <f t="shared" si="1478"/>
        <v>16720</v>
      </c>
      <c r="N7295" s="6">
        <f t="shared" si="1479"/>
        <v>1</v>
      </c>
      <c r="O7295" s="2">
        <f t="shared" si="1480"/>
        <v>15768.21276612379</v>
      </c>
      <c r="P7295" s="2">
        <f t="shared" si="1481"/>
        <v>15768.21276612379</v>
      </c>
    </row>
    <row r="7296" spans="1:16">
      <c r="A7296" s="6">
        <v>11</v>
      </c>
      <c r="B7296" s="6">
        <v>4</v>
      </c>
      <c r="C7296" s="6">
        <v>7</v>
      </c>
      <c r="D7296" s="6">
        <f t="shared" si="1469"/>
        <v>22</v>
      </c>
      <c r="E7296" s="5">
        <f t="shared" si="1470"/>
        <v>2824.5855390489023</v>
      </c>
      <c r="F7296" s="5">
        <f t="shared" si="1471"/>
        <v>132.45754687499996</v>
      </c>
      <c r="G7296" s="5">
        <f t="shared" si="1472"/>
        <v>343.61789814532818</v>
      </c>
      <c r="H7296" s="5">
        <f t="shared" si="1473"/>
        <v>3300.6609840692304</v>
      </c>
      <c r="I7296" s="5">
        <f t="shared" si="1474"/>
        <v>720</v>
      </c>
      <c r="J7296" s="5">
        <f t="shared" si="1475"/>
        <v>2580.6609840692304</v>
      </c>
      <c r="K7296" s="2">
        <f t="shared" si="1476"/>
        <v>69803.14208453524</v>
      </c>
      <c r="L7296" s="2">
        <f t="shared" si="1477"/>
        <v>124076</v>
      </c>
      <c r="M7296" s="2">
        <f t="shared" si="1478"/>
        <v>17600</v>
      </c>
      <c r="N7296" s="6">
        <f t="shared" si="1479"/>
        <v>1</v>
      </c>
      <c r="O7296" s="2">
        <f t="shared" si="1480"/>
        <v>16672.85791546476</v>
      </c>
      <c r="P7296" s="2">
        <f t="shared" si="1481"/>
        <v>16672.85791546476</v>
      </c>
    </row>
    <row r="7297" spans="1:16">
      <c r="A7297" s="6">
        <v>11</v>
      </c>
      <c r="B7297" s="6">
        <v>4</v>
      </c>
      <c r="C7297" s="6">
        <v>8</v>
      </c>
      <c r="D7297" s="6">
        <f t="shared" si="1469"/>
        <v>23</v>
      </c>
      <c r="E7297" s="5">
        <f t="shared" si="1470"/>
        <v>2824.5855390489023</v>
      </c>
      <c r="F7297" s="5">
        <f t="shared" si="1471"/>
        <v>132.45754687499996</v>
      </c>
      <c r="G7297" s="5">
        <f t="shared" si="1472"/>
        <v>397.61499642530839</v>
      </c>
      <c r="H7297" s="5">
        <f t="shared" si="1473"/>
        <v>3354.6580823492104</v>
      </c>
      <c r="I7297" s="5">
        <f t="shared" si="1474"/>
        <v>720</v>
      </c>
      <c r="J7297" s="5">
        <f t="shared" si="1475"/>
        <v>2634.6580823492104</v>
      </c>
      <c r="K7297" s="2">
        <f t="shared" si="1476"/>
        <v>70740.59170745156</v>
      </c>
      <c r="L7297" s="2">
        <f t="shared" si="1477"/>
        <v>126776</v>
      </c>
      <c r="M7297" s="2">
        <f t="shared" si="1478"/>
        <v>18480</v>
      </c>
      <c r="N7297" s="6">
        <f t="shared" si="1479"/>
        <v>1</v>
      </c>
      <c r="O7297" s="2">
        <f t="shared" si="1480"/>
        <v>17555.40829254844</v>
      </c>
      <c r="P7297" s="2">
        <f t="shared" si="1481"/>
        <v>17555.40829254844</v>
      </c>
    </row>
    <row r="7298" spans="1:16">
      <c r="A7298" s="6">
        <v>11</v>
      </c>
      <c r="B7298" s="6">
        <v>4</v>
      </c>
      <c r="C7298" s="6">
        <v>9</v>
      </c>
      <c r="D7298" s="6">
        <f t="shared" si="1469"/>
        <v>24</v>
      </c>
      <c r="E7298" s="5">
        <f t="shared" si="1470"/>
        <v>2824.5855390489023</v>
      </c>
      <c r="F7298" s="5">
        <f t="shared" si="1471"/>
        <v>132.45754687499996</v>
      </c>
      <c r="G7298" s="5">
        <f t="shared" si="1472"/>
        <v>452.90833186570285</v>
      </c>
      <c r="H7298" s="5">
        <f t="shared" si="1473"/>
        <v>3409.9514177896053</v>
      </c>
      <c r="I7298" s="5">
        <f t="shared" si="1474"/>
        <v>720</v>
      </c>
      <c r="J7298" s="5">
        <f t="shared" si="1475"/>
        <v>2689.9514177896053</v>
      </c>
      <c r="K7298" s="2">
        <f t="shared" si="1476"/>
        <v>71700.545447736193</v>
      </c>
      <c r="L7298" s="2">
        <f t="shared" si="1477"/>
        <v>129476</v>
      </c>
      <c r="M7298" s="2">
        <f t="shared" si="1478"/>
        <v>19360</v>
      </c>
      <c r="N7298" s="6">
        <f t="shared" si="1479"/>
        <v>1</v>
      </c>
      <c r="O7298" s="2">
        <f t="shared" si="1480"/>
        <v>18415.454552263807</v>
      </c>
      <c r="P7298" s="2">
        <f t="shared" si="1481"/>
        <v>18415.454552263807</v>
      </c>
    </row>
    <row r="7299" spans="1:16">
      <c r="A7299" s="6">
        <v>11</v>
      </c>
      <c r="B7299" s="6">
        <v>4</v>
      </c>
      <c r="C7299" s="6">
        <v>10</v>
      </c>
      <c r="D7299" s="6">
        <f t="shared" si="1469"/>
        <v>25</v>
      </c>
      <c r="E7299" s="5">
        <f t="shared" si="1470"/>
        <v>2824.5855390489023</v>
      </c>
      <c r="F7299" s="5">
        <f t="shared" si="1471"/>
        <v>132.45754687499996</v>
      </c>
      <c r="G7299" s="5">
        <f t="shared" si="1472"/>
        <v>509.52187334891573</v>
      </c>
      <c r="H7299" s="5">
        <f t="shared" si="1473"/>
        <v>3466.5649592728178</v>
      </c>
      <c r="I7299" s="5">
        <f t="shared" si="1474"/>
        <v>720</v>
      </c>
      <c r="J7299" s="5">
        <f t="shared" si="1475"/>
        <v>2746.5649592728178</v>
      </c>
      <c r="K7299" s="2">
        <f t="shared" si="1476"/>
        <v>72683.419431819755</v>
      </c>
      <c r="L7299" s="2">
        <f t="shared" si="1477"/>
        <v>132176</v>
      </c>
      <c r="M7299" s="2">
        <f t="shared" si="1478"/>
        <v>20240</v>
      </c>
      <c r="N7299" s="6">
        <f t="shared" si="1479"/>
        <v>1</v>
      </c>
      <c r="O7299" s="2">
        <f t="shared" si="1480"/>
        <v>19252.580568180245</v>
      </c>
      <c r="P7299" s="2">
        <f t="shared" si="1481"/>
        <v>19252.580568180245</v>
      </c>
    </row>
    <row r="7300" spans="1:16">
      <c r="A7300" s="6">
        <v>11</v>
      </c>
      <c r="B7300" s="6">
        <v>4</v>
      </c>
      <c r="C7300" s="6">
        <v>11</v>
      </c>
      <c r="D7300" s="6">
        <f t="shared" ref="D7300:D7363" si="1482">A7300+B7300+C7300</f>
        <v>26</v>
      </c>
      <c r="E7300" s="5">
        <f t="shared" ref="E7300:E7363" si="1483">IF(A7300=0,0,A7300*LABOR_HRS_WK_TOM*SEASON_WEEKS*(1+DIM_PCT_TOM)^A7300)</f>
        <v>2824.5855390489023</v>
      </c>
      <c r="F7300" s="5">
        <f t="shared" ref="F7300:F7363" si="1484">IF(B7300=0,0,B7300*LABOR_HRS_WK_CAR*SEASON_WEEKS*(1+DIM_PCT_CAR)^B7300)</f>
        <v>132.45754687499996</v>
      </c>
      <c r="G7300" s="5">
        <f t="shared" ref="G7300:G7363" si="1485">IF(C7300=0,0,C7300*LABOR_HRS_WK_MES*SEASON_WEEKS*(1+DIM_PCT_MES)^C7300)</f>
        <v>567.47998644235474</v>
      </c>
      <c r="H7300" s="5">
        <f t="shared" ref="H7300:H7363" si="1486">E7300+F7300+G7300</f>
        <v>3524.5230723662571</v>
      </c>
      <c r="I7300" s="5">
        <f t="shared" ref="I7300:I7363" si="1487">MIN(H7300,FARMER_HRS)</f>
        <v>720</v>
      </c>
      <c r="J7300" s="5">
        <f t="shared" ref="J7300:J7363" si="1488">MAX(0,H7300-FARMER_HRS)</f>
        <v>2804.5230723662571</v>
      </c>
      <c r="K7300" s="2">
        <f t="shared" ref="K7300:K7363" si="1489">I7300*FARMER_RATE+J7300*TEMP_WORKER_RATE</f>
        <v>73689.636673025292</v>
      </c>
      <c r="L7300" s="2">
        <f t="shared" ref="L7300:L7363" si="1490">A7300*PRICE_TOM+B7300*PRICE_CAR+C7300*PRICE_MES</f>
        <v>134876</v>
      </c>
      <c r="M7300" s="2">
        <f t="shared" ref="M7300:M7363" si="1491">A7300*FERT_BED_TOM+B7300*FERT_BED_CAR+C7300*FERT_BED_MES</f>
        <v>21120</v>
      </c>
      <c r="N7300" s="6">
        <f t="shared" ref="N7300:N7363" si="1492">IF(AND(D7300&lt;=TOTAL_BEDS,J7300&lt;=TEMP_WORKER_MAX*TEMP_WORKER_HRS),1,0)</f>
        <v>1</v>
      </c>
      <c r="O7300" s="2">
        <f t="shared" ref="O7300:O7363" si="1493">L7300-M7300-K7300-FIXED_COSTS</f>
        <v>20066.363326974708</v>
      </c>
      <c r="P7300" s="2">
        <f t="shared" ref="P7300:P7363" si="1494">IF(N7300=1,O7300,"")</f>
        <v>20066.363326974708</v>
      </c>
    </row>
    <row r="7301" spans="1:16">
      <c r="A7301" s="6">
        <v>11</v>
      </c>
      <c r="B7301" s="6">
        <v>4</v>
      </c>
      <c r="C7301" s="6">
        <v>12</v>
      </c>
      <c r="D7301" s="6">
        <f t="shared" si="1482"/>
        <v>27</v>
      </c>
      <c r="E7301" s="5">
        <f t="shared" si="1483"/>
        <v>2824.5855390489023</v>
      </c>
      <c r="F7301" s="5">
        <f t="shared" si="1484"/>
        <v>132.45754687499996</v>
      </c>
      <c r="G7301" s="5">
        <f t="shared" si="1485"/>
        <v>626.80743957041921</v>
      </c>
      <c r="H7301" s="5">
        <f t="shared" si="1486"/>
        <v>3583.8505254943216</v>
      </c>
      <c r="I7301" s="5">
        <f t="shared" si="1487"/>
        <v>720</v>
      </c>
      <c r="J7301" s="5">
        <f t="shared" si="1488"/>
        <v>2863.8505254943216</v>
      </c>
      <c r="K7301" s="2">
        <f t="shared" si="1489"/>
        <v>74719.627178720868</v>
      </c>
      <c r="L7301" s="2">
        <f t="shared" si="1490"/>
        <v>137576</v>
      </c>
      <c r="M7301" s="2">
        <f t="shared" si="1491"/>
        <v>22000</v>
      </c>
      <c r="N7301" s="6">
        <f t="shared" si="1492"/>
        <v>1</v>
      </c>
      <c r="O7301" s="2">
        <f t="shared" si="1493"/>
        <v>20856.372821279132</v>
      </c>
      <c r="P7301" s="2">
        <f t="shared" si="1494"/>
        <v>20856.372821279132</v>
      </c>
    </row>
    <row r="7302" spans="1:16">
      <c r="A7302" s="6">
        <v>11</v>
      </c>
      <c r="B7302" s="6">
        <v>4</v>
      </c>
      <c r="C7302" s="6">
        <v>13</v>
      </c>
      <c r="D7302" s="6">
        <f t="shared" si="1482"/>
        <v>28</v>
      </c>
      <c r="E7302" s="5">
        <f t="shared" si="1483"/>
        <v>2824.5855390489023</v>
      </c>
      <c r="F7302" s="5">
        <f t="shared" si="1484"/>
        <v>132.45754687499996</v>
      </c>
      <c r="G7302" s="5">
        <f t="shared" si="1485"/>
        <v>687.52941027880343</v>
      </c>
      <c r="H7302" s="5">
        <f t="shared" si="1486"/>
        <v>3644.5724962027057</v>
      </c>
      <c r="I7302" s="5">
        <f t="shared" si="1487"/>
        <v>720</v>
      </c>
      <c r="J7302" s="5">
        <f t="shared" si="1488"/>
        <v>2924.5724962027057</v>
      </c>
      <c r="K7302" s="2">
        <f t="shared" si="1489"/>
        <v>75773.82805907476</v>
      </c>
      <c r="L7302" s="2">
        <f t="shared" si="1490"/>
        <v>140276</v>
      </c>
      <c r="M7302" s="2">
        <f t="shared" si="1491"/>
        <v>22880</v>
      </c>
      <c r="N7302" s="6">
        <f t="shared" si="1492"/>
        <v>1</v>
      </c>
      <c r="O7302" s="2">
        <f t="shared" si="1493"/>
        <v>21622.17194092524</v>
      </c>
      <c r="P7302" s="2">
        <f t="shared" si="1494"/>
        <v>21622.17194092524</v>
      </c>
    </row>
    <row r="7303" spans="1:16">
      <c r="A7303" s="6">
        <v>11</v>
      </c>
      <c r="B7303" s="6">
        <v>4</v>
      </c>
      <c r="C7303" s="6">
        <v>14</v>
      </c>
      <c r="D7303" s="6">
        <f t="shared" si="1482"/>
        <v>29</v>
      </c>
      <c r="E7303" s="5">
        <f t="shared" si="1483"/>
        <v>2824.5855390489023</v>
      </c>
      <c r="F7303" s="5">
        <f t="shared" si="1484"/>
        <v>132.45754687499996</v>
      </c>
      <c r="G7303" s="5">
        <f t="shared" si="1485"/>
        <v>749.67149159246469</v>
      </c>
      <c r="H7303" s="5">
        <f t="shared" si="1486"/>
        <v>3706.7145775163672</v>
      </c>
      <c r="I7303" s="5">
        <f t="shared" si="1487"/>
        <v>720</v>
      </c>
      <c r="J7303" s="5">
        <f t="shared" si="1488"/>
        <v>2986.7145775163672</v>
      </c>
      <c r="K7303" s="2">
        <f t="shared" si="1489"/>
        <v>76852.68363743693</v>
      </c>
      <c r="L7303" s="2">
        <f t="shared" si="1490"/>
        <v>142976</v>
      </c>
      <c r="M7303" s="2">
        <f t="shared" si="1491"/>
        <v>23760</v>
      </c>
      <c r="N7303" s="6">
        <f t="shared" si="1492"/>
        <v>1</v>
      </c>
      <c r="O7303" s="2">
        <f t="shared" si="1493"/>
        <v>22363.31636256307</v>
      </c>
      <c r="P7303" s="2">
        <f t="shared" si="1494"/>
        <v>22363.31636256307</v>
      </c>
    </row>
    <row r="7304" spans="1:16">
      <c r="A7304" s="6">
        <v>11</v>
      </c>
      <c r="B7304" s="6">
        <v>4</v>
      </c>
      <c r="C7304" s="6">
        <v>15</v>
      </c>
      <c r="D7304" s="6">
        <f t="shared" si="1482"/>
        <v>30</v>
      </c>
      <c r="E7304" s="5">
        <f t="shared" si="1483"/>
        <v>2824.5855390489023</v>
      </c>
      <c r="F7304" s="5">
        <f t="shared" si="1484"/>
        <v>132.45754687499996</v>
      </c>
      <c r="G7304" s="5">
        <f t="shared" si="1485"/>
        <v>813.25969846861108</v>
      </c>
      <c r="H7304" s="5">
        <f t="shared" si="1486"/>
        <v>3770.3027843925133</v>
      </c>
      <c r="I7304" s="5">
        <f t="shared" si="1487"/>
        <v>720</v>
      </c>
      <c r="J7304" s="5">
        <f t="shared" si="1488"/>
        <v>3050.3027843925133</v>
      </c>
      <c r="K7304" s="2">
        <f t="shared" si="1489"/>
        <v>77956.645562370017</v>
      </c>
      <c r="L7304" s="2">
        <f t="shared" si="1490"/>
        <v>145676</v>
      </c>
      <c r="M7304" s="2">
        <f t="shared" si="1491"/>
        <v>24640</v>
      </c>
      <c r="N7304" s="6">
        <f t="shared" si="1492"/>
        <v>1</v>
      </c>
      <c r="O7304" s="2">
        <f t="shared" si="1493"/>
        <v>23079.354437629983</v>
      </c>
      <c r="P7304" s="2">
        <f t="shared" si="1494"/>
        <v>23079.354437629983</v>
      </c>
    </row>
    <row r="7305" spans="1:16">
      <c r="A7305" s="6">
        <v>11</v>
      </c>
      <c r="B7305" s="6">
        <v>4</v>
      </c>
      <c r="C7305" s="6">
        <v>16</v>
      </c>
      <c r="D7305" s="6">
        <f t="shared" si="1482"/>
        <v>31</v>
      </c>
      <c r="E7305" s="5">
        <f t="shared" si="1483"/>
        <v>2824.5855390489023</v>
      </c>
      <c r="F7305" s="5">
        <f t="shared" si="1484"/>
        <v>132.45754687499996</v>
      </c>
      <c r="G7305" s="5">
        <f t="shared" si="1485"/>
        <v>878.32047434610013</v>
      </c>
      <c r="H7305" s="5">
        <f t="shared" si="1486"/>
        <v>3835.3635602700024</v>
      </c>
      <c r="I7305" s="5">
        <f t="shared" si="1487"/>
        <v>720</v>
      </c>
      <c r="J7305" s="5">
        <f t="shared" si="1488"/>
        <v>3115.3635602700024</v>
      </c>
      <c r="K7305" s="2">
        <f t="shared" si="1489"/>
        <v>79086.172921354213</v>
      </c>
      <c r="L7305" s="2">
        <f t="shared" si="1490"/>
        <v>148376</v>
      </c>
      <c r="M7305" s="2">
        <f t="shared" si="1491"/>
        <v>25520</v>
      </c>
      <c r="N7305" s="6">
        <f t="shared" si="1492"/>
        <v>1</v>
      </c>
      <c r="O7305" s="2">
        <f t="shared" si="1493"/>
        <v>23769.827078645787</v>
      </c>
      <c r="P7305" s="2">
        <f t="shared" si="1494"/>
        <v>23769.827078645787</v>
      </c>
    </row>
    <row r="7306" spans="1:16">
      <c r="A7306" s="6">
        <v>11</v>
      </c>
      <c r="B7306" s="6">
        <v>4</v>
      </c>
      <c r="C7306" s="6">
        <v>17</v>
      </c>
      <c r="D7306" s="6">
        <f t="shared" si="1482"/>
        <v>32</v>
      </c>
      <c r="E7306" s="5">
        <f t="shared" si="1483"/>
        <v>2824.5855390489023</v>
      </c>
      <c r="F7306" s="5">
        <f t="shared" si="1484"/>
        <v>132.45754687499996</v>
      </c>
      <c r="G7306" s="5">
        <f t="shared" si="1485"/>
        <v>944.88069779264049</v>
      </c>
      <c r="H7306" s="5">
        <f t="shared" si="1486"/>
        <v>3901.9237837165429</v>
      </c>
      <c r="I7306" s="5">
        <f t="shared" si="1487"/>
        <v>720</v>
      </c>
      <c r="J7306" s="5">
        <f t="shared" si="1488"/>
        <v>3181.9237837165429</v>
      </c>
      <c r="K7306" s="2">
        <f t="shared" si="1489"/>
        <v>80241.732356189983</v>
      </c>
      <c r="L7306" s="2">
        <f t="shared" si="1490"/>
        <v>151076</v>
      </c>
      <c r="M7306" s="2">
        <f t="shared" si="1491"/>
        <v>26400</v>
      </c>
      <c r="N7306" s="6">
        <f t="shared" si="1492"/>
        <v>1</v>
      </c>
      <c r="O7306" s="2">
        <f t="shared" si="1493"/>
        <v>24434.267643810017</v>
      </c>
      <c r="P7306" s="2">
        <f t="shared" si="1494"/>
        <v>24434.267643810017</v>
      </c>
    </row>
    <row r="7307" spans="1:16">
      <c r="A7307" s="6">
        <v>11</v>
      </c>
      <c r="B7307" s="6">
        <v>4</v>
      </c>
      <c r="C7307" s="6">
        <v>18</v>
      </c>
      <c r="D7307" s="6">
        <f t="shared" si="1482"/>
        <v>33</v>
      </c>
      <c r="E7307" s="5">
        <f t="shared" si="1483"/>
        <v>2824.5855390489023</v>
      </c>
      <c r="F7307" s="5">
        <f t="shared" si="1484"/>
        <v>132.45754687499996</v>
      </c>
      <c r="G7307" s="5">
        <f t="shared" si="1485"/>
        <v>1012.9676892512279</v>
      </c>
      <c r="H7307" s="5">
        <f t="shared" si="1486"/>
        <v>3970.0107751751302</v>
      </c>
      <c r="I7307" s="5">
        <f t="shared" si="1487"/>
        <v>720</v>
      </c>
      <c r="J7307" s="5">
        <f t="shared" si="1488"/>
        <v>3250.0107751751302</v>
      </c>
      <c r="K7307" s="2">
        <f t="shared" si="1489"/>
        <v>81423.798180123791</v>
      </c>
      <c r="L7307" s="2">
        <f t="shared" si="1490"/>
        <v>153776</v>
      </c>
      <c r="M7307" s="2">
        <f t="shared" si="1491"/>
        <v>27280</v>
      </c>
      <c r="N7307" s="6">
        <f t="shared" si="1492"/>
        <v>1</v>
      </c>
      <c r="O7307" s="2">
        <f t="shared" si="1493"/>
        <v>25072.201819876209</v>
      </c>
      <c r="P7307" s="2">
        <f t="shared" si="1494"/>
        <v>25072.201819876209</v>
      </c>
    </row>
    <row r="7308" spans="1:16">
      <c r="A7308" s="6">
        <v>11</v>
      </c>
      <c r="B7308" s="6">
        <v>4</v>
      </c>
      <c r="C7308" s="6">
        <v>19</v>
      </c>
      <c r="D7308" s="6">
        <f t="shared" si="1482"/>
        <v>34</v>
      </c>
      <c r="E7308" s="5">
        <f t="shared" si="1483"/>
        <v>2824.5855390489023</v>
      </c>
      <c r="F7308" s="5">
        <f t="shared" si="1484"/>
        <v>132.45754687499996</v>
      </c>
      <c r="G7308" s="5">
        <f t="shared" si="1485"/>
        <v>1082.6092178872495</v>
      </c>
      <c r="H7308" s="5">
        <f t="shared" si="1486"/>
        <v>4039.6523038111518</v>
      </c>
      <c r="I7308" s="5">
        <f t="shared" si="1487"/>
        <v>720</v>
      </c>
      <c r="J7308" s="5">
        <f t="shared" si="1488"/>
        <v>3319.6523038111518</v>
      </c>
      <c r="K7308" s="2">
        <f t="shared" si="1489"/>
        <v>82632.852496721374</v>
      </c>
      <c r="L7308" s="2">
        <f t="shared" si="1490"/>
        <v>156476</v>
      </c>
      <c r="M7308" s="2">
        <f t="shared" si="1491"/>
        <v>28160</v>
      </c>
      <c r="N7308" s="6">
        <f t="shared" si="1492"/>
        <v>1</v>
      </c>
      <c r="O7308" s="2">
        <f t="shared" si="1493"/>
        <v>25683.147503278626</v>
      </c>
      <c r="P7308" s="2">
        <f t="shared" si="1494"/>
        <v>25683.147503278626</v>
      </c>
    </row>
    <row r="7309" spans="1:16">
      <c r="A7309" s="6">
        <v>11</v>
      </c>
      <c r="B7309" s="6">
        <v>4</v>
      </c>
      <c r="C7309" s="6">
        <v>20</v>
      </c>
      <c r="D7309" s="6">
        <f t="shared" si="1482"/>
        <v>35</v>
      </c>
      <c r="E7309" s="5">
        <f t="shared" si="1483"/>
        <v>2824.5855390489023</v>
      </c>
      <c r="F7309" s="5">
        <f t="shared" si="1484"/>
        <v>132.45754687499996</v>
      </c>
      <c r="G7309" s="5">
        <f t="shared" si="1485"/>
        <v>1153.8335085377266</v>
      </c>
      <c r="H7309" s="5">
        <f t="shared" si="1486"/>
        <v>4110.8765944616289</v>
      </c>
      <c r="I7309" s="5">
        <f t="shared" si="1487"/>
        <v>720</v>
      </c>
      <c r="J7309" s="5">
        <f t="shared" si="1488"/>
        <v>3390.8765944616289</v>
      </c>
      <c r="K7309" s="2">
        <f t="shared" si="1489"/>
        <v>83869.385320514382</v>
      </c>
      <c r="L7309" s="2">
        <f t="shared" si="1490"/>
        <v>159176</v>
      </c>
      <c r="M7309" s="2">
        <f t="shared" si="1491"/>
        <v>29040</v>
      </c>
      <c r="N7309" s="6">
        <f t="shared" si="1492"/>
        <v>1</v>
      </c>
      <c r="O7309" s="2">
        <f t="shared" si="1493"/>
        <v>26266.614679485618</v>
      </c>
      <c r="P7309" s="2">
        <f t="shared" si="1494"/>
        <v>26266.614679485618</v>
      </c>
    </row>
    <row r="7310" spans="1:16">
      <c r="A7310" s="6">
        <v>11</v>
      </c>
      <c r="B7310" s="6">
        <v>4</v>
      </c>
      <c r="C7310" s="6">
        <v>21</v>
      </c>
      <c r="D7310" s="6">
        <f t="shared" si="1482"/>
        <v>36</v>
      </c>
      <c r="E7310" s="5">
        <f t="shared" si="1483"/>
        <v>2824.5855390489023</v>
      </c>
      <c r="F7310" s="5">
        <f t="shared" si="1484"/>
        <v>132.45754687499996</v>
      </c>
      <c r="G7310" s="5">
        <f t="shared" si="1485"/>
        <v>1226.6692487641703</v>
      </c>
      <c r="H7310" s="5">
        <f t="shared" si="1486"/>
        <v>4183.7123346880726</v>
      </c>
      <c r="I7310" s="5">
        <f t="shared" si="1487"/>
        <v>720</v>
      </c>
      <c r="J7310" s="5">
        <f t="shared" si="1488"/>
        <v>3463.7123346880726</v>
      </c>
      <c r="K7310" s="2">
        <f t="shared" si="1489"/>
        <v>85133.894699445693</v>
      </c>
      <c r="L7310" s="2">
        <f t="shared" si="1490"/>
        <v>161876</v>
      </c>
      <c r="M7310" s="2">
        <f t="shared" si="1491"/>
        <v>29920</v>
      </c>
      <c r="N7310" s="6">
        <f t="shared" si="1492"/>
        <v>1</v>
      </c>
      <c r="O7310" s="2">
        <f t="shared" si="1493"/>
        <v>26822.105300554307</v>
      </c>
      <c r="P7310" s="2">
        <f t="shared" si="1494"/>
        <v>26822.105300554307</v>
      </c>
    </row>
    <row r="7311" spans="1:16">
      <c r="A7311" s="6">
        <v>11</v>
      </c>
      <c r="B7311" s="6">
        <v>4</v>
      </c>
      <c r="C7311" s="6">
        <v>22</v>
      </c>
      <c r="D7311" s="6">
        <f t="shared" si="1482"/>
        <v>37</v>
      </c>
      <c r="E7311" s="5">
        <f t="shared" si="1483"/>
        <v>2824.5855390489023</v>
      </c>
      <c r="F7311" s="5">
        <f t="shared" si="1484"/>
        <v>132.45754687499996</v>
      </c>
      <c r="G7311" s="5">
        <f t="shared" si="1485"/>
        <v>1301.1455960105666</v>
      </c>
      <c r="H7311" s="5">
        <f t="shared" si="1486"/>
        <v>4258.1886819344691</v>
      </c>
      <c r="I7311" s="5">
        <f t="shared" si="1487"/>
        <v>720</v>
      </c>
      <c r="J7311" s="5">
        <f t="shared" si="1488"/>
        <v>3538.1886819344691</v>
      </c>
      <c r="K7311" s="2">
        <f t="shared" si="1489"/>
        <v>86426.88683914009</v>
      </c>
      <c r="L7311" s="2">
        <f t="shared" si="1490"/>
        <v>164576</v>
      </c>
      <c r="M7311" s="2">
        <f t="shared" si="1491"/>
        <v>30800</v>
      </c>
      <c r="N7311" s="6">
        <f t="shared" si="1492"/>
        <v>1</v>
      </c>
      <c r="O7311" s="2">
        <f t="shared" si="1493"/>
        <v>27349.11316085991</v>
      </c>
      <c r="P7311" s="2">
        <f t="shared" si="1494"/>
        <v>27349.11316085991</v>
      </c>
    </row>
    <row r="7312" spans="1:16">
      <c r="A7312" s="6">
        <v>11</v>
      </c>
      <c r="B7312" s="6">
        <v>4</v>
      </c>
      <c r="C7312" s="6">
        <v>23</v>
      </c>
      <c r="D7312" s="6">
        <f t="shared" si="1482"/>
        <v>38</v>
      </c>
      <c r="E7312" s="5">
        <f t="shared" si="1483"/>
        <v>2824.5855390489023</v>
      </c>
      <c r="F7312" s="5">
        <f t="shared" si="1484"/>
        <v>132.45754687499996</v>
      </c>
      <c r="G7312" s="5">
        <f t="shared" si="1485"/>
        <v>1377.292184868003</v>
      </c>
      <c r="H7312" s="5">
        <f t="shared" si="1486"/>
        <v>4334.3352707919057</v>
      </c>
      <c r="I7312" s="5">
        <f t="shared" si="1487"/>
        <v>720</v>
      </c>
      <c r="J7312" s="5">
        <f t="shared" si="1488"/>
        <v>3614.3352707919057</v>
      </c>
      <c r="K7312" s="2">
        <f t="shared" si="1489"/>
        <v>87748.876229026137</v>
      </c>
      <c r="L7312" s="2">
        <f t="shared" si="1490"/>
        <v>167276</v>
      </c>
      <c r="M7312" s="2">
        <f t="shared" si="1491"/>
        <v>31680</v>
      </c>
      <c r="N7312" s="6">
        <f t="shared" si="1492"/>
        <v>1</v>
      </c>
      <c r="O7312" s="2">
        <f t="shared" si="1493"/>
        <v>27847.123770973863</v>
      </c>
      <c r="P7312" s="2">
        <f t="shared" si="1494"/>
        <v>27847.123770973863</v>
      </c>
    </row>
    <row r="7313" spans="1:16">
      <c r="A7313" s="6">
        <v>11</v>
      </c>
      <c r="B7313" s="6">
        <v>4</v>
      </c>
      <c r="C7313" s="6">
        <v>24</v>
      </c>
      <c r="D7313" s="6">
        <f t="shared" si="1482"/>
        <v>39</v>
      </c>
      <c r="E7313" s="5">
        <f t="shared" si="1483"/>
        <v>2824.5855390489023</v>
      </c>
      <c r="F7313" s="5">
        <f t="shared" si="1484"/>
        <v>132.45754687499996</v>
      </c>
      <c r="G7313" s="5">
        <f t="shared" si="1485"/>
        <v>1455.1391344474989</v>
      </c>
      <c r="H7313" s="5">
        <f t="shared" si="1486"/>
        <v>4412.1822203714009</v>
      </c>
      <c r="I7313" s="5">
        <f t="shared" si="1487"/>
        <v>720</v>
      </c>
      <c r="J7313" s="5">
        <f t="shared" si="1488"/>
        <v>3692.1822203714009</v>
      </c>
      <c r="K7313" s="2">
        <f t="shared" si="1489"/>
        <v>89100.385770336812</v>
      </c>
      <c r="L7313" s="2">
        <f t="shared" si="1490"/>
        <v>169976</v>
      </c>
      <c r="M7313" s="2">
        <f t="shared" si="1491"/>
        <v>32560</v>
      </c>
      <c r="N7313" s="6">
        <f t="shared" si="1492"/>
        <v>1</v>
      </c>
      <c r="O7313" s="2">
        <f t="shared" si="1493"/>
        <v>28315.614229663188</v>
      </c>
      <c r="P7313" s="2">
        <f t="shared" si="1494"/>
        <v>28315.614229663188</v>
      </c>
    </row>
    <row r="7314" spans="1:16">
      <c r="A7314" s="6">
        <v>11</v>
      </c>
      <c r="B7314" s="6">
        <v>4</v>
      </c>
      <c r="C7314" s="6">
        <v>25</v>
      </c>
      <c r="D7314" s="6">
        <f t="shared" si="1482"/>
        <v>40</v>
      </c>
      <c r="E7314" s="5">
        <f t="shared" si="1483"/>
        <v>2824.5855390489023</v>
      </c>
      <c r="F7314" s="5">
        <f t="shared" si="1484"/>
        <v>132.45754687499996</v>
      </c>
      <c r="G7314" s="5">
        <f t="shared" si="1485"/>
        <v>1534.7170558625965</v>
      </c>
      <c r="H7314" s="5">
        <f t="shared" si="1486"/>
        <v>4491.7601417864989</v>
      </c>
      <c r="I7314" s="5">
        <f t="shared" si="1487"/>
        <v>720</v>
      </c>
      <c r="J7314" s="5">
        <f t="shared" si="1488"/>
        <v>3771.7601417864989</v>
      </c>
      <c r="K7314" s="2">
        <f t="shared" si="1489"/>
        <v>90481.946906015597</v>
      </c>
      <c r="L7314" s="2">
        <f t="shared" si="1490"/>
        <v>172676</v>
      </c>
      <c r="M7314" s="2">
        <f t="shared" si="1491"/>
        <v>33440</v>
      </c>
      <c r="N7314" s="6">
        <f t="shared" si="1492"/>
        <v>1</v>
      </c>
      <c r="O7314" s="2">
        <f t="shared" si="1493"/>
        <v>28754.053093984403</v>
      </c>
      <c r="P7314" s="2">
        <f t="shared" si="1494"/>
        <v>28754.053093984403</v>
      </c>
    </row>
    <row r="7315" spans="1:16">
      <c r="A7315" s="6">
        <v>11</v>
      </c>
      <c r="B7315" s="6">
        <v>4</v>
      </c>
      <c r="C7315" s="6">
        <v>26</v>
      </c>
      <c r="D7315" s="6">
        <f t="shared" si="1482"/>
        <v>41</v>
      </c>
      <c r="E7315" s="5">
        <f t="shared" si="1483"/>
        <v>2824.5855390489023</v>
      </c>
      <c r="F7315" s="5">
        <f t="shared" si="1484"/>
        <v>132.45754687499996</v>
      </c>
      <c r="G7315" s="5">
        <f t="shared" si="1485"/>
        <v>1616.0570598233144</v>
      </c>
      <c r="H7315" s="5">
        <f t="shared" si="1486"/>
        <v>4573.1001457472166</v>
      </c>
      <c r="I7315" s="5">
        <f t="shared" si="1487"/>
        <v>720</v>
      </c>
      <c r="J7315" s="5">
        <f t="shared" si="1488"/>
        <v>3853.1001457472166</v>
      </c>
      <c r="K7315" s="2">
        <f t="shared" si="1489"/>
        <v>91894.099752555849</v>
      </c>
      <c r="L7315" s="2">
        <f t="shared" si="1490"/>
        <v>175376</v>
      </c>
      <c r="M7315" s="2">
        <f t="shared" si="1491"/>
        <v>34320</v>
      </c>
      <c r="N7315" s="6">
        <f t="shared" si="1492"/>
        <v>1</v>
      </c>
      <c r="O7315" s="2">
        <f t="shared" si="1493"/>
        <v>29161.900247444151</v>
      </c>
      <c r="P7315" s="2">
        <f t="shared" si="1494"/>
        <v>29161.900247444151</v>
      </c>
    </row>
    <row r="7316" spans="1:16">
      <c r="A7316" s="6">
        <v>11</v>
      </c>
      <c r="B7316" s="6">
        <v>4</v>
      </c>
      <c r="C7316" s="6">
        <v>27</v>
      </c>
      <c r="D7316" s="6">
        <f t="shared" si="1482"/>
        <v>42</v>
      </c>
      <c r="E7316" s="5">
        <f t="shared" si="1483"/>
        <v>2824.5855390489023</v>
      </c>
      <c r="F7316" s="5">
        <f t="shared" si="1484"/>
        <v>132.45754687499996</v>
      </c>
      <c r="G7316" s="5">
        <f t="shared" si="1485"/>
        <v>1699.1907643430709</v>
      </c>
      <c r="H7316" s="5">
        <f t="shared" si="1486"/>
        <v>4656.2338502669736</v>
      </c>
      <c r="I7316" s="5">
        <f t="shared" si="1487"/>
        <v>720</v>
      </c>
      <c r="J7316" s="5">
        <f t="shared" si="1488"/>
        <v>3936.2338502669736</v>
      </c>
      <c r="K7316" s="2">
        <f t="shared" si="1489"/>
        <v>93337.393233801617</v>
      </c>
      <c r="L7316" s="2">
        <f t="shared" si="1490"/>
        <v>178076</v>
      </c>
      <c r="M7316" s="2">
        <f t="shared" si="1491"/>
        <v>35200</v>
      </c>
      <c r="N7316" s="6">
        <f t="shared" si="1492"/>
        <v>1</v>
      </c>
      <c r="O7316" s="2">
        <f t="shared" si="1493"/>
        <v>29538.606766198383</v>
      </c>
      <c r="P7316" s="2">
        <f t="shared" si="1494"/>
        <v>29538.606766198383</v>
      </c>
    </row>
    <row r="7317" spans="1:16">
      <c r="A7317" s="6">
        <v>11</v>
      </c>
      <c r="B7317" s="6">
        <v>4</v>
      </c>
      <c r="C7317" s="6">
        <v>28</v>
      </c>
      <c r="D7317" s="6">
        <f t="shared" si="1482"/>
        <v>43</v>
      </c>
      <c r="E7317" s="5">
        <f t="shared" si="1483"/>
        <v>2824.5855390489023</v>
      </c>
      <c r="F7317" s="5">
        <f t="shared" si="1484"/>
        <v>132.45754687499996</v>
      </c>
      <c r="G7317" s="5">
        <f t="shared" si="1485"/>
        <v>1784.1503025602246</v>
      </c>
      <c r="H7317" s="5">
        <f t="shared" si="1486"/>
        <v>4741.1933884841274</v>
      </c>
      <c r="I7317" s="5">
        <f t="shared" si="1487"/>
        <v>720</v>
      </c>
      <c r="J7317" s="5">
        <f t="shared" si="1488"/>
        <v>4021.1933884841274</v>
      </c>
      <c r="K7317" s="2">
        <f t="shared" si="1489"/>
        <v>94812.385216738316</v>
      </c>
      <c r="L7317" s="2">
        <f t="shared" si="1490"/>
        <v>180776</v>
      </c>
      <c r="M7317" s="2">
        <f t="shared" si="1491"/>
        <v>36080</v>
      </c>
      <c r="N7317" s="6">
        <f t="shared" si="1492"/>
        <v>1</v>
      </c>
      <c r="O7317" s="2">
        <f t="shared" si="1493"/>
        <v>29883.614783261684</v>
      </c>
      <c r="P7317" s="2">
        <f t="shared" si="1494"/>
        <v>29883.614783261684</v>
      </c>
    </row>
    <row r="7318" spans="1:16">
      <c r="A7318" s="6">
        <v>11</v>
      </c>
      <c r="B7318" s="6">
        <v>4</v>
      </c>
      <c r="C7318" s="6">
        <v>29</v>
      </c>
      <c r="D7318" s="6">
        <f t="shared" si="1482"/>
        <v>44</v>
      </c>
      <c r="E7318" s="5">
        <f t="shared" si="1483"/>
        <v>2824.5855390489023</v>
      </c>
      <c r="F7318" s="5">
        <f t="shared" si="1484"/>
        <v>132.45754687499996</v>
      </c>
      <c r="G7318" s="5">
        <f t="shared" si="1485"/>
        <v>1870.9683306758782</v>
      </c>
      <c r="H7318" s="5">
        <f t="shared" si="1486"/>
        <v>4828.0114165997802</v>
      </c>
      <c r="I7318" s="5">
        <f t="shared" si="1487"/>
        <v>720</v>
      </c>
      <c r="J7318" s="5">
        <f t="shared" si="1488"/>
        <v>4108.0114165997802</v>
      </c>
      <c r="K7318" s="2">
        <f t="shared" si="1489"/>
        <v>96319.642649301735</v>
      </c>
      <c r="L7318" s="2">
        <f t="shared" si="1490"/>
        <v>183476</v>
      </c>
      <c r="M7318" s="2">
        <f t="shared" si="1491"/>
        <v>36960</v>
      </c>
      <c r="N7318" s="6">
        <f t="shared" si="1492"/>
        <v>1</v>
      </c>
      <c r="O7318" s="2">
        <f t="shared" si="1493"/>
        <v>30196.357350698265</v>
      </c>
      <c r="P7318" s="2">
        <f t="shared" si="1494"/>
        <v>30196.357350698265</v>
      </c>
    </row>
    <row r="7319" spans="1:16">
      <c r="A7319" s="6">
        <v>11</v>
      </c>
      <c r="B7319" s="6">
        <v>4</v>
      </c>
      <c r="C7319" s="6">
        <v>30</v>
      </c>
      <c r="D7319" s="6">
        <f t="shared" si="1482"/>
        <v>45</v>
      </c>
      <c r="E7319" s="5">
        <f t="shared" si="1483"/>
        <v>2824.5855390489023</v>
      </c>
      <c r="F7319" s="5">
        <f t="shared" si="1484"/>
        <v>132.45754687499996</v>
      </c>
      <c r="G7319" s="5">
        <f t="shared" si="1485"/>
        <v>1959.6780360096488</v>
      </c>
      <c r="H7319" s="5">
        <f t="shared" si="1486"/>
        <v>4916.7211219335513</v>
      </c>
      <c r="I7319" s="5">
        <f t="shared" si="1487"/>
        <v>720</v>
      </c>
      <c r="J7319" s="5">
        <f t="shared" si="1488"/>
        <v>4196.7211219335513</v>
      </c>
      <c r="K7319" s="2">
        <f t="shared" si="1489"/>
        <v>97859.741700235259</v>
      </c>
      <c r="L7319" s="2">
        <f t="shared" si="1490"/>
        <v>186176</v>
      </c>
      <c r="M7319" s="2">
        <f t="shared" si="1491"/>
        <v>37840</v>
      </c>
      <c r="N7319" s="6">
        <f t="shared" si="1492"/>
        <v>1</v>
      </c>
      <c r="O7319" s="2">
        <f t="shared" si="1493"/>
        <v>30476.258299764741</v>
      </c>
      <c r="P7319" s="2">
        <f t="shared" si="1494"/>
        <v>30476.258299764741</v>
      </c>
    </row>
    <row r="7320" spans="1:16">
      <c r="A7320" s="6">
        <v>11</v>
      </c>
      <c r="B7320" s="6">
        <v>5</v>
      </c>
      <c r="C7320" s="6">
        <v>0</v>
      </c>
      <c r="D7320" s="6">
        <f t="shared" si="1482"/>
        <v>16</v>
      </c>
      <c r="E7320" s="5">
        <f t="shared" si="1483"/>
        <v>2824.5855390489023</v>
      </c>
      <c r="F7320" s="5">
        <f t="shared" si="1484"/>
        <v>169.71123193359369</v>
      </c>
      <c r="G7320" s="5">
        <f t="shared" si="1485"/>
        <v>0</v>
      </c>
      <c r="H7320" s="5">
        <f t="shared" si="1486"/>
        <v>2994.2967709824961</v>
      </c>
      <c r="I7320" s="5">
        <f t="shared" si="1487"/>
        <v>720</v>
      </c>
      <c r="J7320" s="5">
        <f t="shared" si="1488"/>
        <v>2274.2967709824961</v>
      </c>
      <c r="K7320" s="2">
        <f t="shared" si="1489"/>
        <v>64484.318940668338</v>
      </c>
      <c r="L7320" s="2">
        <f t="shared" si="1490"/>
        <v>107270</v>
      </c>
      <c r="M7320" s="2">
        <f t="shared" si="1491"/>
        <v>11880</v>
      </c>
      <c r="N7320" s="6">
        <f t="shared" si="1492"/>
        <v>1</v>
      </c>
      <c r="O7320" s="2">
        <f t="shared" si="1493"/>
        <v>10905.681059331662</v>
      </c>
      <c r="P7320" s="2">
        <f t="shared" si="1494"/>
        <v>10905.681059331662</v>
      </c>
    </row>
    <row r="7321" spans="1:16">
      <c r="A7321" s="6">
        <v>11</v>
      </c>
      <c r="B7321" s="6">
        <v>5</v>
      </c>
      <c r="C7321" s="6">
        <v>1</v>
      </c>
      <c r="D7321" s="6">
        <f t="shared" si="1482"/>
        <v>17</v>
      </c>
      <c r="E7321" s="5">
        <f t="shared" si="1483"/>
        <v>2824.5855390489023</v>
      </c>
      <c r="F7321" s="5">
        <f t="shared" si="1484"/>
        <v>169.71123193359369</v>
      </c>
      <c r="G7321" s="5">
        <f t="shared" si="1485"/>
        <v>45.5625</v>
      </c>
      <c r="H7321" s="5">
        <f t="shared" si="1486"/>
        <v>3039.8592709824961</v>
      </c>
      <c r="I7321" s="5">
        <f t="shared" si="1487"/>
        <v>720</v>
      </c>
      <c r="J7321" s="5">
        <f t="shared" si="1488"/>
        <v>2319.8592709824961</v>
      </c>
      <c r="K7321" s="2">
        <f t="shared" si="1489"/>
        <v>65275.334565668338</v>
      </c>
      <c r="L7321" s="2">
        <f t="shared" si="1490"/>
        <v>109970</v>
      </c>
      <c r="M7321" s="2">
        <f t="shared" si="1491"/>
        <v>12760</v>
      </c>
      <c r="N7321" s="6">
        <f t="shared" si="1492"/>
        <v>1</v>
      </c>
      <c r="O7321" s="2">
        <f t="shared" si="1493"/>
        <v>11934.665434331662</v>
      </c>
      <c r="P7321" s="2">
        <f t="shared" si="1494"/>
        <v>11934.665434331662</v>
      </c>
    </row>
    <row r="7322" spans="1:16">
      <c r="A7322" s="6">
        <v>11</v>
      </c>
      <c r="B7322" s="6">
        <v>5</v>
      </c>
      <c r="C7322" s="6">
        <v>2</v>
      </c>
      <c r="D7322" s="6">
        <f t="shared" si="1482"/>
        <v>18</v>
      </c>
      <c r="E7322" s="5">
        <f t="shared" si="1483"/>
        <v>2824.5855390489023</v>
      </c>
      <c r="F7322" s="5">
        <f t="shared" si="1484"/>
        <v>169.71123193359369</v>
      </c>
      <c r="G7322" s="5">
        <f t="shared" si="1485"/>
        <v>92.264062499999994</v>
      </c>
      <c r="H7322" s="5">
        <f t="shared" si="1486"/>
        <v>3086.560833482496</v>
      </c>
      <c r="I7322" s="5">
        <f t="shared" si="1487"/>
        <v>720</v>
      </c>
      <c r="J7322" s="5">
        <f t="shared" si="1488"/>
        <v>2366.560833482496</v>
      </c>
      <c r="K7322" s="2">
        <f t="shared" si="1489"/>
        <v>66086.125581293338</v>
      </c>
      <c r="L7322" s="2">
        <f t="shared" si="1490"/>
        <v>112670</v>
      </c>
      <c r="M7322" s="2">
        <f t="shared" si="1491"/>
        <v>13640</v>
      </c>
      <c r="N7322" s="6">
        <f t="shared" si="1492"/>
        <v>1</v>
      </c>
      <c r="O7322" s="2">
        <f t="shared" si="1493"/>
        <v>12943.874418706662</v>
      </c>
      <c r="P7322" s="2">
        <f t="shared" si="1494"/>
        <v>12943.874418706662</v>
      </c>
    </row>
    <row r="7323" spans="1:16">
      <c r="A7323" s="6">
        <v>11</v>
      </c>
      <c r="B7323" s="6">
        <v>5</v>
      </c>
      <c r="C7323" s="6">
        <v>3</v>
      </c>
      <c r="D7323" s="6">
        <f t="shared" si="1482"/>
        <v>19</v>
      </c>
      <c r="E7323" s="5">
        <f t="shared" si="1483"/>
        <v>2824.5855390489023</v>
      </c>
      <c r="F7323" s="5">
        <f t="shared" si="1484"/>
        <v>169.71123193359369</v>
      </c>
      <c r="G7323" s="5">
        <f t="shared" si="1485"/>
        <v>140.12604492187498</v>
      </c>
      <c r="H7323" s="5">
        <f t="shared" si="1486"/>
        <v>3134.422815904371</v>
      </c>
      <c r="I7323" s="5">
        <f t="shared" si="1487"/>
        <v>720</v>
      </c>
      <c r="J7323" s="5">
        <f t="shared" si="1488"/>
        <v>2414.422815904371</v>
      </c>
      <c r="K7323" s="2">
        <f t="shared" si="1489"/>
        <v>66917.062776117556</v>
      </c>
      <c r="L7323" s="2">
        <f t="shared" si="1490"/>
        <v>115370</v>
      </c>
      <c r="M7323" s="2">
        <f t="shared" si="1491"/>
        <v>14520</v>
      </c>
      <c r="N7323" s="6">
        <f t="shared" si="1492"/>
        <v>1</v>
      </c>
      <c r="O7323" s="2">
        <f t="shared" si="1493"/>
        <v>13932.937223882444</v>
      </c>
      <c r="P7323" s="2">
        <f t="shared" si="1494"/>
        <v>13932.937223882444</v>
      </c>
    </row>
    <row r="7324" spans="1:16">
      <c r="A7324" s="6">
        <v>11</v>
      </c>
      <c r="B7324" s="6">
        <v>5</v>
      </c>
      <c r="C7324" s="6">
        <v>4</v>
      </c>
      <c r="D7324" s="6">
        <f t="shared" si="1482"/>
        <v>20</v>
      </c>
      <c r="E7324" s="5">
        <f t="shared" si="1483"/>
        <v>2824.5855390489023</v>
      </c>
      <c r="F7324" s="5">
        <f t="shared" si="1484"/>
        <v>169.71123193359369</v>
      </c>
      <c r="G7324" s="5">
        <f t="shared" si="1485"/>
        <v>189.17016064453125</v>
      </c>
      <c r="H7324" s="5">
        <f t="shared" si="1486"/>
        <v>3183.4669316270274</v>
      </c>
      <c r="I7324" s="5">
        <f t="shared" si="1487"/>
        <v>720</v>
      </c>
      <c r="J7324" s="5">
        <f t="shared" si="1488"/>
        <v>2463.4669316270274</v>
      </c>
      <c r="K7324" s="2">
        <f t="shared" si="1489"/>
        <v>67768.523118524783</v>
      </c>
      <c r="L7324" s="2">
        <f t="shared" si="1490"/>
        <v>118070</v>
      </c>
      <c r="M7324" s="2">
        <f t="shared" si="1491"/>
        <v>15400</v>
      </c>
      <c r="N7324" s="6">
        <f t="shared" si="1492"/>
        <v>1</v>
      </c>
      <c r="O7324" s="2">
        <f t="shared" si="1493"/>
        <v>14901.476881475217</v>
      </c>
      <c r="P7324" s="2">
        <f t="shared" si="1494"/>
        <v>14901.476881475217</v>
      </c>
    </row>
    <row r="7325" spans="1:16">
      <c r="A7325" s="6">
        <v>11</v>
      </c>
      <c r="B7325" s="6">
        <v>5</v>
      </c>
      <c r="C7325" s="6">
        <v>5</v>
      </c>
      <c r="D7325" s="6">
        <f t="shared" si="1482"/>
        <v>21</v>
      </c>
      <c r="E7325" s="5">
        <f t="shared" si="1483"/>
        <v>2824.5855390489023</v>
      </c>
      <c r="F7325" s="5">
        <f t="shared" si="1484"/>
        <v>169.71123193359369</v>
      </c>
      <c r="G7325" s="5">
        <f t="shared" si="1485"/>
        <v>239.41848456573481</v>
      </c>
      <c r="H7325" s="5">
        <f t="shared" si="1486"/>
        <v>3233.7152555482307</v>
      </c>
      <c r="I7325" s="5">
        <f t="shared" si="1487"/>
        <v>720</v>
      </c>
      <c r="J7325" s="5">
        <f t="shared" si="1488"/>
        <v>2513.7152555482307</v>
      </c>
      <c r="K7325" s="2">
        <f t="shared" si="1489"/>
        <v>68640.889853267901</v>
      </c>
      <c r="L7325" s="2">
        <f t="shared" si="1490"/>
        <v>120770</v>
      </c>
      <c r="M7325" s="2">
        <f t="shared" si="1491"/>
        <v>16280</v>
      </c>
      <c r="N7325" s="6">
        <f t="shared" si="1492"/>
        <v>1</v>
      </c>
      <c r="O7325" s="2">
        <f t="shared" si="1493"/>
        <v>15849.110146732099</v>
      </c>
      <c r="P7325" s="2">
        <f t="shared" si="1494"/>
        <v>15849.110146732099</v>
      </c>
    </row>
    <row r="7326" spans="1:16">
      <c r="A7326" s="6">
        <v>11</v>
      </c>
      <c r="B7326" s="6">
        <v>5</v>
      </c>
      <c r="C7326" s="6">
        <v>6</v>
      </c>
      <c r="D7326" s="6">
        <f t="shared" si="1482"/>
        <v>22</v>
      </c>
      <c r="E7326" s="5">
        <f t="shared" si="1483"/>
        <v>2824.5855390489023</v>
      </c>
      <c r="F7326" s="5">
        <f t="shared" si="1484"/>
        <v>169.71123193359369</v>
      </c>
      <c r="G7326" s="5">
        <f t="shared" si="1485"/>
        <v>290.89345874736784</v>
      </c>
      <c r="H7326" s="5">
        <f t="shared" si="1486"/>
        <v>3285.1902297298639</v>
      </c>
      <c r="I7326" s="5">
        <f t="shared" si="1487"/>
        <v>720</v>
      </c>
      <c r="J7326" s="5">
        <f t="shared" si="1488"/>
        <v>2565.1902297298639</v>
      </c>
      <c r="K7326" s="2">
        <f t="shared" si="1489"/>
        <v>69534.552599476796</v>
      </c>
      <c r="L7326" s="2">
        <f t="shared" si="1490"/>
        <v>123470</v>
      </c>
      <c r="M7326" s="2">
        <f t="shared" si="1491"/>
        <v>17160</v>
      </c>
      <c r="N7326" s="6">
        <f t="shared" si="1492"/>
        <v>1</v>
      </c>
      <c r="O7326" s="2">
        <f t="shared" si="1493"/>
        <v>16775.447400523204</v>
      </c>
      <c r="P7326" s="2">
        <f t="shared" si="1494"/>
        <v>16775.447400523204</v>
      </c>
    </row>
    <row r="7327" spans="1:16">
      <c r="A7327" s="6">
        <v>11</v>
      </c>
      <c r="B7327" s="6">
        <v>5</v>
      </c>
      <c r="C7327" s="6">
        <v>7</v>
      </c>
      <c r="D7327" s="6">
        <f t="shared" si="1482"/>
        <v>23</v>
      </c>
      <c r="E7327" s="5">
        <f t="shared" si="1483"/>
        <v>2824.5855390489023</v>
      </c>
      <c r="F7327" s="5">
        <f t="shared" si="1484"/>
        <v>169.71123193359369</v>
      </c>
      <c r="G7327" s="5">
        <f t="shared" si="1485"/>
        <v>343.61789814532818</v>
      </c>
      <c r="H7327" s="5">
        <f t="shared" si="1486"/>
        <v>3337.9146691278243</v>
      </c>
      <c r="I7327" s="5">
        <f t="shared" si="1487"/>
        <v>720</v>
      </c>
      <c r="J7327" s="5">
        <f t="shared" si="1488"/>
        <v>2617.9146691278243</v>
      </c>
      <c r="K7327" s="2">
        <f t="shared" si="1489"/>
        <v>70449.907450135826</v>
      </c>
      <c r="L7327" s="2">
        <f t="shared" si="1490"/>
        <v>126170</v>
      </c>
      <c r="M7327" s="2">
        <f t="shared" si="1491"/>
        <v>18040</v>
      </c>
      <c r="N7327" s="6">
        <f t="shared" si="1492"/>
        <v>1</v>
      </c>
      <c r="O7327" s="2">
        <f t="shared" si="1493"/>
        <v>17680.092549864174</v>
      </c>
      <c r="P7327" s="2">
        <f t="shared" si="1494"/>
        <v>17680.092549864174</v>
      </c>
    </row>
    <row r="7328" spans="1:16">
      <c r="A7328" s="6">
        <v>11</v>
      </c>
      <c r="B7328" s="6">
        <v>5</v>
      </c>
      <c r="C7328" s="6">
        <v>8</v>
      </c>
      <c r="D7328" s="6">
        <f t="shared" si="1482"/>
        <v>24</v>
      </c>
      <c r="E7328" s="5">
        <f t="shared" si="1483"/>
        <v>2824.5855390489023</v>
      </c>
      <c r="F7328" s="5">
        <f t="shared" si="1484"/>
        <v>169.71123193359369</v>
      </c>
      <c r="G7328" s="5">
        <f t="shared" si="1485"/>
        <v>397.61499642530839</v>
      </c>
      <c r="H7328" s="5">
        <f t="shared" si="1486"/>
        <v>3391.9117674078043</v>
      </c>
      <c r="I7328" s="5">
        <f t="shared" si="1487"/>
        <v>720</v>
      </c>
      <c r="J7328" s="5">
        <f t="shared" si="1488"/>
        <v>2671.9117674078043</v>
      </c>
      <c r="K7328" s="2">
        <f t="shared" si="1489"/>
        <v>71387.357073052146</v>
      </c>
      <c r="L7328" s="2">
        <f t="shared" si="1490"/>
        <v>128870</v>
      </c>
      <c r="M7328" s="2">
        <f t="shared" si="1491"/>
        <v>18920</v>
      </c>
      <c r="N7328" s="6">
        <f t="shared" si="1492"/>
        <v>1</v>
      </c>
      <c r="O7328" s="2">
        <f t="shared" si="1493"/>
        <v>18562.642926947854</v>
      </c>
      <c r="P7328" s="2">
        <f t="shared" si="1494"/>
        <v>18562.642926947854</v>
      </c>
    </row>
    <row r="7329" spans="1:16">
      <c r="A7329" s="6">
        <v>11</v>
      </c>
      <c r="B7329" s="6">
        <v>5</v>
      </c>
      <c r="C7329" s="6">
        <v>9</v>
      </c>
      <c r="D7329" s="6">
        <f t="shared" si="1482"/>
        <v>25</v>
      </c>
      <c r="E7329" s="5">
        <f t="shared" si="1483"/>
        <v>2824.5855390489023</v>
      </c>
      <c r="F7329" s="5">
        <f t="shared" si="1484"/>
        <v>169.71123193359369</v>
      </c>
      <c r="G7329" s="5">
        <f t="shared" si="1485"/>
        <v>452.90833186570285</v>
      </c>
      <c r="H7329" s="5">
        <f t="shared" si="1486"/>
        <v>3447.2051028481992</v>
      </c>
      <c r="I7329" s="5">
        <f t="shared" si="1487"/>
        <v>720</v>
      </c>
      <c r="J7329" s="5">
        <f t="shared" si="1488"/>
        <v>2727.2051028481992</v>
      </c>
      <c r="K7329" s="2">
        <f t="shared" si="1489"/>
        <v>72347.310813336793</v>
      </c>
      <c r="L7329" s="2">
        <f t="shared" si="1490"/>
        <v>131570</v>
      </c>
      <c r="M7329" s="2">
        <f t="shared" si="1491"/>
        <v>19800</v>
      </c>
      <c r="N7329" s="6">
        <f t="shared" si="1492"/>
        <v>1</v>
      </c>
      <c r="O7329" s="2">
        <f t="shared" si="1493"/>
        <v>19422.689186663207</v>
      </c>
      <c r="P7329" s="2">
        <f t="shared" si="1494"/>
        <v>19422.689186663207</v>
      </c>
    </row>
    <row r="7330" spans="1:16">
      <c r="A7330" s="6">
        <v>11</v>
      </c>
      <c r="B7330" s="6">
        <v>5</v>
      </c>
      <c r="C7330" s="6">
        <v>10</v>
      </c>
      <c r="D7330" s="6">
        <f t="shared" si="1482"/>
        <v>26</v>
      </c>
      <c r="E7330" s="5">
        <f t="shared" si="1483"/>
        <v>2824.5855390489023</v>
      </c>
      <c r="F7330" s="5">
        <f t="shared" si="1484"/>
        <v>169.71123193359369</v>
      </c>
      <c r="G7330" s="5">
        <f t="shared" si="1485"/>
        <v>509.52187334891573</v>
      </c>
      <c r="H7330" s="5">
        <f t="shared" si="1486"/>
        <v>3503.8186443314116</v>
      </c>
      <c r="I7330" s="5">
        <f t="shared" si="1487"/>
        <v>720</v>
      </c>
      <c r="J7330" s="5">
        <f t="shared" si="1488"/>
        <v>2783.8186443314116</v>
      </c>
      <c r="K7330" s="2">
        <f t="shared" si="1489"/>
        <v>73330.184797420341</v>
      </c>
      <c r="L7330" s="2">
        <f t="shared" si="1490"/>
        <v>134270</v>
      </c>
      <c r="M7330" s="2">
        <f t="shared" si="1491"/>
        <v>20680</v>
      </c>
      <c r="N7330" s="6">
        <f t="shared" si="1492"/>
        <v>1</v>
      </c>
      <c r="O7330" s="2">
        <f t="shared" si="1493"/>
        <v>20259.815202579659</v>
      </c>
      <c r="P7330" s="2">
        <f t="shared" si="1494"/>
        <v>20259.815202579659</v>
      </c>
    </row>
    <row r="7331" spans="1:16">
      <c r="A7331" s="6">
        <v>11</v>
      </c>
      <c r="B7331" s="6">
        <v>5</v>
      </c>
      <c r="C7331" s="6">
        <v>11</v>
      </c>
      <c r="D7331" s="6">
        <f t="shared" si="1482"/>
        <v>27</v>
      </c>
      <c r="E7331" s="5">
        <f t="shared" si="1483"/>
        <v>2824.5855390489023</v>
      </c>
      <c r="F7331" s="5">
        <f t="shared" si="1484"/>
        <v>169.71123193359369</v>
      </c>
      <c r="G7331" s="5">
        <f t="shared" si="1485"/>
        <v>567.47998644235474</v>
      </c>
      <c r="H7331" s="5">
        <f t="shared" si="1486"/>
        <v>3561.776757424851</v>
      </c>
      <c r="I7331" s="5">
        <f t="shared" si="1487"/>
        <v>720</v>
      </c>
      <c r="J7331" s="5">
        <f t="shared" si="1488"/>
        <v>2841.776757424851</v>
      </c>
      <c r="K7331" s="2">
        <f t="shared" si="1489"/>
        <v>74336.402038625878</v>
      </c>
      <c r="L7331" s="2">
        <f t="shared" si="1490"/>
        <v>136970</v>
      </c>
      <c r="M7331" s="2">
        <f t="shared" si="1491"/>
        <v>21560</v>
      </c>
      <c r="N7331" s="6">
        <f t="shared" si="1492"/>
        <v>1</v>
      </c>
      <c r="O7331" s="2">
        <f t="shared" si="1493"/>
        <v>21073.597961374122</v>
      </c>
      <c r="P7331" s="2">
        <f t="shared" si="1494"/>
        <v>21073.597961374122</v>
      </c>
    </row>
    <row r="7332" spans="1:16">
      <c r="A7332" s="6">
        <v>11</v>
      </c>
      <c r="B7332" s="6">
        <v>5</v>
      </c>
      <c r="C7332" s="6">
        <v>12</v>
      </c>
      <c r="D7332" s="6">
        <f t="shared" si="1482"/>
        <v>28</v>
      </c>
      <c r="E7332" s="5">
        <f t="shared" si="1483"/>
        <v>2824.5855390489023</v>
      </c>
      <c r="F7332" s="5">
        <f t="shared" si="1484"/>
        <v>169.71123193359369</v>
      </c>
      <c r="G7332" s="5">
        <f t="shared" si="1485"/>
        <v>626.80743957041921</v>
      </c>
      <c r="H7332" s="5">
        <f t="shared" si="1486"/>
        <v>3621.1042105529154</v>
      </c>
      <c r="I7332" s="5">
        <f t="shared" si="1487"/>
        <v>720</v>
      </c>
      <c r="J7332" s="5">
        <f t="shared" si="1488"/>
        <v>2901.1042105529154</v>
      </c>
      <c r="K7332" s="2">
        <f t="shared" si="1489"/>
        <v>75366.392544321454</v>
      </c>
      <c r="L7332" s="2">
        <f t="shared" si="1490"/>
        <v>139670</v>
      </c>
      <c r="M7332" s="2">
        <f t="shared" si="1491"/>
        <v>22440</v>
      </c>
      <c r="N7332" s="6">
        <f t="shared" si="1492"/>
        <v>1</v>
      </c>
      <c r="O7332" s="2">
        <f t="shared" si="1493"/>
        <v>21863.607455678546</v>
      </c>
      <c r="P7332" s="2">
        <f t="shared" si="1494"/>
        <v>21863.607455678546</v>
      </c>
    </row>
    <row r="7333" spans="1:16">
      <c r="A7333" s="6">
        <v>11</v>
      </c>
      <c r="B7333" s="6">
        <v>5</v>
      </c>
      <c r="C7333" s="6">
        <v>13</v>
      </c>
      <c r="D7333" s="6">
        <f t="shared" si="1482"/>
        <v>29</v>
      </c>
      <c r="E7333" s="5">
        <f t="shared" si="1483"/>
        <v>2824.5855390489023</v>
      </c>
      <c r="F7333" s="5">
        <f t="shared" si="1484"/>
        <v>169.71123193359369</v>
      </c>
      <c r="G7333" s="5">
        <f t="shared" si="1485"/>
        <v>687.52941027880343</v>
      </c>
      <c r="H7333" s="5">
        <f t="shared" si="1486"/>
        <v>3681.8261812612996</v>
      </c>
      <c r="I7333" s="5">
        <f t="shared" si="1487"/>
        <v>720</v>
      </c>
      <c r="J7333" s="5">
        <f t="shared" si="1488"/>
        <v>2961.8261812612996</v>
      </c>
      <c r="K7333" s="2">
        <f t="shared" si="1489"/>
        <v>76420.593424675346</v>
      </c>
      <c r="L7333" s="2">
        <f t="shared" si="1490"/>
        <v>142370</v>
      </c>
      <c r="M7333" s="2">
        <f t="shared" si="1491"/>
        <v>23320</v>
      </c>
      <c r="N7333" s="6">
        <f t="shared" si="1492"/>
        <v>1</v>
      </c>
      <c r="O7333" s="2">
        <f t="shared" si="1493"/>
        <v>22629.406575324654</v>
      </c>
      <c r="P7333" s="2">
        <f t="shared" si="1494"/>
        <v>22629.406575324654</v>
      </c>
    </row>
    <row r="7334" spans="1:16">
      <c r="A7334" s="6">
        <v>11</v>
      </c>
      <c r="B7334" s="6">
        <v>5</v>
      </c>
      <c r="C7334" s="6">
        <v>14</v>
      </c>
      <c r="D7334" s="6">
        <f t="shared" si="1482"/>
        <v>30</v>
      </c>
      <c r="E7334" s="5">
        <f t="shared" si="1483"/>
        <v>2824.5855390489023</v>
      </c>
      <c r="F7334" s="5">
        <f t="shared" si="1484"/>
        <v>169.71123193359369</v>
      </c>
      <c r="G7334" s="5">
        <f t="shared" si="1485"/>
        <v>749.67149159246469</v>
      </c>
      <c r="H7334" s="5">
        <f t="shared" si="1486"/>
        <v>3743.968262574961</v>
      </c>
      <c r="I7334" s="5">
        <f t="shared" si="1487"/>
        <v>720</v>
      </c>
      <c r="J7334" s="5">
        <f t="shared" si="1488"/>
        <v>3023.968262574961</v>
      </c>
      <c r="K7334" s="2">
        <f t="shared" si="1489"/>
        <v>77499.449003037516</v>
      </c>
      <c r="L7334" s="2">
        <f t="shared" si="1490"/>
        <v>145070</v>
      </c>
      <c r="M7334" s="2">
        <f t="shared" si="1491"/>
        <v>24200</v>
      </c>
      <c r="N7334" s="6">
        <f t="shared" si="1492"/>
        <v>1</v>
      </c>
      <c r="O7334" s="2">
        <f t="shared" si="1493"/>
        <v>23370.550996962484</v>
      </c>
      <c r="P7334" s="2">
        <f t="shared" si="1494"/>
        <v>23370.550996962484</v>
      </c>
    </row>
    <row r="7335" spans="1:16">
      <c r="A7335" s="6">
        <v>11</v>
      </c>
      <c r="B7335" s="6">
        <v>5</v>
      </c>
      <c r="C7335" s="6">
        <v>15</v>
      </c>
      <c r="D7335" s="6">
        <f t="shared" si="1482"/>
        <v>31</v>
      </c>
      <c r="E7335" s="5">
        <f t="shared" si="1483"/>
        <v>2824.5855390489023</v>
      </c>
      <c r="F7335" s="5">
        <f t="shared" si="1484"/>
        <v>169.71123193359369</v>
      </c>
      <c r="G7335" s="5">
        <f t="shared" si="1485"/>
        <v>813.25969846861108</v>
      </c>
      <c r="H7335" s="5">
        <f t="shared" si="1486"/>
        <v>3807.5564694511072</v>
      </c>
      <c r="I7335" s="5">
        <f t="shared" si="1487"/>
        <v>720</v>
      </c>
      <c r="J7335" s="5">
        <f t="shared" si="1488"/>
        <v>3087.5564694511072</v>
      </c>
      <c r="K7335" s="2">
        <f t="shared" si="1489"/>
        <v>78603.410927970603</v>
      </c>
      <c r="L7335" s="2">
        <f t="shared" si="1490"/>
        <v>147770</v>
      </c>
      <c r="M7335" s="2">
        <f t="shared" si="1491"/>
        <v>25080</v>
      </c>
      <c r="N7335" s="6">
        <f t="shared" si="1492"/>
        <v>1</v>
      </c>
      <c r="O7335" s="2">
        <f t="shared" si="1493"/>
        <v>24086.589072029397</v>
      </c>
      <c r="P7335" s="2">
        <f t="shared" si="1494"/>
        <v>24086.589072029397</v>
      </c>
    </row>
    <row r="7336" spans="1:16">
      <c r="A7336" s="6">
        <v>11</v>
      </c>
      <c r="B7336" s="6">
        <v>5</v>
      </c>
      <c r="C7336" s="6">
        <v>16</v>
      </c>
      <c r="D7336" s="6">
        <f t="shared" si="1482"/>
        <v>32</v>
      </c>
      <c r="E7336" s="5">
        <f t="shared" si="1483"/>
        <v>2824.5855390489023</v>
      </c>
      <c r="F7336" s="5">
        <f t="shared" si="1484"/>
        <v>169.71123193359369</v>
      </c>
      <c r="G7336" s="5">
        <f t="shared" si="1485"/>
        <v>878.32047434610013</v>
      </c>
      <c r="H7336" s="5">
        <f t="shared" si="1486"/>
        <v>3872.6172453285963</v>
      </c>
      <c r="I7336" s="5">
        <f t="shared" si="1487"/>
        <v>720</v>
      </c>
      <c r="J7336" s="5">
        <f t="shared" si="1488"/>
        <v>3152.6172453285963</v>
      </c>
      <c r="K7336" s="2">
        <f t="shared" si="1489"/>
        <v>79732.938286954799</v>
      </c>
      <c r="L7336" s="2">
        <f t="shared" si="1490"/>
        <v>150470</v>
      </c>
      <c r="M7336" s="2">
        <f t="shared" si="1491"/>
        <v>25960</v>
      </c>
      <c r="N7336" s="6">
        <f t="shared" si="1492"/>
        <v>1</v>
      </c>
      <c r="O7336" s="2">
        <f t="shared" si="1493"/>
        <v>24777.061713045201</v>
      </c>
      <c r="P7336" s="2">
        <f t="shared" si="1494"/>
        <v>24777.061713045201</v>
      </c>
    </row>
    <row r="7337" spans="1:16">
      <c r="A7337" s="6">
        <v>11</v>
      </c>
      <c r="B7337" s="6">
        <v>5</v>
      </c>
      <c r="C7337" s="6">
        <v>17</v>
      </c>
      <c r="D7337" s="6">
        <f t="shared" si="1482"/>
        <v>33</v>
      </c>
      <c r="E7337" s="5">
        <f t="shared" si="1483"/>
        <v>2824.5855390489023</v>
      </c>
      <c r="F7337" s="5">
        <f t="shared" si="1484"/>
        <v>169.71123193359369</v>
      </c>
      <c r="G7337" s="5">
        <f t="shared" si="1485"/>
        <v>944.88069779264049</v>
      </c>
      <c r="H7337" s="5">
        <f t="shared" si="1486"/>
        <v>3939.1774687751367</v>
      </c>
      <c r="I7337" s="5">
        <f t="shared" si="1487"/>
        <v>720</v>
      </c>
      <c r="J7337" s="5">
        <f t="shared" si="1488"/>
        <v>3219.1774687751367</v>
      </c>
      <c r="K7337" s="2">
        <f t="shared" si="1489"/>
        <v>80888.497721790569</v>
      </c>
      <c r="L7337" s="2">
        <f t="shared" si="1490"/>
        <v>153170</v>
      </c>
      <c r="M7337" s="2">
        <f t="shared" si="1491"/>
        <v>26840</v>
      </c>
      <c r="N7337" s="6">
        <f t="shared" si="1492"/>
        <v>1</v>
      </c>
      <c r="O7337" s="2">
        <f t="shared" si="1493"/>
        <v>25441.502278209431</v>
      </c>
      <c r="P7337" s="2">
        <f t="shared" si="1494"/>
        <v>25441.502278209431</v>
      </c>
    </row>
    <row r="7338" spans="1:16">
      <c r="A7338" s="6">
        <v>11</v>
      </c>
      <c r="B7338" s="6">
        <v>5</v>
      </c>
      <c r="C7338" s="6">
        <v>18</v>
      </c>
      <c r="D7338" s="6">
        <f t="shared" si="1482"/>
        <v>34</v>
      </c>
      <c r="E7338" s="5">
        <f t="shared" si="1483"/>
        <v>2824.5855390489023</v>
      </c>
      <c r="F7338" s="5">
        <f t="shared" si="1484"/>
        <v>169.71123193359369</v>
      </c>
      <c r="G7338" s="5">
        <f t="shared" si="1485"/>
        <v>1012.9676892512279</v>
      </c>
      <c r="H7338" s="5">
        <f t="shared" si="1486"/>
        <v>4007.2644602337241</v>
      </c>
      <c r="I7338" s="5">
        <f t="shared" si="1487"/>
        <v>720</v>
      </c>
      <c r="J7338" s="5">
        <f t="shared" si="1488"/>
        <v>3287.2644602337241</v>
      </c>
      <c r="K7338" s="2">
        <f t="shared" si="1489"/>
        <v>82070.563545724377</v>
      </c>
      <c r="L7338" s="2">
        <f t="shared" si="1490"/>
        <v>155870</v>
      </c>
      <c r="M7338" s="2">
        <f t="shared" si="1491"/>
        <v>27720</v>
      </c>
      <c r="N7338" s="6">
        <f t="shared" si="1492"/>
        <v>1</v>
      </c>
      <c r="O7338" s="2">
        <f t="shared" si="1493"/>
        <v>26079.436454275623</v>
      </c>
      <c r="P7338" s="2">
        <f t="shared" si="1494"/>
        <v>26079.436454275623</v>
      </c>
    </row>
    <row r="7339" spans="1:16">
      <c r="A7339" s="6">
        <v>11</v>
      </c>
      <c r="B7339" s="6">
        <v>5</v>
      </c>
      <c r="C7339" s="6">
        <v>19</v>
      </c>
      <c r="D7339" s="6">
        <f t="shared" si="1482"/>
        <v>35</v>
      </c>
      <c r="E7339" s="5">
        <f t="shared" si="1483"/>
        <v>2824.5855390489023</v>
      </c>
      <c r="F7339" s="5">
        <f t="shared" si="1484"/>
        <v>169.71123193359369</v>
      </c>
      <c r="G7339" s="5">
        <f t="shared" si="1485"/>
        <v>1082.6092178872495</v>
      </c>
      <c r="H7339" s="5">
        <f t="shared" si="1486"/>
        <v>4076.9059888697457</v>
      </c>
      <c r="I7339" s="5">
        <f t="shared" si="1487"/>
        <v>720</v>
      </c>
      <c r="J7339" s="5">
        <f t="shared" si="1488"/>
        <v>3356.9059888697457</v>
      </c>
      <c r="K7339" s="2">
        <f t="shared" si="1489"/>
        <v>83279.617862321975</v>
      </c>
      <c r="L7339" s="2">
        <f t="shared" si="1490"/>
        <v>158570</v>
      </c>
      <c r="M7339" s="2">
        <f t="shared" si="1491"/>
        <v>28600</v>
      </c>
      <c r="N7339" s="6">
        <f t="shared" si="1492"/>
        <v>1</v>
      </c>
      <c r="O7339" s="2">
        <f t="shared" si="1493"/>
        <v>26690.382137678025</v>
      </c>
      <c r="P7339" s="2">
        <f t="shared" si="1494"/>
        <v>26690.382137678025</v>
      </c>
    </row>
    <row r="7340" spans="1:16">
      <c r="A7340" s="6">
        <v>11</v>
      </c>
      <c r="B7340" s="6">
        <v>5</v>
      </c>
      <c r="C7340" s="6">
        <v>20</v>
      </c>
      <c r="D7340" s="6">
        <f t="shared" si="1482"/>
        <v>36</v>
      </c>
      <c r="E7340" s="5">
        <f t="shared" si="1483"/>
        <v>2824.5855390489023</v>
      </c>
      <c r="F7340" s="5">
        <f t="shared" si="1484"/>
        <v>169.71123193359369</v>
      </c>
      <c r="G7340" s="5">
        <f t="shared" si="1485"/>
        <v>1153.8335085377266</v>
      </c>
      <c r="H7340" s="5">
        <f t="shared" si="1486"/>
        <v>4148.1302795202228</v>
      </c>
      <c r="I7340" s="5">
        <f t="shared" si="1487"/>
        <v>720</v>
      </c>
      <c r="J7340" s="5">
        <f t="shared" si="1488"/>
        <v>3428.1302795202228</v>
      </c>
      <c r="K7340" s="2">
        <f t="shared" si="1489"/>
        <v>84516.150686114968</v>
      </c>
      <c r="L7340" s="2">
        <f t="shared" si="1490"/>
        <v>161270</v>
      </c>
      <c r="M7340" s="2">
        <f t="shared" si="1491"/>
        <v>29480</v>
      </c>
      <c r="N7340" s="6">
        <f t="shared" si="1492"/>
        <v>1</v>
      </c>
      <c r="O7340" s="2">
        <f t="shared" si="1493"/>
        <v>27273.849313885032</v>
      </c>
      <c r="P7340" s="2">
        <f t="shared" si="1494"/>
        <v>27273.849313885032</v>
      </c>
    </row>
    <row r="7341" spans="1:16">
      <c r="A7341" s="6">
        <v>11</v>
      </c>
      <c r="B7341" s="6">
        <v>5</v>
      </c>
      <c r="C7341" s="6">
        <v>21</v>
      </c>
      <c r="D7341" s="6">
        <f t="shared" si="1482"/>
        <v>37</v>
      </c>
      <c r="E7341" s="5">
        <f t="shared" si="1483"/>
        <v>2824.5855390489023</v>
      </c>
      <c r="F7341" s="5">
        <f t="shared" si="1484"/>
        <v>169.71123193359369</v>
      </c>
      <c r="G7341" s="5">
        <f t="shared" si="1485"/>
        <v>1226.6692487641703</v>
      </c>
      <c r="H7341" s="5">
        <f t="shared" si="1486"/>
        <v>4220.9660197466665</v>
      </c>
      <c r="I7341" s="5">
        <f t="shared" si="1487"/>
        <v>720</v>
      </c>
      <c r="J7341" s="5">
        <f t="shared" si="1488"/>
        <v>3500.9660197466665</v>
      </c>
      <c r="K7341" s="2">
        <f t="shared" si="1489"/>
        <v>85780.660065046293</v>
      </c>
      <c r="L7341" s="2">
        <f t="shared" si="1490"/>
        <v>163970</v>
      </c>
      <c r="M7341" s="2">
        <f t="shared" si="1491"/>
        <v>30360</v>
      </c>
      <c r="N7341" s="6">
        <f t="shared" si="1492"/>
        <v>1</v>
      </c>
      <c r="O7341" s="2">
        <f t="shared" si="1493"/>
        <v>27829.339934953707</v>
      </c>
      <c r="P7341" s="2">
        <f t="shared" si="1494"/>
        <v>27829.339934953707</v>
      </c>
    </row>
    <row r="7342" spans="1:16">
      <c r="A7342" s="6">
        <v>11</v>
      </c>
      <c r="B7342" s="6">
        <v>5</v>
      </c>
      <c r="C7342" s="6">
        <v>22</v>
      </c>
      <c r="D7342" s="6">
        <f t="shared" si="1482"/>
        <v>38</v>
      </c>
      <c r="E7342" s="5">
        <f t="shared" si="1483"/>
        <v>2824.5855390489023</v>
      </c>
      <c r="F7342" s="5">
        <f t="shared" si="1484"/>
        <v>169.71123193359369</v>
      </c>
      <c r="G7342" s="5">
        <f t="shared" si="1485"/>
        <v>1301.1455960105666</v>
      </c>
      <c r="H7342" s="5">
        <f t="shared" si="1486"/>
        <v>4295.4423669930629</v>
      </c>
      <c r="I7342" s="5">
        <f t="shared" si="1487"/>
        <v>720</v>
      </c>
      <c r="J7342" s="5">
        <f t="shared" si="1488"/>
        <v>3575.4423669930629</v>
      </c>
      <c r="K7342" s="2">
        <f t="shared" si="1489"/>
        <v>87073.652204740676</v>
      </c>
      <c r="L7342" s="2">
        <f t="shared" si="1490"/>
        <v>166670</v>
      </c>
      <c r="M7342" s="2">
        <f t="shared" si="1491"/>
        <v>31240</v>
      </c>
      <c r="N7342" s="6">
        <f t="shared" si="1492"/>
        <v>1</v>
      </c>
      <c r="O7342" s="2">
        <f t="shared" si="1493"/>
        <v>28356.347795259324</v>
      </c>
      <c r="P7342" s="2">
        <f t="shared" si="1494"/>
        <v>28356.347795259324</v>
      </c>
    </row>
    <row r="7343" spans="1:16">
      <c r="A7343" s="6">
        <v>11</v>
      </c>
      <c r="B7343" s="6">
        <v>5</v>
      </c>
      <c r="C7343" s="6">
        <v>23</v>
      </c>
      <c r="D7343" s="6">
        <f t="shared" si="1482"/>
        <v>39</v>
      </c>
      <c r="E7343" s="5">
        <f t="shared" si="1483"/>
        <v>2824.5855390489023</v>
      </c>
      <c r="F7343" s="5">
        <f t="shared" si="1484"/>
        <v>169.71123193359369</v>
      </c>
      <c r="G7343" s="5">
        <f t="shared" si="1485"/>
        <v>1377.292184868003</v>
      </c>
      <c r="H7343" s="5">
        <f t="shared" si="1486"/>
        <v>4371.5889558504987</v>
      </c>
      <c r="I7343" s="5">
        <f t="shared" si="1487"/>
        <v>720</v>
      </c>
      <c r="J7343" s="5">
        <f t="shared" si="1488"/>
        <v>3651.5889558504987</v>
      </c>
      <c r="K7343" s="2">
        <f t="shared" si="1489"/>
        <v>88395.641594626708</v>
      </c>
      <c r="L7343" s="2">
        <f t="shared" si="1490"/>
        <v>169370</v>
      </c>
      <c r="M7343" s="2">
        <f t="shared" si="1491"/>
        <v>32120</v>
      </c>
      <c r="N7343" s="6">
        <f t="shared" si="1492"/>
        <v>1</v>
      </c>
      <c r="O7343" s="2">
        <f t="shared" si="1493"/>
        <v>28854.358405373292</v>
      </c>
      <c r="P7343" s="2">
        <f t="shared" si="1494"/>
        <v>28854.358405373292</v>
      </c>
    </row>
    <row r="7344" spans="1:16">
      <c r="A7344" s="6">
        <v>11</v>
      </c>
      <c r="B7344" s="6">
        <v>5</v>
      </c>
      <c r="C7344" s="6">
        <v>24</v>
      </c>
      <c r="D7344" s="6">
        <f t="shared" si="1482"/>
        <v>40</v>
      </c>
      <c r="E7344" s="5">
        <f t="shared" si="1483"/>
        <v>2824.5855390489023</v>
      </c>
      <c r="F7344" s="5">
        <f t="shared" si="1484"/>
        <v>169.71123193359369</v>
      </c>
      <c r="G7344" s="5">
        <f t="shared" si="1485"/>
        <v>1455.1391344474989</v>
      </c>
      <c r="H7344" s="5">
        <f t="shared" si="1486"/>
        <v>4449.4359054299948</v>
      </c>
      <c r="I7344" s="5">
        <f t="shared" si="1487"/>
        <v>720</v>
      </c>
      <c r="J7344" s="5">
        <f t="shared" si="1488"/>
        <v>3729.4359054299948</v>
      </c>
      <c r="K7344" s="2">
        <f t="shared" si="1489"/>
        <v>89747.151135937398</v>
      </c>
      <c r="L7344" s="2">
        <f t="shared" si="1490"/>
        <v>172070</v>
      </c>
      <c r="M7344" s="2">
        <f t="shared" si="1491"/>
        <v>33000</v>
      </c>
      <c r="N7344" s="6">
        <f t="shared" si="1492"/>
        <v>1</v>
      </c>
      <c r="O7344" s="2">
        <f t="shared" si="1493"/>
        <v>29322.848864062602</v>
      </c>
      <c r="P7344" s="2">
        <f t="shared" si="1494"/>
        <v>29322.848864062602</v>
      </c>
    </row>
    <row r="7345" spans="1:16">
      <c r="A7345" s="6">
        <v>11</v>
      </c>
      <c r="B7345" s="6">
        <v>5</v>
      </c>
      <c r="C7345" s="6">
        <v>25</v>
      </c>
      <c r="D7345" s="6">
        <f t="shared" si="1482"/>
        <v>41</v>
      </c>
      <c r="E7345" s="5">
        <f t="shared" si="1483"/>
        <v>2824.5855390489023</v>
      </c>
      <c r="F7345" s="5">
        <f t="shared" si="1484"/>
        <v>169.71123193359369</v>
      </c>
      <c r="G7345" s="5">
        <f t="shared" si="1485"/>
        <v>1534.7170558625965</v>
      </c>
      <c r="H7345" s="5">
        <f t="shared" si="1486"/>
        <v>4529.0138268450928</v>
      </c>
      <c r="I7345" s="5">
        <f t="shared" si="1487"/>
        <v>720</v>
      </c>
      <c r="J7345" s="5">
        <f t="shared" si="1488"/>
        <v>3809.0138268450928</v>
      </c>
      <c r="K7345" s="2">
        <f t="shared" si="1489"/>
        <v>91128.712271616198</v>
      </c>
      <c r="L7345" s="2">
        <f t="shared" si="1490"/>
        <v>174770</v>
      </c>
      <c r="M7345" s="2">
        <f t="shared" si="1491"/>
        <v>33880</v>
      </c>
      <c r="N7345" s="6">
        <f t="shared" si="1492"/>
        <v>1</v>
      </c>
      <c r="O7345" s="2">
        <f t="shared" si="1493"/>
        <v>29761.287728383802</v>
      </c>
      <c r="P7345" s="2">
        <f t="shared" si="1494"/>
        <v>29761.287728383802</v>
      </c>
    </row>
    <row r="7346" spans="1:16">
      <c r="A7346" s="6">
        <v>11</v>
      </c>
      <c r="B7346" s="6">
        <v>5</v>
      </c>
      <c r="C7346" s="6">
        <v>26</v>
      </c>
      <c r="D7346" s="6">
        <f t="shared" si="1482"/>
        <v>42</v>
      </c>
      <c r="E7346" s="5">
        <f t="shared" si="1483"/>
        <v>2824.5855390489023</v>
      </c>
      <c r="F7346" s="5">
        <f t="shared" si="1484"/>
        <v>169.71123193359369</v>
      </c>
      <c r="G7346" s="5">
        <f t="shared" si="1485"/>
        <v>1616.0570598233144</v>
      </c>
      <c r="H7346" s="5">
        <f t="shared" si="1486"/>
        <v>4610.3538308058105</v>
      </c>
      <c r="I7346" s="5">
        <f t="shared" si="1487"/>
        <v>720</v>
      </c>
      <c r="J7346" s="5">
        <f t="shared" si="1488"/>
        <v>3890.3538308058105</v>
      </c>
      <c r="K7346" s="2">
        <f t="shared" si="1489"/>
        <v>92540.865118156435</v>
      </c>
      <c r="L7346" s="2">
        <f t="shared" si="1490"/>
        <v>177470</v>
      </c>
      <c r="M7346" s="2">
        <f t="shared" si="1491"/>
        <v>34760</v>
      </c>
      <c r="N7346" s="6">
        <f t="shared" si="1492"/>
        <v>1</v>
      </c>
      <c r="O7346" s="2">
        <f t="shared" si="1493"/>
        <v>30169.134881843565</v>
      </c>
      <c r="P7346" s="2">
        <f t="shared" si="1494"/>
        <v>30169.134881843565</v>
      </c>
    </row>
    <row r="7347" spans="1:16">
      <c r="A7347" s="6">
        <v>11</v>
      </c>
      <c r="B7347" s="6">
        <v>5</v>
      </c>
      <c r="C7347" s="6">
        <v>27</v>
      </c>
      <c r="D7347" s="6">
        <f t="shared" si="1482"/>
        <v>43</v>
      </c>
      <c r="E7347" s="5">
        <f t="shared" si="1483"/>
        <v>2824.5855390489023</v>
      </c>
      <c r="F7347" s="5">
        <f t="shared" si="1484"/>
        <v>169.71123193359369</v>
      </c>
      <c r="G7347" s="5">
        <f t="shared" si="1485"/>
        <v>1699.1907643430709</v>
      </c>
      <c r="H7347" s="5">
        <f t="shared" si="1486"/>
        <v>4693.4875353255666</v>
      </c>
      <c r="I7347" s="5">
        <f t="shared" si="1487"/>
        <v>720</v>
      </c>
      <c r="J7347" s="5">
        <f t="shared" si="1488"/>
        <v>3973.4875353255666</v>
      </c>
      <c r="K7347" s="2">
        <f t="shared" si="1489"/>
        <v>93984.158599402203</v>
      </c>
      <c r="L7347" s="2">
        <f t="shared" si="1490"/>
        <v>180170</v>
      </c>
      <c r="M7347" s="2">
        <f t="shared" si="1491"/>
        <v>35640</v>
      </c>
      <c r="N7347" s="6">
        <f t="shared" si="1492"/>
        <v>1</v>
      </c>
      <c r="O7347" s="2">
        <f t="shared" si="1493"/>
        <v>30545.841400597797</v>
      </c>
      <c r="P7347" s="2">
        <f t="shared" si="1494"/>
        <v>30545.841400597797</v>
      </c>
    </row>
    <row r="7348" spans="1:16">
      <c r="A7348" s="6">
        <v>11</v>
      </c>
      <c r="B7348" s="6">
        <v>5</v>
      </c>
      <c r="C7348" s="6">
        <v>28</v>
      </c>
      <c r="D7348" s="6">
        <f t="shared" si="1482"/>
        <v>44</v>
      </c>
      <c r="E7348" s="5">
        <f t="shared" si="1483"/>
        <v>2824.5855390489023</v>
      </c>
      <c r="F7348" s="5">
        <f t="shared" si="1484"/>
        <v>169.71123193359369</v>
      </c>
      <c r="G7348" s="5">
        <f t="shared" si="1485"/>
        <v>1784.1503025602246</v>
      </c>
      <c r="H7348" s="5">
        <f t="shared" si="1486"/>
        <v>4778.4470735427203</v>
      </c>
      <c r="I7348" s="5">
        <f t="shared" si="1487"/>
        <v>720</v>
      </c>
      <c r="J7348" s="5">
        <f t="shared" si="1488"/>
        <v>4058.4470735427203</v>
      </c>
      <c r="K7348" s="2">
        <f t="shared" si="1489"/>
        <v>95459.150582338887</v>
      </c>
      <c r="L7348" s="2">
        <f t="shared" si="1490"/>
        <v>182870</v>
      </c>
      <c r="M7348" s="2">
        <f t="shared" si="1491"/>
        <v>36520</v>
      </c>
      <c r="N7348" s="6">
        <f t="shared" si="1492"/>
        <v>1</v>
      </c>
      <c r="O7348" s="2">
        <f t="shared" si="1493"/>
        <v>30890.849417661113</v>
      </c>
      <c r="P7348" s="2">
        <f t="shared" si="1494"/>
        <v>30890.849417661113</v>
      </c>
    </row>
    <row r="7349" spans="1:16">
      <c r="A7349" s="6">
        <v>11</v>
      </c>
      <c r="B7349" s="6">
        <v>5</v>
      </c>
      <c r="C7349" s="6">
        <v>29</v>
      </c>
      <c r="D7349" s="6">
        <f t="shared" si="1482"/>
        <v>45</v>
      </c>
      <c r="E7349" s="5">
        <f t="shared" si="1483"/>
        <v>2824.5855390489023</v>
      </c>
      <c r="F7349" s="5">
        <f t="shared" si="1484"/>
        <v>169.71123193359369</v>
      </c>
      <c r="G7349" s="5">
        <f t="shared" si="1485"/>
        <v>1870.9683306758782</v>
      </c>
      <c r="H7349" s="5">
        <f t="shared" si="1486"/>
        <v>4865.2651016583741</v>
      </c>
      <c r="I7349" s="5">
        <f t="shared" si="1487"/>
        <v>720</v>
      </c>
      <c r="J7349" s="5">
        <f t="shared" si="1488"/>
        <v>4145.2651016583741</v>
      </c>
      <c r="K7349" s="2">
        <f t="shared" si="1489"/>
        <v>96966.408014902321</v>
      </c>
      <c r="L7349" s="2">
        <f t="shared" si="1490"/>
        <v>185570</v>
      </c>
      <c r="M7349" s="2">
        <f t="shared" si="1491"/>
        <v>37400</v>
      </c>
      <c r="N7349" s="6">
        <f t="shared" si="1492"/>
        <v>1</v>
      </c>
      <c r="O7349" s="2">
        <f t="shared" si="1493"/>
        <v>31203.591985097679</v>
      </c>
      <c r="P7349" s="2">
        <f t="shared" si="1494"/>
        <v>31203.591985097679</v>
      </c>
    </row>
    <row r="7350" spans="1:16">
      <c r="A7350" s="6">
        <v>11</v>
      </c>
      <c r="B7350" s="6">
        <v>5</v>
      </c>
      <c r="C7350" s="6">
        <v>30</v>
      </c>
      <c r="D7350" s="6">
        <f t="shared" si="1482"/>
        <v>46</v>
      </c>
      <c r="E7350" s="5">
        <f t="shared" si="1483"/>
        <v>2824.5855390489023</v>
      </c>
      <c r="F7350" s="5">
        <f t="shared" si="1484"/>
        <v>169.71123193359369</v>
      </c>
      <c r="G7350" s="5">
        <f t="shared" si="1485"/>
        <v>1959.6780360096488</v>
      </c>
      <c r="H7350" s="5">
        <f t="shared" si="1486"/>
        <v>4953.9748069921452</v>
      </c>
      <c r="I7350" s="5">
        <f t="shared" si="1487"/>
        <v>720</v>
      </c>
      <c r="J7350" s="5">
        <f t="shared" si="1488"/>
        <v>4233.9748069921452</v>
      </c>
      <c r="K7350" s="2">
        <f t="shared" si="1489"/>
        <v>98506.507065835845</v>
      </c>
      <c r="L7350" s="2">
        <f t="shared" si="1490"/>
        <v>188270</v>
      </c>
      <c r="M7350" s="2">
        <f t="shared" si="1491"/>
        <v>38280</v>
      </c>
      <c r="N7350" s="6">
        <f t="shared" si="1492"/>
        <v>1</v>
      </c>
      <c r="O7350" s="2">
        <f t="shared" si="1493"/>
        <v>31483.492934164155</v>
      </c>
      <c r="P7350" s="2">
        <f t="shared" si="1494"/>
        <v>31483.492934164155</v>
      </c>
    </row>
    <row r="7351" spans="1:16">
      <c r="A7351" s="6">
        <v>11</v>
      </c>
      <c r="B7351" s="6">
        <v>6</v>
      </c>
      <c r="C7351" s="6">
        <v>0</v>
      </c>
      <c r="D7351" s="6">
        <f t="shared" si="1482"/>
        <v>17</v>
      </c>
      <c r="E7351" s="5">
        <f t="shared" si="1483"/>
        <v>2824.5855390489023</v>
      </c>
      <c r="F7351" s="5">
        <f t="shared" si="1484"/>
        <v>208.74481527832023</v>
      </c>
      <c r="G7351" s="5">
        <f t="shared" si="1485"/>
        <v>0</v>
      </c>
      <c r="H7351" s="5">
        <f t="shared" si="1486"/>
        <v>3033.3303543272227</v>
      </c>
      <c r="I7351" s="5">
        <f t="shared" si="1487"/>
        <v>720</v>
      </c>
      <c r="J7351" s="5">
        <f t="shared" si="1488"/>
        <v>2313.3303543272227</v>
      </c>
      <c r="K7351" s="2">
        <f t="shared" si="1489"/>
        <v>65161.985318180952</v>
      </c>
      <c r="L7351" s="2">
        <f t="shared" si="1490"/>
        <v>109364</v>
      </c>
      <c r="M7351" s="2">
        <f t="shared" si="1491"/>
        <v>12320</v>
      </c>
      <c r="N7351" s="6">
        <f t="shared" si="1492"/>
        <v>1</v>
      </c>
      <c r="O7351" s="2">
        <f t="shared" si="1493"/>
        <v>11882.014681819048</v>
      </c>
      <c r="P7351" s="2">
        <f t="shared" si="1494"/>
        <v>11882.014681819048</v>
      </c>
    </row>
    <row r="7352" spans="1:16">
      <c r="A7352" s="6">
        <v>11</v>
      </c>
      <c r="B7352" s="6">
        <v>6</v>
      </c>
      <c r="C7352" s="6">
        <v>1</v>
      </c>
      <c r="D7352" s="6">
        <f t="shared" si="1482"/>
        <v>18</v>
      </c>
      <c r="E7352" s="5">
        <f t="shared" si="1483"/>
        <v>2824.5855390489023</v>
      </c>
      <c r="F7352" s="5">
        <f t="shared" si="1484"/>
        <v>208.74481527832023</v>
      </c>
      <c r="G7352" s="5">
        <f t="shared" si="1485"/>
        <v>45.5625</v>
      </c>
      <c r="H7352" s="5">
        <f t="shared" si="1486"/>
        <v>3078.8928543272227</v>
      </c>
      <c r="I7352" s="5">
        <f t="shared" si="1487"/>
        <v>720</v>
      </c>
      <c r="J7352" s="5">
        <f t="shared" si="1488"/>
        <v>2358.8928543272227</v>
      </c>
      <c r="K7352" s="2">
        <f t="shared" si="1489"/>
        <v>65953.000943180959</v>
      </c>
      <c r="L7352" s="2">
        <f t="shared" si="1490"/>
        <v>112064</v>
      </c>
      <c r="M7352" s="2">
        <f t="shared" si="1491"/>
        <v>13200</v>
      </c>
      <c r="N7352" s="6">
        <f t="shared" si="1492"/>
        <v>1</v>
      </c>
      <c r="O7352" s="2">
        <f t="shared" si="1493"/>
        <v>12910.999056819041</v>
      </c>
      <c r="P7352" s="2">
        <f t="shared" si="1494"/>
        <v>12910.999056819041</v>
      </c>
    </row>
    <row r="7353" spans="1:16">
      <c r="A7353" s="6">
        <v>11</v>
      </c>
      <c r="B7353" s="6">
        <v>6</v>
      </c>
      <c r="C7353" s="6">
        <v>2</v>
      </c>
      <c r="D7353" s="6">
        <f t="shared" si="1482"/>
        <v>19</v>
      </c>
      <c r="E7353" s="5">
        <f t="shared" si="1483"/>
        <v>2824.5855390489023</v>
      </c>
      <c r="F7353" s="5">
        <f t="shared" si="1484"/>
        <v>208.74481527832023</v>
      </c>
      <c r="G7353" s="5">
        <f t="shared" si="1485"/>
        <v>92.264062499999994</v>
      </c>
      <c r="H7353" s="5">
        <f t="shared" si="1486"/>
        <v>3125.5944168272226</v>
      </c>
      <c r="I7353" s="5">
        <f t="shared" si="1487"/>
        <v>720</v>
      </c>
      <c r="J7353" s="5">
        <f t="shared" si="1488"/>
        <v>2405.5944168272226</v>
      </c>
      <c r="K7353" s="2">
        <f t="shared" si="1489"/>
        <v>66763.791958805945</v>
      </c>
      <c r="L7353" s="2">
        <f t="shared" si="1490"/>
        <v>114764</v>
      </c>
      <c r="M7353" s="2">
        <f t="shared" si="1491"/>
        <v>14080</v>
      </c>
      <c r="N7353" s="6">
        <f t="shared" si="1492"/>
        <v>1</v>
      </c>
      <c r="O7353" s="2">
        <f t="shared" si="1493"/>
        <v>13920.208041194055</v>
      </c>
      <c r="P7353" s="2">
        <f t="shared" si="1494"/>
        <v>13920.208041194055</v>
      </c>
    </row>
    <row r="7354" spans="1:16">
      <c r="A7354" s="6">
        <v>11</v>
      </c>
      <c r="B7354" s="6">
        <v>6</v>
      </c>
      <c r="C7354" s="6">
        <v>3</v>
      </c>
      <c r="D7354" s="6">
        <f t="shared" si="1482"/>
        <v>20</v>
      </c>
      <c r="E7354" s="5">
        <f t="shared" si="1483"/>
        <v>2824.5855390489023</v>
      </c>
      <c r="F7354" s="5">
        <f t="shared" si="1484"/>
        <v>208.74481527832023</v>
      </c>
      <c r="G7354" s="5">
        <f t="shared" si="1485"/>
        <v>140.12604492187498</v>
      </c>
      <c r="H7354" s="5">
        <f t="shared" si="1486"/>
        <v>3173.4563992490976</v>
      </c>
      <c r="I7354" s="5">
        <f t="shared" si="1487"/>
        <v>720</v>
      </c>
      <c r="J7354" s="5">
        <f t="shared" si="1488"/>
        <v>2453.4563992490976</v>
      </c>
      <c r="K7354" s="2">
        <f t="shared" si="1489"/>
        <v>67594.729153630164</v>
      </c>
      <c r="L7354" s="2">
        <f t="shared" si="1490"/>
        <v>117464</v>
      </c>
      <c r="M7354" s="2">
        <f t="shared" si="1491"/>
        <v>14960</v>
      </c>
      <c r="N7354" s="6">
        <f t="shared" si="1492"/>
        <v>1</v>
      </c>
      <c r="O7354" s="2">
        <f t="shared" si="1493"/>
        <v>14909.270846369836</v>
      </c>
      <c r="P7354" s="2">
        <f t="shared" si="1494"/>
        <v>14909.270846369836</v>
      </c>
    </row>
    <row r="7355" spans="1:16">
      <c r="A7355" s="6">
        <v>11</v>
      </c>
      <c r="B7355" s="6">
        <v>6</v>
      </c>
      <c r="C7355" s="6">
        <v>4</v>
      </c>
      <c r="D7355" s="6">
        <f t="shared" si="1482"/>
        <v>21</v>
      </c>
      <c r="E7355" s="5">
        <f t="shared" si="1483"/>
        <v>2824.5855390489023</v>
      </c>
      <c r="F7355" s="5">
        <f t="shared" si="1484"/>
        <v>208.74481527832023</v>
      </c>
      <c r="G7355" s="5">
        <f t="shared" si="1485"/>
        <v>189.17016064453125</v>
      </c>
      <c r="H7355" s="5">
        <f t="shared" si="1486"/>
        <v>3222.500514971754</v>
      </c>
      <c r="I7355" s="5">
        <f t="shared" si="1487"/>
        <v>720</v>
      </c>
      <c r="J7355" s="5">
        <f t="shared" si="1488"/>
        <v>2502.500514971754</v>
      </c>
      <c r="K7355" s="2">
        <f t="shared" si="1489"/>
        <v>68446.189496037405</v>
      </c>
      <c r="L7355" s="2">
        <f t="shared" si="1490"/>
        <v>120164</v>
      </c>
      <c r="M7355" s="2">
        <f t="shared" si="1491"/>
        <v>15840</v>
      </c>
      <c r="N7355" s="6">
        <f t="shared" si="1492"/>
        <v>1</v>
      </c>
      <c r="O7355" s="2">
        <f t="shared" si="1493"/>
        <v>15877.810503962595</v>
      </c>
      <c r="P7355" s="2">
        <f t="shared" si="1494"/>
        <v>15877.810503962595</v>
      </c>
    </row>
    <row r="7356" spans="1:16">
      <c r="A7356" s="6">
        <v>11</v>
      </c>
      <c r="B7356" s="6">
        <v>6</v>
      </c>
      <c r="C7356" s="6">
        <v>5</v>
      </c>
      <c r="D7356" s="6">
        <f t="shared" si="1482"/>
        <v>22</v>
      </c>
      <c r="E7356" s="5">
        <f t="shared" si="1483"/>
        <v>2824.5855390489023</v>
      </c>
      <c r="F7356" s="5">
        <f t="shared" si="1484"/>
        <v>208.74481527832023</v>
      </c>
      <c r="G7356" s="5">
        <f t="shared" si="1485"/>
        <v>239.41848456573481</v>
      </c>
      <c r="H7356" s="5">
        <f t="shared" si="1486"/>
        <v>3272.7488388929573</v>
      </c>
      <c r="I7356" s="5">
        <f t="shared" si="1487"/>
        <v>720</v>
      </c>
      <c r="J7356" s="5">
        <f t="shared" si="1488"/>
        <v>2552.7488388929573</v>
      </c>
      <c r="K7356" s="2">
        <f t="shared" si="1489"/>
        <v>69318.556230780508</v>
      </c>
      <c r="L7356" s="2">
        <f t="shared" si="1490"/>
        <v>122864</v>
      </c>
      <c r="M7356" s="2">
        <f t="shared" si="1491"/>
        <v>16720</v>
      </c>
      <c r="N7356" s="6">
        <f t="shared" si="1492"/>
        <v>1</v>
      </c>
      <c r="O7356" s="2">
        <f t="shared" si="1493"/>
        <v>16825.443769219492</v>
      </c>
      <c r="P7356" s="2">
        <f t="shared" si="1494"/>
        <v>16825.443769219492</v>
      </c>
    </row>
    <row r="7357" spans="1:16">
      <c r="A7357" s="6">
        <v>11</v>
      </c>
      <c r="B7357" s="6">
        <v>6</v>
      </c>
      <c r="C7357" s="6">
        <v>6</v>
      </c>
      <c r="D7357" s="6">
        <f t="shared" si="1482"/>
        <v>23</v>
      </c>
      <c r="E7357" s="5">
        <f t="shared" si="1483"/>
        <v>2824.5855390489023</v>
      </c>
      <c r="F7357" s="5">
        <f t="shared" si="1484"/>
        <v>208.74481527832023</v>
      </c>
      <c r="G7357" s="5">
        <f t="shared" si="1485"/>
        <v>290.89345874736784</v>
      </c>
      <c r="H7357" s="5">
        <f t="shared" si="1486"/>
        <v>3324.2238130745905</v>
      </c>
      <c r="I7357" s="5">
        <f t="shared" si="1487"/>
        <v>720</v>
      </c>
      <c r="J7357" s="5">
        <f t="shared" si="1488"/>
        <v>2604.2238130745905</v>
      </c>
      <c r="K7357" s="2">
        <f t="shared" si="1489"/>
        <v>70212.218976989418</v>
      </c>
      <c r="L7357" s="2">
        <f t="shared" si="1490"/>
        <v>125564</v>
      </c>
      <c r="M7357" s="2">
        <f t="shared" si="1491"/>
        <v>17600</v>
      </c>
      <c r="N7357" s="6">
        <f t="shared" si="1492"/>
        <v>1</v>
      </c>
      <c r="O7357" s="2">
        <f t="shared" si="1493"/>
        <v>17751.781023010582</v>
      </c>
      <c r="P7357" s="2">
        <f t="shared" si="1494"/>
        <v>17751.781023010582</v>
      </c>
    </row>
    <row r="7358" spans="1:16">
      <c r="A7358" s="6">
        <v>11</v>
      </c>
      <c r="B7358" s="6">
        <v>6</v>
      </c>
      <c r="C7358" s="6">
        <v>7</v>
      </c>
      <c r="D7358" s="6">
        <f t="shared" si="1482"/>
        <v>24</v>
      </c>
      <c r="E7358" s="5">
        <f t="shared" si="1483"/>
        <v>2824.5855390489023</v>
      </c>
      <c r="F7358" s="5">
        <f t="shared" si="1484"/>
        <v>208.74481527832023</v>
      </c>
      <c r="G7358" s="5">
        <f t="shared" si="1485"/>
        <v>343.61789814532818</v>
      </c>
      <c r="H7358" s="5">
        <f t="shared" si="1486"/>
        <v>3376.9482524725508</v>
      </c>
      <c r="I7358" s="5">
        <f t="shared" si="1487"/>
        <v>720</v>
      </c>
      <c r="J7358" s="5">
        <f t="shared" si="1488"/>
        <v>2656.9482524725508</v>
      </c>
      <c r="K7358" s="2">
        <f t="shared" si="1489"/>
        <v>71127.573827648448</v>
      </c>
      <c r="L7358" s="2">
        <f t="shared" si="1490"/>
        <v>128264</v>
      </c>
      <c r="M7358" s="2">
        <f t="shared" si="1491"/>
        <v>18480</v>
      </c>
      <c r="N7358" s="6">
        <f t="shared" si="1492"/>
        <v>1</v>
      </c>
      <c r="O7358" s="2">
        <f t="shared" si="1493"/>
        <v>18656.426172351552</v>
      </c>
      <c r="P7358" s="2">
        <f t="shared" si="1494"/>
        <v>18656.426172351552</v>
      </c>
    </row>
    <row r="7359" spans="1:16">
      <c r="A7359" s="6">
        <v>11</v>
      </c>
      <c r="B7359" s="6">
        <v>6</v>
      </c>
      <c r="C7359" s="6">
        <v>8</v>
      </c>
      <c r="D7359" s="6">
        <f t="shared" si="1482"/>
        <v>25</v>
      </c>
      <c r="E7359" s="5">
        <f t="shared" si="1483"/>
        <v>2824.5855390489023</v>
      </c>
      <c r="F7359" s="5">
        <f t="shared" si="1484"/>
        <v>208.74481527832023</v>
      </c>
      <c r="G7359" s="5">
        <f t="shared" si="1485"/>
        <v>397.61499642530839</v>
      </c>
      <c r="H7359" s="5">
        <f t="shared" si="1486"/>
        <v>3430.9453507525313</v>
      </c>
      <c r="I7359" s="5">
        <f t="shared" si="1487"/>
        <v>720</v>
      </c>
      <c r="J7359" s="5">
        <f t="shared" si="1488"/>
        <v>2710.9453507525313</v>
      </c>
      <c r="K7359" s="2">
        <f t="shared" si="1489"/>
        <v>72065.023450564782</v>
      </c>
      <c r="L7359" s="2">
        <f t="shared" si="1490"/>
        <v>130964</v>
      </c>
      <c r="M7359" s="2">
        <f t="shared" si="1491"/>
        <v>19360</v>
      </c>
      <c r="N7359" s="6">
        <f t="shared" si="1492"/>
        <v>1</v>
      </c>
      <c r="O7359" s="2">
        <f t="shared" si="1493"/>
        <v>19538.976549435218</v>
      </c>
      <c r="P7359" s="2">
        <f t="shared" si="1494"/>
        <v>19538.976549435218</v>
      </c>
    </row>
    <row r="7360" spans="1:16">
      <c r="A7360" s="6">
        <v>11</v>
      </c>
      <c r="B7360" s="6">
        <v>6</v>
      </c>
      <c r="C7360" s="6">
        <v>9</v>
      </c>
      <c r="D7360" s="6">
        <f t="shared" si="1482"/>
        <v>26</v>
      </c>
      <c r="E7360" s="5">
        <f t="shared" si="1483"/>
        <v>2824.5855390489023</v>
      </c>
      <c r="F7360" s="5">
        <f t="shared" si="1484"/>
        <v>208.74481527832023</v>
      </c>
      <c r="G7360" s="5">
        <f t="shared" si="1485"/>
        <v>452.90833186570285</v>
      </c>
      <c r="H7360" s="5">
        <f t="shared" si="1486"/>
        <v>3486.2386861929253</v>
      </c>
      <c r="I7360" s="5">
        <f t="shared" si="1487"/>
        <v>720</v>
      </c>
      <c r="J7360" s="5">
        <f t="shared" si="1488"/>
        <v>2766.2386861929253</v>
      </c>
      <c r="K7360" s="2">
        <f t="shared" si="1489"/>
        <v>73024.9771908494</v>
      </c>
      <c r="L7360" s="2">
        <f t="shared" si="1490"/>
        <v>133664</v>
      </c>
      <c r="M7360" s="2">
        <f t="shared" si="1491"/>
        <v>20240</v>
      </c>
      <c r="N7360" s="6">
        <f t="shared" si="1492"/>
        <v>1</v>
      </c>
      <c r="O7360" s="2">
        <f t="shared" si="1493"/>
        <v>20399.0228091506</v>
      </c>
      <c r="P7360" s="2">
        <f t="shared" si="1494"/>
        <v>20399.0228091506</v>
      </c>
    </row>
    <row r="7361" spans="1:16">
      <c r="A7361" s="6">
        <v>11</v>
      </c>
      <c r="B7361" s="6">
        <v>6</v>
      </c>
      <c r="C7361" s="6">
        <v>10</v>
      </c>
      <c r="D7361" s="6">
        <f t="shared" si="1482"/>
        <v>27</v>
      </c>
      <c r="E7361" s="5">
        <f t="shared" si="1483"/>
        <v>2824.5855390489023</v>
      </c>
      <c r="F7361" s="5">
        <f t="shared" si="1484"/>
        <v>208.74481527832023</v>
      </c>
      <c r="G7361" s="5">
        <f t="shared" si="1485"/>
        <v>509.52187334891573</v>
      </c>
      <c r="H7361" s="5">
        <f t="shared" si="1486"/>
        <v>3542.8522276761387</v>
      </c>
      <c r="I7361" s="5">
        <f t="shared" si="1487"/>
        <v>720</v>
      </c>
      <c r="J7361" s="5">
        <f t="shared" si="1488"/>
        <v>2822.8522276761387</v>
      </c>
      <c r="K7361" s="2">
        <f t="shared" si="1489"/>
        <v>74007.851174932963</v>
      </c>
      <c r="L7361" s="2">
        <f t="shared" si="1490"/>
        <v>136364</v>
      </c>
      <c r="M7361" s="2">
        <f t="shared" si="1491"/>
        <v>21120</v>
      </c>
      <c r="N7361" s="6">
        <f t="shared" si="1492"/>
        <v>1</v>
      </c>
      <c r="O7361" s="2">
        <f t="shared" si="1493"/>
        <v>21236.148825067037</v>
      </c>
      <c r="P7361" s="2">
        <f t="shared" si="1494"/>
        <v>21236.148825067037</v>
      </c>
    </row>
    <row r="7362" spans="1:16">
      <c r="A7362" s="6">
        <v>11</v>
      </c>
      <c r="B7362" s="6">
        <v>6</v>
      </c>
      <c r="C7362" s="6">
        <v>11</v>
      </c>
      <c r="D7362" s="6">
        <f t="shared" si="1482"/>
        <v>28</v>
      </c>
      <c r="E7362" s="5">
        <f t="shared" si="1483"/>
        <v>2824.5855390489023</v>
      </c>
      <c r="F7362" s="5">
        <f t="shared" si="1484"/>
        <v>208.74481527832023</v>
      </c>
      <c r="G7362" s="5">
        <f t="shared" si="1485"/>
        <v>567.47998644235474</v>
      </c>
      <c r="H7362" s="5">
        <f t="shared" si="1486"/>
        <v>3600.8103407695776</v>
      </c>
      <c r="I7362" s="5">
        <f t="shared" si="1487"/>
        <v>720</v>
      </c>
      <c r="J7362" s="5">
        <f t="shared" si="1488"/>
        <v>2880.8103407695776</v>
      </c>
      <c r="K7362" s="2">
        <f t="shared" si="1489"/>
        <v>75014.0684161385</v>
      </c>
      <c r="L7362" s="2">
        <f t="shared" si="1490"/>
        <v>139064</v>
      </c>
      <c r="M7362" s="2">
        <f t="shared" si="1491"/>
        <v>22000</v>
      </c>
      <c r="N7362" s="6">
        <f t="shared" si="1492"/>
        <v>1</v>
      </c>
      <c r="O7362" s="2">
        <f t="shared" si="1493"/>
        <v>22049.9315838615</v>
      </c>
      <c r="P7362" s="2">
        <f t="shared" si="1494"/>
        <v>22049.9315838615</v>
      </c>
    </row>
    <row r="7363" spans="1:16">
      <c r="A7363" s="6">
        <v>11</v>
      </c>
      <c r="B7363" s="6">
        <v>6</v>
      </c>
      <c r="C7363" s="6">
        <v>12</v>
      </c>
      <c r="D7363" s="6">
        <f t="shared" si="1482"/>
        <v>29</v>
      </c>
      <c r="E7363" s="5">
        <f t="shared" si="1483"/>
        <v>2824.5855390489023</v>
      </c>
      <c r="F7363" s="5">
        <f t="shared" si="1484"/>
        <v>208.74481527832023</v>
      </c>
      <c r="G7363" s="5">
        <f t="shared" si="1485"/>
        <v>626.80743957041921</v>
      </c>
      <c r="H7363" s="5">
        <f t="shared" si="1486"/>
        <v>3660.137793897642</v>
      </c>
      <c r="I7363" s="5">
        <f t="shared" si="1487"/>
        <v>720</v>
      </c>
      <c r="J7363" s="5">
        <f t="shared" si="1488"/>
        <v>2940.137793897642</v>
      </c>
      <c r="K7363" s="2">
        <f t="shared" si="1489"/>
        <v>76044.058921834061</v>
      </c>
      <c r="L7363" s="2">
        <f t="shared" si="1490"/>
        <v>141764</v>
      </c>
      <c r="M7363" s="2">
        <f t="shared" si="1491"/>
        <v>22880</v>
      </c>
      <c r="N7363" s="6">
        <f t="shared" si="1492"/>
        <v>1</v>
      </c>
      <c r="O7363" s="2">
        <f t="shared" si="1493"/>
        <v>22839.941078165939</v>
      </c>
      <c r="P7363" s="2">
        <f t="shared" si="1494"/>
        <v>22839.941078165939</v>
      </c>
    </row>
    <row r="7364" spans="1:16">
      <c r="A7364" s="6">
        <v>11</v>
      </c>
      <c r="B7364" s="6">
        <v>6</v>
      </c>
      <c r="C7364" s="6">
        <v>13</v>
      </c>
      <c r="D7364" s="6">
        <f t="shared" ref="D7364:D7427" si="1495">A7364+B7364+C7364</f>
        <v>30</v>
      </c>
      <c r="E7364" s="5">
        <f t="shared" ref="E7364:E7427" si="1496">IF(A7364=0,0,A7364*LABOR_HRS_WK_TOM*SEASON_WEEKS*(1+DIM_PCT_TOM)^A7364)</f>
        <v>2824.5855390489023</v>
      </c>
      <c r="F7364" s="5">
        <f t="shared" ref="F7364:F7427" si="1497">IF(B7364=0,0,B7364*LABOR_HRS_WK_CAR*SEASON_WEEKS*(1+DIM_PCT_CAR)^B7364)</f>
        <v>208.74481527832023</v>
      </c>
      <c r="G7364" s="5">
        <f t="shared" ref="G7364:G7427" si="1498">IF(C7364=0,0,C7364*LABOR_HRS_WK_MES*SEASON_WEEKS*(1+DIM_PCT_MES)^C7364)</f>
        <v>687.52941027880343</v>
      </c>
      <c r="H7364" s="5">
        <f t="shared" ref="H7364:H7427" si="1499">E7364+F7364+G7364</f>
        <v>3720.8597646060261</v>
      </c>
      <c r="I7364" s="5">
        <f t="shared" ref="I7364:I7427" si="1500">MIN(H7364,FARMER_HRS)</f>
        <v>720</v>
      </c>
      <c r="J7364" s="5">
        <f t="shared" ref="J7364:J7427" si="1501">MAX(0,H7364-FARMER_HRS)</f>
        <v>3000.8597646060261</v>
      </c>
      <c r="K7364" s="2">
        <f t="shared" ref="K7364:K7427" si="1502">I7364*FARMER_RATE+J7364*TEMP_WORKER_RATE</f>
        <v>77098.259802187953</v>
      </c>
      <c r="L7364" s="2">
        <f t="shared" ref="L7364:L7427" si="1503">A7364*PRICE_TOM+B7364*PRICE_CAR+C7364*PRICE_MES</f>
        <v>144464</v>
      </c>
      <c r="M7364" s="2">
        <f t="shared" ref="M7364:M7427" si="1504">A7364*FERT_BED_TOM+B7364*FERT_BED_CAR+C7364*FERT_BED_MES</f>
        <v>23760</v>
      </c>
      <c r="N7364" s="6">
        <f t="shared" ref="N7364:N7427" si="1505">IF(AND(D7364&lt;=TOTAL_BEDS,J7364&lt;=TEMP_WORKER_MAX*TEMP_WORKER_HRS),1,0)</f>
        <v>1</v>
      </c>
      <c r="O7364" s="2">
        <f t="shared" ref="O7364:O7427" si="1506">L7364-M7364-K7364-FIXED_COSTS</f>
        <v>23605.740197812047</v>
      </c>
      <c r="P7364" s="2">
        <f t="shared" ref="P7364:P7427" si="1507">IF(N7364=1,O7364,"")</f>
        <v>23605.740197812047</v>
      </c>
    </row>
    <row r="7365" spans="1:16">
      <c r="A7365" s="6">
        <v>11</v>
      </c>
      <c r="B7365" s="6">
        <v>6</v>
      </c>
      <c r="C7365" s="6">
        <v>14</v>
      </c>
      <c r="D7365" s="6">
        <f t="shared" si="1495"/>
        <v>31</v>
      </c>
      <c r="E7365" s="5">
        <f t="shared" si="1496"/>
        <v>2824.5855390489023</v>
      </c>
      <c r="F7365" s="5">
        <f t="shared" si="1497"/>
        <v>208.74481527832023</v>
      </c>
      <c r="G7365" s="5">
        <f t="shared" si="1498"/>
        <v>749.67149159246469</v>
      </c>
      <c r="H7365" s="5">
        <f t="shared" si="1499"/>
        <v>3783.0018459196872</v>
      </c>
      <c r="I7365" s="5">
        <f t="shared" si="1500"/>
        <v>720</v>
      </c>
      <c r="J7365" s="5">
        <f t="shared" si="1501"/>
        <v>3063.0018459196872</v>
      </c>
      <c r="K7365" s="2">
        <f t="shared" si="1502"/>
        <v>78177.115380550124</v>
      </c>
      <c r="L7365" s="2">
        <f t="shared" si="1503"/>
        <v>147164</v>
      </c>
      <c r="M7365" s="2">
        <f t="shared" si="1504"/>
        <v>24640</v>
      </c>
      <c r="N7365" s="6">
        <f t="shared" si="1505"/>
        <v>1</v>
      </c>
      <c r="O7365" s="2">
        <f t="shared" si="1506"/>
        <v>24346.884619449876</v>
      </c>
      <c r="P7365" s="2">
        <f t="shared" si="1507"/>
        <v>24346.884619449876</v>
      </c>
    </row>
    <row r="7366" spans="1:16">
      <c r="A7366" s="6">
        <v>11</v>
      </c>
      <c r="B7366" s="6">
        <v>6</v>
      </c>
      <c r="C7366" s="6">
        <v>15</v>
      </c>
      <c r="D7366" s="6">
        <f t="shared" si="1495"/>
        <v>32</v>
      </c>
      <c r="E7366" s="5">
        <f t="shared" si="1496"/>
        <v>2824.5855390489023</v>
      </c>
      <c r="F7366" s="5">
        <f t="shared" si="1497"/>
        <v>208.74481527832023</v>
      </c>
      <c r="G7366" s="5">
        <f t="shared" si="1498"/>
        <v>813.25969846861108</v>
      </c>
      <c r="H7366" s="5">
        <f t="shared" si="1499"/>
        <v>3846.5900527958338</v>
      </c>
      <c r="I7366" s="5">
        <f t="shared" si="1500"/>
        <v>720</v>
      </c>
      <c r="J7366" s="5">
        <f t="shared" si="1501"/>
        <v>3126.5900527958338</v>
      </c>
      <c r="K7366" s="2">
        <f t="shared" si="1502"/>
        <v>79281.077305483224</v>
      </c>
      <c r="L7366" s="2">
        <f t="shared" si="1503"/>
        <v>149864</v>
      </c>
      <c r="M7366" s="2">
        <f t="shared" si="1504"/>
        <v>25520</v>
      </c>
      <c r="N7366" s="6">
        <f t="shared" si="1505"/>
        <v>1</v>
      </c>
      <c r="O7366" s="2">
        <f t="shared" si="1506"/>
        <v>25062.922694516776</v>
      </c>
      <c r="P7366" s="2">
        <f t="shared" si="1507"/>
        <v>25062.922694516776</v>
      </c>
    </row>
    <row r="7367" spans="1:16">
      <c r="A7367" s="6">
        <v>11</v>
      </c>
      <c r="B7367" s="6">
        <v>6</v>
      </c>
      <c r="C7367" s="6">
        <v>16</v>
      </c>
      <c r="D7367" s="6">
        <f t="shared" si="1495"/>
        <v>33</v>
      </c>
      <c r="E7367" s="5">
        <f t="shared" si="1496"/>
        <v>2824.5855390489023</v>
      </c>
      <c r="F7367" s="5">
        <f t="shared" si="1497"/>
        <v>208.74481527832023</v>
      </c>
      <c r="G7367" s="5">
        <f t="shared" si="1498"/>
        <v>878.32047434610013</v>
      </c>
      <c r="H7367" s="5">
        <f t="shared" si="1499"/>
        <v>3911.6508286733228</v>
      </c>
      <c r="I7367" s="5">
        <f t="shared" si="1500"/>
        <v>720</v>
      </c>
      <c r="J7367" s="5">
        <f t="shared" si="1501"/>
        <v>3191.6508286733228</v>
      </c>
      <c r="K7367" s="2">
        <f t="shared" si="1502"/>
        <v>80410.604664467406</v>
      </c>
      <c r="L7367" s="2">
        <f t="shared" si="1503"/>
        <v>152564</v>
      </c>
      <c r="M7367" s="2">
        <f t="shared" si="1504"/>
        <v>26400</v>
      </c>
      <c r="N7367" s="6">
        <f t="shared" si="1505"/>
        <v>1</v>
      </c>
      <c r="O7367" s="2">
        <f t="shared" si="1506"/>
        <v>25753.395335532594</v>
      </c>
      <c r="P7367" s="2">
        <f t="shared" si="1507"/>
        <v>25753.395335532594</v>
      </c>
    </row>
    <row r="7368" spans="1:16">
      <c r="A7368" s="6">
        <v>11</v>
      </c>
      <c r="B7368" s="6">
        <v>6</v>
      </c>
      <c r="C7368" s="6">
        <v>17</v>
      </c>
      <c r="D7368" s="6">
        <f t="shared" si="1495"/>
        <v>34</v>
      </c>
      <c r="E7368" s="5">
        <f t="shared" si="1496"/>
        <v>2824.5855390489023</v>
      </c>
      <c r="F7368" s="5">
        <f t="shared" si="1497"/>
        <v>208.74481527832023</v>
      </c>
      <c r="G7368" s="5">
        <f t="shared" si="1498"/>
        <v>944.88069779264049</v>
      </c>
      <c r="H7368" s="5">
        <f t="shared" si="1499"/>
        <v>3978.2110521198633</v>
      </c>
      <c r="I7368" s="5">
        <f t="shared" si="1500"/>
        <v>720</v>
      </c>
      <c r="J7368" s="5">
        <f t="shared" si="1501"/>
        <v>3258.2110521198633</v>
      </c>
      <c r="K7368" s="2">
        <f t="shared" si="1502"/>
        <v>81566.164099303191</v>
      </c>
      <c r="L7368" s="2">
        <f t="shared" si="1503"/>
        <v>155264</v>
      </c>
      <c r="M7368" s="2">
        <f t="shared" si="1504"/>
        <v>27280</v>
      </c>
      <c r="N7368" s="6">
        <f t="shared" si="1505"/>
        <v>1</v>
      </c>
      <c r="O7368" s="2">
        <f t="shared" si="1506"/>
        <v>26417.835900696809</v>
      </c>
      <c r="P7368" s="2">
        <f t="shared" si="1507"/>
        <v>26417.835900696809</v>
      </c>
    </row>
    <row r="7369" spans="1:16">
      <c r="A7369" s="6">
        <v>11</v>
      </c>
      <c r="B7369" s="6">
        <v>6</v>
      </c>
      <c r="C7369" s="6">
        <v>18</v>
      </c>
      <c r="D7369" s="6">
        <f t="shared" si="1495"/>
        <v>35</v>
      </c>
      <c r="E7369" s="5">
        <f t="shared" si="1496"/>
        <v>2824.5855390489023</v>
      </c>
      <c r="F7369" s="5">
        <f t="shared" si="1497"/>
        <v>208.74481527832023</v>
      </c>
      <c r="G7369" s="5">
        <f t="shared" si="1498"/>
        <v>1012.9676892512279</v>
      </c>
      <c r="H7369" s="5">
        <f t="shared" si="1499"/>
        <v>4046.2980435784507</v>
      </c>
      <c r="I7369" s="5">
        <f t="shared" si="1500"/>
        <v>720</v>
      </c>
      <c r="J7369" s="5">
        <f t="shared" si="1501"/>
        <v>3326.2980435784507</v>
      </c>
      <c r="K7369" s="2">
        <f t="shared" si="1502"/>
        <v>82748.229923236999</v>
      </c>
      <c r="L7369" s="2">
        <f t="shared" si="1503"/>
        <v>157964</v>
      </c>
      <c r="M7369" s="2">
        <f t="shared" si="1504"/>
        <v>28160</v>
      </c>
      <c r="N7369" s="6">
        <f t="shared" si="1505"/>
        <v>1</v>
      </c>
      <c r="O7369" s="2">
        <f t="shared" si="1506"/>
        <v>27055.770076763001</v>
      </c>
      <c r="P7369" s="2">
        <f t="shared" si="1507"/>
        <v>27055.770076763001</v>
      </c>
    </row>
    <row r="7370" spans="1:16">
      <c r="A7370" s="6">
        <v>11</v>
      </c>
      <c r="B7370" s="6">
        <v>6</v>
      </c>
      <c r="C7370" s="6">
        <v>19</v>
      </c>
      <c r="D7370" s="6">
        <f t="shared" si="1495"/>
        <v>36</v>
      </c>
      <c r="E7370" s="5">
        <f t="shared" si="1496"/>
        <v>2824.5855390489023</v>
      </c>
      <c r="F7370" s="5">
        <f t="shared" si="1497"/>
        <v>208.74481527832023</v>
      </c>
      <c r="G7370" s="5">
        <f t="shared" si="1498"/>
        <v>1082.6092178872495</v>
      </c>
      <c r="H7370" s="5">
        <f t="shared" si="1499"/>
        <v>4115.9395722144727</v>
      </c>
      <c r="I7370" s="5">
        <f t="shared" si="1500"/>
        <v>720</v>
      </c>
      <c r="J7370" s="5">
        <f t="shared" si="1501"/>
        <v>3395.9395722144727</v>
      </c>
      <c r="K7370" s="2">
        <f t="shared" si="1502"/>
        <v>83957.284239834597</v>
      </c>
      <c r="L7370" s="2">
        <f t="shared" si="1503"/>
        <v>160664</v>
      </c>
      <c r="M7370" s="2">
        <f t="shared" si="1504"/>
        <v>29040</v>
      </c>
      <c r="N7370" s="6">
        <f t="shared" si="1505"/>
        <v>1</v>
      </c>
      <c r="O7370" s="2">
        <f t="shared" si="1506"/>
        <v>27666.715760165403</v>
      </c>
      <c r="P7370" s="2">
        <f t="shared" si="1507"/>
        <v>27666.715760165403</v>
      </c>
    </row>
    <row r="7371" spans="1:16">
      <c r="A7371" s="6">
        <v>11</v>
      </c>
      <c r="B7371" s="6">
        <v>6</v>
      </c>
      <c r="C7371" s="6">
        <v>20</v>
      </c>
      <c r="D7371" s="6">
        <f t="shared" si="1495"/>
        <v>37</v>
      </c>
      <c r="E7371" s="5">
        <f t="shared" si="1496"/>
        <v>2824.5855390489023</v>
      </c>
      <c r="F7371" s="5">
        <f t="shared" si="1497"/>
        <v>208.74481527832023</v>
      </c>
      <c r="G7371" s="5">
        <f t="shared" si="1498"/>
        <v>1153.8335085377266</v>
      </c>
      <c r="H7371" s="5">
        <f t="shared" si="1499"/>
        <v>4187.1638628649489</v>
      </c>
      <c r="I7371" s="5">
        <f t="shared" si="1500"/>
        <v>720</v>
      </c>
      <c r="J7371" s="5">
        <f t="shared" si="1501"/>
        <v>3467.1638628649489</v>
      </c>
      <c r="K7371" s="2">
        <f t="shared" si="1502"/>
        <v>85193.81706362759</v>
      </c>
      <c r="L7371" s="2">
        <f t="shared" si="1503"/>
        <v>163364</v>
      </c>
      <c r="M7371" s="2">
        <f t="shared" si="1504"/>
        <v>29920</v>
      </c>
      <c r="N7371" s="6">
        <f t="shared" si="1505"/>
        <v>1</v>
      </c>
      <c r="O7371" s="2">
        <f t="shared" si="1506"/>
        <v>28250.18293637241</v>
      </c>
      <c r="P7371" s="2">
        <f t="shared" si="1507"/>
        <v>28250.18293637241</v>
      </c>
    </row>
    <row r="7372" spans="1:16">
      <c r="A7372" s="6">
        <v>11</v>
      </c>
      <c r="B7372" s="6">
        <v>6</v>
      </c>
      <c r="C7372" s="6">
        <v>21</v>
      </c>
      <c r="D7372" s="6">
        <f t="shared" si="1495"/>
        <v>38</v>
      </c>
      <c r="E7372" s="5">
        <f t="shared" si="1496"/>
        <v>2824.5855390489023</v>
      </c>
      <c r="F7372" s="5">
        <f t="shared" si="1497"/>
        <v>208.74481527832023</v>
      </c>
      <c r="G7372" s="5">
        <f t="shared" si="1498"/>
        <v>1226.6692487641703</v>
      </c>
      <c r="H7372" s="5">
        <f t="shared" si="1499"/>
        <v>4259.9996030913935</v>
      </c>
      <c r="I7372" s="5">
        <f t="shared" si="1500"/>
        <v>720</v>
      </c>
      <c r="J7372" s="5">
        <f t="shared" si="1501"/>
        <v>3539.9996030913935</v>
      </c>
      <c r="K7372" s="2">
        <f t="shared" si="1502"/>
        <v>86458.326442558915</v>
      </c>
      <c r="L7372" s="2">
        <f t="shared" si="1503"/>
        <v>166064</v>
      </c>
      <c r="M7372" s="2">
        <f t="shared" si="1504"/>
        <v>30800</v>
      </c>
      <c r="N7372" s="6">
        <f t="shared" si="1505"/>
        <v>1</v>
      </c>
      <c r="O7372" s="2">
        <f t="shared" si="1506"/>
        <v>28805.673557441085</v>
      </c>
      <c r="P7372" s="2">
        <f t="shared" si="1507"/>
        <v>28805.673557441085</v>
      </c>
    </row>
    <row r="7373" spans="1:16">
      <c r="A7373" s="6">
        <v>11</v>
      </c>
      <c r="B7373" s="6">
        <v>6</v>
      </c>
      <c r="C7373" s="6">
        <v>22</v>
      </c>
      <c r="D7373" s="6">
        <f t="shared" si="1495"/>
        <v>39</v>
      </c>
      <c r="E7373" s="5">
        <f t="shared" si="1496"/>
        <v>2824.5855390489023</v>
      </c>
      <c r="F7373" s="5">
        <f t="shared" si="1497"/>
        <v>208.74481527832023</v>
      </c>
      <c r="G7373" s="5">
        <f t="shared" si="1498"/>
        <v>1301.1455960105666</v>
      </c>
      <c r="H7373" s="5">
        <f t="shared" si="1499"/>
        <v>4334.4759503377891</v>
      </c>
      <c r="I7373" s="5">
        <f t="shared" si="1500"/>
        <v>720</v>
      </c>
      <c r="J7373" s="5">
        <f t="shared" si="1501"/>
        <v>3614.4759503377891</v>
      </c>
      <c r="K7373" s="2">
        <f t="shared" si="1502"/>
        <v>87751.318582253283</v>
      </c>
      <c r="L7373" s="2">
        <f t="shared" si="1503"/>
        <v>168764</v>
      </c>
      <c r="M7373" s="2">
        <f t="shared" si="1504"/>
        <v>31680</v>
      </c>
      <c r="N7373" s="6">
        <f t="shared" si="1505"/>
        <v>1</v>
      </c>
      <c r="O7373" s="2">
        <f t="shared" si="1506"/>
        <v>29332.681417746717</v>
      </c>
      <c r="P7373" s="2">
        <f t="shared" si="1507"/>
        <v>29332.681417746717</v>
      </c>
    </row>
    <row r="7374" spans="1:16">
      <c r="A7374" s="6">
        <v>11</v>
      </c>
      <c r="B7374" s="6">
        <v>6</v>
      </c>
      <c r="C7374" s="6">
        <v>23</v>
      </c>
      <c r="D7374" s="6">
        <f t="shared" si="1495"/>
        <v>40</v>
      </c>
      <c r="E7374" s="5">
        <f t="shared" si="1496"/>
        <v>2824.5855390489023</v>
      </c>
      <c r="F7374" s="5">
        <f t="shared" si="1497"/>
        <v>208.74481527832023</v>
      </c>
      <c r="G7374" s="5">
        <f t="shared" si="1498"/>
        <v>1377.292184868003</v>
      </c>
      <c r="H7374" s="5">
        <f t="shared" si="1499"/>
        <v>4410.6225391952257</v>
      </c>
      <c r="I7374" s="5">
        <f t="shared" si="1500"/>
        <v>720</v>
      </c>
      <c r="J7374" s="5">
        <f t="shared" si="1501"/>
        <v>3690.6225391952257</v>
      </c>
      <c r="K7374" s="2">
        <f t="shared" si="1502"/>
        <v>89073.30797213933</v>
      </c>
      <c r="L7374" s="2">
        <f t="shared" si="1503"/>
        <v>171464</v>
      </c>
      <c r="M7374" s="2">
        <f t="shared" si="1504"/>
        <v>32560</v>
      </c>
      <c r="N7374" s="6">
        <f t="shared" si="1505"/>
        <v>1</v>
      </c>
      <c r="O7374" s="2">
        <f t="shared" si="1506"/>
        <v>29830.69202786067</v>
      </c>
      <c r="P7374" s="2">
        <f t="shared" si="1507"/>
        <v>29830.69202786067</v>
      </c>
    </row>
    <row r="7375" spans="1:16">
      <c r="A7375" s="6">
        <v>11</v>
      </c>
      <c r="B7375" s="6">
        <v>6</v>
      </c>
      <c r="C7375" s="6">
        <v>24</v>
      </c>
      <c r="D7375" s="6">
        <f t="shared" si="1495"/>
        <v>41</v>
      </c>
      <c r="E7375" s="5">
        <f t="shared" si="1496"/>
        <v>2824.5855390489023</v>
      </c>
      <c r="F7375" s="5">
        <f t="shared" si="1497"/>
        <v>208.74481527832023</v>
      </c>
      <c r="G7375" s="5">
        <f t="shared" si="1498"/>
        <v>1455.1391344474989</v>
      </c>
      <c r="H7375" s="5">
        <f t="shared" si="1499"/>
        <v>4488.4694887747219</v>
      </c>
      <c r="I7375" s="5">
        <f t="shared" si="1500"/>
        <v>720</v>
      </c>
      <c r="J7375" s="5">
        <f t="shared" si="1501"/>
        <v>3768.4694887747219</v>
      </c>
      <c r="K7375" s="2">
        <f t="shared" si="1502"/>
        <v>90424.817513450034</v>
      </c>
      <c r="L7375" s="2">
        <f t="shared" si="1503"/>
        <v>174164</v>
      </c>
      <c r="M7375" s="2">
        <f t="shared" si="1504"/>
        <v>33440</v>
      </c>
      <c r="N7375" s="6">
        <f t="shared" si="1505"/>
        <v>1</v>
      </c>
      <c r="O7375" s="2">
        <f t="shared" si="1506"/>
        <v>30299.182486549966</v>
      </c>
      <c r="P7375" s="2">
        <f t="shared" si="1507"/>
        <v>30299.182486549966</v>
      </c>
    </row>
    <row r="7376" spans="1:16">
      <c r="A7376" s="6">
        <v>11</v>
      </c>
      <c r="B7376" s="6">
        <v>6</v>
      </c>
      <c r="C7376" s="6">
        <v>25</v>
      </c>
      <c r="D7376" s="6">
        <f t="shared" si="1495"/>
        <v>42</v>
      </c>
      <c r="E7376" s="5">
        <f t="shared" si="1496"/>
        <v>2824.5855390489023</v>
      </c>
      <c r="F7376" s="5">
        <f t="shared" si="1497"/>
        <v>208.74481527832023</v>
      </c>
      <c r="G7376" s="5">
        <f t="shared" si="1498"/>
        <v>1534.7170558625965</v>
      </c>
      <c r="H7376" s="5">
        <f t="shared" si="1499"/>
        <v>4568.0474101898189</v>
      </c>
      <c r="I7376" s="5">
        <f t="shared" si="1500"/>
        <v>720</v>
      </c>
      <c r="J7376" s="5">
        <f t="shared" si="1501"/>
        <v>3848.0474101898189</v>
      </c>
      <c r="K7376" s="2">
        <f t="shared" si="1502"/>
        <v>91806.378649128805</v>
      </c>
      <c r="L7376" s="2">
        <f t="shared" si="1503"/>
        <v>176864</v>
      </c>
      <c r="M7376" s="2">
        <f t="shared" si="1504"/>
        <v>34320</v>
      </c>
      <c r="N7376" s="6">
        <f t="shared" si="1505"/>
        <v>1</v>
      </c>
      <c r="O7376" s="2">
        <f t="shared" si="1506"/>
        <v>30737.621350871195</v>
      </c>
      <c r="P7376" s="2">
        <f t="shared" si="1507"/>
        <v>30737.621350871195</v>
      </c>
    </row>
    <row r="7377" spans="1:16">
      <c r="A7377" s="6">
        <v>11</v>
      </c>
      <c r="B7377" s="6">
        <v>6</v>
      </c>
      <c r="C7377" s="6">
        <v>26</v>
      </c>
      <c r="D7377" s="6">
        <f t="shared" si="1495"/>
        <v>43</v>
      </c>
      <c r="E7377" s="5">
        <f t="shared" si="1496"/>
        <v>2824.5855390489023</v>
      </c>
      <c r="F7377" s="5">
        <f t="shared" si="1497"/>
        <v>208.74481527832023</v>
      </c>
      <c r="G7377" s="5">
        <f t="shared" si="1498"/>
        <v>1616.0570598233144</v>
      </c>
      <c r="H7377" s="5">
        <f t="shared" si="1499"/>
        <v>4649.3874141505366</v>
      </c>
      <c r="I7377" s="5">
        <f t="shared" si="1500"/>
        <v>720</v>
      </c>
      <c r="J7377" s="5">
        <f t="shared" si="1501"/>
        <v>3929.3874141505366</v>
      </c>
      <c r="K7377" s="2">
        <f t="shared" si="1502"/>
        <v>93218.531495669042</v>
      </c>
      <c r="L7377" s="2">
        <f t="shared" si="1503"/>
        <v>179564</v>
      </c>
      <c r="M7377" s="2">
        <f t="shared" si="1504"/>
        <v>35200</v>
      </c>
      <c r="N7377" s="6">
        <f t="shared" si="1505"/>
        <v>1</v>
      </c>
      <c r="O7377" s="2">
        <f t="shared" si="1506"/>
        <v>31145.468504330958</v>
      </c>
      <c r="P7377" s="2">
        <f t="shared" si="1507"/>
        <v>31145.468504330958</v>
      </c>
    </row>
    <row r="7378" spans="1:16">
      <c r="A7378" s="6">
        <v>11</v>
      </c>
      <c r="B7378" s="6">
        <v>6</v>
      </c>
      <c r="C7378" s="6">
        <v>27</v>
      </c>
      <c r="D7378" s="6">
        <f t="shared" si="1495"/>
        <v>44</v>
      </c>
      <c r="E7378" s="5">
        <f t="shared" si="1496"/>
        <v>2824.5855390489023</v>
      </c>
      <c r="F7378" s="5">
        <f t="shared" si="1497"/>
        <v>208.74481527832023</v>
      </c>
      <c r="G7378" s="5">
        <f t="shared" si="1498"/>
        <v>1699.1907643430709</v>
      </c>
      <c r="H7378" s="5">
        <f t="shared" si="1499"/>
        <v>4732.5211186702936</v>
      </c>
      <c r="I7378" s="5">
        <f t="shared" si="1500"/>
        <v>720</v>
      </c>
      <c r="J7378" s="5">
        <f t="shared" si="1501"/>
        <v>4012.5211186702936</v>
      </c>
      <c r="K7378" s="2">
        <f t="shared" si="1502"/>
        <v>94661.824976914824</v>
      </c>
      <c r="L7378" s="2">
        <f t="shared" si="1503"/>
        <v>182264</v>
      </c>
      <c r="M7378" s="2">
        <f t="shared" si="1504"/>
        <v>36080</v>
      </c>
      <c r="N7378" s="6">
        <f t="shared" si="1505"/>
        <v>1</v>
      </c>
      <c r="O7378" s="2">
        <f t="shared" si="1506"/>
        <v>31522.175023085176</v>
      </c>
      <c r="P7378" s="2">
        <f t="shared" si="1507"/>
        <v>31522.175023085176</v>
      </c>
    </row>
    <row r="7379" spans="1:16">
      <c r="A7379" s="6">
        <v>11</v>
      </c>
      <c r="B7379" s="6">
        <v>6</v>
      </c>
      <c r="C7379" s="6">
        <v>28</v>
      </c>
      <c r="D7379" s="6">
        <f t="shared" si="1495"/>
        <v>45</v>
      </c>
      <c r="E7379" s="5">
        <f t="shared" si="1496"/>
        <v>2824.5855390489023</v>
      </c>
      <c r="F7379" s="5">
        <f t="shared" si="1497"/>
        <v>208.74481527832023</v>
      </c>
      <c r="G7379" s="5">
        <f t="shared" si="1498"/>
        <v>1784.1503025602246</v>
      </c>
      <c r="H7379" s="5">
        <f t="shared" si="1499"/>
        <v>4817.4806568874474</v>
      </c>
      <c r="I7379" s="5">
        <f t="shared" si="1500"/>
        <v>720</v>
      </c>
      <c r="J7379" s="5">
        <f t="shared" si="1501"/>
        <v>4097.4806568874474</v>
      </c>
      <c r="K7379" s="2">
        <f t="shared" si="1502"/>
        <v>96136.816959851509</v>
      </c>
      <c r="L7379" s="2">
        <f t="shared" si="1503"/>
        <v>184964</v>
      </c>
      <c r="M7379" s="2">
        <f t="shared" si="1504"/>
        <v>36960</v>
      </c>
      <c r="N7379" s="6">
        <f t="shared" si="1505"/>
        <v>1</v>
      </c>
      <c r="O7379" s="2">
        <f t="shared" si="1506"/>
        <v>31867.183040148491</v>
      </c>
      <c r="P7379" s="2">
        <f t="shared" si="1507"/>
        <v>31867.183040148491</v>
      </c>
    </row>
    <row r="7380" spans="1:16">
      <c r="A7380" s="6">
        <v>11</v>
      </c>
      <c r="B7380" s="6">
        <v>6</v>
      </c>
      <c r="C7380" s="6">
        <v>29</v>
      </c>
      <c r="D7380" s="6">
        <f t="shared" si="1495"/>
        <v>46</v>
      </c>
      <c r="E7380" s="5">
        <f t="shared" si="1496"/>
        <v>2824.5855390489023</v>
      </c>
      <c r="F7380" s="5">
        <f t="shared" si="1497"/>
        <v>208.74481527832023</v>
      </c>
      <c r="G7380" s="5">
        <f t="shared" si="1498"/>
        <v>1870.9683306758782</v>
      </c>
      <c r="H7380" s="5">
        <f t="shared" si="1499"/>
        <v>4904.2986850031011</v>
      </c>
      <c r="I7380" s="5">
        <f t="shared" si="1500"/>
        <v>720</v>
      </c>
      <c r="J7380" s="5">
        <f t="shared" si="1501"/>
        <v>4184.2986850031011</v>
      </c>
      <c r="K7380" s="2">
        <f t="shared" si="1502"/>
        <v>97644.074392414943</v>
      </c>
      <c r="L7380" s="2">
        <f t="shared" si="1503"/>
        <v>187664</v>
      </c>
      <c r="M7380" s="2">
        <f t="shared" si="1504"/>
        <v>37840</v>
      </c>
      <c r="N7380" s="6">
        <f t="shared" si="1505"/>
        <v>1</v>
      </c>
      <c r="O7380" s="2">
        <f t="shared" si="1506"/>
        <v>32179.925607585057</v>
      </c>
      <c r="P7380" s="2">
        <f t="shared" si="1507"/>
        <v>32179.925607585057</v>
      </c>
    </row>
    <row r="7381" spans="1:16">
      <c r="A7381" s="6">
        <v>11</v>
      </c>
      <c r="B7381" s="6">
        <v>6</v>
      </c>
      <c r="C7381" s="6">
        <v>30</v>
      </c>
      <c r="D7381" s="6">
        <f t="shared" si="1495"/>
        <v>47</v>
      </c>
      <c r="E7381" s="5">
        <f t="shared" si="1496"/>
        <v>2824.5855390489023</v>
      </c>
      <c r="F7381" s="5">
        <f t="shared" si="1497"/>
        <v>208.74481527832023</v>
      </c>
      <c r="G7381" s="5">
        <f t="shared" si="1498"/>
        <v>1959.6780360096488</v>
      </c>
      <c r="H7381" s="5">
        <f t="shared" si="1499"/>
        <v>4993.0083903368713</v>
      </c>
      <c r="I7381" s="5">
        <f t="shared" si="1500"/>
        <v>720</v>
      </c>
      <c r="J7381" s="5">
        <f t="shared" si="1501"/>
        <v>4273.0083903368713</v>
      </c>
      <c r="K7381" s="2">
        <f t="shared" si="1502"/>
        <v>99184.173443348453</v>
      </c>
      <c r="L7381" s="2">
        <f t="shared" si="1503"/>
        <v>190364</v>
      </c>
      <c r="M7381" s="2">
        <f t="shared" si="1504"/>
        <v>38720</v>
      </c>
      <c r="N7381" s="6">
        <f t="shared" si="1505"/>
        <v>1</v>
      </c>
      <c r="O7381" s="2">
        <f t="shared" si="1506"/>
        <v>32459.826556651547</v>
      </c>
      <c r="P7381" s="2">
        <f t="shared" si="1507"/>
        <v>32459.826556651547</v>
      </c>
    </row>
    <row r="7382" spans="1:16">
      <c r="A7382" s="6">
        <v>11</v>
      </c>
      <c r="B7382" s="6">
        <v>7</v>
      </c>
      <c r="C7382" s="6">
        <v>0</v>
      </c>
      <c r="D7382" s="6">
        <f t="shared" si="1495"/>
        <v>18</v>
      </c>
      <c r="E7382" s="5">
        <f t="shared" si="1496"/>
        <v>2824.5855390489023</v>
      </c>
      <c r="F7382" s="5">
        <f t="shared" si="1497"/>
        <v>249.62400827032465</v>
      </c>
      <c r="G7382" s="5">
        <f t="shared" si="1498"/>
        <v>0</v>
      </c>
      <c r="H7382" s="5">
        <f t="shared" si="1499"/>
        <v>3074.2095473192271</v>
      </c>
      <c r="I7382" s="5">
        <f t="shared" si="1500"/>
        <v>720</v>
      </c>
      <c r="J7382" s="5">
        <f t="shared" si="1501"/>
        <v>2354.2095473192271</v>
      </c>
      <c r="K7382" s="2">
        <f t="shared" si="1502"/>
        <v>65871.693529847689</v>
      </c>
      <c r="L7382" s="2">
        <f t="shared" si="1503"/>
        <v>111458</v>
      </c>
      <c r="M7382" s="2">
        <f t="shared" si="1504"/>
        <v>12760</v>
      </c>
      <c r="N7382" s="6">
        <f t="shared" si="1505"/>
        <v>1</v>
      </c>
      <c r="O7382" s="2">
        <f t="shared" si="1506"/>
        <v>12826.306470152311</v>
      </c>
      <c r="P7382" s="2">
        <f t="shared" si="1507"/>
        <v>12826.306470152311</v>
      </c>
    </row>
    <row r="7383" spans="1:16">
      <c r="A7383" s="6">
        <v>11</v>
      </c>
      <c r="B7383" s="6">
        <v>7</v>
      </c>
      <c r="C7383" s="6">
        <v>1</v>
      </c>
      <c r="D7383" s="6">
        <f t="shared" si="1495"/>
        <v>19</v>
      </c>
      <c r="E7383" s="5">
        <f t="shared" si="1496"/>
        <v>2824.5855390489023</v>
      </c>
      <c r="F7383" s="5">
        <f t="shared" si="1497"/>
        <v>249.62400827032465</v>
      </c>
      <c r="G7383" s="5">
        <f t="shared" si="1498"/>
        <v>45.5625</v>
      </c>
      <c r="H7383" s="5">
        <f t="shared" si="1499"/>
        <v>3119.7720473192271</v>
      </c>
      <c r="I7383" s="5">
        <f t="shared" si="1500"/>
        <v>720</v>
      </c>
      <c r="J7383" s="5">
        <f t="shared" si="1501"/>
        <v>2399.7720473192271</v>
      </c>
      <c r="K7383" s="2">
        <f t="shared" si="1502"/>
        <v>66662.709154847689</v>
      </c>
      <c r="L7383" s="2">
        <f t="shared" si="1503"/>
        <v>114158</v>
      </c>
      <c r="M7383" s="2">
        <f t="shared" si="1504"/>
        <v>13640</v>
      </c>
      <c r="N7383" s="6">
        <f t="shared" si="1505"/>
        <v>1</v>
      </c>
      <c r="O7383" s="2">
        <f t="shared" si="1506"/>
        <v>13855.290845152311</v>
      </c>
      <c r="P7383" s="2">
        <f t="shared" si="1507"/>
        <v>13855.290845152311</v>
      </c>
    </row>
    <row r="7384" spans="1:16">
      <c r="A7384" s="6">
        <v>11</v>
      </c>
      <c r="B7384" s="6">
        <v>7</v>
      </c>
      <c r="C7384" s="6">
        <v>2</v>
      </c>
      <c r="D7384" s="6">
        <f t="shared" si="1495"/>
        <v>20</v>
      </c>
      <c r="E7384" s="5">
        <f t="shared" si="1496"/>
        <v>2824.5855390489023</v>
      </c>
      <c r="F7384" s="5">
        <f t="shared" si="1497"/>
        <v>249.62400827032465</v>
      </c>
      <c r="G7384" s="5">
        <f t="shared" si="1498"/>
        <v>92.264062499999994</v>
      </c>
      <c r="H7384" s="5">
        <f t="shared" si="1499"/>
        <v>3166.473609819227</v>
      </c>
      <c r="I7384" s="5">
        <f t="shared" si="1500"/>
        <v>720</v>
      </c>
      <c r="J7384" s="5">
        <f t="shared" si="1501"/>
        <v>2446.473609819227</v>
      </c>
      <c r="K7384" s="2">
        <f t="shared" si="1502"/>
        <v>67473.500170472689</v>
      </c>
      <c r="L7384" s="2">
        <f t="shared" si="1503"/>
        <v>116858</v>
      </c>
      <c r="M7384" s="2">
        <f t="shared" si="1504"/>
        <v>14520</v>
      </c>
      <c r="N7384" s="6">
        <f t="shared" si="1505"/>
        <v>1</v>
      </c>
      <c r="O7384" s="2">
        <f t="shared" si="1506"/>
        <v>14864.499829527311</v>
      </c>
      <c r="P7384" s="2">
        <f t="shared" si="1507"/>
        <v>14864.499829527311</v>
      </c>
    </row>
    <row r="7385" spans="1:16">
      <c r="A7385" s="6">
        <v>11</v>
      </c>
      <c r="B7385" s="6">
        <v>7</v>
      </c>
      <c r="C7385" s="6">
        <v>3</v>
      </c>
      <c r="D7385" s="6">
        <f t="shared" si="1495"/>
        <v>21</v>
      </c>
      <c r="E7385" s="5">
        <f t="shared" si="1496"/>
        <v>2824.5855390489023</v>
      </c>
      <c r="F7385" s="5">
        <f t="shared" si="1497"/>
        <v>249.62400827032465</v>
      </c>
      <c r="G7385" s="5">
        <f t="shared" si="1498"/>
        <v>140.12604492187498</v>
      </c>
      <c r="H7385" s="5">
        <f t="shared" si="1499"/>
        <v>3214.3355922411019</v>
      </c>
      <c r="I7385" s="5">
        <f t="shared" si="1500"/>
        <v>720</v>
      </c>
      <c r="J7385" s="5">
        <f t="shared" si="1501"/>
        <v>2494.3355922411019</v>
      </c>
      <c r="K7385" s="2">
        <f t="shared" si="1502"/>
        <v>68304.437365296908</v>
      </c>
      <c r="L7385" s="2">
        <f t="shared" si="1503"/>
        <v>119558</v>
      </c>
      <c r="M7385" s="2">
        <f t="shared" si="1504"/>
        <v>15400</v>
      </c>
      <c r="N7385" s="6">
        <f t="shared" si="1505"/>
        <v>1</v>
      </c>
      <c r="O7385" s="2">
        <f t="shared" si="1506"/>
        <v>15853.562634703092</v>
      </c>
      <c r="P7385" s="2">
        <f t="shared" si="1507"/>
        <v>15853.562634703092</v>
      </c>
    </row>
    <row r="7386" spans="1:16">
      <c r="A7386" s="6">
        <v>11</v>
      </c>
      <c r="B7386" s="6">
        <v>7</v>
      </c>
      <c r="C7386" s="6">
        <v>4</v>
      </c>
      <c r="D7386" s="6">
        <f t="shared" si="1495"/>
        <v>22</v>
      </c>
      <c r="E7386" s="5">
        <f t="shared" si="1496"/>
        <v>2824.5855390489023</v>
      </c>
      <c r="F7386" s="5">
        <f t="shared" si="1497"/>
        <v>249.62400827032465</v>
      </c>
      <c r="G7386" s="5">
        <f t="shared" si="1498"/>
        <v>189.17016064453125</v>
      </c>
      <c r="H7386" s="5">
        <f t="shared" si="1499"/>
        <v>3263.3797079637584</v>
      </c>
      <c r="I7386" s="5">
        <f t="shared" si="1500"/>
        <v>720</v>
      </c>
      <c r="J7386" s="5">
        <f t="shared" si="1501"/>
        <v>2543.3797079637584</v>
      </c>
      <c r="K7386" s="2">
        <f t="shared" si="1502"/>
        <v>69155.897707704135</v>
      </c>
      <c r="L7386" s="2">
        <f t="shared" si="1503"/>
        <v>122258</v>
      </c>
      <c r="M7386" s="2">
        <f t="shared" si="1504"/>
        <v>16280</v>
      </c>
      <c r="N7386" s="6">
        <f t="shared" si="1505"/>
        <v>1</v>
      </c>
      <c r="O7386" s="2">
        <f t="shared" si="1506"/>
        <v>16822.102292295865</v>
      </c>
      <c r="P7386" s="2">
        <f t="shared" si="1507"/>
        <v>16822.102292295865</v>
      </c>
    </row>
    <row r="7387" spans="1:16">
      <c r="A7387" s="6">
        <v>11</v>
      </c>
      <c r="B7387" s="6">
        <v>7</v>
      </c>
      <c r="C7387" s="6">
        <v>5</v>
      </c>
      <c r="D7387" s="6">
        <f t="shared" si="1495"/>
        <v>23</v>
      </c>
      <c r="E7387" s="5">
        <f t="shared" si="1496"/>
        <v>2824.5855390489023</v>
      </c>
      <c r="F7387" s="5">
        <f t="shared" si="1497"/>
        <v>249.62400827032465</v>
      </c>
      <c r="G7387" s="5">
        <f t="shared" si="1498"/>
        <v>239.41848456573481</v>
      </c>
      <c r="H7387" s="5">
        <f t="shared" si="1499"/>
        <v>3313.6280318849617</v>
      </c>
      <c r="I7387" s="5">
        <f t="shared" si="1500"/>
        <v>720</v>
      </c>
      <c r="J7387" s="5">
        <f t="shared" si="1501"/>
        <v>2593.6280318849617</v>
      </c>
      <c r="K7387" s="2">
        <f t="shared" si="1502"/>
        <v>70028.264442447253</v>
      </c>
      <c r="L7387" s="2">
        <f t="shared" si="1503"/>
        <v>124958</v>
      </c>
      <c r="M7387" s="2">
        <f t="shared" si="1504"/>
        <v>17160</v>
      </c>
      <c r="N7387" s="6">
        <f t="shared" si="1505"/>
        <v>1</v>
      </c>
      <c r="O7387" s="2">
        <f t="shared" si="1506"/>
        <v>17769.735557552747</v>
      </c>
      <c r="P7387" s="2">
        <f t="shared" si="1507"/>
        <v>17769.735557552747</v>
      </c>
    </row>
    <row r="7388" spans="1:16">
      <c r="A7388" s="6">
        <v>11</v>
      </c>
      <c r="B7388" s="6">
        <v>7</v>
      </c>
      <c r="C7388" s="6">
        <v>6</v>
      </c>
      <c r="D7388" s="6">
        <f t="shared" si="1495"/>
        <v>24</v>
      </c>
      <c r="E7388" s="5">
        <f t="shared" si="1496"/>
        <v>2824.5855390489023</v>
      </c>
      <c r="F7388" s="5">
        <f t="shared" si="1497"/>
        <v>249.62400827032465</v>
      </c>
      <c r="G7388" s="5">
        <f t="shared" si="1498"/>
        <v>290.89345874736784</v>
      </c>
      <c r="H7388" s="5">
        <f t="shared" si="1499"/>
        <v>3365.1030060665948</v>
      </c>
      <c r="I7388" s="5">
        <f t="shared" si="1500"/>
        <v>720</v>
      </c>
      <c r="J7388" s="5">
        <f t="shared" si="1501"/>
        <v>2645.1030060665948</v>
      </c>
      <c r="K7388" s="2">
        <f t="shared" si="1502"/>
        <v>70921.927188656162</v>
      </c>
      <c r="L7388" s="2">
        <f t="shared" si="1503"/>
        <v>127658</v>
      </c>
      <c r="M7388" s="2">
        <f t="shared" si="1504"/>
        <v>18040</v>
      </c>
      <c r="N7388" s="6">
        <f t="shared" si="1505"/>
        <v>1</v>
      </c>
      <c r="O7388" s="2">
        <f t="shared" si="1506"/>
        <v>18696.072811343838</v>
      </c>
      <c r="P7388" s="2">
        <f t="shared" si="1507"/>
        <v>18696.072811343838</v>
      </c>
    </row>
    <row r="7389" spans="1:16">
      <c r="A7389" s="6">
        <v>11</v>
      </c>
      <c r="B7389" s="6">
        <v>7</v>
      </c>
      <c r="C7389" s="6">
        <v>7</v>
      </c>
      <c r="D7389" s="6">
        <f t="shared" si="1495"/>
        <v>25</v>
      </c>
      <c r="E7389" s="5">
        <f t="shared" si="1496"/>
        <v>2824.5855390489023</v>
      </c>
      <c r="F7389" s="5">
        <f t="shared" si="1497"/>
        <v>249.62400827032465</v>
      </c>
      <c r="G7389" s="5">
        <f t="shared" si="1498"/>
        <v>343.61789814532818</v>
      </c>
      <c r="H7389" s="5">
        <f t="shared" si="1499"/>
        <v>3417.8274454645552</v>
      </c>
      <c r="I7389" s="5">
        <f t="shared" si="1500"/>
        <v>720</v>
      </c>
      <c r="J7389" s="5">
        <f t="shared" si="1501"/>
        <v>2697.8274454645552</v>
      </c>
      <c r="K7389" s="2">
        <f t="shared" si="1502"/>
        <v>71837.282039315192</v>
      </c>
      <c r="L7389" s="2">
        <f t="shared" si="1503"/>
        <v>130358</v>
      </c>
      <c r="M7389" s="2">
        <f t="shared" si="1504"/>
        <v>18920</v>
      </c>
      <c r="N7389" s="6">
        <f t="shared" si="1505"/>
        <v>1</v>
      </c>
      <c r="O7389" s="2">
        <f t="shared" si="1506"/>
        <v>19600.717960684808</v>
      </c>
      <c r="P7389" s="2">
        <f t="shared" si="1507"/>
        <v>19600.717960684808</v>
      </c>
    </row>
    <row r="7390" spans="1:16">
      <c r="A7390" s="6">
        <v>11</v>
      </c>
      <c r="B7390" s="6">
        <v>7</v>
      </c>
      <c r="C7390" s="6">
        <v>8</v>
      </c>
      <c r="D7390" s="6">
        <f t="shared" si="1495"/>
        <v>26</v>
      </c>
      <c r="E7390" s="5">
        <f t="shared" si="1496"/>
        <v>2824.5855390489023</v>
      </c>
      <c r="F7390" s="5">
        <f t="shared" si="1497"/>
        <v>249.62400827032465</v>
      </c>
      <c r="G7390" s="5">
        <f t="shared" si="1498"/>
        <v>397.61499642530839</v>
      </c>
      <c r="H7390" s="5">
        <f t="shared" si="1499"/>
        <v>3471.8245437445357</v>
      </c>
      <c r="I7390" s="5">
        <f t="shared" si="1500"/>
        <v>720</v>
      </c>
      <c r="J7390" s="5">
        <f t="shared" si="1501"/>
        <v>2751.8245437445357</v>
      </c>
      <c r="K7390" s="2">
        <f t="shared" si="1502"/>
        <v>72774.731662231527</v>
      </c>
      <c r="L7390" s="2">
        <f t="shared" si="1503"/>
        <v>133058</v>
      </c>
      <c r="M7390" s="2">
        <f t="shared" si="1504"/>
        <v>19800</v>
      </c>
      <c r="N7390" s="6">
        <f t="shared" si="1505"/>
        <v>1</v>
      </c>
      <c r="O7390" s="2">
        <f t="shared" si="1506"/>
        <v>20483.268337768473</v>
      </c>
      <c r="P7390" s="2">
        <f t="shared" si="1507"/>
        <v>20483.268337768473</v>
      </c>
    </row>
    <row r="7391" spans="1:16">
      <c r="A7391" s="6">
        <v>11</v>
      </c>
      <c r="B7391" s="6">
        <v>7</v>
      </c>
      <c r="C7391" s="6">
        <v>9</v>
      </c>
      <c r="D7391" s="6">
        <f t="shared" si="1495"/>
        <v>27</v>
      </c>
      <c r="E7391" s="5">
        <f t="shared" si="1496"/>
        <v>2824.5855390489023</v>
      </c>
      <c r="F7391" s="5">
        <f t="shared" si="1497"/>
        <v>249.62400827032465</v>
      </c>
      <c r="G7391" s="5">
        <f t="shared" si="1498"/>
        <v>452.90833186570285</v>
      </c>
      <c r="H7391" s="5">
        <f t="shared" si="1499"/>
        <v>3527.1178791849297</v>
      </c>
      <c r="I7391" s="5">
        <f t="shared" si="1500"/>
        <v>720</v>
      </c>
      <c r="J7391" s="5">
        <f t="shared" si="1501"/>
        <v>2807.1178791849297</v>
      </c>
      <c r="K7391" s="2">
        <f t="shared" si="1502"/>
        <v>73734.68540251613</v>
      </c>
      <c r="L7391" s="2">
        <f t="shared" si="1503"/>
        <v>135758</v>
      </c>
      <c r="M7391" s="2">
        <f t="shared" si="1504"/>
        <v>20680</v>
      </c>
      <c r="N7391" s="6">
        <f t="shared" si="1505"/>
        <v>1</v>
      </c>
      <c r="O7391" s="2">
        <f t="shared" si="1506"/>
        <v>21343.31459748387</v>
      </c>
      <c r="P7391" s="2">
        <f t="shared" si="1507"/>
        <v>21343.31459748387</v>
      </c>
    </row>
    <row r="7392" spans="1:16">
      <c r="A7392" s="6">
        <v>11</v>
      </c>
      <c r="B7392" s="6">
        <v>7</v>
      </c>
      <c r="C7392" s="6">
        <v>10</v>
      </c>
      <c r="D7392" s="6">
        <f t="shared" si="1495"/>
        <v>28</v>
      </c>
      <c r="E7392" s="5">
        <f t="shared" si="1496"/>
        <v>2824.5855390489023</v>
      </c>
      <c r="F7392" s="5">
        <f t="shared" si="1497"/>
        <v>249.62400827032465</v>
      </c>
      <c r="G7392" s="5">
        <f t="shared" si="1498"/>
        <v>509.52187334891573</v>
      </c>
      <c r="H7392" s="5">
        <f t="shared" si="1499"/>
        <v>3583.7314206681431</v>
      </c>
      <c r="I7392" s="5">
        <f t="shared" si="1500"/>
        <v>720</v>
      </c>
      <c r="J7392" s="5">
        <f t="shared" si="1501"/>
        <v>2863.7314206681431</v>
      </c>
      <c r="K7392" s="2">
        <f t="shared" si="1502"/>
        <v>74717.559386599707</v>
      </c>
      <c r="L7392" s="2">
        <f t="shared" si="1503"/>
        <v>138458</v>
      </c>
      <c r="M7392" s="2">
        <f t="shared" si="1504"/>
        <v>21560</v>
      </c>
      <c r="N7392" s="6">
        <f t="shared" si="1505"/>
        <v>1</v>
      </c>
      <c r="O7392" s="2">
        <f t="shared" si="1506"/>
        <v>22180.440613400293</v>
      </c>
      <c r="P7392" s="2">
        <f t="shared" si="1507"/>
        <v>22180.440613400293</v>
      </c>
    </row>
    <row r="7393" spans="1:16">
      <c r="A7393" s="6">
        <v>11</v>
      </c>
      <c r="B7393" s="6">
        <v>7</v>
      </c>
      <c r="C7393" s="6">
        <v>11</v>
      </c>
      <c r="D7393" s="6">
        <f t="shared" si="1495"/>
        <v>29</v>
      </c>
      <c r="E7393" s="5">
        <f t="shared" si="1496"/>
        <v>2824.5855390489023</v>
      </c>
      <c r="F7393" s="5">
        <f t="shared" si="1497"/>
        <v>249.62400827032465</v>
      </c>
      <c r="G7393" s="5">
        <f t="shared" si="1498"/>
        <v>567.47998644235474</v>
      </c>
      <c r="H7393" s="5">
        <f t="shared" si="1499"/>
        <v>3641.689533761582</v>
      </c>
      <c r="I7393" s="5">
        <f t="shared" si="1500"/>
        <v>720</v>
      </c>
      <c r="J7393" s="5">
        <f t="shared" si="1501"/>
        <v>2921.689533761582</v>
      </c>
      <c r="K7393" s="2">
        <f t="shared" si="1502"/>
        <v>75723.776627805244</v>
      </c>
      <c r="L7393" s="2">
        <f t="shared" si="1503"/>
        <v>141158</v>
      </c>
      <c r="M7393" s="2">
        <f t="shared" si="1504"/>
        <v>22440</v>
      </c>
      <c r="N7393" s="6">
        <f t="shared" si="1505"/>
        <v>1</v>
      </c>
      <c r="O7393" s="2">
        <f t="shared" si="1506"/>
        <v>22994.223372194756</v>
      </c>
      <c r="P7393" s="2">
        <f t="shared" si="1507"/>
        <v>22994.223372194756</v>
      </c>
    </row>
    <row r="7394" spans="1:16">
      <c r="A7394" s="6">
        <v>11</v>
      </c>
      <c r="B7394" s="6">
        <v>7</v>
      </c>
      <c r="C7394" s="6">
        <v>12</v>
      </c>
      <c r="D7394" s="6">
        <f t="shared" si="1495"/>
        <v>30</v>
      </c>
      <c r="E7394" s="5">
        <f t="shared" si="1496"/>
        <v>2824.5855390489023</v>
      </c>
      <c r="F7394" s="5">
        <f t="shared" si="1497"/>
        <v>249.62400827032465</v>
      </c>
      <c r="G7394" s="5">
        <f t="shared" si="1498"/>
        <v>626.80743957041921</v>
      </c>
      <c r="H7394" s="5">
        <f t="shared" si="1499"/>
        <v>3701.0169868896464</v>
      </c>
      <c r="I7394" s="5">
        <f t="shared" si="1500"/>
        <v>720</v>
      </c>
      <c r="J7394" s="5">
        <f t="shared" si="1501"/>
        <v>2981.0169868896464</v>
      </c>
      <c r="K7394" s="2">
        <f t="shared" si="1502"/>
        <v>76753.767133500805</v>
      </c>
      <c r="L7394" s="2">
        <f t="shared" si="1503"/>
        <v>143858</v>
      </c>
      <c r="M7394" s="2">
        <f t="shared" si="1504"/>
        <v>23320</v>
      </c>
      <c r="N7394" s="6">
        <f t="shared" si="1505"/>
        <v>1</v>
      </c>
      <c r="O7394" s="2">
        <f t="shared" si="1506"/>
        <v>23784.232866499195</v>
      </c>
      <c r="P7394" s="2">
        <f t="shared" si="1507"/>
        <v>23784.232866499195</v>
      </c>
    </row>
    <row r="7395" spans="1:16">
      <c r="A7395" s="6">
        <v>11</v>
      </c>
      <c r="B7395" s="6">
        <v>7</v>
      </c>
      <c r="C7395" s="6">
        <v>13</v>
      </c>
      <c r="D7395" s="6">
        <f t="shared" si="1495"/>
        <v>31</v>
      </c>
      <c r="E7395" s="5">
        <f t="shared" si="1496"/>
        <v>2824.5855390489023</v>
      </c>
      <c r="F7395" s="5">
        <f t="shared" si="1497"/>
        <v>249.62400827032465</v>
      </c>
      <c r="G7395" s="5">
        <f t="shared" si="1498"/>
        <v>687.52941027880343</v>
      </c>
      <c r="H7395" s="5">
        <f t="shared" si="1499"/>
        <v>3761.7389575980305</v>
      </c>
      <c r="I7395" s="5">
        <f t="shared" si="1500"/>
        <v>720</v>
      </c>
      <c r="J7395" s="5">
        <f t="shared" si="1501"/>
        <v>3041.7389575980305</v>
      </c>
      <c r="K7395" s="2">
        <f t="shared" si="1502"/>
        <v>77807.968013854697</v>
      </c>
      <c r="L7395" s="2">
        <f t="shared" si="1503"/>
        <v>146558</v>
      </c>
      <c r="M7395" s="2">
        <f t="shared" si="1504"/>
        <v>24200</v>
      </c>
      <c r="N7395" s="6">
        <f t="shared" si="1505"/>
        <v>1</v>
      </c>
      <c r="O7395" s="2">
        <f t="shared" si="1506"/>
        <v>24550.031986145303</v>
      </c>
      <c r="P7395" s="2">
        <f t="shared" si="1507"/>
        <v>24550.031986145303</v>
      </c>
    </row>
    <row r="7396" spans="1:16">
      <c r="A7396" s="6">
        <v>11</v>
      </c>
      <c r="B7396" s="6">
        <v>7</v>
      </c>
      <c r="C7396" s="6">
        <v>14</v>
      </c>
      <c r="D7396" s="6">
        <f t="shared" si="1495"/>
        <v>32</v>
      </c>
      <c r="E7396" s="5">
        <f t="shared" si="1496"/>
        <v>2824.5855390489023</v>
      </c>
      <c r="F7396" s="5">
        <f t="shared" si="1497"/>
        <v>249.62400827032465</v>
      </c>
      <c r="G7396" s="5">
        <f t="shared" si="1498"/>
        <v>749.67149159246469</v>
      </c>
      <c r="H7396" s="5">
        <f t="shared" si="1499"/>
        <v>3823.8810389116916</v>
      </c>
      <c r="I7396" s="5">
        <f t="shared" si="1500"/>
        <v>720</v>
      </c>
      <c r="J7396" s="5">
        <f t="shared" si="1501"/>
        <v>3103.8810389116916</v>
      </c>
      <c r="K7396" s="2">
        <f t="shared" si="1502"/>
        <v>78886.823592216868</v>
      </c>
      <c r="L7396" s="2">
        <f t="shared" si="1503"/>
        <v>149258</v>
      </c>
      <c r="M7396" s="2">
        <f t="shared" si="1504"/>
        <v>25080</v>
      </c>
      <c r="N7396" s="6">
        <f t="shared" si="1505"/>
        <v>1</v>
      </c>
      <c r="O7396" s="2">
        <f t="shared" si="1506"/>
        <v>25291.176407783132</v>
      </c>
      <c r="P7396" s="2">
        <f t="shared" si="1507"/>
        <v>25291.176407783132</v>
      </c>
    </row>
    <row r="7397" spans="1:16">
      <c r="A7397" s="6">
        <v>11</v>
      </c>
      <c r="B7397" s="6">
        <v>7</v>
      </c>
      <c r="C7397" s="6">
        <v>15</v>
      </c>
      <c r="D7397" s="6">
        <f t="shared" si="1495"/>
        <v>33</v>
      </c>
      <c r="E7397" s="5">
        <f t="shared" si="1496"/>
        <v>2824.5855390489023</v>
      </c>
      <c r="F7397" s="5">
        <f t="shared" si="1497"/>
        <v>249.62400827032465</v>
      </c>
      <c r="G7397" s="5">
        <f t="shared" si="1498"/>
        <v>813.25969846861108</v>
      </c>
      <c r="H7397" s="5">
        <f t="shared" si="1499"/>
        <v>3887.4692457878382</v>
      </c>
      <c r="I7397" s="5">
        <f t="shared" si="1500"/>
        <v>720</v>
      </c>
      <c r="J7397" s="5">
        <f t="shared" si="1501"/>
        <v>3167.4692457878382</v>
      </c>
      <c r="K7397" s="2">
        <f t="shared" si="1502"/>
        <v>79990.785517149969</v>
      </c>
      <c r="L7397" s="2">
        <f t="shared" si="1503"/>
        <v>151958</v>
      </c>
      <c r="M7397" s="2">
        <f t="shared" si="1504"/>
        <v>25960</v>
      </c>
      <c r="N7397" s="6">
        <f t="shared" si="1505"/>
        <v>1</v>
      </c>
      <c r="O7397" s="2">
        <f t="shared" si="1506"/>
        <v>26007.214482850031</v>
      </c>
      <c r="P7397" s="2">
        <f t="shared" si="1507"/>
        <v>26007.214482850031</v>
      </c>
    </row>
    <row r="7398" spans="1:16">
      <c r="A7398" s="6">
        <v>11</v>
      </c>
      <c r="B7398" s="6">
        <v>7</v>
      </c>
      <c r="C7398" s="6">
        <v>16</v>
      </c>
      <c r="D7398" s="6">
        <f t="shared" si="1495"/>
        <v>34</v>
      </c>
      <c r="E7398" s="5">
        <f t="shared" si="1496"/>
        <v>2824.5855390489023</v>
      </c>
      <c r="F7398" s="5">
        <f t="shared" si="1497"/>
        <v>249.62400827032465</v>
      </c>
      <c r="G7398" s="5">
        <f t="shared" si="1498"/>
        <v>878.32047434610013</v>
      </c>
      <c r="H7398" s="5">
        <f t="shared" si="1499"/>
        <v>3952.5300216653272</v>
      </c>
      <c r="I7398" s="5">
        <f t="shared" si="1500"/>
        <v>720</v>
      </c>
      <c r="J7398" s="5">
        <f t="shared" si="1501"/>
        <v>3232.5300216653272</v>
      </c>
      <c r="K7398" s="2">
        <f t="shared" si="1502"/>
        <v>81120.31287613415</v>
      </c>
      <c r="L7398" s="2">
        <f t="shared" si="1503"/>
        <v>154658</v>
      </c>
      <c r="M7398" s="2">
        <f t="shared" si="1504"/>
        <v>26840</v>
      </c>
      <c r="N7398" s="6">
        <f t="shared" si="1505"/>
        <v>1</v>
      </c>
      <c r="O7398" s="2">
        <f t="shared" si="1506"/>
        <v>26697.68712386585</v>
      </c>
      <c r="P7398" s="2">
        <f t="shared" si="1507"/>
        <v>26697.68712386585</v>
      </c>
    </row>
    <row r="7399" spans="1:16">
      <c r="A7399" s="6">
        <v>11</v>
      </c>
      <c r="B7399" s="6">
        <v>7</v>
      </c>
      <c r="C7399" s="6">
        <v>17</v>
      </c>
      <c r="D7399" s="6">
        <f t="shared" si="1495"/>
        <v>35</v>
      </c>
      <c r="E7399" s="5">
        <f t="shared" si="1496"/>
        <v>2824.5855390489023</v>
      </c>
      <c r="F7399" s="5">
        <f t="shared" si="1497"/>
        <v>249.62400827032465</v>
      </c>
      <c r="G7399" s="5">
        <f t="shared" si="1498"/>
        <v>944.88069779264049</v>
      </c>
      <c r="H7399" s="5">
        <f t="shared" si="1499"/>
        <v>4019.0902451118677</v>
      </c>
      <c r="I7399" s="5">
        <f t="shared" si="1500"/>
        <v>720</v>
      </c>
      <c r="J7399" s="5">
        <f t="shared" si="1501"/>
        <v>3299.0902451118677</v>
      </c>
      <c r="K7399" s="2">
        <f t="shared" si="1502"/>
        <v>82275.87231096992</v>
      </c>
      <c r="L7399" s="2">
        <f t="shared" si="1503"/>
        <v>157358</v>
      </c>
      <c r="M7399" s="2">
        <f t="shared" si="1504"/>
        <v>27720</v>
      </c>
      <c r="N7399" s="6">
        <f t="shared" si="1505"/>
        <v>1</v>
      </c>
      <c r="O7399" s="2">
        <f t="shared" si="1506"/>
        <v>27362.12768903008</v>
      </c>
      <c r="P7399" s="2">
        <f t="shared" si="1507"/>
        <v>27362.12768903008</v>
      </c>
    </row>
    <row r="7400" spans="1:16">
      <c r="A7400" s="6">
        <v>11</v>
      </c>
      <c r="B7400" s="6">
        <v>7</v>
      </c>
      <c r="C7400" s="6">
        <v>18</v>
      </c>
      <c r="D7400" s="6">
        <f t="shared" si="1495"/>
        <v>36</v>
      </c>
      <c r="E7400" s="5">
        <f t="shared" si="1496"/>
        <v>2824.5855390489023</v>
      </c>
      <c r="F7400" s="5">
        <f t="shared" si="1497"/>
        <v>249.62400827032465</v>
      </c>
      <c r="G7400" s="5">
        <f t="shared" si="1498"/>
        <v>1012.9676892512279</v>
      </c>
      <c r="H7400" s="5">
        <f t="shared" si="1499"/>
        <v>4087.1772365704551</v>
      </c>
      <c r="I7400" s="5">
        <f t="shared" si="1500"/>
        <v>720</v>
      </c>
      <c r="J7400" s="5">
        <f t="shared" si="1501"/>
        <v>3367.1772365704551</v>
      </c>
      <c r="K7400" s="2">
        <f t="shared" si="1502"/>
        <v>83457.938134903728</v>
      </c>
      <c r="L7400" s="2">
        <f t="shared" si="1503"/>
        <v>160058</v>
      </c>
      <c r="M7400" s="2">
        <f t="shared" si="1504"/>
        <v>28600</v>
      </c>
      <c r="N7400" s="6">
        <f t="shared" si="1505"/>
        <v>1</v>
      </c>
      <c r="O7400" s="2">
        <f t="shared" si="1506"/>
        <v>28000.061865096272</v>
      </c>
      <c r="P7400" s="2">
        <f t="shared" si="1507"/>
        <v>28000.061865096272</v>
      </c>
    </row>
    <row r="7401" spans="1:16">
      <c r="A7401" s="6">
        <v>11</v>
      </c>
      <c r="B7401" s="6">
        <v>7</v>
      </c>
      <c r="C7401" s="6">
        <v>19</v>
      </c>
      <c r="D7401" s="6">
        <f t="shared" si="1495"/>
        <v>37</v>
      </c>
      <c r="E7401" s="5">
        <f t="shared" si="1496"/>
        <v>2824.5855390489023</v>
      </c>
      <c r="F7401" s="5">
        <f t="shared" si="1497"/>
        <v>249.62400827032465</v>
      </c>
      <c r="G7401" s="5">
        <f t="shared" si="1498"/>
        <v>1082.6092178872495</v>
      </c>
      <c r="H7401" s="5">
        <f t="shared" si="1499"/>
        <v>4156.8187652064771</v>
      </c>
      <c r="I7401" s="5">
        <f t="shared" si="1500"/>
        <v>720</v>
      </c>
      <c r="J7401" s="5">
        <f t="shared" si="1501"/>
        <v>3436.8187652064771</v>
      </c>
      <c r="K7401" s="2">
        <f t="shared" si="1502"/>
        <v>84666.992451501341</v>
      </c>
      <c r="L7401" s="2">
        <f t="shared" si="1503"/>
        <v>162758</v>
      </c>
      <c r="M7401" s="2">
        <f t="shared" si="1504"/>
        <v>29480</v>
      </c>
      <c r="N7401" s="6">
        <f t="shared" si="1505"/>
        <v>1</v>
      </c>
      <c r="O7401" s="2">
        <f t="shared" si="1506"/>
        <v>28611.007548498659</v>
      </c>
      <c r="P7401" s="2">
        <f t="shared" si="1507"/>
        <v>28611.007548498659</v>
      </c>
    </row>
    <row r="7402" spans="1:16">
      <c r="A7402" s="6">
        <v>11</v>
      </c>
      <c r="B7402" s="6">
        <v>7</v>
      </c>
      <c r="C7402" s="6">
        <v>20</v>
      </c>
      <c r="D7402" s="6">
        <f t="shared" si="1495"/>
        <v>38</v>
      </c>
      <c r="E7402" s="5">
        <f t="shared" si="1496"/>
        <v>2824.5855390489023</v>
      </c>
      <c r="F7402" s="5">
        <f t="shared" si="1497"/>
        <v>249.62400827032465</v>
      </c>
      <c r="G7402" s="5">
        <f t="shared" si="1498"/>
        <v>1153.8335085377266</v>
      </c>
      <c r="H7402" s="5">
        <f t="shared" si="1499"/>
        <v>4228.0430558569533</v>
      </c>
      <c r="I7402" s="5">
        <f t="shared" si="1500"/>
        <v>720</v>
      </c>
      <c r="J7402" s="5">
        <f t="shared" si="1501"/>
        <v>3508.0430558569533</v>
      </c>
      <c r="K7402" s="2">
        <f t="shared" si="1502"/>
        <v>85903.52527529432</v>
      </c>
      <c r="L7402" s="2">
        <f t="shared" si="1503"/>
        <v>165458</v>
      </c>
      <c r="M7402" s="2">
        <f t="shared" si="1504"/>
        <v>30360</v>
      </c>
      <c r="N7402" s="6">
        <f t="shared" si="1505"/>
        <v>1</v>
      </c>
      <c r="O7402" s="2">
        <f t="shared" si="1506"/>
        <v>29194.47472470568</v>
      </c>
      <c r="P7402" s="2">
        <f t="shared" si="1507"/>
        <v>29194.47472470568</v>
      </c>
    </row>
    <row r="7403" spans="1:16">
      <c r="A7403" s="6">
        <v>11</v>
      </c>
      <c r="B7403" s="6">
        <v>7</v>
      </c>
      <c r="C7403" s="6">
        <v>21</v>
      </c>
      <c r="D7403" s="6">
        <f t="shared" si="1495"/>
        <v>39</v>
      </c>
      <c r="E7403" s="5">
        <f t="shared" si="1496"/>
        <v>2824.5855390489023</v>
      </c>
      <c r="F7403" s="5">
        <f t="shared" si="1497"/>
        <v>249.62400827032465</v>
      </c>
      <c r="G7403" s="5">
        <f t="shared" si="1498"/>
        <v>1226.6692487641703</v>
      </c>
      <c r="H7403" s="5">
        <f t="shared" si="1499"/>
        <v>4300.8787960833979</v>
      </c>
      <c r="I7403" s="5">
        <f t="shared" si="1500"/>
        <v>720</v>
      </c>
      <c r="J7403" s="5">
        <f t="shared" si="1501"/>
        <v>3580.8787960833979</v>
      </c>
      <c r="K7403" s="2">
        <f t="shared" si="1502"/>
        <v>87168.034654225659</v>
      </c>
      <c r="L7403" s="2">
        <f t="shared" si="1503"/>
        <v>168158</v>
      </c>
      <c r="M7403" s="2">
        <f t="shared" si="1504"/>
        <v>31240</v>
      </c>
      <c r="N7403" s="6">
        <f t="shared" si="1505"/>
        <v>1</v>
      </c>
      <c r="O7403" s="2">
        <f t="shared" si="1506"/>
        <v>29749.965345774341</v>
      </c>
      <c r="P7403" s="2">
        <f t="shared" si="1507"/>
        <v>29749.965345774341</v>
      </c>
    </row>
    <row r="7404" spans="1:16">
      <c r="A7404" s="6">
        <v>11</v>
      </c>
      <c r="B7404" s="6">
        <v>7</v>
      </c>
      <c r="C7404" s="6">
        <v>22</v>
      </c>
      <c r="D7404" s="6">
        <f t="shared" si="1495"/>
        <v>40</v>
      </c>
      <c r="E7404" s="5">
        <f t="shared" si="1496"/>
        <v>2824.5855390489023</v>
      </c>
      <c r="F7404" s="5">
        <f t="shared" si="1497"/>
        <v>249.62400827032465</v>
      </c>
      <c r="G7404" s="5">
        <f t="shared" si="1498"/>
        <v>1301.1455960105666</v>
      </c>
      <c r="H7404" s="5">
        <f t="shared" si="1499"/>
        <v>4375.3551433297935</v>
      </c>
      <c r="I7404" s="5">
        <f t="shared" si="1500"/>
        <v>720</v>
      </c>
      <c r="J7404" s="5">
        <f t="shared" si="1501"/>
        <v>3655.3551433297935</v>
      </c>
      <c r="K7404" s="2">
        <f t="shared" si="1502"/>
        <v>88461.026793920028</v>
      </c>
      <c r="L7404" s="2">
        <f t="shared" si="1503"/>
        <v>170858</v>
      </c>
      <c r="M7404" s="2">
        <f t="shared" si="1504"/>
        <v>32120</v>
      </c>
      <c r="N7404" s="6">
        <f t="shared" si="1505"/>
        <v>1</v>
      </c>
      <c r="O7404" s="2">
        <f t="shared" si="1506"/>
        <v>30276.973206079972</v>
      </c>
      <c r="P7404" s="2">
        <f t="shared" si="1507"/>
        <v>30276.973206079972</v>
      </c>
    </row>
    <row r="7405" spans="1:16">
      <c r="A7405" s="6">
        <v>11</v>
      </c>
      <c r="B7405" s="6">
        <v>7</v>
      </c>
      <c r="C7405" s="6">
        <v>23</v>
      </c>
      <c r="D7405" s="6">
        <f t="shared" si="1495"/>
        <v>41</v>
      </c>
      <c r="E7405" s="5">
        <f t="shared" si="1496"/>
        <v>2824.5855390489023</v>
      </c>
      <c r="F7405" s="5">
        <f t="shared" si="1497"/>
        <v>249.62400827032465</v>
      </c>
      <c r="G7405" s="5">
        <f t="shared" si="1498"/>
        <v>1377.292184868003</v>
      </c>
      <c r="H7405" s="5">
        <f t="shared" si="1499"/>
        <v>4451.5017321872301</v>
      </c>
      <c r="I7405" s="5">
        <f t="shared" si="1500"/>
        <v>720</v>
      </c>
      <c r="J7405" s="5">
        <f t="shared" si="1501"/>
        <v>3731.5017321872301</v>
      </c>
      <c r="K7405" s="2">
        <f t="shared" si="1502"/>
        <v>89783.016183806074</v>
      </c>
      <c r="L7405" s="2">
        <f t="shared" si="1503"/>
        <v>173558</v>
      </c>
      <c r="M7405" s="2">
        <f t="shared" si="1504"/>
        <v>33000</v>
      </c>
      <c r="N7405" s="6">
        <f t="shared" si="1505"/>
        <v>1</v>
      </c>
      <c r="O7405" s="2">
        <f t="shared" si="1506"/>
        <v>30774.983816193926</v>
      </c>
      <c r="P7405" s="2">
        <f t="shared" si="1507"/>
        <v>30774.983816193926</v>
      </c>
    </row>
    <row r="7406" spans="1:16">
      <c r="A7406" s="6">
        <v>11</v>
      </c>
      <c r="B7406" s="6">
        <v>7</v>
      </c>
      <c r="C7406" s="6">
        <v>24</v>
      </c>
      <c r="D7406" s="6">
        <f t="shared" si="1495"/>
        <v>42</v>
      </c>
      <c r="E7406" s="5">
        <f t="shared" si="1496"/>
        <v>2824.5855390489023</v>
      </c>
      <c r="F7406" s="5">
        <f t="shared" si="1497"/>
        <v>249.62400827032465</v>
      </c>
      <c r="G7406" s="5">
        <f t="shared" si="1498"/>
        <v>1455.1391344474989</v>
      </c>
      <c r="H7406" s="5">
        <f t="shared" si="1499"/>
        <v>4529.3486817667263</v>
      </c>
      <c r="I7406" s="5">
        <f t="shared" si="1500"/>
        <v>720</v>
      </c>
      <c r="J7406" s="5">
        <f t="shared" si="1501"/>
        <v>3809.3486817667263</v>
      </c>
      <c r="K7406" s="2">
        <f t="shared" si="1502"/>
        <v>91134.525725116779</v>
      </c>
      <c r="L7406" s="2">
        <f t="shared" si="1503"/>
        <v>176258</v>
      </c>
      <c r="M7406" s="2">
        <f t="shared" si="1504"/>
        <v>33880</v>
      </c>
      <c r="N7406" s="6">
        <f t="shared" si="1505"/>
        <v>1</v>
      </c>
      <c r="O7406" s="2">
        <f t="shared" si="1506"/>
        <v>31243.474274883221</v>
      </c>
      <c r="P7406" s="2">
        <f t="shared" si="1507"/>
        <v>31243.474274883221</v>
      </c>
    </row>
    <row r="7407" spans="1:16">
      <c r="A7407" s="6">
        <v>11</v>
      </c>
      <c r="B7407" s="6">
        <v>7</v>
      </c>
      <c r="C7407" s="6">
        <v>25</v>
      </c>
      <c r="D7407" s="6">
        <f t="shared" si="1495"/>
        <v>43</v>
      </c>
      <c r="E7407" s="5">
        <f t="shared" si="1496"/>
        <v>2824.5855390489023</v>
      </c>
      <c r="F7407" s="5">
        <f t="shared" si="1497"/>
        <v>249.62400827032465</v>
      </c>
      <c r="G7407" s="5">
        <f t="shared" si="1498"/>
        <v>1534.7170558625965</v>
      </c>
      <c r="H7407" s="5">
        <f t="shared" si="1499"/>
        <v>4608.9266031818233</v>
      </c>
      <c r="I7407" s="5">
        <f t="shared" si="1500"/>
        <v>720</v>
      </c>
      <c r="J7407" s="5">
        <f t="shared" si="1501"/>
        <v>3888.9266031818233</v>
      </c>
      <c r="K7407" s="2">
        <f t="shared" si="1502"/>
        <v>92516.086860795549</v>
      </c>
      <c r="L7407" s="2">
        <f t="shared" si="1503"/>
        <v>178958</v>
      </c>
      <c r="M7407" s="2">
        <f t="shared" si="1504"/>
        <v>34760</v>
      </c>
      <c r="N7407" s="6">
        <f t="shared" si="1505"/>
        <v>1</v>
      </c>
      <c r="O7407" s="2">
        <f t="shared" si="1506"/>
        <v>31681.913139204451</v>
      </c>
      <c r="P7407" s="2">
        <f t="shared" si="1507"/>
        <v>31681.913139204451</v>
      </c>
    </row>
    <row r="7408" spans="1:16">
      <c r="A7408" s="6">
        <v>11</v>
      </c>
      <c r="B7408" s="6">
        <v>7</v>
      </c>
      <c r="C7408" s="6">
        <v>26</v>
      </c>
      <c r="D7408" s="6">
        <f t="shared" si="1495"/>
        <v>44</v>
      </c>
      <c r="E7408" s="5">
        <f t="shared" si="1496"/>
        <v>2824.5855390489023</v>
      </c>
      <c r="F7408" s="5">
        <f t="shared" si="1497"/>
        <v>249.62400827032465</v>
      </c>
      <c r="G7408" s="5">
        <f t="shared" si="1498"/>
        <v>1616.0570598233144</v>
      </c>
      <c r="H7408" s="5">
        <f t="shared" si="1499"/>
        <v>4690.266607142541</v>
      </c>
      <c r="I7408" s="5">
        <f t="shared" si="1500"/>
        <v>720</v>
      </c>
      <c r="J7408" s="5">
        <f t="shared" si="1501"/>
        <v>3970.266607142541</v>
      </c>
      <c r="K7408" s="2">
        <f t="shared" si="1502"/>
        <v>93928.239707335786</v>
      </c>
      <c r="L7408" s="2">
        <f t="shared" si="1503"/>
        <v>181658</v>
      </c>
      <c r="M7408" s="2">
        <f t="shared" si="1504"/>
        <v>35640</v>
      </c>
      <c r="N7408" s="6">
        <f t="shared" si="1505"/>
        <v>1</v>
      </c>
      <c r="O7408" s="2">
        <f t="shared" si="1506"/>
        <v>32089.760292664214</v>
      </c>
      <c r="P7408" s="2">
        <f t="shared" si="1507"/>
        <v>32089.760292664214</v>
      </c>
    </row>
    <row r="7409" spans="1:16">
      <c r="A7409" s="6">
        <v>11</v>
      </c>
      <c r="B7409" s="6">
        <v>7</v>
      </c>
      <c r="C7409" s="6">
        <v>27</v>
      </c>
      <c r="D7409" s="6">
        <f t="shared" si="1495"/>
        <v>45</v>
      </c>
      <c r="E7409" s="5">
        <f t="shared" si="1496"/>
        <v>2824.5855390489023</v>
      </c>
      <c r="F7409" s="5">
        <f t="shared" si="1497"/>
        <v>249.62400827032465</v>
      </c>
      <c r="G7409" s="5">
        <f t="shared" si="1498"/>
        <v>1699.1907643430709</v>
      </c>
      <c r="H7409" s="5">
        <f t="shared" si="1499"/>
        <v>4773.400311662298</v>
      </c>
      <c r="I7409" s="5">
        <f t="shared" si="1500"/>
        <v>720</v>
      </c>
      <c r="J7409" s="5">
        <f t="shared" si="1501"/>
        <v>4053.400311662298</v>
      </c>
      <c r="K7409" s="2">
        <f t="shared" si="1502"/>
        <v>95371.533188581554</v>
      </c>
      <c r="L7409" s="2">
        <f t="shared" si="1503"/>
        <v>184358</v>
      </c>
      <c r="M7409" s="2">
        <f t="shared" si="1504"/>
        <v>36520</v>
      </c>
      <c r="N7409" s="6">
        <f t="shared" si="1505"/>
        <v>1</v>
      </c>
      <c r="O7409" s="2">
        <f t="shared" si="1506"/>
        <v>32466.466811418446</v>
      </c>
      <c r="P7409" s="2">
        <f t="shared" si="1507"/>
        <v>32466.466811418446</v>
      </c>
    </row>
    <row r="7410" spans="1:16">
      <c r="A7410" s="6">
        <v>11</v>
      </c>
      <c r="B7410" s="6">
        <v>7</v>
      </c>
      <c r="C7410" s="6">
        <v>28</v>
      </c>
      <c r="D7410" s="6">
        <f t="shared" si="1495"/>
        <v>46</v>
      </c>
      <c r="E7410" s="5">
        <f t="shared" si="1496"/>
        <v>2824.5855390489023</v>
      </c>
      <c r="F7410" s="5">
        <f t="shared" si="1497"/>
        <v>249.62400827032465</v>
      </c>
      <c r="G7410" s="5">
        <f t="shared" si="1498"/>
        <v>1784.1503025602246</v>
      </c>
      <c r="H7410" s="5">
        <f t="shared" si="1499"/>
        <v>4858.3598498794518</v>
      </c>
      <c r="I7410" s="5">
        <f t="shared" si="1500"/>
        <v>720</v>
      </c>
      <c r="J7410" s="5">
        <f t="shared" si="1501"/>
        <v>4138.3598498794518</v>
      </c>
      <c r="K7410" s="2">
        <f t="shared" si="1502"/>
        <v>96846.525171518253</v>
      </c>
      <c r="L7410" s="2">
        <f t="shared" si="1503"/>
        <v>187058</v>
      </c>
      <c r="M7410" s="2">
        <f t="shared" si="1504"/>
        <v>37400</v>
      </c>
      <c r="N7410" s="6">
        <f t="shared" si="1505"/>
        <v>1</v>
      </c>
      <c r="O7410" s="2">
        <f t="shared" si="1506"/>
        <v>32811.474828481747</v>
      </c>
      <c r="P7410" s="2">
        <f t="shared" si="1507"/>
        <v>32811.474828481747</v>
      </c>
    </row>
    <row r="7411" spans="1:16">
      <c r="A7411" s="6">
        <v>11</v>
      </c>
      <c r="B7411" s="6">
        <v>7</v>
      </c>
      <c r="C7411" s="6">
        <v>29</v>
      </c>
      <c r="D7411" s="6">
        <f t="shared" si="1495"/>
        <v>47</v>
      </c>
      <c r="E7411" s="5">
        <f t="shared" si="1496"/>
        <v>2824.5855390489023</v>
      </c>
      <c r="F7411" s="5">
        <f t="shared" si="1497"/>
        <v>249.62400827032465</v>
      </c>
      <c r="G7411" s="5">
        <f t="shared" si="1498"/>
        <v>1870.9683306758782</v>
      </c>
      <c r="H7411" s="5">
        <f t="shared" si="1499"/>
        <v>4945.1778779951055</v>
      </c>
      <c r="I7411" s="5">
        <f t="shared" si="1500"/>
        <v>720</v>
      </c>
      <c r="J7411" s="5">
        <f t="shared" si="1501"/>
        <v>4225.1778779951055</v>
      </c>
      <c r="K7411" s="2">
        <f t="shared" si="1502"/>
        <v>98353.782604081687</v>
      </c>
      <c r="L7411" s="2">
        <f t="shared" si="1503"/>
        <v>189758</v>
      </c>
      <c r="M7411" s="2">
        <f t="shared" si="1504"/>
        <v>38280</v>
      </c>
      <c r="N7411" s="6">
        <f t="shared" si="1505"/>
        <v>1</v>
      </c>
      <c r="O7411" s="2">
        <f t="shared" si="1506"/>
        <v>33124.217395918313</v>
      </c>
      <c r="P7411" s="2">
        <f t="shared" si="1507"/>
        <v>33124.217395918313</v>
      </c>
    </row>
    <row r="7412" spans="1:16">
      <c r="A7412" s="6">
        <v>11</v>
      </c>
      <c r="B7412" s="6">
        <v>7</v>
      </c>
      <c r="C7412" s="6">
        <v>30</v>
      </c>
      <c r="D7412" s="6">
        <f t="shared" si="1495"/>
        <v>48</v>
      </c>
      <c r="E7412" s="5">
        <f t="shared" si="1496"/>
        <v>2824.5855390489023</v>
      </c>
      <c r="F7412" s="5">
        <f t="shared" si="1497"/>
        <v>249.62400827032465</v>
      </c>
      <c r="G7412" s="5">
        <f t="shared" si="1498"/>
        <v>1959.6780360096488</v>
      </c>
      <c r="H7412" s="5">
        <f t="shared" si="1499"/>
        <v>5033.8875833288757</v>
      </c>
      <c r="I7412" s="5">
        <f t="shared" si="1500"/>
        <v>720</v>
      </c>
      <c r="J7412" s="5">
        <f t="shared" si="1501"/>
        <v>4313.8875833288757</v>
      </c>
      <c r="K7412" s="2">
        <f t="shared" si="1502"/>
        <v>99893.881655015197</v>
      </c>
      <c r="L7412" s="2">
        <f t="shared" si="1503"/>
        <v>192458</v>
      </c>
      <c r="M7412" s="2">
        <f t="shared" si="1504"/>
        <v>39160</v>
      </c>
      <c r="N7412" s="6">
        <f t="shared" si="1505"/>
        <v>1</v>
      </c>
      <c r="O7412" s="2">
        <f t="shared" si="1506"/>
        <v>33404.118344984803</v>
      </c>
      <c r="P7412" s="2">
        <f t="shared" si="1507"/>
        <v>33404.118344984803</v>
      </c>
    </row>
    <row r="7413" spans="1:16">
      <c r="A7413" s="6">
        <v>11</v>
      </c>
      <c r="B7413" s="6">
        <v>8</v>
      </c>
      <c r="C7413" s="6">
        <v>0</v>
      </c>
      <c r="D7413" s="6">
        <f t="shared" si="1495"/>
        <v>19</v>
      </c>
      <c r="E7413" s="5">
        <f t="shared" si="1496"/>
        <v>2824.5855390489023</v>
      </c>
      <c r="F7413" s="5">
        <f t="shared" si="1497"/>
        <v>292.41669540238024</v>
      </c>
      <c r="G7413" s="5">
        <f t="shared" si="1498"/>
        <v>0</v>
      </c>
      <c r="H7413" s="5">
        <f t="shared" si="1499"/>
        <v>3117.0022344512827</v>
      </c>
      <c r="I7413" s="5">
        <f t="shared" si="1500"/>
        <v>720</v>
      </c>
      <c r="J7413" s="5">
        <f t="shared" si="1501"/>
        <v>2397.0022344512827</v>
      </c>
      <c r="K7413" s="2">
        <f t="shared" si="1502"/>
        <v>66614.622125890324</v>
      </c>
      <c r="L7413" s="2">
        <f t="shared" si="1503"/>
        <v>113552</v>
      </c>
      <c r="M7413" s="2">
        <f t="shared" si="1504"/>
        <v>13200</v>
      </c>
      <c r="N7413" s="6">
        <f t="shared" si="1505"/>
        <v>1</v>
      </c>
      <c r="O7413" s="2">
        <f t="shared" si="1506"/>
        <v>13737.377874109676</v>
      </c>
      <c r="P7413" s="2">
        <f t="shared" si="1507"/>
        <v>13737.377874109676</v>
      </c>
    </row>
    <row r="7414" spans="1:16">
      <c r="A7414" s="6">
        <v>11</v>
      </c>
      <c r="B7414" s="6">
        <v>8</v>
      </c>
      <c r="C7414" s="6">
        <v>1</v>
      </c>
      <c r="D7414" s="6">
        <f t="shared" si="1495"/>
        <v>20</v>
      </c>
      <c r="E7414" s="5">
        <f t="shared" si="1496"/>
        <v>2824.5855390489023</v>
      </c>
      <c r="F7414" s="5">
        <f t="shared" si="1497"/>
        <v>292.41669540238024</v>
      </c>
      <c r="G7414" s="5">
        <f t="shared" si="1498"/>
        <v>45.5625</v>
      </c>
      <c r="H7414" s="5">
        <f t="shared" si="1499"/>
        <v>3162.5647344512827</v>
      </c>
      <c r="I7414" s="5">
        <f t="shared" si="1500"/>
        <v>720</v>
      </c>
      <c r="J7414" s="5">
        <f t="shared" si="1501"/>
        <v>2442.5647344512827</v>
      </c>
      <c r="K7414" s="2">
        <f t="shared" si="1502"/>
        <v>67405.637750890324</v>
      </c>
      <c r="L7414" s="2">
        <f t="shared" si="1503"/>
        <v>116252</v>
      </c>
      <c r="M7414" s="2">
        <f t="shared" si="1504"/>
        <v>14080</v>
      </c>
      <c r="N7414" s="6">
        <f t="shared" si="1505"/>
        <v>1</v>
      </c>
      <c r="O7414" s="2">
        <f t="shared" si="1506"/>
        <v>14766.362249109676</v>
      </c>
      <c r="P7414" s="2">
        <f t="shared" si="1507"/>
        <v>14766.362249109676</v>
      </c>
    </row>
    <row r="7415" spans="1:16">
      <c r="A7415" s="6">
        <v>11</v>
      </c>
      <c r="B7415" s="6">
        <v>8</v>
      </c>
      <c r="C7415" s="6">
        <v>2</v>
      </c>
      <c r="D7415" s="6">
        <f t="shared" si="1495"/>
        <v>21</v>
      </c>
      <c r="E7415" s="5">
        <f t="shared" si="1496"/>
        <v>2824.5855390489023</v>
      </c>
      <c r="F7415" s="5">
        <f t="shared" si="1497"/>
        <v>292.41669540238024</v>
      </c>
      <c r="G7415" s="5">
        <f t="shared" si="1498"/>
        <v>92.264062499999994</v>
      </c>
      <c r="H7415" s="5">
        <f t="shared" si="1499"/>
        <v>3209.2662969512826</v>
      </c>
      <c r="I7415" s="5">
        <f t="shared" si="1500"/>
        <v>720</v>
      </c>
      <c r="J7415" s="5">
        <f t="shared" si="1501"/>
        <v>2489.2662969512826</v>
      </c>
      <c r="K7415" s="2">
        <f t="shared" si="1502"/>
        <v>68216.428766515324</v>
      </c>
      <c r="L7415" s="2">
        <f t="shared" si="1503"/>
        <v>118952</v>
      </c>
      <c r="M7415" s="2">
        <f t="shared" si="1504"/>
        <v>14960</v>
      </c>
      <c r="N7415" s="6">
        <f t="shared" si="1505"/>
        <v>1</v>
      </c>
      <c r="O7415" s="2">
        <f t="shared" si="1506"/>
        <v>15775.571233484676</v>
      </c>
      <c r="P7415" s="2">
        <f t="shared" si="1507"/>
        <v>15775.571233484676</v>
      </c>
    </row>
    <row r="7416" spans="1:16">
      <c r="A7416" s="6">
        <v>11</v>
      </c>
      <c r="B7416" s="6">
        <v>8</v>
      </c>
      <c r="C7416" s="6">
        <v>3</v>
      </c>
      <c r="D7416" s="6">
        <f t="shared" si="1495"/>
        <v>22</v>
      </c>
      <c r="E7416" s="5">
        <f t="shared" si="1496"/>
        <v>2824.5855390489023</v>
      </c>
      <c r="F7416" s="5">
        <f t="shared" si="1497"/>
        <v>292.41669540238024</v>
      </c>
      <c r="G7416" s="5">
        <f t="shared" si="1498"/>
        <v>140.12604492187498</v>
      </c>
      <c r="H7416" s="5">
        <f t="shared" si="1499"/>
        <v>3257.1282793731575</v>
      </c>
      <c r="I7416" s="5">
        <f t="shared" si="1500"/>
        <v>720</v>
      </c>
      <c r="J7416" s="5">
        <f t="shared" si="1501"/>
        <v>2537.1282793731575</v>
      </c>
      <c r="K7416" s="2">
        <f t="shared" si="1502"/>
        <v>69047.365961339528</v>
      </c>
      <c r="L7416" s="2">
        <f t="shared" si="1503"/>
        <v>121652</v>
      </c>
      <c r="M7416" s="2">
        <f t="shared" si="1504"/>
        <v>15840</v>
      </c>
      <c r="N7416" s="6">
        <f t="shared" si="1505"/>
        <v>1</v>
      </c>
      <c r="O7416" s="2">
        <f t="shared" si="1506"/>
        <v>16764.634038660472</v>
      </c>
      <c r="P7416" s="2">
        <f t="shared" si="1507"/>
        <v>16764.634038660472</v>
      </c>
    </row>
    <row r="7417" spans="1:16">
      <c r="A7417" s="6">
        <v>11</v>
      </c>
      <c r="B7417" s="6">
        <v>8</v>
      </c>
      <c r="C7417" s="6">
        <v>4</v>
      </c>
      <c r="D7417" s="6">
        <f t="shared" si="1495"/>
        <v>23</v>
      </c>
      <c r="E7417" s="5">
        <f t="shared" si="1496"/>
        <v>2824.5855390489023</v>
      </c>
      <c r="F7417" s="5">
        <f t="shared" si="1497"/>
        <v>292.41669540238024</v>
      </c>
      <c r="G7417" s="5">
        <f t="shared" si="1498"/>
        <v>189.17016064453125</v>
      </c>
      <c r="H7417" s="5">
        <f t="shared" si="1499"/>
        <v>3306.172395095814</v>
      </c>
      <c r="I7417" s="5">
        <f t="shared" si="1500"/>
        <v>720</v>
      </c>
      <c r="J7417" s="5">
        <f t="shared" si="1501"/>
        <v>2586.172395095814</v>
      </c>
      <c r="K7417" s="2">
        <f t="shared" si="1502"/>
        <v>69898.82630374677</v>
      </c>
      <c r="L7417" s="2">
        <f t="shared" si="1503"/>
        <v>124352</v>
      </c>
      <c r="M7417" s="2">
        <f t="shared" si="1504"/>
        <v>16720</v>
      </c>
      <c r="N7417" s="6">
        <f t="shared" si="1505"/>
        <v>1</v>
      </c>
      <c r="O7417" s="2">
        <f t="shared" si="1506"/>
        <v>17733.17369625323</v>
      </c>
      <c r="P7417" s="2">
        <f t="shared" si="1507"/>
        <v>17733.17369625323</v>
      </c>
    </row>
    <row r="7418" spans="1:16">
      <c r="A7418" s="6">
        <v>11</v>
      </c>
      <c r="B7418" s="6">
        <v>8</v>
      </c>
      <c r="C7418" s="6">
        <v>5</v>
      </c>
      <c r="D7418" s="6">
        <f t="shared" si="1495"/>
        <v>24</v>
      </c>
      <c r="E7418" s="5">
        <f t="shared" si="1496"/>
        <v>2824.5855390489023</v>
      </c>
      <c r="F7418" s="5">
        <f t="shared" si="1497"/>
        <v>292.41669540238024</v>
      </c>
      <c r="G7418" s="5">
        <f t="shared" si="1498"/>
        <v>239.41848456573481</v>
      </c>
      <c r="H7418" s="5">
        <f t="shared" si="1499"/>
        <v>3356.4207190170173</v>
      </c>
      <c r="I7418" s="5">
        <f t="shared" si="1500"/>
        <v>720</v>
      </c>
      <c r="J7418" s="5">
        <f t="shared" si="1501"/>
        <v>2636.4207190170173</v>
      </c>
      <c r="K7418" s="2">
        <f t="shared" si="1502"/>
        <v>70771.193038489873</v>
      </c>
      <c r="L7418" s="2">
        <f t="shared" si="1503"/>
        <v>127052</v>
      </c>
      <c r="M7418" s="2">
        <f t="shared" si="1504"/>
        <v>17600</v>
      </c>
      <c r="N7418" s="6">
        <f t="shared" si="1505"/>
        <v>1</v>
      </c>
      <c r="O7418" s="2">
        <f t="shared" si="1506"/>
        <v>18680.806961510127</v>
      </c>
      <c r="P7418" s="2">
        <f t="shared" si="1507"/>
        <v>18680.806961510127</v>
      </c>
    </row>
    <row r="7419" spans="1:16">
      <c r="A7419" s="6">
        <v>11</v>
      </c>
      <c r="B7419" s="6">
        <v>8</v>
      </c>
      <c r="C7419" s="6">
        <v>6</v>
      </c>
      <c r="D7419" s="6">
        <f t="shared" si="1495"/>
        <v>25</v>
      </c>
      <c r="E7419" s="5">
        <f t="shared" si="1496"/>
        <v>2824.5855390489023</v>
      </c>
      <c r="F7419" s="5">
        <f t="shared" si="1497"/>
        <v>292.41669540238024</v>
      </c>
      <c r="G7419" s="5">
        <f t="shared" si="1498"/>
        <v>290.89345874736784</v>
      </c>
      <c r="H7419" s="5">
        <f t="shared" si="1499"/>
        <v>3407.8956931986504</v>
      </c>
      <c r="I7419" s="5">
        <f t="shared" si="1500"/>
        <v>720</v>
      </c>
      <c r="J7419" s="5">
        <f t="shared" si="1501"/>
        <v>2687.8956931986504</v>
      </c>
      <c r="K7419" s="2">
        <f t="shared" si="1502"/>
        <v>71664.855784698797</v>
      </c>
      <c r="L7419" s="2">
        <f t="shared" si="1503"/>
        <v>129752</v>
      </c>
      <c r="M7419" s="2">
        <f t="shared" si="1504"/>
        <v>18480</v>
      </c>
      <c r="N7419" s="6">
        <f t="shared" si="1505"/>
        <v>1</v>
      </c>
      <c r="O7419" s="2">
        <f t="shared" si="1506"/>
        <v>19607.144215301203</v>
      </c>
      <c r="P7419" s="2">
        <f t="shared" si="1507"/>
        <v>19607.144215301203</v>
      </c>
    </row>
    <row r="7420" spans="1:16">
      <c r="A7420" s="6">
        <v>11</v>
      </c>
      <c r="B7420" s="6">
        <v>8</v>
      </c>
      <c r="C7420" s="6">
        <v>7</v>
      </c>
      <c r="D7420" s="6">
        <f t="shared" si="1495"/>
        <v>26</v>
      </c>
      <c r="E7420" s="5">
        <f t="shared" si="1496"/>
        <v>2824.5855390489023</v>
      </c>
      <c r="F7420" s="5">
        <f t="shared" si="1497"/>
        <v>292.41669540238024</v>
      </c>
      <c r="G7420" s="5">
        <f t="shared" si="1498"/>
        <v>343.61789814532818</v>
      </c>
      <c r="H7420" s="5">
        <f t="shared" si="1499"/>
        <v>3460.6201325966108</v>
      </c>
      <c r="I7420" s="5">
        <f t="shared" si="1500"/>
        <v>720</v>
      </c>
      <c r="J7420" s="5">
        <f t="shared" si="1501"/>
        <v>2740.6201325966108</v>
      </c>
      <c r="K7420" s="2">
        <f t="shared" si="1502"/>
        <v>72580.210635357827</v>
      </c>
      <c r="L7420" s="2">
        <f t="shared" si="1503"/>
        <v>132452</v>
      </c>
      <c r="M7420" s="2">
        <f t="shared" si="1504"/>
        <v>19360</v>
      </c>
      <c r="N7420" s="6">
        <f t="shared" si="1505"/>
        <v>1</v>
      </c>
      <c r="O7420" s="2">
        <f t="shared" si="1506"/>
        <v>20511.789364642173</v>
      </c>
      <c r="P7420" s="2">
        <f t="shared" si="1507"/>
        <v>20511.789364642173</v>
      </c>
    </row>
    <row r="7421" spans="1:16">
      <c r="A7421" s="6">
        <v>11</v>
      </c>
      <c r="B7421" s="6">
        <v>8</v>
      </c>
      <c r="C7421" s="6">
        <v>8</v>
      </c>
      <c r="D7421" s="6">
        <f t="shared" si="1495"/>
        <v>27</v>
      </c>
      <c r="E7421" s="5">
        <f t="shared" si="1496"/>
        <v>2824.5855390489023</v>
      </c>
      <c r="F7421" s="5">
        <f t="shared" si="1497"/>
        <v>292.41669540238024</v>
      </c>
      <c r="G7421" s="5">
        <f t="shared" si="1498"/>
        <v>397.61499642530839</v>
      </c>
      <c r="H7421" s="5">
        <f t="shared" si="1499"/>
        <v>3514.6172308765908</v>
      </c>
      <c r="I7421" s="5">
        <f t="shared" si="1500"/>
        <v>720</v>
      </c>
      <c r="J7421" s="5">
        <f t="shared" si="1501"/>
        <v>2794.6172308765908</v>
      </c>
      <c r="K7421" s="2">
        <f t="shared" si="1502"/>
        <v>73517.660258274147</v>
      </c>
      <c r="L7421" s="2">
        <f t="shared" si="1503"/>
        <v>135152</v>
      </c>
      <c r="M7421" s="2">
        <f t="shared" si="1504"/>
        <v>20240</v>
      </c>
      <c r="N7421" s="6">
        <f t="shared" si="1505"/>
        <v>1</v>
      </c>
      <c r="O7421" s="2">
        <f t="shared" si="1506"/>
        <v>21394.339741725853</v>
      </c>
      <c r="P7421" s="2">
        <f t="shared" si="1507"/>
        <v>21394.339741725853</v>
      </c>
    </row>
    <row r="7422" spans="1:16">
      <c r="A7422" s="6">
        <v>11</v>
      </c>
      <c r="B7422" s="6">
        <v>8</v>
      </c>
      <c r="C7422" s="6">
        <v>9</v>
      </c>
      <c r="D7422" s="6">
        <f t="shared" si="1495"/>
        <v>28</v>
      </c>
      <c r="E7422" s="5">
        <f t="shared" si="1496"/>
        <v>2824.5855390489023</v>
      </c>
      <c r="F7422" s="5">
        <f t="shared" si="1497"/>
        <v>292.41669540238024</v>
      </c>
      <c r="G7422" s="5">
        <f t="shared" si="1498"/>
        <v>452.90833186570285</v>
      </c>
      <c r="H7422" s="5">
        <f t="shared" si="1499"/>
        <v>3569.9105663169858</v>
      </c>
      <c r="I7422" s="5">
        <f t="shared" si="1500"/>
        <v>720</v>
      </c>
      <c r="J7422" s="5">
        <f t="shared" si="1501"/>
        <v>2849.9105663169858</v>
      </c>
      <c r="K7422" s="2">
        <f t="shared" si="1502"/>
        <v>74477.61399855878</v>
      </c>
      <c r="L7422" s="2">
        <f t="shared" si="1503"/>
        <v>137852</v>
      </c>
      <c r="M7422" s="2">
        <f t="shared" si="1504"/>
        <v>21120</v>
      </c>
      <c r="N7422" s="6">
        <f t="shared" si="1505"/>
        <v>1</v>
      </c>
      <c r="O7422" s="2">
        <f t="shared" si="1506"/>
        <v>22254.38600144122</v>
      </c>
      <c r="P7422" s="2">
        <f t="shared" si="1507"/>
        <v>22254.38600144122</v>
      </c>
    </row>
    <row r="7423" spans="1:16">
      <c r="A7423" s="6">
        <v>11</v>
      </c>
      <c r="B7423" s="6">
        <v>8</v>
      </c>
      <c r="C7423" s="6">
        <v>10</v>
      </c>
      <c r="D7423" s="6">
        <f t="shared" si="1495"/>
        <v>29</v>
      </c>
      <c r="E7423" s="5">
        <f t="shared" si="1496"/>
        <v>2824.5855390489023</v>
      </c>
      <c r="F7423" s="5">
        <f t="shared" si="1497"/>
        <v>292.41669540238024</v>
      </c>
      <c r="G7423" s="5">
        <f t="shared" si="1498"/>
        <v>509.52187334891573</v>
      </c>
      <c r="H7423" s="5">
        <f t="shared" si="1499"/>
        <v>3626.5241078001982</v>
      </c>
      <c r="I7423" s="5">
        <f t="shared" si="1500"/>
        <v>720</v>
      </c>
      <c r="J7423" s="5">
        <f t="shared" si="1501"/>
        <v>2906.5241078001982</v>
      </c>
      <c r="K7423" s="2">
        <f t="shared" si="1502"/>
        <v>75460.487982642328</v>
      </c>
      <c r="L7423" s="2">
        <f t="shared" si="1503"/>
        <v>140552</v>
      </c>
      <c r="M7423" s="2">
        <f t="shared" si="1504"/>
        <v>22000</v>
      </c>
      <c r="N7423" s="6">
        <f t="shared" si="1505"/>
        <v>1</v>
      </c>
      <c r="O7423" s="2">
        <f t="shared" si="1506"/>
        <v>23091.512017357672</v>
      </c>
      <c r="P7423" s="2">
        <f t="shared" si="1507"/>
        <v>23091.512017357672</v>
      </c>
    </row>
    <row r="7424" spans="1:16">
      <c r="A7424" s="6">
        <v>11</v>
      </c>
      <c r="B7424" s="6">
        <v>8</v>
      </c>
      <c r="C7424" s="6">
        <v>11</v>
      </c>
      <c r="D7424" s="6">
        <f t="shared" si="1495"/>
        <v>30</v>
      </c>
      <c r="E7424" s="5">
        <f t="shared" si="1496"/>
        <v>2824.5855390489023</v>
      </c>
      <c r="F7424" s="5">
        <f t="shared" si="1497"/>
        <v>292.41669540238024</v>
      </c>
      <c r="G7424" s="5">
        <f t="shared" si="1498"/>
        <v>567.47998644235474</v>
      </c>
      <c r="H7424" s="5">
        <f t="shared" si="1499"/>
        <v>3684.4822208936375</v>
      </c>
      <c r="I7424" s="5">
        <f t="shared" si="1500"/>
        <v>720</v>
      </c>
      <c r="J7424" s="5">
        <f t="shared" si="1501"/>
        <v>2964.4822208936375</v>
      </c>
      <c r="K7424" s="2">
        <f t="shared" si="1502"/>
        <v>76466.705223847879</v>
      </c>
      <c r="L7424" s="2">
        <f t="shared" si="1503"/>
        <v>143252</v>
      </c>
      <c r="M7424" s="2">
        <f t="shared" si="1504"/>
        <v>22880</v>
      </c>
      <c r="N7424" s="6">
        <f t="shared" si="1505"/>
        <v>1</v>
      </c>
      <c r="O7424" s="2">
        <f t="shared" si="1506"/>
        <v>23905.294776152121</v>
      </c>
      <c r="P7424" s="2">
        <f t="shared" si="1507"/>
        <v>23905.294776152121</v>
      </c>
    </row>
    <row r="7425" spans="1:16">
      <c r="A7425" s="6">
        <v>11</v>
      </c>
      <c r="B7425" s="6">
        <v>8</v>
      </c>
      <c r="C7425" s="6">
        <v>12</v>
      </c>
      <c r="D7425" s="6">
        <f t="shared" si="1495"/>
        <v>31</v>
      </c>
      <c r="E7425" s="5">
        <f t="shared" si="1496"/>
        <v>2824.5855390489023</v>
      </c>
      <c r="F7425" s="5">
        <f t="shared" si="1497"/>
        <v>292.41669540238024</v>
      </c>
      <c r="G7425" s="5">
        <f t="shared" si="1498"/>
        <v>626.80743957041921</v>
      </c>
      <c r="H7425" s="5">
        <f t="shared" si="1499"/>
        <v>3743.809674021702</v>
      </c>
      <c r="I7425" s="5">
        <f t="shared" si="1500"/>
        <v>720</v>
      </c>
      <c r="J7425" s="5">
        <f t="shared" si="1501"/>
        <v>3023.809674021702</v>
      </c>
      <c r="K7425" s="2">
        <f t="shared" si="1502"/>
        <v>77496.695729543426</v>
      </c>
      <c r="L7425" s="2">
        <f t="shared" si="1503"/>
        <v>145952</v>
      </c>
      <c r="M7425" s="2">
        <f t="shared" si="1504"/>
        <v>23760</v>
      </c>
      <c r="N7425" s="6">
        <f t="shared" si="1505"/>
        <v>1</v>
      </c>
      <c r="O7425" s="2">
        <f t="shared" si="1506"/>
        <v>24695.304270456574</v>
      </c>
      <c r="P7425" s="2">
        <f t="shared" si="1507"/>
        <v>24695.304270456574</v>
      </c>
    </row>
    <row r="7426" spans="1:16">
      <c r="A7426" s="6">
        <v>11</v>
      </c>
      <c r="B7426" s="6">
        <v>8</v>
      </c>
      <c r="C7426" s="6">
        <v>13</v>
      </c>
      <c r="D7426" s="6">
        <f t="shared" si="1495"/>
        <v>32</v>
      </c>
      <c r="E7426" s="5">
        <f t="shared" si="1496"/>
        <v>2824.5855390489023</v>
      </c>
      <c r="F7426" s="5">
        <f t="shared" si="1497"/>
        <v>292.41669540238024</v>
      </c>
      <c r="G7426" s="5">
        <f t="shared" si="1498"/>
        <v>687.52941027880343</v>
      </c>
      <c r="H7426" s="5">
        <f t="shared" si="1499"/>
        <v>3804.5316447300861</v>
      </c>
      <c r="I7426" s="5">
        <f t="shared" si="1500"/>
        <v>720</v>
      </c>
      <c r="J7426" s="5">
        <f t="shared" si="1501"/>
        <v>3084.5316447300861</v>
      </c>
      <c r="K7426" s="2">
        <f t="shared" si="1502"/>
        <v>78550.896609897318</v>
      </c>
      <c r="L7426" s="2">
        <f t="shared" si="1503"/>
        <v>148652</v>
      </c>
      <c r="M7426" s="2">
        <f t="shared" si="1504"/>
        <v>24640</v>
      </c>
      <c r="N7426" s="6">
        <f t="shared" si="1505"/>
        <v>1</v>
      </c>
      <c r="O7426" s="2">
        <f t="shared" si="1506"/>
        <v>25461.103390102682</v>
      </c>
      <c r="P7426" s="2">
        <f t="shared" si="1507"/>
        <v>25461.103390102682</v>
      </c>
    </row>
    <row r="7427" spans="1:16">
      <c r="A7427" s="6">
        <v>11</v>
      </c>
      <c r="B7427" s="6">
        <v>8</v>
      </c>
      <c r="C7427" s="6">
        <v>14</v>
      </c>
      <c r="D7427" s="6">
        <f t="shared" si="1495"/>
        <v>33</v>
      </c>
      <c r="E7427" s="5">
        <f t="shared" si="1496"/>
        <v>2824.5855390489023</v>
      </c>
      <c r="F7427" s="5">
        <f t="shared" si="1497"/>
        <v>292.41669540238024</v>
      </c>
      <c r="G7427" s="5">
        <f t="shared" si="1498"/>
        <v>749.67149159246469</v>
      </c>
      <c r="H7427" s="5">
        <f t="shared" si="1499"/>
        <v>3866.6737260437476</v>
      </c>
      <c r="I7427" s="5">
        <f t="shared" si="1500"/>
        <v>720</v>
      </c>
      <c r="J7427" s="5">
        <f t="shared" si="1501"/>
        <v>3146.6737260437476</v>
      </c>
      <c r="K7427" s="2">
        <f t="shared" si="1502"/>
        <v>79629.752188259503</v>
      </c>
      <c r="L7427" s="2">
        <f t="shared" si="1503"/>
        <v>151352</v>
      </c>
      <c r="M7427" s="2">
        <f t="shared" si="1504"/>
        <v>25520</v>
      </c>
      <c r="N7427" s="6">
        <f t="shared" si="1505"/>
        <v>1</v>
      </c>
      <c r="O7427" s="2">
        <f t="shared" si="1506"/>
        <v>26202.247811740497</v>
      </c>
      <c r="P7427" s="2">
        <f t="shared" si="1507"/>
        <v>26202.247811740497</v>
      </c>
    </row>
    <row r="7428" spans="1:16">
      <c r="A7428" s="6">
        <v>11</v>
      </c>
      <c r="B7428" s="6">
        <v>8</v>
      </c>
      <c r="C7428" s="6">
        <v>15</v>
      </c>
      <c r="D7428" s="6">
        <f t="shared" ref="D7428:D7491" si="1508">A7428+B7428+C7428</f>
        <v>34</v>
      </c>
      <c r="E7428" s="5">
        <f t="shared" ref="E7428:E7491" si="1509">IF(A7428=0,0,A7428*LABOR_HRS_WK_TOM*SEASON_WEEKS*(1+DIM_PCT_TOM)^A7428)</f>
        <v>2824.5855390489023</v>
      </c>
      <c r="F7428" s="5">
        <f t="shared" ref="F7428:F7491" si="1510">IF(B7428=0,0,B7428*LABOR_HRS_WK_CAR*SEASON_WEEKS*(1+DIM_PCT_CAR)^B7428)</f>
        <v>292.41669540238024</v>
      </c>
      <c r="G7428" s="5">
        <f t="shared" ref="G7428:G7491" si="1511">IF(C7428=0,0,C7428*LABOR_HRS_WK_MES*SEASON_WEEKS*(1+DIM_PCT_MES)^C7428)</f>
        <v>813.25969846861108</v>
      </c>
      <c r="H7428" s="5">
        <f t="shared" ref="H7428:H7491" si="1512">E7428+F7428+G7428</f>
        <v>3930.2619329198938</v>
      </c>
      <c r="I7428" s="5">
        <f t="shared" ref="I7428:I7491" si="1513">MIN(H7428,FARMER_HRS)</f>
        <v>720</v>
      </c>
      <c r="J7428" s="5">
        <f t="shared" ref="J7428:J7491" si="1514">MAX(0,H7428-FARMER_HRS)</f>
        <v>3210.2619329198938</v>
      </c>
      <c r="K7428" s="2">
        <f t="shared" ref="K7428:K7491" si="1515">I7428*FARMER_RATE+J7428*TEMP_WORKER_RATE</f>
        <v>80733.714113192604</v>
      </c>
      <c r="L7428" s="2">
        <f t="shared" ref="L7428:L7491" si="1516">A7428*PRICE_TOM+B7428*PRICE_CAR+C7428*PRICE_MES</f>
        <v>154052</v>
      </c>
      <c r="M7428" s="2">
        <f t="shared" ref="M7428:M7491" si="1517">A7428*FERT_BED_TOM+B7428*FERT_BED_CAR+C7428*FERT_BED_MES</f>
        <v>26400</v>
      </c>
      <c r="N7428" s="6">
        <f t="shared" ref="N7428:N7491" si="1518">IF(AND(D7428&lt;=TOTAL_BEDS,J7428&lt;=TEMP_WORKER_MAX*TEMP_WORKER_HRS),1,0)</f>
        <v>1</v>
      </c>
      <c r="O7428" s="2">
        <f t="shared" ref="O7428:O7491" si="1519">L7428-M7428-K7428-FIXED_COSTS</f>
        <v>26918.285886807396</v>
      </c>
      <c r="P7428" s="2">
        <f t="shared" ref="P7428:P7491" si="1520">IF(N7428=1,O7428,"")</f>
        <v>26918.285886807396</v>
      </c>
    </row>
    <row r="7429" spans="1:16">
      <c r="A7429" s="6">
        <v>11</v>
      </c>
      <c r="B7429" s="6">
        <v>8</v>
      </c>
      <c r="C7429" s="6">
        <v>16</v>
      </c>
      <c r="D7429" s="6">
        <f t="shared" si="1508"/>
        <v>35</v>
      </c>
      <c r="E7429" s="5">
        <f t="shared" si="1509"/>
        <v>2824.5855390489023</v>
      </c>
      <c r="F7429" s="5">
        <f t="shared" si="1510"/>
        <v>292.41669540238024</v>
      </c>
      <c r="G7429" s="5">
        <f t="shared" si="1511"/>
        <v>878.32047434610013</v>
      </c>
      <c r="H7429" s="5">
        <f t="shared" si="1512"/>
        <v>3995.3227087973828</v>
      </c>
      <c r="I7429" s="5">
        <f t="shared" si="1513"/>
        <v>720</v>
      </c>
      <c r="J7429" s="5">
        <f t="shared" si="1514"/>
        <v>3275.3227087973828</v>
      </c>
      <c r="K7429" s="2">
        <f t="shared" si="1515"/>
        <v>81863.241472176785</v>
      </c>
      <c r="L7429" s="2">
        <f t="shared" si="1516"/>
        <v>156752</v>
      </c>
      <c r="M7429" s="2">
        <f t="shared" si="1517"/>
        <v>27280</v>
      </c>
      <c r="N7429" s="6">
        <f t="shared" si="1518"/>
        <v>1</v>
      </c>
      <c r="O7429" s="2">
        <f t="shared" si="1519"/>
        <v>27608.758527823215</v>
      </c>
      <c r="P7429" s="2">
        <f t="shared" si="1520"/>
        <v>27608.758527823215</v>
      </c>
    </row>
    <row r="7430" spans="1:16">
      <c r="A7430" s="6">
        <v>11</v>
      </c>
      <c r="B7430" s="6">
        <v>8</v>
      </c>
      <c r="C7430" s="6">
        <v>17</v>
      </c>
      <c r="D7430" s="6">
        <f t="shared" si="1508"/>
        <v>36</v>
      </c>
      <c r="E7430" s="5">
        <f t="shared" si="1509"/>
        <v>2824.5855390489023</v>
      </c>
      <c r="F7430" s="5">
        <f t="shared" si="1510"/>
        <v>292.41669540238024</v>
      </c>
      <c r="G7430" s="5">
        <f t="shared" si="1511"/>
        <v>944.88069779264049</v>
      </c>
      <c r="H7430" s="5">
        <f t="shared" si="1512"/>
        <v>4061.8829322439233</v>
      </c>
      <c r="I7430" s="5">
        <f t="shared" si="1513"/>
        <v>720</v>
      </c>
      <c r="J7430" s="5">
        <f t="shared" si="1514"/>
        <v>3341.8829322439233</v>
      </c>
      <c r="K7430" s="2">
        <f t="shared" si="1515"/>
        <v>83018.800907012555</v>
      </c>
      <c r="L7430" s="2">
        <f t="shared" si="1516"/>
        <v>159452</v>
      </c>
      <c r="M7430" s="2">
        <f t="shared" si="1517"/>
        <v>28160</v>
      </c>
      <c r="N7430" s="6">
        <f t="shared" si="1518"/>
        <v>1</v>
      </c>
      <c r="O7430" s="2">
        <f t="shared" si="1519"/>
        <v>28273.199092987445</v>
      </c>
      <c r="P7430" s="2">
        <f t="shared" si="1520"/>
        <v>28273.199092987445</v>
      </c>
    </row>
    <row r="7431" spans="1:16">
      <c r="A7431" s="6">
        <v>11</v>
      </c>
      <c r="B7431" s="6">
        <v>8</v>
      </c>
      <c r="C7431" s="6">
        <v>18</v>
      </c>
      <c r="D7431" s="6">
        <f t="shared" si="1508"/>
        <v>37</v>
      </c>
      <c r="E7431" s="5">
        <f t="shared" si="1509"/>
        <v>2824.5855390489023</v>
      </c>
      <c r="F7431" s="5">
        <f t="shared" si="1510"/>
        <v>292.41669540238024</v>
      </c>
      <c r="G7431" s="5">
        <f t="shared" si="1511"/>
        <v>1012.9676892512279</v>
      </c>
      <c r="H7431" s="5">
        <f t="shared" si="1512"/>
        <v>4129.9699237025106</v>
      </c>
      <c r="I7431" s="5">
        <f t="shared" si="1513"/>
        <v>720</v>
      </c>
      <c r="J7431" s="5">
        <f t="shared" si="1514"/>
        <v>3409.9699237025106</v>
      </c>
      <c r="K7431" s="2">
        <f t="shared" si="1515"/>
        <v>84200.866730946364</v>
      </c>
      <c r="L7431" s="2">
        <f t="shared" si="1516"/>
        <v>162152</v>
      </c>
      <c r="M7431" s="2">
        <f t="shared" si="1517"/>
        <v>29040</v>
      </c>
      <c r="N7431" s="6">
        <f t="shared" si="1518"/>
        <v>1</v>
      </c>
      <c r="O7431" s="2">
        <f t="shared" si="1519"/>
        <v>28911.133269053636</v>
      </c>
      <c r="P7431" s="2">
        <f t="shared" si="1520"/>
        <v>28911.133269053636</v>
      </c>
    </row>
    <row r="7432" spans="1:16">
      <c r="A7432" s="6">
        <v>11</v>
      </c>
      <c r="B7432" s="6">
        <v>8</v>
      </c>
      <c r="C7432" s="6">
        <v>19</v>
      </c>
      <c r="D7432" s="6">
        <f t="shared" si="1508"/>
        <v>38</v>
      </c>
      <c r="E7432" s="5">
        <f t="shared" si="1509"/>
        <v>2824.5855390489023</v>
      </c>
      <c r="F7432" s="5">
        <f t="shared" si="1510"/>
        <v>292.41669540238024</v>
      </c>
      <c r="G7432" s="5">
        <f t="shared" si="1511"/>
        <v>1082.6092178872495</v>
      </c>
      <c r="H7432" s="5">
        <f t="shared" si="1512"/>
        <v>4199.6114523385322</v>
      </c>
      <c r="I7432" s="5">
        <f t="shared" si="1513"/>
        <v>720</v>
      </c>
      <c r="J7432" s="5">
        <f t="shared" si="1514"/>
        <v>3479.6114523385322</v>
      </c>
      <c r="K7432" s="2">
        <f t="shared" si="1515"/>
        <v>85409.921047543961</v>
      </c>
      <c r="L7432" s="2">
        <f t="shared" si="1516"/>
        <v>164852</v>
      </c>
      <c r="M7432" s="2">
        <f t="shared" si="1517"/>
        <v>29920</v>
      </c>
      <c r="N7432" s="6">
        <f t="shared" si="1518"/>
        <v>1</v>
      </c>
      <c r="O7432" s="2">
        <f t="shared" si="1519"/>
        <v>29522.078952456039</v>
      </c>
      <c r="P7432" s="2">
        <f t="shared" si="1520"/>
        <v>29522.078952456039</v>
      </c>
    </row>
    <row r="7433" spans="1:16">
      <c r="A7433" s="6">
        <v>11</v>
      </c>
      <c r="B7433" s="6">
        <v>8</v>
      </c>
      <c r="C7433" s="6">
        <v>20</v>
      </c>
      <c r="D7433" s="6">
        <f t="shared" si="1508"/>
        <v>39</v>
      </c>
      <c r="E7433" s="5">
        <f t="shared" si="1509"/>
        <v>2824.5855390489023</v>
      </c>
      <c r="F7433" s="5">
        <f t="shared" si="1510"/>
        <v>292.41669540238024</v>
      </c>
      <c r="G7433" s="5">
        <f t="shared" si="1511"/>
        <v>1153.8335085377266</v>
      </c>
      <c r="H7433" s="5">
        <f t="shared" si="1512"/>
        <v>4270.8357429890093</v>
      </c>
      <c r="I7433" s="5">
        <f t="shared" si="1513"/>
        <v>720</v>
      </c>
      <c r="J7433" s="5">
        <f t="shared" si="1514"/>
        <v>3550.8357429890093</v>
      </c>
      <c r="K7433" s="2">
        <f t="shared" si="1515"/>
        <v>86646.453871336969</v>
      </c>
      <c r="L7433" s="2">
        <f t="shared" si="1516"/>
        <v>167552</v>
      </c>
      <c r="M7433" s="2">
        <f t="shared" si="1517"/>
        <v>30800</v>
      </c>
      <c r="N7433" s="6">
        <f t="shared" si="1518"/>
        <v>1</v>
      </c>
      <c r="O7433" s="2">
        <f t="shared" si="1519"/>
        <v>30105.546128663031</v>
      </c>
      <c r="P7433" s="2">
        <f t="shared" si="1520"/>
        <v>30105.546128663031</v>
      </c>
    </row>
    <row r="7434" spans="1:16">
      <c r="A7434" s="6">
        <v>11</v>
      </c>
      <c r="B7434" s="6">
        <v>8</v>
      </c>
      <c r="C7434" s="6">
        <v>21</v>
      </c>
      <c r="D7434" s="6">
        <f t="shared" si="1508"/>
        <v>40</v>
      </c>
      <c r="E7434" s="5">
        <f t="shared" si="1509"/>
        <v>2824.5855390489023</v>
      </c>
      <c r="F7434" s="5">
        <f t="shared" si="1510"/>
        <v>292.41669540238024</v>
      </c>
      <c r="G7434" s="5">
        <f t="shared" si="1511"/>
        <v>1226.6692487641703</v>
      </c>
      <c r="H7434" s="5">
        <f t="shared" si="1512"/>
        <v>4343.671483215453</v>
      </c>
      <c r="I7434" s="5">
        <f t="shared" si="1513"/>
        <v>720</v>
      </c>
      <c r="J7434" s="5">
        <f t="shared" si="1514"/>
        <v>3623.671483215453</v>
      </c>
      <c r="K7434" s="2">
        <f t="shared" si="1515"/>
        <v>87910.96325026828</v>
      </c>
      <c r="L7434" s="2">
        <f t="shared" si="1516"/>
        <v>170252</v>
      </c>
      <c r="M7434" s="2">
        <f t="shared" si="1517"/>
        <v>31680</v>
      </c>
      <c r="N7434" s="6">
        <f t="shared" si="1518"/>
        <v>1</v>
      </c>
      <c r="O7434" s="2">
        <f t="shared" si="1519"/>
        <v>30661.03674973172</v>
      </c>
      <c r="P7434" s="2">
        <f t="shared" si="1520"/>
        <v>30661.03674973172</v>
      </c>
    </row>
    <row r="7435" spans="1:16">
      <c r="A7435" s="6">
        <v>11</v>
      </c>
      <c r="B7435" s="6">
        <v>8</v>
      </c>
      <c r="C7435" s="6">
        <v>22</v>
      </c>
      <c r="D7435" s="6">
        <f t="shared" si="1508"/>
        <v>41</v>
      </c>
      <c r="E7435" s="5">
        <f t="shared" si="1509"/>
        <v>2824.5855390489023</v>
      </c>
      <c r="F7435" s="5">
        <f t="shared" si="1510"/>
        <v>292.41669540238024</v>
      </c>
      <c r="G7435" s="5">
        <f t="shared" si="1511"/>
        <v>1301.1455960105666</v>
      </c>
      <c r="H7435" s="5">
        <f t="shared" si="1512"/>
        <v>4418.1478304618495</v>
      </c>
      <c r="I7435" s="5">
        <f t="shared" si="1513"/>
        <v>720</v>
      </c>
      <c r="J7435" s="5">
        <f t="shared" si="1514"/>
        <v>3698.1478304618495</v>
      </c>
      <c r="K7435" s="2">
        <f t="shared" si="1515"/>
        <v>89203.955389962663</v>
      </c>
      <c r="L7435" s="2">
        <f t="shared" si="1516"/>
        <v>172952</v>
      </c>
      <c r="M7435" s="2">
        <f t="shared" si="1517"/>
        <v>32560</v>
      </c>
      <c r="N7435" s="6">
        <f t="shared" si="1518"/>
        <v>1</v>
      </c>
      <c r="O7435" s="2">
        <f t="shared" si="1519"/>
        <v>31188.044610037337</v>
      </c>
      <c r="P7435" s="2">
        <f t="shared" si="1520"/>
        <v>31188.044610037337</v>
      </c>
    </row>
    <row r="7436" spans="1:16">
      <c r="A7436" s="6">
        <v>11</v>
      </c>
      <c r="B7436" s="6">
        <v>8</v>
      </c>
      <c r="C7436" s="6">
        <v>23</v>
      </c>
      <c r="D7436" s="6">
        <f t="shared" si="1508"/>
        <v>42</v>
      </c>
      <c r="E7436" s="5">
        <f t="shared" si="1509"/>
        <v>2824.5855390489023</v>
      </c>
      <c r="F7436" s="5">
        <f t="shared" si="1510"/>
        <v>292.41669540238024</v>
      </c>
      <c r="G7436" s="5">
        <f t="shared" si="1511"/>
        <v>1377.292184868003</v>
      </c>
      <c r="H7436" s="5">
        <f t="shared" si="1512"/>
        <v>4494.2944193192852</v>
      </c>
      <c r="I7436" s="5">
        <f t="shared" si="1513"/>
        <v>720</v>
      </c>
      <c r="J7436" s="5">
        <f t="shared" si="1514"/>
        <v>3774.2944193192852</v>
      </c>
      <c r="K7436" s="2">
        <f t="shared" si="1515"/>
        <v>90525.944779848709</v>
      </c>
      <c r="L7436" s="2">
        <f t="shared" si="1516"/>
        <v>175652</v>
      </c>
      <c r="M7436" s="2">
        <f t="shared" si="1517"/>
        <v>33440</v>
      </c>
      <c r="N7436" s="6">
        <f t="shared" si="1518"/>
        <v>1</v>
      </c>
      <c r="O7436" s="2">
        <f t="shared" si="1519"/>
        <v>31686.055220151291</v>
      </c>
      <c r="P7436" s="2">
        <f t="shared" si="1520"/>
        <v>31686.055220151291</v>
      </c>
    </row>
    <row r="7437" spans="1:16">
      <c r="A7437" s="6">
        <v>11</v>
      </c>
      <c r="B7437" s="6">
        <v>8</v>
      </c>
      <c r="C7437" s="6">
        <v>24</v>
      </c>
      <c r="D7437" s="6">
        <f t="shared" si="1508"/>
        <v>43</v>
      </c>
      <c r="E7437" s="5">
        <f t="shared" si="1509"/>
        <v>2824.5855390489023</v>
      </c>
      <c r="F7437" s="5">
        <f t="shared" si="1510"/>
        <v>292.41669540238024</v>
      </c>
      <c r="G7437" s="5">
        <f t="shared" si="1511"/>
        <v>1455.1391344474989</v>
      </c>
      <c r="H7437" s="5">
        <f t="shared" si="1512"/>
        <v>4572.1413688987814</v>
      </c>
      <c r="I7437" s="5">
        <f t="shared" si="1513"/>
        <v>720</v>
      </c>
      <c r="J7437" s="5">
        <f t="shared" si="1514"/>
        <v>3852.1413688987814</v>
      </c>
      <c r="K7437" s="2">
        <f t="shared" si="1515"/>
        <v>91877.454321159399</v>
      </c>
      <c r="L7437" s="2">
        <f t="shared" si="1516"/>
        <v>178352</v>
      </c>
      <c r="M7437" s="2">
        <f t="shared" si="1517"/>
        <v>34320</v>
      </c>
      <c r="N7437" s="6">
        <f t="shared" si="1518"/>
        <v>1</v>
      </c>
      <c r="O7437" s="2">
        <f t="shared" si="1519"/>
        <v>32154.545678840601</v>
      </c>
      <c r="P7437" s="2">
        <f t="shared" si="1520"/>
        <v>32154.545678840601</v>
      </c>
    </row>
    <row r="7438" spans="1:16">
      <c r="A7438" s="6">
        <v>11</v>
      </c>
      <c r="B7438" s="6">
        <v>8</v>
      </c>
      <c r="C7438" s="6">
        <v>25</v>
      </c>
      <c r="D7438" s="6">
        <f t="shared" si="1508"/>
        <v>44</v>
      </c>
      <c r="E7438" s="5">
        <f t="shared" si="1509"/>
        <v>2824.5855390489023</v>
      </c>
      <c r="F7438" s="5">
        <f t="shared" si="1510"/>
        <v>292.41669540238024</v>
      </c>
      <c r="G7438" s="5">
        <f t="shared" si="1511"/>
        <v>1534.7170558625965</v>
      </c>
      <c r="H7438" s="5">
        <f t="shared" si="1512"/>
        <v>4651.7192903138794</v>
      </c>
      <c r="I7438" s="5">
        <f t="shared" si="1513"/>
        <v>720</v>
      </c>
      <c r="J7438" s="5">
        <f t="shared" si="1514"/>
        <v>3931.7192903138794</v>
      </c>
      <c r="K7438" s="2">
        <f t="shared" si="1515"/>
        <v>93259.015456838184</v>
      </c>
      <c r="L7438" s="2">
        <f t="shared" si="1516"/>
        <v>181052</v>
      </c>
      <c r="M7438" s="2">
        <f t="shared" si="1517"/>
        <v>35200</v>
      </c>
      <c r="N7438" s="6">
        <f t="shared" si="1518"/>
        <v>1</v>
      </c>
      <c r="O7438" s="2">
        <f t="shared" si="1519"/>
        <v>32592.984543161816</v>
      </c>
      <c r="P7438" s="2">
        <f t="shared" si="1520"/>
        <v>32592.984543161816</v>
      </c>
    </row>
    <row r="7439" spans="1:16">
      <c r="A7439" s="6">
        <v>11</v>
      </c>
      <c r="B7439" s="6">
        <v>8</v>
      </c>
      <c r="C7439" s="6">
        <v>26</v>
      </c>
      <c r="D7439" s="6">
        <f t="shared" si="1508"/>
        <v>45</v>
      </c>
      <c r="E7439" s="5">
        <f t="shared" si="1509"/>
        <v>2824.5855390489023</v>
      </c>
      <c r="F7439" s="5">
        <f t="shared" si="1510"/>
        <v>292.41669540238024</v>
      </c>
      <c r="G7439" s="5">
        <f t="shared" si="1511"/>
        <v>1616.0570598233144</v>
      </c>
      <c r="H7439" s="5">
        <f t="shared" si="1512"/>
        <v>4733.0592942745971</v>
      </c>
      <c r="I7439" s="5">
        <f t="shared" si="1513"/>
        <v>720</v>
      </c>
      <c r="J7439" s="5">
        <f t="shared" si="1514"/>
        <v>4013.0592942745971</v>
      </c>
      <c r="K7439" s="2">
        <f t="shared" si="1515"/>
        <v>94671.168303378421</v>
      </c>
      <c r="L7439" s="2">
        <f t="shared" si="1516"/>
        <v>183752</v>
      </c>
      <c r="M7439" s="2">
        <f t="shared" si="1517"/>
        <v>36080</v>
      </c>
      <c r="N7439" s="6">
        <f t="shared" si="1518"/>
        <v>1</v>
      </c>
      <c r="O7439" s="2">
        <f t="shared" si="1519"/>
        <v>33000.831696621579</v>
      </c>
      <c r="P7439" s="2">
        <f t="shared" si="1520"/>
        <v>33000.831696621579</v>
      </c>
    </row>
    <row r="7440" spans="1:16">
      <c r="A7440" s="6">
        <v>11</v>
      </c>
      <c r="B7440" s="6">
        <v>8</v>
      </c>
      <c r="C7440" s="6">
        <v>27</v>
      </c>
      <c r="D7440" s="6">
        <f t="shared" si="1508"/>
        <v>46</v>
      </c>
      <c r="E7440" s="5">
        <f t="shared" si="1509"/>
        <v>2824.5855390489023</v>
      </c>
      <c r="F7440" s="5">
        <f t="shared" si="1510"/>
        <v>292.41669540238024</v>
      </c>
      <c r="G7440" s="5">
        <f t="shared" si="1511"/>
        <v>1699.1907643430709</v>
      </c>
      <c r="H7440" s="5">
        <f t="shared" si="1512"/>
        <v>4816.1929987943531</v>
      </c>
      <c r="I7440" s="5">
        <f t="shared" si="1513"/>
        <v>720</v>
      </c>
      <c r="J7440" s="5">
        <f t="shared" si="1514"/>
        <v>4096.1929987943531</v>
      </c>
      <c r="K7440" s="2">
        <f t="shared" si="1515"/>
        <v>96114.461784624189</v>
      </c>
      <c r="L7440" s="2">
        <f t="shared" si="1516"/>
        <v>186452</v>
      </c>
      <c r="M7440" s="2">
        <f t="shared" si="1517"/>
        <v>36960</v>
      </c>
      <c r="N7440" s="6">
        <f t="shared" si="1518"/>
        <v>1</v>
      </c>
      <c r="O7440" s="2">
        <f t="shared" si="1519"/>
        <v>33377.538215375811</v>
      </c>
      <c r="P7440" s="2">
        <f t="shared" si="1520"/>
        <v>33377.538215375811</v>
      </c>
    </row>
    <row r="7441" spans="1:16">
      <c r="A7441" s="6">
        <v>11</v>
      </c>
      <c r="B7441" s="6">
        <v>8</v>
      </c>
      <c r="C7441" s="6">
        <v>28</v>
      </c>
      <c r="D7441" s="6">
        <f t="shared" si="1508"/>
        <v>47</v>
      </c>
      <c r="E7441" s="5">
        <f t="shared" si="1509"/>
        <v>2824.5855390489023</v>
      </c>
      <c r="F7441" s="5">
        <f t="shared" si="1510"/>
        <v>292.41669540238024</v>
      </c>
      <c r="G7441" s="5">
        <f t="shared" si="1511"/>
        <v>1784.1503025602246</v>
      </c>
      <c r="H7441" s="5">
        <f t="shared" si="1512"/>
        <v>4901.1525370115069</v>
      </c>
      <c r="I7441" s="5">
        <f t="shared" si="1513"/>
        <v>720</v>
      </c>
      <c r="J7441" s="5">
        <f t="shared" si="1514"/>
        <v>4181.1525370115069</v>
      </c>
      <c r="K7441" s="2">
        <f t="shared" si="1515"/>
        <v>97589.453767560888</v>
      </c>
      <c r="L7441" s="2">
        <f t="shared" si="1516"/>
        <v>189152</v>
      </c>
      <c r="M7441" s="2">
        <f t="shared" si="1517"/>
        <v>37840</v>
      </c>
      <c r="N7441" s="6">
        <f t="shared" si="1518"/>
        <v>1</v>
      </c>
      <c r="O7441" s="2">
        <f t="shared" si="1519"/>
        <v>33722.546232439112</v>
      </c>
      <c r="P7441" s="2">
        <f t="shared" si="1520"/>
        <v>33722.546232439112</v>
      </c>
    </row>
    <row r="7442" spans="1:16">
      <c r="A7442" s="6">
        <v>11</v>
      </c>
      <c r="B7442" s="6">
        <v>8</v>
      </c>
      <c r="C7442" s="6">
        <v>29</v>
      </c>
      <c r="D7442" s="6">
        <f t="shared" si="1508"/>
        <v>48</v>
      </c>
      <c r="E7442" s="5">
        <f t="shared" si="1509"/>
        <v>2824.5855390489023</v>
      </c>
      <c r="F7442" s="5">
        <f t="shared" si="1510"/>
        <v>292.41669540238024</v>
      </c>
      <c r="G7442" s="5">
        <f t="shared" si="1511"/>
        <v>1870.9683306758782</v>
      </c>
      <c r="H7442" s="5">
        <f t="shared" si="1512"/>
        <v>4987.9705651271606</v>
      </c>
      <c r="I7442" s="5">
        <f t="shared" si="1513"/>
        <v>720</v>
      </c>
      <c r="J7442" s="5">
        <f t="shared" si="1514"/>
        <v>4267.9705651271606</v>
      </c>
      <c r="K7442" s="2">
        <f t="shared" si="1515"/>
        <v>99096.711200124308</v>
      </c>
      <c r="L7442" s="2">
        <f t="shared" si="1516"/>
        <v>191852</v>
      </c>
      <c r="M7442" s="2">
        <f t="shared" si="1517"/>
        <v>38720</v>
      </c>
      <c r="N7442" s="6">
        <f t="shared" si="1518"/>
        <v>1</v>
      </c>
      <c r="O7442" s="2">
        <f t="shared" si="1519"/>
        <v>34035.288799875692</v>
      </c>
      <c r="P7442" s="2">
        <f t="shared" si="1520"/>
        <v>34035.288799875692</v>
      </c>
    </row>
    <row r="7443" spans="1:16">
      <c r="A7443" s="6">
        <v>11</v>
      </c>
      <c r="B7443" s="6">
        <v>8</v>
      </c>
      <c r="C7443" s="6">
        <v>30</v>
      </c>
      <c r="D7443" s="6">
        <f t="shared" si="1508"/>
        <v>49</v>
      </c>
      <c r="E7443" s="5">
        <f t="shared" si="1509"/>
        <v>2824.5855390489023</v>
      </c>
      <c r="F7443" s="5">
        <f t="shared" si="1510"/>
        <v>292.41669540238024</v>
      </c>
      <c r="G7443" s="5">
        <f t="shared" si="1511"/>
        <v>1959.6780360096488</v>
      </c>
      <c r="H7443" s="5">
        <f t="shared" si="1512"/>
        <v>5076.6802704609318</v>
      </c>
      <c r="I7443" s="5">
        <f t="shared" si="1513"/>
        <v>720</v>
      </c>
      <c r="J7443" s="5">
        <f t="shared" si="1514"/>
        <v>4356.6802704609318</v>
      </c>
      <c r="K7443" s="2">
        <f t="shared" si="1515"/>
        <v>100636.81025105785</v>
      </c>
      <c r="L7443" s="2">
        <f t="shared" si="1516"/>
        <v>194552</v>
      </c>
      <c r="M7443" s="2">
        <f t="shared" si="1517"/>
        <v>39600</v>
      </c>
      <c r="N7443" s="6">
        <f t="shared" si="1518"/>
        <v>1</v>
      </c>
      <c r="O7443" s="2">
        <f t="shared" si="1519"/>
        <v>34315.189748942154</v>
      </c>
      <c r="P7443" s="2">
        <f t="shared" si="1520"/>
        <v>34315.189748942154</v>
      </c>
    </row>
    <row r="7444" spans="1:16">
      <c r="A7444" s="6">
        <v>11</v>
      </c>
      <c r="B7444" s="6">
        <v>9</v>
      </c>
      <c r="C7444" s="6">
        <v>0</v>
      </c>
      <c r="D7444" s="6">
        <f t="shared" si="1508"/>
        <v>20</v>
      </c>
      <c r="E7444" s="5">
        <f t="shared" si="1509"/>
        <v>2824.5855390489023</v>
      </c>
      <c r="F7444" s="5">
        <f t="shared" si="1510"/>
        <v>337.19300188586965</v>
      </c>
      <c r="G7444" s="5">
        <f t="shared" si="1511"/>
        <v>0</v>
      </c>
      <c r="H7444" s="5">
        <f t="shared" si="1512"/>
        <v>3161.7785409347721</v>
      </c>
      <c r="I7444" s="5">
        <f t="shared" si="1513"/>
        <v>720</v>
      </c>
      <c r="J7444" s="5">
        <f t="shared" si="1514"/>
        <v>2441.7785409347721</v>
      </c>
      <c r="K7444" s="2">
        <f t="shared" si="1515"/>
        <v>67391.988557895354</v>
      </c>
      <c r="L7444" s="2">
        <f t="shared" si="1516"/>
        <v>115646</v>
      </c>
      <c r="M7444" s="2">
        <f t="shared" si="1517"/>
        <v>13640</v>
      </c>
      <c r="N7444" s="6">
        <f t="shared" si="1518"/>
        <v>1</v>
      </c>
      <c r="O7444" s="2">
        <f t="shared" si="1519"/>
        <v>14614.011442104646</v>
      </c>
      <c r="P7444" s="2">
        <f t="shared" si="1520"/>
        <v>14614.011442104646</v>
      </c>
    </row>
    <row r="7445" spans="1:16">
      <c r="A7445" s="6">
        <v>11</v>
      </c>
      <c r="B7445" s="6">
        <v>9</v>
      </c>
      <c r="C7445" s="6">
        <v>1</v>
      </c>
      <c r="D7445" s="6">
        <f t="shared" si="1508"/>
        <v>21</v>
      </c>
      <c r="E7445" s="5">
        <f t="shared" si="1509"/>
        <v>2824.5855390489023</v>
      </c>
      <c r="F7445" s="5">
        <f t="shared" si="1510"/>
        <v>337.19300188586965</v>
      </c>
      <c r="G7445" s="5">
        <f t="shared" si="1511"/>
        <v>45.5625</v>
      </c>
      <c r="H7445" s="5">
        <f t="shared" si="1512"/>
        <v>3207.3410409347721</v>
      </c>
      <c r="I7445" s="5">
        <f t="shared" si="1513"/>
        <v>720</v>
      </c>
      <c r="J7445" s="5">
        <f t="shared" si="1514"/>
        <v>2487.3410409347721</v>
      </c>
      <c r="K7445" s="2">
        <f t="shared" si="1515"/>
        <v>68183.004182895354</v>
      </c>
      <c r="L7445" s="2">
        <f t="shared" si="1516"/>
        <v>118346</v>
      </c>
      <c r="M7445" s="2">
        <f t="shared" si="1517"/>
        <v>14520</v>
      </c>
      <c r="N7445" s="6">
        <f t="shared" si="1518"/>
        <v>1</v>
      </c>
      <c r="O7445" s="2">
        <f t="shared" si="1519"/>
        <v>15642.995817104646</v>
      </c>
      <c r="P7445" s="2">
        <f t="shared" si="1520"/>
        <v>15642.995817104646</v>
      </c>
    </row>
    <row r="7446" spans="1:16">
      <c r="A7446" s="6">
        <v>11</v>
      </c>
      <c r="B7446" s="6">
        <v>9</v>
      </c>
      <c r="C7446" s="6">
        <v>2</v>
      </c>
      <c r="D7446" s="6">
        <f t="shared" si="1508"/>
        <v>22</v>
      </c>
      <c r="E7446" s="5">
        <f t="shared" si="1509"/>
        <v>2824.5855390489023</v>
      </c>
      <c r="F7446" s="5">
        <f t="shared" si="1510"/>
        <v>337.19300188586965</v>
      </c>
      <c r="G7446" s="5">
        <f t="shared" si="1511"/>
        <v>92.264062499999994</v>
      </c>
      <c r="H7446" s="5">
        <f t="shared" si="1512"/>
        <v>3254.042603434772</v>
      </c>
      <c r="I7446" s="5">
        <f t="shared" si="1513"/>
        <v>720</v>
      </c>
      <c r="J7446" s="5">
        <f t="shared" si="1514"/>
        <v>2534.042603434772</v>
      </c>
      <c r="K7446" s="2">
        <f t="shared" si="1515"/>
        <v>68993.795198520354</v>
      </c>
      <c r="L7446" s="2">
        <f t="shared" si="1516"/>
        <v>121046</v>
      </c>
      <c r="M7446" s="2">
        <f t="shared" si="1517"/>
        <v>15400</v>
      </c>
      <c r="N7446" s="6">
        <f t="shared" si="1518"/>
        <v>1</v>
      </c>
      <c r="O7446" s="2">
        <f t="shared" si="1519"/>
        <v>16652.204801479646</v>
      </c>
      <c r="P7446" s="2">
        <f t="shared" si="1520"/>
        <v>16652.204801479646</v>
      </c>
    </row>
    <row r="7447" spans="1:16">
      <c r="A7447" s="6">
        <v>11</v>
      </c>
      <c r="B7447" s="6">
        <v>9</v>
      </c>
      <c r="C7447" s="6">
        <v>3</v>
      </c>
      <c r="D7447" s="6">
        <f t="shared" si="1508"/>
        <v>23</v>
      </c>
      <c r="E7447" s="5">
        <f t="shared" si="1509"/>
        <v>2824.5855390489023</v>
      </c>
      <c r="F7447" s="5">
        <f t="shared" si="1510"/>
        <v>337.19300188586965</v>
      </c>
      <c r="G7447" s="5">
        <f t="shared" si="1511"/>
        <v>140.12604492187498</v>
      </c>
      <c r="H7447" s="5">
        <f t="shared" si="1512"/>
        <v>3301.9045858566469</v>
      </c>
      <c r="I7447" s="5">
        <f t="shared" si="1513"/>
        <v>720</v>
      </c>
      <c r="J7447" s="5">
        <f t="shared" si="1514"/>
        <v>2581.9045858566469</v>
      </c>
      <c r="K7447" s="2">
        <f t="shared" si="1515"/>
        <v>69824.732393344573</v>
      </c>
      <c r="L7447" s="2">
        <f t="shared" si="1516"/>
        <v>123746</v>
      </c>
      <c r="M7447" s="2">
        <f t="shared" si="1517"/>
        <v>16280</v>
      </c>
      <c r="N7447" s="6">
        <f t="shared" si="1518"/>
        <v>1</v>
      </c>
      <c r="O7447" s="2">
        <f t="shared" si="1519"/>
        <v>17641.267606655427</v>
      </c>
      <c r="P7447" s="2">
        <f t="shared" si="1520"/>
        <v>17641.267606655427</v>
      </c>
    </row>
    <row r="7448" spans="1:16">
      <c r="A7448" s="6">
        <v>11</v>
      </c>
      <c r="B7448" s="6">
        <v>9</v>
      </c>
      <c r="C7448" s="6">
        <v>4</v>
      </c>
      <c r="D7448" s="6">
        <f t="shared" si="1508"/>
        <v>24</v>
      </c>
      <c r="E7448" s="5">
        <f t="shared" si="1509"/>
        <v>2824.5855390489023</v>
      </c>
      <c r="F7448" s="5">
        <f t="shared" si="1510"/>
        <v>337.19300188586965</v>
      </c>
      <c r="G7448" s="5">
        <f t="shared" si="1511"/>
        <v>189.17016064453125</v>
      </c>
      <c r="H7448" s="5">
        <f t="shared" si="1512"/>
        <v>3350.9487015793034</v>
      </c>
      <c r="I7448" s="5">
        <f t="shared" si="1513"/>
        <v>720</v>
      </c>
      <c r="J7448" s="5">
        <f t="shared" si="1514"/>
        <v>2630.9487015793034</v>
      </c>
      <c r="K7448" s="2">
        <f t="shared" si="1515"/>
        <v>70676.1927357518</v>
      </c>
      <c r="L7448" s="2">
        <f t="shared" si="1516"/>
        <v>126446</v>
      </c>
      <c r="M7448" s="2">
        <f t="shared" si="1517"/>
        <v>17160</v>
      </c>
      <c r="N7448" s="6">
        <f t="shared" si="1518"/>
        <v>1</v>
      </c>
      <c r="O7448" s="2">
        <f t="shared" si="1519"/>
        <v>18609.8072642482</v>
      </c>
      <c r="P7448" s="2">
        <f t="shared" si="1520"/>
        <v>18609.8072642482</v>
      </c>
    </row>
    <row r="7449" spans="1:16">
      <c r="A7449" s="6">
        <v>11</v>
      </c>
      <c r="B7449" s="6">
        <v>9</v>
      </c>
      <c r="C7449" s="6">
        <v>5</v>
      </c>
      <c r="D7449" s="6">
        <f t="shared" si="1508"/>
        <v>25</v>
      </c>
      <c r="E7449" s="5">
        <f t="shared" si="1509"/>
        <v>2824.5855390489023</v>
      </c>
      <c r="F7449" s="5">
        <f t="shared" si="1510"/>
        <v>337.19300188586965</v>
      </c>
      <c r="G7449" s="5">
        <f t="shared" si="1511"/>
        <v>239.41848456573481</v>
      </c>
      <c r="H7449" s="5">
        <f t="shared" si="1512"/>
        <v>3401.1970255005067</v>
      </c>
      <c r="I7449" s="5">
        <f t="shared" si="1513"/>
        <v>720</v>
      </c>
      <c r="J7449" s="5">
        <f t="shared" si="1514"/>
        <v>2681.1970255005067</v>
      </c>
      <c r="K7449" s="2">
        <f t="shared" si="1515"/>
        <v>71548.559470494904</v>
      </c>
      <c r="L7449" s="2">
        <f t="shared" si="1516"/>
        <v>129146</v>
      </c>
      <c r="M7449" s="2">
        <f t="shared" si="1517"/>
        <v>18040</v>
      </c>
      <c r="N7449" s="6">
        <f t="shared" si="1518"/>
        <v>1</v>
      </c>
      <c r="O7449" s="2">
        <f t="shared" si="1519"/>
        <v>19557.440529505096</v>
      </c>
      <c r="P7449" s="2">
        <f t="shared" si="1520"/>
        <v>19557.440529505096</v>
      </c>
    </row>
    <row r="7450" spans="1:16">
      <c r="A7450" s="6">
        <v>11</v>
      </c>
      <c r="B7450" s="6">
        <v>9</v>
      </c>
      <c r="C7450" s="6">
        <v>6</v>
      </c>
      <c r="D7450" s="6">
        <f t="shared" si="1508"/>
        <v>26</v>
      </c>
      <c r="E7450" s="5">
        <f t="shared" si="1509"/>
        <v>2824.5855390489023</v>
      </c>
      <c r="F7450" s="5">
        <f t="shared" si="1510"/>
        <v>337.19300188586965</v>
      </c>
      <c r="G7450" s="5">
        <f t="shared" si="1511"/>
        <v>290.89345874736784</v>
      </c>
      <c r="H7450" s="5">
        <f t="shared" si="1512"/>
        <v>3452.6719996821398</v>
      </c>
      <c r="I7450" s="5">
        <f t="shared" si="1513"/>
        <v>720</v>
      </c>
      <c r="J7450" s="5">
        <f t="shared" si="1514"/>
        <v>2732.6719996821398</v>
      </c>
      <c r="K7450" s="2">
        <f t="shared" si="1515"/>
        <v>72442.222216703813</v>
      </c>
      <c r="L7450" s="2">
        <f t="shared" si="1516"/>
        <v>131846</v>
      </c>
      <c r="M7450" s="2">
        <f t="shared" si="1517"/>
        <v>18920</v>
      </c>
      <c r="N7450" s="6">
        <f t="shared" si="1518"/>
        <v>1</v>
      </c>
      <c r="O7450" s="2">
        <f t="shared" si="1519"/>
        <v>20483.777783296187</v>
      </c>
      <c r="P7450" s="2">
        <f t="shared" si="1520"/>
        <v>20483.777783296187</v>
      </c>
    </row>
    <row r="7451" spans="1:16">
      <c r="A7451" s="6">
        <v>11</v>
      </c>
      <c r="B7451" s="6">
        <v>9</v>
      </c>
      <c r="C7451" s="6">
        <v>7</v>
      </c>
      <c r="D7451" s="6">
        <f t="shared" si="1508"/>
        <v>27</v>
      </c>
      <c r="E7451" s="5">
        <f t="shared" si="1509"/>
        <v>2824.5855390489023</v>
      </c>
      <c r="F7451" s="5">
        <f t="shared" si="1510"/>
        <v>337.19300188586965</v>
      </c>
      <c r="G7451" s="5">
        <f t="shared" si="1511"/>
        <v>343.61789814532818</v>
      </c>
      <c r="H7451" s="5">
        <f t="shared" si="1512"/>
        <v>3505.3964390801002</v>
      </c>
      <c r="I7451" s="5">
        <f t="shared" si="1513"/>
        <v>720</v>
      </c>
      <c r="J7451" s="5">
        <f t="shared" si="1514"/>
        <v>2785.3964390801002</v>
      </c>
      <c r="K7451" s="2">
        <f t="shared" si="1515"/>
        <v>73357.577067362843</v>
      </c>
      <c r="L7451" s="2">
        <f t="shared" si="1516"/>
        <v>134546</v>
      </c>
      <c r="M7451" s="2">
        <f t="shared" si="1517"/>
        <v>19800</v>
      </c>
      <c r="N7451" s="6">
        <f t="shared" si="1518"/>
        <v>1</v>
      </c>
      <c r="O7451" s="2">
        <f t="shared" si="1519"/>
        <v>21388.422932637157</v>
      </c>
      <c r="P7451" s="2">
        <f t="shared" si="1520"/>
        <v>21388.422932637157</v>
      </c>
    </row>
    <row r="7452" spans="1:16">
      <c r="A7452" s="6">
        <v>11</v>
      </c>
      <c r="B7452" s="6">
        <v>9</v>
      </c>
      <c r="C7452" s="6">
        <v>8</v>
      </c>
      <c r="D7452" s="6">
        <f t="shared" si="1508"/>
        <v>28</v>
      </c>
      <c r="E7452" s="5">
        <f t="shared" si="1509"/>
        <v>2824.5855390489023</v>
      </c>
      <c r="F7452" s="5">
        <f t="shared" si="1510"/>
        <v>337.19300188586965</v>
      </c>
      <c r="G7452" s="5">
        <f t="shared" si="1511"/>
        <v>397.61499642530839</v>
      </c>
      <c r="H7452" s="5">
        <f t="shared" si="1512"/>
        <v>3559.3935373600807</v>
      </c>
      <c r="I7452" s="5">
        <f t="shared" si="1513"/>
        <v>720</v>
      </c>
      <c r="J7452" s="5">
        <f t="shared" si="1514"/>
        <v>2839.3935373600807</v>
      </c>
      <c r="K7452" s="2">
        <f t="shared" si="1515"/>
        <v>74295.026690279177</v>
      </c>
      <c r="L7452" s="2">
        <f t="shared" si="1516"/>
        <v>137246</v>
      </c>
      <c r="M7452" s="2">
        <f t="shared" si="1517"/>
        <v>20680</v>
      </c>
      <c r="N7452" s="6">
        <f t="shared" si="1518"/>
        <v>1</v>
      </c>
      <c r="O7452" s="2">
        <f t="shared" si="1519"/>
        <v>22270.973309720823</v>
      </c>
      <c r="P7452" s="2">
        <f t="shared" si="1520"/>
        <v>22270.973309720823</v>
      </c>
    </row>
    <row r="7453" spans="1:16">
      <c r="A7453" s="6">
        <v>11</v>
      </c>
      <c r="B7453" s="6">
        <v>9</v>
      </c>
      <c r="C7453" s="6">
        <v>9</v>
      </c>
      <c r="D7453" s="6">
        <f t="shared" si="1508"/>
        <v>29</v>
      </c>
      <c r="E7453" s="5">
        <f t="shared" si="1509"/>
        <v>2824.5855390489023</v>
      </c>
      <c r="F7453" s="5">
        <f t="shared" si="1510"/>
        <v>337.19300188586965</v>
      </c>
      <c r="G7453" s="5">
        <f t="shared" si="1511"/>
        <v>452.90833186570285</v>
      </c>
      <c r="H7453" s="5">
        <f t="shared" si="1512"/>
        <v>3614.6868728004747</v>
      </c>
      <c r="I7453" s="5">
        <f t="shared" si="1513"/>
        <v>720</v>
      </c>
      <c r="J7453" s="5">
        <f t="shared" si="1514"/>
        <v>2894.6868728004747</v>
      </c>
      <c r="K7453" s="2">
        <f t="shared" si="1515"/>
        <v>75254.980430563795</v>
      </c>
      <c r="L7453" s="2">
        <f t="shared" si="1516"/>
        <v>139946</v>
      </c>
      <c r="M7453" s="2">
        <f t="shared" si="1517"/>
        <v>21560</v>
      </c>
      <c r="N7453" s="6">
        <f t="shared" si="1518"/>
        <v>1</v>
      </c>
      <c r="O7453" s="2">
        <f t="shared" si="1519"/>
        <v>23131.019569436205</v>
      </c>
      <c r="P7453" s="2">
        <f t="shared" si="1520"/>
        <v>23131.019569436205</v>
      </c>
    </row>
    <row r="7454" spans="1:16">
      <c r="A7454" s="6">
        <v>11</v>
      </c>
      <c r="B7454" s="6">
        <v>9</v>
      </c>
      <c r="C7454" s="6">
        <v>10</v>
      </c>
      <c r="D7454" s="6">
        <f t="shared" si="1508"/>
        <v>30</v>
      </c>
      <c r="E7454" s="5">
        <f t="shared" si="1509"/>
        <v>2824.5855390489023</v>
      </c>
      <c r="F7454" s="5">
        <f t="shared" si="1510"/>
        <v>337.19300188586965</v>
      </c>
      <c r="G7454" s="5">
        <f t="shared" si="1511"/>
        <v>509.52187334891573</v>
      </c>
      <c r="H7454" s="5">
        <f t="shared" si="1512"/>
        <v>3671.300414283688</v>
      </c>
      <c r="I7454" s="5">
        <f t="shared" si="1513"/>
        <v>720</v>
      </c>
      <c r="J7454" s="5">
        <f t="shared" si="1514"/>
        <v>2951.300414283688</v>
      </c>
      <c r="K7454" s="2">
        <f t="shared" si="1515"/>
        <v>76237.854414647358</v>
      </c>
      <c r="L7454" s="2">
        <f t="shared" si="1516"/>
        <v>142646</v>
      </c>
      <c r="M7454" s="2">
        <f t="shared" si="1517"/>
        <v>22440</v>
      </c>
      <c r="N7454" s="6">
        <f t="shared" si="1518"/>
        <v>1</v>
      </c>
      <c r="O7454" s="2">
        <f t="shared" si="1519"/>
        <v>23968.145585352642</v>
      </c>
      <c r="P7454" s="2">
        <f t="shared" si="1520"/>
        <v>23968.145585352642</v>
      </c>
    </row>
    <row r="7455" spans="1:16">
      <c r="A7455" s="6">
        <v>11</v>
      </c>
      <c r="B7455" s="6">
        <v>9</v>
      </c>
      <c r="C7455" s="6">
        <v>11</v>
      </c>
      <c r="D7455" s="6">
        <f t="shared" si="1508"/>
        <v>31</v>
      </c>
      <c r="E7455" s="5">
        <f t="shared" si="1509"/>
        <v>2824.5855390489023</v>
      </c>
      <c r="F7455" s="5">
        <f t="shared" si="1510"/>
        <v>337.19300188586965</v>
      </c>
      <c r="G7455" s="5">
        <f t="shared" si="1511"/>
        <v>567.47998644235474</v>
      </c>
      <c r="H7455" s="5">
        <f t="shared" si="1512"/>
        <v>3729.2585273771269</v>
      </c>
      <c r="I7455" s="5">
        <f t="shared" si="1513"/>
        <v>720</v>
      </c>
      <c r="J7455" s="5">
        <f t="shared" si="1514"/>
        <v>3009.2585273771269</v>
      </c>
      <c r="K7455" s="2">
        <f t="shared" si="1515"/>
        <v>77244.071655852895</v>
      </c>
      <c r="L7455" s="2">
        <f t="shared" si="1516"/>
        <v>145346</v>
      </c>
      <c r="M7455" s="2">
        <f t="shared" si="1517"/>
        <v>23320</v>
      </c>
      <c r="N7455" s="6">
        <f t="shared" si="1518"/>
        <v>1</v>
      </c>
      <c r="O7455" s="2">
        <f t="shared" si="1519"/>
        <v>24781.928344147105</v>
      </c>
      <c r="P7455" s="2">
        <f t="shared" si="1520"/>
        <v>24781.928344147105</v>
      </c>
    </row>
    <row r="7456" spans="1:16">
      <c r="A7456" s="6">
        <v>11</v>
      </c>
      <c r="B7456" s="6">
        <v>9</v>
      </c>
      <c r="C7456" s="6">
        <v>12</v>
      </c>
      <c r="D7456" s="6">
        <f t="shared" si="1508"/>
        <v>32</v>
      </c>
      <c r="E7456" s="5">
        <f t="shared" si="1509"/>
        <v>2824.5855390489023</v>
      </c>
      <c r="F7456" s="5">
        <f t="shared" si="1510"/>
        <v>337.19300188586965</v>
      </c>
      <c r="G7456" s="5">
        <f t="shared" si="1511"/>
        <v>626.80743957041921</v>
      </c>
      <c r="H7456" s="5">
        <f t="shared" si="1512"/>
        <v>3788.5859805051914</v>
      </c>
      <c r="I7456" s="5">
        <f t="shared" si="1513"/>
        <v>720</v>
      </c>
      <c r="J7456" s="5">
        <f t="shared" si="1514"/>
        <v>3068.5859805051914</v>
      </c>
      <c r="K7456" s="2">
        <f t="shared" si="1515"/>
        <v>78274.062161548471</v>
      </c>
      <c r="L7456" s="2">
        <f t="shared" si="1516"/>
        <v>148046</v>
      </c>
      <c r="M7456" s="2">
        <f t="shared" si="1517"/>
        <v>24200</v>
      </c>
      <c r="N7456" s="6">
        <f t="shared" si="1518"/>
        <v>1</v>
      </c>
      <c r="O7456" s="2">
        <f t="shared" si="1519"/>
        <v>25571.937838451529</v>
      </c>
      <c r="P7456" s="2">
        <f t="shared" si="1520"/>
        <v>25571.937838451529</v>
      </c>
    </row>
    <row r="7457" spans="1:16">
      <c r="A7457" s="6">
        <v>11</v>
      </c>
      <c r="B7457" s="6">
        <v>9</v>
      </c>
      <c r="C7457" s="6">
        <v>13</v>
      </c>
      <c r="D7457" s="6">
        <f t="shared" si="1508"/>
        <v>33</v>
      </c>
      <c r="E7457" s="5">
        <f t="shared" si="1509"/>
        <v>2824.5855390489023</v>
      </c>
      <c r="F7457" s="5">
        <f t="shared" si="1510"/>
        <v>337.19300188586965</v>
      </c>
      <c r="G7457" s="5">
        <f t="shared" si="1511"/>
        <v>687.52941027880343</v>
      </c>
      <c r="H7457" s="5">
        <f t="shared" si="1512"/>
        <v>3849.3079512135755</v>
      </c>
      <c r="I7457" s="5">
        <f t="shared" si="1513"/>
        <v>720</v>
      </c>
      <c r="J7457" s="5">
        <f t="shared" si="1514"/>
        <v>3129.3079512135755</v>
      </c>
      <c r="K7457" s="2">
        <f t="shared" si="1515"/>
        <v>79328.263041902348</v>
      </c>
      <c r="L7457" s="2">
        <f t="shared" si="1516"/>
        <v>150746</v>
      </c>
      <c r="M7457" s="2">
        <f t="shared" si="1517"/>
        <v>25080</v>
      </c>
      <c r="N7457" s="6">
        <f t="shared" si="1518"/>
        <v>1</v>
      </c>
      <c r="O7457" s="2">
        <f t="shared" si="1519"/>
        <v>26337.736958097652</v>
      </c>
      <c r="P7457" s="2">
        <f t="shared" si="1520"/>
        <v>26337.736958097652</v>
      </c>
    </row>
    <row r="7458" spans="1:16">
      <c r="A7458" s="6">
        <v>11</v>
      </c>
      <c r="B7458" s="6">
        <v>9</v>
      </c>
      <c r="C7458" s="6">
        <v>14</v>
      </c>
      <c r="D7458" s="6">
        <f t="shared" si="1508"/>
        <v>34</v>
      </c>
      <c r="E7458" s="5">
        <f t="shared" si="1509"/>
        <v>2824.5855390489023</v>
      </c>
      <c r="F7458" s="5">
        <f t="shared" si="1510"/>
        <v>337.19300188586965</v>
      </c>
      <c r="G7458" s="5">
        <f t="shared" si="1511"/>
        <v>749.67149159246469</v>
      </c>
      <c r="H7458" s="5">
        <f t="shared" si="1512"/>
        <v>3911.4500325272365</v>
      </c>
      <c r="I7458" s="5">
        <f t="shared" si="1513"/>
        <v>720</v>
      </c>
      <c r="J7458" s="5">
        <f t="shared" si="1514"/>
        <v>3191.4500325272365</v>
      </c>
      <c r="K7458" s="2">
        <f t="shared" si="1515"/>
        <v>80407.118620264519</v>
      </c>
      <c r="L7458" s="2">
        <f t="shared" si="1516"/>
        <v>153446</v>
      </c>
      <c r="M7458" s="2">
        <f t="shared" si="1517"/>
        <v>25960</v>
      </c>
      <c r="N7458" s="6">
        <f t="shared" si="1518"/>
        <v>1</v>
      </c>
      <c r="O7458" s="2">
        <f t="shared" si="1519"/>
        <v>27078.881379735481</v>
      </c>
      <c r="P7458" s="2">
        <f t="shared" si="1520"/>
        <v>27078.881379735481</v>
      </c>
    </row>
    <row r="7459" spans="1:16">
      <c r="A7459" s="6">
        <v>11</v>
      </c>
      <c r="B7459" s="6">
        <v>9</v>
      </c>
      <c r="C7459" s="6">
        <v>15</v>
      </c>
      <c r="D7459" s="6">
        <f t="shared" si="1508"/>
        <v>35</v>
      </c>
      <c r="E7459" s="5">
        <f t="shared" si="1509"/>
        <v>2824.5855390489023</v>
      </c>
      <c r="F7459" s="5">
        <f t="shared" si="1510"/>
        <v>337.19300188586965</v>
      </c>
      <c r="G7459" s="5">
        <f t="shared" si="1511"/>
        <v>813.25969846861108</v>
      </c>
      <c r="H7459" s="5">
        <f t="shared" si="1512"/>
        <v>3975.0382394033832</v>
      </c>
      <c r="I7459" s="5">
        <f t="shared" si="1513"/>
        <v>720</v>
      </c>
      <c r="J7459" s="5">
        <f t="shared" si="1514"/>
        <v>3255.0382394033832</v>
      </c>
      <c r="K7459" s="2">
        <f t="shared" si="1515"/>
        <v>81511.080545197619</v>
      </c>
      <c r="L7459" s="2">
        <f t="shared" si="1516"/>
        <v>156146</v>
      </c>
      <c r="M7459" s="2">
        <f t="shared" si="1517"/>
        <v>26840</v>
      </c>
      <c r="N7459" s="6">
        <f t="shared" si="1518"/>
        <v>1</v>
      </c>
      <c r="O7459" s="2">
        <f t="shared" si="1519"/>
        <v>27794.919454802381</v>
      </c>
      <c r="P7459" s="2">
        <f t="shared" si="1520"/>
        <v>27794.919454802381</v>
      </c>
    </row>
    <row r="7460" spans="1:16">
      <c r="A7460" s="6">
        <v>11</v>
      </c>
      <c r="B7460" s="6">
        <v>9</v>
      </c>
      <c r="C7460" s="6">
        <v>16</v>
      </c>
      <c r="D7460" s="6">
        <f t="shared" si="1508"/>
        <v>36</v>
      </c>
      <c r="E7460" s="5">
        <f t="shared" si="1509"/>
        <v>2824.5855390489023</v>
      </c>
      <c r="F7460" s="5">
        <f t="shared" si="1510"/>
        <v>337.19300188586965</v>
      </c>
      <c r="G7460" s="5">
        <f t="shared" si="1511"/>
        <v>878.32047434610013</v>
      </c>
      <c r="H7460" s="5">
        <f t="shared" si="1512"/>
        <v>4040.0990152808722</v>
      </c>
      <c r="I7460" s="5">
        <f t="shared" si="1513"/>
        <v>720</v>
      </c>
      <c r="J7460" s="5">
        <f t="shared" si="1514"/>
        <v>3320.0990152808722</v>
      </c>
      <c r="K7460" s="2">
        <f t="shared" si="1515"/>
        <v>82640.607904181816</v>
      </c>
      <c r="L7460" s="2">
        <f t="shared" si="1516"/>
        <v>158846</v>
      </c>
      <c r="M7460" s="2">
        <f t="shared" si="1517"/>
        <v>27720</v>
      </c>
      <c r="N7460" s="6">
        <f t="shared" si="1518"/>
        <v>1</v>
      </c>
      <c r="O7460" s="2">
        <f t="shared" si="1519"/>
        <v>28485.392095818184</v>
      </c>
      <c r="P7460" s="2">
        <f t="shared" si="1520"/>
        <v>28485.392095818184</v>
      </c>
    </row>
    <row r="7461" spans="1:16">
      <c r="A7461" s="6">
        <v>11</v>
      </c>
      <c r="B7461" s="6">
        <v>9</v>
      </c>
      <c r="C7461" s="6">
        <v>17</v>
      </c>
      <c r="D7461" s="6">
        <f t="shared" si="1508"/>
        <v>37</v>
      </c>
      <c r="E7461" s="5">
        <f t="shared" si="1509"/>
        <v>2824.5855390489023</v>
      </c>
      <c r="F7461" s="5">
        <f t="shared" si="1510"/>
        <v>337.19300188586965</v>
      </c>
      <c r="G7461" s="5">
        <f t="shared" si="1511"/>
        <v>944.88069779264049</v>
      </c>
      <c r="H7461" s="5">
        <f t="shared" si="1512"/>
        <v>4106.6592387274122</v>
      </c>
      <c r="I7461" s="5">
        <f t="shared" si="1513"/>
        <v>720</v>
      </c>
      <c r="J7461" s="5">
        <f t="shared" si="1514"/>
        <v>3386.6592387274122</v>
      </c>
      <c r="K7461" s="2">
        <f t="shared" si="1515"/>
        <v>83796.167339017571</v>
      </c>
      <c r="L7461" s="2">
        <f t="shared" si="1516"/>
        <v>161546</v>
      </c>
      <c r="M7461" s="2">
        <f t="shared" si="1517"/>
        <v>28600</v>
      </c>
      <c r="N7461" s="6">
        <f t="shared" si="1518"/>
        <v>1</v>
      </c>
      <c r="O7461" s="2">
        <f t="shared" si="1519"/>
        <v>29149.832660982429</v>
      </c>
      <c r="P7461" s="2">
        <f t="shared" si="1520"/>
        <v>29149.832660982429</v>
      </c>
    </row>
    <row r="7462" spans="1:16">
      <c r="A7462" s="6">
        <v>11</v>
      </c>
      <c r="B7462" s="6">
        <v>9</v>
      </c>
      <c r="C7462" s="6">
        <v>18</v>
      </c>
      <c r="D7462" s="6">
        <f t="shared" si="1508"/>
        <v>38</v>
      </c>
      <c r="E7462" s="5">
        <f t="shared" si="1509"/>
        <v>2824.5855390489023</v>
      </c>
      <c r="F7462" s="5">
        <f t="shared" si="1510"/>
        <v>337.19300188586965</v>
      </c>
      <c r="G7462" s="5">
        <f t="shared" si="1511"/>
        <v>1012.9676892512279</v>
      </c>
      <c r="H7462" s="5">
        <f t="shared" si="1512"/>
        <v>4174.7462301859996</v>
      </c>
      <c r="I7462" s="5">
        <f t="shared" si="1513"/>
        <v>720</v>
      </c>
      <c r="J7462" s="5">
        <f t="shared" si="1514"/>
        <v>3454.7462301859996</v>
      </c>
      <c r="K7462" s="2">
        <f t="shared" si="1515"/>
        <v>84978.233162951379</v>
      </c>
      <c r="L7462" s="2">
        <f t="shared" si="1516"/>
        <v>164246</v>
      </c>
      <c r="M7462" s="2">
        <f t="shared" si="1517"/>
        <v>29480</v>
      </c>
      <c r="N7462" s="6">
        <f t="shared" si="1518"/>
        <v>1</v>
      </c>
      <c r="O7462" s="2">
        <f t="shared" si="1519"/>
        <v>29787.766837048621</v>
      </c>
      <c r="P7462" s="2">
        <f t="shared" si="1520"/>
        <v>29787.766837048621</v>
      </c>
    </row>
    <row r="7463" spans="1:16">
      <c r="A7463" s="6">
        <v>11</v>
      </c>
      <c r="B7463" s="6">
        <v>9</v>
      </c>
      <c r="C7463" s="6">
        <v>19</v>
      </c>
      <c r="D7463" s="6">
        <f t="shared" si="1508"/>
        <v>39</v>
      </c>
      <c r="E7463" s="5">
        <f t="shared" si="1509"/>
        <v>2824.5855390489023</v>
      </c>
      <c r="F7463" s="5">
        <f t="shared" si="1510"/>
        <v>337.19300188586965</v>
      </c>
      <c r="G7463" s="5">
        <f t="shared" si="1511"/>
        <v>1082.6092178872495</v>
      </c>
      <c r="H7463" s="5">
        <f t="shared" si="1512"/>
        <v>4244.3877588220221</v>
      </c>
      <c r="I7463" s="5">
        <f t="shared" si="1513"/>
        <v>720</v>
      </c>
      <c r="J7463" s="5">
        <f t="shared" si="1514"/>
        <v>3524.3877588220221</v>
      </c>
      <c r="K7463" s="2">
        <f t="shared" si="1515"/>
        <v>86187.287479548992</v>
      </c>
      <c r="L7463" s="2">
        <f t="shared" si="1516"/>
        <v>166946</v>
      </c>
      <c r="M7463" s="2">
        <f t="shared" si="1517"/>
        <v>30360</v>
      </c>
      <c r="N7463" s="6">
        <f t="shared" si="1518"/>
        <v>1</v>
      </c>
      <c r="O7463" s="2">
        <f t="shared" si="1519"/>
        <v>30398.712520451008</v>
      </c>
      <c r="P7463" s="2">
        <f t="shared" si="1520"/>
        <v>30398.712520451008</v>
      </c>
    </row>
    <row r="7464" spans="1:16">
      <c r="A7464" s="6">
        <v>11</v>
      </c>
      <c r="B7464" s="6">
        <v>9</v>
      </c>
      <c r="C7464" s="6">
        <v>20</v>
      </c>
      <c r="D7464" s="6">
        <f t="shared" si="1508"/>
        <v>40</v>
      </c>
      <c r="E7464" s="5">
        <f t="shared" si="1509"/>
        <v>2824.5855390489023</v>
      </c>
      <c r="F7464" s="5">
        <f t="shared" si="1510"/>
        <v>337.19300188586965</v>
      </c>
      <c r="G7464" s="5">
        <f t="shared" si="1511"/>
        <v>1153.8335085377266</v>
      </c>
      <c r="H7464" s="5">
        <f t="shared" si="1512"/>
        <v>4315.6120494724983</v>
      </c>
      <c r="I7464" s="5">
        <f t="shared" si="1513"/>
        <v>720</v>
      </c>
      <c r="J7464" s="5">
        <f t="shared" si="1514"/>
        <v>3595.6120494724983</v>
      </c>
      <c r="K7464" s="2">
        <f t="shared" si="1515"/>
        <v>87423.820303341985</v>
      </c>
      <c r="L7464" s="2">
        <f t="shared" si="1516"/>
        <v>169646</v>
      </c>
      <c r="M7464" s="2">
        <f t="shared" si="1517"/>
        <v>31240</v>
      </c>
      <c r="N7464" s="6">
        <f t="shared" si="1518"/>
        <v>1</v>
      </c>
      <c r="O7464" s="2">
        <f t="shared" si="1519"/>
        <v>30982.179696658015</v>
      </c>
      <c r="P7464" s="2">
        <f t="shared" si="1520"/>
        <v>30982.179696658015</v>
      </c>
    </row>
    <row r="7465" spans="1:16">
      <c r="A7465" s="6">
        <v>11</v>
      </c>
      <c r="B7465" s="6">
        <v>9</v>
      </c>
      <c r="C7465" s="6">
        <v>21</v>
      </c>
      <c r="D7465" s="6">
        <f t="shared" si="1508"/>
        <v>41</v>
      </c>
      <c r="E7465" s="5">
        <f t="shared" si="1509"/>
        <v>2824.5855390489023</v>
      </c>
      <c r="F7465" s="5">
        <f t="shared" si="1510"/>
        <v>337.19300188586965</v>
      </c>
      <c r="G7465" s="5">
        <f t="shared" si="1511"/>
        <v>1226.6692487641703</v>
      </c>
      <c r="H7465" s="5">
        <f t="shared" si="1512"/>
        <v>4388.4477896989429</v>
      </c>
      <c r="I7465" s="5">
        <f t="shared" si="1513"/>
        <v>720</v>
      </c>
      <c r="J7465" s="5">
        <f t="shared" si="1514"/>
        <v>3668.4477896989429</v>
      </c>
      <c r="K7465" s="2">
        <f t="shared" si="1515"/>
        <v>88688.32968227331</v>
      </c>
      <c r="L7465" s="2">
        <f t="shared" si="1516"/>
        <v>172346</v>
      </c>
      <c r="M7465" s="2">
        <f t="shared" si="1517"/>
        <v>32120</v>
      </c>
      <c r="N7465" s="6">
        <f t="shared" si="1518"/>
        <v>1</v>
      </c>
      <c r="O7465" s="2">
        <f t="shared" si="1519"/>
        <v>31537.67031772669</v>
      </c>
      <c r="P7465" s="2">
        <f t="shared" si="1520"/>
        <v>31537.67031772669</v>
      </c>
    </row>
    <row r="7466" spans="1:16">
      <c r="A7466" s="6">
        <v>11</v>
      </c>
      <c r="B7466" s="6">
        <v>9</v>
      </c>
      <c r="C7466" s="6">
        <v>22</v>
      </c>
      <c r="D7466" s="6">
        <f t="shared" si="1508"/>
        <v>42</v>
      </c>
      <c r="E7466" s="5">
        <f t="shared" si="1509"/>
        <v>2824.5855390489023</v>
      </c>
      <c r="F7466" s="5">
        <f t="shared" si="1510"/>
        <v>337.19300188586965</v>
      </c>
      <c r="G7466" s="5">
        <f t="shared" si="1511"/>
        <v>1301.1455960105666</v>
      </c>
      <c r="H7466" s="5">
        <f t="shared" si="1512"/>
        <v>4462.9241369453384</v>
      </c>
      <c r="I7466" s="5">
        <f t="shared" si="1513"/>
        <v>720</v>
      </c>
      <c r="J7466" s="5">
        <f t="shared" si="1514"/>
        <v>3742.9241369453384</v>
      </c>
      <c r="K7466" s="2">
        <f t="shared" si="1515"/>
        <v>89981.321821967678</v>
      </c>
      <c r="L7466" s="2">
        <f t="shared" si="1516"/>
        <v>175046</v>
      </c>
      <c r="M7466" s="2">
        <f t="shared" si="1517"/>
        <v>33000</v>
      </c>
      <c r="N7466" s="6">
        <f t="shared" si="1518"/>
        <v>1</v>
      </c>
      <c r="O7466" s="2">
        <f t="shared" si="1519"/>
        <v>32064.678178032322</v>
      </c>
      <c r="P7466" s="2">
        <f t="shared" si="1520"/>
        <v>32064.678178032322</v>
      </c>
    </row>
    <row r="7467" spans="1:16">
      <c r="A7467" s="6">
        <v>11</v>
      </c>
      <c r="B7467" s="6">
        <v>9</v>
      </c>
      <c r="C7467" s="6">
        <v>23</v>
      </c>
      <c r="D7467" s="6">
        <f t="shared" si="1508"/>
        <v>43</v>
      </c>
      <c r="E7467" s="5">
        <f t="shared" si="1509"/>
        <v>2824.5855390489023</v>
      </c>
      <c r="F7467" s="5">
        <f t="shared" si="1510"/>
        <v>337.19300188586965</v>
      </c>
      <c r="G7467" s="5">
        <f t="shared" si="1511"/>
        <v>1377.292184868003</v>
      </c>
      <c r="H7467" s="5">
        <f t="shared" si="1512"/>
        <v>4539.0707258027751</v>
      </c>
      <c r="I7467" s="5">
        <f t="shared" si="1513"/>
        <v>720</v>
      </c>
      <c r="J7467" s="5">
        <f t="shared" si="1514"/>
        <v>3819.0707258027751</v>
      </c>
      <c r="K7467" s="2">
        <f t="shared" si="1515"/>
        <v>91303.311211853739</v>
      </c>
      <c r="L7467" s="2">
        <f t="shared" si="1516"/>
        <v>177746</v>
      </c>
      <c r="M7467" s="2">
        <f t="shared" si="1517"/>
        <v>33880</v>
      </c>
      <c r="N7467" s="6">
        <f t="shared" si="1518"/>
        <v>1</v>
      </c>
      <c r="O7467" s="2">
        <f t="shared" si="1519"/>
        <v>32562.688788146261</v>
      </c>
      <c r="P7467" s="2">
        <f t="shared" si="1520"/>
        <v>32562.688788146261</v>
      </c>
    </row>
    <row r="7468" spans="1:16">
      <c r="A7468" s="6">
        <v>11</v>
      </c>
      <c r="B7468" s="6">
        <v>9</v>
      </c>
      <c r="C7468" s="6">
        <v>24</v>
      </c>
      <c r="D7468" s="6">
        <f t="shared" si="1508"/>
        <v>44</v>
      </c>
      <c r="E7468" s="5">
        <f t="shared" si="1509"/>
        <v>2824.5855390489023</v>
      </c>
      <c r="F7468" s="5">
        <f t="shared" si="1510"/>
        <v>337.19300188586965</v>
      </c>
      <c r="G7468" s="5">
        <f t="shared" si="1511"/>
        <v>1455.1391344474989</v>
      </c>
      <c r="H7468" s="5">
        <f t="shared" si="1512"/>
        <v>4616.9176753822712</v>
      </c>
      <c r="I7468" s="5">
        <f t="shared" si="1513"/>
        <v>720</v>
      </c>
      <c r="J7468" s="5">
        <f t="shared" si="1514"/>
        <v>3896.9176753822712</v>
      </c>
      <c r="K7468" s="2">
        <f t="shared" si="1515"/>
        <v>92654.820753164429</v>
      </c>
      <c r="L7468" s="2">
        <f t="shared" si="1516"/>
        <v>180446</v>
      </c>
      <c r="M7468" s="2">
        <f t="shared" si="1517"/>
        <v>34760</v>
      </c>
      <c r="N7468" s="6">
        <f t="shared" si="1518"/>
        <v>1</v>
      </c>
      <c r="O7468" s="2">
        <f t="shared" si="1519"/>
        <v>33031.179246835571</v>
      </c>
      <c r="P7468" s="2">
        <f t="shared" si="1520"/>
        <v>33031.179246835571</v>
      </c>
    </row>
    <row r="7469" spans="1:16">
      <c r="A7469" s="6">
        <v>11</v>
      </c>
      <c r="B7469" s="6">
        <v>9</v>
      </c>
      <c r="C7469" s="6">
        <v>25</v>
      </c>
      <c r="D7469" s="6">
        <f t="shared" si="1508"/>
        <v>45</v>
      </c>
      <c r="E7469" s="5">
        <f t="shared" si="1509"/>
        <v>2824.5855390489023</v>
      </c>
      <c r="F7469" s="5">
        <f t="shared" si="1510"/>
        <v>337.19300188586965</v>
      </c>
      <c r="G7469" s="5">
        <f t="shared" si="1511"/>
        <v>1534.7170558625965</v>
      </c>
      <c r="H7469" s="5">
        <f t="shared" si="1512"/>
        <v>4696.4955967973683</v>
      </c>
      <c r="I7469" s="5">
        <f t="shared" si="1513"/>
        <v>720</v>
      </c>
      <c r="J7469" s="5">
        <f t="shared" si="1514"/>
        <v>3976.4955967973683</v>
      </c>
      <c r="K7469" s="2">
        <f t="shared" si="1515"/>
        <v>94036.3818888432</v>
      </c>
      <c r="L7469" s="2">
        <f t="shared" si="1516"/>
        <v>183146</v>
      </c>
      <c r="M7469" s="2">
        <f t="shared" si="1517"/>
        <v>35640</v>
      </c>
      <c r="N7469" s="6">
        <f t="shared" si="1518"/>
        <v>1</v>
      </c>
      <c r="O7469" s="2">
        <f t="shared" si="1519"/>
        <v>33469.6181111568</v>
      </c>
      <c r="P7469" s="2">
        <f t="shared" si="1520"/>
        <v>33469.6181111568</v>
      </c>
    </row>
    <row r="7470" spans="1:16">
      <c r="A7470" s="6">
        <v>11</v>
      </c>
      <c r="B7470" s="6">
        <v>9</v>
      </c>
      <c r="C7470" s="6">
        <v>26</v>
      </c>
      <c r="D7470" s="6">
        <f t="shared" si="1508"/>
        <v>46</v>
      </c>
      <c r="E7470" s="5">
        <f t="shared" si="1509"/>
        <v>2824.5855390489023</v>
      </c>
      <c r="F7470" s="5">
        <f t="shared" si="1510"/>
        <v>337.19300188586965</v>
      </c>
      <c r="G7470" s="5">
        <f t="shared" si="1511"/>
        <v>1616.0570598233144</v>
      </c>
      <c r="H7470" s="5">
        <f t="shared" si="1512"/>
        <v>4777.835600758086</v>
      </c>
      <c r="I7470" s="5">
        <f t="shared" si="1513"/>
        <v>720</v>
      </c>
      <c r="J7470" s="5">
        <f t="shared" si="1514"/>
        <v>4057.835600758086</v>
      </c>
      <c r="K7470" s="2">
        <f t="shared" si="1515"/>
        <v>95448.534735383437</v>
      </c>
      <c r="L7470" s="2">
        <f t="shared" si="1516"/>
        <v>185846</v>
      </c>
      <c r="M7470" s="2">
        <f t="shared" si="1517"/>
        <v>36520</v>
      </c>
      <c r="N7470" s="6">
        <f t="shared" si="1518"/>
        <v>1</v>
      </c>
      <c r="O7470" s="2">
        <f t="shared" si="1519"/>
        <v>33877.465264616563</v>
      </c>
      <c r="P7470" s="2">
        <f t="shared" si="1520"/>
        <v>33877.465264616563</v>
      </c>
    </row>
    <row r="7471" spans="1:16">
      <c r="A7471" s="6">
        <v>11</v>
      </c>
      <c r="B7471" s="6">
        <v>9</v>
      </c>
      <c r="C7471" s="6">
        <v>27</v>
      </c>
      <c r="D7471" s="6">
        <f t="shared" si="1508"/>
        <v>47</v>
      </c>
      <c r="E7471" s="5">
        <f t="shared" si="1509"/>
        <v>2824.5855390489023</v>
      </c>
      <c r="F7471" s="5">
        <f t="shared" si="1510"/>
        <v>337.19300188586965</v>
      </c>
      <c r="G7471" s="5">
        <f t="shared" si="1511"/>
        <v>1699.1907643430709</v>
      </c>
      <c r="H7471" s="5">
        <f t="shared" si="1512"/>
        <v>4860.969305277843</v>
      </c>
      <c r="I7471" s="5">
        <f t="shared" si="1513"/>
        <v>720</v>
      </c>
      <c r="J7471" s="5">
        <f t="shared" si="1514"/>
        <v>4140.969305277843</v>
      </c>
      <c r="K7471" s="2">
        <f t="shared" si="1515"/>
        <v>96891.828216629219</v>
      </c>
      <c r="L7471" s="2">
        <f t="shared" si="1516"/>
        <v>188546</v>
      </c>
      <c r="M7471" s="2">
        <f t="shared" si="1517"/>
        <v>37400</v>
      </c>
      <c r="N7471" s="6">
        <f t="shared" si="1518"/>
        <v>1</v>
      </c>
      <c r="O7471" s="2">
        <f t="shared" si="1519"/>
        <v>34254.171783370781</v>
      </c>
      <c r="P7471" s="2">
        <f t="shared" si="1520"/>
        <v>34254.171783370781</v>
      </c>
    </row>
    <row r="7472" spans="1:16">
      <c r="A7472" s="6">
        <v>11</v>
      </c>
      <c r="B7472" s="6">
        <v>9</v>
      </c>
      <c r="C7472" s="6">
        <v>28</v>
      </c>
      <c r="D7472" s="6">
        <f t="shared" si="1508"/>
        <v>48</v>
      </c>
      <c r="E7472" s="5">
        <f t="shared" si="1509"/>
        <v>2824.5855390489023</v>
      </c>
      <c r="F7472" s="5">
        <f t="shared" si="1510"/>
        <v>337.19300188586965</v>
      </c>
      <c r="G7472" s="5">
        <f t="shared" si="1511"/>
        <v>1784.1503025602246</v>
      </c>
      <c r="H7472" s="5">
        <f t="shared" si="1512"/>
        <v>4945.9288434949967</v>
      </c>
      <c r="I7472" s="5">
        <f t="shared" si="1513"/>
        <v>720</v>
      </c>
      <c r="J7472" s="5">
        <f t="shared" si="1514"/>
        <v>4225.9288434949967</v>
      </c>
      <c r="K7472" s="2">
        <f t="shared" si="1515"/>
        <v>98366.820199565918</v>
      </c>
      <c r="L7472" s="2">
        <f t="shared" si="1516"/>
        <v>191246</v>
      </c>
      <c r="M7472" s="2">
        <f t="shared" si="1517"/>
        <v>38280</v>
      </c>
      <c r="N7472" s="6">
        <f t="shared" si="1518"/>
        <v>1</v>
      </c>
      <c r="O7472" s="2">
        <f t="shared" si="1519"/>
        <v>34599.179800434082</v>
      </c>
      <c r="P7472" s="2">
        <f t="shared" si="1520"/>
        <v>34599.179800434082</v>
      </c>
    </row>
    <row r="7473" spans="1:16">
      <c r="A7473" s="6">
        <v>11</v>
      </c>
      <c r="B7473" s="6">
        <v>9</v>
      </c>
      <c r="C7473" s="6">
        <v>29</v>
      </c>
      <c r="D7473" s="6">
        <f t="shared" si="1508"/>
        <v>49</v>
      </c>
      <c r="E7473" s="5">
        <f t="shared" si="1509"/>
        <v>2824.5855390489023</v>
      </c>
      <c r="F7473" s="5">
        <f t="shared" si="1510"/>
        <v>337.19300188586965</v>
      </c>
      <c r="G7473" s="5">
        <f t="shared" si="1511"/>
        <v>1870.9683306758782</v>
      </c>
      <c r="H7473" s="5">
        <f t="shared" si="1512"/>
        <v>5032.7468716106505</v>
      </c>
      <c r="I7473" s="5">
        <f t="shared" si="1513"/>
        <v>720</v>
      </c>
      <c r="J7473" s="5">
        <f t="shared" si="1514"/>
        <v>4312.7468716106505</v>
      </c>
      <c r="K7473" s="2">
        <f t="shared" si="1515"/>
        <v>99874.077632129352</v>
      </c>
      <c r="L7473" s="2">
        <f t="shared" si="1516"/>
        <v>193946</v>
      </c>
      <c r="M7473" s="2">
        <f t="shared" si="1517"/>
        <v>39160</v>
      </c>
      <c r="N7473" s="6">
        <f t="shared" si="1518"/>
        <v>1</v>
      </c>
      <c r="O7473" s="2">
        <f t="shared" si="1519"/>
        <v>34911.922367870648</v>
      </c>
      <c r="P7473" s="2">
        <f t="shared" si="1520"/>
        <v>34911.922367870648</v>
      </c>
    </row>
    <row r="7474" spans="1:16">
      <c r="A7474" s="6">
        <v>11</v>
      </c>
      <c r="B7474" s="6">
        <v>9</v>
      </c>
      <c r="C7474" s="6">
        <v>30</v>
      </c>
      <c r="D7474" s="6">
        <f t="shared" si="1508"/>
        <v>50</v>
      </c>
      <c r="E7474" s="5">
        <f t="shared" si="1509"/>
        <v>2824.5855390489023</v>
      </c>
      <c r="F7474" s="5">
        <f t="shared" si="1510"/>
        <v>337.19300188586965</v>
      </c>
      <c r="G7474" s="5">
        <f t="shared" si="1511"/>
        <v>1959.6780360096488</v>
      </c>
      <c r="H7474" s="5">
        <f t="shared" si="1512"/>
        <v>5121.4565769444207</v>
      </c>
      <c r="I7474" s="5">
        <f t="shared" si="1513"/>
        <v>720</v>
      </c>
      <c r="J7474" s="5">
        <f t="shared" si="1514"/>
        <v>4401.4565769444207</v>
      </c>
      <c r="K7474" s="2">
        <f t="shared" si="1515"/>
        <v>101414.17668306286</v>
      </c>
      <c r="L7474" s="2">
        <f t="shared" si="1516"/>
        <v>196646</v>
      </c>
      <c r="M7474" s="2">
        <f t="shared" si="1517"/>
        <v>40040</v>
      </c>
      <c r="N7474" s="6">
        <f t="shared" si="1518"/>
        <v>1</v>
      </c>
      <c r="O7474" s="2">
        <f t="shared" si="1519"/>
        <v>35191.823316937138</v>
      </c>
      <c r="P7474" s="2">
        <f t="shared" si="1520"/>
        <v>35191.823316937138</v>
      </c>
    </row>
    <row r="7475" spans="1:16">
      <c r="A7475" s="6">
        <v>11</v>
      </c>
      <c r="B7475" s="6">
        <v>10</v>
      </c>
      <c r="C7475" s="6">
        <v>0</v>
      </c>
      <c r="D7475" s="6">
        <f t="shared" si="1508"/>
        <v>21</v>
      </c>
      <c r="E7475" s="5">
        <f t="shared" si="1509"/>
        <v>2824.5855390489023</v>
      </c>
      <c r="F7475" s="5">
        <f t="shared" si="1510"/>
        <v>384.02536325890713</v>
      </c>
      <c r="G7475" s="5">
        <f t="shared" si="1511"/>
        <v>0</v>
      </c>
      <c r="H7475" s="5">
        <f t="shared" si="1512"/>
        <v>3208.6109023078093</v>
      </c>
      <c r="I7475" s="5">
        <f t="shared" si="1513"/>
        <v>720</v>
      </c>
      <c r="J7475" s="5">
        <f t="shared" si="1514"/>
        <v>2488.6109023078093</v>
      </c>
      <c r="K7475" s="2">
        <f t="shared" si="1515"/>
        <v>68205.050387288356</v>
      </c>
      <c r="L7475" s="2">
        <f t="shared" si="1516"/>
        <v>117740</v>
      </c>
      <c r="M7475" s="2">
        <f t="shared" si="1517"/>
        <v>14080</v>
      </c>
      <c r="N7475" s="6">
        <f t="shared" si="1518"/>
        <v>1</v>
      </c>
      <c r="O7475" s="2">
        <f t="shared" si="1519"/>
        <v>15454.949612711644</v>
      </c>
      <c r="P7475" s="2">
        <f t="shared" si="1520"/>
        <v>15454.949612711644</v>
      </c>
    </row>
    <row r="7476" spans="1:16">
      <c r="A7476" s="6">
        <v>11</v>
      </c>
      <c r="B7476" s="6">
        <v>10</v>
      </c>
      <c r="C7476" s="6">
        <v>1</v>
      </c>
      <c r="D7476" s="6">
        <f t="shared" si="1508"/>
        <v>22</v>
      </c>
      <c r="E7476" s="5">
        <f t="shared" si="1509"/>
        <v>2824.5855390489023</v>
      </c>
      <c r="F7476" s="5">
        <f t="shared" si="1510"/>
        <v>384.02536325890713</v>
      </c>
      <c r="G7476" s="5">
        <f t="shared" si="1511"/>
        <v>45.5625</v>
      </c>
      <c r="H7476" s="5">
        <f t="shared" si="1512"/>
        <v>3254.1734023078093</v>
      </c>
      <c r="I7476" s="5">
        <f t="shared" si="1513"/>
        <v>720</v>
      </c>
      <c r="J7476" s="5">
        <f t="shared" si="1514"/>
        <v>2534.1734023078093</v>
      </c>
      <c r="K7476" s="2">
        <f t="shared" si="1515"/>
        <v>68996.066012288356</v>
      </c>
      <c r="L7476" s="2">
        <f t="shared" si="1516"/>
        <v>120440</v>
      </c>
      <c r="M7476" s="2">
        <f t="shared" si="1517"/>
        <v>14960</v>
      </c>
      <c r="N7476" s="6">
        <f t="shared" si="1518"/>
        <v>1</v>
      </c>
      <c r="O7476" s="2">
        <f t="shared" si="1519"/>
        <v>16483.933987711644</v>
      </c>
      <c r="P7476" s="2">
        <f t="shared" si="1520"/>
        <v>16483.933987711644</v>
      </c>
    </row>
    <row r="7477" spans="1:16">
      <c r="A7477" s="6">
        <v>11</v>
      </c>
      <c r="B7477" s="6">
        <v>10</v>
      </c>
      <c r="C7477" s="6">
        <v>2</v>
      </c>
      <c r="D7477" s="6">
        <f t="shared" si="1508"/>
        <v>23</v>
      </c>
      <c r="E7477" s="5">
        <f t="shared" si="1509"/>
        <v>2824.5855390489023</v>
      </c>
      <c r="F7477" s="5">
        <f t="shared" si="1510"/>
        <v>384.02536325890713</v>
      </c>
      <c r="G7477" s="5">
        <f t="shared" si="1511"/>
        <v>92.264062499999994</v>
      </c>
      <c r="H7477" s="5">
        <f t="shared" si="1512"/>
        <v>3300.8749648078092</v>
      </c>
      <c r="I7477" s="5">
        <f t="shared" si="1513"/>
        <v>720</v>
      </c>
      <c r="J7477" s="5">
        <f t="shared" si="1514"/>
        <v>2580.8749648078092</v>
      </c>
      <c r="K7477" s="2">
        <f t="shared" si="1515"/>
        <v>69806.857027913356</v>
      </c>
      <c r="L7477" s="2">
        <f t="shared" si="1516"/>
        <v>123140</v>
      </c>
      <c r="M7477" s="2">
        <f t="shared" si="1517"/>
        <v>15840</v>
      </c>
      <c r="N7477" s="6">
        <f t="shared" si="1518"/>
        <v>1</v>
      </c>
      <c r="O7477" s="2">
        <f t="shared" si="1519"/>
        <v>17493.142972086644</v>
      </c>
      <c r="P7477" s="2">
        <f t="shared" si="1520"/>
        <v>17493.142972086644</v>
      </c>
    </row>
    <row r="7478" spans="1:16">
      <c r="A7478" s="6">
        <v>11</v>
      </c>
      <c r="B7478" s="6">
        <v>10</v>
      </c>
      <c r="C7478" s="6">
        <v>3</v>
      </c>
      <c r="D7478" s="6">
        <f t="shared" si="1508"/>
        <v>24</v>
      </c>
      <c r="E7478" s="5">
        <f t="shared" si="1509"/>
        <v>2824.5855390489023</v>
      </c>
      <c r="F7478" s="5">
        <f t="shared" si="1510"/>
        <v>384.02536325890713</v>
      </c>
      <c r="G7478" s="5">
        <f t="shared" si="1511"/>
        <v>140.12604492187498</v>
      </c>
      <c r="H7478" s="5">
        <f t="shared" si="1512"/>
        <v>3348.7369472296841</v>
      </c>
      <c r="I7478" s="5">
        <f t="shared" si="1513"/>
        <v>720</v>
      </c>
      <c r="J7478" s="5">
        <f t="shared" si="1514"/>
        <v>2628.7369472296841</v>
      </c>
      <c r="K7478" s="2">
        <f t="shared" si="1515"/>
        <v>70637.794222737575</v>
      </c>
      <c r="L7478" s="2">
        <f t="shared" si="1516"/>
        <v>125840</v>
      </c>
      <c r="M7478" s="2">
        <f t="shared" si="1517"/>
        <v>16720</v>
      </c>
      <c r="N7478" s="6">
        <f t="shared" si="1518"/>
        <v>1</v>
      </c>
      <c r="O7478" s="2">
        <f t="shared" si="1519"/>
        <v>18482.205777262425</v>
      </c>
      <c r="P7478" s="2">
        <f t="shared" si="1520"/>
        <v>18482.205777262425</v>
      </c>
    </row>
    <row r="7479" spans="1:16">
      <c r="A7479" s="6">
        <v>11</v>
      </c>
      <c r="B7479" s="6">
        <v>10</v>
      </c>
      <c r="C7479" s="6">
        <v>4</v>
      </c>
      <c r="D7479" s="6">
        <f t="shared" si="1508"/>
        <v>25</v>
      </c>
      <c r="E7479" s="5">
        <f t="shared" si="1509"/>
        <v>2824.5855390489023</v>
      </c>
      <c r="F7479" s="5">
        <f t="shared" si="1510"/>
        <v>384.02536325890713</v>
      </c>
      <c r="G7479" s="5">
        <f t="shared" si="1511"/>
        <v>189.17016064453125</v>
      </c>
      <c r="H7479" s="5">
        <f t="shared" si="1512"/>
        <v>3397.7810629523406</v>
      </c>
      <c r="I7479" s="5">
        <f t="shared" si="1513"/>
        <v>720</v>
      </c>
      <c r="J7479" s="5">
        <f t="shared" si="1514"/>
        <v>2677.7810629523406</v>
      </c>
      <c r="K7479" s="2">
        <f t="shared" si="1515"/>
        <v>71489.254565144802</v>
      </c>
      <c r="L7479" s="2">
        <f t="shared" si="1516"/>
        <v>128540</v>
      </c>
      <c r="M7479" s="2">
        <f t="shared" si="1517"/>
        <v>17600</v>
      </c>
      <c r="N7479" s="6">
        <f t="shared" si="1518"/>
        <v>1</v>
      </c>
      <c r="O7479" s="2">
        <f t="shared" si="1519"/>
        <v>19450.745434855198</v>
      </c>
      <c r="P7479" s="2">
        <f t="shared" si="1520"/>
        <v>19450.745434855198</v>
      </c>
    </row>
    <row r="7480" spans="1:16">
      <c r="A7480" s="6">
        <v>11</v>
      </c>
      <c r="B7480" s="6">
        <v>10</v>
      </c>
      <c r="C7480" s="6">
        <v>5</v>
      </c>
      <c r="D7480" s="6">
        <f t="shared" si="1508"/>
        <v>26</v>
      </c>
      <c r="E7480" s="5">
        <f t="shared" si="1509"/>
        <v>2824.5855390489023</v>
      </c>
      <c r="F7480" s="5">
        <f t="shared" si="1510"/>
        <v>384.02536325890713</v>
      </c>
      <c r="G7480" s="5">
        <f t="shared" si="1511"/>
        <v>239.41848456573481</v>
      </c>
      <c r="H7480" s="5">
        <f t="shared" si="1512"/>
        <v>3448.0293868735439</v>
      </c>
      <c r="I7480" s="5">
        <f t="shared" si="1513"/>
        <v>720</v>
      </c>
      <c r="J7480" s="5">
        <f t="shared" si="1514"/>
        <v>2728.0293868735439</v>
      </c>
      <c r="K7480" s="2">
        <f t="shared" si="1515"/>
        <v>72361.62129988792</v>
      </c>
      <c r="L7480" s="2">
        <f t="shared" si="1516"/>
        <v>131240</v>
      </c>
      <c r="M7480" s="2">
        <f t="shared" si="1517"/>
        <v>18480</v>
      </c>
      <c r="N7480" s="6">
        <f t="shared" si="1518"/>
        <v>1</v>
      </c>
      <c r="O7480" s="2">
        <f t="shared" si="1519"/>
        <v>20398.37870011208</v>
      </c>
      <c r="P7480" s="2">
        <f t="shared" si="1520"/>
        <v>20398.37870011208</v>
      </c>
    </row>
    <row r="7481" spans="1:16">
      <c r="A7481" s="6">
        <v>11</v>
      </c>
      <c r="B7481" s="6">
        <v>10</v>
      </c>
      <c r="C7481" s="6">
        <v>6</v>
      </c>
      <c r="D7481" s="6">
        <f t="shared" si="1508"/>
        <v>27</v>
      </c>
      <c r="E7481" s="5">
        <f t="shared" si="1509"/>
        <v>2824.5855390489023</v>
      </c>
      <c r="F7481" s="5">
        <f t="shared" si="1510"/>
        <v>384.02536325890713</v>
      </c>
      <c r="G7481" s="5">
        <f t="shared" si="1511"/>
        <v>290.89345874736784</v>
      </c>
      <c r="H7481" s="5">
        <f t="shared" si="1512"/>
        <v>3499.504361055177</v>
      </c>
      <c r="I7481" s="5">
        <f t="shared" si="1513"/>
        <v>720</v>
      </c>
      <c r="J7481" s="5">
        <f t="shared" si="1514"/>
        <v>2779.504361055177</v>
      </c>
      <c r="K7481" s="2">
        <f t="shared" si="1515"/>
        <v>73255.284046096815</v>
      </c>
      <c r="L7481" s="2">
        <f t="shared" si="1516"/>
        <v>133940</v>
      </c>
      <c r="M7481" s="2">
        <f t="shared" si="1517"/>
        <v>19360</v>
      </c>
      <c r="N7481" s="6">
        <f t="shared" si="1518"/>
        <v>1</v>
      </c>
      <c r="O7481" s="2">
        <f t="shared" si="1519"/>
        <v>21324.715953903185</v>
      </c>
      <c r="P7481" s="2">
        <f t="shared" si="1520"/>
        <v>21324.715953903185</v>
      </c>
    </row>
    <row r="7482" spans="1:16">
      <c r="A7482" s="6">
        <v>11</v>
      </c>
      <c r="B7482" s="6">
        <v>10</v>
      </c>
      <c r="C7482" s="6">
        <v>7</v>
      </c>
      <c r="D7482" s="6">
        <f t="shared" si="1508"/>
        <v>28</v>
      </c>
      <c r="E7482" s="5">
        <f t="shared" si="1509"/>
        <v>2824.5855390489023</v>
      </c>
      <c r="F7482" s="5">
        <f t="shared" si="1510"/>
        <v>384.02536325890713</v>
      </c>
      <c r="G7482" s="5">
        <f t="shared" si="1511"/>
        <v>343.61789814532818</v>
      </c>
      <c r="H7482" s="5">
        <f t="shared" si="1512"/>
        <v>3552.2288004531374</v>
      </c>
      <c r="I7482" s="5">
        <f t="shared" si="1513"/>
        <v>720</v>
      </c>
      <c r="J7482" s="5">
        <f t="shared" si="1514"/>
        <v>2832.2288004531374</v>
      </c>
      <c r="K7482" s="2">
        <f t="shared" si="1515"/>
        <v>74170.63889675586</v>
      </c>
      <c r="L7482" s="2">
        <f t="shared" si="1516"/>
        <v>136640</v>
      </c>
      <c r="M7482" s="2">
        <f t="shared" si="1517"/>
        <v>20240</v>
      </c>
      <c r="N7482" s="6">
        <f t="shared" si="1518"/>
        <v>1</v>
      </c>
      <c r="O7482" s="2">
        <f t="shared" si="1519"/>
        <v>22229.36110324414</v>
      </c>
      <c r="P7482" s="2">
        <f t="shared" si="1520"/>
        <v>22229.36110324414</v>
      </c>
    </row>
    <row r="7483" spans="1:16">
      <c r="A7483" s="6">
        <v>11</v>
      </c>
      <c r="B7483" s="6">
        <v>10</v>
      </c>
      <c r="C7483" s="6">
        <v>8</v>
      </c>
      <c r="D7483" s="6">
        <f t="shared" si="1508"/>
        <v>29</v>
      </c>
      <c r="E7483" s="5">
        <f t="shared" si="1509"/>
        <v>2824.5855390489023</v>
      </c>
      <c r="F7483" s="5">
        <f t="shared" si="1510"/>
        <v>384.02536325890713</v>
      </c>
      <c r="G7483" s="5">
        <f t="shared" si="1511"/>
        <v>397.61499642530839</v>
      </c>
      <c r="H7483" s="5">
        <f t="shared" si="1512"/>
        <v>3606.2258987331179</v>
      </c>
      <c r="I7483" s="5">
        <f t="shared" si="1513"/>
        <v>720</v>
      </c>
      <c r="J7483" s="5">
        <f t="shared" si="1514"/>
        <v>2886.2258987331179</v>
      </c>
      <c r="K7483" s="2">
        <f t="shared" si="1515"/>
        <v>75108.088519672194</v>
      </c>
      <c r="L7483" s="2">
        <f t="shared" si="1516"/>
        <v>139340</v>
      </c>
      <c r="M7483" s="2">
        <f t="shared" si="1517"/>
        <v>21120</v>
      </c>
      <c r="N7483" s="6">
        <f t="shared" si="1518"/>
        <v>1</v>
      </c>
      <c r="O7483" s="2">
        <f t="shared" si="1519"/>
        <v>23111.911480327806</v>
      </c>
      <c r="P7483" s="2">
        <f t="shared" si="1520"/>
        <v>23111.911480327806</v>
      </c>
    </row>
    <row r="7484" spans="1:16">
      <c r="A7484" s="6">
        <v>11</v>
      </c>
      <c r="B7484" s="6">
        <v>10</v>
      </c>
      <c r="C7484" s="6">
        <v>9</v>
      </c>
      <c r="D7484" s="6">
        <f t="shared" si="1508"/>
        <v>30</v>
      </c>
      <c r="E7484" s="5">
        <f t="shared" si="1509"/>
        <v>2824.5855390489023</v>
      </c>
      <c r="F7484" s="5">
        <f t="shared" si="1510"/>
        <v>384.02536325890713</v>
      </c>
      <c r="G7484" s="5">
        <f t="shared" si="1511"/>
        <v>452.90833186570285</v>
      </c>
      <c r="H7484" s="5">
        <f t="shared" si="1512"/>
        <v>3661.5192341735119</v>
      </c>
      <c r="I7484" s="5">
        <f t="shared" si="1513"/>
        <v>720</v>
      </c>
      <c r="J7484" s="5">
        <f t="shared" si="1514"/>
        <v>2941.5192341735119</v>
      </c>
      <c r="K7484" s="2">
        <f t="shared" si="1515"/>
        <v>76068.042259956797</v>
      </c>
      <c r="L7484" s="2">
        <f t="shared" si="1516"/>
        <v>142040</v>
      </c>
      <c r="M7484" s="2">
        <f t="shared" si="1517"/>
        <v>22000</v>
      </c>
      <c r="N7484" s="6">
        <f t="shared" si="1518"/>
        <v>1</v>
      </c>
      <c r="O7484" s="2">
        <f t="shared" si="1519"/>
        <v>23971.957740043203</v>
      </c>
      <c r="P7484" s="2">
        <f t="shared" si="1520"/>
        <v>23971.957740043203</v>
      </c>
    </row>
    <row r="7485" spans="1:16">
      <c r="A7485" s="6">
        <v>11</v>
      </c>
      <c r="B7485" s="6">
        <v>10</v>
      </c>
      <c r="C7485" s="6">
        <v>10</v>
      </c>
      <c r="D7485" s="6">
        <f t="shared" si="1508"/>
        <v>31</v>
      </c>
      <c r="E7485" s="5">
        <f t="shared" si="1509"/>
        <v>2824.5855390489023</v>
      </c>
      <c r="F7485" s="5">
        <f t="shared" si="1510"/>
        <v>384.02536325890713</v>
      </c>
      <c r="G7485" s="5">
        <f t="shared" si="1511"/>
        <v>509.52187334891573</v>
      </c>
      <c r="H7485" s="5">
        <f t="shared" si="1512"/>
        <v>3718.1327756567252</v>
      </c>
      <c r="I7485" s="5">
        <f t="shared" si="1513"/>
        <v>720</v>
      </c>
      <c r="J7485" s="5">
        <f t="shared" si="1514"/>
        <v>2998.1327756567252</v>
      </c>
      <c r="K7485" s="2">
        <f t="shared" si="1515"/>
        <v>77050.91624404036</v>
      </c>
      <c r="L7485" s="2">
        <f t="shared" si="1516"/>
        <v>144740</v>
      </c>
      <c r="M7485" s="2">
        <f t="shared" si="1517"/>
        <v>22880</v>
      </c>
      <c r="N7485" s="6">
        <f t="shared" si="1518"/>
        <v>1</v>
      </c>
      <c r="O7485" s="2">
        <f t="shared" si="1519"/>
        <v>24809.08375595964</v>
      </c>
      <c r="P7485" s="2">
        <f t="shared" si="1520"/>
        <v>24809.08375595964</v>
      </c>
    </row>
    <row r="7486" spans="1:16">
      <c r="A7486" s="6">
        <v>11</v>
      </c>
      <c r="B7486" s="6">
        <v>10</v>
      </c>
      <c r="C7486" s="6">
        <v>11</v>
      </c>
      <c r="D7486" s="6">
        <f t="shared" si="1508"/>
        <v>32</v>
      </c>
      <c r="E7486" s="5">
        <f t="shared" si="1509"/>
        <v>2824.5855390489023</v>
      </c>
      <c r="F7486" s="5">
        <f t="shared" si="1510"/>
        <v>384.02536325890713</v>
      </c>
      <c r="G7486" s="5">
        <f t="shared" si="1511"/>
        <v>567.47998644235474</v>
      </c>
      <c r="H7486" s="5">
        <f t="shared" si="1512"/>
        <v>3776.0908887501641</v>
      </c>
      <c r="I7486" s="5">
        <f t="shared" si="1513"/>
        <v>720</v>
      </c>
      <c r="J7486" s="5">
        <f t="shared" si="1514"/>
        <v>3056.0908887501641</v>
      </c>
      <c r="K7486" s="2">
        <f t="shared" si="1515"/>
        <v>78057.133485245897</v>
      </c>
      <c r="L7486" s="2">
        <f t="shared" si="1516"/>
        <v>147440</v>
      </c>
      <c r="M7486" s="2">
        <f t="shared" si="1517"/>
        <v>23760</v>
      </c>
      <c r="N7486" s="6">
        <f t="shared" si="1518"/>
        <v>1</v>
      </c>
      <c r="O7486" s="2">
        <f t="shared" si="1519"/>
        <v>25622.866514754103</v>
      </c>
      <c r="P7486" s="2">
        <f t="shared" si="1520"/>
        <v>25622.866514754103</v>
      </c>
    </row>
    <row r="7487" spans="1:16">
      <c r="A7487" s="6">
        <v>11</v>
      </c>
      <c r="B7487" s="6">
        <v>10</v>
      </c>
      <c r="C7487" s="6">
        <v>12</v>
      </c>
      <c r="D7487" s="6">
        <f t="shared" si="1508"/>
        <v>33</v>
      </c>
      <c r="E7487" s="5">
        <f t="shared" si="1509"/>
        <v>2824.5855390489023</v>
      </c>
      <c r="F7487" s="5">
        <f t="shared" si="1510"/>
        <v>384.02536325890713</v>
      </c>
      <c r="G7487" s="5">
        <f t="shared" si="1511"/>
        <v>626.80743957041921</v>
      </c>
      <c r="H7487" s="5">
        <f t="shared" si="1512"/>
        <v>3835.4183418782286</v>
      </c>
      <c r="I7487" s="5">
        <f t="shared" si="1513"/>
        <v>720</v>
      </c>
      <c r="J7487" s="5">
        <f t="shared" si="1514"/>
        <v>3115.4183418782286</v>
      </c>
      <c r="K7487" s="2">
        <f t="shared" si="1515"/>
        <v>79087.123990941473</v>
      </c>
      <c r="L7487" s="2">
        <f t="shared" si="1516"/>
        <v>150140</v>
      </c>
      <c r="M7487" s="2">
        <f t="shared" si="1517"/>
        <v>24640</v>
      </c>
      <c r="N7487" s="6">
        <f t="shared" si="1518"/>
        <v>1</v>
      </c>
      <c r="O7487" s="2">
        <f t="shared" si="1519"/>
        <v>26412.876009058527</v>
      </c>
      <c r="P7487" s="2">
        <f t="shared" si="1520"/>
        <v>26412.876009058527</v>
      </c>
    </row>
    <row r="7488" spans="1:16">
      <c r="A7488" s="6">
        <v>11</v>
      </c>
      <c r="B7488" s="6">
        <v>10</v>
      </c>
      <c r="C7488" s="6">
        <v>13</v>
      </c>
      <c r="D7488" s="6">
        <f t="shared" si="1508"/>
        <v>34</v>
      </c>
      <c r="E7488" s="5">
        <f t="shared" si="1509"/>
        <v>2824.5855390489023</v>
      </c>
      <c r="F7488" s="5">
        <f t="shared" si="1510"/>
        <v>384.02536325890713</v>
      </c>
      <c r="G7488" s="5">
        <f t="shared" si="1511"/>
        <v>687.52941027880343</v>
      </c>
      <c r="H7488" s="5">
        <f t="shared" si="1512"/>
        <v>3896.1403125866127</v>
      </c>
      <c r="I7488" s="5">
        <f t="shared" si="1513"/>
        <v>720</v>
      </c>
      <c r="J7488" s="5">
        <f t="shared" si="1514"/>
        <v>3176.1403125866127</v>
      </c>
      <c r="K7488" s="2">
        <f t="shared" si="1515"/>
        <v>80141.324871295365</v>
      </c>
      <c r="L7488" s="2">
        <f t="shared" si="1516"/>
        <v>152840</v>
      </c>
      <c r="M7488" s="2">
        <f t="shared" si="1517"/>
        <v>25520</v>
      </c>
      <c r="N7488" s="6">
        <f t="shared" si="1518"/>
        <v>1</v>
      </c>
      <c r="O7488" s="2">
        <f t="shared" si="1519"/>
        <v>27178.675128704635</v>
      </c>
      <c r="P7488" s="2">
        <f t="shared" si="1520"/>
        <v>27178.675128704635</v>
      </c>
    </row>
    <row r="7489" spans="1:16">
      <c r="A7489" s="6">
        <v>11</v>
      </c>
      <c r="B7489" s="6">
        <v>10</v>
      </c>
      <c r="C7489" s="6">
        <v>14</v>
      </c>
      <c r="D7489" s="6">
        <f t="shared" si="1508"/>
        <v>35</v>
      </c>
      <c r="E7489" s="5">
        <f t="shared" si="1509"/>
        <v>2824.5855390489023</v>
      </c>
      <c r="F7489" s="5">
        <f t="shared" si="1510"/>
        <v>384.02536325890713</v>
      </c>
      <c r="G7489" s="5">
        <f t="shared" si="1511"/>
        <v>749.67149159246469</v>
      </c>
      <c r="H7489" s="5">
        <f t="shared" si="1512"/>
        <v>3958.2823939002737</v>
      </c>
      <c r="I7489" s="5">
        <f t="shared" si="1513"/>
        <v>720</v>
      </c>
      <c r="J7489" s="5">
        <f t="shared" si="1514"/>
        <v>3238.2823939002737</v>
      </c>
      <c r="K7489" s="2">
        <f t="shared" si="1515"/>
        <v>81220.180449657521</v>
      </c>
      <c r="L7489" s="2">
        <f t="shared" si="1516"/>
        <v>155540</v>
      </c>
      <c r="M7489" s="2">
        <f t="shared" si="1517"/>
        <v>26400</v>
      </c>
      <c r="N7489" s="6">
        <f t="shared" si="1518"/>
        <v>1</v>
      </c>
      <c r="O7489" s="2">
        <f t="shared" si="1519"/>
        <v>27919.819550342479</v>
      </c>
      <c r="P7489" s="2">
        <f t="shared" si="1520"/>
        <v>27919.819550342479</v>
      </c>
    </row>
    <row r="7490" spans="1:16">
      <c r="A7490" s="6">
        <v>11</v>
      </c>
      <c r="B7490" s="6">
        <v>10</v>
      </c>
      <c r="C7490" s="6">
        <v>15</v>
      </c>
      <c r="D7490" s="6">
        <f t="shared" si="1508"/>
        <v>36</v>
      </c>
      <c r="E7490" s="5">
        <f t="shared" si="1509"/>
        <v>2824.5855390489023</v>
      </c>
      <c r="F7490" s="5">
        <f t="shared" si="1510"/>
        <v>384.02536325890713</v>
      </c>
      <c r="G7490" s="5">
        <f t="shared" si="1511"/>
        <v>813.25969846861108</v>
      </c>
      <c r="H7490" s="5">
        <f t="shared" si="1512"/>
        <v>4021.8706007764204</v>
      </c>
      <c r="I7490" s="5">
        <f t="shared" si="1513"/>
        <v>720</v>
      </c>
      <c r="J7490" s="5">
        <f t="shared" si="1514"/>
        <v>3301.8706007764204</v>
      </c>
      <c r="K7490" s="2">
        <f t="shared" si="1515"/>
        <v>82324.142374590621</v>
      </c>
      <c r="L7490" s="2">
        <f t="shared" si="1516"/>
        <v>158240</v>
      </c>
      <c r="M7490" s="2">
        <f t="shared" si="1517"/>
        <v>27280</v>
      </c>
      <c r="N7490" s="6">
        <f t="shared" si="1518"/>
        <v>1</v>
      </c>
      <c r="O7490" s="2">
        <f t="shared" si="1519"/>
        <v>28635.857625409379</v>
      </c>
      <c r="P7490" s="2">
        <f t="shared" si="1520"/>
        <v>28635.857625409379</v>
      </c>
    </row>
    <row r="7491" spans="1:16">
      <c r="A7491" s="6">
        <v>11</v>
      </c>
      <c r="B7491" s="6">
        <v>10</v>
      </c>
      <c r="C7491" s="6">
        <v>16</v>
      </c>
      <c r="D7491" s="6">
        <f t="shared" si="1508"/>
        <v>37</v>
      </c>
      <c r="E7491" s="5">
        <f t="shared" si="1509"/>
        <v>2824.5855390489023</v>
      </c>
      <c r="F7491" s="5">
        <f t="shared" si="1510"/>
        <v>384.02536325890713</v>
      </c>
      <c r="G7491" s="5">
        <f t="shared" si="1511"/>
        <v>878.32047434610013</v>
      </c>
      <c r="H7491" s="5">
        <f t="shared" si="1512"/>
        <v>4086.9313766539094</v>
      </c>
      <c r="I7491" s="5">
        <f t="shared" si="1513"/>
        <v>720</v>
      </c>
      <c r="J7491" s="5">
        <f t="shared" si="1514"/>
        <v>3366.9313766539094</v>
      </c>
      <c r="K7491" s="2">
        <f t="shared" si="1515"/>
        <v>83453.669733574818</v>
      </c>
      <c r="L7491" s="2">
        <f t="shared" si="1516"/>
        <v>160940</v>
      </c>
      <c r="M7491" s="2">
        <f t="shared" si="1517"/>
        <v>28160</v>
      </c>
      <c r="N7491" s="6">
        <f t="shared" si="1518"/>
        <v>1</v>
      </c>
      <c r="O7491" s="2">
        <f t="shared" si="1519"/>
        <v>29326.330266425182</v>
      </c>
      <c r="P7491" s="2">
        <f t="shared" si="1520"/>
        <v>29326.330266425182</v>
      </c>
    </row>
    <row r="7492" spans="1:16">
      <c r="A7492" s="6">
        <v>11</v>
      </c>
      <c r="B7492" s="6">
        <v>10</v>
      </c>
      <c r="C7492" s="6">
        <v>17</v>
      </c>
      <c r="D7492" s="6">
        <f t="shared" ref="D7492:D7555" si="1521">A7492+B7492+C7492</f>
        <v>38</v>
      </c>
      <c r="E7492" s="5">
        <f t="shared" ref="E7492:E7555" si="1522">IF(A7492=0,0,A7492*LABOR_HRS_WK_TOM*SEASON_WEEKS*(1+DIM_PCT_TOM)^A7492)</f>
        <v>2824.5855390489023</v>
      </c>
      <c r="F7492" s="5">
        <f t="shared" ref="F7492:F7555" si="1523">IF(B7492=0,0,B7492*LABOR_HRS_WK_CAR*SEASON_WEEKS*(1+DIM_PCT_CAR)^B7492)</f>
        <v>384.02536325890713</v>
      </c>
      <c r="G7492" s="5">
        <f t="shared" ref="G7492:G7555" si="1524">IF(C7492=0,0,C7492*LABOR_HRS_WK_MES*SEASON_WEEKS*(1+DIM_PCT_MES)^C7492)</f>
        <v>944.88069779264049</v>
      </c>
      <c r="H7492" s="5">
        <f t="shared" ref="H7492:H7555" si="1525">E7492+F7492+G7492</f>
        <v>4153.4916001004494</v>
      </c>
      <c r="I7492" s="5">
        <f t="shared" ref="I7492:I7555" si="1526">MIN(H7492,FARMER_HRS)</f>
        <v>720</v>
      </c>
      <c r="J7492" s="5">
        <f t="shared" ref="J7492:J7555" si="1527">MAX(0,H7492-FARMER_HRS)</f>
        <v>3433.4916001004494</v>
      </c>
      <c r="K7492" s="2">
        <f t="shared" ref="K7492:K7555" si="1528">I7492*FARMER_RATE+J7492*TEMP_WORKER_RATE</f>
        <v>84609.229168410588</v>
      </c>
      <c r="L7492" s="2">
        <f t="shared" ref="L7492:L7555" si="1529">A7492*PRICE_TOM+B7492*PRICE_CAR+C7492*PRICE_MES</f>
        <v>163640</v>
      </c>
      <c r="M7492" s="2">
        <f t="shared" ref="M7492:M7555" si="1530">A7492*FERT_BED_TOM+B7492*FERT_BED_CAR+C7492*FERT_BED_MES</f>
        <v>29040</v>
      </c>
      <c r="N7492" s="6">
        <f t="shared" ref="N7492:N7555" si="1531">IF(AND(D7492&lt;=TOTAL_BEDS,J7492&lt;=TEMP_WORKER_MAX*TEMP_WORKER_HRS),1,0)</f>
        <v>1</v>
      </c>
      <c r="O7492" s="2">
        <f t="shared" ref="O7492:O7555" si="1532">L7492-M7492-K7492-FIXED_COSTS</f>
        <v>29990.770831589412</v>
      </c>
      <c r="P7492" s="2">
        <f t="shared" ref="P7492:P7555" si="1533">IF(N7492=1,O7492,"")</f>
        <v>29990.770831589412</v>
      </c>
    </row>
    <row r="7493" spans="1:16">
      <c r="A7493" s="6">
        <v>11</v>
      </c>
      <c r="B7493" s="6">
        <v>10</v>
      </c>
      <c r="C7493" s="6">
        <v>18</v>
      </c>
      <c r="D7493" s="6">
        <f t="shared" si="1521"/>
        <v>39</v>
      </c>
      <c r="E7493" s="5">
        <f t="shared" si="1522"/>
        <v>2824.5855390489023</v>
      </c>
      <c r="F7493" s="5">
        <f t="shared" si="1523"/>
        <v>384.02536325890713</v>
      </c>
      <c r="G7493" s="5">
        <f t="shared" si="1524"/>
        <v>1012.9676892512279</v>
      </c>
      <c r="H7493" s="5">
        <f t="shared" si="1525"/>
        <v>4221.5785915590368</v>
      </c>
      <c r="I7493" s="5">
        <f t="shared" si="1526"/>
        <v>720</v>
      </c>
      <c r="J7493" s="5">
        <f t="shared" si="1527"/>
        <v>3501.5785915590368</v>
      </c>
      <c r="K7493" s="2">
        <f t="shared" si="1528"/>
        <v>85791.294992344396</v>
      </c>
      <c r="L7493" s="2">
        <f t="shared" si="1529"/>
        <v>166340</v>
      </c>
      <c r="M7493" s="2">
        <f t="shared" si="1530"/>
        <v>29920</v>
      </c>
      <c r="N7493" s="6">
        <f t="shared" si="1531"/>
        <v>1</v>
      </c>
      <c r="O7493" s="2">
        <f t="shared" si="1532"/>
        <v>30628.705007655604</v>
      </c>
      <c r="P7493" s="2">
        <f t="shared" si="1533"/>
        <v>30628.705007655604</v>
      </c>
    </row>
    <row r="7494" spans="1:16">
      <c r="A7494" s="6">
        <v>11</v>
      </c>
      <c r="B7494" s="6">
        <v>10</v>
      </c>
      <c r="C7494" s="6">
        <v>19</v>
      </c>
      <c r="D7494" s="6">
        <f t="shared" si="1521"/>
        <v>40</v>
      </c>
      <c r="E7494" s="5">
        <f t="shared" si="1522"/>
        <v>2824.5855390489023</v>
      </c>
      <c r="F7494" s="5">
        <f t="shared" si="1523"/>
        <v>384.02536325890713</v>
      </c>
      <c r="G7494" s="5">
        <f t="shared" si="1524"/>
        <v>1082.6092178872495</v>
      </c>
      <c r="H7494" s="5">
        <f t="shared" si="1525"/>
        <v>4291.2201201950593</v>
      </c>
      <c r="I7494" s="5">
        <f t="shared" si="1526"/>
        <v>720</v>
      </c>
      <c r="J7494" s="5">
        <f t="shared" si="1527"/>
        <v>3571.2201201950593</v>
      </c>
      <c r="K7494" s="2">
        <f t="shared" si="1528"/>
        <v>87000.349308942008</v>
      </c>
      <c r="L7494" s="2">
        <f t="shared" si="1529"/>
        <v>169040</v>
      </c>
      <c r="M7494" s="2">
        <f t="shared" si="1530"/>
        <v>30800</v>
      </c>
      <c r="N7494" s="6">
        <f t="shared" si="1531"/>
        <v>1</v>
      </c>
      <c r="O7494" s="2">
        <f t="shared" si="1532"/>
        <v>31239.650691057992</v>
      </c>
      <c r="P7494" s="2">
        <f t="shared" si="1533"/>
        <v>31239.650691057992</v>
      </c>
    </row>
    <row r="7495" spans="1:16">
      <c r="A7495" s="6">
        <v>11</v>
      </c>
      <c r="B7495" s="6">
        <v>10</v>
      </c>
      <c r="C7495" s="6">
        <v>20</v>
      </c>
      <c r="D7495" s="6">
        <f t="shared" si="1521"/>
        <v>41</v>
      </c>
      <c r="E7495" s="5">
        <f t="shared" si="1522"/>
        <v>2824.5855390489023</v>
      </c>
      <c r="F7495" s="5">
        <f t="shared" si="1523"/>
        <v>384.02536325890713</v>
      </c>
      <c r="G7495" s="5">
        <f t="shared" si="1524"/>
        <v>1153.8335085377266</v>
      </c>
      <c r="H7495" s="5">
        <f t="shared" si="1525"/>
        <v>4362.4444108455355</v>
      </c>
      <c r="I7495" s="5">
        <f t="shared" si="1526"/>
        <v>720</v>
      </c>
      <c r="J7495" s="5">
        <f t="shared" si="1527"/>
        <v>3642.4444108455355</v>
      </c>
      <c r="K7495" s="2">
        <f t="shared" si="1528"/>
        <v>88236.882132734987</v>
      </c>
      <c r="L7495" s="2">
        <f t="shared" si="1529"/>
        <v>171740</v>
      </c>
      <c r="M7495" s="2">
        <f t="shared" si="1530"/>
        <v>31680</v>
      </c>
      <c r="N7495" s="6">
        <f t="shared" si="1531"/>
        <v>1</v>
      </c>
      <c r="O7495" s="2">
        <f t="shared" si="1532"/>
        <v>31823.117867265013</v>
      </c>
      <c r="P7495" s="2">
        <f t="shared" si="1533"/>
        <v>31823.117867265013</v>
      </c>
    </row>
    <row r="7496" spans="1:16">
      <c r="A7496" s="6">
        <v>11</v>
      </c>
      <c r="B7496" s="6">
        <v>10</v>
      </c>
      <c r="C7496" s="6">
        <v>21</v>
      </c>
      <c r="D7496" s="6">
        <f t="shared" si="1521"/>
        <v>42</v>
      </c>
      <c r="E7496" s="5">
        <f t="shared" si="1522"/>
        <v>2824.5855390489023</v>
      </c>
      <c r="F7496" s="5">
        <f t="shared" si="1523"/>
        <v>384.02536325890713</v>
      </c>
      <c r="G7496" s="5">
        <f t="shared" si="1524"/>
        <v>1226.6692487641703</v>
      </c>
      <c r="H7496" s="5">
        <f t="shared" si="1525"/>
        <v>4435.2801510719801</v>
      </c>
      <c r="I7496" s="5">
        <f t="shared" si="1526"/>
        <v>720</v>
      </c>
      <c r="J7496" s="5">
        <f t="shared" si="1527"/>
        <v>3715.2801510719801</v>
      </c>
      <c r="K7496" s="2">
        <f t="shared" si="1528"/>
        <v>89501.391511666327</v>
      </c>
      <c r="L7496" s="2">
        <f t="shared" si="1529"/>
        <v>174440</v>
      </c>
      <c r="M7496" s="2">
        <f t="shared" si="1530"/>
        <v>32560</v>
      </c>
      <c r="N7496" s="6">
        <f t="shared" si="1531"/>
        <v>1</v>
      </c>
      <c r="O7496" s="2">
        <f t="shared" si="1532"/>
        <v>32378.608488333673</v>
      </c>
      <c r="P7496" s="2">
        <f t="shared" si="1533"/>
        <v>32378.608488333673</v>
      </c>
    </row>
    <row r="7497" spans="1:16">
      <c r="A7497" s="6">
        <v>11</v>
      </c>
      <c r="B7497" s="6">
        <v>10</v>
      </c>
      <c r="C7497" s="6">
        <v>22</v>
      </c>
      <c r="D7497" s="6">
        <f t="shared" si="1521"/>
        <v>43</v>
      </c>
      <c r="E7497" s="5">
        <f t="shared" si="1522"/>
        <v>2824.5855390489023</v>
      </c>
      <c r="F7497" s="5">
        <f t="shared" si="1523"/>
        <v>384.02536325890713</v>
      </c>
      <c r="G7497" s="5">
        <f t="shared" si="1524"/>
        <v>1301.1455960105666</v>
      </c>
      <c r="H7497" s="5">
        <f t="shared" si="1525"/>
        <v>4509.7564983183756</v>
      </c>
      <c r="I7497" s="5">
        <f t="shared" si="1526"/>
        <v>720</v>
      </c>
      <c r="J7497" s="5">
        <f t="shared" si="1527"/>
        <v>3789.7564983183756</v>
      </c>
      <c r="K7497" s="2">
        <f t="shared" si="1528"/>
        <v>90794.38365136068</v>
      </c>
      <c r="L7497" s="2">
        <f t="shared" si="1529"/>
        <v>177140</v>
      </c>
      <c r="M7497" s="2">
        <f t="shared" si="1530"/>
        <v>33440</v>
      </c>
      <c r="N7497" s="6">
        <f t="shared" si="1531"/>
        <v>1</v>
      </c>
      <c r="O7497" s="2">
        <f t="shared" si="1532"/>
        <v>32905.61634863932</v>
      </c>
      <c r="P7497" s="2">
        <f t="shared" si="1533"/>
        <v>32905.61634863932</v>
      </c>
    </row>
    <row r="7498" spans="1:16">
      <c r="A7498" s="6">
        <v>11</v>
      </c>
      <c r="B7498" s="6">
        <v>10</v>
      </c>
      <c r="C7498" s="6">
        <v>23</v>
      </c>
      <c r="D7498" s="6">
        <f t="shared" si="1521"/>
        <v>44</v>
      </c>
      <c r="E7498" s="5">
        <f t="shared" si="1522"/>
        <v>2824.5855390489023</v>
      </c>
      <c r="F7498" s="5">
        <f t="shared" si="1523"/>
        <v>384.02536325890713</v>
      </c>
      <c r="G7498" s="5">
        <f t="shared" si="1524"/>
        <v>1377.292184868003</v>
      </c>
      <c r="H7498" s="5">
        <f t="shared" si="1525"/>
        <v>4585.9030871758123</v>
      </c>
      <c r="I7498" s="5">
        <f t="shared" si="1526"/>
        <v>720</v>
      </c>
      <c r="J7498" s="5">
        <f t="shared" si="1527"/>
        <v>3865.9030871758123</v>
      </c>
      <c r="K7498" s="2">
        <f t="shared" si="1528"/>
        <v>92116.373041246741</v>
      </c>
      <c r="L7498" s="2">
        <f t="shared" si="1529"/>
        <v>179840</v>
      </c>
      <c r="M7498" s="2">
        <f t="shared" si="1530"/>
        <v>34320</v>
      </c>
      <c r="N7498" s="6">
        <f t="shared" si="1531"/>
        <v>1</v>
      </c>
      <c r="O7498" s="2">
        <f t="shared" si="1532"/>
        <v>33403.626958753259</v>
      </c>
      <c r="P7498" s="2">
        <f t="shared" si="1533"/>
        <v>33403.626958753259</v>
      </c>
    </row>
    <row r="7499" spans="1:16">
      <c r="A7499" s="6">
        <v>11</v>
      </c>
      <c r="B7499" s="6">
        <v>10</v>
      </c>
      <c r="C7499" s="6">
        <v>24</v>
      </c>
      <c r="D7499" s="6">
        <f t="shared" si="1521"/>
        <v>45</v>
      </c>
      <c r="E7499" s="5">
        <f t="shared" si="1522"/>
        <v>2824.5855390489023</v>
      </c>
      <c r="F7499" s="5">
        <f t="shared" si="1523"/>
        <v>384.02536325890713</v>
      </c>
      <c r="G7499" s="5">
        <f t="shared" si="1524"/>
        <v>1455.1391344474989</v>
      </c>
      <c r="H7499" s="5">
        <f t="shared" si="1525"/>
        <v>4663.7500367553084</v>
      </c>
      <c r="I7499" s="5">
        <f t="shared" si="1526"/>
        <v>720</v>
      </c>
      <c r="J7499" s="5">
        <f t="shared" si="1527"/>
        <v>3943.7500367553084</v>
      </c>
      <c r="K7499" s="2">
        <f t="shared" si="1528"/>
        <v>93467.882582557431</v>
      </c>
      <c r="L7499" s="2">
        <f t="shared" si="1529"/>
        <v>182540</v>
      </c>
      <c r="M7499" s="2">
        <f t="shared" si="1530"/>
        <v>35200</v>
      </c>
      <c r="N7499" s="6">
        <f t="shared" si="1531"/>
        <v>1</v>
      </c>
      <c r="O7499" s="2">
        <f t="shared" si="1532"/>
        <v>33872.117417442569</v>
      </c>
      <c r="P7499" s="2">
        <f t="shared" si="1533"/>
        <v>33872.117417442569</v>
      </c>
    </row>
    <row r="7500" spans="1:16">
      <c r="A7500" s="6">
        <v>11</v>
      </c>
      <c r="B7500" s="6">
        <v>10</v>
      </c>
      <c r="C7500" s="6">
        <v>25</v>
      </c>
      <c r="D7500" s="6">
        <f t="shared" si="1521"/>
        <v>46</v>
      </c>
      <c r="E7500" s="5">
        <f t="shared" si="1522"/>
        <v>2824.5855390489023</v>
      </c>
      <c r="F7500" s="5">
        <f t="shared" si="1523"/>
        <v>384.02536325890713</v>
      </c>
      <c r="G7500" s="5">
        <f t="shared" si="1524"/>
        <v>1534.7170558625965</v>
      </c>
      <c r="H7500" s="5">
        <f t="shared" si="1525"/>
        <v>4743.3279581704055</v>
      </c>
      <c r="I7500" s="5">
        <f t="shared" si="1526"/>
        <v>720</v>
      </c>
      <c r="J7500" s="5">
        <f t="shared" si="1527"/>
        <v>4023.3279581704055</v>
      </c>
      <c r="K7500" s="2">
        <f t="shared" si="1528"/>
        <v>94849.443718236202</v>
      </c>
      <c r="L7500" s="2">
        <f t="shared" si="1529"/>
        <v>185240</v>
      </c>
      <c r="M7500" s="2">
        <f t="shared" si="1530"/>
        <v>36080</v>
      </c>
      <c r="N7500" s="6">
        <f t="shared" si="1531"/>
        <v>1</v>
      </c>
      <c r="O7500" s="2">
        <f t="shared" si="1532"/>
        <v>34310.556281763798</v>
      </c>
      <c r="P7500" s="2">
        <f t="shared" si="1533"/>
        <v>34310.556281763798</v>
      </c>
    </row>
    <row r="7501" spans="1:16">
      <c r="A7501" s="6">
        <v>11</v>
      </c>
      <c r="B7501" s="6">
        <v>10</v>
      </c>
      <c r="C7501" s="6">
        <v>26</v>
      </c>
      <c r="D7501" s="6">
        <f t="shared" si="1521"/>
        <v>47</v>
      </c>
      <c r="E7501" s="5">
        <f t="shared" si="1522"/>
        <v>2824.5855390489023</v>
      </c>
      <c r="F7501" s="5">
        <f t="shared" si="1523"/>
        <v>384.02536325890713</v>
      </c>
      <c r="G7501" s="5">
        <f t="shared" si="1524"/>
        <v>1616.0570598233144</v>
      </c>
      <c r="H7501" s="5">
        <f t="shared" si="1525"/>
        <v>4824.6679621311232</v>
      </c>
      <c r="I7501" s="5">
        <f t="shared" si="1526"/>
        <v>720</v>
      </c>
      <c r="J7501" s="5">
        <f t="shared" si="1527"/>
        <v>4104.6679621311232</v>
      </c>
      <c r="K7501" s="2">
        <f t="shared" si="1528"/>
        <v>96261.596564776439</v>
      </c>
      <c r="L7501" s="2">
        <f t="shared" si="1529"/>
        <v>187940</v>
      </c>
      <c r="M7501" s="2">
        <f t="shared" si="1530"/>
        <v>36960</v>
      </c>
      <c r="N7501" s="6">
        <f t="shared" si="1531"/>
        <v>1</v>
      </c>
      <c r="O7501" s="2">
        <f t="shared" si="1532"/>
        <v>34718.403435223561</v>
      </c>
      <c r="P7501" s="2">
        <f t="shared" si="1533"/>
        <v>34718.403435223561</v>
      </c>
    </row>
    <row r="7502" spans="1:16">
      <c r="A7502" s="6">
        <v>11</v>
      </c>
      <c r="B7502" s="6">
        <v>10</v>
      </c>
      <c r="C7502" s="6">
        <v>27</v>
      </c>
      <c r="D7502" s="6">
        <f t="shared" si="1521"/>
        <v>48</v>
      </c>
      <c r="E7502" s="5">
        <f t="shared" si="1522"/>
        <v>2824.5855390489023</v>
      </c>
      <c r="F7502" s="5">
        <f t="shared" si="1523"/>
        <v>384.02536325890713</v>
      </c>
      <c r="G7502" s="5">
        <f t="shared" si="1524"/>
        <v>1699.1907643430709</v>
      </c>
      <c r="H7502" s="5">
        <f t="shared" si="1525"/>
        <v>4907.8016666508802</v>
      </c>
      <c r="I7502" s="5">
        <f t="shared" si="1526"/>
        <v>720</v>
      </c>
      <c r="J7502" s="5">
        <f t="shared" si="1527"/>
        <v>4187.8016666508802</v>
      </c>
      <c r="K7502" s="2">
        <f t="shared" si="1528"/>
        <v>97704.890046022221</v>
      </c>
      <c r="L7502" s="2">
        <f t="shared" si="1529"/>
        <v>190640</v>
      </c>
      <c r="M7502" s="2">
        <f t="shared" si="1530"/>
        <v>37840</v>
      </c>
      <c r="N7502" s="6">
        <f t="shared" si="1531"/>
        <v>1</v>
      </c>
      <c r="O7502" s="2">
        <f t="shared" si="1532"/>
        <v>35095.109953977779</v>
      </c>
      <c r="P7502" s="2">
        <f t="shared" si="1533"/>
        <v>35095.109953977779</v>
      </c>
    </row>
    <row r="7503" spans="1:16">
      <c r="A7503" s="6">
        <v>11</v>
      </c>
      <c r="B7503" s="6">
        <v>10</v>
      </c>
      <c r="C7503" s="6">
        <v>28</v>
      </c>
      <c r="D7503" s="6">
        <f t="shared" si="1521"/>
        <v>49</v>
      </c>
      <c r="E7503" s="5">
        <f t="shared" si="1522"/>
        <v>2824.5855390489023</v>
      </c>
      <c r="F7503" s="5">
        <f t="shared" si="1523"/>
        <v>384.02536325890713</v>
      </c>
      <c r="G7503" s="5">
        <f t="shared" si="1524"/>
        <v>1784.1503025602246</v>
      </c>
      <c r="H7503" s="5">
        <f t="shared" si="1525"/>
        <v>4992.7612048680339</v>
      </c>
      <c r="I7503" s="5">
        <f t="shared" si="1526"/>
        <v>720</v>
      </c>
      <c r="J7503" s="5">
        <f t="shared" si="1527"/>
        <v>4272.7612048680339</v>
      </c>
      <c r="K7503" s="2">
        <f t="shared" si="1528"/>
        <v>99179.88202895892</v>
      </c>
      <c r="L7503" s="2">
        <f t="shared" si="1529"/>
        <v>193340</v>
      </c>
      <c r="M7503" s="2">
        <f t="shared" si="1530"/>
        <v>38720</v>
      </c>
      <c r="N7503" s="6">
        <f t="shared" si="1531"/>
        <v>1</v>
      </c>
      <c r="O7503" s="2">
        <f t="shared" si="1532"/>
        <v>35440.11797104108</v>
      </c>
      <c r="P7503" s="2">
        <f t="shared" si="1533"/>
        <v>35440.11797104108</v>
      </c>
    </row>
    <row r="7504" spans="1:16">
      <c r="A7504" s="6">
        <v>11</v>
      </c>
      <c r="B7504" s="6">
        <v>10</v>
      </c>
      <c r="C7504" s="6">
        <v>29</v>
      </c>
      <c r="D7504" s="6">
        <f t="shared" si="1521"/>
        <v>50</v>
      </c>
      <c r="E7504" s="5">
        <f t="shared" si="1522"/>
        <v>2824.5855390489023</v>
      </c>
      <c r="F7504" s="5">
        <f t="shared" si="1523"/>
        <v>384.02536325890713</v>
      </c>
      <c r="G7504" s="5">
        <f t="shared" si="1524"/>
        <v>1870.9683306758782</v>
      </c>
      <c r="H7504" s="5">
        <f t="shared" si="1525"/>
        <v>5079.5792329836877</v>
      </c>
      <c r="I7504" s="5">
        <f t="shared" si="1526"/>
        <v>720</v>
      </c>
      <c r="J7504" s="5">
        <f t="shared" si="1527"/>
        <v>4359.5792329836877</v>
      </c>
      <c r="K7504" s="2">
        <f t="shared" si="1528"/>
        <v>100687.13946152235</v>
      </c>
      <c r="L7504" s="2">
        <f t="shared" si="1529"/>
        <v>196040</v>
      </c>
      <c r="M7504" s="2">
        <f t="shared" si="1530"/>
        <v>39600</v>
      </c>
      <c r="N7504" s="6">
        <f t="shared" si="1531"/>
        <v>1</v>
      </c>
      <c r="O7504" s="2">
        <f t="shared" si="1532"/>
        <v>35752.860538477646</v>
      </c>
      <c r="P7504" s="2">
        <f t="shared" si="1533"/>
        <v>35752.860538477646</v>
      </c>
    </row>
    <row r="7505" spans="1:16">
      <c r="A7505" s="6">
        <v>11</v>
      </c>
      <c r="B7505" s="6">
        <v>10</v>
      </c>
      <c r="C7505" s="6">
        <v>30</v>
      </c>
      <c r="D7505" s="6">
        <f t="shared" si="1521"/>
        <v>51</v>
      </c>
      <c r="E7505" s="5">
        <f t="shared" si="1522"/>
        <v>2824.5855390489023</v>
      </c>
      <c r="F7505" s="5">
        <f t="shared" si="1523"/>
        <v>384.02536325890713</v>
      </c>
      <c r="G7505" s="5">
        <f t="shared" si="1524"/>
        <v>1959.6780360096488</v>
      </c>
      <c r="H7505" s="5">
        <f t="shared" si="1525"/>
        <v>5168.2889383174579</v>
      </c>
      <c r="I7505" s="5">
        <f t="shared" si="1526"/>
        <v>720</v>
      </c>
      <c r="J7505" s="5">
        <f t="shared" si="1527"/>
        <v>4448.2889383174579</v>
      </c>
      <c r="K7505" s="2">
        <f t="shared" si="1528"/>
        <v>102227.23851245586</v>
      </c>
      <c r="L7505" s="2">
        <f t="shared" si="1529"/>
        <v>198740</v>
      </c>
      <c r="M7505" s="2">
        <f t="shared" si="1530"/>
        <v>40480</v>
      </c>
      <c r="N7505" s="6">
        <f t="shared" si="1531"/>
        <v>1</v>
      </c>
      <c r="O7505" s="2">
        <f t="shared" si="1532"/>
        <v>36032.761487544136</v>
      </c>
      <c r="P7505" s="2">
        <f t="shared" si="1533"/>
        <v>36032.761487544136</v>
      </c>
    </row>
    <row r="7506" spans="1:16">
      <c r="A7506" s="6">
        <v>11</v>
      </c>
      <c r="B7506" s="6">
        <v>11</v>
      </c>
      <c r="C7506" s="6">
        <v>0</v>
      </c>
      <c r="D7506" s="6">
        <f t="shared" si="1521"/>
        <v>22</v>
      </c>
      <c r="E7506" s="5">
        <f t="shared" si="1522"/>
        <v>2824.5855390489023</v>
      </c>
      <c r="F7506" s="5">
        <f t="shared" si="1523"/>
        <v>432.98859707441784</v>
      </c>
      <c r="G7506" s="5">
        <f t="shared" si="1524"/>
        <v>0</v>
      </c>
      <c r="H7506" s="5">
        <f t="shared" si="1525"/>
        <v>3257.5741361233204</v>
      </c>
      <c r="I7506" s="5">
        <f t="shared" si="1526"/>
        <v>720</v>
      </c>
      <c r="J7506" s="5">
        <f t="shared" si="1527"/>
        <v>2537.5741361233204</v>
      </c>
      <c r="K7506" s="2">
        <f t="shared" si="1528"/>
        <v>69055.106529918761</v>
      </c>
      <c r="L7506" s="2">
        <f t="shared" si="1529"/>
        <v>119834</v>
      </c>
      <c r="M7506" s="2">
        <f t="shared" si="1530"/>
        <v>14520</v>
      </c>
      <c r="N7506" s="6">
        <f t="shared" si="1531"/>
        <v>1</v>
      </c>
      <c r="O7506" s="2">
        <f t="shared" si="1532"/>
        <v>16258.893470081239</v>
      </c>
      <c r="P7506" s="2">
        <f t="shared" si="1533"/>
        <v>16258.893470081239</v>
      </c>
    </row>
    <row r="7507" spans="1:16">
      <c r="A7507" s="6">
        <v>11</v>
      </c>
      <c r="B7507" s="6">
        <v>11</v>
      </c>
      <c r="C7507" s="6">
        <v>1</v>
      </c>
      <c r="D7507" s="6">
        <f t="shared" si="1521"/>
        <v>23</v>
      </c>
      <c r="E7507" s="5">
        <f t="shared" si="1522"/>
        <v>2824.5855390489023</v>
      </c>
      <c r="F7507" s="5">
        <f t="shared" si="1523"/>
        <v>432.98859707441784</v>
      </c>
      <c r="G7507" s="5">
        <f t="shared" si="1524"/>
        <v>45.5625</v>
      </c>
      <c r="H7507" s="5">
        <f t="shared" si="1525"/>
        <v>3303.1366361233204</v>
      </c>
      <c r="I7507" s="5">
        <f t="shared" si="1526"/>
        <v>720</v>
      </c>
      <c r="J7507" s="5">
        <f t="shared" si="1527"/>
        <v>2583.1366361233204</v>
      </c>
      <c r="K7507" s="2">
        <f t="shared" si="1528"/>
        <v>69846.122154918761</v>
      </c>
      <c r="L7507" s="2">
        <f t="shared" si="1529"/>
        <v>122534</v>
      </c>
      <c r="M7507" s="2">
        <f t="shared" si="1530"/>
        <v>15400</v>
      </c>
      <c r="N7507" s="6">
        <f t="shared" si="1531"/>
        <v>1</v>
      </c>
      <c r="O7507" s="2">
        <f t="shared" si="1532"/>
        <v>17287.877845081239</v>
      </c>
      <c r="P7507" s="2">
        <f t="shared" si="1533"/>
        <v>17287.877845081239</v>
      </c>
    </row>
    <row r="7508" spans="1:16">
      <c r="A7508" s="6">
        <v>11</v>
      </c>
      <c r="B7508" s="6">
        <v>11</v>
      </c>
      <c r="C7508" s="6">
        <v>2</v>
      </c>
      <c r="D7508" s="6">
        <f t="shared" si="1521"/>
        <v>24</v>
      </c>
      <c r="E7508" s="5">
        <f t="shared" si="1522"/>
        <v>2824.5855390489023</v>
      </c>
      <c r="F7508" s="5">
        <f t="shared" si="1523"/>
        <v>432.98859707441784</v>
      </c>
      <c r="G7508" s="5">
        <f t="shared" si="1524"/>
        <v>92.264062499999994</v>
      </c>
      <c r="H7508" s="5">
        <f t="shared" si="1525"/>
        <v>3349.8381986233203</v>
      </c>
      <c r="I7508" s="5">
        <f t="shared" si="1526"/>
        <v>720</v>
      </c>
      <c r="J7508" s="5">
        <f t="shared" si="1527"/>
        <v>2629.8381986233203</v>
      </c>
      <c r="K7508" s="2">
        <f t="shared" si="1528"/>
        <v>70656.913170543761</v>
      </c>
      <c r="L7508" s="2">
        <f t="shared" si="1529"/>
        <v>125234</v>
      </c>
      <c r="M7508" s="2">
        <f t="shared" si="1530"/>
        <v>16280</v>
      </c>
      <c r="N7508" s="6">
        <f t="shared" si="1531"/>
        <v>1</v>
      </c>
      <c r="O7508" s="2">
        <f t="shared" si="1532"/>
        <v>18297.086829456239</v>
      </c>
      <c r="P7508" s="2">
        <f t="shared" si="1533"/>
        <v>18297.086829456239</v>
      </c>
    </row>
    <row r="7509" spans="1:16">
      <c r="A7509" s="6">
        <v>11</v>
      </c>
      <c r="B7509" s="6">
        <v>11</v>
      </c>
      <c r="C7509" s="6">
        <v>3</v>
      </c>
      <c r="D7509" s="6">
        <f t="shared" si="1521"/>
        <v>25</v>
      </c>
      <c r="E7509" s="5">
        <f t="shared" si="1522"/>
        <v>2824.5855390489023</v>
      </c>
      <c r="F7509" s="5">
        <f t="shared" si="1523"/>
        <v>432.98859707441784</v>
      </c>
      <c r="G7509" s="5">
        <f t="shared" si="1524"/>
        <v>140.12604492187498</v>
      </c>
      <c r="H7509" s="5">
        <f t="shared" si="1525"/>
        <v>3397.7001810451952</v>
      </c>
      <c r="I7509" s="5">
        <f t="shared" si="1526"/>
        <v>720</v>
      </c>
      <c r="J7509" s="5">
        <f t="shared" si="1527"/>
        <v>2677.7001810451952</v>
      </c>
      <c r="K7509" s="2">
        <f t="shared" si="1528"/>
        <v>71487.85036536798</v>
      </c>
      <c r="L7509" s="2">
        <f t="shared" si="1529"/>
        <v>127934</v>
      </c>
      <c r="M7509" s="2">
        <f t="shared" si="1530"/>
        <v>17160</v>
      </c>
      <c r="N7509" s="6">
        <f t="shared" si="1531"/>
        <v>1</v>
      </c>
      <c r="O7509" s="2">
        <f t="shared" si="1532"/>
        <v>19286.14963463202</v>
      </c>
      <c r="P7509" s="2">
        <f t="shared" si="1533"/>
        <v>19286.14963463202</v>
      </c>
    </row>
    <row r="7510" spans="1:16">
      <c r="A7510" s="6">
        <v>11</v>
      </c>
      <c r="B7510" s="6">
        <v>11</v>
      </c>
      <c r="C7510" s="6">
        <v>4</v>
      </c>
      <c r="D7510" s="6">
        <f t="shared" si="1521"/>
        <v>26</v>
      </c>
      <c r="E7510" s="5">
        <f t="shared" si="1522"/>
        <v>2824.5855390489023</v>
      </c>
      <c r="F7510" s="5">
        <f t="shared" si="1523"/>
        <v>432.98859707441784</v>
      </c>
      <c r="G7510" s="5">
        <f t="shared" si="1524"/>
        <v>189.17016064453125</v>
      </c>
      <c r="H7510" s="5">
        <f t="shared" si="1525"/>
        <v>3446.7442967678517</v>
      </c>
      <c r="I7510" s="5">
        <f t="shared" si="1526"/>
        <v>720</v>
      </c>
      <c r="J7510" s="5">
        <f t="shared" si="1527"/>
        <v>2726.7442967678517</v>
      </c>
      <c r="K7510" s="2">
        <f t="shared" si="1528"/>
        <v>72339.310707775207</v>
      </c>
      <c r="L7510" s="2">
        <f t="shared" si="1529"/>
        <v>130634</v>
      </c>
      <c r="M7510" s="2">
        <f t="shared" si="1530"/>
        <v>18040</v>
      </c>
      <c r="N7510" s="6">
        <f t="shared" si="1531"/>
        <v>1</v>
      </c>
      <c r="O7510" s="2">
        <f t="shared" si="1532"/>
        <v>20254.689292224793</v>
      </c>
      <c r="P7510" s="2">
        <f t="shared" si="1533"/>
        <v>20254.689292224793</v>
      </c>
    </row>
    <row r="7511" spans="1:16">
      <c r="A7511" s="6">
        <v>11</v>
      </c>
      <c r="B7511" s="6">
        <v>11</v>
      </c>
      <c r="C7511" s="6">
        <v>5</v>
      </c>
      <c r="D7511" s="6">
        <f t="shared" si="1521"/>
        <v>27</v>
      </c>
      <c r="E7511" s="5">
        <f t="shared" si="1522"/>
        <v>2824.5855390489023</v>
      </c>
      <c r="F7511" s="5">
        <f t="shared" si="1523"/>
        <v>432.98859707441784</v>
      </c>
      <c r="G7511" s="5">
        <f t="shared" si="1524"/>
        <v>239.41848456573481</v>
      </c>
      <c r="H7511" s="5">
        <f t="shared" si="1525"/>
        <v>3496.992620689055</v>
      </c>
      <c r="I7511" s="5">
        <f t="shared" si="1526"/>
        <v>720</v>
      </c>
      <c r="J7511" s="5">
        <f t="shared" si="1527"/>
        <v>2776.992620689055</v>
      </c>
      <c r="K7511" s="2">
        <f t="shared" si="1528"/>
        <v>73211.677442518325</v>
      </c>
      <c r="L7511" s="2">
        <f t="shared" si="1529"/>
        <v>133334</v>
      </c>
      <c r="M7511" s="2">
        <f t="shared" si="1530"/>
        <v>18920</v>
      </c>
      <c r="N7511" s="6">
        <f t="shared" si="1531"/>
        <v>1</v>
      </c>
      <c r="O7511" s="2">
        <f t="shared" si="1532"/>
        <v>21202.322557481675</v>
      </c>
      <c r="P7511" s="2">
        <f t="shared" si="1533"/>
        <v>21202.322557481675</v>
      </c>
    </row>
    <row r="7512" spans="1:16">
      <c r="A7512" s="6">
        <v>11</v>
      </c>
      <c r="B7512" s="6">
        <v>11</v>
      </c>
      <c r="C7512" s="6">
        <v>6</v>
      </c>
      <c r="D7512" s="6">
        <f t="shared" si="1521"/>
        <v>28</v>
      </c>
      <c r="E7512" s="5">
        <f t="shared" si="1522"/>
        <v>2824.5855390489023</v>
      </c>
      <c r="F7512" s="5">
        <f t="shared" si="1523"/>
        <v>432.98859707441784</v>
      </c>
      <c r="G7512" s="5">
        <f t="shared" si="1524"/>
        <v>290.89345874736784</v>
      </c>
      <c r="H7512" s="5">
        <f t="shared" si="1525"/>
        <v>3548.4675948706881</v>
      </c>
      <c r="I7512" s="5">
        <f t="shared" si="1526"/>
        <v>720</v>
      </c>
      <c r="J7512" s="5">
        <f t="shared" si="1527"/>
        <v>2828.4675948706881</v>
      </c>
      <c r="K7512" s="2">
        <f t="shared" si="1528"/>
        <v>74105.340188727219</v>
      </c>
      <c r="L7512" s="2">
        <f t="shared" si="1529"/>
        <v>136034</v>
      </c>
      <c r="M7512" s="2">
        <f t="shared" si="1530"/>
        <v>19800</v>
      </c>
      <c r="N7512" s="6">
        <f t="shared" si="1531"/>
        <v>1</v>
      </c>
      <c r="O7512" s="2">
        <f t="shared" si="1532"/>
        <v>22128.659811272781</v>
      </c>
      <c r="P7512" s="2">
        <f t="shared" si="1533"/>
        <v>22128.659811272781</v>
      </c>
    </row>
    <row r="7513" spans="1:16">
      <c r="A7513" s="6">
        <v>11</v>
      </c>
      <c r="B7513" s="6">
        <v>11</v>
      </c>
      <c r="C7513" s="6">
        <v>7</v>
      </c>
      <c r="D7513" s="6">
        <f t="shared" si="1521"/>
        <v>29</v>
      </c>
      <c r="E7513" s="5">
        <f t="shared" si="1522"/>
        <v>2824.5855390489023</v>
      </c>
      <c r="F7513" s="5">
        <f t="shared" si="1523"/>
        <v>432.98859707441784</v>
      </c>
      <c r="G7513" s="5">
        <f t="shared" si="1524"/>
        <v>343.61789814532818</v>
      </c>
      <c r="H7513" s="5">
        <f t="shared" si="1525"/>
        <v>3601.1920342686485</v>
      </c>
      <c r="I7513" s="5">
        <f t="shared" si="1526"/>
        <v>720</v>
      </c>
      <c r="J7513" s="5">
        <f t="shared" si="1527"/>
        <v>2881.1920342686485</v>
      </c>
      <c r="K7513" s="2">
        <f t="shared" si="1528"/>
        <v>75020.69503938625</v>
      </c>
      <c r="L7513" s="2">
        <f t="shared" si="1529"/>
        <v>138734</v>
      </c>
      <c r="M7513" s="2">
        <f t="shared" si="1530"/>
        <v>20680</v>
      </c>
      <c r="N7513" s="6">
        <f t="shared" si="1531"/>
        <v>1</v>
      </c>
      <c r="O7513" s="2">
        <f t="shared" si="1532"/>
        <v>23033.30496061375</v>
      </c>
      <c r="P7513" s="2">
        <f t="shared" si="1533"/>
        <v>23033.30496061375</v>
      </c>
    </row>
    <row r="7514" spans="1:16">
      <c r="A7514" s="6">
        <v>11</v>
      </c>
      <c r="B7514" s="6">
        <v>11</v>
      </c>
      <c r="C7514" s="6">
        <v>8</v>
      </c>
      <c r="D7514" s="6">
        <f t="shared" si="1521"/>
        <v>30</v>
      </c>
      <c r="E7514" s="5">
        <f t="shared" si="1522"/>
        <v>2824.5855390489023</v>
      </c>
      <c r="F7514" s="5">
        <f t="shared" si="1523"/>
        <v>432.98859707441784</v>
      </c>
      <c r="G7514" s="5">
        <f t="shared" si="1524"/>
        <v>397.61499642530839</v>
      </c>
      <c r="H7514" s="5">
        <f t="shared" si="1525"/>
        <v>3655.1891325486285</v>
      </c>
      <c r="I7514" s="5">
        <f t="shared" si="1526"/>
        <v>720</v>
      </c>
      <c r="J7514" s="5">
        <f t="shared" si="1527"/>
        <v>2935.1891325486285</v>
      </c>
      <c r="K7514" s="2">
        <f t="shared" si="1528"/>
        <v>75958.144662302569</v>
      </c>
      <c r="L7514" s="2">
        <f t="shared" si="1529"/>
        <v>141434</v>
      </c>
      <c r="M7514" s="2">
        <f t="shared" si="1530"/>
        <v>21560</v>
      </c>
      <c r="N7514" s="6">
        <f t="shared" si="1531"/>
        <v>1</v>
      </c>
      <c r="O7514" s="2">
        <f t="shared" si="1532"/>
        <v>23915.855337697431</v>
      </c>
      <c r="P7514" s="2">
        <f t="shared" si="1533"/>
        <v>23915.855337697431</v>
      </c>
    </row>
    <row r="7515" spans="1:16">
      <c r="A7515" s="6">
        <v>11</v>
      </c>
      <c r="B7515" s="6">
        <v>11</v>
      </c>
      <c r="C7515" s="6">
        <v>9</v>
      </c>
      <c r="D7515" s="6">
        <f t="shared" si="1521"/>
        <v>31</v>
      </c>
      <c r="E7515" s="5">
        <f t="shared" si="1522"/>
        <v>2824.5855390489023</v>
      </c>
      <c r="F7515" s="5">
        <f t="shared" si="1523"/>
        <v>432.98859707441784</v>
      </c>
      <c r="G7515" s="5">
        <f t="shared" si="1524"/>
        <v>452.90833186570285</v>
      </c>
      <c r="H7515" s="5">
        <f t="shared" si="1525"/>
        <v>3710.4824679890235</v>
      </c>
      <c r="I7515" s="5">
        <f t="shared" si="1526"/>
        <v>720</v>
      </c>
      <c r="J7515" s="5">
        <f t="shared" si="1527"/>
        <v>2990.4824679890235</v>
      </c>
      <c r="K7515" s="2">
        <f t="shared" si="1528"/>
        <v>76918.098402587202</v>
      </c>
      <c r="L7515" s="2">
        <f t="shared" si="1529"/>
        <v>144134</v>
      </c>
      <c r="M7515" s="2">
        <f t="shared" si="1530"/>
        <v>22440</v>
      </c>
      <c r="N7515" s="6">
        <f t="shared" si="1531"/>
        <v>1</v>
      </c>
      <c r="O7515" s="2">
        <f t="shared" si="1532"/>
        <v>24775.901597412798</v>
      </c>
      <c r="P7515" s="2">
        <f t="shared" si="1533"/>
        <v>24775.901597412798</v>
      </c>
    </row>
    <row r="7516" spans="1:16">
      <c r="A7516" s="6">
        <v>11</v>
      </c>
      <c r="B7516" s="6">
        <v>11</v>
      </c>
      <c r="C7516" s="6">
        <v>10</v>
      </c>
      <c r="D7516" s="6">
        <f t="shared" si="1521"/>
        <v>32</v>
      </c>
      <c r="E7516" s="5">
        <f t="shared" si="1522"/>
        <v>2824.5855390489023</v>
      </c>
      <c r="F7516" s="5">
        <f t="shared" si="1523"/>
        <v>432.98859707441784</v>
      </c>
      <c r="G7516" s="5">
        <f t="shared" si="1524"/>
        <v>509.52187334891573</v>
      </c>
      <c r="H7516" s="5">
        <f t="shared" si="1525"/>
        <v>3767.0960094722359</v>
      </c>
      <c r="I7516" s="5">
        <f t="shared" si="1526"/>
        <v>720</v>
      </c>
      <c r="J7516" s="5">
        <f t="shared" si="1527"/>
        <v>3047.0960094722359</v>
      </c>
      <c r="K7516" s="2">
        <f t="shared" si="1528"/>
        <v>77900.972386670765</v>
      </c>
      <c r="L7516" s="2">
        <f t="shared" si="1529"/>
        <v>146834</v>
      </c>
      <c r="M7516" s="2">
        <f t="shared" si="1530"/>
        <v>23320</v>
      </c>
      <c r="N7516" s="6">
        <f t="shared" si="1531"/>
        <v>1</v>
      </c>
      <c r="O7516" s="2">
        <f t="shared" si="1532"/>
        <v>25613.027613329235</v>
      </c>
      <c r="P7516" s="2">
        <f t="shared" si="1533"/>
        <v>25613.027613329235</v>
      </c>
    </row>
    <row r="7517" spans="1:16">
      <c r="A7517" s="6">
        <v>11</v>
      </c>
      <c r="B7517" s="6">
        <v>11</v>
      </c>
      <c r="C7517" s="6">
        <v>11</v>
      </c>
      <c r="D7517" s="6">
        <f t="shared" si="1521"/>
        <v>33</v>
      </c>
      <c r="E7517" s="5">
        <f t="shared" si="1522"/>
        <v>2824.5855390489023</v>
      </c>
      <c r="F7517" s="5">
        <f t="shared" si="1523"/>
        <v>432.98859707441784</v>
      </c>
      <c r="G7517" s="5">
        <f t="shared" si="1524"/>
        <v>567.47998644235474</v>
      </c>
      <c r="H7517" s="5">
        <f t="shared" si="1525"/>
        <v>3825.0541225656752</v>
      </c>
      <c r="I7517" s="5">
        <f t="shared" si="1526"/>
        <v>720</v>
      </c>
      <c r="J7517" s="5">
        <f t="shared" si="1527"/>
        <v>3105.0541225656752</v>
      </c>
      <c r="K7517" s="2">
        <f t="shared" si="1528"/>
        <v>78907.189627876302</v>
      </c>
      <c r="L7517" s="2">
        <f t="shared" si="1529"/>
        <v>149534</v>
      </c>
      <c r="M7517" s="2">
        <f t="shared" si="1530"/>
        <v>24200</v>
      </c>
      <c r="N7517" s="6">
        <f t="shared" si="1531"/>
        <v>1</v>
      </c>
      <c r="O7517" s="2">
        <f t="shared" si="1532"/>
        <v>26426.810372123698</v>
      </c>
      <c r="P7517" s="2">
        <f t="shared" si="1533"/>
        <v>26426.810372123698</v>
      </c>
    </row>
    <row r="7518" spans="1:16">
      <c r="A7518" s="6">
        <v>11</v>
      </c>
      <c r="B7518" s="6">
        <v>11</v>
      </c>
      <c r="C7518" s="6">
        <v>12</v>
      </c>
      <c r="D7518" s="6">
        <f t="shared" si="1521"/>
        <v>34</v>
      </c>
      <c r="E7518" s="5">
        <f t="shared" si="1522"/>
        <v>2824.5855390489023</v>
      </c>
      <c r="F7518" s="5">
        <f t="shared" si="1523"/>
        <v>432.98859707441784</v>
      </c>
      <c r="G7518" s="5">
        <f t="shared" si="1524"/>
        <v>626.80743957041921</v>
      </c>
      <c r="H7518" s="5">
        <f t="shared" si="1525"/>
        <v>3884.3815756937397</v>
      </c>
      <c r="I7518" s="5">
        <f t="shared" si="1526"/>
        <v>720</v>
      </c>
      <c r="J7518" s="5">
        <f t="shared" si="1527"/>
        <v>3164.3815756937397</v>
      </c>
      <c r="K7518" s="2">
        <f t="shared" si="1528"/>
        <v>79937.180133571877</v>
      </c>
      <c r="L7518" s="2">
        <f t="shared" si="1529"/>
        <v>152234</v>
      </c>
      <c r="M7518" s="2">
        <f t="shared" si="1530"/>
        <v>25080</v>
      </c>
      <c r="N7518" s="6">
        <f t="shared" si="1531"/>
        <v>1</v>
      </c>
      <c r="O7518" s="2">
        <f t="shared" si="1532"/>
        <v>27216.819866428123</v>
      </c>
      <c r="P7518" s="2">
        <f t="shared" si="1533"/>
        <v>27216.819866428123</v>
      </c>
    </row>
    <row r="7519" spans="1:16">
      <c r="A7519" s="6">
        <v>11</v>
      </c>
      <c r="B7519" s="6">
        <v>11</v>
      </c>
      <c r="C7519" s="6">
        <v>13</v>
      </c>
      <c r="D7519" s="6">
        <f t="shared" si="1521"/>
        <v>35</v>
      </c>
      <c r="E7519" s="5">
        <f t="shared" si="1522"/>
        <v>2824.5855390489023</v>
      </c>
      <c r="F7519" s="5">
        <f t="shared" si="1523"/>
        <v>432.98859707441784</v>
      </c>
      <c r="G7519" s="5">
        <f t="shared" si="1524"/>
        <v>687.52941027880343</v>
      </c>
      <c r="H7519" s="5">
        <f t="shared" si="1525"/>
        <v>3945.1035464021238</v>
      </c>
      <c r="I7519" s="5">
        <f t="shared" si="1526"/>
        <v>720</v>
      </c>
      <c r="J7519" s="5">
        <f t="shared" si="1527"/>
        <v>3225.1035464021238</v>
      </c>
      <c r="K7519" s="2">
        <f t="shared" si="1528"/>
        <v>80991.381013925769</v>
      </c>
      <c r="L7519" s="2">
        <f t="shared" si="1529"/>
        <v>154934</v>
      </c>
      <c r="M7519" s="2">
        <f t="shared" si="1530"/>
        <v>25960</v>
      </c>
      <c r="N7519" s="6">
        <f t="shared" si="1531"/>
        <v>1</v>
      </c>
      <c r="O7519" s="2">
        <f t="shared" si="1532"/>
        <v>27982.618986074231</v>
      </c>
      <c r="P7519" s="2">
        <f t="shared" si="1533"/>
        <v>27982.618986074231</v>
      </c>
    </row>
    <row r="7520" spans="1:16">
      <c r="A7520" s="6">
        <v>11</v>
      </c>
      <c r="B7520" s="6">
        <v>11</v>
      </c>
      <c r="C7520" s="6">
        <v>14</v>
      </c>
      <c r="D7520" s="6">
        <f t="shared" si="1521"/>
        <v>36</v>
      </c>
      <c r="E7520" s="5">
        <f t="shared" si="1522"/>
        <v>2824.5855390489023</v>
      </c>
      <c r="F7520" s="5">
        <f t="shared" si="1523"/>
        <v>432.98859707441784</v>
      </c>
      <c r="G7520" s="5">
        <f t="shared" si="1524"/>
        <v>749.67149159246469</v>
      </c>
      <c r="H7520" s="5">
        <f t="shared" si="1525"/>
        <v>4007.2456277157853</v>
      </c>
      <c r="I7520" s="5">
        <f t="shared" si="1526"/>
        <v>720</v>
      </c>
      <c r="J7520" s="5">
        <f t="shared" si="1527"/>
        <v>3287.2456277157853</v>
      </c>
      <c r="K7520" s="2">
        <f t="shared" si="1528"/>
        <v>82070.23659228794</v>
      </c>
      <c r="L7520" s="2">
        <f t="shared" si="1529"/>
        <v>157634</v>
      </c>
      <c r="M7520" s="2">
        <f t="shared" si="1530"/>
        <v>26840</v>
      </c>
      <c r="N7520" s="6">
        <f t="shared" si="1531"/>
        <v>1</v>
      </c>
      <c r="O7520" s="2">
        <f t="shared" si="1532"/>
        <v>28723.76340771206</v>
      </c>
      <c r="P7520" s="2">
        <f t="shared" si="1533"/>
        <v>28723.76340771206</v>
      </c>
    </row>
    <row r="7521" spans="1:16">
      <c r="A7521" s="6">
        <v>11</v>
      </c>
      <c r="B7521" s="6">
        <v>11</v>
      </c>
      <c r="C7521" s="6">
        <v>15</v>
      </c>
      <c r="D7521" s="6">
        <f t="shared" si="1521"/>
        <v>37</v>
      </c>
      <c r="E7521" s="5">
        <f t="shared" si="1522"/>
        <v>2824.5855390489023</v>
      </c>
      <c r="F7521" s="5">
        <f t="shared" si="1523"/>
        <v>432.98859707441784</v>
      </c>
      <c r="G7521" s="5">
        <f t="shared" si="1524"/>
        <v>813.25969846861108</v>
      </c>
      <c r="H7521" s="5">
        <f t="shared" si="1525"/>
        <v>4070.8338345919315</v>
      </c>
      <c r="I7521" s="5">
        <f t="shared" si="1526"/>
        <v>720</v>
      </c>
      <c r="J7521" s="5">
        <f t="shared" si="1527"/>
        <v>3350.8338345919315</v>
      </c>
      <c r="K7521" s="2">
        <f t="shared" si="1528"/>
        <v>83174.198517221026</v>
      </c>
      <c r="L7521" s="2">
        <f t="shared" si="1529"/>
        <v>160334</v>
      </c>
      <c r="M7521" s="2">
        <f t="shared" si="1530"/>
        <v>27720</v>
      </c>
      <c r="N7521" s="6">
        <f t="shared" si="1531"/>
        <v>1</v>
      </c>
      <c r="O7521" s="2">
        <f t="shared" si="1532"/>
        <v>29439.801482778974</v>
      </c>
      <c r="P7521" s="2">
        <f t="shared" si="1533"/>
        <v>29439.801482778974</v>
      </c>
    </row>
    <row r="7522" spans="1:16">
      <c r="A7522" s="6">
        <v>11</v>
      </c>
      <c r="B7522" s="6">
        <v>11</v>
      </c>
      <c r="C7522" s="6">
        <v>16</v>
      </c>
      <c r="D7522" s="6">
        <f t="shared" si="1521"/>
        <v>38</v>
      </c>
      <c r="E7522" s="5">
        <f t="shared" si="1522"/>
        <v>2824.5855390489023</v>
      </c>
      <c r="F7522" s="5">
        <f t="shared" si="1523"/>
        <v>432.98859707441784</v>
      </c>
      <c r="G7522" s="5">
        <f t="shared" si="1524"/>
        <v>878.32047434610013</v>
      </c>
      <c r="H7522" s="5">
        <f t="shared" si="1525"/>
        <v>4135.8946104694205</v>
      </c>
      <c r="I7522" s="5">
        <f t="shared" si="1526"/>
        <v>720</v>
      </c>
      <c r="J7522" s="5">
        <f t="shared" si="1527"/>
        <v>3415.8946104694205</v>
      </c>
      <c r="K7522" s="2">
        <f t="shared" si="1528"/>
        <v>84303.725876205222</v>
      </c>
      <c r="L7522" s="2">
        <f t="shared" si="1529"/>
        <v>163034</v>
      </c>
      <c r="M7522" s="2">
        <f t="shared" si="1530"/>
        <v>28600</v>
      </c>
      <c r="N7522" s="6">
        <f t="shared" si="1531"/>
        <v>1</v>
      </c>
      <c r="O7522" s="2">
        <f t="shared" si="1532"/>
        <v>30130.274123794778</v>
      </c>
      <c r="P7522" s="2">
        <f t="shared" si="1533"/>
        <v>30130.274123794778</v>
      </c>
    </row>
    <row r="7523" spans="1:16">
      <c r="A7523" s="6">
        <v>11</v>
      </c>
      <c r="B7523" s="6">
        <v>11</v>
      </c>
      <c r="C7523" s="6">
        <v>17</v>
      </c>
      <c r="D7523" s="6">
        <f t="shared" si="1521"/>
        <v>39</v>
      </c>
      <c r="E7523" s="5">
        <f t="shared" si="1522"/>
        <v>2824.5855390489023</v>
      </c>
      <c r="F7523" s="5">
        <f t="shared" si="1523"/>
        <v>432.98859707441784</v>
      </c>
      <c r="G7523" s="5">
        <f t="shared" si="1524"/>
        <v>944.88069779264049</v>
      </c>
      <c r="H7523" s="5">
        <f t="shared" si="1525"/>
        <v>4202.454833915961</v>
      </c>
      <c r="I7523" s="5">
        <f t="shared" si="1526"/>
        <v>720</v>
      </c>
      <c r="J7523" s="5">
        <f t="shared" si="1527"/>
        <v>3482.454833915961</v>
      </c>
      <c r="K7523" s="2">
        <f t="shared" si="1528"/>
        <v>85459.285311040992</v>
      </c>
      <c r="L7523" s="2">
        <f t="shared" si="1529"/>
        <v>165734</v>
      </c>
      <c r="M7523" s="2">
        <f t="shared" si="1530"/>
        <v>29480</v>
      </c>
      <c r="N7523" s="6">
        <f t="shared" si="1531"/>
        <v>1</v>
      </c>
      <c r="O7523" s="2">
        <f t="shared" si="1532"/>
        <v>30794.714688959008</v>
      </c>
      <c r="P7523" s="2">
        <f t="shared" si="1533"/>
        <v>30794.714688959008</v>
      </c>
    </row>
    <row r="7524" spans="1:16">
      <c r="A7524" s="6">
        <v>11</v>
      </c>
      <c r="B7524" s="6">
        <v>11</v>
      </c>
      <c r="C7524" s="6">
        <v>18</v>
      </c>
      <c r="D7524" s="6">
        <f t="shared" si="1521"/>
        <v>40</v>
      </c>
      <c r="E7524" s="5">
        <f t="shared" si="1522"/>
        <v>2824.5855390489023</v>
      </c>
      <c r="F7524" s="5">
        <f t="shared" si="1523"/>
        <v>432.98859707441784</v>
      </c>
      <c r="G7524" s="5">
        <f t="shared" si="1524"/>
        <v>1012.9676892512279</v>
      </c>
      <c r="H7524" s="5">
        <f t="shared" si="1525"/>
        <v>4270.5418253745484</v>
      </c>
      <c r="I7524" s="5">
        <f t="shared" si="1526"/>
        <v>720</v>
      </c>
      <c r="J7524" s="5">
        <f t="shared" si="1527"/>
        <v>3550.5418253745484</v>
      </c>
      <c r="K7524" s="2">
        <f t="shared" si="1528"/>
        <v>86641.351134974801</v>
      </c>
      <c r="L7524" s="2">
        <f t="shared" si="1529"/>
        <v>168434</v>
      </c>
      <c r="M7524" s="2">
        <f t="shared" si="1530"/>
        <v>30360</v>
      </c>
      <c r="N7524" s="6">
        <f t="shared" si="1531"/>
        <v>1</v>
      </c>
      <c r="O7524" s="2">
        <f t="shared" si="1532"/>
        <v>31432.648865025199</v>
      </c>
      <c r="P7524" s="2">
        <f t="shared" si="1533"/>
        <v>31432.648865025199</v>
      </c>
    </row>
    <row r="7525" spans="1:16">
      <c r="A7525" s="6">
        <v>11</v>
      </c>
      <c r="B7525" s="6">
        <v>11</v>
      </c>
      <c r="C7525" s="6">
        <v>19</v>
      </c>
      <c r="D7525" s="6">
        <f t="shared" si="1521"/>
        <v>41</v>
      </c>
      <c r="E7525" s="5">
        <f t="shared" si="1522"/>
        <v>2824.5855390489023</v>
      </c>
      <c r="F7525" s="5">
        <f t="shared" si="1523"/>
        <v>432.98859707441784</v>
      </c>
      <c r="G7525" s="5">
        <f t="shared" si="1524"/>
        <v>1082.6092178872495</v>
      </c>
      <c r="H7525" s="5">
        <f t="shared" si="1525"/>
        <v>4340.1833540105699</v>
      </c>
      <c r="I7525" s="5">
        <f t="shared" si="1526"/>
        <v>720</v>
      </c>
      <c r="J7525" s="5">
        <f t="shared" si="1527"/>
        <v>3620.1833540105699</v>
      </c>
      <c r="K7525" s="2">
        <f t="shared" si="1528"/>
        <v>87850.405451572384</v>
      </c>
      <c r="L7525" s="2">
        <f t="shared" si="1529"/>
        <v>171134</v>
      </c>
      <c r="M7525" s="2">
        <f t="shared" si="1530"/>
        <v>31240</v>
      </c>
      <c r="N7525" s="6">
        <f t="shared" si="1531"/>
        <v>1</v>
      </c>
      <c r="O7525" s="2">
        <f t="shared" si="1532"/>
        <v>32043.594548427616</v>
      </c>
      <c r="P7525" s="2">
        <f t="shared" si="1533"/>
        <v>32043.594548427616</v>
      </c>
    </row>
    <row r="7526" spans="1:16">
      <c r="A7526" s="6">
        <v>11</v>
      </c>
      <c r="B7526" s="6">
        <v>11</v>
      </c>
      <c r="C7526" s="6">
        <v>20</v>
      </c>
      <c r="D7526" s="6">
        <f t="shared" si="1521"/>
        <v>42</v>
      </c>
      <c r="E7526" s="5">
        <f t="shared" si="1522"/>
        <v>2824.5855390489023</v>
      </c>
      <c r="F7526" s="5">
        <f t="shared" si="1523"/>
        <v>432.98859707441784</v>
      </c>
      <c r="G7526" s="5">
        <f t="shared" si="1524"/>
        <v>1153.8335085377266</v>
      </c>
      <c r="H7526" s="5">
        <f t="shared" si="1525"/>
        <v>4411.407644661047</v>
      </c>
      <c r="I7526" s="5">
        <f t="shared" si="1526"/>
        <v>720</v>
      </c>
      <c r="J7526" s="5">
        <f t="shared" si="1527"/>
        <v>3691.407644661047</v>
      </c>
      <c r="K7526" s="2">
        <f t="shared" si="1528"/>
        <v>89086.938275365392</v>
      </c>
      <c r="L7526" s="2">
        <f t="shared" si="1529"/>
        <v>173834</v>
      </c>
      <c r="M7526" s="2">
        <f t="shared" si="1530"/>
        <v>32120</v>
      </c>
      <c r="N7526" s="6">
        <f t="shared" si="1531"/>
        <v>1</v>
      </c>
      <c r="O7526" s="2">
        <f t="shared" si="1532"/>
        <v>32627.061724634608</v>
      </c>
      <c r="P7526" s="2">
        <f t="shared" si="1533"/>
        <v>32627.061724634608</v>
      </c>
    </row>
    <row r="7527" spans="1:16">
      <c r="A7527" s="6">
        <v>11</v>
      </c>
      <c r="B7527" s="6">
        <v>11</v>
      </c>
      <c r="C7527" s="6">
        <v>21</v>
      </c>
      <c r="D7527" s="6">
        <f t="shared" si="1521"/>
        <v>43</v>
      </c>
      <c r="E7527" s="5">
        <f t="shared" si="1522"/>
        <v>2824.5855390489023</v>
      </c>
      <c r="F7527" s="5">
        <f t="shared" si="1523"/>
        <v>432.98859707441784</v>
      </c>
      <c r="G7527" s="5">
        <f t="shared" si="1524"/>
        <v>1226.6692487641703</v>
      </c>
      <c r="H7527" s="5">
        <f t="shared" si="1525"/>
        <v>4484.2433848874907</v>
      </c>
      <c r="I7527" s="5">
        <f t="shared" si="1526"/>
        <v>720</v>
      </c>
      <c r="J7527" s="5">
        <f t="shared" si="1527"/>
        <v>3764.2433848874907</v>
      </c>
      <c r="K7527" s="2">
        <f t="shared" si="1528"/>
        <v>90351.447654296702</v>
      </c>
      <c r="L7527" s="2">
        <f t="shared" si="1529"/>
        <v>176534</v>
      </c>
      <c r="M7527" s="2">
        <f t="shared" si="1530"/>
        <v>33000</v>
      </c>
      <c r="N7527" s="6">
        <f t="shared" si="1531"/>
        <v>1</v>
      </c>
      <c r="O7527" s="2">
        <f t="shared" si="1532"/>
        <v>33182.552345703298</v>
      </c>
      <c r="P7527" s="2">
        <f t="shared" si="1533"/>
        <v>33182.552345703298</v>
      </c>
    </row>
    <row r="7528" spans="1:16">
      <c r="A7528" s="6">
        <v>11</v>
      </c>
      <c r="B7528" s="6">
        <v>11</v>
      </c>
      <c r="C7528" s="6">
        <v>22</v>
      </c>
      <c r="D7528" s="6">
        <f t="shared" si="1521"/>
        <v>44</v>
      </c>
      <c r="E7528" s="5">
        <f t="shared" si="1522"/>
        <v>2824.5855390489023</v>
      </c>
      <c r="F7528" s="5">
        <f t="shared" si="1523"/>
        <v>432.98859707441784</v>
      </c>
      <c r="G7528" s="5">
        <f t="shared" si="1524"/>
        <v>1301.1455960105666</v>
      </c>
      <c r="H7528" s="5">
        <f t="shared" si="1525"/>
        <v>4558.7197321338872</v>
      </c>
      <c r="I7528" s="5">
        <f t="shared" si="1526"/>
        <v>720</v>
      </c>
      <c r="J7528" s="5">
        <f t="shared" si="1527"/>
        <v>3838.7197321338872</v>
      </c>
      <c r="K7528" s="2">
        <f t="shared" si="1528"/>
        <v>91644.4397939911</v>
      </c>
      <c r="L7528" s="2">
        <f t="shared" si="1529"/>
        <v>179234</v>
      </c>
      <c r="M7528" s="2">
        <f t="shared" si="1530"/>
        <v>33880</v>
      </c>
      <c r="N7528" s="6">
        <f t="shared" si="1531"/>
        <v>1</v>
      </c>
      <c r="O7528" s="2">
        <f t="shared" si="1532"/>
        <v>33709.5602060089</v>
      </c>
      <c r="P7528" s="2">
        <f t="shared" si="1533"/>
        <v>33709.5602060089</v>
      </c>
    </row>
    <row r="7529" spans="1:16">
      <c r="A7529" s="6">
        <v>11</v>
      </c>
      <c r="B7529" s="6">
        <v>11</v>
      </c>
      <c r="C7529" s="6">
        <v>23</v>
      </c>
      <c r="D7529" s="6">
        <f t="shared" si="1521"/>
        <v>45</v>
      </c>
      <c r="E7529" s="5">
        <f t="shared" si="1522"/>
        <v>2824.5855390489023</v>
      </c>
      <c r="F7529" s="5">
        <f t="shared" si="1523"/>
        <v>432.98859707441784</v>
      </c>
      <c r="G7529" s="5">
        <f t="shared" si="1524"/>
        <v>1377.292184868003</v>
      </c>
      <c r="H7529" s="5">
        <f t="shared" si="1525"/>
        <v>4634.8663209913229</v>
      </c>
      <c r="I7529" s="5">
        <f t="shared" si="1526"/>
        <v>720</v>
      </c>
      <c r="J7529" s="5">
        <f t="shared" si="1527"/>
        <v>3914.8663209913229</v>
      </c>
      <c r="K7529" s="2">
        <f t="shared" si="1528"/>
        <v>92966.429183877131</v>
      </c>
      <c r="L7529" s="2">
        <f t="shared" si="1529"/>
        <v>181934</v>
      </c>
      <c r="M7529" s="2">
        <f t="shared" si="1530"/>
        <v>34760</v>
      </c>
      <c r="N7529" s="6">
        <f t="shared" si="1531"/>
        <v>1</v>
      </c>
      <c r="O7529" s="2">
        <f t="shared" si="1532"/>
        <v>34207.570816122869</v>
      </c>
      <c r="P7529" s="2">
        <f t="shared" si="1533"/>
        <v>34207.570816122869</v>
      </c>
    </row>
    <row r="7530" spans="1:16">
      <c r="A7530" s="6">
        <v>11</v>
      </c>
      <c r="B7530" s="6">
        <v>11</v>
      </c>
      <c r="C7530" s="6">
        <v>24</v>
      </c>
      <c r="D7530" s="6">
        <f t="shared" si="1521"/>
        <v>46</v>
      </c>
      <c r="E7530" s="5">
        <f t="shared" si="1522"/>
        <v>2824.5855390489023</v>
      </c>
      <c r="F7530" s="5">
        <f t="shared" si="1523"/>
        <v>432.98859707441784</v>
      </c>
      <c r="G7530" s="5">
        <f t="shared" si="1524"/>
        <v>1455.1391344474989</v>
      </c>
      <c r="H7530" s="5">
        <f t="shared" si="1525"/>
        <v>4712.7132705708191</v>
      </c>
      <c r="I7530" s="5">
        <f t="shared" si="1526"/>
        <v>720</v>
      </c>
      <c r="J7530" s="5">
        <f t="shared" si="1527"/>
        <v>3992.7132705708191</v>
      </c>
      <c r="K7530" s="2">
        <f t="shared" si="1528"/>
        <v>94317.938725187836</v>
      </c>
      <c r="L7530" s="2">
        <f t="shared" si="1529"/>
        <v>184634</v>
      </c>
      <c r="M7530" s="2">
        <f t="shared" si="1530"/>
        <v>35640</v>
      </c>
      <c r="N7530" s="6">
        <f t="shared" si="1531"/>
        <v>1</v>
      </c>
      <c r="O7530" s="2">
        <f t="shared" si="1532"/>
        <v>34676.061274812164</v>
      </c>
      <c r="P7530" s="2">
        <f t="shared" si="1533"/>
        <v>34676.061274812164</v>
      </c>
    </row>
    <row r="7531" spans="1:16">
      <c r="A7531" s="6">
        <v>11</v>
      </c>
      <c r="B7531" s="6">
        <v>11</v>
      </c>
      <c r="C7531" s="6">
        <v>25</v>
      </c>
      <c r="D7531" s="6">
        <f t="shared" si="1521"/>
        <v>47</v>
      </c>
      <c r="E7531" s="5">
        <f t="shared" si="1522"/>
        <v>2824.5855390489023</v>
      </c>
      <c r="F7531" s="5">
        <f t="shared" si="1523"/>
        <v>432.98859707441784</v>
      </c>
      <c r="G7531" s="5">
        <f t="shared" si="1524"/>
        <v>1534.7170558625965</v>
      </c>
      <c r="H7531" s="5">
        <f t="shared" si="1525"/>
        <v>4792.2911919859171</v>
      </c>
      <c r="I7531" s="5">
        <f t="shared" si="1526"/>
        <v>720</v>
      </c>
      <c r="J7531" s="5">
        <f t="shared" si="1527"/>
        <v>4072.2911919859171</v>
      </c>
      <c r="K7531" s="2">
        <f t="shared" si="1528"/>
        <v>95699.499860866621</v>
      </c>
      <c r="L7531" s="2">
        <f t="shared" si="1529"/>
        <v>187334</v>
      </c>
      <c r="M7531" s="2">
        <f t="shared" si="1530"/>
        <v>36520</v>
      </c>
      <c r="N7531" s="6">
        <f t="shared" si="1531"/>
        <v>1</v>
      </c>
      <c r="O7531" s="2">
        <f t="shared" si="1532"/>
        <v>35114.500139133379</v>
      </c>
      <c r="P7531" s="2">
        <f t="shared" si="1533"/>
        <v>35114.500139133379</v>
      </c>
    </row>
    <row r="7532" spans="1:16">
      <c r="A7532" s="6">
        <v>11</v>
      </c>
      <c r="B7532" s="6">
        <v>11</v>
      </c>
      <c r="C7532" s="6">
        <v>26</v>
      </c>
      <c r="D7532" s="6">
        <f t="shared" si="1521"/>
        <v>48</v>
      </c>
      <c r="E7532" s="5">
        <f t="shared" si="1522"/>
        <v>2824.5855390489023</v>
      </c>
      <c r="F7532" s="5">
        <f t="shared" si="1523"/>
        <v>432.98859707441784</v>
      </c>
      <c r="G7532" s="5">
        <f t="shared" si="1524"/>
        <v>1616.0570598233144</v>
      </c>
      <c r="H7532" s="5">
        <f t="shared" si="1525"/>
        <v>4873.6311959466348</v>
      </c>
      <c r="I7532" s="5">
        <f t="shared" si="1526"/>
        <v>720</v>
      </c>
      <c r="J7532" s="5">
        <f t="shared" si="1527"/>
        <v>4153.6311959466348</v>
      </c>
      <c r="K7532" s="2">
        <f t="shared" si="1528"/>
        <v>97111.652707406858</v>
      </c>
      <c r="L7532" s="2">
        <f t="shared" si="1529"/>
        <v>190034</v>
      </c>
      <c r="M7532" s="2">
        <f t="shared" si="1530"/>
        <v>37400</v>
      </c>
      <c r="N7532" s="6">
        <f t="shared" si="1531"/>
        <v>1</v>
      </c>
      <c r="O7532" s="2">
        <f t="shared" si="1532"/>
        <v>35522.347292593142</v>
      </c>
      <c r="P7532" s="2">
        <f t="shared" si="1533"/>
        <v>35522.347292593142</v>
      </c>
    </row>
    <row r="7533" spans="1:16">
      <c r="A7533" s="6">
        <v>11</v>
      </c>
      <c r="B7533" s="6">
        <v>11</v>
      </c>
      <c r="C7533" s="6">
        <v>27</v>
      </c>
      <c r="D7533" s="6">
        <f t="shared" si="1521"/>
        <v>49</v>
      </c>
      <c r="E7533" s="5">
        <f t="shared" si="1522"/>
        <v>2824.5855390489023</v>
      </c>
      <c r="F7533" s="5">
        <f t="shared" si="1523"/>
        <v>432.98859707441784</v>
      </c>
      <c r="G7533" s="5">
        <f t="shared" si="1524"/>
        <v>1699.1907643430709</v>
      </c>
      <c r="H7533" s="5">
        <f t="shared" si="1525"/>
        <v>4956.7649004663908</v>
      </c>
      <c r="I7533" s="5">
        <f t="shared" si="1526"/>
        <v>720</v>
      </c>
      <c r="J7533" s="5">
        <f t="shared" si="1527"/>
        <v>4236.7649004663908</v>
      </c>
      <c r="K7533" s="2">
        <f t="shared" si="1528"/>
        <v>98554.946188652611</v>
      </c>
      <c r="L7533" s="2">
        <f t="shared" si="1529"/>
        <v>192734</v>
      </c>
      <c r="M7533" s="2">
        <f t="shared" si="1530"/>
        <v>38280</v>
      </c>
      <c r="N7533" s="6">
        <f t="shared" si="1531"/>
        <v>1</v>
      </c>
      <c r="O7533" s="2">
        <f t="shared" si="1532"/>
        <v>35899.053811347389</v>
      </c>
      <c r="P7533" s="2">
        <f t="shared" si="1533"/>
        <v>35899.053811347389</v>
      </c>
    </row>
    <row r="7534" spans="1:16">
      <c r="A7534" s="6">
        <v>11</v>
      </c>
      <c r="B7534" s="6">
        <v>11</v>
      </c>
      <c r="C7534" s="6">
        <v>28</v>
      </c>
      <c r="D7534" s="6">
        <f t="shared" si="1521"/>
        <v>50</v>
      </c>
      <c r="E7534" s="5">
        <f t="shared" si="1522"/>
        <v>2824.5855390489023</v>
      </c>
      <c r="F7534" s="5">
        <f t="shared" si="1523"/>
        <v>432.98859707441784</v>
      </c>
      <c r="G7534" s="5">
        <f t="shared" si="1524"/>
        <v>1784.1503025602246</v>
      </c>
      <c r="H7534" s="5">
        <f t="shared" si="1525"/>
        <v>5041.7244386835446</v>
      </c>
      <c r="I7534" s="5">
        <f t="shared" si="1526"/>
        <v>720</v>
      </c>
      <c r="J7534" s="5">
        <f t="shared" si="1527"/>
        <v>4321.7244386835446</v>
      </c>
      <c r="K7534" s="2">
        <f t="shared" si="1528"/>
        <v>100029.93817158931</v>
      </c>
      <c r="L7534" s="2">
        <f t="shared" si="1529"/>
        <v>195434</v>
      </c>
      <c r="M7534" s="2">
        <f t="shared" si="1530"/>
        <v>39160</v>
      </c>
      <c r="N7534" s="6">
        <f t="shared" si="1531"/>
        <v>1</v>
      </c>
      <c r="O7534" s="2">
        <f t="shared" si="1532"/>
        <v>36244.061828410689</v>
      </c>
      <c r="P7534" s="2">
        <f t="shared" si="1533"/>
        <v>36244.061828410689</v>
      </c>
    </row>
    <row r="7535" spans="1:16">
      <c r="A7535" s="6">
        <v>11</v>
      </c>
      <c r="B7535" s="6">
        <v>11</v>
      </c>
      <c r="C7535" s="6">
        <v>29</v>
      </c>
      <c r="D7535" s="6">
        <f t="shared" si="1521"/>
        <v>51</v>
      </c>
      <c r="E7535" s="5">
        <f t="shared" si="1522"/>
        <v>2824.5855390489023</v>
      </c>
      <c r="F7535" s="5">
        <f t="shared" si="1523"/>
        <v>432.98859707441784</v>
      </c>
      <c r="G7535" s="5">
        <f t="shared" si="1524"/>
        <v>1870.9683306758782</v>
      </c>
      <c r="H7535" s="5">
        <f t="shared" si="1525"/>
        <v>5128.5424667991983</v>
      </c>
      <c r="I7535" s="5">
        <f t="shared" si="1526"/>
        <v>720</v>
      </c>
      <c r="J7535" s="5">
        <f t="shared" si="1527"/>
        <v>4408.5424667991983</v>
      </c>
      <c r="K7535" s="2">
        <f t="shared" si="1528"/>
        <v>101537.19560415274</v>
      </c>
      <c r="L7535" s="2">
        <f t="shared" si="1529"/>
        <v>198134</v>
      </c>
      <c r="M7535" s="2">
        <f t="shared" si="1530"/>
        <v>40040</v>
      </c>
      <c r="N7535" s="6">
        <f t="shared" si="1531"/>
        <v>1</v>
      </c>
      <c r="O7535" s="2">
        <f t="shared" si="1532"/>
        <v>36556.804395847255</v>
      </c>
      <c r="P7535" s="2">
        <f t="shared" si="1533"/>
        <v>36556.804395847255</v>
      </c>
    </row>
    <row r="7536" spans="1:16">
      <c r="A7536" s="6">
        <v>11</v>
      </c>
      <c r="B7536" s="6">
        <v>11</v>
      </c>
      <c r="C7536" s="6">
        <v>30</v>
      </c>
      <c r="D7536" s="6">
        <f t="shared" si="1521"/>
        <v>52</v>
      </c>
      <c r="E7536" s="5">
        <f t="shared" si="1522"/>
        <v>2824.5855390489023</v>
      </c>
      <c r="F7536" s="5">
        <f t="shared" si="1523"/>
        <v>432.98859707441784</v>
      </c>
      <c r="G7536" s="5">
        <f t="shared" si="1524"/>
        <v>1959.6780360096488</v>
      </c>
      <c r="H7536" s="5">
        <f t="shared" si="1525"/>
        <v>5217.2521721329695</v>
      </c>
      <c r="I7536" s="5">
        <f t="shared" si="1526"/>
        <v>720</v>
      </c>
      <c r="J7536" s="5">
        <f t="shared" si="1527"/>
        <v>4497.2521721329695</v>
      </c>
      <c r="K7536" s="2">
        <f t="shared" si="1528"/>
        <v>103077.29465508627</v>
      </c>
      <c r="L7536" s="2">
        <f t="shared" si="1529"/>
        <v>200834</v>
      </c>
      <c r="M7536" s="2">
        <f t="shared" si="1530"/>
        <v>40920</v>
      </c>
      <c r="N7536" s="6">
        <f t="shared" si="1531"/>
        <v>1</v>
      </c>
      <c r="O7536" s="2">
        <f t="shared" si="1532"/>
        <v>36836.705344913731</v>
      </c>
      <c r="P7536" s="2">
        <f t="shared" si="1533"/>
        <v>36836.705344913731</v>
      </c>
    </row>
    <row r="7537" spans="1:16">
      <c r="A7537" s="6">
        <v>11</v>
      </c>
      <c r="B7537" s="6">
        <v>12</v>
      </c>
      <c r="C7537" s="6">
        <v>0</v>
      </c>
      <c r="D7537" s="6">
        <f t="shared" si="1521"/>
        <v>23</v>
      </c>
      <c r="E7537" s="5">
        <f t="shared" si="1522"/>
        <v>2824.5855390489023</v>
      </c>
      <c r="F7537" s="5">
        <f t="shared" si="1523"/>
        <v>484.15997672866712</v>
      </c>
      <c r="G7537" s="5">
        <f t="shared" si="1524"/>
        <v>0</v>
      </c>
      <c r="H7537" s="5">
        <f t="shared" si="1525"/>
        <v>3308.7455157775694</v>
      </c>
      <c r="I7537" s="5">
        <f t="shared" si="1526"/>
        <v>720</v>
      </c>
      <c r="J7537" s="5">
        <f t="shared" si="1527"/>
        <v>2588.7455157775694</v>
      </c>
      <c r="K7537" s="2">
        <f t="shared" si="1528"/>
        <v>69943.498537805019</v>
      </c>
      <c r="L7537" s="2">
        <f t="shared" si="1529"/>
        <v>121928</v>
      </c>
      <c r="M7537" s="2">
        <f t="shared" si="1530"/>
        <v>14960</v>
      </c>
      <c r="N7537" s="6">
        <f t="shared" si="1531"/>
        <v>1</v>
      </c>
      <c r="O7537" s="2">
        <f t="shared" si="1532"/>
        <v>17024.501462194981</v>
      </c>
      <c r="P7537" s="2">
        <f t="shared" si="1533"/>
        <v>17024.501462194981</v>
      </c>
    </row>
    <row r="7538" spans="1:16">
      <c r="A7538" s="6">
        <v>11</v>
      </c>
      <c r="B7538" s="6">
        <v>12</v>
      </c>
      <c r="C7538" s="6">
        <v>1</v>
      </c>
      <c r="D7538" s="6">
        <f t="shared" si="1521"/>
        <v>24</v>
      </c>
      <c r="E7538" s="5">
        <f t="shared" si="1522"/>
        <v>2824.5855390489023</v>
      </c>
      <c r="F7538" s="5">
        <f t="shared" si="1523"/>
        <v>484.15997672866712</v>
      </c>
      <c r="G7538" s="5">
        <f t="shared" si="1524"/>
        <v>45.5625</v>
      </c>
      <c r="H7538" s="5">
        <f t="shared" si="1525"/>
        <v>3354.3080157775694</v>
      </c>
      <c r="I7538" s="5">
        <f t="shared" si="1526"/>
        <v>720</v>
      </c>
      <c r="J7538" s="5">
        <f t="shared" si="1527"/>
        <v>2634.3080157775694</v>
      </c>
      <c r="K7538" s="2">
        <f t="shared" si="1528"/>
        <v>70734.514162805019</v>
      </c>
      <c r="L7538" s="2">
        <f t="shared" si="1529"/>
        <v>124628</v>
      </c>
      <c r="M7538" s="2">
        <f t="shared" si="1530"/>
        <v>15840</v>
      </c>
      <c r="N7538" s="6">
        <f t="shared" si="1531"/>
        <v>1</v>
      </c>
      <c r="O7538" s="2">
        <f t="shared" si="1532"/>
        <v>18053.485837194981</v>
      </c>
      <c r="P7538" s="2">
        <f t="shared" si="1533"/>
        <v>18053.485837194981</v>
      </c>
    </row>
    <row r="7539" spans="1:16">
      <c r="A7539" s="6">
        <v>11</v>
      </c>
      <c r="B7539" s="6">
        <v>12</v>
      </c>
      <c r="C7539" s="6">
        <v>2</v>
      </c>
      <c r="D7539" s="6">
        <f t="shared" si="1521"/>
        <v>25</v>
      </c>
      <c r="E7539" s="5">
        <f t="shared" si="1522"/>
        <v>2824.5855390489023</v>
      </c>
      <c r="F7539" s="5">
        <f t="shared" si="1523"/>
        <v>484.15997672866712</v>
      </c>
      <c r="G7539" s="5">
        <f t="shared" si="1524"/>
        <v>92.264062499999994</v>
      </c>
      <c r="H7539" s="5">
        <f t="shared" si="1525"/>
        <v>3401.0095782775693</v>
      </c>
      <c r="I7539" s="5">
        <f t="shared" si="1526"/>
        <v>720</v>
      </c>
      <c r="J7539" s="5">
        <f t="shared" si="1527"/>
        <v>2681.0095782775693</v>
      </c>
      <c r="K7539" s="2">
        <f t="shared" si="1528"/>
        <v>71545.305178430019</v>
      </c>
      <c r="L7539" s="2">
        <f t="shared" si="1529"/>
        <v>127328</v>
      </c>
      <c r="M7539" s="2">
        <f t="shared" si="1530"/>
        <v>16720</v>
      </c>
      <c r="N7539" s="6">
        <f t="shared" si="1531"/>
        <v>1</v>
      </c>
      <c r="O7539" s="2">
        <f t="shared" si="1532"/>
        <v>19062.694821569981</v>
      </c>
      <c r="P7539" s="2">
        <f t="shared" si="1533"/>
        <v>19062.694821569981</v>
      </c>
    </row>
    <row r="7540" spans="1:16">
      <c r="A7540" s="6">
        <v>11</v>
      </c>
      <c r="B7540" s="6">
        <v>12</v>
      </c>
      <c r="C7540" s="6">
        <v>3</v>
      </c>
      <c r="D7540" s="6">
        <f t="shared" si="1521"/>
        <v>26</v>
      </c>
      <c r="E7540" s="5">
        <f t="shared" si="1522"/>
        <v>2824.5855390489023</v>
      </c>
      <c r="F7540" s="5">
        <f t="shared" si="1523"/>
        <v>484.15997672866712</v>
      </c>
      <c r="G7540" s="5">
        <f t="shared" si="1524"/>
        <v>140.12604492187498</v>
      </c>
      <c r="H7540" s="5">
        <f t="shared" si="1525"/>
        <v>3448.8715606994442</v>
      </c>
      <c r="I7540" s="5">
        <f t="shared" si="1526"/>
        <v>720</v>
      </c>
      <c r="J7540" s="5">
        <f t="shared" si="1527"/>
        <v>2728.8715606994442</v>
      </c>
      <c r="K7540" s="2">
        <f t="shared" si="1528"/>
        <v>72376.242373254237</v>
      </c>
      <c r="L7540" s="2">
        <f t="shared" si="1529"/>
        <v>130028</v>
      </c>
      <c r="M7540" s="2">
        <f t="shared" si="1530"/>
        <v>17600</v>
      </c>
      <c r="N7540" s="6">
        <f t="shared" si="1531"/>
        <v>1</v>
      </c>
      <c r="O7540" s="2">
        <f t="shared" si="1532"/>
        <v>20051.757626745763</v>
      </c>
      <c r="P7540" s="2">
        <f t="shared" si="1533"/>
        <v>20051.757626745763</v>
      </c>
    </row>
    <row r="7541" spans="1:16">
      <c r="A7541" s="6">
        <v>11</v>
      </c>
      <c r="B7541" s="6">
        <v>12</v>
      </c>
      <c r="C7541" s="6">
        <v>4</v>
      </c>
      <c r="D7541" s="6">
        <f t="shared" si="1521"/>
        <v>27</v>
      </c>
      <c r="E7541" s="5">
        <f t="shared" si="1522"/>
        <v>2824.5855390489023</v>
      </c>
      <c r="F7541" s="5">
        <f t="shared" si="1523"/>
        <v>484.15997672866712</v>
      </c>
      <c r="G7541" s="5">
        <f t="shared" si="1524"/>
        <v>189.17016064453125</v>
      </c>
      <c r="H7541" s="5">
        <f t="shared" si="1525"/>
        <v>3497.9156764221007</v>
      </c>
      <c r="I7541" s="5">
        <f t="shared" si="1526"/>
        <v>720</v>
      </c>
      <c r="J7541" s="5">
        <f t="shared" si="1527"/>
        <v>2777.9156764221007</v>
      </c>
      <c r="K7541" s="2">
        <f t="shared" si="1528"/>
        <v>73227.702715661464</v>
      </c>
      <c r="L7541" s="2">
        <f t="shared" si="1529"/>
        <v>132728</v>
      </c>
      <c r="M7541" s="2">
        <f t="shared" si="1530"/>
        <v>18480</v>
      </c>
      <c r="N7541" s="6">
        <f t="shared" si="1531"/>
        <v>1</v>
      </c>
      <c r="O7541" s="2">
        <f t="shared" si="1532"/>
        <v>21020.297284338536</v>
      </c>
      <c r="P7541" s="2">
        <f t="shared" si="1533"/>
        <v>21020.297284338536</v>
      </c>
    </row>
    <row r="7542" spans="1:16">
      <c r="A7542" s="6">
        <v>11</v>
      </c>
      <c r="B7542" s="6">
        <v>12</v>
      </c>
      <c r="C7542" s="6">
        <v>5</v>
      </c>
      <c r="D7542" s="6">
        <f t="shared" si="1521"/>
        <v>28</v>
      </c>
      <c r="E7542" s="5">
        <f t="shared" si="1522"/>
        <v>2824.5855390489023</v>
      </c>
      <c r="F7542" s="5">
        <f t="shared" si="1523"/>
        <v>484.15997672866712</v>
      </c>
      <c r="G7542" s="5">
        <f t="shared" si="1524"/>
        <v>239.41848456573481</v>
      </c>
      <c r="H7542" s="5">
        <f t="shared" si="1525"/>
        <v>3548.164000343304</v>
      </c>
      <c r="I7542" s="5">
        <f t="shared" si="1526"/>
        <v>720</v>
      </c>
      <c r="J7542" s="5">
        <f t="shared" si="1527"/>
        <v>2828.164000343304</v>
      </c>
      <c r="K7542" s="2">
        <f t="shared" si="1528"/>
        <v>74100.069450404582</v>
      </c>
      <c r="L7542" s="2">
        <f t="shared" si="1529"/>
        <v>135428</v>
      </c>
      <c r="M7542" s="2">
        <f t="shared" si="1530"/>
        <v>19360</v>
      </c>
      <c r="N7542" s="6">
        <f t="shared" si="1531"/>
        <v>1</v>
      </c>
      <c r="O7542" s="2">
        <f t="shared" si="1532"/>
        <v>21967.930549595418</v>
      </c>
      <c r="P7542" s="2">
        <f t="shared" si="1533"/>
        <v>21967.930549595418</v>
      </c>
    </row>
    <row r="7543" spans="1:16">
      <c r="A7543" s="6">
        <v>11</v>
      </c>
      <c r="B7543" s="6">
        <v>12</v>
      </c>
      <c r="C7543" s="6">
        <v>6</v>
      </c>
      <c r="D7543" s="6">
        <f t="shared" si="1521"/>
        <v>29</v>
      </c>
      <c r="E7543" s="5">
        <f t="shared" si="1522"/>
        <v>2824.5855390489023</v>
      </c>
      <c r="F7543" s="5">
        <f t="shared" si="1523"/>
        <v>484.15997672866712</v>
      </c>
      <c r="G7543" s="5">
        <f t="shared" si="1524"/>
        <v>290.89345874736784</v>
      </c>
      <c r="H7543" s="5">
        <f t="shared" si="1525"/>
        <v>3599.6389745249371</v>
      </c>
      <c r="I7543" s="5">
        <f t="shared" si="1526"/>
        <v>720</v>
      </c>
      <c r="J7543" s="5">
        <f t="shared" si="1527"/>
        <v>2879.6389745249371</v>
      </c>
      <c r="K7543" s="2">
        <f t="shared" si="1528"/>
        <v>74993.732196613491</v>
      </c>
      <c r="L7543" s="2">
        <f t="shared" si="1529"/>
        <v>138128</v>
      </c>
      <c r="M7543" s="2">
        <f t="shared" si="1530"/>
        <v>20240</v>
      </c>
      <c r="N7543" s="6">
        <f t="shared" si="1531"/>
        <v>1</v>
      </c>
      <c r="O7543" s="2">
        <f t="shared" si="1532"/>
        <v>22894.267803386509</v>
      </c>
      <c r="P7543" s="2">
        <f t="shared" si="1533"/>
        <v>22894.267803386509</v>
      </c>
    </row>
    <row r="7544" spans="1:16">
      <c r="A7544" s="6">
        <v>11</v>
      </c>
      <c r="B7544" s="6">
        <v>12</v>
      </c>
      <c r="C7544" s="6">
        <v>7</v>
      </c>
      <c r="D7544" s="6">
        <f t="shared" si="1521"/>
        <v>30</v>
      </c>
      <c r="E7544" s="5">
        <f t="shared" si="1522"/>
        <v>2824.5855390489023</v>
      </c>
      <c r="F7544" s="5">
        <f t="shared" si="1523"/>
        <v>484.15997672866712</v>
      </c>
      <c r="G7544" s="5">
        <f t="shared" si="1524"/>
        <v>343.61789814532818</v>
      </c>
      <c r="H7544" s="5">
        <f t="shared" si="1525"/>
        <v>3652.3634139228975</v>
      </c>
      <c r="I7544" s="5">
        <f t="shared" si="1526"/>
        <v>720</v>
      </c>
      <c r="J7544" s="5">
        <f t="shared" si="1527"/>
        <v>2932.3634139228975</v>
      </c>
      <c r="K7544" s="2">
        <f t="shared" si="1528"/>
        <v>75909.087047272522</v>
      </c>
      <c r="L7544" s="2">
        <f t="shared" si="1529"/>
        <v>140828</v>
      </c>
      <c r="M7544" s="2">
        <f t="shared" si="1530"/>
        <v>21120</v>
      </c>
      <c r="N7544" s="6">
        <f t="shared" si="1531"/>
        <v>1</v>
      </c>
      <c r="O7544" s="2">
        <f t="shared" si="1532"/>
        <v>23798.912952727478</v>
      </c>
      <c r="P7544" s="2">
        <f t="shared" si="1533"/>
        <v>23798.912952727478</v>
      </c>
    </row>
    <row r="7545" spans="1:16">
      <c r="A7545" s="6">
        <v>11</v>
      </c>
      <c r="B7545" s="6">
        <v>12</v>
      </c>
      <c r="C7545" s="6">
        <v>8</v>
      </c>
      <c r="D7545" s="6">
        <f t="shared" si="1521"/>
        <v>31</v>
      </c>
      <c r="E7545" s="5">
        <f t="shared" si="1522"/>
        <v>2824.5855390489023</v>
      </c>
      <c r="F7545" s="5">
        <f t="shared" si="1523"/>
        <v>484.15997672866712</v>
      </c>
      <c r="G7545" s="5">
        <f t="shared" si="1524"/>
        <v>397.61499642530839</v>
      </c>
      <c r="H7545" s="5">
        <f t="shared" si="1525"/>
        <v>3706.3605122028775</v>
      </c>
      <c r="I7545" s="5">
        <f t="shared" si="1526"/>
        <v>720</v>
      </c>
      <c r="J7545" s="5">
        <f t="shared" si="1527"/>
        <v>2986.3605122028775</v>
      </c>
      <c r="K7545" s="2">
        <f t="shared" si="1528"/>
        <v>76846.536670188842</v>
      </c>
      <c r="L7545" s="2">
        <f t="shared" si="1529"/>
        <v>143528</v>
      </c>
      <c r="M7545" s="2">
        <f t="shared" si="1530"/>
        <v>22000</v>
      </c>
      <c r="N7545" s="6">
        <f t="shared" si="1531"/>
        <v>1</v>
      </c>
      <c r="O7545" s="2">
        <f t="shared" si="1532"/>
        <v>24681.463329811158</v>
      </c>
      <c r="P7545" s="2">
        <f t="shared" si="1533"/>
        <v>24681.463329811158</v>
      </c>
    </row>
    <row r="7546" spans="1:16">
      <c r="A7546" s="6">
        <v>11</v>
      </c>
      <c r="B7546" s="6">
        <v>12</v>
      </c>
      <c r="C7546" s="6">
        <v>9</v>
      </c>
      <c r="D7546" s="6">
        <f t="shared" si="1521"/>
        <v>32</v>
      </c>
      <c r="E7546" s="5">
        <f t="shared" si="1522"/>
        <v>2824.5855390489023</v>
      </c>
      <c r="F7546" s="5">
        <f t="shared" si="1523"/>
        <v>484.15997672866712</v>
      </c>
      <c r="G7546" s="5">
        <f t="shared" si="1524"/>
        <v>452.90833186570285</v>
      </c>
      <c r="H7546" s="5">
        <f t="shared" si="1525"/>
        <v>3761.6538476432725</v>
      </c>
      <c r="I7546" s="5">
        <f t="shared" si="1526"/>
        <v>720</v>
      </c>
      <c r="J7546" s="5">
        <f t="shared" si="1527"/>
        <v>3041.6538476432725</v>
      </c>
      <c r="K7546" s="2">
        <f t="shared" si="1528"/>
        <v>77806.490410473489</v>
      </c>
      <c r="L7546" s="2">
        <f t="shared" si="1529"/>
        <v>146228</v>
      </c>
      <c r="M7546" s="2">
        <f t="shared" si="1530"/>
        <v>22880</v>
      </c>
      <c r="N7546" s="6">
        <f t="shared" si="1531"/>
        <v>1</v>
      </c>
      <c r="O7546" s="2">
        <f t="shared" si="1532"/>
        <v>25541.509589526511</v>
      </c>
      <c r="P7546" s="2">
        <f t="shared" si="1533"/>
        <v>25541.509589526511</v>
      </c>
    </row>
    <row r="7547" spans="1:16">
      <c r="A7547" s="6">
        <v>11</v>
      </c>
      <c r="B7547" s="6">
        <v>12</v>
      </c>
      <c r="C7547" s="6">
        <v>10</v>
      </c>
      <c r="D7547" s="6">
        <f t="shared" si="1521"/>
        <v>33</v>
      </c>
      <c r="E7547" s="5">
        <f t="shared" si="1522"/>
        <v>2824.5855390489023</v>
      </c>
      <c r="F7547" s="5">
        <f t="shared" si="1523"/>
        <v>484.15997672866712</v>
      </c>
      <c r="G7547" s="5">
        <f t="shared" si="1524"/>
        <v>509.52187334891573</v>
      </c>
      <c r="H7547" s="5">
        <f t="shared" si="1525"/>
        <v>3818.2673891264849</v>
      </c>
      <c r="I7547" s="5">
        <f t="shared" si="1526"/>
        <v>720</v>
      </c>
      <c r="J7547" s="5">
        <f t="shared" si="1527"/>
        <v>3098.2673891264849</v>
      </c>
      <c r="K7547" s="2">
        <f t="shared" si="1528"/>
        <v>78789.364394557022</v>
      </c>
      <c r="L7547" s="2">
        <f t="shared" si="1529"/>
        <v>148928</v>
      </c>
      <c r="M7547" s="2">
        <f t="shared" si="1530"/>
        <v>23760</v>
      </c>
      <c r="N7547" s="6">
        <f t="shared" si="1531"/>
        <v>1</v>
      </c>
      <c r="O7547" s="2">
        <f t="shared" si="1532"/>
        <v>26378.635605442978</v>
      </c>
      <c r="P7547" s="2">
        <f t="shared" si="1533"/>
        <v>26378.635605442978</v>
      </c>
    </row>
    <row r="7548" spans="1:16">
      <c r="A7548" s="6">
        <v>11</v>
      </c>
      <c r="B7548" s="6">
        <v>12</v>
      </c>
      <c r="C7548" s="6">
        <v>11</v>
      </c>
      <c r="D7548" s="6">
        <f t="shared" si="1521"/>
        <v>34</v>
      </c>
      <c r="E7548" s="5">
        <f t="shared" si="1522"/>
        <v>2824.5855390489023</v>
      </c>
      <c r="F7548" s="5">
        <f t="shared" si="1523"/>
        <v>484.15997672866712</v>
      </c>
      <c r="G7548" s="5">
        <f t="shared" si="1524"/>
        <v>567.47998644235474</v>
      </c>
      <c r="H7548" s="5">
        <f t="shared" si="1525"/>
        <v>3876.2255022199242</v>
      </c>
      <c r="I7548" s="5">
        <f t="shared" si="1526"/>
        <v>720</v>
      </c>
      <c r="J7548" s="5">
        <f t="shared" si="1527"/>
        <v>3156.2255022199242</v>
      </c>
      <c r="K7548" s="2">
        <f t="shared" si="1528"/>
        <v>79795.581635762574</v>
      </c>
      <c r="L7548" s="2">
        <f t="shared" si="1529"/>
        <v>151628</v>
      </c>
      <c r="M7548" s="2">
        <f t="shared" si="1530"/>
        <v>24640</v>
      </c>
      <c r="N7548" s="6">
        <f t="shared" si="1531"/>
        <v>1</v>
      </c>
      <c r="O7548" s="2">
        <f t="shared" si="1532"/>
        <v>27192.418364237426</v>
      </c>
      <c r="P7548" s="2">
        <f t="shared" si="1533"/>
        <v>27192.418364237426</v>
      </c>
    </row>
    <row r="7549" spans="1:16">
      <c r="A7549" s="6">
        <v>11</v>
      </c>
      <c r="B7549" s="6">
        <v>12</v>
      </c>
      <c r="C7549" s="6">
        <v>12</v>
      </c>
      <c r="D7549" s="6">
        <f t="shared" si="1521"/>
        <v>35</v>
      </c>
      <c r="E7549" s="5">
        <f t="shared" si="1522"/>
        <v>2824.5855390489023</v>
      </c>
      <c r="F7549" s="5">
        <f t="shared" si="1523"/>
        <v>484.15997672866712</v>
      </c>
      <c r="G7549" s="5">
        <f t="shared" si="1524"/>
        <v>626.80743957041921</v>
      </c>
      <c r="H7549" s="5">
        <f t="shared" si="1525"/>
        <v>3935.5529553479887</v>
      </c>
      <c r="I7549" s="5">
        <f t="shared" si="1526"/>
        <v>720</v>
      </c>
      <c r="J7549" s="5">
        <f t="shared" si="1527"/>
        <v>3215.5529553479887</v>
      </c>
      <c r="K7549" s="2">
        <f t="shared" si="1528"/>
        <v>80825.572141458135</v>
      </c>
      <c r="L7549" s="2">
        <f t="shared" si="1529"/>
        <v>154328</v>
      </c>
      <c r="M7549" s="2">
        <f t="shared" si="1530"/>
        <v>25520</v>
      </c>
      <c r="N7549" s="6">
        <f t="shared" si="1531"/>
        <v>1</v>
      </c>
      <c r="O7549" s="2">
        <f t="shared" si="1532"/>
        <v>27982.427858541865</v>
      </c>
      <c r="P7549" s="2">
        <f t="shared" si="1533"/>
        <v>27982.427858541865</v>
      </c>
    </row>
    <row r="7550" spans="1:16">
      <c r="A7550" s="6">
        <v>11</v>
      </c>
      <c r="B7550" s="6">
        <v>12</v>
      </c>
      <c r="C7550" s="6">
        <v>13</v>
      </c>
      <c r="D7550" s="6">
        <f t="shared" si="1521"/>
        <v>36</v>
      </c>
      <c r="E7550" s="5">
        <f t="shared" si="1522"/>
        <v>2824.5855390489023</v>
      </c>
      <c r="F7550" s="5">
        <f t="shared" si="1523"/>
        <v>484.15997672866712</v>
      </c>
      <c r="G7550" s="5">
        <f t="shared" si="1524"/>
        <v>687.52941027880343</v>
      </c>
      <c r="H7550" s="5">
        <f t="shared" si="1525"/>
        <v>3996.2749260563728</v>
      </c>
      <c r="I7550" s="5">
        <f t="shared" si="1526"/>
        <v>720</v>
      </c>
      <c r="J7550" s="5">
        <f t="shared" si="1527"/>
        <v>3276.2749260563728</v>
      </c>
      <c r="K7550" s="2">
        <f t="shared" si="1528"/>
        <v>81879.773021812027</v>
      </c>
      <c r="L7550" s="2">
        <f t="shared" si="1529"/>
        <v>157028</v>
      </c>
      <c r="M7550" s="2">
        <f t="shared" si="1530"/>
        <v>26400</v>
      </c>
      <c r="N7550" s="6">
        <f t="shared" si="1531"/>
        <v>1</v>
      </c>
      <c r="O7550" s="2">
        <f t="shared" si="1532"/>
        <v>28748.226978187973</v>
      </c>
      <c r="P7550" s="2">
        <f t="shared" si="1533"/>
        <v>28748.226978187973</v>
      </c>
    </row>
    <row r="7551" spans="1:16">
      <c r="A7551" s="6">
        <v>11</v>
      </c>
      <c r="B7551" s="6">
        <v>12</v>
      </c>
      <c r="C7551" s="6">
        <v>14</v>
      </c>
      <c r="D7551" s="6">
        <f t="shared" si="1521"/>
        <v>37</v>
      </c>
      <c r="E7551" s="5">
        <f t="shared" si="1522"/>
        <v>2824.5855390489023</v>
      </c>
      <c r="F7551" s="5">
        <f t="shared" si="1523"/>
        <v>484.15997672866712</v>
      </c>
      <c r="G7551" s="5">
        <f t="shared" si="1524"/>
        <v>749.67149159246469</v>
      </c>
      <c r="H7551" s="5">
        <f t="shared" si="1525"/>
        <v>4058.4170073700343</v>
      </c>
      <c r="I7551" s="5">
        <f t="shared" si="1526"/>
        <v>720</v>
      </c>
      <c r="J7551" s="5">
        <f t="shared" si="1527"/>
        <v>3338.4170073700343</v>
      </c>
      <c r="K7551" s="2">
        <f t="shared" si="1528"/>
        <v>82958.628600174212</v>
      </c>
      <c r="L7551" s="2">
        <f t="shared" si="1529"/>
        <v>159728</v>
      </c>
      <c r="M7551" s="2">
        <f t="shared" si="1530"/>
        <v>27280</v>
      </c>
      <c r="N7551" s="6">
        <f t="shared" si="1531"/>
        <v>1</v>
      </c>
      <c r="O7551" s="2">
        <f t="shared" si="1532"/>
        <v>29489.371399825788</v>
      </c>
      <c r="P7551" s="2">
        <f t="shared" si="1533"/>
        <v>29489.371399825788</v>
      </c>
    </row>
    <row r="7552" spans="1:16">
      <c r="A7552" s="6">
        <v>11</v>
      </c>
      <c r="B7552" s="6">
        <v>12</v>
      </c>
      <c r="C7552" s="6">
        <v>15</v>
      </c>
      <c r="D7552" s="6">
        <f t="shared" si="1521"/>
        <v>38</v>
      </c>
      <c r="E7552" s="5">
        <f t="shared" si="1522"/>
        <v>2824.5855390489023</v>
      </c>
      <c r="F7552" s="5">
        <f t="shared" si="1523"/>
        <v>484.15997672866712</v>
      </c>
      <c r="G7552" s="5">
        <f t="shared" si="1524"/>
        <v>813.25969846861108</v>
      </c>
      <c r="H7552" s="5">
        <f t="shared" si="1525"/>
        <v>4122.0052142461809</v>
      </c>
      <c r="I7552" s="5">
        <f t="shared" si="1526"/>
        <v>720</v>
      </c>
      <c r="J7552" s="5">
        <f t="shared" si="1527"/>
        <v>3402.0052142461809</v>
      </c>
      <c r="K7552" s="2">
        <f t="shared" si="1528"/>
        <v>84062.590525107313</v>
      </c>
      <c r="L7552" s="2">
        <f t="shared" si="1529"/>
        <v>162428</v>
      </c>
      <c r="M7552" s="2">
        <f t="shared" si="1530"/>
        <v>28160</v>
      </c>
      <c r="N7552" s="6">
        <f t="shared" si="1531"/>
        <v>1</v>
      </c>
      <c r="O7552" s="2">
        <f t="shared" si="1532"/>
        <v>30205.409474892687</v>
      </c>
      <c r="P7552" s="2">
        <f t="shared" si="1533"/>
        <v>30205.409474892687</v>
      </c>
    </row>
    <row r="7553" spans="1:16">
      <c r="A7553" s="6">
        <v>11</v>
      </c>
      <c r="B7553" s="6">
        <v>12</v>
      </c>
      <c r="C7553" s="6">
        <v>16</v>
      </c>
      <c r="D7553" s="6">
        <f t="shared" si="1521"/>
        <v>39</v>
      </c>
      <c r="E7553" s="5">
        <f t="shared" si="1522"/>
        <v>2824.5855390489023</v>
      </c>
      <c r="F7553" s="5">
        <f t="shared" si="1523"/>
        <v>484.15997672866712</v>
      </c>
      <c r="G7553" s="5">
        <f t="shared" si="1524"/>
        <v>878.32047434610013</v>
      </c>
      <c r="H7553" s="5">
        <f t="shared" si="1525"/>
        <v>4187.0659901236695</v>
      </c>
      <c r="I7553" s="5">
        <f t="shared" si="1526"/>
        <v>720</v>
      </c>
      <c r="J7553" s="5">
        <f t="shared" si="1527"/>
        <v>3467.0659901236695</v>
      </c>
      <c r="K7553" s="2">
        <f t="shared" si="1528"/>
        <v>85192.11788409148</v>
      </c>
      <c r="L7553" s="2">
        <f t="shared" si="1529"/>
        <v>165128</v>
      </c>
      <c r="M7553" s="2">
        <f t="shared" si="1530"/>
        <v>29040</v>
      </c>
      <c r="N7553" s="6">
        <f t="shared" si="1531"/>
        <v>1</v>
      </c>
      <c r="O7553" s="2">
        <f t="shared" si="1532"/>
        <v>30895.88211590852</v>
      </c>
      <c r="P7553" s="2">
        <f t="shared" si="1533"/>
        <v>30895.88211590852</v>
      </c>
    </row>
    <row r="7554" spans="1:16">
      <c r="A7554" s="6">
        <v>11</v>
      </c>
      <c r="B7554" s="6">
        <v>12</v>
      </c>
      <c r="C7554" s="6">
        <v>17</v>
      </c>
      <c r="D7554" s="6">
        <f t="shared" si="1521"/>
        <v>40</v>
      </c>
      <c r="E7554" s="5">
        <f t="shared" si="1522"/>
        <v>2824.5855390489023</v>
      </c>
      <c r="F7554" s="5">
        <f t="shared" si="1523"/>
        <v>484.15997672866712</v>
      </c>
      <c r="G7554" s="5">
        <f t="shared" si="1524"/>
        <v>944.88069779264049</v>
      </c>
      <c r="H7554" s="5">
        <f t="shared" si="1525"/>
        <v>4253.62621357021</v>
      </c>
      <c r="I7554" s="5">
        <f t="shared" si="1526"/>
        <v>720</v>
      </c>
      <c r="J7554" s="5">
        <f t="shared" si="1527"/>
        <v>3533.62621357021</v>
      </c>
      <c r="K7554" s="2">
        <f t="shared" si="1528"/>
        <v>86347.67731892725</v>
      </c>
      <c r="L7554" s="2">
        <f t="shared" si="1529"/>
        <v>167828</v>
      </c>
      <c r="M7554" s="2">
        <f t="shared" si="1530"/>
        <v>29920</v>
      </c>
      <c r="N7554" s="6">
        <f t="shared" si="1531"/>
        <v>1</v>
      </c>
      <c r="O7554" s="2">
        <f t="shared" si="1532"/>
        <v>31560.32268107275</v>
      </c>
      <c r="P7554" s="2">
        <f t="shared" si="1533"/>
        <v>31560.32268107275</v>
      </c>
    </row>
    <row r="7555" spans="1:16">
      <c r="A7555" s="6">
        <v>11</v>
      </c>
      <c r="B7555" s="6">
        <v>12</v>
      </c>
      <c r="C7555" s="6">
        <v>18</v>
      </c>
      <c r="D7555" s="6">
        <f t="shared" si="1521"/>
        <v>41</v>
      </c>
      <c r="E7555" s="5">
        <f t="shared" si="1522"/>
        <v>2824.5855390489023</v>
      </c>
      <c r="F7555" s="5">
        <f t="shared" si="1523"/>
        <v>484.15997672866712</v>
      </c>
      <c r="G7555" s="5">
        <f t="shared" si="1524"/>
        <v>1012.9676892512279</v>
      </c>
      <c r="H7555" s="5">
        <f t="shared" si="1525"/>
        <v>4321.7132050287973</v>
      </c>
      <c r="I7555" s="5">
        <f t="shared" si="1526"/>
        <v>720</v>
      </c>
      <c r="J7555" s="5">
        <f t="shared" si="1527"/>
        <v>3601.7132050287973</v>
      </c>
      <c r="K7555" s="2">
        <f t="shared" si="1528"/>
        <v>87529.743142861058</v>
      </c>
      <c r="L7555" s="2">
        <f t="shared" si="1529"/>
        <v>170528</v>
      </c>
      <c r="M7555" s="2">
        <f t="shared" si="1530"/>
        <v>30800</v>
      </c>
      <c r="N7555" s="6">
        <f t="shared" si="1531"/>
        <v>1</v>
      </c>
      <c r="O7555" s="2">
        <f t="shared" si="1532"/>
        <v>32198.256857138942</v>
      </c>
      <c r="P7555" s="2">
        <f t="shared" si="1533"/>
        <v>32198.256857138942</v>
      </c>
    </row>
    <row r="7556" spans="1:16">
      <c r="A7556" s="6">
        <v>11</v>
      </c>
      <c r="B7556" s="6">
        <v>12</v>
      </c>
      <c r="C7556" s="6">
        <v>19</v>
      </c>
      <c r="D7556" s="6">
        <f t="shared" ref="D7556:D7619" si="1534">A7556+B7556+C7556</f>
        <v>42</v>
      </c>
      <c r="E7556" s="5">
        <f t="shared" ref="E7556:E7619" si="1535">IF(A7556=0,0,A7556*LABOR_HRS_WK_TOM*SEASON_WEEKS*(1+DIM_PCT_TOM)^A7556)</f>
        <v>2824.5855390489023</v>
      </c>
      <c r="F7556" s="5">
        <f t="shared" ref="F7556:F7619" si="1536">IF(B7556=0,0,B7556*LABOR_HRS_WK_CAR*SEASON_WEEKS*(1+DIM_PCT_CAR)^B7556)</f>
        <v>484.15997672866712</v>
      </c>
      <c r="G7556" s="5">
        <f t="shared" ref="G7556:G7619" si="1537">IF(C7556=0,0,C7556*LABOR_HRS_WK_MES*SEASON_WEEKS*(1+DIM_PCT_MES)^C7556)</f>
        <v>1082.6092178872495</v>
      </c>
      <c r="H7556" s="5">
        <f t="shared" ref="H7556:H7619" si="1538">E7556+F7556+G7556</f>
        <v>4391.3547336648189</v>
      </c>
      <c r="I7556" s="5">
        <f t="shared" ref="I7556:I7619" si="1539">MIN(H7556,FARMER_HRS)</f>
        <v>720</v>
      </c>
      <c r="J7556" s="5">
        <f t="shared" ref="J7556:J7619" si="1540">MAX(0,H7556-FARMER_HRS)</f>
        <v>3671.3547336648189</v>
      </c>
      <c r="K7556" s="2">
        <f t="shared" ref="K7556:K7619" si="1541">I7556*FARMER_RATE+J7556*TEMP_WORKER_RATE</f>
        <v>88738.79745945867</v>
      </c>
      <c r="L7556" s="2">
        <f t="shared" ref="L7556:L7619" si="1542">A7556*PRICE_TOM+B7556*PRICE_CAR+C7556*PRICE_MES</f>
        <v>173228</v>
      </c>
      <c r="M7556" s="2">
        <f t="shared" ref="M7556:M7619" si="1543">A7556*FERT_BED_TOM+B7556*FERT_BED_CAR+C7556*FERT_BED_MES</f>
        <v>31680</v>
      </c>
      <c r="N7556" s="6">
        <f t="shared" ref="N7556:N7619" si="1544">IF(AND(D7556&lt;=TOTAL_BEDS,J7556&lt;=TEMP_WORKER_MAX*TEMP_WORKER_HRS),1,0)</f>
        <v>1</v>
      </c>
      <c r="O7556" s="2">
        <f t="shared" ref="O7556:O7619" si="1545">L7556-M7556-K7556-FIXED_COSTS</f>
        <v>32809.20254054133</v>
      </c>
      <c r="P7556" s="2">
        <f t="shared" ref="P7556:P7619" si="1546">IF(N7556=1,O7556,"")</f>
        <v>32809.20254054133</v>
      </c>
    </row>
    <row r="7557" spans="1:16">
      <c r="A7557" s="6">
        <v>11</v>
      </c>
      <c r="B7557" s="6">
        <v>12</v>
      </c>
      <c r="C7557" s="6">
        <v>20</v>
      </c>
      <c r="D7557" s="6">
        <f t="shared" si="1534"/>
        <v>43</v>
      </c>
      <c r="E7557" s="5">
        <f t="shared" si="1535"/>
        <v>2824.5855390489023</v>
      </c>
      <c r="F7557" s="5">
        <f t="shared" si="1536"/>
        <v>484.15997672866712</v>
      </c>
      <c r="G7557" s="5">
        <f t="shared" si="1537"/>
        <v>1153.8335085377266</v>
      </c>
      <c r="H7557" s="5">
        <f t="shared" si="1538"/>
        <v>4462.579024315296</v>
      </c>
      <c r="I7557" s="5">
        <f t="shared" si="1539"/>
        <v>720</v>
      </c>
      <c r="J7557" s="5">
        <f t="shared" si="1540"/>
        <v>3742.579024315296</v>
      </c>
      <c r="K7557" s="2">
        <f t="shared" si="1541"/>
        <v>89975.330283251664</v>
      </c>
      <c r="L7557" s="2">
        <f t="shared" si="1542"/>
        <v>175928</v>
      </c>
      <c r="M7557" s="2">
        <f t="shared" si="1543"/>
        <v>32560</v>
      </c>
      <c r="N7557" s="6">
        <f t="shared" si="1544"/>
        <v>1</v>
      </c>
      <c r="O7557" s="2">
        <f t="shared" si="1545"/>
        <v>33392.669716748336</v>
      </c>
      <c r="P7557" s="2">
        <f t="shared" si="1546"/>
        <v>33392.669716748336</v>
      </c>
    </row>
    <row r="7558" spans="1:16">
      <c r="A7558" s="6">
        <v>11</v>
      </c>
      <c r="B7558" s="6">
        <v>12</v>
      </c>
      <c r="C7558" s="6">
        <v>21</v>
      </c>
      <c r="D7558" s="6">
        <f t="shared" si="1534"/>
        <v>44</v>
      </c>
      <c r="E7558" s="5">
        <f t="shared" si="1535"/>
        <v>2824.5855390489023</v>
      </c>
      <c r="F7558" s="5">
        <f t="shared" si="1536"/>
        <v>484.15997672866712</v>
      </c>
      <c r="G7558" s="5">
        <f t="shared" si="1537"/>
        <v>1226.6692487641703</v>
      </c>
      <c r="H7558" s="5">
        <f t="shared" si="1538"/>
        <v>4535.4147645417397</v>
      </c>
      <c r="I7558" s="5">
        <f t="shared" si="1539"/>
        <v>720</v>
      </c>
      <c r="J7558" s="5">
        <f t="shared" si="1540"/>
        <v>3815.4147645417397</v>
      </c>
      <c r="K7558" s="2">
        <f t="shared" si="1541"/>
        <v>91239.839662182974</v>
      </c>
      <c r="L7558" s="2">
        <f t="shared" si="1542"/>
        <v>178628</v>
      </c>
      <c r="M7558" s="2">
        <f t="shared" si="1543"/>
        <v>33440</v>
      </c>
      <c r="N7558" s="6">
        <f t="shared" si="1544"/>
        <v>1</v>
      </c>
      <c r="O7558" s="2">
        <f t="shared" si="1545"/>
        <v>33948.160337817026</v>
      </c>
      <c r="P7558" s="2">
        <f t="shared" si="1546"/>
        <v>33948.160337817026</v>
      </c>
    </row>
    <row r="7559" spans="1:16">
      <c r="A7559" s="6">
        <v>11</v>
      </c>
      <c r="B7559" s="6">
        <v>12</v>
      </c>
      <c r="C7559" s="6">
        <v>22</v>
      </c>
      <c r="D7559" s="6">
        <f t="shared" si="1534"/>
        <v>45</v>
      </c>
      <c r="E7559" s="5">
        <f t="shared" si="1535"/>
        <v>2824.5855390489023</v>
      </c>
      <c r="F7559" s="5">
        <f t="shared" si="1536"/>
        <v>484.15997672866712</v>
      </c>
      <c r="G7559" s="5">
        <f t="shared" si="1537"/>
        <v>1301.1455960105666</v>
      </c>
      <c r="H7559" s="5">
        <f t="shared" si="1538"/>
        <v>4609.8911117881362</v>
      </c>
      <c r="I7559" s="5">
        <f t="shared" si="1539"/>
        <v>720</v>
      </c>
      <c r="J7559" s="5">
        <f t="shared" si="1540"/>
        <v>3889.8911117881362</v>
      </c>
      <c r="K7559" s="2">
        <f t="shared" si="1541"/>
        <v>92532.831801877357</v>
      </c>
      <c r="L7559" s="2">
        <f t="shared" si="1542"/>
        <v>181328</v>
      </c>
      <c r="M7559" s="2">
        <f t="shared" si="1543"/>
        <v>34320</v>
      </c>
      <c r="N7559" s="6">
        <f t="shared" si="1544"/>
        <v>1</v>
      </c>
      <c r="O7559" s="2">
        <f t="shared" si="1545"/>
        <v>34475.168198122643</v>
      </c>
      <c r="P7559" s="2">
        <f t="shared" si="1546"/>
        <v>34475.168198122643</v>
      </c>
    </row>
    <row r="7560" spans="1:16">
      <c r="A7560" s="6">
        <v>11</v>
      </c>
      <c r="B7560" s="6">
        <v>12</v>
      </c>
      <c r="C7560" s="6">
        <v>23</v>
      </c>
      <c r="D7560" s="6">
        <f t="shared" si="1534"/>
        <v>46</v>
      </c>
      <c r="E7560" s="5">
        <f t="shared" si="1535"/>
        <v>2824.5855390489023</v>
      </c>
      <c r="F7560" s="5">
        <f t="shared" si="1536"/>
        <v>484.15997672866712</v>
      </c>
      <c r="G7560" s="5">
        <f t="shared" si="1537"/>
        <v>1377.292184868003</v>
      </c>
      <c r="H7560" s="5">
        <f t="shared" si="1538"/>
        <v>4686.0377006455728</v>
      </c>
      <c r="I7560" s="5">
        <f t="shared" si="1539"/>
        <v>720</v>
      </c>
      <c r="J7560" s="5">
        <f t="shared" si="1540"/>
        <v>3966.0377006455728</v>
      </c>
      <c r="K7560" s="2">
        <f t="shared" si="1541"/>
        <v>93854.821191763418</v>
      </c>
      <c r="L7560" s="2">
        <f t="shared" si="1542"/>
        <v>184028</v>
      </c>
      <c r="M7560" s="2">
        <f t="shared" si="1543"/>
        <v>35200</v>
      </c>
      <c r="N7560" s="6">
        <f t="shared" si="1544"/>
        <v>1</v>
      </c>
      <c r="O7560" s="2">
        <f t="shared" si="1545"/>
        <v>34973.178808236582</v>
      </c>
      <c r="P7560" s="2">
        <f t="shared" si="1546"/>
        <v>34973.178808236582</v>
      </c>
    </row>
    <row r="7561" spans="1:16">
      <c r="A7561" s="6">
        <v>11</v>
      </c>
      <c r="B7561" s="6">
        <v>12</v>
      </c>
      <c r="C7561" s="6">
        <v>24</v>
      </c>
      <c r="D7561" s="6">
        <f t="shared" si="1534"/>
        <v>47</v>
      </c>
      <c r="E7561" s="5">
        <f t="shared" si="1535"/>
        <v>2824.5855390489023</v>
      </c>
      <c r="F7561" s="5">
        <f t="shared" si="1536"/>
        <v>484.15997672866712</v>
      </c>
      <c r="G7561" s="5">
        <f t="shared" si="1537"/>
        <v>1455.1391344474989</v>
      </c>
      <c r="H7561" s="5">
        <f t="shared" si="1538"/>
        <v>4763.8846502250681</v>
      </c>
      <c r="I7561" s="5">
        <f t="shared" si="1539"/>
        <v>720</v>
      </c>
      <c r="J7561" s="5">
        <f t="shared" si="1540"/>
        <v>4043.8846502250681</v>
      </c>
      <c r="K7561" s="2">
        <f t="shared" si="1541"/>
        <v>95206.330733074094</v>
      </c>
      <c r="L7561" s="2">
        <f t="shared" si="1542"/>
        <v>186728</v>
      </c>
      <c r="M7561" s="2">
        <f t="shared" si="1543"/>
        <v>36080</v>
      </c>
      <c r="N7561" s="6">
        <f t="shared" si="1544"/>
        <v>1</v>
      </c>
      <c r="O7561" s="2">
        <f t="shared" si="1545"/>
        <v>35441.669266925906</v>
      </c>
      <c r="P7561" s="2">
        <f t="shared" si="1546"/>
        <v>35441.669266925906</v>
      </c>
    </row>
    <row r="7562" spans="1:16">
      <c r="A7562" s="6">
        <v>11</v>
      </c>
      <c r="B7562" s="6">
        <v>12</v>
      </c>
      <c r="C7562" s="6">
        <v>25</v>
      </c>
      <c r="D7562" s="6">
        <f t="shared" si="1534"/>
        <v>48</v>
      </c>
      <c r="E7562" s="5">
        <f t="shared" si="1535"/>
        <v>2824.5855390489023</v>
      </c>
      <c r="F7562" s="5">
        <f t="shared" si="1536"/>
        <v>484.15997672866712</v>
      </c>
      <c r="G7562" s="5">
        <f t="shared" si="1537"/>
        <v>1534.7170558625965</v>
      </c>
      <c r="H7562" s="5">
        <f t="shared" si="1538"/>
        <v>4843.4625716401661</v>
      </c>
      <c r="I7562" s="5">
        <f t="shared" si="1539"/>
        <v>720</v>
      </c>
      <c r="J7562" s="5">
        <f t="shared" si="1540"/>
        <v>4123.4625716401661</v>
      </c>
      <c r="K7562" s="2">
        <f t="shared" si="1541"/>
        <v>96587.891868752879</v>
      </c>
      <c r="L7562" s="2">
        <f t="shared" si="1542"/>
        <v>189428</v>
      </c>
      <c r="M7562" s="2">
        <f t="shared" si="1543"/>
        <v>36960</v>
      </c>
      <c r="N7562" s="6">
        <f t="shared" si="1544"/>
        <v>1</v>
      </c>
      <c r="O7562" s="2">
        <f t="shared" si="1545"/>
        <v>35880.108131247121</v>
      </c>
      <c r="P7562" s="2">
        <f t="shared" si="1546"/>
        <v>35880.108131247121</v>
      </c>
    </row>
    <row r="7563" spans="1:16">
      <c r="A7563" s="6">
        <v>11</v>
      </c>
      <c r="B7563" s="6">
        <v>12</v>
      </c>
      <c r="C7563" s="6">
        <v>26</v>
      </c>
      <c r="D7563" s="6">
        <f t="shared" si="1534"/>
        <v>49</v>
      </c>
      <c r="E7563" s="5">
        <f t="shared" si="1535"/>
        <v>2824.5855390489023</v>
      </c>
      <c r="F7563" s="5">
        <f t="shared" si="1536"/>
        <v>484.15997672866712</v>
      </c>
      <c r="G7563" s="5">
        <f t="shared" si="1537"/>
        <v>1616.0570598233144</v>
      </c>
      <c r="H7563" s="5">
        <f t="shared" si="1538"/>
        <v>4924.8025756008838</v>
      </c>
      <c r="I7563" s="5">
        <f t="shared" si="1539"/>
        <v>720</v>
      </c>
      <c r="J7563" s="5">
        <f t="shared" si="1540"/>
        <v>4204.8025756008838</v>
      </c>
      <c r="K7563" s="2">
        <f t="shared" si="1541"/>
        <v>98000.044715293116</v>
      </c>
      <c r="L7563" s="2">
        <f t="shared" si="1542"/>
        <v>192128</v>
      </c>
      <c r="M7563" s="2">
        <f t="shared" si="1543"/>
        <v>37840</v>
      </c>
      <c r="N7563" s="6">
        <f t="shared" si="1544"/>
        <v>1</v>
      </c>
      <c r="O7563" s="2">
        <f t="shared" si="1545"/>
        <v>36287.955284706884</v>
      </c>
      <c r="P7563" s="2">
        <f t="shared" si="1546"/>
        <v>36287.955284706884</v>
      </c>
    </row>
    <row r="7564" spans="1:16">
      <c r="A7564" s="6">
        <v>11</v>
      </c>
      <c r="B7564" s="6">
        <v>12</v>
      </c>
      <c r="C7564" s="6">
        <v>27</v>
      </c>
      <c r="D7564" s="6">
        <f t="shared" si="1534"/>
        <v>50</v>
      </c>
      <c r="E7564" s="5">
        <f t="shared" si="1535"/>
        <v>2824.5855390489023</v>
      </c>
      <c r="F7564" s="5">
        <f t="shared" si="1536"/>
        <v>484.15997672866712</v>
      </c>
      <c r="G7564" s="5">
        <f t="shared" si="1537"/>
        <v>1699.1907643430709</v>
      </c>
      <c r="H7564" s="5">
        <f t="shared" si="1538"/>
        <v>5007.9362801206407</v>
      </c>
      <c r="I7564" s="5">
        <f t="shared" si="1539"/>
        <v>720</v>
      </c>
      <c r="J7564" s="5">
        <f t="shared" si="1540"/>
        <v>4287.9362801206407</v>
      </c>
      <c r="K7564" s="2">
        <f t="shared" si="1541"/>
        <v>99443.338196538898</v>
      </c>
      <c r="L7564" s="2">
        <f t="shared" si="1542"/>
        <v>194828</v>
      </c>
      <c r="M7564" s="2">
        <f t="shared" si="1543"/>
        <v>38720</v>
      </c>
      <c r="N7564" s="6">
        <f t="shared" si="1544"/>
        <v>1</v>
      </c>
      <c r="O7564" s="2">
        <f t="shared" si="1545"/>
        <v>36664.661803461102</v>
      </c>
      <c r="P7564" s="2">
        <f t="shared" si="1546"/>
        <v>36664.661803461102</v>
      </c>
    </row>
    <row r="7565" spans="1:16">
      <c r="A7565" s="6">
        <v>11</v>
      </c>
      <c r="B7565" s="6">
        <v>12</v>
      </c>
      <c r="C7565" s="6">
        <v>28</v>
      </c>
      <c r="D7565" s="6">
        <f t="shared" si="1534"/>
        <v>51</v>
      </c>
      <c r="E7565" s="5">
        <f t="shared" si="1535"/>
        <v>2824.5855390489023</v>
      </c>
      <c r="F7565" s="5">
        <f t="shared" si="1536"/>
        <v>484.15997672866712</v>
      </c>
      <c r="G7565" s="5">
        <f t="shared" si="1537"/>
        <v>1784.1503025602246</v>
      </c>
      <c r="H7565" s="5">
        <f t="shared" si="1538"/>
        <v>5092.8958183377945</v>
      </c>
      <c r="I7565" s="5">
        <f t="shared" si="1539"/>
        <v>720</v>
      </c>
      <c r="J7565" s="5">
        <f t="shared" si="1540"/>
        <v>4372.8958183377945</v>
      </c>
      <c r="K7565" s="2">
        <f t="shared" si="1541"/>
        <v>100918.3301794756</v>
      </c>
      <c r="L7565" s="2">
        <f t="shared" si="1542"/>
        <v>197528</v>
      </c>
      <c r="M7565" s="2">
        <f t="shared" si="1543"/>
        <v>39600</v>
      </c>
      <c r="N7565" s="6">
        <f t="shared" si="1544"/>
        <v>1</v>
      </c>
      <c r="O7565" s="2">
        <f t="shared" si="1545"/>
        <v>37009.669820524403</v>
      </c>
      <c r="P7565" s="2">
        <f t="shared" si="1546"/>
        <v>37009.669820524403</v>
      </c>
    </row>
    <row r="7566" spans="1:16">
      <c r="A7566" s="6">
        <v>11</v>
      </c>
      <c r="B7566" s="6">
        <v>12</v>
      </c>
      <c r="C7566" s="6">
        <v>29</v>
      </c>
      <c r="D7566" s="6">
        <f t="shared" si="1534"/>
        <v>52</v>
      </c>
      <c r="E7566" s="5">
        <f t="shared" si="1535"/>
        <v>2824.5855390489023</v>
      </c>
      <c r="F7566" s="5">
        <f t="shared" si="1536"/>
        <v>484.15997672866712</v>
      </c>
      <c r="G7566" s="5">
        <f t="shared" si="1537"/>
        <v>1870.9683306758782</v>
      </c>
      <c r="H7566" s="5">
        <f t="shared" si="1538"/>
        <v>5179.7138464534473</v>
      </c>
      <c r="I7566" s="5">
        <f t="shared" si="1539"/>
        <v>720</v>
      </c>
      <c r="J7566" s="5">
        <f t="shared" si="1540"/>
        <v>4459.7138464534473</v>
      </c>
      <c r="K7566" s="2">
        <f t="shared" si="1541"/>
        <v>102425.58761203902</v>
      </c>
      <c r="L7566" s="2">
        <f t="shared" si="1542"/>
        <v>200228</v>
      </c>
      <c r="M7566" s="2">
        <f t="shared" si="1543"/>
        <v>40480</v>
      </c>
      <c r="N7566" s="6">
        <f t="shared" si="1544"/>
        <v>1</v>
      </c>
      <c r="O7566" s="2">
        <f t="shared" si="1545"/>
        <v>37322.412387960983</v>
      </c>
      <c r="P7566" s="2">
        <f t="shared" si="1546"/>
        <v>37322.412387960983</v>
      </c>
    </row>
    <row r="7567" spans="1:16">
      <c r="A7567" s="6">
        <v>11</v>
      </c>
      <c r="B7567" s="6">
        <v>12</v>
      </c>
      <c r="C7567" s="6">
        <v>30</v>
      </c>
      <c r="D7567" s="6">
        <f t="shared" si="1534"/>
        <v>53</v>
      </c>
      <c r="E7567" s="5">
        <f t="shared" si="1535"/>
        <v>2824.5855390489023</v>
      </c>
      <c r="F7567" s="5">
        <f t="shared" si="1536"/>
        <v>484.15997672866712</v>
      </c>
      <c r="G7567" s="5">
        <f t="shared" si="1537"/>
        <v>1959.6780360096488</v>
      </c>
      <c r="H7567" s="5">
        <f t="shared" si="1538"/>
        <v>5268.4235517872185</v>
      </c>
      <c r="I7567" s="5">
        <f t="shared" si="1539"/>
        <v>720</v>
      </c>
      <c r="J7567" s="5">
        <f t="shared" si="1540"/>
        <v>4548.4235517872185</v>
      </c>
      <c r="K7567" s="2">
        <f t="shared" si="1541"/>
        <v>103965.68666297254</v>
      </c>
      <c r="L7567" s="2">
        <f t="shared" si="1542"/>
        <v>202928</v>
      </c>
      <c r="M7567" s="2">
        <f t="shared" si="1543"/>
        <v>41360</v>
      </c>
      <c r="N7567" s="6">
        <f t="shared" si="1544"/>
        <v>1</v>
      </c>
      <c r="O7567" s="2">
        <f t="shared" si="1545"/>
        <v>37602.313337027459</v>
      </c>
      <c r="P7567" s="2">
        <f t="shared" si="1546"/>
        <v>37602.313337027459</v>
      </c>
    </row>
    <row r="7568" spans="1:16">
      <c r="A7568" s="6">
        <v>11</v>
      </c>
      <c r="B7568" s="6">
        <v>13</v>
      </c>
      <c r="C7568" s="6">
        <v>0</v>
      </c>
      <c r="D7568" s="6">
        <f t="shared" si="1534"/>
        <v>24</v>
      </c>
      <c r="E7568" s="5">
        <f t="shared" si="1535"/>
        <v>2824.5855390489023</v>
      </c>
      <c r="F7568" s="5">
        <f t="shared" si="1536"/>
        <v>537.61930749245744</v>
      </c>
      <c r="G7568" s="5">
        <f t="shared" si="1537"/>
        <v>0</v>
      </c>
      <c r="H7568" s="5">
        <f t="shared" si="1538"/>
        <v>3362.20484654136</v>
      </c>
      <c r="I7568" s="5">
        <f t="shared" si="1539"/>
        <v>720</v>
      </c>
      <c r="J7568" s="5">
        <f t="shared" si="1540"/>
        <v>2642.20484654136</v>
      </c>
      <c r="K7568" s="2">
        <f t="shared" si="1541"/>
        <v>70871.611919120827</v>
      </c>
      <c r="L7568" s="2">
        <f t="shared" si="1542"/>
        <v>124022</v>
      </c>
      <c r="M7568" s="2">
        <f t="shared" si="1543"/>
        <v>15400</v>
      </c>
      <c r="N7568" s="6">
        <f t="shared" si="1544"/>
        <v>1</v>
      </c>
      <c r="O7568" s="2">
        <f t="shared" si="1545"/>
        <v>17750.388080879173</v>
      </c>
      <c r="P7568" s="2">
        <f t="shared" si="1546"/>
        <v>17750.388080879173</v>
      </c>
    </row>
    <row r="7569" spans="1:16">
      <c r="A7569" s="6">
        <v>11</v>
      </c>
      <c r="B7569" s="6">
        <v>13</v>
      </c>
      <c r="C7569" s="6">
        <v>1</v>
      </c>
      <c r="D7569" s="6">
        <f t="shared" si="1534"/>
        <v>25</v>
      </c>
      <c r="E7569" s="5">
        <f t="shared" si="1535"/>
        <v>2824.5855390489023</v>
      </c>
      <c r="F7569" s="5">
        <f t="shared" si="1536"/>
        <v>537.61930749245744</v>
      </c>
      <c r="G7569" s="5">
        <f t="shared" si="1537"/>
        <v>45.5625</v>
      </c>
      <c r="H7569" s="5">
        <f t="shared" si="1538"/>
        <v>3407.76734654136</v>
      </c>
      <c r="I7569" s="5">
        <f t="shared" si="1539"/>
        <v>720</v>
      </c>
      <c r="J7569" s="5">
        <f t="shared" si="1540"/>
        <v>2687.76734654136</v>
      </c>
      <c r="K7569" s="2">
        <f t="shared" si="1541"/>
        <v>71662.627544120827</v>
      </c>
      <c r="L7569" s="2">
        <f t="shared" si="1542"/>
        <v>126722</v>
      </c>
      <c r="M7569" s="2">
        <f t="shared" si="1543"/>
        <v>16280</v>
      </c>
      <c r="N7569" s="6">
        <f t="shared" si="1544"/>
        <v>1</v>
      </c>
      <c r="O7569" s="2">
        <f t="shared" si="1545"/>
        <v>18779.372455879173</v>
      </c>
      <c r="P7569" s="2">
        <f t="shared" si="1546"/>
        <v>18779.372455879173</v>
      </c>
    </row>
    <row r="7570" spans="1:16">
      <c r="A7570" s="6">
        <v>11</v>
      </c>
      <c r="B7570" s="6">
        <v>13</v>
      </c>
      <c r="C7570" s="6">
        <v>2</v>
      </c>
      <c r="D7570" s="6">
        <f t="shared" si="1534"/>
        <v>26</v>
      </c>
      <c r="E7570" s="5">
        <f t="shared" si="1535"/>
        <v>2824.5855390489023</v>
      </c>
      <c r="F7570" s="5">
        <f t="shared" si="1536"/>
        <v>537.61930749245744</v>
      </c>
      <c r="G7570" s="5">
        <f t="shared" si="1537"/>
        <v>92.264062499999994</v>
      </c>
      <c r="H7570" s="5">
        <f t="shared" si="1538"/>
        <v>3454.4689090413599</v>
      </c>
      <c r="I7570" s="5">
        <f t="shared" si="1539"/>
        <v>720</v>
      </c>
      <c r="J7570" s="5">
        <f t="shared" si="1540"/>
        <v>2734.4689090413599</v>
      </c>
      <c r="K7570" s="2">
        <f t="shared" si="1541"/>
        <v>72473.418559745827</v>
      </c>
      <c r="L7570" s="2">
        <f t="shared" si="1542"/>
        <v>129422</v>
      </c>
      <c r="M7570" s="2">
        <f t="shared" si="1543"/>
        <v>17160</v>
      </c>
      <c r="N7570" s="6">
        <f t="shared" si="1544"/>
        <v>1</v>
      </c>
      <c r="O7570" s="2">
        <f t="shared" si="1545"/>
        <v>19788.581440254173</v>
      </c>
      <c r="P7570" s="2">
        <f t="shared" si="1546"/>
        <v>19788.581440254173</v>
      </c>
    </row>
    <row r="7571" spans="1:16">
      <c r="A7571" s="6">
        <v>11</v>
      </c>
      <c r="B7571" s="6">
        <v>13</v>
      </c>
      <c r="C7571" s="6">
        <v>3</v>
      </c>
      <c r="D7571" s="6">
        <f t="shared" si="1534"/>
        <v>27</v>
      </c>
      <c r="E7571" s="5">
        <f t="shared" si="1535"/>
        <v>2824.5855390489023</v>
      </c>
      <c r="F7571" s="5">
        <f t="shared" si="1536"/>
        <v>537.61930749245744</v>
      </c>
      <c r="G7571" s="5">
        <f t="shared" si="1537"/>
        <v>140.12604492187498</v>
      </c>
      <c r="H7571" s="5">
        <f t="shared" si="1538"/>
        <v>3502.3308914632348</v>
      </c>
      <c r="I7571" s="5">
        <f t="shared" si="1539"/>
        <v>720</v>
      </c>
      <c r="J7571" s="5">
        <f t="shared" si="1540"/>
        <v>2782.3308914632348</v>
      </c>
      <c r="K7571" s="2">
        <f t="shared" si="1541"/>
        <v>73304.355754570046</v>
      </c>
      <c r="L7571" s="2">
        <f t="shared" si="1542"/>
        <v>132122</v>
      </c>
      <c r="M7571" s="2">
        <f t="shared" si="1543"/>
        <v>18040</v>
      </c>
      <c r="N7571" s="6">
        <f t="shared" si="1544"/>
        <v>1</v>
      </c>
      <c r="O7571" s="2">
        <f t="shared" si="1545"/>
        <v>20777.644245429954</v>
      </c>
      <c r="P7571" s="2">
        <f t="shared" si="1546"/>
        <v>20777.644245429954</v>
      </c>
    </row>
    <row r="7572" spans="1:16">
      <c r="A7572" s="6">
        <v>11</v>
      </c>
      <c r="B7572" s="6">
        <v>13</v>
      </c>
      <c r="C7572" s="6">
        <v>4</v>
      </c>
      <c r="D7572" s="6">
        <f t="shared" si="1534"/>
        <v>28</v>
      </c>
      <c r="E7572" s="5">
        <f t="shared" si="1535"/>
        <v>2824.5855390489023</v>
      </c>
      <c r="F7572" s="5">
        <f t="shared" si="1536"/>
        <v>537.61930749245744</v>
      </c>
      <c r="G7572" s="5">
        <f t="shared" si="1537"/>
        <v>189.17016064453125</v>
      </c>
      <c r="H7572" s="5">
        <f t="shared" si="1538"/>
        <v>3551.3750071858913</v>
      </c>
      <c r="I7572" s="5">
        <f t="shared" si="1539"/>
        <v>720</v>
      </c>
      <c r="J7572" s="5">
        <f t="shared" si="1540"/>
        <v>2831.3750071858913</v>
      </c>
      <c r="K7572" s="2">
        <f t="shared" si="1541"/>
        <v>74155.816096977273</v>
      </c>
      <c r="L7572" s="2">
        <f t="shared" si="1542"/>
        <v>134822</v>
      </c>
      <c r="M7572" s="2">
        <f t="shared" si="1543"/>
        <v>18920</v>
      </c>
      <c r="N7572" s="6">
        <f t="shared" si="1544"/>
        <v>1</v>
      </c>
      <c r="O7572" s="2">
        <f t="shared" si="1545"/>
        <v>21746.183903022727</v>
      </c>
      <c r="P7572" s="2">
        <f t="shared" si="1546"/>
        <v>21746.183903022727</v>
      </c>
    </row>
    <row r="7573" spans="1:16">
      <c r="A7573" s="6">
        <v>11</v>
      </c>
      <c r="B7573" s="6">
        <v>13</v>
      </c>
      <c r="C7573" s="6">
        <v>5</v>
      </c>
      <c r="D7573" s="6">
        <f t="shared" si="1534"/>
        <v>29</v>
      </c>
      <c r="E7573" s="5">
        <f t="shared" si="1535"/>
        <v>2824.5855390489023</v>
      </c>
      <c r="F7573" s="5">
        <f t="shared" si="1536"/>
        <v>537.61930749245744</v>
      </c>
      <c r="G7573" s="5">
        <f t="shared" si="1537"/>
        <v>239.41848456573481</v>
      </c>
      <c r="H7573" s="5">
        <f t="shared" si="1538"/>
        <v>3601.6233311070946</v>
      </c>
      <c r="I7573" s="5">
        <f t="shared" si="1539"/>
        <v>720</v>
      </c>
      <c r="J7573" s="5">
        <f t="shared" si="1540"/>
        <v>2881.6233311070946</v>
      </c>
      <c r="K7573" s="2">
        <f t="shared" si="1541"/>
        <v>75028.182831720391</v>
      </c>
      <c r="L7573" s="2">
        <f t="shared" si="1542"/>
        <v>137522</v>
      </c>
      <c r="M7573" s="2">
        <f t="shared" si="1543"/>
        <v>19800</v>
      </c>
      <c r="N7573" s="6">
        <f t="shared" si="1544"/>
        <v>1</v>
      </c>
      <c r="O7573" s="2">
        <f t="shared" si="1545"/>
        <v>22693.817168279609</v>
      </c>
      <c r="P7573" s="2">
        <f t="shared" si="1546"/>
        <v>22693.817168279609</v>
      </c>
    </row>
    <row r="7574" spans="1:16">
      <c r="A7574" s="6">
        <v>11</v>
      </c>
      <c r="B7574" s="6">
        <v>13</v>
      </c>
      <c r="C7574" s="6">
        <v>6</v>
      </c>
      <c r="D7574" s="6">
        <f t="shared" si="1534"/>
        <v>30</v>
      </c>
      <c r="E7574" s="5">
        <f t="shared" si="1535"/>
        <v>2824.5855390489023</v>
      </c>
      <c r="F7574" s="5">
        <f t="shared" si="1536"/>
        <v>537.61930749245744</v>
      </c>
      <c r="G7574" s="5">
        <f t="shared" si="1537"/>
        <v>290.89345874736784</v>
      </c>
      <c r="H7574" s="5">
        <f t="shared" si="1538"/>
        <v>3653.0983052887277</v>
      </c>
      <c r="I7574" s="5">
        <f t="shared" si="1539"/>
        <v>720</v>
      </c>
      <c r="J7574" s="5">
        <f t="shared" si="1540"/>
        <v>2933.0983052887277</v>
      </c>
      <c r="K7574" s="2">
        <f t="shared" si="1541"/>
        <v>75921.8455779293</v>
      </c>
      <c r="L7574" s="2">
        <f t="shared" si="1542"/>
        <v>140222</v>
      </c>
      <c r="M7574" s="2">
        <f t="shared" si="1543"/>
        <v>20680</v>
      </c>
      <c r="N7574" s="6">
        <f t="shared" si="1544"/>
        <v>1</v>
      </c>
      <c r="O7574" s="2">
        <f t="shared" si="1545"/>
        <v>23620.1544220707</v>
      </c>
      <c r="P7574" s="2">
        <f t="shared" si="1546"/>
        <v>23620.1544220707</v>
      </c>
    </row>
    <row r="7575" spans="1:16">
      <c r="A7575" s="6">
        <v>11</v>
      </c>
      <c r="B7575" s="6">
        <v>13</v>
      </c>
      <c r="C7575" s="6">
        <v>7</v>
      </c>
      <c r="D7575" s="6">
        <f t="shared" si="1534"/>
        <v>31</v>
      </c>
      <c r="E7575" s="5">
        <f t="shared" si="1535"/>
        <v>2824.5855390489023</v>
      </c>
      <c r="F7575" s="5">
        <f t="shared" si="1536"/>
        <v>537.61930749245744</v>
      </c>
      <c r="G7575" s="5">
        <f t="shared" si="1537"/>
        <v>343.61789814532818</v>
      </c>
      <c r="H7575" s="5">
        <f t="shared" si="1538"/>
        <v>3705.8227446866881</v>
      </c>
      <c r="I7575" s="5">
        <f t="shared" si="1539"/>
        <v>720</v>
      </c>
      <c r="J7575" s="5">
        <f t="shared" si="1540"/>
        <v>2985.8227446866881</v>
      </c>
      <c r="K7575" s="2">
        <f t="shared" si="1541"/>
        <v>76837.200428588345</v>
      </c>
      <c r="L7575" s="2">
        <f t="shared" si="1542"/>
        <v>142922</v>
      </c>
      <c r="M7575" s="2">
        <f t="shared" si="1543"/>
        <v>21560</v>
      </c>
      <c r="N7575" s="6">
        <f t="shared" si="1544"/>
        <v>1</v>
      </c>
      <c r="O7575" s="2">
        <f t="shared" si="1545"/>
        <v>24524.799571411655</v>
      </c>
      <c r="P7575" s="2">
        <f t="shared" si="1546"/>
        <v>24524.799571411655</v>
      </c>
    </row>
    <row r="7576" spans="1:16">
      <c r="A7576" s="6">
        <v>11</v>
      </c>
      <c r="B7576" s="6">
        <v>13</v>
      </c>
      <c r="C7576" s="6">
        <v>8</v>
      </c>
      <c r="D7576" s="6">
        <f t="shared" si="1534"/>
        <v>32</v>
      </c>
      <c r="E7576" s="5">
        <f t="shared" si="1535"/>
        <v>2824.5855390489023</v>
      </c>
      <c r="F7576" s="5">
        <f t="shared" si="1536"/>
        <v>537.61930749245744</v>
      </c>
      <c r="G7576" s="5">
        <f t="shared" si="1537"/>
        <v>397.61499642530839</v>
      </c>
      <c r="H7576" s="5">
        <f t="shared" si="1538"/>
        <v>3759.8198429666681</v>
      </c>
      <c r="I7576" s="5">
        <f t="shared" si="1539"/>
        <v>720</v>
      </c>
      <c r="J7576" s="5">
        <f t="shared" si="1540"/>
        <v>3039.8198429666681</v>
      </c>
      <c r="K7576" s="2">
        <f t="shared" si="1541"/>
        <v>77774.650051504665</v>
      </c>
      <c r="L7576" s="2">
        <f t="shared" si="1542"/>
        <v>145622</v>
      </c>
      <c r="M7576" s="2">
        <f t="shared" si="1543"/>
        <v>22440</v>
      </c>
      <c r="N7576" s="6">
        <f t="shared" si="1544"/>
        <v>1</v>
      </c>
      <c r="O7576" s="2">
        <f t="shared" si="1545"/>
        <v>25407.349948495335</v>
      </c>
      <c r="P7576" s="2">
        <f t="shared" si="1546"/>
        <v>25407.349948495335</v>
      </c>
    </row>
    <row r="7577" spans="1:16">
      <c r="A7577" s="6">
        <v>11</v>
      </c>
      <c r="B7577" s="6">
        <v>13</v>
      </c>
      <c r="C7577" s="6">
        <v>9</v>
      </c>
      <c r="D7577" s="6">
        <f t="shared" si="1534"/>
        <v>33</v>
      </c>
      <c r="E7577" s="5">
        <f t="shared" si="1535"/>
        <v>2824.5855390489023</v>
      </c>
      <c r="F7577" s="5">
        <f t="shared" si="1536"/>
        <v>537.61930749245744</v>
      </c>
      <c r="G7577" s="5">
        <f t="shared" si="1537"/>
        <v>452.90833186570285</v>
      </c>
      <c r="H7577" s="5">
        <f t="shared" si="1538"/>
        <v>3815.1131784070631</v>
      </c>
      <c r="I7577" s="5">
        <f t="shared" si="1539"/>
        <v>720</v>
      </c>
      <c r="J7577" s="5">
        <f t="shared" si="1540"/>
        <v>3095.1131784070631</v>
      </c>
      <c r="K7577" s="2">
        <f t="shared" si="1541"/>
        <v>78734.603791789297</v>
      </c>
      <c r="L7577" s="2">
        <f t="shared" si="1542"/>
        <v>148322</v>
      </c>
      <c r="M7577" s="2">
        <f t="shared" si="1543"/>
        <v>23320</v>
      </c>
      <c r="N7577" s="6">
        <f t="shared" si="1544"/>
        <v>1</v>
      </c>
      <c r="O7577" s="2">
        <f t="shared" si="1545"/>
        <v>26267.396208210703</v>
      </c>
      <c r="P7577" s="2">
        <f t="shared" si="1546"/>
        <v>26267.396208210703</v>
      </c>
    </row>
    <row r="7578" spans="1:16">
      <c r="A7578" s="6">
        <v>11</v>
      </c>
      <c r="B7578" s="6">
        <v>13</v>
      </c>
      <c r="C7578" s="6">
        <v>10</v>
      </c>
      <c r="D7578" s="6">
        <f t="shared" si="1534"/>
        <v>34</v>
      </c>
      <c r="E7578" s="5">
        <f t="shared" si="1535"/>
        <v>2824.5855390489023</v>
      </c>
      <c r="F7578" s="5">
        <f t="shared" si="1536"/>
        <v>537.61930749245744</v>
      </c>
      <c r="G7578" s="5">
        <f t="shared" si="1537"/>
        <v>509.52187334891573</v>
      </c>
      <c r="H7578" s="5">
        <f t="shared" si="1538"/>
        <v>3871.7267198902755</v>
      </c>
      <c r="I7578" s="5">
        <f t="shared" si="1539"/>
        <v>720</v>
      </c>
      <c r="J7578" s="5">
        <f t="shared" si="1540"/>
        <v>3151.7267198902755</v>
      </c>
      <c r="K7578" s="2">
        <f t="shared" si="1541"/>
        <v>79717.477775872831</v>
      </c>
      <c r="L7578" s="2">
        <f t="shared" si="1542"/>
        <v>151022</v>
      </c>
      <c r="M7578" s="2">
        <f t="shared" si="1543"/>
        <v>24200</v>
      </c>
      <c r="N7578" s="6">
        <f t="shared" si="1544"/>
        <v>1</v>
      </c>
      <c r="O7578" s="2">
        <f t="shared" si="1545"/>
        <v>27104.522224127169</v>
      </c>
      <c r="P7578" s="2">
        <f t="shared" si="1546"/>
        <v>27104.522224127169</v>
      </c>
    </row>
    <row r="7579" spans="1:16">
      <c r="A7579" s="6">
        <v>11</v>
      </c>
      <c r="B7579" s="6">
        <v>13</v>
      </c>
      <c r="C7579" s="6">
        <v>11</v>
      </c>
      <c r="D7579" s="6">
        <f t="shared" si="1534"/>
        <v>35</v>
      </c>
      <c r="E7579" s="5">
        <f t="shared" si="1535"/>
        <v>2824.5855390489023</v>
      </c>
      <c r="F7579" s="5">
        <f t="shared" si="1536"/>
        <v>537.61930749245744</v>
      </c>
      <c r="G7579" s="5">
        <f t="shared" si="1537"/>
        <v>567.47998644235474</v>
      </c>
      <c r="H7579" s="5">
        <f t="shared" si="1538"/>
        <v>3929.6848329837148</v>
      </c>
      <c r="I7579" s="5">
        <f t="shared" si="1539"/>
        <v>720</v>
      </c>
      <c r="J7579" s="5">
        <f t="shared" si="1540"/>
        <v>3209.6848329837148</v>
      </c>
      <c r="K7579" s="2">
        <f t="shared" si="1541"/>
        <v>80723.695017078382</v>
      </c>
      <c r="L7579" s="2">
        <f t="shared" si="1542"/>
        <v>153722</v>
      </c>
      <c r="M7579" s="2">
        <f t="shared" si="1543"/>
        <v>25080</v>
      </c>
      <c r="N7579" s="6">
        <f t="shared" si="1544"/>
        <v>1</v>
      </c>
      <c r="O7579" s="2">
        <f t="shared" si="1545"/>
        <v>27918.304982921618</v>
      </c>
      <c r="P7579" s="2">
        <f t="shared" si="1546"/>
        <v>27918.304982921618</v>
      </c>
    </row>
    <row r="7580" spans="1:16">
      <c r="A7580" s="6">
        <v>11</v>
      </c>
      <c r="B7580" s="6">
        <v>13</v>
      </c>
      <c r="C7580" s="6">
        <v>12</v>
      </c>
      <c r="D7580" s="6">
        <f t="shared" si="1534"/>
        <v>36</v>
      </c>
      <c r="E7580" s="5">
        <f t="shared" si="1535"/>
        <v>2824.5855390489023</v>
      </c>
      <c r="F7580" s="5">
        <f t="shared" si="1536"/>
        <v>537.61930749245744</v>
      </c>
      <c r="G7580" s="5">
        <f t="shared" si="1537"/>
        <v>626.80743957041921</v>
      </c>
      <c r="H7580" s="5">
        <f t="shared" si="1538"/>
        <v>3989.0122861117793</v>
      </c>
      <c r="I7580" s="5">
        <f t="shared" si="1539"/>
        <v>720</v>
      </c>
      <c r="J7580" s="5">
        <f t="shared" si="1540"/>
        <v>3269.0122861117793</v>
      </c>
      <c r="K7580" s="2">
        <f t="shared" si="1541"/>
        <v>81753.685522773943</v>
      </c>
      <c r="L7580" s="2">
        <f t="shared" si="1542"/>
        <v>156422</v>
      </c>
      <c r="M7580" s="2">
        <f t="shared" si="1543"/>
        <v>25960</v>
      </c>
      <c r="N7580" s="6">
        <f t="shared" si="1544"/>
        <v>1</v>
      </c>
      <c r="O7580" s="2">
        <f t="shared" si="1545"/>
        <v>28708.314477226057</v>
      </c>
      <c r="P7580" s="2">
        <f t="shared" si="1546"/>
        <v>28708.314477226057</v>
      </c>
    </row>
    <row r="7581" spans="1:16">
      <c r="A7581" s="6">
        <v>11</v>
      </c>
      <c r="B7581" s="6">
        <v>13</v>
      </c>
      <c r="C7581" s="6">
        <v>13</v>
      </c>
      <c r="D7581" s="6">
        <f t="shared" si="1534"/>
        <v>37</v>
      </c>
      <c r="E7581" s="5">
        <f t="shared" si="1535"/>
        <v>2824.5855390489023</v>
      </c>
      <c r="F7581" s="5">
        <f t="shared" si="1536"/>
        <v>537.61930749245744</v>
      </c>
      <c r="G7581" s="5">
        <f t="shared" si="1537"/>
        <v>687.52941027880343</v>
      </c>
      <c r="H7581" s="5">
        <f t="shared" si="1538"/>
        <v>4049.7342568201634</v>
      </c>
      <c r="I7581" s="5">
        <f t="shared" si="1539"/>
        <v>720</v>
      </c>
      <c r="J7581" s="5">
        <f t="shared" si="1540"/>
        <v>3329.7342568201634</v>
      </c>
      <c r="K7581" s="2">
        <f t="shared" si="1541"/>
        <v>82807.886403127835</v>
      </c>
      <c r="L7581" s="2">
        <f t="shared" si="1542"/>
        <v>159122</v>
      </c>
      <c r="M7581" s="2">
        <f t="shared" si="1543"/>
        <v>26840</v>
      </c>
      <c r="N7581" s="6">
        <f t="shared" si="1544"/>
        <v>1</v>
      </c>
      <c r="O7581" s="2">
        <f t="shared" si="1545"/>
        <v>29474.113596872165</v>
      </c>
      <c r="P7581" s="2">
        <f t="shared" si="1546"/>
        <v>29474.113596872165</v>
      </c>
    </row>
    <row r="7582" spans="1:16">
      <c r="A7582" s="6">
        <v>11</v>
      </c>
      <c r="B7582" s="6">
        <v>13</v>
      </c>
      <c r="C7582" s="6">
        <v>14</v>
      </c>
      <c r="D7582" s="6">
        <f t="shared" si="1534"/>
        <v>38</v>
      </c>
      <c r="E7582" s="5">
        <f t="shared" si="1535"/>
        <v>2824.5855390489023</v>
      </c>
      <c r="F7582" s="5">
        <f t="shared" si="1536"/>
        <v>537.61930749245744</v>
      </c>
      <c r="G7582" s="5">
        <f t="shared" si="1537"/>
        <v>749.67149159246469</v>
      </c>
      <c r="H7582" s="5">
        <f t="shared" si="1538"/>
        <v>4111.8763381338249</v>
      </c>
      <c r="I7582" s="5">
        <f t="shared" si="1539"/>
        <v>720</v>
      </c>
      <c r="J7582" s="5">
        <f t="shared" si="1540"/>
        <v>3391.8763381338249</v>
      </c>
      <c r="K7582" s="2">
        <f t="shared" si="1541"/>
        <v>83886.74198149002</v>
      </c>
      <c r="L7582" s="2">
        <f t="shared" si="1542"/>
        <v>161822</v>
      </c>
      <c r="M7582" s="2">
        <f t="shared" si="1543"/>
        <v>27720</v>
      </c>
      <c r="N7582" s="6">
        <f t="shared" si="1544"/>
        <v>1</v>
      </c>
      <c r="O7582" s="2">
        <f t="shared" si="1545"/>
        <v>30215.25801850998</v>
      </c>
      <c r="P7582" s="2">
        <f t="shared" si="1546"/>
        <v>30215.25801850998</v>
      </c>
    </row>
    <row r="7583" spans="1:16">
      <c r="A7583" s="6">
        <v>11</v>
      </c>
      <c r="B7583" s="6">
        <v>13</v>
      </c>
      <c r="C7583" s="6">
        <v>15</v>
      </c>
      <c r="D7583" s="6">
        <f t="shared" si="1534"/>
        <v>39</v>
      </c>
      <c r="E7583" s="5">
        <f t="shared" si="1535"/>
        <v>2824.5855390489023</v>
      </c>
      <c r="F7583" s="5">
        <f t="shared" si="1536"/>
        <v>537.61930749245744</v>
      </c>
      <c r="G7583" s="5">
        <f t="shared" si="1537"/>
        <v>813.25969846861108</v>
      </c>
      <c r="H7583" s="5">
        <f t="shared" si="1538"/>
        <v>4175.4645450099706</v>
      </c>
      <c r="I7583" s="5">
        <f t="shared" si="1539"/>
        <v>720</v>
      </c>
      <c r="J7583" s="5">
        <f t="shared" si="1540"/>
        <v>3455.4645450099706</v>
      </c>
      <c r="K7583" s="2">
        <f t="shared" si="1541"/>
        <v>84990.703906423092</v>
      </c>
      <c r="L7583" s="2">
        <f t="shared" si="1542"/>
        <v>164522</v>
      </c>
      <c r="M7583" s="2">
        <f t="shared" si="1543"/>
        <v>28600</v>
      </c>
      <c r="N7583" s="6">
        <f t="shared" si="1544"/>
        <v>1</v>
      </c>
      <c r="O7583" s="2">
        <f t="shared" si="1545"/>
        <v>30931.296093576908</v>
      </c>
      <c r="P7583" s="2">
        <f t="shared" si="1546"/>
        <v>30931.296093576908</v>
      </c>
    </row>
    <row r="7584" spans="1:16">
      <c r="A7584" s="6">
        <v>11</v>
      </c>
      <c r="B7584" s="6">
        <v>13</v>
      </c>
      <c r="C7584" s="6">
        <v>16</v>
      </c>
      <c r="D7584" s="6">
        <f t="shared" si="1534"/>
        <v>40</v>
      </c>
      <c r="E7584" s="5">
        <f t="shared" si="1535"/>
        <v>2824.5855390489023</v>
      </c>
      <c r="F7584" s="5">
        <f t="shared" si="1536"/>
        <v>537.61930749245744</v>
      </c>
      <c r="G7584" s="5">
        <f t="shared" si="1537"/>
        <v>878.32047434610013</v>
      </c>
      <c r="H7584" s="5">
        <f t="shared" si="1538"/>
        <v>4240.5253208874601</v>
      </c>
      <c r="I7584" s="5">
        <f t="shared" si="1539"/>
        <v>720</v>
      </c>
      <c r="J7584" s="5">
        <f t="shared" si="1540"/>
        <v>3520.5253208874601</v>
      </c>
      <c r="K7584" s="2">
        <f t="shared" si="1541"/>
        <v>86120.231265407288</v>
      </c>
      <c r="L7584" s="2">
        <f t="shared" si="1542"/>
        <v>167222</v>
      </c>
      <c r="M7584" s="2">
        <f t="shared" si="1543"/>
        <v>29480</v>
      </c>
      <c r="N7584" s="6">
        <f t="shared" si="1544"/>
        <v>1</v>
      </c>
      <c r="O7584" s="2">
        <f t="shared" si="1545"/>
        <v>31621.768734592712</v>
      </c>
      <c r="P7584" s="2">
        <f t="shared" si="1546"/>
        <v>31621.768734592712</v>
      </c>
    </row>
    <row r="7585" spans="1:16">
      <c r="A7585" s="6">
        <v>11</v>
      </c>
      <c r="B7585" s="6">
        <v>13</v>
      </c>
      <c r="C7585" s="6">
        <v>17</v>
      </c>
      <c r="D7585" s="6">
        <f t="shared" si="1534"/>
        <v>41</v>
      </c>
      <c r="E7585" s="5">
        <f t="shared" si="1535"/>
        <v>2824.5855390489023</v>
      </c>
      <c r="F7585" s="5">
        <f t="shared" si="1536"/>
        <v>537.61930749245744</v>
      </c>
      <c r="G7585" s="5">
        <f t="shared" si="1537"/>
        <v>944.88069779264049</v>
      </c>
      <c r="H7585" s="5">
        <f t="shared" si="1538"/>
        <v>4307.0855443340006</v>
      </c>
      <c r="I7585" s="5">
        <f t="shared" si="1539"/>
        <v>720</v>
      </c>
      <c r="J7585" s="5">
        <f t="shared" si="1540"/>
        <v>3587.0855443340006</v>
      </c>
      <c r="K7585" s="2">
        <f t="shared" si="1541"/>
        <v>87275.790700243058</v>
      </c>
      <c r="L7585" s="2">
        <f t="shared" si="1542"/>
        <v>169922</v>
      </c>
      <c r="M7585" s="2">
        <f t="shared" si="1543"/>
        <v>30360</v>
      </c>
      <c r="N7585" s="6">
        <f t="shared" si="1544"/>
        <v>1</v>
      </c>
      <c r="O7585" s="2">
        <f t="shared" si="1545"/>
        <v>32286.209299756942</v>
      </c>
      <c r="P7585" s="2">
        <f t="shared" si="1546"/>
        <v>32286.209299756942</v>
      </c>
    </row>
    <row r="7586" spans="1:16">
      <c r="A7586" s="6">
        <v>11</v>
      </c>
      <c r="B7586" s="6">
        <v>13</v>
      </c>
      <c r="C7586" s="6">
        <v>18</v>
      </c>
      <c r="D7586" s="6">
        <f t="shared" si="1534"/>
        <v>42</v>
      </c>
      <c r="E7586" s="5">
        <f t="shared" si="1535"/>
        <v>2824.5855390489023</v>
      </c>
      <c r="F7586" s="5">
        <f t="shared" si="1536"/>
        <v>537.61930749245744</v>
      </c>
      <c r="G7586" s="5">
        <f t="shared" si="1537"/>
        <v>1012.9676892512279</v>
      </c>
      <c r="H7586" s="5">
        <f t="shared" si="1538"/>
        <v>4375.172535792588</v>
      </c>
      <c r="I7586" s="5">
        <f t="shared" si="1539"/>
        <v>720</v>
      </c>
      <c r="J7586" s="5">
        <f t="shared" si="1540"/>
        <v>3655.172535792588</v>
      </c>
      <c r="K7586" s="2">
        <f t="shared" si="1541"/>
        <v>88457.856524176867</v>
      </c>
      <c r="L7586" s="2">
        <f t="shared" si="1542"/>
        <v>172622</v>
      </c>
      <c r="M7586" s="2">
        <f t="shared" si="1543"/>
        <v>31240</v>
      </c>
      <c r="N7586" s="6">
        <f t="shared" si="1544"/>
        <v>1</v>
      </c>
      <c r="O7586" s="2">
        <f t="shared" si="1545"/>
        <v>32924.143475823133</v>
      </c>
      <c r="P7586" s="2">
        <f t="shared" si="1546"/>
        <v>32924.143475823133</v>
      </c>
    </row>
    <row r="7587" spans="1:16">
      <c r="A7587" s="6">
        <v>11</v>
      </c>
      <c r="B7587" s="6">
        <v>13</v>
      </c>
      <c r="C7587" s="6">
        <v>19</v>
      </c>
      <c r="D7587" s="6">
        <f t="shared" si="1534"/>
        <v>43</v>
      </c>
      <c r="E7587" s="5">
        <f t="shared" si="1535"/>
        <v>2824.5855390489023</v>
      </c>
      <c r="F7587" s="5">
        <f t="shared" si="1536"/>
        <v>537.61930749245744</v>
      </c>
      <c r="G7587" s="5">
        <f t="shared" si="1537"/>
        <v>1082.6092178872495</v>
      </c>
      <c r="H7587" s="5">
        <f t="shared" si="1538"/>
        <v>4444.8140644286095</v>
      </c>
      <c r="I7587" s="5">
        <f t="shared" si="1539"/>
        <v>720</v>
      </c>
      <c r="J7587" s="5">
        <f t="shared" si="1540"/>
        <v>3724.8140644286095</v>
      </c>
      <c r="K7587" s="2">
        <f t="shared" si="1541"/>
        <v>89666.910840774479</v>
      </c>
      <c r="L7587" s="2">
        <f t="shared" si="1542"/>
        <v>175322</v>
      </c>
      <c r="M7587" s="2">
        <f t="shared" si="1543"/>
        <v>32120</v>
      </c>
      <c r="N7587" s="6">
        <f t="shared" si="1544"/>
        <v>1</v>
      </c>
      <c r="O7587" s="2">
        <f t="shared" si="1545"/>
        <v>33535.089159225521</v>
      </c>
      <c r="P7587" s="2">
        <f t="shared" si="1546"/>
        <v>33535.089159225521</v>
      </c>
    </row>
    <row r="7588" spans="1:16">
      <c r="A7588" s="6">
        <v>11</v>
      </c>
      <c r="B7588" s="6">
        <v>13</v>
      </c>
      <c r="C7588" s="6">
        <v>20</v>
      </c>
      <c r="D7588" s="6">
        <f t="shared" si="1534"/>
        <v>44</v>
      </c>
      <c r="E7588" s="5">
        <f t="shared" si="1535"/>
        <v>2824.5855390489023</v>
      </c>
      <c r="F7588" s="5">
        <f t="shared" si="1536"/>
        <v>537.61930749245744</v>
      </c>
      <c r="G7588" s="5">
        <f t="shared" si="1537"/>
        <v>1153.8335085377266</v>
      </c>
      <c r="H7588" s="5">
        <f t="shared" si="1538"/>
        <v>4516.0383550790866</v>
      </c>
      <c r="I7588" s="5">
        <f t="shared" si="1539"/>
        <v>720</v>
      </c>
      <c r="J7588" s="5">
        <f t="shared" si="1540"/>
        <v>3796.0383550790866</v>
      </c>
      <c r="K7588" s="2">
        <f t="shared" si="1541"/>
        <v>90903.443664567472</v>
      </c>
      <c r="L7588" s="2">
        <f t="shared" si="1542"/>
        <v>178022</v>
      </c>
      <c r="M7588" s="2">
        <f t="shared" si="1543"/>
        <v>33000</v>
      </c>
      <c r="N7588" s="6">
        <f t="shared" si="1544"/>
        <v>1</v>
      </c>
      <c r="O7588" s="2">
        <f t="shared" si="1545"/>
        <v>34118.556335432528</v>
      </c>
      <c r="P7588" s="2">
        <f t="shared" si="1546"/>
        <v>34118.556335432528</v>
      </c>
    </row>
    <row r="7589" spans="1:16">
      <c r="A7589" s="6">
        <v>11</v>
      </c>
      <c r="B7589" s="6">
        <v>13</v>
      </c>
      <c r="C7589" s="6">
        <v>21</v>
      </c>
      <c r="D7589" s="6">
        <f t="shared" si="1534"/>
        <v>45</v>
      </c>
      <c r="E7589" s="5">
        <f t="shared" si="1535"/>
        <v>2824.5855390489023</v>
      </c>
      <c r="F7589" s="5">
        <f t="shared" si="1536"/>
        <v>537.61930749245744</v>
      </c>
      <c r="G7589" s="5">
        <f t="shared" si="1537"/>
        <v>1226.6692487641703</v>
      </c>
      <c r="H7589" s="5">
        <f t="shared" si="1538"/>
        <v>4588.8740953055303</v>
      </c>
      <c r="I7589" s="5">
        <f t="shared" si="1539"/>
        <v>720</v>
      </c>
      <c r="J7589" s="5">
        <f t="shared" si="1540"/>
        <v>3868.8740953055303</v>
      </c>
      <c r="K7589" s="2">
        <f t="shared" si="1541"/>
        <v>92167.953043498783</v>
      </c>
      <c r="L7589" s="2">
        <f t="shared" si="1542"/>
        <v>180722</v>
      </c>
      <c r="M7589" s="2">
        <f t="shared" si="1543"/>
        <v>33880</v>
      </c>
      <c r="N7589" s="6">
        <f t="shared" si="1544"/>
        <v>1</v>
      </c>
      <c r="O7589" s="2">
        <f t="shared" si="1545"/>
        <v>34674.046956501217</v>
      </c>
      <c r="P7589" s="2">
        <f t="shared" si="1546"/>
        <v>34674.046956501217</v>
      </c>
    </row>
    <row r="7590" spans="1:16">
      <c r="A7590" s="6">
        <v>11</v>
      </c>
      <c r="B7590" s="6">
        <v>13</v>
      </c>
      <c r="C7590" s="6">
        <v>22</v>
      </c>
      <c r="D7590" s="6">
        <f t="shared" si="1534"/>
        <v>46</v>
      </c>
      <c r="E7590" s="5">
        <f t="shared" si="1535"/>
        <v>2824.5855390489023</v>
      </c>
      <c r="F7590" s="5">
        <f t="shared" si="1536"/>
        <v>537.61930749245744</v>
      </c>
      <c r="G7590" s="5">
        <f t="shared" si="1537"/>
        <v>1301.1455960105666</v>
      </c>
      <c r="H7590" s="5">
        <f t="shared" si="1538"/>
        <v>4663.3504425519268</v>
      </c>
      <c r="I7590" s="5">
        <f t="shared" si="1539"/>
        <v>720</v>
      </c>
      <c r="J7590" s="5">
        <f t="shared" si="1540"/>
        <v>3943.3504425519268</v>
      </c>
      <c r="K7590" s="2">
        <f t="shared" si="1541"/>
        <v>93460.945183193166</v>
      </c>
      <c r="L7590" s="2">
        <f t="shared" si="1542"/>
        <v>183422</v>
      </c>
      <c r="M7590" s="2">
        <f t="shared" si="1543"/>
        <v>34760</v>
      </c>
      <c r="N7590" s="6">
        <f t="shared" si="1544"/>
        <v>1</v>
      </c>
      <c r="O7590" s="2">
        <f t="shared" si="1545"/>
        <v>35201.054816806834</v>
      </c>
      <c r="P7590" s="2">
        <f t="shared" si="1546"/>
        <v>35201.054816806834</v>
      </c>
    </row>
    <row r="7591" spans="1:16">
      <c r="A7591" s="6">
        <v>11</v>
      </c>
      <c r="B7591" s="6">
        <v>13</v>
      </c>
      <c r="C7591" s="6">
        <v>23</v>
      </c>
      <c r="D7591" s="6">
        <f t="shared" si="1534"/>
        <v>47</v>
      </c>
      <c r="E7591" s="5">
        <f t="shared" si="1535"/>
        <v>2824.5855390489023</v>
      </c>
      <c r="F7591" s="5">
        <f t="shared" si="1536"/>
        <v>537.61930749245744</v>
      </c>
      <c r="G7591" s="5">
        <f t="shared" si="1537"/>
        <v>1377.292184868003</v>
      </c>
      <c r="H7591" s="5">
        <f t="shared" si="1538"/>
        <v>4739.4970314093625</v>
      </c>
      <c r="I7591" s="5">
        <f t="shared" si="1539"/>
        <v>720</v>
      </c>
      <c r="J7591" s="5">
        <f t="shared" si="1540"/>
        <v>4019.4970314093625</v>
      </c>
      <c r="K7591" s="2">
        <f t="shared" si="1541"/>
        <v>94782.934573079212</v>
      </c>
      <c r="L7591" s="2">
        <f t="shared" si="1542"/>
        <v>186122</v>
      </c>
      <c r="M7591" s="2">
        <f t="shared" si="1543"/>
        <v>35640</v>
      </c>
      <c r="N7591" s="6">
        <f t="shared" si="1544"/>
        <v>1</v>
      </c>
      <c r="O7591" s="2">
        <f t="shared" si="1545"/>
        <v>35699.065426920788</v>
      </c>
      <c r="P7591" s="2">
        <f t="shared" si="1546"/>
        <v>35699.065426920788</v>
      </c>
    </row>
    <row r="7592" spans="1:16">
      <c r="A7592" s="6">
        <v>11</v>
      </c>
      <c r="B7592" s="6">
        <v>13</v>
      </c>
      <c r="C7592" s="6">
        <v>24</v>
      </c>
      <c r="D7592" s="6">
        <f t="shared" si="1534"/>
        <v>48</v>
      </c>
      <c r="E7592" s="5">
        <f t="shared" si="1535"/>
        <v>2824.5855390489023</v>
      </c>
      <c r="F7592" s="5">
        <f t="shared" si="1536"/>
        <v>537.61930749245744</v>
      </c>
      <c r="G7592" s="5">
        <f t="shared" si="1537"/>
        <v>1455.1391344474989</v>
      </c>
      <c r="H7592" s="5">
        <f t="shared" si="1538"/>
        <v>4817.3439809888587</v>
      </c>
      <c r="I7592" s="5">
        <f t="shared" si="1539"/>
        <v>720</v>
      </c>
      <c r="J7592" s="5">
        <f t="shared" si="1540"/>
        <v>4097.3439809888587</v>
      </c>
      <c r="K7592" s="2">
        <f t="shared" si="1541"/>
        <v>96134.444114389902</v>
      </c>
      <c r="L7592" s="2">
        <f t="shared" si="1542"/>
        <v>188822</v>
      </c>
      <c r="M7592" s="2">
        <f t="shared" si="1543"/>
        <v>36520</v>
      </c>
      <c r="N7592" s="6">
        <f t="shared" si="1544"/>
        <v>1</v>
      </c>
      <c r="O7592" s="2">
        <f t="shared" si="1545"/>
        <v>36167.555885610098</v>
      </c>
      <c r="P7592" s="2">
        <f t="shared" si="1546"/>
        <v>36167.555885610098</v>
      </c>
    </row>
    <row r="7593" spans="1:16">
      <c r="A7593" s="6">
        <v>11</v>
      </c>
      <c r="B7593" s="6">
        <v>13</v>
      </c>
      <c r="C7593" s="6">
        <v>25</v>
      </c>
      <c r="D7593" s="6">
        <f t="shared" si="1534"/>
        <v>49</v>
      </c>
      <c r="E7593" s="5">
        <f t="shared" si="1535"/>
        <v>2824.5855390489023</v>
      </c>
      <c r="F7593" s="5">
        <f t="shared" si="1536"/>
        <v>537.61930749245744</v>
      </c>
      <c r="G7593" s="5">
        <f t="shared" si="1537"/>
        <v>1534.7170558625965</v>
      </c>
      <c r="H7593" s="5">
        <f t="shared" si="1538"/>
        <v>4896.9219024039567</v>
      </c>
      <c r="I7593" s="5">
        <f t="shared" si="1539"/>
        <v>720</v>
      </c>
      <c r="J7593" s="5">
        <f t="shared" si="1540"/>
        <v>4176.9219024039567</v>
      </c>
      <c r="K7593" s="2">
        <f t="shared" si="1541"/>
        <v>97516.005250068687</v>
      </c>
      <c r="L7593" s="2">
        <f t="shared" si="1542"/>
        <v>191522</v>
      </c>
      <c r="M7593" s="2">
        <f t="shared" si="1543"/>
        <v>37400</v>
      </c>
      <c r="N7593" s="6">
        <f t="shared" si="1544"/>
        <v>1</v>
      </c>
      <c r="O7593" s="2">
        <f t="shared" si="1545"/>
        <v>36605.994749931313</v>
      </c>
      <c r="P7593" s="2">
        <f t="shared" si="1546"/>
        <v>36605.994749931313</v>
      </c>
    </row>
    <row r="7594" spans="1:16">
      <c r="A7594" s="6">
        <v>11</v>
      </c>
      <c r="B7594" s="6">
        <v>13</v>
      </c>
      <c r="C7594" s="6">
        <v>26</v>
      </c>
      <c r="D7594" s="6">
        <f t="shared" si="1534"/>
        <v>50</v>
      </c>
      <c r="E7594" s="5">
        <f t="shared" si="1535"/>
        <v>2824.5855390489023</v>
      </c>
      <c r="F7594" s="5">
        <f t="shared" si="1536"/>
        <v>537.61930749245744</v>
      </c>
      <c r="G7594" s="5">
        <f t="shared" si="1537"/>
        <v>1616.0570598233144</v>
      </c>
      <c r="H7594" s="5">
        <f t="shared" si="1538"/>
        <v>4978.2619063646744</v>
      </c>
      <c r="I7594" s="5">
        <f t="shared" si="1539"/>
        <v>720</v>
      </c>
      <c r="J7594" s="5">
        <f t="shared" si="1540"/>
        <v>4258.2619063646744</v>
      </c>
      <c r="K7594" s="2">
        <f t="shared" si="1541"/>
        <v>98928.158096608924</v>
      </c>
      <c r="L7594" s="2">
        <f t="shared" si="1542"/>
        <v>194222</v>
      </c>
      <c r="M7594" s="2">
        <f t="shared" si="1543"/>
        <v>38280</v>
      </c>
      <c r="N7594" s="6">
        <f t="shared" si="1544"/>
        <v>1</v>
      </c>
      <c r="O7594" s="2">
        <f t="shared" si="1545"/>
        <v>37013.841903391076</v>
      </c>
      <c r="P7594" s="2">
        <f t="shared" si="1546"/>
        <v>37013.841903391076</v>
      </c>
    </row>
    <row r="7595" spans="1:16">
      <c r="A7595" s="6">
        <v>11</v>
      </c>
      <c r="B7595" s="6">
        <v>13</v>
      </c>
      <c r="C7595" s="6">
        <v>27</v>
      </c>
      <c r="D7595" s="6">
        <f t="shared" si="1534"/>
        <v>51</v>
      </c>
      <c r="E7595" s="5">
        <f t="shared" si="1535"/>
        <v>2824.5855390489023</v>
      </c>
      <c r="F7595" s="5">
        <f t="shared" si="1536"/>
        <v>537.61930749245744</v>
      </c>
      <c r="G7595" s="5">
        <f t="shared" si="1537"/>
        <v>1699.1907643430709</v>
      </c>
      <c r="H7595" s="5">
        <f t="shared" si="1538"/>
        <v>5061.3956108844304</v>
      </c>
      <c r="I7595" s="5">
        <f t="shared" si="1539"/>
        <v>720</v>
      </c>
      <c r="J7595" s="5">
        <f t="shared" si="1540"/>
        <v>4341.3956108844304</v>
      </c>
      <c r="K7595" s="2">
        <f t="shared" si="1541"/>
        <v>100371.45157785469</v>
      </c>
      <c r="L7595" s="2">
        <f t="shared" si="1542"/>
        <v>196922</v>
      </c>
      <c r="M7595" s="2">
        <f t="shared" si="1543"/>
        <v>39160</v>
      </c>
      <c r="N7595" s="6">
        <f t="shared" si="1544"/>
        <v>1</v>
      </c>
      <c r="O7595" s="2">
        <f t="shared" si="1545"/>
        <v>37390.548422145308</v>
      </c>
      <c r="P7595" s="2">
        <f t="shared" si="1546"/>
        <v>37390.548422145308</v>
      </c>
    </row>
    <row r="7596" spans="1:16">
      <c r="A7596" s="6">
        <v>11</v>
      </c>
      <c r="B7596" s="6">
        <v>13</v>
      </c>
      <c r="C7596" s="6">
        <v>28</v>
      </c>
      <c r="D7596" s="6">
        <f t="shared" si="1534"/>
        <v>52</v>
      </c>
      <c r="E7596" s="5">
        <f t="shared" si="1535"/>
        <v>2824.5855390489023</v>
      </c>
      <c r="F7596" s="5">
        <f t="shared" si="1536"/>
        <v>537.61930749245744</v>
      </c>
      <c r="G7596" s="5">
        <f t="shared" si="1537"/>
        <v>1784.1503025602246</v>
      </c>
      <c r="H7596" s="5">
        <f t="shared" si="1538"/>
        <v>5146.3551491015842</v>
      </c>
      <c r="I7596" s="5">
        <f t="shared" si="1539"/>
        <v>720</v>
      </c>
      <c r="J7596" s="5">
        <f t="shared" si="1540"/>
        <v>4426.3551491015842</v>
      </c>
      <c r="K7596" s="2">
        <f t="shared" si="1541"/>
        <v>101846.44356079139</v>
      </c>
      <c r="L7596" s="2">
        <f t="shared" si="1542"/>
        <v>199622</v>
      </c>
      <c r="M7596" s="2">
        <f t="shared" si="1543"/>
        <v>40040</v>
      </c>
      <c r="N7596" s="6">
        <f t="shared" si="1544"/>
        <v>1</v>
      </c>
      <c r="O7596" s="2">
        <f t="shared" si="1545"/>
        <v>37735.556439208609</v>
      </c>
      <c r="P7596" s="2">
        <f t="shared" si="1546"/>
        <v>37735.556439208609</v>
      </c>
    </row>
    <row r="7597" spans="1:16">
      <c r="A7597" s="6">
        <v>11</v>
      </c>
      <c r="B7597" s="6">
        <v>13</v>
      </c>
      <c r="C7597" s="6">
        <v>29</v>
      </c>
      <c r="D7597" s="6">
        <f t="shared" si="1534"/>
        <v>53</v>
      </c>
      <c r="E7597" s="5">
        <f t="shared" si="1535"/>
        <v>2824.5855390489023</v>
      </c>
      <c r="F7597" s="5">
        <f t="shared" si="1536"/>
        <v>537.61930749245744</v>
      </c>
      <c r="G7597" s="5">
        <f t="shared" si="1537"/>
        <v>1870.9683306758782</v>
      </c>
      <c r="H7597" s="5">
        <f t="shared" si="1538"/>
        <v>5233.1731772172379</v>
      </c>
      <c r="I7597" s="5">
        <f t="shared" si="1539"/>
        <v>720</v>
      </c>
      <c r="J7597" s="5">
        <f t="shared" si="1540"/>
        <v>4513.1731772172379</v>
      </c>
      <c r="K7597" s="2">
        <f t="shared" si="1541"/>
        <v>103353.70099335483</v>
      </c>
      <c r="L7597" s="2">
        <f t="shared" si="1542"/>
        <v>202322</v>
      </c>
      <c r="M7597" s="2">
        <f t="shared" si="1543"/>
        <v>40920</v>
      </c>
      <c r="N7597" s="6">
        <f t="shared" si="1544"/>
        <v>1</v>
      </c>
      <c r="O7597" s="2">
        <f t="shared" si="1545"/>
        <v>38048.299006645175</v>
      </c>
      <c r="P7597" s="2">
        <f t="shared" si="1546"/>
        <v>38048.299006645175</v>
      </c>
    </row>
    <row r="7598" spans="1:16">
      <c r="A7598" s="6">
        <v>11</v>
      </c>
      <c r="B7598" s="6">
        <v>13</v>
      </c>
      <c r="C7598" s="6">
        <v>30</v>
      </c>
      <c r="D7598" s="6">
        <f t="shared" si="1534"/>
        <v>54</v>
      </c>
      <c r="E7598" s="5">
        <f t="shared" si="1535"/>
        <v>2824.5855390489023</v>
      </c>
      <c r="F7598" s="5">
        <f t="shared" si="1536"/>
        <v>537.61930749245744</v>
      </c>
      <c r="G7598" s="5">
        <f t="shared" si="1537"/>
        <v>1959.6780360096488</v>
      </c>
      <c r="H7598" s="5">
        <f t="shared" si="1538"/>
        <v>5321.8828825510091</v>
      </c>
      <c r="I7598" s="5">
        <f t="shared" si="1539"/>
        <v>720</v>
      </c>
      <c r="J7598" s="5">
        <f t="shared" si="1540"/>
        <v>4601.8828825510091</v>
      </c>
      <c r="K7598" s="2">
        <f t="shared" si="1541"/>
        <v>104893.80004428835</v>
      </c>
      <c r="L7598" s="2">
        <f t="shared" si="1542"/>
        <v>205022</v>
      </c>
      <c r="M7598" s="2">
        <f t="shared" si="1543"/>
        <v>41800</v>
      </c>
      <c r="N7598" s="6">
        <f t="shared" si="1544"/>
        <v>1</v>
      </c>
      <c r="O7598" s="2">
        <f t="shared" si="1545"/>
        <v>38328.199955711651</v>
      </c>
      <c r="P7598" s="2">
        <f t="shared" si="1546"/>
        <v>38328.199955711651</v>
      </c>
    </row>
    <row r="7599" spans="1:16">
      <c r="A7599" s="6">
        <v>11</v>
      </c>
      <c r="B7599" s="6">
        <v>14</v>
      </c>
      <c r="C7599" s="6">
        <v>0</v>
      </c>
      <c r="D7599" s="6">
        <f t="shared" si="1534"/>
        <v>25</v>
      </c>
      <c r="E7599" s="5">
        <f t="shared" si="1535"/>
        <v>2824.5855390489023</v>
      </c>
      <c r="F7599" s="5">
        <f t="shared" si="1536"/>
        <v>593.44900480898184</v>
      </c>
      <c r="G7599" s="5">
        <f t="shared" si="1537"/>
        <v>0</v>
      </c>
      <c r="H7599" s="5">
        <f t="shared" si="1538"/>
        <v>3418.0345438578843</v>
      </c>
      <c r="I7599" s="5">
        <f t="shared" si="1539"/>
        <v>720</v>
      </c>
      <c r="J7599" s="5">
        <f t="shared" si="1540"/>
        <v>2698.0345438578843</v>
      </c>
      <c r="K7599" s="2">
        <f t="shared" si="1541"/>
        <v>71840.877497532711</v>
      </c>
      <c r="L7599" s="2">
        <f t="shared" si="1542"/>
        <v>126116</v>
      </c>
      <c r="M7599" s="2">
        <f t="shared" si="1543"/>
        <v>15840</v>
      </c>
      <c r="N7599" s="6">
        <f t="shared" si="1544"/>
        <v>1</v>
      </c>
      <c r="O7599" s="2">
        <f t="shared" si="1545"/>
        <v>18435.122502467289</v>
      </c>
      <c r="P7599" s="2">
        <f t="shared" si="1546"/>
        <v>18435.122502467289</v>
      </c>
    </row>
    <row r="7600" spans="1:16">
      <c r="A7600" s="6">
        <v>11</v>
      </c>
      <c r="B7600" s="6">
        <v>14</v>
      </c>
      <c r="C7600" s="6">
        <v>1</v>
      </c>
      <c r="D7600" s="6">
        <f t="shared" si="1534"/>
        <v>26</v>
      </c>
      <c r="E7600" s="5">
        <f t="shared" si="1535"/>
        <v>2824.5855390489023</v>
      </c>
      <c r="F7600" s="5">
        <f t="shared" si="1536"/>
        <v>593.44900480898184</v>
      </c>
      <c r="G7600" s="5">
        <f t="shared" si="1537"/>
        <v>45.5625</v>
      </c>
      <c r="H7600" s="5">
        <f t="shared" si="1538"/>
        <v>3463.5970438578843</v>
      </c>
      <c r="I7600" s="5">
        <f t="shared" si="1539"/>
        <v>720</v>
      </c>
      <c r="J7600" s="5">
        <f t="shared" si="1540"/>
        <v>2743.5970438578843</v>
      </c>
      <c r="K7600" s="2">
        <f t="shared" si="1541"/>
        <v>72631.893122532711</v>
      </c>
      <c r="L7600" s="2">
        <f t="shared" si="1542"/>
        <v>128816</v>
      </c>
      <c r="M7600" s="2">
        <f t="shared" si="1543"/>
        <v>16720</v>
      </c>
      <c r="N7600" s="6">
        <f t="shared" si="1544"/>
        <v>1</v>
      </c>
      <c r="O7600" s="2">
        <f t="shared" si="1545"/>
        <v>19464.106877467289</v>
      </c>
      <c r="P7600" s="2">
        <f t="shared" si="1546"/>
        <v>19464.106877467289</v>
      </c>
    </row>
    <row r="7601" spans="1:16">
      <c r="A7601" s="6">
        <v>11</v>
      </c>
      <c r="B7601" s="6">
        <v>14</v>
      </c>
      <c r="C7601" s="6">
        <v>2</v>
      </c>
      <c r="D7601" s="6">
        <f t="shared" si="1534"/>
        <v>27</v>
      </c>
      <c r="E7601" s="5">
        <f t="shared" si="1535"/>
        <v>2824.5855390489023</v>
      </c>
      <c r="F7601" s="5">
        <f t="shared" si="1536"/>
        <v>593.44900480898184</v>
      </c>
      <c r="G7601" s="5">
        <f t="shared" si="1537"/>
        <v>92.264062499999994</v>
      </c>
      <c r="H7601" s="5">
        <f t="shared" si="1538"/>
        <v>3510.2986063578842</v>
      </c>
      <c r="I7601" s="5">
        <f t="shared" si="1539"/>
        <v>720</v>
      </c>
      <c r="J7601" s="5">
        <f t="shared" si="1540"/>
        <v>2790.2986063578842</v>
      </c>
      <c r="K7601" s="2">
        <f t="shared" si="1541"/>
        <v>73442.684138157711</v>
      </c>
      <c r="L7601" s="2">
        <f t="shared" si="1542"/>
        <v>131516</v>
      </c>
      <c r="M7601" s="2">
        <f t="shared" si="1543"/>
        <v>17600</v>
      </c>
      <c r="N7601" s="6">
        <f t="shared" si="1544"/>
        <v>1</v>
      </c>
      <c r="O7601" s="2">
        <f t="shared" si="1545"/>
        <v>20473.315861842289</v>
      </c>
      <c r="P7601" s="2">
        <f t="shared" si="1546"/>
        <v>20473.315861842289</v>
      </c>
    </row>
    <row r="7602" spans="1:16">
      <c r="A7602" s="6">
        <v>11</v>
      </c>
      <c r="B7602" s="6">
        <v>14</v>
      </c>
      <c r="C7602" s="6">
        <v>3</v>
      </c>
      <c r="D7602" s="6">
        <f t="shared" si="1534"/>
        <v>28</v>
      </c>
      <c r="E7602" s="5">
        <f t="shared" si="1535"/>
        <v>2824.5855390489023</v>
      </c>
      <c r="F7602" s="5">
        <f t="shared" si="1536"/>
        <v>593.44900480898184</v>
      </c>
      <c r="G7602" s="5">
        <f t="shared" si="1537"/>
        <v>140.12604492187498</v>
      </c>
      <c r="H7602" s="5">
        <f t="shared" si="1538"/>
        <v>3558.1605887797591</v>
      </c>
      <c r="I7602" s="5">
        <f t="shared" si="1539"/>
        <v>720</v>
      </c>
      <c r="J7602" s="5">
        <f t="shared" si="1540"/>
        <v>2838.1605887797591</v>
      </c>
      <c r="K7602" s="2">
        <f t="shared" si="1541"/>
        <v>74273.621332981929</v>
      </c>
      <c r="L7602" s="2">
        <f t="shared" si="1542"/>
        <v>134216</v>
      </c>
      <c r="M7602" s="2">
        <f t="shared" si="1543"/>
        <v>18480</v>
      </c>
      <c r="N7602" s="6">
        <f t="shared" si="1544"/>
        <v>1</v>
      </c>
      <c r="O7602" s="2">
        <f t="shared" si="1545"/>
        <v>21462.378667018071</v>
      </c>
      <c r="P7602" s="2">
        <f t="shared" si="1546"/>
        <v>21462.378667018071</v>
      </c>
    </row>
    <row r="7603" spans="1:16">
      <c r="A7603" s="6">
        <v>11</v>
      </c>
      <c r="B7603" s="6">
        <v>14</v>
      </c>
      <c r="C7603" s="6">
        <v>4</v>
      </c>
      <c r="D7603" s="6">
        <f t="shared" si="1534"/>
        <v>29</v>
      </c>
      <c r="E7603" s="5">
        <f t="shared" si="1535"/>
        <v>2824.5855390489023</v>
      </c>
      <c r="F7603" s="5">
        <f t="shared" si="1536"/>
        <v>593.44900480898184</v>
      </c>
      <c r="G7603" s="5">
        <f t="shared" si="1537"/>
        <v>189.17016064453125</v>
      </c>
      <c r="H7603" s="5">
        <f t="shared" si="1538"/>
        <v>3607.2047045024156</v>
      </c>
      <c r="I7603" s="5">
        <f t="shared" si="1539"/>
        <v>720</v>
      </c>
      <c r="J7603" s="5">
        <f t="shared" si="1540"/>
        <v>2887.2047045024156</v>
      </c>
      <c r="K7603" s="2">
        <f t="shared" si="1541"/>
        <v>75125.081675389156</v>
      </c>
      <c r="L7603" s="2">
        <f t="shared" si="1542"/>
        <v>136916</v>
      </c>
      <c r="M7603" s="2">
        <f t="shared" si="1543"/>
        <v>19360</v>
      </c>
      <c r="N7603" s="6">
        <f t="shared" si="1544"/>
        <v>1</v>
      </c>
      <c r="O7603" s="2">
        <f t="shared" si="1545"/>
        <v>22430.918324610844</v>
      </c>
      <c r="P7603" s="2">
        <f t="shared" si="1546"/>
        <v>22430.918324610844</v>
      </c>
    </row>
    <row r="7604" spans="1:16">
      <c r="A7604" s="6">
        <v>11</v>
      </c>
      <c r="B7604" s="6">
        <v>14</v>
      </c>
      <c r="C7604" s="6">
        <v>5</v>
      </c>
      <c r="D7604" s="6">
        <f t="shared" si="1534"/>
        <v>30</v>
      </c>
      <c r="E7604" s="5">
        <f t="shared" si="1535"/>
        <v>2824.5855390489023</v>
      </c>
      <c r="F7604" s="5">
        <f t="shared" si="1536"/>
        <v>593.44900480898184</v>
      </c>
      <c r="G7604" s="5">
        <f t="shared" si="1537"/>
        <v>239.41848456573481</v>
      </c>
      <c r="H7604" s="5">
        <f t="shared" si="1538"/>
        <v>3657.4530284236189</v>
      </c>
      <c r="I7604" s="5">
        <f t="shared" si="1539"/>
        <v>720</v>
      </c>
      <c r="J7604" s="5">
        <f t="shared" si="1540"/>
        <v>2937.4530284236189</v>
      </c>
      <c r="K7604" s="2">
        <f t="shared" si="1541"/>
        <v>75997.448410132274</v>
      </c>
      <c r="L7604" s="2">
        <f t="shared" si="1542"/>
        <v>139616</v>
      </c>
      <c r="M7604" s="2">
        <f t="shared" si="1543"/>
        <v>20240</v>
      </c>
      <c r="N7604" s="6">
        <f t="shared" si="1544"/>
        <v>1</v>
      </c>
      <c r="O7604" s="2">
        <f t="shared" si="1545"/>
        <v>23378.551589867726</v>
      </c>
      <c r="P7604" s="2">
        <f t="shared" si="1546"/>
        <v>23378.551589867726</v>
      </c>
    </row>
    <row r="7605" spans="1:16">
      <c r="A7605" s="6">
        <v>11</v>
      </c>
      <c r="B7605" s="6">
        <v>14</v>
      </c>
      <c r="C7605" s="6">
        <v>6</v>
      </c>
      <c r="D7605" s="6">
        <f t="shared" si="1534"/>
        <v>31</v>
      </c>
      <c r="E7605" s="5">
        <f t="shared" si="1535"/>
        <v>2824.5855390489023</v>
      </c>
      <c r="F7605" s="5">
        <f t="shared" si="1536"/>
        <v>593.44900480898184</v>
      </c>
      <c r="G7605" s="5">
        <f t="shared" si="1537"/>
        <v>290.89345874736784</v>
      </c>
      <c r="H7605" s="5">
        <f t="shared" si="1538"/>
        <v>3708.928002605252</v>
      </c>
      <c r="I7605" s="5">
        <f t="shared" si="1539"/>
        <v>720</v>
      </c>
      <c r="J7605" s="5">
        <f t="shared" si="1540"/>
        <v>2988.928002605252</v>
      </c>
      <c r="K7605" s="2">
        <f t="shared" si="1541"/>
        <v>76891.111156341183</v>
      </c>
      <c r="L7605" s="2">
        <f t="shared" si="1542"/>
        <v>142316</v>
      </c>
      <c r="M7605" s="2">
        <f t="shared" si="1543"/>
        <v>21120</v>
      </c>
      <c r="N7605" s="6">
        <f t="shared" si="1544"/>
        <v>1</v>
      </c>
      <c r="O7605" s="2">
        <f t="shared" si="1545"/>
        <v>24304.888843658817</v>
      </c>
      <c r="P7605" s="2">
        <f t="shared" si="1546"/>
        <v>24304.888843658817</v>
      </c>
    </row>
    <row r="7606" spans="1:16">
      <c r="A7606" s="6">
        <v>11</v>
      </c>
      <c r="B7606" s="6">
        <v>14</v>
      </c>
      <c r="C7606" s="6">
        <v>7</v>
      </c>
      <c r="D7606" s="6">
        <f t="shared" si="1534"/>
        <v>32</v>
      </c>
      <c r="E7606" s="5">
        <f t="shared" si="1535"/>
        <v>2824.5855390489023</v>
      </c>
      <c r="F7606" s="5">
        <f t="shared" si="1536"/>
        <v>593.44900480898184</v>
      </c>
      <c r="G7606" s="5">
        <f t="shared" si="1537"/>
        <v>343.61789814532818</v>
      </c>
      <c r="H7606" s="5">
        <f t="shared" si="1538"/>
        <v>3761.6524420032124</v>
      </c>
      <c r="I7606" s="5">
        <f t="shared" si="1539"/>
        <v>720</v>
      </c>
      <c r="J7606" s="5">
        <f t="shared" si="1540"/>
        <v>3041.6524420032124</v>
      </c>
      <c r="K7606" s="2">
        <f t="shared" si="1541"/>
        <v>77806.466007000214</v>
      </c>
      <c r="L7606" s="2">
        <f t="shared" si="1542"/>
        <v>145016</v>
      </c>
      <c r="M7606" s="2">
        <f t="shared" si="1543"/>
        <v>22000</v>
      </c>
      <c r="N7606" s="6">
        <f t="shared" si="1544"/>
        <v>1</v>
      </c>
      <c r="O7606" s="2">
        <f t="shared" si="1545"/>
        <v>25209.533992999786</v>
      </c>
      <c r="P7606" s="2">
        <f t="shared" si="1546"/>
        <v>25209.533992999786</v>
      </c>
    </row>
    <row r="7607" spans="1:16">
      <c r="A7607" s="6">
        <v>11</v>
      </c>
      <c r="B7607" s="6">
        <v>14</v>
      </c>
      <c r="C7607" s="6">
        <v>8</v>
      </c>
      <c r="D7607" s="6">
        <f t="shared" si="1534"/>
        <v>33</v>
      </c>
      <c r="E7607" s="5">
        <f t="shared" si="1535"/>
        <v>2824.5855390489023</v>
      </c>
      <c r="F7607" s="5">
        <f t="shared" si="1536"/>
        <v>593.44900480898184</v>
      </c>
      <c r="G7607" s="5">
        <f t="shared" si="1537"/>
        <v>397.61499642530839</v>
      </c>
      <c r="H7607" s="5">
        <f t="shared" si="1538"/>
        <v>3815.6495402831924</v>
      </c>
      <c r="I7607" s="5">
        <f t="shared" si="1539"/>
        <v>720</v>
      </c>
      <c r="J7607" s="5">
        <f t="shared" si="1540"/>
        <v>3095.6495402831924</v>
      </c>
      <c r="K7607" s="2">
        <f t="shared" si="1541"/>
        <v>78743.915629916533</v>
      </c>
      <c r="L7607" s="2">
        <f t="shared" si="1542"/>
        <v>147716</v>
      </c>
      <c r="M7607" s="2">
        <f t="shared" si="1543"/>
        <v>22880</v>
      </c>
      <c r="N7607" s="6">
        <f t="shared" si="1544"/>
        <v>1</v>
      </c>
      <c r="O7607" s="2">
        <f t="shared" si="1545"/>
        <v>26092.084370083467</v>
      </c>
      <c r="P7607" s="2">
        <f t="shared" si="1546"/>
        <v>26092.084370083467</v>
      </c>
    </row>
    <row r="7608" spans="1:16">
      <c r="A7608" s="6">
        <v>11</v>
      </c>
      <c r="B7608" s="6">
        <v>14</v>
      </c>
      <c r="C7608" s="6">
        <v>9</v>
      </c>
      <c r="D7608" s="6">
        <f t="shared" si="1534"/>
        <v>34</v>
      </c>
      <c r="E7608" s="5">
        <f t="shared" si="1535"/>
        <v>2824.5855390489023</v>
      </c>
      <c r="F7608" s="5">
        <f t="shared" si="1536"/>
        <v>593.44900480898184</v>
      </c>
      <c r="G7608" s="5">
        <f t="shared" si="1537"/>
        <v>452.90833186570285</v>
      </c>
      <c r="H7608" s="5">
        <f t="shared" si="1538"/>
        <v>3870.9428757235873</v>
      </c>
      <c r="I7608" s="5">
        <f t="shared" si="1539"/>
        <v>720</v>
      </c>
      <c r="J7608" s="5">
        <f t="shared" si="1540"/>
        <v>3150.9428757235873</v>
      </c>
      <c r="K7608" s="2">
        <f t="shared" si="1541"/>
        <v>79703.869370201166</v>
      </c>
      <c r="L7608" s="2">
        <f t="shared" si="1542"/>
        <v>150416</v>
      </c>
      <c r="M7608" s="2">
        <f t="shared" si="1543"/>
        <v>23760</v>
      </c>
      <c r="N7608" s="6">
        <f t="shared" si="1544"/>
        <v>1</v>
      </c>
      <c r="O7608" s="2">
        <f t="shared" si="1545"/>
        <v>26952.130629798834</v>
      </c>
      <c r="P7608" s="2">
        <f t="shared" si="1546"/>
        <v>26952.130629798834</v>
      </c>
    </row>
    <row r="7609" spans="1:16">
      <c r="A7609" s="6">
        <v>11</v>
      </c>
      <c r="B7609" s="6">
        <v>14</v>
      </c>
      <c r="C7609" s="6">
        <v>10</v>
      </c>
      <c r="D7609" s="6">
        <f t="shared" si="1534"/>
        <v>35</v>
      </c>
      <c r="E7609" s="5">
        <f t="shared" si="1535"/>
        <v>2824.5855390489023</v>
      </c>
      <c r="F7609" s="5">
        <f t="shared" si="1536"/>
        <v>593.44900480898184</v>
      </c>
      <c r="G7609" s="5">
        <f t="shared" si="1537"/>
        <v>509.52187334891573</v>
      </c>
      <c r="H7609" s="5">
        <f t="shared" si="1538"/>
        <v>3927.5564172067998</v>
      </c>
      <c r="I7609" s="5">
        <f t="shared" si="1539"/>
        <v>720</v>
      </c>
      <c r="J7609" s="5">
        <f t="shared" si="1540"/>
        <v>3207.5564172067998</v>
      </c>
      <c r="K7609" s="2">
        <f t="shared" si="1541"/>
        <v>80686.743354284714</v>
      </c>
      <c r="L7609" s="2">
        <f t="shared" si="1542"/>
        <v>153116</v>
      </c>
      <c r="M7609" s="2">
        <f t="shared" si="1543"/>
        <v>24640</v>
      </c>
      <c r="N7609" s="6">
        <f t="shared" si="1544"/>
        <v>1</v>
      </c>
      <c r="O7609" s="2">
        <f t="shared" si="1545"/>
        <v>27789.256645715286</v>
      </c>
      <c r="P7609" s="2">
        <f t="shared" si="1546"/>
        <v>27789.256645715286</v>
      </c>
    </row>
    <row r="7610" spans="1:16">
      <c r="A7610" s="6">
        <v>11</v>
      </c>
      <c r="B7610" s="6">
        <v>14</v>
      </c>
      <c r="C7610" s="6">
        <v>11</v>
      </c>
      <c r="D7610" s="6">
        <f t="shared" si="1534"/>
        <v>36</v>
      </c>
      <c r="E7610" s="5">
        <f t="shared" si="1535"/>
        <v>2824.5855390489023</v>
      </c>
      <c r="F7610" s="5">
        <f t="shared" si="1536"/>
        <v>593.44900480898184</v>
      </c>
      <c r="G7610" s="5">
        <f t="shared" si="1537"/>
        <v>567.47998644235474</v>
      </c>
      <c r="H7610" s="5">
        <f t="shared" si="1538"/>
        <v>3985.5145303002391</v>
      </c>
      <c r="I7610" s="5">
        <f t="shared" si="1539"/>
        <v>720</v>
      </c>
      <c r="J7610" s="5">
        <f t="shared" si="1540"/>
        <v>3265.5145303002391</v>
      </c>
      <c r="K7610" s="2">
        <f t="shared" si="1541"/>
        <v>81692.960595490265</v>
      </c>
      <c r="L7610" s="2">
        <f t="shared" si="1542"/>
        <v>155816</v>
      </c>
      <c r="M7610" s="2">
        <f t="shared" si="1543"/>
        <v>25520</v>
      </c>
      <c r="N7610" s="6">
        <f t="shared" si="1544"/>
        <v>1</v>
      </c>
      <c r="O7610" s="2">
        <f t="shared" si="1545"/>
        <v>28603.039404509735</v>
      </c>
      <c r="P7610" s="2">
        <f t="shared" si="1546"/>
        <v>28603.039404509735</v>
      </c>
    </row>
    <row r="7611" spans="1:16">
      <c r="A7611" s="6">
        <v>11</v>
      </c>
      <c r="B7611" s="6">
        <v>14</v>
      </c>
      <c r="C7611" s="6">
        <v>12</v>
      </c>
      <c r="D7611" s="6">
        <f t="shared" si="1534"/>
        <v>37</v>
      </c>
      <c r="E7611" s="5">
        <f t="shared" si="1535"/>
        <v>2824.5855390489023</v>
      </c>
      <c r="F7611" s="5">
        <f t="shared" si="1536"/>
        <v>593.44900480898184</v>
      </c>
      <c r="G7611" s="5">
        <f t="shared" si="1537"/>
        <v>626.80743957041921</v>
      </c>
      <c r="H7611" s="5">
        <f t="shared" si="1538"/>
        <v>4044.8419834283036</v>
      </c>
      <c r="I7611" s="5">
        <f t="shared" si="1539"/>
        <v>720</v>
      </c>
      <c r="J7611" s="5">
        <f t="shared" si="1540"/>
        <v>3324.8419834283036</v>
      </c>
      <c r="K7611" s="2">
        <f t="shared" si="1541"/>
        <v>82722.951101185827</v>
      </c>
      <c r="L7611" s="2">
        <f t="shared" si="1542"/>
        <v>158516</v>
      </c>
      <c r="M7611" s="2">
        <f t="shared" si="1543"/>
        <v>26400</v>
      </c>
      <c r="N7611" s="6">
        <f t="shared" si="1544"/>
        <v>1</v>
      </c>
      <c r="O7611" s="2">
        <f t="shared" si="1545"/>
        <v>29393.048898814173</v>
      </c>
      <c r="P7611" s="2">
        <f t="shared" si="1546"/>
        <v>29393.048898814173</v>
      </c>
    </row>
    <row r="7612" spans="1:16">
      <c r="A7612" s="6">
        <v>11</v>
      </c>
      <c r="B7612" s="6">
        <v>14</v>
      </c>
      <c r="C7612" s="6">
        <v>13</v>
      </c>
      <c r="D7612" s="6">
        <f t="shared" si="1534"/>
        <v>38</v>
      </c>
      <c r="E7612" s="5">
        <f t="shared" si="1535"/>
        <v>2824.5855390489023</v>
      </c>
      <c r="F7612" s="5">
        <f t="shared" si="1536"/>
        <v>593.44900480898184</v>
      </c>
      <c r="G7612" s="5">
        <f t="shared" si="1537"/>
        <v>687.52941027880343</v>
      </c>
      <c r="H7612" s="5">
        <f t="shared" si="1538"/>
        <v>4105.5639541366872</v>
      </c>
      <c r="I7612" s="5">
        <f t="shared" si="1539"/>
        <v>720</v>
      </c>
      <c r="J7612" s="5">
        <f t="shared" si="1540"/>
        <v>3385.5639541366872</v>
      </c>
      <c r="K7612" s="2">
        <f t="shared" si="1541"/>
        <v>83777.151981539704</v>
      </c>
      <c r="L7612" s="2">
        <f t="shared" si="1542"/>
        <v>161216</v>
      </c>
      <c r="M7612" s="2">
        <f t="shared" si="1543"/>
        <v>27280</v>
      </c>
      <c r="N7612" s="6">
        <f t="shared" si="1544"/>
        <v>1</v>
      </c>
      <c r="O7612" s="2">
        <f t="shared" si="1545"/>
        <v>30158.848018460296</v>
      </c>
      <c r="P7612" s="2">
        <f t="shared" si="1546"/>
        <v>30158.848018460296</v>
      </c>
    </row>
    <row r="7613" spans="1:16">
      <c r="A7613" s="6">
        <v>11</v>
      </c>
      <c r="B7613" s="6">
        <v>14</v>
      </c>
      <c r="C7613" s="6">
        <v>14</v>
      </c>
      <c r="D7613" s="6">
        <f t="shared" si="1534"/>
        <v>39</v>
      </c>
      <c r="E7613" s="5">
        <f t="shared" si="1535"/>
        <v>2824.5855390489023</v>
      </c>
      <c r="F7613" s="5">
        <f t="shared" si="1536"/>
        <v>593.44900480898184</v>
      </c>
      <c r="G7613" s="5">
        <f t="shared" si="1537"/>
        <v>749.67149159246469</v>
      </c>
      <c r="H7613" s="5">
        <f t="shared" si="1538"/>
        <v>4167.7060354503492</v>
      </c>
      <c r="I7613" s="5">
        <f t="shared" si="1539"/>
        <v>720</v>
      </c>
      <c r="J7613" s="5">
        <f t="shared" si="1540"/>
        <v>3447.7060354503492</v>
      </c>
      <c r="K7613" s="2">
        <f t="shared" si="1541"/>
        <v>84856.007559901889</v>
      </c>
      <c r="L7613" s="2">
        <f t="shared" si="1542"/>
        <v>163916</v>
      </c>
      <c r="M7613" s="2">
        <f t="shared" si="1543"/>
        <v>28160</v>
      </c>
      <c r="N7613" s="6">
        <f t="shared" si="1544"/>
        <v>1</v>
      </c>
      <c r="O7613" s="2">
        <f t="shared" si="1545"/>
        <v>30899.992440098111</v>
      </c>
      <c r="P7613" s="2">
        <f t="shared" si="1546"/>
        <v>30899.992440098111</v>
      </c>
    </row>
    <row r="7614" spans="1:16">
      <c r="A7614" s="6">
        <v>11</v>
      </c>
      <c r="B7614" s="6">
        <v>14</v>
      </c>
      <c r="C7614" s="6">
        <v>15</v>
      </c>
      <c r="D7614" s="6">
        <f t="shared" si="1534"/>
        <v>40</v>
      </c>
      <c r="E7614" s="5">
        <f t="shared" si="1535"/>
        <v>2824.5855390489023</v>
      </c>
      <c r="F7614" s="5">
        <f t="shared" si="1536"/>
        <v>593.44900480898184</v>
      </c>
      <c r="G7614" s="5">
        <f t="shared" si="1537"/>
        <v>813.25969846861108</v>
      </c>
      <c r="H7614" s="5">
        <f t="shared" si="1538"/>
        <v>4231.2942423264958</v>
      </c>
      <c r="I7614" s="5">
        <f t="shared" si="1539"/>
        <v>720</v>
      </c>
      <c r="J7614" s="5">
        <f t="shared" si="1540"/>
        <v>3511.2942423264958</v>
      </c>
      <c r="K7614" s="2">
        <f t="shared" si="1541"/>
        <v>85959.96948483499</v>
      </c>
      <c r="L7614" s="2">
        <f t="shared" si="1542"/>
        <v>166616</v>
      </c>
      <c r="M7614" s="2">
        <f t="shared" si="1543"/>
        <v>29040</v>
      </c>
      <c r="N7614" s="6">
        <f t="shared" si="1544"/>
        <v>1</v>
      </c>
      <c r="O7614" s="2">
        <f t="shared" si="1545"/>
        <v>31616.03051516501</v>
      </c>
      <c r="P7614" s="2">
        <f t="shared" si="1546"/>
        <v>31616.03051516501</v>
      </c>
    </row>
    <row r="7615" spans="1:16">
      <c r="A7615" s="6">
        <v>11</v>
      </c>
      <c r="B7615" s="6">
        <v>14</v>
      </c>
      <c r="C7615" s="6">
        <v>16</v>
      </c>
      <c r="D7615" s="6">
        <f t="shared" si="1534"/>
        <v>41</v>
      </c>
      <c r="E7615" s="5">
        <f t="shared" si="1535"/>
        <v>2824.5855390489023</v>
      </c>
      <c r="F7615" s="5">
        <f t="shared" si="1536"/>
        <v>593.44900480898184</v>
      </c>
      <c r="G7615" s="5">
        <f t="shared" si="1537"/>
        <v>878.32047434610013</v>
      </c>
      <c r="H7615" s="5">
        <f t="shared" si="1538"/>
        <v>4296.3550182039844</v>
      </c>
      <c r="I7615" s="5">
        <f t="shared" si="1539"/>
        <v>720</v>
      </c>
      <c r="J7615" s="5">
        <f t="shared" si="1540"/>
        <v>3576.3550182039844</v>
      </c>
      <c r="K7615" s="2">
        <f t="shared" si="1541"/>
        <v>87089.496843819172</v>
      </c>
      <c r="L7615" s="2">
        <f t="shared" si="1542"/>
        <v>169316</v>
      </c>
      <c r="M7615" s="2">
        <f t="shared" si="1543"/>
        <v>29920</v>
      </c>
      <c r="N7615" s="6">
        <f t="shared" si="1544"/>
        <v>1</v>
      </c>
      <c r="O7615" s="2">
        <f t="shared" si="1545"/>
        <v>32306.503156180828</v>
      </c>
      <c r="P7615" s="2">
        <f t="shared" si="1546"/>
        <v>32306.503156180828</v>
      </c>
    </row>
    <row r="7616" spans="1:16">
      <c r="A7616" s="6">
        <v>11</v>
      </c>
      <c r="B7616" s="6">
        <v>14</v>
      </c>
      <c r="C7616" s="6">
        <v>17</v>
      </c>
      <c r="D7616" s="6">
        <f t="shared" si="1534"/>
        <v>42</v>
      </c>
      <c r="E7616" s="5">
        <f t="shared" si="1535"/>
        <v>2824.5855390489023</v>
      </c>
      <c r="F7616" s="5">
        <f t="shared" si="1536"/>
        <v>593.44900480898184</v>
      </c>
      <c r="G7616" s="5">
        <f t="shared" si="1537"/>
        <v>944.88069779264049</v>
      </c>
      <c r="H7616" s="5">
        <f t="shared" si="1538"/>
        <v>4362.9152416505249</v>
      </c>
      <c r="I7616" s="5">
        <f t="shared" si="1539"/>
        <v>720</v>
      </c>
      <c r="J7616" s="5">
        <f t="shared" si="1540"/>
        <v>3642.9152416505249</v>
      </c>
      <c r="K7616" s="2">
        <f t="shared" si="1541"/>
        <v>88245.056278654942</v>
      </c>
      <c r="L7616" s="2">
        <f t="shared" si="1542"/>
        <v>172016</v>
      </c>
      <c r="M7616" s="2">
        <f t="shared" si="1543"/>
        <v>30800</v>
      </c>
      <c r="N7616" s="6">
        <f t="shared" si="1544"/>
        <v>1</v>
      </c>
      <c r="O7616" s="2">
        <f t="shared" si="1545"/>
        <v>32970.943721345058</v>
      </c>
      <c r="P7616" s="2">
        <f t="shared" si="1546"/>
        <v>32970.943721345058</v>
      </c>
    </row>
    <row r="7617" spans="1:16">
      <c r="A7617" s="6">
        <v>11</v>
      </c>
      <c r="B7617" s="6">
        <v>14</v>
      </c>
      <c r="C7617" s="6">
        <v>18</v>
      </c>
      <c r="D7617" s="6">
        <f t="shared" si="1534"/>
        <v>43</v>
      </c>
      <c r="E7617" s="5">
        <f t="shared" si="1535"/>
        <v>2824.5855390489023</v>
      </c>
      <c r="F7617" s="5">
        <f t="shared" si="1536"/>
        <v>593.44900480898184</v>
      </c>
      <c r="G7617" s="5">
        <f t="shared" si="1537"/>
        <v>1012.9676892512279</v>
      </c>
      <c r="H7617" s="5">
        <f t="shared" si="1538"/>
        <v>4431.0022331091122</v>
      </c>
      <c r="I7617" s="5">
        <f t="shared" si="1539"/>
        <v>720</v>
      </c>
      <c r="J7617" s="5">
        <f t="shared" si="1540"/>
        <v>3711.0022331091122</v>
      </c>
      <c r="K7617" s="2">
        <f t="shared" si="1541"/>
        <v>89427.12210258875</v>
      </c>
      <c r="L7617" s="2">
        <f t="shared" si="1542"/>
        <v>174716</v>
      </c>
      <c r="M7617" s="2">
        <f t="shared" si="1543"/>
        <v>31680</v>
      </c>
      <c r="N7617" s="6">
        <f t="shared" si="1544"/>
        <v>1</v>
      </c>
      <c r="O7617" s="2">
        <f t="shared" si="1545"/>
        <v>33608.87789741125</v>
      </c>
      <c r="P7617" s="2">
        <f t="shared" si="1546"/>
        <v>33608.87789741125</v>
      </c>
    </row>
    <row r="7618" spans="1:16">
      <c r="A7618" s="6">
        <v>11</v>
      </c>
      <c r="B7618" s="6">
        <v>14</v>
      </c>
      <c r="C7618" s="6">
        <v>19</v>
      </c>
      <c r="D7618" s="6">
        <f t="shared" si="1534"/>
        <v>44</v>
      </c>
      <c r="E7618" s="5">
        <f t="shared" si="1535"/>
        <v>2824.5855390489023</v>
      </c>
      <c r="F7618" s="5">
        <f t="shared" si="1536"/>
        <v>593.44900480898184</v>
      </c>
      <c r="G7618" s="5">
        <f t="shared" si="1537"/>
        <v>1082.6092178872495</v>
      </c>
      <c r="H7618" s="5">
        <f t="shared" si="1538"/>
        <v>4500.6437617451338</v>
      </c>
      <c r="I7618" s="5">
        <f t="shared" si="1539"/>
        <v>720</v>
      </c>
      <c r="J7618" s="5">
        <f t="shared" si="1540"/>
        <v>3780.6437617451338</v>
      </c>
      <c r="K7618" s="2">
        <f t="shared" si="1541"/>
        <v>90636.176419186348</v>
      </c>
      <c r="L7618" s="2">
        <f t="shared" si="1542"/>
        <v>177416</v>
      </c>
      <c r="M7618" s="2">
        <f t="shared" si="1543"/>
        <v>32560</v>
      </c>
      <c r="N7618" s="6">
        <f t="shared" si="1544"/>
        <v>1</v>
      </c>
      <c r="O7618" s="2">
        <f t="shared" si="1545"/>
        <v>34219.823580813652</v>
      </c>
      <c r="P7618" s="2">
        <f t="shared" si="1546"/>
        <v>34219.823580813652</v>
      </c>
    </row>
    <row r="7619" spans="1:16">
      <c r="A7619" s="6">
        <v>11</v>
      </c>
      <c r="B7619" s="6">
        <v>14</v>
      </c>
      <c r="C7619" s="6">
        <v>20</v>
      </c>
      <c r="D7619" s="6">
        <f t="shared" si="1534"/>
        <v>45</v>
      </c>
      <c r="E7619" s="5">
        <f t="shared" si="1535"/>
        <v>2824.5855390489023</v>
      </c>
      <c r="F7619" s="5">
        <f t="shared" si="1536"/>
        <v>593.44900480898184</v>
      </c>
      <c r="G7619" s="5">
        <f t="shared" si="1537"/>
        <v>1153.8335085377266</v>
      </c>
      <c r="H7619" s="5">
        <f t="shared" si="1538"/>
        <v>4571.8680523956109</v>
      </c>
      <c r="I7619" s="5">
        <f t="shared" si="1539"/>
        <v>720</v>
      </c>
      <c r="J7619" s="5">
        <f t="shared" si="1540"/>
        <v>3851.8680523956109</v>
      </c>
      <c r="K7619" s="2">
        <f t="shared" si="1541"/>
        <v>91872.709242979356</v>
      </c>
      <c r="L7619" s="2">
        <f t="shared" si="1542"/>
        <v>180116</v>
      </c>
      <c r="M7619" s="2">
        <f t="shared" si="1543"/>
        <v>33440</v>
      </c>
      <c r="N7619" s="6">
        <f t="shared" si="1544"/>
        <v>1</v>
      </c>
      <c r="O7619" s="2">
        <f t="shared" si="1545"/>
        <v>34803.290757020644</v>
      </c>
      <c r="P7619" s="2">
        <f t="shared" si="1546"/>
        <v>34803.290757020644</v>
      </c>
    </row>
    <row r="7620" spans="1:16">
      <c r="A7620" s="6">
        <v>11</v>
      </c>
      <c r="B7620" s="6">
        <v>14</v>
      </c>
      <c r="C7620" s="6">
        <v>21</v>
      </c>
      <c r="D7620" s="6">
        <f t="shared" ref="D7620:D7683" si="1547">A7620+B7620+C7620</f>
        <v>46</v>
      </c>
      <c r="E7620" s="5">
        <f t="shared" ref="E7620:E7683" si="1548">IF(A7620=0,0,A7620*LABOR_HRS_WK_TOM*SEASON_WEEKS*(1+DIM_PCT_TOM)^A7620)</f>
        <v>2824.5855390489023</v>
      </c>
      <c r="F7620" s="5">
        <f t="shared" ref="F7620:F7683" si="1549">IF(B7620=0,0,B7620*LABOR_HRS_WK_CAR*SEASON_WEEKS*(1+DIM_PCT_CAR)^B7620)</f>
        <v>593.44900480898184</v>
      </c>
      <c r="G7620" s="5">
        <f t="shared" ref="G7620:G7683" si="1550">IF(C7620=0,0,C7620*LABOR_HRS_WK_MES*SEASON_WEEKS*(1+DIM_PCT_MES)^C7620)</f>
        <v>1226.6692487641703</v>
      </c>
      <c r="H7620" s="5">
        <f t="shared" ref="H7620:H7683" si="1551">E7620+F7620+G7620</f>
        <v>4644.7037926220546</v>
      </c>
      <c r="I7620" s="5">
        <f t="shared" ref="I7620:I7683" si="1552">MIN(H7620,FARMER_HRS)</f>
        <v>720</v>
      </c>
      <c r="J7620" s="5">
        <f t="shared" ref="J7620:J7683" si="1553">MAX(0,H7620-FARMER_HRS)</f>
        <v>3924.7037926220546</v>
      </c>
      <c r="K7620" s="2">
        <f t="shared" ref="K7620:K7683" si="1554">I7620*FARMER_RATE+J7620*TEMP_WORKER_RATE</f>
        <v>93137.218621910666</v>
      </c>
      <c r="L7620" s="2">
        <f t="shared" ref="L7620:L7683" si="1555">A7620*PRICE_TOM+B7620*PRICE_CAR+C7620*PRICE_MES</f>
        <v>182816</v>
      </c>
      <c r="M7620" s="2">
        <f t="shared" ref="M7620:M7683" si="1556">A7620*FERT_BED_TOM+B7620*FERT_BED_CAR+C7620*FERT_BED_MES</f>
        <v>34320</v>
      </c>
      <c r="N7620" s="6">
        <f t="shared" ref="N7620:N7683" si="1557">IF(AND(D7620&lt;=TOTAL_BEDS,J7620&lt;=TEMP_WORKER_MAX*TEMP_WORKER_HRS),1,0)</f>
        <v>1</v>
      </c>
      <c r="O7620" s="2">
        <f t="shared" ref="O7620:O7683" si="1558">L7620-M7620-K7620-FIXED_COSTS</f>
        <v>35358.781378089334</v>
      </c>
      <c r="P7620" s="2">
        <f t="shared" ref="P7620:P7683" si="1559">IF(N7620=1,O7620,"")</f>
        <v>35358.781378089334</v>
      </c>
    </row>
    <row r="7621" spans="1:16">
      <c r="A7621" s="6">
        <v>11</v>
      </c>
      <c r="B7621" s="6">
        <v>14</v>
      </c>
      <c r="C7621" s="6">
        <v>22</v>
      </c>
      <c r="D7621" s="6">
        <f t="shared" si="1547"/>
        <v>47</v>
      </c>
      <c r="E7621" s="5">
        <f t="shared" si="1548"/>
        <v>2824.5855390489023</v>
      </c>
      <c r="F7621" s="5">
        <f t="shared" si="1549"/>
        <v>593.44900480898184</v>
      </c>
      <c r="G7621" s="5">
        <f t="shared" si="1550"/>
        <v>1301.1455960105666</v>
      </c>
      <c r="H7621" s="5">
        <f t="shared" si="1551"/>
        <v>4719.1801398684511</v>
      </c>
      <c r="I7621" s="5">
        <f t="shared" si="1552"/>
        <v>720</v>
      </c>
      <c r="J7621" s="5">
        <f t="shared" si="1553"/>
        <v>3999.1801398684511</v>
      </c>
      <c r="K7621" s="2">
        <f t="shared" si="1554"/>
        <v>94430.210761605049</v>
      </c>
      <c r="L7621" s="2">
        <f t="shared" si="1555"/>
        <v>185516</v>
      </c>
      <c r="M7621" s="2">
        <f t="shared" si="1556"/>
        <v>35200</v>
      </c>
      <c r="N7621" s="6">
        <f t="shared" si="1557"/>
        <v>1</v>
      </c>
      <c r="O7621" s="2">
        <f t="shared" si="1558"/>
        <v>35885.789238394951</v>
      </c>
      <c r="P7621" s="2">
        <f t="shared" si="1559"/>
        <v>35885.789238394951</v>
      </c>
    </row>
    <row r="7622" spans="1:16">
      <c r="A7622" s="6">
        <v>11</v>
      </c>
      <c r="B7622" s="6">
        <v>14</v>
      </c>
      <c r="C7622" s="6">
        <v>23</v>
      </c>
      <c r="D7622" s="6">
        <f t="shared" si="1547"/>
        <v>48</v>
      </c>
      <c r="E7622" s="5">
        <f t="shared" si="1548"/>
        <v>2824.5855390489023</v>
      </c>
      <c r="F7622" s="5">
        <f t="shared" si="1549"/>
        <v>593.44900480898184</v>
      </c>
      <c r="G7622" s="5">
        <f t="shared" si="1550"/>
        <v>1377.292184868003</v>
      </c>
      <c r="H7622" s="5">
        <f t="shared" si="1551"/>
        <v>4795.3267287258877</v>
      </c>
      <c r="I7622" s="5">
        <f t="shared" si="1552"/>
        <v>720</v>
      </c>
      <c r="J7622" s="5">
        <f t="shared" si="1553"/>
        <v>4075.3267287258877</v>
      </c>
      <c r="K7622" s="2">
        <f t="shared" si="1554"/>
        <v>95752.20015149111</v>
      </c>
      <c r="L7622" s="2">
        <f t="shared" si="1555"/>
        <v>188216</v>
      </c>
      <c r="M7622" s="2">
        <f t="shared" si="1556"/>
        <v>36080</v>
      </c>
      <c r="N7622" s="6">
        <f t="shared" si="1557"/>
        <v>1</v>
      </c>
      <c r="O7622" s="2">
        <f t="shared" si="1558"/>
        <v>36383.79984850889</v>
      </c>
      <c r="P7622" s="2">
        <f t="shared" si="1559"/>
        <v>36383.79984850889</v>
      </c>
    </row>
    <row r="7623" spans="1:16">
      <c r="A7623" s="6">
        <v>11</v>
      </c>
      <c r="B7623" s="6">
        <v>14</v>
      </c>
      <c r="C7623" s="6">
        <v>24</v>
      </c>
      <c r="D7623" s="6">
        <f t="shared" si="1547"/>
        <v>49</v>
      </c>
      <c r="E7623" s="5">
        <f t="shared" si="1548"/>
        <v>2824.5855390489023</v>
      </c>
      <c r="F7623" s="5">
        <f t="shared" si="1549"/>
        <v>593.44900480898184</v>
      </c>
      <c r="G7623" s="5">
        <f t="shared" si="1550"/>
        <v>1455.1391344474989</v>
      </c>
      <c r="H7623" s="5">
        <f t="shared" si="1551"/>
        <v>4873.173678305383</v>
      </c>
      <c r="I7623" s="5">
        <f t="shared" si="1552"/>
        <v>720</v>
      </c>
      <c r="J7623" s="5">
        <f t="shared" si="1553"/>
        <v>4153.173678305383</v>
      </c>
      <c r="K7623" s="2">
        <f t="shared" si="1554"/>
        <v>97103.709692801785</v>
      </c>
      <c r="L7623" s="2">
        <f t="shared" si="1555"/>
        <v>190916</v>
      </c>
      <c r="M7623" s="2">
        <f t="shared" si="1556"/>
        <v>36960</v>
      </c>
      <c r="N7623" s="6">
        <f t="shared" si="1557"/>
        <v>1</v>
      </c>
      <c r="O7623" s="2">
        <f t="shared" si="1558"/>
        <v>36852.290307198215</v>
      </c>
      <c r="P7623" s="2">
        <f t="shared" si="1559"/>
        <v>36852.290307198215</v>
      </c>
    </row>
    <row r="7624" spans="1:16">
      <c r="A7624" s="6">
        <v>11</v>
      </c>
      <c r="B7624" s="6">
        <v>14</v>
      </c>
      <c r="C7624" s="6">
        <v>25</v>
      </c>
      <c r="D7624" s="6">
        <f t="shared" si="1547"/>
        <v>50</v>
      </c>
      <c r="E7624" s="5">
        <f t="shared" si="1548"/>
        <v>2824.5855390489023</v>
      </c>
      <c r="F7624" s="5">
        <f t="shared" si="1549"/>
        <v>593.44900480898184</v>
      </c>
      <c r="G7624" s="5">
        <f t="shared" si="1550"/>
        <v>1534.7170558625965</v>
      </c>
      <c r="H7624" s="5">
        <f t="shared" si="1551"/>
        <v>4952.751599720481</v>
      </c>
      <c r="I7624" s="5">
        <f t="shared" si="1552"/>
        <v>720</v>
      </c>
      <c r="J7624" s="5">
        <f t="shared" si="1553"/>
        <v>4232.751599720481</v>
      </c>
      <c r="K7624" s="2">
        <f t="shared" si="1554"/>
        <v>98485.27082848057</v>
      </c>
      <c r="L7624" s="2">
        <f t="shared" si="1555"/>
        <v>193616</v>
      </c>
      <c r="M7624" s="2">
        <f t="shared" si="1556"/>
        <v>37840</v>
      </c>
      <c r="N7624" s="6">
        <f t="shared" si="1557"/>
        <v>1</v>
      </c>
      <c r="O7624" s="2">
        <f t="shared" si="1558"/>
        <v>37290.72917151943</v>
      </c>
      <c r="P7624" s="2">
        <f t="shared" si="1559"/>
        <v>37290.72917151943</v>
      </c>
    </row>
    <row r="7625" spans="1:16">
      <c r="A7625" s="6">
        <v>11</v>
      </c>
      <c r="B7625" s="6">
        <v>14</v>
      </c>
      <c r="C7625" s="6">
        <v>26</v>
      </c>
      <c r="D7625" s="6">
        <f t="shared" si="1547"/>
        <v>51</v>
      </c>
      <c r="E7625" s="5">
        <f t="shared" si="1548"/>
        <v>2824.5855390489023</v>
      </c>
      <c r="F7625" s="5">
        <f t="shared" si="1549"/>
        <v>593.44900480898184</v>
      </c>
      <c r="G7625" s="5">
        <f t="shared" si="1550"/>
        <v>1616.0570598233144</v>
      </c>
      <c r="H7625" s="5">
        <f t="shared" si="1551"/>
        <v>5034.0916036811986</v>
      </c>
      <c r="I7625" s="5">
        <f t="shared" si="1552"/>
        <v>720</v>
      </c>
      <c r="J7625" s="5">
        <f t="shared" si="1553"/>
        <v>4314.0916036811986</v>
      </c>
      <c r="K7625" s="2">
        <f t="shared" si="1554"/>
        <v>99897.423675020807</v>
      </c>
      <c r="L7625" s="2">
        <f t="shared" si="1555"/>
        <v>196316</v>
      </c>
      <c r="M7625" s="2">
        <f t="shared" si="1556"/>
        <v>38720</v>
      </c>
      <c r="N7625" s="6">
        <f t="shared" si="1557"/>
        <v>1</v>
      </c>
      <c r="O7625" s="2">
        <f t="shared" si="1558"/>
        <v>37698.576324979193</v>
      </c>
      <c r="P7625" s="2">
        <f t="shared" si="1559"/>
        <v>37698.576324979193</v>
      </c>
    </row>
    <row r="7626" spans="1:16">
      <c r="A7626" s="6">
        <v>11</v>
      </c>
      <c r="B7626" s="6">
        <v>14</v>
      </c>
      <c r="C7626" s="6">
        <v>27</v>
      </c>
      <c r="D7626" s="6">
        <f t="shared" si="1547"/>
        <v>52</v>
      </c>
      <c r="E7626" s="5">
        <f t="shared" si="1548"/>
        <v>2824.5855390489023</v>
      </c>
      <c r="F7626" s="5">
        <f t="shared" si="1549"/>
        <v>593.44900480898184</v>
      </c>
      <c r="G7626" s="5">
        <f t="shared" si="1550"/>
        <v>1699.1907643430709</v>
      </c>
      <c r="H7626" s="5">
        <f t="shared" si="1551"/>
        <v>5117.2253082009556</v>
      </c>
      <c r="I7626" s="5">
        <f t="shared" si="1552"/>
        <v>720</v>
      </c>
      <c r="J7626" s="5">
        <f t="shared" si="1553"/>
        <v>4397.2253082009556</v>
      </c>
      <c r="K7626" s="2">
        <f t="shared" si="1554"/>
        <v>101340.71715626659</v>
      </c>
      <c r="L7626" s="2">
        <f t="shared" si="1555"/>
        <v>199016</v>
      </c>
      <c r="M7626" s="2">
        <f t="shared" si="1556"/>
        <v>39600</v>
      </c>
      <c r="N7626" s="6">
        <f t="shared" si="1557"/>
        <v>1</v>
      </c>
      <c r="O7626" s="2">
        <f t="shared" si="1558"/>
        <v>38075.28284373341</v>
      </c>
      <c r="P7626" s="2">
        <f t="shared" si="1559"/>
        <v>38075.28284373341</v>
      </c>
    </row>
    <row r="7627" spans="1:16">
      <c r="A7627" s="6">
        <v>11</v>
      </c>
      <c r="B7627" s="6">
        <v>14</v>
      </c>
      <c r="C7627" s="6">
        <v>28</v>
      </c>
      <c r="D7627" s="6">
        <f t="shared" si="1547"/>
        <v>53</v>
      </c>
      <c r="E7627" s="5">
        <f t="shared" si="1548"/>
        <v>2824.5855390489023</v>
      </c>
      <c r="F7627" s="5">
        <f t="shared" si="1549"/>
        <v>593.44900480898184</v>
      </c>
      <c r="G7627" s="5">
        <f t="shared" si="1550"/>
        <v>1784.1503025602246</v>
      </c>
      <c r="H7627" s="5">
        <f t="shared" si="1551"/>
        <v>5202.1848464181094</v>
      </c>
      <c r="I7627" s="5">
        <f t="shared" si="1552"/>
        <v>720</v>
      </c>
      <c r="J7627" s="5">
        <f t="shared" si="1553"/>
        <v>4482.1848464181094</v>
      </c>
      <c r="K7627" s="2">
        <f t="shared" si="1554"/>
        <v>102815.70913920329</v>
      </c>
      <c r="L7627" s="2">
        <f t="shared" si="1555"/>
        <v>201716</v>
      </c>
      <c r="M7627" s="2">
        <f t="shared" si="1556"/>
        <v>40480</v>
      </c>
      <c r="N7627" s="6">
        <f t="shared" si="1557"/>
        <v>1</v>
      </c>
      <c r="O7627" s="2">
        <f t="shared" si="1558"/>
        <v>38420.290860796711</v>
      </c>
      <c r="P7627" s="2">
        <f t="shared" si="1559"/>
        <v>38420.290860796711</v>
      </c>
    </row>
    <row r="7628" spans="1:16">
      <c r="A7628" s="6">
        <v>11</v>
      </c>
      <c r="B7628" s="6">
        <v>14</v>
      </c>
      <c r="C7628" s="6">
        <v>29</v>
      </c>
      <c r="D7628" s="6">
        <f t="shared" si="1547"/>
        <v>54</v>
      </c>
      <c r="E7628" s="5">
        <f t="shared" si="1548"/>
        <v>2824.5855390489023</v>
      </c>
      <c r="F7628" s="5">
        <f t="shared" si="1549"/>
        <v>593.44900480898184</v>
      </c>
      <c r="G7628" s="5">
        <f t="shared" si="1550"/>
        <v>1870.9683306758782</v>
      </c>
      <c r="H7628" s="5">
        <f t="shared" si="1551"/>
        <v>5289.0028745337622</v>
      </c>
      <c r="I7628" s="5">
        <f t="shared" si="1552"/>
        <v>720</v>
      </c>
      <c r="J7628" s="5">
        <f t="shared" si="1553"/>
        <v>4569.0028745337622</v>
      </c>
      <c r="K7628" s="2">
        <f t="shared" si="1554"/>
        <v>104322.96657176671</v>
      </c>
      <c r="L7628" s="2">
        <f t="shared" si="1555"/>
        <v>204416</v>
      </c>
      <c r="M7628" s="2">
        <f t="shared" si="1556"/>
        <v>41360</v>
      </c>
      <c r="N7628" s="6">
        <f t="shared" si="1557"/>
        <v>1</v>
      </c>
      <c r="O7628" s="2">
        <f t="shared" si="1558"/>
        <v>38733.033428233291</v>
      </c>
      <c r="P7628" s="2">
        <f t="shared" si="1559"/>
        <v>38733.033428233291</v>
      </c>
    </row>
    <row r="7629" spans="1:16">
      <c r="A7629" s="6">
        <v>11</v>
      </c>
      <c r="B7629" s="6">
        <v>14</v>
      </c>
      <c r="C7629" s="6">
        <v>30</v>
      </c>
      <c r="D7629" s="6">
        <f t="shared" si="1547"/>
        <v>55</v>
      </c>
      <c r="E7629" s="5">
        <f t="shared" si="1548"/>
        <v>2824.5855390489023</v>
      </c>
      <c r="F7629" s="5">
        <f t="shared" si="1549"/>
        <v>593.44900480898184</v>
      </c>
      <c r="G7629" s="5">
        <f t="shared" si="1550"/>
        <v>1959.6780360096488</v>
      </c>
      <c r="H7629" s="5">
        <f t="shared" si="1551"/>
        <v>5377.7125798675333</v>
      </c>
      <c r="I7629" s="5">
        <f t="shared" si="1552"/>
        <v>720</v>
      </c>
      <c r="J7629" s="5">
        <f t="shared" si="1553"/>
        <v>4657.7125798675333</v>
      </c>
      <c r="K7629" s="2">
        <f t="shared" si="1554"/>
        <v>105863.06562270023</v>
      </c>
      <c r="L7629" s="2">
        <f t="shared" si="1555"/>
        <v>207116</v>
      </c>
      <c r="M7629" s="2">
        <f t="shared" si="1556"/>
        <v>42240</v>
      </c>
      <c r="N7629" s="6">
        <f t="shared" si="1557"/>
        <v>1</v>
      </c>
      <c r="O7629" s="2">
        <f t="shared" si="1558"/>
        <v>39012.934377299767</v>
      </c>
      <c r="P7629" s="2">
        <f t="shared" si="1559"/>
        <v>39012.934377299767</v>
      </c>
    </row>
    <row r="7630" spans="1:16">
      <c r="A7630" s="6">
        <v>11</v>
      </c>
      <c r="B7630" s="6">
        <v>15</v>
      </c>
      <c r="C7630" s="6">
        <v>0</v>
      </c>
      <c r="D7630" s="6">
        <f t="shared" si="1547"/>
        <v>26</v>
      </c>
      <c r="E7630" s="5">
        <f t="shared" si="1548"/>
        <v>2824.5855390489023</v>
      </c>
      <c r="F7630" s="5">
        <f t="shared" si="1549"/>
        <v>651.73417492414967</v>
      </c>
      <c r="G7630" s="5">
        <f t="shared" si="1550"/>
        <v>0</v>
      </c>
      <c r="H7630" s="5">
        <f t="shared" si="1551"/>
        <v>3476.3197139730519</v>
      </c>
      <c r="I7630" s="5">
        <f t="shared" si="1552"/>
        <v>720</v>
      </c>
      <c r="J7630" s="5">
        <f t="shared" si="1553"/>
        <v>2756.3197139730519</v>
      </c>
      <c r="K7630" s="2">
        <f t="shared" si="1554"/>
        <v>72852.772812032141</v>
      </c>
      <c r="L7630" s="2">
        <f t="shared" si="1555"/>
        <v>128210</v>
      </c>
      <c r="M7630" s="2">
        <f t="shared" si="1556"/>
        <v>16280</v>
      </c>
      <c r="N7630" s="6">
        <f t="shared" si="1557"/>
        <v>1</v>
      </c>
      <c r="O7630" s="2">
        <f t="shared" si="1558"/>
        <v>19077.227187967859</v>
      </c>
      <c r="P7630" s="2">
        <f t="shared" si="1559"/>
        <v>19077.227187967859</v>
      </c>
    </row>
    <row r="7631" spans="1:16">
      <c r="A7631" s="6">
        <v>11</v>
      </c>
      <c r="B7631" s="6">
        <v>15</v>
      </c>
      <c r="C7631" s="6">
        <v>1</v>
      </c>
      <c r="D7631" s="6">
        <f t="shared" si="1547"/>
        <v>27</v>
      </c>
      <c r="E7631" s="5">
        <f t="shared" si="1548"/>
        <v>2824.5855390489023</v>
      </c>
      <c r="F7631" s="5">
        <f t="shared" si="1549"/>
        <v>651.73417492414967</v>
      </c>
      <c r="G7631" s="5">
        <f t="shared" si="1550"/>
        <v>45.5625</v>
      </c>
      <c r="H7631" s="5">
        <f t="shared" si="1551"/>
        <v>3521.8822139730519</v>
      </c>
      <c r="I7631" s="5">
        <f t="shared" si="1552"/>
        <v>720</v>
      </c>
      <c r="J7631" s="5">
        <f t="shared" si="1553"/>
        <v>2801.8822139730519</v>
      </c>
      <c r="K7631" s="2">
        <f t="shared" si="1554"/>
        <v>73643.788437032141</v>
      </c>
      <c r="L7631" s="2">
        <f t="shared" si="1555"/>
        <v>130910</v>
      </c>
      <c r="M7631" s="2">
        <f t="shared" si="1556"/>
        <v>17160</v>
      </c>
      <c r="N7631" s="6">
        <f t="shared" si="1557"/>
        <v>1</v>
      </c>
      <c r="O7631" s="2">
        <f t="shared" si="1558"/>
        <v>20106.211562967859</v>
      </c>
      <c r="P7631" s="2">
        <f t="shared" si="1559"/>
        <v>20106.211562967859</v>
      </c>
    </row>
    <row r="7632" spans="1:16">
      <c r="A7632" s="6">
        <v>11</v>
      </c>
      <c r="B7632" s="6">
        <v>15</v>
      </c>
      <c r="C7632" s="6">
        <v>2</v>
      </c>
      <c r="D7632" s="6">
        <f t="shared" si="1547"/>
        <v>28</v>
      </c>
      <c r="E7632" s="5">
        <f t="shared" si="1548"/>
        <v>2824.5855390489023</v>
      </c>
      <c r="F7632" s="5">
        <f t="shared" si="1549"/>
        <v>651.73417492414967</v>
      </c>
      <c r="G7632" s="5">
        <f t="shared" si="1550"/>
        <v>92.264062499999994</v>
      </c>
      <c r="H7632" s="5">
        <f t="shared" si="1551"/>
        <v>3568.5837764730518</v>
      </c>
      <c r="I7632" s="5">
        <f t="shared" si="1552"/>
        <v>720</v>
      </c>
      <c r="J7632" s="5">
        <f t="shared" si="1553"/>
        <v>2848.5837764730518</v>
      </c>
      <c r="K7632" s="2">
        <f t="shared" si="1554"/>
        <v>74454.579452657141</v>
      </c>
      <c r="L7632" s="2">
        <f t="shared" si="1555"/>
        <v>133610</v>
      </c>
      <c r="M7632" s="2">
        <f t="shared" si="1556"/>
        <v>18040</v>
      </c>
      <c r="N7632" s="6">
        <f t="shared" si="1557"/>
        <v>1</v>
      </c>
      <c r="O7632" s="2">
        <f t="shared" si="1558"/>
        <v>21115.420547342859</v>
      </c>
      <c r="P7632" s="2">
        <f t="shared" si="1559"/>
        <v>21115.420547342859</v>
      </c>
    </row>
    <row r="7633" spans="1:16">
      <c r="A7633" s="6">
        <v>11</v>
      </c>
      <c r="B7633" s="6">
        <v>15</v>
      </c>
      <c r="C7633" s="6">
        <v>3</v>
      </c>
      <c r="D7633" s="6">
        <f t="shared" si="1547"/>
        <v>29</v>
      </c>
      <c r="E7633" s="5">
        <f t="shared" si="1548"/>
        <v>2824.5855390489023</v>
      </c>
      <c r="F7633" s="5">
        <f t="shared" si="1549"/>
        <v>651.73417492414967</v>
      </c>
      <c r="G7633" s="5">
        <f t="shared" si="1550"/>
        <v>140.12604492187498</v>
      </c>
      <c r="H7633" s="5">
        <f t="shared" si="1551"/>
        <v>3616.4457588949267</v>
      </c>
      <c r="I7633" s="5">
        <f t="shared" si="1552"/>
        <v>720</v>
      </c>
      <c r="J7633" s="5">
        <f t="shared" si="1553"/>
        <v>2896.4457588949267</v>
      </c>
      <c r="K7633" s="2">
        <f t="shared" si="1554"/>
        <v>75285.51664748136</v>
      </c>
      <c r="L7633" s="2">
        <f t="shared" si="1555"/>
        <v>136310</v>
      </c>
      <c r="M7633" s="2">
        <f t="shared" si="1556"/>
        <v>18920</v>
      </c>
      <c r="N7633" s="6">
        <f t="shared" si="1557"/>
        <v>1</v>
      </c>
      <c r="O7633" s="2">
        <f t="shared" si="1558"/>
        <v>22104.48335251864</v>
      </c>
      <c r="P7633" s="2">
        <f t="shared" si="1559"/>
        <v>22104.48335251864</v>
      </c>
    </row>
    <row r="7634" spans="1:16">
      <c r="A7634" s="6">
        <v>11</v>
      </c>
      <c r="B7634" s="6">
        <v>15</v>
      </c>
      <c r="C7634" s="6">
        <v>4</v>
      </c>
      <c r="D7634" s="6">
        <f t="shared" si="1547"/>
        <v>30</v>
      </c>
      <c r="E7634" s="5">
        <f t="shared" si="1548"/>
        <v>2824.5855390489023</v>
      </c>
      <c r="F7634" s="5">
        <f t="shared" si="1549"/>
        <v>651.73417492414967</v>
      </c>
      <c r="G7634" s="5">
        <f t="shared" si="1550"/>
        <v>189.17016064453125</v>
      </c>
      <c r="H7634" s="5">
        <f t="shared" si="1551"/>
        <v>3665.4898746175832</v>
      </c>
      <c r="I7634" s="5">
        <f t="shared" si="1552"/>
        <v>720</v>
      </c>
      <c r="J7634" s="5">
        <f t="shared" si="1553"/>
        <v>2945.4898746175832</v>
      </c>
      <c r="K7634" s="2">
        <f t="shared" si="1554"/>
        <v>76136.976989888586</v>
      </c>
      <c r="L7634" s="2">
        <f t="shared" si="1555"/>
        <v>139010</v>
      </c>
      <c r="M7634" s="2">
        <f t="shared" si="1556"/>
        <v>19800</v>
      </c>
      <c r="N7634" s="6">
        <f t="shared" si="1557"/>
        <v>1</v>
      </c>
      <c r="O7634" s="2">
        <f t="shared" si="1558"/>
        <v>23073.023010111414</v>
      </c>
      <c r="P7634" s="2">
        <f t="shared" si="1559"/>
        <v>23073.023010111414</v>
      </c>
    </row>
    <row r="7635" spans="1:16">
      <c r="A7635" s="6">
        <v>11</v>
      </c>
      <c r="B7635" s="6">
        <v>15</v>
      </c>
      <c r="C7635" s="6">
        <v>5</v>
      </c>
      <c r="D7635" s="6">
        <f t="shared" si="1547"/>
        <v>31</v>
      </c>
      <c r="E7635" s="5">
        <f t="shared" si="1548"/>
        <v>2824.5855390489023</v>
      </c>
      <c r="F7635" s="5">
        <f t="shared" si="1549"/>
        <v>651.73417492414967</v>
      </c>
      <c r="G7635" s="5">
        <f t="shared" si="1550"/>
        <v>239.41848456573481</v>
      </c>
      <c r="H7635" s="5">
        <f t="shared" si="1551"/>
        <v>3715.7381985387865</v>
      </c>
      <c r="I7635" s="5">
        <f t="shared" si="1552"/>
        <v>720</v>
      </c>
      <c r="J7635" s="5">
        <f t="shared" si="1553"/>
        <v>2995.7381985387865</v>
      </c>
      <c r="K7635" s="2">
        <f t="shared" si="1554"/>
        <v>77009.343724631704</v>
      </c>
      <c r="L7635" s="2">
        <f t="shared" si="1555"/>
        <v>141710</v>
      </c>
      <c r="M7635" s="2">
        <f t="shared" si="1556"/>
        <v>20680</v>
      </c>
      <c r="N7635" s="6">
        <f t="shared" si="1557"/>
        <v>1</v>
      </c>
      <c r="O7635" s="2">
        <f t="shared" si="1558"/>
        <v>24020.656275368296</v>
      </c>
      <c r="P7635" s="2">
        <f t="shared" si="1559"/>
        <v>24020.656275368296</v>
      </c>
    </row>
    <row r="7636" spans="1:16">
      <c r="A7636" s="6">
        <v>11</v>
      </c>
      <c r="B7636" s="6">
        <v>15</v>
      </c>
      <c r="C7636" s="6">
        <v>6</v>
      </c>
      <c r="D7636" s="6">
        <f t="shared" si="1547"/>
        <v>32</v>
      </c>
      <c r="E7636" s="5">
        <f t="shared" si="1548"/>
        <v>2824.5855390489023</v>
      </c>
      <c r="F7636" s="5">
        <f t="shared" si="1549"/>
        <v>651.73417492414967</v>
      </c>
      <c r="G7636" s="5">
        <f t="shared" si="1550"/>
        <v>290.89345874736784</v>
      </c>
      <c r="H7636" s="5">
        <f t="shared" si="1551"/>
        <v>3767.2131727204196</v>
      </c>
      <c r="I7636" s="5">
        <f t="shared" si="1552"/>
        <v>720</v>
      </c>
      <c r="J7636" s="5">
        <f t="shared" si="1553"/>
        <v>3047.2131727204196</v>
      </c>
      <c r="K7636" s="2">
        <f t="shared" si="1554"/>
        <v>77903.006470840613</v>
      </c>
      <c r="L7636" s="2">
        <f t="shared" si="1555"/>
        <v>144410</v>
      </c>
      <c r="M7636" s="2">
        <f t="shared" si="1556"/>
        <v>21560</v>
      </c>
      <c r="N7636" s="6">
        <f t="shared" si="1557"/>
        <v>1</v>
      </c>
      <c r="O7636" s="2">
        <f t="shared" si="1558"/>
        <v>24946.993529159387</v>
      </c>
      <c r="P7636" s="2">
        <f t="shared" si="1559"/>
        <v>24946.993529159387</v>
      </c>
    </row>
    <row r="7637" spans="1:16">
      <c r="A7637" s="6">
        <v>11</v>
      </c>
      <c r="B7637" s="6">
        <v>15</v>
      </c>
      <c r="C7637" s="6">
        <v>7</v>
      </c>
      <c r="D7637" s="6">
        <f t="shared" si="1547"/>
        <v>33</v>
      </c>
      <c r="E7637" s="5">
        <f t="shared" si="1548"/>
        <v>2824.5855390489023</v>
      </c>
      <c r="F7637" s="5">
        <f t="shared" si="1549"/>
        <v>651.73417492414967</v>
      </c>
      <c r="G7637" s="5">
        <f t="shared" si="1550"/>
        <v>343.61789814532818</v>
      </c>
      <c r="H7637" s="5">
        <f t="shared" si="1551"/>
        <v>3819.93761211838</v>
      </c>
      <c r="I7637" s="5">
        <f t="shared" si="1552"/>
        <v>720</v>
      </c>
      <c r="J7637" s="5">
        <f t="shared" si="1553"/>
        <v>3099.93761211838</v>
      </c>
      <c r="K7637" s="2">
        <f t="shared" si="1554"/>
        <v>78818.361321499659</v>
      </c>
      <c r="L7637" s="2">
        <f t="shared" si="1555"/>
        <v>147110</v>
      </c>
      <c r="M7637" s="2">
        <f t="shared" si="1556"/>
        <v>22440</v>
      </c>
      <c r="N7637" s="6">
        <f t="shared" si="1557"/>
        <v>1</v>
      </c>
      <c r="O7637" s="2">
        <f t="shared" si="1558"/>
        <v>25851.638678500341</v>
      </c>
      <c r="P7637" s="2">
        <f t="shared" si="1559"/>
        <v>25851.638678500341</v>
      </c>
    </row>
    <row r="7638" spans="1:16">
      <c r="A7638" s="6">
        <v>11</v>
      </c>
      <c r="B7638" s="6">
        <v>15</v>
      </c>
      <c r="C7638" s="6">
        <v>8</v>
      </c>
      <c r="D7638" s="6">
        <f t="shared" si="1547"/>
        <v>34</v>
      </c>
      <c r="E7638" s="5">
        <f t="shared" si="1548"/>
        <v>2824.5855390489023</v>
      </c>
      <c r="F7638" s="5">
        <f t="shared" si="1549"/>
        <v>651.73417492414967</v>
      </c>
      <c r="G7638" s="5">
        <f t="shared" si="1550"/>
        <v>397.61499642530839</v>
      </c>
      <c r="H7638" s="5">
        <f t="shared" si="1551"/>
        <v>3873.93471039836</v>
      </c>
      <c r="I7638" s="5">
        <f t="shared" si="1552"/>
        <v>720</v>
      </c>
      <c r="J7638" s="5">
        <f t="shared" si="1553"/>
        <v>3153.93471039836</v>
      </c>
      <c r="K7638" s="2">
        <f t="shared" si="1554"/>
        <v>79755.810944415978</v>
      </c>
      <c r="L7638" s="2">
        <f t="shared" si="1555"/>
        <v>149810</v>
      </c>
      <c r="M7638" s="2">
        <f t="shared" si="1556"/>
        <v>23320</v>
      </c>
      <c r="N7638" s="6">
        <f t="shared" si="1557"/>
        <v>1</v>
      </c>
      <c r="O7638" s="2">
        <f t="shared" si="1558"/>
        <v>26734.189055584022</v>
      </c>
      <c r="P7638" s="2">
        <f t="shared" si="1559"/>
        <v>26734.189055584022</v>
      </c>
    </row>
    <row r="7639" spans="1:16">
      <c r="A7639" s="6">
        <v>11</v>
      </c>
      <c r="B7639" s="6">
        <v>15</v>
      </c>
      <c r="C7639" s="6">
        <v>9</v>
      </c>
      <c r="D7639" s="6">
        <f t="shared" si="1547"/>
        <v>35</v>
      </c>
      <c r="E7639" s="5">
        <f t="shared" si="1548"/>
        <v>2824.5855390489023</v>
      </c>
      <c r="F7639" s="5">
        <f t="shared" si="1549"/>
        <v>651.73417492414967</v>
      </c>
      <c r="G7639" s="5">
        <f t="shared" si="1550"/>
        <v>452.90833186570285</v>
      </c>
      <c r="H7639" s="5">
        <f t="shared" si="1551"/>
        <v>3929.228045838755</v>
      </c>
      <c r="I7639" s="5">
        <f t="shared" si="1552"/>
        <v>720</v>
      </c>
      <c r="J7639" s="5">
        <f t="shared" si="1553"/>
        <v>3209.228045838755</v>
      </c>
      <c r="K7639" s="2">
        <f t="shared" si="1554"/>
        <v>80715.764684700611</v>
      </c>
      <c r="L7639" s="2">
        <f t="shared" si="1555"/>
        <v>152510</v>
      </c>
      <c r="M7639" s="2">
        <f t="shared" si="1556"/>
        <v>24200</v>
      </c>
      <c r="N7639" s="6">
        <f t="shared" si="1557"/>
        <v>1</v>
      </c>
      <c r="O7639" s="2">
        <f t="shared" si="1558"/>
        <v>27594.235315299389</v>
      </c>
      <c r="P7639" s="2">
        <f t="shared" si="1559"/>
        <v>27594.235315299389</v>
      </c>
    </row>
    <row r="7640" spans="1:16">
      <c r="A7640" s="6">
        <v>11</v>
      </c>
      <c r="B7640" s="6">
        <v>15</v>
      </c>
      <c r="C7640" s="6">
        <v>10</v>
      </c>
      <c r="D7640" s="6">
        <f t="shared" si="1547"/>
        <v>36</v>
      </c>
      <c r="E7640" s="5">
        <f t="shared" si="1548"/>
        <v>2824.5855390489023</v>
      </c>
      <c r="F7640" s="5">
        <f t="shared" si="1549"/>
        <v>651.73417492414967</v>
      </c>
      <c r="G7640" s="5">
        <f t="shared" si="1550"/>
        <v>509.52187334891573</v>
      </c>
      <c r="H7640" s="5">
        <f t="shared" si="1551"/>
        <v>3985.8415873219674</v>
      </c>
      <c r="I7640" s="5">
        <f t="shared" si="1552"/>
        <v>720</v>
      </c>
      <c r="J7640" s="5">
        <f t="shared" si="1553"/>
        <v>3265.8415873219674</v>
      </c>
      <c r="K7640" s="2">
        <f t="shared" si="1554"/>
        <v>81698.638668784144</v>
      </c>
      <c r="L7640" s="2">
        <f t="shared" si="1555"/>
        <v>155210</v>
      </c>
      <c r="M7640" s="2">
        <f t="shared" si="1556"/>
        <v>25080</v>
      </c>
      <c r="N7640" s="6">
        <f t="shared" si="1557"/>
        <v>1</v>
      </c>
      <c r="O7640" s="2">
        <f t="shared" si="1558"/>
        <v>28431.361331215856</v>
      </c>
      <c r="P7640" s="2">
        <f t="shared" si="1559"/>
        <v>28431.361331215856</v>
      </c>
    </row>
    <row r="7641" spans="1:16">
      <c r="A7641" s="6">
        <v>11</v>
      </c>
      <c r="B7641" s="6">
        <v>15</v>
      </c>
      <c r="C7641" s="6">
        <v>11</v>
      </c>
      <c r="D7641" s="6">
        <f t="shared" si="1547"/>
        <v>37</v>
      </c>
      <c r="E7641" s="5">
        <f t="shared" si="1548"/>
        <v>2824.5855390489023</v>
      </c>
      <c r="F7641" s="5">
        <f t="shared" si="1549"/>
        <v>651.73417492414967</v>
      </c>
      <c r="G7641" s="5">
        <f t="shared" si="1550"/>
        <v>567.47998644235474</v>
      </c>
      <c r="H7641" s="5">
        <f t="shared" si="1551"/>
        <v>4043.7997004154067</v>
      </c>
      <c r="I7641" s="5">
        <f t="shared" si="1552"/>
        <v>720</v>
      </c>
      <c r="J7641" s="5">
        <f t="shared" si="1553"/>
        <v>3323.7997004154067</v>
      </c>
      <c r="K7641" s="2">
        <f t="shared" si="1554"/>
        <v>82704.855909989696</v>
      </c>
      <c r="L7641" s="2">
        <f t="shared" si="1555"/>
        <v>157910</v>
      </c>
      <c r="M7641" s="2">
        <f t="shared" si="1556"/>
        <v>25960</v>
      </c>
      <c r="N7641" s="6">
        <f t="shared" si="1557"/>
        <v>1</v>
      </c>
      <c r="O7641" s="2">
        <f t="shared" si="1558"/>
        <v>29245.144090010304</v>
      </c>
      <c r="P7641" s="2">
        <f t="shared" si="1559"/>
        <v>29245.144090010304</v>
      </c>
    </row>
    <row r="7642" spans="1:16">
      <c r="A7642" s="6">
        <v>11</v>
      </c>
      <c r="B7642" s="6">
        <v>15</v>
      </c>
      <c r="C7642" s="6">
        <v>12</v>
      </c>
      <c r="D7642" s="6">
        <f t="shared" si="1547"/>
        <v>38</v>
      </c>
      <c r="E7642" s="5">
        <f t="shared" si="1548"/>
        <v>2824.5855390489023</v>
      </c>
      <c r="F7642" s="5">
        <f t="shared" si="1549"/>
        <v>651.73417492414967</v>
      </c>
      <c r="G7642" s="5">
        <f t="shared" si="1550"/>
        <v>626.80743957041921</v>
      </c>
      <c r="H7642" s="5">
        <f t="shared" si="1551"/>
        <v>4103.1271535434707</v>
      </c>
      <c r="I7642" s="5">
        <f t="shared" si="1552"/>
        <v>720</v>
      </c>
      <c r="J7642" s="5">
        <f t="shared" si="1553"/>
        <v>3383.1271535434707</v>
      </c>
      <c r="K7642" s="2">
        <f t="shared" si="1554"/>
        <v>83734.846415685257</v>
      </c>
      <c r="L7642" s="2">
        <f t="shared" si="1555"/>
        <v>160610</v>
      </c>
      <c r="M7642" s="2">
        <f t="shared" si="1556"/>
        <v>26840</v>
      </c>
      <c r="N7642" s="6">
        <f t="shared" si="1557"/>
        <v>1</v>
      </c>
      <c r="O7642" s="2">
        <f t="shared" si="1558"/>
        <v>30035.153584314743</v>
      </c>
      <c r="P7642" s="2">
        <f t="shared" si="1559"/>
        <v>30035.153584314743</v>
      </c>
    </row>
    <row r="7643" spans="1:16">
      <c r="A7643" s="6">
        <v>11</v>
      </c>
      <c r="B7643" s="6">
        <v>15</v>
      </c>
      <c r="C7643" s="6">
        <v>13</v>
      </c>
      <c r="D7643" s="6">
        <f t="shared" si="1547"/>
        <v>39</v>
      </c>
      <c r="E7643" s="5">
        <f t="shared" si="1548"/>
        <v>2824.5855390489023</v>
      </c>
      <c r="F7643" s="5">
        <f t="shared" si="1549"/>
        <v>651.73417492414967</v>
      </c>
      <c r="G7643" s="5">
        <f t="shared" si="1550"/>
        <v>687.52941027880343</v>
      </c>
      <c r="H7643" s="5">
        <f t="shared" si="1551"/>
        <v>4163.8491242518558</v>
      </c>
      <c r="I7643" s="5">
        <f t="shared" si="1552"/>
        <v>720</v>
      </c>
      <c r="J7643" s="5">
        <f t="shared" si="1553"/>
        <v>3443.8491242518558</v>
      </c>
      <c r="K7643" s="2">
        <f t="shared" si="1554"/>
        <v>84789.047296039163</v>
      </c>
      <c r="L7643" s="2">
        <f t="shared" si="1555"/>
        <v>163310</v>
      </c>
      <c r="M7643" s="2">
        <f t="shared" si="1556"/>
        <v>27720</v>
      </c>
      <c r="N7643" s="6">
        <f t="shared" si="1557"/>
        <v>1</v>
      </c>
      <c r="O7643" s="2">
        <f t="shared" si="1558"/>
        <v>30800.952703960837</v>
      </c>
      <c r="P7643" s="2">
        <f t="shared" si="1559"/>
        <v>30800.952703960837</v>
      </c>
    </row>
    <row r="7644" spans="1:16">
      <c r="A7644" s="6">
        <v>11</v>
      </c>
      <c r="B7644" s="6">
        <v>15</v>
      </c>
      <c r="C7644" s="6">
        <v>14</v>
      </c>
      <c r="D7644" s="6">
        <f t="shared" si="1547"/>
        <v>40</v>
      </c>
      <c r="E7644" s="5">
        <f t="shared" si="1548"/>
        <v>2824.5855390489023</v>
      </c>
      <c r="F7644" s="5">
        <f t="shared" si="1549"/>
        <v>651.73417492414967</v>
      </c>
      <c r="G7644" s="5">
        <f t="shared" si="1550"/>
        <v>749.67149159246469</v>
      </c>
      <c r="H7644" s="5">
        <f t="shared" si="1551"/>
        <v>4225.9912055655168</v>
      </c>
      <c r="I7644" s="5">
        <f t="shared" si="1552"/>
        <v>720</v>
      </c>
      <c r="J7644" s="5">
        <f t="shared" si="1553"/>
        <v>3505.9912055655168</v>
      </c>
      <c r="K7644" s="2">
        <f t="shared" si="1554"/>
        <v>85867.902874401334</v>
      </c>
      <c r="L7644" s="2">
        <f t="shared" si="1555"/>
        <v>166010</v>
      </c>
      <c r="M7644" s="2">
        <f t="shared" si="1556"/>
        <v>28600</v>
      </c>
      <c r="N7644" s="6">
        <f t="shared" si="1557"/>
        <v>1</v>
      </c>
      <c r="O7644" s="2">
        <f t="shared" si="1558"/>
        <v>31542.097125598666</v>
      </c>
      <c r="P7644" s="2">
        <f t="shared" si="1559"/>
        <v>31542.097125598666</v>
      </c>
    </row>
    <row r="7645" spans="1:16">
      <c r="A7645" s="6">
        <v>11</v>
      </c>
      <c r="B7645" s="6">
        <v>15</v>
      </c>
      <c r="C7645" s="6">
        <v>15</v>
      </c>
      <c r="D7645" s="6">
        <f t="shared" si="1547"/>
        <v>41</v>
      </c>
      <c r="E7645" s="5">
        <f t="shared" si="1548"/>
        <v>2824.5855390489023</v>
      </c>
      <c r="F7645" s="5">
        <f t="shared" si="1549"/>
        <v>651.73417492414967</v>
      </c>
      <c r="G7645" s="5">
        <f t="shared" si="1550"/>
        <v>813.25969846861108</v>
      </c>
      <c r="H7645" s="5">
        <f t="shared" si="1551"/>
        <v>4289.5794124416625</v>
      </c>
      <c r="I7645" s="5">
        <f t="shared" si="1552"/>
        <v>720</v>
      </c>
      <c r="J7645" s="5">
        <f t="shared" si="1553"/>
        <v>3569.5794124416625</v>
      </c>
      <c r="K7645" s="2">
        <f t="shared" si="1554"/>
        <v>86971.86479933442</v>
      </c>
      <c r="L7645" s="2">
        <f t="shared" si="1555"/>
        <v>168710</v>
      </c>
      <c r="M7645" s="2">
        <f t="shared" si="1556"/>
        <v>29480</v>
      </c>
      <c r="N7645" s="6">
        <f t="shared" si="1557"/>
        <v>1</v>
      </c>
      <c r="O7645" s="2">
        <f t="shared" si="1558"/>
        <v>32258.13520066558</v>
      </c>
      <c r="P7645" s="2">
        <f t="shared" si="1559"/>
        <v>32258.13520066558</v>
      </c>
    </row>
    <row r="7646" spans="1:16">
      <c r="A7646" s="6">
        <v>11</v>
      </c>
      <c r="B7646" s="6">
        <v>15</v>
      </c>
      <c r="C7646" s="6">
        <v>16</v>
      </c>
      <c r="D7646" s="6">
        <f t="shared" si="1547"/>
        <v>42</v>
      </c>
      <c r="E7646" s="5">
        <f t="shared" si="1548"/>
        <v>2824.5855390489023</v>
      </c>
      <c r="F7646" s="5">
        <f t="shared" si="1549"/>
        <v>651.73417492414967</v>
      </c>
      <c r="G7646" s="5">
        <f t="shared" si="1550"/>
        <v>878.32047434610013</v>
      </c>
      <c r="H7646" s="5">
        <f t="shared" si="1551"/>
        <v>4354.640188319152</v>
      </c>
      <c r="I7646" s="5">
        <f t="shared" si="1552"/>
        <v>720</v>
      </c>
      <c r="J7646" s="5">
        <f t="shared" si="1553"/>
        <v>3634.640188319152</v>
      </c>
      <c r="K7646" s="2">
        <f t="shared" si="1554"/>
        <v>88101.392158318602</v>
      </c>
      <c r="L7646" s="2">
        <f t="shared" si="1555"/>
        <v>171410</v>
      </c>
      <c r="M7646" s="2">
        <f t="shared" si="1556"/>
        <v>30360</v>
      </c>
      <c r="N7646" s="6">
        <f t="shared" si="1557"/>
        <v>1</v>
      </c>
      <c r="O7646" s="2">
        <f t="shared" si="1558"/>
        <v>32948.607841681398</v>
      </c>
      <c r="P7646" s="2">
        <f t="shared" si="1559"/>
        <v>32948.607841681398</v>
      </c>
    </row>
    <row r="7647" spans="1:16">
      <c r="A7647" s="6">
        <v>11</v>
      </c>
      <c r="B7647" s="6">
        <v>15</v>
      </c>
      <c r="C7647" s="6">
        <v>17</v>
      </c>
      <c r="D7647" s="6">
        <f t="shared" si="1547"/>
        <v>43</v>
      </c>
      <c r="E7647" s="5">
        <f t="shared" si="1548"/>
        <v>2824.5855390489023</v>
      </c>
      <c r="F7647" s="5">
        <f t="shared" si="1549"/>
        <v>651.73417492414967</v>
      </c>
      <c r="G7647" s="5">
        <f t="shared" si="1550"/>
        <v>944.88069779264049</v>
      </c>
      <c r="H7647" s="5">
        <f t="shared" si="1551"/>
        <v>4421.2004117656925</v>
      </c>
      <c r="I7647" s="5">
        <f t="shared" si="1552"/>
        <v>720</v>
      </c>
      <c r="J7647" s="5">
        <f t="shared" si="1553"/>
        <v>3701.2004117656925</v>
      </c>
      <c r="K7647" s="2">
        <f t="shared" si="1554"/>
        <v>89256.951593154372</v>
      </c>
      <c r="L7647" s="2">
        <f t="shared" si="1555"/>
        <v>174110</v>
      </c>
      <c r="M7647" s="2">
        <f t="shared" si="1556"/>
        <v>31240</v>
      </c>
      <c r="N7647" s="6">
        <f t="shared" si="1557"/>
        <v>1</v>
      </c>
      <c r="O7647" s="2">
        <f t="shared" si="1558"/>
        <v>33613.048406845628</v>
      </c>
      <c r="P7647" s="2">
        <f t="shared" si="1559"/>
        <v>33613.048406845628</v>
      </c>
    </row>
    <row r="7648" spans="1:16">
      <c r="A7648" s="6">
        <v>11</v>
      </c>
      <c r="B7648" s="6">
        <v>15</v>
      </c>
      <c r="C7648" s="6">
        <v>18</v>
      </c>
      <c r="D7648" s="6">
        <f t="shared" si="1547"/>
        <v>44</v>
      </c>
      <c r="E7648" s="5">
        <f t="shared" si="1548"/>
        <v>2824.5855390489023</v>
      </c>
      <c r="F7648" s="5">
        <f t="shared" si="1549"/>
        <v>651.73417492414967</v>
      </c>
      <c r="G7648" s="5">
        <f t="shared" si="1550"/>
        <v>1012.9676892512279</v>
      </c>
      <c r="H7648" s="5">
        <f t="shared" si="1551"/>
        <v>4489.2874032242798</v>
      </c>
      <c r="I7648" s="5">
        <f t="shared" si="1552"/>
        <v>720</v>
      </c>
      <c r="J7648" s="5">
        <f t="shared" si="1553"/>
        <v>3769.2874032242798</v>
      </c>
      <c r="K7648" s="2">
        <f t="shared" si="1554"/>
        <v>90439.01741708818</v>
      </c>
      <c r="L7648" s="2">
        <f t="shared" si="1555"/>
        <v>176810</v>
      </c>
      <c r="M7648" s="2">
        <f t="shared" si="1556"/>
        <v>32120</v>
      </c>
      <c r="N7648" s="6">
        <f t="shared" si="1557"/>
        <v>1</v>
      </c>
      <c r="O7648" s="2">
        <f t="shared" si="1558"/>
        <v>34250.98258291182</v>
      </c>
      <c r="P7648" s="2">
        <f t="shared" si="1559"/>
        <v>34250.98258291182</v>
      </c>
    </row>
    <row r="7649" spans="1:16">
      <c r="A7649" s="6">
        <v>11</v>
      </c>
      <c r="B7649" s="6">
        <v>15</v>
      </c>
      <c r="C7649" s="6">
        <v>19</v>
      </c>
      <c r="D7649" s="6">
        <f t="shared" si="1547"/>
        <v>45</v>
      </c>
      <c r="E7649" s="5">
        <f t="shared" si="1548"/>
        <v>2824.5855390489023</v>
      </c>
      <c r="F7649" s="5">
        <f t="shared" si="1549"/>
        <v>651.73417492414967</v>
      </c>
      <c r="G7649" s="5">
        <f t="shared" si="1550"/>
        <v>1082.6092178872495</v>
      </c>
      <c r="H7649" s="5">
        <f t="shared" si="1551"/>
        <v>4558.9289318603014</v>
      </c>
      <c r="I7649" s="5">
        <f t="shared" si="1552"/>
        <v>720</v>
      </c>
      <c r="J7649" s="5">
        <f t="shared" si="1553"/>
        <v>3838.9289318603014</v>
      </c>
      <c r="K7649" s="2">
        <f t="shared" si="1554"/>
        <v>91648.071733685792</v>
      </c>
      <c r="L7649" s="2">
        <f t="shared" si="1555"/>
        <v>179510</v>
      </c>
      <c r="M7649" s="2">
        <f t="shared" si="1556"/>
        <v>33000</v>
      </c>
      <c r="N7649" s="6">
        <f t="shared" si="1557"/>
        <v>1</v>
      </c>
      <c r="O7649" s="2">
        <f t="shared" si="1558"/>
        <v>34861.928266314208</v>
      </c>
      <c r="P7649" s="2">
        <f t="shared" si="1559"/>
        <v>34861.928266314208</v>
      </c>
    </row>
    <row r="7650" spans="1:16">
      <c r="A7650" s="6">
        <v>11</v>
      </c>
      <c r="B7650" s="6">
        <v>15</v>
      </c>
      <c r="C7650" s="6">
        <v>20</v>
      </c>
      <c r="D7650" s="6">
        <f t="shared" si="1547"/>
        <v>46</v>
      </c>
      <c r="E7650" s="5">
        <f t="shared" si="1548"/>
        <v>2824.5855390489023</v>
      </c>
      <c r="F7650" s="5">
        <f t="shared" si="1549"/>
        <v>651.73417492414967</v>
      </c>
      <c r="G7650" s="5">
        <f t="shared" si="1550"/>
        <v>1153.8335085377266</v>
      </c>
      <c r="H7650" s="5">
        <f t="shared" si="1551"/>
        <v>4630.1532225107785</v>
      </c>
      <c r="I7650" s="5">
        <f t="shared" si="1552"/>
        <v>720</v>
      </c>
      <c r="J7650" s="5">
        <f t="shared" si="1553"/>
        <v>3910.1532225107785</v>
      </c>
      <c r="K7650" s="2">
        <f t="shared" si="1554"/>
        <v>92884.604557478786</v>
      </c>
      <c r="L7650" s="2">
        <f t="shared" si="1555"/>
        <v>182210</v>
      </c>
      <c r="M7650" s="2">
        <f t="shared" si="1556"/>
        <v>33880</v>
      </c>
      <c r="N7650" s="6">
        <f t="shared" si="1557"/>
        <v>1</v>
      </c>
      <c r="O7650" s="2">
        <f t="shared" si="1558"/>
        <v>35445.395442521214</v>
      </c>
      <c r="P7650" s="2">
        <f t="shared" si="1559"/>
        <v>35445.395442521214</v>
      </c>
    </row>
    <row r="7651" spans="1:16">
      <c r="A7651" s="6">
        <v>11</v>
      </c>
      <c r="B7651" s="6">
        <v>15</v>
      </c>
      <c r="C7651" s="6">
        <v>21</v>
      </c>
      <c r="D7651" s="6">
        <f t="shared" si="1547"/>
        <v>47</v>
      </c>
      <c r="E7651" s="5">
        <f t="shared" si="1548"/>
        <v>2824.5855390489023</v>
      </c>
      <c r="F7651" s="5">
        <f t="shared" si="1549"/>
        <v>651.73417492414967</v>
      </c>
      <c r="G7651" s="5">
        <f t="shared" si="1550"/>
        <v>1226.6692487641703</v>
      </c>
      <c r="H7651" s="5">
        <f t="shared" si="1551"/>
        <v>4702.9889627372222</v>
      </c>
      <c r="I7651" s="5">
        <f t="shared" si="1552"/>
        <v>720</v>
      </c>
      <c r="J7651" s="5">
        <f t="shared" si="1553"/>
        <v>3982.9889627372222</v>
      </c>
      <c r="K7651" s="2">
        <f t="shared" si="1554"/>
        <v>94149.113936410111</v>
      </c>
      <c r="L7651" s="2">
        <f t="shared" si="1555"/>
        <v>184910</v>
      </c>
      <c r="M7651" s="2">
        <f t="shared" si="1556"/>
        <v>34760</v>
      </c>
      <c r="N7651" s="6">
        <f t="shared" si="1557"/>
        <v>1</v>
      </c>
      <c r="O7651" s="2">
        <f t="shared" si="1558"/>
        <v>36000.886063589889</v>
      </c>
      <c r="P7651" s="2">
        <f t="shared" si="1559"/>
        <v>36000.886063589889</v>
      </c>
    </row>
    <row r="7652" spans="1:16">
      <c r="A7652" s="6">
        <v>11</v>
      </c>
      <c r="B7652" s="6">
        <v>15</v>
      </c>
      <c r="C7652" s="6">
        <v>22</v>
      </c>
      <c r="D7652" s="6">
        <f t="shared" si="1547"/>
        <v>48</v>
      </c>
      <c r="E7652" s="5">
        <f t="shared" si="1548"/>
        <v>2824.5855390489023</v>
      </c>
      <c r="F7652" s="5">
        <f t="shared" si="1549"/>
        <v>651.73417492414967</v>
      </c>
      <c r="G7652" s="5">
        <f t="shared" si="1550"/>
        <v>1301.1455960105666</v>
      </c>
      <c r="H7652" s="5">
        <f t="shared" si="1551"/>
        <v>4777.4653099836187</v>
      </c>
      <c r="I7652" s="5">
        <f t="shared" si="1552"/>
        <v>720</v>
      </c>
      <c r="J7652" s="5">
        <f t="shared" si="1553"/>
        <v>4057.4653099836187</v>
      </c>
      <c r="K7652" s="2">
        <f t="shared" si="1554"/>
        <v>95442.106076104494</v>
      </c>
      <c r="L7652" s="2">
        <f t="shared" si="1555"/>
        <v>187610</v>
      </c>
      <c r="M7652" s="2">
        <f t="shared" si="1556"/>
        <v>35640</v>
      </c>
      <c r="N7652" s="6">
        <f t="shared" si="1557"/>
        <v>1</v>
      </c>
      <c r="O7652" s="2">
        <f t="shared" si="1558"/>
        <v>36527.893923895506</v>
      </c>
      <c r="P7652" s="2">
        <f t="shared" si="1559"/>
        <v>36527.893923895506</v>
      </c>
    </row>
    <row r="7653" spans="1:16">
      <c r="A7653" s="6">
        <v>11</v>
      </c>
      <c r="B7653" s="6">
        <v>15</v>
      </c>
      <c r="C7653" s="6">
        <v>23</v>
      </c>
      <c r="D7653" s="6">
        <f t="shared" si="1547"/>
        <v>49</v>
      </c>
      <c r="E7653" s="5">
        <f t="shared" si="1548"/>
        <v>2824.5855390489023</v>
      </c>
      <c r="F7653" s="5">
        <f t="shared" si="1549"/>
        <v>651.73417492414967</v>
      </c>
      <c r="G7653" s="5">
        <f t="shared" si="1550"/>
        <v>1377.292184868003</v>
      </c>
      <c r="H7653" s="5">
        <f t="shared" si="1551"/>
        <v>4853.6118988410544</v>
      </c>
      <c r="I7653" s="5">
        <f t="shared" si="1552"/>
        <v>720</v>
      </c>
      <c r="J7653" s="5">
        <f t="shared" si="1553"/>
        <v>4133.6118988410544</v>
      </c>
      <c r="K7653" s="2">
        <f t="shared" si="1554"/>
        <v>96764.095465990526</v>
      </c>
      <c r="L7653" s="2">
        <f t="shared" si="1555"/>
        <v>190310</v>
      </c>
      <c r="M7653" s="2">
        <f t="shared" si="1556"/>
        <v>36520</v>
      </c>
      <c r="N7653" s="6">
        <f t="shared" si="1557"/>
        <v>1</v>
      </c>
      <c r="O7653" s="2">
        <f t="shared" si="1558"/>
        <v>37025.904534009474</v>
      </c>
      <c r="P7653" s="2">
        <f t="shared" si="1559"/>
        <v>37025.904534009474</v>
      </c>
    </row>
    <row r="7654" spans="1:16">
      <c r="A7654" s="6">
        <v>11</v>
      </c>
      <c r="B7654" s="6">
        <v>15</v>
      </c>
      <c r="C7654" s="6">
        <v>24</v>
      </c>
      <c r="D7654" s="6">
        <f t="shared" si="1547"/>
        <v>50</v>
      </c>
      <c r="E7654" s="5">
        <f t="shared" si="1548"/>
        <v>2824.5855390489023</v>
      </c>
      <c r="F7654" s="5">
        <f t="shared" si="1549"/>
        <v>651.73417492414967</v>
      </c>
      <c r="G7654" s="5">
        <f t="shared" si="1550"/>
        <v>1455.1391344474989</v>
      </c>
      <c r="H7654" s="5">
        <f t="shared" si="1551"/>
        <v>4931.4588484205506</v>
      </c>
      <c r="I7654" s="5">
        <f t="shared" si="1552"/>
        <v>720</v>
      </c>
      <c r="J7654" s="5">
        <f t="shared" si="1553"/>
        <v>4211.4588484205506</v>
      </c>
      <c r="K7654" s="2">
        <f t="shared" si="1554"/>
        <v>98115.60500730123</v>
      </c>
      <c r="L7654" s="2">
        <f t="shared" si="1555"/>
        <v>193010</v>
      </c>
      <c r="M7654" s="2">
        <f t="shared" si="1556"/>
        <v>37400</v>
      </c>
      <c r="N7654" s="6">
        <f t="shared" si="1557"/>
        <v>1</v>
      </c>
      <c r="O7654" s="2">
        <f t="shared" si="1558"/>
        <v>37494.39499269877</v>
      </c>
      <c r="P7654" s="2">
        <f t="shared" si="1559"/>
        <v>37494.39499269877</v>
      </c>
    </row>
    <row r="7655" spans="1:16">
      <c r="A7655" s="6">
        <v>11</v>
      </c>
      <c r="B7655" s="6">
        <v>15</v>
      </c>
      <c r="C7655" s="6">
        <v>25</v>
      </c>
      <c r="D7655" s="6">
        <f t="shared" si="1547"/>
        <v>51</v>
      </c>
      <c r="E7655" s="5">
        <f t="shared" si="1548"/>
        <v>2824.5855390489023</v>
      </c>
      <c r="F7655" s="5">
        <f t="shared" si="1549"/>
        <v>651.73417492414967</v>
      </c>
      <c r="G7655" s="5">
        <f t="shared" si="1550"/>
        <v>1534.7170558625965</v>
      </c>
      <c r="H7655" s="5">
        <f t="shared" si="1551"/>
        <v>5011.0367698356486</v>
      </c>
      <c r="I7655" s="5">
        <f t="shared" si="1552"/>
        <v>720</v>
      </c>
      <c r="J7655" s="5">
        <f t="shared" si="1553"/>
        <v>4291.0367698356486</v>
      </c>
      <c r="K7655" s="2">
        <f t="shared" si="1554"/>
        <v>99497.166142980015</v>
      </c>
      <c r="L7655" s="2">
        <f t="shared" si="1555"/>
        <v>195710</v>
      </c>
      <c r="M7655" s="2">
        <f t="shared" si="1556"/>
        <v>38280</v>
      </c>
      <c r="N7655" s="6">
        <f t="shared" si="1557"/>
        <v>1</v>
      </c>
      <c r="O7655" s="2">
        <f t="shared" si="1558"/>
        <v>37932.833857019985</v>
      </c>
      <c r="P7655" s="2">
        <f t="shared" si="1559"/>
        <v>37932.833857019985</v>
      </c>
    </row>
    <row r="7656" spans="1:16">
      <c r="A7656" s="6">
        <v>11</v>
      </c>
      <c r="B7656" s="6">
        <v>15</v>
      </c>
      <c r="C7656" s="6">
        <v>26</v>
      </c>
      <c r="D7656" s="6">
        <f t="shared" si="1547"/>
        <v>52</v>
      </c>
      <c r="E7656" s="5">
        <f t="shared" si="1548"/>
        <v>2824.5855390489023</v>
      </c>
      <c r="F7656" s="5">
        <f t="shared" si="1549"/>
        <v>651.73417492414967</v>
      </c>
      <c r="G7656" s="5">
        <f t="shared" si="1550"/>
        <v>1616.0570598233144</v>
      </c>
      <c r="H7656" s="5">
        <f t="shared" si="1551"/>
        <v>5092.3767737963663</v>
      </c>
      <c r="I7656" s="5">
        <f t="shared" si="1552"/>
        <v>720</v>
      </c>
      <c r="J7656" s="5">
        <f t="shared" si="1553"/>
        <v>4372.3767737963663</v>
      </c>
      <c r="K7656" s="2">
        <f t="shared" si="1554"/>
        <v>100909.31898952025</v>
      </c>
      <c r="L7656" s="2">
        <f t="shared" si="1555"/>
        <v>198410</v>
      </c>
      <c r="M7656" s="2">
        <f t="shared" si="1556"/>
        <v>39160</v>
      </c>
      <c r="N7656" s="6">
        <f t="shared" si="1557"/>
        <v>1</v>
      </c>
      <c r="O7656" s="2">
        <f t="shared" si="1558"/>
        <v>38340.681010479748</v>
      </c>
      <c r="P7656" s="2">
        <f t="shared" si="1559"/>
        <v>38340.681010479748</v>
      </c>
    </row>
    <row r="7657" spans="1:16">
      <c r="A7657" s="6">
        <v>11</v>
      </c>
      <c r="B7657" s="6">
        <v>15</v>
      </c>
      <c r="C7657" s="6">
        <v>27</v>
      </c>
      <c r="D7657" s="6">
        <f t="shared" si="1547"/>
        <v>53</v>
      </c>
      <c r="E7657" s="5">
        <f t="shared" si="1548"/>
        <v>2824.5855390489023</v>
      </c>
      <c r="F7657" s="5">
        <f t="shared" si="1549"/>
        <v>651.73417492414967</v>
      </c>
      <c r="G7657" s="5">
        <f t="shared" si="1550"/>
        <v>1699.1907643430709</v>
      </c>
      <c r="H7657" s="5">
        <f t="shared" si="1551"/>
        <v>5175.5104783161223</v>
      </c>
      <c r="I7657" s="5">
        <f t="shared" si="1552"/>
        <v>720</v>
      </c>
      <c r="J7657" s="5">
        <f t="shared" si="1553"/>
        <v>4455.5104783161223</v>
      </c>
      <c r="K7657" s="2">
        <f t="shared" si="1554"/>
        <v>102352.61247076601</v>
      </c>
      <c r="L7657" s="2">
        <f t="shared" si="1555"/>
        <v>201110</v>
      </c>
      <c r="M7657" s="2">
        <f t="shared" si="1556"/>
        <v>40040</v>
      </c>
      <c r="N7657" s="6">
        <f t="shared" si="1557"/>
        <v>1</v>
      </c>
      <c r="O7657" s="2">
        <f t="shared" si="1558"/>
        <v>38717.387529233994</v>
      </c>
      <c r="P7657" s="2">
        <f t="shared" si="1559"/>
        <v>38717.387529233994</v>
      </c>
    </row>
    <row r="7658" spans="1:16">
      <c r="A7658" s="6">
        <v>11</v>
      </c>
      <c r="B7658" s="6">
        <v>15</v>
      </c>
      <c r="C7658" s="6">
        <v>28</v>
      </c>
      <c r="D7658" s="6">
        <f t="shared" si="1547"/>
        <v>54</v>
      </c>
      <c r="E7658" s="5">
        <f t="shared" si="1548"/>
        <v>2824.5855390489023</v>
      </c>
      <c r="F7658" s="5">
        <f t="shared" si="1549"/>
        <v>651.73417492414967</v>
      </c>
      <c r="G7658" s="5">
        <f t="shared" si="1550"/>
        <v>1784.1503025602246</v>
      </c>
      <c r="H7658" s="5">
        <f t="shared" si="1551"/>
        <v>5260.4700165332761</v>
      </c>
      <c r="I7658" s="5">
        <f t="shared" si="1552"/>
        <v>720</v>
      </c>
      <c r="J7658" s="5">
        <f t="shared" si="1553"/>
        <v>4540.4700165332761</v>
      </c>
      <c r="K7658" s="2">
        <f t="shared" si="1554"/>
        <v>103827.6044537027</v>
      </c>
      <c r="L7658" s="2">
        <f t="shared" si="1555"/>
        <v>203810</v>
      </c>
      <c r="M7658" s="2">
        <f t="shared" si="1556"/>
        <v>40920</v>
      </c>
      <c r="N7658" s="6">
        <f t="shared" si="1557"/>
        <v>1</v>
      </c>
      <c r="O7658" s="2">
        <f t="shared" si="1558"/>
        <v>39062.395546297295</v>
      </c>
      <c r="P7658" s="2">
        <f t="shared" si="1559"/>
        <v>39062.395546297295</v>
      </c>
    </row>
    <row r="7659" spans="1:16">
      <c r="A7659" s="6">
        <v>11</v>
      </c>
      <c r="B7659" s="6">
        <v>15</v>
      </c>
      <c r="C7659" s="6">
        <v>29</v>
      </c>
      <c r="D7659" s="6">
        <f t="shared" si="1547"/>
        <v>55</v>
      </c>
      <c r="E7659" s="5">
        <f t="shared" si="1548"/>
        <v>2824.5855390489023</v>
      </c>
      <c r="F7659" s="5">
        <f t="shared" si="1549"/>
        <v>651.73417492414967</v>
      </c>
      <c r="G7659" s="5">
        <f t="shared" si="1550"/>
        <v>1870.9683306758782</v>
      </c>
      <c r="H7659" s="5">
        <f t="shared" si="1551"/>
        <v>5347.2880446489298</v>
      </c>
      <c r="I7659" s="5">
        <f t="shared" si="1552"/>
        <v>720</v>
      </c>
      <c r="J7659" s="5">
        <f t="shared" si="1553"/>
        <v>4627.2880446489298</v>
      </c>
      <c r="K7659" s="2">
        <f t="shared" si="1554"/>
        <v>105334.86188626614</v>
      </c>
      <c r="L7659" s="2">
        <f t="shared" si="1555"/>
        <v>206510</v>
      </c>
      <c r="M7659" s="2">
        <f t="shared" si="1556"/>
        <v>41800</v>
      </c>
      <c r="N7659" s="6">
        <f t="shared" si="1557"/>
        <v>1</v>
      </c>
      <c r="O7659" s="2">
        <f t="shared" si="1558"/>
        <v>39375.138113733861</v>
      </c>
      <c r="P7659" s="2">
        <f t="shared" si="1559"/>
        <v>39375.138113733861</v>
      </c>
    </row>
    <row r="7660" spans="1:16">
      <c r="A7660" s="6">
        <v>11</v>
      </c>
      <c r="B7660" s="6">
        <v>15</v>
      </c>
      <c r="C7660" s="6">
        <v>30</v>
      </c>
      <c r="D7660" s="6">
        <f t="shared" si="1547"/>
        <v>56</v>
      </c>
      <c r="E7660" s="5">
        <f t="shared" si="1548"/>
        <v>2824.5855390489023</v>
      </c>
      <c r="F7660" s="5">
        <f t="shared" si="1549"/>
        <v>651.73417492414967</v>
      </c>
      <c r="G7660" s="5">
        <f t="shared" si="1550"/>
        <v>1959.6780360096488</v>
      </c>
      <c r="H7660" s="5">
        <f t="shared" si="1551"/>
        <v>5435.997749982701</v>
      </c>
      <c r="I7660" s="5">
        <f t="shared" si="1552"/>
        <v>720</v>
      </c>
      <c r="J7660" s="5">
        <f t="shared" si="1553"/>
        <v>4715.997749982701</v>
      </c>
      <c r="K7660" s="2">
        <f t="shared" si="1554"/>
        <v>106874.96093719966</v>
      </c>
      <c r="L7660" s="2">
        <f t="shared" si="1555"/>
        <v>209210</v>
      </c>
      <c r="M7660" s="2">
        <f t="shared" si="1556"/>
        <v>42680</v>
      </c>
      <c r="N7660" s="6">
        <f t="shared" si="1557"/>
        <v>1</v>
      </c>
      <c r="O7660" s="2">
        <f t="shared" si="1558"/>
        <v>39655.039062800337</v>
      </c>
      <c r="P7660" s="2">
        <f t="shared" si="1559"/>
        <v>39655.039062800337</v>
      </c>
    </row>
    <row r="7661" spans="1:16">
      <c r="A7661" s="6">
        <v>11</v>
      </c>
      <c r="B7661" s="6">
        <v>16</v>
      </c>
      <c r="C7661" s="6">
        <v>0</v>
      </c>
      <c r="D7661" s="6">
        <f t="shared" si="1547"/>
        <v>27</v>
      </c>
      <c r="E7661" s="5">
        <f t="shared" si="1548"/>
        <v>2824.5855390489023</v>
      </c>
      <c r="F7661" s="5">
        <f t="shared" si="1549"/>
        <v>712.5626979170703</v>
      </c>
      <c r="G7661" s="5">
        <f t="shared" si="1550"/>
        <v>0</v>
      </c>
      <c r="H7661" s="5">
        <f t="shared" si="1551"/>
        <v>3537.1482369659725</v>
      </c>
      <c r="I7661" s="5">
        <f t="shared" si="1552"/>
        <v>720</v>
      </c>
      <c r="J7661" s="5">
        <f t="shared" si="1553"/>
        <v>2817.1482369659725</v>
      </c>
      <c r="K7661" s="2">
        <f t="shared" si="1554"/>
        <v>73908.823558437027</v>
      </c>
      <c r="L7661" s="2">
        <f t="shared" si="1555"/>
        <v>130304</v>
      </c>
      <c r="M7661" s="2">
        <f t="shared" si="1556"/>
        <v>16720</v>
      </c>
      <c r="N7661" s="6">
        <f t="shared" si="1557"/>
        <v>1</v>
      </c>
      <c r="O7661" s="2">
        <f t="shared" si="1558"/>
        <v>19675.176441562973</v>
      </c>
      <c r="P7661" s="2">
        <f t="shared" si="1559"/>
        <v>19675.176441562973</v>
      </c>
    </row>
    <row r="7662" spans="1:16">
      <c r="A7662" s="6">
        <v>11</v>
      </c>
      <c r="B7662" s="6">
        <v>16</v>
      </c>
      <c r="C7662" s="6">
        <v>1</v>
      </c>
      <c r="D7662" s="6">
        <f t="shared" si="1547"/>
        <v>28</v>
      </c>
      <c r="E7662" s="5">
        <f t="shared" si="1548"/>
        <v>2824.5855390489023</v>
      </c>
      <c r="F7662" s="5">
        <f t="shared" si="1549"/>
        <v>712.5626979170703</v>
      </c>
      <c r="G7662" s="5">
        <f t="shared" si="1550"/>
        <v>45.5625</v>
      </c>
      <c r="H7662" s="5">
        <f t="shared" si="1551"/>
        <v>3582.7107369659725</v>
      </c>
      <c r="I7662" s="5">
        <f t="shared" si="1552"/>
        <v>720</v>
      </c>
      <c r="J7662" s="5">
        <f t="shared" si="1553"/>
        <v>2862.7107369659725</v>
      </c>
      <c r="K7662" s="2">
        <f t="shared" si="1554"/>
        <v>74699.839183437027</v>
      </c>
      <c r="L7662" s="2">
        <f t="shared" si="1555"/>
        <v>133004</v>
      </c>
      <c r="M7662" s="2">
        <f t="shared" si="1556"/>
        <v>17600</v>
      </c>
      <c r="N7662" s="6">
        <f t="shared" si="1557"/>
        <v>1</v>
      </c>
      <c r="O7662" s="2">
        <f t="shared" si="1558"/>
        <v>20704.160816562973</v>
      </c>
      <c r="P7662" s="2">
        <f t="shared" si="1559"/>
        <v>20704.160816562973</v>
      </c>
    </row>
    <row r="7663" spans="1:16">
      <c r="A7663" s="6">
        <v>11</v>
      </c>
      <c r="B7663" s="6">
        <v>16</v>
      </c>
      <c r="C7663" s="6">
        <v>2</v>
      </c>
      <c r="D7663" s="6">
        <f t="shared" si="1547"/>
        <v>29</v>
      </c>
      <c r="E7663" s="5">
        <f t="shared" si="1548"/>
        <v>2824.5855390489023</v>
      </c>
      <c r="F7663" s="5">
        <f t="shared" si="1549"/>
        <v>712.5626979170703</v>
      </c>
      <c r="G7663" s="5">
        <f t="shared" si="1550"/>
        <v>92.264062499999994</v>
      </c>
      <c r="H7663" s="5">
        <f t="shared" si="1551"/>
        <v>3629.4122994659724</v>
      </c>
      <c r="I7663" s="5">
        <f t="shared" si="1552"/>
        <v>720</v>
      </c>
      <c r="J7663" s="5">
        <f t="shared" si="1553"/>
        <v>2909.4122994659724</v>
      </c>
      <c r="K7663" s="2">
        <f t="shared" si="1554"/>
        <v>75510.630199062027</v>
      </c>
      <c r="L7663" s="2">
        <f t="shared" si="1555"/>
        <v>135704</v>
      </c>
      <c r="M7663" s="2">
        <f t="shared" si="1556"/>
        <v>18480</v>
      </c>
      <c r="N7663" s="6">
        <f t="shared" si="1557"/>
        <v>1</v>
      </c>
      <c r="O7663" s="2">
        <f t="shared" si="1558"/>
        <v>21713.369800937973</v>
      </c>
      <c r="P7663" s="2">
        <f t="shared" si="1559"/>
        <v>21713.369800937973</v>
      </c>
    </row>
    <row r="7664" spans="1:16">
      <c r="A7664" s="6">
        <v>11</v>
      </c>
      <c r="B7664" s="6">
        <v>16</v>
      </c>
      <c r="C7664" s="6">
        <v>3</v>
      </c>
      <c r="D7664" s="6">
        <f t="shared" si="1547"/>
        <v>30</v>
      </c>
      <c r="E7664" s="5">
        <f t="shared" si="1548"/>
        <v>2824.5855390489023</v>
      </c>
      <c r="F7664" s="5">
        <f t="shared" si="1549"/>
        <v>712.5626979170703</v>
      </c>
      <c r="G7664" s="5">
        <f t="shared" si="1550"/>
        <v>140.12604492187498</v>
      </c>
      <c r="H7664" s="5">
        <f t="shared" si="1551"/>
        <v>3677.2742818878473</v>
      </c>
      <c r="I7664" s="5">
        <f t="shared" si="1552"/>
        <v>720</v>
      </c>
      <c r="J7664" s="5">
        <f t="shared" si="1553"/>
        <v>2957.2742818878473</v>
      </c>
      <c r="K7664" s="2">
        <f t="shared" si="1554"/>
        <v>76341.567393886246</v>
      </c>
      <c r="L7664" s="2">
        <f t="shared" si="1555"/>
        <v>138404</v>
      </c>
      <c r="M7664" s="2">
        <f t="shared" si="1556"/>
        <v>19360</v>
      </c>
      <c r="N7664" s="6">
        <f t="shared" si="1557"/>
        <v>1</v>
      </c>
      <c r="O7664" s="2">
        <f t="shared" si="1558"/>
        <v>22702.432606113754</v>
      </c>
      <c r="P7664" s="2">
        <f t="shared" si="1559"/>
        <v>22702.432606113754</v>
      </c>
    </row>
    <row r="7665" spans="1:16">
      <c r="A7665" s="6">
        <v>11</v>
      </c>
      <c r="B7665" s="6">
        <v>16</v>
      </c>
      <c r="C7665" s="6">
        <v>4</v>
      </c>
      <c r="D7665" s="6">
        <f t="shared" si="1547"/>
        <v>31</v>
      </c>
      <c r="E7665" s="5">
        <f t="shared" si="1548"/>
        <v>2824.5855390489023</v>
      </c>
      <c r="F7665" s="5">
        <f t="shared" si="1549"/>
        <v>712.5626979170703</v>
      </c>
      <c r="G7665" s="5">
        <f t="shared" si="1550"/>
        <v>189.17016064453125</v>
      </c>
      <c r="H7665" s="5">
        <f t="shared" si="1551"/>
        <v>3726.3183976105038</v>
      </c>
      <c r="I7665" s="5">
        <f t="shared" si="1552"/>
        <v>720</v>
      </c>
      <c r="J7665" s="5">
        <f t="shared" si="1553"/>
        <v>3006.3183976105038</v>
      </c>
      <c r="K7665" s="2">
        <f t="shared" si="1554"/>
        <v>77193.027736293472</v>
      </c>
      <c r="L7665" s="2">
        <f t="shared" si="1555"/>
        <v>141104</v>
      </c>
      <c r="M7665" s="2">
        <f t="shared" si="1556"/>
        <v>20240</v>
      </c>
      <c r="N7665" s="6">
        <f t="shared" si="1557"/>
        <v>1</v>
      </c>
      <c r="O7665" s="2">
        <f t="shared" si="1558"/>
        <v>23670.972263706528</v>
      </c>
      <c r="P7665" s="2">
        <f t="shared" si="1559"/>
        <v>23670.972263706528</v>
      </c>
    </row>
    <row r="7666" spans="1:16">
      <c r="A7666" s="6">
        <v>11</v>
      </c>
      <c r="B7666" s="6">
        <v>16</v>
      </c>
      <c r="C7666" s="6">
        <v>5</v>
      </c>
      <c r="D7666" s="6">
        <f t="shared" si="1547"/>
        <v>32</v>
      </c>
      <c r="E7666" s="5">
        <f t="shared" si="1548"/>
        <v>2824.5855390489023</v>
      </c>
      <c r="F7666" s="5">
        <f t="shared" si="1549"/>
        <v>712.5626979170703</v>
      </c>
      <c r="G7666" s="5">
        <f t="shared" si="1550"/>
        <v>239.41848456573481</v>
      </c>
      <c r="H7666" s="5">
        <f t="shared" si="1551"/>
        <v>3776.5667215317071</v>
      </c>
      <c r="I7666" s="5">
        <f t="shared" si="1552"/>
        <v>720</v>
      </c>
      <c r="J7666" s="5">
        <f t="shared" si="1553"/>
        <v>3056.5667215317071</v>
      </c>
      <c r="K7666" s="2">
        <f t="shared" si="1554"/>
        <v>78065.39447103659</v>
      </c>
      <c r="L7666" s="2">
        <f t="shared" si="1555"/>
        <v>143804</v>
      </c>
      <c r="M7666" s="2">
        <f t="shared" si="1556"/>
        <v>21120</v>
      </c>
      <c r="N7666" s="6">
        <f t="shared" si="1557"/>
        <v>1</v>
      </c>
      <c r="O7666" s="2">
        <f t="shared" si="1558"/>
        <v>24618.60552896341</v>
      </c>
      <c r="P7666" s="2">
        <f t="shared" si="1559"/>
        <v>24618.60552896341</v>
      </c>
    </row>
    <row r="7667" spans="1:16">
      <c r="A7667" s="6">
        <v>11</v>
      </c>
      <c r="B7667" s="6">
        <v>16</v>
      </c>
      <c r="C7667" s="6">
        <v>6</v>
      </c>
      <c r="D7667" s="6">
        <f t="shared" si="1547"/>
        <v>33</v>
      </c>
      <c r="E7667" s="5">
        <f t="shared" si="1548"/>
        <v>2824.5855390489023</v>
      </c>
      <c r="F7667" s="5">
        <f t="shared" si="1549"/>
        <v>712.5626979170703</v>
      </c>
      <c r="G7667" s="5">
        <f t="shared" si="1550"/>
        <v>290.89345874736784</v>
      </c>
      <c r="H7667" s="5">
        <f t="shared" si="1551"/>
        <v>3828.0416957133402</v>
      </c>
      <c r="I7667" s="5">
        <f t="shared" si="1552"/>
        <v>720</v>
      </c>
      <c r="J7667" s="5">
        <f t="shared" si="1553"/>
        <v>3108.0416957133402</v>
      </c>
      <c r="K7667" s="2">
        <f t="shared" si="1554"/>
        <v>78959.057217245485</v>
      </c>
      <c r="L7667" s="2">
        <f t="shared" si="1555"/>
        <v>146504</v>
      </c>
      <c r="M7667" s="2">
        <f t="shared" si="1556"/>
        <v>22000</v>
      </c>
      <c r="N7667" s="6">
        <f t="shared" si="1557"/>
        <v>1</v>
      </c>
      <c r="O7667" s="2">
        <f t="shared" si="1558"/>
        <v>25544.942782754515</v>
      </c>
      <c r="P7667" s="2">
        <f t="shared" si="1559"/>
        <v>25544.942782754515</v>
      </c>
    </row>
    <row r="7668" spans="1:16">
      <c r="A7668" s="6">
        <v>11</v>
      </c>
      <c r="B7668" s="6">
        <v>16</v>
      </c>
      <c r="C7668" s="6">
        <v>7</v>
      </c>
      <c r="D7668" s="6">
        <f t="shared" si="1547"/>
        <v>34</v>
      </c>
      <c r="E7668" s="5">
        <f t="shared" si="1548"/>
        <v>2824.5855390489023</v>
      </c>
      <c r="F7668" s="5">
        <f t="shared" si="1549"/>
        <v>712.5626979170703</v>
      </c>
      <c r="G7668" s="5">
        <f t="shared" si="1550"/>
        <v>343.61789814532818</v>
      </c>
      <c r="H7668" s="5">
        <f t="shared" si="1551"/>
        <v>3880.7661351113006</v>
      </c>
      <c r="I7668" s="5">
        <f t="shared" si="1552"/>
        <v>720</v>
      </c>
      <c r="J7668" s="5">
        <f t="shared" si="1553"/>
        <v>3160.7661351113006</v>
      </c>
      <c r="K7668" s="2">
        <f t="shared" si="1554"/>
        <v>79874.412067904515</v>
      </c>
      <c r="L7668" s="2">
        <f t="shared" si="1555"/>
        <v>149204</v>
      </c>
      <c r="M7668" s="2">
        <f t="shared" si="1556"/>
        <v>22880</v>
      </c>
      <c r="N7668" s="6">
        <f t="shared" si="1557"/>
        <v>1</v>
      </c>
      <c r="O7668" s="2">
        <f t="shared" si="1558"/>
        <v>26449.587932095485</v>
      </c>
      <c r="P7668" s="2">
        <f t="shared" si="1559"/>
        <v>26449.587932095485</v>
      </c>
    </row>
    <row r="7669" spans="1:16">
      <c r="A7669" s="6">
        <v>11</v>
      </c>
      <c r="B7669" s="6">
        <v>16</v>
      </c>
      <c r="C7669" s="6">
        <v>8</v>
      </c>
      <c r="D7669" s="6">
        <f t="shared" si="1547"/>
        <v>35</v>
      </c>
      <c r="E7669" s="5">
        <f t="shared" si="1548"/>
        <v>2824.5855390489023</v>
      </c>
      <c r="F7669" s="5">
        <f t="shared" si="1549"/>
        <v>712.5626979170703</v>
      </c>
      <c r="G7669" s="5">
        <f t="shared" si="1550"/>
        <v>397.61499642530839</v>
      </c>
      <c r="H7669" s="5">
        <f t="shared" si="1551"/>
        <v>3934.7632333912807</v>
      </c>
      <c r="I7669" s="5">
        <f t="shared" si="1552"/>
        <v>720</v>
      </c>
      <c r="J7669" s="5">
        <f t="shared" si="1553"/>
        <v>3214.7632333912807</v>
      </c>
      <c r="K7669" s="2">
        <f t="shared" si="1554"/>
        <v>80811.861690820835</v>
      </c>
      <c r="L7669" s="2">
        <f t="shared" si="1555"/>
        <v>151904</v>
      </c>
      <c r="M7669" s="2">
        <f t="shared" si="1556"/>
        <v>23760</v>
      </c>
      <c r="N7669" s="6">
        <f t="shared" si="1557"/>
        <v>1</v>
      </c>
      <c r="O7669" s="2">
        <f t="shared" si="1558"/>
        <v>27332.138309179165</v>
      </c>
      <c r="P7669" s="2">
        <f t="shared" si="1559"/>
        <v>27332.138309179165</v>
      </c>
    </row>
    <row r="7670" spans="1:16">
      <c r="A7670" s="6">
        <v>11</v>
      </c>
      <c r="B7670" s="6">
        <v>16</v>
      </c>
      <c r="C7670" s="6">
        <v>9</v>
      </c>
      <c r="D7670" s="6">
        <f t="shared" si="1547"/>
        <v>36</v>
      </c>
      <c r="E7670" s="5">
        <f t="shared" si="1548"/>
        <v>2824.5855390489023</v>
      </c>
      <c r="F7670" s="5">
        <f t="shared" si="1549"/>
        <v>712.5626979170703</v>
      </c>
      <c r="G7670" s="5">
        <f t="shared" si="1550"/>
        <v>452.90833186570285</v>
      </c>
      <c r="H7670" s="5">
        <f t="shared" si="1551"/>
        <v>3990.0565688316756</v>
      </c>
      <c r="I7670" s="5">
        <f t="shared" si="1552"/>
        <v>720</v>
      </c>
      <c r="J7670" s="5">
        <f t="shared" si="1553"/>
        <v>3270.0565688316756</v>
      </c>
      <c r="K7670" s="2">
        <f t="shared" si="1554"/>
        <v>81771.815431105468</v>
      </c>
      <c r="L7670" s="2">
        <f t="shared" si="1555"/>
        <v>154604</v>
      </c>
      <c r="M7670" s="2">
        <f t="shared" si="1556"/>
        <v>24640</v>
      </c>
      <c r="N7670" s="6">
        <f t="shared" si="1557"/>
        <v>1</v>
      </c>
      <c r="O7670" s="2">
        <f t="shared" si="1558"/>
        <v>28192.184568894532</v>
      </c>
      <c r="P7670" s="2">
        <f t="shared" si="1559"/>
        <v>28192.184568894532</v>
      </c>
    </row>
    <row r="7671" spans="1:16">
      <c r="A7671" s="6">
        <v>11</v>
      </c>
      <c r="B7671" s="6">
        <v>16</v>
      </c>
      <c r="C7671" s="6">
        <v>10</v>
      </c>
      <c r="D7671" s="6">
        <f t="shared" si="1547"/>
        <v>37</v>
      </c>
      <c r="E7671" s="5">
        <f t="shared" si="1548"/>
        <v>2824.5855390489023</v>
      </c>
      <c r="F7671" s="5">
        <f t="shared" si="1549"/>
        <v>712.5626979170703</v>
      </c>
      <c r="G7671" s="5">
        <f t="shared" si="1550"/>
        <v>509.52187334891573</v>
      </c>
      <c r="H7671" s="5">
        <f t="shared" si="1551"/>
        <v>4046.670110314888</v>
      </c>
      <c r="I7671" s="5">
        <f t="shared" si="1552"/>
        <v>720</v>
      </c>
      <c r="J7671" s="5">
        <f t="shared" si="1553"/>
        <v>3326.670110314888</v>
      </c>
      <c r="K7671" s="2">
        <f t="shared" si="1554"/>
        <v>82754.68941518903</v>
      </c>
      <c r="L7671" s="2">
        <f t="shared" si="1555"/>
        <v>157304</v>
      </c>
      <c r="M7671" s="2">
        <f t="shared" si="1556"/>
        <v>25520</v>
      </c>
      <c r="N7671" s="6">
        <f t="shared" si="1557"/>
        <v>1</v>
      </c>
      <c r="O7671" s="2">
        <f t="shared" si="1558"/>
        <v>29029.31058481097</v>
      </c>
      <c r="P7671" s="2">
        <f t="shared" si="1559"/>
        <v>29029.31058481097</v>
      </c>
    </row>
    <row r="7672" spans="1:16">
      <c r="A7672" s="6">
        <v>11</v>
      </c>
      <c r="B7672" s="6">
        <v>16</v>
      </c>
      <c r="C7672" s="6">
        <v>11</v>
      </c>
      <c r="D7672" s="6">
        <f t="shared" si="1547"/>
        <v>38</v>
      </c>
      <c r="E7672" s="5">
        <f t="shared" si="1548"/>
        <v>2824.5855390489023</v>
      </c>
      <c r="F7672" s="5">
        <f t="shared" si="1549"/>
        <v>712.5626979170703</v>
      </c>
      <c r="G7672" s="5">
        <f t="shared" si="1550"/>
        <v>567.47998644235474</v>
      </c>
      <c r="H7672" s="5">
        <f t="shared" si="1551"/>
        <v>4104.6282234083274</v>
      </c>
      <c r="I7672" s="5">
        <f t="shared" si="1552"/>
        <v>720</v>
      </c>
      <c r="J7672" s="5">
        <f t="shared" si="1553"/>
        <v>3384.6282234083274</v>
      </c>
      <c r="K7672" s="2">
        <f t="shared" si="1554"/>
        <v>83760.906656394567</v>
      </c>
      <c r="L7672" s="2">
        <f t="shared" si="1555"/>
        <v>160004</v>
      </c>
      <c r="M7672" s="2">
        <f t="shared" si="1556"/>
        <v>26400</v>
      </c>
      <c r="N7672" s="6">
        <f t="shared" si="1557"/>
        <v>1</v>
      </c>
      <c r="O7672" s="2">
        <f t="shared" si="1558"/>
        <v>29843.093343605433</v>
      </c>
      <c r="P7672" s="2">
        <f t="shared" si="1559"/>
        <v>29843.093343605433</v>
      </c>
    </row>
    <row r="7673" spans="1:16">
      <c r="A7673" s="6">
        <v>11</v>
      </c>
      <c r="B7673" s="6">
        <v>16</v>
      </c>
      <c r="C7673" s="6">
        <v>12</v>
      </c>
      <c r="D7673" s="6">
        <f t="shared" si="1547"/>
        <v>39</v>
      </c>
      <c r="E7673" s="5">
        <f t="shared" si="1548"/>
        <v>2824.5855390489023</v>
      </c>
      <c r="F7673" s="5">
        <f t="shared" si="1549"/>
        <v>712.5626979170703</v>
      </c>
      <c r="G7673" s="5">
        <f t="shared" si="1550"/>
        <v>626.80743957041921</v>
      </c>
      <c r="H7673" s="5">
        <f t="shared" si="1551"/>
        <v>4163.9556765363914</v>
      </c>
      <c r="I7673" s="5">
        <f t="shared" si="1552"/>
        <v>720</v>
      </c>
      <c r="J7673" s="5">
        <f t="shared" si="1553"/>
        <v>3443.9556765363914</v>
      </c>
      <c r="K7673" s="2">
        <f t="shared" si="1554"/>
        <v>84790.897162090128</v>
      </c>
      <c r="L7673" s="2">
        <f t="shared" si="1555"/>
        <v>162704</v>
      </c>
      <c r="M7673" s="2">
        <f t="shared" si="1556"/>
        <v>27280</v>
      </c>
      <c r="N7673" s="6">
        <f t="shared" si="1557"/>
        <v>1</v>
      </c>
      <c r="O7673" s="2">
        <f t="shared" si="1558"/>
        <v>30633.102837909872</v>
      </c>
      <c r="P7673" s="2">
        <f t="shared" si="1559"/>
        <v>30633.102837909872</v>
      </c>
    </row>
    <row r="7674" spans="1:16">
      <c r="A7674" s="6">
        <v>11</v>
      </c>
      <c r="B7674" s="6">
        <v>16</v>
      </c>
      <c r="C7674" s="6">
        <v>13</v>
      </c>
      <c r="D7674" s="6">
        <f t="shared" si="1547"/>
        <v>40</v>
      </c>
      <c r="E7674" s="5">
        <f t="shared" si="1548"/>
        <v>2824.5855390489023</v>
      </c>
      <c r="F7674" s="5">
        <f t="shared" si="1549"/>
        <v>712.5626979170703</v>
      </c>
      <c r="G7674" s="5">
        <f t="shared" si="1550"/>
        <v>687.52941027880343</v>
      </c>
      <c r="H7674" s="5">
        <f t="shared" si="1551"/>
        <v>4224.6776472447764</v>
      </c>
      <c r="I7674" s="5">
        <f t="shared" si="1552"/>
        <v>720</v>
      </c>
      <c r="J7674" s="5">
        <f t="shared" si="1553"/>
        <v>3504.6776472447764</v>
      </c>
      <c r="K7674" s="2">
        <f t="shared" si="1554"/>
        <v>85845.098042444035</v>
      </c>
      <c r="L7674" s="2">
        <f t="shared" si="1555"/>
        <v>165404</v>
      </c>
      <c r="M7674" s="2">
        <f t="shared" si="1556"/>
        <v>28160</v>
      </c>
      <c r="N7674" s="6">
        <f t="shared" si="1557"/>
        <v>1</v>
      </c>
      <c r="O7674" s="2">
        <f t="shared" si="1558"/>
        <v>31398.901957555965</v>
      </c>
      <c r="P7674" s="2">
        <f t="shared" si="1559"/>
        <v>31398.901957555965</v>
      </c>
    </row>
    <row r="7675" spans="1:16">
      <c r="A7675" s="6">
        <v>11</v>
      </c>
      <c r="B7675" s="6">
        <v>16</v>
      </c>
      <c r="C7675" s="6">
        <v>14</v>
      </c>
      <c r="D7675" s="6">
        <f t="shared" si="1547"/>
        <v>41</v>
      </c>
      <c r="E7675" s="5">
        <f t="shared" si="1548"/>
        <v>2824.5855390489023</v>
      </c>
      <c r="F7675" s="5">
        <f t="shared" si="1549"/>
        <v>712.5626979170703</v>
      </c>
      <c r="G7675" s="5">
        <f t="shared" si="1550"/>
        <v>749.67149159246469</v>
      </c>
      <c r="H7675" s="5">
        <f t="shared" si="1551"/>
        <v>4286.8197285584374</v>
      </c>
      <c r="I7675" s="5">
        <f t="shared" si="1552"/>
        <v>720</v>
      </c>
      <c r="J7675" s="5">
        <f t="shared" si="1553"/>
        <v>3566.8197285584374</v>
      </c>
      <c r="K7675" s="2">
        <f t="shared" si="1554"/>
        <v>86923.953620806205</v>
      </c>
      <c r="L7675" s="2">
        <f t="shared" si="1555"/>
        <v>168104</v>
      </c>
      <c r="M7675" s="2">
        <f t="shared" si="1556"/>
        <v>29040</v>
      </c>
      <c r="N7675" s="6">
        <f t="shared" si="1557"/>
        <v>1</v>
      </c>
      <c r="O7675" s="2">
        <f t="shared" si="1558"/>
        <v>32140.046379193795</v>
      </c>
      <c r="P7675" s="2">
        <f t="shared" si="1559"/>
        <v>32140.046379193795</v>
      </c>
    </row>
    <row r="7676" spans="1:16">
      <c r="A7676" s="6">
        <v>11</v>
      </c>
      <c r="B7676" s="6">
        <v>16</v>
      </c>
      <c r="C7676" s="6">
        <v>15</v>
      </c>
      <c r="D7676" s="6">
        <f t="shared" si="1547"/>
        <v>42</v>
      </c>
      <c r="E7676" s="5">
        <f t="shared" si="1548"/>
        <v>2824.5855390489023</v>
      </c>
      <c r="F7676" s="5">
        <f t="shared" si="1549"/>
        <v>712.5626979170703</v>
      </c>
      <c r="G7676" s="5">
        <f t="shared" si="1550"/>
        <v>813.25969846861108</v>
      </c>
      <c r="H7676" s="5">
        <f t="shared" si="1551"/>
        <v>4350.4079354345831</v>
      </c>
      <c r="I7676" s="5">
        <f t="shared" si="1552"/>
        <v>720</v>
      </c>
      <c r="J7676" s="5">
        <f t="shared" si="1553"/>
        <v>3630.4079354345831</v>
      </c>
      <c r="K7676" s="2">
        <f t="shared" si="1554"/>
        <v>88027.915545739292</v>
      </c>
      <c r="L7676" s="2">
        <f t="shared" si="1555"/>
        <v>170804</v>
      </c>
      <c r="M7676" s="2">
        <f t="shared" si="1556"/>
        <v>29920</v>
      </c>
      <c r="N7676" s="6">
        <f t="shared" si="1557"/>
        <v>1</v>
      </c>
      <c r="O7676" s="2">
        <f t="shared" si="1558"/>
        <v>32856.084454260708</v>
      </c>
      <c r="P7676" s="2">
        <f t="shared" si="1559"/>
        <v>32856.084454260708</v>
      </c>
    </row>
    <row r="7677" spans="1:16">
      <c r="A7677" s="6">
        <v>11</v>
      </c>
      <c r="B7677" s="6">
        <v>16</v>
      </c>
      <c r="C7677" s="6">
        <v>16</v>
      </c>
      <c r="D7677" s="6">
        <f t="shared" si="1547"/>
        <v>43</v>
      </c>
      <c r="E7677" s="5">
        <f t="shared" si="1548"/>
        <v>2824.5855390489023</v>
      </c>
      <c r="F7677" s="5">
        <f t="shared" si="1549"/>
        <v>712.5626979170703</v>
      </c>
      <c r="G7677" s="5">
        <f t="shared" si="1550"/>
        <v>878.32047434610013</v>
      </c>
      <c r="H7677" s="5">
        <f t="shared" si="1551"/>
        <v>4415.4687113120726</v>
      </c>
      <c r="I7677" s="5">
        <f t="shared" si="1552"/>
        <v>720</v>
      </c>
      <c r="J7677" s="5">
        <f t="shared" si="1553"/>
        <v>3695.4687113120726</v>
      </c>
      <c r="K7677" s="2">
        <f t="shared" si="1554"/>
        <v>89157.442904723488</v>
      </c>
      <c r="L7677" s="2">
        <f t="shared" si="1555"/>
        <v>173504</v>
      </c>
      <c r="M7677" s="2">
        <f t="shared" si="1556"/>
        <v>30800</v>
      </c>
      <c r="N7677" s="6">
        <f t="shared" si="1557"/>
        <v>1</v>
      </c>
      <c r="O7677" s="2">
        <f t="shared" si="1558"/>
        <v>33546.557095276512</v>
      </c>
      <c r="P7677" s="2">
        <f t="shared" si="1559"/>
        <v>33546.557095276512</v>
      </c>
    </row>
    <row r="7678" spans="1:16">
      <c r="A7678" s="6">
        <v>11</v>
      </c>
      <c r="B7678" s="6">
        <v>16</v>
      </c>
      <c r="C7678" s="6">
        <v>17</v>
      </c>
      <c r="D7678" s="6">
        <f t="shared" si="1547"/>
        <v>44</v>
      </c>
      <c r="E7678" s="5">
        <f t="shared" si="1548"/>
        <v>2824.5855390489023</v>
      </c>
      <c r="F7678" s="5">
        <f t="shared" si="1549"/>
        <v>712.5626979170703</v>
      </c>
      <c r="G7678" s="5">
        <f t="shared" si="1550"/>
        <v>944.88069779264049</v>
      </c>
      <c r="H7678" s="5">
        <f t="shared" si="1551"/>
        <v>4482.0289347586131</v>
      </c>
      <c r="I7678" s="5">
        <f t="shared" si="1552"/>
        <v>720</v>
      </c>
      <c r="J7678" s="5">
        <f t="shared" si="1553"/>
        <v>3762.0289347586131</v>
      </c>
      <c r="K7678" s="2">
        <f t="shared" si="1554"/>
        <v>90313.002339559258</v>
      </c>
      <c r="L7678" s="2">
        <f t="shared" si="1555"/>
        <v>176204</v>
      </c>
      <c r="M7678" s="2">
        <f t="shared" si="1556"/>
        <v>31680</v>
      </c>
      <c r="N7678" s="6">
        <f t="shared" si="1557"/>
        <v>1</v>
      </c>
      <c r="O7678" s="2">
        <f t="shared" si="1558"/>
        <v>34210.997660440742</v>
      </c>
      <c r="P7678" s="2">
        <f t="shared" si="1559"/>
        <v>34210.997660440742</v>
      </c>
    </row>
    <row r="7679" spans="1:16">
      <c r="A7679" s="6">
        <v>11</v>
      </c>
      <c r="B7679" s="6">
        <v>16</v>
      </c>
      <c r="C7679" s="6">
        <v>18</v>
      </c>
      <c r="D7679" s="6">
        <f t="shared" si="1547"/>
        <v>45</v>
      </c>
      <c r="E7679" s="5">
        <f t="shared" si="1548"/>
        <v>2824.5855390489023</v>
      </c>
      <c r="F7679" s="5">
        <f t="shared" si="1549"/>
        <v>712.5626979170703</v>
      </c>
      <c r="G7679" s="5">
        <f t="shared" si="1550"/>
        <v>1012.9676892512279</v>
      </c>
      <c r="H7679" s="5">
        <f t="shared" si="1551"/>
        <v>4550.1159262172005</v>
      </c>
      <c r="I7679" s="5">
        <f t="shared" si="1552"/>
        <v>720</v>
      </c>
      <c r="J7679" s="5">
        <f t="shared" si="1553"/>
        <v>3830.1159262172005</v>
      </c>
      <c r="K7679" s="2">
        <f t="shared" si="1554"/>
        <v>91495.068163493066</v>
      </c>
      <c r="L7679" s="2">
        <f t="shared" si="1555"/>
        <v>178904</v>
      </c>
      <c r="M7679" s="2">
        <f t="shared" si="1556"/>
        <v>32560</v>
      </c>
      <c r="N7679" s="6">
        <f t="shared" si="1557"/>
        <v>1</v>
      </c>
      <c r="O7679" s="2">
        <f t="shared" si="1558"/>
        <v>34848.931836506934</v>
      </c>
      <c r="P7679" s="2">
        <f t="shared" si="1559"/>
        <v>34848.931836506934</v>
      </c>
    </row>
    <row r="7680" spans="1:16">
      <c r="A7680" s="6">
        <v>11</v>
      </c>
      <c r="B7680" s="6">
        <v>16</v>
      </c>
      <c r="C7680" s="6">
        <v>19</v>
      </c>
      <c r="D7680" s="6">
        <f t="shared" si="1547"/>
        <v>46</v>
      </c>
      <c r="E7680" s="5">
        <f t="shared" si="1548"/>
        <v>2824.5855390489023</v>
      </c>
      <c r="F7680" s="5">
        <f t="shared" si="1549"/>
        <v>712.5626979170703</v>
      </c>
      <c r="G7680" s="5">
        <f t="shared" si="1550"/>
        <v>1082.6092178872495</v>
      </c>
      <c r="H7680" s="5">
        <f t="shared" si="1551"/>
        <v>4619.757454853222</v>
      </c>
      <c r="I7680" s="5">
        <f t="shared" si="1552"/>
        <v>720</v>
      </c>
      <c r="J7680" s="5">
        <f t="shared" si="1553"/>
        <v>3899.757454853222</v>
      </c>
      <c r="K7680" s="2">
        <f t="shared" si="1554"/>
        <v>92704.122480090664</v>
      </c>
      <c r="L7680" s="2">
        <f t="shared" si="1555"/>
        <v>181604</v>
      </c>
      <c r="M7680" s="2">
        <f t="shared" si="1556"/>
        <v>33440</v>
      </c>
      <c r="N7680" s="6">
        <f t="shared" si="1557"/>
        <v>1</v>
      </c>
      <c r="O7680" s="2">
        <f t="shared" si="1558"/>
        <v>35459.877519909336</v>
      </c>
      <c r="P7680" s="2">
        <f t="shared" si="1559"/>
        <v>35459.877519909336</v>
      </c>
    </row>
    <row r="7681" spans="1:16">
      <c r="A7681" s="6">
        <v>11</v>
      </c>
      <c r="B7681" s="6">
        <v>16</v>
      </c>
      <c r="C7681" s="6">
        <v>20</v>
      </c>
      <c r="D7681" s="6">
        <f t="shared" si="1547"/>
        <v>47</v>
      </c>
      <c r="E7681" s="5">
        <f t="shared" si="1548"/>
        <v>2824.5855390489023</v>
      </c>
      <c r="F7681" s="5">
        <f t="shared" si="1549"/>
        <v>712.5626979170703</v>
      </c>
      <c r="G7681" s="5">
        <f t="shared" si="1550"/>
        <v>1153.8335085377266</v>
      </c>
      <c r="H7681" s="5">
        <f t="shared" si="1551"/>
        <v>4690.9817455036991</v>
      </c>
      <c r="I7681" s="5">
        <f t="shared" si="1552"/>
        <v>720</v>
      </c>
      <c r="J7681" s="5">
        <f t="shared" si="1553"/>
        <v>3970.9817455036991</v>
      </c>
      <c r="K7681" s="2">
        <f t="shared" si="1554"/>
        <v>93940.655303883657</v>
      </c>
      <c r="L7681" s="2">
        <f t="shared" si="1555"/>
        <v>184304</v>
      </c>
      <c r="M7681" s="2">
        <f t="shared" si="1556"/>
        <v>34320</v>
      </c>
      <c r="N7681" s="6">
        <f t="shared" si="1557"/>
        <v>1</v>
      </c>
      <c r="O7681" s="2">
        <f t="shared" si="1558"/>
        <v>36043.344696116343</v>
      </c>
      <c r="P7681" s="2">
        <f t="shared" si="1559"/>
        <v>36043.344696116343</v>
      </c>
    </row>
    <row r="7682" spans="1:16">
      <c r="A7682" s="6">
        <v>11</v>
      </c>
      <c r="B7682" s="6">
        <v>16</v>
      </c>
      <c r="C7682" s="6">
        <v>21</v>
      </c>
      <c r="D7682" s="6">
        <f t="shared" si="1547"/>
        <v>48</v>
      </c>
      <c r="E7682" s="5">
        <f t="shared" si="1548"/>
        <v>2824.5855390489023</v>
      </c>
      <c r="F7682" s="5">
        <f t="shared" si="1549"/>
        <v>712.5626979170703</v>
      </c>
      <c r="G7682" s="5">
        <f t="shared" si="1550"/>
        <v>1226.6692487641703</v>
      </c>
      <c r="H7682" s="5">
        <f t="shared" si="1551"/>
        <v>4763.8174857301428</v>
      </c>
      <c r="I7682" s="5">
        <f t="shared" si="1552"/>
        <v>720</v>
      </c>
      <c r="J7682" s="5">
        <f t="shared" si="1553"/>
        <v>4043.8174857301428</v>
      </c>
      <c r="K7682" s="2">
        <f t="shared" si="1554"/>
        <v>95205.164682814982</v>
      </c>
      <c r="L7682" s="2">
        <f t="shared" si="1555"/>
        <v>187004</v>
      </c>
      <c r="M7682" s="2">
        <f t="shared" si="1556"/>
        <v>35200</v>
      </c>
      <c r="N7682" s="6">
        <f t="shared" si="1557"/>
        <v>1</v>
      </c>
      <c r="O7682" s="2">
        <f t="shared" si="1558"/>
        <v>36598.835317185018</v>
      </c>
      <c r="P7682" s="2">
        <f t="shared" si="1559"/>
        <v>36598.835317185018</v>
      </c>
    </row>
    <row r="7683" spans="1:16">
      <c r="A7683" s="6">
        <v>11</v>
      </c>
      <c r="B7683" s="6">
        <v>16</v>
      </c>
      <c r="C7683" s="6">
        <v>22</v>
      </c>
      <c r="D7683" s="6">
        <f t="shared" si="1547"/>
        <v>49</v>
      </c>
      <c r="E7683" s="5">
        <f t="shared" si="1548"/>
        <v>2824.5855390489023</v>
      </c>
      <c r="F7683" s="5">
        <f t="shared" si="1549"/>
        <v>712.5626979170703</v>
      </c>
      <c r="G7683" s="5">
        <f t="shared" si="1550"/>
        <v>1301.1455960105666</v>
      </c>
      <c r="H7683" s="5">
        <f t="shared" si="1551"/>
        <v>4838.2938329765393</v>
      </c>
      <c r="I7683" s="5">
        <f t="shared" si="1552"/>
        <v>720</v>
      </c>
      <c r="J7683" s="5">
        <f t="shared" si="1553"/>
        <v>4118.2938329765393</v>
      </c>
      <c r="K7683" s="2">
        <f t="shared" si="1554"/>
        <v>96498.156822509365</v>
      </c>
      <c r="L7683" s="2">
        <f t="shared" si="1555"/>
        <v>189704</v>
      </c>
      <c r="M7683" s="2">
        <f t="shared" si="1556"/>
        <v>36080</v>
      </c>
      <c r="N7683" s="6">
        <f t="shared" si="1557"/>
        <v>1</v>
      </c>
      <c r="O7683" s="2">
        <f t="shared" si="1558"/>
        <v>37125.843177490635</v>
      </c>
      <c r="P7683" s="2">
        <f t="shared" si="1559"/>
        <v>37125.843177490635</v>
      </c>
    </row>
    <row r="7684" spans="1:16">
      <c r="A7684" s="6">
        <v>11</v>
      </c>
      <c r="B7684" s="6">
        <v>16</v>
      </c>
      <c r="C7684" s="6">
        <v>23</v>
      </c>
      <c r="D7684" s="6">
        <f t="shared" ref="D7684:D7747" si="1560">A7684+B7684+C7684</f>
        <v>50</v>
      </c>
      <c r="E7684" s="5">
        <f t="shared" ref="E7684:E7747" si="1561">IF(A7684=0,0,A7684*LABOR_HRS_WK_TOM*SEASON_WEEKS*(1+DIM_PCT_TOM)^A7684)</f>
        <v>2824.5855390489023</v>
      </c>
      <c r="F7684" s="5">
        <f t="shared" ref="F7684:F7747" si="1562">IF(B7684=0,0,B7684*LABOR_HRS_WK_CAR*SEASON_WEEKS*(1+DIM_PCT_CAR)^B7684)</f>
        <v>712.5626979170703</v>
      </c>
      <c r="G7684" s="5">
        <f t="shared" ref="G7684:G7747" si="1563">IF(C7684=0,0,C7684*LABOR_HRS_WK_MES*SEASON_WEEKS*(1+DIM_PCT_MES)^C7684)</f>
        <v>1377.292184868003</v>
      </c>
      <c r="H7684" s="5">
        <f t="shared" ref="H7684:H7747" si="1564">E7684+F7684+G7684</f>
        <v>4914.4404218339751</v>
      </c>
      <c r="I7684" s="5">
        <f t="shared" ref="I7684:I7747" si="1565">MIN(H7684,FARMER_HRS)</f>
        <v>720</v>
      </c>
      <c r="J7684" s="5">
        <f t="shared" ref="J7684:J7747" si="1566">MAX(0,H7684-FARMER_HRS)</f>
        <v>4194.4404218339751</v>
      </c>
      <c r="K7684" s="2">
        <f t="shared" ref="K7684:K7747" si="1567">I7684*FARMER_RATE+J7684*TEMP_WORKER_RATE</f>
        <v>97820.146212395397</v>
      </c>
      <c r="L7684" s="2">
        <f t="shared" ref="L7684:L7747" si="1568">A7684*PRICE_TOM+B7684*PRICE_CAR+C7684*PRICE_MES</f>
        <v>192404</v>
      </c>
      <c r="M7684" s="2">
        <f t="shared" ref="M7684:M7747" si="1569">A7684*FERT_BED_TOM+B7684*FERT_BED_CAR+C7684*FERT_BED_MES</f>
        <v>36960</v>
      </c>
      <c r="N7684" s="6">
        <f t="shared" ref="N7684:N7747" si="1570">IF(AND(D7684&lt;=TOTAL_BEDS,J7684&lt;=TEMP_WORKER_MAX*TEMP_WORKER_HRS),1,0)</f>
        <v>1</v>
      </c>
      <c r="O7684" s="2">
        <f t="shared" ref="O7684:O7747" si="1571">L7684-M7684-K7684-FIXED_COSTS</f>
        <v>37623.853787604603</v>
      </c>
      <c r="P7684" s="2">
        <f t="shared" ref="P7684:P7747" si="1572">IF(N7684=1,O7684,"")</f>
        <v>37623.853787604603</v>
      </c>
    </row>
    <row r="7685" spans="1:16">
      <c r="A7685" s="6">
        <v>11</v>
      </c>
      <c r="B7685" s="6">
        <v>16</v>
      </c>
      <c r="C7685" s="6">
        <v>24</v>
      </c>
      <c r="D7685" s="6">
        <f t="shared" si="1560"/>
        <v>51</v>
      </c>
      <c r="E7685" s="5">
        <f t="shared" si="1561"/>
        <v>2824.5855390489023</v>
      </c>
      <c r="F7685" s="5">
        <f t="shared" si="1562"/>
        <v>712.5626979170703</v>
      </c>
      <c r="G7685" s="5">
        <f t="shared" si="1563"/>
        <v>1455.1391344474989</v>
      </c>
      <c r="H7685" s="5">
        <f t="shared" si="1564"/>
        <v>4992.2873714134712</v>
      </c>
      <c r="I7685" s="5">
        <f t="shared" si="1565"/>
        <v>720</v>
      </c>
      <c r="J7685" s="5">
        <f t="shared" si="1566"/>
        <v>4272.2873714134712</v>
      </c>
      <c r="K7685" s="2">
        <f t="shared" si="1567"/>
        <v>99171.655753706102</v>
      </c>
      <c r="L7685" s="2">
        <f t="shared" si="1568"/>
        <v>195104</v>
      </c>
      <c r="M7685" s="2">
        <f t="shared" si="1569"/>
        <v>37840</v>
      </c>
      <c r="N7685" s="6">
        <f t="shared" si="1570"/>
        <v>1</v>
      </c>
      <c r="O7685" s="2">
        <f t="shared" si="1571"/>
        <v>38092.344246293898</v>
      </c>
      <c r="P7685" s="2">
        <f t="shared" si="1572"/>
        <v>38092.344246293898</v>
      </c>
    </row>
    <row r="7686" spans="1:16">
      <c r="A7686" s="6">
        <v>11</v>
      </c>
      <c r="B7686" s="6">
        <v>16</v>
      </c>
      <c r="C7686" s="6">
        <v>25</v>
      </c>
      <c r="D7686" s="6">
        <f t="shared" si="1560"/>
        <v>52</v>
      </c>
      <c r="E7686" s="5">
        <f t="shared" si="1561"/>
        <v>2824.5855390489023</v>
      </c>
      <c r="F7686" s="5">
        <f t="shared" si="1562"/>
        <v>712.5626979170703</v>
      </c>
      <c r="G7686" s="5">
        <f t="shared" si="1563"/>
        <v>1534.7170558625965</v>
      </c>
      <c r="H7686" s="5">
        <f t="shared" si="1564"/>
        <v>5071.8652928285692</v>
      </c>
      <c r="I7686" s="5">
        <f t="shared" si="1565"/>
        <v>720</v>
      </c>
      <c r="J7686" s="5">
        <f t="shared" si="1566"/>
        <v>4351.8652928285692</v>
      </c>
      <c r="K7686" s="2">
        <f t="shared" si="1567"/>
        <v>100553.21688938489</v>
      </c>
      <c r="L7686" s="2">
        <f t="shared" si="1568"/>
        <v>197804</v>
      </c>
      <c r="M7686" s="2">
        <f t="shared" si="1569"/>
        <v>38720</v>
      </c>
      <c r="N7686" s="6">
        <f t="shared" si="1570"/>
        <v>1</v>
      </c>
      <c r="O7686" s="2">
        <f t="shared" si="1571"/>
        <v>38530.783110615113</v>
      </c>
      <c r="P7686" s="2">
        <f t="shared" si="1572"/>
        <v>38530.783110615113</v>
      </c>
    </row>
    <row r="7687" spans="1:16">
      <c r="A7687" s="6">
        <v>11</v>
      </c>
      <c r="B7687" s="6">
        <v>16</v>
      </c>
      <c r="C7687" s="6">
        <v>26</v>
      </c>
      <c r="D7687" s="6">
        <f t="shared" si="1560"/>
        <v>53</v>
      </c>
      <c r="E7687" s="5">
        <f t="shared" si="1561"/>
        <v>2824.5855390489023</v>
      </c>
      <c r="F7687" s="5">
        <f t="shared" si="1562"/>
        <v>712.5626979170703</v>
      </c>
      <c r="G7687" s="5">
        <f t="shared" si="1563"/>
        <v>1616.0570598233144</v>
      </c>
      <c r="H7687" s="5">
        <f t="shared" si="1564"/>
        <v>5153.2052967892869</v>
      </c>
      <c r="I7687" s="5">
        <f t="shared" si="1565"/>
        <v>720</v>
      </c>
      <c r="J7687" s="5">
        <f t="shared" si="1566"/>
        <v>4433.2052967892869</v>
      </c>
      <c r="K7687" s="2">
        <f t="shared" si="1567"/>
        <v>101965.36973592512</v>
      </c>
      <c r="L7687" s="2">
        <f t="shared" si="1568"/>
        <v>200504</v>
      </c>
      <c r="M7687" s="2">
        <f t="shared" si="1569"/>
        <v>39600</v>
      </c>
      <c r="N7687" s="6">
        <f t="shared" si="1570"/>
        <v>1</v>
      </c>
      <c r="O7687" s="2">
        <f t="shared" si="1571"/>
        <v>38938.630264074876</v>
      </c>
      <c r="P7687" s="2">
        <f t="shared" si="1572"/>
        <v>38938.630264074876</v>
      </c>
    </row>
    <row r="7688" spans="1:16">
      <c r="A7688" s="6">
        <v>11</v>
      </c>
      <c r="B7688" s="6">
        <v>16</v>
      </c>
      <c r="C7688" s="6">
        <v>27</v>
      </c>
      <c r="D7688" s="6">
        <f t="shared" si="1560"/>
        <v>54</v>
      </c>
      <c r="E7688" s="5">
        <f t="shared" si="1561"/>
        <v>2824.5855390489023</v>
      </c>
      <c r="F7688" s="5">
        <f t="shared" si="1562"/>
        <v>712.5626979170703</v>
      </c>
      <c r="G7688" s="5">
        <f t="shared" si="1563"/>
        <v>1699.1907643430709</v>
      </c>
      <c r="H7688" s="5">
        <f t="shared" si="1564"/>
        <v>5236.3390013090429</v>
      </c>
      <c r="I7688" s="5">
        <f t="shared" si="1565"/>
        <v>720</v>
      </c>
      <c r="J7688" s="5">
        <f t="shared" si="1566"/>
        <v>4516.3390013090429</v>
      </c>
      <c r="K7688" s="2">
        <f t="shared" si="1567"/>
        <v>103408.66321717088</v>
      </c>
      <c r="L7688" s="2">
        <f t="shared" si="1568"/>
        <v>203204</v>
      </c>
      <c r="M7688" s="2">
        <f t="shared" si="1569"/>
        <v>40480</v>
      </c>
      <c r="N7688" s="6">
        <f t="shared" si="1570"/>
        <v>1</v>
      </c>
      <c r="O7688" s="2">
        <f t="shared" si="1571"/>
        <v>39315.336782829123</v>
      </c>
      <c r="P7688" s="2">
        <f t="shared" si="1572"/>
        <v>39315.336782829123</v>
      </c>
    </row>
    <row r="7689" spans="1:16">
      <c r="A7689" s="6">
        <v>11</v>
      </c>
      <c r="B7689" s="6">
        <v>16</v>
      </c>
      <c r="C7689" s="6">
        <v>28</v>
      </c>
      <c r="D7689" s="6">
        <f t="shared" si="1560"/>
        <v>55</v>
      </c>
      <c r="E7689" s="5">
        <f t="shared" si="1561"/>
        <v>2824.5855390489023</v>
      </c>
      <c r="F7689" s="5">
        <f t="shared" si="1562"/>
        <v>712.5626979170703</v>
      </c>
      <c r="G7689" s="5">
        <f t="shared" si="1563"/>
        <v>1784.1503025602246</v>
      </c>
      <c r="H7689" s="5">
        <f t="shared" si="1564"/>
        <v>5321.2985395261967</v>
      </c>
      <c r="I7689" s="5">
        <f t="shared" si="1565"/>
        <v>720</v>
      </c>
      <c r="J7689" s="5">
        <f t="shared" si="1566"/>
        <v>4601.2985395261967</v>
      </c>
      <c r="K7689" s="2">
        <f t="shared" si="1567"/>
        <v>104883.65520010758</v>
      </c>
      <c r="L7689" s="2">
        <f t="shared" si="1568"/>
        <v>205904</v>
      </c>
      <c r="M7689" s="2">
        <f t="shared" si="1569"/>
        <v>41360</v>
      </c>
      <c r="N7689" s="6">
        <f t="shared" si="1570"/>
        <v>1</v>
      </c>
      <c r="O7689" s="2">
        <f t="shared" si="1571"/>
        <v>39660.344799892424</v>
      </c>
      <c r="P7689" s="2">
        <f t="shared" si="1572"/>
        <v>39660.344799892424</v>
      </c>
    </row>
    <row r="7690" spans="1:16">
      <c r="A7690" s="6">
        <v>11</v>
      </c>
      <c r="B7690" s="6">
        <v>16</v>
      </c>
      <c r="C7690" s="6">
        <v>29</v>
      </c>
      <c r="D7690" s="6">
        <f t="shared" si="1560"/>
        <v>56</v>
      </c>
      <c r="E7690" s="5">
        <f t="shared" si="1561"/>
        <v>2824.5855390489023</v>
      </c>
      <c r="F7690" s="5">
        <f t="shared" si="1562"/>
        <v>712.5626979170703</v>
      </c>
      <c r="G7690" s="5">
        <f t="shared" si="1563"/>
        <v>1870.9683306758782</v>
      </c>
      <c r="H7690" s="5">
        <f t="shared" si="1564"/>
        <v>5408.1165676418505</v>
      </c>
      <c r="I7690" s="5">
        <f t="shared" si="1565"/>
        <v>720</v>
      </c>
      <c r="J7690" s="5">
        <f t="shared" si="1566"/>
        <v>4688.1165676418505</v>
      </c>
      <c r="K7690" s="2">
        <f t="shared" si="1567"/>
        <v>106390.91263267101</v>
      </c>
      <c r="L7690" s="2">
        <f t="shared" si="1568"/>
        <v>208604</v>
      </c>
      <c r="M7690" s="2">
        <f t="shared" si="1569"/>
        <v>42240</v>
      </c>
      <c r="N7690" s="6">
        <f t="shared" si="1570"/>
        <v>1</v>
      </c>
      <c r="O7690" s="2">
        <f t="shared" si="1571"/>
        <v>39973.08736732899</v>
      </c>
      <c r="P7690" s="2">
        <f t="shared" si="1572"/>
        <v>39973.08736732899</v>
      </c>
    </row>
    <row r="7691" spans="1:16">
      <c r="A7691" s="6">
        <v>11</v>
      </c>
      <c r="B7691" s="6">
        <v>16</v>
      </c>
      <c r="C7691" s="6">
        <v>30</v>
      </c>
      <c r="D7691" s="6">
        <f t="shared" si="1560"/>
        <v>57</v>
      </c>
      <c r="E7691" s="5">
        <f t="shared" si="1561"/>
        <v>2824.5855390489023</v>
      </c>
      <c r="F7691" s="5">
        <f t="shared" si="1562"/>
        <v>712.5626979170703</v>
      </c>
      <c r="G7691" s="5">
        <f t="shared" si="1563"/>
        <v>1959.6780360096488</v>
      </c>
      <c r="H7691" s="5">
        <f t="shared" si="1564"/>
        <v>5496.8262729756216</v>
      </c>
      <c r="I7691" s="5">
        <f t="shared" si="1565"/>
        <v>720</v>
      </c>
      <c r="J7691" s="5">
        <f t="shared" si="1566"/>
        <v>4776.8262729756216</v>
      </c>
      <c r="K7691" s="2">
        <f t="shared" si="1567"/>
        <v>107931.01168360453</v>
      </c>
      <c r="L7691" s="2">
        <f t="shared" si="1568"/>
        <v>211304</v>
      </c>
      <c r="M7691" s="2">
        <f t="shared" si="1569"/>
        <v>43120</v>
      </c>
      <c r="N7691" s="6">
        <f t="shared" si="1570"/>
        <v>1</v>
      </c>
      <c r="O7691" s="2">
        <f t="shared" si="1571"/>
        <v>40252.988316395466</v>
      </c>
      <c r="P7691" s="2">
        <f t="shared" si="1572"/>
        <v>40252.988316395466</v>
      </c>
    </row>
    <row r="7692" spans="1:16">
      <c r="A7692" s="6">
        <v>11</v>
      </c>
      <c r="B7692" s="6">
        <v>17</v>
      </c>
      <c r="C7692" s="6">
        <v>0</v>
      </c>
      <c r="D7692" s="6">
        <f t="shared" si="1560"/>
        <v>28</v>
      </c>
      <c r="E7692" s="5">
        <f t="shared" si="1561"/>
        <v>2824.5855390489023</v>
      </c>
      <c r="F7692" s="5">
        <f t="shared" si="1562"/>
        <v>776.02531320030937</v>
      </c>
      <c r="G7692" s="5">
        <f t="shared" si="1563"/>
        <v>0</v>
      </c>
      <c r="H7692" s="5">
        <f t="shared" si="1564"/>
        <v>3600.6108522492118</v>
      </c>
      <c r="I7692" s="5">
        <f t="shared" si="1565"/>
        <v>720</v>
      </c>
      <c r="J7692" s="5">
        <f t="shared" si="1566"/>
        <v>2880.6108522492118</v>
      </c>
      <c r="K7692" s="2">
        <f t="shared" si="1567"/>
        <v>75010.605073771032</v>
      </c>
      <c r="L7692" s="2">
        <f t="shared" si="1568"/>
        <v>132398</v>
      </c>
      <c r="M7692" s="2">
        <f t="shared" si="1569"/>
        <v>17160</v>
      </c>
      <c r="N7692" s="6">
        <f t="shared" si="1570"/>
        <v>1</v>
      </c>
      <c r="O7692" s="2">
        <f t="shared" si="1571"/>
        <v>20227.394926228968</v>
      </c>
      <c r="P7692" s="2">
        <f t="shared" si="1572"/>
        <v>20227.394926228968</v>
      </c>
    </row>
    <row r="7693" spans="1:16">
      <c r="A7693" s="6">
        <v>11</v>
      </c>
      <c r="B7693" s="6">
        <v>17</v>
      </c>
      <c r="C7693" s="6">
        <v>1</v>
      </c>
      <c r="D7693" s="6">
        <f t="shared" si="1560"/>
        <v>29</v>
      </c>
      <c r="E7693" s="5">
        <f t="shared" si="1561"/>
        <v>2824.5855390489023</v>
      </c>
      <c r="F7693" s="5">
        <f t="shared" si="1562"/>
        <v>776.02531320030937</v>
      </c>
      <c r="G7693" s="5">
        <f t="shared" si="1563"/>
        <v>45.5625</v>
      </c>
      <c r="H7693" s="5">
        <f t="shared" si="1564"/>
        <v>3646.1733522492118</v>
      </c>
      <c r="I7693" s="5">
        <f t="shared" si="1565"/>
        <v>720</v>
      </c>
      <c r="J7693" s="5">
        <f t="shared" si="1566"/>
        <v>2926.1733522492118</v>
      </c>
      <c r="K7693" s="2">
        <f t="shared" si="1567"/>
        <v>75801.620698771032</v>
      </c>
      <c r="L7693" s="2">
        <f t="shared" si="1568"/>
        <v>135098</v>
      </c>
      <c r="M7693" s="2">
        <f t="shared" si="1569"/>
        <v>18040</v>
      </c>
      <c r="N7693" s="6">
        <f t="shared" si="1570"/>
        <v>1</v>
      </c>
      <c r="O7693" s="2">
        <f t="shared" si="1571"/>
        <v>21256.379301228968</v>
      </c>
      <c r="P7693" s="2">
        <f t="shared" si="1572"/>
        <v>21256.379301228968</v>
      </c>
    </row>
    <row r="7694" spans="1:16">
      <c r="A7694" s="6">
        <v>11</v>
      </c>
      <c r="B7694" s="6">
        <v>17</v>
      </c>
      <c r="C7694" s="6">
        <v>2</v>
      </c>
      <c r="D7694" s="6">
        <f t="shared" si="1560"/>
        <v>30</v>
      </c>
      <c r="E7694" s="5">
        <f t="shared" si="1561"/>
        <v>2824.5855390489023</v>
      </c>
      <c r="F7694" s="5">
        <f t="shared" si="1562"/>
        <v>776.02531320030937</v>
      </c>
      <c r="G7694" s="5">
        <f t="shared" si="1563"/>
        <v>92.264062499999994</v>
      </c>
      <c r="H7694" s="5">
        <f t="shared" si="1564"/>
        <v>3692.8749147492117</v>
      </c>
      <c r="I7694" s="5">
        <f t="shared" si="1565"/>
        <v>720</v>
      </c>
      <c r="J7694" s="5">
        <f t="shared" si="1566"/>
        <v>2972.8749147492117</v>
      </c>
      <c r="K7694" s="2">
        <f t="shared" si="1567"/>
        <v>76612.411714396032</v>
      </c>
      <c r="L7694" s="2">
        <f t="shared" si="1568"/>
        <v>137798</v>
      </c>
      <c r="M7694" s="2">
        <f t="shared" si="1569"/>
        <v>18920</v>
      </c>
      <c r="N7694" s="6">
        <f t="shared" si="1570"/>
        <v>1</v>
      </c>
      <c r="O7694" s="2">
        <f t="shared" si="1571"/>
        <v>22265.588285603968</v>
      </c>
      <c r="P7694" s="2">
        <f t="shared" si="1572"/>
        <v>22265.588285603968</v>
      </c>
    </row>
    <row r="7695" spans="1:16">
      <c r="A7695" s="6">
        <v>11</v>
      </c>
      <c r="B7695" s="6">
        <v>17</v>
      </c>
      <c r="C7695" s="6">
        <v>3</v>
      </c>
      <c r="D7695" s="6">
        <f t="shared" si="1560"/>
        <v>31</v>
      </c>
      <c r="E7695" s="5">
        <f t="shared" si="1561"/>
        <v>2824.5855390489023</v>
      </c>
      <c r="F7695" s="5">
        <f t="shared" si="1562"/>
        <v>776.02531320030937</v>
      </c>
      <c r="G7695" s="5">
        <f t="shared" si="1563"/>
        <v>140.12604492187498</v>
      </c>
      <c r="H7695" s="5">
        <f t="shared" si="1564"/>
        <v>3740.7368971710866</v>
      </c>
      <c r="I7695" s="5">
        <f t="shared" si="1565"/>
        <v>720</v>
      </c>
      <c r="J7695" s="5">
        <f t="shared" si="1566"/>
        <v>3020.7368971710866</v>
      </c>
      <c r="K7695" s="2">
        <f t="shared" si="1567"/>
        <v>77443.348909220251</v>
      </c>
      <c r="L7695" s="2">
        <f t="shared" si="1568"/>
        <v>140498</v>
      </c>
      <c r="M7695" s="2">
        <f t="shared" si="1569"/>
        <v>19800</v>
      </c>
      <c r="N7695" s="6">
        <f t="shared" si="1570"/>
        <v>1</v>
      </c>
      <c r="O7695" s="2">
        <f t="shared" si="1571"/>
        <v>23254.651090779749</v>
      </c>
      <c r="P7695" s="2">
        <f t="shared" si="1572"/>
        <v>23254.651090779749</v>
      </c>
    </row>
    <row r="7696" spans="1:16">
      <c r="A7696" s="6">
        <v>11</v>
      </c>
      <c r="B7696" s="6">
        <v>17</v>
      </c>
      <c r="C7696" s="6">
        <v>4</v>
      </c>
      <c r="D7696" s="6">
        <f t="shared" si="1560"/>
        <v>32</v>
      </c>
      <c r="E7696" s="5">
        <f t="shared" si="1561"/>
        <v>2824.5855390489023</v>
      </c>
      <c r="F7696" s="5">
        <f t="shared" si="1562"/>
        <v>776.02531320030937</v>
      </c>
      <c r="G7696" s="5">
        <f t="shared" si="1563"/>
        <v>189.17016064453125</v>
      </c>
      <c r="H7696" s="5">
        <f t="shared" si="1564"/>
        <v>3789.7810128937431</v>
      </c>
      <c r="I7696" s="5">
        <f t="shared" si="1565"/>
        <v>720</v>
      </c>
      <c r="J7696" s="5">
        <f t="shared" si="1566"/>
        <v>3069.7810128937431</v>
      </c>
      <c r="K7696" s="2">
        <f t="shared" si="1567"/>
        <v>78294.809251627477</v>
      </c>
      <c r="L7696" s="2">
        <f t="shared" si="1568"/>
        <v>143198</v>
      </c>
      <c r="M7696" s="2">
        <f t="shared" si="1569"/>
        <v>20680</v>
      </c>
      <c r="N7696" s="6">
        <f t="shared" si="1570"/>
        <v>1</v>
      </c>
      <c r="O7696" s="2">
        <f t="shared" si="1571"/>
        <v>24223.190748372523</v>
      </c>
      <c r="P7696" s="2">
        <f t="shared" si="1572"/>
        <v>24223.190748372523</v>
      </c>
    </row>
    <row r="7697" spans="1:16">
      <c r="A7697" s="6">
        <v>11</v>
      </c>
      <c r="B7697" s="6">
        <v>17</v>
      </c>
      <c r="C7697" s="6">
        <v>5</v>
      </c>
      <c r="D7697" s="6">
        <f t="shared" si="1560"/>
        <v>33</v>
      </c>
      <c r="E7697" s="5">
        <f t="shared" si="1561"/>
        <v>2824.5855390489023</v>
      </c>
      <c r="F7697" s="5">
        <f t="shared" si="1562"/>
        <v>776.02531320030937</v>
      </c>
      <c r="G7697" s="5">
        <f t="shared" si="1563"/>
        <v>239.41848456573481</v>
      </c>
      <c r="H7697" s="5">
        <f t="shared" si="1564"/>
        <v>3840.0293368149464</v>
      </c>
      <c r="I7697" s="5">
        <f t="shared" si="1565"/>
        <v>720</v>
      </c>
      <c r="J7697" s="5">
        <f t="shared" si="1566"/>
        <v>3120.0293368149464</v>
      </c>
      <c r="K7697" s="2">
        <f t="shared" si="1567"/>
        <v>79167.175986370596</v>
      </c>
      <c r="L7697" s="2">
        <f t="shared" si="1568"/>
        <v>145898</v>
      </c>
      <c r="M7697" s="2">
        <f t="shared" si="1569"/>
        <v>21560</v>
      </c>
      <c r="N7697" s="6">
        <f t="shared" si="1570"/>
        <v>1</v>
      </c>
      <c r="O7697" s="2">
        <f t="shared" si="1571"/>
        <v>25170.824013629404</v>
      </c>
      <c r="P7697" s="2">
        <f t="shared" si="1572"/>
        <v>25170.824013629404</v>
      </c>
    </row>
    <row r="7698" spans="1:16">
      <c r="A7698" s="6">
        <v>11</v>
      </c>
      <c r="B7698" s="6">
        <v>17</v>
      </c>
      <c r="C7698" s="6">
        <v>6</v>
      </c>
      <c r="D7698" s="6">
        <f t="shared" si="1560"/>
        <v>34</v>
      </c>
      <c r="E7698" s="5">
        <f t="shared" si="1561"/>
        <v>2824.5855390489023</v>
      </c>
      <c r="F7698" s="5">
        <f t="shared" si="1562"/>
        <v>776.02531320030937</v>
      </c>
      <c r="G7698" s="5">
        <f t="shared" si="1563"/>
        <v>290.89345874736784</v>
      </c>
      <c r="H7698" s="5">
        <f t="shared" si="1564"/>
        <v>3891.5043109965795</v>
      </c>
      <c r="I7698" s="5">
        <f t="shared" si="1565"/>
        <v>720</v>
      </c>
      <c r="J7698" s="5">
        <f t="shared" si="1566"/>
        <v>3171.5043109965795</v>
      </c>
      <c r="K7698" s="2">
        <f t="shared" si="1567"/>
        <v>80060.838732579505</v>
      </c>
      <c r="L7698" s="2">
        <f t="shared" si="1568"/>
        <v>148598</v>
      </c>
      <c r="M7698" s="2">
        <f t="shared" si="1569"/>
        <v>22440</v>
      </c>
      <c r="N7698" s="6">
        <f t="shared" si="1570"/>
        <v>1</v>
      </c>
      <c r="O7698" s="2">
        <f t="shared" si="1571"/>
        <v>26097.161267420495</v>
      </c>
      <c r="P7698" s="2">
        <f t="shared" si="1572"/>
        <v>26097.161267420495</v>
      </c>
    </row>
    <row r="7699" spans="1:16">
      <c r="A7699" s="6">
        <v>11</v>
      </c>
      <c r="B7699" s="6">
        <v>17</v>
      </c>
      <c r="C7699" s="6">
        <v>7</v>
      </c>
      <c r="D7699" s="6">
        <f t="shared" si="1560"/>
        <v>35</v>
      </c>
      <c r="E7699" s="5">
        <f t="shared" si="1561"/>
        <v>2824.5855390489023</v>
      </c>
      <c r="F7699" s="5">
        <f t="shared" si="1562"/>
        <v>776.02531320030937</v>
      </c>
      <c r="G7699" s="5">
        <f t="shared" si="1563"/>
        <v>343.61789814532818</v>
      </c>
      <c r="H7699" s="5">
        <f t="shared" si="1564"/>
        <v>3944.2287503945399</v>
      </c>
      <c r="I7699" s="5">
        <f t="shared" si="1565"/>
        <v>720</v>
      </c>
      <c r="J7699" s="5">
        <f t="shared" si="1566"/>
        <v>3224.2287503945399</v>
      </c>
      <c r="K7699" s="2">
        <f t="shared" si="1567"/>
        <v>80976.19358323855</v>
      </c>
      <c r="L7699" s="2">
        <f t="shared" si="1568"/>
        <v>151298</v>
      </c>
      <c r="M7699" s="2">
        <f t="shared" si="1569"/>
        <v>23320</v>
      </c>
      <c r="N7699" s="6">
        <f t="shared" si="1570"/>
        <v>1</v>
      </c>
      <c r="O7699" s="2">
        <f t="shared" si="1571"/>
        <v>27001.80641676145</v>
      </c>
      <c r="P7699" s="2">
        <f t="shared" si="1572"/>
        <v>27001.80641676145</v>
      </c>
    </row>
    <row r="7700" spans="1:16">
      <c r="A7700" s="6">
        <v>11</v>
      </c>
      <c r="B7700" s="6">
        <v>17</v>
      </c>
      <c r="C7700" s="6">
        <v>8</v>
      </c>
      <c r="D7700" s="6">
        <f t="shared" si="1560"/>
        <v>36</v>
      </c>
      <c r="E7700" s="5">
        <f t="shared" si="1561"/>
        <v>2824.5855390489023</v>
      </c>
      <c r="F7700" s="5">
        <f t="shared" si="1562"/>
        <v>776.02531320030937</v>
      </c>
      <c r="G7700" s="5">
        <f t="shared" si="1563"/>
        <v>397.61499642530839</v>
      </c>
      <c r="H7700" s="5">
        <f t="shared" si="1564"/>
        <v>3998.2258486745204</v>
      </c>
      <c r="I7700" s="5">
        <f t="shared" si="1565"/>
        <v>720</v>
      </c>
      <c r="J7700" s="5">
        <f t="shared" si="1566"/>
        <v>3278.2258486745204</v>
      </c>
      <c r="K7700" s="2">
        <f t="shared" si="1567"/>
        <v>81913.643206154869</v>
      </c>
      <c r="L7700" s="2">
        <f t="shared" si="1568"/>
        <v>153998</v>
      </c>
      <c r="M7700" s="2">
        <f t="shared" si="1569"/>
        <v>24200</v>
      </c>
      <c r="N7700" s="6">
        <f t="shared" si="1570"/>
        <v>1</v>
      </c>
      <c r="O7700" s="2">
        <f t="shared" si="1571"/>
        <v>27884.356793845131</v>
      </c>
      <c r="P7700" s="2">
        <f t="shared" si="1572"/>
        <v>27884.356793845131</v>
      </c>
    </row>
    <row r="7701" spans="1:16">
      <c r="A7701" s="6">
        <v>11</v>
      </c>
      <c r="B7701" s="6">
        <v>17</v>
      </c>
      <c r="C7701" s="6">
        <v>9</v>
      </c>
      <c r="D7701" s="6">
        <f t="shared" si="1560"/>
        <v>37</v>
      </c>
      <c r="E7701" s="5">
        <f t="shared" si="1561"/>
        <v>2824.5855390489023</v>
      </c>
      <c r="F7701" s="5">
        <f t="shared" si="1562"/>
        <v>776.02531320030937</v>
      </c>
      <c r="G7701" s="5">
        <f t="shared" si="1563"/>
        <v>452.90833186570285</v>
      </c>
      <c r="H7701" s="5">
        <f t="shared" si="1564"/>
        <v>4053.5191841149144</v>
      </c>
      <c r="I7701" s="5">
        <f t="shared" si="1565"/>
        <v>720</v>
      </c>
      <c r="J7701" s="5">
        <f t="shared" si="1566"/>
        <v>3333.5191841149144</v>
      </c>
      <c r="K7701" s="2">
        <f t="shared" si="1567"/>
        <v>82873.596946439488</v>
      </c>
      <c r="L7701" s="2">
        <f t="shared" si="1568"/>
        <v>156698</v>
      </c>
      <c r="M7701" s="2">
        <f t="shared" si="1569"/>
        <v>25080</v>
      </c>
      <c r="N7701" s="6">
        <f t="shared" si="1570"/>
        <v>1</v>
      </c>
      <c r="O7701" s="2">
        <f t="shared" si="1571"/>
        <v>28744.403053560512</v>
      </c>
      <c r="P7701" s="2">
        <f t="shared" si="1572"/>
        <v>28744.403053560512</v>
      </c>
    </row>
    <row r="7702" spans="1:16">
      <c r="A7702" s="6">
        <v>11</v>
      </c>
      <c r="B7702" s="6">
        <v>17</v>
      </c>
      <c r="C7702" s="6">
        <v>10</v>
      </c>
      <c r="D7702" s="6">
        <f t="shared" si="1560"/>
        <v>38</v>
      </c>
      <c r="E7702" s="5">
        <f t="shared" si="1561"/>
        <v>2824.5855390489023</v>
      </c>
      <c r="F7702" s="5">
        <f t="shared" si="1562"/>
        <v>776.02531320030937</v>
      </c>
      <c r="G7702" s="5">
        <f t="shared" si="1563"/>
        <v>509.52187334891573</v>
      </c>
      <c r="H7702" s="5">
        <f t="shared" si="1564"/>
        <v>4110.1327255981278</v>
      </c>
      <c r="I7702" s="5">
        <f t="shared" si="1565"/>
        <v>720</v>
      </c>
      <c r="J7702" s="5">
        <f t="shared" si="1566"/>
        <v>3390.1327255981278</v>
      </c>
      <c r="K7702" s="2">
        <f t="shared" si="1567"/>
        <v>83856.47093052305</v>
      </c>
      <c r="L7702" s="2">
        <f t="shared" si="1568"/>
        <v>159398</v>
      </c>
      <c r="M7702" s="2">
        <f t="shared" si="1569"/>
        <v>25960</v>
      </c>
      <c r="N7702" s="6">
        <f t="shared" si="1570"/>
        <v>1</v>
      </c>
      <c r="O7702" s="2">
        <f t="shared" si="1571"/>
        <v>29581.52906947695</v>
      </c>
      <c r="P7702" s="2">
        <f t="shared" si="1572"/>
        <v>29581.52906947695</v>
      </c>
    </row>
    <row r="7703" spans="1:16">
      <c r="A7703" s="6">
        <v>11</v>
      </c>
      <c r="B7703" s="6">
        <v>17</v>
      </c>
      <c r="C7703" s="6">
        <v>11</v>
      </c>
      <c r="D7703" s="6">
        <f t="shared" si="1560"/>
        <v>39</v>
      </c>
      <c r="E7703" s="5">
        <f t="shared" si="1561"/>
        <v>2824.5855390489023</v>
      </c>
      <c r="F7703" s="5">
        <f t="shared" si="1562"/>
        <v>776.02531320030937</v>
      </c>
      <c r="G7703" s="5">
        <f t="shared" si="1563"/>
        <v>567.47998644235474</v>
      </c>
      <c r="H7703" s="5">
        <f t="shared" si="1564"/>
        <v>4168.0908386915662</v>
      </c>
      <c r="I7703" s="5">
        <f t="shared" si="1565"/>
        <v>720</v>
      </c>
      <c r="J7703" s="5">
        <f t="shared" si="1566"/>
        <v>3448.0908386915662</v>
      </c>
      <c r="K7703" s="2">
        <f t="shared" si="1567"/>
        <v>84862.688171728572</v>
      </c>
      <c r="L7703" s="2">
        <f t="shared" si="1568"/>
        <v>162098</v>
      </c>
      <c r="M7703" s="2">
        <f t="shared" si="1569"/>
        <v>26840</v>
      </c>
      <c r="N7703" s="6">
        <f t="shared" si="1570"/>
        <v>1</v>
      </c>
      <c r="O7703" s="2">
        <f t="shared" si="1571"/>
        <v>30395.311828271428</v>
      </c>
      <c r="P7703" s="2">
        <f t="shared" si="1572"/>
        <v>30395.311828271428</v>
      </c>
    </row>
    <row r="7704" spans="1:16">
      <c r="A7704" s="6">
        <v>11</v>
      </c>
      <c r="B7704" s="6">
        <v>17</v>
      </c>
      <c r="C7704" s="6">
        <v>12</v>
      </c>
      <c r="D7704" s="6">
        <f t="shared" si="1560"/>
        <v>40</v>
      </c>
      <c r="E7704" s="5">
        <f t="shared" si="1561"/>
        <v>2824.5855390489023</v>
      </c>
      <c r="F7704" s="5">
        <f t="shared" si="1562"/>
        <v>776.02531320030937</v>
      </c>
      <c r="G7704" s="5">
        <f t="shared" si="1563"/>
        <v>626.80743957041921</v>
      </c>
      <c r="H7704" s="5">
        <f t="shared" si="1564"/>
        <v>4227.4182918196311</v>
      </c>
      <c r="I7704" s="5">
        <f t="shared" si="1565"/>
        <v>720</v>
      </c>
      <c r="J7704" s="5">
        <f t="shared" si="1566"/>
        <v>3507.4182918196311</v>
      </c>
      <c r="K7704" s="2">
        <f t="shared" si="1567"/>
        <v>85892.678677424148</v>
      </c>
      <c r="L7704" s="2">
        <f t="shared" si="1568"/>
        <v>164798</v>
      </c>
      <c r="M7704" s="2">
        <f t="shared" si="1569"/>
        <v>27720</v>
      </c>
      <c r="N7704" s="6">
        <f t="shared" si="1570"/>
        <v>1</v>
      </c>
      <c r="O7704" s="2">
        <f t="shared" si="1571"/>
        <v>31185.321322575852</v>
      </c>
      <c r="P7704" s="2">
        <f t="shared" si="1572"/>
        <v>31185.321322575852</v>
      </c>
    </row>
    <row r="7705" spans="1:16">
      <c r="A7705" s="6">
        <v>11</v>
      </c>
      <c r="B7705" s="6">
        <v>17</v>
      </c>
      <c r="C7705" s="6">
        <v>13</v>
      </c>
      <c r="D7705" s="6">
        <f t="shared" si="1560"/>
        <v>41</v>
      </c>
      <c r="E7705" s="5">
        <f t="shared" si="1561"/>
        <v>2824.5855390489023</v>
      </c>
      <c r="F7705" s="5">
        <f t="shared" si="1562"/>
        <v>776.02531320030937</v>
      </c>
      <c r="G7705" s="5">
        <f t="shared" si="1563"/>
        <v>687.52941027880343</v>
      </c>
      <c r="H7705" s="5">
        <f t="shared" si="1564"/>
        <v>4288.1402625280152</v>
      </c>
      <c r="I7705" s="5">
        <f t="shared" si="1565"/>
        <v>720</v>
      </c>
      <c r="J7705" s="5">
        <f t="shared" si="1566"/>
        <v>3568.1402625280152</v>
      </c>
      <c r="K7705" s="2">
        <f t="shared" si="1567"/>
        <v>86946.87955777804</v>
      </c>
      <c r="L7705" s="2">
        <f t="shared" si="1568"/>
        <v>167498</v>
      </c>
      <c r="M7705" s="2">
        <f t="shared" si="1569"/>
        <v>28600</v>
      </c>
      <c r="N7705" s="6">
        <f t="shared" si="1570"/>
        <v>1</v>
      </c>
      <c r="O7705" s="2">
        <f t="shared" si="1571"/>
        <v>31951.12044222196</v>
      </c>
      <c r="P7705" s="2">
        <f t="shared" si="1572"/>
        <v>31951.12044222196</v>
      </c>
    </row>
    <row r="7706" spans="1:16">
      <c r="A7706" s="6">
        <v>11</v>
      </c>
      <c r="B7706" s="6">
        <v>17</v>
      </c>
      <c r="C7706" s="6">
        <v>14</v>
      </c>
      <c r="D7706" s="6">
        <f t="shared" si="1560"/>
        <v>42</v>
      </c>
      <c r="E7706" s="5">
        <f t="shared" si="1561"/>
        <v>2824.5855390489023</v>
      </c>
      <c r="F7706" s="5">
        <f t="shared" si="1562"/>
        <v>776.02531320030937</v>
      </c>
      <c r="G7706" s="5">
        <f t="shared" si="1563"/>
        <v>749.67149159246469</v>
      </c>
      <c r="H7706" s="5">
        <f t="shared" si="1564"/>
        <v>4350.2823438416763</v>
      </c>
      <c r="I7706" s="5">
        <f t="shared" si="1565"/>
        <v>720</v>
      </c>
      <c r="J7706" s="5">
        <f t="shared" si="1566"/>
        <v>3630.2823438416763</v>
      </c>
      <c r="K7706" s="2">
        <f t="shared" si="1567"/>
        <v>88025.735136140211</v>
      </c>
      <c r="L7706" s="2">
        <f t="shared" si="1568"/>
        <v>170198</v>
      </c>
      <c r="M7706" s="2">
        <f t="shared" si="1569"/>
        <v>29480</v>
      </c>
      <c r="N7706" s="6">
        <f t="shared" si="1570"/>
        <v>1</v>
      </c>
      <c r="O7706" s="2">
        <f t="shared" si="1571"/>
        <v>32692.264863859789</v>
      </c>
      <c r="P7706" s="2">
        <f t="shared" si="1572"/>
        <v>32692.264863859789</v>
      </c>
    </row>
    <row r="7707" spans="1:16">
      <c r="A7707" s="6">
        <v>11</v>
      </c>
      <c r="B7707" s="6">
        <v>17</v>
      </c>
      <c r="C7707" s="6">
        <v>15</v>
      </c>
      <c r="D7707" s="6">
        <f t="shared" si="1560"/>
        <v>43</v>
      </c>
      <c r="E7707" s="5">
        <f t="shared" si="1561"/>
        <v>2824.5855390489023</v>
      </c>
      <c r="F7707" s="5">
        <f t="shared" si="1562"/>
        <v>776.02531320030937</v>
      </c>
      <c r="G7707" s="5">
        <f t="shared" si="1563"/>
        <v>813.25969846861108</v>
      </c>
      <c r="H7707" s="5">
        <f t="shared" si="1564"/>
        <v>4413.8705507178229</v>
      </c>
      <c r="I7707" s="5">
        <f t="shared" si="1565"/>
        <v>720</v>
      </c>
      <c r="J7707" s="5">
        <f t="shared" si="1566"/>
        <v>3693.8705507178229</v>
      </c>
      <c r="K7707" s="2">
        <f t="shared" si="1567"/>
        <v>89129.697061073311</v>
      </c>
      <c r="L7707" s="2">
        <f t="shared" si="1568"/>
        <v>172898</v>
      </c>
      <c r="M7707" s="2">
        <f t="shared" si="1569"/>
        <v>30360</v>
      </c>
      <c r="N7707" s="6">
        <f t="shared" si="1570"/>
        <v>1</v>
      </c>
      <c r="O7707" s="2">
        <f t="shared" si="1571"/>
        <v>33408.302938926689</v>
      </c>
      <c r="P7707" s="2">
        <f t="shared" si="1572"/>
        <v>33408.302938926689</v>
      </c>
    </row>
    <row r="7708" spans="1:16">
      <c r="A7708" s="6">
        <v>11</v>
      </c>
      <c r="B7708" s="6">
        <v>17</v>
      </c>
      <c r="C7708" s="6">
        <v>16</v>
      </c>
      <c r="D7708" s="6">
        <f t="shared" si="1560"/>
        <v>44</v>
      </c>
      <c r="E7708" s="5">
        <f t="shared" si="1561"/>
        <v>2824.5855390489023</v>
      </c>
      <c r="F7708" s="5">
        <f t="shared" si="1562"/>
        <v>776.02531320030937</v>
      </c>
      <c r="G7708" s="5">
        <f t="shared" si="1563"/>
        <v>878.32047434610013</v>
      </c>
      <c r="H7708" s="5">
        <f t="shared" si="1564"/>
        <v>4478.9313265953115</v>
      </c>
      <c r="I7708" s="5">
        <f t="shared" si="1565"/>
        <v>720</v>
      </c>
      <c r="J7708" s="5">
        <f t="shared" si="1566"/>
        <v>3758.9313265953115</v>
      </c>
      <c r="K7708" s="2">
        <f t="shared" si="1567"/>
        <v>90259.224420057493</v>
      </c>
      <c r="L7708" s="2">
        <f t="shared" si="1568"/>
        <v>175598</v>
      </c>
      <c r="M7708" s="2">
        <f t="shared" si="1569"/>
        <v>31240</v>
      </c>
      <c r="N7708" s="6">
        <f t="shared" si="1570"/>
        <v>1</v>
      </c>
      <c r="O7708" s="2">
        <f t="shared" si="1571"/>
        <v>34098.775579942507</v>
      </c>
      <c r="P7708" s="2">
        <f t="shared" si="1572"/>
        <v>34098.775579942507</v>
      </c>
    </row>
    <row r="7709" spans="1:16">
      <c r="A7709" s="6">
        <v>11</v>
      </c>
      <c r="B7709" s="6">
        <v>17</v>
      </c>
      <c r="C7709" s="6">
        <v>17</v>
      </c>
      <c r="D7709" s="6">
        <f t="shared" si="1560"/>
        <v>45</v>
      </c>
      <c r="E7709" s="5">
        <f t="shared" si="1561"/>
        <v>2824.5855390489023</v>
      </c>
      <c r="F7709" s="5">
        <f t="shared" si="1562"/>
        <v>776.02531320030937</v>
      </c>
      <c r="G7709" s="5">
        <f t="shared" si="1563"/>
        <v>944.88069779264049</v>
      </c>
      <c r="H7709" s="5">
        <f t="shared" si="1564"/>
        <v>4545.491550041852</v>
      </c>
      <c r="I7709" s="5">
        <f t="shared" si="1565"/>
        <v>720</v>
      </c>
      <c r="J7709" s="5">
        <f t="shared" si="1566"/>
        <v>3825.491550041852</v>
      </c>
      <c r="K7709" s="2">
        <f t="shared" si="1567"/>
        <v>91414.783854893263</v>
      </c>
      <c r="L7709" s="2">
        <f t="shared" si="1568"/>
        <v>178298</v>
      </c>
      <c r="M7709" s="2">
        <f t="shared" si="1569"/>
        <v>32120</v>
      </c>
      <c r="N7709" s="6">
        <f t="shared" si="1570"/>
        <v>1</v>
      </c>
      <c r="O7709" s="2">
        <f t="shared" si="1571"/>
        <v>34763.216145106737</v>
      </c>
      <c r="P7709" s="2">
        <f t="shared" si="1572"/>
        <v>34763.216145106737</v>
      </c>
    </row>
    <row r="7710" spans="1:16">
      <c r="A7710" s="6">
        <v>11</v>
      </c>
      <c r="B7710" s="6">
        <v>17</v>
      </c>
      <c r="C7710" s="6">
        <v>18</v>
      </c>
      <c r="D7710" s="6">
        <f t="shared" si="1560"/>
        <v>46</v>
      </c>
      <c r="E7710" s="5">
        <f t="shared" si="1561"/>
        <v>2824.5855390489023</v>
      </c>
      <c r="F7710" s="5">
        <f t="shared" si="1562"/>
        <v>776.02531320030937</v>
      </c>
      <c r="G7710" s="5">
        <f t="shared" si="1563"/>
        <v>1012.9676892512279</v>
      </c>
      <c r="H7710" s="5">
        <f t="shared" si="1564"/>
        <v>4613.5785415004393</v>
      </c>
      <c r="I7710" s="5">
        <f t="shared" si="1565"/>
        <v>720</v>
      </c>
      <c r="J7710" s="5">
        <f t="shared" si="1566"/>
        <v>3893.5785415004393</v>
      </c>
      <c r="K7710" s="2">
        <f t="shared" si="1567"/>
        <v>92596.849678827071</v>
      </c>
      <c r="L7710" s="2">
        <f t="shared" si="1568"/>
        <v>180998</v>
      </c>
      <c r="M7710" s="2">
        <f t="shared" si="1569"/>
        <v>33000</v>
      </c>
      <c r="N7710" s="6">
        <f t="shared" si="1570"/>
        <v>1</v>
      </c>
      <c r="O7710" s="2">
        <f t="shared" si="1571"/>
        <v>35401.150321172929</v>
      </c>
      <c r="P7710" s="2">
        <f t="shared" si="1572"/>
        <v>35401.150321172929</v>
      </c>
    </row>
    <row r="7711" spans="1:16">
      <c r="A7711" s="6">
        <v>11</v>
      </c>
      <c r="B7711" s="6">
        <v>17</v>
      </c>
      <c r="C7711" s="6">
        <v>19</v>
      </c>
      <c r="D7711" s="6">
        <f t="shared" si="1560"/>
        <v>47</v>
      </c>
      <c r="E7711" s="5">
        <f t="shared" si="1561"/>
        <v>2824.5855390489023</v>
      </c>
      <c r="F7711" s="5">
        <f t="shared" si="1562"/>
        <v>776.02531320030937</v>
      </c>
      <c r="G7711" s="5">
        <f t="shared" si="1563"/>
        <v>1082.6092178872495</v>
      </c>
      <c r="H7711" s="5">
        <f t="shared" si="1564"/>
        <v>4683.2200701364618</v>
      </c>
      <c r="I7711" s="5">
        <f t="shared" si="1565"/>
        <v>720</v>
      </c>
      <c r="J7711" s="5">
        <f t="shared" si="1566"/>
        <v>3963.2200701364618</v>
      </c>
      <c r="K7711" s="2">
        <f t="shared" si="1567"/>
        <v>93805.903995424684</v>
      </c>
      <c r="L7711" s="2">
        <f t="shared" si="1568"/>
        <v>183698</v>
      </c>
      <c r="M7711" s="2">
        <f t="shared" si="1569"/>
        <v>33880</v>
      </c>
      <c r="N7711" s="6">
        <f t="shared" si="1570"/>
        <v>1</v>
      </c>
      <c r="O7711" s="2">
        <f t="shared" si="1571"/>
        <v>36012.096004575316</v>
      </c>
      <c r="P7711" s="2">
        <f t="shared" si="1572"/>
        <v>36012.096004575316</v>
      </c>
    </row>
    <row r="7712" spans="1:16">
      <c r="A7712" s="6">
        <v>11</v>
      </c>
      <c r="B7712" s="6">
        <v>17</v>
      </c>
      <c r="C7712" s="6">
        <v>20</v>
      </c>
      <c r="D7712" s="6">
        <f t="shared" si="1560"/>
        <v>48</v>
      </c>
      <c r="E7712" s="5">
        <f t="shared" si="1561"/>
        <v>2824.5855390489023</v>
      </c>
      <c r="F7712" s="5">
        <f t="shared" si="1562"/>
        <v>776.02531320030937</v>
      </c>
      <c r="G7712" s="5">
        <f t="shared" si="1563"/>
        <v>1153.8335085377266</v>
      </c>
      <c r="H7712" s="5">
        <f t="shared" si="1564"/>
        <v>4754.444360786938</v>
      </c>
      <c r="I7712" s="5">
        <f t="shared" si="1565"/>
        <v>720</v>
      </c>
      <c r="J7712" s="5">
        <f t="shared" si="1566"/>
        <v>4034.444360786938</v>
      </c>
      <c r="K7712" s="2">
        <f t="shared" si="1567"/>
        <v>95042.436819217677</v>
      </c>
      <c r="L7712" s="2">
        <f t="shared" si="1568"/>
        <v>186398</v>
      </c>
      <c r="M7712" s="2">
        <f t="shared" si="1569"/>
        <v>34760</v>
      </c>
      <c r="N7712" s="6">
        <f t="shared" si="1570"/>
        <v>1</v>
      </c>
      <c r="O7712" s="2">
        <f t="shared" si="1571"/>
        <v>36595.563180782323</v>
      </c>
      <c r="P7712" s="2">
        <f t="shared" si="1572"/>
        <v>36595.563180782323</v>
      </c>
    </row>
    <row r="7713" spans="1:16">
      <c r="A7713" s="6">
        <v>11</v>
      </c>
      <c r="B7713" s="6">
        <v>17</v>
      </c>
      <c r="C7713" s="6">
        <v>21</v>
      </c>
      <c r="D7713" s="6">
        <f t="shared" si="1560"/>
        <v>49</v>
      </c>
      <c r="E7713" s="5">
        <f t="shared" si="1561"/>
        <v>2824.5855390489023</v>
      </c>
      <c r="F7713" s="5">
        <f t="shared" si="1562"/>
        <v>776.02531320030937</v>
      </c>
      <c r="G7713" s="5">
        <f t="shared" si="1563"/>
        <v>1226.6692487641703</v>
      </c>
      <c r="H7713" s="5">
        <f t="shared" si="1564"/>
        <v>4827.2801010133826</v>
      </c>
      <c r="I7713" s="5">
        <f t="shared" si="1565"/>
        <v>720</v>
      </c>
      <c r="J7713" s="5">
        <f t="shared" si="1566"/>
        <v>4107.2801010133826</v>
      </c>
      <c r="K7713" s="2">
        <f t="shared" si="1567"/>
        <v>96306.946198149002</v>
      </c>
      <c r="L7713" s="2">
        <f t="shared" si="1568"/>
        <v>189098</v>
      </c>
      <c r="M7713" s="2">
        <f t="shared" si="1569"/>
        <v>35640</v>
      </c>
      <c r="N7713" s="6">
        <f t="shared" si="1570"/>
        <v>1</v>
      </c>
      <c r="O7713" s="2">
        <f t="shared" si="1571"/>
        <v>37151.053801850998</v>
      </c>
      <c r="P7713" s="2">
        <f t="shared" si="1572"/>
        <v>37151.053801850998</v>
      </c>
    </row>
    <row r="7714" spans="1:16">
      <c r="A7714" s="6">
        <v>11</v>
      </c>
      <c r="B7714" s="6">
        <v>17</v>
      </c>
      <c r="C7714" s="6">
        <v>22</v>
      </c>
      <c r="D7714" s="6">
        <f t="shared" si="1560"/>
        <v>50</v>
      </c>
      <c r="E7714" s="5">
        <f t="shared" si="1561"/>
        <v>2824.5855390489023</v>
      </c>
      <c r="F7714" s="5">
        <f t="shared" si="1562"/>
        <v>776.02531320030937</v>
      </c>
      <c r="G7714" s="5">
        <f t="shared" si="1563"/>
        <v>1301.1455960105666</v>
      </c>
      <c r="H7714" s="5">
        <f t="shared" si="1564"/>
        <v>4901.7564482597782</v>
      </c>
      <c r="I7714" s="5">
        <f t="shared" si="1565"/>
        <v>720</v>
      </c>
      <c r="J7714" s="5">
        <f t="shared" si="1566"/>
        <v>4181.7564482597782</v>
      </c>
      <c r="K7714" s="2">
        <f t="shared" si="1567"/>
        <v>97599.93833784337</v>
      </c>
      <c r="L7714" s="2">
        <f t="shared" si="1568"/>
        <v>191798</v>
      </c>
      <c r="M7714" s="2">
        <f t="shared" si="1569"/>
        <v>36520</v>
      </c>
      <c r="N7714" s="6">
        <f t="shared" si="1570"/>
        <v>1</v>
      </c>
      <c r="O7714" s="2">
        <f t="shared" si="1571"/>
        <v>37678.06166215663</v>
      </c>
      <c r="P7714" s="2">
        <f t="shared" si="1572"/>
        <v>37678.06166215663</v>
      </c>
    </row>
    <row r="7715" spans="1:16">
      <c r="A7715" s="6">
        <v>11</v>
      </c>
      <c r="B7715" s="6">
        <v>17</v>
      </c>
      <c r="C7715" s="6">
        <v>23</v>
      </c>
      <c r="D7715" s="6">
        <f t="shared" si="1560"/>
        <v>51</v>
      </c>
      <c r="E7715" s="5">
        <f t="shared" si="1561"/>
        <v>2824.5855390489023</v>
      </c>
      <c r="F7715" s="5">
        <f t="shared" si="1562"/>
        <v>776.02531320030937</v>
      </c>
      <c r="G7715" s="5">
        <f t="shared" si="1563"/>
        <v>1377.292184868003</v>
      </c>
      <c r="H7715" s="5">
        <f t="shared" si="1564"/>
        <v>4977.9030371172148</v>
      </c>
      <c r="I7715" s="5">
        <f t="shared" si="1565"/>
        <v>720</v>
      </c>
      <c r="J7715" s="5">
        <f t="shared" si="1566"/>
        <v>4257.9030371172148</v>
      </c>
      <c r="K7715" s="2">
        <f t="shared" si="1567"/>
        <v>98921.927727729417</v>
      </c>
      <c r="L7715" s="2">
        <f t="shared" si="1568"/>
        <v>194498</v>
      </c>
      <c r="M7715" s="2">
        <f t="shared" si="1569"/>
        <v>37400</v>
      </c>
      <c r="N7715" s="6">
        <f t="shared" si="1570"/>
        <v>1</v>
      </c>
      <c r="O7715" s="2">
        <f t="shared" si="1571"/>
        <v>38176.072272270583</v>
      </c>
      <c r="P7715" s="2">
        <f t="shared" si="1572"/>
        <v>38176.072272270583</v>
      </c>
    </row>
    <row r="7716" spans="1:16">
      <c r="A7716" s="6">
        <v>11</v>
      </c>
      <c r="B7716" s="6">
        <v>17</v>
      </c>
      <c r="C7716" s="6">
        <v>24</v>
      </c>
      <c r="D7716" s="6">
        <f t="shared" si="1560"/>
        <v>52</v>
      </c>
      <c r="E7716" s="5">
        <f t="shared" si="1561"/>
        <v>2824.5855390489023</v>
      </c>
      <c r="F7716" s="5">
        <f t="shared" si="1562"/>
        <v>776.02531320030937</v>
      </c>
      <c r="G7716" s="5">
        <f t="shared" si="1563"/>
        <v>1455.1391344474989</v>
      </c>
      <c r="H7716" s="5">
        <f t="shared" si="1564"/>
        <v>5055.7499866967109</v>
      </c>
      <c r="I7716" s="5">
        <f t="shared" si="1565"/>
        <v>720</v>
      </c>
      <c r="J7716" s="5">
        <f t="shared" si="1566"/>
        <v>4335.7499866967109</v>
      </c>
      <c r="K7716" s="2">
        <f t="shared" si="1567"/>
        <v>100273.43726904012</v>
      </c>
      <c r="L7716" s="2">
        <f t="shared" si="1568"/>
        <v>197198</v>
      </c>
      <c r="M7716" s="2">
        <f t="shared" si="1569"/>
        <v>38280</v>
      </c>
      <c r="N7716" s="6">
        <f t="shared" si="1570"/>
        <v>1</v>
      </c>
      <c r="O7716" s="2">
        <f t="shared" si="1571"/>
        <v>38644.562730959879</v>
      </c>
      <c r="P7716" s="2">
        <f t="shared" si="1572"/>
        <v>38644.562730959879</v>
      </c>
    </row>
    <row r="7717" spans="1:16">
      <c r="A7717" s="6">
        <v>11</v>
      </c>
      <c r="B7717" s="6">
        <v>17</v>
      </c>
      <c r="C7717" s="6">
        <v>25</v>
      </c>
      <c r="D7717" s="6">
        <f t="shared" si="1560"/>
        <v>53</v>
      </c>
      <c r="E7717" s="5">
        <f t="shared" si="1561"/>
        <v>2824.5855390489023</v>
      </c>
      <c r="F7717" s="5">
        <f t="shared" si="1562"/>
        <v>776.02531320030937</v>
      </c>
      <c r="G7717" s="5">
        <f t="shared" si="1563"/>
        <v>1534.7170558625965</v>
      </c>
      <c r="H7717" s="5">
        <f t="shared" si="1564"/>
        <v>5135.327908111808</v>
      </c>
      <c r="I7717" s="5">
        <f t="shared" si="1565"/>
        <v>720</v>
      </c>
      <c r="J7717" s="5">
        <f t="shared" si="1566"/>
        <v>4415.327908111808</v>
      </c>
      <c r="K7717" s="2">
        <f t="shared" si="1567"/>
        <v>101654.99840471889</v>
      </c>
      <c r="L7717" s="2">
        <f t="shared" si="1568"/>
        <v>199898</v>
      </c>
      <c r="M7717" s="2">
        <f t="shared" si="1569"/>
        <v>39160</v>
      </c>
      <c r="N7717" s="6">
        <f t="shared" si="1570"/>
        <v>1</v>
      </c>
      <c r="O7717" s="2">
        <f t="shared" si="1571"/>
        <v>39083.001595281108</v>
      </c>
      <c r="P7717" s="2">
        <f t="shared" si="1572"/>
        <v>39083.001595281108</v>
      </c>
    </row>
    <row r="7718" spans="1:16">
      <c r="A7718" s="6">
        <v>11</v>
      </c>
      <c r="B7718" s="6">
        <v>17</v>
      </c>
      <c r="C7718" s="6">
        <v>26</v>
      </c>
      <c r="D7718" s="6">
        <f t="shared" si="1560"/>
        <v>54</v>
      </c>
      <c r="E7718" s="5">
        <f t="shared" si="1561"/>
        <v>2824.5855390489023</v>
      </c>
      <c r="F7718" s="5">
        <f t="shared" si="1562"/>
        <v>776.02531320030937</v>
      </c>
      <c r="G7718" s="5">
        <f t="shared" si="1563"/>
        <v>1616.0570598233144</v>
      </c>
      <c r="H7718" s="5">
        <f t="shared" si="1564"/>
        <v>5216.6679120725257</v>
      </c>
      <c r="I7718" s="5">
        <f t="shared" si="1565"/>
        <v>720</v>
      </c>
      <c r="J7718" s="5">
        <f t="shared" si="1566"/>
        <v>4496.6679120725257</v>
      </c>
      <c r="K7718" s="2">
        <f t="shared" si="1567"/>
        <v>103067.15125125913</v>
      </c>
      <c r="L7718" s="2">
        <f t="shared" si="1568"/>
        <v>202598</v>
      </c>
      <c r="M7718" s="2">
        <f t="shared" si="1569"/>
        <v>40040</v>
      </c>
      <c r="N7718" s="6">
        <f t="shared" si="1570"/>
        <v>1</v>
      </c>
      <c r="O7718" s="2">
        <f t="shared" si="1571"/>
        <v>39490.848748740871</v>
      </c>
      <c r="P7718" s="2">
        <f t="shared" si="1572"/>
        <v>39490.848748740871</v>
      </c>
    </row>
    <row r="7719" spans="1:16">
      <c r="A7719" s="6">
        <v>11</v>
      </c>
      <c r="B7719" s="6">
        <v>17</v>
      </c>
      <c r="C7719" s="6">
        <v>27</v>
      </c>
      <c r="D7719" s="6">
        <f t="shared" si="1560"/>
        <v>55</v>
      </c>
      <c r="E7719" s="5">
        <f t="shared" si="1561"/>
        <v>2824.5855390489023</v>
      </c>
      <c r="F7719" s="5">
        <f t="shared" si="1562"/>
        <v>776.02531320030937</v>
      </c>
      <c r="G7719" s="5">
        <f t="shared" si="1563"/>
        <v>1699.1907643430709</v>
      </c>
      <c r="H7719" s="5">
        <f t="shared" si="1564"/>
        <v>5299.8016165922827</v>
      </c>
      <c r="I7719" s="5">
        <f t="shared" si="1565"/>
        <v>720</v>
      </c>
      <c r="J7719" s="5">
        <f t="shared" si="1566"/>
        <v>4579.8016165922827</v>
      </c>
      <c r="K7719" s="2">
        <f t="shared" si="1567"/>
        <v>104510.44473250491</v>
      </c>
      <c r="L7719" s="2">
        <f t="shared" si="1568"/>
        <v>205298</v>
      </c>
      <c r="M7719" s="2">
        <f t="shared" si="1569"/>
        <v>40920</v>
      </c>
      <c r="N7719" s="6">
        <f t="shared" si="1570"/>
        <v>1</v>
      </c>
      <c r="O7719" s="2">
        <f t="shared" si="1571"/>
        <v>39867.555267495089</v>
      </c>
      <c r="P7719" s="2">
        <f t="shared" si="1572"/>
        <v>39867.555267495089</v>
      </c>
    </row>
    <row r="7720" spans="1:16">
      <c r="A7720" s="6">
        <v>11</v>
      </c>
      <c r="B7720" s="6">
        <v>17</v>
      </c>
      <c r="C7720" s="6">
        <v>28</v>
      </c>
      <c r="D7720" s="6">
        <f t="shared" si="1560"/>
        <v>56</v>
      </c>
      <c r="E7720" s="5">
        <f t="shared" si="1561"/>
        <v>2824.5855390489023</v>
      </c>
      <c r="F7720" s="5">
        <f t="shared" si="1562"/>
        <v>776.02531320030937</v>
      </c>
      <c r="G7720" s="5">
        <f t="shared" si="1563"/>
        <v>1784.1503025602246</v>
      </c>
      <c r="H7720" s="5">
        <f t="shared" si="1564"/>
        <v>5384.7611548094364</v>
      </c>
      <c r="I7720" s="5">
        <f t="shared" si="1565"/>
        <v>720</v>
      </c>
      <c r="J7720" s="5">
        <f t="shared" si="1566"/>
        <v>4664.7611548094364</v>
      </c>
      <c r="K7720" s="2">
        <f t="shared" si="1567"/>
        <v>105985.43671544161</v>
      </c>
      <c r="L7720" s="2">
        <f t="shared" si="1568"/>
        <v>207998</v>
      </c>
      <c r="M7720" s="2">
        <f t="shared" si="1569"/>
        <v>41800</v>
      </c>
      <c r="N7720" s="6">
        <f t="shared" si="1570"/>
        <v>1</v>
      </c>
      <c r="O7720" s="2">
        <f t="shared" si="1571"/>
        <v>40212.56328455839</v>
      </c>
      <c r="P7720" s="2">
        <f t="shared" si="1572"/>
        <v>40212.56328455839</v>
      </c>
    </row>
    <row r="7721" spans="1:16">
      <c r="A7721" s="6">
        <v>11</v>
      </c>
      <c r="B7721" s="6">
        <v>17</v>
      </c>
      <c r="C7721" s="6">
        <v>29</v>
      </c>
      <c r="D7721" s="6">
        <f t="shared" si="1560"/>
        <v>57</v>
      </c>
      <c r="E7721" s="5">
        <f t="shared" si="1561"/>
        <v>2824.5855390489023</v>
      </c>
      <c r="F7721" s="5">
        <f t="shared" si="1562"/>
        <v>776.02531320030937</v>
      </c>
      <c r="G7721" s="5">
        <f t="shared" si="1563"/>
        <v>1870.9683306758782</v>
      </c>
      <c r="H7721" s="5">
        <f t="shared" si="1564"/>
        <v>5471.5791829250902</v>
      </c>
      <c r="I7721" s="5">
        <f t="shared" si="1565"/>
        <v>720</v>
      </c>
      <c r="J7721" s="5">
        <f t="shared" si="1566"/>
        <v>4751.5791829250902</v>
      </c>
      <c r="K7721" s="2">
        <f t="shared" si="1567"/>
        <v>107492.69414800503</v>
      </c>
      <c r="L7721" s="2">
        <f t="shared" si="1568"/>
        <v>210698</v>
      </c>
      <c r="M7721" s="2">
        <f t="shared" si="1569"/>
        <v>42680</v>
      </c>
      <c r="N7721" s="6">
        <f t="shared" si="1570"/>
        <v>1</v>
      </c>
      <c r="O7721" s="2">
        <f t="shared" si="1571"/>
        <v>40525.30585199497</v>
      </c>
      <c r="P7721" s="2">
        <f t="shared" si="1572"/>
        <v>40525.30585199497</v>
      </c>
    </row>
    <row r="7722" spans="1:16">
      <c r="A7722" s="6">
        <v>11</v>
      </c>
      <c r="B7722" s="6">
        <v>17</v>
      </c>
      <c r="C7722" s="6">
        <v>30</v>
      </c>
      <c r="D7722" s="6">
        <f t="shared" si="1560"/>
        <v>58</v>
      </c>
      <c r="E7722" s="5">
        <f t="shared" si="1561"/>
        <v>2824.5855390489023</v>
      </c>
      <c r="F7722" s="5">
        <f t="shared" si="1562"/>
        <v>776.02531320030937</v>
      </c>
      <c r="G7722" s="5">
        <f t="shared" si="1563"/>
        <v>1959.6780360096488</v>
      </c>
      <c r="H7722" s="5">
        <f t="shared" si="1564"/>
        <v>5560.2888882588604</v>
      </c>
      <c r="I7722" s="5">
        <f t="shared" si="1565"/>
        <v>720</v>
      </c>
      <c r="J7722" s="5">
        <f t="shared" si="1566"/>
        <v>4840.2888882588604</v>
      </c>
      <c r="K7722" s="2">
        <f t="shared" si="1567"/>
        <v>109032.79319893855</v>
      </c>
      <c r="L7722" s="2">
        <f t="shared" si="1568"/>
        <v>213398</v>
      </c>
      <c r="M7722" s="2">
        <f t="shared" si="1569"/>
        <v>43560</v>
      </c>
      <c r="N7722" s="6">
        <f t="shared" si="1570"/>
        <v>1</v>
      </c>
      <c r="O7722" s="2">
        <f t="shared" si="1571"/>
        <v>40805.206801061446</v>
      </c>
      <c r="P7722" s="2">
        <f t="shared" si="1572"/>
        <v>40805.206801061446</v>
      </c>
    </row>
    <row r="7723" spans="1:16">
      <c r="A7723" s="6">
        <v>11</v>
      </c>
      <c r="B7723" s="6">
        <v>18</v>
      </c>
      <c r="C7723" s="6">
        <v>0</v>
      </c>
      <c r="D7723" s="6">
        <f t="shared" si="1560"/>
        <v>29</v>
      </c>
      <c r="E7723" s="5">
        <f t="shared" si="1561"/>
        <v>2824.5855390489023</v>
      </c>
      <c r="F7723" s="5">
        <f t="shared" si="1562"/>
        <v>842.2157075615122</v>
      </c>
      <c r="G7723" s="5">
        <f t="shared" si="1563"/>
        <v>0</v>
      </c>
      <c r="H7723" s="5">
        <f t="shared" si="1564"/>
        <v>3666.8012466104146</v>
      </c>
      <c r="I7723" s="5">
        <f t="shared" si="1565"/>
        <v>720</v>
      </c>
      <c r="J7723" s="5">
        <f t="shared" si="1566"/>
        <v>2946.8012466104146</v>
      </c>
      <c r="K7723" s="2">
        <f t="shared" si="1567"/>
        <v>76159.743864764139</v>
      </c>
      <c r="L7723" s="2">
        <f t="shared" si="1568"/>
        <v>134492</v>
      </c>
      <c r="M7723" s="2">
        <f t="shared" si="1569"/>
        <v>17600</v>
      </c>
      <c r="N7723" s="6">
        <f t="shared" si="1570"/>
        <v>1</v>
      </c>
      <c r="O7723" s="2">
        <f t="shared" si="1571"/>
        <v>20732.256135235861</v>
      </c>
      <c r="P7723" s="2">
        <f t="shared" si="1572"/>
        <v>20732.256135235861</v>
      </c>
    </row>
    <row r="7724" spans="1:16">
      <c r="A7724" s="6">
        <v>11</v>
      </c>
      <c r="B7724" s="6">
        <v>18</v>
      </c>
      <c r="C7724" s="6">
        <v>1</v>
      </c>
      <c r="D7724" s="6">
        <f t="shared" si="1560"/>
        <v>30</v>
      </c>
      <c r="E7724" s="5">
        <f t="shared" si="1561"/>
        <v>2824.5855390489023</v>
      </c>
      <c r="F7724" s="5">
        <f t="shared" si="1562"/>
        <v>842.2157075615122</v>
      </c>
      <c r="G7724" s="5">
        <f t="shared" si="1563"/>
        <v>45.5625</v>
      </c>
      <c r="H7724" s="5">
        <f t="shared" si="1564"/>
        <v>3712.3637466104146</v>
      </c>
      <c r="I7724" s="5">
        <f t="shared" si="1565"/>
        <v>720</v>
      </c>
      <c r="J7724" s="5">
        <f t="shared" si="1566"/>
        <v>2992.3637466104146</v>
      </c>
      <c r="K7724" s="2">
        <f t="shared" si="1567"/>
        <v>76950.759489764139</v>
      </c>
      <c r="L7724" s="2">
        <f t="shared" si="1568"/>
        <v>137192</v>
      </c>
      <c r="M7724" s="2">
        <f t="shared" si="1569"/>
        <v>18480</v>
      </c>
      <c r="N7724" s="6">
        <f t="shared" si="1570"/>
        <v>1</v>
      </c>
      <c r="O7724" s="2">
        <f t="shared" si="1571"/>
        <v>21761.240510235861</v>
      </c>
      <c r="P7724" s="2">
        <f t="shared" si="1572"/>
        <v>21761.240510235861</v>
      </c>
    </row>
    <row r="7725" spans="1:16">
      <c r="A7725" s="6">
        <v>11</v>
      </c>
      <c r="B7725" s="6">
        <v>18</v>
      </c>
      <c r="C7725" s="6">
        <v>2</v>
      </c>
      <c r="D7725" s="6">
        <f t="shared" si="1560"/>
        <v>31</v>
      </c>
      <c r="E7725" s="5">
        <f t="shared" si="1561"/>
        <v>2824.5855390489023</v>
      </c>
      <c r="F7725" s="5">
        <f t="shared" si="1562"/>
        <v>842.2157075615122</v>
      </c>
      <c r="G7725" s="5">
        <f t="shared" si="1563"/>
        <v>92.264062499999994</v>
      </c>
      <c r="H7725" s="5">
        <f t="shared" si="1564"/>
        <v>3759.0653091104145</v>
      </c>
      <c r="I7725" s="5">
        <f t="shared" si="1565"/>
        <v>720</v>
      </c>
      <c r="J7725" s="5">
        <f t="shared" si="1566"/>
        <v>3039.0653091104145</v>
      </c>
      <c r="K7725" s="2">
        <f t="shared" si="1567"/>
        <v>77761.550505389139</v>
      </c>
      <c r="L7725" s="2">
        <f t="shared" si="1568"/>
        <v>139892</v>
      </c>
      <c r="M7725" s="2">
        <f t="shared" si="1569"/>
        <v>19360</v>
      </c>
      <c r="N7725" s="6">
        <f t="shared" si="1570"/>
        <v>1</v>
      </c>
      <c r="O7725" s="2">
        <f t="shared" si="1571"/>
        <v>22770.449494610861</v>
      </c>
      <c r="P7725" s="2">
        <f t="shared" si="1572"/>
        <v>22770.449494610861</v>
      </c>
    </row>
    <row r="7726" spans="1:16">
      <c r="A7726" s="6">
        <v>11</v>
      </c>
      <c r="B7726" s="6">
        <v>18</v>
      </c>
      <c r="C7726" s="6">
        <v>3</v>
      </c>
      <c r="D7726" s="6">
        <f t="shared" si="1560"/>
        <v>32</v>
      </c>
      <c r="E7726" s="5">
        <f t="shared" si="1561"/>
        <v>2824.5855390489023</v>
      </c>
      <c r="F7726" s="5">
        <f t="shared" si="1562"/>
        <v>842.2157075615122</v>
      </c>
      <c r="G7726" s="5">
        <f t="shared" si="1563"/>
        <v>140.12604492187498</v>
      </c>
      <c r="H7726" s="5">
        <f t="shared" si="1564"/>
        <v>3806.9272915322895</v>
      </c>
      <c r="I7726" s="5">
        <f t="shared" si="1565"/>
        <v>720</v>
      </c>
      <c r="J7726" s="5">
        <f t="shared" si="1566"/>
        <v>3086.9272915322895</v>
      </c>
      <c r="K7726" s="2">
        <f t="shared" si="1567"/>
        <v>78592.487700213358</v>
      </c>
      <c r="L7726" s="2">
        <f t="shared" si="1568"/>
        <v>142592</v>
      </c>
      <c r="M7726" s="2">
        <f t="shared" si="1569"/>
        <v>20240</v>
      </c>
      <c r="N7726" s="6">
        <f t="shared" si="1570"/>
        <v>1</v>
      </c>
      <c r="O7726" s="2">
        <f t="shared" si="1571"/>
        <v>23759.512299786642</v>
      </c>
      <c r="P7726" s="2">
        <f t="shared" si="1572"/>
        <v>23759.512299786642</v>
      </c>
    </row>
    <row r="7727" spans="1:16">
      <c r="A7727" s="6">
        <v>11</v>
      </c>
      <c r="B7727" s="6">
        <v>18</v>
      </c>
      <c r="C7727" s="6">
        <v>4</v>
      </c>
      <c r="D7727" s="6">
        <f t="shared" si="1560"/>
        <v>33</v>
      </c>
      <c r="E7727" s="5">
        <f t="shared" si="1561"/>
        <v>2824.5855390489023</v>
      </c>
      <c r="F7727" s="5">
        <f t="shared" si="1562"/>
        <v>842.2157075615122</v>
      </c>
      <c r="G7727" s="5">
        <f t="shared" si="1563"/>
        <v>189.17016064453125</v>
      </c>
      <c r="H7727" s="5">
        <f t="shared" si="1564"/>
        <v>3855.9714072549459</v>
      </c>
      <c r="I7727" s="5">
        <f t="shared" si="1565"/>
        <v>720</v>
      </c>
      <c r="J7727" s="5">
        <f t="shared" si="1566"/>
        <v>3135.9714072549459</v>
      </c>
      <c r="K7727" s="2">
        <f t="shared" si="1567"/>
        <v>79443.948042620585</v>
      </c>
      <c r="L7727" s="2">
        <f t="shared" si="1568"/>
        <v>145292</v>
      </c>
      <c r="M7727" s="2">
        <f t="shared" si="1569"/>
        <v>21120</v>
      </c>
      <c r="N7727" s="6">
        <f t="shared" si="1570"/>
        <v>1</v>
      </c>
      <c r="O7727" s="2">
        <f t="shared" si="1571"/>
        <v>24728.051957379415</v>
      </c>
      <c r="P7727" s="2">
        <f t="shared" si="1572"/>
        <v>24728.051957379415</v>
      </c>
    </row>
    <row r="7728" spans="1:16">
      <c r="A7728" s="6">
        <v>11</v>
      </c>
      <c r="B7728" s="6">
        <v>18</v>
      </c>
      <c r="C7728" s="6">
        <v>5</v>
      </c>
      <c r="D7728" s="6">
        <f t="shared" si="1560"/>
        <v>34</v>
      </c>
      <c r="E7728" s="5">
        <f t="shared" si="1561"/>
        <v>2824.5855390489023</v>
      </c>
      <c r="F7728" s="5">
        <f t="shared" si="1562"/>
        <v>842.2157075615122</v>
      </c>
      <c r="G7728" s="5">
        <f t="shared" si="1563"/>
        <v>239.41848456573481</v>
      </c>
      <c r="H7728" s="5">
        <f t="shared" si="1564"/>
        <v>3906.2197311761493</v>
      </c>
      <c r="I7728" s="5">
        <f t="shared" si="1565"/>
        <v>720</v>
      </c>
      <c r="J7728" s="5">
        <f t="shared" si="1566"/>
        <v>3186.2197311761493</v>
      </c>
      <c r="K7728" s="2">
        <f t="shared" si="1567"/>
        <v>80316.314777363703</v>
      </c>
      <c r="L7728" s="2">
        <f t="shared" si="1568"/>
        <v>147992</v>
      </c>
      <c r="M7728" s="2">
        <f t="shared" si="1569"/>
        <v>22000</v>
      </c>
      <c r="N7728" s="6">
        <f t="shared" si="1570"/>
        <v>1</v>
      </c>
      <c r="O7728" s="2">
        <f t="shared" si="1571"/>
        <v>25675.685222636297</v>
      </c>
      <c r="P7728" s="2">
        <f t="shared" si="1572"/>
        <v>25675.685222636297</v>
      </c>
    </row>
    <row r="7729" spans="1:16">
      <c r="A7729" s="6">
        <v>11</v>
      </c>
      <c r="B7729" s="6">
        <v>18</v>
      </c>
      <c r="C7729" s="6">
        <v>6</v>
      </c>
      <c r="D7729" s="6">
        <f t="shared" si="1560"/>
        <v>35</v>
      </c>
      <c r="E7729" s="5">
        <f t="shared" si="1561"/>
        <v>2824.5855390489023</v>
      </c>
      <c r="F7729" s="5">
        <f t="shared" si="1562"/>
        <v>842.2157075615122</v>
      </c>
      <c r="G7729" s="5">
        <f t="shared" si="1563"/>
        <v>290.89345874736784</v>
      </c>
      <c r="H7729" s="5">
        <f t="shared" si="1564"/>
        <v>3957.6947053577824</v>
      </c>
      <c r="I7729" s="5">
        <f t="shared" si="1565"/>
        <v>720</v>
      </c>
      <c r="J7729" s="5">
        <f t="shared" si="1566"/>
        <v>3237.6947053577824</v>
      </c>
      <c r="K7729" s="2">
        <f t="shared" si="1567"/>
        <v>81209.977523572612</v>
      </c>
      <c r="L7729" s="2">
        <f t="shared" si="1568"/>
        <v>150692</v>
      </c>
      <c r="M7729" s="2">
        <f t="shared" si="1569"/>
        <v>22880</v>
      </c>
      <c r="N7729" s="6">
        <f t="shared" si="1570"/>
        <v>1</v>
      </c>
      <c r="O7729" s="2">
        <f t="shared" si="1571"/>
        <v>26602.022476427388</v>
      </c>
      <c r="P7729" s="2">
        <f t="shared" si="1572"/>
        <v>26602.022476427388</v>
      </c>
    </row>
    <row r="7730" spans="1:16">
      <c r="A7730" s="6">
        <v>11</v>
      </c>
      <c r="B7730" s="6">
        <v>18</v>
      </c>
      <c r="C7730" s="6">
        <v>7</v>
      </c>
      <c r="D7730" s="6">
        <f t="shared" si="1560"/>
        <v>36</v>
      </c>
      <c r="E7730" s="5">
        <f t="shared" si="1561"/>
        <v>2824.5855390489023</v>
      </c>
      <c r="F7730" s="5">
        <f t="shared" si="1562"/>
        <v>842.2157075615122</v>
      </c>
      <c r="G7730" s="5">
        <f t="shared" si="1563"/>
        <v>343.61789814532818</v>
      </c>
      <c r="H7730" s="5">
        <f t="shared" si="1564"/>
        <v>4010.4191447557428</v>
      </c>
      <c r="I7730" s="5">
        <f t="shared" si="1565"/>
        <v>720</v>
      </c>
      <c r="J7730" s="5">
        <f t="shared" si="1566"/>
        <v>3290.4191447557428</v>
      </c>
      <c r="K7730" s="2">
        <f t="shared" si="1567"/>
        <v>82125.332374231642</v>
      </c>
      <c r="L7730" s="2">
        <f t="shared" si="1568"/>
        <v>153392</v>
      </c>
      <c r="M7730" s="2">
        <f t="shared" si="1569"/>
        <v>23760</v>
      </c>
      <c r="N7730" s="6">
        <f t="shared" si="1570"/>
        <v>1</v>
      </c>
      <c r="O7730" s="2">
        <f t="shared" si="1571"/>
        <v>27506.667625768358</v>
      </c>
      <c r="P7730" s="2">
        <f t="shared" si="1572"/>
        <v>27506.667625768358</v>
      </c>
    </row>
    <row r="7731" spans="1:16">
      <c r="A7731" s="6">
        <v>11</v>
      </c>
      <c r="B7731" s="6">
        <v>18</v>
      </c>
      <c r="C7731" s="6">
        <v>8</v>
      </c>
      <c r="D7731" s="6">
        <f t="shared" si="1560"/>
        <v>37</v>
      </c>
      <c r="E7731" s="5">
        <f t="shared" si="1561"/>
        <v>2824.5855390489023</v>
      </c>
      <c r="F7731" s="5">
        <f t="shared" si="1562"/>
        <v>842.2157075615122</v>
      </c>
      <c r="G7731" s="5">
        <f t="shared" si="1563"/>
        <v>397.61499642530839</v>
      </c>
      <c r="H7731" s="5">
        <f t="shared" si="1564"/>
        <v>4064.4162430357228</v>
      </c>
      <c r="I7731" s="5">
        <f t="shared" si="1565"/>
        <v>720</v>
      </c>
      <c r="J7731" s="5">
        <f t="shared" si="1566"/>
        <v>3344.4162430357228</v>
      </c>
      <c r="K7731" s="2">
        <f t="shared" si="1567"/>
        <v>83062.781997147962</v>
      </c>
      <c r="L7731" s="2">
        <f t="shared" si="1568"/>
        <v>156092</v>
      </c>
      <c r="M7731" s="2">
        <f t="shared" si="1569"/>
        <v>24640</v>
      </c>
      <c r="N7731" s="6">
        <f t="shared" si="1570"/>
        <v>1</v>
      </c>
      <c r="O7731" s="2">
        <f t="shared" si="1571"/>
        <v>28389.218002852038</v>
      </c>
      <c r="P7731" s="2">
        <f t="shared" si="1572"/>
        <v>28389.218002852038</v>
      </c>
    </row>
    <row r="7732" spans="1:16">
      <c r="A7732" s="6">
        <v>11</v>
      </c>
      <c r="B7732" s="6">
        <v>18</v>
      </c>
      <c r="C7732" s="6">
        <v>9</v>
      </c>
      <c r="D7732" s="6">
        <f t="shared" si="1560"/>
        <v>38</v>
      </c>
      <c r="E7732" s="5">
        <f t="shared" si="1561"/>
        <v>2824.5855390489023</v>
      </c>
      <c r="F7732" s="5">
        <f t="shared" si="1562"/>
        <v>842.2157075615122</v>
      </c>
      <c r="G7732" s="5">
        <f t="shared" si="1563"/>
        <v>452.90833186570285</v>
      </c>
      <c r="H7732" s="5">
        <f t="shared" si="1564"/>
        <v>4119.7095784761177</v>
      </c>
      <c r="I7732" s="5">
        <f t="shared" si="1565"/>
        <v>720</v>
      </c>
      <c r="J7732" s="5">
        <f t="shared" si="1566"/>
        <v>3399.7095784761177</v>
      </c>
      <c r="K7732" s="2">
        <f t="shared" si="1567"/>
        <v>84022.735737432595</v>
      </c>
      <c r="L7732" s="2">
        <f t="shared" si="1568"/>
        <v>158792</v>
      </c>
      <c r="M7732" s="2">
        <f t="shared" si="1569"/>
        <v>25520</v>
      </c>
      <c r="N7732" s="6">
        <f t="shared" si="1570"/>
        <v>1</v>
      </c>
      <c r="O7732" s="2">
        <f t="shared" si="1571"/>
        <v>29249.264262567405</v>
      </c>
      <c r="P7732" s="2">
        <f t="shared" si="1572"/>
        <v>29249.264262567405</v>
      </c>
    </row>
    <row r="7733" spans="1:16">
      <c r="A7733" s="6">
        <v>11</v>
      </c>
      <c r="B7733" s="6">
        <v>18</v>
      </c>
      <c r="C7733" s="6">
        <v>10</v>
      </c>
      <c r="D7733" s="6">
        <f t="shared" si="1560"/>
        <v>39</v>
      </c>
      <c r="E7733" s="5">
        <f t="shared" si="1561"/>
        <v>2824.5855390489023</v>
      </c>
      <c r="F7733" s="5">
        <f t="shared" si="1562"/>
        <v>842.2157075615122</v>
      </c>
      <c r="G7733" s="5">
        <f t="shared" si="1563"/>
        <v>509.52187334891573</v>
      </c>
      <c r="H7733" s="5">
        <f t="shared" si="1564"/>
        <v>4176.3231199593301</v>
      </c>
      <c r="I7733" s="5">
        <f t="shared" si="1565"/>
        <v>720</v>
      </c>
      <c r="J7733" s="5">
        <f t="shared" si="1566"/>
        <v>3456.3231199593301</v>
      </c>
      <c r="K7733" s="2">
        <f t="shared" si="1567"/>
        <v>85005.609721516143</v>
      </c>
      <c r="L7733" s="2">
        <f t="shared" si="1568"/>
        <v>161492</v>
      </c>
      <c r="M7733" s="2">
        <f t="shared" si="1569"/>
        <v>26400</v>
      </c>
      <c r="N7733" s="6">
        <f t="shared" si="1570"/>
        <v>1</v>
      </c>
      <c r="O7733" s="2">
        <f t="shared" si="1571"/>
        <v>30086.390278483857</v>
      </c>
      <c r="P7733" s="2">
        <f t="shared" si="1572"/>
        <v>30086.390278483857</v>
      </c>
    </row>
    <row r="7734" spans="1:16">
      <c r="A7734" s="6">
        <v>11</v>
      </c>
      <c r="B7734" s="6">
        <v>18</v>
      </c>
      <c r="C7734" s="6">
        <v>11</v>
      </c>
      <c r="D7734" s="6">
        <f t="shared" si="1560"/>
        <v>40</v>
      </c>
      <c r="E7734" s="5">
        <f t="shared" si="1561"/>
        <v>2824.5855390489023</v>
      </c>
      <c r="F7734" s="5">
        <f t="shared" si="1562"/>
        <v>842.2157075615122</v>
      </c>
      <c r="G7734" s="5">
        <f t="shared" si="1563"/>
        <v>567.47998644235474</v>
      </c>
      <c r="H7734" s="5">
        <f t="shared" si="1564"/>
        <v>4234.2812330527695</v>
      </c>
      <c r="I7734" s="5">
        <f t="shared" si="1565"/>
        <v>720</v>
      </c>
      <c r="J7734" s="5">
        <f t="shared" si="1566"/>
        <v>3514.2812330527695</v>
      </c>
      <c r="K7734" s="2">
        <f t="shared" si="1567"/>
        <v>86011.826962721694</v>
      </c>
      <c r="L7734" s="2">
        <f t="shared" si="1568"/>
        <v>164192</v>
      </c>
      <c r="M7734" s="2">
        <f t="shared" si="1569"/>
        <v>27280</v>
      </c>
      <c r="N7734" s="6">
        <f t="shared" si="1570"/>
        <v>1</v>
      </c>
      <c r="O7734" s="2">
        <f t="shared" si="1571"/>
        <v>30900.173037278306</v>
      </c>
      <c r="P7734" s="2">
        <f t="shared" si="1572"/>
        <v>30900.173037278306</v>
      </c>
    </row>
    <row r="7735" spans="1:16">
      <c r="A7735" s="6">
        <v>11</v>
      </c>
      <c r="B7735" s="6">
        <v>18</v>
      </c>
      <c r="C7735" s="6">
        <v>12</v>
      </c>
      <c r="D7735" s="6">
        <f t="shared" si="1560"/>
        <v>41</v>
      </c>
      <c r="E7735" s="5">
        <f t="shared" si="1561"/>
        <v>2824.5855390489023</v>
      </c>
      <c r="F7735" s="5">
        <f t="shared" si="1562"/>
        <v>842.2157075615122</v>
      </c>
      <c r="G7735" s="5">
        <f t="shared" si="1563"/>
        <v>626.80743957041921</v>
      </c>
      <c r="H7735" s="5">
        <f t="shared" si="1564"/>
        <v>4293.6086861808335</v>
      </c>
      <c r="I7735" s="5">
        <f t="shared" si="1565"/>
        <v>720</v>
      </c>
      <c r="J7735" s="5">
        <f t="shared" si="1566"/>
        <v>3573.6086861808335</v>
      </c>
      <c r="K7735" s="2">
        <f t="shared" si="1567"/>
        <v>87041.817468417255</v>
      </c>
      <c r="L7735" s="2">
        <f t="shared" si="1568"/>
        <v>166892</v>
      </c>
      <c r="M7735" s="2">
        <f t="shared" si="1569"/>
        <v>28160</v>
      </c>
      <c r="N7735" s="6">
        <f t="shared" si="1570"/>
        <v>1</v>
      </c>
      <c r="O7735" s="2">
        <f t="shared" si="1571"/>
        <v>31690.182531582745</v>
      </c>
      <c r="P7735" s="2">
        <f t="shared" si="1572"/>
        <v>31690.182531582745</v>
      </c>
    </row>
    <row r="7736" spans="1:16">
      <c r="A7736" s="6">
        <v>11</v>
      </c>
      <c r="B7736" s="6">
        <v>18</v>
      </c>
      <c r="C7736" s="6">
        <v>13</v>
      </c>
      <c r="D7736" s="6">
        <f t="shared" si="1560"/>
        <v>42</v>
      </c>
      <c r="E7736" s="5">
        <f t="shared" si="1561"/>
        <v>2824.5855390489023</v>
      </c>
      <c r="F7736" s="5">
        <f t="shared" si="1562"/>
        <v>842.2157075615122</v>
      </c>
      <c r="G7736" s="5">
        <f t="shared" si="1563"/>
        <v>687.52941027880343</v>
      </c>
      <c r="H7736" s="5">
        <f t="shared" si="1564"/>
        <v>4354.3306568892185</v>
      </c>
      <c r="I7736" s="5">
        <f t="shared" si="1565"/>
        <v>720</v>
      </c>
      <c r="J7736" s="5">
        <f t="shared" si="1566"/>
        <v>3634.3306568892185</v>
      </c>
      <c r="K7736" s="2">
        <f t="shared" si="1567"/>
        <v>88096.018348771147</v>
      </c>
      <c r="L7736" s="2">
        <f t="shared" si="1568"/>
        <v>169592</v>
      </c>
      <c r="M7736" s="2">
        <f t="shared" si="1569"/>
        <v>29040</v>
      </c>
      <c r="N7736" s="6">
        <f t="shared" si="1570"/>
        <v>1</v>
      </c>
      <c r="O7736" s="2">
        <f t="shared" si="1571"/>
        <v>32455.981651228853</v>
      </c>
      <c r="P7736" s="2">
        <f t="shared" si="1572"/>
        <v>32455.981651228853</v>
      </c>
    </row>
    <row r="7737" spans="1:16">
      <c r="A7737" s="6">
        <v>11</v>
      </c>
      <c r="B7737" s="6">
        <v>18</v>
      </c>
      <c r="C7737" s="6">
        <v>14</v>
      </c>
      <c r="D7737" s="6">
        <f t="shared" si="1560"/>
        <v>43</v>
      </c>
      <c r="E7737" s="5">
        <f t="shared" si="1561"/>
        <v>2824.5855390489023</v>
      </c>
      <c r="F7737" s="5">
        <f t="shared" si="1562"/>
        <v>842.2157075615122</v>
      </c>
      <c r="G7737" s="5">
        <f t="shared" si="1563"/>
        <v>749.67149159246469</v>
      </c>
      <c r="H7737" s="5">
        <f t="shared" si="1564"/>
        <v>4416.4727382028796</v>
      </c>
      <c r="I7737" s="5">
        <f t="shared" si="1565"/>
        <v>720</v>
      </c>
      <c r="J7737" s="5">
        <f t="shared" si="1566"/>
        <v>3696.4727382028796</v>
      </c>
      <c r="K7737" s="2">
        <f t="shared" si="1567"/>
        <v>89174.873927133332</v>
      </c>
      <c r="L7737" s="2">
        <f t="shared" si="1568"/>
        <v>172292</v>
      </c>
      <c r="M7737" s="2">
        <f t="shared" si="1569"/>
        <v>29920</v>
      </c>
      <c r="N7737" s="6">
        <f t="shared" si="1570"/>
        <v>1</v>
      </c>
      <c r="O7737" s="2">
        <f t="shared" si="1571"/>
        <v>33197.126072866668</v>
      </c>
      <c r="P7737" s="2">
        <f t="shared" si="1572"/>
        <v>33197.126072866668</v>
      </c>
    </row>
    <row r="7738" spans="1:16">
      <c r="A7738" s="6">
        <v>11</v>
      </c>
      <c r="B7738" s="6">
        <v>18</v>
      </c>
      <c r="C7738" s="6">
        <v>15</v>
      </c>
      <c r="D7738" s="6">
        <f t="shared" si="1560"/>
        <v>44</v>
      </c>
      <c r="E7738" s="5">
        <f t="shared" si="1561"/>
        <v>2824.5855390489023</v>
      </c>
      <c r="F7738" s="5">
        <f t="shared" si="1562"/>
        <v>842.2157075615122</v>
      </c>
      <c r="G7738" s="5">
        <f t="shared" si="1563"/>
        <v>813.25969846861108</v>
      </c>
      <c r="H7738" s="5">
        <f t="shared" si="1564"/>
        <v>4480.0609450790253</v>
      </c>
      <c r="I7738" s="5">
        <f t="shared" si="1565"/>
        <v>720</v>
      </c>
      <c r="J7738" s="5">
        <f t="shared" si="1566"/>
        <v>3760.0609450790253</v>
      </c>
      <c r="K7738" s="2">
        <f t="shared" si="1567"/>
        <v>90278.835852066404</v>
      </c>
      <c r="L7738" s="2">
        <f t="shared" si="1568"/>
        <v>174992</v>
      </c>
      <c r="M7738" s="2">
        <f t="shared" si="1569"/>
        <v>30800</v>
      </c>
      <c r="N7738" s="6">
        <f t="shared" si="1570"/>
        <v>1</v>
      </c>
      <c r="O7738" s="2">
        <f t="shared" si="1571"/>
        <v>33913.164147933596</v>
      </c>
      <c r="P7738" s="2">
        <f t="shared" si="1572"/>
        <v>33913.164147933596</v>
      </c>
    </row>
    <row r="7739" spans="1:16">
      <c r="A7739" s="6">
        <v>11</v>
      </c>
      <c r="B7739" s="6">
        <v>18</v>
      </c>
      <c r="C7739" s="6">
        <v>16</v>
      </c>
      <c r="D7739" s="6">
        <f t="shared" si="1560"/>
        <v>45</v>
      </c>
      <c r="E7739" s="5">
        <f t="shared" si="1561"/>
        <v>2824.5855390489023</v>
      </c>
      <c r="F7739" s="5">
        <f t="shared" si="1562"/>
        <v>842.2157075615122</v>
      </c>
      <c r="G7739" s="5">
        <f t="shared" si="1563"/>
        <v>878.32047434610013</v>
      </c>
      <c r="H7739" s="5">
        <f t="shared" si="1564"/>
        <v>4545.1217209565148</v>
      </c>
      <c r="I7739" s="5">
        <f t="shared" si="1565"/>
        <v>720</v>
      </c>
      <c r="J7739" s="5">
        <f t="shared" si="1566"/>
        <v>3825.1217209565148</v>
      </c>
      <c r="K7739" s="2">
        <f t="shared" si="1567"/>
        <v>91408.363211050601</v>
      </c>
      <c r="L7739" s="2">
        <f t="shared" si="1568"/>
        <v>177692</v>
      </c>
      <c r="M7739" s="2">
        <f t="shared" si="1569"/>
        <v>31680</v>
      </c>
      <c r="N7739" s="6">
        <f t="shared" si="1570"/>
        <v>1</v>
      </c>
      <c r="O7739" s="2">
        <f t="shared" si="1571"/>
        <v>34603.636788949399</v>
      </c>
      <c r="P7739" s="2">
        <f t="shared" si="1572"/>
        <v>34603.636788949399</v>
      </c>
    </row>
    <row r="7740" spans="1:16">
      <c r="A7740" s="6">
        <v>11</v>
      </c>
      <c r="B7740" s="6">
        <v>18</v>
      </c>
      <c r="C7740" s="6">
        <v>17</v>
      </c>
      <c r="D7740" s="6">
        <f t="shared" si="1560"/>
        <v>46</v>
      </c>
      <c r="E7740" s="5">
        <f t="shared" si="1561"/>
        <v>2824.5855390489023</v>
      </c>
      <c r="F7740" s="5">
        <f t="shared" si="1562"/>
        <v>842.2157075615122</v>
      </c>
      <c r="G7740" s="5">
        <f t="shared" si="1563"/>
        <v>944.88069779264049</v>
      </c>
      <c r="H7740" s="5">
        <f t="shared" si="1564"/>
        <v>4611.6819444030552</v>
      </c>
      <c r="I7740" s="5">
        <f t="shared" si="1565"/>
        <v>720</v>
      </c>
      <c r="J7740" s="5">
        <f t="shared" si="1566"/>
        <v>3891.6819444030552</v>
      </c>
      <c r="K7740" s="2">
        <f t="shared" si="1567"/>
        <v>92563.92264588637</v>
      </c>
      <c r="L7740" s="2">
        <f t="shared" si="1568"/>
        <v>180392</v>
      </c>
      <c r="M7740" s="2">
        <f t="shared" si="1569"/>
        <v>32560</v>
      </c>
      <c r="N7740" s="6">
        <f t="shared" si="1570"/>
        <v>1</v>
      </c>
      <c r="O7740" s="2">
        <f t="shared" si="1571"/>
        <v>35268.07735411363</v>
      </c>
      <c r="P7740" s="2">
        <f t="shared" si="1572"/>
        <v>35268.07735411363</v>
      </c>
    </row>
    <row r="7741" spans="1:16">
      <c r="A7741" s="6">
        <v>11</v>
      </c>
      <c r="B7741" s="6">
        <v>18</v>
      </c>
      <c r="C7741" s="6">
        <v>18</v>
      </c>
      <c r="D7741" s="6">
        <f t="shared" si="1560"/>
        <v>47</v>
      </c>
      <c r="E7741" s="5">
        <f t="shared" si="1561"/>
        <v>2824.5855390489023</v>
      </c>
      <c r="F7741" s="5">
        <f t="shared" si="1562"/>
        <v>842.2157075615122</v>
      </c>
      <c r="G7741" s="5">
        <f t="shared" si="1563"/>
        <v>1012.9676892512279</v>
      </c>
      <c r="H7741" s="5">
        <f t="shared" si="1564"/>
        <v>4679.7689358616426</v>
      </c>
      <c r="I7741" s="5">
        <f t="shared" si="1565"/>
        <v>720</v>
      </c>
      <c r="J7741" s="5">
        <f t="shared" si="1566"/>
        <v>3959.7689358616426</v>
      </c>
      <c r="K7741" s="2">
        <f t="shared" si="1567"/>
        <v>93745.988469820179</v>
      </c>
      <c r="L7741" s="2">
        <f t="shared" si="1568"/>
        <v>183092</v>
      </c>
      <c r="M7741" s="2">
        <f t="shared" si="1569"/>
        <v>33440</v>
      </c>
      <c r="N7741" s="6">
        <f t="shared" si="1570"/>
        <v>1</v>
      </c>
      <c r="O7741" s="2">
        <f t="shared" si="1571"/>
        <v>35906.011530179821</v>
      </c>
      <c r="P7741" s="2">
        <f t="shared" si="1572"/>
        <v>35906.011530179821</v>
      </c>
    </row>
    <row r="7742" spans="1:16">
      <c r="A7742" s="6">
        <v>11</v>
      </c>
      <c r="B7742" s="6">
        <v>18</v>
      </c>
      <c r="C7742" s="6">
        <v>19</v>
      </c>
      <c r="D7742" s="6">
        <f t="shared" si="1560"/>
        <v>48</v>
      </c>
      <c r="E7742" s="5">
        <f t="shared" si="1561"/>
        <v>2824.5855390489023</v>
      </c>
      <c r="F7742" s="5">
        <f t="shared" si="1562"/>
        <v>842.2157075615122</v>
      </c>
      <c r="G7742" s="5">
        <f t="shared" si="1563"/>
        <v>1082.6092178872495</v>
      </c>
      <c r="H7742" s="5">
        <f t="shared" si="1564"/>
        <v>4749.4104644976642</v>
      </c>
      <c r="I7742" s="5">
        <f t="shared" si="1565"/>
        <v>720</v>
      </c>
      <c r="J7742" s="5">
        <f t="shared" si="1566"/>
        <v>4029.4104644976642</v>
      </c>
      <c r="K7742" s="2">
        <f t="shared" si="1567"/>
        <v>94955.042786417776</v>
      </c>
      <c r="L7742" s="2">
        <f t="shared" si="1568"/>
        <v>185792</v>
      </c>
      <c r="M7742" s="2">
        <f t="shared" si="1569"/>
        <v>34320</v>
      </c>
      <c r="N7742" s="6">
        <f t="shared" si="1570"/>
        <v>1</v>
      </c>
      <c r="O7742" s="2">
        <f t="shared" si="1571"/>
        <v>36516.957213582224</v>
      </c>
      <c r="P7742" s="2">
        <f t="shared" si="1572"/>
        <v>36516.957213582224</v>
      </c>
    </row>
    <row r="7743" spans="1:16">
      <c r="A7743" s="6">
        <v>11</v>
      </c>
      <c r="B7743" s="6">
        <v>18</v>
      </c>
      <c r="C7743" s="6">
        <v>20</v>
      </c>
      <c r="D7743" s="6">
        <f t="shared" si="1560"/>
        <v>49</v>
      </c>
      <c r="E7743" s="5">
        <f t="shared" si="1561"/>
        <v>2824.5855390489023</v>
      </c>
      <c r="F7743" s="5">
        <f t="shared" si="1562"/>
        <v>842.2157075615122</v>
      </c>
      <c r="G7743" s="5">
        <f t="shared" si="1563"/>
        <v>1153.8335085377266</v>
      </c>
      <c r="H7743" s="5">
        <f t="shared" si="1564"/>
        <v>4820.6347551481413</v>
      </c>
      <c r="I7743" s="5">
        <f t="shared" si="1565"/>
        <v>720</v>
      </c>
      <c r="J7743" s="5">
        <f t="shared" si="1566"/>
        <v>4100.6347551481413</v>
      </c>
      <c r="K7743" s="2">
        <f t="shared" si="1567"/>
        <v>96191.575610210784</v>
      </c>
      <c r="L7743" s="2">
        <f t="shared" si="1568"/>
        <v>188492</v>
      </c>
      <c r="M7743" s="2">
        <f t="shared" si="1569"/>
        <v>35200</v>
      </c>
      <c r="N7743" s="6">
        <f t="shared" si="1570"/>
        <v>1</v>
      </c>
      <c r="O7743" s="2">
        <f t="shared" si="1571"/>
        <v>37100.424389789216</v>
      </c>
      <c r="P7743" s="2">
        <f t="shared" si="1572"/>
        <v>37100.424389789216</v>
      </c>
    </row>
    <row r="7744" spans="1:16">
      <c r="A7744" s="6">
        <v>11</v>
      </c>
      <c r="B7744" s="6">
        <v>18</v>
      </c>
      <c r="C7744" s="6">
        <v>21</v>
      </c>
      <c r="D7744" s="6">
        <f t="shared" si="1560"/>
        <v>50</v>
      </c>
      <c r="E7744" s="5">
        <f t="shared" si="1561"/>
        <v>2824.5855390489023</v>
      </c>
      <c r="F7744" s="5">
        <f t="shared" si="1562"/>
        <v>842.2157075615122</v>
      </c>
      <c r="G7744" s="5">
        <f t="shared" si="1563"/>
        <v>1226.6692487641703</v>
      </c>
      <c r="H7744" s="5">
        <f t="shared" si="1564"/>
        <v>4893.470495374585</v>
      </c>
      <c r="I7744" s="5">
        <f t="shared" si="1565"/>
        <v>720</v>
      </c>
      <c r="J7744" s="5">
        <f t="shared" si="1566"/>
        <v>4173.470495374585</v>
      </c>
      <c r="K7744" s="2">
        <f t="shared" si="1567"/>
        <v>97456.084989142095</v>
      </c>
      <c r="L7744" s="2">
        <f t="shared" si="1568"/>
        <v>191192</v>
      </c>
      <c r="M7744" s="2">
        <f t="shared" si="1569"/>
        <v>36080</v>
      </c>
      <c r="N7744" s="6">
        <f t="shared" si="1570"/>
        <v>1</v>
      </c>
      <c r="O7744" s="2">
        <f t="shared" si="1571"/>
        <v>37655.915010857905</v>
      </c>
      <c r="P7744" s="2">
        <f t="shared" si="1572"/>
        <v>37655.915010857905</v>
      </c>
    </row>
    <row r="7745" spans="1:16">
      <c r="A7745" s="6">
        <v>11</v>
      </c>
      <c r="B7745" s="6">
        <v>18</v>
      </c>
      <c r="C7745" s="6">
        <v>22</v>
      </c>
      <c r="D7745" s="6">
        <f t="shared" si="1560"/>
        <v>51</v>
      </c>
      <c r="E7745" s="5">
        <f t="shared" si="1561"/>
        <v>2824.5855390489023</v>
      </c>
      <c r="F7745" s="5">
        <f t="shared" si="1562"/>
        <v>842.2157075615122</v>
      </c>
      <c r="G7745" s="5">
        <f t="shared" si="1563"/>
        <v>1301.1455960105666</v>
      </c>
      <c r="H7745" s="5">
        <f t="shared" si="1564"/>
        <v>4967.9468426209814</v>
      </c>
      <c r="I7745" s="5">
        <f t="shared" si="1565"/>
        <v>720</v>
      </c>
      <c r="J7745" s="5">
        <f t="shared" si="1566"/>
        <v>4247.9468426209814</v>
      </c>
      <c r="K7745" s="2">
        <f t="shared" si="1567"/>
        <v>98749.077128836478</v>
      </c>
      <c r="L7745" s="2">
        <f t="shared" si="1568"/>
        <v>193892</v>
      </c>
      <c r="M7745" s="2">
        <f t="shared" si="1569"/>
        <v>36960</v>
      </c>
      <c r="N7745" s="6">
        <f t="shared" si="1570"/>
        <v>1</v>
      </c>
      <c r="O7745" s="2">
        <f t="shared" si="1571"/>
        <v>38182.922871163522</v>
      </c>
      <c r="P7745" s="2">
        <f t="shared" si="1572"/>
        <v>38182.922871163522</v>
      </c>
    </row>
    <row r="7746" spans="1:16">
      <c r="A7746" s="6">
        <v>11</v>
      </c>
      <c r="B7746" s="6">
        <v>18</v>
      </c>
      <c r="C7746" s="6">
        <v>23</v>
      </c>
      <c r="D7746" s="6">
        <f t="shared" si="1560"/>
        <v>52</v>
      </c>
      <c r="E7746" s="5">
        <f t="shared" si="1561"/>
        <v>2824.5855390489023</v>
      </c>
      <c r="F7746" s="5">
        <f t="shared" si="1562"/>
        <v>842.2157075615122</v>
      </c>
      <c r="G7746" s="5">
        <f t="shared" si="1563"/>
        <v>1377.292184868003</v>
      </c>
      <c r="H7746" s="5">
        <f t="shared" si="1564"/>
        <v>5044.0934314784172</v>
      </c>
      <c r="I7746" s="5">
        <f t="shared" si="1565"/>
        <v>720</v>
      </c>
      <c r="J7746" s="5">
        <f t="shared" si="1566"/>
        <v>4324.0934314784172</v>
      </c>
      <c r="K7746" s="2">
        <f t="shared" si="1567"/>
        <v>100071.06651872252</v>
      </c>
      <c r="L7746" s="2">
        <f t="shared" si="1568"/>
        <v>196592</v>
      </c>
      <c r="M7746" s="2">
        <f t="shared" si="1569"/>
        <v>37840</v>
      </c>
      <c r="N7746" s="6">
        <f t="shared" si="1570"/>
        <v>1</v>
      </c>
      <c r="O7746" s="2">
        <f t="shared" si="1571"/>
        <v>38680.933481277476</v>
      </c>
      <c r="P7746" s="2">
        <f t="shared" si="1572"/>
        <v>38680.933481277476</v>
      </c>
    </row>
    <row r="7747" spans="1:16">
      <c r="A7747" s="6">
        <v>11</v>
      </c>
      <c r="B7747" s="6">
        <v>18</v>
      </c>
      <c r="C7747" s="6">
        <v>24</v>
      </c>
      <c r="D7747" s="6">
        <f t="shared" si="1560"/>
        <v>53</v>
      </c>
      <c r="E7747" s="5">
        <f t="shared" si="1561"/>
        <v>2824.5855390489023</v>
      </c>
      <c r="F7747" s="5">
        <f t="shared" si="1562"/>
        <v>842.2157075615122</v>
      </c>
      <c r="G7747" s="5">
        <f t="shared" si="1563"/>
        <v>1455.1391344474989</v>
      </c>
      <c r="H7747" s="5">
        <f t="shared" si="1564"/>
        <v>5121.9403810579133</v>
      </c>
      <c r="I7747" s="5">
        <f t="shared" si="1565"/>
        <v>720</v>
      </c>
      <c r="J7747" s="5">
        <f t="shared" si="1566"/>
        <v>4401.9403810579133</v>
      </c>
      <c r="K7747" s="2">
        <f t="shared" si="1567"/>
        <v>101422.57606003321</v>
      </c>
      <c r="L7747" s="2">
        <f t="shared" si="1568"/>
        <v>199292</v>
      </c>
      <c r="M7747" s="2">
        <f t="shared" si="1569"/>
        <v>38720</v>
      </c>
      <c r="N7747" s="6">
        <f t="shared" si="1570"/>
        <v>1</v>
      </c>
      <c r="O7747" s="2">
        <f t="shared" si="1571"/>
        <v>39149.423939966786</v>
      </c>
      <c r="P7747" s="2">
        <f t="shared" si="1572"/>
        <v>39149.423939966786</v>
      </c>
    </row>
    <row r="7748" spans="1:16">
      <c r="A7748" s="6">
        <v>11</v>
      </c>
      <c r="B7748" s="6">
        <v>18</v>
      </c>
      <c r="C7748" s="6">
        <v>25</v>
      </c>
      <c r="D7748" s="6">
        <f t="shared" ref="D7748:D7811" si="1573">A7748+B7748+C7748</f>
        <v>54</v>
      </c>
      <c r="E7748" s="5">
        <f t="shared" ref="E7748:E7811" si="1574">IF(A7748=0,0,A7748*LABOR_HRS_WK_TOM*SEASON_WEEKS*(1+DIM_PCT_TOM)^A7748)</f>
        <v>2824.5855390489023</v>
      </c>
      <c r="F7748" s="5">
        <f t="shared" ref="F7748:F7811" si="1575">IF(B7748=0,0,B7748*LABOR_HRS_WK_CAR*SEASON_WEEKS*(1+DIM_PCT_CAR)^B7748)</f>
        <v>842.2157075615122</v>
      </c>
      <c r="G7748" s="5">
        <f t="shared" ref="G7748:G7811" si="1576">IF(C7748=0,0,C7748*LABOR_HRS_WK_MES*SEASON_WEEKS*(1+DIM_PCT_MES)^C7748)</f>
        <v>1534.7170558625965</v>
      </c>
      <c r="H7748" s="5">
        <f t="shared" ref="H7748:H7811" si="1577">E7748+F7748+G7748</f>
        <v>5201.5183024730113</v>
      </c>
      <c r="I7748" s="5">
        <f t="shared" ref="I7748:I7811" si="1578">MIN(H7748,FARMER_HRS)</f>
        <v>720</v>
      </c>
      <c r="J7748" s="5">
        <f t="shared" ref="J7748:J7811" si="1579">MAX(0,H7748-FARMER_HRS)</f>
        <v>4481.5183024730113</v>
      </c>
      <c r="K7748" s="2">
        <f t="shared" ref="K7748:K7811" si="1580">I7748*FARMER_RATE+J7748*TEMP_WORKER_RATE</f>
        <v>102804.137195712</v>
      </c>
      <c r="L7748" s="2">
        <f t="shared" ref="L7748:L7811" si="1581">A7748*PRICE_TOM+B7748*PRICE_CAR+C7748*PRICE_MES</f>
        <v>201992</v>
      </c>
      <c r="M7748" s="2">
        <f t="shared" ref="M7748:M7811" si="1582">A7748*FERT_BED_TOM+B7748*FERT_BED_CAR+C7748*FERT_BED_MES</f>
        <v>39600</v>
      </c>
      <c r="N7748" s="6">
        <f t="shared" ref="N7748:N7811" si="1583">IF(AND(D7748&lt;=TOTAL_BEDS,J7748&lt;=TEMP_WORKER_MAX*TEMP_WORKER_HRS),1,0)</f>
        <v>1</v>
      </c>
      <c r="O7748" s="2">
        <f t="shared" ref="O7748:O7811" si="1584">L7748-M7748-K7748-FIXED_COSTS</f>
        <v>39587.862804288001</v>
      </c>
      <c r="P7748" s="2">
        <f t="shared" ref="P7748:P7811" si="1585">IF(N7748=1,O7748,"")</f>
        <v>39587.862804288001</v>
      </c>
    </row>
    <row r="7749" spans="1:16">
      <c r="A7749" s="6">
        <v>11</v>
      </c>
      <c r="B7749" s="6">
        <v>18</v>
      </c>
      <c r="C7749" s="6">
        <v>26</v>
      </c>
      <c r="D7749" s="6">
        <f t="shared" si="1573"/>
        <v>55</v>
      </c>
      <c r="E7749" s="5">
        <f t="shared" si="1574"/>
        <v>2824.5855390489023</v>
      </c>
      <c r="F7749" s="5">
        <f t="shared" si="1575"/>
        <v>842.2157075615122</v>
      </c>
      <c r="G7749" s="5">
        <f t="shared" si="1576"/>
        <v>1616.0570598233144</v>
      </c>
      <c r="H7749" s="5">
        <f t="shared" si="1577"/>
        <v>5282.858306433729</v>
      </c>
      <c r="I7749" s="5">
        <f t="shared" si="1578"/>
        <v>720</v>
      </c>
      <c r="J7749" s="5">
        <f t="shared" si="1579"/>
        <v>4562.858306433729</v>
      </c>
      <c r="K7749" s="2">
        <f t="shared" si="1580"/>
        <v>104216.29004225224</v>
      </c>
      <c r="L7749" s="2">
        <f t="shared" si="1581"/>
        <v>204692</v>
      </c>
      <c r="M7749" s="2">
        <f t="shared" si="1582"/>
        <v>40480</v>
      </c>
      <c r="N7749" s="6">
        <f t="shared" si="1583"/>
        <v>1</v>
      </c>
      <c r="O7749" s="2">
        <f t="shared" si="1584"/>
        <v>39995.709957747764</v>
      </c>
      <c r="P7749" s="2">
        <f t="shared" si="1585"/>
        <v>39995.709957747764</v>
      </c>
    </row>
    <row r="7750" spans="1:16">
      <c r="A7750" s="6">
        <v>11</v>
      </c>
      <c r="B7750" s="6">
        <v>18</v>
      </c>
      <c r="C7750" s="6">
        <v>27</v>
      </c>
      <c r="D7750" s="6">
        <f t="shared" si="1573"/>
        <v>56</v>
      </c>
      <c r="E7750" s="5">
        <f t="shared" si="1574"/>
        <v>2824.5855390489023</v>
      </c>
      <c r="F7750" s="5">
        <f t="shared" si="1575"/>
        <v>842.2157075615122</v>
      </c>
      <c r="G7750" s="5">
        <f t="shared" si="1576"/>
        <v>1699.1907643430709</v>
      </c>
      <c r="H7750" s="5">
        <f t="shared" si="1577"/>
        <v>5365.9920109534851</v>
      </c>
      <c r="I7750" s="5">
        <f t="shared" si="1578"/>
        <v>720</v>
      </c>
      <c r="J7750" s="5">
        <f t="shared" si="1579"/>
        <v>4645.9920109534851</v>
      </c>
      <c r="K7750" s="2">
        <f t="shared" si="1580"/>
        <v>105659.583523498</v>
      </c>
      <c r="L7750" s="2">
        <f t="shared" si="1581"/>
        <v>207392</v>
      </c>
      <c r="M7750" s="2">
        <f t="shared" si="1582"/>
        <v>41360</v>
      </c>
      <c r="N7750" s="6">
        <f t="shared" si="1583"/>
        <v>1</v>
      </c>
      <c r="O7750" s="2">
        <f t="shared" si="1584"/>
        <v>40372.416476501996</v>
      </c>
      <c r="P7750" s="2">
        <f t="shared" si="1585"/>
        <v>40372.416476501996</v>
      </c>
    </row>
    <row r="7751" spans="1:16">
      <c r="A7751" s="6">
        <v>11</v>
      </c>
      <c r="B7751" s="6">
        <v>18</v>
      </c>
      <c r="C7751" s="6">
        <v>28</v>
      </c>
      <c r="D7751" s="6">
        <f t="shared" si="1573"/>
        <v>57</v>
      </c>
      <c r="E7751" s="5">
        <f t="shared" si="1574"/>
        <v>2824.5855390489023</v>
      </c>
      <c r="F7751" s="5">
        <f t="shared" si="1575"/>
        <v>842.2157075615122</v>
      </c>
      <c r="G7751" s="5">
        <f t="shared" si="1576"/>
        <v>1784.1503025602246</v>
      </c>
      <c r="H7751" s="5">
        <f t="shared" si="1577"/>
        <v>5450.9515491706388</v>
      </c>
      <c r="I7751" s="5">
        <f t="shared" si="1578"/>
        <v>720</v>
      </c>
      <c r="J7751" s="5">
        <f t="shared" si="1579"/>
        <v>4730.9515491706388</v>
      </c>
      <c r="K7751" s="2">
        <f t="shared" si="1580"/>
        <v>107134.5755064347</v>
      </c>
      <c r="L7751" s="2">
        <f t="shared" si="1581"/>
        <v>210092</v>
      </c>
      <c r="M7751" s="2">
        <f t="shared" si="1582"/>
        <v>42240</v>
      </c>
      <c r="N7751" s="6">
        <f t="shared" si="1583"/>
        <v>1</v>
      </c>
      <c r="O7751" s="2">
        <f t="shared" si="1584"/>
        <v>40717.424493565297</v>
      </c>
      <c r="P7751" s="2">
        <f t="shared" si="1585"/>
        <v>40717.424493565297</v>
      </c>
    </row>
    <row r="7752" spans="1:16">
      <c r="A7752" s="6">
        <v>11</v>
      </c>
      <c r="B7752" s="6">
        <v>18</v>
      </c>
      <c r="C7752" s="6">
        <v>29</v>
      </c>
      <c r="D7752" s="6">
        <f t="shared" si="1573"/>
        <v>58</v>
      </c>
      <c r="E7752" s="5">
        <f t="shared" si="1574"/>
        <v>2824.5855390489023</v>
      </c>
      <c r="F7752" s="5">
        <f t="shared" si="1575"/>
        <v>842.2157075615122</v>
      </c>
      <c r="G7752" s="5">
        <f t="shared" si="1576"/>
        <v>1870.9683306758782</v>
      </c>
      <c r="H7752" s="5">
        <f t="shared" si="1577"/>
        <v>5537.7695772862926</v>
      </c>
      <c r="I7752" s="5">
        <f t="shared" si="1578"/>
        <v>720</v>
      </c>
      <c r="J7752" s="5">
        <f t="shared" si="1579"/>
        <v>4817.7695772862926</v>
      </c>
      <c r="K7752" s="2">
        <f t="shared" si="1580"/>
        <v>108641.83293899814</v>
      </c>
      <c r="L7752" s="2">
        <f t="shared" si="1581"/>
        <v>212792</v>
      </c>
      <c r="M7752" s="2">
        <f t="shared" si="1582"/>
        <v>43120</v>
      </c>
      <c r="N7752" s="6">
        <f t="shared" si="1583"/>
        <v>1</v>
      </c>
      <c r="O7752" s="2">
        <f t="shared" si="1584"/>
        <v>41030.167061001863</v>
      </c>
      <c r="P7752" s="2">
        <f t="shared" si="1585"/>
        <v>41030.167061001863</v>
      </c>
    </row>
    <row r="7753" spans="1:16">
      <c r="A7753" s="6">
        <v>11</v>
      </c>
      <c r="B7753" s="6">
        <v>18</v>
      </c>
      <c r="C7753" s="6">
        <v>30</v>
      </c>
      <c r="D7753" s="6">
        <f t="shared" si="1573"/>
        <v>59</v>
      </c>
      <c r="E7753" s="5">
        <f t="shared" si="1574"/>
        <v>2824.5855390489023</v>
      </c>
      <c r="F7753" s="5">
        <f t="shared" si="1575"/>
        <v>842.2157075615122</v>
      </c>
      <c r="G7753" s="5">
        <f t="shared" si="1576"/>
        <v>1959.6780360096488</v>
      </c>
      <c r="H7753" s="5">
        <f t="shared" si="1577"/>
        <v>5626.4792826200637</v>
      </c>
      <c r="I7753" s="5">
        <f t="shared" si="1578"/>
        <v>720</v>
      </c>
      <c r="J7753" s="5">
        <f t="shared" si="1579"/>
        <v>4906.4792826200637</v>
      </c>
      <c r="K7753" s="2">
        <f t="shared" si="1580"/>
        <v>110181.93198993166</v>
      </c>
      <c r="L7753" s="2">
        <f t="shared" si="1581"/>
        <v>215492</v>
      </c>
      <c r="M7753" s="2">
        <f t="shared" si="1582"/>
        <v>44000</v>
      </c>
      <c r="N7753" s="6">
        <f t="shared" si="1583"/>
        <v>1</v>
      </c>
      <c r="O7753" s="2">
        <f t="shared" si="1584"/>
        <v>41310.068010068338</v>
      </c>
      <c r="P7753" s="2">
        <f t="shared" si="1585"/>
        <v>41310.068010068338</v>
      </c>
    </row>
    <row r="7754" spans="1:16">
      <c r="A7754" s="6">
        <v>11</v>
      </c>
      <c r="B7754" s="6">
        <v>19</v>
      </c>
      <c r="C7754" s="6">
        <v>0</v>
      </c>
      <c r="D7754" s="6">
        <f t="shared" si="1573"/>
        <v>30</v>
      </c>
      <c r="E7754" s="5">
        <f t="shared" si="1574"/>
        <v>2824.5855390489023</v>
      </c>
      <c r="F7754" s="5">
        <f t="shared" si="1575"/>
        <v>911.23060582002495</v>
      </c>
      <c r="G7754" s="5">
        <f t="shared" si="1576"/>
        <v>0</v>
      </c>
      <c r="H7754" s="5">
        <f t="shared" si="1577"/>
        <v>3735.816144868927</v>
      </c>
      <c r="I7754" s="5">
        <f t="shared" si="1578"/>
        <v>720</v>
      </c>
      <c r="J7754" s="5">
        <f t="shared" si="1579"/>
        <v>3015.816144868927</v>
      </c>
      <c r="K7754" s="2">
        <f t="shared" si="1580"/>
        <v>77357.919181752208</v>
      </c>
      <c r="L7754" s="2">
        <f t="shared" si="1581"/>
        <v>136586</v>
      </c>
      <c r="M7754" s="2">
        <f t="shared" si="1582"/>
        <v>18040</v>
      </c>
      <c r="N7754" s="6">
        <f t="shared" si="1583"/>
        <v>1</v>
      </c>
      <c r="O7754" s="2">
        <f t="shared" si="1584"/>
        <v>21188.080818247792</v>
      </c>
      <c r="P7754" s="2">
        <f t="shared" si="1585"/>
        <v>21188.080818247792</v>
      </c>
    </row>
    <row r="7755" spans="1:16">
      <c r="A7755" s="6">
        <v>11</v>
      </c>
      <c r="B7755" s="6">
        <v>19</v>
      </c>
      <c r="C7755" s="6">
        <v>1</v>
      </c>
      <c r="D7755" s="6">
        <f t="shared" si="1573"/>
        <v>31</v>
      </c>
      <c r="E7755" s="5">
        <f t="shared" si="1574"/>
        <v>2824.5855390489023</v>
      </c>
      <c r="F7755" s="5">
        <f t="shared" si="1575"/>
        <v>911.23060582002495</v>
      </c>
      <c r="G7755" s="5">
        <f t="shared" si="1576"/>
        <v>45.5625</v>
      </c>
      <c r="H7755" s="5">
        <f t="shared" si="1577"/>
        <v>3781.378644868927</v>
      </c>
      <c r="I7755" s="5">
        <f t="shared" si="1578"/>
        <v>720</v>
      </c>
      <c r="J7755" s="5">
        <f t="shared" si="1579"/>
        <v>3061.378644868927</v>
      </c>
      <c r="K7755" s="2">
        <f t="shared" si="1580"/>
        <v>78148.934806752208</v>
      </c>
      <c r="L7755" s="2">
        <f t="shared" si="1581"/>
        <v>139286</v>
      </c>
      <c r="M7755" s="2">
        <f t="shared" si="1582"/>
        <v>18920</v>
      </c>
      <c r="N7755" s="6">
        <f t="shared" si="1583"/>
        <v>1</v>
      </c>
      <c r="O7755" s="2">
        <f t="shared" si="1584"/>
        <v>22217.065193247792</v>
      </c>
      <c r="P7755" s="2">
        <f t="shared" si="1585"/>
        <v>22217.065193247792</v>
      </c>
    </row>
    <row r="7756" spans="1:16">
      <c r="A7756" s="6">
        <v>11</v>
      </c>
      <c r="B7756" s="6">
        <v>19</v>
      </c>
      <c r="C7756" s="6">
        <v>2</v>
      </c>
      <c r="D7756" s="6">
        <f t="shared" si="1573"/>
        <v>32</v>
      </c>
      <c r="E7756" s="5">
        <f t="shared" si="1574"/>
        <v>2824.5855390489023</v>
      </c>
      <c r="F7756" s="5">
        <f t="shared" si="1575"/>
        <v>911.23060582002495</v>
      </c>
      <c r="G7756" s="5">
        <f t="shared" si="1576"/>
        <v>92.264062499999994</v>
      </c>
      <c r="H7756" s="5">
        <f t="shared" si="1577"/>
        <v>3828.0802073689269</v>
      </c>
      <c r="I7756" s="5">
        <f t="shared" si="1578"/>
        <v>720</v>
      </c>
      <c r="J7756" s="5">
        <f t="shared" si="1579"/>
        <v>3108.0802073689269</v>
      </c>
      <c r="K7756" s="2">
        <f t="shared" si="1580"/>
        <v>78959.725822377193</v>
      </c>
      <c r="L7756" s="2">
        <f t="shared" si="1581"/>
        <v>141986</v>
      </c>
      <c r="M7756" s="2">
        <f t="shared" si="1582"/>
        <v>19800</v>
      </c>
      <c r="N7756" s="6">
        <f t="shared" si="1583"/>
        <v>1</v>
      </c>
      <c r="O7756" s="2">
        <f t="shared" si="1584"/>
        <v>23226.274177622807</v>
      </c>
      <c r="P7756" s="2">
        <f t="shared" si="1585"/>
        <v>23226.274177622807</v>
      </c>
    </row>
    <row r="7757" spans="1:16">
      <c r="A7757" s="6">
        <v>11</v>
      </c>
      <c r="B7757" s="6">
        <v>19</v>
      </c>
      <c r="C7757" s="6">
        <v>3</v>
      </c>
      <c r="D7757" s="6">
        <f t="shared" si="1573"/>
        <v>33</v>
      </c>
      <c r="E7757" s="5">
        <f t="shared" si="1574"/>
        <v>2824.5855390489023</v>
      </c>
      <c r="F7757" s="5">
        <f t="shared" si="1575"/>
        <v>911.23060582002495</v>
      </c>
      <c r="G7757" s="5">
        <f t="shared" si="1576"/>
        <v>140.12604492187498</v>
      </c>
      <c r="H7757" s="5">
        <f t="shared" si="1577"/>
        <v>3875.9421897908019</v>
      </c>
      <c r="I7757" s="5">
        <f t="shared" si="1578"/>
        <v>720</v>
      </c>
      <c r="J7757" s="5">
        <f t="shared" si="1579"/>
        <v>3155.9421897908019</v>
      </c>
      <c r="K7757" s="2">
        <f t="shared" si="1580"/>
        <v>79790.663017201412</v>
      </c>
      <c r="L7757" s="2">
        <f t="shared" si="1581"/>
        <v>144686</v>
      </c>
      <c r="M7757" s="2">
        <f t="shared" si="1582"/>
        <v>20680</v>
      </c>
      <c r="N7757" s="6">
        <f t="shared" si="1583"/>
        <v>1</v>
      </c>
      <c r="O7757" s="2">
        <f t="shared" si="1584"/>
        <v>24215.336982798588</v>
      </c>
      <c r="P7757" s="2">
        <f t="shared" si="1585"/>
        <v>24215.336982798588</v>
      </c>
    </row>
    <row r="7758" spans="1:16">
      <c r="A7758" s="6">
        <v>11</v>
      </c>
      <c r="B7758" s="6">
        <v>19</v>
      </c>
      <c r="C7758" s="6">
        <v>4</v>
      </c>
      <c r="D7758" s="6">
        <f t="shared" si="1573"/>
        <v>34</v>
      </c>
      <c r="E7758" s="5">
        <f t="shared" si="1574"/>
        <v>2824.5855390489023</v>
      </c>
      <c r="F7758" s="5">
        <f t="shared" si="1575"/>
        <v>911.23060582002495</v>
      </c>
      <c r="G7758" s="5">
        <f t="shared" si="1576"/>
        <v>189.17016064453125</v>
      </c>
      <c r="H7758" s="5">
        <f t="shared" si="1577"/>
        <v>3924.9863055134583</v>
      </c>
      <c r="I7758" s="5">
        <f t="shared" si="1578"/>
        <v>720</v>
      </c>
      <c r="J7758" s="5">
        <f t="shared" si="1579"/>
        <v>3204.9863055134583</v>
      </c>
      <c r="K7758" s="2">
        <f t="shared" si="1580"/>
        <v>80642.123359608653</v>
      </c>
      <c r="L7758" s="2">
        <f t="shared" si="1581"/>
        <v>147386</v>
      </c>
      <c r="M7758" s="2">
        <f t="shared" si="1582"/>
        <v>21560</v>
      </c>
      <c r="N7758" s="6">
        <f t="shared" si="1583"/>
        <v>1</v>
      </c>
      <c r="O7758" s="2">
        <f t="shared" si="1584"/>
        <v>25183.876640391347</v>
      </c>
      <c r="P7758" s="2">
        <f t="shared" si="1585"/>
        <v>25183.876640391347</v>
      </c>
    </row>
    <row r="7759" spans="1:16">
      <c r="A7759" s="6">
        <v>11</v>
      </c>
      <c r="B7759" s="6">
        <v>19</v>
      </c>
      <c r="C7759" s="6">
        <v>5</v>
      </c>
      <c r="D7759" s="6">
        <f t="shared" si="1573"/>
        <v>35</v>
      </c>
      <c r="E7759" s="5">
        <f t="shared" si="1574"/>
        <v>2824.5855390489023</v>
      </c>
      <c r="F7759" s="5">
        <f t="shared" si="1575"/>
        <v>911.23060582002495</v>
      </c>
      <c r="G7759" s="5">
        <f t="shared" si="1576"/>
        <v>239.41848456573481</v>
      </c>
      <c r="H7759" s="5">
        <f t="shared" si="1577"/>
        <v>3975.2346294346617</v>
      </c>
      <c r="I7759" s="5">
        <f t="shared" si="1578"/>
        <v>720</v>
      </c>
      <c r="J7759" s="5">
        <f t="shared" si="1579"/>
        <v>3255.2346294346617</v>
      </c>
      <c r="K7759" s="2">
        <f t="shared" si="1580"/>
        <v>81514.490094351757</v>
      </c>
      <c r="L7759" s="2">
        <f t="shared" si="1581"/>
        <v>150086</v>
      </c>
      <c r="M7759" s="2">
        <f t="shared" si="1582"/>
        <v>22440</v>
      </c>
      <c r="N7759" s="6">
        <f t="shared" si="1583"/>
        <v>1</v>
      </c>
      <c r="O7759" s="2">
        <f t="shared" si="1584"/>
        <v>26131.509905648243</v>
      </c>
      <c r="P7759" s="2">
        <f t="shared" si="1585"/>
        <v>26131.509905648243</v>
      </c>
    </row>
    <row r="7760" spans="1:16">
      <c r="A7760" s="6">
        <v>11</v>
      </c>
      <c r="B7760" s="6">
        <v>19</v>
      </c>
      <c r="C7760" s="6">
        <v>6</v>
      </c>
      <c r="D7760" s="6">
        <f t="shared" si="1573"/>
        <v>36</v>
      </c>
      <c r="E7760" s="5">
        <f t="shared" si="1574"/>
        <v>2824.5855390489023</v>
      </c>
      <c r="F7760" s="5">
        <f t="shared" si="1575"/>
        <v>911.23060582002495</v>
      </c>
      <c r="G7760" s="5">
        <f t="shared" si="1576"/>
        <v>290.89345874736784</v>
      </c>
      <c r="H7760" s="5">
        <f t="shared" si="1577"/>
        <v>4026.7096036162948</v>
      </c>
      <c r="I7760" s="5">
        <f t="shared" si="1578"/>
        <v>720</v>
      </c>
      <c r="J7760" s="5">
        <f t="shared" si="1579"/>
        <v>3306.7096036162948</v>
      </c>
      <c r="K7760" s="2">
        <f t="shared" si="1580"/>
        <v>82408.15284056068</v>
      </c>
      <c r="L7760" s="2">
        <f t="shared" si="1581"/>
        <v>152786</v>
      </c>
      <c r="M7760" s="2">
        <f t="shared" si="1582"/>
        <v>23320</v>
      </c>
      <c r="N7760" s="6">
        <f t="shared" si="1583"/>
        <v>1</v>
      </c>
      <c r="O7760" s="2">
        <f t="shared" si="1584"/>
        <v>27057.84715943932</v>
      </c>
      <c r="P7760" s="2">
        <f t="shared" si="1585"/>
        <v>27057.84715943932</v>
      </c>
    </row>
    <row r="7761" spans="1:16">
      <c r="A7761" s="6">
        <v>11</v>
      </c>
      <c r="B7761" s="6">
        <v>19</v>
      </c>
      <c r="C7761" s="6">
        <v>7</v>
      </c>
      <c r="D7761" s="6">
        <f t="shared" si="1573"/>
        <v>37</v>
      </c>
      <c r="E7761" s="5">
        <f t="shared" si="1574"/>
        <v>2824.5855390489023</v>
      </c>
      <c r="F7761" s="5">
        <f t="shared" si="1575"/>
        <v>911.23060582002495</v>
      </c>
      <c r="G7761" s="5">
        <f t="shared" si="1576"/>
        <v>343.61789814532818</v>
      </c>
      <c r="H7761" s="5">
        <f t="shared" si="1577"/>
        <v>4079.4340430142552</v>
      </c>
      <c r="I7761" s="5">
        <f t="shared" si="1578"/>
        <v>720</v>
      </c>
      <c r="J7761" s="5">
        <f t="shared" si="1579"/>
        <v>3359.4340430142552</v>
      </c>
      <c r="K7761" s="2">
        <f t="shared" si="1580"/>
        <v>83323.507691219711</v>
      </c>
      <c r="L7761" s="2">
        <f t="shared" si="1581"/>
        <v>155486</v>
      </c>
      <c r="M7761" s="2">
        <f t="shared" si="1582"/>
        <v>24200</v>
      </c>
      <c r="N7761" s="6">
        <f t="shared" si="1583"/>
        <v>1</v>
      </c>
      <c r="O7761" s="2">
        <f t="shared" si="1584"/>
        <v>27962.492308780289</v>
      </c>
      <c r="P7761" s="2">
        <f t="shared" si="1585"/>
        <v>27962.492308780289</v>
      </c>
    </row>
    <row r="7762" spans="1:16">
      <c r="A7762" s="6">
        <v>11</v>
      </c>
      <c r="B7762" s="6">
        <v>19</v>
      </c>
      <c r="C7762" s="6">
        <v>8</v>
      </c>
      <c r="D7762" s="6">
        <f t="shared" si="1573"/>
        <v>38</v>
      </c>
      <c r="E7762" s="5">
        <f t="shared" si="1574"/>
        <v>2824.5855390489023</v>
      </c>
      <c r="F7762" s="5">
        <f t="shared" si="1575"/>
        <v>911.23060582002495</v>
      </c>
      <c r="G7762" s="5">
        <f t="shared" si="1576"/>
        <v>397.61499642530839</v>
      </c>
      <c r="H7762" s="5">
        <f t="shared" si="1577"/>
        <v>4133.4311412942352</v>
      </c>
      <c r="I7762" s="5">
        <f t="shared" si="1578"/>
        <v>720</v>
      </c>
      <c r="J7762" s="5">
        <f t="shared" si="1579"/>
        <v>3413.4311412942352</v>
      </c>
      <c r="K7762" s="2">
        <f t="shared" si="1580"/>
        <v>84260.957314136031</v>
      </c>
      <c r="L7762" s="2">
        <f t="shared" si="1581"/>
        <v>158186</v>
      </c>
      <c r="M7762" s="2">
        <f t="shared" si="1582"/>
        <v>25080</v>
      </c>
      <c r="N7762" s="6">
        <f t="shared" si="1583"/>
        <v>1</v>
      </c>
      <c r="O7762" s="2">
        <f t="shared" si="1584"/>
        <v>28845.042685863969</v>
      </c>
      <c r="P7762" s="2">
        <f t="shared" si="1585"/>
        <v>28845.042685863969</v>
      </c>
    </row>
    <row r="7763" spans="1:16">
      <c r="A7763" s="6">
        <v>11</v>
      </c>
      <c r="B7763" s="6">
        <v>19</v>
      </c>
      <c r="C7763" s="6">
        <v>9</v>
      </c>
      <c r="D7763" s="6">
        <f t="shared" si="1573"/>
        <v>39</v>
      </c>
      <c r="E7763" s="5">
        <f t="shared" si="1574"/>
        <v>2824.5855390489023</v>
      </c>
      <c r="F7763" s="5">
        <f t="shared" si="1575"/>
        <v>911.23060582002495</v>
      </c>
      <c r="G7763" s="5">
        <f t="shared" si="1576"/>
        <v>452.90833186570285</v>
      </c>
      <c r="H7763" s="5">
        <f t="shared" si="1577"/>
        <v>4188.7244767346301</v>
      </c>
      <c r="I7763" s="5">
        <f t="shared" si="1578"/>
        <v>720</v>
      </c>
      <c r="J7763" s="5">
        <f t="shared" si="1579"/>
        <v>3468.7244767346301</v>
      </c>
      <c r="K7763" s="2">
        <f t="shared" si="1580"/>
        <v>85220.911054420663</v>
      </c>
      <c r="L7763" s="2">
        <f t="shared" si="1581"/>
        <v>160886</v>
      </c>
      <c r="M7763" s="2">
        <f t="shared" si="1582"/>
        <v>25960</v>
      </c>
      <c r="N7763" s="6">
        <f t="shared" si="1583"/>
        <v>1</v>
      </c>
      <c r="O7763" s="2">
        <f t="shared" si="1584"/>
        <v>29705.088945579337</v>
      </c>
      <c r="P7763" s="2">
        <f t="shared" si="1585"/>
        <v>29705.088945579337</v>
      </c>
    </row>
    <row r="7764" spans="1:16">
      <c r="A7764" s="6">
        <v>11</v>
      </c>
      <c r="B7764" s="6">
        <v>19</v>
      </c>
      <c r="C7764" s="6">
        <v>10</v>
      </c>
      <c r="D7764" s="6">
        <f t="shared" si="1573"/>
        <v>40</v>
      </c>
      <c r="E7764" s="5">
        <f t="shared" si="1574"/>
        <v>2824.5855390489023</v>
      </c>
      <c r="F7764" s="5">
        <f t="shared" si="1575"/>
        <v>911.23060582002495</v>
      </c>
      <c r="G7764" s="5">
        <f t="shared" si="1576"/>
        <v>509.52187334891573</v>
      </c>
      <c r="H7764" s="5">
        <f t="shared" si="1577"/>
        <v>4245.3380182178425</v>
      </c>
      <c r="I7764" s="5">
        <f t="shared" si="1578"/>
        <v>720</v>
      </c>
      <c r="J7764" s="5">
        <f t="shared" si="1579"/>
        <v>3525.3380182178425</v>
      </c>
      <c r="K7764" s="2">
        <f t="shared" si="1580"/>
        <v>86203.785038504211</v>
      </c>
      <c r="L7764" s="2">
        <f t="shared" si="1581"/>
        <v>163586</v>
      </c>
      <c r="M7764" s="2">
        <f t="shared" si="1582"/>
        <v>26840</v>
      </c>
      <c r="N7764" s="6">
        <f t="shared" si="1583"/>
        <v>1</v>
      </c>
      <c r="O7764" s="2">
        <f t="shared" si="1584"/>
        <v>30542.214961495789</v>
      </c>
      <c r="P7764" s="2">
        <f t="shared" si="1585"/>
        <v>30542.214961495789</v>
      </c>
    </row>
    <row r="7765" spans="1:16">
      <c r="A7765" s="6">
        <v>11</v>
      </c>
      <c r="B7765" s="6">
        <v>19</v>
      </c>
      <c r="C7765" s="6">
        <v>11</v>
      </c>
      <c r="D7765" s="6">
        <f t="shared" si="1573"/>
        <v>41</v>
      </c>
      <c r="E7765" s="5">
        <f t="shared" si="1574"/>
        <v>2824.5855390489023</v>
      </c>
      <c r="F7765" s="5">
        <f t="shared" si="1575"/>
        <v>911.23060582002495</v>
      </c>
      <c r="G7765" s="5">
        <f t="shared" si="1576"/>
        <v>567.47998644235474</v>
      </c>
      <c r="H7765" s="5">
        <f t="shared" si="1577"/>
        <v>4303.2961313112819</v>
      </c>
      <c r="I7765" s="5">
        <f t="shared" si="1578"/>
        <v>720</v>
      </c>
      <c r="J7765" s="5">
        <f t="shared" si="1579"/>
        <v>3583.2961313112819</v>
      </c>
      <c r="K7765" s="2">
        <f t="shared" si="1580"/>
        <v>87210.002279709763</v>
      </c>
      <c r="L7765" s="2">
        <f t="shared" si="1581"/>
        <v>166286</v>
      </c>
      <c r="M7765" s="2">
        <f t="shared" si="1582"/>
        <v>27720</v>
      </c>
      <c r="N7765" s="6">
        <f t="shared" si="1583"/>
        <v>1</v>
      </c>
      <c r="O7765" s="2">
        <f t="shared" si="1584"/>
        <v>31355.997720290237</v>
      </c>
      <c r="P7765" s="2">
        <f t="shared" si="1585"/>
        <v>31355.997720290237</v>
      </c>
    </row>
    <row r="7766" spans="1:16">
      <c r="A7766" s="6">
        <v>11</v>
      </c>
      <c r="B7766" s="6">
        <v>19</v>
      </c>
      <c r="C7766" s="6">
        <v>12</v>
      </c>
      <c r="D7766" s="6">
        <f t="shared" si="1573"/>
        <v>42</v>
      </c>
      <c r="E7766" s="5">
        <f t="shared" si="1574"/>
        <v>2824.5855390489023</v>
      </c>
      <c r="F7766" s="5">
        <f t="shared" si="1575"/>
        <v>911.23060582002495</v>
      </c>
      <c r="G7766" s="5">
        <f t="shared" si="1576"/>
        <v>626.80743957041921</v>
      </c>
      <c r="H7766" s="5">
        <f t="shared" si="1577"/>
        <v>4362.6235844393459</v>
      </c>
      <c r="I7766" s="5">
        <f t="shared" si="1578"/>
        <v>720</v>
      </c>
      <c r="J7766" s="5">
        <f t="shared" si="1579"/>
        <v>3642.6235844393459</v>
      </c>
      <c r="K7766" s="2">
        <f t="shared" si="1580"/>
        <v>88239.992785405309</v>
      </c>
      <c r="L7766" s="2">
        <f t="shared" si="1581"/>
        <v>168986</v>
      </c>
      <c r="M7766" s="2">
        <f t="shared" si="1582"/>
        <v>28600</v>
      </c>
      <c r="N7766" s="6">
        <f t="shared" si="1583"/>
        <v>1</v>
      </c>
      <c r="O7766" s="2">
        <f t="shared" si="1584"/>
        <v>32146.007214594691</v>
      </c>
      <c r="P7766" s="2">
        <f t="shared" si="1585"/>
        <v>32146.007214594691</v>
      </c>
    </row>
    <row r="7767" spans="1:16">
      <c r="A7767" s="6">
        <v>11</v>
      </c>
      <c r="B7767" s="6">
        <v>19</v>
      </c>
      <c r="C7767" s="6">
        <v>13</v>
      </c>
      <c r="D7767" s="6">
        <f t="shared" si="1573"/>
        <v>43</v>
      </c>
      <c r="E7767" s="5">
        <f t="shared" si="1574"/>
        <v>2824.5855390489023</v>
      </c>
      <c r="F7767" s="5">
        <f t="shared" si="1575"/>
        <v>911.23060582002495</v>
      </c>
      <c r="G7767" s="5">
        <f t="shared" si="1576"/>
        <v>687.52941027880343</v>
      </c>
      <c r="H7767" s="5">
        <f t="shared" si="1577"/>
        <v>4423.3455551477309</v>
      </c>
      <c r="I7767" s="5">
        <f t="shared" si="1578"/>
        <v>720</v>
      </c>
      <c r="J7767" s="5">
        <f t="shared" si="1579"/>
        <v>3703.3455551477309</v>
      </c>
      <c r="K7767" s="2">
        <f t="shared" si="1580"/>
        <v>89294.193665759216</v>
      </c>
      <c r="L7767" s="2">
        <f t="shared" si="1581"/>
        <v>171686</v>
      </c>
      <c r="M7767" s="2">
        <f t="shared" si="1582"/>
        <v>29480</v>
      </c>
      <c r="N7767" s="6">
        <f t="shared" si="1583"/>
        <v>1</v>
      </c>
      <c r="O7767" s="2">
        <f t="shared" si="1584"/>
        <v>32911.806334240784</v>
      </c>
      <c r="P7767" s="2">
        <f t="shared" si="1585"/>
        <v>32911.806334240784</v>
      </c>
    </row>
    <row r="7768" spans="1:16">
      <c r="A7768" s="6">
        <v>11</v>
      </c>
      <c r="B7768" s="6">
        <v>19</v>
      </c>
      <c r="C7768" s="6">
        <v>14</v>
      </c>
      <c r="D7768" s="6">
        <f t="shared" si="1573"/>
        <v>44</v>
      </c>
      <c r="E7768" s="5">
        <f t="shared" si="1574"/>
        <v>2824.5855390489023</v>
      </c>
      <c r="F7768" s="5">
        <f t="shared" si="1575"/>
        <v>911.23060582002495</v>
      </c>
      <c r="G7768" s="5">
        <f t="shared" si="1576"/>
        <v>749.67149159246469</v>
      </c>
      <c r="H7768" s="5">
        <f t="shared" si="1577"/>
        <v>4485.487636461392</v>
      </c>
      <c r="I7768" s="5">
        <f t="shared" si="1578"/>
        <v>720</v>
      </c>
      <c r="J7768" s="5">
        <f t="shared" si="1579"/>
        <v>3765.487636461392</v>
      </c>
      <c r="K7768" s="2">
        <f t="shared" si="1580"/>
        <v>90373.049244121386</v>
      </c>
      <c r="L7768" s="2">
        <f t="shared" si="1581"/>
        <v>174386</v>
      </c>
      <c r="M7768" s="2">
        <f t="shared" si="1582"/>
        <v>30360</v>
      </c>
      <c r="N7768" s="6">
        <f t="shared" si="1583"/>
        <v>1</v>
      </c>
      <c r="O7768" s="2">
        <f t="shared" si="1584"/>
        <v>33652.950755878614</v>
      </c>
      <c r="P7768" s="2">
        <f t="shared" si="1585"/>
        <v>33652.950755878614</v>
      </c>
    </row>
    <row r="7769" spans="1:16">
      <c r="A7769" s="6">
        <v>11</v>
      </c>
      <c r="B7769" s="6">
        <v>19</v>
      </c>
      <c r="C7769" s="6">
        <v>15</v>
      </c>
      <c r="D7769" s="6">
        <f t="shared" si="1573"/>
        <v>45</v>
      </c>
      <c r="E7769" s="5">
        <f t="shared" si="1574"/>
        <v>2824.5855390489023</v>
      </c>
      <c r="F7769" s="5">
        <f t="shared" si="1575"/>
        <v>911.23060582002495</v>
      </c>
      <c r="G7769" s="5">
        <f t="shared" si="1576"/>
        <v>813.25969846861108</v>
      </c>
      <c r="H7769" s="5">
        <f t="shared" si="1577"/>
        <v>4549.0758433375377</v>
      </c>
      <c r="I7769" s="5">
        <f t="shared" si="1578"/>
        <v>720</v>
      </c>
      <c r="J7769" s="5">
        <f t="shared" si="1579"/>
        <v>3829.0758433375377</v>
      </c>
      <c r="K7769" s="2">
        <f t="shared" si="1580"/>
        <v>91477.011169054473</v>
      </c>
      <c r="L7769" s="2">
        <f t="shared" si="1581"/>
        <v>177086</v>
      </c>
      <c r="M7769" s="2">
        <f t="shared" si="1582"/>
        <v>31240</v>
      </c>
      <c r="N7769" s="6">
        <f t="shared" si="1583"/>
        <v>1</v>
      </c>
      <c r="O7769" s="2">
        <f t="shared" si="1584"/>
        <v>34368.988830945527</v>
      </c>
      <c r="P7769" s="2">
        <f t="shared" si="1585"/>
        <v>34368.988830945527</v>
      </c>
    </row>
    <row r="7770" spans="1:16">
      <c r="A7770" s="6">
        <v>11</v>
      </c>
      <c r="B7770" s="6">
        <v>19</v>
      </c>
      <c r="C7770" s="6">
        <v>16</v>
      </c>
      <c r="D7770" s="6">
        <f t="shared" si="1573"/>
        <v>46</v>
      </c>
      <c r="E7770" s="5">
        <f t="shared" si="1574"/>
        <v>2824.5855390489023</v>
      </c>
      <c r="F7770" s="5">
        <f t="shared" si="1575"/>
        <v>911.23060582002495</v>
      </c>
      <c r="G7770" s="5">
        <f t="shared" si="1576"/>
        <v>878.32047434610013</v>
      </c>
      <c r="H7770" s="5">
        <f t="shared" si="1577"/>
        <v>4614.1366192150272</v>
      </c>
      <c r="I7770" s="5">
        <f t="shared" si="1578"/>
        <v>720</v>
      </c>
      <c r="J7770" s="5">
        <f t="shared" si="1579"/>
        <v>3894.1366192150272</v>
      </c>
      <c r="K7770" s="2">
        <f t="shared" si="1580"/>
        <v>92606.538528038669</v>
      </c>
      <c r="L7770" s="2">
        <f t="shared" si="1581"/>
        <v>179786</v>
      </c>
      <c r="M7770" s="2">
        <f t="shared" si="1582"/>
        <v>32120</v>
      </c>
      <c r="N7770" s="6">
        <f t="shared" si="1583"/>
        <v>1</v>
      </c>
      <c r="O7770" s="2">
        <f t="shared" si="1584"/>
        <v>35059.461471961331</v>
      </c>
      <c r="P7770" s="2">
        <f t="shared" si="1585"/>
        <v>35059.461471961331</v>
      </c>
    </row>
    <row r="7771" spans="1:16">
      <c r="A7771" s="6">
        <v>11</v>
      </c>
      <c r="B7771" s="6">
        <v>19</v>
      </c>
      <c r="C7771" s="6">
        <v>17</v>
      </c>
      <c r="D7771" s="6">
        <f t="shared" si="1573"/>
        <v>47</v>
      </c>
      <c r="E7771" s="5">
        <f t="shared" si="1574"/>
        <v>2824.5855390489023</v>
      </c>
      <c r="F7771" s="5">
        <f t="shared" si="1575"/>
        <v>911.23060582002495</v>
      </c>
      <c r="G7771" s="5">
        <f t="shared" si="1576"/>
        <v>944.88069779264049</v>
      </c>
      <c r="H7771" s="5">
        <f t="shared" si="1577"/>
        <v>4680.6968426615676</v>
      </c>
      <c r="I7771" s="5">
        <f t="shared" si="1578"/>
        <v>720</v>
      </c>
      <c r="J7771" s="5">
        <f t="shared" si="1579"/>
        <v>3960.6968426615676</v>
      </c>
      <c r="K7771" s="2">
        <f t="shared" si="1580"/>
        <v>93762.097962874439</v>
      </c>
      <c r="L7771" s="2">
        <f t="shared" si="1581"/>
        <v>182486</v>
      </c>
      <c r="M7771" s="2">
        <f t="shared" si="1582"/>
        <v>33000</v>
      </c>
      <c r="N7771" s="6">
        <f t="shared" si="1583"/>
        <v>1</v>
      </c>
      <c r="O7771" s="2">
        <f t="shared" si="1584"/>
        <v>35723.902037125561</v>
      </c>
      <c r="P7771" s="2">
        <f t="shared" si="1585"/>
        <v>35723.902037125561</v>
      </c>
    </row>
    <row r="7772" spans="1:16">
      <c r="A7772" s="6">
        <v>11</v>
      </c>
      <c r="B7772" s="6">
        <v>19</v>
      </c>
      <c r="C7772" s="6">
        <v>18</v>
      </c>
      <c r="D7772" s="6">
        <f t="shared" si="1573"/>
        <v>48</v>
      </c>
      <c r="E7772" s="5">
        <f t="shared" si="1574"/>
        <v>2824.5855390489023</v>
      </c>
      <c r="F7772" s="5">
        <f t="shared" si="1575"/>
        <v>911.23060582002495</v>
      </c>
      <c r="G7772" s="5">
        <f t="shared" si="1576"/>
        <v>1012.9676892512279</v>
      </c>
      <c r="H7772" s="5">
        <f t="shared" si="1577"/>
        <v>4748.783834120155</v>
      </c>
      <c r="I7772" s="5">
        <f t="shared" si="1578"/>
        <v>720</v>
      </c>
      <c r="J7772" s="5">
        <f t="shared" si="1579"/>
        <v>4028.783834120155</v>
      </c>
      <c r="K7772" s="2">
        <f t="shared" si="1580"/>
        <v>94944.163786808247</v>
      </c>
      <c r="L7772" s="2">
        <f t="shared" si="1581"/>
        <v>185186</v>
      </c>
      <c r="M7772" s="2">
        <f t="shared" si="1582"/>
        <v>33880</v>
      </c>
      <c r="N7772" s="6">
        <f t="shared" si="1583"/>
        <v>1</v>
      </c>
      <c r="O7772" s="2">
        <f t="shared" si="1584"/>
        <v>36361.836213191753</v>
      </c>
      <c r="P7772" s="2">
        <f t="shared" si="1585"/>
        <v>36361.836213191753</v>
      </c>
    </row>
    <row r="7773" spans="1:16">
      <c r="A7773" s="6">
        <v>11</v>
      </c>
      <c r="B7773" s="6">
        <v>19</v>
      </c>
      <c r="C7773" s="6">
        <v>19</v>
      </c>
      <c r="D7773" s="6">
        <f t="shared" si="1573"/>
        <v>49</v>
      </c>
      <c r="E7773" s="5">
        <f t="shared" si="1574"/>
        <v>2824.5855390489023</v>
      </c>
      <c r="F7773" s="5">
        <f t="shared" si="1575"/>
        <v>911.23060582002495</v>
      </c>
      <c r="G7773" s="5">
        <f t="shared" si="1576"/>
        <v>1082.6092178872495</v>
      </c>
      <c r="H7773" s="5">
        <f t="shared" si="1577"/>
        <v>4818.4253627561766</v>
      </c>
      <c r="I7773" s="5">
        <f t="shared" si="1578"/>
        <v>720</v>
      </c>
      <c r="J7773" s="5">
        <f t="shared" si="1579"/>
        <v>4098.4253627561766</v>
      </c>
      <c r="K7773" s="2">
        <f t="shared" si="1580"/>
        <v>96153.218103405845</v>
      </c>
      <c r="L7773" s="2">
        <f t="shared" si="1581"/>
        <v>187886</v>
      </c>
      <c r="M7773" s="2">
        <f t="shared" si="1582"/>
        <v>34760</v>
      </c>
      <c r="N7773" s="6">
        <f t="shared" si="1583"/>
        <v>1</v>
      </c>
      <c r="O7773" s="2">
        <f t="shared" si="1584"/>
        <v>36972.781896594155</v>
      </c>
      <c r="P7773" s="2">
        <f t="shared" si="1585"/>
        <v>36972.781896594155</v>
      </c>
    </row>
    <row r="7774" spans="1:16">
      <c r="A7774" s="6">
        <v>11</v>
      </c>
      <c r="B7774" s="6">
        <v>19</v>
      </c>
      <c r="C7774" s="6">
        <v>20</v>
      </c>
      <c r="D7774" s="6">
        <f t="shared" si="1573"/>
        <v>50</v>
      </c>
      <c r="E7774" s="5">
        <f t="shared" si="1574"/>
        <v>2824.5855390489023</v>
      </c>
      <c r="F7774" s="5">
        <f t="shared" si="1575"/>
        <v>911.23060582002495</v>
      </c>
      <c r="G7774" s="5">
        <f t="shared" si="1576"/>
        <v>1153.8335085377266</v>
      </c>
      <c r="H7774" s="5">
        <f t="shared" si="1577"/>
        <v>4889.6496534066537</v>
      </c>
      <c r="I7774" s="5">
        <f t="shared" si="1578"/>
        <v>720</v>
      </c>
      <c r="J7774" s="5">
        <f t="shared" si="1579"/>
        <v>4169.6496534066537</v>
      </c>
      <c r="K7774" s="2">
        <f t="shared" si="1580"/>
        <v>97389.750927198853</v>
      </c>
      <c r="L7774" s="2">
        <f t="shared" si="1581"/>
        <v>190586</v>
      </c>
      <c r="M7774" s="2">
        <f t="shared" si="1582"/>
        <v>35640</v>
      </c>
      <c r="N7774" s="6">
        <f t="shared" si="1583"/>
        <v>1</v>
      </c>
      <c r="O7774" s="2">
        <f t="shared" si="1584"/>
        <v>37556.249072801147</v>
      </c>
      <c r="P7774" s="2">
        <f t="shared" si="1585"/>
        <v>37556.249072801147</v>
      </c>
    </row>
    <row r="7775" spans="1:16">
      <c r="A7775" s="6">
        <v>11</v>
      </c>
      <c r="B7775" s="6">
        <v>19</v>
      </c>
      <c r="C7775" s="6">
        <v>21</v>
      </c>
      <c r="D7775" s="6">
        <f t="shared" si="1573"/>
        <v>51</v>
      </c>
      <c r="E7775" s="5">
        <f t="shared" si="1574"/>
        <v>2824.5855390489023</v>
      </c>
      <c r="F7775" s="5">
        <f t="shared" si="1575"/>
        <v>911.23060582002495</v>
      </c>
      <c r="G7775" s="5">
        <f t="shared" si="1576"/>
        <v>1226.6692487641703</v>
      </c>
      <c r="H7775" s="5">
        <f t="shared" si="1577"/>
        <v>4962.4853936330974</v>
      </c>
      <c r="I7775" s="5">
        <f t="shared" si="1578"/>
        <v>720</v>
      </c>
      <c r="J7775" s="5">
        <f t="shared" si="1579"/>
        <v>4242.4853936330974</v>
      </c>
      <c r="K7775" s="2">
        <f t="shared" si="1580"/>
        <v>98654.260306130163</v>
      </c>
      <c r="L7775" s="2">
        <f t="shared" si="1581"/>
        <v>193286</v>
      </c>
      <c r="M7775" s="2">
        <f t="shared" si="1582"/>
        <v>36520</v>
      </c>
      <c r="N7775" s="6">
        <f t="shared" si="1583"/>
        <v>1</v>
      </c>
      <c r="O7775" s="2">
        <f t="shared" si="1584"/>
        <v>38111.739693869837</v>
      </c>
      <c r="P7775" s="2">
        <f t="shared" si="1585"/>
        <v>38111.739693869837</v>
      </c>
    </row>
    <row r="7776" spans="1:16">
      <c r="A7776" s="6">
        <v>11</v>
      </c>
      <c r="B7776" s="6">
        <v>19</v>
      </c>
      <c r="C7776" s="6">
        <v>22</v>
      </c>
      <c r="D7776" s="6">
        <f t="shared" si="1573"/>
        <v>52</v>
      </c>
      <c r="E7776" s="5">
        <f t="shared" si="1574"/>
        <v>2824.5855390489023</v>
      </c>
      <c r="F7776" s="5">
        <f t="shared" si="1575"/>
        <v>911.23060582002495</v>
      </c>
      <c r="G7776" s="5">
        <f t="shared" si="1576"/>
        <v>1301.1455960105666</v>
      </c>
      <c r="H7776" s="5">
        <f t="shared" si="1577"/>
        <v>5036.9617408794938</v>
      </c>
      <c r="I7776" s="5">
        <f t="shared" si="1578"/>
        <v>720</v>
      </c>
      <c r="J7776" s="5">
        <f t="shared" si="1579"/>
        <v>4316.9617408794938</v>
      </c>
      <c r="K7776" s="2">
        <f t="shared" si="1580"/>
        <v>99947.252445824546</v>
      </c>
      <c r="L7776" s="2">
        <f t="shared" si="1581"/>
        <v>195986</v>
      </c>
      <c r="M7776" s="2">
        <f t="shared" si="1582"/>
        <v>37400</v>
      </c>
      <c r="N7776" s="6">
        <f t="shared" si="1583"/>
        <v>1</v>
      </c>
      <c r="O7776" s="2">
        <f t="shared" si="1584"/>
        <v>38638.747554175454</v>
      </c>
      <c r="P7776" s="2">
        <f t="shared" si="1585"/>
        <v>38638.747554175454</v>
      </c>
    </row>
    <row r="7777" spans="1:16">
      <c r="A7777" s="6">
        <v>11</v>
      </c>
      <c r="B7777" s="6">
        <v>19</v>
      </c>
      <c r="C7777" s="6">
        <v>23</v>
      </c>
      <c r="D7777" s="6">
        <f t="shared" si="1573"/>
        <v>53</v>
      </c>
      <c r="E7777" s="5">
        <f t="shared" si="1574"/>
        <v>2824.5855390489023</v>
      </c>
      <c r="F7777" s="5">
        <f t="shared" si="1575"/>
        <v>911.23060582002495</v>
      </c>
      <c r="G7777" s="5">
        <f t="shared" si="1576"/>
        <v>1377.292184868003</v>
      </c>
      <c r="H7777" s="5">
        <f t="shared" si="1577"/>
        <v>5113.1083297369296</v>
      </c>
      <c r="I7777" s="5">
        <f t="shared" si="1578"/>
        <v>720</v>
      </c>
      <c r="J7777" s="5">
        <f t="shared" si="1579"/>
        <v>4393.1083297369296</v>
      </c>
      <c r="K7777" s="2">
        <f t="shared" si="1580"/>
        <v>101269.24183571058</v>
      </c>
      <c r="L7777" s="2">
        <f t="shared" si="1581"/>
        <v>198686</v>
      </c>
      <c r="M7777" s="2">
        <f t="shared" si="1582"/>
        <v>38280</v>
      </c>
      <c r="N7777" s="6">
        <f t="shared" si="1583"/>
        <v>1</v>
      </c>
      <c r="O7777" s="2">
        <f t="shared" si="1584"/>
        <v>39136.758164289422</v>
      </c>
      <c r="P7777" s="2">
        <f t="shared" si="1585"/>
        <v>39136.758164289422</v>
      </c>
    </row>
    <row r="7778" spans="1:16">
      <c r="A7778" s="6">
        <v>11</v>
      </c>
      <c r="B7778" s="6">
        <v>19</v>
      </c>
      <c r="C7778" s="6">
        <v>24</v>
      </c>
      <c r="D7778" s="6">
        <f t="shared" si="1573"/>
        <v>54</v>
      </c>
      <c r="E7778" s="5">
        <f t="shared" si="1574"/>
        <v>2824.5855390489023</v>
      </c>
      <c r="F7778" s="5">
        <f t="shared" si="1575"/>
        <v>911.23060582002495</v>
      </c>
      <c r="G7778" s="5">
        <f t="shared" si="1576"/>
        <v>1455.1391344474989</v>
      </c>
      <c r="H7778" s="5">
        <f t="shared" si="1577"/>
        <v>5190.9552793164257</v>
      </c>
      <c r="I7778" s="5">
        <f t="shared" si="1578"/>
        <v>720</v>
      </c>
      <c r="J7778" s="5">
        <f t="shared" si="1579"/>
        <v>4470.9552793164257</v>
      </c>
      <c r="K7778" s="2">
        <f t="shared" si="1580"/>
        <v>102620.75137702128</v>
      </c>
      <c r="L7778" s="2">
        <f t="shared" si="1581"/>
        <v>201386</v>
      </c>
      <c r="M7778" s="2">
        <f t="shared" si="1582"/>
        <v>39160</v>
      </c>
      <c r="N7778" s="6">
        <f t="shared" si="1583"/>
        <v>1</v>
      </c>
      <c r="O7778" s="2">
        <f t="shared" si="1584"/>
        <v>39605.248622978717</v>
      </c>
      <c r="P7778" s="2">
        <f t="shared" si="1585"/>
        <v>39605.248622978717</v>
      </c>
    </row>
    <row r="7779" spans="1:16">
      <c r="A7779" s="6">
        <v>11</v>
      </c>
      <c r="B7779" s="6">
        <v>19</v>
      </c>
      <c r="C7779" s="6">
        <v>25</v>
      </c>
      <c r="D7779" s="6">
        <f t="shared" si="1573"/>
        <v>55</v>
      </c>
      <c r="E7779" s="5">
        <f t="shared" si="1574"/>
        <v>2824.5855390489023</v>
      </c>
      <c r="F7779" s="5">
        <f t="shared" si="1575"/>
        <v>911.23060582002495</v>
      </c>
      <c r="G7779" s="5">
        <f t="shared" si="1576"/>
        <v>1534.7170558625965</v>
      </c>
      <c r="H7779" s="5">
        <f t="shared" si="1577"/>
        <v>5270.5332007315237</v>
      </c>
      <c r="I7779" s="5">
        <f t="shared" si="1578"/>
        <v>720</v>
      </c>
      <c r="J7779" s="5">
        <f t="shared" si="1579"/>
        <v>4550.5332007315237</v>
      </c>
      <c r="K7779" s="2">
        <f t="shared" si="1580"/>
        <v>104002.31251270007</v>
      </c>
      <c r="L7779" s="2">
        <f t="shared" si="1581"/>
        <v>204086</v>
      </c>
      <c r="M7779" s="2">
        <f t="shared" si="1582"/>
        <v>40040</v>
      </c>
      <c r="N7779" s="6">
        <f t="shared" si="1583"/>
        <v>1</v>
      </c>
      <c r="O7779" s="2">
        <f t="shared" si="1584"/>
        <v>40043.687487299932</v>
      </c>
      <c r="P7779" s="2">
        <f t="shared" si="1585"/>
        <v>40043.687487299932</v>
      </c>
    </row>
    <row r="7780" spans="1:16">
      <c r="A7780" s="6">
        <v>11</v>
      </c>
      <c r="B7780" s="6">
        <v>19</v>
      </c>
      <c r="C7780" s="6">
        <v>26</v>
      </c>
      <c r="D7780" s="6">
        <f t="shared" si="1573"/>
        <v>56</v>
      </c>
      <c r="E7780" s="5">
        <f t="shared" si="1574"/>
        <v>2824.5855390489023</v>
      </c>
      <c r="F7780" s="5">
        <f t="shared" si="1575"/>
        <v>911.23060582002495</v>
      </c>
      <c r="G7780" s="5">
        <f t="shared" si="1576"/>
        <v>1616.0570598233144</v>
      </c>
      <c r="H7780" s="5">
        <f t="shared" si="1577"/>
        <v>5351.8732046922414</v>
      </c>
      <c r="I7780" s="5">
        <f t="shared" si="1578"/>
        <v>720</v>
      </c>
      <c r="J7780" s="5">
        <f t="shared" si="1579"/>
        <v>4631.8732046922414</v>
      </c>
      <c r="K7780" s="2">
        <f t="shared" si="1580"/>
        <v>105414.4653592403</v>
      </c>
      <c r="L7780" s="2">
        <f t="shared" si="1581"/>
        <v>206786</v>
      </c>
      <c r="M7780" s="2">
        <f t="shared" si="1582"/>
        <v>40920</v>
      </c>
      <c r="N7780" s="6">
        <f t="shared" si="1583"/>
        <v>1</v>
      </c>
      <c r="O7780" s="2">
        <f t="shared" si="1584"/>
        <v>40451.534640759695</v>
      </c>
      <c r="P7780" s="2">
        <f t="shared" si="1585"/>
        <v>40451.534640759695</v>
      </c>
    </row>
    <row r="7781" spans="1:16">
      <c r="A7781" s="6">
        <v>11</v>
      </c>
      <c r="B7781" s="6">
        <v>19</v>
      </c>
      <c r="C7781" s="6">
        <v>27</v>
      </c>
      <c r="D7781" s="6">
        <f t="shared" si="1573"/>
        <v>57</v>
      </c>
      <c r="E7781" s="5">
        <f t="shared" si="1574"/>
        <v>2824.5855390489023</v>
      </c>
      <c r="F7781" s="5">
        <f t="shared" si="1575"/>
        <v>911.23060582002495</v>
      </c>
      <c r="G7781" s="5">
        <f t="shared" si="1576"/>
        <v>1699.1907643430709</v>
      </c>
      <c r="H7781" s="5">
        <f t="shared" si="1577"/>
        <v>5435.0069092119975</v>
      </c>
      <c r="I7781" s="5">
        <f t="shared" si="1578"/>
        <v>720</v>
      </c>
      <c r="J7781" s="5">
        <f t="shared" si="1579"/>
        <v>4715.0069092119975</v>
      </c>
      <c r="K7781" s="2">
        <f t="shared" si="1580"/>
        <v>106857.75884048607</v>
      </c>
      <c r="L7781" s="2">
        <f t="shared" si="1581"/>
        <v>209486</v>
      </c>
      <c r="M7781" s="2">
        <f t="shared" si="1582"/>
        <v>41800</v>
      </c>
      <c r="N7781" s="6">
        <f t="shared" si="1583"/>
        <v>1</v>
      </c>
      <c r="O7781" s="2">
        <f t="shared" si="1584"/>
        <v>40828.241159513927</v>
      </c>
      <c r="P7781" s="2">
        <f t="shared" si="1585"/>
        <v>40828.241159513927</v>
      </c>
    </row>
    <row r="7782" spans="1:16">
      <c r="A7782" s="6">
        <v>11</v>
      </c>
      <c r="B7782" s="6">
        <v>19</v>
      </c>
      <c r="C7782" s="6">
        <v>28</v>
      </c>
      <c r="D7782" s="6">
        <f t="shared" si="1573"/>
        <v>58</v>
      </c>
      <c r="E7782" s="5">
        <f t="shared" si="1574"/>
        <v>2824.5855390489023</v>
      </c>
      <c r="F7782" s="5">
        <f t="shared" si="1575"/>
        <v>911.23060582002495</v>
      </c>
      <c r="G7782" s="5">
        <f t="shared" si="1576"/>
        <v>1784.1503025602246</v>
      </c>
      <c r="H7782" s="5">
        <f t="shared" si="1577"/>
        <v>5519.9664474291512</v>
      </c>
      <c r="I7782" s="5">
        <f t="shared" si="1578"/>
        <v>720</v>
      </c>
      <c r="J7782" s="5">
        <f t="shared" si="1579"/>
        <v>4799.9664474291512</v>
      </c>
      <c r="K7782" s="2">
        <f t="shared" si="1580"/>
        <v>108332.75082342276</v>
      </c>
      <c r="L7782" s="2">
        <f t="shared" si="1581"/>
        <v>212186</v>
      </c>
      <c r="M7782" s="2">
        <f t="shared" si="1582"/>
        <v>42680</v>
      </c>
      <c r="N7782" s="6">
        <f t="shared" si="1583"/>
        <v>1</v>
      </c>
      <c r="O7782" s="2">
        <f t="shared" si="1584"/>
        <v>41173.249176577243</v>
      </c>
      <c r="P7782" s="2">
        <f t="shared" si="1585"/>
        <v>41173.249176577243</v>
      </c>
    </row>
    <row r="7783" spans="1:16">
      <c r="A7783" s="6">
        <v>11</v>
      </c>
      <c r="B7783" s="6">
        <v>19</v>
      </c>
      <c r="C7783" s="6">
        <v>29</v>
      </c>
      <c r="D7783" s="6">
        <f t="shared" si="1573"/>
        <v>59</v>
      </c>
      <c r="E7783" s="5">
        <f t="shared" si="1574"/>
        <v>2824.5855390489023</v>
      </c>
      <c r="F7783" s="5">
        <f t="shared" si="1575"/>
        <v>911.23060582002495</v>
      </c>
      <c r="G7783" s="5">
        <f t="shared" si="1576"/>
        <v>1870.9683306758782</v>
      </c>
      <c r="H7783" s="5">
        <f t="shared" si="1577"/>
        <v>5606.784475544805</v>
      </c>
      <c r="I7783" s="5">
        <f t="shared" si="1578"/>
        <v>720</v>
      </c>
      <c r="J7783" s="5">
        <f t="shared" si="1579"/>
        <v>4886.784475544805</v>
      </c>
      <c r="K7783" s="2">
        <f t="shared" si="1580"/>
        <v>109840.00825598619</v>
      </c>
      <c r="L7783" s="2">
        <f t="shared" si="1581"/>
        <v>214886</v>
      </c>
      <c r="M7783" s="2">
        <f t="shared" si="1582"/>
        <v>43560</v>
      </c>
      <c r="N7783" s="6">
        <f t="shared" si="1583"/>
        <v>1</v>
      </c>
      <c r="O7783" s="2">
        <f t="shared" si="1584"/>
        <v>41485.991744013809</v>
      </c>
      <c r="P7783" s="2">
        <f t="shared" si="1585"/>
        <v>41485.991744013809</v>
      </c>
    </row>
    <row r="7784" spans="1:16">
      <c r="A7784" s="6">
        <v>11</v>
      </c>
      <c r="B7784" s="6">
        <v>19</v>
      </c>
      <c r="C7784" s="6">
        <v>30</v>
      </c>
      <c r="D7784" s="6">
        <f t="shared" si="1573"/>
        <v>60</v>
      </c>
      <c r="E7784" s="5">
        <f t="shared" si="1574"/>
        <v>2824.5855390489023</v>
      </c>
      <c r="F7784" s="5">
        <f t="shared" si="1575"/>
        <v>911.23060582002495</v>
      </c>
      <c r="G7784" s="5">
        <f t="shared" si="1576"/>
        <v>1959.6780360096488</v>
      </c>
      <c r="H7784" s="5">
        <f t="shared" si="1577"/>
        <v>5695.4941808785761</v>
      </c>
      <c r="I7784" s="5">
        <f t="shared" si="1578"/>
        <v>720</v>
      </c>
      <c r="J7784" s="5">
        <f t="shared" si="1579"/>
        <v>4975.4941808785761</v>
      </c>
      <c r="K7784" s="2">
        <f t="shared" si="1580"/>
        <v>111380.10730691972</v>
      </c>
      <c r="L7784" s="2">
        <f t="shared" si="1581"/>
        <v>217586</v>
      </c>
      <c r="M7784" s="2">
        <f t="shared" si="1582"/>
        <v>44440</v>
      </c>
      <c r="N7784" s="6">
        <f t="shared" si="1583"/>
        <v>1</v>
      </c>
      <c r="O7784" s="2">
        <f t="shared" si="1584"/>
        <v>41765.892693080285</v>
      </c>
      <c r="P7784" s="2">
        <f t="shared" si="1585"/>
        <v>41765.892693080285</v>
      </c>
    </row>
    <row r="7785" spans="1:16">
      <c r="A7785" s="6">
        <v>11</v>
      </c>
      <c r="B7785" s="6">
        <v>20</v>
      </c>
      <c r="C7785" s="6">
        <v>0</v>
      </c>
      <c r="D7785" s="6">
        <f t="shared" si="1573"/>
        <v>31</v>
      </c>
      <c r="E7785" s="5">
        <f t="shared" si="1574"/>
        <v>2824.5855390489023</v>
      </c>
      <c r="F7785" s="5">
        <f t="shared" si="1575"/>
        <v>983.16986417423732</v>
      </c>
      <c r="G7785" s="5">
        <f t="shared" si="1576"/>
        <v>0</v>
      </c>
      <c r="H7785" s="5">
        <f t="shared" si="1577"/>
        <v>3807.7554032231396</v>
      </c>
      <c r="I7785" s="5">
        <f t="shared" si="1578"/>
        <v>720</v>
      </c>
      <c r="J7785" s="5">
        <f t="shared" si="1579"/>
        <v>3087.7554032231396</v>
      </c>
      <c r="K7785" s="2">
        <f t="shared" si="1580"/>
        <v>78606.864639290608</v>
      </c>
      <c r="L7785" s="2">
        <f t="shared" si="1581"/>
        <v>138680</v>
      </c>
      <c r="M7785" s="2">
        <f t="shared" si="1582"/>
        <v>18480</v>
      </c>
      <c r="N7785" s="6">
        <f t="shared" si="1583"/>
        <v>1</v>
      </c>
      <c r="O7785" s="2">
        <f t="shared" si="1584"/>
        <v>21593.135360709392</v>
      </c>
      <c r="P7785" s="2">
        <f t="shared" si="1585"/>
        <v>21593.135360709392</v>
      </c>
    </row>
    <row r="7786" spans="1:16">
      <c r="A7786" s="6">
        <v>11</v>
      </c>
      <c r="B7786" s="6">
        <v>20</v>
      </c>
      <c r="C7786" s="6">
        <v>1</v>
      </c>
      <c r="D7786" s="6">
        <f t="shared" si="1573"/>
        <v>32</v>
      </c>
      <c r="E7786" s="5">
        <f t="shared" si="1574"/>
        <v>2824.5855390489023</v>
      </c>
      <c r="F7786" s="5">
        <f t="shared" si="1575"/>
        <v>983.16986417423732</v>
      </c>
      <c r="G7786" s="5">
        <f t="shared" si="1576"/>
        <v>45.5625</v>
      </c>
      <c r="H7786" s="5">
        <f t="shared" si="1577"/>
        <v>3853.3179032231396</v>
      </c>
      <c r="I7786" s="5">
        <f t="shared" si="1578"/>
        <v>720</v>
      </c>
      <c r="J7786" s="5">
        <f t="shared" si="1579"/>
        <v>3133.3179032231396</v>
      </c>
      <c r="K7786" s="2">
        <f t="shared" si="1580"/>
        <v>79397.880264290608</v>
      </c>
      <c r="L7786" s="2">
        <f t="shared" si="1581"/>
        <v>141380</v>
      </c>
      <c r="M7786" s="2">
        <f t="shared" si="1582"/>
        <v>19360</v>
      </c>
      <c r="N7786" s="6">
        <f t="shared" si="1583"/>
        <v>1</v>
      </c>
      <c r="O7786" s="2">
        <f t="shared" si="1584"/>
        <v>22622.119735709392</v>
      </c>
      <c r="P7786" s="2">
        <f t="shared" si="1585"/>
        <v>22622.119735709392</v>
      </c>
    </row>
    <row r="7787" spans="1:16">
      <c r="A7787" s="6">
        <v>11</v>
      </c>
      <c r="B7787" s="6">
        <v>20</v>
      </c>
      <c r="C7787" s="6">
        <v>2</v>
      </c>
      <c r="D7787" s="6">
        <f t="shared" si="1573"/>
        <v>33</v>
      </c>
      <c r="E7787" s="5">
        <f t="shared" si="1574"/>
        <v>2824.5855390489023</v>
      </c>
      <c r="F7787" s="5">
        <f t="shared" si="1575"/>
        <v>983.16986417423732</v>
      </c>
      <c r="G7787" s="5">
        <f t="shared" si="1576"/>
        <v>92.264062499999994</v>
      </c>
      <c r="H7787" s="5">
        <f t="shared" si="1577"/>
        <v>3900.0194657231395</v>
      </c>
      <c r="I7787" s="5">
        <f t="shared" si="1578"/>
        <v>720</v>
      </c>
      <c r="J7787" s="5">
        <f t="shared" si="1579"/>
        <v>3180.0194657231395</v>
      </c>
      <c r="K7787" s="2">
        <f t="shared" si="1580"/>
        <v>80208.671279915608</v>
      </c>
      <c r="L7787" s="2">
        <f t="shared" si="1581"/>
        <v>144080</v>
      </c>
      <c r="M7787" s="2">
        <f t="shared" si="1582"/>
        <v>20240</v>
      </c>
      <c r="N7787" s="6">
        <f t="shared" si="1583"/>
        <v>1</v>
      </c>
      <c r="O7787" s="2">
        <f t="shared" si="1584"/>
        <v>23631.328720084392</v>
      </c>
      <c r="P7787" s="2">
        <f t="shared" si="1585"/>
        <v>23631.328720084392</v>
      </c>
    </row>
    <row r="7788" spans="1:16">
      <c r="A7788" s="6">
        <v>11</v>
      </c>
      <c r="B7788" s="6">
        <v>20</v>
      </c>
      <c r="C7788" s="6">
        <v>3</v>
      </c>
      <c r="D7788" s="6">
        <f t="shared" si="1573"/>
        <v>34</v>
      </c>
      <c r="E7788" s="5">
        <f t="shared" si="1574"/>
        <v>2824.5855390489023</v>
      </c>
      <c r="F7788" s="5">
        <f t="shared" si="1575"/>
        <v>983.16986417423732</v>
      </c>
      <c r="G7788" s="5">
        <f t="shared" si="1576"/>
        <v>140.12604492187498</v>
      </c>
      <c r="H7788" s="5">
        <f t="shared" si="1577"/>
        <v>3947.8814481450145</v>
      </c>
      <c r="I7788" s="5">
        <f t="shared" si="1578"/>
        <v>720</v>
      </c>
      <c r="J7788" s="5">
        <f t="shared" si="1579"/>
        <v>3227.8814481450145</v>
      </c>
      <c r="K7788" s="2">
        <f t="shared" si="1580"/>
        <v>81039.608474739827</v>
      </c>
      <c r="L7788" s="2">
        <f t="shared" si="1581"/>
        <v>146780</v>
      </c>
      <c r="M7788" s="2">
        <f t="shared" si="1582"/>
        <v>21120</v>
      </c>
      <c r="N7788" s="6">
        <f t="shared" si="1583"/>
        <v>1</v>
      </c>
      <c r="O7788" s="2">
        <f t="shared" si="1584"/>
        <v>24620.391525260173</v>
      </c>
      <c r="P7788" s="2">
        <f t="shared" si="1585"/>
        <v>24620.391525260173</v>
      </c>
    </row>
    <row r="7789" spans="1:16">
      <c r="A7789" s="6">
        <v>11</v>
      </c>
      <c r="B7789" s="6">
        <v>20</v>
      </c>
      <c r="C7789" s="6">
        <v>4</v>
      </c>
      <c r="D7789" s="6">
        <f t="shared" si="1573"/>
        <v>35</v>
      </c>
      <c r="E7789" s="5">
        <f t="shared" si="1574"/>
        <v>2824.5855390489023</v>
      </c>
      <c r="F7789" s="5">
        <f t="shared" si="1575"/>
        <v>983.16986417423732</v>
      </c>
      <c r="G7789" s="5">
        <f t="shared" si="1576"/>
        <v>189.17016064453125</v>
      </c>
      <c r="H7789" s="5">
        <f t="shared" si="1577"/>
        <v>3996.9255638676709</v>
      </c>
      <c r="I7789" s="5">
        <f t="shared" si="1578"/>
        <v>720</v>
      </c>
      <c r="J7789" s="5">
        <f t="shared" si="1579"/>
        <v>3276.9255638676709</v>
      </c>
      <c r="K7789" s="2">
        <f t="shared" si="1580"/>
        <v>81891.068817147054</v>
      </c>
      <c r="L7789" s="2">
        <f t="shared" si="1581"/>
        <v>149480</v>
      </c>
      <c r="M7789" s="2">
        <f t="shared" si="1582"/>
        <v>22000</v>
      </c>
      <c r="N7789" s="6">
        <f t="shared" si="1583"/>
        <v>1</v>
      </c>
      <c r="O7789" s="2">
        <f t="shared" si="1584"/>
        <v>25588.931182852946</v>
      </c>
      <c r="P7789" s="2">
        <f t="shared" si="1585"/>
        <v>25588.931182852946</v>
      </c>
    </row>
    <row r="7790" spans="1:16">
      <c r="A7790" s="6">
        <v>11</v>
      </c>
      <c r="B7790" s="6">
        <v>20</v>
      </c>
      <c r="C7790" s="6">
        <v>5</v>
      </c>
      <c r="D7790" s="6">
        <f t="shared" si="1573"/>
        <v>36</v>
      </c>
      <c r="E7790" s="5">
        <f t="shared" si="1574"/>
        <v>2824.5855390489023</v>
      </c>
      <c r="F7790" s="5">
        <f t="shared" si="1575"/>
        <v>983.16986417423732</v>
      </c>
      <c r="G7790" s="5">
        <f t="shared" si="1576"/>
        <v>239.41848456573481</v>
      </c>
      <c r="H7790" s="5">
        <f t="shared" si="1577"/>
        <v>4047.1738877888743</v>
      </c>
      <c r="I7790" s="5">
        <f t="shared" si="1578"/>
        <v>720</v>
      </c>
      <c r="J7790" s="5">
        <f t="shared" si="1579"/>
        <v>3327.1738877888743</v>
      </c>
      <c r="K7790" s="2">
        <f t="shared" si="1580"/>
        <v>82763.435551890172</v>
      </c>
      <c r="L7790" s="2">
        <f t="shared" si="1581"/>
        <v>152180</v>
      </c>
      <c r="M7790" s="2">
        <f t="shared" si="1582"/>
        <v>22880</v>
      </c>
      <c r="N7790" s="6">
        <f t="shared" si="1583"/>
        <v>1</v>
      </c>
      <c r="O7790" s="2">
        <f t="shared" si="1584"/>
        <v>26536.564448109828</v>
      </c>
      <c r="P7790" s="2">
        <f t="shared" si="1585"/>
        <v>26536.564448109828</v>
      </c>
    </row>
    <row r="7791" spans="1:16">
      <c r="A7791" s="6">
        <v>11</v>
      </c>
      <c r="B7791" s="6">
        <v>20</v>
      </c>
      <c r="C7791" s="6">
        <v>6</v>
      </c>
      <c r="D7791" s="6">
        <f t="shared" si="1573"/>
        <v>37</v>
      </c>
      <c r="E7791" s="5">
        <f t="shared" si="1574"/>
        <v>2824.5855390489023</v>
      </c>
      <c r="F7791" s="5">
        <f t="shared" si="1575"/>
        <v>983.16986417423732</v>
      </c>
      <c r="G7791" s="5">
        <f t="shared" si="1576"/>
        <v>290.89345874736784</v>
      </c>
      <c r="H7791" s="5">
        <f t="shared" si="1577"/>
        <v>4098.6488619705078</v>
      </c>
      <c r="I7791" s="5">
        <f t="shared" si="1578"/>
        <v>720</v>
      </c>
      <c r="J7791" s="5">
        <f t="shared" si="1579"/>
        <v>3378.6488619705078</v>
      </c>
      <c r="K7791" s="2">
        <f t="shared" si="1580"/>
        <v>83657.098298099096</v>
      </c>
      <c r="L7791" s="2">
        <f t="shared" si="1581"/>
        <v>154880</v>
      </c>
      <c r="M7791" s="2">
        <f t="shared" si="1582"/>
        <v>23760</v>
      </c>
      <c r="N7791" s="6">
        <f t="shared" si="1583"/>
        <v>1</v>
      </c>
      <c r="O7791" s="2">
        <f t="shared" si="1584"/>
        <v>27462.901701900904</v>
      </c>
      <c r="P7791" s="2">
        <f t="shared" si="1585"/>
        <v>27462.901701900904</v>
      </c>
    </row>
    <row r="7792" spans="1:16">
      <c r="A7792" s="6">
        <v>11</v>
      </c>
      <c r="B7792" s="6">
        <v>20</v>
      </c>
      <c r="C7792" s="6">
        <v>7</v>
      </c>
      <c r="D7792" s="6">
        <f t="shared" si="1573"/>
        <v>38</v>
      </c>
      <c r="E7792" s="5">
        <f t="shared" si="1574"/>
        <v>2824.5855390489023</v>
      </c>
      <c r="F7792" s="5">
        <f t="shared" si="1575"/>
        <v>983.16986417423732</v>
      </c>
      <c r="G7792" s="5">
        <f t="shared" si="1576"/>
        <v>343.61789814532818</v>
      </c>
      <c r="H7792" s="5">
        <f t="shared" si="1577"/>
        <v>4151.3733013684678</v>
      </c>
      <c r="I7792" s="5">
        <f t="shared" si="1578"/>
        <v>720</v>
      </c>
      <c r="J7792" s="5">
        <f t="shared" si="1579"/>
        <v>3431.3733013684678</v>
      </c>
      <c r="K7792" s="2">
        <f t="shared" si="1580"/>
        <v>84572.453148758126</v>
      </c>
      <c r="L7792" s="2">
        <f t="shared" si="1581"/>
        <v>157580</v>
      </c>
      <c r="M7792" s="2">
        <f t="shared" si="1582"/>
        <v>24640</v>
      </c>
      <c r="N7792" s="6">
        <f t="shared" si="1583"/>
        <v>1</v>
      </c>
      <c r="O7792" s="2">
        <f t="shared" si="1584"/>
        <v>28367.546851241874</v>
      </c>
      <c r="P7792" s="2">
        <f t="shared" si="1585"/>
        <v>28367.546851241874</v>
      </c>
    </row>
    <row r="7793" spans="1:16">
      <c r="A7793" s="6">
        <v>11</v>
      </c>
      <c r="B7793" s="6">
        <v>20</v>
      </c>
      <c r="C7793" s="6">
        <v>8</v>
      </c>
      <c r="D7793" s="6">
        <f t="shared" si="1573"/>
        <v>39</v>
      </c>
      <c r="E7793" s="5">
        <f t="shared" si="1574"/>
        <v>2824.5855390489023</v>
      </c>
      <c r="F7793" s="5">
        <f t="shared" si="1575"/>
        <v>983.16986417423732</v>
      </c>
      <c r="G7793" s="5">
        <f t="shared" si="1576"/>
        <v>397.61499642530839</v>
      </c>
      <c r="H7793" s="5">
        <f t="shared" si="1577"/>
        <v>4205.3703996484483</v>
      </c>
      <c r="I7793" s="5">
        <f t="shared" si="1578"/>
        <v>720</v>
      </c>
      <c r="J7793" s="5">
        <f t="shared" si="1579"/>
        <v>3485.3703996484483</v>
      </c>
      <c r="K7793" s="2">
        <f t="shared" si="1580"/>
        <v>85509.902771674446</v>
      </c>
      <c r="L7793" s="2">
        <f t="shared" si="1581"/>
        <v>160280</v>
      </c>
      <c r="M7793" s="2">
        <f t="shared" si="1582"/>
        <v>25520</v>
      </c>
      <c r="N7793" s="6">
        <f t="shared" si="1583"/>
        <v>1</v>
      </c>
      <c r="O7793" s="2">
        <f t="shared" si="1584"/>
        <v>29250.097228325554</v>
      </c>
      <c r="P7793" s="2">
        <f t="shared" si="1585"/>
        <v>29250.097228325554</v>
      </c>
    </row>
    <row r="7794" spans="1:16">
      <c r="A7794" s="6">
        <v>11</v>
      </c>
      <c r="B7794" s="6">
        <v>20</v>
      </c>
      <c r="C7794" s="6">
        <v>9</v>
      </c>
      <c r="D7794" s="6">
        <f t="shared" si="1573"/>
        <v>40</v>
      </c>
      <c r="E7794" s="5">
        <f t="shared" si="1574"/>
        <v>2824.5855390489023</v>
      </c>
      <c r="F7794" s="5">
        <f t="shared" si="1575"/>
        <v>983.16986417423732</v>
      </c>
      <c r="G7794" s="5">
        <f t="shared" si="1576"/>
        <v>452.90833186570285</v>
      </c>
      <c r="H7794" s="5">
        <f t="shared" si="1577"/>
        <v>4260.6637350888423</v>
      </c>
      <c r="I7794" s="5">
        <f t="shared" si="1578"/>
        <v>720</v>
      </c>
      <c r="J7794" s="5">
        <f t="shared" si="1579"/>
        <v>3540.6637350888423</v>
      </c>
      <c r="K7794" s="2">
        <f t="shared" si="1580"/>
        <v>86469.856511959064</v>
      </c>
      <c r="L7794" s="2">
        <f t="shared" si="1581"/>
        <v>162980</v>
      </c>
      <c r="M7794" s="2">
        <f t="shared" si="1582"/>
        <v>26400</v>
      </c>
      <c r="N7794" s="6">
        <f t="shared" si="1583"/>
        <v>1</v>
      </c>
      <c r="O7794" s="2">
        <f t="shared" si="1584"/>
        <v>30110.143488040936</v>
      </c>
      <c r="P7794" s="2">
        <f t="shared" si="1585"/>
        <v>30110.143488040936</v>
      </c>
    </row>
    <row r="7795" spans="1:16">
      <c r="A7795" s="6">
        <v>11</v>
      </c>
      <c r="B7795" s="6">
        <v>20</v>
      </c>
      <c r="C7795" s="6">
        <v>10</v>
      </c>
      <c r="D7795" s="6">
        <f t="shared" si="1573"/>
        <v>41</v>
      </c>
      <c r="E7795" s="5">
        <f t="shared" si="1574"/>
        <v>2824.5855390489023</v>
      </c>
      <c r="F7795" s="5">
        <f t="shared" si="1575"/>
        <v>983.16986417423732</v>
      </c>
      <c r="G7795" s="5">
        <f t="shared" si="1576"/>
        <v>509.52187334891573</v>
      </c>
      <c r="H7795" s="5">
        <f t="shared" si="1577"/>
        <v>4317.2772765720556</v>
      </c>
      <c r="I7795" s="5">
        <f t="shared" si="1578"/>
        <v>720</v>
      </c>
      <c r="J7795" s="5">
        <f t="shared" si="1579"/>
        <v>3597.2772765720556</v>
      </c>
      <c r="K7795" s="2">
        <f t="shared" si="1580"/>
        <v>87452.730496042641</v>
      </c>
      <c r="L7795" s="2">
        <f t="shared" si="1581"/>
        <v>165680</v>
      </c>
      <c r="M7795" s="2">
        <f t="shared" si="1582"/>
        <v>27280</v>
      </c>
      <c r="N7795" s="6">
        <f t="shared" si="1583"/>
        <v>1</v>
      </c>
      <c r="O7795" s="2">
        <f t="shared" si="1584"/>
        <v>30947.269503957359</v>
      </c>
      <c r="P7795" s="2">
        <f t="shared" si="1585"/>
        <v>30947.269503957359</v>
      </c>
    </row>
    <row r="7796" spans="1:16">
      <c r="A7796" s="6">
        <v>11</v>
      </c>
      <c r="B7796" s="6">
        <v>20</v>
      </c>
      <c r="C7796" s="6">
        <v>11</v>
      </c>
      <c r="D7796" s="6">
        <f t="shared" si="1573"/>
        <v>42</v>
      </c>
      <c r="E7796" s="5">
        <f t="shared" si="1574"/>
        <v>2824.5855390489023</v>
      </c>
      <c r="F7796" s="5">
        <f t="shared" si="1575"/>
        <v>983.16986417423732</v>
      </c>
      <c r="G7796" s="5">
        <f t="shared" si="1576"/>
        <v>567.47998644235474</v>
      </c>
      <c r="H7796" s="5">
        <f t="shared" si="1577"/>
        <v>4375.235389665494</v>
      </c>
      <c r="I7796" s="5">
        <f t="shared" si="1578"/>
        <v>720</v>
      </c>
      <c r="J7796" s="5">
        <f t="shared" si="1579"/>
        <v>3655.235389665494</v>
      </c>
      <c r="K7796" s="2">
        <f t="shared" si="1580"/>
        <v>88458.947737248149</v>
      </c>
      <c r="L7796" s="2">
        <f t="shared" si="1581"/>
        <v>168380</v>
      </c>
      <c r="M7796" s="2">
        <f t="shared" si="1582"/>
        <v>28160</v>
      </c>
      <c r="N7796" s="6">
        <f t="shared" si="1583"/>
        <v>1</v>
      </c>
      <c r="O7796" s="2">
        <f t="shared" si="1584"/>
        <v>31761.052262751851</v>
      </c>
      <c r="P7796" s="2">
        <f t="shared" si="1585"/>
        <v>31761.052262751851</v>
      </c>
    </row>
    <row r="7797" spans="1:16">
      <c r="A7797" s="6">
        <v>11</v>
      </c>
      <c r="B7797" s="6">
        <v>20</v>
      </c>
      <c r="C7797" s="6">
        <v>12</v>
      </c>
      <c r="D7797" s="6">
        <f t="shared" si="1573"/>
        <v>43</v>
      </c>
      <c r="E7797" s="5">
        <f t="shared" si="1574"/>
        <v>2824.5855390489023</v>
      </c>
      <c r="F7797" s="5">
        <f t="shared" si="1575"/>
        <v>983.16986417423732</v>
      </c>
      <c r="G7797" s="5">
        <f t="shared" si="1576"/>
        <v>626.80743957041921</v>
      </c>
      <c r="H7797" s="5">
        <f t="shared" si="1577"/>
        <v>4434.562842793559</v>
      </c>
      <c r="I7797" s="5">
        <f t="shared" si="1578"/>
        <v>720</v>
      </c>
      <c r="J7797" s="5">
        <f t="shared" si="1579"/>
        <v>3714.562842793559</v>
      </c>
      <c r="K7797" s="2">
        <f t="shared" si="1580"/>
        <v>89488.938242943725</v>
      </c>
      <c r="L7797" s="2">
        <f t="shared" si="1581"/>
        <v>171080</v>
      </c>
      <c r="M7797" s="2">
        <f t="shared" si="1582"/>
        <v>29040</v>
      </c>
      <c r="N7797" s="6">
        <f t="shared" si="1583"/>
        <v>1</v>
      </c>
      <c r="O7797" s="2">
        <f t="shared" si="1584"/>
        <v>32551.061757056275</v>
      </c>
      <c r="P7797" s="2">
        <f t="shared" si="1585"/>
        <v>32551.061757056275</v>
      </c>
    </row>
    <row r="7798" spans="1:16">
      <c r="A7798" s="6">
        <v>11</v>
      </c>
      <c r="B7798" s="6">
        <v>20</v>
      </c>
      <c r="C7798" s="6">
        <v>13</v>
      </c>
      <c r="D7798" s="6">
        <f t="shared" si="1573"/>
        <v>44</v>
      </c>
      <c r="E7798" s="5">
        <f t="shared" si="1574"/>
        <v>2824.5855390489023</v>
      </c>
      <c r="F7798" s="5">
        <f t="shared" si="1575"/>
        <v>983.16986417423732</v>
      </c>
      <c r="G7798" s="5">
        <f t="shared" si="1576"/>
        <v>687.52941027880343</v>
      </c>
      <c r="H7798" s="5">
        <f t="shared" si="1577"/>
        <v>4495.2848135019431</v>
      </c>
      <c r="I7798" s="5">
        <f t="shared" si="1578"/>
        <v>720</v>
      </c>
      <c r="J7798" s="5">
        <f t="shared" si="1579"/>
        <v>3775.2848135019431</v>
      </c>
      <c r="K7798" s="2">
        <f t="shared" si="1580"/>
        <v>90543.139123297617</v>
      </c>
      <c r="L7798" s="2">
        <f t="shared" si="1581"/>
        <v>173780</v>
      </c>
      <c r="M7798" s="2">
        <f t="shared" si="1582"/>
        <v>29920</v>
      </c>
      <c r="N7798" s="6">
        <f t="shared" si="1583"/>
        <v>1</v>
      </c>
      <c r="O7798" s="2">
        <f t="shared" si="1584"/>
        <v>33316.860876702383</v>
      </c>
      <c r="P7798" s="2">
        <f t="shared" si="1585"/>
        <v>33316.860876702383</v>
      </c>
    </row>
    <row r="7799" spans="1:16">
      <c r="A7799" s="6">
        <v>11</v>
      </c>
      <c r="B7799" s="6">
        <v>20</v>
      </c>
      <c r="C7799" s="6">
        <v>14</v>
      </c>
      <c r="D7799" s="6">
        <f t="shared" si="1573"/>
        <v>45</v>
      </c>
      <c r="E7799" s="5">
        <f t="shared" si="1574"/>
        <v>2824.5855390489023</v>
      </c>
      <c r="F7799" s="5">
        <f t="shared" si="1575"/>
        <v>983.16986417423732</v>
      </c>
      <c r="G7799" s="5">
        <f t="shared" si="1576"/>
        <v>749.67149159246469</v>
      </c>
      <c r="H7799" s="5">
        <f t="shared" si="1577"/>
        <v>4557.4268948156041</v>
      </c>
      <c r="I7799" s="5">
        <f t="shared" si="1578"/>
        <v>720</v>
      </c>
      <c r="J7799" s="5">
        <f t="shared" si="1579"/>
        <v>3837.4268948156041</v>
      </c>
      <c r="K7799" s="2">
        <f t="shared" si="1580"/>
        <v>91621.994701659787</v>
      </c>
      <c r="L7799" s="2">
        <f t="shared" si="1581"/>
        <v>176480</v>
      </c>
      <c r="M7799" s="2">
        <f t="shared" si="1582"/>
        <v>30800</v>
      </c>
      <c r="N7799" s="6">
        <f t="shared" si="1583"/>
        <v>1</v>
      </c>
      <c r="O7799" s="2">
        <f t="shared" si="1584"/>
        <v>34058.005298340213</v>
      </c>
      <c r="P7799" s="2">
        <f t="shared" si="1585"/>
        <v>34058.005298340213</v>
      </c>
    </row>
    <row r="7800" spans="1:16">
      <c r="A7800" s="6">
        <v>11</v>
      </c>
      <c r="B7800" s="6">
        <v>20</v>
      </c>
      <c r="C7800" s="6">
        <v>15</v>
      </c>
      <c r="D7800" s="6">
        <f t="shared" si="1573"/>
        <v>46</v>
      </c>
      <c r="E7800" s="5">
        <f t="shared" si="1574"/>
        <v>2824.5855390489023</v>
      </c>
      <c r="F7800" s="5">
        <f t="shared" si="1575"/>
        <v>983.16986417423732</v>
      </c>
      <c r="G7800" s="5">
        <f t="shared" si="1576"/>
        <v>813.25969846861108</v>
      </c>
      <c r="H7800" s="5">
        <f t="shared" si="1577"/>
        <v>4621.0151016917507</v>
      </c>
      <c r="I7800" s="5">
        <f t="shared" si="1578"/>
        <v>720</v>
      </c>
      <c r="J7800" s="5">
        <f t="shared" si="1579"/>
        <v>3901.0151016917507</v>
      </c>
      <c r="K7800" s="2">
        <f t="shared" si="1580"/>
        <v>92725.956626592888</v>
      </c>
      <c r="L7800" s="2">
        <f t="shared" si="1581"/>
        <v>179180</v>
      </c>
      <c r="M7800" s="2">
        <f t="shared" si="1582"/>
        <v>31680</v>
      </c>
      <c r="N7800" s="6">
        <f t="shared" si="1583"/>
        <v>1</v>
      </c>
      <c r="O7800" s="2">
        <f t="shared" si="1584"/>
        <v>34774.043373407112</v>
      </c>
      <c r="P7800" s="2">
        <f t="shared" si="1585"/>
        <v>34774.043373407112</v>
      </c>
    </row>
    <row r="7801" spans="1:16">
      <c r="A7801" s="6">
        <v>11</v>
      </c>
      <c r="B7801" s="6">
        <v>20</v>
      </c>
      <c r="C7801" s="6">
        <v>16</v>
      </c>
      <c r="D7801" s="6">
        <f t="shared" si="1573"/>
        <v>47</v>
      </c>
      <c r="E7801" s="5">
        <f t="shared" si="1574"/>
        <v>2824.5855390489023</v>
      </c>
      <c r="F7801" s="5">
        <f t="shared" si="1575"/>
        <v>983.16986417423732</v>
      </c>
      <c r="G7801" s="5">
        <f t="shared" si="1576"/>
        <v>878.32047434610013</v>
      </c>
      <c r="H7801" s="5">
        <f t="shared" si="1577"/>
        <v>4686.0758775692393</v>
      </c>
      <c r="I7801" s="5">
        <f t="shared" si="1578"/>
        <v>720</v>
      </c>
      <c r="J7801" s="5">
        <f t="shared" si="1579"/>
        <v>3966.0758775692393</v>
      </c>
      <c r="K7801" s="2">
        <f t="shared" si="1580"/>
        <v>93855.48398557707</v>
      </c>
      <c r="L7801" s="2">
        <f t="shared" si="1581"/>
        <v>181880</v>
      </c>
      <c r="M7801" s="2">
        <f t="shared" si="1582"/>
        <v>32560</v>
      </c>
      <c r="N7801" s="6">
        <f t="shared" si="1583"/>
        <v>1</v>
      </c>
      <c r="O7801" s="2">
        <f t="shared" si="1584"/>
        <v>35464.51601442293</v>
      </c>
      <c r="P7801" s="2">
        <f t="shared" si="1585"/>
        <v>35464.51601442293</v>
      </c>
    </row>
    <row r="7802" spans="1:16">
      <c r="A7802" s="6">
        <v>11</v>
      </c>
      <c r="B7802" s="6">
        <v>20</v>
      </c>
      <c r="C7802" s="6">
        <v>17</v>
      </c>
      <c r="D7802" s="6">
        <f t="shared" si="1573"/>
        <v>48</v>
      </c>
      <c r="E7802" s="5">
        <f t="shared" si="1574"/>
        <v>2824.5855390489023</v>
      </c>
      <c r="F7802" s="5">
        <f t="shared" si="1575"/>
        <v>983.16986417423732</v>
      </c>
      <c r="G7802" s="5">
        <f t="shared" si="1576"/>
        <v>944.88069779264049</v>
      </c>
      <c r="H7802" s="5">
        <f t="shared" si="1577"/>
        <v>4752.6361010157798</v>
      </c>
      <c r="I7802" s="5">
        <f t="shared" si="1578"/>
        <v>720</v>
      </c>
      <c r="J7802" s="5">
        <f t="shared" si="1579"/>
        <v>4032.6361010157798</v>
      </c>
      <c r="K7802" s="2">
        <f t="shared" si="1580"/>
        <v>95011.04342041284</v>
      </c>
      <c r="L7802" s="2">
        <f t="shared" si="1581"/>
        <v>184580</v>
      </c>
      <c r="M7802" s="2">
        <f t="shared" si="1582"/>
        <v>33440</v>
      </c>
      <c r="N7802" s="6">
        <f t="shared" si="1583"/>
        <v>1</v>
      </c>
      <c r="O7802" s="2">
        <f t="shared" si="1584"/>
        <v>36128.95657958716</v>
      </c>
      <c r="P7802" s="2">
        <f t="shared" si="1585"/>
        <v>36128.95657958716</v>
      </c>
    </row>
    <row r="7803" spans="1:16">
      <c r="A7803" s="6">
        <v>11</v>
      </c>
      <c r="B7803" s="6">
        <v>20</v>
      </c>
      <c r="C7803" s="6">
        <v>18</v>
      </c>
      <c r="D7803" s="6">
        <f t="shared" si="1573"/>
        <v>49</v>
      </c>
      <c r="E7803" s="5">
        <f t="shared" si="1574"/>
        <v>2824.5855390489023</v>
      </c>
      <c r="F7803" s="5">
        <f t="shared" si="1575"/>
        <v>983.16986417423732</v>
      </c>
      <c r="G7803" s="5">
        <f t="shared" si="1576"/>
        <v>1012.9676892512279</v>
      </c>
      <c r="H7803" s="5">
        <f t="shared" si="1577"/>
        <v>4820.7230924743671</v>
      </c>
      <c r="I7803" s="5">
        <f t="shared" si="1578"/>
        <v>720</v>
      </c>
      <c r="J7803" s="5">
        <f t="shared" si="1579"/>
        <v>4100.7230924743671</v>
      </c>
      <c r="K7803" s="2">
        <f t="shared" si="1580"/>
        <v>96193.109244346648</v>
      </c>
      <c r="L7803" s="2">
        <f t="shared" si="1581"/>
        <v>187280</v>
      </c>
      <c r="M7803" s="2">
        <f t="shared" si="1582"/>
        <v>34320</v>
      </c>
      <c r="N7803" s="6">
        <f t="shared" si="1583"/>
        <v>1</v>
      </c>
      <c r="O7803" s="2">
        <f t="shared" si="1584"/>
        <v>36766.890755653352</v>
      </c>
      <c r="P7803" s="2">
        <f t="shared" si="1585"/>
        <v>36766.890755653352</v>
      </c>
    </row>
    <row r="7804" spans="1:16">
      <c r="A7804" s="6">
        <v>11</v>
      </c>
      <c r="B7804" s="6">
        <v>20</v>
      </c>
      <c r="C7804" s="6">
        <v>19</v>
      </c>
      <c r="D7804" s="6">
        <f t="shared" si="1573"/>
        <v>50</v>
      </c>
      <c r="E7804" s="5">
        <f t="shared" si="1574"/>
        <v>2824.5855390489023</v>
      </c>
      <c r="F7804" s="5">
        <f t="shared" si="1575"/>
        <v>983.16986417423732</v>
      </c>
      <c r="G7804" s="5">
        <f t="shared" si="1576"/>
        <v>1082.6092178872495</v>
      </c>
      <c r="H7804" s="5">
        <f t="shared" si="1577"/>
        <v>4890.3646211103896</v>
      </c>
      <c r="I7804" s="5">
        <f t="shared" si="1578"/>
        <v>720</v>
      </c>
      <c r="J7804" s="5">
        <f t="shared" si="1579"/>
        <v>4170.3646211103896</v>
      </c>
      <c r="K7804" s="2">
        <f t="shared" si="1580"/>
        <v>97402.16356094426</v>
      </c>
      <c r="L7804" s="2">
        <f t="shared" si="1581"/>
        <v>189980</v>
      </c>
      <c r="M7804" s="2">
        <f t="shared" si="1582"/>
        <v>35200</v>
      </c>
      <c r="N7804" s="6">
        <f t="shared" si="1583"/>
        <v>1</v>
      </c>
      <c r="O7804" s="2">
        <f t="shared" si="1584"/>
        <v>37377.83643905574</v>
      </c>
      <c r="P7804" s="2">
        <f t="shared" si="1585"/>
        <v>37377.83643905574</v>
      </c>
    </row>
    <row r="7805" spans="1:16">
      <c r="A7805" s="6">
        <v>11</v>
      </c>
      <c r="B7805" s="6">
        <v>20</v>
      </c>
      <c r="C7805" s="6">
        <v>20</v>
      </c>
      <c r="D7805" s="6">
        <f t="shared" si="1573"/>
        <v>51</v>
      </c>
      <c r="E7805" s="5">
        <f t="shared" si="1574"/>
        <v>2824.5855390489023</v>
      </c>
      <c r="F7805" s="5">
        <f t="shared" si="1575"/>
        <v>983.16986417423732</v>
      </c>
      <c r="G7805" s="5">
        <f t="shared" si="1576"/>
        <v>1153.8335085377266</v>
      </c>
      <c r="H7805" s="5">
        <f t="shared" si="1577"/>
        <v>4961.5889117608658</v>
      </c>
      <c r="I7805" s="5">
        <f t="shared" si="1578"/>
        <v>720</v>
      </c>
      <c r="J7805" s="5">
        <f t="shared" si="1579"/>
        <v>4241.5889117608658</v>
      </c>
      <c r="K7805" s="2">
        <f t="shared" si="1580"/>
        <v>98638.696384737254</v>
      </c>
      <c r="L7805" s="2">
        <f t="shared" si="1581"/>
        <v>192680</v>
      </c>
      <c r="M7805" s="2">
        <f t="shared" si="1582"/>
        <v>36080</v>
      </c>
      <c r="N7805" s="6">
        <f t="shared" si="1583"/>
        <v>1</v>
      </c>
      <c r="O7805" s="2">
        <f t="shared" si="1584"/>
        <v>37961.303615262746</v>
      </c>
      <c r="P7805" s="2">
        <f t="shared" si="1585"/>
        <v>37961.303615262746</v>
      </c>
    </row>
    <row r="7806" spans="1:16">
      <c r="A7806" s="6">
        <v>11</v>
      </c>
      <c r="B7806" s="6">
        <v>20</v>
      </c>
      <c r="C7806" s="6">
        <v>21</v>
      </c>
      <c r="D7806" s="6">
        <f t="shared" si="1573"/>
        <v>52</v>
      </c>
      <c r="E7806" s="5">
        <f t="shared" si="1574"/>
        <v>2824.5855390489023</v>
      </c>
      <c r="F7806" s="5">
        <f t="shared" si="1575"/>
        <v>983.16986417423732</v>
      </c>
      <c r="G7806" s="5">
        <f t="shared" si="1576"/>
        <v>1226.6692487641703</v>
      </c>
      <c r="H7806" s="5">
        <f t="shared" si="1577"/>
        <v>5034.4246519873104</v>
      </c>
      <c r="I7806" s="5">
        <f t="shared" si="1578"/>
        <v>720</v>
      </c>
      <c r="J7806" s="5">
        <f t="shared" si="1579"/>
        <v>4314.4246519873104</v>
      </c>
      <c r="K7806" s="2">
        <f t="shared" si="1580"/>
        <v>99903.205763668579</v>
      </c>
      <c r="L7806" s="2">
        <f t="shared" si="1581"/>
        <v>195380</v>
      </c>
      <c r="M7806" s="2">
        <f t="shared" si="1582"/>
        <v>36960</v>
      </c>
      <c r="N7806" s="6">
        <f t="shared" si="1583"/>
        <v>1</v>
      </c>
      <c r="O7806" s="2">
        <f t="shared" si="1584"/>
        <v>38516.794236331421</v>
      </c>
      <c r="P7806" s="2">
        <f t="shared" si="1585"/>
        <v>38516.794236331421</v>
      </c>
    </row>
    <row r="7807" spans="1:16">
      <c r="A7807" s="6">
        <v>11</v>
      </c>
      <c r="B7807" s="6">
        <v>20</v>
      </c>
      <c r="C7807" s="6">
        <v>22</v>
      </c>
      <c r="D7807" s="6">
        <f t="shared" si="1573"/>
        <v>53</v>
      </c>
      <c r="E7807" s="5">
        <f t="shared" si="1574"/>
        <v>2824.5855390489023</v>
      </c>
      <c r="F7807" s="5">
        <f t="shared" si="1575"/>
        <v>983.16986417423732</v>
      </c>
      <c r="G7807" s="5">
        <f t="shared" si="1576"/>
        <v>1301.1455960105666</v>
      </c>
      <c r="H7807" s="5">
        <f t="shared" si="1577"/>
        <v>5108.900999233706</v>
      </c>
      <c r="I7807" s="5">
        <f t="shared" si="1578"/>
        <v>720</v>
      </c>
      <c r="J7807" s="5">
        <f t="shared" si="1579"/>
        <v>4388.900999233706</v>
      </c>
      <c r="K7807" s="2">
        <f t="shared" si="1580"/>
        <v>101196.19790336295</v>
      </c>
      <c r="L7807" s="2">
        <f t="shared" si="1581"/>
        <v>198080</v>
      </c>
      <c r="M7807" s="2">
        <f t="shared" si="1582"/>
        <v>37840</v>
      </c>
      <c r="N7807" s="6">
        <f t="shared" si="1583"/>
        <v>1</v>
      </c>
      <c r="O7807" s="2">
        <f t="shared" si="1584"/>
        <v>39043.802096637053</v>
      </c>
      <c r="P7807" s="2">
        <f t="shared" si="1585"/>
        <v>39043.802096637053</v>
      </c>
    </row>
    <row r="7808" spans="1:16">
      <c r="A7808" s="6">
        <v>11</v>
      </c>
      <c r="B7808" s="6">
        <v>20</v>
      </c>
      <c r="C7808" s="6">
        <v>23</v>
      </c>
      <c r="D7808" s="6">
        <f t="shared" si="1573"/>
        <v>54</v>
      </c>
      <c r="E7808" s="5">
        <f t="shared" si="1574"/>
        <v>2824.5855390489023</v>
      </c>
      <c r="F7808" s="5">
        <f t="shared" si="1575"/>
        <v>983.16986417423732</v>
      </c>
      <c r="G7808" s="5">
        <f t="shared" si="1576"/>
        <v>1377.292184868003</v>
      </c>
      <c r="H7808" s="5">
        <f t="shared" si="1577"/>
        <v>5185.0475880911426</v>
      </c>
      <c r="I7808" s="5">
        <f t="shared" si="1578"/>
        <v>720</v>
      </c>
      <c r="J7808" s="5">
        <f t="shared" si="1579"/>
        <v>4465.0475880911426</v>
      </c>
      <c r="K7808" s="2">
        <f t="shared" si="1580"/>
        <v>102518.18729324901</v>
      </c>
      <c r="L7808" s="2">
        <f t="shared" si="1581"/>
        <v>200780</v>
      </c>
      <c r="M7808" s="2">
        <f t="shared" si="1582"/>
        <v>38720</v>
      </c>
      <c r="N7808" s="6">
        <f t="shared" si="1583"/>
        <v>1</v>
      </c>
      <c r="O7808" s="2">
        <f t="shared" si="1584"/>
        <v>39541.812706750992</v>
      </c>
      <c r="P7808" s="2">
        <f t="shared" si="1585"/>
        <v>39541.812706750992</v>
      </c>
    </row>
    <row r="7809" spans="1:16">
      <c r="A7809" s="6">
        <v>11</v>
      </c>
      <c r="B7809" s="6">
        <v>20</v>
      </c>
      <c r="C7809" s="6">
        <v>24</v>
      </c>
      <c r="D7809" s="6">
        <f t="shared" si="1573"/>
        <v>55</v>
      </c>
      <c r="E7809" s="5">
        <f t="shared" si="1574"/>
        <v>2824.5855390489023</v>
      </c>
      <c r="F7809" s="5">
        <f t="shared" si="1575"/>
        <v>983.16986417423732</v>
      </c>
      <c r="G7809" s="5">
        <f t="shared" si="1576"/>
        <v>1455.1391344474989</v>
      </c>
      <c r="H7809" s="5">
        <f t="shared" si="1577"/>
        <v>5262.8945376706388</v>
      </c>
      <c r="I7809" s="5">
        <f t="shared" si="1578"/>
        <v>720</v>
      </c>
      <c r="J7809" s="5">
        <f t="shared" si="1579"/>
        <v>4542.8945376706388</v>
      </c>
      <c r="K7809" s="2">
        <f t="shared" si="1580"/>
        <v>103869.6968345597</v>
      </c>
      <c r="L7809" s="2">
        <f t="shared" si="1581"/>
        <v>203480</v>
      </c>
      <c r="M7809" s="2">
        <f t="shared" si="1582"/>
        <v>39600</v>
      </c>
      <c r="N7809" s="6">
        <f t="shared" si="1583"/>
        <v>1</v>
      </c>
      <c r="O7809" s="2">
        <f t="shared" si="1584"/>
        <v>40010.303165440302</v>
      </c>
      <c r="P7809" s="2">
        <f t="shared" si="1585"/>
        <v>40010.303165440302</v>
      </c>
    </row>
    <row r="7810" spans="1:16">
      <c r="A7810" s="6">
        <v>11</v>
      </c>
      <c r="B7810" s="6">
        <v>20</v>
      </c>
      <c r="C7810" s="6">
        <v>25</v>
      </c>
      <c r="D7810" s="6">
        <f t="shared" si="1573"/>
        <v>56</v>
      </c>
      <c r="E7810" s="5">
        <f t="shared" si="1574"/>
        <v>2824.5855390489023</v>
      </c>
      <c r="F7810" s="5">
        <f t="shared" si="1575"/>
        <v>983.16986417423732</v>
      </c>
      <c r="G7810" s="5">
        <f t="shared" si="1576"/>
        <v>1534.7170558625965</v>
      </c>
      <c r="H7810" s="5">
        <f t="shared" si="1577"/>
        <v>5342.4724590857359</v>
      </c>
      <c r="I7810" s="5">
        <f t="shared" si="1578"/>
        <v>720</v>
      </c>
      <c r="J7810" s="5">
        <f t="shared" si="1579"/>
        <v>4622.4724590857359</v>
      </c>
      <c r="K7810" s="2">
        <f t="shared" si="1580"/>
        <v>105251.25797023847</v>
      </c>
      <c r="L7810" s="2">
        <f t="shared" si="1581"/>
        <v>206180</v>
      </c>
      <c r="M7810" s="2">
        <f t="shared" si="1582"/>
        <v>40480</v>
      </c>
      <c r="N7810" s="6">
        <f t="shared" si="1583"/>
        <v>1</v>
      </c>
      <c r="O7810" s="2">
        <f t="shared" si="1584"/>
        <v>40448.742029761532</v>
      </c>
      <c r="P7810" s="2">
        <f t="shared" si="1585"/>
        <v>40448.742029761532</v>
      </c>
    </row>
    <row r="7811" spans="1:16">
      <c r="A7811" s="6">
        <v>11</v>
      </c>
      <c r="B7811" s="6">
        <v>20</v>
      </c>
      <c r="C7811" s="6">
        <v>26</v>
      </c>
      <c r="D7811" s="6">
        <f t="shared" si="1573"/>
        <v>57</v>
      </c>
      <c r="E7811" s="5">
        <f t="shared" si="1574"/>
        <v>2824.5855390489023</v>
      </c>
      <c r="F7811" s="5">
        <f t="shared" si="1575"/>
        <v>983.16986417423732</v>
      </c>
      <c r="G7811" s="5">
        <f t="shared" si="1576"/>
        <v>1616.0570598233144</v>
      </c>
      <c r="H7811" s="5">
        <f t="shared" si="1577"/>
        <v>5423.8124630464536</v>
      </c>
      <c r="I7811" s="5">
        <f t="shared" si="1578"/>
        <v>720</v>
      </c>
      <c r="J7811" s="5">
        <f t="shared" si="1579"/>
        <v>4703.8124630464536</v>
      </c>
      <c r="K7811" s="2">
        <f t="shared" si="1580"/>
        <v>106663.41081677871</v>
      </c>
      <c r="L7811" s="2">
        <f t="shared" si="1581"/>
        <v>208880</v>
      </c>
      <c r="M7811" s="2">
        <f t="shared" si="1582"/>
        <v>41360</v>
      </c>
      <c r="N7811" s="6">
        <f t="shared" si="1583"/>
        <v>1</v>
      </c>
      <c r="O7811" s="2">
        <f t="shared" si="1584"/>
        <v>40856.589183221295</v>
      </c>
      <c r="P7811" s="2">
        <f t="shared" si="1585"/>
        <v>40856.589183221295</v>
      </c>
    </row>
    <row r="7812" spans="1:16">
      <c r="A7812" s="6">
        <v>11</v>
      </c>
      <c r="B7812" s="6">
        <v>20</v>
      </c>
      <c r="C7812" s="6">
        <v>27</v>
      </c>
      <c r="D7812" s="6">
        <f t="shared" ref="D7812:D7875" si="1586">A7812+B7812+C7812</f>
        <v>58</v>
      </c>
      <c r="E7812" s="5">
        <f t="shared" ref="E7812:E7875" si="1587">IF(A7812=0,0,A7812*LABOR_HRS_WK_TOM*SEASON_WEEKS*(1+DIM_PCT_TOM)^A7812)</f>
        <v>2824.5855390489023</v>
      </c>
      <c r="F7812" s="5">
        <f t="shared" ref="F7812:F7875" si="1588">IF(B7812=0,0,B7812*LABOR_HRS_WK_CAR*SEASON_WEEKS*(1+DIM_PCT_CAR)^B7812)</f>
        <v>983.16986417423732</v>
      </c>
      <c r="G7812" s="5">
        <f t="shared" ref="G7812:G7875" si="1589">IF(C7812=0,0,C7812*LABOR_HRS_WK_MES*SEASON_WEEKS*(1+DIM_PCT_MES)^C7812)</f>
        <v>1699.1907643430709</v>
      </c>
      <c r="H7812" s="5">
        <f t="shared" ref="H7812:H7875" si="1590">E7812+F7812+G7812</f>
        <v>5506.9461675662105</v>
      </c>
      <c r="I7812" s="5">
        <f t="shared" ref="I7812:I7875" si="1591">MIN(H7812,FARMER_HRS)</f>
        <v>720</v>
      </c>
      <c r="J7812" s="5">
        <f t="shared" ref="J7812:J7875" si="1592">MAX(0,H7812-FARMER_HRS)</f>
        <v>4786.9461675662105</v>
      </c>
      <c r="K7812" s="2">
        <f t="shared" ref="K7812:K7875" si="1593">I7812*FARMER_RATE+J7812*TEMP_WORKER_RATE</f>
        <v>108106.70429802449</v>
      </c>
      <c r="L7812" s="2">
        <f t="shared" ref="L7812:L7875" si="1594">A7812*PRICE_TOM+B7812*PRICE_CAR+C7812*PRICE_MES</f>
        <v>211580</v>
      </c>
      <c r="M7812" s="2">
        <f t="shared" ref="M7812:M7875" si="1595">A7812*FERT_BED_TOM+B7812*FERT_BED_CAR+C7812*FERT_BED_MES</f>
        <v>42240</v>
      </c>
      <c r="N7812" s="6">
        <f t="shared" ref="N7812:N7875" si="1596">IF(AND(D7812&lt;=TOTAL_BEDS,J7812&lt;=TEMP_WORKER_MAX*TEMP_WORKER_HRS),1,0)</f>
        <v>1</v>
      </c>
      <c r="O7812" s="2">
        <f t="shared" ref="O7812:O7875" si="1597">L7812-M7812-K7812-FIXED_COSTS</f>
        <v>41233.295701975512</v>
      </c>
      <c r="P7812" s="2">
        <f t="shared" ref="P7812:P7875" si="1598">IF(N7812=1,O7812,"")</f>
        <v>41233.295701975512</v>
      </c>
    </row>
    <row r="7813" spans="1:16">
      <c r="A7813" s="6">
        <v>11</v>
      </c>
      <c r="B7813" s="6">
        <v>20</v>
      </c>
      <c r="C7813" s="6">
        <v>28</v>
      </c>
      <c r="D7813" s="6">
        <f t="shared" si="1586"/>
        <v>59</v>
      </c>
      <c r="E7813" s="5">
        <f t="shared" si="1587"/>
        <v>2824.5855390489023</v>
      </c>
      <c r="F7813" s="5">
        <f t="shared" si="1588"/>
        <v>983.16986417423732</v>
      </c>
      <c r="G7813" s="5">
        <f t="shared" si="1589"/>
        <v>1784.1503025602246</v>
      </c>
      <c r="H7813" s="5">
        <f t="shared" si="1590"/>
        <v>5591.9057057833643</v>
      </c>
      <c r="I7813" s="5">
        <f t="shared" si="1591"/>
        <v>720</v>
      </c>
      <c r="J7813" s="5">
        <f t="shared" si="1592"/>
        <v>4871.9057057833643</v>
      </c>
      <c r="K7813" s="2">
        <f t="shared" si="1593"/>
        <v>109581.69628096119</v>
      </c>
      <c r="L7813" s="2">
        <f t="shared" si="1594"/>
        <v>214280</v>
      </c>
      <c r="M7813" s="2">
        <f t="shared" si="1595"/>
        <v>43120</v>
      </c>
      <c r="N7813" s="6">
        <f t="shared" si="1596"/>
        <v>1</v>
      </c>
      <c r="O7813" s="2">
        <f t="shared" si="1597"/>
        <v>41578.303719038813</v>
      </c>
      <c r="P7813" s="2">
        <f t="shared" si="1598"/>
        <v>41578.303719038813</v>
      </c>
    </row>
    <row r="7814" spans="1:16">
      <c r="A7814" s="6">
        <v>11</v>
      </c>
      <c r="B7814" s="6">
        <v>20</v>
      </c>
      <c r="C7814" s="6">
        <v>29</v>
      </c>
      <c r="D7814" s="6">
        <f t="shared" si="1586"/>
        <v>60</v>
      </c>
      <c r="E7814" s="5">
        <f t="shared" si="1587"/>
        <v>2824.5855390489023</v>
      </c>
      <c r="F7814" s="5">
        <f t="shared" si="1588"/>
        <v>983.16986417423732</v>
      </c>
      <c r="G7814" s="5">
        <f t="shared" si="1589"/>
        <v>1870.9683306758782</v>
      </c>
      <c r="H7814" s="5">
        <f t="shared" si="1590"/>
        <v>5678.723733899018</v>
      </c>
      <c r="I7814" s="5">
        <f t="shared" si="1591"/>
        <v>720</v>
      </c>
      <c r="J7814" s="5">
        <f t="shared" si="1592"/>
        <v>4958.723733899018</v>
      </c>
      <c r="K7814" s="2">
        <f t="shared" si="1593"/>
        <v>111088.95371352462</v>
      </c>
      <c r="L7814" s="2">
        <f t="shared" si="1594"/>
        <v>216980</v>
      </c>
      <c r="M7814" s="2">
        <f t="shared" si="1595"/>
        <v>44000</v>
      </c>
      <c r="N7814" s="6">
        <f t="shared" si="1596"/>
        <v>1</v>
      </c>
      <c r="O7814" s="2">
        <f t="shared" si="1597"/>
        <v>41891.046286475379</v>
      </c>
      <c r="P7814" s="2">
        <f t="shared" si="1598"/>
        <v>41891.046286475379</v>
      </c>
    </row>
    <row r="7815" spans="1:16">
      <c r="A7815" s="6">
        <v>11</v>
      </c>
      <c r="B7815" s="6">
        <v>20</v>
      </c>
      <c r="C7815" s="6">
        <v>30</v>
      </c>
      <c r="D7815" s="6">
        <f t="shared" si="1586"/>
        <v>61</v>
      </c>
      <c r="E7815" s="5">
        <f t="shared" si="1587"/>
        <v>2824.5855390489023</v>
      </c>
      <c r="F7815" s="5">
        <f t="shared" si="1588"/>
        <v>983.16986417423732</v>
      </c>
      <c r="G7815" s="5">
        <f t="shared" si="1589"/>
        <v>1959.6780360096488</v>
      </c>
      <c r="H7815" s="5">
        <f t="shared" si="1590"/>
        <v>5767.4334392327883</v>
      </c>
      <c r="I7815" s="5">
        <f t="shared" si="1591"/>
        <v>720</v>
      </c>
      <c r="J7815" s="5">
        <f t="shared" si="1592"/>
        <v>5047.4334392327883</v>
      </c>
      <c r="K7815" s="2">
        <f t="shared" si="1593"/>
        <v>112629.05276445813</v>
      </c>
      <c r="L7815" s="2">
        <f t="shared" si="1594"/>
        <v>219680</v>
      </c>
      <c r="M7815" s="2">
        <f t="shared" si="1595"/>
        <v>44880</v>
      </c>
      <c r="N7815" s="6">
        <f t="shared" si="1596"/>
        <v>1</v>
      </c>
      <c r="O7815" s="2">
        <f t="shared" si="1597"/>
        <v>42170.947235541869</v>
      </c>
      <c r="P7815" s="2">
        <f t="shared" si="1598"/>
        <v>42170.947235541869</v>
      </c>
    </row>
    <row r="7816" spans="1:16">
      <c r="A7816" s="6">
        <v>12</v>
      </c>
      <c r="B7816" s="6">
        <v>0</v>
      </c>
      <c r="C7816" s="6">
        <v>0</v>
      </c>
      <c r="D7816" s="6">
        <f t="shared" si="1586"/>
        <v>12</v>
      </c>
      <c r="E7816" s="5">
        <f t="shared" si="1587"/>
        <v>3389.502646858683</v>
      </c>
      <c r="F7816" s="5">
        <f t="shared" si="1588"/>
        <v>0</v>
      </c>
      <c r="G7816" s="5">
        <f t="shared" si="1589"/>
        <v>0</v>
      </c>
      <c r="H7816" s="5">
        <f t="shared" si="1590"/>
        <v>3389.502646858683</v>
      </c>
      <c r="I7816" s="5">
        <f t="shared" si="1591"/>
        <v>720</v>
      </c>
      <c r="J7816" s="5">
        <f t="shared" si="1592"/>
        <v>2669.502646858683</v>
      </c>
      <c r="K7816" s="2">
        <f t="shared" si="1593"/>
        <v>71345.532063518796</v>
      </c>
      <c r="L7816" s="2">
        <f t="shared" si="1594"/>
        <v>105600</v>
      </c>
      <c r="M7816" s="2">
        <f t="shared" si="1595"/>
        <v>10560</v>
      </c>
      <c r="N7816" s="6">
        <f t="shared" si="1596"/>
        <v>1</v>
      </c>
      <c r="O7816" s="2">
        <f t="shared" si="1597"/>
        <v>3694.4679364812037</v>
      </c>
      <c r="P7816" s="2">
        <f t="shared" si="1598"/>
        <v>3694.4679364812037</v>
      </c>
    </row>
    <row r="7817" spans="1:16">
      <c r="A7817" s="6">
        <v>12</v>
      </c>
      <c r="B7817" s="6">
        <v>0</v>
      </c>
      <c r="C7817" s="6">
        <v>1</v>
      </c>
      <c r="D7817" s="6">
        <f t="shared" si="1586"/>
        <v>13</v>
      </c>
      <c r="E7817" s="5">
        <f t="shared" si="1587"/>
        <v>3389.502646858683</v>
      </c>
      <c r="F7817" s="5">
        <f t="shared" si="1588"/>
        <v>0</v>
      </c>
      <c r="G7817" s="5">
        <f t="shared" si="1589"/>
        <v>45.5625</v>
      </c>
      <c r="H7817" s="5">
        <f t="shared" si="1590"/>
        <v>3435.065146858683</v>
      </c>
      <c r="I7817" s="5">
        <f t="shared" si="1591"/>
        <v>720</v>
      </c>
      <c r="J7817" s="5">
        <f t="shared" si="1592"/>
        <v>2715.065146858683</v>
      </c>
      <c r="K7817" s="2">
        <f t="shared" si="1593"/>
        <v>72136.547688518796</v>
      </c>
      <c r="L7817" s="2">
        <f t="shared" si="1594"/>
        <v>108300</v>
      </c>
      <c r="M7817" s="2">
        <f t="shared" si="1595"/>
        <v>11440</v>
      </c>
      <c r="N7817" s="6">
        <f t="shared" si="1596"/>
        <v>1</v>
      </c>
      <c r="O7817" s="2">
        <f t="shared" si="1597"/>
        <v>4723.4523114812037</v>
      </c>
      <c r="P7817" s="2">
        <f t="shared" si="1598"/>
        <v>4723.4523114812037</v>
      </c>
    </row>
    <row r="7818" spans="1:16">
      <c r="A7818" s="6">
        <v>12</v>
      </c>
      <c r="B7818" s="6">
        <v>0</v>
      </c>
      <c r="C7818" s="6">
        <v>2</v>
      </c>
      <c r="D7818" s="6">
        <f t="shared" si="1586"/>
        <v>14</v>
      </c>
      <c r="E7818" s="5">
        <f t="shared" si="1587"/>
        <v>3389.502646858683</v>
      </c>
      <c r="F7818" s="5">
        <f t="shared" si="1588"/>
        <v>0</v>
      </c>
      <c r="G7818" s="5">
        <f t="shared" si="1589"/>
        <v>92.264062499999994</v>
      </c>
      <c r="H7818" s="5">
        <f t="shared" si="1590"/>
        <v>3481.7667093586829</v>
      </c>
      <c r="I7818" s="5">
        <f t="shared" si="1591"/>
        <v>720</v>
      </c>
      <c r="J7818" s="5">
        <f t="shared" si="1592"/>
        <v>2761.7667093586829</v>
      </c>
      <c r="K7818" s="2">
        <f t="shared" si="1593"/>
        <v>72947.338704143796</v>
      </c>
      <c r="L7818" s="2">
        <f t="shared" si="1594"/>
        <v>111000</v>
      </c>
      <c r="M7818" s="2">
        <f t="shared" si="1595"/>
        <v>12320</v>
      </c>
      <c r="N7818" s="6">
        <f t="shared" si="1596"/>
        <v>1</v>
      </c>
      <c r="O7818" s="2">
        <f t="shared" si="1597"/>
        <v>5732.6612958562037</v>
      </c>
      <c r="P7818" s="2">
        <f t="shared" si="1598"/>
        <v>5732.6612958562037</v>
      </c>
    </row>
    <row r="7819" spans="1:16">
      <c r="A7819" s="6">
        <v>12</v>
      </c>
      <c r="B7819" s="6">
        <v>0</v>
      </c>
      <c r="C7819" s="6">
        <v>3</v>
      </c>
      <c r="D7819" s="6">
        <f t="shared" si="1586"/>
        <v>15</v>
      </c>
      <c r="E7819" s="5">
        <f t="shared" si="1587"/>
        <v>3389.502646858683</v>
      </c>
      <c r="F7819" s="5">
        <f t="shared" si="1588"/>
        <v>0</v>
      </c>
      <c r="G7819" s="5">
        <f t="shared" si="1589"/>
        <v>140.12604492187498</v>
      </c>
      <c r="H7819" s="5">
        <f t="shared" si="1590"/>
        <v>3529.6286917805578</v>
      </c>
      <c r="I7819" s="5">
        <f t="shared" si="1591"/>
        <v>720</v>
      </c>
      <c r="J7819" s="5">
        <f t="shared" si="1592"/>
        <v>2809.6286917805578</v>
      </c>
      <c r="K7819" s="2">
        <f t="shared" si="1593"/>
        <v>73778.275898968015</v>
      </c>
      <c r="L7819" s="2">
        <f t="shared" si="1594"/>
        <v>113700</v>
      </c>
      <c r="M7819" s="2">
        <f t="shared" si="1595"/>
        <v>13200</v>
      </c>
      <c r="N7819" s="6">
        <f t="shared" si="1596"/>
        <v>1</v>
      </c>
      <c r="O7819" s="2">
        <f t="shared" si="1597"/>
        <v>6721.7241010319849</v>
      </c>
      <c r="P7819" s="2">
        <f t="shared" si="1598"/>
        <v>6721.7241010319849</v>
      </c>
    </row>
    <row r="7820" spans="1:16">
      <c r="A7820" s="6">
        <v>12</v>
      </c>
      <c r="B7820" s="6">
        <v>0</v>
      </c>
      <c r="C7820" s="6">
        <v>4</v>
      </c>
      <c r="D7820" s="6">
        <f t="shared" si="1586"/>
        <v>16</v>
      </c>
      <c r="E7820" s="5">
        <f t="shared" si="1587"/>
        <v>3389.502646858683</v>
      </c>
      <c r="F7820" s="5">
        <f t="shared" si="1588"/>
        <v>0</v>
      </c>
      <c r="G7820" s="5">
        <f t="shared" si="1589"/>
        <v>189.17016064453125</v>
      </c>
      <c r="H7820" s="5">
        <f t="shared" si="1590"/>
        <v>3578.6728075032142</v>
      </c>
      <c r="I7820" s="5">
        <f t="shared" si="1591"/>
        <v>720</v>
      </c>
      <c r="J7820" s="5">
        <f t="shared" si="1592"/>
        <v>2858.6728075032142</v>
      </c>
      <c r="K7820" s="2">
        <f t="shared" si="1593"/>
        <v>74629.736241375242</v>
      </c>
      <c r="L7820" s="2">
        <f t="shared" si="1594"/>
        <v>116400</v>
      </c>
      <c r="M7820" s="2">
        <f t="shared" si="1595"/>
        <v>14080</v>
      </c>
      <c r="N7820" s="6">
        <f t="shared" si="1596"/>
        <v>1</v>
      </c>
      <c r="O7820" s="2">
        <f t="shared" si="1597"/>
        <v>7690.2637586247583</v>
      </c>
      <c r="P7820" s="2">
        <f t="shared" si="1598"/>
        <v>7690.2637586247583</v>
      </c>
    </row>
    <row r="7821" spans="1:16">
      <c r="A7821" s="6">
        <v>12</v>
      </c>
      <c r="B7821" s="6">
        <v>0</v>
      </c>
      <c r="C7821" s="6">
        <v>5</v>
      </c>
      <c r="D7821" s="6">
        <f t="shared" si="1586"/>
        <v>17</v>
      </c>
      <c r="E7821" s="5">
        <f t="shared" si="1587"/>
        <v>3389.502646858683</v>
      </c>
      <c r="F7821" s="5">
        <f t="shared" si="1588"/>
        <v>0</v>
      </c>
      <c r="G7821" s="5">
        <f t="shared" si="1589"/>
        <v>239.41848456573481</v>
      </c>
      <c r="H7821" s="5">
        <f t="shared" si="1590"/>
        <v>3628.9211314244176</v>
      </c>
      <c r="I7821" s="5">
        <f t="shared" si="1591"/>
        <v>720</v>
      </c>
      <c r="J7821" s="5">
        <f t="shared" si="1592"/>
        <v>2908.9211314244176</v>
      </c>
      <c r="K7821" s="2">
        <f t="shared" si="1593"/>
        <v>75502.10297611836</v>
      </c>
      <c r="L7821" s="2">
        <f t="shared" si="1594"/>
        <v>119100</v>
      </c>
      <c r="M7821" s="2">
        <f t="shared" si="1595"/>
        <v>14960</v>
      </c>
      <c r="N7821" s="6">
        <f t="shared" si="1596"/>
        <v>1</v>
      </c>
      <c r="O7821" s="2">
        <f t="shared" si="1597"/>
        <v>8637.8970238816401</v>
      </c>
      <c r="P7821" s="2">
        <f t="shared" si="1598"/>
        <v>8637.8970238816401</v>
      </c>
    </row>
    <row r="7822" spans="1:16">
      <c r="A7822" s="6">
        <v>12</v>
      </c>
      <c r="B7822" s="6">
        <v>0</v>
      </c>
      <c r="C7822" s="6">
        <v>6</v>
      </c>
      <c r="D7822" s="6">
        <f t="shared" si="1586"/>
        <v>18</v>
      </c>
      <c r="E7822" s="5">
        <f t="shared" si="1587"/>
        <v>3389.502646858683</v>
      </c>
      <c r="F7822" s="5">
        <f t="shared" si="1588"/>
        <v>0</v>
      </c>
      <c r="G7822" s="5">
        <f t="shared" si="1589"/>
        <v>290.89345874736784</v>
      </c>
      <c r="H7822" s="5">
        <f t="shared" si="1590"/>
        <v>3680.3961056060507</v>
      </c>
      <c r="I7822" s="5">
        <f t="shared" si="1591"/>
        <v>720</v>
      </c>
      <c r="J7822" s="5">
        <f t="shared" si="1592"/>
        <v>2960.3961056060507</v>
      </c>
      <c r="K7822" s="2">
        <f t="shared" si="1593"/>
        <v>76395.765722327269</v>
      </c>
      <c r="L7822" s="2">
        <f t="shared" si="1594"/>
        <v>121800</v>
      </c>
      <c r="M7822" s="2">
        <f t="shared" si="1595"/>
        <v>15840</v>
      </c>
      <c r="N7822" s="6">
        <f t="shared" si="1596"/>
        <v>1</v>
      </c>
      <c r="O7822" s="2">
        <f t="shared" si="1597"/>
        <v>9564.234277672731</v>
      </c>
      <c r="P7822" s="2">
        <f t="shared" si="1598"/>
        <v>9564.234277672731</v>
      </c>
    </row>
    <row r="7823" spans="1:16">
      <c r="A7823" s="6">
        <v>12</v>
      </c>
      <c r="B7823" s="6">
        <v>0</v>
      </c>
      <c r="C7823" s="6">
        <v>7</v>
      </c>
      <c r="D7823" s="6">
        <f t="shared" si="1586"/>
        <v>19</v>
      </c>
      <c r="E7823" s="5">
        <f t="shared" si="1587"/>
        <v>3389.502646858683</v>
      </c>
      <c r="F7823" s="5">
        <f t="shared" si="1588"/>
        <v>0</v>
      </c>
      <c r="G7823" s="5">
        <f t="shared" si="1589"/>
        <v>343.61789814532818</v>
      </c>
      <c r="H7823" s="5">
        <f t="shared" si="1590"/>
        <v>3733.1205450040111</v>
      </c>
      <c r="I7823" s="5">
        <f t="shared" si="1591"/>
        <v>720</v>
      </c>
      <c r="J7823" s="5">
        <f t="shared" si="1592"/>
        <v>3013.1205450040111</v>
      </c>
      <c r="K7823" s="2">
        <f t="shared" si="1593"/>
        <v>77311.1205729863</v>
      </c>
      <c r="L7823" s="2">
        <f t="shared" si="1594"/>
        <v>124500</v>
      </c>
      <c r="M7823" s="2">
        <f t="shared" si="1595"/>
        <v>16720</v>
      </c>
      <c r="N7823" s="6">
        <f t="shared" si="1596"/>
        <v>1</v>
      </c>
      <c r="O7823" s="2">
        <f t="shared" si="1597"/>
        <v>10468.8794270137</v>
      </c>
      <c r="P7823" s="2">
        <f t="shared" si="1598"/>
        <v>10468.8794270137</v>
      </c>
    </row>
    <row r="7824" spans="1:16">
      <c r="A7824" s="6">
        <v>12</v>
      </c>
      <c r="B7824" s="6">
        <v>0</v>
      </c>
      <c r="C7824" s="6">
        <v>8</v>
      </c>
      <c r="D7824" s="6">
        <f t="shared" si="1586"/>
        <v>20</v>
      </c>
      <c r="E7824" s="5">
        <f t="shared" si="1587"/>
        <v>3389.502646858683</v>
      </c>
      <c r="F7824" s="5">
        <f t="shared" si="1588"/>
        <v>0</v>
      </c>
      <c r="G7824" s="5">
        <f t="shared" si="1589"/>
        <v>397.61499642530839</v>
      </c>
      <c r="H7824" s="5">
        <f t="shared" si="1590"/>
        <v>3787.1176432839911</v>
      </c>
      <c r="I7824" s="5">
        <f t="shared" si="1591"/>
        <v>720</v>
      </c>
      <c r="J7824" s="5">
        <f t="shared" si="1592"/>
        <v>3067.1176432839911</v>
      </c>
      <c r="K7824" s="2">
        <f t="shared" si="1593"/>
        <v>78248.570195902619</v>
      </c>
      <c r="L7824" s="2">
        <f t="shared" si="1594"/>
        <v>127200</v>
      </c>
      <c r="M7824" s="2">
        <f t="shared" si="1595"/>
        <v>17600</v>
      </c>
      <c r="N7824" s="6">
        <f t="shared" si="1596"/>
        <v>1</v>
      </c>
      <c r="O7824" s="2">
        <f t="shared" si="1597"/>
        <v>11351.429804097381</v>
      </c>
      <c r="P7824" s="2">
        <f t="shared" si="1598"/>
        <v>11351.429804097381</v>
      </c>
    </row>
    <row r="7825" spans="1:16">
      <c r="A7825" s="6">
        <v>12</v>
      </c>
      <c r="B7825" s="6">
        <v>0</v>
      </c>
      <c r="C7825" s="6">
        <v>9</v>
      </c>
      <c r="D7825" s="6">
        <f t="shared" si="1586"/>
        <v>21</v>
      </c>
      <c r="E7825" s="5">
        <f t="shared" si="1587"/>
        <v>3389.502646858683</v>
      </c>
      <c r="F7825" s="5">
        <f t="shared" si="1588"/>
        <v>0</v>
      </c>
      <c r="G7825" s="5">
        <f t="shared" si="1589"/>
        <v>452.90833186570285</v>
      </c>
      <c r="H7825" s="5">
        <f t="shared" si="1590"/>
        <v>3842.410978724386</v>
      </c>
      <c r="I7825" s="5">
        <f t="shared" si="1591"/>
        <v>720</v>
      </c>
      <c r="J7825" s="5">
        <f t="shared" si="1592"/>
        <v>3122.410978724386</v>
      </c>
      <c r="K7825" s="2">
        <f t="shared" si="1593"/>
        <v>79208.523936187266</v>
      </c>
      <c r="L7825" s="2">
        <f t="shared" si="1594"/>
        <v>129900</v>
      </c>
      <c r="M7825" s="2">
        <f t="shared" si="1595"/>
        <v>18480</v>
      </c>
      <c r="N7825" s="6">
        <f t="shared" si="1596"/>
        <v>1</v>
      </c>
      <c r="O7825" s="2">
        <f t="shared" si="1597"/>
        <v>12211.476063812734</v>
      </c>
      <c r="P7825" s="2">
        <f t="shared" si="1598"/>
        <v>12211.476063812734</v>
      </c>
    </row>
    <row r="7826" spans="1:16">
      <c r="A7826" s="6">
        <v>12</v>
      </c>
      <c r="B7826" s="6">
        <v>0</v>
      </c>
      <c r="C7826" s="6">
        <v>10</v>
      </c>
      <c r="D7826" s="6">
        <f t="shared" si="1586"/>
        <v>22</v>
      </c>
      <c r="E7826" s="5">
        <f t="shared" si="1587"/>
        <v>3389.502646858683</v>
      </c>
      <c r="F7826" s="5">
        <f t="shared" si="1588"/>
        <v>0</v>
      </c>
      <c r="G7826" s="5">
        <f t="shared" si="1589"/>
        <v>509.52187334891573</v>
      </c>
      <c r="H7826" s="5">
        <f t="shared" si="1590"/>
        <v>3899.0245202075985</v>
      </c>
      <c r="I7826" s="5">
        <f t="shared" si="1591"/>
        <v>720</v>
      </c>
      <c r="J7826" s="5">
        <f t="shared" si="1592"/>
        <v>3179.0245202075985</v>
      </c>
      <c r="K7826" s="2">
        <f t="shared" si="1593"/>
        <v>80191.3979202708</v>
      </c>
      <c r="L7826" s="2">
        <f t="shared" si="1594"/>
        <v>132600</v>
      </c>
      <c r="M7826" s="2">
        <f t="shared" si="1595"/>
        <v>19360</v>
      </c>
      <c r="N7826" s="6">
        <f t="shared" si="1596"/>
        <v>1</v>
      </c>
      <c r="O7826" s="2">
        <f t="shared" si="1597"/>
        <v>13048.6020797292</v>
      </c>
      <c r="P7826" s="2">
        <f t="shared" si="1598"/>
        <v>13048.6020797292</v>
      </c>
    </row>
    <row r="7827" spans="1:16">
      <c r="A7827" s="6">
        <v>12</v>
      </c>
      <c r="B7827" s="6">
        <v>0</v>
      </c>
      <c r="C7827" s="6">
        <v>11</v>
      </c>
      <c r="D7827" s="6">
        <f t="shared" si="1586"/>
        <v>23</v>
      </c>
      <c r="E7827" s="5">
        <f t="shared" si="1587"/>
        <v>3389.502646858683</v>
      </c>
      <c r="F7827" s="5">
        <f t="shared" si="1588"/>
        <v>0</v>
      </c>
      <c r="G7827" s="5">
        <f t="shared" si="1589"/>
        <v>567.47998644235474</v>
      </c>
      <c r="H7827" s="5">
        <f t="shared" si="1590"/>
        <v>3956.9826333010378</v>
      </c>
      <c r="I7827" s="5">
        <f t="shared" si="1591"/>
        <v>720</v>
      </c>
      <c r="J7827" s="5">
        <f t="shared" si="1592"/>
        <v>3236.9826333010378</v>
      </c>
      <c r="K7827" s="2">
        <f t="shared" si="1593"/>
        <v>81197.615161476351</v>
      </c>
      <c r="L7827" s="2">
        <f t="shared" si="1594"/>
        <v>135300</v>
      </c>
      <c r="M7827" s="2">
        <f t="shared" si="1595"/>
        <v>20240</v>
      </c>
      <c r="N7827" s="6">
        <f t="shared" si="1596"/>
        <v>1</v>
      </c>
      <c r="O7827" s="2">
        <f t="shared" si="1597"/>
        <v>13862.384838523649</v>
      </c>
      <c r="P7827" s="2">
        <f t="shared" si="1598"/>
        <v>13862.384838523649</v>
      </c>
    </row>
    <row r="7828" spans="1:16">
      <c r="A7828" s="6">
        <v>12</v>
      </c>
      <c r="B7828" s="6">
        <v>0</v>
      </c>
      <c r="C7828" s="6">
        <v>12</v>
      </c>
      <c r="D7828" s="6">
        <f t="shared" si="1586"/>
        <v>24</v>
      </c>
      <c r="E7828" s="5">
        <f t="shared" si="1587"/>
        <v>3389.502646858683</v>
      </c>
      <c r="F7828" s="5">
        <f t="shared" si="1588"/>
        <v>0</v>
      </c>
      <c r="G7828" s="5">
        <f t="shared" si="1589"/>
        <v>626.80743957041921</v>
      </c>
      <c r="H7828" s="5">
        <f t="shared" si="1590"/>
        <v>4016.3100864291023</v>
      </c>
      <c r="I7828" s="5">
        <f t="shared" si="1591"/>
        <v>720</v>
      </c>
      <c r="J7828" s="5">
        <f t="shared" si="1592"/>
        <v>3296.3100864291023</v>
      </c>
      <c r="K7828" s="2">
        <f t="shared" si="1593"/>
        <v>82227.605667171913</v>
      </c>
      <c r="L7828" s="2">
        <f t="shared" si="1594"/>
        <v>138000</v>
      </c>
      <c r="M7828" s="2">
        <f t="shared" si="1595"/>
        <v>21120</v>
      </c>
      <c r="N7828" s="6">
        <f t="shared" si="1596"/>
        <v>1</v>
      </c>
      <c r="O7828" s="2">
        <f t="shared" si="1597"/>
        <v>14652.394332828087</v>
      </c>
      <c r="P7828" s="2">
        <f t="shared" si="1598"/>
        <v>14652.394332828087</v>
      </c>
    </row>
    <row r="7829" spans="1:16">
      <c r="A7829" s="6">
        <v>12</v>
      </c>
      <c r="B7829" s="6">
        <v>0</v>
      </c>
      <c r="C7829" s="6">
        <v>13</v>
      </c>
      <c r="D7829" s="6">
        <f t="shared" si="1586"/>
        <v>25</v>
      </c>
      <c r="E7829" s="5">
        <f t="shared" si="1587"/>
        <v>3389.502646858683</v>
      </c>
      <c r="F7829" s="5">
        <f t="shared" si="1588"/>
        <v>0</v>
      </c>
      <c r="G7829" s="5">
        <f t="shared" si="1589"/>
        <v>687.52941027880343</v>
      </c>
      <c r="H7829" s="5">
        <f t="shared" si="1590"/>
        <v>4077.0320571374864</v>
      </c>
      <c r="I7829" s="5">
        <f t="shared" si="1591"/>
        <v>720</v>
      </c>
      <c r="J7829" s="5">
        <f t="shared" si="1592"/>
        <v>3357.0320571374864</v>
      </c>
      <c r="K7829" s="2">
        <f t="shared" si="1593"/>
        <v>83281.806547525804</v>
      </c>
      <c r="L7829" s="2">
        <f t="shared" si="1594"/>
        <v>140700</v>
      </c>
      <c r="M7829" s="2">
        <f t="shared" si="1595"/>
        <v>22000</v>
      </c>
      <c r="N7829" s="6">
        <f t="shared" si="1596"/>
        <v>1</v>
      </c>
      <c r="O7829" s="2">
        <f t="shared" si="1597"/>
        <v>15418.193452474196</v>
      </c>
      <c r="P7829" s="2">
        <f t="shared" si="1598"/>
        <v>15418.193452474196</v>
      </c>
    </row>
    <row r="7830" spans="1:16">
      <c r="A7830" s="6">
        <v>12</v>
      </c>
      <c r="B7830" s="6">
        <v>0</v>
      </c>
      <c r="C7830" s="6">
        <v>14</v>
      </c>
      <c r="D7830" s="6">
        <f t="shared" si="1586"/>
        <v>26</v>
      </c>
      <c r="E7830" s="5">
        <f t="shared" si="1587"/>
        <v>3389.502646858683</v>
      </c>
      <c r="F7830" s="5">
        <f t="shared" si="1588"/>
        <v>0</v>
      </c>
      <c r="G7830" s="5">
        <f t="shared" si="1589"/>
        <v>749.67149159246469</v>
      </c>
      <c r="H7830" s="5">
        <f t="shared" si="1590"/>
        <v>4139.1741384511479</v>
      </c>
      <c r="I7830" s="5">
        <f t="shared" si="1591"/>
        <v>720</v>
      </c>
      <c r="J7830" s="5">
        <f t="shared" si="1592"/>
        <v>3419.1741384511479</v>
      </c>
      <c r="K7830" s="2">
        <f t="shared" si="1593"/>
        <v>84360.66212588799</v>
      </c>
      <c r="L7830" s="2">
        <f t="shared" si="1594"/>
        <v>143400</v>
      </c>
      <c r="M7830" s="2">
        <f t="shared" si="1595"/>
        <v>22880</v>
      </c>
      <c r="N7830" s="6">
        <f t="shared" si="1596"/>
        <v>1</v>
      </c>
      <c r="O7830" s="2">
        <f t="shared" si="1597"/>
        <v>16159.33787411201</v>
      </c>
      <c r="P7830" s="2">
        <f t="shared" si="1598"/>
        <v>16159.33787411201</v>
      </c>
    </row>
    <row r="7831" spans="1:16">
      <c r="A7831" s="6">
        <v>12</v>
      </c>
      <c r="B7831" s="6">
        <v>0</v>
      </c>
      <c r="C7831" s="6">
        <v>15</v>
      </c>
      <c r="D7831" s="6">
        <f t="shared" si="1586"/>
        <v>27</v>
      </c>
      <c r="E7831" s="5">
        <f t="shared" si="1587"/>
        <v>3389.502646858683</v>
      </c>
      <c r="F7831" s="5">
        <f t="shared" si="1588"/>
        <v>0</v>
      </c>
      <c r="G7831" s="5">
        <f t="shared" si="1589"/>
        <v>813.25969846861108</v>
      </c>
      <c r="H7831" s="5">
        <f t="shared" si="1590"/>
        <v>4202.7623453272936</v>
      </c>
      <c r="I7831" s="5">
        <f t="shared" si="1591"/>
        <v>720</v>
      </c>
      <c r="J7831" s="5">
        <f t="shared" si="1592"/>
        <v>3482.7623453272936</v>
      </c>
      <c r="K7831" s="2">
        <f t="shared" si="1593"/>
        <v>85464.624050821061</v>
      </c>
      <c r="L7831" s="2">
        <f t="shared" si="1594"/>
        <v>146100</v>
      </c>
      <c r="M7831" s="2">
        <f t="shared" si="1595"/>
        <v>23760</v>
      </c>
      <c r="N7831" s="6">
        <f t="shared" si="1596"/>
        <v>1</v>
      </c>
      <c r="O7831" s="2">
        <f t="shared" si="1597"/>
        <v>16875.375949178939</v>
      </c>
      <c r="P7831" s="2">
        <f t="shared" si="1598"/>
        <v>16875.375949178939</v>
      </c>
    </row>
    <row r="7832" spans="1:16">
      <c r="A7832" s="6">
        <v>12</v>
      </c>
      <c r="B7832" s="6">
        <v>0</v>
      </c>
      <c r="C7832" s="6">
        <v>16</v>
      </c>
      <c r="D7832" s="6">
        <f t="shared" si="1586"/>
        <v>28</v>
      </c>
      <c r="E7832" s="5">
        <f t="shared" si="1587"/>
        <v>3389.502646858683</v>
      </c>
      <c r="F7832" s="5">
        <f t="shared" si="1588"/>
        <v>0</v>
      </c>
      <c r="G7832" s="5">
        <f t="shared" si="1589"/>
        <v>878.32047434610013</v>
      </c>
      <c r="H7832" s="5">
        <f t="shared" si="1590"/>
        <v>4267.8231212047831</v>
      </c>
      <c r="I7832" s="5">
        <f t="shared" si="1591"/>
        <v>720</v>
      </c>
      <c r="J7832" s="5">
        <f t="shared" si="1592"/>
        <v>3547.8231212047831</v>
      </c>
      <c r="K7832" s="2">
        <f t="shared" si="1593"/>
        <v>86594.151409805258</v>
      </c>
      <c r="L7832" s="2">
        <f t="shared" si="1594"/>
        <v>148800</v>
      </c>
      <c r="M7832" s="2">
        <f t="shared" si="1595"/>
        <v>24640</v>
      </c>
      <c r="N7832" s="6">
        <f t="shared" si="1596"/>
        <v>1</v>
      </c>
      <c r="O7832" s="2">
        <f t="shared" si="1597"/>
        <v>17565.848590194742</v>
      </c>
      <c r="P7832" s="2">
        <f t="shared" si="1598"/>
        <v>17565.848590194742</v>
      </c>
    </row>
    <row r="7833" spans="1:16">
      <c r="A7833" s="6">
        <v>12</v>
      </c>
      <c r="B7833" s="6">
        <v>0</v>
      </c>
      <c r="C7833" s="6">
        <v>17</v>
      </c>
      <c r="D7833" s="6">
        <f t="shared" si="1586"/>
        <v>29</v>
      </c>
      <c r="E7833" s="5">
        <f t="shared" si="1587"/>
        <v>3389.502646858683</v>
      </c>
      <c r="F7833" s="5">
        <f t="shared" si="1588"/>
        <v>0</v>
      </c>
      <c r="G7833" s="5">
        <f t="shared" si="1589"/>
        <v>944.88069779264049</v>
      </c>
      <c r="H7833" s="5">
        <f t="shared" si="1590"/>
        <v>4334.3833446513236</v>
      </c>
      <c r="I7833" s="5">
        <f t="shared" si="1591"/>
        <v>720</v>
      </c>
      <c r="J7833" s="5">
        <f t="shared" si="1592"/>
        <v>3614.3833446513236</v>
      </c>
      <c r="K7833" s="2">
        <f t="shared" si="1593"/>
        <v>87749.710844641028</v>
      </c>
      <c r="L7833" s="2">
        <f t="shared" si="1594"/>
        <v>151500</v>
      </c>
      <c r="M7833" s="2">
        <f t="shared" si="1595"/>
        <v>25520</v>
      </c>
      <c r="N7833" s="6">
        <f t="shared" si="1596"/>
        <v>1</v>
      </c>
      <c r="O7833" s="2">
        <f t="shared" si="1597"/>
        <v>18230.289155358972</v>
      </c>
      <c r="P7833" s="2">
        <f t="shared" si="1598"/>
        <v>18230.289155358972</v>
      </c>
    </row>
    <row r="7834" spans="1:16">
      <c r="A7834" s="6">
        <v>12</v>
      </c>
      <c r="B7834" s="6">
        <v>0</v>
      </c>
      <c r="C7834" s="6">
        <v>18</v>
      </c>
      <c r="D7834" s="6">
        <f t="shared" si="1586"/>
        <v>30</v>
      </c>
      <c r="E7834" s="5">
        <f t="shared" si="1587"/>
        <v>3389.502646858683</v>
      </c>
      <c r="F7834" s="5">
        <f t="shared" si="1588"/>
        <v>0</v>
      </c>
      <c r="G7834" s="5">
        <f t="shared" si="1589"/>
        <v>1012.9676892512279</v>
      </c>
      <c r="H7834" s="5">
        <f t="shared" si="1590"/>
        <v>4402.4703361099109</v>
      </c>
      <c r="I7834" s="5">
        <f t="shared" si="1591"/>
        <v>720</v>
      </c>
      <c r="J7834" s="5">
        <f t="shared" si="1592"/>
        <v>3682.4703361099109</v>
      </c>
      <c r="K7834" s="2">
        <f t="shared" si="1593"/>
        <v>88931.776668574836</v>
      </c>
      <c r="L7834" s="2">
        <f t="shared" si="1594"/>
        <v>154200</v>
      </c>
      <c r="M7834" s="2">
        <f t="shared" si="1595"/>
        <v>26400</v>
      </c>
      <c r="N7834" s="6">
        <f t="shared" si="1596"/>
        <v>1</v>
      </c>
      <c r="O7834" s="2">
        <f t="shared" si="1597"/>
        <v>18868.223331425164</v>
      </c>
      <c r="P7834" s="2">
        <f t="shared" si="1598"/>
        <v>18868.223331425164</v>
      </c>
    </row>
    <row r="7835" spans="1:16">
      <c r="A7835" s="6">
        <v>12</v>
      </c>
      <c r="B7835" s="6">
        <v>0</v>
      </c>
      <c r="C7835" s="6">
        <v>19</v>
      </c>
      <c r="D7835" s="6">
        <f t="shared" si="1586"/>
        <v>31</v>
      </c>
      <c r="E7835" s="5">
        <f t="shared" si="1587"/>
        <v>3389.502646858683</v>
      </c>
      <c r="F7835" s="5">
        <f t="shared" si="1588"/>
        <v>0</v>
      </c>
      <c r="G7835" s="5">
        <f t="shared" si="1589"/>
        <v>1082.6092178872495</v>
      </c>
      <c r="H7835" s="5">
        <f t="shared" si="1590"/>
        <v>4472.1118647459325</v>
      </c>
      <c r="I7835" s="5">
        <f t="shared" si="1591"/>
        <v>720</v>
      </c>
      <c r="J7835" s="5">
        <f t="shared" si="1592"/>
        <v>3752.1118647459325</v>
      </c>
      <c r="K7835" s="2">
        <f t="shared" si="1593"/>
        <v>90140.830985172448</v>
      </c>
      <c r="L7835" s="2">
        <f t="shared" si="1594"/>
        <v>156900</v>
      </c>
      <c r="M7835" s="2">
        <f t="shared" si="1595"/>
        <v>27280</v>
      </c>
      <c r="N7835" s="6">
        <f t="shared" si="1596"/>
        <v>1</v>
      </c>
      <c r="O7835" s="2">
        <f t="shared" si="1597"/>
        <v>19479.169014827552</v>
      </c>
      <c r="P7835" s="2">
        <f t="shared" si="1598"/>
        <v>19479.169014827552</v>
      </c>
    </row>
    <row r="7836" spans="1:16">
      <c r="A7836" s="6">
        <v>12</v>
      </c>
      <c r="B7836" s="6">
        <v>0</v>
      </c>
      <c r="C7836" s="6">
        <v>20</v>
      </c>
      <c r="D7836" s="6">
        <f t="shared" si="1586"/>
        <v>32</v>
      </c>
      <c r="E7836" s="5">
        <f t="shared" si="1587"/>
        <v>3389.502646858683</v>
      </c>
      <c r="F7836" s="5">
        <f t="shared" si="1588"/>
        <v>0</v>
      </c>
      <c r="G7836" s="5">
        <f t="shared" si="1589"/>
        <v>1153.8335085377266</v>
      </c>
      <c r="H7836" s="5">
        <f t="shared" si="1590"/>
        <v>4543.3361553964096</v>
      </c>
      <c r="I7836" s="5">
        <f t="shared" si="1591"/>
        <v>720</v>
      </c>
      <c r="J7836" s="5">
        <f t="shared" si="1592"/>
        <v>3823.3361553964096</v>
      </c>
      <c r="K7836" s="2">
        <f t="shared" si="1593"/>
        <v>91377.363808965441</v>
      </c>
      <c r="L7836" s="2">
        <f t="shared" si="1594"/>
        <v>159600</v>
      </c>
      <c r="M7836" s="2">
        <f t="shared" si="1595"/>
        <v>28160</v>
      </c>
      <c r="N7836" s="6">
        <f t="shared" si="1596"/>
        <v>1</v>
      </c>
      <c r="O7836" s="2">
        <f t="shared" si="1597"/>
        <v>20062.636191034559</v>
      </c>
      <c r="P7836" s="2">
        <f t="shared" si="1598"/>
        <v>20062.636191034559</v>
      </c>
    </row>
    <row r="7837" spans="1:16">
      <c r="A7837" s="6">
        <v>12</v>
      </c>
      <c r="B7837" s="6">
        <v>0</v>
      </c>
      <c r="C7837" s="6">
        <v>21</v>
      </c>
      <c r="D7837" s="6">
        <f t="shared" si="1586"/>
        <v>33</v>
      </c>
      <c r="E7837" s="5">
        <f t="shared" si="1587"/>
        <v>3389.502646858683</v>
      </c>
      <c r="F7837" s="5">
        <f t="shared" si="1588"/>
        <v>0</v>
      </c>
      <c r="G7837" s="5">
        <f t="shared" si="1589"/>
        <v>1226.6692487641703</v>
      </c>
      <c r="H7837" s="5">
        <f t="shared" si="1590"/>
        <v>4616.1718956228533</v>
      </c>
      <c r="I7837" s="5">
        <f t="shared" si="1591"/>
        <v>720</v>
      </c>
      <c r="J7837" s="5">
        <f t="shared" si="1592"/>
        <v>3896.1718956228533</v>
      </c>
      <c r="K7837" s="2">
        <f t="shared" si="1593"/>
        <v>92641.873187896752</v>
      </c>
      <c r="L7837" s="2">
        <f t="shared" si="1594"/>
        <v>162300</v>
      </c>
      <c r="M7837" s="2">
        <f t="shared" si="1595"/>
        <v>29040</v>
      </c>
      <c r="N7837" s="6">
        <f t="shared" si="1596"/>
        <v>1</v>
      </c>
      <c r="O7837" s="2">
        <f t="shared" si="1597"/>
        <v>20618.126812103248</v>
      </c>
      <c r="P7837" s="2">
        <f t="shared" si="1598"/>
        <v>20618.126812103248</v>
      </c>
    </row>
    <row r="7838" spans="1:16">
      <c r="A7838" s="6">
        <v>12</v>
      </c>
      <c r="B7838" s="6">
        <v>0</v>
      </c>
      <c r="C7838" s="6">
        <v>22</v>
      </c>
      <c r="D7838" s="6">
        <f t="shared" si="1586"/>
        <v>34</v>
      </c>
      <c r="E7838" s="5">
        <f t="shared" si="1587"/>
        <v>3389.502646858683</v>
      </c>
      <c r="F7838" s="5">
        <f t="shared" si="1588"/>
        <v>0</v>
      </c>
      <c r="G7838" s="5">
        <f t="shared" si="1589"/>
        <v>1301.1455960105666</v>
      </c>
      <c r="H7838" s="5">
        <f t="shared" si="1590"/>
        <v>4690.6482428692498</v>
      </c>
      <c r="I7838" s="5">
        <f t="shared" si="1591"/>
        <v>720</v>
      </c>
      <c r="J7838" s="5">
        <f t="shared" si="1592"/>
        <v>3970.6482428692498</v>
      </c>
      <c r="K7838" s="2">
        <f t="shared" si="1593"/>
        <v>93934.865327591135</v>
      </c>
      <c r="L7838" s="2">
        <f t="shared" si="1594"/>
        <v>165000</v>
      </c>
      <c r="M7838" s="2">
        <f t="shared" si="1595"/>
        <v>29920</v>
      </c>
      <c r="N7838" s="6">
        <f t="shared" si="1596"/>
        <v>1</v>
      </c>
      <c r="O7838" s="2">
        <f t="shared" si="1597"/>
        <v>21145.134672408865</v>
      </c>
      <c r="P7838" s="2">
        <f t="shared" si="1598"/>
        <v>21145.134672408865</v>
      </c>
    </row>
    <row r="7839" spans="1:16">
      <c r="A7839" s="6">
        <v>12</v>
      </c>
      <c r="B7839" s="6">
        <v>0</v>
      </c>
      <c r="C7839" s="6">
        <v>23</v>
      </c>
      <c r="D7839" s="6">
        <f t="shared" si="1586"/>
        <v>35</v>
      </c>
      <c r="E7839" s="5">
        <f t="shared" si="1587"/>
        <v>3389.502646858683</v>
      </c>
      <c r="F7839" s="5">
        <f t="shared" si="1588"/>
        <v>0</v>
      </c>
      <c r="G7839" s="5">
        <f t="shared" si="1589"/>
        <v>1377.292184868003</v>
      </c>
      <c r="H7839" s="5">
        <f t="shared" si="1590"/>
        <v>4766.7948317266855</v>
      </c>
      <c r="I7839" s="5">
        <f t="shared" si="1591"/>
        <v>720</v>
      </c>
      <c r="J7839" s="5">
        <f t="shared" si="1592"/>
        <v>4046.7948317266855</v>
      </c>
      <c r="K7839" s="2">
        <f t="shared" si="1593"/>
        <v>95256.854717477181</v>
      </c>
      <c r="L7839" s="2">
        <f t="shared" si="1594"/>
        <v>167700</v>
      </c>
      <c r="M7839" s="2">
        <f t="shared" si="1595"/>
        <v>30800</v>
      </c>
      <c r="N7839" s="6">
        <f t="shared" si="1596"/>
        <v>1</v>
      </c>
      <c r="O7839" s="2">
        <f t="shared" si="1597"/>
        <v>21643.145282522819</v>
      </c>
      <c r="P7839" s="2">
        <f t="shared" si="1598"/>
        <v>21643.145282522819</v>
      </c>
    </row>
    <row r="7840" spans="1:16">
      <c r="A7840" s="6">
        <v>12</v>
      </c>
      <c r="B7840" s="6">
        <v>0</v>
      </c>
      <c r="C7840" s="6">
        <v>24</v>
      </c>
      <c r="D7840" s="6">
        <f t="shared" si="1586"/>
        <v>36</v>
      </c>
      <c r="E7840" s="5">
        <f t="shared" si="1587"/>
        <v>3389.502646858683</v>
      </c>
      <c r="F7840" s="5">
        <f t="shared" si="1588"/>
        <v>0</v>
      </c>
      <c r="G7840" s="5">
        <f t="shared" si="1589"/>
        <v>1455.1391344474989</v>
      </c>
      <c r="H7840" s="5">
        <f t="shared" si="1590"/>
        <v>4844.6417813061817</v>
      </c>
      <c r="I7840" s="5">
        <f t="shared" si="1591"/>
        <v>720</v>
      </c>
      <c r="J7840" s="5">
        <f t="shared" si="1592"/>
        <v>4124.6417813061817</v>
      </c>
      <c r="K7840" s="2">
        <f t="shared" si="1593"/>
        <v>96608.364258787871</v>
      </c>
      <c r="L7840" s="2">
        <f t="shared" si="1594"/>
        <v>170400</v>
      </c>
      <c r="M7840" s="2">
        <f t="shared" si="1595"/>
        <v>31680</v>
      </c>
      <c r="N7840" s="6">
        <f t="shared" si="1596"/>
        <v>1</v>
      </c>
      <c r="O7840" s="2">
        <f t="shared" si="1597"/>
        <v>22111.635741212129</v>
      </c>
      <c r="P7840" s="2">
        <f t="shared" si="1598"/>
        <v>22111.635741212129</v>
      </c>
    </row>
    <row r="7841" spans="1:16">
      <c r="A7841" s="6">
        <v>12</v>
      </c>
      <c r="B7841" s="6">
        <v>0</v>
      </c>
      <c r="C7841" s="6">
        <v>25</v>
      </c>
      <c r="D7841" s="6">
        <f t="shared" si="1586"/>
        <v>37</v>
      </c>
      <c r="E7841" s="5">
        <f t="shared" si="1587"/>
        <v>3389.502646858683</v>
      </c>
      <c r="F7841" s="5">
        <f t="shared" si="1588"/>
        <v>0</v>
      </c>
      <c r="G7841" s="5">
        <f t="shared" si="1589"/>
        <v>1534.7170558625965</v>
      </c>
      <c r="H7841" s="5">
        <f t="shared" si="1590"/>
        <v>4924.2197027212796</v>
      </c>
      <c r="I7841" s="5">
        <f t="shared" si="1591"/>
        <v>720</v>
      </c>
      <c r="J7841" s="5">
        <f t="shared" si="1592"/>
        <v>4204.2197027212796</v>
      </c>
      <c r="K7841" s="2">
        <f t="shared" si="1593"/>
        <v>97989.925394466656</v>
      </c>
      <c r="L7841" s="2">
        <f t="shared" si="1594"/>
        <v>173100</v>
      </c>
      <c r="M7841" s="2">
        <f t="shared" si="1595"/>
        <v>32560</v>
      </c>
      <c r="N7841" s="6">
        <f t="shared" si="1596"/>
        <v>1</v>
      </c>
      <c r="O7841" s="2">
        <f t="shared" si="1597"/>
        <v>22550.074605533344</v>
      </c>
      <c r="P7841" s="2">
        <f t="shared" si="1598"/>
        <v>22550.074605533344</v>
      </c>
    </row>
    <row r="7842" spans="1:16">
      <c r="A7842" s="6">
        <v>12</v>
      </c>
      <c r="B7842" s="6">
        <v>0</v>
      </c>
      <c r="C7842" s="6">
        <v>26</v>
      </c>
      <c r="D7842" s="6">
        <f t="shared" si="1586"/>
        <v>38</v>
      </c>
      <c r="E7842" s="5">
        <f t="shared" si="1587"/>
        <v>3389.502646858683</v>
      </c>
      <c r="F7842" s="5">
        <f t="shared" si="1588"/>
        <v>0</v>
      </c>
      <c r="G7842" s="5">
        <f t="shared" si="1589"/>
        <v>1616.0570598233144</v>
      </c>
      <c r="H7842" s="5">
        <f t="shared" si="1590"/>
        <v>5005.5597066819973</v>
      </c>
      <c r="I7842" s="5">
        <f t="shared" si="1591"/>
        <v>720</v>
      </c>
      <c r="J7842" s="5">
        <f t="shared" si="1592"/>
        <v>4285.5597066819973</v>
      </c>
      <c r="K7842" s="2">
        <f t="shared" si="1593"/>
        <v>99402.078241006893</v>
      </c>
      <c r="L7842" s="2">
        <f t="shared" si="1594"/>
        <v>175800</v>
      </c>
      <c r="M7842" s="2">
        <f t="shared" si="1595"/>
        <v>33440</v>
      </c>
      <c r="N7842" s="6">
        <f t="shared" si="1596"/>
        <v>1</v>
      </c>
      <c r="O7842" s="2">
        <f t="shared" si="1597"/>
        <v>22957.921758993107</v>
      </c>
      <c r="P7842" s="2">
        <f t="shared" si="1598"/>
        <v>22957.921758993107</v>
      </c>
    </row>
    <row r="7843" spans="1:16">
      <c r="A7843" s="6">
        <v>12</v>
      </c>
      <c r="B7843" s="6">
        <v>0</v>
      </c>
      <c r="C7843" s="6">
        <v>27</v>
      </c>
      <c r="D7843" s="6">
        <f t="shared" si="1586"/>
        <v>39</v>
      </c>
      <c r="E7843" s="5">
        <f t="shared" si="1587"/>
        <v>3389.502646858683</v>
      </c>
      <c r="F7843" s="5">
        <f t="shared" si="1588"/>
        <v>0</v>
      </c>
      <c r="G7843" s="5">
        <f t="shared" si="1589"/>
        <v>1699.1907643430709</v>
      </c>
      <c r="H7843" s="5">
        <f t="shared" si="1590"/>
        <v>5088.6934112017534</v>
      </c>
      <c r="I7843" s="5">
        <f t="shared" si="1591"/>
        <v>720</v>
      </c>
      <c r="J7843" s="5">
        <f t="shared" si="1592"/>
        <v>4368.6934112017534</v>
      </c>
      <c r="K7843" s="2">
        <f t="shared" si="1593"/>
        <v>100845.37172225266</v>
      </c>
      <c r="L7843" s="2">
        <f t="shared" si="1594"/>
        <v>178500</v>
      </c>
      <c r="M7843" s="2">
        <f t="shared" si="1595"/>
        <v>34320</v>
      </c>
      <c r="N7843" s="6">
        <f t="shared" si="1596"/>
        <v>1</v>
      </c>
      <c r="O7843" s="2">
        <f t="shared" si="1597"/>
        <v>23334.628277747339</v>
      </c>
      <c r="P7843" s="2">
        <f t="shared" si="1598"/>
        <v>23334.628277747339</v>
      </c>
    </row>
    <row r="7844" spans="1:16">
      <c r="A7844" s="6">
        <v>12</v>
      </c>
      <c r="B7844" s="6">
        <v>0</v>
      </c>
      <c r="C7844" s="6">
        <v>28</v>
      </c>
      <c r="D7844" s="6">
        <f t="shared" si="1586"/>
        <v>40</v>
      </c>
      <c r="E7844" s="5">
        <f t="shared" si="1587"/>
        <v>3389.502646858683</v>
      </c>
      <c r="F7844" s="5">
        <f t="shared" si="1588"/>
        <v>0</v>
      </c>
      <c r="G7844" s="5">
        <f t="shared" si="1589"/>
        <v>1784.1503025602246</v>
      </c>
      <c r="H7844" s="5">
        <f t="shared" si="1590"/>
        <v>5173.6529494189072</v>
      </c>
      <c r="I7844" s="5">
        <f t="shared" si="1591"/>
        <v>720</v>
      </c>
      <c r="J7844" s="5">
        <f t="shared" si="1592"/>
        <v>4453.6529494189072</v>
      </c>
      <c r="K7844" s="2">
        <f t="shared" si="1593"/>
        <v>102320.36370518936</v>
      </c>
      <c r="L7844" s="2">
        <f t="shared" si="1594"/>
        <v>181200</v>
      </c>
      <c r="M7844" s="2">
        <f t="shared" si="1595"/>
        <v>35200</v>
      </c>
      <c r="N7844" s="6">
        <f t="shared" si="1596"/>
        <v>1</v>
      </c>
      <c r="O7844" s="2">
        <f t="shared" si="1597"/>
        <v>23679.63629481064</v>
      </c>
      <c r="P7844" s="2">
        <f t="shared" si="1598"/>
        <v>23679.63629481064</v>
      </c>
    </row>
    <row r="7845" spans="1:16">
      <c r="A7845" s="6">
        <v>12</v>
      </c>
      <c r="B7845" s="6">
        <v>0</v>
      </c>
      <c r="C7845" s="6">
        <v>29</v>
      </c>
      <c r="D7845" s="6">
        <f t="shared" si="1586"/>
        <v>41</v>
      </c>
      <c r="E7845" s="5">
        <f t="shared" si="1587"/>
        <v>3389.502646858683</v>
      </c>
      <c r="F7845" s="5">
        <f t="shared" si="1588"/>
        <v>0</v>
      </c>
      <c r="G7845" s="5">
        <f t="shared" si="1589"/>
        <v>1870.9683306758782</v>
      </c>
      <c r="H7845" s="5">
        <f t="shared" si="1590"/>
        <v>5260.4709775345609</v>
      </c>
      <c r="I7845" s="5">
        <f t="shared" si="1591"/>
        <v>720</v>
      </c>
      <c r="J7845" s="5">
        <f t="shared" si="1592"/>
        <v>4540.4709775345609</v>
      </c>
      <c r="K7845" s="2">
        <f t="shared" si="1593"/>
        <v>103827.62113775279</v>
      </c>
      <c r="L7845" s="2">
        <f t="shared" si="1594"/>
        <v>183900</v>
      </c>
      <c r="M7845" s="2">
        <f t="shared" si="1595"/>
        <v>36080</v>
      </c>
      <c r="N7845" s="6">
        <f t="shared" si="1596"/>
        <v>1</v>
      </c>
      <c r="O7845" s="2">
        <f t="shared" si="1597"/>
        <v>23992.378862247206</v>
      </c>
      <c r="P7845" s="2">
        <f t="shared" si="1598"/>
        <v>23992.378862247206</v>
      </c>
    </row>
    <row r="7846" spans="1:16">
      <c r="A7846" s="6">
        <v>12</v>
      </c>
      <c r="B7846" s="6">
        <v>0</v>
      </c>
      <c r="C7846" s="6">
        <v>30</v>
      </c>
      <c r="D7846" s="6">
        <f t="shared" si="1586"/>
        <v>42</v>
      </c>
      <c r="E7846" s="5">
        <f t="shared" si="1587"/>
        <v>3389.502646858683</v>
      </c>
      <c r="F7846" s="5">
        <f t="shared" si="1588"/>
        <v>0</v>
      </c>
      <c r="G7846" s="5">
        <f t="shared" si="1589"/>
        <v>1959.6780360096488</v>
      </c>
      <c r="H7846" s="5">
        <f t="shared" si="1590"/>
        <v>5349.180682868332</v>
      </c>
      <c r="I7846" s="5">
        <f t="shared" si="1591"/>
        <v>720</v>
      </c>
      <c r="J7846" s="5">
        <f t="shared" si="1592"/>
        <v>4629.180682868332</v>
      </c>
      <c r="K7846" s="2">
        <f t="shared" si="1593"/>
        <v>105367.72018868632</v>
      </c>
      <c r="L7846" s="2">
        <f t="shared" si="1594"/>
        <v>186600</v>
      </c>
      <c r="M7846" s="2">
        <f t="shared" si="1595"/>
        <v>36960</v>
      </c>
      <c r="N7846" s="6">
        <f t="shared" si="1596"/>
        <v>1</v>
      </c>
      <c r="O7846" s="2">
        <f t="shared" si="1597"/>
        <v>24272.279811313681</v>
      </c>
      <c r="P7846" s="2">
        <f t="shared" si="1598"/>
        <v>24272.279811313681</v>
      </c>
    </row>
    <row r="7847" spans="1:16">
      <c r="A7847" s="6">
        <v>12</v>
      </c>
      <c r="B7847" s="6">
        <v>1</v>
      </c>
      <c r="C7847" s="6">
        <v>0</v>
      </c>
      <c r="D7847" s="6">
        <f t="shared" si="1586"/>
        <v>13</v>
      </c>
      <c r="E7847" s="5">
        <f t="shared" si="1587"/>
        <v>3389.502646858683</v>
      </c>
      <c r="F7847" s="5">
        <f t="shared" si="1588"/>
        <v>30.749999999999996</v>
      </c>
      <c r="G7847" s="5">
        <f t="shared" si="1589"/>
        <v>0</v>
      </c>
      <c r="H7847" s="5">
        <f t="shared" si="1590"/>
        <v>3420.252646858683</v>
      </c>
      <c r="I7847" s="5">
        <f t="shared" si="1591"/>
        <v>720</v>
      </c>
      <c r="J7847" s="5">
        <f t="shared" si="1592"/>
        <v>2700.252646858683</v>
      </c>
      <c r="K7847" s="2">
        <f t="shared" si="1593"/>
        <v>71879.386230185468</v>
      </c>
      <c r="L7847" s="2">
        <f t="shared" si="1594"/>
        <v>107694</v>
      </c>
      <c r="M7847" s="2">
        <f t="shared" si="1595"/>
        <v>11000</v>
      </c>
      <c r="N7847" s="6">
        <f t="shared" si="1596"/>
        <v>1</v>
      </c>
      <c r="O7847" s="2">
        <f t="shared" si="1597"/>
        <v>4814.6137698145321</v>
      </c>
      <c r="P7847" s="2">
        <f t="shared" si="1598"/>
        <v>4814.6137698145321</v>
      </c>
    </row>
    <row r="7848" spans="1:16">
      <c r="A7848" s="6">
        <v>12</v>
      </c>
      <c r="B7848" s="6">
        <v>1</v>
      </c>
      <c r="C7848" s="6">
        <v>1</v>
      </c>
      <c r="D7848" s="6">
        <f t="shared" si="1586"/>
        <v>14</v>
      </c>
      <c r="E7848" s="5">
        <f t="shared" si="1587"/>
        <v>3389.502646858683</v>
      </c>
      <c r="F7848" s="5">
        <f t="shared" si="1588"/>
        <v>30.749999999999996</v>
      </c>
      <c r="G7848" s="5">
        <f t="shared" si="1589"/>
        <v>45.5625</v>
      </c>
      <c r="H7848" s="5">
        <f t="shared" si="1590"/>
        <v>3465.815146858683</v>
      </c>
      <c r="I7848" s="5">
        <f t="shared" si="1591"/>
        <v>720</v>
      </c>
      <c r="J7848" s="5">
        <f t="shared" si="1592"/>
        <v>2745.815146858683</v>
      </c>
      <c r="K7848" s="2">
        <f t="shared" si="1593"/>
        <v>72670.401855185468</v>
      </c>
      <c r="L7848" s="2">
        <f t="shared" si="1594"/>
        <v>110394</v>
      </c>
      <c r="M7848" s="2">
        <f t="shared" si="1595"/>
        <v>11880</v>
      </c>
      <c r="N7848" s="6">
        <f t="shared" si="1596"/>
        <v>1</v>
      </c>
      <c r="O7848" s="2">
        <f t="shared" si="1597"/>
        <v>5843.5981448145321</v>
      </c>
      <c r="P7848" s="2">
        <f t="shared" si="1598"/>
        <v>5843.5981448145321</v>
      </c>
    </row>
    <row r="7849" spans="1:16">
      <c r="A7849" s="6">
        <v>12</v>
      </c>
      <c r="B7849" s="6">
        <v>1</v>
      </c>
      <c r="C7849" s="6">
        <v>2</v>
      </c>
      <c r="D7849" s="6">
        <f t="shared" si="1586"/>
        <v>15</v>
      </c>
      <c r="E7849" s="5">
        <f t="shared" si="1587"/>
        <v>3389.502646858683</v>
      </c>
      <c r="F7849" s="5">
        <f t="shared" si="1588"/>
        <v>30.749999999999996</v>
      </c>
      <c r="G7849" s="5">
        <f t="shared" si="1589"/>
        <v>92.264062499999994</v>
      </c>
      <c r="H7849" s="5">
        <f t="shared" si="1590"/>
        <v>3512.5167093586829</v>
      </c>
      <c r="I7849" s="5">
        <f t="shared" si="1591"/>
        <v>720</v>
      </c>
      <c r="J7849" s="5">
        <f t="shared" si="1592"/>
        <v>2792.5167093586829</v>
      </c>
      <c r="K7849" s="2">
        <f t="shared" si="1593"/>
        <v>73481.192870810468</v>
      </c>
      <c r="L7849" s="2">
        <f t="shared" si="1594"/>
        <v>113094</v>
      </c>
      <c r="M7849" s="2">
        <f t="shared" si="1595"/>
        <v>12760</v>
      </c>
      <c r="N7849" s="6">
        <f t="shared" si="1596"/>
        <v>1</v>
      </c>
      <c r="O7849" s="2">
        <f t="shared" si="1597"/>
        <v>6852.8071291895321</v>
      </c>
      <c r="P7849" s="2">
        <f t="shared" si="1598"/>
        <v>6852.8071291895321</v>
      </c>
    </row>
    <row r="7850" spans="1:16">
      <c r="A7850" s="6">
        <v>12</v>
      </c>
      <c r="B7850" s="6">
        <v>1</v>
      </c>
      <c r="C7850" s="6">
        <v>3</v>
      </c>
      <c r="D7850" s="6">
        <f t="shared" si="1586"/>
        <v>16</v>
      </c>
      <c r="E7850" s="5">
        <f t="shared" si="1587"/>
        <v>3389.502646858683</v>
      </c>
      <c r="F7850" s="5">
        <f t="shared" si="1588"/>
        <v>30.749999999999996</v>
      </c>
      <c r="G7850" s="5">
        <f t="shared" si="1589"/>
        <v>140.12604492187498</v>
      </c>
      <c r="H7850" s="5">
        <f t="shared" si="1590"/>
        <v>3560.3786917805578</v>
      </c>
      <c r="I7850" s="5">
        <f t="shared" si="1591"/>
        <v>720</v>
      </c>
      <c r="J7850" s="5">
        <f t="shared" si="1592"/>
        <v>2840.3786917805578</v>
      </c>
      <c r="K7850" s="2">
        <f t="shared" si="1593"/>
        <v>74312.130065634672</v>
      </c>
      <c r="L7850" s="2">
        <f t="shared" si="1594"/>
        <v>115794</v>
      </c>
      <c r="M7850" s="2">
        <f t="shared" si="1595"/>
        <v>13640</v>
      </c>
      <c r="N7850" s="6">
        <f t="shared" si="1596"/>
        <v>1</v>
      </c>
      <c r="O7850" s="2">
        <f t="shared" si="1597"/>
        <v>7841.8699343653279</v>
      </c>
      <c r="P7850" s="2">
        <f t="shared" si="1598"/>
        <v>7841.8699343653279</v>
      </c>
    </row>
    <row r="7851" spans="1:16">
      <c r="A7851" s="6">
        <v>12</v>
      </c>
      <c r="B7851" s="6">
        <v>1</v>
      </c>
      <c r="C7851" s="6">
        <v>4</v>
      </c>
      <c r="D7851" s="6">
        <f t="shared" si="1586"/>
        <v>17</v>
      </c>
      <c r="E7851" s="5">
        <f t="shared" si="1587"/>
        <v>3389.502646858683</v>
      </c>
      <c r="F7851" s="5">
        <f t="shared" si="1588"/>
        <v>30.749999999999996</v>
      </c>
      <c r="G7851" s="5">
        <f t="shared" si="1589"/>
        <v>189.17016064453125</v>
      </c>
      <c r="H7851" s="5">
        <f t="shared" si="1590"/>
        <v>3609.4228075032142</v>
      </c>
      <c r="I7851" s="5">
        <f t="shared" si="1591"/>
        <v>720</v>
      </c>
      <c r="J7851" s="5">
        <f t="shared" si="1592"/>
        <v>2889.4228075032142</v>
      </c>
      <c r="K7851" s="2">
        <f t="shared" si="1593"/>
        <v>75163.590408041913</v>
      </c>
      <c r="L7851" s="2">
        <f t="shared" si="1594"/>
        <v>118494</v>
      </c>
      <c r="M7851" s="2">
        <f t="shared" si="1595"/>
        <v>14520</v>
      </c>
      <c r="N7851" s="6">
        <f t="shared" si="1596"/>
        <v>1</v>
      </c>
      <c r="O7851" s="2">
        <f t="shared" si="1597"/>
        <v>8810.4095919580868</v>
      </c>
      <c r="P7851" s="2">
        <f t="shared" si="1598"/>
        <v>8810.4095919580868</v>
      </c>
    </row>
    <row r="7852" spans="1:16">
      <c r="A7852" s="6">
        <v>12</v>
      </c>
      <c r="B7852" s="6">
        <v>1</v>
      </c>
      <c r="C7852" s="6">
        <v>5</v>
      </c>
      <c r="D7852" s="6">
        <f t="shared" si="1586"/>
        <v>18</v>
      </c>
      <c r="E7852" s="5">
        <f t="shared" si="1587"/>
        <v>3389.502646858683</v>
      </c>
      <c r="F7852" s="5">
        <f t="shared" si="1588"/>
        <v>30.749999999999996</v>
      </c>
      <c r="G7852" s="5">
        <f t="shared" si="1589"/>
        <v>239.41848456573481</v>
      </c>
      <c r="H7852" s="5">
        <f t="shared" si="1590"/>
        <v>3659.6711314244176</v>
      </c>
      <c r="I7852" s="5">
        <f t="shared" si="1591"/>
        <v>720</v>
      </c>
      <c r="J7852" s="5">
        <f t="shared" si="1592"/>
        <v>2939.6711314244176</v>
      </c>
      <c r="K7852" s="2">
        <f t="shared" si="1593"/>
        <v>76035.957142785017</v>
      </c>
      <c r="L7852" s="2">
        <f t="shared" si="1594"/>
        <v>121194</v>
      </c>
      <c r="M7852" s="2">
        <f t="shared" si="1595"/>
        <v>15400</v>
      </c>
      <c r="N7852" s="6">
        <f t="shared" si="1596"/>
        <v>1</v>
      </c>
      <c r="O7852" s="2">
        <f t="shared" si="1597"/>
        <v>9758.0428572149831</v>
      </c>
      <c r="P7852" s="2">
        <f t="shared" si="1598"/>
        <v>9758.0428572149831</v>
      </c>
    </row>
    <row r="7853" spans="1:16">
      <c r="A7853" s="6">
        <v>12</v>
      </c>
      <c r="B7853" s="6">
        <v>1</v>
      </c>
      <c r="C7853" s="6">
        <v>6</v>
      </c>
      <c r="D7853" s="6">
        <f t="shared" si="1586"/>
        <v>19</v>
      </c>
      <c r="E7853" s="5">
        <f t="shared" si="1587"/>
        <v>3389.502646858683</v>
      </c>
      <c r="F7853" s="5">
        <f t="shared" si="1588"/>
        <v>30.749999999999996</v>
      </c>
      <c r="G7853" s="5">
        <f t="shared" si="1589"/>
        <v>290.89345874736784</v>
      </c>
      <c r="H7853" s="5">
        <f t="shared" si="1590"/>
        <v>3711.1461056060507</v>
      </c>
      <c r="I7853" s="5">
        <f t="shared" si="1591"/>
        <v>720</v>
      </c>
      <c r="J7853" s="5">
        <f t="shared" si="1592"/>
        <v>2991.1461056060507</v>
      </c>
      <c r="K7853" s="2">
        <f t="shared" si="1593"/>
        <v>76929.619888993941</v>
      </c>
      <c r="L7853" s="2">
        <f t="shared" si="1594"/>
        <v>123894</v>
      </c>
      <c r="M7853" s="2">
        <f t="shared" si="1595"/>
        <v>16280</v>
      </c>
      <c r="N7853" s="6">
        <f t="shared" si="1596"/>
        <v>1</v>
      </c>
      <c r="O7853" s="2">
        <f t="shared" si="1597"/>
        <v>10684.380111006059</v>
      </c>
      <c r="P7853" s="2">
        <f t="shared" si="1598"/>
        <v>10684.380111006059</v>
      </c>
    </row>
    <row r="7854" spans="1:16">
      <c r="A7854" s="6">
        <v>12</v>
      </c>
      <c r="B7854" s="6">
        <v>1</v>
      </c>
      <c r="C7854" s="6">
        <v>7</v>
      </c>
      <c r="D7854" s="6">
        <f t="shared" si="1586"/>
        <v>20</v>
      </c>
      <c r="E7854" s="5">
        <f t="shared" si="1587"/>
        <v>3389.502646858683</v>
      </c>
      <c r="F7854" s="5">
        <f t="shared" si="1588"/>
        <v>30.749999999999996</v>
      </c>
      <c r="G7854" s="5">
        <f t="shared" si="1589"/>
        <v>343.61789814532818</v>
      </c>
      <c r="H7854" s="5">
        <f t="shared" si="1590"/>
        <v>3763.8705450040111</v>
      </c>
      <c r="I7854" s="5">
        <f t="shared" si="1591"/>
        <v>720</v>
      </c>
      <c r="J7854" s="5">
        <f t="shared" si="1592"/>
        <v>3043.8705450040111</v>
      </c>
      <c r="K7854" s="2">
        <f t="shared" si="1593"/>
        <v>77844.974739652971</v>
      </c>
      <c r="L7854" s="2">
        <f t="shared" si="1594"/>
        <v>126594</v>
      </c>
      <c r="M7854" s="2">
        <f t="shared" si="1595"/>
        <v>17160</v>
      </c>
      <c r="N7854" s="6">
        <f t="shared" si="1596"/>
        <v>1</v>
      </c>
      <c r="O7854" s="2">
        <f t="shared" si="1597"/>
        <v>11589.025260347029</v>
      </c>
      <c r="P7854" s="2">
        <f t="shared" si="1598"/>
        <v>11589.025260347029</v>
      </c>
    </row>
    <row r="7855" spans="1:16">
      <c r="A7855" s="6">
        <v>12</v>
      </c>
      <c r="B7855" s="6">
        <v>1</v>
      </c>
      <c r="C7855" s="6">
        <v>8</v>
      </c>
      <c r="D7855" s="6">
        <f t="shared" si="1586"/>
        <v>21</v>
      </c>
      <c r="E7855" s="5">
        <f t="shared" si="1587"/>
        <v>3389.502646858683</v>
      </c>
      <c r="F7855" s="5">
        <f t="shared" si="1588"/>
        <v>30.749999999999996</v>
      </c>
      <c r="G7855" s="5">
        <f t="shared" si="1589"/>
        <v>397.61499642530839</v>
      </c>
      <c r="H7855" s="5">
        <f t="shared" si="1590"/>
        <v>3817.8676432839911</v>
      </c>
      <c r="I7855" s="5">
        <f t="shared" si="1591"/>
        <v>720</v>
      </c>
      <c r="J7855" s="5">
        <f t="shared" si="1592"/>
        <v>3097.8676432839911</v>
      </c>
      <c r="K7855" s="2">
        <f t="shared" si="1593"/>
        <v>78782.424362569291</v>
      </c>
      <c r="L7855" s="2">
        <f t="shared" si="1594"/>
        <v>129294</v>
      </c>
      <c r="M7855" s="2">
        <f t="shared" si="1595"/>
        <v>18040</v>
      </c>
      <c r="N7855" s="6">
        <f t="shared" si="1596"/>
        <v>1</v>
      </c>
      <c r="O7855" s="2">
        <f t="shared" si="1597"/>
        <v>12471.575637430709</v>
      </c>
      <c r="P7855" s="2">
        <f t="shared" si="1598"/>
        <v>12471.575637430709</v>
      </c>
    </row>
    <row r="7856" spans="1:16">
      <c r="A7856" s="6">
        <v>12</v>
      </c>
      <c r="B7856" s="6">
        <v>1</v>
      </c>
      <c r="C7856" s="6">
        <v>9</v>
      </c>
      <c r="D7856" s="6">
        <f t="shared" si="1586"/>
        <v>22</v>
      </c>
      <c r="E7856" s="5">
        <f t="shared" si="1587"/>
        <v>3389.502646858683</v>
      </c>
      <c r="F7856" s="5">
        <f t="shared" si="1588"/>
        <v>30.749999999999996</v>
      </c>
      <c r="G7856" s="5">
        <f t="shared" si="1589"/>
        <v>452.90833186570285</v>
      </c>
      <c r="H7856" s="5">
        <f t="shared" si="1590"/>
        <v>3873.160978724386</v>
      </c>
      <c r="I7856" s="5">
        <f t="shared" si="1591"/>
        <v>720</v>
      </c>
      <c r="J7856" s="5">
        <f t="shared" si="1592"/>
        <v>3153.160978724386</v>
      </c>
      <c r="K7856" s="2">
        <f t="shared" si="1593"/>
        <v>79742.378102853923</v>
      </c>
      <c r="L7856" s="2">
        <f t="shared" si="1594"/>
        <v>131994</v>
      </c>
      <c r="M7856" s="2">
        <f t="shared" si="1595"/>
        <v>18920</v>
      </c>
      <c r="N7856" s="6">
        <f t="shared" si="1596"/>
        <v>1</v>
      </c>
      <c r="O7856" s="2">
        <f t="shared" si="1597"/>
        <v>13331.621897146077</v>
      </c>
      <c r="P7856" s="2">
        <f t="shared" si="1598"/>
        <v>13331.621897146077</v>
      </c>
    </row>
    <row r="7857" spans="1:16">
      <c r="A7857" s="6">
        <v>12</v>
      </c>
      <c r="B7857" s="6">
        <v>1</v>
      </c>
      <c r="C7857" s="6">
        <v>10</v>
      </c>
      <c r="D7857" s="6">
        <f t="shared" si="1586"/>
        <v>23</v>
      </c>
      <c r="E7857" s="5">
        <f t="shared" si="1587"/>
        <v>3389.502646858683</v>
      </c>
      <c r="F7857" s="5">
        <f t="shared" si="1588"/>
        <v>30.749999999999996</v>
      </c>
      <c r="G7857" s="5">
        <f t="shared" si="1589"/>
        <v>509.52187334891573</v>
      </c>
      <c r="H7857" s="5">
        <f t="shared" si="1590"/>
        <v>3929.7745202075985</v>
      </c>
      <c r="I7857" s="5">
        <f t="shared" si="1591"/>
        <v>720</v>
      </c>
      <c r="J7857" s="5">
        <f t="shared" si="1592"/>
        <v>3209.7745202075985</v>
      </c>
      <c r="K7857" s="2">
        <f t="shared" si="1593"/>
        <v>80725.252086937471</v>
      </c>
      <c r="L7857" s="2">
        <f t="shared" si="1594"/>
        <v>134694</v>
      </c>
      <c r="M7857" s="2">
        <f t="shared" si="1595"/>
        <v>19800</v>
      </c>
      <c r="N7857" s="6">
        <f t="shared" si="1596"/>
        <v>1</v>
      </c>
      <c r="O7857" s="2">
        <f t="shared" si="1597"/>
        <v>14168.747913062529</v>
      </c>
      <c r="P7857" s="2">
        <f t="shared" si="1598"/>
        <v>14168.747913062529</v>
      </c>
    </row>
    <row r="7858" spans="1:16">
      <c r="A7858" s="6">
        <v>12</v>
      </c>
      <c r="B7858" s="6">
        <v>1</v>
      </c>
      <c r="C7858" s="6">
        <v>11</v>
      </c>
      <c r="D7858" s="6">
        <f t="shared" si="1586"/>
        <v>24</v>
      </c>
      <c r="E7858" s="5">
        <f t="shared" si="1587"/>
        <v>3389.502646858683</v>
      </c>
      <c r="F7858" s="5">
        <f t="shared" si="1588"/>
        <v>30.749999999999996</v>
      </c>
      <c r="G7858" s="5">
        <f t="shared" si="1589"/>
        <v>567.47998644235474</v>
      </c>
      <c r="H7858" s="5">
        <f t="shared" si="1590"/>
        <v>3987.7326333010378</v>
      </c>
      <c r="I7858" s="5">
        <f t="shared" si="1591"/>
        <v>720</v>
      </c>
      <c r="J7858" s="5">
        <f t="shared" si="1592"/>
        <v>3267.7326333010378</v>
      </c>
      <c r="K7858" s="2">
        <f t="shared" si="1593"/>
        <v>81731.469328143023</v>
      </c>
      <c r="L7858" s="2">
        <f t="shared" si="1594"/>
        <v>137394</v>
      </c>
      <c r="M7858" s="2">
        <f t="shared" si="1595"/>
        <v>20680</v>
      </c>
      <c r="N7858" s="6">
        <f t="shared" si="1596"/>
        <v>1</v>
      </c>
      <c r="O7858" s="2">
        <f t="shared" si="1597"/>
        <v>14982.530671856977</v>
      </c>
      <c r="P7858" s="2">
        <f t="shared" si="1598"/>
        <v>14982.530671856977</v>
      </c>
    </row>
    <row r="7859" spans="1:16">
      <c r="A7859" s="6">
        <v>12</v>
      </c>
      <c r="B7859" s="6">
        <v>1</v>
      </c>
      <c r="C7859" s="6">
        <v>12</v>
      </c>
      <c r="D7859" s="6">
        <f t="shared" si="1586"/>
        <v>25</v>
      </c>
      <c r="E7859" s="5">
        <f t="shared" si="1587"/>
        <v>3389.502646858683</v>
      </c>
      <c r="F7859" s="5">
        <f t="shared" si="1588"/>
        <v>30.749999999999996</v>
      </c>
      <c r="G7859" s="5">
        <f t="shared" si="1589"/>
        <v>626.80743957041921</v>
      </c>
      <c r="H7859" s="5">
        <f t="shared" si="1590"/>
        <v>4047.0600864291023</v>
      </c>
      <c r="I7859" s="5">
        <f t="shared" si="1591"/>
        <v>720</v>
      </c>
      <c r="J7859" s="5">
        <f t="shared" si="1592"/>
        <v>3327.0600864291023</v>
      </c>
      <c r="K7859" s="2">
        <f t="shared" si="1593"/>
        <v>82761.459833838569</v>
      </c>
      <c r="L7859" s="2">
        <f t="shared" si="1594"/>
        <v>140094</v>
      </c>
      <c r="M7859" s="2">
        <f t="shared" si="1595"/>
        <v>21560</v>
      </c>
      <c r="N7859" s="6">
        <f t="shared" si="1596"/>
        <v>1</v>
      </c>
      <c r="O7859" s="2">
        <f t="shared" si="1597"/>
        <v>15772.540166161431</v>
      </c>
      <c r="P7859" s="2">
        <f t="shared" si="1598"/>
        <v>15772.540166161431</v>
      </c>
    </row>
    <row r="7860" spans="1:16">
      <c r="A7860" s="6">
        <v>12</v>
      </c>
      <c r="B7860" s="6">
        <v>1</v>
      </c>
      <c r="C7860" s="6">
        <v>13</v>
      </c>
      <c r="D7860" s="6">
        <f t="shared" si="1586"/>
        <v>26</v>
      </c>
      <c r="E7860" s="5">
        <f t="shared" si="1587"/>
        <v>3389.502646858683</v>
      </c>
      <c r="F7860" s="5">
        <f t="shared" si="1588"/>
        <v>30.749999999999996</v>
      </c>
      <c r="G7860" s="5">
        <f t="shared" si="1589"/>
        <v>687.52941027880343</v>
      </c>
      <c r="H7860" s="5">
        <f t="shared" si="1590"/>
        <v>4107.7820571374868</v>
      </c>
      <c r="I7860" s="5">
        <f t="shared" si="1591"/>
        <v>720</v>
      </c>
      <c r="J7860" s="5">
        <f t="shared" si="1592"/>
        <v>3387.7820571374868</v>
      </c>
      <c r="K7860" s="2">
        <f t="shared" si="1593"/>
        <v>83815.660714192476</v>
      </c>
      <c r="L7860" s="2">
        <f t="shared" si="1594"/>
        <v>142794</v>
      </c>
      <c r="M7860" s="2">
        <f t="shared" si="1595"/>
        <v>22440</v>
      </c>
      <c r="N7860" s="6">
        <f t="shared" si="1596"/>
        <v>1</v>
      </c>
      <c r="O7860" s="2">
        <f t="shared" si="1597"/>
        <v>16538.339285807524</v>
      </c>
      <c r="P7860" s="2">
        <f t="shared" si="1598"/>
        <v>16538.339285807524</v>
      </c>
    </row>
    <row r="7861" spans="1:16">
      <c r="A7861" s="6">
        <v>12</v>
      </c>
      <c r="B7861" s="6">
        <v>1</v>
      </c>
      <c r="C7861" s="6">
        <v>14</v>
      </c>
      <c r="D7861" s="6">
        <f t="shared" si="1586"/>
        <v>27</v>
      </c>
      <c r="E7861" s="5">
        <f t="shared" si="1587"/>
        <v>3389.502646858683</v>
      </c>
      <c r="F7861" s="5">
        <f t="shared" si="1588"/>
        <v>30.749999999999996</v>
      </c>
      <c r="G7861" s="5">
        <f t="shared" si="1589"/>
        <v>749.67149159246469</v>
      </c>
      <c r="H7861" s="5">
        <f t="shared" si="1590"/>
        <v>4169.9241384511479</v>
      </c>
      <c r="I7861" s="5">
        <f t="shared" si="1591"/>
        <v>720</v>
      </c>
      <c r="J7861" s="5">
        <f t="shared" si="1592"/>
        <v>3449.9241384511479</v>
      </c>
      <c r="K7861" s="2">
        <f t="shared" si="1593"/>
        <v>84894.516292554646</v>
      </c>
      <c r="L7861" s="2">
        <f t="shared" si="1594"/>
        <v>145494</v>
      </c>
      <c r="M7861" s="2">
        <f t="shared" si="1595"/>
        <v>23320</v>
      </c>
      <c r="N7861" s="6">
        <f t="shared" si="1596"/>
        <v>1</v>
      </c>
      <c r="O7861" s="2">
        <f t="shared" si="1597"/>
        <v>17279.483707445354</v>
      </c>
      <c r="P7861" s="2">
        <f t="shared" si="1598"/>
        <v>17279.483707445354</v>
      </c>
    </row>
    <row r="7862" spans="1:16">
      <c r="A7862" s="6">
        <v>12</v>
      </c>
      <c r="B7862" s="6">
        <v>1</v>
      </c>
      <c r="C7862" s="6">
        <v>15</v>
      </c>
      <c r="D7862" s="6">
        <f t="shared" si="1586"/>
        <v>28</v>
      </c>
      <c r="E7862" s="5">
        <f t="shared" si="1587"/>
        <v>3389.502646858683</v>
      </c>
      <c r="F7862" s="5">
        <f t="shared" si="1588"/>
        <v>30.749999999999996</v>
      </c>
      <c r="G7862" s="5">
        <f t="shared" si="1589"/>
        <v>813.25969846861108</v>
      </c>
      <c r="H7862" s="5">
        <f t="shared" si="1590"/>
        <v>4233.5123453272936</v>
      </c>
      <c r="I7862" s="5">
        <f t="shared" si="1591"/>
        <v>720</v>
      </c>
      <c r="J7862" s="5">
        <f t="shared" si="1592"/>
        <v>3513.5123453272936</v>
      </c>
      <c r="K7862" s="2">
        <f t="shared" si="1593"/>
        <v>85998.478217487733</v>
      </c>
      <c r="L7862" s="2">
        <f t="shared" si="1594"/>
        <v>148194</v>
      </c>
      <c r="M7862" s="2">
        <f t="shared" si="1595"/>
        <v>24200</v>
      </c>
      <c r="N7862" s="6">
        <f t="shared" si="1596"/>
        <v>1</v>
      </c>
      <c r="O7862" s="2">
        <f t="shared" si="1597"/>
        <v>17995.521782512267</v>
      </c>
      <c r="P7862" s="2">
        <f t="shared" si="1598"/>
        <v>17995.521782512267</v>
      </c>
    </row>
    <row r="7863" spans="1:16">
      <c r="A7863" s="6">
        <v>12</v>
      </c>
      <c r="B7863" s="6">
        <v>1</v>
      </c>
      <c r="C7863" s="6">
        <v>16</v>
      </c>
      <c r="D7863" s="6">
        <f t="shared" si="1586"/>
        <v>29</v>
      </c>
      <c r="E7863" s="5">
        <f t="shared" si="1587"/>
        <v>3389.502646858683</v>
      </c>
      <c r="F7863" s="5">
        <f t="shared" si="1588"/>
        <v>30.749999999999996</v>
      </c>
      <c r="G7863" s="5">
        <f t="shared" si="1589"/>
        <v>878.32047434610013</v>
      </c>
      <c r="H7863" s="5">
        <f t="shared" si="1590"/>
        <v>4298.5731212047831</v>
      </c>
      <c r="I7863" s="5">
        <f t="shared" si="1591"/>
        <v>720</v>
      </c>
      <c r="J7863" s="5">
        <f t="shared" si="1592"/>
        <v>3578.5731212047831</v>
      </c>
      <c r="K7863" s="2">
        <f t="shared" si="1593"/>
        <v>87128.005576471929</v>
      </c>
      <c r="L7863" s="2">
        <f t="shared" si="1594"/>
        <v>150894</v>
      </c>
      <c r="M7863" s="2">
        <f t="shared" si="1595"/>
        <v>25080</v>
      </c>
      <c r="N7863" s="6">
        <f t="shared" si="1596"/>
        <v>1</v>
      </c>
      <c r="O7863" s="2">
        <f t="shared" si="1597"/>
        <v>18685.994423528071</v>
      </c>
      <c r="P7863" s="2">
        <f t="shared" si="1598"/>
        <v>18685.994423528071</v>
      </c>
    </row>
    <row r="7864" spans="1:16">
      <c r="A7864" s="6">
        <v>12</v>
      </c>
      <c r="B7864" s="6">
        <v>1</v>
      </c>
      <c r="C7864" s="6">
        <v>17</v>
      </c>
      <c r="D7864" s="6">
        <f t="shared" si="1586"/>
        <v>30</v>
      </c>
      <c r="E7864" s="5">
        <f t="shared" si="1587"/>
        <v>3389.502646858683</v>
      </c>
      <c r="F7864" s="5">
        <f t="shared" si="1588"/>
        <v>30.749999999999996</v>
      </c>
      <c r="G7864" s="5">
        <f t="shared" si="1589"/>
        <v>944.88069779264049</v>
      </c>
      <c r="H7864" s="5">
        <f t="shared" si="1590"/>
        <v>4365.1333446513236</v>
      </c>
      <c r="I7864" s="5">
        <f t="shared" si="1591"/>
        <v>720</v>
      </c>
      <c r="J7864" s="5">
        <f t="shared" si="1592"/>
        <v>3645.1333446513236</v>
      </c>
      <c r="K7864" s="2">
        <f t="shared" si="1593"/>
        <v>88283.565011307699</v>
      </c>
      <c r="L7864" s="2">
        <f t="shared" si="1594"/>
        <v>153594</v>
      </c>
      <c r="M7864" s="2">
        <f t="shared" si="1595"/>
        <v>25960</v>
      </c>
      <c r="N7864" s="6">
        <f t="shared" si="1596"/>
        <v>1</v>
      </c>
      <c r="O7864" s="2">
        <f t="shared" si="1597"/>
        <v>19350.434988692301</v>
      </c>
      <c r="P7864" s="2">
        <f t="shared" si="1598"/>
        <v>19350.434988692301</v>
      </c>
    </row>
    <row r="7865" spans="1:16">
      <c r="A7865" s="6">
        <v>12</v>
      </c>
      <c r="B7865" s="6">
        <v>1</v>
      </c>
      <c r="C7865" s="6">
        <v>18</v>
      </c>
      <c r="D7865" s="6">
        <f t="shared" si="1586"/>
        <v>31</v>
      </c>
      <c r="E7865" s="5">
        <f t="shared" si="1587"/>
        <v>3389.502646858683</v>
      </c>
      <c r="F7865" s="5">
        <f t="shared" si="1588"/>
        <v>30.749999999999996</v>
      </c>
      <c r="G7865" s="5">
        <f t="shared" si="1589"/>
        <v>1012.9676892512279</v>
      </c>
      <c r="H7865" s="5">
        <f t="shared" si="1590"/>
        <v>4433.2203361099109</v>
      </c>
      <c r="I7865" s="5">
        <f t="shared" si="1591"/>
        <v>720</v>
      </c>
      <c r="J7865" s="5">
        <f t="shared" si="1592"/>
        <v>3713.2203361099109</v>
      </c>
      <c r="K7865" s="2">
        <f t="shared" si="1593"/>
        <v>89465.630835241507</v>
      </c>
      <c r="L7865" s="2">
        <f t="shared" si="1594"/>
        <v>156294</v>
      </c>
      <c r="M7865" s="2">
        <f t="shared" si="1595"/>
        <v>26840</v>
      </c>
      <c r="N7865" s="6">
        <f t="shared" si="1596"/>
        <v>1</v>
      </c>
      <c r="O7865" s="2">
        <f t="shared" si="1597"/>
        <v>19988.369164758493</v>
      </c>
      <c r="P7865" s="2">
        <f t="shared" si="1598"/>
        <v>19988.369164758493</v>
      </c>
    </row>
    <row r="7866" spans="1:16">
      <c r="A7866" s="6">
        <v>12</v>
      </c>
      <c r="B7866" s="6">
        <v>1</v>
      </c>
      <c r="C7866" s="6">
        <v>19</v>
      </c>
      <c r="D7866" s="6">
        <f t="shared" si="1586"/>
        <v>32</v>
      </c>
      <c r="E7866" s="5">
        <f t="shared" si="1587"/>
        <v>3389.502646858683</v>
      </c>
      <c r="F7866" s="5">
        <f t="shared" si="1588"/>
        <v>30.749999999999996</v>
      </c>
      <c r="G7866" s="5">
        <f t="shared" si="1589"/>
        <v>1082.6092178872495</v>
      </c>
      <c r="H7866" s="5">
        <f t="shared" si="1590"/>
        <v>4502.8618647459325</v>
      </c>
      <c r="I7866" s="5">
        <f t="shared" si="1591"/>
        <v>720</v>
      </c>
      <c r="J7866" s="5">
        <f t="shared" si="1592"/>
        <v>3782.8618647459325</v>
      </c>
      <c r="K7866" s="2">
        <f t="shared" si="1593"/>
        <v>90674.685151839105</v>
      </c>
      <c r="L7866" s="2">
        <f t="shared" si="1594"/>
        <v>158994</v>
      </c>
      <c r="M7866" s="2">
        <f t="shared" si="1595"/>
        <v>27720</v>
      </c>
      <c r="N7866" s="6">
        <f t="shared" si="1596"/>
        <v>1</v>
      </c>
      <c r="O7866" s="2">
        <f t="shared" si="1597"/>
        <v>20599.314848160895</v>
      </c>
      <c r="P7866" s="2">
        <f t="shared" si="1598"/>
        <v>20599.314848160895</v>
      </c>
    </row>
    <row r="7867" spans="1:16">
      <c r="A7867" s="6">
        <v>12</v>
      </c>
      <c r="B7867" s="6">
        <v>1</v>
      </c>
      <c r="C7867" s="6">
        <v>20</v>
      </c>
      <c r="D7867" s="6">
        <f t="shared" si="1586"/>
        <v>33</v>
      </c>
      <c r="E7867" s="5">
        <f t="shared" si="1587"/>
        <v>3389.502646858683</v>
      </c>
      <c r="F7867" s="5">
        <f t="shared" si="1588"/>
        <v>30.749999999999996</v>
      </c>
      <c r="G7867" s="5">
        <f t="shared" si="1589"/>
        <v>1153.8335085377266</v>
      </c>
      <c r="H7867" s="5">
        <f t="shared" si="1590"/>
        <v>4574.0861553964096</v>
      </c>
      <c r="I7867" s="5">
        <f t="shared" si="1591"/>
        <v>720</v>
      </c>
      <c r="J7867" s="5">
        <f t="shared" si="1592"/>
        <v>3854.0861553964096</v>
      </c>
      <c r="K7867" s="2">
        <f t="shared" si="1593"/>
        <v>91911.217975632113</v>
      </c>
      <c r="L7867" s="2">
        <f t="shared" si="1594"/>
        <v>161694</v>
      </c>
      <c r="M7867" s="2">
        <f t="shared" si="1595"/>
        <v>28600</v>
      </c>
      <c r="N7867" s="6">
        <f t="shared" si="1596"/>
        <v>1</v>
      </c>
      <c r="O7867" s="2">
        <f t="shared" si="1597"/>
        <v>21182.782024367887</v>
      </c>
      <c r="P7867" s="2">
        <f t="shared" si="1598"/>
        <v>21182.782024367887</v>
      </c>
    </row>
    <row r="7868" spans="1:16">
      <c r="A7868" s="6">
        <v>12</v>
      </c>
      <c r="B7868" s="6">
        <v>1</v>
      </c>
      <c r="C7868" s="6">
        <v>21</v>
      </c>
      <c r="D7868" s="6">
        <f t="shared" si="1586"/>
        <v>34</v>
      </c>
      <c r="E7868" s="5">
        <f t="shared" si="1587"/>
        <v>3389.502646858683</v>
      </c>
      <c r="F7868" s="5">
        <f t="shared" si="1588"/>
        <v>30.749999999999996</v>
      </c>
      <c r="G7868" s="5">
        <f t="shared" si="1589"/>
        <v>1226.6692487641703</v>
      </c>
      <c r="H7868" s="5">
        <f t="shared" si="1590"/>
        <v>4646.9218956228533</v>
      </c>
      <c r="I7868" s="5">
        <f t="shared" si="1591"/>
        <v>720</v>
      </c>
      <c r="J7868" s="5">
        <f t="shared" si="1592"/>
        <v>3926.9218956228533</v>
      </c>
      <c r="K7868" s="2">
        <f t="shared" si="1593"/>
        <v>93175.727354563423</v>
      </c>
      <c r="L7868" s="2">
        <f t="shared" si="1594"/>
        <v>164394</v>
      </c>
      <c r="M7868" s="2">
        <f t="shared" si="1595"/>
        <v>29480</v>
      </c>
      <c r="N7868" s="6">
        <f t="shared" si="1596"/>
        <v>1</v>
      </c>
      <c r="O7868" s="2">
        <f t="shared" si="1597"/>
        <v>21738.272645436577</v>
      </c>
      <c r="P7868" s="2">
        <f t="shared" si="1598"/>
        <v>21738.272645436577</v>
      </c>
    </row>
    <row r="7869" spans="1:16">
      <c r="A7869" s="6">
        <v>12</v>
      </c>
      <c r="B7869" s="6">
        <v>1</v>
      </c>
      <c r="C7869" s="6">
        <v>22</v>
      </c>
      <c r="D7869" s="6">
        <f t="shared" si="1586"/>
        <v>35</v>
      </c>
      <c r="E7869" s="5">
        <f t="shared" si="1587"/>
        <v>3389.502646858683</v>
      </c>
      <c r="F7869" s="5">
        <f t="shared" si="1588"/>
        <v>30.749999999999996</v>
      </c>
      <c r="G7869" s="5">
        <f t="shared" si="1589"/>
        <v>1301.1455960105666</v>
      </c>
      <c r="H7869" s="5">
        <f t="shared" si="1590"/>
        <v>4721.3982428692498</v>
      </c>
      <c r="I7869" s="5">
        <f t="shared" si="1591"/>
        <v>720</v>
      </c>
      <c r="J7869" s="5">
        <f t="shared" si="1592"/>
        <v>4001.3982428692498</v>
      </c>
      <c r="K7869" s="2">
        <f t="shared" si="1593"/>
        <v>94468.719494257806</v>
      </c>
      <c r="L7869" s="2">
        <f t="shared" si="1594"/>
        <v>167094</v>
      </c>
      <c r="M7869" s="2">
        <f t="shared" si="1595"/>
        <v>30360</v>
      </c>
      <c r="N7869" s="6">
        <f t="shared" si="1596"/>
        <v>1</v>
      </c>
      <c r="O7869" s="2">
        <f t="shared" si="1597"/>
        <v>22265.280505742194</v>
      </c>
      <c r="P7869" s="2">
        <f t="shared" si="1598"/>
        <v>22265.280505742194</v>
      </c>
    </row>
    <row r="7870" spans="1:16">
      <c r="A7870" s="6">
        <v>12</v>
      </c>
      <c r="B7870" s="6">
        <v>1</v>
      </c>
      <c r="C7870" s="6">
        <v>23</v>
      </c>
      <c r="D7870" s="6">
        <f t="shared" si="1586"/>
        <v>36</v>
      </c>
      <c r="E7870" s="5">
        <f t="shared" si="1587"/>
        <v>3389.502646858683</v>
      </c>
      <c r="F7870" s="5">
        <f t="shared" si="1588"/>
        <v>30.749999999999996</v>
      </c>
      <c r="G7870" s="5">
        <f t="shared" si="1589"/>
        <v>1377.292184868003</v>
      </c>
      <c r="H7870" s="5">
        <f t="shared" si="1590"/>
        <v>4797.5448317266855</v>
      </c>
      <c r="I7870" s="5">
        <f t="shared" si="1591"/>
        <v>720</v>
      </c>
      <c r="J7870" s="5">
        <f t="shared" si="1592"/>
        <v>4077.5448317266855</v>
      </c>
      <c r="K7870" s="2">
        <f t="shared" si="1593"/>
        <v>95790.708884143838</v>
      </c>
      <c r="L7870" s="2">
        <f t="shared" si="1594"/>
        <v>169794</v>
      </c>
      <c r="M7870" s="2">
        <f t="shared" si="1595"/>
        <v>31240</v>
      </c>
      <c r="N7870" s="6">
        <f t="shared" si="1596"/>
        <v>1</v>
      </c>
      <c r="O7870" s="2">
        <f t="shared" si="1597"/>
        <v>22763.291115856162</v>
      </c>
      <c r="P7870" s="2">
        <f t="shared" si="1598"/>
        <v>22763.291115856162</v>
      </c>
    </row>
    <row r="7871" spans="1:16">
      <c r="A7871" s="6">
        <v>12</v>
      </c>
      <c r="B7871" s="6">
        <v>1</v>
      </c>
      <c r="C7871" s="6">
        <v>24</v>
      </c>
      <c r="D7871" s="6">
        <f t="shared" si="1586"/>
        <v>37</v>
      </c>
      <c r="E7871" s="5">
        <f t="shared" si="1587"/>
        <v>3389.502646858683</v>
      </c>
      <c r="F7871" s="5">
        <f t="shared" si="1588"/>
        <v>30.749999999999996</v>
      </c>
      <c r="G7871" s="5">
        <f t="shared" si="1589"/>
        <v>1455.1391344474989</v>
      </c>
      <c r="H7871" s="5">
        <f t="shared" si="1590"/>
        <v>4875.3917813061817</v>
      </c>
      <c r="I7871" s="5">
        <f t="shared" si="1591"/>
        <v>720</v>
      </c>
      <c r="J7871" s="5">
        <f t="shared" si="1592"/>
        <v>4155.3917813061817</v>
      </c>
      <c r="K7871" s="2">
        <f t="shared" si="1593"/>
        <v>97142.218425454543</v>
      </c>
      <c r="L7871" s="2">
        <f t="shared" si="1594"/>
        <v>172494</v>
      </c>
      <c r="M7871" s="2">
        <f t="shared" si="1595"/>
        <v>32120</v>
      </c>
      <c r="N7871" s="6">
        <f t="shared" si="1596"/>
        <v>1</v>
      </c>
      <c r="O7871" s="2">
        <f t="shared" si="1597"/>
        <v>23231.781574545457</v>
      </c>
      <c r="P7871" s="2">
        <f t="shared" si="1598"/>
        <v>23231.781574545457</v>
      </c>
    </row>
    <row r="7872" spans="1:16">
      <c r="A7872" s="6">
        <v>12</v>
      </c>
      <c r="B7872" s="6">
        <v>1</v>
      </c>
      <c r="C7872" s="6">
        <v>25</v>
      </c>
      <c r="D7872" s="6">
        <f t="shared" si="1586"/>
        <v>38</v>
      </c>
      <c r="E7872" s="5">
        <f t="shared" si="1587"/>
        <v>3389.502646858683</v>
      </c>
      <c r="F7872" s="5">
        <f t="shared" si="1588"/>
        <v>30.749999999999996</v>
      </c>
      <c r="G7872" s="5">
        <f t="shared" si="1589"/>
        <v>1534.7170558625965</v>
      </c>
      <c r="H7872" s="5">
        <f t="shared" si="1590"/>
        <v>4954.9697027212796</v>
      </c>
      <c r="I7872" s="5">
        <f t="shared" si="1591"/>
        <v>720</v>
      </c>
      <c r="J7872" s="5">
        <f t="shared" si="1592"/>
        <v>4234.9697027212796</v>
      </c>
      <c r="K7872" s="2">
        <f t="shared" si="1593"/>
        <v>98523.779561133328</v>
      </c>
      <c r="L7872" s="2">
        <f t="shared" si="1594"/>
        <v>175194</v>
      </c>
      <c r="M7872" s="2">
        <f t="shared" si="1595"/>
        <v>33000</v>
      </c>
      <c r="N7872" s="6">
        <f t="shared" si="1596"/>
        <v>1</v>
      </c>
      <c r="O7872" s="2">
        <f t="shared" si="1597"/>
        <v>23670.220438866672</v>
      </c>
      <c r="P7872" s="2">
        <f t="shared" si="1598"/>
        <v>23670.220438866672</v>
      </c>
    </row>
    <row r="7873" spans="1:16">
      <c r="A7873" s="6">
        <v>12</v>
      </c>
      <c r="B7873" s="6">
        <v>1</v>
      </c>
      <c r="C7873" s="6">
        <v>26</v>
      </c>
      <c r="D7873" s="6">
        <f t="shared" si="1586"/>
        <v>39</v>
      </c>
      <c r="E7873" s="5">
        <f t="shared" si="1587"/>
        <v>3389.502646858683</v>
      </c>
      <c r="F7873" s="5">
        <f t="shared" si="1588"/>
        <v>30.749999999999996</v>
      </c>
      <c r="G7873" s="5">
        <f t="shared" si="1589"/>
        <v>1616.0570598233144</v>
      </c>
      <c r="H7873" s="5">
        <f t="shared" si="1590"/>
        <v>5036.3097066819973</v>
      </c>
      <c r="I7873" s="5">
        <f t="shared" si="1591"/>
        <v>720</v>
      </c>
      <c r="J7873" s="5">
        <f t="shared" si="1592"/>
        <v>4316.3097066819973</v>
      </c>
      <c r="K7873" s="2">
        <f t="shared" si="1593"/>
        <v>99935.932407673565</v>
      </c>
      <c r="L7873" s="2">
        <f t="shared" si="1594"/>
        <v>177894</v>
      </c>
      <c r="M7873" s="2">
        <f t="shared" si="1595"/>
        <v>33880</v>
      </c>
      <c r="N7873" s="6">
        <f t="shared" si="1596"/>
        <v>1</v>
      </c>
      <c r="O7873" s="2">
        <f t="shared" si="1597"/>
        <v>24078.067592326435</v>
      </c>
      <c r="P7873" s="2">
        <f t="shared" si="1598"/>
        <v>24078.067592326435</v>
      </c>
    </row>
    <row r="7874" spans="1:16">
      <c r="A7874" s="6">
        <v>12</v>
      </c>
      <c r="B7874" s="6">
        <v>1</v>
      </c>
      <c r="C7874" s="6">
        <v>27</v>
      </c>
      <c r="D7874" s="6">
        <f t="shared" si="1586"/>
        <v>40</v>
      </c>
      <c r="E7874" s="5">
        <f t="shared" si="1587"/>
        <v>3389.502646858683</v>
      </c>
      <c r="F7874" s="5">
        <f t="shared" si="1588"/>
        <v>30.749999999999996</v>
      </c>
      <c r="G7874" s="5">
        <f t="shared" si="1589"/>
        <v>1699.1907643430709</v>
      </c>
      <c r="H7874" s="5">
        <f t="shared" si="1590"/>
        <v>5119.4434112017534</v>
      </c>
      <c r="I7874" s="5">
        <f t="shared" si="1591"/>
        <v>720</v>
      </c>
      <c r="J7874" s="5">
        <f t="shared" si="1592"/>
        <v>4399.4434112017534</v>
      </c>
      <c r="K7874" s="2">
        <f t="shared" si="1593"/>
        <v>101379.22588891933</v>
      </c>
      <c r="L7874" s="2">
        <f t="shared" si="1594"/>
        <v>180594</v>
      </c>
      <c r="M7874" s="2">
        <f t="shared" si="1595"/>
        <v>34760</v>
      </c>
      <c r="N7874" s="6">
        <f t="shared" si="1596"/>
        <v>1</v>
      </c>
      <c r="O7874" s="2">
        <f t="shared" si="1597"/>
        <v>24454.774111080667</v>
      </c>
      <c r="P7874" s="2">
        <f t="shared" si="1598"/>
        <v>24454.774111080667</v>
      </c>
    </row>
    <row r="7875" spans="1:16">
      <c r="A7875" s="6">
        <v>12</v>
      </c>
      <c r="B7875" s="6">
        <v>1</v>
      </c>
      <c r="C7875" s="6">
        <v>28</v>
      </c>
      <c r="D7875" s="6">
        <f t="shared" si="1586"/>
        <v>41</v>
      </c>
      <c r="E7875" s="5">
        <f t="shared" si="1587"/>
        <v>3389.502646858683</v>
      </c>
      <c r="F7875" s="5">
        <f t="shared" si="1588"/>
        <v>30.749999999999996</v>
      </c>
      <c r="G7875" s="5">
        <f t="shared" si="1589"/>
        <v>1784.1503025602246</v>
      </c>
      <c r="H7875" s="5">
        <f t="shared" si="1590"/>
        <v>5204.4029494189072</v>
      </c>
      <c r="I7875" s="5">
        <f t="shared" si="1591"/>
        <v>720</v>
      </c>
      <c r="J7875" s="5">
        <f t="shared" si="1592"/>
        <v>4484.4029494189072</v>
      </c>
      <c r="K7875" s="2">
        <f t="shared" si="1593"/>
        <v>102854.21787185603</v>
      </c>
      <c r="L7875" s="2">
        <f t="shared" si="1594"/>
        <v>183294</v>
      </c>
      <c r="M7875" s="2">
        <f t="shared" si="1595"/>
        <v>35640</v>
      </c>
      <c r="N7875" s="6">
        <f t="shared" si="1596"/>
        <v>1</v>
      </c>
      <c r="O7875" s="2">
        <f t="shared" si="1597"/>
        <v>24799.782128143968</v>
      </c>
      <c r="P7875" s="2">
        <f t="shared" si="1598"/>
        <v>24799.782128143968</v>
      </c>
    </row>
    <row r="7876" spans="1:16">
      <c r="A7876" s="6">
        <v>12</v>
      </c>
      <c r="B7876" s="6">
        <v>1</v>
      </c>
      <c r="C7876" s="6">
        <v>29</v>
      </c>
      <c r="D7876" s="6">
        <f t="shared" ref="D7876:D7939" si="1599">A7876+B7876+C7876</f>
        <v>42</v>
      </c>
      <c r="E7876" s="5">
        <f t="shared" ref="E7876:E7939" si="1600">IF(A7876=0,0,A7876*LABOR_HRS_WK_TOM*SEASON_WEEKS*(1+DIM_PCT_TOM)^A7876)</f>
        <v>3389.502646858683</v>
      </c>
      <c r="F7876" s="5">
        <f t="shared" ref="F7876:F7939" si="1601">IF(B7876=0,0,B7876*LABOR_HRS_WK_CAR*SEASON_WEEKS*(1+DIM_PCT_CAR)^B7876)</f>
        <v>30.749999999999996</v>
      </c>
      <c r="G7876" s="5">
        <f t="shared" ref="G7876:G7939" si="1602">IF(C7876=0,0,C7876*LABOR_HRS_WK_MES*SEASON_WEEKS*(1+DIM_PCT_MES)^C7876)</f>
        <v>1870.9683306758782</v>
      </c>
      <c r="H7876" s="5">
        <f t="shared" ref="H7876:H7939" si="1603">E7876+F7876+G7876</f>
        <v>5291.2209775345609</v>
      </c>
      <c r="I7876" s="5">
        <f t="shared" ref="I7876:I7939" si="1604">MIN(H7876,FARMER_HRS)</f>
        <v>720</v>
      </c>
      <c r="J7876" s="5">
        <f t="shared" ref="J7876:J7939" si="1605">MAX(0,H7876-FARMER_HRS)</f>
        <v>4571.2209775345609</v>
      </c>
      <c r="K7876" s="2">
        <f t="shared" ref="K7876:K7939" si="1606">I7876*FARMER_RATE+J7876*TEMP_WORKER_RATE</f>
        <v>104361.47530441945</v>
      </c>
      <c r="L7876" s="2">
        <f t="shared" ref="L7876:L7939" si="1607">A7876*PRICE_TOM+B7876*PRICE_CAR+C7876*PRICE_MES</f>
        <v>185994</v>
      </c>
      <c r="M7876" s="2">
        <f t="shared" ref="M7876:M7939" si="1608">A7876*FERT_BED_TOM+B7876*FERT_BED_CAR+C7876*FERT_BED_MES</f>
        <v>36520</v>
      </c>
      <c r="N7876" s="6">
        <f t="shared" ref="N7876:N7939" si="1609">IF(AND(D7876&lt;=TOTAL_BEDS,J7876&lt;=TEMP_WORKER_MAX*TEMP_WORKER_HRS),1,0)</f>
        <v>1</v>
      </c>
      <c r="O7876" s="2">
        <f t="shared" ref="O7876:O7939" si="1610">L7876-M7876-K7876-FIXED_COSTS</f>
        <v>25112.524695580549</v>
      </c>
      <c r="P7876" s="2">
        <f t="shared" ref="P7876:P7939" si="1611">IF(N7876=1,O7876,"")</f>
        <v>25112.524695580549</v>
      </c>
    </row>
    <row r="7877" spans="1:16">
      <c r="A7877" s="6">
        <v>12</v>
      </c>
      <c r="B7877" s="6">
        <v>1</v>
      </c>
      <c r="C7877" s="6">
        <v>30</v>
      </c>
      <c r="D7877" s="6">
        <f t="shared" si="1599"/>
        <v>43</v>
      </c>
      <c r="E7877" s="5">
        <f t="shared" si="1600"/>
        <v>3389.502646858683</v>
      </c>
      <c r="F7877" s="5">
        <f t="shared" si="1601"/>
        <v>30.749999999999996</v>
      </c>
      <c r="G7877" s="5">
        <f t="shared" si="1602"/>
        <v>1959.6780360096488</v>
      </c>
      <c r="H7877" s="5">
        <f t="shared" si="1603"/>
        <v>5379.930682868332</v>
      </c>
      <c r="I7877" s="5">
        <f t="shared" si="1604"/>
        <v>720</v>
      </c>
      <c r="J7877" s="5">
        <f t="shared" si="1605"/>
        <v>4659.930682868332</v>
      </c>
      <c r="K7877" s="2">
        <f t="shared" si="1606"/>
        <v>105901.57435535299</v>
      </c>
      <c r="L7877" s="2">
        <f t="shared" si="1607"/>
        <v>188694</v>
      </c>
      <c r="M7877" s="2">
        <f t="shared" si="1608"/>
        <v>37400</v>
      </c>
      <c r="N7877" s="6">
        <f t="shared" si="1609"/>
        <v>1</v>
      </c>
      <c r="O7877" s="2">
        <f t="shared" si="1610"/>
        <v>25392.42564464701</v>
      </c>
      <c r="P7877" s="2">
        <f t="shared" si="1611"/>
        <v>25392.42564464701</v>
      </c>
    </row>
    <row r="7878" spans="1:16">
      <c r="A7878" s="6">
        <v>12</v>
      </c>
      <c r="B7878" s="6">
        <v>2</v>
      </c>
      <c r="C7878" s="6">
        <v>0</v>
      </c>
      <c r="D7878" s="6">
        <f t="shared" si="1599"/>
        <v>14</v>
      </c>
      <c r="E7878" s="5">
        <f t="shared" si="1600"/>
        <v>3389.502646858683</v>
      </c>
      <c r="F7878" s="5">
        <f t="shared" si="1601"/>
        <v>63.037499999999994</v>
      </c>
      <c r="G7878" s="5">
        <f t="shared" si="1602"/>
        <v>0</v>
      </c>
      <c r="H7878" s="5">
        <f t="shared" si="1603"/>
        <v>3452.5401468586829</v>
      </c>
      <c r="I7878" s="5">
        <f t="shared" si="1604"/>
        <v>720</v>
      </c>
      <c r="J7878" s="5">
        <f t="shared" si="1605"/>
        <v>2732.5401468586829</v>
      </c>
      <c r="K7878" s="2">
        <f t="shared" si="1606"/>
        <v>72439.933105185468</v>
      </c>
      <c r="L7878" s="2">
        <f t="shared" si="1607"/>
        <v>109788</v>
      </c>
      <c r="M7878" s="2">
        <f t="shared" si="1608"/>
        <v>11440</v>
      </c>
      <c r="N7878" s="6">
        <f t="shared" si="1609"/>
        <v>1</v>
      </c>
      <c r="O7878" s="2">
        <f t="shared" si="1610"/>
        <v>5908.0668948145321</v>
      </c>
      <c r="P7878" s="2">
        <f t="shared" si="1611"/>
        <v>5908.0668948145321</v>
      </c>
    </row>
    <row r="7879" spans="1:16">
      <c r="A7879" s="6">
        <v>12</v>
      </c>
      <c r="B7879" s="6">
        <v>2</v>
      </c>
      <c r="C7879" s="6">
        <v>1</v>
      </c>
      <c r="D7879" s="6">
        <f t="shared" si="1599"/>
        <v>15</v>
      </c>
      <c r="E7879" s="5">
        <f t="shared" si="1600"/>
        <v>3389.502646858683</v>
      </c>
      <c r="F7879" s="5">
        <f t="shared" si="1601"/>
        <v>63.037499999999994</v>
      </c>
      <c r="G7879" s="5">
        <f t="shared" si="1602"/>
        <v>45.5625</v>
      </c>
      <c r="H7879" s="5">
        <f t="shared" si="1603"/>
        <v>3498.1026468586829</v>
      </c>
      <c r="I7879" s="5">
        <f t="shared" si="1604"/>
        <v>720</v>
      </c>
      <c r="J7879" s="5">
        <f t="shared" si="1605"/>
        <v>2778.1026468586829</v>
      </c>
      <c r="K7879" s="2">
        <f t="shared" si="1606"/>
        <v>73230.948730185468</v>
      </c>
      <c r="L7879" s="2">
        <f t="shared" si="1607"/>
        <v>112488</v>
      </c>
      <c r="M7879" s="2">
        <f t="shared" si="1608"/>
        <v>12320</v>
      </c>
      <c r="N7879" s="6">
        <f t="shared" si="1609"/>
        <v>1</v>
      </c>
      <c r="O7879" s="2">
        <f t="shared" si="1610"/>
        <v>6937.0512698145321</v>
      </c>
      <c r="P7879" s="2">
        <f t="shared" si="1611"/>
        <v>6937.0512698145321</v>
      </c>
    </row>
    <row r="7880" spans="1:16">
      <c r="A7880" s="6">
        <v>12</v>
      </c>
      <c r="B7880" s="6">
        <v>2</v>
      </c>
      <c r="C7880" s="6">
        <v>2</v>
      </c>
      <c r="D7880" s="6">
        <f t="shared" si="1599"/>
        <v>16</v>
      </c>
      <c r="E7880" s="5">
        <f t="shared" si="1600"/>
        <v>3389.502646858683</v>
      </c>
      <c r="F7880" s="5">
        <f t="shared" si="1601"/>
        <v>63.037499999999994</v>
      </c>
      <c r="G7880" s="5">
        <f t="shared" si="1602"/>
        <v>92.264062499999994</v>
      </c>
      <c r="H7880" s="5">
        <f t="shared" si="1603"/>
        <v>3544.8042093586828</v>
      </c>
      <c r="I7880" s="5">
        <f t="shared" si="1604"/>
        <v>720</v>
      </c>
      <c r="J7880" s="5">
        <f t="shared" si="1605"/>
        <v>2824.8042093586828</v>
      </c>
      <c r="K7880" s="2">
        <f t="shared" si="1606"/>
        <v>74041.739745810453</v>
      </c>
      <c r="L7880" s="2">
        <f t="shared" si="1607"/>
        <v>115188</v>
      </c>
      <c r="M7880" s="2">
        <f t="shared" si="1608"/>
        <v>13200</v>
      </c>
      <c r="N7880" s="6">
        <f t="shared" si="1609"/>
        <v>1</v>
      </c>
      <c r="O7880" s="2">
        <f t="shared" si="1610"/>
        <v>7946.2602541895467</v>
      </c>
      <c r="P7880" s="2">
        <f t="shared" si="1611"/>
        <v>7946.2602541895467</v>
      </c>
    </row>
    <row r="7881" spans="1:16">
      <c r="A7881" s="6">
        <v>12</v>
      </c>
      <c r="B7881" s="6">
        <v>2</v>
      </c>
      <c r="C7881" s="6">
        <v>3</v>
      </c>
      <c r="D7881" s="6">
        <f t="shared" si="1599"/>
        <v>17</v>
      </c>
      <c r="E7881" s="5">
        <f t="shared" si="1600"/>
        <v>3389.502646858683</v>
      </c>
      <c r="F7881" s="5">
        <f t="shared" si="1601"/>
        <v>63.037499999999994</v>
      </c>
      <c r="G7881" s="5">
        <f t="shared" si="1602"/>
        <v>140.12604492187498</v>
      </c>
      <c r="H7881" s="5">
        <f t="shared" si="1603"/>
        <v>3592.6661917805577</v>
      </c>
      <c r="I7881" s="5">
        <f t="shared" si="1604"/>
        <v>720</v>
      </c>
      <c r="J7881" s="5">
        <f t="shared" si="1605"/>
        <v>2872.6661917805577</v>
      </c>
      <c r="K7881" s="2">
        <f t="shared" si="1606"/>
        <v>74872.676940634672</v>
      </c>
      <c r="L7881" s="2">
        <f t="shared" si="1607"/>
        <v>117888</v>
      </c>
      <c r="M7881" s="2">
        <f t="shared" si="1608"/>
        <v>14080</v>
      </c>
      <c r="N7881" s="6">
        <f t="shared" si="1609"/>
        <v>1</v>
      </c>
      <c r="O7881" s="2">
        <f t="shared" si="1610"/>
        <v>8935.3230593653279</v>
      </c>
      <c r="P7881" s="2">
        <f t="shared" si="1611"/>
        <v>8935.3230593653279</v>
      </c>
    </row>
    <row r="7882" spans="1:16">
      <c r="A7882" s="6">
        <v>12</v>
      </c>
      <c r="B7882" s="6">
        <v>2</v>
      </c>
      <c r="C7882" s="6">
        <v>4</v>
      </c>
      <c r="D7882" s="6">
        <f t="shared" si="1599"/>
        <v>18</v>
      </c>
      <c r="E7882" s="5">
        <f t="shared" si="1600"/>
        <v>3389.502646858683</v>
      </c>
      <c r="F7882" s="5">
        <f t="shared" si="1601"/>
        <v>63.037499999999994</v>
      </c>
      <c r="G7882" s="5">
        <f t="shared" si="1602"/>
        <v>189.17016064453125</v>
      </c>
      <c r="H7882" s="5">
        <f t="shared" si="1603"/>
        <v>3641.7103075032142</v>
      </c>
      <c r="I7882" s="5">
        <f t="shared" si="1604"/>
        <v>720</v>
      </c>
      <c r="J7882" s="5">
        <f t="shared" si="1605"/>
        <v>2921.7103075032142</v>
      </c>
      <c r="K7882" s="2">
        <f t="shared" si="1606"/>
        <v>75724.137283041913</v>
      </c>
      <c r="L7882" s="2">
        <f t="shared" si="1607"/>
        <v>120588</v>
      </c>
      <c r="M7882" s="2">
        <f t="shared" si="1608"/>
        <v>14960</v>
      </c>
      <c r="N7882" s="6">
        <f t="shared" si="1609"/>
        <v>1</v>
      </c>
      <c r="O7882" s="2">
        <f t="shared" si="1610"/>
        <v>9903.8627169580868</v>
      </c>
      <c r="P7882" s="2">
        <f t="shared" si="1611"/>
        <v>9903.8627169580868</v>
      </c>
    </row>
    <row r="7883" spans="1:16">
      <c r="A7883" s="6">
        <v>12</v>
      </c>
      <c r="B7883" s="6">
        <v>2</v>
      </c>
      <c r="C7883" s="6">
        <v>5</v>
      </c>
      <c r="D7883" s="6">
        <f t="shared" si="1599"/>
        <v>19</v>
      </c>
      <c r="E7883" s="5">
        <f t="shared" si="1600"/>
        <v>3389.502646858683</v>
      </c>
      <c r="F7883" s="5">
        <f t="shared" si="1601"/>
        <v>63.037499999999994</v>
      </c>
      <c r="G7883" s="5">
        <f t="shared" si="1602"/>
        <v>239.41848456573481</v>
      </c>
      <c r="H7883" s="5">
        <f t="shared" si="1603"/>
        <v>3691.9586314244175</v>
      </c>
      <c r="I7883" s="5">
        <f t="shared" si="1604"/>
        <v>720</v>
      </c>
      <c r="J7883" s="5">
        <f t="shared" si="1605"/>
        <v>2971.9586314244175</v>
      </c>
      <c r="K7883" s="2">
        <f t="shared" si="1606"/>
        <v>76596.504017785017</v>
      </c>
      <c r="L7883" s="2">
        <f t="shared" si="1607"/>
        <v>123288</v>
      </c>
      <c r="M7883" s="2">
        <f t="shared" si="1608"/>
        <v>15840</v>
      </c>
      <c r="N7883" s="6">
        <f t="shared" si="1609"/>
        <v>1</v>
      </c>
      <c r="O7883" s="2">
        <f t="shared" si="1610"/>
        <v>10851.495982214983</v>
      </c>
      <c r="P7883" s="2">
        <f t="shared" si="1611"/>
        <v>10851.495982214983</v>
      </c>
    </row>
    <row r="7884" spans="1:16">
      <c r="A7884" s="6">
        <v>12</v>
      </c>
      <c r="B7884" s="6">
        <v>2</v>
      </c>
      <c r="C7884" s="6">
        <v>6</v>
      </c>
      <c r="D7884" s="6">
        <f t="shared" si="1599"/>
        <v>20</v>
      </c>
      <c r="E7884" s="5">
        <f t="shared" si="1600"/>
        <v>3389.502646858683</v>
      </c>
      <c r="F7884" s="5">
        <f t="shared" si="1601"/>
        <v>63.037499999999994</v>
      </c>
      <c r="G7884" s="5">
        <f t="shared" si="1602"/>
        <v>290.89345874736784</v>
      </c>
      <c r="H7884" s="5">
        <f t="shared" si="1603"/>
        <v>3743.4336056060506</v>
      </c>
      <c r="I7884" s="5">
        <f t="shared" si="1604"/>
        <v>720</v>
      </c>
      <c r="J7884" s="5">
        <f t="shared" si="1605"/>
        <v>3023.4336056060506</v>
      </c>
      <c r="K7884" s="2">
        <f t="shared" si="1606"/>
        <v>77490.166763993941</v>
      </c>
      <c r="L7884" s="2">
        <f t="shared" si="1607"/>
        <v>125988</v>
      </c>
      <c r="M7884" s="2">
        <f t="shared" si="1608"/>
        <v>16720</v>
      </c>
      <c r="N7884" s="6">
        <f t="shared" si="1609"/>
        <v>1</v>
      </c>
      <c r="O7884" s="2">
        <f t="shared" si="1610"/>
        <v>11777.833236006059</v>
      </c>
      <c r="P7884" s="2">
        <f t="shared" si="1611"/>
        <v>11777.833236006059</v>
      </c>
    </row>
    <row r="7885" spans="1:16">
      <c r="A7885" s="6">
        <v>12</v>
      </c>
      <c r="B7885" s="6">
        <v>2</v>
      </c>
      <c r="C7885" s="6">
        <v>7</v>
      </c>
      <c r="D7885" s="6">
        <f t="shared" si="1599"/>
        <v>21</v>
      </c>
      <c r="E7885" s="5">
        <f t="shared" si="1600"/>
        <v>3389.502646858683</v>
      </c>
      <c r="F7885" s="5">
        <f t="shared" si="1601"/>
        <v>63.037499999999994</v>
      </c>
      <c r="G7885" s="5">
        <f t="shared" si="1602"/>
        <v>343.61789814532818</v>
      </c>
      <c r="H7885" s="5">
        <f t="shared" si="1603"/>
        <v>3796.158045004011</v>
      </c>
      <c r="I7885" s="5">
        <f t="shared" si="1604"/>
        <v>720</v>
      </c>
      <c r="J7885" s="5">
        <f t="shared" si="1605"/>
        <v>3076.158045004011</v>
      </c>
      <c r="K7885" s="2">
        <f t="shared" si="1606"/>
        <v>78405.521614652971</v>
      </c>
      <c r="L7885" s="2">
        <f t="shared" si="1607"/>
        <v>128688</v>
      </c>
      <c r="M7885" s="2">
        <f t="shared" si="1608"/>
        <v>17600</v>
      </c>
      <c r="N7885" s="6">
        <f t="shared" si="1609"/>
        <v>1</v>
      </c>
      <c r="O7885" s="2">
        <f t="shared" si="1610"/>
        <v>12682.478385347029</v>
      </c>
      <c r="P7885" s="2">
        <f t="shared" si="1611"/>
        <v>12682.478385347029</v>
      </c>
    </row>
    <row r="7886" spans="1:16">
      <c r="A7886" s="6">
        <v>12</v>
      </c>
      <c r="B7886" s="6">
        <v>2</v>
      </c>
      <c r="C7886" s="6">
        <v>8</v>
      </c>
      <c r="D7886" s="6">
        <f t="shared" si="1599"/>
        <v>22</v>
      </c>
      <c r="E7886" s="5">
        <f t="shared" si="1600"/>
        <v>3389.502646858683</v>
      </c>
      <c r="F7886" s="5">
        <f t="shared" si="1601"/>
        <v>63.037499999999994</v>
      </c>
      <c r="G7886" s="5">
        <f t="shared" si="1602"/>
        <v>397.61499642530839</v>
      </c>
      <c r="H7886" s="5">
        <f t="shared" si="1603"/>
        <v>3850.1551432839915</v>
      </c>
      <c r="I7886" s="5">
        <f t="shared" si="1604"/>
        <v>720</v>
      </c>
      <c r="J7886" s="5">
        <f t="shared" si="1605"/>
        <v>3130.1551432839915</v>
      </c>
      <c r="K7886" s="2">
        <f t="shared" si="1606"/>
        <v>79342.971237569291</v>
      </c>
      <c r="L7886" s="2">
        <f t="shared" si="1607"/>
        <v>131388</v>
      </c>
      <c r="M7886" s="2">
        <f t="shared" si="1608"/>
        <v>18480</v>
      </c>
      <c r="N7886" s="6">
        <f t="shared" si="1609"/>
        <v>1</v>
      </c>
      <c r="O7886" s="2">
        <f t="shared" si="1610"/>
        <v>13565.028762430709</v>
      </c>
      <c r="P7886" s="2">
        <f t="shared" si="1611"/>
        <v>13565.028762430709</v>
      </c>
    </row>
    <row r="7887" spans="1:16">
      <c r="A7887" s="6">
        <v>12</v>
      </c>
      <c r="B7887" s="6">
        <v>2</v>
      </c>
      <c r="C7887" s="6">
        <v>9</v>
      </c>
      <c r="D7887" s="6">
        <f t="shared" si="1599"/>
        <v>23</v>
      </c>
      <c r="E7887" s="5">
        <f t="shared" si="1600"/>
        <v>3389.502646858683</v>
      </c>
      <c r="F7887" s="5">
        <f t="shared" si="1601"/>
        <v>63.037499999999994</v>
      </c>
      <c r="G7887" s="5">
        <f t="shared" si="1602"/>
        <v>452.90833186570285</v>
      </c>
      <c r="H7887" s="5">
        <f t="shared" si="1603"/>
        <v>3905.4484787243855</v>
      </c>
      <c r="I7887" s="5">
        <f t="shared" si="1604"/>
        <v>720</v>
      </c>
      <c r="J7887" s="5">
        <f t="shared" si="1605"/>
        <v>3185.4484787243855</v>
      </c>
      <c r="K7887" s="2">
        <f t="shared" si="1606"/>
        <v>80302.924977853923</v>
      </c>
      <c r="L7887" s="2">
        <f t="shared" si="1607"/>
        <v>134088</v>
      </c>
      <c r="M7887" s="2">
        <f t="shared" si="1608"/>
        <v>19360</v>
      </c>
      <c r="N7887" s="6">
        <f t="shared" si="1609"/>
        <v>1</v>
      </c>
      <c r="O7887" s="2">
        <f t="shared" si="1610"/>
        <v>14425.075022146077</v>
      </c>
      <c r="P7887" s="2">
        <f t="shared" si="1611"/>
        <v>14425.075022146077</v>
      </c>
    </row>
    <row r="7888" spans="1:16">
      <c r="A7888" s="6">
        <v>12</v>
      </c>
      <c r="B7888" s="6">
        <v>2</v>
      </c>
      <c r="C7888" s="6">
        <v>10</v>
      </c>
      <c r="D7888" s="6">
        <f t="shared" si="1599"/>
        <v>24</v>
      </c>
      <c r="E7888" s="5">
        <f t="shared" si="1600"/>
        <v>3389.502646858683</v>
      </c>
      <c r="F7888" s="5">
        <f t="shared" si="1601"/>
        <v>63.037499999999994</v>
      </c>
      <c r="G7888" s="5">
        <f t="shared" si="1602"/>
        <v>509.52187334891573</v>
      </c>
      <c r="H7888" s="5">
        <f t="shared" si="1603"/>
        <v>3962.0620202075988</v>
      </c>
      <c r="I7888" s="5">
        <f t="shared" si="1604"/>
        <v>720</v>
      </c>
      <c r="J7888" s="5">
        <f t="shared" si="1605"/>
        <v>3242.0620202075988</v>
      </c>
      <c r="K7888" s="2">
        <f t="shared" si="1606"/>
        <v>81285.798961937486</v>
      </c>
      <c r="L7888" s="2">
        <f t="shared" si="1607"/>
        <v>136788</v>
      </c>
      <c r="M7888" s="2">
        <f t="shared" si="1608"/>
        <v>20240</v>
      </c>
      <c r="N7888" s="6">
        <f t="shared" si="1609"/>
        <v>1</v>
      </c>
      <c r="O7888" s="2">
        <f t="shared" si="1610"/>
        <v>15262.201038062514</v>
      </c>
      <c r="P7888" s="2">
        <f t="shared" si="1611"/>
        <v>15262.201038062514</v>
      </c>
    </row>
    <row r="7889" spans="1:16">
      <c r="A7889" s="6">
        <v>12</v>
      </c>
      <c r="B7889" s="6">
        <v>2</v>
      </c>
      <c r="C7889" s="6">
        <v>11</v>
      </c>
      <c r="D7889" s="6">
        <f t="shared" si="1599"/>
        <v>25</v>
      </c>
      <c r="E7889" s="5">
        <f t="shared" si="1600"/>
        <v>3389.502646858683</v>
      </c>
      <c r="F7889" s="5">
        <f t="shared" si="1601"/>
        <v>63.037499999999994</v>
      </c>
      <c r="G7889" s="5">
        <f t="shared" si="1602"/>
        <v>567.47998644235474</v>
      </c>
      <c r="H7889" s="5">
        <f t="shared" si="1603"/>
        <v>4020.0201333010377</v>
      </c>
      <c r="I7889" s="5">
        <f t="shared" si="1604"/>
        <v>720</v>
      </c>
      <c r="J7889" s="5">
        <f t="shared" si="1605"/>
        <v>3300.0201333010377</v>
      </c>
      <c r="K7889" s="2">
        <f t="shared" si="1606"/>
        <v>82292.016203143023</v>
      </c>
      <c r="L7889" s="2">
        <f t="shared" si="1607"/>
        <v>139488</v>
      </c>
      <c r="M7889" s="2">
        <f t="shared" si="1608"/>
        <v>21120</v>
      </c>
      <c r="N7889" s="6">
        <f t="shared" si="1609"/>
        <v>1</v>
      </c>
      <c r="O7889" s="2">
        <f t="shared" si="1610"/>
        <v>16075.983796856977</v>
      </c>
      <c r="P7889" s="2">
        <f t="shared" si="1611"/>
        <v>16075.983796856977</v>
      </c>
    </row>
    <row r="7890" spans="1:16">
      <c r="A7890" s="6">
        <v>12</v>
      </c>
      <c r="B7890" s="6">
        <v>2</v>
      </c>
      <c r="C7890" s="6">
        <v>12</v>
      </c>
      <c r="D7890" s="6">
        <f t="shared" si="1599"/>
        <v>26</v>
      </c>
      <c r="E7890" s="5">
        <f t="shared" si="1600"/>
        <v>3389.502646858683</v>
      </c>
      <c r="F7890" s="5">
        <f t="shared" si="1601"/>
        <v>63.037499999999994</v>
      </c>
      <c r="G7890" s="5">
        <f t="shared" si="1602"/>
        <v>626.80743957041921</v>
      </c>
      <c r="H7890" s="5">
        <f t="shared" si="1603"/>
        <v>4079.3475864291022</v>
      </c>
      <c r="I7890" s="5">
        <f t="shared" si="1604"/>
        <v>720</v>
      </c>
      <c r="J7890" s="5">
        <f t="shared" si="1605"/>
        <v>3359.3475864291022</v>
      </c>
      <c r="K7890" s="2">
        <f t="shared" si="1606"/>
        <v>83322.006708838569</v>
      </c>
      <c r="L7890" s="2">
        <f t="shared" si="1607"/>
        <v>142188</v>
      </c>
      <c r="M7890" s="2">
        <f t="shared" si="1608"/>
        <v>22000</v>
      </c>
      <c r="N7890" s="6">
        <f t="shared" si="1609"/>
        <v>1</v>
      </c>
      <c r="O7890" s="2">
        <f t="shared" si="1610"/>
        <v>16865.993291161431</v>
      </c>
      <c r="P7890" s="2">
        <f t="shared" si="1611"/>
        <v>16865.993291161431</v>
      </c>
    </row>
    <row r="7891" spans="1:16">
      <c r="A7891" s="6">
        <v>12</v>
      </c>
      <c r="B7891" s="6">
        <v>2</v>
      </c>
      <c r="C7891" s="6">
        <v>13</v>
      </c>
      <c r="D7891" s="6">
        <f t="shared" si="1599"/>
        <v>27</v>
      </c>
      <c r="E7891" s="5">
        <f t="shared" si="1600"/>
        <v>3389.502646858683</v>
      </c>
      <c r="F7891" s="5">
        <f t="shared" si="1601"/>
        <v>63.037499999999994</v>
      </c>
      <c r="G7891" s="5">
        <f t="shared" si="1602"/>
        <v>687.52941027880343</v>
      </c>
      <c r="H7891" s="5">
        <f t="shared" si="1603"/>
        <v>4140.0695571374863</v>
      </c>
      <c r="I7891" s="5">
        <f t="shared" si="1604"/>
        <v>720</v>
      </c>
      <c r="J7891" s="5">
        <f t="shared" si="1605"/>
        <v>3420.0695571374863</v>
      </c>
      <c r="K7891" s="2">
        <f t="shared" si="1606"/>
        <v>84376.207589192461</v>
      </c>
      <c r="L7891" s="2">
        <f t="shared" si="1607"/>
        <v>144888</v>
      </c>
      <c r="M7891" s="2">
        <f t="shared" si="1608"/>
        <v>22880</v>
      </c>
      <c r="N7891" s="6">
        <f t="shared" si="1609"/>
        <v>1</v>
      </c>
      <c r="O7891" s="2">
        <f t="shared" si="1610"/>
        <v>17631.792410807539</v>
      </c>
      <c r="P7891" s="2">
        <f t="shared" si="1611"/>
        <v>17631.792410807539</v>
      </c>
    </row>
    <row r="7892" spans="1:16">
      <c r="A7892" s="6">
        <v>12</v>
      </c>
      <c r="B7892" s="6">
        <v>2</v>
      </c>
      <c r="C7892" s="6">
        <v>14</v>
      </c>
      <c r="D7892" s="6">
        <f t="shared" si="1599"/>
        <v>28</v>
      </c>
      <c r="E7892" s="5">
        <f t="shared" si="1600"/>
        <v>3389.502646858683</v>
      </c>
      <c r="F7892" s="5">
        <f t="shared" si="1601"/>
        <v>63.037499999999994</v>
      </c>
      <c r="G7892" s="5">
        <f t="shared" si="1602"/>
        <v>749.67149159246469</v>
      </c>
      <c r="H7892" s="5">
        <f t="shared" si="1603"/>
        <v>4202.2116384511473</v>
      </c>
      <c r="I7892" s="5">
        <f t="shared" si="1604"/>
        <v>720</v>
      </c>
      <c r="J7892" s="5">
        <f t="shared" si="1605"/>
        <v>3482.2116384511473</v>
      </c>
      <c r="K7892" s="2">
        <f t="shared" si="1606"/>
        <v>85455.063167554646</v>
      </c>
      <c r="L7892" s="2">
        <f t="shared" si="1607"/>
        <v>147588</v>
      </c>
      <c r="M7892" s="2">
        <f t="shared" si="1608"/>
        <v>23760</v>
      </c>
      <c r="N7892" s="6">
        <f t="shared" si="1609"/>
        <v>1</v>
      </c>
      <c r="O7892" s="2">
        <f t="shared" si="1610"/>
        <v>18372.936832445354</v>
      </c>
      <c r="P7892" s="2">
        <f t="shared" si="1611"/>
        <v>18372.936832445354</v>
      </c>
    </row>
    <row r="7893" spans="1:16">
      <c r="A7893" s="6">
        <v>12</v>
      </c>
      <c r="B7893" s="6">
        <v>2</v>
      </c>
      <c r="C7893" s="6">
        <v>15</v>
      </c>
      <c r="D7893" s="6">
        <f t="shared" si="1599"/>
        <v>29</v>
      </c>
      <c r="E7893" s="5">
        <f t="shared" si="1600"/>
        <v>3389.502646858683</v>
      </c>
      <c r="F7893" s="5">
        <f t="shared" si="1601"/>
        <v>63.037499999999994</v>
      </c>
      <c r="G7893" s="5">
        <f t="shared" si="1602"/>
        <v>813.25969846861108</v>
      </c>
      <c r="H7893" s="5">
        <f t="shared" si="1603"/>
        <v>4265.799845327294</v>
      </c>
      <c r="I7893" s="5">
        <f t="shared" si="1604"/>
        <v>720</v>
      </c>
      <c r="J7893" s="5">
        <f t="shared" si="1605"/>
        <v>3545.799845327294</v>
      </c>
      <c r="K7893" s="2">
        <f t="shared" si="1606"/>
        <v>86559.025092487747</v>
      </c>
      <c r="L7893" s="2">
        <f t="shared" si="1607"/>
        <v>150288</v>
      </c>
      <c r="M7893" s="2">
        <f t="shared" si="1608"/>
        <v>24640</v>
      </c>
      <c r="N7893" s="6">
        <f t="shared" si="1609"/>
        <v>1</v>
      </c>
      <c r="O7893" s="2">
        <f t="shared" si="1610"/>
        <v>19088.974907512253</v>
      </c>
      <c r="P7893" s="2">
        <f t="shared" si="1611"/>
        <v>19088.974907512253</v>
      </c>
    </row>
    <row r="7894" spans="1:16">
      <c r="A7894" s="6">
        <v>12</v>
      </c>
      <c r="B7894" s="6">
        <v>2</v>
      </c>
      <c r="C7894" s="6">
        <v>16</v>
      </c>
      <c r="D7894" s="6">
        <f t="shared" si="1599"/>
        <v>30</v>
      </c>
      <c r="E7894" s="5">
        <f t="shared" si="1600"/>
        <v>3389.502646858683</v>
      </c>
      <c r="F7894" s="5">
        <f t="shared" si="1601"/>
        <v>63.037499999999994</v>
      </c>
      <c r="G7894" s="5">
        <f t="shared" si="1602"/>
        <v>878.32047434610013</v>
      </c>
      <c r="H7894" s="5">
        <f t="shared" si="1603"/>
        <v>4330.8606212047835</v>
      </c>
      <c r="I7894" s="5">
        <f t="shared" si="1604"/>
        <v>720</v>
      </c>
      <c r="J7894" s="5">
        <f t="shared" si="1605"/>
        <v>3610.8606212047835</v>
      </c>
      <c r="K7894" s="2">
        <f t="shared" si="1606"/>
        <v>87688.552451471944</v>
      </c>
      <c r="L7894" s="2">
        <f t="shared" si="1607"/>
        <v>152988</v>
      </c>
      <c r="M7894" s="2">
        <f t="shared" si="1608"/>
        <v>25520</v>
      </c>
      <c r="N7894" s="6">
        <f t="shared" si="1609"/>
        <v>1</v>
      </c>
      <c r="O7894" s="2">
        <f t="shared" si="1610"/>
        <v>19779.447548528056</v>
      </c>
      <c r="P7894" s="2">
        <f t="shared" si="1611"/>
        <v>19779.447548528056</v>
      </c>
    </row>
    <row r="7895" spans="1:16">
      <c r="A7895" s="6">
        <v>12</v>
      </c>
      <c r="B7895" s="6">
        <v>2</v>
      </c>
      <c r="C7895" s="6">
        <v>17</v>
      </c>
      <c r="D7895" s="6">
        <f t="shared" si="1599"/>
        <v>31</v>
      </c>
      <c r="E7895" s="5">
        <f t="shared" si="1600"/>
        <v>3389.502646858683</v>
      </c>
      <c r="F7895" s="5">
        <f t="shared" si="1601"/>
        <v>63.037499999999994</v>
      </c>
      <c r="G7895" s="5">
        <f t="shared" si="1602"/>
        <v>944.88069779264049</v>
      </c>
      <c r="H7895" s="5">
        <f t="shared" si="1603"/>
        <v>4397.420844651323</v>
      </c>
      <c r="I7895" s="5">
        <f t="shared" si="1604"/>
        <v>720</v>
      </c>
      <c r="J7895" s="5">
        <f t="shared" si="1605"/>
        <v>3677.420844651323</v>
      </c>
      <c r="K7895" s="2">
        <f t="shared" si="1606"/>
        <v>88844.111886307684</v>
      </c>
      <c r="L7895" s="2">
        <f t="shared" si="1607"/>
        <v>155688</v>
      </c>
      <c r="M7895" s="2">
        <f t="shared" si="1608"/>
        <v>26400</v>
      </c>
      <c r="N7895" s="6">
        <f t="shared" si="1609"/>
        <v>1</v>
      </c>
      <c r="O7895" s="2">
        <f t="shared" si="1610"/>
        <v>20443.888113692316</v>
      </c>
      <c r="P7895" s="2">
        <f t="shared" si="1611"/>
        <v>20443.888113692316</v>
      </c>
    </row>
    <row r="7896" spans="1:16">
      <c r="A7896" s="6">
        <v>12</v>
      </c>
      <c r="B7896" s="6">
        <v>2</v>
      </c>
      <c r="C7896" s="6">
        <v>18</v>
      </c>
      <c r="D7896" s="6">
        <f t="shared" si="1599"/>
        <v>32</v>
      </c>
      <c r="E7896" s="5">
        <f t="shared" si="1600"/>
        <v>3389.502646858683</v>
      </c>
      <c r="F7896" s="5">
        <f t="shared" si="1601"/>
        <v>63.037499999999994</v>
      </c>
      <c r="G7896" s="5">
        <f t="shared" si="1602"/>
        <v>1012.9676892512279</v>
      </c>
      <c r="H7896" s="5">
        <f t="shared" si="1603"/>
        <v>4465.5078361099104</v>
      </c>
      <c r="I7896" s="5">
        <f t="shared" si="1604"/>
        <v>720</v>
      </c>
      <c r="J7896" s="5">
        <f t="shared" si="1605"/>
        <v>3745.5078361099104</v>
      </c>
      <c r="K7896" s="2">
        <f t="shared" si="1606"/>
        <v>90026.177710241493</v>
      </c>
      <c r="L7896" s="2">
        <f t="shared" si="1607"/>
        <v>158388</v>
      </c>
      <c r="M7896" s="2">
        <f t="shared" si="1608"/>
        <v>27280</v>
      </c>
      <c r="N7896" s="6">
        <f t="shared" si="1609"/>
        <v>1</v>
      </c>
      <c r="O7896" s="2">
        <f t="shared" si="1610"/>
        <v>21081.822289758507</v>
      </c>
      <c r="P7896" s="2">
        <f t="shared" si="1611"/>
        <v>21081.822289758507</v>
      </c>
    </row>
    <row r="7897" spans="1:16">
      <c r="A7897" s="6">
        <v>12</v>
      </c>
      <c r="B7897" s="6">
        <v>2</v>
      </c>
      <c r="C7897" s="6">
        <v>19</v>
      </c>
      <c r="D7897" s="6">
        <f t="shared" si="1599"/>
        <v>33</v>
      </c>
      <c r="E7897" s="5">
        <f t="shared" si="1600"/>
        <v>3389.502646858683</v>
      </c>
      <c r="F7897" s="5">
        <f t="shared" si="1601"/>
        <v>63.037499999999994</v>
      </c>
      <c r="G7897" s="5">
        <f t="shared" si="1602"/>
        <v>1082.6092178872495</v>
      </c>
      <c r="H7897" s="5">
        <f t="shared" si="1603"/>
        <v>4535.149364745932</v>
      </c>
      <c r="I7897" s="5">
        <f t="shared" si="1604"/>
        <v>720</v>
      </c>
      <c r="J7897" s="5">
        <f t="shared" si="1605"/>
        <v>3815.149364745932</v>
      </c>
      <c r="K7897" s="2">
        <f t="shared" si="1606"/>
        <v>91235.23202683909</v>
      </c>
      <c r="L7897" s="2">
        <f t="shared" si="1607"/>
        <v>161088</v>
      </c>
      <c r="M7897" s="2">
        <f t="shared" si="1608"/>
        <v>28160</v>
      </c>
      <c r="N7897" s="6">
        <f t="shared" si="1609"/>
        <v>1</v>
      </c>
      <c r="O7897" s="2">
        <f t="shared" si="1610"/>
        <v>21692.76797316091</v>
      </c>
      <c r="P7897" s="2">
        <f t="shared" si="1611"/>
        <v>21692.76797316091</v>
      </c>
    </row>
    <row r="7898" spans="1:16">
      <c r="A7898" s="6">
        <v>12</v>
      </c>
      <c r="B7898" s="6">
        <v>2</v>
      </c>
      <c r="C7898" s="6">
        <v>20</v>
      </c>
      <c r="D7898" s="6">
        <f t="shared" si="1599"/>
        <v>34</v>
      </c>
      <c r="E7898" s="5">
        <f t="shared" si="1600"/>
        <v>3389.502646858683</v>
      </c>
      <c r="F7898" s="5">
        <f t="shared" si="1601"/>
        <v>63.037499999999994</v>
      </c>
      <c r="G7898" s="5">
        <f t="shared" si="1602"/>
        <v>1153.8335085377266</v>
      </c>
      <c r="H7898" s="5">
        <f t="shared" si="1603"/>
        <v>4606.37365539641</v>
      </c>
      <c r="I7898" s="5">
        <f t="shared" si="1604"/>
        <v>720</v>
      </c>
      <c r="J7898" s="5">
        <f t="shared" si="1605"/>
        <v>3886.37365539641</v>
      </c>
      <c r="K7898" s="2">
        <f t="shared" si="1606"/>
        <v>92471.764850632113</v>
      </c>
      <c r="L7898" s="2">
        <f t="shared" si="1607"/>
        <v>163788</v>
      </c>
      <c r="M7898" s="2">
        <f t="shared" si="1608"/>
        <v>29040</v>
      </c>
      <c r="N7898" s="6">
        <f t="shared" si="1609"/>
        <v>1</v>
      </c>
      <c r="O7898" s="2">
        <f t="shared" si="1610"/>
        <v>22276.235149367887</v>
      </c>
      <c r="P7898" s="2">
        <f t="shared" si="1611"/>
        <v>22276.235149367887</v>
      </c>
    </row>
    <row r="7899" spans="1:16">
      <c r="A7899" s="6">
        <v>12</v>
      </c>
      <c r="B7899" s="6">
        <v>2</v>
      </c>
      <c r="C7899" s="6">
        <v>21</v>
      </c>
      <c r="D7899" s="6">
        <f t="shared" si="1599"/>
        <v>35</v>
      </c>
      <c r="E7899" s="5">
        <f t="shared" si="1600"/>
        <v>3389.502646858683</v>
      </c>
      <c r="F7899" s="5">
        <f t="shared" si="1601"/>
        <v>63.037499999999994</v>
      </c>
      <c r="G7899" s="5">
        <f t="shared" si="1602"/>
        <v>1226.6692487641703</v>
      </c>
      <c r="H7899" s="5">
        <f t="shared" si="1603"/>
        <v>4679.2093956228528</v>
      </c>
      <c r="I7899" s="5">
        <f t="shared" si="1604"/>
        <v>720</v>
      </c>
      <c r="J7899" s="5">
        <f t="shared" si="1605"/>
        <v>3959.2093956228528</v>
      </c>
      <c r="K7899" s="2">
        <f t="shared" si="1606"/>
        <v>93736.274229563409</v>
      </c>
      <c r="L7899" s="2">
        <f t="shared" si="1607"/>
        <v>166488</v>
      </c>
      <c r="M7899" s="2">
        <f t="shared" si="1608"/>
        <v>29920</v>
      </c>
      <c r="N7899" s="6">
        <f t="shared" si="1609"/>
        <v>1</v>
      </c>
      <c r="O7899" s="2">
        <f t="shared" si="1610"/>
        <v>22831.725770436591</v>
      </c>
      <c r="P7899" s="2">
        <f t="shared" si="1611"/>
        <v>22831.725770436591</v>
      </c>
    </row>
    <row r="7900" spans="1:16">
      <c r="A7900" s="6">
        <v>12</v>
      </c>
      <c r="B7900" s="6">
        <v>2</v>
      </c>
      <c r="C7900" s="6">
        <v>22</v>
      </c>
      <c r="D7900" s="6">
        <f t="shared" si="1599"/>
        <v>36</v>
      </c>
      <c r="E7900" s="5">
        <f t="shared" si="1600"/>
        <v>3389.502646858683</v>
      </c>
      <c r="F7900" s="5">
        <f t="shared" si="1601"/>
        <v>63.037499999999994</v>
      </c>
      <c r="G7900" s="5">
        <f t="shared" si="1602"/>
        <v>1301.1455960105666</v>
      </c>
      <c r="H7900" s="5">
        <f t="shared" si="1603"/>
        <v>4753.6857428692492</v>
      </c>
      <c r="I7900" s="5">
        <f t="shared" si="1604"/>
        <v>720</v>
      </c>
      <c r="J7900" s="5">
        <f t="shared" si="1605"/>
        <v>4033.6857428692492</v>
      </c>
      <c r="K7900" s="2">
        <f t="shared" si="1606"/>
        <v>95029.266369257792</v>
      </c>
      <c r="L7900" s="2">
        <f t="shared" si="1607"/>
        <v>169188</v>
      </c>
      <c r="M7900" s="2">
        <f t="shared" si="1608"/>
        <v>30800</v>
      </c>
      <c r="N7900" s="6">
        <f t="shared" si="1609"/>
        <v>1</v>
      </c>
      <c r="O7900" s="2">
        <f t="shared" si="1610"/>
        <v>23358.733630742208</v>
      </c>
      <c r="P7900" s="2">
        <f t="shared" si="1611"/>
        <v>23358.733630742208</v>
      </c>
    </row>
    <row r="7901" spans="1:16">
      <c r="A7901" s="6">
        <v>12</v>
      </c>
      <c r="B7901" s="6">
        <v>2</v>
      </c>
      <c r="C7901" s="6">
        <v>23</v>
      </c>
      <c r="D7901" s="6">
        <f t="shared" si="1599"/>
        <v>37</v>
      </c>
      <c r="E7901" s="5">
        <f t="shared" si="1600"/>
        <v>3389.502646858683</v>
      </c>
      <c r="F7901" s="5">
        <f t="shared" si="1601"/>
        <v>63.037499999999994</v>
      </c>
      <c r="G7901" s="5">
        <f t="shared" si="1602"/>
        <v>1377.292184868003</v>
      </c>
      <c r="H7901" s="5">
        <f t="shared" si="1603"/>
        <v>4829.8323317266859</v>
      </c>
      <c r="I7901" s="5">
        <f t="shared" si="1604"/>
        <v>720</v>
      </c>
      <c r="J7901" s="5">
        <f t="shared" si="1605"/>
        <v>4109.8323317266859</v>
      </c>
      <c r="K7901" s="2">
        <f t="shared" si="1606"/>
        <v>96351.255759143853</v>
      </c>
      <c r="L7901" s="2">
        <f t="shared" si="1607"/>
        <v>171888</v>
      </c>
      <c r="M7901" s="2">
        <f t="shared" si="1608"/>
        <v>31680</v>
      </c>
      <c r="N7901" s="6">
        <f t="shared" si="1609"/>
        <v>1</v>
      </c>
      <c r="O7901" s="2">
        <f t="shared" si="1610"/>
        <v>23856.744240856147</v>
      </c>
      <c r="P7901" s="2">
        <f t="shared" si="1611"/>
        <v>23856.744240856147</v>
      </c>
    </row>
    <row r="7902" spans="1:16">
      <c r="A7902" s="6">
        <v>12</v>
      </c>
      <c r="B7902" s="6">
        <v>2</v>
      </c>
      <c r="C7902" s="6">
        <v>24</v>
      </c>
      <c r="D7902" s="6">
        <f t="shared" si="1599"/>
        <v>38</v>
      </c>
      <c r="E7902" s="5">
        <f t="shared" si="1600"/>
        <v>3389.502646858683</v>
      </c>
      <c r="F7902" s="5">
        <f t="shared" si="1601"/>
        <v>63.037499999999994</v>
      </c>
      <c r="G7902" s="5">
        <f t="shared" si="1602"/>
        <v>1455.1391344474989</v>
      </c>
      <c r="H7902" s="5">
        <f t="shared" si="1603"/>
        <v>4907.679281306182</v>
      </c>
      <c r="I7902" s="5">
        <f t="shared" si="1604"/>
        <v>720</v>
      </c>
      <c r="J7902" s="5">
        <f t="shared" si="1605"/>
        <v>4187.679281306182</v>
      </c>
      <c r="K7902" s="2">
        <f t="shared" si="1606"/>
        <v>97702.765300454543</v>
      </c>
      <c r="L7902" s="2">
        <f t="shared" si="1607"/>
        <v>174588</v>
      </c>
      <c r="M7902" s="2">
        <f t="shared" si="1608"/>
        <v>32560</v>
      </c>
      <c r="N7902" s="6">
        <f t="shared" si="1609"/>
        <v>1</v>
      </c>
      <c r="O7902" s="2">
        <f t="shared" si="1610"/>
        <v>24325.234699545457</v>
      </c>
      <c r="P7902" s="2">
        <f t="shared" si="1611"/>
        <v>24325.234699545457</v>
      </c>
    </row>
    <row r="7903" spans="1:16">
      <c r="A7903" s="6">
        <v>12</v>
      </c>
      <c r="B7903" s="6">
        <v>2</v>
      </c>
      <c r="C7903" s="6">
        <v>25</v>
      </c>
      <c r="D7903" s="6">
        <f t="shared" si="1599"/>
        <v>39</v>
      </c>
      <c r="E7903" s="5">
        <f t="shared" si="1600"/>
        <v>3389.502646858683</v>
      </c>
      <c r="F7903" s="5">
        <f t="shared" si="1601"/>
        <v>63.037499999999994</v>
      </c>
      <c r="G7903" s="5">
        <f t="shared" si="1602"/>
        <v>1534.7170558625965</v>
      </c>
      <c r="H7903" s="5">
        <f t="shared" si="1603"/>
        <v>4987.2572027212791</v>
      </c>
      <c r="I7903" s="5">
        <f t="shared" si="1604"/>
        <v>720</v>
      </c>
      <c r="J7903" s="5">
        <f t="shared" si="1605"/>
        <v>4267.2572027212791</v>
      </c>
      <c r="K7903" s="2">
        <f t="shared" si="1606"/>
        <v>99084.326436133313</v>
      </c>
      <c r="L7903" s="2">
        <f t="shared" si="1607"/>
        <v>177288</v>
      </c>
      <c r="M7903" s="2">
        <f t="shared" si="1608"/>
        <v>33440</v>
      </c>
      <c r="N7903" s="6">
        <f t="shared" si="1609"/>
        <v>1</v>
      </c>
      <c r="O7903" s="2">
        <f t="shared" si="1610"/>
        <v>24763.673563866687</v>
      </c>
      <c r="P7903" s="2">
        <f t="shared" si="1611"/>
        <v>24763.673563866687</v>
      </c>
    </row>
    <row r="7904" spans="1:16">
      <c r="A7904" s="6">
        <v>12</v>
      </c>
      <c r="B7904" s="6">
        <v>2</v>
      </c>
      <c r="C7904" s="6">
        <v>26</v>
      </c>
      <c r="D7904" s="6">
        <f t="shared" si="1599"/>
        <v>40</v>
      </c>
      <c r="E7904" s="5">
        <f t="shared" si="1600"/>
        <v>3389.502646858683</v>
      </c>
      <c r="F7904" s="5">
        <f t="shared" si="1601"/>
        <v>63.037499999999994</v>
      </c>
      <c r="G7904" s="5">
        <f t="shared" si="1602"/>
        <v>1616.0570598233144</v>
      </c>
      <c r="H7904" s="5">
        <f t="shared" si="1603"/>
        <v>5068.5972066819977</v>
      </c>
      <c r="I7904" s="5">
        <f t="shared" si="1604"/>
        <v>720</v>
      </c>
      <c r="J7904" s="5">
        <f t="shared" si="1605"/>
        <v>4348.5972066819977</v>
      </c>
      <c r="K7904" s="2">
        <f t="shared" si="1606"/>
        <v>100496.47928267356</v>
      </c>
      <c r="L7904" s="2">
        <f t="shared" si="1607"/>
        <v>179988</v>
      </c>
      <c r="M7904" s="2">
        <f t="shared" si="1608"/>
        <v>34320</v>
      </c>
      <c r="N7904" s="6">
        <f t="shared" si="1609"/>
        <v>1</v>
      </c>
      <c r="O7904" s="2">
        <f t="shared" si="1610"/>
        <v>25171.520717326435</v>
      </c>
      <c r="P7904" s="2">
        <f t="shared" si="1611"/>
        <v>25171.520717326435</v>
      </c>
    </row>
    <row r="7905" spans="1:16">
      <c r="A7905" s="6">
        <v>12</v>
      </c>
      <c r="B7905" s="6">
        <v>2</v>
      </c>
      <c r="C7905" s="6">
        <v>27</v>
      </c>
      <c r="D7905" s="6">
        <f t="shared" si="1599"/>
        <v>41</v>
      </c>
      <c r="E7905" s="5">
        <f t="shared" si="1600"/>
        <v>3389.502646858683</v>
      </c>
      <c r="F7905" s="5">
        <f t="shared" si="1601"/>
        <v>63.037499999999994</v>
      </c>
      <c r="G7905" s="5">
        <f t="shared" si="1602"/>
        <v>1699.1907643430709</v>
      </c>
      <c r="H7905" s="5">
        <f t="shared" si="1603"/>
        <v>5151.7309112017538</v>
      </c>
      <c r="I7905" s="5">
        <f t="shared" si="1604"/>
        <v>720</v>
      </c>
      <c r="J7905" s="5">
        <f t="shared" si="1605"/>
        <v>4431.7309112017538</v>
      </c>
      <c r="K7905" s="2">
        <f t="shared" si="1606"/>
        <v>101939.77276391933</v>
      </c>
      <c r="L7905" s="2">
        <f t="shared" si="1607"/>
        <v>182688</v>
      </c>
      <c r="M7905" s="2">
        <f t="shared" si="1608"/>
        <v>35200</v>
      </c>
      <c r="N7905" s="6">
        <f t="shared" si="1609"/>
        <v>1</v>
      </c>
      <c r="O7905" s="2">
        <f t="shared" si="1610"/>
        <v>25548.227236080667</v>
      </c>
      <c r="P7905" s="2">
        <f t="shared" si="1611"/>
        <v>25548.227236080667</v>
      </c>
    </row>
    <row r="7906" spans="1:16">
      <c r="A7906" s="6">
        <v>12</v>
      </c>
      <c r="B7906" s="6">
        <v>2</v>
      </c>
      <c r="C7906" s="6">
        <v>28</v>
      </c>
      <c r="D7906" s="6">
        <f t="shared" si="1599"/>
        <v>42</v>
      </c>
      <c r="E7906" s="5">
        <f t="shared" si="1600"/>
        <v>3389.502646858683</v>
      </c>
      <c r="F7906" s="5">
        <f t="shared" si="1601"/>
        <v>63.037499999999994</v>
      </c>
      <c r="G7906" s="5">
        <f t="shared" si="1602"/>
        <v>1784.1503025602246</v>
      </c>
      <c r="H7906" s="5">
        <f t="shared" si="1603"/>
        <v>5236.6904494189075</v>
      </c>
      <c r="I7906" s="5">
        <f t="shared" si="1604"/>
        <v>720</v>
      </c>
      <c r="J7906" s="5">
        <f t="shared" si="1605"/>
        <v>4516.6904494189075</v>
      </c>
      <c r="K7906" s="2">
        <f t="shared" si="1606"/>
        <v>103414.76474685603</v>
      </c>
      <c r="L7906" s="2">
        <f t="shared" si="1607"/>
        <v>185388</v>
      </c>
      <c r="M7906" s="2">
        <f t="shared" si="1608"/>
        <v>36080</v>
      </c>
      <c r="N7906" s="6">
        <f t="shared" si="1609"/>
        <v>1</v>
      </c>
      <c r="O7906" s="2">
        <f t="shared" si="1610"/>
        <v>25893.235253143968</v>
      </c>
      <c r="P7906" s="2">
        <f t="shared" si="1611"/>
        <v>25893.235253143968</v>
      </c>
    </row>
    <row r="7907" spans="1:16">
      <c r="A7907" s="6">
        <v>12</v>
      </c>
      <c r="B7907" s="6">
        <v>2</v>
      </c>
      <c r="C7907" s="6">
        <v>29</v>
      </c>
      <c r="D7907" s="6">
        <f t="shared" si="1599"/>
        <v>43</v>
      </c>
      <c r="E7907" s="5">
        <f t="shared" si="1600"/>
        <v>3389.502646858683</v>
      </c>
      <c r="F7907" s="5">
        <f t="shared" si="1601"/>
        <v>63.037499999999994</v>
      </c>
      <c r="G7907" s="5">
        <f t="shared" si="1602"/>
        <v>1870.9683306758782</v>
      </c>
      <c r="H7907" s="5">
        <f t="shared" si="1603"/>
        <v>5323.5084775345613</v>
      </c>
      <c r="I7907" s="5">
        <f t="shared" si="1604"/>
        <v>720</v>
      </c>
      <c r="J7907" s="5">
        <f t="shared" si="1605"/>
        <v>4603.5084775345613</v>
      </c>
      <c r="K7907" s="2">
        <f t="shared" si="1606"/>
        <v>104922.02217941947</v>
      </c>
      <c r="L7907" s="2">
        <f t="shared" si="1607"/>
        <v>188088</v>
      </c>
      <c r="M7907" s="2">
        <f t="shared" si="1608"/>
        <v>36960</v>
      </c>
      <c r="N7907" s="6">
        <f t="shared" si="1609"/>
        <v>1</v>
      </c>
      <c r="O7907" s="2">
        <f t="shared" si="1610"/>
        <v>26205.977820580534</v>
      </c>
      <c r="P7907" s="2">
        <f t="shared" si="1611"/>
        <v>26205.977820580534</v>
      </c>
    </row>
    <row r="7908" spans="1:16">
      <c r="A7908" s="6">
        <v>12</v>
      </c>
      <c r="B7908" s="6">
        <v>2</v>
      </c>
      <c r="C7908" s="6">
        <v>30</v>
      </c>
      <c r="D7908" s="6">
        <f t="shared" si="1599"/>
        <v>44</v>
      </c>
      <c r="E7908" s="5">
        <f t="shared" si="1600"/>
        <v>3389.502646858683</v>
      </c>
      <c r="F7908" s="5">
        <f t="shared" si="1601"/>
        <v>63.037499999999994</v>
      </c>
      <c r="G7908" s="5">
        <f t="shared" si="1602"/>
        <v>1959.6780360096488</v>
      </c>
      <c r="H7908" s="5">
        <f t="shared" si="1603"/>
        <v>5412.2181828683315</v>
      </c>
      <c r="I7908" s="5">
        <f t="shared" si="1604"/>
        <v>720</v>
      </c>
      <c r="J7908" s="5">
        <f t="shared" si="1605"/>
        <v>4692.2181828683315</v>
      </c>
      <c r="K7908" s="2">
        <f t="shared" si="1606"/>
        <v>106462.12123035298</v>
      </c>
      <c r="L7908" s="2">
        <f t="shared" si="1607"/>
        <v>190788</v>
      </c>
      <c r="M7908" s="2">
        <f t="shared" si="1608"/>
        <v>37840</v>
      </c>
      <c r="N7908" s="6">
        <f t="shared" si="1609"/>
        <v>1</v>
      </c>
      <c r="O7908" s="2">
        <f t="shared" si="1610"/>
        <v>26485.878769647024</v>
      </c>
      <c r="P7908" s="2">
        <f t="shared" si="1611"/>
        <v>26485.878769647024</v>
      </c>
    </row>
    <row r="7909" spans="1:16">
      <c r="A7909" s="6">
        <v>12</v>
      </c>
      <c r="B7909" s="6">
        <v>3</v>
      </c>
      <c r="C7909" s="6">
        <v>0</v>
      </c>
      <c r="D7909" s="6">
        <f t="shared" si="1599"/>
        <v>15</v>
      </c>
      <c r="E7909" s="5">
        <f t="shared" si="1600"/>
        <v>3389.502646858683</v>
      </c>
      <c r="F7909" s="5">
        <f t="shared" si="1601"/>
        <v>96.920156249999991</v>
      </c>
      <c r="G7909" s="5">
        <f t="shared" si="1602"/>
        <v>0</v>
      </c>
      <c r="H7909" s="5">
        <f t="shared" si="1603"/>
        <v>3486.4228031086832</v>
      </c>
      <c r="I7909" s="5">
        <f t="shared" si="1604"/>
        <v>720</v>
      </c>
      <c r="J7909" s="5">
        <f t="shared" si="1605"/>
        <v>2766.4228031086832</v>
      </c>
      <c r="K7909" s="2">
        <f t="shared" si="1606"/>
        <v>73028.173665081296</v>
      </c>
      <c r="L7909" s="2">
        <f t="shared" si="1607"/>
        <v>111882</v>
      </c>
      <c r="M7909" s="2">
        <f t="shared" si="1608"/>
        <v>11880</v>
      </c>
      <c r="N7909" s="6">
        <f t="shared" si="1609"/>
        <v>1</v>
      </c>
      <c r="O7909" s="2">
        <f t="shared" si="1610"/>
        <v>6973.8263349187037</v>
      </c>
      <c r="P7909" s="2">
        <f t="shared" si="1611"/>
        <v>6973.8263349187037</v>
      </c>
    </row>
    <row r="7910" spans="1:16">
      <c r="A7910" s="6">
        <v>12</v>
      </c>
      <c r="B7910" s="6">
        <v>3</v>
      </c>
      <c r="C7910" s="6">
        <v>1</v>
      </c>
      <c r="D7910" s="6">
        <f t="shared" si="1599"/>
        <v>16</v>
      </c>
      <c r="E7910" s="5">
        <f t="shared" si="1600"/>
        <v>3389.502646858683</v>
      </c>
      <c r="F7910" s="5">
        <f t="shared" si="1601"/>
        <v>96.920156249999991</v>
      </c>
      <c r="G7910" s="5">
        <f t="shared" si="1602"/>
        <v>45.5625</v>
      </c>
      <c r="H7910" s="5">
        <f t="shared" si="1603"/>
        <v>3531.9853031086832</v>
      </c>
      <c r="I7910" s="5">
        <f t="shared" si="1604"/>
        <v>720</v>
      </c>
      <c r="J7910" s="5">
        <f t="shared" si="1605"/>
        <v>2811.9853031086832</v>
      </c>
      <c r="K7910" s="2">
        <f t="shared" si="1606"/>
        <v>73819.189290081296</v>
      </c>
      <c r="L7910" s="2">
        <f t="shared" si="1607"/>
        <v>114582</v>
      </c>
      <c r="M7910" s="2">
        <f t="shared" si="1608"/>
        <v>12760</v>
      </c>
      <c r="N7910" s="6">
        <f t="shared" si="1609"/>
        <v>1</v>
      </c>
      <c r="O7910" s="2">
        <f t="shared" si="1610"/>
        <v>8002.8107099187037</v>
      </c>
      <c r="P7910" s="2">
        <f t="shared" si="1611"/>
        <v>8002.8107099187037</v>
      </c>
    </row>
    <row r="7911" spans="1:16">
      <c r="A7911" s="6">
        <v>12</v>
      </c>
      <c r="B7911" s="6">
        <v>3</v>
      </c>
      <c r="C7911" s="6">
        <v>2</v>
      </c>
      <c r="D7911" s="6">
        <f t="shared" si="1599"/>
        <v>17</v>
      </c>
      <c r="E7911" s="5">
        <f t="shared" si="1600"/>
        <v>3389.502646858683</v>
      </c>
      <c r="F7911" s="5">
        <f t="shared" si="1601"/>
        <v>96.920156249999991</v>
      </c>
      <c r="G7911" s="5">
        <f t="shared" si="1602"/>
        <v>92.264062499999994</v>
      </c>
      <c r="H7911" s="5">
        <f t="shared" si="1603"/>
        <v>3578.6868656086831</v>
      </c>
      <c r="I7911" s="5">
        <f t="shared" si="1604"/>
        <v>720</v>
      </c>
      <c r="J7911" s="5">
        <f t="shared" si="1605"/>
        <v>2858.6868656086831</v>
      </c>
      <c r="K7911" s="2">
        <f t="shared" si="1606"/>
        <v>74629.980305706296</v>
      </c>
      <c r="L7911" s="2">
        <f t="shared" si="1607"/>
        <v>117282</v>
      </c>
      <c r="M7911" s="2">
        <f t="shared" si="1608"/>
        <v>13640</v>
      </c>
      <c r="N7911" s="6">
        <f t="shared" si="1609"/>
        <v>1</v>
      </c>
      <c r="O7911" s="2">
        <f t="shared" si="1610"/>
        <v>9012.0196942937037</v>
      </c>
      <c r="P7911" s="2">
        <f t="shared" si="1611"/>
        <v>9012.0196942937037</v>
      </c>
    </row>
    <row r="7912" spans="1:16">
      <c r="A7912" s="6">
        <v>12</v>
      </c>
      <c r="B7912" s="6">
        <v>3</v>
      </c>
      <c r="C7912" s="6">
        <v>3</v>
      </c>
      <c r="D7912" s="6">
        <f t="shared" si="1599"/>
        <v>18</v>
      </c>
      <c r="E7912" s="5">
        <f t="shared" si="1600"/>
        <v>3389.502646858683</v>
      </c>
      <c r="F7912" s="5">
        <f t="shared" si="1601"/>
        <v>96.920156249999991</v>
      </c>
      <c r="G7912" s="5">
        <f t="shared" si="1602"/>
        <v>140.12604492187498</v>
      </c>
      <c r="H7912" s="5">
        <f t="shared" si="1603"/>
        <v>3626.548848030558</v>
      </c>
      <c r="I7912" s="5">
        <f t="shared" si="1604"/>
        <v>720</v>
      </c>
      <c r="J7912" s="5">
        <f t="shared" si="1605"/>
        <v>2906.548848030558</v>
      </c>
      <c r="K7912" s="2">
        <f t="shared" si="1606"/>
        <v>75460.917500530515</v>
      </c>
      <c r="L7912" s="2">
        <f t="shared" si="1607"/>
        <v>119982</v>
      </c>
      <c r="M7912" s="2">
        <f t="shared" si="1608"/>
        <v>14520</v>
      </c>
      <c r="N7912" s="6">
        <f t="shared" si="1609"/>
        <v>1</v>
      </c>
      <c r="O7912" s="2">
        <f t="shared" si="1610"/>
        <v>10001.082499469485</v>
      </c>
      <c r="P7912" s="2">
        <f t="shared" si="1611"/>
        <v>10001.082499469485</v>
      </c>
    </row>
    <row r="7913" spans="1:16">
      <c r="A7913" s="6">
        <v>12</v>
      </c>
      <c r="B7913" s="6">
        <v>3</v>
      </c>
      <c r="C7913" s="6">
        <v>4</v>
      </c>
      <c r="D7913" s="6">
        <f t="shared" si="1599"/>
        <v>19</v>
      </c>
      <c r="E7913" s="5">
        <f t="shared" si="1600"/>
        <v>3389.502646858683</v>
      </c>
      <c r="F7913" s="5">
        <f t="shared" si="1601"/>
        <v>96.920156249999991</v>
      </c>
      <c r="G7913" s="5">
        <f t="shared" si="1602"/>
        <v>189.17016064453125</v>
      </c>
      <c r="H7913" s="5">
        <f t="shared" si="1603"/>
        <v>3675.5929637532145</v>
      </c>
      <c r="I7913" s="5">
        <f t="shared" si="1604"/>
        <v>720</v>
      </c>
      <c r="J7913" s="5">
        <f t="shared" si="1605"/>
        <v>2955.5929637532145</v>
      </c>
      <c r="K7913" s="2">
        <f t="shared" si="1606"/>
        <v>76312.377842937742</v>
      </c>
      <c r="L7913" s="2">
        <f t="shared" si="1607"/>
        <v>122682</v>
      </c>
      <c r="M7913" s="2">
        <f t="shared" si="1608"/>
        <v>15400</v>
      </c>
      <c r="N7913" s="6">
        <f t="shared" si="1609"/>
        <v>1</v>
      </c>
      <c r="O7913" s="2">
        <f t="shared" si="1610"/>
        <v>10969.622157062258</v>
      </c>
      <c r="P7913" s="2">
        <f t="shared" si="1611"/>
        <v>10969.622157062258</v>
      </c>
    </row>
    <row r="7914" spans="1:16">
      <c r="A7914" s="6">
        <v>12</v>
      </c>
      <c r="B7914" s="6">
        <v>3</v>
      </c>
      <c r="C7914" s="6">
        <v>5</v>
      </c>
      <c r="D7914" s="6">
        <f t="shared" si="1599"/>
        <v>20</v>
      </c>
      <c r="E7914" s="5">
        <f t="shared" si="1600"/>
        <v>3389.502646858683</v>
      </c>
      <c r="F7914" s="5">
        <f t="shared" si="1601"/>
        <v>96.920156249999991</v>
      </c>
      <c r="G7914" s="5">
        <f t="shared" si="1602"/>
        <v>239.41848456573481</v>
      </c>
      <c r="H7914" s="5">
        <f t="shared" si="1603"/>
        <v>3725.8412876744178</v>
      </c>
      <c r="I7914" s="5">
        <f t="shared" si="1604"/>
        <v>720</v>
      </c>
      <c r="J7914" s="5">
        <f t="shared" si="1605"/>
        <v>3005.8412876744178</v>
      </c>
      <c r="K7914" s="2">
        <f t="shared" si="1606"/>
        <v>77184.74457768086</v>
      </c>
      <c r="L7914" s="2">
        <f t="shared" si="1607"/>
        <v>125382</v>
      </c>
      <c r="M7914" s="2">
        <f t="shared" si="1608"/>
        <v>16280</v>
      </c>
      <c r="N7914" s="6">
        <f t="shared" si="1609"/>
        <v>1</v>
      </c>
      <c r="O7914" s="2">
        <f t="shared" si="1610"/>
        <v>11917.25542231914</v>
      </c>
      <c r="P7914" s="2">
        <f t="shared" si="1611"/>
        <v>11917.25542231914</v>
      </c>
    </row>
    <row r="7915" spans="1:16">
      <c r="A7915" s="6">
        <v>12</v>
      </c>
      <c r="B7915" s="6">
        <v>3</v>
      </c>
      <c r="C7915" s="6">
        <v>6</v>
      </c>
      <c r="D7915" s="6">
        <f t="shared" si="1599"/>
        <v>21</v>
      </c>
      <c r="E7915" s="5">
        <f t="shared" si="1600"/>
        <v>3389.502646858683</v>
      </c>
      <c r="F7915" s="5">
        <f t="shared" si="1601"/>
        <v>96.920156249999991</v>
      </c>
      <c r="G7915" s="5">
        <f t="shared" si="1602"/>
        <v>290.89345874736784</v>
      </c>
      <c r="H7915" s="5">
        <f t="shared" si="1603"/>
        <v>3777.3162618560509</v>
      </c>
      <c r="I7915" s="5">
        <f t="shared" si="1604"/>
        <v>720</v>
      </c>
      <c r="J7915" s="5">
        <f t="shared" si="1605"/>
        <v>3057.3162618560509</v>
      </c>
      <c r="K7915" s="2">
        <f t="shared" si="1606"/>
        <v>78078.407323889769</v>
      </c>
      <c r="L7915" s="2">
        <f t="shared" si="1607"/>
        <v>128082</v>
      </c>
      <c r="M7915" s="2">
        <f t="shared" si="1608"/>
        <v>17160</v>
      </c>
      <c r="N7915" s="6">
        <f t="shared" si="1609"/>
        <v>1</v>
      </c>
      <c r="O7915" s="2">
        <f t="shared" si="1610"/>
        <v>12843.592676110231</v>
      </c>
      <c r="P7915" s="2">
        <f t="shared" si="1611"/>
        <v>12843.592676110231</v>
      </c>
    </row>
    <row r="7916" spans="1:16">
      <c r="A7916" s="6">
        <v>12</v>
      </c>
      <c r="B7916" s="6">
        <v>3</v>
      </c>
      <c r="C7916" s="6">
        <v>7</v>
      </c>
      <c r="D7916" s="6">
        <f t="shared" si="1599"/>
        <v>22</v>
      </c>
      <c r="E7916" s="5">
        <f t="shared" si="1600"/>
        <v>3389.502646858683</v>
      </c>
      <c r="F7916" s="5">
        <f t="shared" si="1601"/>
        <v>96.920156249999991</v>
      </c>
      <c r="G7916" s="5">
        <f t="shared" si="1602"/>
        <v>343.61789814532818</v>
      </c>
      <c r="H7916" s="5">
        <f t="shared" si="1603"/>
        <v>3830.0407012540113</v>
      </c>
      <c r="I7916" s="5">
        <f t="shared" si="1604"/>
        <v>720</v>
      </c>
      <c r="J7916" s="5">
        <f t="shared" si="1605"/>
        <v>3110.0407012540113</v>
      </c>
      <c r="K7916" s="2">
        <f t="shared" si="1606"/>
        <v>78993.762174548814</v>
      </c>
      <c r="L7916" s="2">
        <f t="shared" si="1607"/>
        <v>130782</v>
      </c>
      <c r="M7916" s="2">
        <f t="shared" si="1608"/>
        <v>18040</v>
      </c>
      <c r="N7916" s="6">
        <f t="shared" si="1609"/>
        <v>1</v>
      </c>
      <c r="O7916" s="2">
        <f t="shared" si="1610"/>
        <v>13748.237825451186</v>
      </c>
      <c r="P7916" s="2">
        <f t="shared" si="1611"/>
        <v>13748.237825451186</v>
      </c>
    </row>
    <row r="7917" spans="1:16">
      <c r="A7917" s="6">
        <v>12</v>
      </c>
      <c r="B7917" s="6">
        <v>3</v>
      </c>
      <c r="C7917" s="6">
        <v>8</v>
      </c>
      <c r="D7917" s="6">
        <f t="shared" si="1599"/>
        <v>23</v>
      </c>
      <c r="E7917" s="5">
        <f t="shared" si="1600"/>
        <v>3389.502646858683</v>
      </c>
      <c r="F7917" s="5">
        <f t="shared" si="1601"/>
        <v>96.920156249999991</v>
      </c>
      <c r="G7917" s="5">
        <f t="shared" si="1602"/>
        <v>397.61499642530839</v>
      </c>
      <c r="H7917" s="5">
        <f t="shared" si="1603"/>
        <v>3884.0377995339913</v>
      </c>
      <c r="I7917" s="5">
        <f t="shared" si="1604"/>
        <v>720</v>
      </c>
      <c r="J7917" s="5">
        <f t="shared" si="1605"/>
        <v>3164.0377995339913</v>
      </c>
      <c r="K7917" s="2">
        <f t="shared" si="1606"/>
        <v>79931.211797465134</v>
      </c>
      <c r="L7917" s="2">
        <f t="shared" si="1607"/>
        <v>133482</v>
      </c>
      <c r="M7917" s="2">
        <f t="shared" si="1608"/>
        <v>18920</v>
      </c>
      <c r="N7917" s="6">
        <f t="shared" si="1609"/>
        <v>1</v>
      </c>
      <c r="O7917" s="2">
        <f t="shared" si="1610"/>
        <v>14630.788202534866</v>
      </c>
      <c r="P7917" s="2">
        <f t="shared" si="1611"/>
        <v>14630.788202534866</v>
      </c>
    </row>
    <row r="7918" spans="1:16">
      <c r="A7918" s="6">
        <v>12</v>
      </c>
      <c r="B7918" s="6">
        <v>3</v>
      </c>
      <c r="C7918" s="6">
        <v>9</v>
      </c>
      <c r="D7918" s="6">
        <f t="shared" si="1599"/>
        <v>24</v>
      </c>
      <c r="E7918" s="5">
        <f t="shared" si="1600"/>
        <v>3389.502646858683</v>
      </c>
      <c r="F7918" s="5">
        <f t="shared" si="1601"/>
        <v>96.920156249999991</v>
      </c>
      <c r="G7918" s="5">
        <f t="shared" si="1602"/>
        <v>452.90833186570285</v>
      </c>
      <c r="H7918" s="5">
        <f t="shared" si="1603"/>
        <v>3939.3311349743863</v>
      </c>
      <c r="I7918" s="5">
        <f t="shared" si="1604"/>
        <v>720</v>
      </c>
      <c r="J7918" s="5">
        <f t="shared" si="1605"/>
        <v>3219.3311349743863</v>
      </c>
      <c r="K7918" s="2">
        <f t="shared" si="1606"/>
        <v>80891.165537749766</v>
      </c>
      <c r="L7918" s="2">
        <f t="shared" si="1607"/>
        <v>136182</v>
      </c>
      <c r="M7918" s="2">
        <f t="shared" si="1608"/>
        <v>19800</v>
      </c>
      <c r="N7918" s="6">
        <f t="shared" si="1609"/>
        <v>1</v>
      </c>
      <c r="O7918" s="2">
        <f t="shared" si="1610"/>
        <v>15490.834462250234</v>
      </c>
      <c r="P7918" s="2">
        <f t="shared" si="1611"/>
        <v>15490.834462250234</v>
      </c>
    </row>
    <row r="7919" spans="1:16">
      <c r="A7919" s="6">
        <v>12</v>
      </c>
      <c r="B7919" s="6">
        <v>3</v>
      </c>
      <c r="C7919" s="6">
        <v>10</v>
      </c>
      <c r="D7919" s="6">
        <f t="shared" si="1599"/>
        <v>25</v>
      </c>
      <c r="E7919" s="5">
        <f t="shared" si="1600"/>
        <v>3389.502646858683</v>
      </c>
      <c r="F7919" s="5">
        <f t="shared" si="1601"/>
        <v>96.920156249999991</v>
      </c>
      <c r="G7919" s="5">
        <f t="shared" si="1602"/>
        <v>509.52187334891573</v>
      </c>
      <c r="H7919" s="5">
        <f t="shared" si="1603"/>
        <v>3995.9446764575987</v>
      </c>
      <c r="I7919" s="5">
        <f t="shared" si="1604"/>
        <v>720</v>
      </c>
      <c r="J7919" s="5">
        <f t="shared" si="1605"/>
        <v>3275.9446764575987</v>
      </c>
      <c r="K7919" s="2">
        <f t="shared" si="1606"/>
        <v>81874.0395218333</v>
      </c>
      <c r="L7919" s="2">
        <f t="shared" si="1607"/>
        <v>138882</v>
      </c>
      <c r="M7919" s="2">
        <f t="shared" si="1608"/>
        <v>20680</v>
      </c>
      <c r="N7919" s="6">
        <f t="shared" si="1609"/>
        <v>1</v>
      </c>
      <c r="O7919" s="2">
        <f t="shared" si="1610"/>
        <v>16327.9604781667</v>
      </c>
      <c r="P7919" s="2">
        <f t="shared" si="1611"/>
        <v>16327.9604781667</v>
      </c>
    </row>
    <row r="7920" spans="1:16">
      <c r="A7920" s="6">
        <v>12</v>
      </c>
      <c r="B7920" s="6">
        <v>3</v>
      </c>
      <c r="C7920" s="6">
        <v>11</v>
      </c>
      <c r="D7920" s="6">
        <f t="shared" si="1599"/>
        <v>26</v>
      </c>
      <c r="E7920" s="5">
        <f t="shared" si="1600"/>
        <v>3389.502646858683</v>
      </c>
      <c r="F7920" s="5">
        <f t="shared" si="1601"/>
        <v>96.920156249999991</v>
      </c>
      <c r="G7920" s="5">
        <f t="shared" si="1602"/>
        <v>567.47998644235474</v>
      </c>
      <c r="H7920" s="5">
        <f t="shared" si="1603"/>
        <v>4053.902789551038</v>
      </c>
      <c r="I7920" s="5">
        <f t="shared" si="1604"/>
        <v>720</v>
      </c>
      <c r="J7920" s="5">
        <f t="shared" si="1605"/>
        <v>3333.902789551038</v>
      </c>
      <c r="K7920" s="2">
        <f t="shared" si="1606"/>
        <v>82880.256763038851</v>
      </c>
      <c r="L7920" s="2">
        <f t="shared" si="1607"/>
        <v>141582</v>
      </c>
      <c r="M7920" s="2">
        <f t="shared" si="1608"/>
        <v>21560</v>
      </c>
      <c r="N7920" s="6">
        <f t="shared" si="1609"/>
        <v>1</v>
      </c>
      <c r="O7920" s="2">
        <f t="shared" si="1610"/>
        <v>17141.743236961149</v>
      </c>
      <c r="P7920" s="2">
        <f t="shared" si="1611"/>
        <v>17141.743236961149</v>
      </c>
    </row>
    <row r="7921" spans="1:16">
      <c r="A7921" s="6">
        <v>12</v>
      </c>
      <c r="B7921" s="6">
        <v>3</v>
      </c>
      <c r="C7921" s="6">
        <v>12</v>
      </c>
      <c r="D7921" s="6">
        <f t="shared" si="1599"/>
        <v>27</v>
      </c>
      <c r="E7921" s="5">
        <f t="shared" si="1600"/>
        <v>3389.502646858683</v>
      </c>
      <c r="F7921" s="5">
        <f t="shared" si="1601"/>
        <v>96.920156249999991</v>
      </c>
      <c r="G7921" s="5">
        <f t="shared" si="1602"/>
        <v>626.80743957041921</v>
      </c>
      <c r="H7921" s="5">
        <f t="shared" si="1603"/>
        <v>4113.230242679102</v>
      </c>
      <c r="I7921" s="5">
        <f t="shared" si="1604"/>
        <v>720</v>
      </c>
      <c r="J7921" s="5">
        <f t="shared" si="1605"/>
        <v>3393.230242679102</v>
      </c>
      <c r="K7921" s="2">
        <f t="shared" si="1606"/>
        <v>83910.247268734413</v>
      </c>
      <c r="L7921" s="2">
        <f t="shared" si="1607"/>
        <v>144282</v>
      </c>
      <c r="M7921" s="2">
        <f t="shared" si="1608"/>
        <v>22440</v>
      </c>
      <c r="N7921" s="6">
        <f t="shared" si="1609"/>
        <v>1</v>
      </c>
      <c r="O7921" s="2">
        <f t="shared" si="1610"/>
        <v>17931.752731265587</v>
      </c>
      <c r="P7921" s="2">
        <f t="shared" si="1611"/>
        <v>17931.752731265587</v>
      </c>
    </row>
    <row r="7922" spans="1:16">
      <c r="A7922" s="6">
        <v>12</v>
      </c>
      <c r="B7922" s="6">
        <v>3</v>
      </c>
      <c r="C7922" s="6">
        <v>13</v>
      </c>
      <c r="D7922" s="6">
        <f t="shared" si="1599"/>
        <v>28</v>
      </c>
      <c r="E7922" s="5">
        <f t="shared" si="1600"/>
        <v>3389.502646858683</v>
      </c>
      <c r="F7922" s="5">
        <f t="shared" si="1601"/>
        <v>96.920156249999991</v>
      </c>
      <c r="G7922" s="5">
        <f t="shared" si="1602"/>
        <v>687.52941027880343</v>
      </c>
      <c r="H7922" s="5">
        <f t="shared" si="1603"/>
        <v>4173.9522133874871</v>
      </c>
      <c r="I7922" s="5">
        <f t="shared" si="1604"/>
        <v>720</v>
      </c>
      <c r="J7922" s="5">
        <f t="shared" si="1605"/>
        <v>3453.9522133874871</v>
      </c>
      <c r="K7922" s="2">
        <f t="shared" si="1606"/>
        <v>84964.448149088319</v>
      </c>
      <c r="L7922" s="2">
        <f t="shared" si="1607"/>
        <v>146982</v>
      </c>
      <c r="M7922" s="2">
        <f t="shared" si="1608"/>
        <v>23320</v>
      </c>
      <c r="N7922" s="6">
        <f t="shared" si="1609"/>
        <v>1</v>
      </c>
      <c r="O7922" s="2">
        <f t="shared" si="1610"/>
        <v>18697.551850911681</v>
      </c>
      <c r="P7922" s="2">
        <f t="shared" si="1611"/>
        <v>18697.551850911681</v>
      </c>
    </row>
    <row r="7923" spans="1:16">
      <c r="A7923" s="6">
        <v>12</v>
      </c>
      <c r="B7923" s="6">
        <v>3</v>
      </c>
      <c r="C7923" s="6">
        <v>14</v>
      </c>
      <c r="D7923" s="6">
        <f t="shared" si="1599"/>
        <v>29</v>
      </c>
      <c r="E7923" s="5">
        <f t="shared" si="1600"/>
        <v>3389.502646858683</v>
      </c>
      <c r="F7923" s="5">
        <f t="shared" si="1601"/>
        <v>96.920156249999991</v>
      </c>
      <c r="G7923" s="5">
        <f t="shared" si="1602"/>
        <v>749.67149159246469</v>
      </c>
      <c r="H7923" s="5">
        <f t="shared" si="1603"/>
        <v>4236.0942947011481</v>
      </c>
      <c r="I7923" s="5">
        <f t="shared" si="1604"/>
        <v>720</v>
      </c>
      <c r="J7923" s="5">
        <f t="shared" si="1605"/>
        <v>3516.0942947011481</v>
      </c>
      <c r="K7923" s="2">
        <f t="shared" si="1606"/>
        <v>86043.30372745049</v>
      </c>
      <c r="L7923" s="2">
        <f t="shared" si="1607"/>
        <v>149682</v>
      </c>
      <c r="M7923" s="2">
        <f t="shared" si="1608"/>
        <v>24200</v>
      </c>
      <c r="N7923" s="6">
        <f t="shared" si="1609"/>
        <v>1</v>
      </c>
      <c r="O7923" s="2">
        <f t="shared" si="1610"/>
        <v>19438.69627254951</v>
      </c>
      <c r="P7923" s="2">
        <f t="shared" si="1611"/>
        <v>19438.69627254951</v>
      </c>
    </row>
    <row r="7924" spans="1:16">
      <c r="A7924" s="6">
        <v>12</v>
      </c>
      <c r="B7924" s="6">
        <v>3</v>
      </c>
      <c r="C7924" s="6">
        <v>15</v>
      </c>
      <c r="D7924" s="6">
        <f t="shared" si="1599"/>
        <v>30</v>
      </c>
      <c r="E7924" s="5">
        <f t="shared" si="1600"/>
        <v>3389.502646858683</v>
      </c>
      <c r="F7924" s="5">
        <f t="shared" si="1601"/>
        <v>96.920156249999991</v>
      </c>
      <c r="G7924" s="5">
        <f t="shared" si="1602"/>
        <v>813.25969846861108</v>
      </c>
      <c r="H7924" s="5">
        <f t="shared" si="1603"/>
        <v>4299.6825015772938</v>
      </c>
      <c r="I7924" s="5">
        <f t="shared" si="1604"/>
        <v>720</v>
      </c>
      <c r="J7924" s="5">
        <f t="shared" si="1605"/>
        <v>3579.6825015772938</v>
      </c>
      <c r="K7924" s="2">
        <f t="shared" si="1606"/>
        <v>87147.265652383561</v>
      </c>
      <c r="L7924" s="2">
        <f t="shared" si="1607"/>
        <v>152382</v>
      </c>
      <c r="M7924" s="2">
        <f t="shared" si="1608"/>
        <v>25080</v>
      </c>
      <c r="N7924" s="6">
        <f t="shared" si="1609"/>
        <v>1</v>
      </c>
      <c r="O7924" s="2">
        <f t="shared" si="1610"/>
        <v>20154.734347616439</v>
      </c>
      <c r="P7924" s="2">
        <f t="shared" si="1611"/>
        <v>20154.734347616439</v>
      </c>
    </row>
    <row r="7925" spans="1:16">
      <c r="A7925" s="6">
        <v>12</v>
      </c>
      <c r="B7925" s="6">
        <v>3</v>
      </c>
      <c r="C7925" s="6">
        <v>16</v>
      </c>
      <c r="D7925" s="6">
        <f t="shared" si="1599"/>
        <v>31</v>
      </c>
      <c r="E7925" s="5">
        <f t="shared" si="1600"/>
        <v>3389.502646858683</v>
      </c>
      <c r="F7925" s="5">
        <f t="shared" si="1601"/>
        <v>96.920156249999991</v>
      </c>
      <c r="G7925" s="5">
        <f t="shared" si="1602"/>
        <v>878.32047434610013</v>
      </c>
      <c r="H7925" s="5">
        <f t="shared" si="1603"/>
        <v>4364.7432774547833</v>
      </c>
      <c r="I7925" s="5">
        <f t="shared" si="1604"/>
        <v>720</v>
      </c>
      <c r="J7925" s="5">
        <f t="shared" si="1605"/>
        <v>3644.7432774547833</v>
      </c>
      <c r="K7925" s="2">
        <f t="shared" si="1606"/>
        <v>88276.793011367758</v>
      </c>
      <c r="L7925" s="2">
        <f t="shared" si="1607"/>
        <v>155082</v>
      </c>
      <c r="M7925" s="2">
        <f t="shared" si="1608"/>
        <v>25960</v>
      </c>
      <c r="N7925" s="6">
        <f t="shared" si="1609"/>
        <v>1</v>
      </c>
      <c r="O7925" s="2">
        <f t="shared" si="1610"/>
        <v>20845.206988632242</v>
      </c>
      <c r="P7925" s="2">
        <f t="shared" si="1611"/>
        <v>20845.206988632242</v>
      </c>
    </row>
    <row r="7926" spans="1:16">
      <c r="A7926" s="6">
        <v>12</v>
      </c>
      <c r="B7926" s="6">
        <v>3</v>
      </c>
      <c r="C7926" s="6">
        <v>17</v>
      </c>
      <c r="D7926" s="6">
        <f t="shared" si="1599"/>
        <v>32</v>
      </c>
      <c r="E7926" s="5">
        <f t="shared" si="1600"/>
        <v>3389.502646858683</v>
      </c>
      <c r="F7926" s="5">
        <f t="shared" si="1601"/>
        <v>96.920156249999991</v>
      </c>
      <c r="G7926" s="5">
        <f t="shared" si="1602"/>
        <v>944.88069779264049</v>
      </c>
      <c r="H7926" s="5">
        <f t="shared" si="1603"/>
        <v>4431.3035009013238</v>
      </c>
      <c r="I7926" s="5">
        <f t="shared" si="1604"/>
        <v>720</v>
      </c>
      <c r="J7926" s="5">
        <f t="shared" si="1605"/>
        <v>3711.3035009013238</v>
      </c>
      <c r="K7926" s="2">
        <f t="shared" si="1606"/>
        <v>89432.352446203528</v>
      </c>
      <c r="L7926" s="2">
        <f t="shared" si="1607"/>
        <v>157782</v>
      </c>
      <c r="M7926" s="2">
        <f t="shared" si="1608"/>
        <v>26840</v>
      </c>
      <c r="N7926" s="6">
        <f t="shared" si="1609"/>
        <v>1</v>
      </c>
      <c r="O7926" s="2">
        <f t="shared" si="1610"/>
        <v>21509.647553796472</v>
      </c>
      <c r="P7926" s="2">
        <f t="shared" si="1611"/>
        <v>21509.647553796472</v>
      </c>
    </row>
    <row r="7927" spans="1:16">
      <c r="A7927" s="6">
        <v>12</v>
      </c>
      <c r="B7927" s="6">
        <v>3</v>
      </c>
      <c r="C7927" s="6">
        <v>18</v>
      </c>
      <c r="D7927" s="6">
        <f t="shared" si="1599"/>
        <v>33</v>
      </c>
      <c r="E7927" s="5">
        <f t="shared" si="1600"/>
        <v>3389.502646858683</v>
      </c>
      <c r="F7927" s="5">
        <f t="shared" si="1601"/>
        <v>96.920156249999991</v>
      </c>
      <c r="G7927" s="5">
        <f t="shared" si="1602"/>
        <v>1012.9676892512279</v>
      </c>
      <c r="H7927" s="5">
        <f t="shared" si="1603"/>
        <v>4499.3904923599111</v>
      </c>
      <c r="I7927" s="5">
        <f t="shared" si="1604"/>
        <v>720</v>
      </c>
      <c r="J7927" s="5">
        <f t="shared" si="1605"/>
        <v>3779.3904923599111</v>
      </c>
      <c r="K7927" s="2">
        <f t="shared" si="1606"/>
        <v>90614.41827013735</v>
      </c>
      <c r="L7927" s="2">
        <f t="shared" si="1607"/>
        <v>160482</v>
      </c>
      <c r="M7927" s="2">
        <f t="shared" si="1608"/>
        <v>27720</v>
      </c>
      <c r="N7927" s="6">
        <f t="shared" si="1609"/>
        <v>1</v>
      </c>
      <c r="O7927" s="2">
        <f t="shared" si="1610"/>
        <v>22147.58172986265</v>
      </c>
      <c r="P7927" s="2">
        <f t="shared" si="1611"/>
        <v>22147.58172986265</v>
      </c>
    </row>
    <row r="7928" spans="1:16">
      <c r="A7928" s="6">
        <v>12</v>
      </c>
      <c r="B7928" s="6">
        <v>3</v>
      </c>
      <c r="C7928" s="6">
        <v>19</v>
      </c>
      <c r="D7928" s="6">
        <f t="shared" si="1599"/>
        <v>34</v>
      </c>
      <c r="E7928" s="5">
        <f t="shared" si="1600"/>
        <v>3389.502646858683</v>
      </c>
      <c r="F7928" s="5">
        <f t="shared" si="1601"/>
        <v>96.920156249999991</v>
      </c>
      <c r="G7928" s="5">
        <f t="shared" si="1602"/>
        <v>1082.6092178872495</v>
      </c>
      <c r="H7928" s="5">
        <f t="shared" si="1603"/>
        <v>4569.0320209959327</v>
      </c>
      <c r="I7928" s="5">
        <f t="shared" si="1604"/>
        <v>720</v>
      </c>
      <c r="J7928" s="5">
        <f t="shared" si="1605"/>
        <v>3849.0320209959327</v>
      </c>
      <c r="K7928" s="2">
        <f t="shared" si="1606"/>
        <v>91823.472586734948</v>
      </c>
      <c r="L7928" s="2">
        <f t="shared" si="1607"/>
        <v>163182</v>
      </c>
      <c r="M7928" s="2">
        <f t="shared" si="1608"/>
        <v>28600</v>
      </c>
      <c r="N7928" s="6">
        <f t="shared" si="1609"/>
        <v>1</v>
      </c>
      <c r="O7928" s="2">
        <f t="shared" si="1610"/>
        <v>22758.527413265052</v>
      </c>
      <c r="P7928" s="2">
        <f t="shared" si="1611"/>
        <v>22758.527413265052</v>
      </c>
    </row>
    <row r="7929" spans="1:16">
      <c r="A7929" s="6">
        <v>12</v>
      </c>
      <c r="B7929" s="6">
        <v>3</v>
      </c>
      <c r="C7929" s="6">
        <v>20</v>
      </c>
      <c r="D7929" s="6">
        <f t="shared" si="1599"/>
        <v>35</v>
      </c>
      <c r="E7929" s="5">
        <f t="shared" si="1600"/>
        <v>3389.502646858683</v>
      </c>
      <c r="F7929" s="5">
        <f t="shared" si="1601"/>
        <v>96.920156249999991</v>
      </c>
      <c r="G7929" s="5">
        <f t="shared" si="1602"/>
        <v>1153.8335085377266</v>
      </c>
      <c r="H7929" s="5">
        <f t="shared" si="1603"/>
        <v>4640.2563116464098</v>
      </c>
      <c r="I7929" s="5">
        <f t="shared" si="1604"/>
        <v>720</v>
      </c>
      <c r="J7929" s="5">
        <f t="shared" si="1605"/>
        <v>3920.2563116464098</v>
      </c>
      <c r="K7929" s="2">
        <f t="shared" si="1606"/>
        <v>93060.005410527941</v>
      </c>
      <c r="L7929" s="2">
        <f t="shared" si="1607"/>
        <v>165882</v>
      </c>
      <c r="M7929" s="2">
        <f t="shared" si="1608"/>
        <v>29480</v>
      </c>
      <c r="N7929" s="6">
        <f t="shared" si="1609"/>
        <v>1</v>
      </c>
      <c r="O7929" s="2">
        <f t="shared" si="1610"/>
        <v>23341.994589472059</v>
      </c>
      <c r="P7929" s="2">
        <f t="shared" si="1611"/>
        <v>23341.994589472059</v>
      </c>
    </row>
    <row r="7930" spans="1:16">
      <c r="A7930" s="6">
        <v>12</v>
      </c>
      <c r="B7930" s="6">
        <v>3</v>
      </c>
      <c r="C7930" s="6">
        <v>21</v>
      </c>
      <c r="D7930" s="6">
        <f t="shared" si="1599"/>
        <v>36</v>
      </c>
      <c r="E7930" s="5">
        <f t="shared" si="1600"/>
        <v>3389.502646858683</v>
      </c>
      <c r="F7930" s="5">
        <f t="shared" si="1601"/>
        <v>96.920156249999991</v>
      </c>
      <c r="G7930" s="5">
        <f t="shared" si="1602"/>
        <v>1226.6692487641703</v>
      </c>
      <c r="H7930" s="5">
        <f t="shared" si="1603"/>
        <v>4713.0920518728535</v>
      </c>
      <c r="I7930" s="5">
        <f t="shared" si="1604"/>
        <v>720</v>
      </c>
      <c r="J7930" s="5">
        <f t="shared" si="1605"/>
        <v>3993.0920518728535</v>
      </c>
      <c r="K7930" s="2">
        <f t="shared" si="1606"/>
        <v>94324.514789459266</v>
      </c>
      <c r="L7930" s="2">
        <f t="shared" si="1607"/>
        <v>168582</v>
      </c>
      <c r="M7930" s="2">
        <f t="shared" si="1608"/>
        <v>30360</v>
      </c>
      <c r="N7930" s="6">
        <f t="shared" si="1609"/>
        <v>1</v>
      </c>
      <c r="O7930" s="2">
        <f t="shared" si="1610"/>
        <v>23897.485210540734</v>
      </c>
      <c r="P7930" s="2">
        <f t="shared" si="1611"/>
        <v>23897.485210540734</v>
      </c>
    </row>
    <row r="7931" spans="1:16">
      <c r="A7931" s="6">
        <v>12</v>
      </c>
      <c r="B7931" s="6">
        <v>3</v>
      </c>
      <c r="C7931" s="6">
        <v>22</v>
      </c>
      <c r="D7931" s="6">
        <f t="shared" si="1599"/>
        <v>37</v>
      </c>
      <c r="E7931" s="5">
        <f t="shared" si="1600"/>
        <v>3389.502646858683</v>
      </c>
      <c r="F7931" s="5">
        <f t="shared" si="1601"/>
        <v>96.920156249999991</v>
      </c>
      <c r="G7931" s="5">
        <f t="shared" si="1602"/>
        <v>1301.1455960105666</v>
      </c>
      <c r="H7931" s="5">
        <f t="shared" si="1603"/>
        <v>4787.56839911925</v>
      </c>
      <c r="I7931" s="5">
        <f t="shared" si="1604"/>
        <v>720</v>
      </c>
      <c r="J7931" s="5">
        <f t="shared" si="1605"/>
        <v>4067.56839911925</v>
      </c>
      <c r="K7931" s="2">
        <f t="shared" si="1606"/>
        <v>95617.506929153649</v>
      </c>
      <c r="L7931" s="2">
        <f t="shared" si="1607"/>
        <v>171282</v>
      </c>
      <c r="M7931" s="2">
        <f t="shared" si="1608"/>
        <v>31240</v>
      </c>
      <c r="N7931" s="6">
        <f t="shared" si="1609"/>
        <v>1</v>
      </c>
      <c r="O7931" s="2">
        <f t="shared" si="1610"/>
        <v>24424.493070846351</v>
      </c>
      <c r="P7931" s="2">
        <f t="shared" si="1611"/>
        <v>24424.493070846351</v>
      </c>
    </row>
    <row r="7932" spans="1:16">
      <c r="A7932" s="6">
        <v>12</v>
      </c>
      <c r="B7932" s="6">
        <v>3</v>
      </c>
      <c r="C7932" s="6">
        <v>23</v>
      </c>
      <c r="D7932" s="6">
        <f t="shared" si="1599"/>
        <v>38</v>
      </c>
      <c r="E7932" s="5">
        <f t="shared" si="1600"/>
        <v>3389.502646858683</v>
      </c>
      <c r="F7932" s="5">
        <f t="shared" si="1601"/>
        <v>96.920156249999991</v>
      </c>
      <c r="G7932" s="5">
        <f t="shared" si="1602"/>
        <v>1377.292184868003</v>
      </c>
      <c r="H7932" s="5">
        <f t="shared" si="1603"/>
        <v>4863.7149879766857</v>
      </c>
      <c r="I7932" s="5">
        <f t="shared" si="1604"/>
        <v>720</v>
      </c>
      <c r="J7932" s="5">
        <f t="shared" si="1605"/>
        <v>4143.7149879766857</v>
      </c>
      <c r="K7932" s="2">
        <f t="shared" si="1606"/>
        <v>96939.496319039681</v>
      </c>
      <c r="L7932" s="2">
        <f t="shared" si="1607"/>
        <v>173982</v>
      </c>
      <c r="M7932" s="2">
        <f t="shared" si="1608"/>
        <v>32120</v>
      </c>
      <c r="N7932" s="6">
        <f t="shared" si="1609"/>
        <v>1</v>
      </c>
      <c r="O7932" s="2">
        <f t="shared" si="1610"/>
        <v>24922.503680960319</v>
      </c>
      <c r="P7932" s="2">
        <f t="shared" si="1611"/>
        <v>24922.503680960319</v>
      </c>
    </row>
    <row r="7933" spans="1:16">
      <c r="A7933" s="6">
        <v>12</v>
      </c>
      <c r="B7933" s="6">
        <v>3</v>
      </c>
      <c r="C7933" s="6">
        <v>24</v>
      </c>
      <c r="D7933" s="6">
        <f t="shared" si="1599"/>
        <v>39</v>
      </c>
      <c r="E7933" s="5">
        <f t="shared" si="1600"/>
        <v>3389.502646858683</v>
      </c>
      <c r="F7933" s="5">
        <f t="shared" si="1601"/>
        <v>96.920156249999991</v>
      </c>
      <c r="G7933" s="5">
        <f t="shared" si="1602"/>
        <v>1455.1391344474989</v>
      </c>
      <c r="H7933" s="5">
        <f t="shared" si="1603"/>
        <v>4941.5619375561819</v>
      </c>
      <c r="I7933" s="5">
        <f t="shared" si="1604"/>
        <v>720</v>
      </c>
      <c r="J7933" s="5">
        <f t="shared" si="1605"/>
        <v>4221.5619375561819</v>
      </c>
      <c r="K7933" s="2">
        <f t="shared" si="1606"/>
        <v>98291.005860350371</v>
      </c>
      <c r="L7933" s="2">
        <f t="shared" si="1607"/>
        <v>176682</v>
      </c>
      <c r="M7933" s="2">
        <f t="shared" si="1608"/>
        <v>33000</v>
      </c>
      <c r="N7933" s="6">
        <f t="shared" si="1609"/>
        <v>1</v>
      </c>
      <c r="O7933" s="2">
        <f t="shared" si="1610"/>
        <v>25390.994139649629</v>
      </c>
      <c r="P7933" s="2">
        <f t="shared" si="1611"/>
        <v>25390.994139649629</v>
      </c>
    </row>
    <row r="7934" spans="1:16">
      <c r="A7934" s="6">
        <v>12</v>
      </c>
      <c r="B7934" s="6">
        <v>3</v>
      </c>
      <c r="C7934" s="6">
        <v>25</v>
      </c>
      <c r="D7934" s="6">
        <f t="shared" si="1599"/>
        <v>40</v>
      </c>
      <c r="E7934" s="5">
        <f t="shared" si="1600"/>
        <v>3389.502646858683</v>
      </c>
      <c r="F7934" s="5">
        <f t="shared" si="1601"/>
        <v>96.920156249999991</v>
      </c>
      <c r="G7934" s="5">
        <f t="shared" si="1602"/>
        <v>1534.7170558625965</v>
      </c>
      <c r="H7934" s="5">
        <f t="shared" si="1603"/>
        <v>5021.1398589712799</v>
      </c>
      <c r="I7934" s="5">
        <f t="shared" si="1604"/>
        <v>720</v>
      </c>
      <c r="J7934" s="5">
        <f t="shared" si="1605"/>
        <v>4301.1398589712799</v>
      </c>
      <c r="K7934" s="2">
        <f t="shared" si="1606"/>
        <v>99672.566996029156</v>
      </c>
      <c r="L7934" s="2">
        <f t="shared" si="1607"/>
        <v>179382</v>
      </c>
      <c r="M7934" s="2">
        <f t="shared" si="1608"/>
        <v>33880</v>
      </c>
      <c r="N7934" s="6">
        <f t="shared" si="1609"/>
        <v>1</v>
      </c>
      <c r="O7934" s="2">
        <f t="shared" si="1610"/>
        <v>25829.433003970844</v>
      </c>
      <c r="P7934" s="2">
        <f t="shared" si="1611"/>
        <v>25829.433003970844</v>
      </c>
    </row>
    <row r="7935" spans="1:16">
      <c r="A7935" s="6">
        <v>12</v>
      </c>
      <c r="B7935" s="6">
        <v>3</v>
      </c>
      <c r="C7935" s="6">
        <v>26</v>
      </c>
      <c r="D7935" s="6">
        <f t="shared" si="1599"/>
        <v>41</v>
      </c>
      <c r="E7935" s="5">
        <f t="shared" si="1600"/>
        <v>3389.502646858683</v>
      </c>
      <c r="F7935" s="5">
        <f t="shared" si="1601"/>
        <v>96.920156249999991</v>
      </c>
      <c r="G7935" s="5">
        <f t="shared" si="1602"/>
        <v>1616.0570598233144</v>
      </c>
      <c r="H7935" s="5">
        <f t="shared" si="1603"/>
        <v>5102.4798629319976</v>
      </c>
      <c r="I7935" s="5">
        <f t="shared" si="1604"/>
        <v>720</v>
      </c>
      <c r="J7935" s="5">
        <f t="shared" si="1605"/>
        <v>4382.4798629319976</v>
      </c>
      <c r="K7935" s="2">
        <f t="shared" si="1606"/>
        <v>101084.71984256939</v>
      </c>
      <c r="L7935" s="2">
        <f t="shared" si="1607"/>
        <v>182082</v>
      </c>
      <c r="M7935" s="2">
        <f t="shared" si="1608"/>
        <v>34760</v>
      </c>
      <c r="N7935" s="6">
        <f t="shared" si="1609"/>
        <v>1</v>
      </c>
      <c r="O7935" s="2">
        <f t="shared" si="1610"/>
        <v>26237.280157430607</v>
      </c>
      <c r="P7935" s="2">
        <f t="shared" si="1611"/>
        <v>26237.280157430607</v>
      </c>
    </row>
    <row r="7936" spans="1:16">
      <c r="A7936" s="6">
        <v>12</v>
      </c>
      <c r="B7936" s="6">
        <v>3</v>
      </c>
      <c r="C7936" s="6">
        <v>27</v>
      </c>
      <c r="D7936" s="6">
        <f t="shared" si="1599"/>
        <v>42</v>
      </c>
      <c r="E7936" s="5">
        <f t="shared" si="1600"/>
        <v>3389.502646858683</v>
      </c>
      <c r="F7936" s="5">
        <f t="shared" si="1601"/>
        <v>96.920156249999991</v>
      </c>
      <c r="G7936" s="5">
        <f t="shared" si="1602"/>
        <v>1699.1907643430709</v>
      </c>
      <c r="H7936" s="5">
        <f t="shared" si="1603"/>
        <v>5185.6135674517536</v>
      </c>
      <c r="I7936" s="5">
        <f t="shared" si="1604"/>
        <v>720</v>
      </c>
      <c r="J7936" s="5">
        <f t="shared" si="1605"/>
        <v>4465.6135674517536</v>
      </c>
      <c r="K7936" s="2">
        <f t="shared" si="1606"/>
        <v>102528.01332381516</v>
      </c>
      <c r="L7936" s="2">
        <f t="shared" si="1607"/>
        <v>184782</v>
      </c>
      <c r="M7936" s="2">
        <f t="shared" si="1608"/>
        <v>35640</v>
      </c>
      <c r="N7936" s="6">
        <f t="shared" si="1609"/>
        <v>1</v>
      </c>
      <c r="O7936" s="2">
        <f t="shared" si="1610"/>
        <v>26613.986676184839</v>
      </c>
      <c r="P7936" s="2">
        <f t="shared" si="1611"/>
        <v>26613.986676184839</v>
      </c>
    </row>
    <row r="7937" spans="1:16">
      <c r="A7937" s="6">
        <v>12</v>
      </c>
      <c r="B7937" s="6">
        <v>3</v>
      </c>
      <c r="C7937" s="6">
        <v>28</v>
      </c>
      <c r="D7937" s="6">
        <f t="shared" si="1599"/>
        <v>43</v>
      </c>
      <c r="E7937" s="5">
        <f t="shared" si="1600"/>
        <v>3389.502646858683</v>
      </c>
      <c r="F7937" s="5">
        <f t="shared" si="1601"/>
        <v>96.920156249999991</v>
      </c>
      <c r="G7937" s="5">
        <f t="shared" si="1602"/>
        <v>1784.1503025602246</v>
      </c>
      <c r="H7937" s="5">
        <f t="shared" si="1603"/>
        <v>5270.5731056689074</v>
      </c>
      <c r="I7937" s="5">
        <f t="shared" si="1604"/>
        <v>720</v>
      </c>
      <c r="J7937" s="5">
        <f t="shared" si="1605"/>
        <v>4550.5731056689074</v>
      </c>
      <c r="K7937" s="2">
        <f t="shared" si="1606"/>
        <v>104003.00530675186</v>
      </c>
      <c r="L7937" s="2">
        <f t="shared" si="1607"/>
        <v>187482</v>
      </c>
      <c r="M7937" s="2">
        <f t="shared" si="1608"/>
        <v>36520</v>
      </c>
      <c r="N7937" s="6">
        <f t="shared" si="1609"/>
        <v>1</v>
      </c>
      <c r="O7937" s="2">
        <f t="shared" si="1610"/>
        <v>26958.99469324814</v>
      </c>
      <c r="P7937" s="2">
        <f t="shared" si="1611"/>
        <v>26958.99469324814</v>
      </c>
    </row>
    <row r="7938" spans="1:16">
      <c r="A7938" s="6">
        <v>12</v>
      </c>
      <c r="B7938" s="6">
        <v>3</v>
      </c>
      <c r="C7938" s="6">
        <v>29</v>
      </c>
      <c r="D7938" s="6">
        <f t="shared" si="1599"/>
        <v>44</v>
      </c>
      <c r="E7938" s="5">
        <f t="shared" si="1600"/>
        <v>3389.502646858683</v>
      </c>
      <c r="F7938" s="5">
        <f t="shared" si="1601"/>
        <v>96.920156249999991</v>
      </c>
      <c r="G7938" s="5">
        <f t="shared" si="1602"/>
        <v>1870.9683306758782</v>
      </c>
      <c r="H7938" s="5">
        <f t="shared" si="1603"/>
        <v>5357.3911337845611</v>
      </c>
      <c r="I7938" s="5">
        <f t="shared" si="1604"/>
        <v>720</v>
      </c>
      <c r="J7938" s="5">
        <f t="shared" si="1605"/>
        <v>4637.3911337845611</v>
      </c>
      <c r="K7938" s="2">
        <f t="shared" si="1606"/>
        <v>105510.26273931529</v>
      </c>
      <c r="L7938" s="2">
        <f t="shared" si="1607"/>
        <v>190182</v>
      </c>
      <c r="M7938" s="2">
        <f t="shared" si="1608"/>
        <v>37400</v>
      </c>
      <c r="N7938" s="6">
        <f t="shared" si="1609"/>
        <v>1</v>
      </c>
      <c r="O7938" s="2">
        <f t="shared" si="1610"/>
        <v>27271.737260684706</v>
      </c>
      <c r="P7938" s="2">
        <f t="shared" si="1611"/>
        <v>27271.737260684706</v>
      </c>
    </row>
    <row r="7939" spans="1:16">
      <c r="A7939" s="6">
        <v>12</v>
      </c>
      <c r="B7939" s="6">
        <v>3</v>
      </c>
      <c r="C7939" s="6">
        <v>30</v>
      </c>
      <c r="D7939" s="6">
        <f t="shared" si="1599"/>
        <v>45</v>
      </c>
      <c r="E7939" s="5">
        <f t="shared" si="1600"/>
        <v>3389.502646858683</v>
      </c>
      <c r="F7939" s="5">
        <f t="shared" si="1601"/>
        <v>96.920156249999991</v>
      </c>
      <c r="G7939" s="5">
        <f t="shared" si="1602"/>
        <v>1959.6780360096488</v>
      </c>
      <c r="H7939" s="5">
        <f t="shared" si="1603"/>
        <v>5446.1008391183323</v>
      </c>
      <c r="I7939" s="5">
        <f t="shared" si="1604"/>
        <v>720</v>
      </c>
      <c r="J7939" s="5">
        <f t="shared" si="1605"/>
        <v>4726.1008391183323</v>
      </c>
      <c r="K7939" s="2">
        <f t="shared" si="1606"/>
        <v>107050.36179024882</v>
      </c>
      <c r="L7939" s="2">
        <f t="shared" si="1607"/>
        <v>192882</v>
      </c>
      <c r="M7939" s="2">
        <f t="shared" si="1608"/>
        <v>38280</v>
      </c>
      <c r="N7939" s="6">
        <f t="shared" si="1609"/>
        <v>1</v>
      </c>
      <c r="O7939" s="2">
        <f t="shared" si="1610"/>
        <v>27551.638209751181</v>
      </c>
      <c r="P7939" s="2">
        <f t="shared" si="1611"/>
        <v>27551.638209751181</v>
      </c>
    </row>
    <row r="7940" spans="1:16">
      <c r="A7940" s="6">
        <v>12</v>
      </c>
      <c r="B7940" s="6">
        <v>4</v>
      </c>
      <c r="C7940" s="6">
        <v>0</v>
      </c>
      <c r="D7940" s="6">
        <f t="shared" ref="D7940:D8003" si="1612">A7940+B7940+C7940</f>
        <v>16</v>
      </c>
      <c r="E7940" s="5">
        <f t="shared" ref="E7940:E8003" si="1613">IF(A7940=0,0,A7940*LABOR_HRS_WK_TOM*SEASON_WEEKS*(1+DIM_PCT_TOM)^A7940)</f>
        <v>3389.502646858683</v>
      </c>
      <c r="F7940" s="5">
        <f t="shared" ref="F7940:F8003" si="1614">IF(B7940=0,0,B7940*LABOR_HRS_WK_CAR*SEASON_WEEKS*(1+DIM_PCT_CAR)^B7940)</f>
        <v>132.45754687499996</v>
      </c>
      <c r="G7940" s="5">
        <f t="shared" ref="G7940:G8003" si="1615">IF(C7940=0,0,C7940*LABOR_HRS_WK_MES*SEASON_WEEKS*(1+DIM_PCT_MES)^C7940)</f>
        <v>0</v>
      </c>
      <c r="H7940" s="5">
        <f t="shared" ref="H7940:H8003" si="1616">E7940+F7940+G7940</f>
        <v>3521.9601937336829</v>
      </c>
      <c r="I7940" s="5">
        <f t="shared" ref="I7940:I8003" si="1617">MIN(H7940,FARMER_HRS)</f>
        <v>720</v>
      </c>
      <c r="J7940" s="5">
        <f t="shared" ref="J7940:J8003" si="1618">MAX(0,H7940-FARMER_HRS)</f>
        <v>2801.9601937336829</v>
      </c>
      <c r="K7940" s="2">
        <f t="shared" ref="K7940:K8003" si="1619">I7940*FARMER_RATE+J7940*TEMP_WORKER_RATE</f>
        <v>73645.142252320889</v>
      </c>
      <c r="L7940" s="2">
        <f t="shared" ref="L7940:L8003" si="1620">A7940*PRICE_TOM+B7940*PRICE_CAR+C7940*PRICE_MES</f>
        <v>113976</v>
      </c>
      <c r="M7940" s="2">
        <f t="shared" ref="M7940:M8003" si="1621">A7940*FERT_BED_TOM+B7940*FERT_BED_CAR+C7940*FERT_BED_MES</f>
        <v>12320</v>
      </c>
      <c r="N7940" s="6">
        <f t="shared" ref="N7940:N8003" si="1622">IF(AND(D7940&lt;=TOTAL_BEDS,J7940&lt;=TEMP_WORKER_MAX*TEMP_WORKER_HRS),1,0)</f>
        <v>1</v>
      </c>
      <c r="O7940" s="2">
        <f t="shared" ref="O7940:O8003" si="1623">L7940-M7940-K7940-FIXED_COSTS</f>
        <v>8010.8577476791106</v>
      </c>
      <c r="P7940" s="2">
        <f t="shared" ref="P7940:P8003" si="1624">IF(N7940=1,O7940,"")</f>
        <v>8010.8577476791106</v>
      </c>
    </row>
    <row r="7941" spans="1:16">
      <c r="A7941" s="6">
        <v>12</v>
      </c>
      <c r="B7941" s="6">
        <v>4</v>
      </c>
      <c r="C7941" s="6">
        <v>1</v>
      </c>
      <c r="D7941" s="6">
        <f t="shared" si="1612"/>
        <v>17</v>
      </c>
      <c r="E7941" s="5">
        <f t="shared" si="1613"/>
        <v>3389.502646858683</v>
      </c>
      <c r="F7941" s="5">
        <f t="shared" si="1614"/>
        <v>132.45754687499996</v>
      </c>
      <c r="G7941" s="5">
        <f t="shared" si="1615"/>
        <v>45.5625</v>
      </c>
      <c r="H7941" s="5">
        <f t="shared" si="1616"/>
        <v>3567.5226937336829</v>
      </c>
      <c r="I7941" s="5">
        <f t="shared" si="1617"/>
        <v>720</v>
      </c>
      <c r="J7941" s="5">
        <f t="shared" si="1618"/>
        <v>2847.5226937336829</v>
      </c>
      <c r="K7941" s="2">
        <f t="shared" si="1619"/>
        <v>74436.157877320889</v>
      </c>
      <c r="L7941" s="2">
        <f t="shared" si="1620"/>
        <v>116676</v>
      </c>
      <c r="M7941" s="2">
        <f t="shared" si="1621"/>
        <v>13200</v>
      </c>
      <c r="N7941" s="6">
        <f t="shared" si="1622"/>
        <v>1</v>
      </c>
      <c r="O7941" s="2">
        <f t="shared" si="1623"/>
        <v>9039.8421226791106</v>
      </c>
      <c r="P7941" s="2">
        <f t="shared" si="1624"/>
        <v>9039.8421226791106</v>
      </c>
    </row>
    <row r="7942" spans="1:16">
      <c r="A7942" s="6">
        <v>12</v>
      </c>
      <c r="B7942" s="6">
        <v>4</v>
      </c>
      <c r="C7942" s="6">
        <v>2</v>
      </c>
      <c r="D7942" s="6">
        <f t="shared" si="1612"/>
        <v>18</v>
      </c>
      <c r="E7942" s="5">
        <f t="shared" si="1613"/>
        <v>3389.502646858683</v>
      </c>
      <c r="F7942" s="5">
        <f t="shared" si="1614"/>
        <v>132.45754687499996</v>
      </c>
      <c r="G7942" s="5">
        <f t="shared" si="1615"/>
        <v>92.264062499999994</v>
      </c>
      <c r="H7942" s="5">
        <f t="shared" si="1616"/>
        <v>3614.2242562336828</v>
      </c>
      <c r="I7942" s="5">
        <f t="shared" si="1617"/>
        <v>720</v>
      </c>
      <c r="J7942" s="5">
        <f t="shared" si="1618"/>
        <v>2894.2242562336828</v>
      </c>
      <c r="K7942" s="2">
        <f t="shared" si="1619"/>
        <v>75246.948892945889</v>
      </c>
      <c r="L7942" s="2">
        <f t="shared" si="1620"/>
        <v>119376</v>
      </c>
      <c r="M7942" s="2">
        <f t="shared" si="1621"/>
        <v>14080</v>
      </c>
      <c r="N7942" s="6">
        <f t="shared" si="1622"/>
        <v>1</v>
      </c>
      <c r="O7942" s="2">
        <f t="shared" si="1623"/>
        <v>10049.051107054111</v>
      </c>
      <c r="P7942" s="2">
        <f t="shared" si="1624"/>
        <v>10049.051107054111</v>
      </c>
    </row>
    <row r="7943" spans="1:16">
      <c r="A7943" s="6">
        <v>12</v>
      </c>
      <c r="B7943" s="6">
        <v>4</v>
      </c>
      <c r="C7943" s="6">
        <v>3</v>
      </c>
      <c r="D7943" s="6">
        <f t="shared" si="1612"/>
        <v>19</v>
      </c>
      <c r="E7943" s="5">
        <f t="shared" si="1613"/>
        <v>3389.502646858683</v>
      </c>
      <c r="F7943" s="5">
        <f t="shared" si="1614"/>
        <v>132.45754687499996</v>
      </c>
      <c r="G7943" s="5">
        <f t="shared" si="1615"/>
        <v>140.12604492187498</v>
      </c>
      <c r="H7943" s="5">
        <f t="shared" si="1616"/>
        <v>3662.0862386555577</v>
      </c>
      <c r="I7943" s="5">
        <f t="shared" si="1617"/>
        <v>720</v>
      </c>
      <c r="J7943" s="5">
        <f t="shared" si="1618"/>
        <v>2942.0862386555577</v>
      </c>
      <c r="K7943" s="2">
        <f t="shared" si="1619"/>
        <v>76077.886087770108</v>
      </c>
      <c r="L7943" s="2">
        <f t="shared" si="1620"/>
        <v>122076</v>
      </c>
      <c r="M7943" s="2">
        <f t="shared" si="1621"/>
        <v>14960</v>
      </c>
      <c r="N7943" s="6">
        <f t="shared" si="1622"/>
        <v>1</v>
      </c>
      <c r="O7943" s="2">
        <f t="shared" si="1623"/>
        <v>11038.113912229892</v>
      </c>
      <c r="P7943" s="2">
        <f t="shared" si="1624"/>
        <v>11038.113912229892</v>
      </c>
    </row>
    <row r="7944" spans="1:16">
      <c r="A7944" s="6">
        <v>12</v>
      </c>
      <c r="B7944" s="6">
        <v>4</v>
      </c>
      <c r="C7944" s="6">
        <v>4</v>
      </c>
      <c r="D7944" s="6">
        <f t="shared" si="1612"/>
        <v>20</v>
      </c>
      <c r="E7944" s="5">
        <f t="shared" si="1613"/>
        <v>3389.502646858683</v>
      </c>
      <c r="F7944" s="5">
        <f t="shared" si="1614"/>
        <v>132.45754687499996</v>
      </c>
      <c r="G7944" s="5">
        <f t="shared" si="1615"/>
        <v>189.17016064453125</v>
      </c>
      <c r="H7944" s="5">
        <f t="shared" si="1616"/>
        <v>3711.1303543782142</v>
      </c>
      <c r="I7944" s="5">
        <f t="shared" si="1617"/>
        <v>720</v>
      </c>
      <c r="J7944" s="5">
        <f t="shared" si="1618"/>
        <v>2991.1303543782142</v>
      </c>
      <c r="K7944" s="2">
        <f t="shared" si="1619"/>
        <v>76929.346430177335</v>
      </c>
      <c r="L7944" s="2">
        <f t="shared" si="1620"/>
        <v>124776</v>
      </c>
      <c r="M7944" s="2">
        <f t="shared" si="1621"/>
        <v>15840</v>
      </c>
      <c r="N7944" s="6">
        <f t="shared" si="1622"/>
        <v>1</v>
      </c>
      <c r="O7944" s="2">
        <f t="shared" si="1623"/>
        <v>12006.653569822665</v>
      </c>
      <c r="P7944" s="2">
        <f t="shared" si="1624"/>
        <v>12006.653569822665</v>
      </c>
    </row>
    <row r="7945" spans="1:16">
      <c r="A7945" s="6">
        <v>12</v>
      </c>
      <c r="B7945" s="6">
        <v>4</v>
      </c>
      <c r="C7945" s="6">
        <v>5</v>
      </c>
      <c r="D7945" s="6">
        <f t="shared" si="1612"/>
        <v>21</v>
      </c>
      <c r="E7945" s="5">
        <f t="shared" si="1613"/>
        <v>3389.502646858683</v>
      </c>
      <c r="F7945" s="5">
        <f t="shared" si="1614"/>
        <v>132.45754687499996</v>
      </c>
      <c r="G7945" s="5">
        <f t="shared" si="1615"/>
        <v>239.41848456573481</v>
      </c>
      <c r="H7945" s="5">
        <f t="shared" si="1616"/>
        <v>3761.3786782994175</v>
      </c>
      <c r="I7945" s="5">
        <f t="shared" si="1617"/>
        <v>720</v>
      </c>
      <c r="J7945" s="5">
        <f t="shared" si="1618"/>
        <v>3041.3786782994175</v>
      </c>
      <c r="K7945" s="2">
        <f t="shared" si="1619"/>
        <v>77801.713164920438</v>
      </c>
      <c r="L7945" s="2">
        <f t="shared" si="1620"/>
        <v>127476</v>
      </c>
      <c r="M7945" s="2">
        <f t="shared" si="1621"/>
        <v>16720</v>
      </c>
      <c r="N7945" s="6">
        <f t="shared" si="1622"/>
        <v>1</v>
      </c>
      <c r="O7945" s="2">
        <f t="shared" si="1623"/>
        <v>12954.286835079562</v>
      </c>
      <c r="P7945" s="2">
        <f t="shared" si="1624"/>
        <v>12954.286835079562</v>
      </c>
    </row>
    <row r="7946" spans="1:16">
      <c r="A7946" s="6">
        <v>12</v>
      </c>
      <c r="B7946" s="6">
        <v>4</v>
      </c>
      <c r="C7946" s="6">
        <v>6</v>
      </c>
      <c r="D7946" s="6">
        <f t="shared" si="1612"/>
        <v>22</v>
      </c>
      <c r="E7946" s="5">
        <f t="shared" si="1613"/>
        <v>3389.502646858683</v>
      </c>
      <c r="F7946" s="5">
        <f t="shared" si="1614"/>
        <v>132.45754687499996</v>
      </c>
      <c r="G7946" s="5">
        <f t="shared" si="1615"/>
        <v>290.89345874736784</v>
      </c>
      <c r="H7946" s="5">
        <f t="shared" si="1616"/>
        <v>3812.8536524810506</v>
      </c>
      <c r="I7946" s="5">
        <f t="shared" si="1617"/>
        <v>720</v>
      </c>
      <c r="J7946" s="5">
        <f t="shared" si="1618"/>
        <v>3092.8536524810506</v>
      </c>
      <c r="K7946" s="2">
        <f t="shared" si="1619"/>
        <v>78695.375911129348</v>
      </c>
      <c r="L7946" s="2">
        <f t="shared" si="1620"/>
        <v>130176</v>
      </c>
      <c r="M7946" s="2">
        <f t="shared" si="1621"/>
        <v>17600</v>
      </c>
      <c r="N7946" s="6">
        <f t="shared" si="1622"/>
        <v>1</v>
      </c>
      <c r="O7946" s="2">
        <f t="shared" si="1623"/>
        <v>13880.624088870652</v>
      </c>
      <c r="P7946" s="2">
        <f t="shared" si="1624"/>
        <v>13880.624088870652</v>
      </c>
    </row>
    <row r="7947" spans="1:16">
      <c r="A7947" s="6">
        <v>12</v>
      </c>
      <c r="B7947" s="6">
        <v>4</v>
      </c>
      <c r="C7947" s="6">
        <v>7</v>
      </c>
      <c r="D7947" s="6">
        <f t="shared" si="1612"/>
        <v>23</v>
      </c>
      <c r="E7947" s="5">
        <f t="shared" si="1613"/>
        <v>3389.502646858683</v>
      </c>
      <c r="F7947" s="5">
        <f t="shared" si="1614"/>
        <v>132.45754687499996</v>
      </c>
      <c r="G7947" s="5">
        <f t="shared" si="1615"/>
        <v>343.61789814532818</v>
      </c>
      <c r="H7947" s="5">
        <f t="shared" si="1616"/>
        <v>3865.578091879011</v>
      </c>
      <c r="I7947" s="5">
        <f t="shared" si="1617"/>
        <v>720</v>
      </c>
      <c r="J7947" s="5">
        <f t="shared" si="1618"/>
        <v>3145.578091879011</v>
      </c>
      <c r="K7947" s="2">
        <f t="shared" si="1619"/>
        <v>79610.730761788378</v>
      </c>
      <c r="L7947" s="2">
        <f t="shared" si="1620"/>
        <v>132876</v>
      </c>
      <c r="M7947" s="2">
        <f t="shared" si="1621"/>
        <v>18480</v>
      </c>
      <c r="N7947" s="6">
        <f t="shared" si="1622"/>
        <v>1</v>
      </c>
      <c r="O7947" s="2">
        <f t="shared" si="1623"/>
        <v>14785.269238211622</v>
      </c>
      <c r="P7947" s="2">
        <f t="shared" si="1624"/>
        <v>14785.269238211622</v>
      </c>
    </row>
    <row r="7948" spans="1:16">
      <c r="A7948" s="6">
        <v>12</v>
      </c>
      <c r="B7948" s="6">
        <v>4</v>
      </c>
      <c r="C7948" s="6">
        <v>8</v>
      </c>
      <c r="D7948" s="6">
        <f t="shared" si="1612"/>
        <v>24</v>
      </c>
      <c r="E7948" s="5">
        <f t="shared" si="1613"/>
        <v>3389.502646858683</v>
      </c>
      <c r="F7948" s="5">
        <f t="shared" si="1614"/>
        <v>132.45754687499996</v>
      </c>
      <c r="G7948" s="5">
        <f t="shared" si="1615"/>
        <v>397.61499642530839</v>
      </c>
      <c r="H7948" s="5">
        <f t="shared" si="1616"/>
        <v>3919.5751901589911</v>
      </c>
      <c r="I7948" s="5">
        <f t="shared" si="1617"/>
        <v>720</v>
      </c>
      <c r="J7948" s="5">
        <f t="shared" si="1618"/>
        <v>3199.5751901589911</v>
      </c>
      <c r="K7948" s="2">
        <f t="shared" si="1619"/>
        <v>80548.180384704698</v>
      </c>
      <c r="L7948" s="2">
        <f t="shared" si="1620"/>
        <v>135576</v>
      </c>
      <c r="M7948" s="2">
        <f t="shared" si="1621"/>
        <v>19360</v>
      </c>
      <c r="N7948" s="6">
        <f t="shared" si="1622"/>
        <v>1</v>
      </c>
      <c r="O7948" s="2">
        <f t="shared" si="1623"/>
        <v>15667.819615295302</v>
      </c>
      <c r="P7948" s="2">
        <f t="shared" si="1624"/>
        <v>15667.819615295302</v>
      </c>
    </row>
    <row r="7949" spans="1:16">
      <c r="A7949" s="6">
        <v>12</v>
      </c>
      <c r="B7949" s="6">
        <v>4</v>
      </c>
      <c r="C7949" s="6">
        <v>9</v>
      </c>
      <c r="D7949" s="6">
        <f t="shared" si="1612"/>
        <v>25</v>
      </c>
      <c r="E7949" s="5">
        <f t="shared" si="1613"/>
        <v>3389.502646858683</v>
      </c>
      <c r="F7949" s="5">
        <f t="shared" si="1614"/>
        <v>132.45754687499996</v>
      </c>
      <c r="G7949" s="5">
        <f t="shared" si="1615"/>
        <v>452.90833186570285</v>
      </c>
      <c r="H7949" s="5">
        <f t="shared" si="1616"/>
        <v>3974.868525599386</v>
      </c>
      <c r="I7949" s="5">
        <f t="shared" si="1617"/>
        <v>720</v>
      </c>
      <c r="J7949" s="5">
        <f t="shared" si="1618"/>
        <v>3254.868525599386</v>
      </c>
      <c r="K7949" s="2">
        <f t="shared" si="1619"/>
        <v>81508.13412498933</v>
      </c>
      <c r="L7949" s="2">
        <f t="shared" si="1620"/>
        <v>138276</v>
      </c>
      <c r="M7949" s="2">
        <f t="shared" si="1621"/>
        <v>20240</v>
      </c>
      <c r="N7949" s="6">
        <f t="shared" si="1622"/>
        <v>1</v>
      </c>
      <c r="O7949" s="2">
        <f t="shared" si="1623"/>
        <v>16527.86587501067</v>
      </c>
      <c r="P7949" s="2">
        <f t="shared" si="1624"/>
        <v>16527.86587501067</v>
      </c>
    </row>
    <row r="7950" spans="1:16">
      <c r="A7950" s="6">
        <v>12</v>
      </c>
      <c r="B7950" s="6">
        <v>4</v>
      </c>
      <c r="C7950" s="6">
        <v>10</v>
      </c>
      <c r="D7950" s="6">
        <f t="shared" si="1612"/>
        <v>26</v>
      </c>
      <c r="E7950" s="5">
        <f t="shared" si="1613"/>
        <v>3389.502646858683</v>
      </c>
      <c r="F7950" s="5">
        <f t="shared" si="1614"/>
        <v>132.45754687499996</v>
      </c>
      <c r="G7950" s="5">
        <f t="shared" si="1615"/>
        <v>509.52187334891573</v>
      </c>
      <c r="H7950" s="5">
        <f t="shared" si="1616"/>
        <v>4031.4820670825984</v>
      </c>
      <c r="I7950" s="5">
        <f t="shared" si="1617"/>
        <v>720</v>
      </c>
      <c r="J7950" s="5">
        <f t="shared" si="1618"/>
        <v>3311.4820670825984</v>
      </c>
      <c r="K7950" s="2">
        <f t="shared" si="1619"/>
        <v>82491.008109072893</v>
      </c>
      <c r="L7950" s="2">
        <f t="shared" si="1620"/>
        <v>140976</v>
      </c>
      <c r="M7950" s="2">
        <f t="shared" si="1621"/>
        <v>21120</v>
      </c>
      <c r="N7950" s="6">
        <f t="shared" si="1622"/>
        <v>1</v>
      </c>
      <c r="O7950" s="2">
        <f t="shared" si="1623"/>
        <v>17364.991890927107</v>
      </c>
      <c r="P7950" s="2">
        <f t="shared" si="1624"/>
        <v>17364.991890927107</v>
      </c>
    </row>
    <row r="7951" spans="1:16">
      <c r="A7951" s="6">
        <v>12</v>
      </c>
      <c r="B7951" s="6">
        <v>4</v>
      </c>
      <c r="C7951" s="6">
        <v>11</v>
      </c>
      <c r="D7951" s="6">
        <f t="shared" si="1612"/>
        <v>27</v>
      </c>
      <c r="E7951" s="5">
        <f t="shared" si="1613"/>
        <v>3389.502646858683</v>
      </c>
      <c r="F7951" s="5">
        <f t="shared" si="1614"/>
        <v>132.45754687499996</v>
      </c>
      <c r="G7951" s="5">
        <f t="shared" si="1615"/>
        <v>567.47998644235474</v>
      </c>
      <c r="H7951" s="5">
        <f t="shared" si="1616"/>
        <v>4089.4401801760378</v>
      </c>
      <c r="I7951" s="5">
        <f t="shared" si="1617"/>
        <v>720</v>
      </c>
      <c r="J7951" s="5">
        <f t="shared" si="1618"/>
        <v>3369.4401801760378</v>
      </c>
      <c r="K7951" s="2">
        <f t="shared" si="1619"/>
        <v>83497.22535027843</v>
      </c>
      <c r="L7951" s="2">
        <f t="shared" si="1620"/>
        <v>143676</v>
      </c>
      <c r="M7951" s="2">
        <f t="shared" si="1621"/>
        <v>22000</v>
      </c>
      <c r="N7951" s="6">
        <f t="shared" si="1622"/>
        <v>1</v>
      </c>
      <c r="O7951" s="2">
        <f t="shared" si="1623"/>
        <v>18178.77464972157</v>
      </c>
      <c r="P7951" s="2">
        <f t="shared" si="1624"/>
        <v>18178.77464972157</v>
      </c>
    </row>
    <row r="7952" spans="1:16">
      <c r="A7952" s="6">
        <v>12</v>
      </c>
      <c r="B7952" s="6">
        <v>4</v>
      </c>
      <c r="C7952" s="6">
        <v>12</v>
      </c>
      <c r="D7952" s="6">
        <f t="shared" si="1612"/>
        <v>28</v>
      </c>
      <c r="E7952" s="5">
        <f t="shared" si="1613"/>
        <v>3389.502646858683</v>
      </c>
      <c r="F7952" s="5">
        <f t="shared" si="1614"/>
        <v>132.45754687499996</v>
      </c>
      <c r="G7952" s="5">
        <f t="shared" si="1615"/>
        <v>626.80743957041921</v>
      </c>
      <c r="H7952" s="5">
        <f t="shared" si="1616"/>
        <v>4148.7676333041018</v>
      </c>
      <c r="I7952" s="5">
        <f t="shared" si="1617"/>
        <v>720</v>
      </c>
      <c r="J7952" s="5">
        <f t="shared" si="1618"/>
        <v>3428.7676333041018</v>
      </c>
      <c r="K7952" s="2">
        <f t="shared" si="1619"/>
        <v>84527.215855973991</v>
      </c>
      <c r="L7952" s="2">
        <f t="shared" si="1620"/>
        <v>146376</v>
      </c>
      <c r="M7952" s="2">
        <f t="shared" si="1621"/>
        <v>22880</v>
      </c>
      <c r="N7952" s="6">
        <f t="shared" si="1622"/>
        <v>1</v>
      </c>
      <c r="O7952" s="2">
        <f t="shared" si="1623"/>
        <v>18968.784144026009</v>
      </c>
      <c r="P7952" s="2">
        <f t="shared" si="1624"/>
        <v>18968.784144026009</v>
      </c>
    </row>
    <row r="7953" spans="1:16">
      <c r="A7953" s="6">
        <v>12</v>
      </c>
      <c r="B7953" s="6">
        <v>4</v>
      </c>
      <c r="C7953" s="6">
        <v>13</v>
      </c>
      <c r="D7953" s="6">
        <f t="shared" si="1612"/>
        <v>29</v>
      </c>
      <c r="E7953" s="5">
        <f t="shared" si="1613"/>
        <v>3389.502646858683</v>
      </c>
      <c r="F7953" s="5">
        <f t="shared" si="1614"/>
        <v>132.45754687499996</v>
      </c>
      <c r="G7953" s="5">
        <f t="shared" si="1615"/>
        <v>687.52941027880343</v>
      </c>
      <c r="H7953" s="5">
        <f t="shared" si="1616"/>
        <v>4209.4896040124859</v>
      </c>
      <c r="I7953" s="5">
        <f t="shared" si="1617"/>
        <v>720</v>
      </c>
      <c r="J7953" s="5">
        <f t="shared" si="1618"/>
        <v>3489.4896040124859</v>
      </c>
      <c r="K7953" s="2">
        <f t="shared" si="1619"/>
        <v>85581.416736327868</v>
      </c>
      <c r="L7953" s="2">
        <f t="shared" si="1620"/>
        <v>149076</v>
      </c>
      <c r="M7953" s="2">
        <f t="shared" si="1621"/>
        <v>23760</v>
      </c>
      <c r="N7953" s="6">
        <f t="shared" si="1622"/>
        <v>1</v>
      </c>
      <c r="O7953" s="2">
        <f t="shared" si="1623"/>
        <v>19734.583263672132</v>
      </c>
      <c r="P7953" s="2">
        <f t="shared" si="1624"/>
        <v>19734.583263672132</v>
      </c>
    </row>
    <row r="7954" spans="1:16">
      <c r="A7954" s="6">
        <v>12</v>
      </c>
      <c r="B7954" s="6">
        <v>4</v>
      </c>
      <c r="C7954" s="6">
        <v>14</v>
      </c>
      <c r="D7954" s="6">
        <f t="shared" si="1612"/>
        <v>30</v>
      </c>
      <c r="E7954" s="5">
        <f t="shared" si="1613"/>
        <v>3389.502646858683</v>
      </c>
      <c r="F7954" s="5">
        <f t="shared" si="1614"/>
        <v>132.45754687499996</v>
      </c>
      <c r="G7954" s="5">
        <f t="shared" si="1615"/>
        <v>749.67149159246469</v>
      </c>
      <c r="H7954" s="5">
        <f t="shared" si="1616"/>
        <v>4271.6316853261478</v>
      </c>
      <c r="I7954" s="5">
        <f t="shared" si="1617"/>
        <v>720</v>
      </c>
      <c r="J7954" s="5">
        <f t="shared" si="1618"/>
        <v>3551.6316853261478</v>
      </c>
      <c r="K7954" s="2">
        <f t="shared" si="1619"/>
        <v>86660.272314690068</v>
      </c>
      <c r="L7954" s="2">
        <f t="shared" si="1620"/>
        <v>151776</v>
      </c>
      <c r="M7954" s="2">
        <f t="shared" si="1621"/>
        <v>24640</v>
      </c>
      <c r="N7954" s="6">
        <f t="shared" si="1622"/>
        <v>1</v>
      </c>
      <c r="O7954" s="2">
        <f t="shared" si="1623"/>
        <v>20475.727685309932</v>
      </c>
      <c r="P7954" s="2">
        <f t="shared" si="1624"/>
        <v>20475.727685309932</v>
      </c>
    </row>
    <row r="7955" spans="1:16">
      <c r="A7955" s="6">
        <v>12</v>
      </c>
      <c r="B7955" s="6">
        <v>4</v>
      </c>
      <c r="C7955" s="6">
        <v>15</v>
      </c>
      <c r="D7955" s="6">
        <f t="shared" si="1612"/>
        <v>31</v>
      </c>
      <c r="E7955" s="5">
        <f t="shared" si="1613"/>
        <v>3389.502646858683</v>
      </c>
      <c r="F7955" s="5">
        <f t="shared" si="1614"/>
        <v>132.45754687499996</v>
      </c>
      <c r="G7955" s="5">
        <f t="shared" si="1615"/>
        <v>813.25969846861108</v>
      </c>
      <c r="H7955" s="5">
        <f t="shared" si="1616"/>
        <v>4335.2198922022944</v>
      </c>
      <c r="I7955" s="5">
        <f t="shared" si="1617"/>
        <v>720</v>
      </c>
      <c r="J7955" s="5">
        <f t="shared" si="1618"/>
        <v>3615.2198922022944</v>
      </c>
      <c r="K7955" s="2">
        <f t="shared" si="1619"/>
        <v>87764.234239623169</v>
      </c>
      <c r="L7955" s="2">
        <f t="shared" si="1620"/>
        <v>154476</v>
      </c>
      <c r="M7955" s="2">
        <f t="shared" si="1621"/>
        <v>25520</v>
      </c>
      <c r="N7955" s="6">
        <f t="shared" si="1622"/>
        <v>1</v>
      </c>
      <c r="O7955" s="2">
        <f t="shared" si="1623"/>
        <v>21191.765760376831</v>
      </c>
      <c r="P7955" s="2">
        <f t="shared" si="1624"/>
        <v>21191.765760376831</v>
      </c>
    </row>
    <row r="7956" spans="1:16">
      <c r="A7956" s="6">
        <v>12</v>
      </c>
      <c r="B7956" s="6">
        <v>4</v>
      </c>
      <c r="C7956" s="6">
        <v>16</v>
      </c>
      <c r="D7956" s="6">
        <f t="shared" si="1612"/>
        <v>32</v>
      </c>
      <c r="E7956" s="5">
        <f t="shared" si="1613"/>
        <v>3389.502646858683</v>
      </c>
      <c r="F7956" s="5">
        <f t="shared" si="1614"/>
        <v>132.45754687499996</v>
      </c>
      <c r="G7956" s="5">
        <f t="shared" si="1615"/>
        <v>878.32047434610013</v>
      </c>
      <c r="H7956" s="5">
        <f t="shared" si="1616"/>
        <v>4400.280668079783</v>
      </c>
      <c r="I7956" s="5">
        <f t="shared" si="1617"/>
        <v>720</v>
      </c>
      <c r="J7956" s="5">
        <f t="shared" si="1618"/>
        <v>3680.280668079783</v>
      </c>
      <c r="K7956" s="2">
        <f t="shared" si="1619"/>
        <v>88893.761598607351</v>
      </c>
      <c r="L7956" s="2">
        <f t="shared" si="1620"/>
        <v>157176</v>
      </c>
      <c r="M7956" s="2">
        <f t="shared" si="1621"/>
        <v>26400</v>
      </c>
      <c r="N7956" s="6">
        <f t="shared" si="1622"/>
        <v>1</v>
      </c>
      <c r="O7956" s="2">
        <f t="shared" si="1623"/>
        <v>21882.238401392649</v>
      </c>
      <c r="P7956" s="2">
        <f t="shared" si="1624"/>
        <v>21882.238401392649</v>
      </c>
    </row>
    <row r="7957" spans="1:16">
      <c r="A7957" s="6">
        <v>12</v>
      </c>
      <c r="B7957" s="6">
        <v>4</v>
      </c>
      <c r="C7957" s="6">
        <v>17</v>
      </c>
      <c r="D7957" s="6">
        <f t="shared" si="1612"/>
        <v>33</v>
      </c>
      <c r="E7957" s="5">
        <f t="shared" si="1613"/>
        <v>3389.502646858683</v>
      </c>
      <c r="F7957" s="5">
        <f t="shared" si="1614"/>
        <v>132.45754687499996</v>
      </c>
      <c r="G7957" s="5">
        <f t="shared" si="1615"/>
        <v>944.88069779264049</v>
      </c>
      <c r="H7957" s="5">
        <f t="shared" si="1616"/>
        <v>4466.8408915263235</v>
      </c>
      <c r="I7957" s="5">
        <f t="shared" si="1617"/>
        <v>720</v>
      </c>
      <c r="J7957" s="5">
        <f t="shared" si="1618"/>
        <v>3746.8408915263235</v>
      </c>
      <c r="K7957" s="2">
        <f t="shared" si="1619"/>
        <v>90049.321033443121</v>
      </c>
      <c r="L7957" s="2">
        <f t="shared" si="1620"/>
        <v>159876</v>
      </c>
      <c r="M7957" s="2">
        <f t="shared" si="1621"/>
        <v>27280</v>
      </c>
      <c r="N7957" s="6">
        <f t="shared" si="1622"/>
        <v>1</v>
      </c>
      <c r="O7957" s="2">
        <f t="shared" si="1623"/>
        <v>22546.678966556879</v>
      </c>
      <c r="P7957" s="2">
        <f t="shared" si="1624"/>
        <v>22546.678966556879</v>
      </c>
    </row>
    <row r="7958" spans="1:16">
      <c r="A7958" s="6">
        <v>12</v>
      </c>
      <c r="B7958" s="6">
        <v>4</v>
      </c>
      <c r="C7958" s="6">
        <v>18</v>
      </c>
      <c r="D7958" s="6">
        <f t="shared" si="1612"/>
        <v>34</v>
      </c>
      <c r="E7958" s="5">
        <f t="shared" si="1613"/>
        <v>3389.502646858683</v>
      </c>
      <c r="F7958" s="5">
        <f t="shared" si="1614"/>
        <v>132.45754687499996</v>
      </c>
      <c r="G7958" s="5">
        <f t="shared" si="1615"/>
        <v>1012.9676892512279</v>
      </c>
      <c r="H7958" s="5">
        <f t="shared" si="1616"/>
        <v>4534.9278829849109</v>
      </c>
      <c r="I7958" s="5">
        <f t="shared" si="1617"/>
        <v>720</v>
      </c>
      <c r="J7958" s="5">
        <f t="shared" si="1618"/>
        <v>3814.9278829849109</v>
      </c>
      <c r="K7958" s="2">
        <f t="shared" si="1619"/>
        <v>91231.386857376929</v>
      </c>
      <c r="L7958" s="2">
        <f t="shared" si="1620"/>
        <v>162576</v>
      </c>
      <c r="M7958" s="2">
        <f t="shared" si="1621"/>
        <v>28160</v>
      </c>
      <c r="N7958" s="6">
        <f t="shared" si="1622"/>
        <v>1</v>
      </c>
      <c r="O7958" s="2">
        <f t="shared" si="1623"/>
        <v>23184.613142623071</v>
      </c>
      <c r="P7958" s="2">
        <f t="shared" si="1624"/>
        <v>23184.613142623071</v>
      </c>
    </row>
    <row r="7959" spans="1:16">
      <c r="A7959" s="6">
        <v>12</v>
      </c>
      <c r="B7959" s="6">
        <v>4</v>
      </c>
      <c r="C7959" s="6">
        <v>19</v>
      </c>
      <c r="D7959" s="6">
        <f t="shared" si="1612"/>
        <v>35</v>
      </c>
      <c r="E7959" s="5">
        <f t="shared" si="1613"/>
        <v>3389.502646858683</v>
      </c>
      <c r="F7959" s="5">
        <f t="shared" si="1614"/>
        <v>132.45754687499996</v>
      </c>
      <c r="G7959" s="5">
        <f t="shared" si="1615"/>
        <v>1082.6092178872495</v>
      </c>
      <c r="H7959" s="5">
        <f t="shared" si="1616"/>
        <v>4604.5694116209324</v>
      </c>
      <c r="I7959" s="5">
        <f t="shared" si="1617"/>
        <v>720</v>
      </c>
      <c r="J7959" s="5">
        <f t="shared" si="1618"/>
        <v>3884.5694116209324</v>
      </c>
      <c r="K7959" s="2">
        <f t="shared" si="1619"/>
        <v>92440.441173974526</v>
      </c>
      <c r="L7959" s="2">
        <f t="shared" si="1620"/>
        <v>165276</v>
      </c>
      <c r="M7959" s="2">
        <f t="shared" si="1621"/>
        <v>29040</v>
      </c>
      <c r="N7959" s="6">
        <f t="shared" si="1622"/>
        <v>1</v>
      </c>
      <c r="O7959" s="2">
        <f t="shared" si="1623"/>
        <v>23795.558826025474</v>
      </c>
      <c r="P7959" s="2">
        <f t="shared" si="1624"/>
        <v>23795.558826025474</v>
      </c>
    </row>
    <row r="7960" spans="1:16">
      <c r="A7960" s="6">
        <v>12</v>
      </c>
      <c r="B7960" s="6">
        <v>4</v>
      </c>
      <c r="C7960" s="6">
        <v>20</v>
      </c>
      <c r="D7960" s="6">
        <f t="shared" si="1612"/>
        <v>36</v>
      </c>
      <c r="E7960" s="5">
        <f t="shared" si="1613"/>
        <v>3389.502646858683</v>
      </c>
      <c r="F7960" s="5">
        <f t="shared" si="1614"/>
        <v>132.45754687499996</v>
      </c>
      <c r="G7960" s="5">
        <f t="shared" si="1615"/>
        <v>1153.8335085377266</v>
      </c>
      <c r="H7960" s="5">
        <f t="shared" si="1616"/>
        <v>4675.7937022714095</v>
      </c>
      <c r="I7960" s="5">
        <f t="shared" si="1617"/>
        <v>720</v>
      </c>
      <c r="J7960" s="5">
        <f t="shared" si="1618"/>
        <v>3955.7937022714095</v>
      </c>
      <c r="K7960" s="2">
        <f t="shared" si="1619"/>
        <v>93676.97399776752</v>
      </c>
      <c r="L7960" s="2">
        <f t="shared" si="1620"/>
        <v>167976</v>
      </c>
      <c r="M7960" s="2">
        <f t="shared" si="1621"/>
        <v>29920</v>
      </c>
      <c r="N7960" s="6">
        <f t="shared" si="1622"/>
        <v>1</v>
      </c>
      <c r="O7960" s="2">
        <f t="shared" si="1623"/>
        <v>24379.02600223248</v>
      </c>
      <c r="P7960" s="2">
        <f t="shared" si="1624"/>
        <v>24379.02600223248</v>
      </c>
    </row>
    <row r="7961" spans="1:16">
      <c r="A7961" s="6">
        <v>12</v>
      </c>
      <c r="B7961" s="6">
        <v>4</v>
      </c>
      <c r="C7961" s="6">
        <v>21</v>
      </c>
      <c r="D7961" s="6">
        <f t="shared" si="1612"/>
        <v>37</v>
      </c>
      <c r="E7961" s="5">
        <f t="shared" si="1613"/>
        <v>3389.502646858683</v>
      </c>
      <c r="F7961" s="5">
        <f t="shared" si="1614"/>
        <v>132.45754687499996</v>
      </c>
      <c r="G7961" s="5">
        <f t="shared" si="1615"/>
        <v>1226.6692487641703</v>
      </c>
      <c r="H7961" s="5">
        <f t="shared" si="1616"/>
        <v>4748.6294424978532</v>
      </c>
      <c r="I7961" s="5">
        <f t="shared" si="1617"/>
        <v>720</v>
      </c>
      <c r="J7961" s="5">
        <f t="shared" si="1618"/>
        <v>4028.6294424978532</v>
      </c>
      <c r="K7961" s="2">
        <f t="shared" si="1619"/>
        <v>94941.483376698845</v>
      </c>
      <c r="L7961" s="2">
        <f t="shared" si="1620"/>
        <v>170676</v>
      </c>
      <c r="M7961" s="2">
        <f t="shared" si="1621"/>
        <v>30800</v>
      </c>
      <c r="N7961" s="6">
        <f t="shared" si="1622"/>
        <v>1</v>
      </c>
      <c r="O7961" s="2">
        <f t="shared" si="1623"/>
        <v>24934.516623301155</v>
      </c>
      <c r="P7961" s="2">
        <f t="shared" si="1624"/>
        <v>24934.516623301155</v>
      </c>
    </row>
    <row r="7962" spans="1:16">
      <c r="A7962" s="6">
        <v>12</v>
      </c>
      <c r="B7962" s="6">
        <v>4</v>
      </c>
      <c r="C7962" s="6">
        <v>22</v>
      </c>
      <c r="D7962" s="6">
        <f t="shared" si="1612"/>
        <v>38</v>
      </c>
      <c r="E7962" s="5">
        <f t="shared" si="1613"/>
        <v>3389.502646858683</v>
      </c>
      <c r="F7962" s="5">
        <f t="shared" si="1614"/>
        <v>132.45754687499996</v>
      </c>
      <c r="G7962" s="5">
        <f t="shared" si="1615"/>
        <v>1301.1455960105666</v>
      </c>
      <c r="H7962" s="5">
        <f t="shared" si="1616"/>
        <v>4823.1057897442497</v>
      </c>
      <c r="I7962" s="5">
        <f t="shared" si="1617"/>
        <v>720</v>
      </c>
      <c r="J7962" s="5">
        <f t="shared" si="1618"/>
        <v>4103.1057897442497</v>
      </c>
      <c r="K7962" s="2">
        <f t="shared" si="1619"/>
        <v>96234.475516393228</v>
      </c>
      <c r="L7962" s="2">
        <f t="shared" si="1620"/>
        <v>173376</v>
      </c>
      <c r="M7962" s="2">
        <f t="shared" si="1621"/>
        <v>31680</v>
      </c>
      <c r="N7962" s="6">
        <f t="shared" si="1622"/>
        <v>1</v>
      </c>
      <c r="O7962" s="2">
        <f t="shared" si="1623"/>
        <v>25461.524483606772</v>
      </c>
      <c r="P7962" s="2">
        <f t="shared" si="1624"/>
        <v>25461.524483606772</v>
      </c>
    </row>
    <row r="7963" spans="1:16">
      <c r="A7963" s="6">
        <v>12</v>
      </c>
      <c r="B7963" s="6">
        <v>4</v>
      </c>
      <c r="C7963" s="6">
        <v>23</v>
      </c>
      <c r="D7963" s="6">
        <f t="shared" si="1612"/>
        <v>39</v>
      </c>
      <c r="E7963" s="5">
        <f t="shared" si="1613"/>
        <v>3389.502646858683</v>
      </c>
      <c r="F7963" s="5">
        <f t="shared" si="1614"/>
        <v>132.45754687499996</v>
      </c>
      <c r="G7963" s="5">
        <f t="shared" si="1615"/>
        <v>1377.292184868003</v>
      </c>
      <c r="H7963" s="5">
        <f t="shared" si="1616"/>
        <v>4899.2523786016864</v>
      </c>
      <c r="I7963" s="5">
        <f t="shared" si="1617"/>
        <v>720</v>
      </c>
      <c r="J7963" s="5">
        <f t="shared" si="1618"/>
        <v>4179.2523786016864</v>
      </c>
      <c r="K7963" s="2">
        <f t="shared" si="1619"/>
        <v>97556.464906279274</v>
      </c>
      <c r="L7963" s="2">
        <f t="shared" si="1620"/>
        <v>176076</v>
      </c>
      <c r="M7963" s="2">
        <f t="shared" si="1621"/>
        <v>32560</v>
      </c>
      <c r="N7963" s="6">
        <f t="shared" si="1622"/>
        <v>1</v>
      </c>
      <c r="O7963" s="2">
        <f t="shared" si="1623"/>
        <v>25959.535093720726</v>
      </c>
      <c r="P7963" s="2">
        <f t="shared" si="1624"/>
        <v>25959.535093720726</v>
      </c>
    </row>
    <row r="7964" spans="1:16">
      <c r="A7964" s="6">
        <v>12</v>
      </c>
      <c r="B7964" s="6">
        <v>4</v>
      </c>
      <c r="C7964" s="6">
        <v>24</v>
      </c>
      <c r="D7964" s="6">
        <f t="shared" si="1612"/>
        <v>40</v>
      </c>
      <c r="E7964" s="5">
        <f t="shared" si="1613"/>
        <v>3389.502646858683</v>
      </c>
      <c r="F7964" s="5">
        <f t="shared" si="1614"/>
        <v>132.45754687499996</v>
      </c>
      <c r="G7964" s="5">
        <f t="shared" si="1615"/>
        <v>1455.1391344474989</v>
      </c>
      <c r="H7964" s="5">
        <f t="shared" si="1616"/>
        <v>4977.0993281811816</v>
      </c>
      <c r="I7964" s="5">
        <f t="shared" si="1617"/>
        <v>720</v>
      </c>
      <c r="J7964" s="5">
        <f t="shared" si="1618"/>
        <v>4257.0993281811816</v>
      </c>
      <c r="K7964" s="2">
        <f t="shared" si="1619"/>
        <v>98907.97444758995</v>
      </c>
      <c r="L7964" s="2">
        <f t="shared" si="1620"/>
        <v>178776</v>
      </c>
      <c r="M7964" s="2">
        <f t="shared" si="1621"/>
        <v>33440</v>
      </c>
      <c r="N7964" s="6">
        <f t="shared" si="1622"/>
        <v>1</v>
      </c>
      <c r="O7964" s="2">
        <f t="shared" si="1623"/>
        <v>26428.02555241005</v>
      </c>
      <c r="P7964" s="2">
        <f t="shared" si="1624"/>
        <v>26428.02555241005</v>
      </c>
    </row>
    <row r="7965" spans="1:16">
      <c r="A7965" s="6">
        <v>12</v>
      </c>
      <c r="B7965" s="6">
        <v>4</v>
      </c>
      <c r="C7965" s="6">
        <v>25</v>
      </c>
      <c r="D7965" s="6">
        <f t="shared" si="1612"/>
        <v>41</v>
      </c>
      <c r="E7965" s="5">
        <f t="shared" si="1613"/>
        <v>3389.502646858683</v>
      </c>
      <c r="F7965" s="5">
        <f t="shared" si="1614"/>
        <v>132.45754687499996</v>
      </c>
      <c r="G7965" s="5">
        <f t="shared" si="1615"/>
        <v>1534.7170558625965</v>
      </c>
      <c r="H7965" s="5">
        <f t="shared" si="1616"/>
        <v>5056.6772495962796</v>
      </c>
      <c r="I7965" s="5">
        <f t="shared" si="1617"/>
        <v>720</v>
      </c>
      <c r="J7965" s="5">
        <f t="shared" si="1618"/>
        <v>4336.6772495962796</v>
      </c>
      <c r="K7965" s="2">
        <f t="shared" si="1619"/>
        <v>100289.53558326873</v>
      </c>
      <c r="L7965" s="2">
        <f t="shared" si="1620"/>
        <v>181476</v>
      </c>
      <c r="M7965" s="2">
        <f t="shared" si="1621"/>
        <v>34320</v>
      </c>
      <c r="N7965" s="6">
        <f t="shared" si="1622"/>
        <v>1</v>
      </c>
      <c r="O7965" s="2">
        <f t="shared" si="1623"/>
        <v>26866.464416731265</v>
      </c>
      <c r="P7965" s="2">
        <f t="shared" si="1624"/>
        <v>26866.464416731265</v>
      </c>
    </row>
    <row r="7966" spans="1:16">
      <c r="A7966" s="6">
        <v>12</v>
      </c>
      <c r="B7966" s="6">
        <v>4</v>
      </c>
      <c r="C7966" s="6">
        <v>26</v>
      </c>
      <c r="D7966" s="6">
        <f t="shared" si="1612"/>
        <v>42</v>
      </c>
      <c r="E7966" s="5">
        <f t="shared" si="1613"/>
        <v>3389.502646858683</v>
      </c>
      <c r="F7966" s="5">
        <f t="shared" si="1614"/>
        <v>132.45754687499996</v>
      </c>
      <c r="G7966" s="5">
        <f t="shared" si="1615"/>
        <v>1616.0570598233144</v>
      </c>
      <c r="H7966" s="5">
        <f t="shared" si="1616"/>
        <v>5138.0172535569973</v>
      </c>
      <c r="I7966" s="5">
        <f t="shared" si="1617"/>
        <v>720</v>
      </c>
      <c r="J7966" s="5">
        <f t="shared" si="1618"/>
        <v>4418.0172535569973</v>
      </c>
      <c r="K7966" s="2">
        <f t="shared" si="1619"/>
        <v>101701.68842980897</v>
      </c>
      <c r="L7966" s="2">
        <f t="shared" si="1620"/>
        <v>184176</v>
      </c>
      <c r="M7966" s="2">
        <f t="shared" si="1621"/>
        <v>35200</v>
      </c>
      <c r="N7966" s="6">
        <f t="shared" si="1622"/>
        <v>1</v>
      </c>
      <c r="O7966" s="2">
        <f t="shared" si="1623"/>
        <v>27274.311570191028</v>
      </c>
      <c r="P7966" s="2">
        <f t="shared" si="1624"/>
        <v>27274.311570191028</v>
      </c>
    </row>
    <row r="7967" spans="1:16">
      <c r="A7967" s="6">
        <v>12</v>
      </c>
      <c r="B7967" s="6">
        <v>4</v>
      </c>
      <c r="C7967" s="6">
        <v>27</v>
      </c>
      <c r="D7967" s="6">
        <f t="shared" si="1612"/>
        <v>43</v>
      </c>
      <c r="E7967" s="5">
        <f t="shared" si="1613"/>
        <v>3389.502646858683</v>
      </c>
      <c r="F7967" s="5">
        <f t="shared" si="1614"/>
        <v>132.45754687499996</v>
      </c>
      <c r="G7967" s="5">
        <f t="shared" si="1615"/>
        <v>1699.1907643430709</v>
      </c>
      <c r="H7967" s="5">
        <f t="shared" si="1616"/>
        <v>5221.1509580767543</v>
      </c>
      <c r="I7967" s="5">
        <f t="shared" si="1617"/>
        <v>720</v>
      </c>
      <c r="J7967" s="5">
        <f t="shared" si="1618"/>
        <v>4501.1509580767543</v>
      </c>
      <c r="K7967" s="2">
        <f t="shared" si="1619"/>
        <v>103144.98191105475</v>
      </c>
      <c r="L7967" s="2">
        <f t="shared" si="1620"/>
        <v>186876</v>
      </c>
      <c r="M7967" s="2">
        <f t="shared" si="1621"/>
        <v>36080</v>
      </c>
      <c r="N7967" s="6">
        <f t="shared" si="1622"/>
        <v>1</v>
      </c>
      <c r="O7967" s="2">
        <f t="shared" si="1623"/>
        <v>27651.018088945246</v>
      </c>
      <c r="P7967" s="2">
        <f t="shared" si="1624"/>
        <v>27651.018088945246</v>
      </c>
    </row>
    <row r="7968" spans="1:16">
      <c r="A7968" s="6">
        <v>12</v>
      </c>
      <c r="B7968" s="6">
        <v>4</v>
      </c>
      <c r="C7968" s="6">
        <v>28</v>
      </c>
      <c r="D7968" s="6">
        <f t="shared" si="1612"/>
        <v>44</v>
      </c>
      <c r="E7968" s="5">
        <f t="shared" si="1613"/>
        <v>3389.502646858683</v>
      </c>
      <c r="F7968" s="5">
        <f t="shared" si="1614"/>
        <v>132.45754687499996</v>
      </c>
      <c r="G7968" s="5">
        <f t="shared" si="1615"/>
        <v>1784.1503025602246</v>
      </c>
      <c r="H7968" s="5">
        <f t="shared" si="1616"/>
        <v>5306.110496293908</v>
      </c>
      <c r="I7968" s="5">
        <f t="shared" si="1617"/>
        <v>720</v>
      </c>
      <c r="J7968" s="5">
        <f t="shared" si="1618"/>
        <v>4586.110496293908</v>
      </c>
      <c r="K7968" s="2">
        <f t="shared" si="1619"/>
        <v>104619.97389399145</v>
      </c>
      <c r="L7968" s="2">
        <f t="shared" si="1620"/>
        <v>189576</v>
      </c>
      <c r="M7968" s="2">
        <f t="shared" si="1621"/>
        <v>36960</v>
      </c>
      <c r="N7968" s="6">
        <f t="shared" si="1622"/>
        <v>1</v>
      </c>
      <c r="O7968" s="2">
        <f t="shared" si="1623"/>
        <v>27996.026106008547</v>
      </c>
      <c r="P7968" s="2">
        <f t="shared" si="1624"/>
        <v>27996.026106008547</v>
      </c>
    </row>
    <row r="7969" spans="1:16">
      <c r="A7969" s="6">
        <v>12</v>
      </c>
      <c r="B7969" s="6">
        <v>4</v>
      </c>
      <c r="C7969" s="6">
        <v>29</v>
      </c>
      <c r="D7969" s="6">
        <f t="shared" si="1612"/>
        <v>45</v>
      </c>
      <c r="E7969" s="5">
        <f t="shared" si="1613"/>
        <v>3389.502646858683</v>
      </c>
      <c r="F7969" s="5">
        <f t="shared" si="1614"/>
        <v>132.45754687499996</v>
      </c>
      <c r="G7969" s="5">
        <f t="shared" si="1615"/>
        <v>1870.9683306758782</v>
      </c>
      <c r="H7969" s="5">
        <f t="shared" si="1616"/>
        <v>5392.9285244095609</v>
      </c>
      <c r="I7969" s="5">
        <f t="shared" si="1617"/>
        <v>720</v>
      </c>
      <c r="J7969" s="5">
        <f t="shared" si="1618"/>
        <v>4672.9285244095609</v>
      </c>
      <c r="K7969" s="2">
        <f t="shared" si="1619"/>
        <v>106127.23132655487</v>
      </c>
      <c r="L7969" s="2">
        <f t="shared" si="1620"/>
        <v>192276</v>
      </c>
      <c r="M7969" s="2">
        <f t="shared" si="1621"/>
        <v>37840</v>
      </c>
      <c r="N7969" s="6">
        <f t="shared" si="1622"/>
        <v>1</v>
      </c>
      <c r="O7969" s="2">
        <f t="shared" si="1623"/>
        <v>28308.768673445127</v>
      </c>
      <c r="P7969" s="2">
        <f t="shared" si="1624"/>
        <v>28308.768673445127</v>
      </c>
    </row>
    <row r="7970" spans="1:16">
      <c r="A7970" s="6">
        <v>12</v>
      </c>
      <c r="B7970" s="6">
        <v>4</v>
      </c>
      <c r="C7970" s="6">
        <v>30</v>
      </c>
      <c r="D7970" s="6">
        <f t="shared" si="1612"/>
        <v>46</v>
      </c>
      <c r="E7970" s="5">
        <f t="shared" si="1613"/>
        <v>3389.502646858683</v>
      </c>
      <c r="F7970" s="5">
        <f t="shared" si="1614"/>
        <v>132.45754687499996</v>
      </c>
      <c r="G7970" s="5">
        <f t="shared" si="1615"/>
        <v>1959.6780360096488</v>
      </c>
      <c r="H7970" s="5">
        <f t="shared" si="1616"/>
        <v>5481.638229743332</v>
      </c>
      <c r="I7970" s="5">
        <f t="shared" si="1617"/>
        <v>720</v>
      </c>
      <c r="J7970" s="5">
        <f t="shared" si="1618"/>
        <v>4761.638229743332</v>
      </c>
      <c r="K7970" s="2">
        <f t="shared" si="1619"/>
        <v>107667.3303774884</v>
      </c>
      <c r="L7970" s="2">
        <f t="shared" si="1620"/>
        <v>194976</v>
      </c>
      <c r="M7970" s="2">
        <f t="shared" si="1621"/>
        <v>38720</v>
      </c>
      <c r="N7970" s="6">
        <f t="shared" si="1622"/>
        <v>1</v>
      </c>
      <c r="O7970" s="2">
        <f t="shared" si="1623"/>
        <v>28588.669622511603</v>
      </c>
      <c r="P7970" s="2">
        <f t="shared" si="1624"/>
        <v>28588.669622511603</v>
      </c>
    </row>
    <row r="7971" spans="1:16">
      <c r="A7971" s="6">
        <v>12</v>
      </c>
      <c r="B7971" s="6">
        <v>5</v>
      </c>
      <c r="C7971" s="6">
        <v>0</v>
      </c>
      <c r="D7971" s="6">
        <f t="shared" si="1612"/>
        <v>17</v>
      </c>
      <c r="E7971" s="5">
        <f t="shared" si="1613"/>
        <v>3389.502646858683</v>
      </c>
      <c r="F7971" s="5">
        <f t="shared" si="1614"/>
        <v>169.71123193359369</v>
      </c>
      <c r="G7971" s="5">
        <f t="shared" si="1615"/>
        <v>0</v>
      </c>
      <c r="H7971" s="5">
        <f t="shared" si="1616"/>
        <v>3559.2138787922768</v>
      </c>
      <c r="I7971" s="5">
        <f t="shared" si="1617"/>
        <v>720</v>
      </c>
      <c r="J7971" s="5">
        <f t="shared" si="1618"/>
        <v>2839.2138787922768</v>
      </c>
      <c r="K7971" s="2">
        <f t="shared" si="1619"/>
        <v>74291.907617921475</v>
      </c>
      <c r="L7971" s="2">
        <f t="shared" si="1620"/>
        <v>116070</v>
      </c>
      <c r="M7971" s="2">
        <f t="shared" si="1621"/>
        <v>12760</v>
      </c>
      <c r="N7971" s="6">
        <f t="shared" si="1622"/>
        <v>1</v>
      </c>
      <c r="O7971" s="2">
        <f t="shared" si="1623"/>
        <v>9018.0923820785247</v>
      </c>
      <c r="P7971" s="2">
        <f t="shared" si="1624"/>
        <v>9018.0923820785247</v>
      </c>
    </row>
    <row r="7972" spans="1:16">
      <c r="A7972" s="6">
        <v>12</v>
      </c>
      <c r="B7972" s="6">
        <v>5</v>
      </c>
      <c r="C7972" s="6">
        <v>1</v>
      </c>
      <c r="D7972" s="6">
        <f t="shared" si="1612"/>
        <v>18</v>
      </c>
      <c r="E7972" s="5">
        <f t="shared" si="1613"/>
        <v>3389.502646858683</v>
      </c>
      <c r="F7972" s="5">
        <f t="shared" si="1614"/>
        <v>169.71123193359369</v>
      </c>
      <c r="G7972" s="5">
        <f t="shared" si="1615"/>
        <v>45.5625</v>
      </c>
      <c r="H7972" s="5">
        <f t="shared" si="1616"/>
        <v>3604.7763787922768</v>
      </c>
      <c r="I7972" s="5">
        <f t="shared" si="1617"/>
        <v>720</v>
      </c>
      <c r="J7972" s="5">
        <f t="shared" si="1618"/>
        <v>2884.7763787922768</v>
      </c>
      <c r="K7972" s="2">
        <f t="shared" si="1619"/>
        <v>75082.923242921475</v>
      </c>
      <c r="L7972" s="2">
        <f t="shared" si="1620"/>
        <v>118770</v>
      </c>
      <c r="M7972" s="2">
        <f t="shared" si="1621"/>
        <v>13640</v>
      </c>
      <c r="N7972" s="6">
        <f t="shared" si="1622"/>
        <v>1</v>
      </c>
      <c r="O7972" s="2">
        <f t="shared" si="1623"/>
        <v>10047.076757078525</v>
      </c>
      <c r="P7972" s="2">
        <f t="shared" si="1624"/>
        <v>10047.076757078525</v>
      </c>
    </row>
    <row r="7973" spans="1:16">
      <c r="A7973" s="6">
        <v>12</v>
      </c>
      <c r="B7973" s="6">
        <v>5</v>
      </c>
      <c r="C7973" s="6">
        <v>2</v>
      </c>
      <c r="D7973" s="6">
        <f t="shared" si="1612"/>
        <v>19</v>
      </c>
      <c r="E7973" s="5">
        <f t="shared" si="1613"/>
        <v>3389.502646858683</v>
      </c>
      <c r="F7973" s="5">
        <f t="shared" si="1614"/>
        <v>169.71123193359369</v>
      </c>
      <c r="G7973" s="5">
        <f t="shared" si="1615"/>
        <v>92.264062499999994</v>
      </c>
      <c r="H7973" s="5">
        <f t="shared" si="1616"/>
        <v>3651.4779412922767</v>
      </c>
      <c r="I7973" s="5">
        <f t="shared" si="1617"/>
        <v>720</v>
      </c>
      <c r="J7973" s="5">
        <f t="shared" si="1618"/>
        <v>2931.4779412922767</v>
      </c>
      <c r="K7973" s="2">
        <f t="shared" si="1619"/>
        <v>75893.714258546475</v>
      </c>
      <c r="L7973" s="2">
        <f t="shared" si="1620"/>
        <v>121470</v>
      </c>
      <c r="M7973" s="2">
        <f t="shared" si="1621"/>
        <v>14520</v>
      </c>
      <c r="N7973" s="6">
        <f t="shared" si="1622"/>
        <v>1</v>
      </c>
      <c r="O7973" s="2">
        <f t="shared" si="1623"/>
        <v>11056.285741453525</v>
      </c>
      <c r="P7973" s="2">
        <f t="shared" si="1624"/>
        <v>11056.285741453525</v>
      </c>
    </row>
    <row r="7974" spans="1:16">
      <c r="A7974" s="6">
        <v>12</v>
      </c>
      <c r="B7974" s="6">
        <v>5</v>
      </c>
      <c r="C7974" s="6">
        <v>3</v>
      </c>
      <c r="D7974" s="6">
        <f t="shared" si="1612"/>
        <v>20</v>
      </c>
      <c r="E7974" s="5">
        <f t="shared" si="1613"/>
        <v>3389.502646858683</v>
      </c>
      <c r="F7974" s="5">
        <f t="shared" si="1614"/>
        <v>169.71123193359369</v>
      </c>
      <c r="G7974" s="5">
        <f t="shared" si="1615"/>
        <v>140.12604492187498</v>
      </c>
      <c r="H7974" s="5">
        <f t="shared" si="1616"/>
        <v>3699.3399237141516</v>
      </c>
      <c r="I7974" s="5">
        <f t="shared" si="1617"/>
        <v>720</v>
      </c>
      <c r="J7974" s="5">
        <f t="shared" si="1618"/>
        <v>2979.3399237141516</v>
      </c>
      <c r="K7974" s="2">
        <f t="shared" si="1619"/>
        <v>76724.651453370694</v>
      </c>
      <c r="L7974" s="2">
        <f t="shared" si="1620"/>
        <v>124170</v>
      </c>
      <c r="M7974" s="2">
        <f t="shared" si="1621"/>
        <v>15400</v>
      </c>
      <c r="N7974" s="6">
        <f t="shared" si="1622"/>
        <v>1</v>
      </c>
      <c r="O7974" s="2">
        <f t="shared" si="1623"/>
        <v>12045.348546629306</v>
      </c>
      <c r="P7974" s="2">
        <f t="shared" si="1624"/>
        <v>12045.348546629306</v>
      </c>
    </row>
    <row r="7975" spans="1:16">
      <c r="A7975" s="6">
        <v>12</v>
      </c>
      <c r="B7975" s="6">
        <v>5</v>
      </c>
      <c r="C7975" s="6">
        <v>4</v>
      </c>
      <c r="D7975" s="6">
        <f t="shared" si="1612"/>
        <v>21</v>
      </c>
      <c r="E7975" s="5">
        <f t="shared" si="1613"/>
        <v>3389.502646858683</v>
      </c>
      <c r="F7975" s="5">
        <f t="shared" si="1614"/>
        <v>169.71123193359369</v>
      </c>
      <c r="G7975" s="5">
        <f t="shared" si="1615"/>
        <v>189.17016064453125</v>
      </c>
      <c r="H7975" s="5">
        <f t="shared" si="1616"/>
        <v>3748.3840394368081</v>
      </c>
      <c r="I7975" s="5">
        <f t="shared" si="1617"/>
        <v>720</v>
      </c>
      <c r="J7975" s="5">
        <f t="shared" si="1618"/>
        <v>3028.3840394368081</v>
      </c>
      <c r="K7975" s="2">
        <f t="shared" si="1619"/>
        <v>77576.111795777921</v>
      </c>
      <c r="L7975" s="2">
        <f t="shared" si="1620"/>
        <v>126870</v>
      </c>
      <c r="M7975" s="2">
        <f t="shared" si="1621"/>
        <v>16280</v>
      </c>
      <c r="N7975" s="6">
        <f t="shared" si="1622"/>
        <v>1</v>
      </c>
      <c r="O7975" s="2">
        <f t="shared" si="1623"/>
        <v>13013.888204222079</v>
      </c>
      <c r="P7975" s="2">
        <f t="shared" si="1624"/>
        <v>13013.888204222079</v>
      </c>
    </row>
    <row r="7976" spans="1:16">
      <c r="A7976" s="6">
        <v>12</v>
      </c>
      <c r="B7976" s="6">
        <v>5</v>
      </c>
      <c r="C7976" s="6">
        <v>5</v>
      </c>
      <c r="D7976" s="6">
        <f t="shared" si="1612"/>
        <v>22</v>
      </c>
      <c r="E7976" s="5">
        <f t="shared" si="1613"/>
        <v>3389.502646858683</v>
      </c>
      <c r="F7976" s="5">
        <f t="shared" si="1614"/>
        <v>169.71123193359369</v>
      </c>
      <c r="G7976" s="5">
        <f t="shared" si="1615"/>
        <v>239.41848456573481</v>
      </c>
      <c r="H7976" s="5">
        <f t="shared" si="1616"/>
        <v>3798.6323633580114</v>
      </c>
      <c r="I7976" s="5">
        <f t="shared" si="1617"/>
        <v>720</v>
      </c>
      <c r="J7976" s="5">
        <f t="shared" si="1618"/>
        <v>3078.6323633580114</v>
      </c>
      <c r="K7976" s="2">
        <f t="shared" si="1619"/>
        <v>78448.478530521039</v>
      </c>
      <c r="L7976" s="2">
        <f t="shared" si="1620"/>
        <v>129570</v>
      </c>
      <c r="M7976" s="2">
        <f t="shared" si="1621"/>
        <v>17160</v>
      </c>
      <c r="N7976" s="6">
        <f t="shared" si="1622"/>
        <v>1</v>
      </c>
      <c r="O7976" s="2">
        <f t="shared" si="1623"/>
        <v>13961.521469478961</v>
      </c>
      <c r="P7976" s="2">
        <f t="shared" si="1624"/>
        <v>13961.521469478961</v>
      </c>
    </row>
    <row r="7977" spans="1:16">
      <c r="A7977" s="6">
        <v>12</v>
      </c>
      <c r="B7977" s="6">
        <v>5</v>
      </c>
      <c r="C7977" s="6">
        <v>6</v>
      </c>
      <c r="D7977" s="6">
        <f t="shared" si="1612"/>
        <v>23</v>
      </c>
      <c r="E7977" s="5">
        <f t="shared" si="1613"/>
        <v>3389.502646858683</v>
      </c>
      <c r="F7977" s="5">
        <f t="shared" si="1614"/>
        <v>169.71123193359369</v>
      </c>
      <c r="G7977" s="5">
        <f t="shared" si="1615"/>
        <v>290.89345874736784</v>
      </c>
      <c r="H7977" s="5">
        <f t="shared" si="1616"/>
        <v>3850.1073375396445</v>
      </c>
      <c r="I7977" s="5">
        <f t="shared" si="1617"/>
        <v>720</v>
      </c>
      <c r="J7977" s="5">
        <f t="shared" si="1618"/>
        <v>3130.1073375396445</v>
      </c>
      <c r="K7977" s="2">
        <f t="shared" si="1619"/>
        <v>79342.141276729933</v>
      </c>
      <c r="L7977" s="2">
        <f t="shared" si="1620"/>
        <v>132270</v>
      </c>
      <c r="M7977" s="2">
        <f t="shared" si="1621"/>
        <v>18040</v>
      </c>
      <c r="N7977" s="6">
        <f t="shared" si="1622"/>
        <v>1</v>
      </c>
      <c r="O7977" s="2">
        <f t="shared" si="1623"/>
        <v>14887.858723270067</v>
      </c>
      <c r="P7977" s="2">
        <f t="shared" si="1624"/>
        <v>14887.858723270067</v>
      </c>
    </row>
    <row r="7978" spans="1:16">
      <c r="A7978" s="6">
        <v>12</v>
      </c>
      <c r="B7978" s="6">
        <v>5</v>
      </c>
      <c r="C7978" s="6">
        <v>7</v>
      </c>
      <c r="D7978" s="6">
        <f t="shared" si="1612"/>
        <v>24</v>
      </c>
      <c r="E7978" s="5">
        <f t="shared" si="1613"/>
        <v>3389.502646858683</v>
      </c>
      <c r="F7978" s="5">
        <f t="shared" si="1614"/>
        <v>169.71123193359369</v>
      </c>
      <c r="G7978" s="5">
        <f t="shared" si="1615"/>
        <v>343.61789814532818</v>
      </c>
      <c r="H7978" s="5">
        <f t="shared" si="1616"/>
        <v>3902.8317769376049</v>
      </c>
      <c r="I7978" s="5">
        <f t="shared" si="1617"/>
        <v>720</v>
      </c>
      <c r="J7978" s="5">
        <f t="shared" si="1618"/>
        <v>3182.8317769376049</v>
      </c>
      <c r="K7978" s="2">
        <f t="shared" si="1619"/>
        <v>80257.496127388964</v>
      </c>
      <c r="L7978" s="2">
        <f t="shared" si="1620"/>
        <v>134970</v>
      </c>
      <c r="M7978" s="2">
        <f t="shared" si="1621"/>
        <v>18920</v>
      </c>
      <c r="N7978" s="6">
        <f t="shared" si="1622"/>
        <v>1</v>
      </c>
      <c r="O7978" s="2">
        <f t="shared" si="1623"/>
        <v>15792.503872611036</v>
      </c>
      <c r="P7978" s="2">
        <f t="shared" si="1624"/>
        <v>15792.503872611036</v>
      </c>
    </row>
    <row r="7979" spans="1:16">
      <c r="A7979" s="6">
        <v>12</v>
      </c>
      <c r="B7979" s="6">
        <v>5</v>
      </c>
      <c r="C7979" s="6">
        <v>8</v>
      </c>
      <c r="D7979" s="6">
        <f t="shared" si="1612"/>
        <v>25</v>
      </c>
      <c r="E7979" s="5">
        <f t="shared" si="1613"/>
        <v>3389.502646858683</v>
      </c>
      <c r="F7979" s="5">
        <f t="shared" si="1614"/>
        <v>169.71123193359369</v>
      </c>
      <c r="G7979" s="5">
        <f t="shared" si="1615"/>
        <v>397.61499642530839</v>
      </c>
      <c r="H7979" s="5">
        <f t="shared" si="1616"/>
        <v>3956.8288752175849</v>
      </c>
      <c r="I7979" s="5">
        <f t="shared" si="1617"/>
        <v>720</v>
      </c>
      <c r="J7979" s="5">
        <f t="shared" si="1618"/>
        <v>3236.8288752175849</v>
      </c>
      <c r="K7979" s="2">
        <f t="shared" si="1619"/>
        <v>81194.945750305284</v>
      </c>
      <c r="L7979" s="2">
        <f t="shared" si="1620"/>
        <v>137670</v>
      </c>
      <c r="M7979" s="2">
        <f t="shared" si="1621"/>
        <v>19800</v>
      </c>
      <c r="N7979" s="6">
        <f t="shared" si="1622"/>
        <v>1</v>
      </c>
      <c r="O7979" s="2">
        <f t="shared" si="1623"/>
        <v>16675.054249694716</v>
      </c>
      <c r="P7979" s="2">
        <f t="shared" si="1624"/>
        <v>16675.054249694716</v>
      </c>
    </row>
    <row r="7980" spans="1:16">
      <c r="A7980" s="6">
        <v>12</v>
      </c>
      <c r="B7980" s="6">
        <v>5</v>
      </c>
      <c r="C7980" s="6">
        <v>9</v>
      </c>
      <c r="D7980" s="6">
        <f t="shared" si="1612"/>
        <v>26</v>
      </c>
      <c r="E7980" s="5">
        <f t="shared" si="1613"/>
        <v>3389.502646858683</v>
      </c>
      <c r="F7980" s="5">
        <f t="shared" si="1614"/>
        <v>169.71123193359369</v>
      </c>
      <c r="G7980" s="5">
        <f t="shared" si="1615"/>
        <v>452.90833186570285</v>
      </c>
      <c r="H7980" s="5">
        <f t="shared" si="1616"/>
        <v>4012.1222106579798</v>
      </c>
      <c r="I7980" s="5">
        <f t="shared" si="1617"/>
        <v>720</v>
      </c>
      <c r="J7980" s="5">
        <f t="shared" si="1618"/>
        <v>3292.1222106579798</v>
      </c>
      <c r="K7980" s="2">
        <f t="shared" si="1619"/>
        <v>82154.899490589916</v>
      </c>
      <c r="L7980" s="2">
        <f t="shared" si="1620"/>
        <v>140370</v>
      </c>
      <c r="M7980" s="2">
        <f t="shared" si="1621"/>
        <v>20680</v>
      </c>
      <c r="N7980" s="6">
        <f t="shared" si="1622"/>
        <v>1</v>
      </c>
      <c r="O7980" s="2">
        <f t="shared" si="1623"/>
        <v>17535.100509410084</v>
      </c>
      <c r="P7980" s="2">
        <f t="shared" si="1624"/>
        <v>17535.100509410084</v>
      </c>
    </row>
    <row r="7981" spans="1:16">
      <c r="A7981" s="6">
        <v>12</v>
      </c>
      <c r="B7981" s="6">
        <v>5</v>
      </c>
      <c r="C7981" s="6">
        <v>10</v>
      </c>
      <c r="D7981" s="6">
        <f t="shared" si="1612"/>
        <v>27</v>
      </c>
      <c r="E7981" s="5">
        <f t="shared" si="1613"/>
        <v>3389.502646858683</v>
      </c>
      <c r="F7981" s="5">
        <f t="shared" si="1614"/>
        <v>169.71123193359369</v>
      </c>
      <c r="G7981" s="5">
        <f t="shared" si="1615"/>
        <v>509.52187334891573</v>
      </c>
      <c r="H7981" s="5">
        <f t="shared" si="1616"/>
        <v>4068.7357521411923</v>
      </c>
      <c r="I7981" s="5">
        <f t="shared" si="1617"/>
        <v>720</v>
      </c>
      <c r="J7981" s="5">
        <f t="shared" si="1618"/>
        <v>3348.7357521411923</v>
      </c>
      <c r="K7981" s="2">
        <f t="shared" si="1619"/>
        <v>83137.773474673479</v>
      </c>
      <c r="L7981" s="2">
        <f t="shared" si="1620"/>
        <v>143070</v>
      </c>
      <c r="M7981" s="2">
        <f t="shared" si="1621"/>
        <v>21560</v>
      </c>
      <c r="N7981" s="6">
        <f t="shared" si="1622"/>
        <v>1</v>
      </c>
      <c r="O7981" s="2">
        <f t="shared" si="1623"/>
        <v>18372.226525326521</v>
      </c>
      <c r="P7981" s="2">
        <f t="shared" si="1624"/>
        <v>18372.226525326521</v>
      </c>
    </row>
    <row r="7982" spans="1:16">
      <c r="A7982" s="6">
        <v>12</v>
      </c>
      <c r="B7982" s="6">
        <v>5</v>
      </c>
      <c r="C7982" s="6">
        <v>11</v>
      </c>
      <c r="D7982" s="6">
        <f t="shared" si="1612"/>
        <v>28</v>
      </c>
      <c r="E7982" s="5">
        <f t="shared" si="1613"/>
        <v>3389.502646858683</v>
      </c>
      <c r="F7982" s="5">
        <f t="shared" si="1614"/>
        <v>169.71123193359369</v>
      </c>
      <c r="G7982" s="5">
        <f t="shared" si="1615"/>
        <v>567.47998644235474</v>
      </c>
      <c r="H7982" s="5">
        <f t="shared" si="1616"/>
        <v>4126.6938652346316</v>
      </c>
      <c r="I7982" s="5">
        <f t="shared" si="1617"/>
        <v>720</v>
      </c>
      <c r="J7982" s="5">
        <f t="shared" si="1618"/>
        <v>3406.6938652346316</v>
      </c>
      <c r="K7982" s="2">
        <f t="shared" si="1619"/>
        <v>84143.990715879016</v>
      </c>
      <c r="L7982" s="2">
        <f t="shared" si="1620"/>
        <v>145770</v>
      </c>
      <c r="M7982" s="2">
        <f t="shared" si="1621"/>
        <v>22440</v>
      </c>
      <c r="N7982" s="6">
        <f t="shared" si="1622"/>
        <v>1</v>
      </c>
      <c r="O7982" s="2">
        <f t="shared" si="1623"/>
        <v>19186.009284120984</v>
      </c>
      <c r="P7982" s="2">
        <f t="shared" si="1624"/>
        <v>19186.009284120984</v>
      </c>
    </row>
    <row r="7983" spans="1:16">
      <c r="A7983" s="6">
        <v>12</v>
      </c>
      <c r="B7983" s="6">
        <v>5</v>
      </c>
      <c r="C7983" s="6">
        <v>12</v>
      </c>
      <c r="D7983" s="6">
        <f t="shared" si="1612"/>
        <v>29</v>
      </c>
      <c r="E7983" s="5">
        <f t="shared" si="1613"/>
        <v>3389.502646858683</v>
      </c>
      <c r="F7983" s="5">
        <f t="shared" si="1614"/>
        <v>169.71123193359369</v>
      </c>
      <c r="G7983" s="5">
        <f t="shared" si="1615"/>
        <v>626.80743957041921</v>
      </c>
      <c r="H7983" s="5">
        <f t="shared" si="1616"/>
        <v>4186.0213183626956</v>
      </c>
      <c r="I7983" s="5">
        <f t="shared" si="1617"/>
        <v>720</v>
      </c>
      <c r="J7983" s="5">
        <f t="shared" si="1618"/>
        <v>3466.0213183626956</v>
      </c>
      <c r="K7983" s="2">
        <f t="shared" si="1619"/>
        <v>85173.981221574577</v>
      </c>
      <c r="L7983" s="2">
        <f t="shared" si="1620"/>
        <v>148470</v>
      </c>
      <c r="M7983" s="2">
        <f t="shared" si="1621"/>
        <v>23320</v>
      </c>
      <c r="N7983" s="6">
        <f t="shared" si="1622"/>
        <v>1</v>
      </c>
      <c r="O7983" s="2">
        <f t="shared" si="1623"/>
        <v>19976.018778425423</v>
      </c>
      <c r="P7983" s="2">
        <f t="shared" si="1624"/>
        <v>19976.018778425423</v>
      </c>
    </row>
    <row r="7984" spans="1:16">
      <c r="A7984" s="6">
        <v>12</v>
      </c>
      <c r="B7984" s="6">
        <v>5</v>
      </c>
      <c r="C7984" s="6">
        <v>13</v>
      </c>
      <c r="D7984" s="6">
        <f t="shared" si="1612"/>
        <v>30</v>
      </c>
      <c r="E7984" s="5">
        <f t="shared" si="1613"/>
        <v>3389.502646858683</v>
      </c>
      <c r="F7984" s="5">
        <f t="shared" si="1614"/>
        <v>169.71123193359369</v>
      </c>
      <c r="G7984" s="5">
        <f t="shared" si="1615"/>
        <v>687.52941027880343</v>
      </c>
      <c r="H7984" s="5">
        <f t="shared" si="1616"/>
        <v>4246.7432890710807</v>
      </c>
      <c r="I7984" s="5">
        <f t="shared" si="1617"/>
        <v>720</v>
      </c>
      <c r="J7984" s="5">
        <f t="shared" si="1618"/>
        <v>3526.7432890710807</v>
      </c>
      <c r="K7984" s="2">
        <f t="shared" si="1619"/>
        <v>86228.182101928483</v>
      </c>
      <c r="L7984" s="2">
        <f t="shared" si="1620"/>
        <v>151170</v>
      </c>
      <c r="M7984" s="2">
        <f t="shared" si="1621"/>
        <v>24200</v>
      </c>
      <c r="N7984" s="6">
        <f t="shared" si="1622"/>
        <v>1</v>
      </c>
      <c r="O7984" s="2">
        <f t="shared" si="1623"/>
        <v>20741.817898071517</v>
      </c>
      <c r="P7984" s="2">
        <f t="shared" si="1624"/>
        <v>20741.817898071517</v>
      </c>
    </row>
    <row r="7985" spans="1:16">
      <c r="A7985" s="6">
        <v>12</v>
      </c>
      <c r="B7985" s="6">
        <v>5</v>
      </c>
      <c r="C7985" s="6">
        <v>14</v>
      </c>
      <c r="D7985" s="6">
        <f t="shared" si="1612"/>
        <v>31</v>
      </c>
      <c r="E7985" s="5">
        <f t="shared" si="1613"/>
        <v>3389.502646858683</v>
      </c>
      <c r="F7985" s="5">
        <f t="shared" si="1614"/>
        <v>169.71123193359369</v>
      </c>
      <c r="G7985" s="5">
        <f t="shared" si="1615"/>
        <v>749.67149159246469</v>
      </c>
      <c r="H7985" s="5">
        <f t="shared" si="1616"/>
        <v>4308.8853703847417</v>
      </c>
      <c r="I7985" s="5">
        <f t="shared" si="1617"/>
        <v>720</v>
      </c>
      <c r="J7985" s="5">
        <f t="shared" si="1618"/>
        <v>3588.8853703847417</v>
      </c>
      <c r="K7985" s="2">
        <f t="shared" si="1619"/>
        <v>87307.037680290654</v>
      </c>
      <c r="L7985" s="2">
        <f t="shared" si="1620"/>
        <v>153870</v>
      </c>
      <c r="M7985" s="2">
        <f t="shared" si="1621"/>
        <v>25080</v>
      </c>
      <c r="N7985" s="6">
        <f t="shared" si="1622"/>
        <v>1</v>
      </c>
      <c r="O7985" s="2">
        <f t="shared" si="1623"/>
        <v>21482.962319709346</v>
      </c>
      <c r="P7985" s="2">
        <f t="shared" si="1624"/>
        <v>21482.962319709346</v>
      </c>
    </row>
    <row r="7986" spans="1:16">
      <c r="A7986" s="6">
        <v>12</v>
      </c>
      <c r="B7986" s="6">
        <v>5</v>
      </c>
      <c r="C7986" s="6">
        <v>15</v>
      </c>
      <c r="D7986" s="6">
        <f t="shared" si="1612"/>
        <v>32</v>
      </c>
      <c r="E7986" s="5">
        <f t="shared" si="1613"/>
        <v>3389.502646858683</v>
      </c>
      <c r="F7986" s="5">
        <f t="shared" si="1614"/>
        <v>169.71123193359369</v>
      </c>
      <c r="G7986" s="5">
        <f t="shared" si="1615"/>
        <v>813.25969846861108</v>
      </c>
      <c r="H7986" s="5">
        <f t="shared" si="1616"/>
        <v>4372.4735772608874</v>
      </c>
      <c r="I7986" s="5">
        <f t="shared" si="1617"/>
        <v>720</v>
      </c>
      <c r="J7986" s="5">
        <f t="shared" si="1618"/>
        <v>3652.4735772608874</v>
      </c>
      <c r="K7986" s="2">
        <f t="shared" si="1619"/>
        <v>88410.99960522374</v>
      </c>
      <c r="L7986" s="2">
        <f t="shared" si="1620"/>
        <v>156570</v>
      </c>
      <c r="M7986" s="2">
        <f t="shared" si="1621"/>
        <v>25960</v>
      </c>
      <c r="N7986" s="6">
        <f t="shared" si="1622"/>
        <v>1</v>
      </c>
      <c r="O7986" s="2">
        <f t="shared" si="1623"/>
        <v>22199.00039477626</v>
      </c>
      <c r="P7986" s="2">
        <f t="shared" si="1624"/>
        <v>22199.00039477626</v>
      </c>
    </row>
    <row r="7987" spans="1:16">
      <c r="A7987" s="6">
        <v>12</v>
      </c>
      <c r="B7987" s="6">
        <v>5</v>
      </c>
      <c r="C7987" s="6">
        <v>16</v>
      </c>
      <c r="D7987" s="6">
        <f t="shared" si="1612"/>
        <v>33</v>
      </c>
      <c r="E7987" s="5">
        <f t="shared" si="1613"/>
        <v>3389.502646858683</v>
      </c>
      <c r="F7987" s="5">
        <f t="shared" si="1614"/>
        <v>169.71123193359369</v>
      </c>
      <c r="G7987" s="5">
        <f t="shared" si="1615"/>
        <v>878.32047434610013</v>
      </c>
      <c r="H7987" s="5">
        <f t="shared" si="1616"/>
        <v>4437.5343531383769</v>
      </c>
      <c r="I7987" s="5">
        <f t="shared" si="1617"/>
        <v>720</v>
      </c>
      <c r="J7987" s="5">
        <f t="shared" si="1618"/>
        <v>3717.5343531383769</v>
      </c>
      <c r="K7987" s="2">
        <f t="shared" si="1619"/>
        <v>89540.526964207937</v>
      </c>
      <c r="L7987" s="2">
        <f t="shared" si="1620"/>
        <v>159270</v>
      </c>
      <c r="M7987" s="2">
        <f t="shared" si="1621"/>
        <v>26840</v>
      </c>
      <c r="N7987" s="6">
        <f t="shared" si="1622"/>
        <v>1</v>
      </c>
      <c r="O7987" s="2">
        <f t="shared" si="1623"/>
        <v>22889.473035792063</v>
      </c>
      <c r="P7987" s="2">
        <f t="shared" si="1624"/>
        <v>22889.473035792063</v>
      </c>
    </row>
    <row r="7988" spans="1:16">
      <c r="A7988" s="6">
        <v>12</v>
      </c>
      <c r="B7988" s="6">
        <v>5</v>
      </c>
      <c r="C7988" s="6">
        <v>17</v>
      </c>
      <c r="D7988" s="6">
        <f t="shared" si="1612"/>
        <v>34</v>
      </c>
      <c r="E7988" s="5">
        <f t="shared" si="1613"/>
        <v>3389.502646858683</v>
      </c>
      <c r="F7988" s="5">
        <f t="shared" si="1614"/>
        <v>169.71123193359369</v>
      </c>
      <c r="G7988" s="5">
        <f t="shared" si="1615"/>
        <v>944.88069779264049</v>
      </c>
      <c r="H7988" s="5">
        <f t="shared" si="1616"/>
        <v>4504.0945765849174</v>
      </c>
      <c r="I7988" s="5">
        <f t="shared" si="1617"/>
        <v>720</v>
      </c>
      <c r="J7988" s="5">
        <f t="shared" si="1618"/>
        <v>3784.0945765849174</v>
      </c>
      <c r="K7988" s="2">
        <f t="shared" si="1619"/>
        <v>90696.086399043706</v>
      </c>
      <c r="L7988" s="2">
        <f t="shared" si="1620"/>
        <v>161970</v>
      </c>
      <c r="M7988" s="2">
        <f t="shared" si="1621"/>
        <v>27720</v>
      </c>
      <c r="N7988" s="6">
        <f t="shared" si="1622"/>
        <v>1</v>
      </c>
      <c r="O7988" s="2">
        <f t="shared" si="1623"/>
        <v>23553.913600956294</v>
      </c>
      <c r="P7988" s="2">
        <f t="shared" si="1624"/>
        <v>23553.913600956294</v>
      </c>
    </row>
    <row r="7989" spans="1:16">
      <c r="A7989" s="6">
        <v>12</v>
      </c>
      <c r="B7989" s="6">
        <v>5</v>
      </c>
      <c r="C7989" s="6">
        <v>18</v>
      </c>
      <c r="D7989" s="6">
        <f t="shared" si="1612"/>
        <v>35</v>
      </c>
      <c r="E7989" s="5">
        <f t="shared" si="1613"/>
        <v>3389.502646858683</v>
      </c>
      <c r="F7989" s="5">
        <f t="shared" si="1614"/>
        <v>169.71123193359369</v>
      </c>
      <c r="G7989" s="5">
        <f t="shared" si="1615"/>
        <v>1012.9676892512279</v>
      </c>
      <c r="H7989" s="5">
        <f t="shared" si="1616"/>
        <v>4572.1815680435047</v>
      </c>
      <c r="I7989" s="5">
        <f t="shared" si="1617"/>
        <v>720</v>
      </c>
      <c r="J7989" s="5">
        <f t="shared" si="1618"/>
        <v>3852.1815680435047</v>
      </c>
      <c r="K7989" s="2">
        <f t="shared" si="1619"/>
        <v>91878.152222977515</v>
      </c>
      <c r="L7989" s="2">
        <f t="shared" si="1620"/>
        <v>164670</v>
      </c>
      <c r="M7989" s="2">
        <f t="shared" si="1621"/>
        <v>28600</v>
      </c>
      <c r="N7989" s="6">
        <f t="shared" si="1622"/>
        <v>1</v>
      </c>
      <c r="O7989" s="2">
        <f t="shared" si="1623"/>
        <v>24191.847777022485</v>
      </c>
      <c r="P7989" s="2">
        <f t="shared" si="1624"/>
        <v>24191.847777022485</v>
      </c>
    </row>
    <row r="7990" spans="1:16">
      <c r="A7990" s="6">
        <v>12</v>
      </c>
      <c r="B7990" s="6">
        <v>5</v>
      </c>
      <c r="C7990" s="6">
        <v>19</v>
      </c>
      <c r="D7990" s="6">
        <f t="shared" si="1612"/>
        <v>36</v>
      </c>
      <c r="E7990" s="5">
        <f t="shared" si="1613"/>
        <v>3389.502646858683</v>
      </c>
      <c r="F7990" s="5">
        <f t="shared" si="1614"/>
        <v>169.71123193359369</v>
      </c>
      <c r="G7990" s="5">
        <f t="shared" si="1615"/>
        <v>1082.6092178872495</v>
      </c>
      <c r="H7990" s="5">
        <f t="shared" si="1616"/>
        <v>4641.8230966795263</v>
      </c>
      <c r="I7990" s="5">
        <f t="shared" si="1617"/>
        <v>720</v>
      </c>
      <c r="J7990" s="5">
        <f t="shared" si="1618"/>
        <v>3921.8230966795263</v>
      </c>
      <c r="K7990" s="2">
        <f t="shared" si="1619"/>
        <v>93087.206539575112</v>
      </c>
      <c r="L7990" s="2">
        <f t="shared" si="1620"/>
        <v>167370</v>
      </c>
      <c r="M7990" s="2">
        <f t="shared" si="1621"/>
        <v>29480</v>
      </c>
      <c r="N7990" s="6">
        <f t="shared" si="1622"/>
        <v>1</v>
      </c>
      <c r="O7990" s="2">
        <f t="shared" si="1623"/>
        <v>24802.793460424888</v>
      </c>
      <c r="P7990" s="2">
        <f t="shared" si="1624"/>
        <v>24802.793460424888</v>
      </c>
    </row>
    <row r="7991" spans="1:16">
      <c r="A7991" s="6">
        <v>12</v>
      </c>
      <c r="B7991" s="6">
        <v>5</v>
      </c>
      <c r="C7991" s="6">
        <v>20</v>
      </c>
      <c r="D7991" s="6">
        <f t="shared" si="1612"/>
        <v>37</v>
      </c>
      <c r="E7991" s="5">
        <f t="shared" si="1613"/>
        <v>3389.502646858683</v>
      </c>
      <c r="F7991" s="5">
        <f t="shared" si="1614"/>
        <v>169.71123193359369</v>
      </c>
      <c r="G7991" s="5">
        <f t="shared" si="1615"/>
        <v>1153.8335085377266</v>
      </c>
      <c r="H7991" s="5">
        <f t="shared" si="1616"/>
        <v>4713.0473873300034</v>
      </c>
      <c r="I7991" s="5">
        <f t="shared" si="1617"/>
        <v>720</v>
      </c>
      <c r="J7991" s="5">
        <f t="shared" si="1618"/>
        <v>3993.0473873300034</v>
      </c>
      <c r="K7991" s="2">
        <f t="shared" si="1619"/>
        <v>94323.739363368106</v>
      </c>
      <c r="L7991" s="2">
        <f t="shared" si="1620"/>
        <v>170070</v>
      </c>
      <c r="M7991" s="2">
        <f t="shared" si="1621"/>
        <v>30360</v>
      </c>
      <c r="N7991" s="6">
        <f t="shared" si="1622"/>
        <v>1</v>
      </c>
      <c r="O7991" s="2">
        <f t="shared" si="1623"/>
        <v>25386.260636631894</v>
      </c>
      <c r="P7991" s="2">
        <f t="shared" si="1624"/>
        <v>25386.260636631894</v>
      </c>
    </row>
    <row r="7992" spans="1:16">
      <c r="A7992" s="6">
        <v>12</v>
      </c>
      <c r="B7992" s="6">
        <v>5</v>
      </c>
      <c r="C7992" s="6">
        <v>21</v>
      </c>
      <c r="D7992" s="6">
        <f t="shared" si="1612"/>
        <v>38</v>
      </c>
      <c r="E7992" s="5">
        <f t="shared" si="1613"/>
        <v>3389.502646858683</v>
      </c>
      <c r="F7992" s="5">
        <f t="shared" si="1614"/>
        <v>169.71123193359369</v>
      </c>
      <c r="G7992" s="5">
        <f t="shared" si="1615"/>
        <v>1226.6692487641703</v>
      </c>
      <c r="H7992" s="5">
        <f t="shared" si="1616"/>
        <v>4785.8831275564471</v>
      </c>
      <c r="I7992" s="5">
        <f t="shared" si="1617"/>
        <v>720</v>
      </c>
      <c r="J7992" s="5">
        <f t="shared" si="1618"/>
        <v>4065.8831275564471</v>
      </c>
      <c r="K7992" s="2">
        <f t="shared" si="1619"/>
        <v>95588.248742299431</v>
      </c>
      <c r="L7992" s="2">
        <f t="shared" si="1620"/>
        <v>172770</v>
      </c>
      <c r="M7992" s="2">
        <f t="shared" si="1621"/>
        <v>31240</v>
      </c>
      <c r="N7992" s="6">
        <f t="shared" si="1622"/>
        <v>1</v>
      </c>
      <c r="O7992" s="2">
        <f t="shared" si="1623"/>
        <v>25941.751257700569</v>
      </c>
      <c r="P7992" s="2">
        <f t="shared" si="1624"/>
        <v>25941.751257700569</v>
      </c>
    </row>
    <row r="7993" spans="1:16">
      <c r="A7993" s="6">
        <v>12</v>
      </c>
      <c r="B7993" s="6">
        <v>5</v>
      </c>
      <c r="C7993" s="6">
        <v>22</v>
      </c>
      <c r="D7993" s="6">
        <f t="shared" si="1612"/>
        <v>39</v>
      </c>
      <c r="E7993" s="5">
        <f t="shared" si="1613"/>
        <v>3389.502646858683</v>
      </c>
      <c r="F7993" s="5">
        <f t="shared" si="1614"/>
        <v>169.71123193359369</v>
      </c>
      <c r="G7993" s="5">
        <f t="shared" si="1615"/>
        <v>1301.1455960105666</v>
      </c>
      <c r="H7993" s="5">
        <f t="shared" si="1616"/>
        <v>4860.3594748028436</v>
      </c>
      <c r="I7993" s="5">
        <f t="shared" si="1617"/>
        <v>720</v>
      </c>
      <c r="J7993" s="5">
        <f t="shared" si="1618"/>
        <v>4140.3594748028436</v>
      </c>
      <c r="K7993" s="2">
        <f t="shared" si="1619"/>
        <v>96881.240881993814</v>
      </c>
      <c r="L7993" s="2">
        <f t="shared" si="1620"/>
        <v>175470</v>
      </c>
      <c r="M7993" s="2">
        <f t="shared" si="1621"/>
        <v>32120</v>
      </c>
      <c r="N7993" s="6">
        <f t="shared" si="1622"/>
        <v>1</v>
      </c>
      <c r="O7993" s="2">
        <f t="shared" si="1623"/>
        <v>26468.759118006186</v>
      </c>
      <c r="P7993" s="2">
        <f t="shared" si="1624"/>
        <v>26468.759118006186</v>
      </c>
    </row>
    <row r="7994" spans="1:16">
      <c r="A7994" s="6">
        <v>12</v>
      </c>
      <c r="B7994" s="6">
        <v>5</v>
      </c>
      <c r="C7994" s="6">
        <v>23</v>
      </c>
      <c r="D7994" s="6">
        <f t="shared" si="1612"/>
        <v>40</v>
      </c>
      <c r="E7994" s="5">
        <f t="shared" si="1613"/>
        <v>3389.502646858683</v>
      </c>
      <c r="F7994" s="5">
        <f t="shared" si="1614"/>
        <v>169.71123193359369</v>
      </c>
      <c r="G7994" s="5">
        <f t="shared" si="1615"/>
        <v>1377.292184868003</v>
      </c>
      <c r="H7994" s="5">
        <f t="shared" si="1616"/>
        <v>4936.5060636602793</v>
      </c>
      <c r="I7994" s="5">
        <f t="shared" si="1617"/>
        <v>720</v>
      </c>
      <c r="J7994" s="5">
        <f t="shared" si="1618"/>
        <v>4216.5060636602793</v>
      </c>
      <c r="K7994" s="2">
        <f t="shared" si="1619"/>
        <v>98203.230271879846</v>
      </c>
      <c r="L7994" s="2">
        <f t="shared" si="1620"/>
        <v>178170</v>
      </c>
      <c r="M7994" s="2">
        <f t="shared" si="1621"/>
        <v>33000</v>
      </c>
      <c r="N7994" s="6">
        <f t="shared" si="1622"/>
        <v>1</v>
      </c>
      <c r="O7994" s="2">
        <f t="shared" si="1623"/>
        <v>26966.769728120154</v>
      </c>
      <c r="P7994" s="2">
        <f t="shared" si="1624"/>
        <v>26966.769728120154</v>
      </c>
    </row>
    <row r="7995" spans="1:16">
      <c r="A7995" s="6">
        <v>12</v>
      </c>
      <c r="B7995" s="6">
        <v>5</v>
      </c>
      <c r="C7995" s="6">
        <v>24</v>
      </c>
      <c r="D7995" s="6">
        <f t="shared" si="1612"/>
        <v>41</v>
      </c>
      <c r="E7995" s="5">
        <f t="shared" si="1613"/>
        <v>3389.502646858683</v>
      </c>
      <c r="F7995" s="5">
        <f t="shared" si="1614"/>
        <v>169.71123193359369</v>
      </c>
      <c r="G7995" s="5">
        <f t="shared" si="1615"/>
        <v>1455.1391344474989</v>
      </c>
      <c r="H7995" s="5">
        <f t="shared" si="1616"/>
        <v>5014.3530132397755</v>
      </c>
      <c r="I7995" s="5">
        <f t="shared" si="1617"/>
        <v>720</v>
      </c>
      <c r="J7995" s="5">
        <f t="shared" si="1618"/>
        <v>4294.3530132397755</v>
      </c>
      <c r="K7995" s="2">
        <f t="shared" si="1619"/>
        <v>99554.73981319055</v>
      </c>
      <c r="L7995" s="2">
        <f t="shared" si="1620"/>
        <v>180870</v>
      </c>
      <c r="M7995" s="2">
        <f t="shared" si="1621"/>
        <v>33880</v>
      </c>
      <c r="N7995" s="6">
        <f t="shared" si="1622"/>
        <v>1</v>
      </c>
      <c r="O7995" s="2">
        <f t="shared" si="1623"/>
        <v>27435.26018680945</v>
      </c>
      <c r="P7995" s="2">
        <f t="shared" si="1624"/>
        <v>27435.26018680945</v>
      </c>
    </row>
    <row r="7996" spans="1:16">
      <c r="A7996" s="6">
        <v>12</v>
      </c>
      <c r="B7996" s="6">
        <v>5</v>
      </c>
      <c r="C7996" s="6">
        <v>25</v>
      </c>
      <c r="D7996" s="6">
        <f t="shared" si="1612"/>
        <v>42</v>
      </c>
      <c r="E7996" s="5">
        <f t="shared" si="1613"/>
        <v>3389.502646858683</v>
      </c>
      <c r="F7996" s="5">
        <f t="shared" si="1614"/>
        <v>169.71123193359369</v>
      </c>
      <c r="G7996" s="5">
        <f t="shared" si="1615"/>
        <v>1534.7170558625965</v>
      </c>
      <c r="H7996" s="5">
        <f t="shared" si="1616"/>
        <v>5093.9309346548735</v>
      </c>
      <c r="I7996" s="5">
        <f t="shared" si="1617"/>
        <v>720</v>
      </c>
      <c r="J7996" s="5">
        <f t="shared" si="1618"/>
        <v>4373.9309346548735</v>
      </c>
      <c r="K7996" s="2">
        <f t="shared" si="1619"/>
        <v>100936.30094886934</v>
      </c>
      <c r="L7996" s="2">
        <f t="shared" si="1620"/>
        <v>183570</v>
      </c>
      <c r="M7996" s="2">
        <f t="shared" si="1621"/>
        <v>34760</v>
      </c>
      <c r="N7996" s="6">
        <f t="shared" si="1622"/>
        <v>1</v>
      </c>
      <c r="O7996" s="2">
        <f t="shared" si="1623"/>
        <v>27873.699051130665</v>
      </c>
      <c r="P7996" s="2">
        <f t="shared" si="1624"/>
        <v>27873.699051130665</v>
      </c>
    </row>
    <row r="7997" spans="1:16">
      <c r="A7997" s="6">
        <v>12</v>
      </c>
      <c r="B7997" s="6">
        <v>5</v>
      </c>
      <c r="C7997" s="6">
        <v>26</v>
      </c>
      <c r="D7997" s="6">
        <f t="shared" si="1612"/>
        <v>43</v>
      </c>
      <c r="E7997" s="5">
        <f t="shared" si="1613"/>
        <v>3389.502646858683</v>
      </c>
      <c r="F7997" s="5">
        <f t="shared" si="1614"/>
        <v>169.71123193359369</v>
      </c>
      <c r="G7997" s="5">
        <f t="shared" si="1615"/>
        <v>1616.0570598233144</v>
      </c>
      <c r="H7997" s="5">
        <f t="shared" si="1616"/>
        <v>5175.2709386155911</v>
      </c>
      <c r="I7997" s="5">
        <f t="shared" si="1617"/>
        <v>720</v>
      </c>
      <c r="J7997" s="5">
        <f t="shared" si="1618"/>
        <v>4455.2709386155911</v>
      </c>
      <c r="K7997" s="2">
        <f t="shared" si="1619"/>
        <v>102348.45379540957</v>
      </c>
      <c r="L7997" s="2">
        <f t="shared" si="1620"/>
        <v>186270</v>
      </c>
      <c r="M7997" s="2">
        <f t="shared" si="1621"/>
        <v>35640</v>
      </c>
      <c r="N7997" s="6">
        <f t="shared" si="1622"/>
        <v>1</v>
      </c>
      <c r="O7997" s="2">
        <f t="shared" si="1623"/>
        <v>28281.546204590428</v>
      </c>
      <c r="P7997" s="2">
        <f t="shared" si="1624"/>
        <v>28281.546204590428</v>
      </c>
    </row>
    <row r="7998" spans="1:16">
      <c r="A7998" s="6">
        <v>12</v>
      </c>
      <c r="B7998" s="6">
        <v>5</v>
      </c>
      <c r="C7998" s="6">
        <v>27</v>
      </c>
      <c r="D7998" s="6">
        <f t="shared" si="1612"/>
        <v>44</v>
      </c>
      <c r="E7998" s="5">
        <f t="shared" si="1613"/>
        <v>3389.502646858683</v>
      </c>
      <c r="F7998" s="5">
        <f t="shared" si="1614"/>
        <v>169.71123193359369</v>
      </c>
      <c r="G7998" s="5">
        <f t="shared" si="1615"/>
        <v>1699.1907643430709</v>
      </c>
      <c r="H7998" s="5">
        <f t="shared" si="1616"/>
        <v>5258.4046431353472</v>
      </c>
      <c r="I7998" s="5">
        <f t="shared" si="1617"/>
        <v>720</v>
      </c>
      <c r="J7998" s="5">
        <f t="shared" si="1618"/>
        <v>4538.4046431353472</v>
      </c>
      <c r="K7998" s="2">
        <f t="shared" si="1619"/>
        <v>103791.74727665533</v>
      </c>
      <c r="L7998" s="2">
        <f t="shared" si="1620"/>
        <v>188970</v>
      </c>
      <c r="M7998" s="2">
        <f t="shared" si="1621"/>
        <v>36520</v>
      </c>
      <c r="N7998" s="6">
        <f t="shared" si="1622"/>
        <v>1</v>
      </c>
      <c r="O7998" s="2">
        <f t="shared" si="1623"/>
        <v>28658.252723344674</v>
      </c>
      <c r="P7998" s="2">
        <f t="shared" si="1624"/>
        <v>28658.252723344674</v>
      </c>
    </row>
    <row r="7999" spans="1:16">
      <c r="A7999" s="6">
        <v>12</v>
      </c>
      <c r="B7999" s="6">
        <v>5</v>
      </c>
      <c r="C7999" s="6">
        <v>28</v>
      </c>
      <c r="D7999" s="6">
        <f t="shared" si="1612"/>
        <v>45</v>
      </c>
      <c r="E7999" s="5">
        <f t="shared" si="1613"/>
        <v>3389.502646858683</v>
      </c>
      <c r="F7999" s="5">
        <f t="shared" si="1614"/>
        <v>169.71123193359369</v>
      </c>
      <c r="G7999" s="5">
        <f t="shared" si="1615"/>
        <v>1784.1503025602246</v>
      </c>
      <c r="H7999" s="5">
        <f t="shared" si="1616"/>
        <v>5343.364181352501</v>
      </c>
      <c r="I7999" s="5">
        <f t="shared" si="1617"/>
        <v>720</v>
      </c>
      <c r="J7999" s="5">
        <f t="shared" si="1618"/>
        <v>4623.364181352501</v>
      </c>
      <c r="K7999" s="2">
        <f t="shared" si="1619"/>
        <v>105266.73925959202</v>
      </c>
      <c r="L7999" s="2">
        <f t="shared" si="1620"/>
        <v>191670</v>
      </c>
      <c r="M7999" s="2">
        <f t="shared" si="1621"/>
        <v>37400</v>
      </c>
      <c r="N7999" s="6">
        <f t="shared" si="1622"/>
        <v>1</v>
      </c>
      <c r="O7999" s="2">
        <f t="shared" si="1623"/>
        <v>29003.260740407975</v>
      </c>
      <c r="P7999" s="2">
        <f t="shared" si="1624"/>
        <v>29003.260740407975</v>
      </c>
    </row>
    <row r="8000" spans="1:16">
      <c r="A8000" s="6">
        <v>12</v>
      </c>
      <c r="B8000" s="6">
        <v>5</v>
      </c>
      <c r="C8000" s="6">
        <v>29</v>
      </c>
      <c r="D8000" s="6">
        <f t="shared" si="1612"/>
        <v>46</v>
      </c>
      <c r="E8000" s="5">
        <f t="shared" si="1613"/>
        <v>3389.502646858683</v>
      </c>
      <c r="F8000" s="5">
        <f t="shared" si="1614"/>
        <v>169.71123193359369</v>
      </c>
      <c r="G8000" s="5">
        <f t="shared" si="1615"/>
        <v>1870.9683306758782</v>
      </c>
      <c r="H8000" s="5">
        <f t="shared" si="1616"/>
        <v>5430.1822094681547</v>
      </c>
      <c r="I8000" s="5">
        <f t="shared" si="1617"/>
        <v>720</v>
      </c>
      <c r="J8000" s="5">
        <f t="shared" si="1618"/>
        <v>4710.1822094681547</v>
      </c>
      <c r="K8000" s="2">
        <f t="shared" si="1619"/>
        <v>106773.99669215546</v>
      </c>
      <c r="L8000" s="2">
        <f t="shared" si="1620"/>
        <v>194370</v>
      </c>
      <c r="M8000" s="2">
        <f t="shared" si="1621"/>
        <v>38280</v>
      </c>
      <c r="N8000" s="6">
        <f t="shared" si="1622"/>
        <v>1</v>
      </c>
      <c r="O8000" s="2">
        <f t="shared" si="1623"/>
        <v>29316.003307844541</v>
      </c>
      <c r="P8000" s="2">
        <f t="shared" si="1624"/>
        <v>29316.003307844541</v>
      </c>
    </row>
    <row r="8001" spans="1:16">
      <c r="A8001" s="6">
        <v>12</v>
      </c>
      <c r="B8001" s="6">
        <v>5</v>
      </c>
      <c r="C8001" s="6">
        <v>30</v>
      </c>
      <c r="D8001" s="6">
        <f t="shared" si="1612"/>
        <v>47</v>
      </c>
      <c r="E8001" s="5">
        <f t="shared" si="1613"/>
        <v>3389.502646858683</v>
      </c>
      <c r="F8001" s="5">
        <f t="shared" si="1614"/>
        <v>169.71123193359369</v>
      </c>
      <c r="G8001" s="5">
        <f t="shared" si="1615"/>
        <v>1959.6780360096488</v>
      </c>
      <c r="H8001" s="5">
        <f t="shared" si="1616"/>
        <v>5518.8919148019259</v>
      </c>
      <c r="I8001" s="5">
        <f t="shared" si="1617"/>
        <v>720</v>
      </c>
      <c r="J8001" s="5">
        <f t="shared" si="1618"/>
        <v>4798.8919148019259</v>
      </c>
      <c r="K8001" s="2">
        <f t="shared" si="1619"/>
        <v>108314.09574308898</v>
      </c>
      <c r="L8001" s="2">
        <f t="shared" si="1620"/>
        <v>197070</v>
      </c>
      <c r="M8001" s="2">
        <f t="shared" si="1621"/>
        <v>39160</v>
      </c>
      <c r="N8001" s="6">
        <f t="shared" si="1622"/>
        <v>1</v>
      </c>
      <c r="O8001" s="2">
        <f t="shared" si="1623"/>
        <v>29595.904256911017</v>
      </c>
      <c r="P8001" s="2">
        <f t="shared" si="1624"/>
        <v>29595.904256911017</v>
      </c>
    </row>
    <row r="8002" spans="1:16">
      <c r="A8002" s="6">
        <v>12</v>
      </c>
      <c r="B8002" s="6">
        <v>6</v>
      </c>
      <c r="C8002" s="6">
        <v>0</v>
      </c>
      <c r="D8002" s="6">
        <f t="shared" si="1612"/>
        <v>18</v>
      </c>
      <c r="E8002" s="5">
        <f t="shared" si="1613"/>
        <v>3389.502646858683</v>
      </c>
      <c r="F8002" s="5">
        <f t="shared" si="1614"/>
        <v>208.74481527832023</v>
      </c>
      <c r="G8002" s="5">
        <f t="shared" si="1615"/>
        <v>0</v>
      </c>
      <c r="H8002" s="5">
        <f t="shared" si="1616"/>
        <v>3598.2474621370034</v>
      </c>
      <c r="I8002" s="5">
        <f t="shared" si="1617"/>
        <v>720</v>
      </c>
      <c r="J8002" s="5">
        <f t="shared" si="1618"/>
        <v>2878.2474621370034</v>
      </c>
      <c r="K8002" s="2">
        <f t="shared" si="1619"/>
        <v>74969.573995434082</v>
      </c>
      <c r="L8002" s="2">
        <f t="shared" si="1620"/>
        <v>118164</v>
      </c>
      <c r="M8002" s="2">
        <f t="shared" si="1621"/>
        <v>13200</v>
      </c>
      <c r="N8002" s="6">
        <f t="shared" si="1622"/>
        <v>1</v>
      </c>
      <c r="O8002" s="2">
        <f t="shared" si="1623"/>
        <v>9994.4260045659175</v>
      </c>
      <c r="P8002" s="2">
        <f t="shared" si="1624"/>
        <v>9994.4260045659175</v>
      </c>
    </row>
    <row r="8003" spans="1:16">
      <c r="A8003" s="6">
        <v>12</v>
      </c>
      <c r="B8003" s="6">
        <v>6</v>
      </c>
      <c r="C8003" s="6">
        <v>1</v>
      </c>
      <c r="D8003" s="6">
        <f t="shared" si="1612"/>
        <v>19</v>
      </c>
      <c r="E8003" s="5">
        <f t="shared" si="1613"/>
        <v>3389.502646858683</v>
      </c>
      <c r="F8003" s="5">
        <f t="shared" si="1614"/>
        <v>208.74481527832023</v>
      </c>
      <c r="G8003" s="5">
        <f t="shared" si="1615"/>
        <v>45.5625</v>
      </c>
      <c r="H8003" s="5">
        <f t="shared" si="1616"/>
        <v>3643.8099621370034</v>
      </c>
      <c r="I8003" s="5">
        <f t="shared" si="1617"/>
        <v>720</v>
      </c>
      <c r="J8003" s="5">
        <f t="shared" si="1618"/>
        <v>2923.8099621370034</v>
      </c>
      <c r="K8003" s="2">
        <f t="shared" si="1619"/>
        <v>75760.589620434082</v>
      </c>
      <c r="L8003" s="2">
        <f t="shared" si="1620"/>
        <v>120864</v>
      </c>
      <c r="M8003" s="2">
        <f t="shared" si="1621"/>
        <v>14080</v>
      </c>
      <c r="N8003" s="6">
        <f t="shared" si="1622"/>
        <v>1</v>
      </c>
      <c r="O8003" s="2">
        <f t="shared" si="1623"/>
        <v>11023.410379565918</v>
      </c>
      <c r="P8003" s="2">
        <f t="shared" si="1624"/>
        <v>11023.410379565918</v>
      </c>
    </row>
    <row r="8004" spans="1:16">
      <c r="A8004" s="6">
        <v>12</v>
      </c>
      <c r="B8004" s="6">
        <v>6</v>
      </c>
      <c r="C8004" s="6">
        <v>2</v>
      </c>
      <c r="D8004" s="6">
        <f t="shared" ref="D8004:D8067" si="1625">A8004+B8004+C8004</f>
        <v>20</v>
      </c>
      <c r="E8004" s="5">
        <f t="shared" ref="E8004:E8067" si="1626">IF(A8004=0,0,A8004*LABOR_HRS_WK_TOM*SEASON_WEEKS*(1+DIM_PCT_TOM)^A8004)</f>
        <v>3389.502646858683</v>
      </c>
      <c r="F8004" s="5">
        <f t="shared" ref="F8004:F8067" si="1627">IF(B8004=0,0,B8004*LABOR_HRS_WK_CAR*SEASON_WEEKS*(1+DIM_PCT_CAR)^B8004)</f>
        <v>208.74481527832023</v>
      </c>
      <c r="G8004" s="5">
        <f t="shared" ref="G8004:G8067" si="1628">IF(C8004=0,0,C8004*LABOR_HRS_WK_MES*SEASON_WEEKS*(1+DIM_PCT_MES)^C8004)</f>
        <v>92.264062499999994</v>
      </c>
      <c r="H8004" s="5">
        <f t="shared" ref="H8004:H8067" si="1629">E8004+F8004+G8004</f>
        <v>3690.5115246370033</v>
      </c>
      <c r="I8004" s="5">
        <f t="shared" ref="I8004:I8067" si="1630">MIN(H8004,FARMER_HRS)</f>
        <v>720</v>
      </c>
      <c r="J8004" s="5">
        <f t="shared" ref="J8004:J8067" si="1631">MAX(0,H8004-FARMER_HRS)</f>
        <v>2970.5115246370033</v>
      </c>
      <c r="K8004" s="2">
        <f t="shared" ref="K8004:K8067" si="1632">I8004*FARMER_RATE+J8004*TEMP_WORKER_RATE</f>
        <v>76571.380636059082</v>
      </c>
      <c r="L8004" s="2">
        <f t="shared" ref="L8004:L8067" si="1633">A8004*PRICE_TOM+B8004*PRICE_CAR+C8004*PRICE_MES</f>
        <v>123564</v>
      </c>
      <c r="M8004" s="2">
        <f t="shared" ref="M8004:M8067" si="1634">A8004*FERT_BED_TOM+B8004*FERT_BED_CAR+C8004*FERT_BED_MES</f>
        <v>14960</v>
      </c>
      <c r="N8004" s="6">
        <f t="shared" ref="N8004:N8067" si="1635">IF(AND(D8004&lt;=TOTAL_BEDS,J8004&lt;=TEMP_WORKER_MAX*TEMP_WORKER_HRS),1,0)</f>
        <v>1</v>
      </c>
      <c r="O8004" s="2">
        <f t="shared" ref="O8004:O8067" si="1636">L8004-M8004-K8004-FIXED_COSTS</f>
        <v>12032.619363940918</v>
      </c>
      <c r="P8004" s="2">
        <f t="shared" ref="P8004:P8067" si="1637">IF(N8004=1,O8004,"")</f>
        <v>12032.619363940918</v>
      </c>
    </row>
    <row r="8005" spans="1:16">
      <c r="A8005" s="6">
        <v>12</v>
      </c>
      <c r="B8005" s="6">
        <v>6</v>
      </c>
      <c r="C8005" s="6">
        <v>3</v>
      </c>
      <c r="D8005" s="6">
        <f t="shared" si="1625"/>
        <v>21</v>
      </c>
      <c r="E8005" s="5">
        <f t="shared" si="1626"/>
        <v>3389.502646858683</v>
      </c>
      <c r="F8005" s="5">
        <f t="shared" si="1627"/>
        <v>208.74481527832023</v>
      </c>
      <c r="G8005" s="5">
        <f t="shared" si="1628"/>
        <v>140.12604492187498</v>
      </c>
      <c r="H8005" s="5">
        <f t="shared" si="1629"/>
        <v>3738.3735070588782</v>
      </c>
      <c r="I8005" s="5">
        <f t="shared" si="1630"/>
        <v>720</v>
      </c>
      <c r="J8005" s="5">
        <f t="shared" si="1631"/>
        <v>3018.3735070588782</v>
      </c>
      <c r="K8005" s="2">
        <f t="shared" si="1632"/>
        <v>77402.317830883301</v>
      </c>
      <c r="L8005" s="2">
        <f t="shared" si="1633"/>
        <v>126264</v>
      </c>
      <c r="M8005" s="2">
        <f t="shared" si="1634"/>
        <v>15840</v>
      </c>
      <c r="N8005" s="6">
        <f t="shared" si="1635"/>
        <v>1</v>
      </c>
      <c r="O8005" s="2">
        <f t="shared" si="1636"/>
        <v>13021.682169116699</v>
      </c>
      <c r="P8005" s="2">
        <f t="shared" si="1637"/>
        <v>13021.682169116699</v>
      </c>
    </row>
    <row r="8006" spans="1:16">
      <c r="A8006" s="6">
        <v>12</v>
      </c>
      <c r="B8006" s="6">
        <v>6</v>
      </c>
      <c r="C8006" s="6">
        <v>4</v>
      </c>
      <c r="D8006" s="6">
        <f t="shared" si="1625"/>
        <v>22</v>
      </c>
      <c r="E8006" s="5">
        <f t="shared" si="1626"/>
        <v>3389.502646858683</v>
      </c>
      <c r="F8006" s="5">
        <f t="shared" si="1627"/>
        <v>208.74481527832023</v>
      </c>
      <c r="G8006" s="5">
        <f t="shared" si="1628"/>
        <v>189.17016064453125</v>
      </c>
      <c r="H8006" s="5">
        <f t="shared" si="1629"/>
        <v>3787.4176227815346</v>
      </c>
      <c r="I8006" s="5">
        <f t="shared" si="1630"/>
        <v>720</v>
      </c>
      <c r="J8006" s="5">
        <f t="shared" si="1631"/>
        <v>3067.4176227815346</v>
      </c>
      <c r="K8006" s="2">
        <f t="shared" si="1632"/>
        <v>78253.778173290528</v>
      </c>
      <c r="L8006" s="2">
        <f t="shared" si="1633"/>
        <v>128964</v>
      </c>
      <c r="M8006" s="2">
        <f t="shared" si="1634"/>
        <v>16720</v>
      </c>
      <c r="N8006" s="6">
        <f t="shared" si="1635"/>
        <v>1</v>
      </c>
      <c r="O8006" s="2">
        <f t="shared" si="1636"/>
        <v>13990.221826709472</v>
      </c>
      <c r="P8006" s="2">
        <f t="shared" si="1637"/>
        <v>13990.221826709472</v>
      </c>
    </row>
    <row r="8007" spans="1:16">
      <c r="A8007" s="6">
        <v>12</v>
      </c>
      <c r="B8007" s="6">
        <v>6</v>
      </c>
      <c r="C8007" s="6">
        <v>5</v>
      </c>
      <c r="D8007" s="6">
        <f t="shared" si="1625"/>
        <v>23</v>
      </c>
      <c r="E8007" s="5">
        <f t="shared" si="1626"/>
        <v>3389.502646858683</v>
      </c>
      <c r="F8007" s="5">
        <f t="shared" si="1627"/>
        <v>208.74481527832023</v>
      </c>
      <c r="G8007" s="5">
        <f t="shared" si="1628"/>
        <v>239.41848456573481</v>
      </c>
      <c r="H8007" s="5">
        <f t="shared" si="1629"/>
        <v>3837.665946702738</v>
      </c>
      <c r="I8007" s="5">
        <f t="shared" si="1630"/>
        <v>720</v>
      </c>
      <c r="J8007" s="5">
        <f t="shared" si="1631"/>
        <v>3117.665946702738</v>
      </c>
      <c r="K8007" s="2">
        <f t="shared" si="1632"/>
        <v>79126.144908033646</v>
      </c>
      <c r="L8007" s="2">
        <f t="shared" si="1633"/>
        <v>131664</v>
      </c>
      <c r="M8007" s="2">
        <f t="shared" si="1634"/>
        <v>17600</v>
      </c>
      <c r="N8007" s="6">
        <f t="shared" si="1635"/>
        <v>1</v>
      </c>
      <c r="O8007" s="2">
        <f t="shared" si="1636"/>
        <v>14937.855091966354</v>
      </c>
      <c r="P8007" s="2">
        <f t="shared" si="1637"/>
        <v>14937.855091966354</v>
      </c>
    </row>
    <row r="8008" spans="1:16">
      <c r="A8008" s="6">
        <v>12</v>
      </c>
      <c r="B8008" s="6">
        <v>6</v>
      </c>
      <c r="C8008" s="6">
        <v>6</v>
      </c>
      <c r="D8008" s="6">
        <f t="shared" si="1625"/>
        <v>24</v>
      </c>
      <c r="E8008" s="5">
        <f t="shared" si="1626"/>
        <v>3389.502646858683</v>
      </c>
      <c r="F8008" s="5">
        <f t="shared" si="1627"/>
        <v>208.74481527832023</v>
      </c>
      <c r="G8008" s="5">
        <f t="shared" si="1628"/>
        <v>290.89345874736784</v>
      </c>
      <c r="H8008" s="5">
        <f t="shared" si="1629"/>
        <v>3889.1409208843711</v>
      </c>
      <c r="I8008" s="5">
        <f t="shared" si="1630"/>
        <v>720</v>
      </c>
      <c r="J8008" s="5">
        <f t="shared" si="1631"/>
        <v>3169.1409208843711</v>
      </c>
      <c r="K8008" s="2">
        <f t="shared" si="1632"/>
        <v>80019.807654242555</v>
      </c>
      <c r="L8008" s="2">
        <f t="shared" si="1633"/>
        <v>134364</v>
      </c>
      <c r="M8008" s="2">
        <f t="shared" si="1634"/>
        <v>18480</v>
      </c>
      <c r="N8008" s="6">
        <f t="shared" si="1635"/>
        <v>1</v>
      </c>
      <c r="O8008" s="2">
        <f t="shared" si="1636"/>
        <v>15864.192345757445</v>
      </c>
      <c r="P8008" s="2">
        <f t="shared" si="1637"/>
        <v>15864.192345757445</v>
      </c>
    </row>
    <row r="8009" spans="1:16">
      <c r="A8009" s="6">
        <v>12</v>
      </c>
      <c r="B8009" s="6">
        <v>6</v>
      </c>
      <c r="C8009" s="6">
        <v>7</v>
      </c>
      <c r="D8009" s="6">
        <f t="shared" si="1625"/>
        <v>25</v>
      </c>
      <c r="E8009" s="5">
        <f t="shared" si="1626"/>
        <v>3389.502646858683</v>
      </c>
      <c r="F8009" s="5">
        <f t="shared" si="1627"/>
        <v>208.74481527832023</v>
      </c>
      <c r="G8009" s="5">
        <f t="shared" si="1628"/>
        <v>343.61789814532818</v>
      </c>
      <c r="H8009" s="5">
        <f t="shared" si="1629"/>
        <v>3941.8653602823315</v>
      </c>
      <c r="I8009" s="5">
        <f t="shared" si="1630"/>
        <v>720</v>
      </c>
      <c r="J8009" s="5">
        <f t="shared" si="1631"/>
        <v>3221.8653602823315</v>
      </c>
      <c r="K8009" s="2">
        <f t="shared" si="1632"/>
        <v>80935.162504901586</v>
      </c>
      <c r="L8009" s="2">
        <f t="shared" si="1633"/>
        <v>137064</v>
      </c>
      <c r="M8009" s="2">
        <f t="shared" si="1634"/>
        <v>19360</v>
      </c>
      <c r="N8009" s="6">
        <f t="shared" si="1635"/>
        <v>1</v>
      </c>
      <c r="O8009" s="2">
        <f t="shared" si="1636"/>
        <v>16768.837495098414</v>
      </c>
      <c r="P8009" s="2">
        <f t="shared" si="1637"/>
        <v>16768.837495098414</v>
      </c>
    </row>
    <row r="8010" spans="1:16">
      <c r="A8010" s="6">
        <v>12</v>
      </c>
      <c r="B8010" s="6">
        <v>6</v>
      </c>
      <c r="C8010" s="6">
        <v>8</v>
      </c>
      <c r="D8010" s="6">
        <f t="shared" si="1625"/>
        <v>26</v>
      </c>
      <c r="E8010" s="5">
        <f t="shared" si="1626"/>
        <v>3389.502646858683</v>
      </c>
      <c r="F8010" s="5">
        <f t="shared" si="1627"/>
        <v>208.74481527832023</v>
      </c>
      <c r="G8010" s="5">
        <f t="shared" si="1628"/>
        <v>397.61499642530839</v>
      </c>
      <c r="H8010" s="5">
        <f t="shared" si="1629"/>
        <v>3995.862458562312</v>
      </c>
      <c r="I8010" s="5">
        <f t="shared" si="1630"/>
        <v>720</v>
      </c>
      <c r="J8010" s="5">
        <f t="shared" si="1631"/>
        <v>3275.862458562312</v>
      </c>
      <c r="K8010" s="2">
        <f t="shared" si="1632"/>
        <v>81872.612127817905</v>
      </c>
      <c r="L8010" s="2">
        <f t="shared" si="1633"/>
        <v>139764</v>
      </c>
      <c r="M8010" s="2">
        <f t="shared" si="1634"/>
        <v>20240</v>
      </c>
      <c r="N8010" s="6">
        <f t="shared" si="1635"/>
        <v>1</v>
      </c>
      <c r="O8010" s="2">
        <f t="shared" si="1636"/>
        <v>17651.387872182095</v>
      </c>
      <c r="P8010" s="2">
        <f t="shared" si="1637"/>
        <v>17651.387872182095</v>
      </c>
    </row>
    <row r="8011" spans="1:16">
      <c r="A8011" s="6">
        <v>12</v>
      </c>
      <c r="B8011" s="6">
        <v>6</v>
      </c>
      <c r="C8011" s="6">
        <v>9</v>
      </c>
      <c r="D8011" s="6">
        <f t="shared" si="1625"/>
        <v>27</v>
      </c>
      <c r="E8011" s="5">
        <f t="shared" si="1626"/>
        <v>3389.502646858683</v>
      </c>
      <c r="F8011" s="5">
        <f t="shared" si="1627"/>
        <v>208.74481527832023</v>
      </c>
      <c r="G8011" s="5">
        <f t="shared" si="1628"/>
        <v>452.90833186570285</v>
      </c>
      <c r="H8011" s="5">
        <f t="shared" si="1629"/>
        <v>4051.155794002706</v>
      </c>
      <c r="I8011" s="5">
        <f t="shared" si="1630"/>
        <v>720</v>
      </c>
      <c r="J8011" s="5">
        <f t="shared" si="1631"/>
        <v>3331.155794002706</v>
      </c>
      <c r="K8011" s="2">
        <f t="shared" si="1632"/>
        <v>82832.565868102538</v>
      </c>
      <c r="L8011" s="2">
        <f t="shared" si="1633"/>
        <v>142464</v>
      </c>
      <c r="M8011" s="2">
        <f t="shared" si="1634"/>
        <v>21120</v>
      </c>
      <c r="N8011" s="6">
        <f t="shared" si="1635"/>
        <v>1</v>
      </c>
      <c r="O8011" s="2">
        <f t="shared" si="1636"/>
        <v>18511.434131897462</v>
      </c>
      <c r="P8011" s="2">
        <f t="shared" si="1637"/>
        <v>18511.434131897462</v>
      </c>
    </row>
    <row r="8012" spans="1:16">
      <c r="A8012" s="6">
        <v>12</v>
      </c>
      <c r="B8012" s="6">
        <v>6</v>
      </c>
      <c r="C8012" s="6">
        <v>10</v>
      </c>
      <c r="D8012" s="6">
        <f t="shared" si="1625"/>
        <v>28</v>
      </c>
      <c r="E8012" s="5">
        <f t="shared" si="1626"/>
        <v>3389.502646858683</v>
      </c>
      <c r="F8012" s="5">
        <f t="shared" si="1627"/>
        <v>208.74481527832023</v>
      </c>
      <c r="G8012" s="5">
        <f t="shared" si="1628"/>
        <v>509.52187334891573</v>
      </c>
      <c r="H8012" s="5">
        <f t="shared" si="1629"/>
        <v>4107.7693354859193</v>
      </c>
      <c r="I8012" s="5">
        <f t="shared" si="1630"/>
        <v>720</v>
      </c>
      <c r="J8012" s="5">
        <f t="shared" si="1631"/>
        <v>3387.7693354859193</v>
      </c>
      <c r="K8012" s="2">
        <f t="shared" si="1632"/>
        <v>83815.4398521861</v>
      </c>
      <c r="L8012" s="2">
        <f t="shared" si="1633"/>
        <v>145164</v>
      </c>
      <c r="M8012" s="2">
        <f t="shared" si="1634"/>
        <v>22000</v>
      </c>
      <c r="N8012" s="6">
        <f t="shared" si="1635"/>
        <v>1</v>
      </c>
      <c r="O8012" s="2">
        <f t="shared" si="1636"/>
        <v>19348.5601478139</v>
      </c>
      <c r="P8012" s="2">
        <f t="shared" si="1637"/>
        <v>19348.5601478139</v>
      </c>
    </row>
    <row r="8013" spans="1:16">
      <c r="A8013" s="6">
        <v>12</v>
      </c>
      <c r="B8013" s="6">
        <v>6</v>
      </c>
      <c r="C8013" s="6">
        <v>11</v>
      </c>
      <c r="D8013" s="6">
        <f t="shared" si="1625"/>
        <v>29</v>
      </c>
      <c r="E8013" s="5">
        <f t="shared" si="1626"/>
        <v>3389.502646858683</v>
      </c>
      <c r="F8013" s="5">
        <f t="shared" si="1627"/>
        <v>208.74481527832023</v>
      </c>
      <c r="G8013" s="5">
        <f t="shared" si="1628"/>
        <v>567.47998644235474</v>
      </c>
      <c r="H8013" s="5">
        <f t="shared" si="1629"/>
        <v>4165.7274485793578</v>
      </c>
      <c r="I8013" s="5">
        <f t="shared" si="1630"/>
        <v>720</v>
      </c>
      <c r="J8013" s="5">
        <f t="shared" si="1631"/>
        <v>3445.7274485793578</v>
      </c>
      <c r="K8013" s="2">
        <f t="shared" si="1632"/>
        <v>84821.657093391637</v>
      </c>
      <c r="L8013" s="2">
        <f t="shared" si="1633"/>
        <v>147864</v>
      </c>
      <c r="M8013" s="2">
        <f t="shared" si="1634"/>
        <v>22880</v>
      </c>
      <c r="N8013" s="6">
        <f t="shared" si="1635"/>
        <v>1</v>
      </c>
      <c r="O8013" s="2">
        <f t="shared" si="1636"/>
        <v>20162.342906608363</v>
      </c>
      <c r="P8013" s="2">
        <f t="shared" si="1637"/>
        <v>20162.342906608363</v>
      </c>
    </row>
    <row r="8014" spans="1:16">
      <c r="A8014" s="6">
        <v>12</v>
      </c>
      <c r="B8014" s="6">
        <v>6</v>
      </c>
      <c r="C8014" s="6">
        <v>12</v>
      </c>
      <c r="D8014" s="6">
        <f t="shared" si="1625"/>
        <v>30</v>
      </c>
      <c r="E8014" s="5">
        <f t="shared" si="1626"/>
        <v>3389.502646858683</v>
      </c>
      <c r="F8014" s="5">
        <f t="shared" si="1627"/>
        <v>208.74481527832023</v>
      </c>
      <c r="G8014" s="5">
        <f t="shared" si="1628"/>
        <v>626.80743957041921</v>
      </c>
      <c r="H8014" s="5">
        <f t="shared" si="1629"/>
        <v>4225.0549017074227</v>
      </c>
      <c r="I8014" s="5">
        <f t="shared" si="1630"/>
        <v>720</v>
      </c>
      <c r="J8014" s="5">
        <f t="shared" si="1631"/>
        <v>3505.0549017074227</v>
      </c>
      <c r="K8014" s="2">
        <f t="shared" si="1632"/>
        <v>85851.647599087199</v>
      </c>
      <c r="L8014" s="2">
        <f t="shared" si="1633"/>
        <v>150564</v>
      </c>
      <c r="M8014" s="2">
        <f t="shared" si="1634"/>
        <v>23760</v>
      </c>
      <c r="N8014" s="6">
        <f t="shared" si="1635"/>
        <v>1</v>
      </c>
      <c r="O8014" s="2">
        <f t="shared" si="1636"/>
        <v>20952.352400912801</v>
      </c>
      <c r="P8014" s="2">
        <f t="shared" si="1637"/>
        <v>20952.352400912801</v>
      </c>
    </row>
    <row r="8015" spans="1:16">
      <c r="A8015" s="6">
        <v>12</v>
      </c>
      <c r="B8015" s="6">
        <v>6</v>
      </c>
      <c r="C8015" s="6">
        <v>13</v>
      </c>
      <c r="D8015" s="6">
        <f t="shared" si="1625"/>
        <v>31</v>
      </c>
      <c r="E8015" s="5">
        <f t="shared" si="1626"/>
        <v>3389.502646858683</v>
      </c>
      <c r="F8015" s="5">
        <f t="shared" si="1627"/>
        <v>208.74481527832023</v>
      </c>
      <c r="G8015" s="5">
        <f t="shared" si="1628"/>
        <v>687.52941027880343</v>
      </c>
      <c r="H8015" s="5">
        <f t="shared" si="1629"/>
        <v>4285.7768724158068</v>
      </c>
      <c r="I8015" s="5">
        <f t="shared" si="1630"/>
        <v>720</v>
      </c>
      <c r="J8015" s="5">
        <f t="shared" si="1631"/>
        <v>3565.7768724158068</v>
      </c>
      <c r="K8015" s="2">
        <f t="shared" si="1632"/>
        <v>86905.848479441091</v>
      </c>
      <c r="L8015" s="2">
        <f t="shared" si="1633"/>
        <v>153264</v>
      </c>
      <c r="M8015" s="2">
        <f t="shared" si="1634"/>
        <v>24640</v>
      </c>
      <c r="N8015" s="6">
        <f t="shared" si="1635"/>
        <v>1</v>
      </c>
      <c r="O8015" s="2">
        <f t="shared" si="1636"/>
        <v>21718.151520558909</v>
      </c>
      <c r="P8015" s="2">
        <f t="shared" si="1637"/>
        <v>21718.151520558909</v>
      </c>
    </row>
    <row r="8016" spans="1:16">
      <c r="A8016" s="6">
        <v>12</v>
      </c>
      <c r="B8016" s="6">
        <v>6</v>
      </c>
      <c r="C8016" s="6">
        <v>14</v>
      </c>
      <c r="D8016" s="6">
        <f t="shared" si="1625"/>
        <v>32</v>
      </c>
      <c r="E8016" s="5">
        <f t="shared" si="1626"/>
        <v>3389.502646858683</v>
      </c>
      <c r="F8016" s="5">
        <f t="shared" si="1627"/>
        <v>208.74481527832023</v>
      </c>
      <c r="G8016" s="5">
        <f t="shared" si="1628"/>
        <v>749.67149159246469</v>
      </c>
      <c r="H8016" s="5">
        <f t="shared" si="1629"/>
        <v>4347.9189537294678</v>
      </c>
      <c r="I8016" s="5">
        <f t="shared" si="1630"/>
        <v>720</v>
      </c>
      <c r="J8016" s="5">
        <f t="shared" si="1631"/>
        <v>3627.9189537294678</v>
      </c>
      <c r="K8016" s="2">
        <f t="shared" si="1632"/>
        <v>87984.704057803261</v>
      </c>
      <c r="L8016" s="2">
        <f t="shared" si="1633"/>
        <v>155964</v>
      </c>
      <c r="M8016" s="2">
        <f t="shared" si="1634"/>
        <v>25520</v>
      </c>
      <c r="N8016" s="6">
        <f t="shared" si="1635"/>
        <v>1</v>
      </c>
      <c r="O8016" s="2">
        <f t="shared" si="1636"/>
        <v>22459.295942196739</v>
      </c>
      <c r="P8016" s="2">
        <f t="shared" si="1637"/>
        <v>22459.295942196739</v>
      </c>
    </row>
    <row r="8017" spans="1:16">
      <c r="A8017" s="6">
        <v>12</v>
      </c>
      <c r="B8017" s="6">
        <v>6</v>
      </c>
      <c r="C8017" s="6">
        <v>15</v>
      </c>
      <c r="D8017" s="6">
        <f t="shared" si="1625"/>
        <v>33</v>
      </c>
      <c r="E8017" s="5">
        <f t="shared" si="1626"/>
        <v>3389.502646858683</v>
      </c>
      <c r="F8017" s="5">
        <f t="shared" si="1627"/>
        <v>208.74481527832023</v>
      </c>
      <c r="G8017" s="5">
        <f t="shared" si="1628"/>
        <v>813.25969846861108</v>
      </c>
      <c r="H8017" s="5">
        <f t="shared" si="1629"/>
        <v>4411.5071606056144</v>
      </c>
      <c r="I8017" s="5">
        <f t="shared" si="1630"/>
        <v>720</v>
      </c>
      <c r="J8017" s="5">
        <f t="shared" si="1631"/>
        <v>3691.5071606056144</v>
      </c>
      <c r="K8017" s="2">
        <f t="shared" si="1632"/>
        <v>89088.665982736362</v>
      </c>
      <c r="L8017" s="2">
        <f t="shared" si="1633"/>
        <v>158664</v>
      </c>
      <c r="M8017" s="2">
        <f t="shared" si="1634"/>
        <v>26400</v>
      </c>
      <c r="N8017" s="6">
        <f t="shared" si="1635"/>
        <v>1</v>
      </c>
      <c r="O8017" s="2">
        <f t="shared" si="1636"/>
        <v>23175.334017263638</v>
      </c>
      <c r="P8017" s="2">
        <f t="shared" si="1637"/>
        <v>23175.334017263638</v>
      </c>
    </row>
    <row r="8018" spans="1:16">
      <c r="A8018" s="6">
        <v>12</v>
      </c>
      <c r="B8018" s="6">
        <v>6</v>
      </c>
      <c r="C8018" s="6">
        <v>16</v>
      </c>
      <c r="D8018" s="6">
        <f t="shared" si="1625"/>
        <v>34</v>
      </c>
      <c r="E8018" s="5">
        <f t="shared" si="1626"/>
        <v>3389.502646858683</v>
      </c>
      <c r="F8018" s="5">
        <f t="shared" si="1627"/>
        <v>208.74481527832023</v>
      </c>
      <c r="G8018" s="5">
        <f t="shared" si="1628"/>
        <v>878.32047434610013</v>
      </c>
      <c r="H8018" s="5">
        <f t="shared" si="1629"/>
        <v>4476.567936483103</v>
      </c>
      <c r="I8018" s="5">
        <f t="shared" si="1630"/>
        <v>720</v>
      </c>
      <c r="J8018" s="5">
        <f t="shared" si="1631"/>
        <v>3756.567936483103</v>
      </c>
      <c r="K8018" s="2">
        <f t="shared" si="1632"/>
        <v>90218.193341720529</v>
      </c>
      <c r="L8018" s="2">
        <f t="shared" si="1633"/>
        <v>161364</v>
      </c>
      <c r="M8018" s="2">
        <f t="shared" si="1634"/>
        <v>27280</v>
      </c>
      <c r="N8018" s="6">
        <f t="shared" si="1635"/>
        <v>1</v>
      </c>
      <c r="O8018" s="2">
        <f t="shared" si="1636"/>
        <v>23865.806658279471</v>
      </c>
      <c r="P8018" s="2">
        <f t="shared" si="1637"/>
        <v>23865.806658279471</v>
      </c>
    </row>
    <row r="8019" spans="1:16">
      <c r="A8019" s="6">
        <v>12</v>
      </c>
      <c r="B8019" s="6">
        <v>6</v>
      </c>
      <c r="C8019" s="6">
        <v>17</v>
      </c>
      <c r="D8019" s="6">
        <f t="shared" si="1625"/>
        <v>35</v>
      </c>
      <c r="E8019" s="5">
        <f t="shared" si="1626"/>
        <v>3389.502646858683</v>
      </c>
      <c r="F8019" s="5">
        <f t="shared" si="1627"/>
        <v>208.74481527832023</v>
      </c>
      <c r="G8019" s="5">
        <f t="shared" si="1628"/>
        <v>944.88069779264049</v>
      </c>
      <c r="H8019" s="5">
        <f t="shared" si="1629"/>
        <v>4543.1281599296435</v>
      </c>
      <c r="I8019" s="5">
        <f t="shared" si="1630"/>
        <v>720</v>
      </c>
      <c r="J8019" s="5">
        <f t="shared" si="1631"/>
        <v>3823.1281599296435</v>
      </c>
      <c r="K8019" s="2">
        <f t="shared" si="1632"/>
        <v>91373.752776556314</v>
      </c>
      <c r="L8019" s="2">
        <f t="shared" si="1633"/>
        <v>164064</v>
      </c>
      <c r="M8019" s="2">
        <f t="shared" si="1634"/>
        <v>28160</v>
      </c>
      <c r="N8019" s="6">
        <f t="shared" si="1635"/>
        <v>1</v>
      </c>
      <c r="O8019" s="2">
        <f t="shared" si="1636"/>
        <v>24530.247223443686</v>
      </c>
      <c r="P8019" s="2">
        <f t="shared" si="1637"/>
        <v>24530.247223443686</v>
      </c>
    </row>
    <row r="8020" spans="1:16">
      <c r="A8020" s="6">
        <v>12</v>
      </c>
      <c r="B8020" s="6">
        <v>6</v>
      </c>
      <c r="C8020" s="6">
        <v>18</v>
      </c>
      <c r="D8020" s="6">
        <f t="shared" si="1625"/>
        <v>36</v>
      </c>
      <c r="E8020" s="5">
        <f t="shared" si="1626"/>
        <v>3389.502646858683</v>
      </c>
      <c r="F8020" s="5">
        <f t="shared" si="1627"/>
        <v>208.74481527832023</v>
      </c>
      <c r="G8020" s="5">
        <f t="shared" si="1628"/>
        <v>1012.9676892512279</v>
      </c>
      <c r="H8020" s="5">
        <f t="shared" si="1629"/>
        <v>4611.2151513882309</v>
      </c>
      <c r="I8020" s="5">
        <f t="shared" si="1630"/>
        <v>720</v>
      </c>
      <c r="J8020" s="5">
        <f t="shared" si="1631"/>
        <v>3891.2151513882309</v>
      </c>
      <c r="K8020" s="2">
        <f t="shared" si="1632"/>
        <v>92555.818600490122</v>
      </c>
      <c r="L8020" s="2">
        <f t="shared" si="1633"/>
        <v>166764</v>
      </c>
      <c r="M8020" s="2">
        <f t="shared" si="1634"/>
        <v>29040</v>
      </c>
      <c r="N8020" s="6">
        <f t="shared" si="1635"/>
        <v>1</v>
      </c>
      <c r="O8020" s="2">
        <f t="shared" si="1636"/>
        <v>25168.181399509878</v>
      </c>
      <c r="P8020" s="2">
        <f t="shared" si="1637"/>
        <v>25168.181399509878</v>
      </c>
    </row>
    <row r="8021" spans="1:16">
      <c r="A8021" s="6">
        <v>12</v>
      </c>
      <c r="B8021" s="6">
        <v>6</v>
      </c>
      <c r="C8021" s="6">
        <v>19</v>
      </c>
      <c r="D8021" s="6">
        <f t="shared" si="1625"/>
        <v>37</v>
      </c>
      <c r="E8021" s="5">
        <f t="shared" si="1626"/>
        <v>3389.502646858683</v>
      </c>
      <c r="F8021" s="5">
        <f t="shared" si="1627"/>
        <v>208.74481527832023</v>
      </c>
      <c r="G8021" s="5">
        <f t="shared" si="1628"/>
        <v>1082.6092178872495</v>
      </c>
      <c r="H8021" s="5">
        <f t="shared" si="1629"/>
        <v>4680.8566800242534</v>
      </c>
      <c r="I8021" s="5">
        <f t="shared" si="1630"/>
        <v>720</v>
      </c>
      <c r="J8021" s="5">
        <f t="shared" si="1631"/>
        <v>3960.8566800242534</v>
      </c>
      <c r="K8021" s="2">
        <f t="shared" si="1632"/>
        <v>93764.872917087734</v>
      </c>
      <c r="L8021" s="2">
        <f t="shared" si="1633"/>
        <v>169464</v>
      </c>
      <c r="M8021" s="2">
        <f t="shared" si="1634"/>
        <v>29920</v>
      </c>
      <c r="N8021" s="6">
        <f t="shared" si="1635"/>
        <v>1</v>
      </c>
      <c r="O8021" s="2">
        <f t="shared" si="1636"/>
        <v>25779.127082912266</v>
      </c>
      <c r="P8021" s="2">
        <f t="shared" si="1637"/>
        <v>25779.127082912266</v>
      </c>
    </row>
    <row r="8022" spans="1:16">
      <c r="A8022" s="6">
        <v>12</v>
      </c>
      <c r="B8022" s="6">
        <v>6</v>
      </c>
      <c r="C8022" s="6">
        <v>20</v>
      </c>
      <c r="D8022" s="6">
        <f t="shared" si="1625"/>
        <v>38</v>
      </c>
      <c r="E8022" s="5">
        <f t="shared" si="1626"/>
        <v>3389.502646858683</v>
      </c>
      <c r="F8022" s="5">
        <f t="shared" si="1627"/>
        <v>208.74481527832023</v>
      </c>
      <c r="G8022" s="5">
        <f t="shared" si="1628"/>
        <v>1153.8335085377266</v>
      </c>
      <c r="H8022" s="5">
        <f t="shared" si="1629"/>
        <v>4752.0809706747295</v>
      </c>
      <c r="I8022" s="5">
        <f t="shared" si="1630"/>
        <v>720</v>
      </c>
      <c r="J8022" s="5">
        <f t="shared" si="1631"/>
        <v>4032.0809706747295</v>
      </c>
      <c r="K8022" s="2">
        <f t="shared" si="1632"/>
        <v>95001.405740880713</v>
      </c>
      <c r="L8022" s="2">
        <f t="shared" si="1633"/>
        <v>172164</v>
      </c>
      <c r="M8022" s="2">
        <f t="shared" si="1634"/>
        <v>30800</v>
      </c>
      <c r="N8022" s="6">
        <f t="shared" si="1635"/>
        <v>1</v>
      </c>
      <c r="O8022" s="2">
        <f t="shared" si="1636"/>
        <v>26362.594259119287</v>
      </c>
      <c r="P8022" s="2">
        <f t="shared" si="1637"/>
        <v>26362.594259119287</v>
      </c>
    </row>
    <row r="8023" spans="1:16">
      <c r="A8023" s="6">
        <v>12</v>
      </c>
      <c r="B8023" s="6">
        <v>6</v>
      </c>
      <c r="C8023" s="6">
        <v>21</v>
      </c>
      <c r="D8023" s="6">
        <f t="shared" si="1625"/>
        <v>39</v>
      </c>
      <c r="E8023" s="5">
        <f t="shared" si="1626"/>
        <v>3389.502646858683</v>
      </c>
      <c r="F8023" s="5">
        <f t="shared" si="1627"/>
        <v>208.74481527832023</v>
      </c>
      <c r="G8023" s="5">
        <f t="shared" si="1628"/>
        <v>1226.6692487641703</v>
      </c>
      <c r="H8023" s="5">
        <f t="shared" si="1629"/>
        <v>4824.9167109011742</v>
      </c>
      <c r="I8023" s="5">
        <f t="shared" si="1630"/>
        <v>720</v>
      </c>
      <c r="J8023" s="5">
        <f t="shared" si="1631"/>
        <v>4104.9167109011742</v>
      </c>
      <c r="K8023" s="2">
        <f t="shared" si="1632"/>
        <v>96265.915119812053</v>
      </c>
      <c r="L8023" s="2">
        <f t="shared" si="1633"/>
        <v>174864</v>
      </c>
      <c r="M8023" s="2">
        <f t="shared" si="1634"/>
        <v>31680</v>
      </c>
      <c r="N8023" s="6">
        <f t="shared" si="1635"/>
        <v>1</v>
      </c>
      <c r="O8023" s="2">
        <f t="shared" si="1636"/>
        <v>26918.084880187947</v>
      </c>
      <c r="P8023" s="2">
        <f t="shared" si="1637"/>
        <v>26918.084880187947</v>
      </c>
    </row>
    <row r="8024" spans="1:16">
      <c r="A8024" s="6">
        <v>12</v>
      </c>
      <c r="B8024" s="6">
        <v>6</v>
      </c>
      <c r="C8024" s="6">
        <v>22</v>
      </c>
      <c r="D8024" s="6">
        <f t="shared" si="1625"/>
        <v>40</v>
      </c>
      <c r="E8024" s="5">
        <f t="shared" si="1626"/>
        <v>3389.502646858683</v>
      </c>
      <c r="F8024" s="5">
        <f t="shared" si="1627"/>
        <v>208.74481527832023</v>
      </c>
      <c r="G8024" s="5">
        <f t="shared" si="1628"/>
        <v>1301.1455960105666</v>
      </c>
      <c r="H8024" s="5">
        <f t="shared" si="1629"/>
        <v>4899.3930581475697</v>
      </c>
      <c r="I8024" s="5">
        <f t="shared" si="1630"/>
        <v>720</v>
      </c>
      <c r="J8024" s="5">
        <f t="shared" si="1631"/>
        <v>4179.3930581475697</v>
      </c>
      <c r="K8024" s="2">
        <f t="shared" si="1632"/>
        <v>97558.907259506421</v>
      </c>
      <c r="L8024" s="2">
        <f t="shared" si="1633"/>
        <v>177564</v>
      </c>
      <c r="M8024" s="2">
        <f t="shared" si="1634"/>
        <v>32560</v>
      </c>
      <c r="N8024" s="6">
        <f t="shared" si="1635"/>
        <v>1</v>
      </c>
      <c r="O8024" s="2">
        <f t="shared" si="1636"/>
        <v>27445.092740493579</v>
      </c>
      <c r="P8024" s="2">
        <f t="shared" si="1637"/>
        <v>27445.092740493579</v>
      </c>
    </row>
    <row r="8025" spans="1:16">
      <c r="A8025" s="6">
        <v>12</v>
      </c>
      <c r="B8025" s="6">
        <v>6</v>
      </c>
      <c r="C8025" s="6">
        <v>23</v>
      </c>
      <c r="D8025" s="6">
        <f t="shared" si="1625"/>
        <v>41</v>
      </c>
      <c r="E8025" s="5">
        <f t="shared" si="1626"/>
        <v>3389.502646858683</v>
      </c>
      <c r="F8025" s="5">
        <f t="shared" si="1627"/>
        <v>208.74481527832023</v>
      </c>
      <c r="G8025" s="5">
        <f t="shared" si="1628"/>
        <v>1377.292184868003</v>
      </c>
      <c r="H8025" s="5">
        <f t="shared" si="1629"/>
        <v>4975.5396470050064</v>
      </c>
      <c r="I8025" s="5">
        <f t="shared" si="1630"/>
        <v>720</v>
      </c>
      <c r="J8025" s="5">
        <f t="shared" si="1631"/>
        <v>4255.5396470050064</v>
      </c>
      <c r="K8025" s="2">
        <f t="shared" si="1632"/>
        <v>98880.896649392467</v>
      </c>
      <c r="L8025" s="2">
        <f t="shared" si="1633"/>
        <v>180264</v>
      </c>
      <c r="M8025" s="2">
        <f t="shared" si="1634"/>
        <v>33440</v>
      </c>
      <c r="N8025" s="6">
        <f t="shared" si="1635"/>
        <v>1</v>
      </c>
      <c r="O8025" s="2">
        <f t="shared" si="1636"/>
        <v>27943.103350607533</v>
      </c>
      <c r="P8025" s="2">
        <f t="shared" si="1637"/>
        <v>27943.103350607533</v>
      </c>
    </row>
    <row r="8026" spans="1:16">
      <c r="A8026" s="6">
        <v>12</v>
      </c>
      <c r="B8026" s="6">
        <v>6</v>
      </c>
      <c r="C8026" s="6">
        <v>24</v>
      </c>
      <c r="D8026" s="6">
        <f t="shared" si="1625"/>
        <v>42</v>
      </c>
      <c r="E8026" s="5">
        <f t="shared" si="1626"/>
        <v>3389.502646858683</v>
      </c>
      <c r="F8026" s="5">
        <f t="shared" si="1627"/>
        <v>208.74481527832023</v>
      </c>
      <c r="G8026" s="5">
        <f t="shared" si="1628"/>
        <v>1455.1391344474989</v>
      </c>
      <c r="H8026" s="5">
        <f t="shared" si="1629"/>
        <v>5053.3865965845025</v>
      </c>
      <c r="I8026" s="5">
        <f t="shared" si="1630"/>
        <v>720</v>
      </c>
      <c r="J8026" s="5">
        <f t="shared" si="1631"/>
        <v>4333.3865965845025</v>
      </c>
      <c r="K8026" s="2">
        <f t="shared" si="1632"/>
        <v>100232.40619070317</v>
      </c>
      <c r="L8026" s="2">
        <f t="shared" si="1633"/>
        <v>182964</v>
      </c>
      <c r="M8026" s="2">
        <f t="shared" si="1634"/>
        <v>34320</v>
      </c>
      <c r="N8026" s="6">
        <f t="shared" si="1635"/>
        <v>1</v>
      </c>
      <c r="O8026" s="2">
        <f t="shared" si="1636"/>
        <v>28411.593809296828</v>
      </c>
      <c r="P8026" s="2">
        <f t="shared" si="1637"/>
        <v>28411.593809296828</v>
      </c>
    </row>
    <row r="8027" spans="1:16">
      <c r="A8027" s="6">
        <v>12</v>
      </c>
      <c r="B8027" s="6">
        <v>6</v>
      </c>
      <c r="C8027" s="6">
        <v>25</v>
      </c>
      <c r="D8027" s="6">
        <f t="shared" si="1625"/>
        <v>43</v>
      </c>
      <c r="E8027" s="5">
        <f t="shared" si="1626"/>
        <v>3389.502646858683</v>
      </c>
      <c r="F8027" s="5">
        <f t="shared" si="1627"/>
        <v>208.74481527832023</v>
      </c>
      <c r="G8027" s="5">
        <f t="shared" si="1628"/>
        <v>1534.7170558625965</v>
      </c>
      <c r="H8027" s="5">
        <f t="shared" si="1629"/>
        <v>5132.9645179995996</v>
      </c>
      <c r="I8027" s="5">
        <f t="shared" si="1630"/>
        <v>720</v>
      </c>
      <c r="J8027" s="5">
        <f t="shared" si="1631"/>
        <v>4412.9645179995996</v>
      </c>
      <c r="K8027" s="2">
        <f t="shared" si="1632"/>
        <v>101613.96732638194</v>
      </c>
      <c r="L8027" s="2">
        <f t="shared" si="1633"/>
        <v>185664</v>
      </c>
      <c r="M8027" s="2">
        <f t="shared" si="1634"/>
        <v>35200</v>
      </c>
      <c r="N8027" s="6">
        <f t="shared" si="1635"/>
        <v>1</v>
      </c>
      <c r="O8027" s="2">
        <f t="shared" si="1636"/>
        <v>28850.032673618058</v>
      </c>
      <c r="P8027" s="2">
        <f t="shared" si="1637"/>
        <v>28850.032673618058</v>
      </c>
    </row>
    <row r="8028" spans="1:16">
      <c r="A8028" s="6">
        <v>12</v>
      </c>
      <c r="B8028" s="6">
        <v>6</v>
      </c>
      <c r="C8028" s="6">
        <v>26</v>
      </c>
      <c r="D8028" s="6">
        <f t="shared" si="1625"/>
        <v>44</v>
      </c>
      <c r="E8028" s="5">
        <f t="shared" si="1626"/>
        <v>3389.502646858683</v>
      </c>
      <c r="F8028" s="5">
        <f t="shared" si="1627"/>
        <v>208.74481527832023</v>
      </c>
      <c r="G8028" s="5">
        <f t="shared" si="1628"/>
        <v>1616.0570598233144</v>
      </c>
      <c r="H8028" s="5">
        <f t="shared" si="1629"/>
        <v>5214.3045219603173</v>
      </c>
      <c r="I8028" s="5">
        <f t="shared" si="1630"/>
        <v>720</v>
      </c>
      <c r="J8028" s="5">
        <f t="shared" si="1631"/>
        <v>4494.3045219603173</v>
      </c>
      <c r="K8028" s="2">
        <f t="shared" si="1632"/>
        <v>103026.12017292218</v>
      </c>
      <c r="L8028" s="2">
        <f t="shared" si="1633"/>
        <v>188364</v>
      </c>
      <c r="M8028" s="2">
        <f t="shared" si="1634"/>
        <v>36080</v>
      </c>
      <c r="N8028" s="6">
        <f t="shared" si="1635"/>
        <v>1</v>
      </c>
      <c r="O8028" s="2">
        <f t="shared" si="1636"/>
        <v>29257.879827077821</v>
      </c>
      <c r="P8028" s="2">
        <f t="shared" si="1637"/>
        <v>29257.879827077821</v>
      </c>
    </row>
    <row r="8029" spans="1:16">
      <c r="A8029" s="6">
        <v>12</v>
      </c>
      <c r="B8029" s="6">
        <v>6</v>
      </c>
      <c r="C8029" s="6">
        <v>27</v>
      </c>
      <c r="D8029" s="6">
        <f t="shared" si="1625"/>
        <v>45</v>
      </c>
      <c r="E8029" s="5">
        <f t="shared" si="1626"/>
        <v>3389.502646858683</v>
      </c>
      <c r="F8029" s="5">
        <f t="shared" si="1627"/>
        <v>208.74481527832023</v>
      </c>
      <c r="G8029" s="5">
        <f t="shared" si="1628"/>
        <v>1699.1907643430709</v>
      </c>
      <c r="H8029" s="5">
        <f t="shared" si="1629"/>
        <v>5297.4382264800743</v>
      </c>
      <c r="I8029" s="5">
        <f t="shared" si="1630"/>
        <v>720</v>
      </c>
      <c r="J8029" s="5">
        <f t="shared" si="1631"/>
        <v>4577.4382264800743</v>
      </c>
      <c r="K8029" s="2">
        <f t="shared" si="1632"/>
        <v>104469.41365416795</v>
      </c>
      <c r="L8029" s="2">
        <f t="shared" si="1633"/>
        <v>191064</v>
      </c>
      <c r="M8029" s="2">
        <f t="shared" si="1634"/>
        <v>36960</v>
      </c>
      <c r="N8029" s="6">
        <f t="shared" si="1635"/>
        <v>1</v>
      </c>
      <c r="O8029" s="2">
        <f t="shared" si="1636"/>
        <v>29634.586345832053</v>
      </c>
      <c r="P8029" s="2">
        <f t="shared" si="1637"/>
        <v>29634.586345832053</v>
      </c>
    </row>
    <row r="8030" spans="1:16">
      <c r="A8030" s="6">
        <v>12</v>
      </c>
      <c r="B8030" s="6">
        <v>6</v>
      </c>
      <c r="C8030" s="6">
        <v>28</v>
      </c>
      <c r="D8030" s="6">
        <f t="shared" si="1625"/>
        <v>46</v>
      </c>
      <c r="E8030" s="5">
        <f t="shared" si="1626"/>
        <v>3389.502646858683</v>
      </c>
      <c r="F8030" s="5">
        <f t="shared" si="1627"/>
        <v>208.74481527832023</v>
      </c>
      <c r="G8030" s="5">
        <f t="shared" si="1628"/>
        <v>1784.1503025602246</v>
      </c>
      <c r="H8030" s="5">
        <f t="shared" si="1629"/>
        <v>5382.397764697228</v>
      </c>
      <c r="I8030" s="5">
        <f t="shared" si="1630"/>
        <v>720</v>
      </c>
      <c r="J8030" s="5">
        <f t="shared" si="1631"/>
        <v>4662.397764697228</v>
      </c>
      <c r="K8030" s="2">
        <f t="shared" si="1632"/>
        <v>105944.40563710465</v>
      </c>
      <c r="L8030" s="2">
        <f t="shared" si="1633"/>
        <v>193764</v>
      </c>
      <c r="M8030" s="2">
        <f t="shared" si="1634"/>
        <v>37840</v>
      </c>
      <c r="N8030" s="6">
        <f t="shared" si="1635"/>
        <v>1</v>
      </c>
      <c r="O8030" s="2">
        <f t="shared" si="1636"/>
        <v>29979.594362895354</v>
      </c>
      <c r="P8030" s="2">
        <f t="shared" si="1637"/>
        <v>29979.594362895354</v>
      </c>
    </row>
    <row r="8031" spans="1:16">
      <c r="A8031" s="6">
        <v>12</v>
      </c>
      <c r="B8031" s="6">
        <v>6</v>
      </c>
      <c r="C8031" s="6">
        <v>29</v>
      </c>
      <c r="D8031" s="6">
        <f t="shared" si="1625"/>
        <v>47</v>
      </c>
      <c r="E8031" s="5">
        <f t="shared" si="1626"/>
        <v>3389.502646858683</v>
      </c>
      <c r="F8031" s="5">
        <f t="shared" si="1627"/>
        <v>208.74481527832023</v>
      </c>
      <c r="G8031" s="5">
        <f t="shared" si="1628"/>
        <v>1870.9683306758782</v>
      </c>
      <c r="H8031" s="5">
        <f t="shared" si="1629"/>
        <v>5469.2157928128818</v>
      </c>
      <c r="I8031" s="5">
        <f t="shared" si="1630"/>
        <v>720</v>
      </c>
      <c r="J8031" s="5">
        <f t="shared" si="1631"/>
        <v>4749.2157928128818</v>
      </c>
      <c r="K8031" s="2">
        <f t="shared" si="1632"/>
        <v>107451.66306966808</v>
      </c>
      <c r="L8031" s="2">
        <f t="shared" si="1633"/>
        <v>196464</v>
      </c>
      <c r="M8031" s="2">
        <f t="shared" si="1634"/>
        <v>38720</v>
      </c>
      <c r="N8031" s="6">
        <f t="shared" si="1635"/>
        <v>1</v>
      </c>
      <c r="O8031" s="2">
        <f t="shared" si="1636"/>
        <v>30292.33693033192</v>
      </c>
      <c r="P8031" s="2">
        <f t="shared" si="1637"/>
        <v>30292.33693033192</v>
      </c>
    </row>
    <row r="8032" spans="1:16">
      <c r="A8032" s="6">
        <v>12</v>
      </c>
      <c r="B8032" s="6">
        <v>6</v>
      </c>
      <c r="C8032" s="6">
        <v>30</v>
      </c>
      <c r="D8032" s="6">
        <f t="shared" si="1625"/>
        <v>48</v>
      </c>
      <c r="E8032" s="5">
        <f t="shared" si="1626"/>
        <v>3389.502646858683</v>
      </c>
      <c r="F8032" s="5">
        <f t="shared" si="1627"/>
        <v>208.74481527832023</v>
      </c>
      <c r="G8032" s="5">
        <f t="shared" si="1628"/>
        <v>1959.6780360096488</v>
      </c>
      <c r="H8032" s="5">
        <f t="shared" si="1629"/>
        <v>5557.925498146652</v>
      </c>
      <c r="I8032" s="5">
        <f t="shared" si="1630"/>
        <v>720</v>
      </c>
      <c r="J8032" s="5">
        <f t="shared" si="1631"/>
        <v>4837.925498146652</v>
      </c>
      <c r="K8032" s="2">
        <f t="shared" si="1632"/>
        <v>108991.76212060159</v>
      </c>
      <c r="L8032" s="2">
        <f t="shared" si="1633"/>
        <v>199164</v>
      </c>
      <c r="M8032" s="2">
        <f t="shared" si="1634"/>
        <v>39600</v>
      </c>
      <c r="N8032" s="6">
        <f t="shared" si="1635"/>
        <v>1</v>
      </c>
      <c r="O8032" s="2">
        <f t="shared" si="1636"/>
        <v>30572.23787939841</v>
      </c>
      <c r="P8032" s="2">
        <f t="shared" si="1637"/>
        <v>30572.23787939841</v>
      </c>
    </row>
    <row r="8033" spans="1:16">
      <c r="A8033" s="6">
        <v>12</v>
      </c>
      <c r="B8033" s="6">
        <v>7</v>
      </c>
      <c r="C8033" s="6">
        <v>0</v>
      </c>
      <c r="D8033" s="6">
        <f t="shared" si="1625"/>
        <v>19</v>
      </c>
      <c r="E8033" s="5">
        <f t="shared" si="1626"/>
        <v>3389.502646858683</v>
      </c>
      <c r="F8033" s="5">
        <f t="shared" si="1627"/>
        <v>249.62400827032465</v>
      </c>
      <c r="G8033" s="5">
        <f t="shared" si="1628"/>
        <v>0</v>
      </c>
      <c r="H8033" s="5">
        <f t="shared" si="1629"/>
        <v>3639.1266551290078</v>
      </c>
      <c r="I8033" s="5">
        <f t="shared" si="1630"/>
        <v>720</v>
      </c>
      <c r="J8033" s="5">
        <f t="shared" si="1631"/>
        <v>2919.1266551290078</v>
      </c>
      <c r="K8033" s="2">
        <f t="shared" si="1632"/>
        <v>75679.282207100827</v>
      </c>
      <c r="L8033" s="2">
        <f t="shared" si="1633"/>
        <v>120258</v>
      </c>
      <c r="M8033" s="2">
        <f t="shared" si="1634"/>
        <v>13640</v>
      </c>
      <c r="N8033" s="6">
        <f t="shared" si="1635"/>
        <v>1</v>
      </c>
      <c r="O8033" s="2">
        <f t="shared" si="1636"/>
        <v>10938.717792899173</v>
      </c>
      <c r="P8033" s="2">
        <f t="shared" si="1637"/>
        <v>10938.717792899173</v>
      </c>
    </row>
    <row r="8034" spans="1:16">
      <c r="A8034" s="6">
        <v>12</v>
      </c>
      <c r="B8034" s="6">
        <v>7</v>
      </c>
      <c r="C8034" s="6">
        <v>1</v>
      </c>
      <c r="D8034" s="6">
        <f t="shared" si="1625"/>
        <v>20</v>
      </c>
      <c r="E8034" s="5">
        <f t="shared" si="1626"/>
        <v>3389.502646858683</v>
      </c>
      <c r="F8034" s="5">
        <f t="shared" si="1627"/>
        <v>249.62400827032465</v>
      </c>
      <c r="G8034" s="5">
        <f t="shared" si="1628"/>
        <v>45.5625</v>
      </c>
      <c r="H8034" s="5">
        <f t="shared" si="1629"/>
        <v>3684.6891551290078</v>
      </c>
      <c r="I8034" s="5">
        <f t="shared" si="1630"/>
        <v>720</v>
      </c>
      <c r="J8034" s="5">
        <f t="shared" si="1631"/>
        <v>2964.6891551290078</v>
      </c>
      <c r="K8034" s="2">
        <f t="shared" si="1632"/>
        <v>76470.297832100827</v>
      </c>
      <c r="L8034" s="2">
        <f t="shared" si="1633"/>
        <v>122958</v>
      </c>
      <c r="M8034" s="2">
        <f t="shared" si="1634"/>
        <v>14520</v>
      </c>
      <c r="N8034" s="6">
        <f t="shared" si="1635"/>
        <v>1</v>
      </c>
      <c r="O8034" s="2">
        <f t="shared" si="1636"/>
        <v>11967.702167899173</v>
      </c>
      <c r="P8034" s="2">
        <f t="shared" si="1637"/>
        <v>11967.702167899173</v>
      </c>
    </row>
    <row r="8035" spans="1:16">
      <c r="A8035" s="6">
        <v>12</v>
      </c>
      <c r="B8035" s="6">
        <v>7</v>
      </c>
      <c r="C8035" s="6">
        <v>2</v>
      </c>
      <c r="D8035" s="6">
        <f t="shared" si="1625"/>
        <v>21</v>
      </c>
      <c r="E8035" s="5">
        <f t="shared" si="1626"/>
        <v>3389.502646858683</v>
      </c>
      <c r="F8035" s="5">
        <f t="shared" si="1627"/>
        <v>249.62400827032465</v>
      </c>
      <c r="G8035" s="5">
        <f t="shared" si="1628"/>
        <v>92.264062499999994</v>
      </c>
      <c r="H8035" s="5">
        <f t="shared" si="1629"/>
        <v>3731.3907176290077</v>
      </c>
      <c r="I8035" s="5">
        <f t="shared" si="1630"/>
        <v>720</v>
      </c>
      <c r="J8035" s="5">
        <f t="shared" si="1631"/>
        <v>3011.3907176290077</v>
      </c>
      <c r="K8035" s="2">
        <f t="shared" si="1632"/>
        <v>77281.088847725827</v>
      </c>
      <c r="L8035" s="2">
        <f t="shared" si="1633"/>
        <v>125658</v>
      </c>
      <c r="M8035" s="2">
        <f t="shared" si="1634"/>
        <v>15400</v>
      </c>
      <c r="N8035" s="6">
        <f t="shared" si="1635"/>
        <v>1</v>
      </c>
      <c r="O8035" s="2">
        <f t="shared" si="1636"/>
        <v>12976.911152274173</v>
      </c>
      <c r="P8035" s="2">
        <f t="shared" si="1637"/>
        <v>12976.911152274173</v>
      </c>
    </row>
    <row r="8036" spans="1:16">
      <c r="A8036" s="6">
        <v>12</v>
      </c>
      <c r="B8036" s="6">
        <v>7</v>
      </c>
      <c r="C8036" s="6">
        <v>3</v>
      </c>
      <c r="D8036" s="6">
        <f t="shared" si="1625"/>
        <v>22</v>
      </c>
      <c r="E8036" s="5">
        <f t="shared" si="1626"/>
        <v>3389.502646858683</v>
      </c>
      <c r="F8036" s="5">
        <f t="shared" si="1627"/>
        <v>249.62400827032465</v>
      </c>
      <c r="G8036" s="5">
        <f t="shared" si="1628"/>
        <v>140.12604492187498</v>
      </c>
      <c r="H8036" s="5">
        <f t="shared" si="1629"/>
        <v>3779.2527000508826</v>
      </c>
      <c r="I8036" s="5">
        <f t="shared" si="1630"/>
        <v>720</v>
      </c>
      <c r="J8036" s="5">
        <f t="shared" si="1631"/>
        <v>3059.2527000508826</v>
      </c>
      <c r="K8036" s="2">
        <f t="shared" si="1632"/>
        <v>78112.026042550046</v>
      </c>
      <c r="L8036" s="2">
        <f t="shared" si="1633"/>
        <v>128358</v>
      </c>
      <c r="M8036" s="2">
        <f t="shared" si="1634"/>
        <v>16280</v>
      </c>
      <c r="N8036" s="6">
        <f t="shared" si="1635"/>
        <v>1</v>
      </c>
      <c r="O8036" s="2">
        <f t="shared" si="1636"/>
        <v>13965.973957449954</v>
      </c>
      <c r="P8036" s="2">
        <f t="shared" si="1637"/>
        <v>13965.973957449954</v>
      </c>
    </row>
    <row r="8037" spans="1:16">
      <c r="A8037" s="6">
        <v>12</v>
      </c>
      <c r="B8037" s="6">
        <v>7</v>
      </c>
      <c r="C8037" s="6">
        <v>4</v>
      </c>
      <c r="D8037" s="6">
        <f t="shared" si="1625"/>
        <v>23</v>
      </c>
      <c r="E8037" s="5">
        <f t="shared" si="1626"/>
        <v>3389.502646858683</v>
      </c>
      <c r="F8037" s="5">
        <f t="shared" si="1627"/>
        <v>249.62400827032465</v>
      </c>
      <c r="G8037" s="5">
        <f t="shared" si="1628"/>
        <v>189.17016064453125</v>
      </c>
      <c r="H8037" s="5">
        <f t="shared" si="1629"/>
        <v>3828.296815773539</v>
      </c>
      <c r="I8037" s="5">
        <f t="shared" si="1630"/>
        <v>720</v>
      </c>
      <c r="J8037" s="5">
        <f t="shared" si="1631"/>
        <v>3108.296815773539</v>
      </c>
      <c r="K8037" s="2">
        <f t="shared" si="1632"/>
        <v>78963.486384957272</v>
      </c>
      <c r="L8037" s="2">
        <f t="shared" si="1633"/>
        <v>131058</v>
      </c>
      <c r="M8037" s="2">
        <f t="shared" si="1634"/>
        <v>17160</v>
      </c>
      <c r="N8037" s="6">
        <f t="shared" si="1635"/>
        <v>1</v>
      </c>
      <c r="O8037" s="2">
        <f t="shared" si="1636"/>
        <v>14934.513615042728</v>
      </c>
      <c r="P8037" s="2">
        <f t="shared" si="1637"/>
        <v>14934.513615042728</v>
      </c>
    </row>
    <row r="8038" spans="1:16">
      <c r="A8038" s="6">
        <v>12</v>
      </c>
      <c r="B8038" s="6">
        <v>7</v>
      </c>
      <c r="C8038" s="6">
        <v>5</v>
      </c>
      <c r="D8038" s="6">
        <f t="shared" si="1625"/>
        <v>24</v>
      </c>
      <c r="E8038" s="5">
        <f t="shared" si="1626"/>
        <v>3389.502646858683</v>
      </c>
      <c r="F8038" s="5">
        <f t="shared" si="1627"/>
        <v>249.62400827032465</v>
      </c>
      <c r="G8038" s="5">
        <f t="shared" si="1628"/>
        <v>239.41848456573481</v>
      </c>
      <c r="H8038" s="5">
        <f t="shared" si="1629"/>
        <v>3878.5451396947424</v>
      </c>
      <c r="I8038" s="5">
        <f t="shared" si="1630"/>
        <v>720</v>
      </c>
      <c r="J8038" s="5">
        <f t="shared" si="1631"/>
        <v>3158.5451396947424</v>
      </c>
      <c r="K8038" s="2">
        <f t="shared" si="1632"/>
        <v>79835.85311970039</v>
      </c>
      <c r="L8038" s="2">
        <f t="shared" si="1633"/>
        <v>133758</v>
      </c>
      <c r="M8038" s="2">
        <f t="shared" si="1634"/>
        <v>18040</v>
      </c>
      <c r="N8038" s="6">
        <f t="shared" si="1635"/>
        <v>1</v>
      </c>
      <c r="O8038" s="2">
        <f t="shared" si="1636"/>
        <v>15882.14688029961</v>
      </c>
      <c r="P8038" s="2">
        <f t="shared" si="1637"/>
        <v>15882.14688029961</v>
      </c>
    </row>
    <row r="8039" spans="1:16">
      <c r="A8039" s="6">
        <v>12</v>
      </c>
      <c r="B8039" s="6">
        <v>7</v>
      </c>
      <c r="C8039" s="6">
        <v>6</v>
      </c>
      <c r="D8039" s="6">
        <f t="shared" si="1625"/>
        <v>25</v>
      </c>
      <c r="E8039" s="5">
        <f t="shared" si="1626"/>
        <v>3389.502646858683</v>
      </c>
      <c r="F8039" s="5">
        <f t="shared" si="1627"/>
        <v>249.62400827032465</v>
      </c>
      <c r="G8039" s="5">
        <f t="shared" si="1628"/>
        <v>290.89345874736784</v>
      </c>
      <c r="H8039" s="5">
        <f t="shared" si="1629"/>
        <v>3930.0201138763755</v>
      </c>
      <c r="I8039" s="5">
        <f t="shared" si="1630"/>
        <v>720</v>
      </c>
      <c r="J8039" s="5">
        <f t="shared" si="1631"/>
        <v>3210.0201138763755</v>
      </c>
      <c r="K8039" s="2">
        <f t="shared" si="1632"/>
        <v>80729.515865909285</v>
      </c>
      <c r="L8039" s="2">
        <f t="shared" si="1633"/>
        <v>136458</v>
      </c>
      <c r="M8039" s="2">
        <f t="shared" si="1634"/>
        <v>18920</v>
      </c>
      <c r="N8039" s="6">
        <f t="shared" si="1635"/>
        <v>1</v>
      </c>
      <c r="O8039" s="2">
        <f t="shared" si="1636"/>
        <v>16808.484134090715</v>
      </c>
      <c r="P8039" s="2">
        <f t="shared" si="1637"/>
        <v>16808.484134090715</v>
      </c>
    </row>
    <row r="8040" spans="1:16">
      <c r="A8040" s="6">
        <v>12</v>
      </c>
      <c r="B8040" s="6">
        <v>7</v>
      </c>
      <c r="C8040" s="6">
        <v>7</v>
      </c>
      <c r="D8040" s="6">
        <f t="shared" si="1625"/>
        <v>26</v>
      </c>
      <c r="E8040" s="5">
        <f t="shared" si="1626"/>
        <v>3389.502646858683</v>
      </c>
      <c r="F8040" s="5">
        <f t="shared" si="1627"/>
        <v>249.62400827032465</v>
      </c>
      <c r="G8040" s="5">
        <f t="shared" si="1628"/>
        <v>343.61789814532818</v>
      </c>
      <c r="H8040" s="5">
        <f t="shared" si="1629"/>
        <v>3982.7445532743359</v>
      </c>
      <c r="I8040" s="5">
        <f t="shared" si="1630"/>
        <v>720</v>
      </c>
      <c r="J8040" s="5">
        <f t="shared" si="1631"/>
        <v>3262.7445532743359</v>
      </c>
      <c r="K8040" s="2">
        <f t="shared" si="1632"/>
        <v>81644.87071656833</v>
      </c>
      <c r="L8040" s="2">
        <f t="shared" si="1633"/>
        <v>139158</v>
      </c>
      <c r="M8040" s="2">
        <f t="shared" si="1634"/>
        <v>19800</v>
      </c>
      <c r="N8040" s="6">
        <f t="shared" si="1635"/>
        <v>1</v>
      </c>
      <c r="O8040" s="2">
        <f t="shared" si="1636"/>
        <v>17713.12928343167</v>
      </c>
      <c r="P8040" s="2">
        <f t="shared" si="1637"/>
        <v>17713.12928343167</v>
      </c>
    </row>
    <row r="8041" spans="1:16">
      <c r="A8041" s="6">
        <v>12</v>
      </c>
      <c r="B8041" s="6">
        <v>7</v>
      </c>
      <c r="C8041" s="6">
        <v>8</v>
      </c>
      <c r="D8041" s="6">
        <f t="shared" si="1625"/>
        <v>27</v>
      </c>
      <c r="E8041" s="5">
        <f t="shared" si="1626"/>
        <v>3389.502646858683</v>
      </c>
      <c r="F8041" s="5">
        <f t="shared" si="1627"/>
        <v>249.62400827032465</v>
      </c>
      <c r="G8041" s="5">
        <f t="shared" si="1628"/>
        <v>397.61499642530839</v>
      </c>
      <c r="H8041" s="5">
        <f t="shared" si="1629"/>
        <v>4036.7416515543164</v>
      </c>
      <c r="I8041" s="5">
        <f t="shared" si="1630"/>
        <v>720</v>
      </c>
      <c r="J8041" s="5">
        <f t="shared" si="1631"/>
        <v>3316.7416515543164</v>
      </c>
      <c r="K8041" s="2">
        <f t="shared" si="1632"/>
        <v>82582.320339484664</v>
      </c>
      <c r="L8041" s="2">
        <f t="shared" si="1633"/>
        <v>141858</v>
      </c>
      <c r="M8041" s="2">
        <f t="shared" si="1634"/>
        <v>20680</v>
      </c>
      <c r="N8041" s="6">
        <f t="shared" si="1635"/>
        <v>1</v>
      </c>
      <c r="O8041" s="2">
        <f t="shared" si="1636"/>
        <v>18595.679660515336</v>
      </c>
      <c r="P8041" s="2">
        <f t="shared" si="1637"/>
        <v>18595.679660515336</v>
      </c>
    </row>
    <row r="8042" spans="1:16">
      <c r="A8042" s="6">
        <v>12</v>
      </c>
      <c r="B8042" s="6">
        <v>7</v>
      </c>
      <c r="C8042" s="6">
        <v>9</v>
      </c>
      <c r="D8042" s="6">
        <f t="shared" si="1625"/>
        <v>28</v>
      </c>
      <c r="E8042" s="5">
        <f t="shared" si="1626"/>
        <v>3389.502646858683</v>
      </c>
      <c r="F8042" s="5">
        <f t="shared" si="1627"/>
        <v>249.62400827032465</v>
      </c>
      <c r="G8042" s="5">
        <f t="shared" si="1628"/>
        <v>452.90833186570285</v>
      </c>
      <c r="H8042" s="5">
        <f t="shared" si="1629"/>
        <v>4092.0349869947104</v>
      </c>
      <c r="I8042" s="5">
        <f t="shared" si="1630"/>
        <v>720</v>
      </c>
      <c r="J8042" s="5">
        <f t="shared" si="1631"/>
        <v>3372.0349869947104</v>
      </c>
      <c r="K8042" s="2">
        <f t="shared" si="1632"/>
        <v>83542.274079769268</v>
      </c>
      <c r="L8042" s="2">
        <f t="shared" si="1633"/>
        <v>144558</v>
      </c>
      <c r="M8042" s="2">
        <f t="shared" si="1634"/>
        <v>21560</v>
      </c>
      <c r="N8042" s="6">
        <f t="shared" si="1635"/>
        <v>1</v>
      </c>
      <c r="O8042" s="2">
        <f t="shared" si="1636"/>
        <v>19455.725920230732</v>
      </c>
      <c r="P8042" s="2">
        <f t="shared" si="1637"/>
        <v>19455.725920230732</v>
      </c>
    </row>
    <row r="8043" spans="1:16">
      <c r="A8043" s="6">
        <v>12</v>
      </c>
      <c r="B8043" s="6">
        <v>7</v>
      </c>
      <c r="C8043" s="6">
        <v>10</v>
      </c>
      <c r="D8043" s="6">
        <f t="shared" si="1625"/>
        <v>29</v>
      </c>
      <c r="E8043" s="5">
        <f t="shared" si="1626"/>
        <v>3389.502646858683</v>
      </c>
      <c r="F8043" s="5">
        <f t="shared" si="1627"/>
        <v>249.62400827032465</v>
      </c>
      <c r="G8043" s="5">
        <f t="shared" si="1628"/>
        <v>509.52187334891573</v>
      </c>
      <c r="H8043" s="5">
        <f t="shared" si="1629"/>
        <v>4148.6485284779237</v>
      </c>
      <c r="I8043" s="5">
        <f t="shared" si="1630"/>
        <v>720</v>
      </c>
      <c r="J8043" s="5">
        <f t="shared" si="1631"/>
        <v>3428.6485284779237</v>
      </c>
      <c r="K8043" s="2">
        <f t="shared" si="1632"/>
        <v>84525.14806385283</v>
      </c>
      <c r="L8043" s="2">
        <f t="shared" si="1633"/>
        <v>147258</v>
      </c>
      <c r="M8043" s="2">
        <f t="shared" si="1634"/>
        <v>22440</v>
      </c>
      <c r="N8043" s="6">
        <f t="shared" si="1635"/>
        <v>1</v>
      </c>
      <c r="O8043" s="2">
        <f t="shared" si="1636"/>
        <v>20292.85193614717</v>
      </c>
      <c r="P8043" s="2">
        <f t="shared" si="1637"/>
        <v>20292.85193614717</v>
      </c>
    </row>
    <row r="8044" spans="1:16">
      <c r="A8044" s="6">
        <v>12</v>
      </c>
      <c r="B8044" s="6">
        <v>7</v>
      </c>
      <c r="C8044" s="6">
        <v>11</v>
      </c>
      <c r="D8044" s="6">
        <f t="shared" si="1625"/>
        <v>30</v>
      </c>
      <c r="E8044" s="5">
        <f t="shared" si="1626"/>
        <v>3389.502646858683</v>
      </c>
      <c r="F8044" s="5">
        <f t="shared" si="1627"/>
        <v>249.62400827032465</v>
      </c>
      <c r="G8044" s="5">
        <f t="shared" si="1628"/>
        <v>567.47998644235474</v>
      </c>
      <c r="H8044" s="5">
        <f t="shared" si="1629"/>
        <v>4206.6066415713622</v>
      </c>
      <c r="I8044" s="5">
        <f t="shared" si="1630"/>
        <v>720</v>
      </c>
      <c r="J8044" s="5">
        <f t="shared" si="1631"/>
        <v>3486.6066415713622</v>
      </c>
      <c r="K8044" s="2">
        <f t="shared" si="1632"/>
        <v>85531.365305058367</v>
      </c>
      <c r="L8044" s="2">
        <f t="shared" si="1633"/>
        <v>149958</v>
      </c>
      <c r="M8044" s="2">
        <f t="shared" si="1634"/>
        <v>23320</v>
      </c>
      <c r="N8044" s="6">
        <f t="shared" si="1635"/>
        <v>1</v>
      </c>
      <c r="O8044" s="2">
        <f t="shared" si="1636"/>
        <v>21106.634694941633</v>
      </c>
      <c r="P8044" s="2">
        <f t="shared" si="1637"/>
        <v>21106.634694941633</v>
      </c>
    </row>
    <row r="8045" spans="1:16">
      <c r="A8045" s="6">
        <v>12</v>
      </c>
      <c r="B8045" s="6">
        <v>7</v>
      </c>
      <c r="C8045" s="6">
        <v>12</v>
      </c>
      <c r="D8045" s="6">
        <f t="shared" si="1625"/>
        <v>31</v>
      </c>
      <c r="E8045" s="5">
        <f t="shared" si="1626"/>
        <v>3389.502646858683</v>
      </c>
      <c r="F8045" s="5">
        <f t="shared" si="1627"/>
        <v>249.62400827032465</v>
      </c>
      <c r="G8045" s="5">
        <f t="shared" si="1628"/>
        <v>626.80743957041921</v>
      </c>
      <c r="H8045" s="5">
        <f t="shared" si="1629"/>
        <v>4265.9340946994271</v>
      </c>
      <c r="I8045" s="5">
        <f t="shared" si="1630"/>
        <v>720</v>
      </c>
      <c r="J8045" s="5">
        <f t="shared" si="1631"/>
        <v>3545.9340946994271</v>
      </c>
      <c r="K8045" s="2">
        <f t="shared" si="1632"/>
        <v>86561.355810753943</v>
      </c>
      <c r="L8045" s="2">
        <f t="shared" si="1633"/>
        <v>152658</v>
      </c>
      <c r="M8045" s="2">
        <f t="shared" si="1634"/>
        <v>24200</v>
      </c>
      <c r="N8045" s="6">
        <f t="shared" si="1635"/>
        <v>1</v>
      </c>
      <c r="O8045" s="2">
        <f t="shared" si="1636"/>
        <v>21896.644189246057</v>
      </c>
      <c r="P8045" s="2">
        <f t="shared" si="1637"/>
        <v>21896.644189246057</v>
      </c>
    </row>
    <row r="8046" spans="1:16">
      <c r="A8046" s="6">
        <v>12</v>
      </c>
      <c r="B8046" s="6">
        <v>7</v>
      </c>
      <c r="C8046" s="6">
        <v>13</v>
      </c>
      <c r="D8046" s="6">
        <f t="shared" si="1625"/>
        <v>32</v>
      </c>
      <c r="E8046" s="5">
        <f t="shared" si="1626"/>
        <v>3389.502646858683</v>
      </c>
      <c r="F8046" s="5">
        <f t="shared" si="1627"/>
        <v>249.62400827032465</v>
      </c>
      <c r="G8046" s="5">
        <f t="shared" si="1628"/>
        <v>687.52941027880343</v>
      </c>
      <c r="H8046" s="5">
        <f t="shared" si="1629"/>
        <v>4326.6560654078112</v>
      </c>
      <c r="I8046" s="5">
        <f t="shared" si="1630"/>
        <v>720</v>
      </c>
      <c r="J8046" s="5">
        <f t="shared" si="1631"/>
        <v>3606.6560654078112</v>
      </c>
      <c r="K8046" s="2">
        <f t="shared" si="1632"/>
        <v>87615.556691107835</v>
      </c>
      <c r="L8046" s="2">
        <f t="shared" si="1633"/>
        <v>155358</v>
      </c>
      <c r="M8046" s="2">
        <f t="shared" si="1634"/>
        <v>25080</v>
      </c>
      <c r="N8046" s="6">
        <f t="shared" si="1635"/>
        <v>1</v>
      </c>
      <c r="O8046" s="2">
        <f t="shared" si="1636"/>
        <v>22662.443308892165</v>
      </c>
      <c r="P8046" s="2">
        <f t="shared" si="1637"/>
        <v>22662.443308892165</v>
      </c>
    </row>
    <row r="8047" spans="1:16">
      <c r="A8047" s="6">
        <v>12</v>
      </c>
      <c r="B8047" s="6">
        <v>7</v>
      </c>
      <c r="C8047" s="6">
        <v>14</v>
      </c>
      <c r="D8047" s="6">
        <f t="shared" si="1625"/>
        <v>33</v>
      </c>
      <c r="E8047" s="5">
        <f t="shared" si="1626"/>
        <v>3389.502646858683</v>
      </c>
      <c r="F8047" s="5">
        <f t="shared" si="1627"/>
        <v>249.62400827032465</v>
      </c>
      <c r="G8047" s="5">
        <f t="shared" si="1628"/>
        <v>749.67149159246469</v>
      </c>
      <c r="H8047" s="5">
        <f t="shared" si="1629"/>
        <v>4388.7981467214722</v>
      </c>
      <c r="I8047" s="5">
        <f t="shared" si="1630"/>
        <v>720</v>
      </c>
      <c r="J8047" s="5">
        <f t="shared" si="1631"/>
        <v>3668.7981467214722</v>
      </c>
      <c r="K8047" s="2">
        <f t="shared" si="1632"/>
        <v>88694.412269470005</v>
      </c>
      <c r="L8047" s="2">
        <f t="shared" si="1633"/>
        <v>158058</v>
      </c>
      <c r="M8047" s="2">
        <f t="shared" si="1634"/>
        <v>25960</v>
      </c>
      <c r="N8047" s="6">
        <f t="shared" si="1635"/>
        <v>1</v>
      </c>
      <c r="O8047" s="2">
        <f t="shared" si="1636"/>
        <v>23403.587730529995</v>
      </c>
      <c r="P8047" s="2">
        <f t="shared" si="1637"/>
        <v>23403.587730529995</v>
      </c>
    </row>
    <row r="8048" spans="1:16">
      <c r="A8048" s="6">
        <v>12</v>
      </c>
      <c r="B8048" s="6">
        <v>7</v>
      </c>
      <c r="C8048" s="6">
        <v>15</v>
      </c>
      <c r="D8048" s="6">
        <f t="shared" si="1625"/>
        <v>34</v>
      </c>
      <c r="E8048" s="5">
        <f t="shared" si="1626"/>
        <v>3389.502646858683</v>
      </c>
      <c r="F8048" s="5">
        <f t="shared" si="1627"/>
        <v>249.62400827032465</v>
      </c>
      <c r="G8048" s="5">
        <f t="shared" si="1628"/>
        <v>813.25969846861108</v>
      </c>
      <c r="H8048" s="5">
        <f t="shared" si="1629"/>
        <v>4452.3863535976188</v>
      </c>
      <c r="I8048" s="5">
        <f t="shared" si="1630"/>
        <v>720</v>
      </c>
      <c r="J8048" s="5">
        <f t="shared" si="1631"/>
        <v>3732.3863535976188</v>
      </c>
      <c r="K8048" s="2">
        <f t="shared" si="1632"/>
        <v>89798.374194403106</v>
      </c>
      <c r="L8048" s="2">
        <f t="shared" si="1633"/>
        <v>160758</v>
      </c>
      <c r="M8048" s="2">
        <f t="shared" si="1634"/>
        <v>26840</v>
      </c>
      <c r="N8048" s="6">
        <f t="shared" si="1635"/>
        <v>1</v>
      </c>
      <c r="O8048" s="2">
        <f t="shared" si="1636"/>
        <v>24119.625805596894</v>
      </c>
      <c r="P8048" s="2">
        <f t="shared" si="1637"/>
        <v>24119.625805596894</v>
      </c>
    </row>
    <row r="8049" spans="1:16">
      <c r="A8049" s="6">
        <v>12</v>
      </c>
      <c r="B8049" s="6">
        <v>7</v>
      </c>
      <c r="C8049" s="6">
        <v>16</v>
      </c>
      <c r="D8049" s="6">
        <f t="shared" si="1625"/>
        <v>35</v>
      </c>
      <c r="E8049" s="5">
        <f t="shared" si="1626"/>
        <v>3389.502646858683</v>
      </c>
      <c r="F8049" s="5">
        <f t="shared" si="1627"/>
        <v>249.62400827032465</v>
      </c>
      <c r="G8049" s="5">
        <f t="shared" si="1628"/>
        <v>878.32047434610013</v>
      </c>
      <c r="H8049" s="5">
        <f t="shared" si="1629"/>
        <v>4517.4471294751074</v>
      </c>
      <c r="I8049" s="5">
        <f t="shared" si="1630"/>
        <v>720</v>
      </c>
      <c r="J8049" s="5">
        <f t="shared" si="1631"/>
        <v>3797.4471294751074</v>
      </c>
      <c r="K8049" s="2">
        <f t="shared" si="1632"/>
        <v>90927.901553387273</v>
      </c>
      <c r="L8049" s="2">
        <f t="shared" si="1633"/>
        <v>163458</v>
      </c>
      <c r="M8049" s="2">
        <f t="shared" si="1634"/>
        <v>27720</v>
      </c>
      <c r="N8049" s="6">
        <f t="shared" si="1635"/>
        <v>1</v>
      </c>
      <c r="O8049" s="2">
        <f t="shared" si="1636"/>
        <v>24810.098446612727</v>
      </c>
      <c r="P8049" s="2">
        <f t="shared" si="1637"/>
        <v>24810.098446612727</v>
      </c>
    </row>
    <row r="8050" spans="1:16">
      <c r="A8050" s="6">
        <v>12</v>
      </c>
      <c r="B8050" s="6">
        <v>7</v>
      </c>
      <c r="C8050" s="6">
        <v>17</v>
      </c>
      <c r="D8050" s="6">
        <f t="shared" si="1625"/>
        <v>36</v>
      </c>
      <c r="E8050" s="5">
        <f t="shared" si="1626"/>
        <v>3389.502646858683</v>
      </c>
      <c r="F8050" s="5">
        <f t="shared" si="1627"/>
        <v>249.62400827032465</v>
      </c>
      <c r="G8050" s="5">
        <f t="shared" si="1628"/>
        <v>944.88069779264049</v>
      </c>
      <c r="H8050" s="5">
        <f t="shared" si="1629"/>
        <v>4584.0073529216479</v>
      </c>
      <c r="I8050" s="5">
        <f t="shared" si="1630"/>
        <v>720</v>
      </c>
      <c r="J8050" s="5">
        <f t="shared" si="1631"/>
        <v>3864.0073529216479</v>
      </c>
      <c r="K8050" s="2">
        <f t="shared" si="1632"/>
        <v>92083.460988223058</v>
      </c>
      <c r="L8050" s="2">
        <f t="shared" si="1633"/>
        <v>166158</v>
      </c>
      <c r="M8050" s="2">
        <f t="shared" si="1634"/>
        <v>28600</v>
      </c>
      <c r="N8050" s="6">
        <f t="shared" si="1635"/>
        <v>1</v>
      </c>
      <c r="O8050" s="2">
        <f t="shared" si="1636"/>
        <v>25474.539011776942</v>
      </c>
      <c r="P8050" s="2">
        <f t="shared" si="1637"/>
        <v>25474.539011776942</v>
      </c>
    </row>
    <row r="8051" spans="1:16">
      <c r="A8051" s="6">
        <v>12</v>
      </c>
      <c r="B8051" s="6">
        <v>7</v>
      </c>
      <c r="C8051" s="6">
        <v>18</v>
      </c>
      <c r="D8051" s="6">
        <f t="shared" si="1625"/>
        <v>37</v>
      </c>
      <c r="E8051" s="5">
        <f t="shared" si="1626"/>
        <v>3389.502646858683</v>
      </c>
      <c r="F8051" s="5">
        <f t="shared" si="1627"/>
        <v>249.62400827032465</v>
      </c>
      <c r="G8051" s="5">
        <f t="shared" si="1628"/>
        <v>1012.9676892512279</v>
      </c>
      <c r="H8051" s="5">
        <f t="shared" si="1629"/>
        <v>4652.0943443802353</v>
      </c>
      <c r="I8051" s="5">
        <f t="shared" si="1630"/>
        <v>720</v>
      </c>
      <c r="J8051" s="5">
        <f t="shared" si="1631"/>
        <v>3932.0943443802353</v>
      </c>
      <c r="K8051" s="2">
        <f t="shared" si="1632"/>
        <v>93265.526812156866</v>
      </c>
      <c r="L8051" s="2">
        <f t="shared" si="1633"/>
        <v>168858</v>
      </c>
      <c r="M8051" s="2">
        <f t="shared" si="1634"/>
        <v>29480</v>
      </c>
      <c r="N8051" s="6">
        <f t="shared" si="1635"/>
        <v>1</v>
      </c>
      <c r="O8051" s="2">
        <f t="shared" si="1636"/>
        <v>26112.473187843134</v>
      </c>
      <c r="P8051" s="2">
        <f t="shared" si="1637"/>
        <v>26112.473187843134</v>
      </c>
    </row>
    <row r="8052" spans="1:16">
      <c r="A8052" s="6">
        <v>12</v>
      </c>
      <c r="B8052" s="6">
        <v>7</v>
      </c>
      <c r="C8052" s="6">
        <v>19</v>
      </c>
      <c r="D8052" s="6">
        <f t="shared" si="1625"/>
        <v>38</v>
      </c>
      <c r="E8052" s="5">
        <f t="shared" si="1626"/>
        <v>3389.502646858683</v>
      </c>
      <c r="F8052" s="5">
        <f t="shared" si="1627"/>
        <v>249.62400827032465</v>
      </c>
      <c r="G8052" s="5">
        <f t="shared" si="1628"/>
        <v>1082.6092178872495</v>
      </c>
      <c r="H8052" s="5">
        <f t="shared" si="1629"/>
        <v>4721.7358730162578</v>
      </c>
      <c r="I8052" s="5">
        <f t="shared" si="1630"/>
        <v>720</v>
      </c>
      <c r="J8052" s="5">
        <f t="shared" si="1631"/>
        <v>4001.7358730162578</v>
      </c>
      <c r="K8052" s="2">
        <f t="shared" si="1632"/>
        <v>94474.581128754478</v>
      </c>
      <c r="L8052" s="2">
        <f t="shared" si="1633"/>
        <v>171558</v>
      </c>
      <c r="M8052" s="2">
        <f t="shared" si="1634"/>
        <v>30360</v>
      </c>
      <c r="N8052" s="6">
        <f t="shared" si="1635"/>
        <v>1</v>
      </c>
      <c r="O8052" s="2">
        <f t="shared" si="1636"/>
        <v>26723.418871245522</v>
      </c>
      <c r="P8052" s="2">
        <f t="shared" si="1637"/>
        <v>26723.418871245522</v>
      </c>
    </row>
    <row r="8053" spans="1:16">
      <c r="A8053" s="6">
        <v>12</v>
      </c>
      <c r="B8053" s="6">
        <v>7</v>
      </c>
      <c r="C8053" s="6">
        <v>20</v>
      </c>
      <c r="D8053" s="6">
        <f t="shared" si="1625"/>
        <v>39</v>
      </c>
      <c r="E8053" s="5">
        <f t="shared" si="1626"/>
        <v>3389.502646858683</v>
      </c>
      <c r="F8053" s="5">
        <f t="shared" si="1627"/>
        <v>249.62400827032465</v>
      </c>
      <c r="G8053" s="5">
        <f t="shared" si="1628"/>
        <v>1153.8335085377266</v>
      </c>
      <c r="H8053" s="5">
        <f t="shared" si="1629"/>
        <v>4792.9601636667339</v>
      </c>
      <c r="I8053" s="5">
        <f t="shared" si="1630"/>
        <v>720</v>
      </c>
      <c r="J8053" s="5">
        <f t="shared" si="1631"/>
        <v>4072.9601636667339</v>
      </c>
      <c r="K8053" s="2">
        <f t="shared" si="1632"/>
        <v>95711.113952547457</v>
      </c>
      <c r="L8053" s="2">
        <f t="shared" si="1633"/>
        <v>174258</v>
      </c>
      <c r="M8053" s="2">
        <f t="shared" si="1634"/>
        <v>31240</v>
      </c>
      <c r="N8053" s="6">
        <f t="shared" si="1635"/>
        <v>1</v>
      </c>
      <c r="O8053" s="2">
        <f t="shared" si="1636"/>
        <v>27306.886047452543</v>
      </c>
      <c r="P8053" s="2">
        <f t="shared" si="1637"/>
        <v>27306.886047452543</v>
      </c>
    </row>
    <row r="8054" spans="1:16">
      <c r="A8054" s="6">
        <v>12</v>
      </c>
      <c r="B8054" s="6">
        <v>7</v>
      </c>
      <c r="C8054" s="6">
        <v>21</v>
      </c>
      <c r="D8054" s="6">
        <f t="shared" si="1625"/>
        <v>40</v>
      </c>
      <c r="E8054" s="5">
        <f t="shared" si="1626"/>
        <v>3389.502646858683</v>
      </c>
      <c r="F8054" s="5">
        <f t="shared" si="1627"/>
        <v>249.62400827032465</v>
      </c>
      <c r="G8054" s="5">
        <f t="shared" si="1628"/>
        <v>1226.6692487641703</v>
      </c>
      <c r="H8054" s="5">
        <f t="shared" si="1629"/>
        <v>4865.7959038931785</v>
      </c>
      <c r="I8054" s="5">
        <f t="shared" si="1630"/>
        <v>720</v>
      </c>
      <c r="J8054" s="5">
        <f t="shared" si="1631"/>
        <v>4145.7959038931785</v>
      </c>
      <c r="K8054" s="2">
        <f t="shared" si="1632"/>
        <v>96975.623331478797</v>
      </c>
      <c r="L8054" s="2">
        <f t="shared" si="1633"/>
        <v>176958</v>
      </c>
      <c r="M8054" s="2">
        <f t="shared" si="1634"/>
        <v>32120</v>
      </c>
      <c r="N8054" s="6">
        <f t="shared" si="1635"/>
        <v>1</v>
      </c>
      <c r="O8054" s="2">
        <f t="shared" si="1636"/>
        <v>27862.376668521203</v>
      </c>
      <c r="P8054" s="2">
        <f t="shared" si="1637"/>
        <v>27862.376668521203</v>
      </c>
    </row>
    <row r="8055" spans="1:16">
      <c r="A8055" s="6">
        <v>12</v>
      </c>
      <c r="B8055" s="6">
        <v>7</v>
      </c>
      <c r="C8055" s="6">
        <v>22</v>
      </c>
      <c r="D8055" s="6">
        <f t="shared" si="1625"/>
        <v>41</v>
      </c>
      <c r="E8055" s="5">
        <f t="shared" si="1626"/>
        <v>3389.502646858683</v>
      </c>
      <c r="F8055" s="5">
        <f t="shared" si="1627"/>
        <v>249.62400827032465</v>
      </c>
      <c r="G8055" s="5">
        <f t="shared" si="1628"/>
        <v>1301.1455960105666</v>
      </c>
      <c r="H8055" s="5">
        <f t="shared" si="1629"/>
        <v>4940.2722511395741</v>
      </c>
      <c r="I8055" s="5">
        <f t="shared" si="1630"/>
        <v>720</v>
      </c>
      <c r="J8055" s="5">
        <f t="shared" si="1631"/>
        <v>4220.2722511395741</v>
      </c>
      <c r="K8055" s="2">
        <f t="shared" si="1632"/>
        <v>98268.615471173165</v>
      </c>
      <c r="L8055" s="2">
        <f t="shared" si="1633"/>
        <v>179658</v>
      </c>
      <c r="M8055" s="2">
        <f t="shared" si="1634"/>
        <v>33000</v>
      </c>
      <c r="N8055" s="6">
        <f t="shared" si="1635"/>
        <v>1</v>
      </c>
      <c r="O8055" s="2">
        <f t="shared" si="1636"/>
        <v>28389.384528826835</v>
      </c>
      <c r="P8055" s="2">
        <f t="shared" si="1637"/>
        <v>28389.384528826835</v>
      </c>
    </row>
    <row r="8056" spans="1:16">
      <c r="A8056" s="6">
        <v>12</v>
      </c>
      <c r="B8056" s="6">
        <v>7</v>
      </c>
      <c r="C8056" s="6">
        <v>23</v>
      </c>
      <c r="D8056" s="6">
        <f t="shared" si="1625"/>
        <v>42</v>
      </c>
      <c r="E8056" s="5">
        <f t="shared" si="1626"/>
        <v>3389.502646858683</v>
      </c>
      <c r="F8056" s="5">
        <f t="shared" si="1627"/>
        <v>249.62400827032465</v>
      </c>
      <c r="G8056" s="5">
        <f t="shared" si="1628"/>
        <v>1377.292184868003</v>
      </c>
      <c r="H8056" s="5">
        <f t="shared" si="1629"/>
        <v>5016.4188399970108</v>
      </c>
      <c r="I8056" s="5">
        <f t="shared" si="1630"/>
        <v>720</v>
      </c>
      <c r="J8056" s="5">
        <f t="shared" si="1631"/>
        <v>4296.4188399970108</v>
      </c>
      <c r="K8056" s="2">
        <f t="shared" si="1632"/>
        <v>99590.604861059212</v>
      </c>
      <c r="L8056" s="2">
        <f t="shared" si="1633"/>
        <v>182358</v>
      </c>
      <c r="M8056" s="2">
        <f t="shared" si="1634"/>
        <v>33880</v>
      </c>
      <c r="N8056" s="6">
        <f t="shared" si="1635"/>
        <v>1</v>
      </c>
      <c r="O8056" s="2">
        <f t="shared" si="1636"/>
        <v>28887.395138940788</v>
      </c>
      <c r="P8056" s="2">
        <f t="shared" si="1637"/>
        <v>28887.395138940788</v>
      </c>
    </row>
    <row r="8057" spans="1:16">
      <c r="A8057" s="6">
        <v>12</v>
      </c>
      <c r="B8057" s="6">
        <v>7</v>
      </c>
      <c r="C8057" s="6">
        <v>24</v>
      </c>
      <c r="D8057" s="6">
        <f t="shared" si="1625"/>
        <v>43</v>
      </c>
      <c r="E8057" s="5">
        <f t="shared" si="1626"/>
        <v>3389.502646858683</v>
      </c>
      <c r="F8057" s="5">
        <f t="shared" si="1627"/>
        <v>249.62400827032465</v>
      </c>
      <c r="G8057" s="5">
        <f t="shared" si="1628"/>
        <v>1455.1391344474989</v>
      </c>
      <c r="H8057" s="5">
        <f t="shared" si="1629"/>
        <v>5094.2657895765069</v>
      </c>
      <c r="I8057" s="5">
        <f t="shared" si="1630"/>
        <v>720</v>
      </c>
      <c r="J8057" s="5">
        <f t="shared" si="1631"/>
        <v>4374.2657895765069</v>
      </c>
      <c r="K8057" s="2">
        <f t="shared" si="1632"/>
        <v>100942.11440236992</v>
      </c>
      <c r="L8057" s="2">
        <f t="shared" si="1633"/>
        <v>185058</v>
      </c>
      <c r="M8057" s="2">
        <f t="shared" si="1634"/>
        <v>34760</v>
      </c>
      <c r="N8057" s="6">
        <f t="shared" si="1635"/>
        <v>1</v>
      </c>
      <c r="O8057" s="2">
        <f t="shared" si="1636"/>
        <v>29355.885597630084</v>
      </c>
      <c r="P8057" s="2">
        <f t="shared" si="1637"/>
        <v>29355.885597630084</v>
      </c>
    </row>
    <row r="8058" spans="1:16">
      <c r="A8058" s="6">
        <v>12</v>
      </c>
      <c r="B8058" s="6">
        <v>7</v>
      </c>
      <c r="C8058" s="6">
        <v>25</v>
      </c>
      <c r="D8058" s="6">
        <f t="shared" si="1625"/>
        <v>44</v>
      </c>
      <c r="E8058" s="5">
        <f t="shared" si="1626"/>
        <v>3389.502646858683</v>
      </c>
      <c r="F8058" s="5">
        <f t="shared" si="1627"/>
        <v>249.62400827032465</v>
      </c>
      <c r="G8058" s="5">
        <f t="shared" si="1628"/>
        <v>1534.7170558625965</v>
      </c>
      <c r="H8058" s="5">
        <f t="shared" si="1629"/>
        <v>5173.843710991604</v>
      </c>
      <c r="I8058" s="5">
        <f t="shared" si="1630"/>
        <v>720</v>
      </c>
      <c r="J8058" s="5">
        <f t="shared" si="1631"/>
        <v>4453.843710991604</v>
      </c>
      <c r="K8058" s="2">
        <f t="shared" si="1632"/>
        <v>102323.67553804867</v>
      </c>
      <c r="L8058" s="2">
        <f t="shared" si="1633"/>
        <v>187758</v>
      </c>
      <c r="M8058" s="2">
        <f t="shared" si="1634"/>
        <v>35640</v>
      </c>
      <c r="N8058" s="6">
        <f t="shared" si="1635"/>
        <v>1</v>
      </c>
      <c r="O8058" s="2">
        <f t="shared" si="1636"/>
        <v>29794.324461951328</v>
      </c>
      <c r="P8058" s="2">
        <f t="shared" si="1637"/>
        <v>29794.324461951328</v>
      </c>
    </row>
    <row r="8059" spans="1:16">
      <c r="A8059" s="6">
        <v>12</v>
      </c>
      <c r="B8059" s="6">
        <v>7</v>
      </c>
      <c r="C8059" s="6">
        <v>26</v>
      </c>
      <c r="D8059" s="6">
        <f t="shared" si="1625"/>
        <v>45</v>
      </c>
      <c r="E8059" s="5">
        <f t="shared" si="1626"/>
        <v>3389.502646858683</v>
      </c>
      <c r="F8059" s="5">
        <f t="shared" si="1627"/>
        <v>249.62400827032465</v>
      </c>
      <c r="G8059" s="5">
        <f t="shared" si="1628"/>
        <v>1616.0570598233144</v>
      </c>
      <c r="H8059" s="5">
        <f t="shared" si="1629"/>
        <v>5255.1837149523217</v>
      </c>
      <c r="I8059" s="5">
        <f t="shared" si="1630"/>
        <v>720</v>
      </c>
      <c r="J8059" s="5">
        <f t="shared" si="1631"/>
        <v>4535.1837149523217</v>
      </c>
      <c r="K8059" s="2">
        <f t="shared" si="1632"/>
        <v>103735.82838458891</v>
      </c>
      <c r="L8059" s="2">
        <f t="shared" si="1633"/>
        <v>190458</v>
      </c>
      <c r="M8059" s="2">
        <f t="shared" si="1634"/>
        <v>36520</v>
      </c>
      <c r="N8059" s="6">
        <f t="shared" si="1635"/>
        <v>1</v>
      </c>
      <c r="O8059" s="2">
        <f t="shared" si="1636"/>
        <v>30202.171615411091</v>
      </c>
      <c r="P8059" s="2">
        <f t="shared" si="1637"/>
        <v>30202.171615411091</v>
      </c>
    </row>
    <row r="8060" spans="1:16">
      <c r="A8060" s="6">
        <v>12</v>
      </c>
      <c r="B8060" s="6">
        <v>7</v>
      </c>
      <c r="C8060" s="6">
        <v>27</v>
      </c>
      <c r="D8060" s="6">
        <f t="shared" si="1625"/>
        <v>46</v>
      </c>
      <c r="E8060" s="5">
        <f t="shared" si="1626"/>
        <v>3389.502646858683</v>
      </c>
      <c r="F8060" s="5">
        <f t="shared" si="1627"/>
        <v>249.62400827032465</v>
      </c>
      <c r="G8060" s="5">
        <f t="shared" si="1628"/>
        <v>1699.1907643430709</v>
      </c>
      <c r="H8060" s="5">
        <f t="shared" si="1629"/>
        <v>5338.3174194720787</v>
      </c>
      <c r="I8060" s="5">
        <f t="shared" si="1630"/>
        <v>720</v>
      </c>
      <c r="J8060" s="5">
        <f t="shared" si="1631"/>
        <v>4618.3174194720787</v>
      </c>
      <c r="K8060" s="2">
        <f t="shared" si="1632"/>
        <v>105179.12186583469</v>
      </c>
      <c r="L8060" s="2">
        <f t="shared" si="1633"/>
        <v>193158</v>
      </c>
      <c r="M8060" s="2">
        <f t="shared" si="1634"/>
        <v>37400</v>
      </c>
      <c r="N8060" s="6">
        <f t="shared" si="1635"/>
        <v>1</v>
      </c>
      <c r="O8060" s="2">
        <f t="shared" si="1636"/>
        <v>30578.878134165308</v>
      </c>
      <c r="P8060" s="2">
        <f t="shared" si="1637"/>
        <v>30578.878134165308</v>
      </c>
    </row>
    <row r="8061" spans="1:16">
      <c r="A8061" s="6">
        <v>12</v>
      </c>
      <c r="B8061" s="6">
        <v>7</v>
      </c>
      <c r="C8061" s="6">
        <v>28</v>
      </c>
      <c r="D8061" s="6">
        <f t="shared" si="1625"/>
        <v>47</v>
      </c>
      <c r="E8061" s="5">
        <f t="shared" si="1626"/>
        <v>3389.502646858683</v>
      </c>
      <c r="F8061" s="5">
        <f t="shared" si="1627"/>
        <v>249.62400827032465</v>
      </c>
      <c r="G8061" s="5">
        <f t="shared" si="1628"/>
        <v>1784.1503025602246</v>
      </c>
      <c r="H8061" s="5">
        <f t="shared" si="1629"/>
        <v>5423.2769576892324</v>
      </c>
      <c r="I8061" s="5">
        <f t="shared" si="1630"/>
        <v>720</v>
      </c>
      <c r="J8061" s="5">
        <f t="shared" si="1631"/>
        <v>4703.2769576892324</v>
      </c>
      <c r="K8061" s="2">
        <f t="shared" si="1632"/>
        <v>106654.11384877139</v>
      </c>
      <c r="L8061" s="2">
        <f t="shared" si="1633"/>
        <v>195858</v>
      </c>
      <c r="M8061" s="2">
        <f t="shared" si="1634"/>
        <v>38280</v>
      </c>
      <c r="N8061" s="6">
        <f t="shared" si="1635"/>
        <v>1</v>
      </c>
      <c r="O8061" s="2">
        <f t="shared" si="1636"/>
        <v>30923.886151228609</v>
      </c>
      <c r="P8061" s="2">
        <f t="shared" si="1637"/>
        <v>30923.886151228609</v>
      </c>
    </row>
    <row r="8062" spans="1:16">
      <c r="A8062" s="6">
        <v>12</v>
      </c>
      <c r="B8062" s="6">
        <v>7</v>
      </c>
      <c r="C8062" s="6">
        <v>29</v>
      </c>
      <c r="D8062" s="6">
        <f t="shared" si="1625"/>
        <v>48</v>
      </c>
      <c r="E8062" s="5">
        <f t="shared" si="1626"/>
        <v>3389.502646858683</v>
      </c>
      <c r="F8062" s="5">
        <f t="shared" si="1627"/>
        <v>249.62400827032465</v>
      </c>
      <c r="G8062" s="5">
        <f t="shared" si="1628"/>
        <v>1870.9683306758782</v>
      </c>
      <c r="H8062" s="5">
        <f t="shared" si="1629"/>
        <v>5510.0949858048862</v>
      </c>
      <c r="I8062" s="5">
        <f t="shared" si="1630"/>
        <v>720</v>
      </c>
      <c r="J8062" s="5">
        <f t="shared" si="1631"/>
        <v>4790.0949858048862</v>
      </c>
      <c r="K8062" s="2">
        <f t="shared" si="1632"/>
        <v>108161.37128133482</v>
      </c>
      <c r="L8062" s="2">
        <f t="shared" si="1633"/>
        <v>198558</v>
      </c>
      <c r="M8062" s="2">
        <f t="shared" si="1634"/>
        <v>39160</v>
      </c>
      <c r="N8062" s="6">
        <f t="shared" si="1635"/>
        <v>1</v>
      </c>
      <c r="O8062" s="2">
        <f t="shared" si="1636"/>
        <v>31236.628718665175</v>
      </c>
      <c r="P8062" s="2">
        <f t="shared" si="1637"/>
        <v>31236.628718665175</v>
      </c>
    </row>
    <row r="8063" spans="1:16">
      <c r="A8063" s="6">
        <v>12</v>
      </c>
      <c r="B8063" s="6">
        <v>7</v>
      </c>
      <c r="C8063" s="6">
        <v>30</v>
      </c>
      <c r="D8063" s="6">
        <f t="shared" si="1625"/>
        <v>49</v>
      </c>
      <c r="E8063" s="5">
        <f t="shared" si="1626"/>
        <v>3389.502646858683</v>
      </c>
      <c r="F8063" s="5">
        <f t="shared" si="1627"/>
        <v>249.62400827032465</v>
      </c>
      <c r="G8063" s="5">
        <f t="shared" si="1628"/>
        <v>1959.6780360096488</v>
      </c>
      <c r="H8063" s="5">
        <f t="shared" si="1629"/>
        <v>5598.8046911386564</v>
      </c>
      <c r="I8063" s="5">
        <f t="shared" si="1630"/>
        <v>720</v>
      </c>
      <c r="J8063" s="5">
        <f t="shared" si="1631"/>
        <v>4878.8046911386564</v>
      </c>
      <c r="K8063" s="2">
        <f t="shared" si="1632"/>
        <v>109701.47033226833</v>
      </c>
      <c r="L8063" s="2">
        <f t="shared" si="1633"/>
        <v>201258</v>
      </c>
      <c r="M8063" s="2">
        <f t="shared" si="1634"/>
        <v>40040</v>
      </c>
      <c r="N8063" s="6">
        <f t="shared" si="1635"/>
        <v>1</v>
      </c>
      <c r="O8063" s="2">
        <f t="shared" si="1636"/>
        <v>31516.529667731666</v>
      </c>
      <c r="P8063" s="2">
        <f t="shared" si="1637"/>
        <v>31516.529667731666</v>
      </c>
    </row>
    <row r="8064" spans="1:16">
      <c r="A8064" s="6">
        <v>12</v>
      </c>
      <c r="B8064" s="6">
        <v>8</v>
      </c>
      <c r="C8064" s="6">
        <v>0</v>
      </c>
      <c r="D8064" s="6">
        <f t="shared" si="1625"/>
        <v>20</v>
      </c>
      <c r="E8064" s="5">
        <f t="shared" si="1626"/>
        <v>3389.502646858683</v>
      </c>
      <c r="F8064" s="5">
        <f t="shared" si="1627"/>
        <v>292.41669540238024</v>
      </c>
      <c r="G8064" s="5">
        <f t="shared" si="1628"/>
        <v>0</v>
      </c>
      <c r="H8064" s="5">
        <f t="shared" si="1629"/>
        <v>3681.9193422610633</v>
      </c>
      <c r="I8064" s="5">
        <f t="shared" si="1630"/>
        <v>720</v>
      </c>
      <c r="J8064" s="5">
        <f t="shared" si="1631"/>
        <v>2961.9193422610633</v>
      </c>
      <c r="K8064" s="2">
        <f t="shared" si="1632"/>
        <v>76422.210803143462</v>
      </c>
      <c r="L8064" s="2">
        <f t="shared" si="1633"/>
        <v>122352</v>
      </c>
      <c r="M8064" s="2">
        <f t="shared" si="1634"/>
        <v>14080</v>
      </c>
      <c r="N8064" s="6">
        <f t="shared" si="1635"/>
        <v>1</v>
      </c>
      <c r="O8064" s="2">
        <f t="shared" si="1636"/>
        <v>11849.789196856538</v>
      </c>
      <c r="P8064" s="2">
        <f t="shared" si="1637"/>
        <v>11849.789196856538</v>
      </c>
    </row>
    <row r="8065" spans="1:16">
      <c r="A8065" s="6">
        <v>12</v>
      </c>
      <c r="B8065" s="6">
        <v>8</v>
      </c>
      <c r="C8065" s="6">
        <v>1</v>
      </c>
      <c r="D8065" s="6">
        <f t="shared" si="1625"/>
        <v>21</v>
      </c>
      <c r="E8065" s="5">
        <f t="shared" si="1626"/>
        <v>3389.502646858683</v>
      </c>
      <c r="F8065" s="5">
        <f t="shared" si="1627"/>
        <v>292.41669540238024</v>
      </c>
      <c r="G8065" s="5">
        <f t="shared" si="1628"/>
        <v>45.5625</v>
      </c>
      <c r="H8065" s="5">
        <f t="shared" si="1629"/>
        <v>3727.4818422610633</v>
      </c>
      <c r="I8065" s="5">
        <f t="shared" si="1630"/>
        <v>720</v>
      </c>
      <c r="J8065" s="5">
        <f t="shared" si="1631"/>
        <v>3007.4818422610633</v>
      </c>
      <c r="K8065" s="2">
        <f t="shared" si="1632"/>
        <v>77213.226428143462</v>
      </c>
      <c r="L8065" s="2">
        <f t="shared" si="1633"/>
        <v>125052</v>
      </c>
      <c r="M8065" s="2">
        <f t="shared" si="1634"/>
        <v>14960</v>
      </c>
      <c r="N8065" s="6">
        <f t="shared" si="1635"/>
        <v>1</v>
      </c>
      <c r="O8065" s="2">
        <f t="shared" si="1636"/>
        <v>12878.773571856538</v>
      </c>
      <c r="P8065" s="2">
        <f t="shared" si="1637"/>
        <v>12878.773571856538</v>
      </c>
    </row>
    <row r="8066" spans="1:16">
      <c r="A8066" s="6">
        <v>12</v>
      </c>
      <c r="B8066" s="6">
        <v>8</v>
      </c>
      <c r="C8066" s="6">
        <v>2</v>
      </c>
      <c r="D8066" s="6">
        <f t="shared" si="1625"/>
        <v>22</v>
      </c>
      <c r="E8066" s="5">
        <f t="shared" si="1626"/>
        <v>3389.502646858683</v>
      </c>
      <c r="F8066" s="5">
        <f t="shared" si="1627"/>
        <v>292.41669540238024</v>
      </c>
      <c r="G8066" s="5">
        <f t="shared" si="1628"/>
        <v>92.264062499999994</v>
      </c>
      <c r="H8066" s="5">
        <f t="shared" si="1629"/>
        <v>3774.1834047610632</v>
      </c>
      <c r="I8066" s="5">
        <f t="shared" si="1630"/>
        <v>720</v>
      </c>
      <c r="J8066" s="5">
        <f t="shared" si="1631"/>
        <v>3054.1834047610632</v>
      </c>
      <c r="K8066" s="2">
        <f t="shared" si="1632"/>
        <v>78024.017443768447</v>
      </c>
      <c r="L8066" s="2">
        <f t="shared" si="1633"/>
        <v>127752</v>
      </c>
      <c r="M8066" s="2">
        <f t="shared" si="1634"/>
        <v>15840</v>
      </c>
      <c r="N8066" s="6">
        <f t="shared" si="1635"/>
        <v>1</v>
      </c>
      <c r="O8066" s="2">
        <f t="shared" si="1636"/>
        <v>13887.982556231553</v>
      </c>
      <c r="P8066" s="2">
        <f t="shared" si="1637"/>
        <v>13887.982556231553</v>
      </c>
    </row>
    <row r="8067" spans="1:16">
      <c r="A8067" s="6">
        <v>12</v>
      </c>
      <c r="B8067" s="6">
        <v>8</v>
      </c>
      <c r="C8067" s="6">
        <v>3</v>
      </c>
      <c r="D8067" s="6">
        <f t="shared" si="1625"/>
        <v>23</v>
      </c>
      <c r="E8067" s="5">
        <f t="shared" si="1626"/>
        <v>3389.502646858683</v>
      </c>
      <c r="F8067" s="5">
        <f t="shared" si="1627"/>
        <v>292.41669540238024</v>
      </c>
      <c r="G8067" s="5">
        <f t="shared" si="1628"/>
        <v>140.12604492187498</v>
      </c>
      <c r="H8067" s="5">
        <f t="shared" si="1629"/>
        <v>3822.0453871829382</v>
      </c>
      <c r="I8067" s="5">
        <f t="shared" si="1630"/>
        <v>720</v>
      </c>
      <c r="J8067" s="5">
        <f t="shared" si="1631"/>
        <v>3102.0453871829382</v>
      </c>
      <c r="K8067" s="2">
        <f t="shared" si="1632"/>
        <v>78854.954638592666</v>
      </c>
      <c r="L8067" s="2">
        <f t="shared" si="1633"/>
        <v>130452</v>
      </c>
      <c r="M8067" s="2">
        <f t="shared" si="1634"/>
        <v>16720</v>
      </c>
      <c r="N8067" s="6">
        <f t="shared" si="1635"/>
        <v>1</v>
      </c>
      <c r="O8067" s="2">
        <f t="shared" si="1636"/>
        <v>14877.045361407334</v>
      </c>
      <c r="P8067" s="2">
        <f t="shared" si="1637"/>
        <v>14877.045361407334</v>
      </c>
    </row>
    <row r="8068" spans="1:16">
      <c r="A8068" s="6">
        <v>12</v>
      </c>
      <c r="B8068" s="6">
        <v>8</v>
      </c>
      <c r="C8068" s="6">
        <v>4</v>
      </c>
      <c r="D8068" s="6">
        <f t="shared" ref="D8068:D8131" si="1638">A8068+B8068+C8068</f>
        <v>24</v>
      </c>
      <c r="E8068" s="5">
        <f t="shared" ref="E8068:E8131" si="1639">IF(A8068=0,0,A8068*LABOR_HRS_WK_TOM*SEASON_WEEKS*(1+DIM_PCT_TOM)^A8068)</f>
        <v>3389.502646858683</v>
      </c>
      <c r="F8068" s="5">
        <f t="shared" ref="F8068:F8131" si="1640">IF(B8068=0,0,B8068*LABOR_HRS_WK_CAR*SEASON_WEEKS*(1+DIM_PCT_CAR)^B8068)</f>
        <v>292.41669540238024</v>
      </c>
      <c r="G8068" s="5">
        <f t="shared" ref="G8068:G8131" si="1641">IF(C8068=0,0,C8068*LABOR_HRS_WK_MES*SEASON_WEEKS*(1+DIM_PCT_MES)^C8068)</f>
        <v>189.17016064453125</v>
      </c>
      <c r="H8068" s="5">
        <f t="shared" ref="H8068:H8131" si="1642">E8068+F8068+G8068</f>
        <v>3871.0895029055946</v>
      </c>
      <c r="I8068" s="5">
        <f t="shared" ref="I8068:I8131" si="1643">MIN(H8068,FARMER_HRS)</f>
        <v>720</v>
      </c>
      <c r="J8068" s="5">
        <f t="shared" ref="J8068:J8131" si="1644">MAX(0,H8068-FARMER_HRS)</f>
        <v>3151.0895029055946</v>
      </c>
      <c r="K8068" s="2">
        <f t="shared" ref="K8068:K8131" si="1645">I8068*FARMER_RATE+J8068*TEMP_WORKER_RATE</f>
        <v>79706.414980999907</v>
      </c>
      <c r="L8068" s="2">
        <f t="shared" ref="L8068:L8131" si="1646">A8068*PRICE_TOM+B8068*PRICE_CAR+C8068*PRICE_MES</f>
        <v>133152</v>
      </c>
      <c r="M8068" s="2">
        <f t="shared" ref="M8068:M8131" si="1647">A8068*FERT_BED_TOM+B8068*FERT_BED_CAR+C8068*FERT_BED_MES</f>
        <v>17600</v>
      </c>
      <c r="N8068" s="6">
        <f t="shared" ref="N8068:N8131" si="1648">IF(AND(D8068&lt;=TOTAL_BEDS,J8068&lt;=TEMP_WORKER_MAX*TEMP_WORKER_HRS),1,0)</f>
        <v>1</v>
      </c>
      <c r="O8068" s="2">
        <f t="shared" ref="O8068:O8131" si="1649">L8068-M8068-K8068-FIXED_COSTS</f>
        <v>15845.585019000093</v>
      </c>
      <c r="P8068" s="2">
        <f t="shared" ref="P8068:P8131" si="1650">IF(N8068=1,O8068,"")</f>
        <v>15845.585019000093</v>
      </c>
    </row>
    <row r="8069" spans="1:16">
      <c r="A8069" s="6">
        <v>12</v>
      </c>
      <c r="B8069" s="6">
        <v>8</v>
      </c>
      <c r="C8069" s="6">
        <v>5</v>
      </c>
      <c r="D8069" s="6">
        <f t="shared" si="1638"/>
        <v>25</v>
      </c>
      <c r="E8069" s="5">
        <f t="shared" si="1639"/>
        <v>3389.502646858683</v>
      </c>
      <c r="F8069" s="5">
        <f t="shared" si="1640"/>
        <v>292.41669540238024</v>
      </c>
      <c r="G8069" s="5">
        <f t="shared" si="1641"/>
        <v>239.41848456573481</v>
      </c>
      <c r="H8069" s="5">
        <f t="shared" si="1642"/>
        <v>3921.3378268267979</v>
      </c>
      <c r="I8069" s="5">
        <f t="shared" si="1643"/>
        <v>720</v>
      </c>
      <c r="J8069" s="5">
        <f t="shared" si="1644"/>
        <v>3201.3378268267979</v>
      </c>
      <c r="K8069" s="2">
        <f t="shared" si="1645"/>
        <v>80578.781715743011</v>
      </c>
      <c r="L8069" s="2">
        <f t="shared" si="1646"/>
        <v>135852</v>
      </c>
      <c r="M8069" s="2">
        <f t="shared" si="1647"/>
        <v>18480</v>
      </c>
      <c r="N8069" s="6">
        <f t="shared" si="1648"/>
        <v>1</v>
      </c>
      <c r="O8069" s="2">
        <f t="shared" si="1649"/>
        <v>16793.218284256989</v>
      </c>
      <c r="P8069" s="2">
        <f t="shared" si="1650"/>
        <v>16793.218284256989</v>
      </c>
    </row>
    <row r="8070" spans="1:16">
      <c r="A8070" s="6">
        <v>12</v>
      </c>
      <c r="B8070" s="6">
        <v>8</v>
      </c>
      <c r="C8070" s="6">
        <v>6</v>
      </c>
      <c r="D8070" s="6">
        <f t="shared" si="1638"/>
        <v>26</v>
      </c>
      <c r="E8070" s="5">
        <f t="shared" si="1639"/>
        <v>3389.502646858683</v>
      </c>
      <c r="F8070" s="5">
        <f t="shared" si="1640"/>
        <v>292.41669540238024</v>
      </c>
      <c r="G8070" s="5">
        <f t="shared" si="1641"/>
        <v>290.89345874736784</v>
      </c>
      <c r="H8070" s="5">
        <f t="shared" si="1642"/>
        <v>3972.8128010084311</v>
      </c>
      <c r="I8070" s="5">
        <f t="shared" si="1643"/>
        <v>720</v>
      </c>
      <c r="J8070" s="5">
        <f t="shared" si="1644"/>
        <v>3252.8128010084311</v>
      </c>
      <c r="K8070" s="2">
        <f t="shared" si="1645"/>
        <v>81472.444461951934</v>
      </c>
      <c r="L8070" s="2">
        <f t="shared" si="1646"/>
        <v>138552</v>
      </c>
      <c r="M8070" s="2">
        <f t="shared" si="1647"/>
        <v>19360</v>
      </c>
      <c r="N8070" s="6">
        <f t="shared" si="1648"/>
        <v>1</v>
      </c>
      <c r="O8070" s="2">
        <f t="shared" si="1649"/>
        <v>17719.555538048066</v>
      </c>
      <c r="P8070" s="2">
        <f t="shared" si="1650"/>
        <v>17719.555538048066</v>
      </c>
    </row>
    <row r="8071" spans="1:16">
      <c r="A8071" s="6">
        <v>12</v>
      </c>
      <c r="B8071" s="6">
        <v>8</v>
      </c>
      <c r="C8071" s="6">
        <v>7</v>
      </c>
      <c r="D8071" s="6">
        <f t="shared" si="1638"/>
        <v>27</v>
      </c>
      <c r="E8071" s="5">
        <f t="shared" si="1639"/>
        <v>3389.502646858683</v>
      </c>
      <c r="F8071" s="5">
        <f t="shared" si="1640"/>
        <v>292.41669540238024</v>
      </c>
      <c r="G8071" s="5">
        <f t="shared" si="1641"/>
        <v>343.61789814532818</v>
      </c>
      <c r="H8071" s="5">
        <f t="shared" si="1642"/>
        <v>4025.5372404063914</v>
      </c>
      <c r="I8071" s="5">
        <f t="shared" si="1643"/>
        <v>720</v>
      </c>
      <c r="J8071" s="5">
        <f t="shared" si="1644"/>
        <v>3305.5372404063914</v>
      </c>
      <c r="K8071" s="2">
        <f t="shared" si="1645"/>
        <v>82387.799312610965</v>
      </c>
      <c r="L8071" s="2">
        <f t="shared" si="1646"/>
        <v>141252</v>
      </c>
      <c r="M8071" s="2">
        <f t="shared" si="1647"/>
        <v>20240</v>
      </c>
      <c r="N8071" s="6">
        <f t="shared" si="1648"/>
        <v>1</v>
      </c>
      <c r="O8071" s="2">
        <f t="shared" si="1649"/>
        <v>18624.200687389035</v>
      </c>
      <c r="P8071" s="2">
        <f t="shared" si="1650"/>
        <v>18624.200687389035</v>
      </c>
    </row>
    <row r="8072" spans="1:16">
      <c r="A8072" s="6">
        <v>12</v>
      </c>
      <c r="B8072" s="6">
        <v>8</v>
      </c>
      <c r="C8072" s="6">
        <v>8</v>
      </c>
      <c r="D8072" s="6">
        <f t="shared" si="1638"/>
        <v>28</v>
      </c>
      <c r="E8072" s="5">
        <f t="shared" si="1639"/>
        <v>3389.502646858683</v>
      </c>
      <c r="F8072" s="5">
        <f t="shared" si="1640"/>
        <v>292.41669540238024</v>
      </c>
      <c r="G8072" s="5">
        <f t="shared" si="1641"/>
        <v>397.61499642530839</v>
      </c>
      <c r="H8072" s="5">
        <f t="shared" si="1642"/>
        <v>4079.5343386863715</v>
      </c>
      <c r="I8072" s="5">
        <f t="shared" si="1643"/>
        <v>720</v>
      </c>
      <c r="J8072" s="5">
        <f t="shared" si="1644"/>
        <v>3359.5343386863715</v>
      </c>
      <c r="K8072" s="2">
        <f t="shared" si="1645"/>
        <v>83325.248935527285</v>
      </c>
      <c r="L8072" s="2">
        <f t="shared" si="1646"/>
        <v>143952</v>
      </c>
      <c r="M8072" s="2">
        <f t="shared" si="1647"/>
        <v>21120</v>
      </c>
      <c r="N8072" s="6">
        <f t="shared" si="1648"/>
        <v>1</v>
      </c>
      <c r="O8072" s="2">
        <f t="shared" si="1649"/>
        <v>19506.751064472715</v>
      </c>
      <c r="P8072" s="2">
        <f t="shared" si="1650"/>
        <v>19506.751064472715</v>
      </c>
    </row>
    <row r="8073" spans="1:16">
      <c r="A8073" s="6">
        <v>12</v>
      </c>
      <c r="B8073" s="6">
        <v>8</v>
      </c>
      <c r="C8073" s="6">
        <v>9</v>
      </c>
      <c r="D8073" s="6">
        <f t="shared" si="1638"/>
        <v>29</v>
      </c>
      <c r="E8073" s="5">
        <f t="shared" si="1639"/>
        <v>3389.502646858683</v>
      </c>
      <c r="F8073" s="5">
        <f t="shared" si="1640"/>
        <v>292.41669540238024</v>
      </c>
      <c r="G8073" s="5">
        <f t="shared" si="1641"/>
        <v>452.90833186570285</v>
      </c>
      <c r="H8073" s="5">
        <f t="shared" si="1642"/>
        <v>4134.8276741267664</v>
      </c>
      <c r="I8073" s="5">
        <f t="shared" si="1643"/>
        <v>720</v>
      </c>
      <c r="J8073" s="5">
        <f t="shared" si="1644"/>
        <v>3414.8276741267664</v>
      </c>
      <c r="K8073" s="2">
        <f t="shared" si="1645"/>
        <v>84285.202675811917</v>
      </c>
      <c r="L8073" s="2">
        <f t="shared" si="1646"/>
        <v>146652</v>
      </c>
      <c r="M8073" s="2">
        <f t="shared" si="1647"/>
        <v>22000</v>
      </c>
      <c r="N8073" s="6">
        <f t="shared" si="1648"/>
        <v>1</v>
      </c>
      <c r="O8073" s="2">
        <f t="shared" si="1649"/>
        <v>20366.797324188083</v>
      </c>
      <c r="P8073" s="2">
        <f t="shared" si="1650"/>
        <v>20366.797324188083</v>
      </c>
    </row>
    <row r="8074" spans="1:16">
      <c r="A8074" s="6">
        <v>12</v>
      </c>
      <c r="B8074" s="6">
        <v>8</v>
      </c>
      <c r="C8074" s="6">
        <v>10</v>
      </c>
      <c r="D8074" s="6">
        <f t="shared" si="1638"/>
        <v>30</v>
      </c>
      <c r="E8074" s="5">
        <f t="shared" si="1639"/>
        <v>3389.502646858683</v>
      </c>
      <c r="F8074" s="5">
        <f t="shared" si="1640"/>
        <v>292.41669540238024</v>
      </c>
      <c r="G8074" s="5">
        <f t="shared" si="1641"/>
        <v>509.52187334891573</v>
      </c>
      <c r="H8074" s="5">
        <f t="shared" si="1642"/>
        <v>4191.4412156099788</v>
      </c>
      <c r="I8074" s="5">
        <f t="shared" si="1643"/>
        <v>720</v>
      </c>
      <c r="J8074" s="5">
        <f t="shared" si="1644"/>
        <v>3471.4412156099788</v>
      </c>
      <c r="K8074" s="2">
        <f t="shared" si="1645"/>
        <v>85268.076659895465</v>
      </c>
      <c r="L8074" s="2">
        <f t="shared" si="1646"/>
        <v>149352</v>
      </c>
      <c r="M8074" s="2">
        <f t="shared" si="1647"/>
        <v>22880</v>
      </c>
      <c r="N8074" s="6">
        <f t="shared" si="1648"/>
        <v>1</v>
      </c>
      <c r="O8074" s="2">
        <f t="shared" si="1649"/>
        <v>21203.923340104535</v>
      </c>
      <c r="P8074" s="2">
        <f t="shared" si="1650"/>
        <v>21203.923340104535</v>
      </c>
    </row>
    <row r="8075" spans="1:16">
      <c r="A8075" s="6">
        <v>12</v>
      </c>
      <c r="B8075" s="6">
        <v>8</v>
      </c>
      <c r="C8075" s="6">
        <v>11</v>
      </c>
      <c r="D8075" s="6">
        <f t="shared" si="1638"/>
        <v>31</v>
      </c>
      <c r="E8075" s="5">
        <f t="shared" si="1639"/>
        <v>3389.502646858683</v>
      </c>
      <c r="F8075" s="5">
        <f t="shared" si="1640"/>
        <v>292.41669540238024</v>
      </c>
      <c r="G8075" s="5">
        <f t="shared" si="1641"/>
        <v>567.47998644235474</v>
      </c>
      <c r="H8075" s="5">
        <f t="shared" si="1642"/>
        <v>4249.3993287034182</v>
      </c>
      <c r="I8075" s="5">
        <f t="shared" si="1643"/>
        <v>720</v>
      </c>
      <c r="J8075" s="5">
        <f t="shared" si="1644"/>
        <v>3529.3993287034182</v>
      </c>
      <c r="K8075" s="2">
        <f t="shared" si="1645"/>
        <v>86274.293901101017</v>
      </c>
      <c r="L8075" s="2">
        <f t="shared" si="1646"/>
        <v>152052</v>
      </c>
      <c r="M8075" s="2">
        <f t="shared" si="1647"/>
        <v>23760</v>
      </c>
      <c r="N8075" s="6">
        <f t="shared" si="1648"/>
        <v>1</v>
      </c>
      <c r="O8075" s="2">
        <f t="shared" si="1649"/>
        <v>22017.706098898983</v>
      </c>
      <c r="P8075" s="2">
        <f t="shared" si="1650"/>
        <v>22017.706098898983</v>
      </c>
    </row>
    <row r="8076" spans="1:16">
      <c r="A8076" s="6">
        <v>12</v>
      </c>
      <c r="B8076" s="6">
        <v>8</v>
      </c>
      <c r="C8076" s="6">
        <v>12</v>
      </c>
      <c r="D8076" s="6">
        <f t="shared" si="1638"/>
        <v>32</v>
      </c>
      <c r="E8076" s="5">
        <f t="shared" si="1639"/>
        <v>3389.502646858683</v>
      </c>
      <c r="F8076" s="5">
        <f t="shared" si="1640"/>
        <v>292.41669540238024</v>
      </c>
      <c r="G8076" s="5">
        <f t="shared" si="1641"/>
        <v>626.80743957041921</v>
      </c>
      <c r="H8076" s="5">
        <f t="shared" si="1642"/>
        <v>4308.7267818314822</v>
      </c>
      <c r="I8076" s="5">
        <f t="shared" si="1643"/>
        <v>720</v>
      </c>
      <c r="J8076" s="5">
        <f t="shared" si="1644"/>
        <v>3588.7267818314822</v>
      </c>
      <c r="K8076" s="2">
        <f t="shared" si="1645"/>
        <v>87304.284406796563</v>
      </c>
      <c r="L8076" s="2">
        <f t="shared" si="1646"/>
        <v>154752</v>
      </c>
      <c r="M8076" s="2">
        <f t="shared" si="1647"/>
        <v>24640</v>
      </c>
      <c r="N8076" s="6">
        <f t="shared" si="1648"/>
        <v>1</v>
      </c>
      <c r="O8076" s="2">
        <f t="shared" si="1649"/>
        <v>22807.715593203437</v>
      </c>
      <c r="P8076" s="2">
        <f t="shared" si="1650"/>
        <v>22807.715593203437</v>
      </c>
    </row>
    <row r="8077" spans="1:16">
      <c r="A8077" s="6">
        <v>12</v>
      </c>
      <c r="B8077" s="6">
        <v>8</v>
      </c>
      <c r="C8077" s="6">
        <v>13</v>
      </c>
      <c r="D8077" s="6">
        <f t="shared" si="1638"/>
        <v>33</v>
      </c>
      <c r="E8077" s="5">
        <f t="shared" si="1639"/>
        <v>3389.502646858683</v>
      </c>
      <c r="F8077" s="5">
        <f t="shared" si="1640"/>
        <v>292.41669540238024</v>
      </c>
      <c r="G8077" s="5">
        <f t="shared" si="1641"/>
        <v>687.52941027880343</v>
      </c>
      <c r="H8077" s="5">
        <f t="shared" si="1642"/>
        <v>4369.4487525398672</v>
      </c>
      <c r="I8077" s="5">
        <f t="shared" si="1643"/>
        <v>720</v>
      </c>
      <c r="J8077" s="5">
        <f t="shared" si="1644"/>
        <v>3649.4487525398672</v>
      </c>
      <c r="K8077" s="2">
        <f t="shared" si="1645"/>
        <v>88358.48528715047</v>
      </c>
      <c r="L8077" s="2">
        <f t="shared" si="1646"/>
        <v>157452</v>
      </c>
      <c r="M8077" s="2">
        <f t="shared" si="1647"/>
        <v>25520</v>
      </c>
      <c r="N8077" s="6">
        <f t="shared" si="1648"/>
        <v>1</v>
      </c>
      <c r="O8077" s="2">
        <f t="shared" si="1649"/>
        <v>23573.51471284953</v>
      </c>
      <c r="P8077" s="2">
        <f t="shared" si="1650"/>
        <v>23573.51471284953</v>
      </c>
    </row>
    <row r="8078" spans="1:16">
      <c r="A8078" s="6">
        <v>12</v>
      </c>
      <c r="B8078" s="6">
        <v>8</v>
      </c>
      <c r="C8078" s="6">
        <v>14</v>
      </c>
      <c r="D8078" s="6">
        <f t="shared" si="1638"/>
        <v>34</v>
      </c>
      <c r="E8078" s="5">
        <f t="shared" si="1639"/>
        <v>3389.502646858683</v>
      </c>
      <c r="F8078" s="5">
        <f t="shared" si="1640"/>
        <v>292.41669540238024</v>
      </c>
      <c r="G8078" s="5">
        <f t="shared" si="1641"/>
        <v>749.67149159246469</v>
      </c>
      <c r="H8078" s="5">
        <f t="shared" si="1642"/>
        <v>4431.5908338535282</v>
      </c>
      <c r="I8078" s="5">
        <f t="shared" si="1643"/>
        <v>720</v>
      </c>
      <c r="J8078" s="5">
        <f t="shared" si="1644"/>
        <v>3711.5908338535282</v>
      </c>
      <c r="K8078" s="2">
        <f t="shared" si="1645"/>
        <v>89437.34086551264</v>
      </c>
      <c r="L8078" s="2">
        <f t="shared" si="1646"/>
        <v>160152</v>
      </c>
      <c r="M8078" s="2">
        <f t="shared" si="1647"/>
        <v>26400</v>
      </c>
      <c r="N8078" s="6">
        <f t="shared" si="1648"/>
        <v>1</v>
      </c>
      <c r="O8078" s="2">
        <f t="shared" si="1649"/>
        <v>24314.65913448736</v>
      </c>
      <c r="P8078" s="2">
        <f t="shared" si="1650"/>
        <v>24314.65913448736</v>
      </c>
    </row>
    <row r="8079" spans="1:16">
      <c r="A8079" s="6">
        <v>12</v>
      </c>
      <c r="B8079" s="6">
        <v>8</v>
      </c>
      <c r="C8079" s="6">
        <v>15</v>
      </c>
      <c r="D8079" s="6">
        <f t="shared" si="1638"/>
        <v>35</v>
      </c>
      <c r="E8079" s="5">
        <f t="shared" si="1639"/>
        <v>3389.502646858683</v>
      </c>
      <c r="F8079" s="5">
        <f t="shared" si="1640"/>
        <v>292.41669540238024</v>
      </c>
      <c r="G8079" s="5">
        <f t="shared" si="1641"/>
        <v>813.25969846861108</v>
      </c>
      <c r="H8079" s="5">
        <f t="shared" si="1642"/>
        <v>4495.1790407296739</v>
      </c>
      <c r="I8079" s="5">
        <f t="shared" si="1643"/>
        <v>720</v>
      </c>
      <c r="J8079" s="5">
        <f t="shared" si="1644"/>
        <v>3775.1790407296739</v>
      </c>
      <c r="K8079" s="2">
        <f t="shared" si="1645"/>
        <v>90541.302790445727</v>
      </c>
      <c r="L8079" s="2">
        <f t="shared" si="1646"/>
        <v>162852</v>
      </c>
      <c r="M8079" s="2">
        <f t="shared" si="1647"/>
        <v>27280</v>
      </c>
      <c r="N8079" s="6">
        <f t="shared" si="1648"/>
        <v>1</v>
      </c>
      <c r="O8079" s="2">
        <f t="shared" si="1649"/>
        <v>25030.697209554273</v>
      </c>
      <c r="P8079" s="2">
        <f t="shared" si="1650"/>
        <v>25030.697209554273</v>
      </c>
    </row>
    <row r="8080" spans="1:16">
      <c r="A8080" s="6">
        <v>12</v>
      </c>
      <c r="B8080" s="6">
        <v>8</v>
      </c>
      <c r="C8080" s="6">
        <v>16</v>
      </c>
      <c r="D8080" s="6">
        <f t="shared" si="1638"/>
        <v>36</v>
      </c>
      <c r="E8080" s="5">
        <f t="shared" si="1639"/>
        <v>3389.502646858683</v>
      </c>
      <c r="F8080" s="5">
        <f t="shared" si="1640"/>
        <v>292.41669540238024</v>
      </c>
      <c r="G8080" s="5">
        <f t="shared" si="1641"/>
        <v>878.32047434610013</v>
      </c>
      <c r="H8080" s="5">
        <f t="shared" si="1642"/>
        <v>4560.2398166071634</v>
      </c>
      <c r="I8080" s="5">
        <f t="shared" si="1643"/>
        <v>720</v>
      </c>
      <c r="J8080" s="5">
        <f t="shared" si="1644"/>
        <v>3840.2398166071634</v>
      </c>
      <c r="K8080" s="2">
        <f t="shared" si="1645"/>
        <v>91670.830149429923</v>
      </c>
      <c r="L8080" s="2">
        <f t="shared" si="1646"/>
        <v>165552</v>
      </c>
      <c r="M8080" s="2">
        <f t="shared" si="1647"/>
        <v>28160</v>
      </c>
      <c r="N8080" s="6">
        <f t="shared" si="1648"/>
        <v>1</v>
      </c>
      <c r="O8080" s="2">
        <f t="shared" si="1649"/>
        <v>25721.169850570077</v>
      </c>
      <c r="P8080" s="2">
        <f t="shared" si="1650"/>
        <v>25721.169850570077</v>
      </c>
    </row>
    <row r="8081" spans="1:16">
      <c r="A8081" s="6">
        <v>12</v>
      </c>
      <c r="B8081" s="6">
        <v>8</v>
      </c>
      <c r="C8081" s="6">
        <v>17</v>
      </c>
      <c r="D8081" s="6">
        <f t="shared" si="1638"/>
        <v>37</v>
      </c>
      <c r="E8081" s="5">
        <f t="shared" si="1639"/>
        <v>3389.502646858683</v>
      </c>
      <c r="F8081" s="5">
        <f t="shared" si="1640"/>
        <v>292.41669540238024</v>
      </c>
      <c r="G8081" s="5">
        <f t="shared" si="1641"/>
        <v>944.88069779264049</v>
      </c>
      <c r="H8081" s="5">
        <f t="shared" si="1642"/>
        <v>4626.8000400537039</v>
      </c>
      <c r="I8081" s="5">
        <f t="shared" si="1643"/>
        <v>720</v>
      </c>
      <c r="J8081" s="5">
        <f t="shared" si="1644"/>
        <v>3906.8000400537039</v>
      </c>
      <c r="K8081" s="2">
        <f t="shared" si="1645"/>
        <v>92826.389584265693</v>
      </c>
      <c r="L8081" s="2">
        <f t="shared" si="1646"/>
        <v>168252</v>
      </c>
      <c r="M8081" s="2">
        <f t="shared" si="1647"/>
        <v>29040</v>
      </c>
      <c r="N8081" s="6">
        <f t="shared" si="1648"/>
        <v>1</v>
      </c>
      <c r="O8081" s="2">
        <f t="shared" si="1649"/>
        <v>26385.610415734307</v>
      </c>
      <c r="P8081" s="2">
        <f t="shared" si="1650"/>
        <v>26385.610415734307</v>
      </c>
    </row>
    <row r="8082" spans="1:16">
      <c r="A8082" s="6">
        <v>12</v>
      </c>
      <c r="B8082" s="6">
        <v>8</v>
      </c>
      <c r="C8082" s="6">
        <v>18</v>
      </c>
      <c r="D8082" s="6">
        <f t="shared" si="1638"/>
        <v>38</v>
      </c>
      <c r="E8082" s="5">
        <f t="shared" si="1639"/>
        <v>3389.502646858683</v>
      </c>
      <c r="F8082" s="5">
        <f t="shared" si="1640"/>
        <v>292.41669540238024</v>
      </c>
      <c r="G8082" s="5">
        <f t="shared" si="1641"/>
        <v>1012.9676892512279</v>
      </c>
      <c r="H8082" s="5">
        <f t="shared" si="1642"/>
        <v>4694.8870315122913</v>
      </c>
      <c r="I8082" s="5">
        <f t="shared" si="1643"/>
        <v>720</v>
      </c>
      <c r="J8082" s="5">
        <f t="shared" si="1644"/>
        <v>3974.8870315122913</v>
      </c>
      <c r="K8082" s="2">
        <f t="shared" si="1645"/>
        <v>94008.455408199501</v>
      </c>
      <c r="L8082" s="2">
        <f t="shared" si="1646"/>
        <v>170952</v>
      </c>
      <c r="M8082" s="2">
        <f t="shared" si="1647"/>
        <v>29920</v>
      </c>
      <c r="N8082" s="6">
        <f t="shared" si="1648"/>
        <v>1</v>
      </c>
      <c r="O8082" s="2">
        <f t="shared" si="1649"/>
        <v>27023.544591800499</v>
      </c>
      <c r="P8082" s="2">
        <f t="shared" si="1650"/>
        <v>27023.544591800499</v>
      </c>
    </row>
    <row r="8083" spans="1:16">
      <c r="A8083" s="6">
        <v>12</v>
      </c>
      <c r="B8083" s="6">
        <v>8</v>
      </c>
      <c r="C8083" s="6">
        <v>19</v>
      </c>
      <c r="D8083" s="6">
        <f t="shared" si="1638"/>
        <v>39</v>
      </c>
      <c r="E8083" s="5">
        <f t="shared" si="1639"/>
        <v>3389.502646858683</v>
      </c>
      <c r="F8083" s="5">
        <f t="shared" si="1640"/>
        <v>292.41669540238024</v>
      </c>
      <c r="G8083" s="5">
        <f t="shared" si="1641"/>
        <v>1082.6092178872495</v>
      </c>
      <c r="H8083" s="5">
        <f t="shared" si="1642"/>
        <v>4764.5285601483129</v>
      </c>
      <c r="I8083" s="5">
        <f t="shared" si="1643"/>
        <v>720</v>
      </c>
      <c r="J8083" s="5">
        <f t="shared" si="1644"/>
        <v>4044.5285601483129</v>
      </c>
      <c r="K8083" s="2">
        <f t="shared" si="1645"/>
        <v>95217.509724797099</v>
      </c>
      <c r="L8083" s="2">
        <f t="shared" si="1646"/>
        <v>173652</v>
      </c>
      <c r="M8083" s="2">
        <f t="shared" si="1647"/>
        <v>30800</v>
      </c>
      <c r="N8083" s="6">
        <f t="shared" si="1648"/>
        <v>1</v>
      </c>
      <c r="O8083" s="2">
        <f t="shared" si="1649"/>
        <v>27634.490275202901</v>
      </c>
      <c r="P8083" s="2">
        <f t="shared" si="1650"/>
        <v>27634.490275202901</v>
      </c>
    </row>
    <row r="8084" spans="1:16">
      <c r="A8084" s="6">
        <v>12</v>
      </c>
      <c r="B8084" s="6">
        <v>8</v>
      </c>
      <c r="C8084" s="6">
        <v>20</v>
      </c>
      <c r="D8084" s="6">
        <f t="shared" si="1638"/>
        <v>40</v>
      </c>
      <c r="E8084" s="5">
        <f t="shared" si="1639"/>
        <v>3389.502646858683</v>
      </c>
      <c r="F8084" s="5">
        <f t="shared" si="1640"/>
        <v>292.41669540238024</v>
      </c>
      <c r="G8084" s="5">
        <f t="shared" si="1641"/>
        <v>1153.8335085377266</v>
      </c>
      <c r="H8084" s="5">
        <f t="shared" si="1642"/>
        <v>4835.75285079879</v>
      </c>
      <c r="I8084" s="5">
        <f t="shared" si="1643"/>
        <v>720</v>
      </c>
      <c r="J8084" s="5">
        <f t="shared" si="1644"/>
        <v>4115.75285079879</v>
      </c>
      <c r="K8084" s="2">
        <f t="shared" si="1645"/>
        <v>96454.042548590107</v>
      </c>
      <c r="L8084" s="2">
        <f t="shared" si="1646"/>
        <v>176352</v>
      </c>
      <c r="M8084" s="2">
        <f t="shared" si="1647"/>
        <v>31680</v>
      </c>
      <c r="N8084" s="6">
        <f t="shared" si="1648"/>
        <v>1</v>
      </c>
      <c r="O8084" s="2">
        <f t="shared" si="1649"/>
        <v>28217.957451409893</v>
      </c>
      <c r="P8084" s="2">
        <f t="shared" si="1650"/>
        <v>28217.957451409893</v>
      </c>
    </row>
    <row r="8085" spans="1:16">
      <c r="A8085" s="6">
        <v>12</v>
      </c>
      <c r="B8085" s="6">
        <v>8</v>
      </c>
      <c r="C8085" s="6">
        <v>21</v>
      </c>
      <c r="D8085" s="6">
        <f t="shared" si="1638"/>
        <v>41</v>
      </c>
      <c r="E8085" s="5">
        <f t="shared" si="1639"/>
        <v>3389.502646858683</v>
      </c>
      <c r="F8085" s="5">
        <f t="shared" si="1640"/>
        <v>292.41669540238024</v>
      </c>
      <c r="G8085" s="5">
        <f t="shared" si="1641"/>
        <v>1226.6692487641703</v>
      </c>
      <c r="H8085" s="5">
        <f t="shared" si="1642"/>
        <v>4908.5885910252337</v>
      </c>
      <c r="I8085" s="5">
        <f t="shared" si="1643"/>
        <v>720</v>
      </c>
      <c r="J8085" s="5">
        <f t="shared" si="1644"/>
        <v>4188.5885910252337</v>
      </c>
      <c r="K8085" s="2">
        <f t="shared" si="1645"/>
        <v>97718.551927521417</v>
      </c>
      <c r="L8085" s="2">
        <f t="shared" si="1646"/>
        <v>179052</v>
      </c>
      <c r="M8085" s="2">
        <f t="shared" si="1647"/>
        <v>32560</v>
      </c>
      <c r="N8085" s="6">
        <f t="shared" si="1648"/>
        <v>1</v>
      </c>
      <c r="O8085" s="2">
        <f t="shared" si="1649"/>
        <v>28773.448072478583</v>
      </c>
      <c r="P8085" s="2">
        <f t="shared" si="1650"/>
        <v>28773.448072478583</v>
      </c>
    </row>
    <row r="8086" spans="1:16">
      <c r="A8086" s="6">
        <v>12</v>
      </c>
      <c r="B8086" s="6">
        <v>8</v>
      </c>
      <c r="C8086" s="6">
        <v>22</v>
      </c>
      <c r="D8086" s="6">
        <f t="shared" si="1638"/>
        <v>42</v>
      </c>
      <c r="E8086" s="5">
        <f t="shared" si="1639"/>
        <v>3389.502646858683</v>
      </c>
      <c r="F8086" s="5">
        <f t="shared" si="1640"/>
        <v>292.41669540238024</v>
      </c>
      <c r="G8086" s="5">
        <f t="shared" si="1641"/>
        <v>1301.1455960105666</v>
      </c>
      <c r="H8086" s="5">
        <f t="shared" si="1642"/>
        <v>4983.0649382716301</v>
      </c>
      <c r="I8086" s="5">
        <f t="shared" si="1643"/>
        <v>720</v>
      </c>
      <c r="J8086" s="5">
        <f t="shared" si="1644"/>
        <v>4263.0649382716301</v>
      </c>
      <c r="K8086" s="2">
        <f t="shared" si="1645"/>
        <v>99011.5440672158</v>
      </c>
      <c r="L8086" s="2">
        <f t="shared" si="1646"/>
        <v>181752</v>
      </c>
      <c r="M8086" s="2">
        <f t="shared" si="1647"/>
        <v>33440</v>
      </c>
      <c r="N8086" s="6">
        <f t="shared" si="1648"/>
        <v>1</v>
      </c>
      <c r="O8086" s="2">
        <f t="shared" si="1649"/>
        <v>29300.4559327842</v>
      </c>
      <c r="P8086" s="2">
        <f t="shared" si="1650"/>
        <v>29300.4559327842</v>
      </c>
    </row>
    <row r="8087" spans="1:16">
      <c r="A8087" s="6">
        <v>12</v>
      </c>
      <c r="B8087" s="6">
        <v>8</v>
      </c>
      <c r="C8087" s="6">
        <v>23</v>
      </c>
      <c r="D8087" s="6">
        <f t="shared" si="1638"/>
        <v>43</v>
      </c>
      <c r="E8087" s="5">
        <f t="shared" si="1639"/>
        <v>3389.502646858683</v>
      </c>
      <c r="F8087" s="5">
        <f t="shared" si="1640"/>
        <v>292.41669540238024</v>
      </c>
      <c r="G8087" s="5">
        <f t="shared" si="1641"/>
        <v>1377.292184868003</v>
      </c>
      <c r="H8087" s="5">
        <f t="shared" si="1642"/>
        <v>5059.2115271290659</v>
      </c>
      <c r="I8087" s="5">
        <f t="shared" si="1643"/>
        <v>720</v>
      </c>
      <c r="J8087" s="5">
        <f t="shared" si="1644"/>
        <v>4339.2115271290659</v>
      </c>
      <c r="K8087" s="2">
        <f t="shared" si="1645"/>
        <v>100333.53345710183</v>
      </c>
      <c r="L8087" s="2">
        <f t="shared" si="1646"/>
        <v>184452</v>
      </c>
      <c r="M8087" s="2">
        <f t="shared" si="1647"/>
        <v>34320</v>
      </c>
      <c r="N8087" s="6">
        <f t="shared" si="1648"/>
        <v>1</v>
      </c>
      <c r="O8087" s="2">
        <f t="shared" si="1649"/>
        <v>29798.466542898168</v>
      </c>
      <c r="P8087" s="2">
        <f t="shared" si="1650"/>
        <v>29798.466542898168</v>
      </c>
    </row>
    <row r="8088" spans="1:16">
      <c r="A8088" s="6">
        <v>12</v>
      </c>
      <c r="B8088" s="6">
        <v>8</v>
      </c>
      <c r="C8088" s="6">
        <v>24</v>
      </c>
      <c r="D8088" s="6">
        <f t="shared" si="1638"/>
        <v>44</v>
      </c>
      <c r="E8088" s="5">
        <f t="shared" si="1639"/>
        <v>3389.502646858683</v>
      </c>
      <c r="F8088" s="5">
        <f t="shared" si="1640"/>
        <v>292.41669540238024</v>
      </c>
      <c r="G8088" s="5">
        <f t="shared" si="1641"/>
        <v>1455.1391344474989</v>
      </c>
      <c r="H8088" s="5">
        <f t="shared" si="1642"/>
        <v>5137.058476708562</v>
      </c>
      <c r="I8088" s="5">
        <f t="shared" si="1643"/>
        <v>720</v>
      </c>
      <c r="J8088" s="5">
        <f t="shared" si="1644"/>
        <v>4417.058476708562</v>
      </c>
      <c r="K8088" s="2">
        <f t="shared" si="1645"/>
        <v>101685.04299841254</v>
      </c>
      <c r="L8088" s="2">
        <f t="shared" si="1646"/>
        <v>187152</v>
      </c>
      <c r="M8088" s="2">
        <f t="shared" si="1647"/>
        <v>35200</v>
      </c>
      <c r="N8088" s="6">
        <f t="shared" si="1648"/>
        <v>1</v>
      </c>
      <c r="O8088" s="2">
        <f t="shared" si="1649"/>
        <v>30266.957001587463</v>
      </c>
      <c r="P8088" s="2">
        <f t="shared" si="1650"/>
        <v>30266.957001587463</v>
      </c>
    </row>
    <row r="8089" spans="1:16">
      <c r="A8089" s="6">
        <v>12</v>
      </c>
      <c r="B8089" s="6">
        <v>8</v>
      </c>
      <c r="C8089" s="6">
        <v>25</v>
      </c>
      <c r="D8089" s="6">
        <f t="shared" si="1638"/>
        <v>45</v>
      </c>
      <c r="E8089" s="5">
        <f t="shared" si="1639"/>
        <v>3389.502646858683</v>
      </c>
      <c r="F8089" s="5">
        <f t="shared" si="1640"/>
        <v>292.41669540238024</v>
      </c>
      <c r="G8089" s="5">
        <f t="shared" si="1641"/>
        <v>1534.7170558625965</v>
      </c>
      <c r="H8089" s="5">
        <f t="shared" si="1642"/>
        <v>5216.63639812366</v>
      </c>
      <c r="I8089" s="5">
        <f t="shared" si="1643"/>
        <v>720</v>
      </c>
      <c r="J8089" s="5">
        <f t="shared" si="1644"/>
        <v>4496.63639812366</v>
      </c>
      <c r="K8089" s="2">
        <f t="shared" si="1645"/>
        <v>103066.60413409132</v>
      </c>
      <c r="L8089" s="2">
        <f t="shared" si="1646"/>
        <v>189852</v>
      </c>
      <c r="M8089" s="2">
        <f t="shared" si="1647"/>
        <v>36080</v>
      </c>
      <c r="N8089" s="6">
        <f t="shared" si="1648"/>
        <v>1</v>
      </c>
      <c r="O8089" s="2">
        <f t="shared" si="1649"/>
        <v>30705.395865908678</v>
      </c>
      <c r="P8089" s="2">
        <f t="shared" si="1650"/>
        <v>30705.395865908678</v>
      </c>
    </row>
    <row r="8090" spans="1:16">
      <c r="A8090" s="6">
        <v>12</v>
      </c>
      <c r="B8090" s="6">
        <v>8</v>
      </c>
      <c r="C8090" s="6">
        <v>26</v>
      </c>
      <c r="D8090" s="6">
        <f t="shared" si="1638"/>
        <v>46</v>
      </c>
      <c r="E8090" s="5">
        <f t="shared" si="1639"/>
        <v>3389.502646858683</v>
      </c>
      <c r="F8090" s="5">
        <f t="shared" si="1640"/>
        <v>292.41669540238024</v>
      </c>
      <c r="G8090" s="5">
        <f t="shared" si="1641"/>
        <v>1616.0570598233144</v>
      </c>
      <c r="H8090" s="5">
        <f t="shared" si="1642"/>
        <v>5297.9764020843777</v>
      </c>
      <c r="I8090" s="5">
        <f t="shared" si="1643"/>
        <v>720</v>
      </c>
      <c r="J8090" s="5">
        <f t="shared" si="1644"/>
        <v>4577.9764020843777</v>
      </c>
      <c r="K8090" s="2">
        <f t="shared" si="1645"/>
        <v>104478.75698063156</v>
      </c>
      <c r="L8090" s="2">
        <f t="shared" si="1646"/>
        <v>192552</v>
      </c>
      <c r="M8090" s="2">
        <f t="shared" si="1647"/>
        <v>36960</v>
      </c>
      <c r="N8090" s="6">
        <f t="shared" si="1648"/>
        <v>1</v>
      </c>
      <c r="O8090" s="2">
        <f t="shared" si="1649"/>
        <v>31113.243019368441</v>
      </c>
      <c r="P8090" s="2">
        <f t="shared" si="1650"/>
        <v>31113.243019368441</v>
      </c>
    </row>
    <row r="8091" spans="1:16">
      <c r="A8091" s="6">
        <v>12</v>
      </c>
      <c r="B8091" s="6">
        <v>8</v>
      </c>
      <c r="C8091" s="6">
        <v>27</v>
      </c>
      <c r="D8091" s="6">
        <f t="shared" si="1638"/>
        <v>47</v>
      </c>
      <c r="E8091" s="5">
        <f t="shared" si="1639"/>
        <v>3389.502646858683</v>
      </c>
      <c r="F8091" s="5">
        <f t="shared" si="1640"/>
        <v>292.41669540238024</v>
      </c>
      <c r="G8091" s="5">
        <f t="shared" si="1641"/>
        <v>1699.1907643430709</v>
      </c>
      <c r="H8091" s="5">
        <f t="shared" si="1642"/>
        <v>5381.1101066041338</v>
      </c>
      <c r="I8091" s="5">
        <f t="shared" si="1643"/>
        <v>720</v>
      </c>
      <c r="J8091" s="5">
        <f t="shared" si="1644"/>
        <v>4661.1101066041338</v>
      </c>
      <c r="K8091" s="2">
        <f t="shared" si="1645"/>
        <v>105922.05046187733</v>
      </c>
      <c r="L8091" s="2">
        <f t="shared" si="1646"/>
        <v>195252</v>
      </c>
      <c r="M8091" s="2">
        <f t="shared" si="1647"/>
        <v>37840</v>
      </c>
      <c r="N8091" s="6">
        <f t="shared" si="1648"/>
        <v>1</v>
      </c>
      <c r="O8091" s="2">
        <f t="shared" si="1649"/>
        <v>31489.949538122673</v>
      </c>
      <c r="P8091" s="2">
        <f t="shared" si="1650"/>
        <v>31489.949538122673</v>
      </c>
    </row>
    <row r="8092" spans="1:16">
      <c r="A8092" s="6">
        <v>12</v>
      </c>
      <c r="B8092" s="6">
        <v>8</v>
      </c>
      <c r="C8092" s="6">
        <v>28</v>
      </c>
      <c r="D8092" s="6">
        <f t="shared" si="1638"/>
        <v>48</v>
      </c>
      <c r="E8092" s="5">
        <f t="shared" si="1639"/>
        <v>3389.502646858683</v>
      </c>
      <c r="F8092" s="5">
        <f t="shared" si="1640"/>
        <v>292.41669540238024</v>
      </c>
      <c r="G8092" s="5">
        <f t="shared" si="1641"/>
        <v>1784.1503025602246</v>
      </c>
      <c r="H8092" s="5">
        <f t="shared" si="1642"/>
        <v>5466.0696448212875</v>
      </c>
      <c r="I8092" s="5">
        <f t="shared" si="1643"/>
        <v>720</v>
      </c>
      <c r="J8092" s="5">
        <f t="shared" si="1644"/>
        <v>4746.0696448212875</v>
      </c>
      <c r="K8092" s="2">
        <f t="shared" si="1645"/>
        <v>107397.04244481401</v>
      </c>
      <c r="L8092" s="2">
        <f t="shared" si="1646"/>
        <v>197952</v>
      </c>
      <c r="M8092" s="2">
        <f t="shared" si="1647"/>
        <v>38720</v>
      </c>
      <c r="N8092" s="6">
        <f t="shared" si="1648"/>
        <v>1</v>
      </c>
      <c r="O8092" s="2">
        <f t="shared" si="1649"/>
        <v>31834.957555185989</v>
      </c>
      <c r="P8092" s="2">
        <f t="shared" si="1650"/>
        <v>31834.957555185989</v>
      </c>
    </row>
    <row r="8093" spans="1:16">
      <c r="A8093" s="6">
        <v>12</v>
      </c>
      <c r="B8093" s="6">
        <v>8</v>
      </c>
      <c r="C8093" s="6">
        <v>29</v>
      </c>
      <c r="D8093" s="6">
        <f t="shared" si="1638"/>
        <v>49</v>
      </c>
      <c r="E8093" s="5">
        <f t="shared" si="1639"/>
        <v>3389.502646858683</v>
      </c>
      <c r="F8093" s="5">
        <f t="shared" si="1640"/>
        <v>292.41669540238024</v>
      </c>
      <c r="G8093" s="5">
        <f t="shared" si="1641"/>
        <v>1870.9683306758782</v>
      </c>
      <c r="H8093" s="5">
        <f t="shared" si="1642"/>
        <v>5552.8876729369413</v>
      </c>
      <c r="I8093" s="5">
        <f t="shared" si="1643"/>
        <v>720</v>
      </c>
      <c r="J8093" s="5">
        <f t="shared" si="1644"/>
        <v>4832.8876729369413</v>
      </c>
      <c r="K8093" s="2">
        <f t="shared" si="1645"/>
        <v>108904.29987737745</v>
      </c>
      <c r="L8093" s="2">
        <f t="shared" si="1646"/>
        <v>200652</v>
      </c>
      <c r="M8093" s="2">
        <f t="shared" si="1647"/>
        <v>39600</v>
      </c>
      <c r="N8093" s="6">
        <f t="shared" si="1648"/>
        <v>1</v>
      </c>
      <c r="O8093" s="2">
        <f t="shared" si="1649"/>
        <v>32147.700122622555</v>
      </c>
      <c r="P8093" s="2">
        <f t="shared" si="1650"/>
        <v>32147.700122622555</v>
      </c>
    </row>
    <row r="8094" spans="1:16">
      <c r="A8094" s="6">
        <v>12</v>
      </c>
      <c r="B8094" s="6">
        <v>8</v>
      </c>
      <c r="C8094" s="6">
        <v>30</v>
      </c>
      <c r="D8094" s="6">
        <f t="shared" si="1638"/>
        <v>50</v>
      </c>
      <c r="E8094" s="5">
        <f t="shared" si="1639"/>
        <v>3389.502646858683</v>
      </c>
      <c r="F8094" s="5">
        <f t="shared" si="1640"/>
        <v>292.41669540238024</v>
      </c>
      <c r="G8094" s="5">
        <f t="shared" si="1641"/>
        <v>1959.6780360096488</v>
      </c>
      <c r="H8094" s="5">
        <f t="shared" si="1642"/>
        <v>5641.5973782707124</v>
      </c>
      <c r="I8094" s="5">
        <f t="shared" si="1643"/>
        <v>720</v>
      </c>
      <c r="J8094" s="5">
        <f t="shared" si="1644"/>
        <v>4921.5973782707124</v>
      </c>
      <c r="K8094" s="2">
        <f t="shared" si="1645"/>
        <v>110444.39892831098</v>
      </c>
      <c r="L8094" s="2">
        <f t="shared" si="1646"/>
        <v>203352</v>
      </c>
      <c r="M8094" s="2">
        <f t="shared" si="1647"/>
        <v>40480</v>
      </c>
      <c r="N8094" s="6">
        <f t="shared" si="1648"/>
        <v>1</v>
      </c>
      <c r="O8094" s="2">
        <f t="shared" si="1649"/>
        <v>32427.601071689016</v>
      </c>
      <c r="P8094" s="2">
        <f t="shared" si="1650"/>
        <v>32427.601071689016</v>
      </c>
    </row>
    <row r="8095" spans="1:16">
      <c r="A8095" s="6">
        <v>12</v>
      </c>
      <c r="B8095" s="6">
        <v>9</v>
      </c>
      <c r="C8095" s="6">
        <v>0</v>
      </c>
      <c r="D8095" s="6">
        <f t="shared" si="1638"/>
        <v>21</v>
      </c>
      <c r="E8095" s="5">
        <f t="shared" si="1639"/>
        <v>3389.502646858683</v>
      </c>
      <c r="F8095" s="5">
        <f t="shared" si="1640"/>
        <v>337.19300188586965</v>
      </c>
      <c r="G8095" s="5">
        <f t="shared" si="1641"/>
        <v>0</v>
      </c>
      <c r="H8095" s="5">
        <f t="shared" si="1642"/>
        <v>3726.6956487445527</v>
      </c>
      <c r="I8095" s="5">
        <f t="shared" si="1643"/>
        <v>720</v>
      </c>
      <c r="J8095" s="5">
        <f t="shared" si="1644"/>
        <v>3006.6956487445527</v>
      </c>
      <c r="K8095" s="2">
        <f t="shared" si="1645"/>
        <v>77199.577235148492</v>
      </c>
      <c r="L8095" s="2">
        <f t="shared" si="1646"/>
        <v>124446</v>
      </c>
      <c r="M8095" s="2">
        <f t="shared" si="1647"/>
        <v>14520</v>
      </c>
      <c r="N8095" s="6">
        <f t="shared" si="1648"/>
        <v>1</v>
      </c>
      <c r="O8095" s="2">
        <f t="shared" si="1649"/>
        <v>12726.422764851508</v>
      </c>
      <c r="P8095" s="2">
        <f t="shared" si="1650"/>
        <v>12726.422764851508</v>
      </c>
    </row>
    <row r="8096" spans="1:16">
      <c r="A8096" s="6">
        <v>12</v>
      </c>
      <c r="B8096" s="6">
        <v>9</v>
      </c>
      <c r="C8096" s="6">
        <v>1</v>
      </c>
      <c r="D8096" s="6">
        <f t="shared" si="1638"/>
        <v>22</v>
      </c>
      <c r="E8096" s="5">
        <f t="shared" si="1639"/>
        <v>3389.502646858683</v>
      </c>
      <c r="F8096" s="5">
        <f t="shared" si="1640"/>
        <v>337.19300188586965</v>
      </c>
      <c r="G8096" s="5">
        <f t="shared" si="1641"/>
        <v>45.5625</v>
      </c>
      <c r="H8096" s="5">
        <f t="shared" si="1642"/>
        <v>3772.2581487445527</v>
      </c>
      <c r="I8096" s="5">
        <f t="shared" si="1643"/>
        <v>720</v>
      </c>
      <c r="J8096" s="5">
        <f t="shared" si="1644"/>
        <v>3052.2581487445527</v>
      </c>
      <c r="K8096" s="2">
        <f t="shared" si="1645"/>
        <v>77990.592860148492</v>
      </c>
      <c r="L8096" s="2">
        <f t="shared" si="1646"/>
        <v>127146</v>
      </c>
      <c r="M8096" s="2">
        <f t="shared" si="1647"/>
        <v>15400</v>
      </c>
      <c r="N8096" s="6">
        <f t="shared" si="1648"/>
        <v>1</v>
      </c>
      <c r="O8096" s="2">
        <f t="shared" si="1649"/>
        <v>13755.407139851508</v>
      </c>
      <c r="P8096" s="2">
        <f t="shared" si="1650"/>
        <v>13755.407139851508</v>
      </c>
    </row>
    <row r="8097" spans="1:16">
      <c r="A8097" s="6">
        <v>12</v>
      </c>
      <c r="B8097" s="6">
        <v>9</v>
      </c>
      <c r="C8097" s="6">
        <v>2</v>
      </c>
      <c r="D8097" s="6">
        <f t="shared" si="1638"/>
        <v>23</v>
      </c>
      <c r="E8097" s="5">
        <f t="shared" si="1639"/>
        <v>3389.502646858683</v>
      </c>
      <c r="F8097" s="5">
        <f t="shared" si="1640"/>
        <v>337.19300188586965</v>
      </c>
      <c r="G8097" s="5">
        <f t="shared" si="1641"/>
        <v>92.264062499999994</v>
      </c>
      <c r="H8097" s="5">
        <f t="shared" si="1642"/>
        <v>3818.9597112445526</v>
      </c>
      <c r="I8097" s="5">
        <f t="shared" si="1643"/>
        <v>720</v>
      </c>
      <c r="J8097" s="5">
        <f t="shared" si="1644"/>
        <v>3098.9597112445526</v>
      </c>
      <c r="K8097" s="2">
        <f t="shared" si="1645"/>
        <v>78801.383875773492</v>
      </c>
      <c r="L8097" s="2">
        <f t="shared" si="1646"/>
        <v>129846</v>
      </c>
      <c r="M8097" s="2">
        <f t="shared" si="1647"/>
        <v>16280</v>
      </c>
      <c r="N8097" s="6">
        <f t="shared" si="1648"/>
        <v>1</v>
      </c>
      <c r="O8097" s="2">
        <f t="shared" si="1649"/>
        <v>14764.616124226508</v>
      </c>
      <c r="P8097" s="2">
        <f t="shared" si="1650"/>
        <v>14764.616124226508</v>
      </c>
    </row>
    <row r="8098" spans="1:16">
      <c r="A8098" s="6">
        <v>12</v>
      </c>
      <c r="B8098" s="6">
        <v>9</v>
      </c>
      <c r="C8098" s="6">
        <v>3</v>
      </c>
      <c r="D8098" s="6">
        <f t="shared" si="1638"/>
        <v>24</v>
      </c>
      <c r="E8098" s="5">
        <f t="shared" si="1639"/>
        <v>3389.502646858683</v>
      </c>
      <c r="F8098" s="5">
        <f t="shared" si="1640"/>
        <v>337.19300188586965</v>
      </c>
      <c r="G8098" s="5">
        <f t="shared" si="1641"/>
        <v>140.12604492187498</v>
      </c>
      <c r="H8098" s="5">
        <f t="shared" si="1642"/>
        <v>3866.8216936664276</v>
      </c>
      <c r="I8098" s="5">
        <f t="shared" si="1643"/>
        <v>720</v>
      </c>
      <c r="J8098" s="5">
        <f t="shared" si="1644"/>
        <v>3146.8216936664276</v>
      </c>
      <c r="K8098" s="2">
        <f t="shared" si="1645"/>
        <v>79632.321070597696</v>
      </c>
      <c r="L8098" s="2">
        <f t="shared" si="1646"/>
        <v>132546</v>
      </c>
      <c r="M8098" s="2">
        <f t="shared" si="1647"/>
        <v>17160</v>
      </c>
      <c r="N8098" s="6">
        <f t="shared" si="1648"/>
        <v>1</v>
      </c>
      <c r="O8098" s="2">
        <f t="shared" si="1649"/>
        <v>15753.678929402304</v>
      </c>
      <c r="P8098" s="2">
        <f t="shared" si="1650"/>
        <v>15753.678929402304</v>
      </c>
    </row>
    <row r="8099" spans="1:16">
      <c r="A8099" s="6">
        <v>12</v>
      </c>
      <c r="B8099" s="6">
        <v>9</v>
      </c>
      <c r="C8099" s="6">
        <v>4</v>
      </c>
      <c r="D8099" s="6">
        <f t="shared" si="1638"/>
        <v>25</v>
      </c>
      <c r="E8099" s="5">
        <f t="shared" si="1639"/>
        <v>3389.502646858683</v>
      </c>
      <c r="F8099" s="5">
        <f t="shared" si="1640"/>
        <v>337.19300188586965</v>
      </c>
      <c r="G8099" s="5">
        <f t="shared" si="1641"/>
        <v>189.17016064453125</v>
      </c>
      <c r="H8099" s="5">
        <f t="shared" si="1642"/>
        <v>3915.865809389084</v>
      </c>
      <c r="I8099" s="5">
        <f t="shared" si="1643"/>
        <v>720</v>
      </c>
      <c r="J8099" s="5">
        <f t="shared" si="1644"/>
        <v>3195.865809389084</v>
      </c>
      <c r="K8099" s="2">
        <f t="shared" si="1645"/>
        <v>80483.781413004937</v>
      </c>
      <c r="L8099" s="2">
        <f t="shared" si="1646"/>
        <v>135246</v>
      </c>
      <c r="M8099" s="2">
        <f t="shared" si="1647"/>
        <v>18040</v>
      </c>
      <c r="N8099" s="6">
        <f t="shared" si="1648"/>
        <v>1</v>
      </c>
      <c r="O8099" s="2">
        <f t="shared" si="1649"/>
        <v>16722.218586995063</v>
      </c>
      <c r="P8099" s="2">
        <f t="shared" si="1650"/>
        <v>16722.218586995063</v>
      </c>
    </row>
    <row r="8100" spans="1:16">
      <c r="A8100" s="6">
        <v>12</v>
      </c>
      <c r="B8100" s="6">
        <v>9</v>
      </c>
      <c r="C8100" s="6">
        <v>5</v>
      </c>
      <c r="D8100" s="6">
        <f t="shared" si="1638"/>
        <v>26</v>
      </c>
      <c r="E8100" s="5">
        <f t="shared" si="1639"/>
        <v>3389.502646858683</v>
      </c>
      <c r="F8100" s="5">
        <f t="shared" si="1640"/>
        <v>337.19300188586965</v>
      </c>
      <c r="G8100" s="5">
        <f t="shared" si="1641"/>
        <v>239.41848456573481</v>
      </c>
      <c r="H8100" s="5">
        <f t="shared" si="1642"/>
        <v>3966.1141333102873</v>
      </c>
      <c r="I8100" s="5">
        <f t="shared" si="1643"/>
        <v>720</v>
      </c>
      <c r="J8100" s="5">
        <f t="shared" si="1644"/>
        <v>3246.1141333102873</v>
      </c>
      <c r="K8100" s="2">
        <f t="shared" si="1645"/>
        <v>81356.148147748041</v>
      </c>
      <c r="L8100" s="2">
        <f t="shared" si="1646"/>
        <v>137946</v>
      </c>
      <c r="M8100" s="2">
        <f t="shared" si="1647"/>
        <v>18920</v>
      </c>
      <c r="N8100" s="6">
        <f t="shared" si="1648"/>
        <v>1</v>
      </c>
      <c r="O8100" s="2">
        <f t="shared" si="1649"/>
        <v>17669.851852251959</v>
      </c>
      <c r="P8100" s="2">
        <f t="shared" si="1650"/>
        <v>17669.851852251959</v>
      </c>
    </row>
    <row r="8101" spans="1:16">
      <c r="A8101" s="6">
        <v>12</v>
      </c>
      <c r="B8101" s="6">
        <v>9</v>
      </c>
      <c r="C8101" s="6">
        <v>6</v>
      </c>
      <c r="D8101" s="6">
        <f t="shared" si="1638"/>
        <v>27</v>
      </c>
      <c r="E8101" s="5">
        <f t="shared" si="1639"/>
        <v>3389.502646858683</v>
      </c>
      <c r="F8101" s="5">
        <f t="shared" si="1640"/>
        <v>337.19300188586965</v>
      </c>
      <c r="G8101" s="5">
        <f t="shared" si="1641"/>
        <v>290.89345874736784</v>
      </c>
      <c r="H8101" s="5">
        <f t="shared" si="1642"/>
        <v>4017.5891074919205</v>
      </c>
      <c r="I8101" s="5">
        <f t="shared" si="1643"/>
        <v>720</v>
      </c>
      <c r="J8101" s="5">
        <f t="shared" si="1644"/>
        <v>3297.5891074919205</v>
      </c>
      <c r="K8101" s="2">
        <f t="shared" si="1645"/>
        <v>82249.81089395695</v>
      </c>
      <c r="L8101" s="2">
        <f t="shared" si="1646"/>
        <v>140646</v>
      </c>
      <c r="M8101" s="2">
        <f t="shared" si="1647"/>
        <v>19800</v>
      </c>
      <c r="N8101" s="6">
        <f t="shared" si="1648"/>
        <v>1</v>
      </c>
      <c r="O8101" s="2">
        <f t="shared" si="1649"/>
        <v>18596.18910604305</v>
      </c>
      <c r="P8101" s="2">
        <f t="shared" si="1650"/>
        <v>18596.18910604305</v>
      </c>
    </row>
    <row r="8102" spans="1:16">
      <c r="A8102" s="6">
        <v>12</v>
      </c>
      <c r="B8102" s="6">
        <v>9</v>
      </c>
      <c r="C8102" s="6">
        <v>7</v>
      </c>
      <c r="D8102" s="6">
        <f t="shared" si="1638"/>
        <v>28</v>
      </c>
      <c r="E8102" s="5">
        <f t="shared" si="1639"/>
        <v>3389.502646858683</v>
      </c>
      <c r="F8102" s="5">
        <f t="shared" si="1640"/>
        <v>337.19300188586965</v>
      </c>
      <c r="G8102" s="5">
        <f t="shared" si="1641"/>
        <v>343.61789814532818</v>
      </c>
      <c r="H8102" s="5">
        <f t="shared" si="1642"/>
        <v>4070.3135468898809</v>
      </c>
      <c r="I8102" s="5">
        <f t="shared" si="1643"/>
        <v>720</v>
      </c>
      <c r="J8102" s="5">
        <f t="shared" si="1644"/>
        <v>3350.3135468898809</v>
      </c>
      <c r="K8102" s="2">
        <f t="shared" si="1645"/>
        <v>83165.165744615981</v>
      </c>
      <c r="L8102" s="2">
        <f t="shared" si="1646"/>
        <v>143346</v>
      </c>
      <c r="M8102" s="2">
        <f t="shared" si="1647"/>
        <v>20680</v>
      </c>
      <c r="N8102" s="6">
        <f t="shared" si="1648"/>
        <v>1</v>
      </c>
      <c r="O8102" s="2">
        <f t="shared" si="1649"/>
        <v>19500.834255384019</v>
      </c>
      <c r="P8102" s="2">
        <f t="shared" si="1650"/>
        <v>19500.834255384019</v>
      </c>
    </row>
    <row r="8103" spans="1:16">
      <c r="A8103" s="6">
        <v>12</v>
      </c>
      <c r="B8103" s="6">
        <v>9</v>
      </c>
      <c r="C8103" s="6">
        <v>8</v>
      </c>
      <c r="D8103" s="6">
        <f t="shared" si="1638"/>
        <v>29</v>
      </c>
      <c r="E8103" s="5">
        <f t="shared" si="1639"/>
        <v>3389.502646858683</v>
      </c>
      <c r="F8103" s="5">
        <f t="shared" si="1640"/>
        <v>337.19300188586965</v>
      </c>
      <c r="G8103" s="5">
        <f t="shared" si="1641"/>
        <v>397.61499642530839</v>
      </c>
      <c r="H8103" s="5">
        <f t="shared" si="1642"/>
        <v>4124.3106451698613</v>
      </c>
      <c r="I8103" s="5">
        <f t="shared" si="1643"/>
        <v>720</v>
      </c>
      <c r="J8103" s="5">
        <f t="shared" si="1644"/>
        <v>3404.3106451698613</v>
      </c>
      <c r="K8103" s="2">
        <f t="shared" si="1645"/>
        <v>84102.615367532315</v>
      </c>
      <c r="L8103" s="2">
        <f t="shared" si="1646"/>
        <v>146046</v>
      </c>
      <c r="M8103" s="2">
        <f t="shared" si="1647"/>
        <v>21560</v>
      </c>
      <c r="N8103" s="6">
        <f t="shared" si="1648"/>
        <v>1</v>
      </c>
      <c r="O8103" s="2">
        <f t="shared" si="1649"/>
        <v>20383.384632467685</v>
      </c>
      <c r="P8103" s="2">
        <f t="shared" si="1650"/>
        <v>20383.384632467685</v>
      </c>
    </row>
    <row r="8104" spans="1:16">
      <c r="A8104" s="6">
        <v>12</v>
      </c>
      <c r="B8104" s="6">
        <v>9</v>
      </c>
      <c r="C8104" s="6">
        <v>9</v>
      </c>
      <c r="D8104" s="6">
        <f t="shared" si="1638"/>
        <v>30</v>
      </c>
      <c r="E8104" s="5">
        <f t="shared" si="1639"/>
        <v>3389.502646858683</v>
      </c>
      <c r="F8104" s="5">
        <f t="shared" si="1640"/>
        <v>337.19300188586965</v>
      </c>
      <c r="G8104" s="5">
        <f t="shared" si="1641"/>
        <v>452.90833186570285</v>
      </c>
      <c r="H8104" s="5">
        <f t="shared" si="1642"/>
        <v>4179.6039806102553</v>
      </c>
      <c r="I8104" s="5">
        <f t="shared" si="1643"/>
        <v>720</v>
      </c>
      <c r="J8104" s="5">
        <f t="shared" si="1644"/>
        <v>3459.6039806102553</v>
      </c>
      <c r="K8104" s="2">
        <f t="shared" si="1645"/>
        <v>85062.569107816933</v>
      </c>
      <c r="L8104" s="2">
        <f t="shared" si="1646"/>
        <v>148746</v>
      </c>
      <c r="M8104" s="2">
        <f t="shared" si="1647"/>
        <v>22440</v>
      </c>
      <c r="N8104" s="6">
        <f t="shared" si="1648"/>
        <v>1</v>
      </c>
      <c r="O8104" s="2">
        <f t="shared" si="1649"/>
        <v>21243.430892183067</v>
      </c>
      <c r="P8104" s="2">
        <f t="shared" si="1650"/>
        <v>21243.430892183067</v>
      </c>
    </row>
    <row r="8105" spans="1:16">
      <c r="A8105" s="6">
        <v>12</v>
      </c>
      <c r="B8105" s="6">
        <v>9</v>
      </c>
      <c r="C8105" s="6">
        <v>10</v>
      </c>
      <c r="D8105" s="6">
        <f t="shared" si="1638"/>
        <v>31</v>
      </c>
      <c r="E8105" s="5">
        <f t="shared" si="1639"/>
        <v>3389.502646858683</v>
      </c>
      <c r="F8105" s="5">
        <f t="shared" si="1640"/>
        <v>337.19300188586965</v>
      </c>
      <c r="G8105" s="5">
        <f t="shared" si="1641"/>
        <v>509.52187334891573</v>
      </c>
      <c r="H8105" s="5">
        <f t="shared" si="1642"/>
        <v>4236.2175220934687</v>
      </c>
      <c r="I8105" s="5">
        <f t="shared" si="1643"/>
        <v>720</v>
      </c>
      <c r="J8105" s="5">
        <f t="shared" si="1644"/>
        <v>3516.2175220934687</v>
      </c>
      <c r="K8105" s="2">
        <f t="shared" si="1645"/>
        <v>86045.443091900495</v>
      </c>
      <c r="L8105" s="2">
        <f t="shared" si="1646"/>
        <v>151446</v>
      </c>
      <c r="M8105" s="2">
        <f t="shared" si="1647"/>
        <v>23320</v>
      </c>
      <c r="N8105" s="6">
        <f t="shared" si="1648"/>
        <v>1</v>
      </c>
      <c r="O8105" s="2">
        <f t="shared" si="1649"/>
        <v>22080.556908099505</v>
      </c>
      <c r="P8105" s="2">
        <f t="shared" si="1650"/>
        <v>22080.556908099505</v>
      </c>
    </row>
    <row r="8106" spans="1:16">
      <c r="A8106" s="6">
        <v>12</v>
      </c>
      <c r="B8106" s="6">
        <v>9</v>
      </c>
      <c r="C8106" s="6">
        <v>11</v>
      </c>
      <c r="D8106" s="6">
        <f t="shared" si="1638"/>
        <v>32</v>
      </c>
      <c r="E8106" s="5">
        <f t="shared" si="1639"/>
        <v>3389.502646858683</v>
      </c>
      <c r="F8106" s="5">
        <f t="shared" si="1640"/>
        <v>337.19300188586965</v>
      </c>
      <c r="G8106" s="5">
        <f t="shared" si="1641"/>
        <v>567.47998644235474</v>
      </c>
      <c r="H8106" s="5">
        <f t="shared" si="1642"/>
        <v>4294.1756351869071</v>
      </c>
      <c r="I8106" s="5">
        <f t="shared" si="1643"/>
        <v>720</v>
      </c>
      <c r="J8106" s="5">
        <f t="shared" si="1644"/>
        <v>3574.1756351869071</v>
      </c>
      <c r="K8106" s="2">
        <f t="shared" si="1645"/>
        <v>87051.660333106032</v>
      </c>
      <c r="L8106" s="2">
        <f t="shared" si="1646"/>
        <v>154146</v>
      </c>
      <c r="M8106" s="2">
        <f t="shared" si="1647"/>
        <v>24200</v>
      </c>
      <c r="N8106" s="6">
        <f t="shared" si="1648"/>
        <v>1</v>
      </c>
      <c r="O8106" s="2">
        <f t="shared" si="1649"/>
        <v>22894.339666893968</v>
      </c>
      <c r="P8106" s="2">
        <f t="shared" si="1650"/>
        <v>22894.339666893968</v>
      </c>
    </row>
    <row r="8107" spans="1:16">
      <c r="A8107" s="6">
        <v>12</v>
      </c>
      <c r="B8107" s="6">
        <v>9</v>
      </c>
      <c r="C8107" s="6">
        <v>12</v>
      </c>
      <c r="D8107" s="6">
        <f t="shared" si="1638"/>
        <v>33</v>
      </c>
      <c r="E8107" s="5">
        <f t="shared" si="1639"/>
        <v>3389.502646858683</v>
      </c>
      <c r="F8107" s="5">
        <f t="shared" si="1640"/>
        <v>337.19300188586965</v>
      </c>
      <c r="G8107" s="5">
        <f t="shared" si="1641"/>
        <v>626.80743957041921</v>
      </c>
      <c r="H8107" s="5">
        <f t="shared" si="1642"/>
        <v>4353.503088314972</v>
      </c>
      <c r="I8107" s="5">
        <f t="shared" si="1643"/>
        <v>720</v>
      </c>
      <c r="J8107" s="5">
        <f t="shared" si="1644"/>
        <v>3633.503088314972</v>
      </c>
      <c r="K8107" s="2">
        <f t="shared" si="1645"/>
        <v>88081.650838801594</v>
      </c>
      <c r="L8107" s="2">
        <f t="shared" si="1646"/>
        <v>156846</v>
      </c>
      <c r="M8107" s="2">
        <f t="shared" si="1647"/>
        <v>25080</v>
      </c>
      <c r="N8107" s="6">
        <f t="shared" si="1648"/>
        <v>1</v>
      </c>
      <c r="O8107" s="2">
        <f t="shared" si="1649"/>
        <v>23684.349161198406</v>
      </c>
      <c r="P8107" s="2">
        <f t="shared" si="1650"/>
        <v>23684.349161198406</v>
      </c>
    </row>
    <row r="8108" spans="1:16">
      <c r="A8108" s="6">
        <v>12</v>
      </c>
      <c r="B8108" s="6">
        <v>9</v>
      </c>
      <c r="C8108" s="6">
        <v>13</v>
      </c>
      <c r="D8108" s="6">
        <f t="shared" si="1638"/>
        <v>34</v>
      </c>
      <c r="E8108" s="5">
        <f t="shared" si="1639"/>
        <v>3389.502646858683</v>
      </c>
      <c r="F8108" s="5">
        <f t="shared" si="1640"/>
        <v>337.19300188586965</v>
      </c>
      <c r="G8108" s="5">
        <f t="shared" si="1641"/>
        <v>687.52941027880343</v>
      </c>
      <c r="H8108" s="5">
        <f t="shared" si="1642"/>
        <v>4414.2250590233562</v>
      </c>
      <c r="I8108" s="5">
        <f t="shared" si="1643"/>
        <v>720</v>
      </c>
      <c r="J8108" s="5">
        <f t="shared" si="1644"/>
        <v>3694.2250590233562</v>
      </c>
      <c r="K8108" s="2">
        <f t="shared" si="1645"/>
        <v>89135.851719155486</v>
      </c>
      <c r="L8108" s="2">
        <f t="shared" si="1646"/>
        <v>159546</v>
      </c>
      <c r="M8108" s="2">
        <f t="shared" si="1647"/>
        <v>25960</v>
      </c>
      <c r="N8108" s="6">
        <f t="shared" si="1648"/>
        <v>1</v>
      </c>
      <c r="O8108" s="2">
        <f t="shared" si="1649"/>
        <v>24450.148280844514</v>
      </c>
      <c r="P8108" s="2">
        <f t="shared" si="1650"/>
        <v>24450.148280844514</v>
      </c>
    </row>
    <row r="8109" spans="1:16">
      <c r="A8109" s="6">
        <v>12</v>
      </c>
      <c r="B8109" s="6">
        <v>9</v>
      </c>
      <c r="C8109" s="6">
        <v>14</v>
      </c>
      <c r="D8109" s="6">
        <f t="shared" si="1638"/>
        <v>35</v>
      </c>
      <c r="E8109" s="5">
        <f t="shared" si="1639"/>
        <v>3389.502646858683</v>
      </c>
      <c r="F8109" s="5">
        <f t="shared" si="1640"/>
        <v>337.19300188586965</v>
      </c>
      <c r="G8109" s="5">
        <f t="shared" si="1641"/>
        <v>749.67149159246469</v>
      </c>
      <c r="H8109" s="5">
        <f t="shared" si="1642"/>
        <v>4476.3671403370172</v>
      </c>
      <c r="I8109" s="5">
        <f t="shared" si="1643"/>
        <v>720</v>
      </c>
      <c r="J8109" s="5">
        <f t="shared" si="1644"/>
        <v>3756.3671403370172</v>
      </c>
      <c r="K8109" s="2">
        <f t="shared" si="1645"/>
        <v>90214.707297517656</v>
      </c>
      <c r="L8109" s="2">
        <f t="shared" si="1646"/>
        <v>162246</v>
      </c>
      <c r="M8109" s="2">
        <f t="shared" si="1647"/>
        <v>26840</v>
      </c>
      <c r="N8109" s="6">
        <f t="shared" si="1648"/>
        <v>1</v>
      </c>
      <c r="O8109" s="2">
        <f t="shared" si="1649"/>
        <v>25191.292702482344</v>
      </c>
      <c r="P8109" s="2">
        <f t="shared" si="1650"/>
        <v>25191.292702482344</v>
      </c>
    </row>
    <row r="8110" spans="1:16">
      <c r="A8110" s="6">
        <v>12</v>
      </c>
      <c r="B8110" s="6">
        <v>9</v>
      </c>
      <c r="C8110" s="6">
        <v>15</v>
      </c>
      <c r="D8110" s="6">
        <f t="shared" si="1638"/>
        <v>36</v>
      </c>
      <c r="E8110" s="5">
        <f t="shared" si="1639"/>
        <v>3389.502646858683</v>
      </c>
      <c r="F8110" s="5">
        <f t="shared" si="1640"/>
        <v>337.19300188586965</v>
      </c>
      <c r="G8110" s="5">
        <f t="shared" si="1641"/>
        <v>813.25969846861108</v>
      </c>
      <c r="H8110" s="5">
        <f t="shared" si="1642"/>
        <v>4539.9553472131638</v>
      </c>
      <c r="I8110" s="5">
        <f t="shared" si="1643"/>
        <v>720</v>
      </c>
      <c r="J8110" s="5">
        <f t="shared" si="1644"/>
        <v>3819.9553472131638</v>
      </c>
      <c r="K8110" s="2">
        <f t="shared" si="1645"/>
        <v>91318.669222450757</v>
      </c>
      <c r="L8110" s="2">
        <f t="shared" si="1646"/>
        <v>164946</v>
      </c>
      <c r="M8110" s="2">
        <f t="shared" si="1647"/>
        <v>27720</v>
      </c>
      <c r="N8110" s="6">
        <f t="shared" si="1648"/>
        <v>1</v>
      </c>
      <c r="O8110" s="2">
        <f t="shared" si="1649"/>
        <v>25907.330777549243</v>
      </c>
      <c r="P8110" s="2">
        <f t="shared" si="1650"/>
        <v>25907.330777549243</v>
      </c>
    </row>
    <row r="8111" spans="1:16">
      <c r="A8111" s="6">
        <v>12</v>
      </c>
      <c r="B8111" s="6">
        <v>9</v>
      </c>
      <c r="C8111" s="6">
        <v>16</v>
      </c>
      <c r="D8111" s="6">
        <f t="shared" si="1638"/>
        <v>37</v>
      </c>
      <c r="E8111" s="5">
        <f t="shared" si="1639"/>
        <v>3389.502646858683</v>
      </c>
      <c r="F8111" s="5">
        <f t="shared" si="1640"/>
        <v>337.19300188586965</v>
      </c>
      <c r="G8111" s="5">
        <f t="shared" si="1641"/>
        <v>878.32047434610013</v>
      </c>
      <c r="H8111" s="5">
        <f t="shared" si="1642"/>
        <v>4605.0161230906524</v>
      </c>
      <c r="I8111" s="5">
        <f t="shared" si="1643"/>
        <v>720</v>
      </c>
      <c r="J8111" s="5">
        <f t="shared" si="1644"/>
        <v>3885.0161230906524</v>
      </c>
      <c r="K8111" s="2">
        <f t="shared" si="1645"/>
        <v>92448.196581434939</v>
      </c>
      <c r="L8111" s="2">
        <f t="shared" si="1646"/>
        <v>167646</v>
      </c>
      <c r="M8111" s="2">
        <f t="shared" si="1647"/>
        <v>28600</v>
      </c>
      <c r="N8111" s="6">
        <f t="shared" si="1648"/>
        <v>1</v>
      </c>
      <c r="O8111" s="2">
        <f t="shared" si="1649"/>
        <v>26597.803418565061</v>
      </c>
      <c r="P8111" s="2">
        <f t="shared" si="1650"/>
        <v>26597.803418565061</v>
      </c>
    </row>
    <row r="8112" spans="1:16">
      <c r="A8112" s="6">
        <v>12</v>
      </c>
      <c r="B8112" s="6">
        <v>9</v>
      </c>
      <c r="C8112" s="6">
        <v>17</v>
      </c>
      <c r="D8112" s="6">
        <f t="shared" si="1638"/>
        <v>38</v>
      </c>
      <c r="E8112" s="5">
        <f t="shared" si="1639"/>
        <v>3389.502646858683</v>
      </c>
      <c r="F8112" s="5">
        <f t="shared" si="1640"/>
        <v>337.19300188586965</v>
      </c>
      <c r="G8112" s="5">
        <f t="shared" si="1641"/>
        <v>944.88069779264049</v>
      </c>
      <c r="H8112" s="5">
        <f t="shared" si="1642"/>
        <v>4671.5763465371929</v>
      </c>
      <c r="I8112" s="5">
        <f t="shared" si="1643"/>
        <v>720</v>
      </c>
      <c r="J8112" s="5">
        <f t="shared" si="1644"/>
        <v>3951.5763465371929</v>
      </c>
      <c r="K8112" s="2">
        <f t="shared" si="1645"/>
        <v>93603.756016270709</v>
      </c>
      <c r="L8112" s="2">
        <f t="shared" si="1646"/>
        <v>170346</v>
      </c>
      <c r="M8112" s="2">
        <f t="shared" si="1647"/>
        <v>29480</v>
      </c>
      <c r="N8112" s="6">
        <f t="shared" si="1648"/>
        <v>1</v>
      </c>
      <c r="O8112" s="2">
        <f t="shared" si="1649"/>
        <v>27262.243983729291</v>
      </c>
      <c r="P8112" s="2">
        <f t="shared" si="1650"/>
        <v>27262.243983729291</v>
      </c>
    </row>
    <row r="8113" spans="1:16">
      <c r="A8113" s="6">
        <v>12</v>
      </c>
      <c r="B8113" s="6">
        <v>9</v>
      </c>
      <c r="C8113" s="6">
        <v>18</v>
      </c>
      <c r="D8113" s="6">
        <f t="shared" si="1638"/>
        <v>39</v>
      </c>
      <c r="E8113" s="5">
        <f t="shared" si="1639"/>
        <v>3389.502646858683</v>
      </c>
      <c r="F8113" s="5">
        <f t="shared" si="1640"/>
        <v>337.19300188586965</v>
      </c>
      <c r="G8113" s="5">
        <f t="shared" si="1641"/>
        <v>1012.9676892512279</v>
      </c>
      <c r="H8113" s="5">
        <f t="shared" si="1642"/>
        <v>4739.6633379957802</v>
      </c>
      <c r="I8113" s="5">
        <f t="shared" si="1643"/>
        <v>720</v>
      </c>
      <c r="J8113" s="5">
        <f t="shared" si="1644"/>
        <v>4019.6633379957802</v>
      </c>
      <c r="K8113" s="2">
        <f t="shared" si="1645"/>
        <v>94785.821840204517</v>
      </c>
      <c r="L8113" s="2">
        <f t="shared" si="1646"/>
        <v>173046</v>
      </c>
      <c r="M8113" s="2">
        <f t="shared" si="1647"/>
        <v>30360</v>
      </c>
      <c r="N8113" s="6">
        <f t="shared" si="1648"/>
        <v>1</v>
      </c>
      <c r="O8113" s="2">
        <f t="shared" si="1649"/>
        <v>27900.178159795483</v>
      </c>
      <c r="P8113" s="2">
        <f t="shared" si="1650"/>
        <v>27900.178159795483</v>
      </c>
    </row>
    <row r="8114" spans="1:16">
      <c r="A8114" s="6">
        <v>12</v>
      </c>
      <c r="B8114" s="6">
        <v>9</v>
      </c>
      <c r="C8114" s="6">
        <v>19</v>
      </c>
      <c r="D8114" s="6">
        <f t="shared" si="1638"/>
        <v>40</v>
      </c>
      <c r="E8114" s="5">
        <f t="shared" si="1639"/>
        <v>3389.502646858683</v>
      </c>
      <c r="F8114" s="5">
        <f t="shared" si="1640"/>
        <v>337.19300188586965</v>
      </c>
      <c r="G8114" s="5">
        <f t="shared" si="1641"/>
        <v>1082.6092178872495</v>
      </c>
      <c r="H8114" s="5">
        <f t="shared" si="1642"/>
        <v>4809.3048666318027</v>
      </c>
      <c r="I8114" s="5">
        <f t="shared" si="1643"/>
        <v>720</v>
      </c>
      <c r="J8114" s="5">
        <f t="shared" si="1644"/>
        <v>4089.3048666318027</v>
      </c>
      <c r="K8114" s="2">
        <f t="shared" si="1645"/>
        <v>95994.876156802129</v>
      </c>
      <c r="L8114" s="2">
        <f t="shared" si="1646"/>
        <v>175746</v>
      </c>
      <c r="M8114" s="2">
        <f t="shared" si="1647"/>
        <v>31240</v>
      </c>
      <c r="N8114" s="6">
        <f t="shared" si="1648"/>
        <v>1</v>
      </c>
      <c r="O8114" s="2">
        <f t="shared" si="1649"/>
        <v>28511.123843197871</v>
      </c>
      <c r="P8114" s="2">
        <f t="shared" si="1650"/>
        <v>28511.123843197871</v>
      </c>
    </row>
    <row r="8115" spans="1:16">
      <c r="A8115" s="6">
        <v>12</v>
      </c>
      <c r="B8115" s="6">
        <v>9</v>
      </c>
      <c r="C8115" s="6">
        <v>20</v>
      </c>
      <c r="D8115" s="6">
        <f t="shared" si="1638"/>
        <v>41</v>
      </c>
      <c r="E8115" s="5">
        <f t="shared" si="1639"/>
        <v>3389.502646858683</v>
      </c>
      <c r="F8115" s="5">
        <f t="shared" si="1640"/>
        <v>337.19300188586965</v>
      </c>
      <c r="G8115" s="5">
        <f t="shared" si="1641"/>
        <v>1153.8335085377266</v>
      </c>
      <c r="H8115" s="5">
        <f t="shared" si="1642"/>
        <v>4880.5291572822789</v>
      </c>
      <c r="I8115" s="5">
        <f t="shared" si="1643"/>
        <v>720</v>
      </c>
      <c r="J8115" s="5">
        <f t="shared" si="1644"/>
        <v>4160.5291572822789</v>
      </c>
      <c r="K8115" s="2">
        <f t="shared" si="1645"/>
        <v>97231.408980595123</v>
      </c>
      <c r="L8115" s="2">
        <f t="shared" si="1646"/>
        <v>178446</v>
      </c>
      <c r="M8115" s="2">
        <f t="shared" si="1647"/>
        <v>32120</v>
      </c>
      <c r="N8115" s="6">
        <f t="shared" si="1648"/>
        <v>1</v>
      </c>
      <c r="O8115" s="2">
        <f t="shared" si="1649"/>
        <v>29094.591019404877</v>
      </c>
      <c r="P8115" s="2">
        <f t="shared" si="1650"/>
        <v>29094.591019404877</v>
      </c>
    </row>
    <row r="8116" spans="1:16">
      <c r="A8116" s="6">
        <v>12</v>
      </c>
      <c r="B8116" s="6">
        <v>9</v>
      </c>
      <c r="C8116" s="6">
        <v>21</v>
      </c>
      <c r="D8116" s="6">
        <f t="shared" si="1638"/>
        <v>42</v>
      </c>
      <c r="E8116" s="5">
        <f t="shared" si="1639"/>
        <v>3389.502646858683</v>
      </c>
      <c r="F8116" s="5">
        <f t="shared" si="1640"/>
        <v>337.19300188586965</v>
      </c>
      <c r="G8116" s="5">
        <f t="shared" si="1641"/>
        <v>1226.6692487641703</v>
      </c>
      <c r="H8116" s="5">
        <f t="shared" si="1642"/>
        <v>4953.3648975087235</v>
      </c>
      <c r="I8116" s="5">
        <f t="shared" si="1643"/>
        <v>720</v>
      </c>
      <c r="J8116" s="5">
        <f t="shared" si="1644"/>
        <v>4233.3648975087235</v>
      </c>
      <c r="K8116" s="2">
        <f t="shared" si="1645"/>
        <v>98495.918359526448</v>
      </c>
      <c r="L8116" s="2">
        <f t="shared" si="1646"/>
        <v>181146</v>
      </c>
      <c r="M8116" s="2">
        <f t="shared" si="1647"/>
        <v>33000</v>
      </c>
      <c r="N8116" s="6">
        <f t="shared" si="1648"/>
        <v>1</v>
      </c>
      <c r="O8116" s="2">
        <f t="shared" si="1649"/>
        <v>29650.081640473552</v>
      </c>
      <c r="P8116" s="2">
        <f t="shared" si="1650"/>
        <v>29650.081640473552</v>
      </c>
    </row>
    <row r="8117" spans="1:16">
      <c r="A8117" s="6">
        <v>12</v>
      </c>
      <c r="B8117" s="6">
        <v>9</v>
      </c>
      <c r="C8117" s="6">
        <v>22</v>
      </c>
      <c r="D8117" s="6">
        <f t="shared" si="1638"/>
        <v>43</v>
      </c>
      <c r="E8117" s="5">
        <f t="shared" si="1639"/>
        <v>3389.502646858683</v>
      </c>
      <c r="F8117" s="5">
        <f t="shared" si="1640"/>
        <v>337.19300188586965</v>
      </c>
      <c r="G8117" s="5">
        <f t="shared" si="1641"/>
        <v>1301.1455960105666</v>
      </c>
      <c r="H8117" s="5">
        <f t="shared" si="1642"/>
        <v>5027.8412447551191</v>
      </c>
      <c r="I8117" s="5">
        <f t="shared" si="1643"/>
        <v>720</v>
      </c>
      <c r="J8117" s="5">
        <f t="shared" si="1644"/>
        <v>4307.8412447551191</v>
      </c>
      <c r="K8117" s="2">
        <f t="shared" si="1645"/>
        <v>99788.910499220816</v>
      </c>
      <c r="L8117" s="2">
        <f t="shared" si="1646"/>
        <v>183846</v>
      </c>
      <c r="M8117" s="2">
        <f t="shared" si="1647"/>
        <v>33880</v>
      </c>
      <c r="N8117" s="6">
        <f t="shared" si="1648"/>
        <v>1</v>
      </c>
      <c r="O8117" s="2">
        <f t="shared" si="1649"/>
        <v>30177.089500779184</v>
      </c>
      <c r="P8117" s="2">
        <f t="shared" si="1650"/>
        <v>30177.089500779184</v>
      </c>
    </row>
    <row r="8118" spans="1:16">
      <c r="A8118" s="6">
        <v>12</v>
      </c>
      <c r="B8118" s="6">
        <v>9</v>
      </c>
      <c r="C8118" s="6">
        <v>23</v>
      </c>
      <c r="D8118" s="6">
        <f t="shared" si="1638"/>
        <v>44</v>
      </c>
      <c r="E8118" s="5">
        <f t="shared" si="1639"/>
        <v>3389.502646858683</v>
      </c>
      <c r="F8118" s="5">
        <f t="shared" si="1640"/>
        <v>337.19300188586965</v>
      </c>
      <c r="G8118" s="5">
        <f t="shared" si="1641"/>
        <v>1377.292184868003</v>
      </c>
      <c r="H8118" s="5">
        <f t="shared" si="1642"/>
        <v>5103.9878336125557</v>
      </c>
      <c r="I8118" s="5">
        <f t="shared" si="1643"/>
        <v>720</v>
      </c>
      <c r="J8118" s="5">
        <f t="shared" si="1644"/>
        <v>4383.9878336125557</v>
      </c>
      <c r="K8118" s="2">
        <f t="shared" si="1645"/>
        <v>101110.89988910686</v>
      </c>
      <c r="L8118" s="2">
        <f t="shared" si="1646"/>
        <v>186546</v>
      </c>
      <c r="M8118" s="2">
        <f t="shared" si="1647"/>
        <v>34760</v>
      </c>
      <c r="N8118" s="6">
        <f t="shared" si="1648"/>
        <v>1</v>
      </c>
      <c r="O8118" s="2">
        <f t="shared" si="1649"/>
        <v>30675.100110893138</v>
      </c>
      <c r="P8118" s="2">
        <f t="shared" si="1650"/>
        <v>30675.100110893138</v>
      </c>
    </row>
    <row r="8119" spans="1:16">
      <c r="A8119" s="6">
        <v>12</v>
      </c>
      <c r="B8119" s="6">
        <v>9</v>
      </c>
      <c r="C8119" s="6">
        <v>24</v>
      </c>
      <c r="D8119" s="6">
        <f t="shared" si="1638"/>
        <v>45</v>
      </c>
      <c r="E8119" s="5">
        <f t="shared" si="1639"/>
        <v>3389.502646858683</v>
      </c>
      <c r="F8119" s="5">
        <f t="shared" si="1640"/>
        <v>337.19300188586965</v>
      </c>
      <c r="G8119" s="5">
        <f t="shared" si="1641"/>
        <v>1455.1391344474989</v>
      </c>
      <c r="H8119" s="5">
        <f t="shared" si="1642"/>
        <v>5181.8347831920519</v>
      </c>
      <c r="I8119" s="5">
        <f t="shared" si="1643"/>
        <v>720</v>
      </c>
      <c r="J8119" s="5">
        <f t="shared" si="1644"/>
        <v>4461.8347831920519</v>
      </c>
      <c r="K8119" s="2">
        <f t="shared" si="1645"/>
        <v>102462.40943041757</v>
      </c>
      <c r="L8119" s="2">
        <f t="shared" si="1646"/>
        <v>189246</v>
      </c>
      <c r="M8119" s="2">
        <f t="shared" si="1647"/>
        <v>35640</v>
      </c>
      <c r="N8119" s="6">
        <f t="shared" si="1648"/>
        <v>1</v>
      </c>
      <c r="O8119" s="2">
        <f t="shared" si="1649"/>
        <v>31143.590569582433</v>
      </c>
      <c r="P8119" s="2">
        <f t="shared" si="1650"/>
        <v>31143.590569582433</v>
      </c>
    </row>
    <row r="8120" spans="1:16">
      <c r="A8120" s="6">
        <v>12</v>
      </c>
      <c r="B8120" s="6">
        <v>9</v>
      </c>
      <c r="C8120" s="6">
        <v>25</v>
      </c>
      <c r="D8120" s="6">
        <f t="shared" si="1638"/>
        <v>46</v>
      </c>
      <c r="E8120" s="5">
        <f t="shared" si="1639"/>
        <v>3389.502646858683</v>
      </c>
      <c r="F8120" s="5">
        <f t="shared" si="1640"/>
        <v>337.19300188586965</v>
      </c>
      <c r="G8120" s="5">
        <f t="shared" si="1641"/>
        <v>1534.7170558625965</v>
      </c>
      <c r="H8120" s="5">
        <f t="shared" si="1642"/>
        <v>5261.412704607149</v>
      </c>
      <c r="I8120" s="5">
        <f t="shared" si="1643"/>
        <v>720</v>
      </c>
      <c r="J8120" s="5">
        <f t="shared" si="1644"/>
        <v>4541.412704607149</v>
      </c>
      <c r="K8120" s="2">
        <f t="shared" si="1645"/>
        <v>103843.97056609634</v>
      </c>
      <c r="L8120" s="2">
        <f t="shared" si="1646"/>
        <v>191946</v>
      </c>
      <c r="M8120" s="2">
        <f t="shared" si="1647"/>
        <v>36520</v>
      </c>
      <c r="N8120" s="6">
        <f t="shared" si="1648"/>
        <v>1</v>
      </c>
      <c r="O8120" s="2">
        <f t="shared" si="1649"/>
        <v>31582.029433903663</v>
      </c>
      <c r="P8120" s="2">
        <f t="shared" si="1650"/>
        <v>31582.029433903663</v>
      </c>
    </row>
    <row r="8121" spans="1:16">
      <c r="A8121" s="6">
        <v>12</v>
      </c>
      <c r="B8121" s="6">
        <v>9</v>
      </c>
      <c r="C8121" s="6">
        <v>26</v>
      </c>
      <c r="D8121" s="6">
        <f t="shared" si="1638"/>
        <v>47</v>
      </c>
      <c r="E8121" s="5">
        <f t="shared" si="1639"/>
        <v>3389.502646858683</v>
      </c>
      <c r="F8121" s="5">
        <f t="shared" si="1640"/>
        <v>337.19300188586965</v>
      </c>
      <c r="G8121" s="5">
        <f t="shared" si="1641"/>
        <v>1616.0570598233144</v>
      </c>
      <c r="H8121" s="5">
        <f t="shared" si="1642"/>
        <v>5342.7527085678666</v>
      </c>
      <c r="I8121" s="5">
        <f t="shared" si="1643"/>
        <v>720</v>
      </c>
      <c r="J8121" s="5">
        <f t="shared" si="1644"/>
        <v>4622.7527085678666</v>
      </c>
      <c r="K8121" s="2">
        <f t="shared" si="1645"/>
        <v>105256.12341263657</v>
      </c>
      <c r="L8121" s="2">
        <f t="shared" si="1646"/>
        <v>194646</v>
      </c>
      <c r="M8121" s="2">
        <f t="shared" si="1647"/>
        <v>37400</v>
      </c>
      <c r="N8121" s="6">
        <f t="shared" si="1648"/>
        <v>1</v>
      </c>
      <c r="O8121" s="2">
        <f t="shared" si="1649"/>
        <v>31989.876587363426</v>
      </c>
      <c r="P8121" s="2">
        <f t="shared" si="1650"/>
        <v>31989.876587363426</v>
      </c>
    </row>
    <row r="8122" spans="1:16">
      <c r="A8122" s="6">
        <v>12</v>
      </c>
      <c r="B8122" s="6">
        <v>9</v>
      </c>
      <c r="C8122" s="6">
        <v>27</v>
      </c>
      <c r="D8122" s="6">
        <f t="shared" si="1638"/>
        <v>48</v>
      </c>
      <c r="E8122" s="5">
        <f t="shared" si="1639"/>
        <v>3389.502646858683</v>
      </c>
      <c r="F8122" s="5">
        <f t="shared" si="1640"/>
        <v>337.19300188586965</v>
      </c>
      <c r="G8122" s="5">
        <f t="shared" si="1641"/>
        <v>1699.1907643430709</v>
      </c>
      <c r="H8122" s="5">
        <f t="shared" si="1642"/>
        <v>5425.8864130876236</v>
      </c>
      <c r="I8122" s="5">
        <f t="shared" si="1643"/>
        <v>720</v>
      </c>
      <c r="J8122" s="5">
        <f t="shared" si="1644"/>
        <v>4705.8864130876236</v>
      </c>
      <c r="K8122" s="2">
        <f t="shared" si="1645"/>
        <v>106699.41689388236</v>
      </c>
      <c r="L8122" s="2">
        <f t="shared" si="1646"/>
        <v>197346</v>
      </c>
      <c r="M8122" s="2">
        <f t="shared" si="1647"/>
        <v>38280</v>
      </c>
      <c r="N8122" s="6">
        <f t="shared" si="1648"/>
        <v>1</v>
      </c>
      <c r="O8122" s="2">
        <f t="shared" si="1649"/>
        <v>32366.583106117643</v>
      </c>
      <c r="P8122" s="2">
        <f t="shared" si="1650"/>
        <v>32366.583106117643</v>
      </c>
    </row>
    <row r="8123" spans="1:16">
      <c r="A8123" s="6">
        <v>12</v>
      </c>
      <c r="B8123" s="6">
        <v>9</v>
      </c>
      <c r="C8123" s="6">
        <v>28</v>
      </c>
      <c r="D8123" s="6">
        <f t="shared" si="1638"/>
        <v>49</v>
      </c>
      <c r="E8123" s="5">
        <f t="shared" si="1639"/>
        <v>3389.502646858683</v>
      </c>
      <c r="F8123" s="5">
        <f t="shared" si="1640"/>
        <v>337.19300188586965</v>
      </c>
      <c r="G8123" s="5">
        <f t="shared" si="1641"/>
        <v>1784.1503025602246</v>
      </c>
      <c r="H8123" s="5">
        <f t="shared" si="1642"/>
        <v>5510.8459513047774</v>
      </c>
      <c r="I8123" s="5">
        <f t="shared" si="1643"/>
        <v>720</v>
      </c>
      <c r="J8123" s="5">
        <f t="shared" si="1644"/>
        <v>4790.8459513047774</v>
      </c>
      <c r="K8123" s="2">
        <f t="shared" si="1645"/>
        <v>108174.40887681906</v>
      </c>
      <c r="L8123" s="2">
        <f t="shared" si="1646"/>
        <v>200046</v>
      </c>
      <c r="M8123" s="2">
        <f t="shared" si="1647"/>
        <v>39160</v>
      </c>
      <c r="N8123" s="6">
        <f t="shared" si="1648"/>
        <v>1</v>
      </c>
      <c r="O8123" s="2">
        <f t="shared" si="1649"/>
        <v>32711.591123180944</v>
      </c>
      <c r="P8123" s="2">
        <f t="shared" si="1650"/>
        <v>32711.591123180944</v>
      </c>
    </row>
    <row r="8124" spans="1:16">
      <c r="A8124" s="6">
        <v>12</v>
      </c>
      <c r="B8124" s="6">
        <v>9</v>
      </c>
      <c r="C8124" s="6">
        <v>29</v>
      </c>
      <c r="D8124" s="6">
        <f t="shared" si="1638"/>
        <v>50</v>
      </c>
      <c r="E8124" s="5">
        <f t="shared" si="1639"/>
        <v>3389.502646858683</v>
      </c>
      <c r="F8124" s="5">
        <f t="shared" si="1640"/>
        <v>337.19300188586965</v>
      </c>
      <c r="G8124" s="5">
        <f t="shared" si="1641"/>
        <v>1870.9683306758782</v>
      </c>
      <c r="H8124" s="5">
        <f t="shared" si="1642"/>
        <v>5597.6639794204311</v>
      </c>
      <c r="I8124" s="5">
        <f t="shared" si="1643"/>
        <v>720</v>
      </c>
      <c r="J8124" s="5">
        <f t="shared" si="1644"/>
        <v>4877.6639794204311</v>
      </c>
      <c r="K8124" s="2">
        <f t="shared" si="1645"/>
        <v>109681.66630938249</v>
      </c>
      <c r="L8124" s="2">
        <f t="shared" si="1646"/>
        <v>202746</v>
      </c>
      <c r="M8124" s="2">
        <f t="shared" si="1647"/>
        <v>40040</v>
      </c>
      <c r="N8124" s="6">
        <f t="shared" si="1648"/>
        <v>1</v>
      </c>
      <c r="O8124" s="2">
        <f t="shared" si="1649"/>
        <v>33024.33369061751</v>
      </c>
      <c r="P8124" s="2">
        <f t="shared" si="1650"/>
        <v>33024.33369061751</v>
      </c>
    </row>
    <row r="8125" spans="1:16">
      <c r="A8125" s="6">
        <v>12</v>
      </c>
      <c r="B8125" s="6">
        <v>9</v>
      </c>
      <c r="C8125" s="6">
        <v>30</v>
      </c>
      <c r="D8125" s="6">
        <f t="shared" si="1638"/>
        <v>51</v>
      </c>
      <c r="E8125" s="5">
        <f t="shared" si="1639"/>
        <v>3389.502646858683</v>
      </c>
      <c r="F8125" s="5">
        <f t="shared" si="1640"/>
        <v>337.19300188586965</v>
      </c>
      <c r="G8125" s="5">
        <f t="shared" si="1641"/>
        <v>1959.6780360096488</v>
      </c>
      <c r="H8125" s="5">
        <f t="shared" si="1642"/>
        <v>5686.3736847542013</v>
      </c>
      <c r="I8125" s="5">
        <f t="shared" si="1643"/>
        <v>720</v>
      </c>
      <c r="J8125" s="5">
        <f t="shared" si="1644"/>
        <v>4966.3736847542013</v>
      </c>
      <c r="K8125" s="2">
        <f t="shared" si="1645"/>
        <v>111221.765360316</v>
      </c>
      <c r="L8125" s="2">
        <f t="shared" si="1646"/>
        <v>205446</v>
      </c>
      <c r="M8125" s="2">
        <f t="shared" si="1647"/>
        <v>40920</v>
      </c>
      <c r="N8125" s="6">
        <f t="shared" si="1648"/>
        <v>1</v>
      </c>
      <c r="O8125" s="2">
        <f t="shared" si="1649"/>
        <v>33304.234639684</v>
      </c>
      <c r="P8125" s="2">
        <f t="shared" si="1650"/>
        <v>33304.234639684</v>
      </c>
    </row>
    <row r="8126" spans="1:16">
      <c r="A8126" s="6">
        <v>12</v>
      </c>
      <c r="B8126" s="6">
        <v>10</v>
      </c>
      <c r="C8126" s="6">
        <v>0</v>
      </c>
      <c r="D8126" s="6">
        <f t="shared" si="1638"/>
        <v>22</v>
      </c>
      <c r="E8126" s="5">
        <f t="shared" si="1639"/>
        <v>3389.502646858683</v>
      </c>
      <c r="F8126" s="5">
        <f t="shared" si="1640"/>
        <v>384.02536325890713</v>
      </c>
      <c r="G8126" s="5">
        <f t="shared" si="1641"/>
        <v>0</v>
      </c>
      <c r="H8126" s="5">
        <f t="shared" si="1642"/>
        <v>3773.5280101175899</v>
      </c>
      <c r="I8126" s="5">
        <f t="shared" si="1643"/>
        <v>720</v>
      </c>
      <c r="J8126" s="5">
        <f t="shared" si="1644"/>
        <v>3053.5280101175899</v>
      </c>
      <c r="K8126" s="2">
        <f t="shared" si="1645"/>
        <v>78012.639064541494</v>
      </c>
      <c r="L8126" s="2">
        <f t="shared" si="1646"/>
        <v>126540</v>
      </c>
      <c r="M8126" s="2">
        <f t="shared" si="1647"/>
        <v>14960</v>
      </c>
      <c r="N8126" s="6">
        <f t="shared" si="1648"/>
        <v>1</v>
      </c>
      <c r="O8126" s="2">
        <f t="shared" si="1649"/>
        <v>13567.360935458506</v>
      </c>
      <c r="P8126" s="2">
        <f t="shared" si="1650"/>
        <v>13567.360935458506</v>
      </c>
    </row>
    <row r="8127" spans="1:16">
      <c r="A8127" s="6">
        <v>12</v>
      </c>
      <c r="B8127" s="6">
        <v>10</v>
      </c>
      <c r="C8127" s="6">
        <v>1</v>
      </c>
      <c r="D8127" s="6">
        <f t="shared" si="1638"/>
        <v>23</v>
      </c>
      <c r="E8127" s="5">
        <f t="shared" si="1639"/>
        <v>3389.502646858683</v>
      </c>
      <c r="F8127" s="5">
        <f t="shared" si="1640"/>
        <v>384.02536325890713</v>
      </c>
      <c r="G8127" s="5">
        <f t="shared" si="1641"/>
        <v>45.5625</v>
      </c>
      <c r="H8127" s="5">
        <f t="shared" si="1642"/>
        <v>3819.0905101175899</v>
      </c>
      <c r="I8127" s="5">
        <f t="shared" si="1643"/>
        <v>720</v>
      </c>
      <c r="J8127" s="5">
        <f t="shared" si="1644"/>
        <v>3099.0905101175899</v>
      </c>
      <c r="K8127" s="2">
        <f t="shared" si="1645"/>
        <v>78803.654689541494</v>
      </c>
      <c r="L8127" s="2">
        <f t="shared" si="1646"/>
        <v>129240</v>
      </c>
      <c r="M8127" s="2">
        <f t="shared" si="1647"/>
        <v>15840</v>
      </c>
      <c r="N8127" s="6">
        <f t="shared" si="1648"/>
        <v>1</v>
      </c>
      <c r="O8127" s="2">
        <f t="shared" si="1649"/>
        <v>14596.345310458506</v>
      </c>
      <c r="P8127" s="2">
        <f t="shared" si="1650"/>
        <v>14596.345310458506</v>
      </c>
    </row>
    <row r="8128" spans="1:16">
      <c r="A8128" s="6">
        <v>12</v>
      </c>
      <c r="B8128" s="6">
        <v>10</v>
      </c>
      <c r="C8128" s="6">
        <v>2</v>
      </c>
      <c r="D8128" s="6">
        <f t="shared" si="1638"/>
        <v>24</v>
      </c>
      <c r="E8128" s="5">
        <f t="shared" si="1639"/>
        <v>3389.502646858683</v>
      </c>
      <c r="F8128" s="5">
        <f t="shared" si="1640"/>
        <v>384.02536325890713</v>
      </c>
      <c r="G8128" s="5">
        <f t="shared" si="1641"/>
        <v>92.264062499999994</v>
      </c>
      <c r="H8128" s="5">
        <f t="shared" si="1642"/>
        <v>3865.7920726175898</v>
      </c>
      <c r="I8128" s="5">
        <f t="shared" si="1643"/>
        <v>720</v>
      </c>
      <c r="J8128" s="5">
        <f t="shared" si="1644"/>
        <v>3145.7920726175898</v>
      </c>
      <c r="K8128" s="2">
        <f t="shared" si="1645"/>
        <v>79614.445705166494</v>
      </c>
      <c r="L8128" s="2">
        <f t="shared" si="1646"/>
        <v>131940</v>
      </c>
      <c r="M8128" s="2">
        <f t="shared" si="1647"/>
        <v>16720</v>
      </c>
      <c r="N8128" s="6">
        <f t="shared" si="1648"/>
        <v>1</v>
      </c>
      <c r="O8128" s="2">
        <f t="shared" si="1649"/>
        <v>15605.554294833506</v>
      </c>
      <c r="P8128" s="2">
        <f t="shared" si="1650"/>
        <v>15605.554294833506</v>
      </c>
    </row>
    <row r="8129" spans="1:16">
      <c r="A8129" s="6">
        <v>12</v>
      </c>
      <c r="B8129" s="6">
        <v>10</v>
      </c>
      <c r="C8129" s="6">
        <v>3</v>
      </c>
      <c r="D8129" s="6">
        <f t="shared" si="1638"/>
        <v>25</v>
      </c>
      <c r="E8129" s="5">
        <f t="shared" si="1639"/>
        <v>3389.502646858683</v>
      </c>
      <c r="F8129" s="5">
        <f t="shared" si="1640"/>
        <v>384.02536325890713</v>
      </c>
      <c r="G8129" s="5">
        <f t="shared" si="1641"/>
        <v>140.12604492187498</v>
      </c>
      <c r="H8129" s="5">
        <f t="shared" si="1642"/>
        <v>3913.6540550394648</v>
      </c>
      <c r="I8129" s="5">
        <f t="shared" si="1643"/>
        <v>720</v>
      </c>
      <c r="J8129" s="5">
        <f t="shared" si="1644"/>
        <v>3193.6540550394648</v>
      </c>
      <c r="K8129" s="2">
        <f t="shared" si="1645"/>
        <v>80445.382899990713</v>
      </c>
      <c r="L8129" s="2">
        <f t="shared" si="1646"/>
        <v>134640</v>
      </c>
      <c r="M8129" s="2">
        <f t="shared" si="1647"/>
        <v>17600</v>
      </c>
      <c r="N8129" s="6">
        <f t="shared" si="1648"/>
        <v>1</v>
      </c>
      <c r="O8129" s="2">
        <f t="shared" si="1649"/>
        <v>16594.617100009287</v>
      </c>
      <c r="P8129" s="2">
        <f t="shared" si="1650"/>
        <v>16594.617100009287</v>
      </c>
    </row>
    <row r="8130" spans="1:16">
      <c r="A8130" s="6">
        <v>12</v>
      </c>
      <c r="B8130" s="6">
        <v>10</v>
      </c>
      <c r="C8130" s="6">
        <v>4</v>
      </c>
      <c r="D8130" s="6">
        <f t="shared" si="1638"/>
        <v>26</v>
      </c>
      <c r="E8130" s="5">
        <f t="shared" si="1639"/>
        <v>3389.502646858683</v>
      </c>
      <c r="F8130" s="5">
        <f t="shared" si="1640"/>
        <v>384.02536325890713</v>
      </c>
      <c r="G8130" s="5">
        <f t="shared" si="1641"/>
        <v>189.17016064453125</v>
      </c>
      <c r="H8130" s="5">
        <f t="shared" si="1642"/>
        <v>3962.6981707621212</v>
      </c>
      <c r="I8130" s="5">
        <f t="shared" si="1643"/>
        <v>720</v>
      </c>
      <c r="J8130" s="5">
        <f t="shared" si="1644"/>
        <v>3242.6981707621212</v>
      </c>
      <c r="K8130" s="2">
        <f t="shared" si="1645"/>
        <v>81296.843242397939</v>
      </c>
      <c r="L8130" s="2">
        <f t="shared" si="1646"/>
        <v>137340</v>
      </c>
      <c r="M8130" s="2">
        <f t="shared" si="1647"/>
        <v>18480</v>
      </c>
      <c r="N8130" s="6">
        <f t="shared" si="1648"/>
        <v>1</v>
      </c>
      <c r="O8130" s="2">
        <f t="shared" si="1649"/>
        <v>17563.156757602061</v>
      </c>
      <c r="P8130" s="2">
        <f t="shared" si="1650"/>
        <v>17563.156757602061</v>
      </c>
    </row>
    <row r="8131" spans="1:16">
      <c r="A8131" s="6">
        <v>12</v>
      </c>
      <c r="B8131" s="6">
        <v>10</v>
      </c>
      <c r="C8131" s="6">
        <v>5</v>
      </c>
      <c r="D8131" s="6">
        <f t="shared" si="1638"/>
        <v>27</v>
      </c>
      <c r="E8131" s="5">
        <f t="shared" si="1639"/>
        <v>3389.502646858683</v>
      </c>
      <c r="F8131" s="5">
        <f t="shared" si="1640"/>
        <v>384.02536325890713</v>
      </c>
      <c r="G8131" s="5">
        <f t="shared" si="1641"/>
        <v>239.41848456573481</v>
      </c>
      <c r="H8131" s="5">
        <f t="shared" si="1642"/>
        <v>4012.9464946833245</v>
      </c>
      <c r="I8131" s="5">
        <f t="shared" si="1643"/>
        <v>720</v>
      </c>
      <c r="J8131" s="5">
        <f t="shared" si="1644"/>
        <v>3292.9464946833245</v>
      </c>
      <c r="K8131" s="2">
        <f t="shared" si="1645"/>
        <v>82169.209977141058</v>
      </c>
      <c r="L8131" s="2">
        <f t="shared" si="1646"/>
        <v>140040</v>
      </c>
      <c r="M8131" s="2">
        <f t="shared" si="1647"/>
        <v>19360</v>
      </c>
      <c r="N8131" s="6">
        <f t="shared" si="1648"/>
        <v>1</v>
      </c>
      <c r="O8131" s="2">
        <f t="shared" si="1649"/>
        <v>18510.790022858942</v>
      </c>
      <c r="P8131" s="2">
        <f t="shared" si="1650"/>
        <v>18510.790022858942</v>
      </c>
    </row>
    <row r="8132" spans="1:16">
      <c r="A8132" s="6">
        <v>12</v>
      </c>
      <c r="B8132" s="6">
        <v>10</v>
      </c>
      <c r="C8132" s="6">
        <v>6</v>
      </c>
      <c r="D8132" s="6">
        <f t="shared" ref="D8132:D8195" si="1651">A8132+B8132+C8132</f>
        <v>28</v>
      </c>
      <c r="E8132" s="5">
        <f t="shared" ref="E8132:E8195" si="1652">IF(A8132=0,0,A8132*LABOR_HRS_WK_TOM*SEASON_WEEKS*(1+DIM_PCT_TOM)^A8132)</f>
        <v>3389.502646858683</v>
      </c>
      <c r="F8132" s="5">
        <f t="shared" ref="F8132:F8195" si="1653">IF(B8132=0,0,B8132*LABOR_HRS_WK_CAR*SEASON_WEEKS*(1+DIM_PCT_CAR)^B8132)</f>
        <v>384.02536325890713</v>
      </c>
      <c r="G8132" s="5">
        <f t="shared" ref="G8132:G8195" si="1654">IF(C8132=0,0,C8132*LABOR_HRS_WK_MES*SEASON_WEEKS*(1+DIM_PCT_MES)^C8132)</f>
        <v>290.89345874736784</v>
      </c>
      <c r="H8132" s="5">
        <f t="shared" ref="H8132:H8195" si="1655">E8132+F8132+G8132</f>
        <v>4064.4214688649577</v>
      </c>
      <c r="I8132" s="5">
        <f t="shared" ref="I8132:I8195" si="1656">MIN(H8132,FARMER_HRS)</f>
        <v>720</v>
      </c>
      <c r="J8132" s="5">
        <f t="shared" ref="J8132:J8195" si="1657">MAX(0,H8132-FARMER_HRS)</f>
        <v>3344.4214688649577</v>
      </c>
      <c r="K8132" s="2">
        <f t="shared" ref="K8132:K8195" si="1658">I8132*FARMER_RATE+J8132*TEMP_WORKER_RATE</f>
        <v>83062.872723349952</v>
      </c>
      <c r="L8132" s="2">
        <f t="shared" ref="L8132:L8195" si="1659">A8132*PRICE_TOM+B8132*PRICE_CAR+C8132*PRICE_MES</f>
        <v>142740</v>
      </c>
      <c r="M8132" s="2">
        <f t="shared" ref="M8132:M8195" si="1660">A8132*FERT_BED_TOM+B8132*FERT_BED_CAR+C8132*FERT_BED_MES</f>
        <v>20240</v>
      </c>
      <c r="N8132" s="6">
        <f t="shared" ref="N8132:N8195" si="1661">IF(AND(D8132&lt;=TOTAL_BEDS,J8132&lt;=TEMP_WORKER_MAX*TEMP_WORKER_HRS),1,0)</f>
        <v>1</v>
      </c>
      <c r="O8132" s="2">
        <f t="shared" ref="O8132:O8195" si="1662">L8132-M8132-K8132-FIXED_COSTS</f>
        <v>19437.127276650048</v>
      </c>
      <c r="P8132" s="2">
        <f t="shared" ref="P8132:P8195" si="1663">IF(N8132=1,O8132,"")</f>
        <v>19437.127276650048</v>
      </c>
    </row>
    <row r="8133" spans="1:16">
      <c r="A8133" s="6">
        <v>12</v>
      </c>
      <c r="B8133" s="6">
        <v>10</v>
      </c>
      <c r="C8133" s="6">
        <v>7</v>
      </c>
      <c r="D8133" s="6">
        <f t="shared" si="1651"/>
        <v>29</v>
      </c>
      <c r="E8133" s="5">
        <f t="shared" si="1652"/>
        <v>3389.502646858683</v>
      </c>
      <c r="F8133" s="5">
        <f t="shared" si="1653"/>
        <v>384.02536325890713</v>
      </c>
      <c r="G8133" s="5">
        <f t="shared" si="1654"/>
        <v>343.61789814532818</v>
      </c>
      <c r="H8133" s="5">
        <f t="shared" si="1655"/>
        <v>4117.1459082629181</v>
      </c>
      <c r="I8133" s="5">
        <f t="shared" si="1656"/>
        <v>720</v>
      </c>
      <c r="J8133" s="5">
        <f t="shared" si="1657"/>
        <v>3397.1459082629181</v>
      </c>
      <c r="K8133" s="2">
        <f t="shared" si="1658"/>
        <v>83978.227574008983</v>
      </c>
      <c r="L8133" s="2">
        <f t="shared" si="1659"/>
        <v>145440</v>
      </c>
      <c r="M8133" s="2">
        <f t="shared" si="1660"/>
        <v>21120</v>
      </c>
      <c r="N8133" s="6">
        <f t="shared" si="1661"/>
        <v>1</v>
      </c>
      <c r="O8133" s="2">
        <f t="shared" si="1662"/>
        <v>20341.772425991017</v>
      </c>
      <c r="P8133" s="2">
        <f t="shared" si="1663"/>
        <v>20341.772425991017</v>
      </c>
    </row>
    <row r="8134" spans="1:16">
      <c r="A8134" s="6">
        <v>12</v>
      </c>
      <c r="B8134" s="6">
        <v>10</v>
      </c>
      <c r="C8134" s="6">
        <v>8</v>
      </c>
      <c r="D8134" s="6">
        <f t="shared" si="1651"/>
        <v>30</v>
      </c>
      <c r="E8134" s="5">
        <f t="shared" si="1652"/>
        <v>3389.502646858683</v>
      </c>
      <c r="F8134" s="5">
        <f t="shared" si="1653"/>
        <v>384.02536325890713</v>
      </c>
      <c r="G8134" s="5">
        <f t="shared" si="1654"/>
        <v>397.61499642530839</v>
      </c>
      <c r="H8134" s="5">
        <f t="shared" si="1655"/>
        <v>4171.1430065428985</v>
      </c>
      <c r="I8134" s="5">
        <f t="shared" si="1656"/>
        <v>720</v>
      </c>
      <c r="J8134" s="5">
        <f t="shared" si="1657"/>
        <v>3451.1430065428985</v>
      </c>
      <c r="K8134" s="2">
        <f t="shared" si="1658"/>
        <v>84915.677196925331</v>
      </c>
      <c r="L8134" s="2">
        <f t="shared" si="1659"/>
        <v>148140</v>
      </c>
      <c r="M8134" s="2">
        <f t="shared" si="1660"/>
        <v>22000</v>
      </c>
      <c r="N8134" s="6">
        <f t="shared" si="1661"/>
        <v>1</v>
      </c>
      <c r="O8134" s="2">
        <f t="shared" si="1662"/>
        <v>21224.322803074669</v>
      </c>
      <c r="P8134" s="2">
        <f t="shared" si="1663"/>
        <v>21224.322803074669</v>
      </c>
    </row>
    <row r="8135" spans="1:16">
      <c r="A8135" s="6">
        <v>12</v>
      </c>
      <c r="B8135" s="6">
        <v>10</v>
      </c>
      <c r="C8135" s="6">
        <v>9</v>
      </c>
      <c r="D8135" s="6">
        <f t="shared" si="1651"/>
        <v>31</v>
      </c>
      <c r="E8135" s="5">
        <f t="shared" si="1652"/>
        <v>3389.502646858683</v>
      </c>
      <c r="F8135" s="5">
        <f t="shared" si="1653"/>
        <v>384.02536325890713</v>
      </c>
      <c r="G8135" s="5">
        <f t="shared" si="1654"/>
        <v>452.90833186570285</v>
      </c>
      <c r="H8135" s="5">
        <f t="shared" si="1655"/>
        <v>4226.4363419832926</v>
      </c>
      <c r="I8135" s="5">
        <f t="shared" si="1656"/>
        <v>720</v>
      </c>
      <c r="J8135" s="5">
        <f t="shared" si="1657"/>
        <v>3506.4363419832926</v>
      </c>
      <c r="K8135" s="2">
        <f t="shared" si="1658"/>
        <v>85875.630937209935</v>
      </c>
      <c r="L8135" s="2">
        <f t="shared" si="1659"/>
        <v>150840</v>
      </c>
      <c r="M8135" s="2">
        <f t="shared" si="1660"/>
        <v>22880</v>
      </c>
      <c r="N8135" s="6">
        <f t="shared" si="1661"/>
        <v>1</v>
      </c>
      <c r="O8135" s="2">
        <f t="shared" si="1662"/>
        <v>22084.369062790065</v>
      </c>
      <c r="P8135" s="2">
        <f t="shared" si="1663"/>
        <v>22084.369062790065</v>
      </c>
    </row>
    <row r="8136" spans="1:16">
      <c r="A8136" s="6">
        <v>12</v>
      </c>
      <c r="B8136" s="6">
        <v>10</v>
      </c>
      <c r="C8136" s="6">
        <v>10</v>
      </c>
      <c r="D8136" s="6">
        <f t="shared" si="1651"/>
        <v>32</v>
      </c>
      <c r="E8136" s="5">
        <f t="shared" si="1652"/>
        <v>3389.502646858683</v>
      </c>
      <c r="F8136" s="5">
        <f t="shared" si="1653"/>
        <v>384.02536325890713</v>
      </c>
      <c r="G8136" s="5">
        <f t="shared" si="1654"/>
        <v>509.52187334891573</v>
      </c>
      <c r="H8136" s="5">
        <f t="shared" si="1655"/>
        <v>4283.0498834665059</v>
      </c>
      <c r="I8136" s="5">
        <f t="shared" si="1656"/>
        <v>720</v>
      </c>
      <c r="J8136" s="5">
        <f t="shared" si="1657"/>
        <v>3563.0498834665059</v>
      </c>
      <c r="K8136" s="2">
        <f t="shared" si="1658"/>
        <v>86858.504921293497</v>
      </c>
      <c r="L8136" s="2">
        <f t="shared" si="1659"/>
        <v>153540</v>
      </c>
      <c r="M8136" s="2">
        <f t="shared" si="1660"/>
        <v>23760</v>
      </c>
      <c r="N8136" s="6">
        <f t="shared" si="1661"/>
        <v>1</v>
      </c>
      <c r="O8136" s="2">
        <f t="shared" si="1662"/>
        <v>22921.495078706503</v>
      </c>
      <c r="P8136" s="2">
        <f t="shared" si="1663"/>
        <v>22921.495078706503</v>
      </c>
    </row>
    <row r="8137" spans="1:16">
      <c r="A8137" s="6">
        <v>12</v>
      </c>
      <c r="B8137" s="6">
        <v>10</v>
      </c>
      <c r="C8137" s="6">
        <v>11</v>
      </c>
      <c r="D8137" s="6">
        <f t="shared" si="1651"/>
        <v>33</v>
      </c>
      <c r="E8137" s="5">
        <f t="shared" si="1652"/>
        <v>3389.502646858683</v>
      </c>
      <c r="F8137" s="5">
        <f t="shared" si="1653"/>
        <v>384.02536325890713</v>
      </c>
      <c r="G8137" s="5">
        <f t="shared" si="1654"/>
        <v>567.47998644235474</v>
      </c>
      <c r="H8137" s="5">
        <f t="shared" si="1655"/>
        <v>4341.0079965599443</v>
      </c>
      <c r="I8137" s="5">
        <f t="shared" si="1656"/>
        <v>720</v>
      </c>
      <c r="J8137" s="5">
        <f t="shared" si="1657"/>
        <v>3621.0079965599443</v>
      </c>
      <c r="K8137" s="2">
        <f t="shared" si="1658"/>
        <v>87864.722162499034</v>
      </c>
      <c r="L8137" s="2">
        <f t="shared" si="1659"/>
        <v>156240</v>
      </c>
      <c r="M8137" s="2">
        <f t="shared" si="1660"/>
        <v>24640</v>
      </c>
      <c r="N8137" s="6">
        <f t="shared" si="1661"/>
        <v>1</v>
      </c>
      <c r="O8137" s="2">
        <f t="shared" si="1662"/>
        <v>23735.277837500966</v>
      </c>
      <c r="P8137" s="2">
        <f t="shared" si="1663"/>
        <v>23735.277837500966</v>
      </c>
    </row>
    <row r="8138" spans="1:16">
      <c r="A8138" s="6">
        <v>12</v>
      </c>
      <c r="B8138" s="6">
        <v>10</v>
      </c>
      <c r="C8138" s="6">
        <v>12</v>
      </c>
      <c r="D8138" s="6">
        <f t="shared" si="1651"/>
        <v>34</v>
      </c>
      <c r="E8138" s="5">
        <f t="shared" si="1652"/>
        <v>3389.502646858683</v>
      </c>
      <c r="F8138" s="5">
        <f t="shared" si="1653"/>
        <v>384.02536325890713</v>
      </c>
      <c r="G8138" s="5">
        <f t="shared" si="1654"/>
        <v>626.80743957041921</v>
      </c>
      <c r="H8138" s="5">
        <f t="shared" si="1655"/>
        <v>4400.3354496880092</v>
      </c>
      <c r="I8138" s="5">
        <f t="shared" si="1656"/>
        <v>720</v>
      </c>
      <c r="J8138" s="5">
        <f t="shared" si="1657"/>
        <v>3680.3354496880092</v>
      </c>
      <c r="K8138" s="2">
        <f t="shared" si="1658"/>
        <v>88894.71266819461</v>
      </c>
      <c r="L8138" s="2">
        <f t="shared" si="1659"/>
        <v>158940</v>
      </c>
      <c r="M8138" s="2">
        <f t="shared" si="1660"/>
        <v>25520</v>
      </c>
      <c r="N8138" s="6">
        <f t="shared" si="1661"/>
        <v>1</v>
      </c>
      <c r="O8138" s="2">
        <f t="shared" si="1662"/>
        <v>24525.28733180539</v>
      </c>
      <c r="P8138" s="2">
        <f t="shared" si="1663"/>
        <v>24525.28733180539</v>
      </c>
    </row>
    <row r="8139" spans="1:16">
      <c r="A8139" s="6">
        <v>12</v>
      </c>
      <c r="B8139" s="6">
        <v>10</v>
      </c>
      <c r="C8139" s="6">
        <v>13</v>
      </c>
      <c r="D8139" s="6">
        <f t="shared" si="1651"/>
        <v>35</v>
      </c>
      <c r="E8139" s="5">
        <f t="shared" si="1652"/>
        <v>3389.502646858683</v>
      </c>
      <c r="F8139" s="5">
        <f t="shared" si="1653"/>
        <v>384.02536325890713</v>
      </c>
      <c r="G8139" s="5">
        <f t="shared" si="1654"/>
        <v>687.52941027880343</v>
      </c>
      <c r="H8139" s="5">
        <f t="shared" si="1655"/>
        <v>4461.0574203963934</v>
      </c>
      <c r="I8139" s="5">
        <f t="shared" si="1656"/>
        <v>720</v>
      </c>
      <c r="J8139" s="5">
        <f t="shared" si="1657"/>
        <v>3741.0574203963934</v>
      </c>
      <c r="K8139" s="2">
        <f t="shared" si="1658"/>
        <v>89948.913548548502</v>
      </c>
      <c r="L8139" s="2">
        <f t="shared" si="1659"/>
        <v>161640</v>
      </c>
      <c r="M8139" s="2">
        <f t="shared" si="1660"/>
        <v>26400</v>
      </c>
      <c r="N8139" s="6">
        <f t="shared" si="1661"/>
        <v>1</v>
      </c>
      <c r="O8139" s="2">
        <f t="shared" si="1662"/>
        <v>25291.086451451498</v>
      </c>
      <c r="P8139" s="2">
        <f t="shared" si="1663"/>
        <v>25291.086451451498</v>
      </c>
    </row>
    <row r="8140" spans="1:16">
      <c r="A8140" s="6">
        <v>12</v>
      </c>
      <c r="B8140" s="6">
        <v>10</v>
      </c>
      <c r="C8140" s="6">
        <v>14</v>
      </c>
      <c r="D8140" s="6">
        <f t="shared" si="1651"/>
        <v>36</v>
      </c>
      <c r="E8140" s="5">
        <f t="shared" si="1652"/>
        <v>3389.502646858683</v>
      </c>
      <c r="F8140" s="5">
        <f t="shared" si="1653"/>
        <v>384.02536325890713</v>
      </c>
      <c r="G8140" s="5">
        <f t="shared" si="1654"/>
        <v>749.67149159246469</v>
      </c>
      <c r="H8140" s="5">
        <f t="shared" si="1655"/>
        <v>4523.1995017100544</v>
      </c>
      <c r="I8140" s="5">
        <f t="shared" si="1656"/>
        <v>720</v>
      </c>
      <c r="J8140" s="5">
        <f t="shared" si="1657"/>
        <v>3803.1995017100544</v>
      </c>
      <c r="K8140" s="2">
        <f t="shared" si="1658"/>
        <v>91027.769126910658</v>
      </c>
      <c r="L8140" s="2">
        <f t="shared" si="1659"/>
        <v>164340</v>
      </c>
      <c r="M8140" s="2">
        <f t="shared" si="1660"/>
        <v>27280</v>
      </c>
      <c r="N8140" s="6">
        <f t="shared" si="1661"/>
        <v>1</v>
      </c>
      <c r="O8140" s="2">
        <f t="shared" si="1662"/>
        <v>26032.230873089342</v>
      </c>
      <c r="P8140" s="2">
        <f t="shared" si="1663"/>
        <v>26032.230873089342</v>
      </c>
    </row>
    <row r="8141" spans="1:16">
      <c r="A8141" s="6">
        <v>12</v>
      </c>
      <c r="B8141" s="6">
        <v>10</v>
      </c>
      <c r="C8141" s="6">
        <v>15</v>
      </c>
      <c r="D8141" s="6">
        <f t="shared" si="1651"/>
        <v>37</v>
      </c>
      <c r="E8141" s="5">
        <f t="shared" si="1652"/>
        <v>3389.502646858683</v>
      </c>
      <c r="F8141" s="5">
        <f t="shared" si="1653"/>
        <v>384.02536325890713</v>
      </c>
      <c r="G8141" s="5">
        <f t="shared" si="1654"/>
        <v>813.25969846861108</v>
      </c>
      <c r="H8141" s="5">
        <f t="shared" si="1655"/>
        <v>4586.787708586201</v>
      </c>
      <c r="I8141" s="5">
        <f t="shared" si="1656"/>
        <v>720</v>
      </c>
      <c r="J8141" s="5">
        <f t="shared" si="1657"/>
        <v>3866.787708586201</v>
      </c>
      <c r="K8141" s="2">
        <f t="shared" si="1658"/>
        <v>92131.731051843759</v>
      </c>
      <c r="L8141" s="2">
        <f t="shared" si="1659"/>
        <v>167040</v>
      </c>
      <c r="M8141" s="2">
        <f t="shared" si="1660"/>
        <v>28160</v>
      </c>
      <c r="N8141" s="6">
        <f t="shared" si="1661"/>
        <v>1</v>
      </c>
      <c r="O8141" s="2">
        <f t="shared" si="1662"/>
        <v>26748.268948156241</v>
      </c>
      <c r="P8141" s="2">
        <f t="shared" si="1663"/>
        <v>26748.268948156241</v>
      </c>
    </row>
    <row r="8142" spans="1:16">
      <c r="A8142" s="6">
        <v>12</v>
      </c>
      <c r="B8142" s="6">
        <v>10</v>
      </c>
      <c r="C8142" s="6">
        <v>16</v>
      </c>
      <c r="D8142" s="6">
        <f t="shared" si="1651"/>
        <v>38</v>
      </c>
      <c r="E8142" s="5">
        <f t="shared" si="1652"/>
        <v>3389.502646858683</v>
      </c>
      <c r="F8142" s="5">
        <f t="shared" si="1653"/>
        <v>384.02536325890713</v>
      </c>
      <c r="G8142" s="5">
        <f t="shared" si="1654"/>
        <v>878.32047434610013</v>
      </c>
      <c r="H8142" s="5">
        <f t="shared" si="1655"/>
        <v>4651.8484844636896</v>
      </c>
      <c r="I8142" s="5">
        <f t="shared" si="1656"/>
        <v>720</v>
      </c>
      <c r="J8142" s="5">
        <f t="shared" si="1657"/>
        <v>3931.8484844636896</v>
      </c>
      <c r="K8142" s="2">
        <f t="shared" si="1658"/>
        <v>93261.258410827941</v>
      </c>
      <c r="L8142" s="2">
        <f t="shared" si="1659"/>
        <v>169740</v>
      </c>
      <c r="M8142" s="2">
        <f t="shared" si="1660"/>
        <v>29040</v>
      </c>
      <c r="N8142" s="6">
        <f t="shared" si="1661"/>
        <v>1</v>
      </c>
      <c r="O8142" s="2">
        <f t="shared" si="1662"/>
        <v>27438.741589172059</v>
      </c>
      <c r="P8142" s="2">
        <f t="shared" si="1663"/>
        <v>27438.741589172059</v>
      </c>
    </row>
    <row r="8143" spans="1:16">
      <c r="A8143" s="6">
        <v>12</v>
      </c>
      <c r="B8143" s="6">
        <v>10</v>
      </c>
      <c r="C8143" s="6">
        <v>17</v>
      </c>
      <c r="D8143" s="6">
        <f t="shared" si="1651"/>
        <v>39</v>
      </c>
      <c r="E8143" s="5">
        <f t="shared" si="1652"/>
        <v>3389.502646858683</v>
      </c>
      <c r="F8143" s="5">
        <f t="shared" si="1653"/>
        <v>384.02536325890713</v>
      </c>
      <c r="G8143" s="5">
        <f t="shared" si="1654"/>
        <v>944.88069779264049</v>
      </c>
      <c r="H8143" s="5">
        <f t="shared" si="1655"/>
        <v>4718.4087079102301</v>
      </c>
      <c r="I8143" s="5">
        <f t="shared" si="1656"/>
        <v>720</v>
      </c>
      <c r="J8143" s="5">
        <f t="shared" si="1657"/>
        <v>3998.4087079102301</v>
      </c>
      <c r="K8143" s="2">
        <f t="shared" si="1658"/>
        <v>94416.817845663711</v>
      </c>
      <c r="L8143" s="2">
        <f t="shared" si="1659"/>
        <v>172440</v>
      </c>
      <c r="M8143" s="2">
        <f t="shared" si="1660"/>
        <v>29920</v>
      </c>
      <c r="N8143" s="6">
        <f t="shared" si="1661"/>
        <v>1</v>
      </c>
      <c r="O8143" s="2">
        <f t="shared" si="1662"/>
        <v>28103.182154336289</v>
      </c>
      <c r="P8143" s="2">
        <f t="shared" si="1663"/>
        <v>28103.182154336289</v>
      </c>
    </row>
    <row r="8144" spans="1:16">
      <c r="A8144" s="6">
        <v>12</v>
      </c>
      <c r="B8144" s="6">
        <v>10</v>
      </c>
      <c r="C8144" s="6">
        <v>18</v>
      </c>
      <c r="D8144" s="6">
        <f t="shared" si="1651"/>
        <v>40</v>
      </c>
      <c r="E8144" s="5">
        <f t="shared" si="1652"/>
        <v>3389.502646858683</v>
      </c>
      <c r="F8144" s="5">
        <f t="shared" si="1653"/>
        <v>384.02536325890713</v>
      </c>
      <c r="G8144" s="5">
        <f t="shared" si="1654"/>
        <v>1012.9676892512279</v>
      </c>
      <c r="H8144" s="5">
        <f t="shared" si="1655"/>
        <v>4786.4956993688174</v>
      </c>
      <c r="I8144" s="5">
        <f t="shared" si="1656"/>
        <v>720</v>
      </c>
      <c r="J8144" s="5">
        <f t="shared" si="1657"/>
        <v>4066.4956993688174</v>
      </c>
      <c r="K8144" s="2">
        <f t="shared" si="1658"/>
        <v>95598.883669597519</v>
      </c>
      <c r="L8144" s="2">
        <f t="shared" si="1659"/>
        <v>175140</v>
      </c>
      <c r="M8144" s="2">
        <f t="shared" si="1660"/>
        <v>30800</v>
      </c>
      <c r="N8144" s="6">
        <f t="shared" si="1661"/>
        <v>1</v>
      </c>
      <c r="O8144" s="2">
        <f t="shared" si="1662"/>
        <v>28741.116330402481</v>
      </c>
      <c r="P8144" s="2">
        <f t="shared" si="1663"/>
        <v>28741.116330402481</v>
      </c>
    </row>
    <row r="8145" spans="1:16">
      <c r="A8145" s="6">
        <v>12</v>
      </c>
      <c r="B8145" s="6">
        <v>10</v>
      </c>
      <c r="C8145" s="6">
        <v>19</v>
      </c>
      <c r="D8145" s="6">
        <f t="shared" si="1651"/>
        <v>41</v>
      </c>
      <c r="E8145" s="5">
        <f t="shared" si="1652"/>
        <v>3389.502646858683</v>
      </c>
      <c r="F8145" s="5">
        <f t="shared" si="1653"/>
        <v>384.02536325890713</v>
      </c>
      <c r="G8145" s="5">
        <f t="shared" si="1654"/>
        <v>1082.6092178872495</v>
      </c>
      <c r="H8145" s="5">
        <f t="shared" si="1655"/>
        <v>4856.1372280048399</v>
      </c>
      <c r="I8145" s="5">
        <f t="shared" si="1656"/>
        <v>720</v>
      </c>
      <c r="J8145" s="5">
        <f t="shared" si="1657"/>
        <v>4136.1372280048399</v>
      </c>
      <c r="K8145" s="2">
        <f t="shared" si="1658"/>
        <v>96807.937986195131</v>
      </c>
      <c r="L8145" s="2">
        <f t="shared" si="1659"/>
        <v>177840</v>
      </c>
      <c r="M8145" s="2">
        <f t="shared" si="1660"/>
        <v>31680</v>
      </c>
      <c r="N8145" s="6">
        <f t="shared" si="1661"/>
        <v>1</v>
      </c>
      <c r="O8145" s="2">
        <f t="shared" si="1662"/>
        <v>29352.062013804869</v>
      </c>
      <c r="P8145" s="2">
        <f t="shared" si="1663"/>
        <v>29352.062013804869</v>
      </c>
    </row>
    <row r="8146" spans="1:16">
      <c r="A8146" s="6">
        <v>12</v>
      </c>
      <c r="B8146" s="6">
        <v>10</v>
      </c>
      <c r="C8146" s="6">
        <v>20</v>
      </c>
      <c r="D8146" s="6">
        <f t="shared" si="1651"/>
        <v>42</v>
      </c>
      <c r="E8146" s="5">
        <f t="shared" si="1652"/>
        <v>3389.502646858683</v>
      </c>
      <c r="F8146" s="5">
        <f t="shared" si="1653"/>
        <v>384.02536325890713</v>
      </c>
      <c r="G8146" s="5">
        <f t="shared" si="1654"/>
        <v>1153.8335085377266</v>
      </c>
      <c r="H8146" s="5">
        <f t="shared" si="1655"/>
        <v>4927.3615186553161</v>
      </c>
      <c r="I8146" s="5">
        <f t="shared" si="1656"/>
        <v>720</v>
      </c>
      <c r="J8146" s="5">
        <f t="shared" si="1657"/>
        <v>4207.3615186553161</v>
      </c>
      <c r="K8146" s="2">
        <f t="shared" si="1658"/>
        <v>98044.470809988125</v>
      </c>
      <c r="L8146" s="2">
        <f t="shared" si="1659"/>
        <v>180540</v>
      </c>
      <c r="M8146" s="2">
        <f t="shared" si="1660"/>
        <v>32560</v>
      </c>
      <c r="N8146" s="6">
        <f t="shared" si="1661"/>
        <v>1</v>
      </c>
      <c r="O8146" s="2">
        <f t="shared" si="1662"/>
        <v>29935.529190011875</v>
      </c>
      <c r="P8146" s="2">
        <f t="shared" si="1663"/>
        <v>29935.529190011875</v>
      </c>
    </row>
    <row r="8147" spans="1:16">
      <c r="A8147" s="6">
        <v>12</v>
      </c>
      <c r="B8147" s="6">
        <v>10</v>
      </c>
      <c r="C8147" s="6">
        <v>21</v>
      </c>
      <c r="D8147" s="6">
        <f t="shared" si="1651"/>
        <v>43</v>
      </c>
      <c r="E8147" s="5">
        <f t="shared" si="1652"/>
        <v>3389.502646858683</v>
      </c>
      <c r="F8147" s="5">
        <f t="shared" si="1653"/>
        <v>384.02536325890713</v>
      </c>
      <c r="G8147" s="5">
        <f t="shared" si="1654"/>
        <v>1226.6692487641703</v>
      </c>
      <c r="H8147" s="5">
        <f t="shared" si="1655"/>
        <v>5000.1972588817607</v>
      </c>
      <c r="I8147" s="5">
        <f t="shared" si="1656"/>
        <v>720</v>
      </c>
      <c r="J8147" s="5">
        <f t="shared" si="1657"/>
        <v>4280.1972588817607</v>
      </c>
      <c r="K8147" s="2">
        <f t="shared" si="1658"/>
        <v>99308.98018891945</v>
      </c>
      <c r="L8147" s="2">
        <f t="shared" si="1659"/>
        <v>183240</v>
      </c>
      <c r="M8147" s="2">
        <f t="shared" si="1660"/>
        <v>33440</v>
      </c>
      <c r="N8147" s="6">
        <f t="shared" si="1661"/>
        <v>1</v>
      </c>
      <c r="O8147" s="2">
        <f t="shared" si="1662"/>
        <v>30491.01981108055</v>
      </c>
      <c r="P8147" s="2">
        <f t="shared" si="1663"/>
        <v>30491.01981108055</v>
      </c>
    </row>
    <row r="8148" spans="1:16">
      <c r="A8148" s="6">
        <v>12</v>
      </c>
      <c r="B8148" s="6">
        <v>10</v>
      </c>
      <c r="C8148" s="6">
        <v>22</v>
      </c>
      <c r="D8148" s="6">
        <f t="shared" si="1651"/>
        <v>44</v>
      </c>
      <c r="E8148" s="5">
        <f t="shared" si="1652"/>
        <v>3389.502646858683</v>
      </c>
      <c r="F8148" s="5">
        <f t="shared" si="1653"/>
        <v>384.02536325890713</v>
      </c>
      <c r="G8148" s="5">
        <f t="shared" si="1654"/>
        <v>1301.1455960105666</v>
      </c>
      <c r="H8148" s="5">
        <f t="shared" si="1655"/>
        <v>5074.6736061281563</v>
      </c>
      <c r="I8148" s="5">
        <f t="shared" si="1656"/>
        <v>720</v>
      </c>
      <c r="J8148" s="5">
        <f t="shared" si="1657"/>
        <v>4354.6736061281563</v>
      </c>
      <c r="K8148" s="2">
        <f t="shared" si="1658"/>
        <v>100601.97232861382</v>
      </c>
      <c r="L8148" s="2">
        <f t="shared" si="1659"/>
        <v>185940</v>
      </c>
      <c r="M8148" s="2">
        <f t="shared" si="1660"/>
        <v>34320</v>
      </c>
      <c r="N8148" s="6">
        <f t="shared" si="1661"/>
        <v>1</v>
      </c>
      <c r="O8148" s="2">
        <f t="shared" si="1662"/>
        <v>31018.027671386182</v>
      </c>
      <c r="P8148" s="2">
        <f t="shared" si="1663"/>
        <v>31018.027671386182</v>
      </c>
    </row>
    <row r="8149" spans="1:16">
      <c r="A8149" s="6">
        <v>12</v>
      </c>
      <c r="B8149" s="6">
        <v>10</v>
      </c>
      <c r="C8149" s="6">
        <v>23</v>
      </c>
      <c r="D8149" s="6">
        <f t="shared" si="1651"/>
        <v>45</v>
      </c>
      <c r="E8149" s="5">
        <f t="shared" si="1652"/>
        <v>3389.502646858683</v>
      </c>
      <c r="F8149" s="5">
        <f t="shared" si="1653"/>
        <v>384.02536325890713</v>
      </c>
      <c r="G8149" s="5">
        <f t="shared" si="1654"/>
        <v>1377.292184868003</v>
      </c>
      <c r="H8149" s="5">
        <f t="shared" si="1655"/>
        <v>5150.8201949855929</v>
      </c>
      <c r="I8149" s="5">
        <f t="shared" si="1656"/>
        <v>720</v>
      </c>
      <c r="J8149" s="5">
        <f t="shared" si="1657"/>
        <v>4430.8201949855929</v>
      </c>
      <c r="K8149" s="2">
        <f t="shared" si="1658"/>
        <v>101923.96171849988</v>
      </c>
      <c r="L8149" s="2">
        <f t="shared" si="1659"/>
        <v>188640</v>
      </c>
      <c r="M8149" s="2">
        <f t="shared" si="1660"/>
        <v>35200</v>
      </c>
      <c r="N8149" s="6">
        <f t="shared" si="1661"/>
        <v>1</v>
      </c>
      <c r="O8149" s="2">
        <f t="shared" si="1662"/>
        <v>31516.038281500121</v>
      </c>
      <c r="P8149" s="2">
        <f t="shared" si="1663"/>
        <v>31516.038281500121</v>
      </c>
    </row>
    <row r="8150" spans="1:16">
      <c r="A8150" s="6">
        <v>12</v>
      </c>
      <c r="B8150" s="6">
        <v>10</v>
      </c>
      <c r="C8150" s="6">
        <v>24</v>
      </c>
      <c r="D8150" s="6">
        <f t="shared" si="1651"/>
        <v>46</v>
      </c>
      <c r="E8150" s="5">
        <f t="shared" si="1652"/>
        <v>3389.502646858683</v>
      </c>
      <c r="F8150" s="5">
        <f t="shared" si="1653"/>
        <v>384.02536325890713</v>
      </c>
      <c r="G8150" s="5">
        <f t="shared" si="1654"/>
        <v>1455.1391344474989</v>
      </c>
      <c r="H8150" s="5">
        <f t="shared" si="1655"/>
        <v>5228.6671445650891</v>
      </c>
      <c r="I8150" s="5">
        <f t="shared" si="1656"/>
        <v>720</v>
      </c>
      <c r="J8150" s="5">
        <f t="shared" si="1657"/>
        <v>4508.6671445650891</v>
      </c>
      <c r="K8150" s="2">
        <f t="shared" si="1658"/>
        <v>103275.47125981057</v>
      </c>
      <c r="L8150" s="2">
        <f t="shared" si="1659"/>
        <v>191340</v>
      </c>
      <c r="M8150" s="2">
        <f t="shared" si="1660"/>
        <v>36080</v>
      </c>
      <c r="N8150" s="6">
        <f t="shared" si="1661"/>
        <v>1</v>
      </c>
      <c r="O8150" s="2">
        <f t="shared" si="1662"/>
        <v>31984.528740189431</v>
      </c>
      <c r="P8150" s="2">
        <f t="shared" si="1663"/>
        <v>31984.528740189431</v>
      </c>
    </row>
    <row r="8151" spans="1:16">
      <c r="A8151" s="6">
        <v>12</v>
      </c>
      <c r="B8151" s="6">
        <v>10</v>
      </c>
      <c r="C8151" s="6">
        <v>25</v>
      </c>
      <c r="D8151" s="6">
        <f t="shared" si="1651"/>
        <v>47</v>
      </c>
      <c r="E8151" s="5">
        <f t="shared" si="1652"/>
        <v>3389.502646858683</v>
      </c>
      <c r="F8151" s="5">
        <f t="shared" si="1653"/>
        <v>384.02536325890713</v>
      </c>
      <c r="G8151" s="5">
        <f t="shared" si="1654"/>
        <v>1534.7170558625965</v>
      </c>
      <c r="H8151" s="5">
        <f t="shared" si="1655"/>
        <v>5308.2450659801862</v>
      </c>
      <c r="I8151" s="5">
        <f t="shared" si="1656"/>
        <v>720</v>
      </c>
      <c r="J8151" s="5">
        <f t="shared" si="1657"/>
        <v>4588.2450659801862</v>
      </c>
      <c r="K8151" s="2">
        <f t="shared" si="1658"/>
        <v>104657.03239548934</v>
      </c>
      <c r="L8151" s="2">
        <f t="shared" si="1659"/>
        <v>194040</v>
      </c>
      <c r="M8151" s="2">
        <f t="shared" si="1660"/>
        <v>36960</v>
      </c>
      <c r="N8151" s="6">
        <f t="shared" si="1661"/>
        <v>1</v>
      </c>
      <c r="O8151" s="2">
        <f t="shared" si="1662"/>
        <v>32422.967604510661</v>
      </c>
      <c r="P8151" s="2">
        <f t="shared" si="1663"/>
        <v>32422.967604510661</v>
      </c>
    </row>
    <row r="8152" spans="1:16">
      <c r="A8152" s="6">
        <v>12</v>
      </c>
      <c r="B8152" s="6">
        <v>10</v>
      </c>
      <c r="C8152" s="6">
        <v>26</v>
      </c>
      <c r="D8152" s="6">
        <f t="shared" si="1651"/>
        <v>48</v>
      </c>
      <c r="E8152" s="5">
        <f t="shared" si="1652"/>
        <v>3389.502646858683</v>
      </c>
      <c r="F8152" s="5">
        <f t="shared" si="1653"/>
        <v>384.02536325890713</v>
      </c>
      <c r="G8152" s="5">
        <f t="shared" si="1654"/>
        <v>1616.0570598233144</v>
      </c>
      <c r="H8152" s="5">
        <f t="shared" si="1655"/>
        <v>5389.5850699409038</v>
      </c>
      <c r="I8152" s="5">
        <f t="shared" si="1656"/>
        <v>720</v>
      </c>
      <c r="J8152" s="5">
        <f t="shared" si="1657"/>
        <v>4669.5850699409038</v>
      </c>
      <c r="K8152" s="2">
        <f t="shared" si="1658"/>
        <v>106069.18524202958</v>
      </c>
      <c r="L8152" s="2">
        <f t="shared" si="1659"/>
        <v>196740</v>
      </c>
      <c r="M8152" s="2">
        <f t="shared" si="1660"/>
        <v>37840</v>
      </c>
      <c r="N8152" s="6">
        <f t="shared" si="1661"/>
        <v>1</v>
      </c>
      <c r="O8152" s="2">
        <f t="shared" si="1662"/>
        <v>32830.814757970424</v>
      </c>
      <c r="P8152" s="2">
        <f t="shared" si="1663"/>
        <v>32830.814757970424</v>
      </c>
    </row>
    <row r="8153" spans="1:16">
      <c r="A8153" s="6">
        <v>12</v>
      </c>
      <c r="B8153" s="6">
        <v>10</v>
      </c>
      <c r="C8153" s="6">
        <v>27</v>
      </c>
      <c r="D8153" s="6">
        <f t="shared" si="1651"/>
        <v>49</v>
      </c>
      <c r="E8153" s="5">
        <f t="shared" si="1652"/>
        <v>3389.502646858683</v>
      </c>
      <c r="F8153" s="5">
        <f t="shared" si="1653"/>
        <v>384.02536325890713</v>
      </c>
      <c r="G8153" s="5">
        <f t="shared" si="1654"/>
        <v>1699.1907643430709</v>
      </c>
      <c r="H8153" s="5">
        <f t="shared" si="1655"/>
        <v>5472.7187744606608</v>
      </c>
      <c r="I8153" s="5">
        <f t="shared" si="1656"/>
        <v>720</v>
      </c>
      <c r="J8153" s="5">
        <f t="shared" si="1657"/>
        <v>4752.7187744606608</v>
      </c>
      <c r="K8153" s="2">
        <f t="shared" si="1658"/>
        <v>107512.47872327536</v>
      </c>
      <c r="L8153" s="2">
        <f t="shared" si="1659"/>
        <v>199440</v>
      </c>
      <c r="M8153" s="2">
        <f t="shared" si="1660"/>
        <v>38720</v>
      </c>
      <c r="N8153" s="6">
        <f t="shared" si="1661"/>
        <v>1</v>
      </c>
      <c r="O8153" s="2">
        <f t="shared" si="1662"/>
        <v>33207.521276724641</v>
      </c>
      <c r="P8153" s="2">
        <f t="shared" si="1663"/>
        <v>33207.521276724641</v>
      </c>
    </row>
    <row r="8154" spans="1:16">
      <c r="A8154" s="6">
        <v>12</v>
      </c>
      <c r="B8154" s="6">
        <v>10</v>
      </c>
      <c r="C8154" s="6">
        <v>28</v>
      </c>
      <c r="D8154" s="6">
        <f t="shared" si="1651"/>
        <v>50</v>
      </c>
      <c r="E8154" s="5">
        <f t="shared" si="1652"/>
        <v>3389.502646858683</v>
      </c>
      <c r="F8154" s="5">
        <f t="shared" si="1653"/>
        <v>384.02536325890713</v>
      </c>
      <c r="G8154" s="5">
        <f t="shared" si="1654"/>
        <v>1784.1503025602246</v>
      </c>
      <c r="H8154" s="5">
        <f t="shared" si="1655"/>
        <v>5557.6783126778146</v>
      </c>
      <c r="I8154" s="5">
        <f t="shared" si="1656"/>
        <v>720</v>
      </c>
      <c r="J8154" s="5">
        <f t="shared" si="1657"/>
        <v>4837.6783126778146</v>
      </c>
      <c r="K8154" s="2">
        <f t="shared" si="1658"/>
        <v>108987.47070621206</v>
      </c>
      <c r="L8154" s="2">
        <f t="shared" si="1659"/>
        <v>202140</v>
      </c>
      <c r="M8154" s="2">
        <f t="shared" si="1660"/>
        <v>39600</v>
      </c>
      <c r="N8154" s="6">
        <f t="shared" si="1661"/>
        <v>1</v>
      </c>
      <c r="O8154" s="2">
        <f t="shared" si="1662"/>
        <v>33552.529293787942</v>
      </c>
      <c r="P8154" s="2">
        <f t="shared" si="1663"/>
        <v>33552.529293787942</v>
      </c>
    </row>
    <row r="8155" spans="1:16">
      <c r="A8155" s="6">
        <v>12</v>
      </c>
      <c r="B8155" s="6">
        <v>10</v>
      </c>
      <c r="C8155" s="6">
        <v>29</v>
      </c>
      <c r="D8155" s="6">
        <f t="shared" si="1651"/>
        <v>51</v>
      </c>
      <c r="E8155" s="5">
        <f t="shared" si="1652"/>
        <v>3389.502646858683</v>
      </c>
      <c r="F8155" s="5">
        <f t="shared" si="1653"/>
        <v>384.02536325890713</v>
      </c>
      <c r="G8155" s="5">
        <f t="shared" si="1654"/>
        <v>1870.9683306758782</v>
      </c>
      <c r="H8155" s="5">
        <f t="shared" si="1655"/>
        <v>5644.4963407934683</v>
      </c>
      <c r="I8155" s="5">
        <f t="shared" si="1656"/>
        <v>720</v>
      </c>
      <c r="J8155" s="5">
        <f t="shared" si="1657"/>
        <v>4924.4963407934683</v>
      </c>
      <c r="K8155" s="2">
        <f t="shared" si="1658"/>
        <v>110494.72813877549</v>
      </c>
      <c r="L8155" s="2">
        <f t="shared" si="1659"/>
        <v>204840</v>
      </c>
      <c r="M8155" s="2">
        <f t="shared" si="1660"/>
        <v>40480</v>
      </c>
      <c r="N8155" s="6">
        <f t="shared" si="1661"/>
        <v>1</v>
      </c>
      <c r="O8155" s="2">
        <f t="shared" si="1662"/>
        <v>33865.271861224508</v>
      </c>
      <c r="P8155" s="2">
        <f t="shared" si="1663"/>
        <v>33865.271861224508</v>
      </c>
    </row>
    <row r="8156" spans="1:16">
      <c r="A8156" s="6">
        <v>12</v>
      </c>
      <c r="B8156" s="6">
        <v>10</v>
      </c>
      <c r="C8156" s="6">
        <v>30</v>
      </c>
      <c r="D8156" s="6">
        <f t="shared" si="1651"/>
        <v>52</v>
      </c>
      <c r="E8156" s="5">
        <f t="shared" si="1652"/>
        <v>3389.502646858683</v>
      </c>
      <c r="F8156" s="5">
        <f t="shared" si="1653"/>
        <v>384.02536325890713</v>
      </c>
      <c r="G8156" s="5">
        <f t="shared" si="1654"/>
        <v>1959.6780360096488</v>
      </c>
      <c r="H8156" s="5">
        <f t="shared" si="1655"/>
        <v>5733.2060461272386</v>
      </c>
      <c r="I8156" s="5">
        <f t="shared" si="1656"/>
        <v>720</v>
      </c>
      <c r="J8156" s="5">
        <f t="shared" si="1657"/>
        <v>5013.2060461272386</v>
      </c>
      <c r="K8156" s="2">
        <f t="shared" si="1658"/>
        <v>112034.827189709</v>
      </c>
      <c r="L8156" s="2">
        <f t="shared" si="1659"/>
        <v>207540</v>
      </c>
      <c r="M8156" s="2">
        <f t="shared" si="1660"/>
        <v>41360</v>
      </c>
      <c r="N8156" s="6">
        <f t="shared" si="1661"/>
        <v>1</v>
      </c>
      <c r="O8156" s="2">
        <f t="shared" si="1662"/>
        <v>34145.172810290998</v>
      </c>
      <c r="P8156" s="2">
        <f t="shared" si="1663"/>
        <v>34145.172810290998</v>
      </c>
    </row>
    <row r="8157" spans="1:16">
      <c r="A8157" s="6">
        <v>12</v>
      </c>
      <c r="B8157" s="6">
        <v>11</v>
      </c>
      <c r="C8157" s="6">
        <v>0</v>
      </c>
      <c r="D8157" s="6">
        <f t="shared" si="1651"/>
        <v>23</v>
      </c>
      <c r="E8157" s="5">
        <f t="shared" si="1652"/>
        <v>3389.502646858683</v>
      </c>
      <c r="F8157" s="5">
        <f t="shared" si="1653"/>
        <v>432.98859707441784</v>
      </c>
      <c r="G8157" s="5">
        <f t="shared" si="1654"/>
        <v>0</v>
      </c>
      <c r="H8157" s="5">
        <f t="shared" si="1655"/>
        <v>3822.491243933101</v>
      </c>
      <c r="I8157" s="5">
        <f t="shared" si="1656"/>
        <v>720</v>
      </c>
      <c r="J8157" s="5">
        <f t="shared" si="1657"/>
        <v>3102.491243933101</v>
      </c>
      <c r="K8157" s="2">
        <f t="shared" si="1658"/>
        <v>78862.695207171899</v>
      </c>
      <c r="L8157" s="2">
        <f t="shared" si="1659"/>
        <v>128634</v>
      </c>
      <c r="M8157" s="2">
        <f t="shared" si="1660"/>
        <v>15400</v>
      </c>
      <c r="N8157" s="6">
        <f t="shared" si="1661"/>
        <v>1</v>
      </c>
      <c r="O8157" s="2">
        <f t="shared" si="1662"/>
        <v>14371.304792828101</v>
      </c>
      <c r="P8157" s="2">
        <f t="shared" si="1663"/>
        <v>14371.304792828101</v>
      </c>
    </row>
    <row r="8158" spans="1:16">
      <c r="A8158" s="6">
        <v>12</v>
      </c>
      <c r="B8158" s="6">
        <v>11</v>
      </c>
      <c r="C8158" s="6">
        <v>1</v>
      </c>
      <c r="D8158" s="6">
        <f t="shared" si="1651"/>
        <v>24</v>
      </c>
      <c r="E8158" s="5">
        <f t="shared" si="1652"/>
        <v>3389.502646858683</v>
      </c>
      <c r="F8158" s="5">
        <f t="shared" si="1653"/>
        <v>432.98859707441784</v>
      </c>
      <c r="G8158" s="5">
        <f t="shared" si="1654"/>
        <v>45.5625</v>
      </c>
      <c r="H8158" s="5">
        <f t="shared" si="1655"/>
        <v>3868.053743933101</v>
      </c>
      <c r="I8158" s="5">
        <f t="shared" si="1656"/>
        <v>720</v>
      </c>
      <c r="J8158" s="5">
        <f t="shared" si="1657"/>
        <v>3148.053743933101</v>
      </c>
      <c r="K8158" s="2">
        <f t="shared" si="1658"/>
        <v>79653.710832171899</v>
      </c>
      <c r="L8158" s="2">
        <f t="shared" si="1659"/>
        <v>131334</v>
      </c>
      <c r="M8158" s="2">
        <f t="shared" si="1660"/>
        <v>16280</v>
      </c>
      <c r="N8158" s="6">
        <f t="shared" si="1661"/>
        <v>1</v>
      </c>
      <c r="O8158" s="2">
        <f t="shared" si="1662"/>
        <v>15400.289167828101</v>
      </c>
      <c r="P8158" s="2">
        <f t="shared" si="1663"/>
        <v>15400.289167828101</v>
      </c>
    </row>
    <row r="8159" spans="1:16">
      <c r="A8159" s="6">
        <v>12</v>
      </c>
      <c r="B8159" s="6">
        <v>11</v>
      </c>
      <c r="C8159" s="6">
        <v>2</v>
      </c>
      <c r="D8159" s="6">
        <f t="shared" si="1651"/>
        <v>25</v>
      </c>
      <c r="E8159" s="5">
        <f t="shared" si="1652"/>
        <v>3389.502646858683</v>
      </c>
      <c r="F8159" s="5">
        <f t="shared" si="1653"/>
        <v>432.98859707441784</v>
      </c>
      <c r="G8159" s="5">
        <f t="shared" si="1654"/>
        <v>92.264062499999994</v>
      </c>
      <c r="H8159" s="5">
        <f t="shared" si="1655"/>
        <v>3914.7553064331009</v>
      </c>
      <c r="I8159" s="5">
        <f t="shared" si="1656"/>
        <v>720</v>
      </c>
      <c r="J8159" s="5">
        <f t="shared" si="1657"/>
        <v>3194.7553064331009</v>
      </c>
      <c r="K8159" s="2">
        <f t="shared" si="1658"/>
        <v>80464.501847796899</v>
      </c>
      <c r="L8159" s="2">
        <f t="shared" si="1659"/>
        <v>134034</v>
      </c>
      <c r="M8159" s="2">
        <f t="shared" si="1660"/>
        <v>17160</v>
      </c>
      <c r="N8159" s="6">
        <f t="shared" si="1661"/>
        <v>1</v>
      </c>
      <c r="O8159" s="2">
        <f t="shared" si="1662"/>
        <v>16409.498152203101</v>
      </c>
      <c r="P8159" s="2">
        <f t="shared" si="1663"/>
        <v>16409.498152203101</v>
      </c>
    </row>
    <row r="8160" spans="1:16">
      <c r="A8160" s="6">
        <v>12</v>
      </c>
      <c r="B8160" s="6">
        <v>11</v>
      </c>
      <c r="C8160" s="6">
        <v>3</v>
      </c>
      <c r="D8160" s="6">
        <f t="shared" si="1651"/>
        <v>26</v>
      </c>
      <c r="E8160" s="5">
        <f t="shared" si="1652"/>
        <v>3389.502646858683</v>
      </c>
      <c r="F8160" s="5">
        <f t="shared" si="1653"/>
        <v>432.98859707441784</v>
      </c>
      <c r="G8160" s="5">
        <f t="shared" si="1654"/>
        <v>140.12604492187498</v>
      </c>
      <c r="H8160" s="5">
        <f t="shared" si="1655"/>
        <v>3962.6172888549759</v>
      </c>
      <c r="I8160" s="5">
        <f t="shared" si="1656"/>
        <v>720</v>
      </c>
      <c r="J8160" s="5">
        <f t="shared" si="1657"/>
        <v>3242.6172888549759</v>
      </c>
      <c r="K8160" s="2">
        <f t="shared" si="1658"/>
        <v>81295.439042621118</v>
      </c>
      <c r="L8160" s="2">
        <f t="shared" si="1659"/>
        <v>136734</v>
      </c>
      <c r="M8160" s="2">
        <f t="shared" si="1660"/>
        <v>18040</v>
      </c>
      <c r="N8160" s="6">
        <f t="shared" si="1661"/>
        <v>1</v>
      </c>
      <c r="O8160" s="2">
        <f t="shared" si="1662"/>
        <v>17398.560957378882</v>
      </c>
      <c r="P8160" s="2">
        <f t="shared" si="1663"/>
        <v>17398.560957378882</v>
      </c>
    </row>
    <row r="8161" spans="1:16">
      <c r="A8161" s="6">
        <v>12</v>
      </c>
      <c r="B8161" s="6">
        <v>11</v>
      </c>
      <c r="C8161" s="6">
        <v>4</v>
      </c>
      <c r="D8161" s="6">
        <f t="shared" si="1651"/>
        <v>27</v>
      </c>
      <c r="E8161" s="5">
        <f t="shared" si="1652"/>
        <v>3389.502646858683</v>
      </c>
      <c r="F8161" s="5">
        <f t="shared" si="1653"/>
        <v>432.98859707441784</v>
      </c>
      <c r="G8161" s="5">
        <f t="shared" si="1654"/>
        <v>189.17016064453125</v>
      </c>
      <c r="H8161" s="5">
        <f t="shared" si="1655"/>
        <v>4011.6614045776323</v>
      </c>
      <c r="I8161" s="5">
        <f t="shared" si="1656"/>
        <v>720</v>
      </c>
      <c r="J8161" s="5">
        <f t="shared" si="1657"/>
        <v>3291.6614045776323</v>
      </c>
      <c r="K8161" s="2">
        <f t="shared" si="1658"/>
        <v>82146.899385028344</v>
      </c>
      <c r="L8161" s="2">
        <f t="shared" si="1659"/>
        <v>139434</v>
      </c>
      <c r="M8161" s="2">
        <f t="shared" si="1660"/>
        <v>18920</v>
      </c>
      <c r="N8161" s="6">
        <f t="shared" si="1661"/>
        <v>1</v>
      </c>
      <c r="O8161" s="2">
        <f t="shared" si="1662"/>
        <v>18367.100614971656</v>
      </c>
      <c r="P8161" s="2">
        <f t="shared" si="1663"/>
        <v>18367.100614971656</v>
      </c>
    </row>
    <row r="8162" spans="1:16">
      <c r="A8162" s="6">
        <v>12</v>
      </c>
      <c r="B8162" s="6">
        <v>11</v>
      </c>
      <c r="C8162" s="6">
        <v>5</v>
      </c>
      <c r="D8162" s="6">
        <f t="shared" si="1651"/>
        <v>28</v>
      </c>
      <c r="E8162" s="5">
        <f t="shared" si="1652"/>
        <v>3389.502646858683</v>
      </c>
      <c r="F8162" s="5">
        <f t="shared" si="1653"/>
        <v>432.98859707441784</v>
      </c>
      <c r="G8162" s="5">
        <f t="shared" si="1654"/>
        <v>239.41848456573481</v>
      </c>
      <c r="H8162" s="5">
        <f t="shared" si="1655"/>
        <v>4061.9097284988356</v>
      </c>
      <c r="I8162" s="5">
        <f t="shared" si="1656"/>
        <v>720</v>
      </c>
      <c r="J8162" s="5">
        <f t="shared" si="1657"/>
        <v>3341.9097284988356</v>
      </c>
      <c r="K8162" s="2">
        <f t="shared" si="1658"/>
        <v>83019.266119771448</v>
      </c>
      <c r="L8162" s="2">
        <f t="shared" si="1659"/>
        <v>142134</v>
      </c>
      <c r="M8162" s="2">
        <f t="shared" si="1660"/>
        <v>19800</v>
      </c>
      <c r="N8162" s="6">
        <f t="shared" si="1661"/>
        <v>1</v>
      </c>
      <c r="O8162" s="2">
        <f t="shared" si="1662"/>
        <v>19314.733880228552</v>
      </c>
      <c r="P8162" s="2">
        <f t="shared" si="1663"/>
        <v>19314.733880228552</v>
      </c>
    </row>
    <row r="8163" spans="1:16">
      <c r="A8163" s="6">
        <v>12</v>
      </c>
      <c r="B8163" s="6">
        <v>11</v>
      </c>
      <c r="C8163" s="6">
        <v>6</v>
      </c>
      <c r="D8163" s="6">
        <f t="shared" si="1651"/>
        <v>29</v>
      </c>
      <c r="E8163" s="5">
        <f t="shared" si="1652"/>
        <v>3389.502646858683</v>
      </c>
      <c r="F8163" s="5">
        <f t="shared" si="1653"/>
        <v>432.98859707441784</v>
      </c>
      <c r="G8163" s="5">
        <f t="shared" si="1654"/>
        <v>290.89345874736784</v>
      </c>
      <c r="H8163" s="5">
        <f t="shared" si="1655"/>
        <v>4113.3847026804688</v>
      </c>
      <c r="I8163" s="5">
        <f t="shared" si="1656"/>
        <v>720</v>
      </c>
      <c r="J8163" s="5">
        <f t="shared" si="1657"/>
        <v>3393.3847026804688</v>
      </c>
      <c r="K8163" s="2">
        <f t="shared" si="1658"/>
        <v>83912.928865980357</v>
      </c>
      <c r="L8163" s="2">
        <f t="shared" si="1659"/>
        <v>144834</v>
      </c>
      <c r="M8163" s="2">
        <f t="shared" si="1660"/>
        <v>20680</v>
      </c>
      <c r="N8163" s="6">
        <f t="shared" si="1661"/>
        <v>1</v>
      </c>
      <c r="O8163" s="2">
        <f t="shared" si="1662"/>
        <v>20241.071134019643</v>
      </c>
      <c r="P8163" s="2">
        <f t="shared" si="1663"/>
        <v>20241.071134019643</v>
      </c>
    </row>
    <row r="8164" spans="1:16">
      <c r="A8164" s="6">
        <v>12</v>
      </c>
      <c r="B8164" s="6">
        <v>11</v>
      </c>
      <c r="C8164" s="6">
        <v>7</v>
      </c>
      <c r="D8164" s="6">
        <f t="shared" si="1651"/>
        <v>30</v>
      </c>
      <c r="E8164" s="5">
        <f t="shared" si="1652"/>
        <v>3389.502646858683</v>
      </c>
      <c r="F8164" s="5">
        <f t="shared" si="1653"/>
        <v>432.98859707441784</v>
      </c>
      <c r="G8164" s="5">
        <f t="shared" si="1654"/>
        <v>343.61789814532818</v>
      </c>
      <c r="H8164" s="5">
        <f t="shared" si="1655"/>
        <v>4166.1091420784296</v>
      </c>
      <c r="I8164" s="5">
        <f t="shared" si="1656"/>
        <v>720</v>
      </c>
      <c r="J8164" s="5">
        <f t="shared" si="1657"/>
        <v>3446.1091420784296</v>
      </c>
      <c r="K8164" s="2">
        <f t="shared" si="1658"/>
        <v>84828.283716639402</v>
      </c>
      <c r="L8164" s="2">
        <f t="shared" si="1659"/>
        <v>147534</v>
      </c>
      <c r="M8164" s="2">
        <f t="shared" si="1660"/>
        <v>21560</v>
      </c>
      <c r="N8164" s="6">
        <f t="shared" si="1661"/>
        <v>1</v>
      </c>
      <c r="O8164" s="2">
        <f t="shared" si="1662"/>
        <v>21145.716283360598</v>
      </c>
      <c r="P8164" s="2">
        <f t="shared" si="1663"/>
        <v>21145.716283360598</v>
      </c>
    </row>
    <row r="8165" spans="1:16">
      <c r="A8165" s="6">
        <v>12</v>
      </c>
      <c r="B8165" s="6">
        <v>11</v>
      </c>
      <c r="C8165" s="6">
        <v>8</v>
      </c>
      <c r="D8165" s="6">
        <f t="shared" si="1651"/>
        <v>31</v>
      </c>
      <c r="E8165" s="5">
        <f t="shared" si="1652"/>
        <v>3389.502646858683</v>
      </c>
      <c r="F8165" s="5">
        <f t="shared" si="1653"/>
        <v>432.98859707441784</v>
      </c>
      <c r="G8165" s="5">
        <f t="shared" si="1654"/>
        <v>397.61499642530839</v>
      </c>
      <c r="H8165" s="5">
        <f t="shared" si="1655"/>
        <v>4220.1062403584092</v>
      </c>
      <c r="I8165" s="5">
        <f t="shared" si="1656"/>
        <v>720</v>
      </c>
      <c r="J8165" s="5">
        <f t="shared" si="1657"/>
        <v>3500.1062403584092</v>
      </c>
      <c r="K8165" s="2">
        <f t="shared" si="1658"/>
        <v>85765.733339555707</v>
      </c>
      <c r="L8165" s="2">
        <f t="shared" si="1659"/>
        <v>150234</v>
      </c>
      <c r="M8165" s="2">
        <f t="shared" si="1660"/>
        <v>22440</v>
      </c>
      <c r="N8165" s="6">
        <f t="shared" si="1661"/>
        <v>1</v>
      </c>
      <c r="O8165" s="2">
        <f t="shared" si="1662"/>
        <v>22028.266660444293</v>
      </c>
      <c r="P8165" s="2">
        <f t="shared" si="1663"/>
        <v>22028.266660444293</v>
      </c>
    </row>
    <row r="8166" spans="1:16">
      <c r="A8166" s="6">
        <v>12</v>
      </c>
      <c r="B8166" s="6">
        <v>11</v>
      </c>
      <c r="C8166" s="6">
        <v>9</v>
      </c>
      <c r="D8166" s="6">
        <f t="shared" si="1651"/>
        <v>32</v>
      </c>
      <c r="E8166" s="5">
        <f t="shared" si="1652"/>
        <v>3389.502646858683</v>
      </c>
      <c r="F8166" s="5">
        <f t="shared" si="1653"/>
        <v>432.98859707441784</v>
      </c>
      <c r="G8166" s="5">
        <f t="shared" si="1654"/>
        <v>452.90833186570285</v>
      </c>
      <c r="H8166" s="5">
        <f t="shared" si="1655"/>
        <v>4275.3995757988041</v>
      </c>
      <c r="I8166" s="5">
        <f t="shared" si="1656"/>
        <v>720</v>
      </c>
      <c r="J8166" s="5">
        <f t="shared" si="1657"/>
        <v>3555.3995757988041</v>
      </c>
      <c r="K8166" s="2">
        <f t="shared" si="1658"/>
        <v>86725.68707984034</v>
      </c>
      <c r="L8166" s="2">
        <f t="shared" si="1659"/>
        <v>152934</v>
      </c>
      <c r="M8166" s="2">
        <f t="shared" si="1660"/>
        <v>23320</v>
      </c>
      <c r="N8166" s="6">
        <f t="shared" si="1661"/>
        <v>1</v>
      </c>
      <c r="O8166" s="2">
        <f t="shared" si="1662"/>
        <v>22888.31292015966</v>
      </c>
      <c r="P8166" s="2">
        <f t="shared" si="1663"/>
        <v>22888.31292015966</v>
      </c>
    </row>
    <row r="8167" spans="1:16">
      <c r="A8167" s="6">
        <v>12</v>
      </c>
      <c r="B8167" s="6">
        <v>11</v>
      </c>
      <c r="C8167" s="6">
        <v>10</v>
      </c>
      <c r="D8167" s="6">
        <f t="shared" si="1651"/>
        <v>33</v>
      </c>
      <c r="E8167" s="5">
        <f t="shared" si="1652"/>
        <v>3389.502646858683</v>
      </c>
      <c r="F8167" s="5">
        <f t="shared" si="1653"/>
        <v>432.98859707441784</v>
      </c>
      <c r="G8167" s="5">
        <f t="shared" si="1654"/>
        <v>509.52187334891573</v>
      </c>
      <c r="H8167" s="5">
        <f t="shared" si="1655"/>
        <v>4332.0131172820165</v>
      </c>
      <c r="I8167" s="5">
        <f t="shared" si="1656"/>
        <v>720</v>
      </c>
      <c r="J8167" s="5">
        <f t="shared" si="1657"/>
        <v>3612.0131172820165</v>
      </c>
      <c r="K8167" s="2">
        <f t="shared" si="1658"/>
        <v>87708.561063923902</v>
      </c>
      <c r="L8167" s="2">
        <f t="shared" si="1659"/>
        <v>155634</v>
      </c>
      <c r="M8167" s="2">
        <f t="shared" si="1660"/>
        <v>24200</v>
      </c>
      <c r="N8167" s="6">
        <f t="shared" si="1661"/>
        <v>1</v>
      </c>
      <c r="O8167" s="2">
        <f t="shared" si="1662"/>
        <v>23725.438936076098</v>
      </c>
      <c r="P8167" s="2">
        <f t="shared" si="1663"/>
        <v>23725.438936076098</v>
      </c>
    </row>
    <row r="8168" spans="1:16">
      <c r="A8168" s="6">
        <v>12</v>
      </c>
      <c r="B8168" s="6">
        <v>11</v>
      </c>
      <c r="C8168" s="6">
        <v>11</v>
      </c>
      <c r="D8168" s="6">
        <f t="shared" si="1651"/>
        <v>34</v>
      </c>
      <c r="E8168" s="5">
        <f t="shared" si="1652"/>
        <v>3389.502646858683</v>
      </c>
      <c r="F8168" s="5">
        <f t="shared" si="1653"/>
        <v>432.98859707441784</v>
      </c>
      <c r="G8168" s="5">
        <f t="shared" si="1654"/>
        <v>567.47998644235474</v>
      </c>
      <c r="H8168" s="5">
        <f t="shared" si="1655"/>
        <v>4389.9712303754559</v>
      </c>
      <c r="I8168" s="5">
        <f t="shared" si="1656"/>
        <v>720</v>
      </c>
      <c r="J8168" s="5">
        <f t="shared" si="1657"/>
        <v>3669.9712303754559</v>
      </c>
      <c r="K8168" s="2">
        <f t="shared" si="1658"/>
        <v>88714.778305129439</v>
      </c>
      <c r="L8168" s="2">
        <f t="shared" si="1659"/>
        <v>158334</v>
      </c>
      <c r="M8168" s="2">
        <f t="shared" si="1660"/>
        <v>25080</v>
      </c>
      <c r="N8168" s="6">
        <f t="shared" si="1661"/>
        <v>1</v>
      </c>
      <c r="O8168" s="2">
        <f t="shared" si="1662"/>
        <v>24539.221694870561</v>
      </c>
      <c r="P8168" s="2">
        <f t="shared" si="1663"/>
        <v>24539.221694870561</v>
      </c>
    </row>
    <row r="8169" spans="1:16">
      <c r="A8169" s="6">
        <v>12</v>
      </c>
      <c r="B8169" s="6">
        <v>11</v>
      </c>
      <c r="C8169" s="6">
        <v>12</v>
      </c>
      <c r="D8169" s="6">
        <f t="shared" si="1651"/>
        <v>35</v>
      </c>
      <c r="E8169" s="5">
        <f t="shared" si="1652"/>
        <v>3389.502646858683</v>
      </c>
      <c r="F8169" s="5">
        <f t="shared" si="1653"/>
        <v>432.98859707441784</v>
      </c>
      <c r="G8169" s="5">
        <f t="shared" si="1654"/>
        <v>626.80743957041921</v>
      </c>
      <c r="H8169" s="5">
        <f t="shared" si="1655"/>
        <v>4449.2986835035199</v>
      </c>
      <c r="I8169" s="5">
        <f t="shared" si="1656"/>
        <v>720</v>
      </c>
      <c r="J8169" s="5">
        <f t="shared" si="1657"/>
        <v>3729.2986835035199</v>
      </c>
      <c r="K8169" s="2">
        <f t="shared" si="1658"/>
        <v>89744.768810824986</v>
      </c>
      <c r="L8169" s="2">
        <f t="shared" si="1659"/>
        <v>161034</v>
      </c>
      <c r="M8169" s="2">
        <f t="shared" si="1660"/>
        <v>25960</v>
      </c>
      <c r="N8169" s="6">
        <f t="shared" si="1661"/>
        <v>1</v>
      </c>
      <c r="O8169" s="2">
        <f t="shared" si="1662"/>
        <v>25329.231189175014</v>
      </c>
      <c r="P8169" s="2">
        <f t="shared" si="1663"/>
        <v>25329.231189175014</v>
      </c>
    </row>
    <row r="8170" spans="1:16">
      <c r="A8170" s="6">
        <v>12</v>
      </c>
      <c r="B8170" s="6">
        <v>11</v>
      </c>
      <c r="C8170" s="6">
        <v>13</v>
      </c>
      <c r="D8170" s="6">
        <f t="shared" si="1651"/>
        <v>36</v>
      </c>
      <c r="E8170" s="5">
        <f t="shared" si="1652"/>
        <v>3389.502646858683</v>
      </c>
      <c r="F8170" s="5">
        <f t="shared" si="1653"/>
        <v>432.98859707441784</v>
      </c>
      <c r="G8170" s="5">
        <f t="shared" si="1654"/>
        <v>687.52941027880343</v>
      </c>
      <c r="H8170" s="5">
        <f t="shared" si="1655"/>
        <v>4510.0206542119049</v>
      </c>
      <c r="I8170" s="5">
        <f t="shared" si="1656"/>
        <v>720</v>
      </c>
      <c r="J8170" s="5">
        <f t="shared" si="1657"/>
        <v>3790.0206542119049</v>
      </c>
      <c r="K8170" s="2">
        <f t="shared" si="1658"/>
        <v>90798.969691178907</v>
      </c>
      <c r="L8170" s="2">
        <f t="shared" si="1659"/>
        <v>163734</v>
      </c>
      <c r="M8170" s="2">
        <f t="shared" si="1660"/>
        <v>26840</v>
      </c>
      <c r="N8170" s="6">
        <f t="shared" si="1661"/>
        <v>1</v>
      </c>
      <c r="O8170" s="2">
        <f t="shared" si="1662"/>
        <v>26095.030308821093</v>
      </c>
      <c r="P8170" s="2">
        <f t="shared" si="1663"/>
        <v>26095.030308821093</v>
      </c>
    </row>
    <row r="8171" spans="1:16">
      <c r="A8171" s="6">
        <v>12</v>
      </c>
      <c r="B8171" s="6">
        <v>11</v>
      </c>
      <c r="C8171" s="6">
        <v>14</v>
      </c>
      <c r="D8171" s="6">
        <f t="shared" si="1651"/>
        <v>37</v>
      </c>
      <c r="E8171" s="5">
        <f t="shared" si="1652"/>
        <v>3389.502646858683</v>
      </c>
      <c r="F8171" s="5">
        <f t="shared" si="1653"/>
        <v>432.98859707441784</v>
      </c>
      <c r="G8171" s="5">
        <f t="shared" si="1654"/>
        <v>749.67149159246469</v>
      </c>
      <c r="H8171" s="5">
        <f t="shared" si="1655"/>
        <v>4572.1627355255659</v>
      </c>
      <c r="I8171" s="5">
        <f t="shared" si="1656"/>
        <v>720</v>
      </c>
      <c r="J8171" s="5">
        <f t="shared" si="1657"/>
        <v>3852.1627355255659</v>
      </c>
      <c r="K8171" s="2">
        <f t="shared" si="1658"/>
        <v>91877.825269541077</v>
      </c>
      <c r="L8171" s="2">
        <f t="shared" si="1659"/>
        <v>166434</v>
      </c>
      <c r="M8171" s="2">
        <f t="shared" si="1660"/>
        <v>27720</v>
      </c>
      <c r="N8171" s="6">
        <f t="shared" si="1661"/>
        <v>1</v>
      </c>
      <c r="O8171" s="2">
        <f t="shared" si="1662"/>
        <v>26836.174730458923</v>
      </c>
      <c r="P8171" s="2">
        <f t="shared" si="1663"/>
        <v>26836.174730458923</v>
      </c>
    </row>
    <row r="8172" spans="1:16">
      <c r="A8172" s="6">
        <v>12</v>
      </c>
      <c r="B8172" s="6">
        <v>11</v>
      </c>
      <c r="C8172" s="6">
        <v>15</v>
      </c>
      <c r="D8172" s="6">
        <f t="shared" si="1651"/>
        <v>38</v>
      </c>
      <c r="E8172" s="5">
        <f t="shared" si="1652"/>
        <v>3389.502646858683</v>
      </c>
      <c r="F8172" s="5">
        <f t="shared" si="1653"/>
        <v>432.98859707441784</v>
      </c>
      <c r="G8172" s="5">
        <f t="shared" si="1654"/>
        <v>813.25969846861108</v>
      </c>
      <c r="H8172" s="5">
        <f t="shared" si="1655"/>
        <v>4635.7509424017117</v>
      </c>
      <c r="I8172" s="5">
        <f t="shared" si="1656"/>
        <v>720</v>
      </c>
      <c r="J8172" s="5">
        <f t="shared" si="1657"/>
        <v>3915.7509424017117</v>
      </c>
      <c r="K8172" s="2">
        <f t="shared" si="1658"/>
        <v>92981.787194474164</v>
      </c>
      <c r="L8172" s="2">
        <f t="shared" si="1659"/>
        <v>169134</v>
      </c>
      <c r="M8172" s="2">
        <f t="shared" si="1660"/>
        <v>28600</v>
      </c>
      <c r="N8172" s="6">
        <f t="shared" si="1661"/>
        <v>1</v>
      </c>
      <c r="O8172" s="2">
        <f t="shared" si="1662"/>
        <v>27552.212805525836</v>
      </c>
      <c r="P8172" s="2">
        <f t="shared" si="1663"/>
        <v>27552.212805525836</v>
      </c>
    </row>
    <row r="8173" spans="1:16">
      <c r="A8173" s="6">
        <v>12</v>
      </c>
      <c r="B8173" s="6">
        <v>11</v>
      </c>
      <c r="C8173" s="6">
        <v>16</v>
      </c>
      <c r="D8173" s="6">
        <f t="shared" si="1651"/>
        <v>39</v>
      </c>
      <c r="E8173" s="5">
        <f t="shared" si="1652"/>
        <v>3389.502646858683</v>
      </c>
      <c r="F8173" s="5">
        <f t="shared" si="1653"/>
        <v>432.98859707441784</v>
      </c>
      <c r="G8173" s="5">
        <f t="shared" si="1654"/>
        <v>878.32047434610013</v>
      </c>
      <c r="H8173" s="5">
        <f t="shared" si="1655"/>
        <v>4700.8117182792012</v>
      </c>
      <c r="I8173" s="5">
        <f t="shared" si="1656"/>
        <v>720</v>
      </c>
      <c r="J8173" s="5">
        <f t="shared" si="1657"/>
        <v>3980.8117182792012</v>
      </c>
      <c r="K8173" s="2">
        <f t="shared" si="1658"/>
        <v>94111.314553458345</v>
      </c>
      <c r="L8173" s="2">
        <f t="shared" si="1659"/>
        <v>171834</v>
      </c>
      <c r="M8173" s="2">
        <f t="shared" si="1660"/>
        <v>29480</v>
      </c>
      <c r="N8173" s="6">
        <f t="shared" si="1661"/>
        <v>1</v>
      </c>
      <c r="O8173" s="2">
        <f t="shared" si="1662"/>
        <v>28242.685446541655</v>
      </c>
      <c r="P8173" s="2">
        <f t="shared" si="1663"/>
        <v>28242.685446541655</v>
      </c>
    </row>
    <row r="8174" spans="1:16">
      <c r="A8174" s="6">
        <v>12</v>
      </c>
      <c r="B8174" s="6">
        <v>11</v>
      </c>
      <c r="C8174" s="6">
        <v>17</v>
      </c>
      <c r="D8174" s="6">
        <f t="shared" si="1651"/>
        <v>40</v>
      </c>
      <c r="E8174" s="5">
        <f t="shared" si="1652"/>
        <v>3389.502646858683</v>
      </c>
      <c r="F8174" s="5">
        <f t="shared" si="1653"/>
        <v>432.98859707441784</v>
      </c>
      <c r="G8174" s="5">
        <f t="shared" si="1654"/>
        <v>944.88069779264049</v>
      </c>
      <c r="H8174" s="5">
        <f t="shared" si="1655"/>
        <v>4767.3719417257416</v>
      </c>
      <c r="I8174" s="5">
        <f t="shared" si="1656"/>
        <v>720</v>
      </c>
      <c r="J8174" s="5">
        <f t="shared" si="1657"/>
        <v>4047.3719417257416</v>
      </c>
      <c r="K8174" s="2">
        <f t="shared" si="1658"/>
        <v>95266.87398829413</v>
      </c>
      <c r="L8174" s="2">
        <f t="shared" si="1659"/>
        <v>174534</v>
      </c>
      <c r="M8174" s="2">
        <f t="shared" si="1660"/>
        <v>30360</v>
      </c>
      <c r="N8174" s="6">
        <f t="shared" si="1661"/>
        <v>1</v>
      </c>
      <c r="O8174" s="2">
        <f t="shared" si="1662"/>
        <v>28907.12601170587</v>
      </c>
      <c r="P8174" s="2">
        <f t="shared" si="1663"/>
        <v>28907.12601170587</v>
      </c>
    </row>
    <row r="8175" spans="1:16">
      <c r="A8175" s="6">
        <v>12</v>
      </c>
      <c r="B8175" s="6">
        <v>11</v>
      </c>
      <c r="C8175" s="6">
        <v>18</v>
      </c>
      <c r="D8175" s="6">
        <f t="shared" si="1651"/>
        <v>41</v>
      </c>
      <c r="E8175" s="5">
        <f t="shared" si="1652"/>
        <v>3389.502646858683</v>
      </c>
      <c r="F8175" s="5">
        <f t="shared" si="1653"/>
        <v>432.98859707441784</v>
      </c>
      <c r="G8175" s="5">
        <f t="shared" si="1654"/>
        <v>1012.9676892512279</v>
      </c>
      <c r="H8175" s="5">
        <f t="shared" si="1655"/>
        <v>4835.458933184329</v>
      </c>
      <c r="I8175" s="5">
        <f t="shared" si="1656"/>
        <v>720</v>
      </c>
      <c r="J8175" s="5">
        <f t="shared" si="1657"/>
        <v>4115.458933184329</v>
      </c>
      <c r="K8175" s="2">
        <f t="shared" si="1658"/>
        <v>96448.939812227938</v>
      </c>
      <c r="L8175" s="2">
        <f t="shared" si="1659"/>
        <v>177234</v>
      </c>
      <c r="M8175" s="2">
        <f t="shared" si="1660"/>
        <v>31240</v>
      </c>
      <c r="N8175" s="6">
        <f t="shared" si="1661"/>
        <v>1</v>
      </c>
      <c r="O8175" s="2">
        <f t="shared" si="1662"/>
        <v>29545.060187772062</v>
      </c>
      <c r="P8175" s="2">
        <f t="shared" si="1663"/>
        <v>29545.060187772062</v>
      </c>
    </row>
    <row r="8176" spans="1:16">
      <c r="A8176" s="6">
        <v>12</v>
      </c>
      <c r="B8176" s="6">
        <v>11</v>
      </c>
      <c r="C8176" s="6">
        <v>19</v>
      </c>
      <c r="D8176" s="6">
        <f t="shared" si="1651"/>
        <v>42</v>
      </c>
      <c r="E8176" s="5">
        <f t="shared" si="1652"/>
        <v>3389.502646858683</v>
      </c>
      <c r="F8176" s="5">
        <f t="shared" si="1653"/>
        <v>432.98859707441784</v>
      </c>
      <c r="G8176" s="5">
        <f t="shared" si="1654"/>
        <v>1082.6092178872495</v>
      </c>
      <c r="H8176" s="5">
        <f t="shared" si="1655"/>
        <v>4905.1004618203506</v>
      </c>
      <c r="I8176" s="5">
        <f t="shared" si="1656"/>
        <v>720</v>
      </c>
      <c r="J8176" s="5">
        <f t="shared" si="1657"/>
        <v>4185.1004618203506</v>
      </c>
      <c r="K8176" s="2">
        <f t="shared" si="1658"/>
        <v>97657.994128825536</v>
      </c>
      <c r="L8176" s="2">
        <f t="shared" si="1659"/>
        <v>179934</v>
      </c>
      <c r="M8176" s="2">
        <f t="shared" si="1660"/>
        <v>32120</v>
      </c>
      <c r="N8176" s="6">
        <f t="shared" si="1661"/>
        <v>1</v>
      </c>
      <c r="O8176" s="2">
        <f t="shared" si="1662"/>
        <v>30156.005871174464</v>
      </c>
      <c r="P8176" s="2">
        <f t="shared" si="1663"/>
        <v>30156.005871174464</v>
      </c>
    </row>
    <row r="8177" spans="1:16">
      <c r="A8177" s="6">
        <v>12</v>
      </c>
      <c r="B8177" s="6">
        <v>11</v>
      </c>
      <c r="C8177" s="6">
        <v>20</v>
      </c>
      <c r="D8177" s="6">
        <f t="shared" si="1651"/>
        <v>43</v>
      </c>
      <c r="E8177" s="5">
        <f t="shared" si="1652"/>
        <v>3389.502646858683</v>
      </c>
      <c r="F8177" s="5">
        <f t="shared" si="1653"/>
        <v>432.98859707441784</v>
      </c>
      <c r="G8177" s="5">
        <f t="shared" si="1654"/>
        <v>1153.8335085377266</v>
      </c>
      <c r="H8177" s="5">
        <f t="shared" si="1655"/>
        <v>4976.3247524708277</v>
      </c>
      <c r="I8177" s="5">
        <f t="shared" si="1656"/>
        <v>720</v>
      </c>
      <c r="J8177" s="5">
        <f t="shared" si="1657"/>
        <v>4256.3247524708277</v>
      </c>
      <c r="K8177" s="2">
        <f t="shared" si="1658"/>
        <v>98894.526952618529</v>
      </c>
      <c r="L8177" s="2">
        <f t="shared" si="1659"/>
        <v>182634</v>
      </c>
      <c r="M8177" s="2">
        <f t="shared" si="1660"/>
        <v>33000</v>
      </c>
      <c r="N8177" s="6">
        <f t="shared" si="1661"/>
        <v>1</v>
      </c>
      <c r="O8177" s="2">
        <f t="shared" si="1662"/>
        <v>30739.473047381471</v>
      </c>
      <c r="P8177" s="2">
        <f t="shared" si="1663"/>
        <v>30739.473047381471</v>
      </c>
    </row>
    <row r="8178" spans="1:16">
      <c r="A8178" s="6">
        <v>12</v>
      </c>
      <c r="B8178" s="6">
        <v>11</v>
      </c>
      <c r="C8178" s="6">
        <v>21</v>
      </c>
      <c r="D8178" s="6">
        <f t="shared" si="1651"/>
        <v>44</v>
      </c>
      <c r="E8178" s="5">
        <f t="shared" si="1652"/>
        <v>3389.502646858683</v>
      </c>
      <c r="F8178" s="5">
        <f t="shared" si="1653"/>
        <v>432.98859707441784</v>
      </c>
      <c r="G8178" s="5">
        <f t="shared" si="1654"/>
        <v>1226.6692487641703</v>
      </c>
      <c r="H8178" s="5">
        <f t="shared" si="1655"/>
        <v>5049.1604926972714</v>
      </c>
      <c r="I8178" s="5">
        <f t="shared" si="1656"/>
        <v>720</v>
      </c>
      <c r="J8178" s="5">
        <f t="shared" si="1657"/>
        <v>4329.1604926972714</v>
      </c>
      <c r="K8178" s="2">
        <f t="shared" si="1658"/>
        <v>100159.03633154985</v>
      </c>
      <c r="L8178" s="2">
        <f t="shared" si="1659"/>
        <v>185334</v>
      </c>
      <c r="M8178" s="2">
        <f t="shared" si="1660"/>
        <v>33880</v>
      </c>
      <c r="N8178" s="6">
        <f t="shared" si="1661"/>
        <v>1</v>
      </c>
      <c r="O8178" s="2">
        <f t="shared" si="1662"/>
        <v>31294.963668450146</v>
      </c>
      <c r="P8178" s="2">
        <f t="shared" si="1663"/>
        <v>31294.963668450146</v>
      </c>
    </row>
    <row r="8179" spans="1:16">
      <c r="A8179" s="6">
        <v>12</v>
      </c>
      <c r="B8179" s="6">
        <v>11</v>
      </c>
      <c r="C8179" s="6">
        <v>22</v>
      </c>
      <c r="D8179" s="6">
        <f t="shared" si="1651"/>
        <v>45</v>
      </c>
      <c r="E8179" s="5">
        <f t="shared" si="1652"/>
        <v>3389.502646858683</v>
      </c>
      <c r="F8179" s="5">
        <f t="shared" si="1653"/>
        <v>432.98859707441784</v>
      </c>
      <c r="G8179" s="5">
        <f t="shared" si="1654"/>
        <v>1301.1455960105666</v>
      </c>
      <c r="H8179" s="5">
        <f t="shared" si="1655"/>
        <v>5123.6368399436678</v>
      </c>
      <c r="I8179" s="5">
        <f t="shared" si="1656"/>
        <v>720</v>
      </c>
      <c r="J8179" s="5">
        <f t="shared" si="1657"/>
        <v>4403.6368399436678</v>
      </c>
      <c r="K8179" s="2">
        <f t="shared" si="1658"/>
        <v>101452.02847124424</v>
      </c>
      <c r="L8179" s="2">
        <f t="shared" si="1659"/>
        <v>188034</v>
      </c>
      <c r="M8179" s="2">
        <f t="shared" si="1660"/>
        <v>34760</v>
      </c>
      <c r="N8179" s="6">
        <f t="shared" si="1661"/>
        <v>1</v>
      </c>
      <c r="O8179" s="2">
        <f t="shared" si="1662"/>
        <v>31821.971528755763</v>
      </c>
      <c r="P8179" s="2">
        <f t="shared" si="1663"/>
        <v>31821.971528755763</v>
      </c>
    </row>
    <row r="8180" spans="1:16">
      <c r="A8180" s="6">
        <v>12</v>
      </c>
      <c r="B8180" s="6">
        <v>11</v>
      </c>
      <c r="C8180" s="6">
        <v>23</v>
      </c>
      <c r="D8180" s="6">
        <f t="shared" si="1651"/>
        <v>46</v>
      </c>
      <c r="E8180" s="5">
        <f t="shared" si="1652"/>
        <v>3389.502646858683</v>
      </c>
      <c r="F8180" s="5">
        <f t="shared" si="1653"/>
        <v>432.98859707441784</v>
      </c>
      <c r="G8180" s="5">
        <f t="shared" si="1654"/>
        <v>1377.292184868003</v>
      </c>
      <c r="H8180" s="5">
        <f t="shared" si="1655"/>
        <v>5199.7834288011036</v>
      </c>
      <c r="I8180" s="5">
        <f t="shared" si="1656"/>
        <v>720</v>
      </c>
      <c r="J8180" s="5">
        <f t="shared" si="1657"/>
        <v>4479.7834288011036</v>
      </c>
      <c r="K8180" s="2">
        <f t="shared" si="1658"/>
        <v>102774.01786113027</v>
      </c>
      <c r="L8180" s="2">
        <f t="shared" si="1659"/>
        <v>190734</v>
      </c>
      <c r="M8180" s="2">
        <f t="shared" si="1660"/>
        <v>35640</v>
      </c>
      <c r="N8180" s="6">
        <f t="shared" si="1661"/>
        <v>1</v>
      </c>
      <c r="O8180" s="2">
        <f t="shared" si="1662"/>
        <v>32319.982138869731</v>
      </c>
      <c r="P8180" s="2">
        <f t="shared" si="1663"/>
        <v>32319.982138869731</v>
      </c>
    </row>
    <row r="8181" spans="1:16">
      <c r="A8181" s="6">
        <v>12</v>
      </c>
      <c r="B8181" s="6">
        <v>11</v>
      </c>
      <c r="C8181" s="6">
        <v>24</v>
      </c>
      <c r="D8181" s="6">
        <f t="shared" si="1651"/>
        <v>47</v>
      </c>
      <c r="E8181" s="5">
        <f t="shared" si="1652"/>
        <v>3389.502646858683</v>
      </c>
      <c r="F8181" s="5">
        <f t="shared" si="1653"/>
        <v>432.98859707441784</v>
      </c>
      <c r="G8181" s="5">
        <f t="shared" si="1654"/>
        <v>1455.1391344474989</v>
      </c>
      <c r="H8181" s="5">
        <f t="shared" si="1655"/>
        <v>5277.6303783805997</v>
      </c>
      <c r="I8181" s="5">
        <f t="shared" si="1656"/>
        <v>720</v>
      </c>
      <c r="J8181" s="5">
        <f t="shared" si="1657"/>
        <v>4557.6303783805997</v>
      </c>
      <c r="K8181" s="2">
        <f t="shared" si="1658"/>
        <v>104125.52740244096</v>
      </c>
      <c r="L8181" s="2">
        <f t="shared" si="1659"/>
        <v>193434</v>
      </c>
      <c r="M8181" s="2">
        <f t="shared" si="1660"/>
        <v>36520</v>
      </c>
      <c r="N8181" s="6">
        <f t="shared" si="1661"/>
        <v>1</v>
      </c>
      <c r="O8181" s="2">
        <f t="shared" si="1662"/>
        <v>32788.472597559041</v>
      </c>
      <c r="P8181" s="2">
        <f t="shared" si="1663"/>
        <v>32788.472597559041</v>
      </c>
    </row>
    <row r="8182" spans="1:16">
      <c r="A8182" s="6">
        <v>12</v>
      </c>
      <c r="B8182" s="6">
        <v>11</v>
      </c>
      <c r="C8182" s="6">
        <v>25</v>
      </c>
      <c r="D8182" s="6">
        <f t="shared" si="1651"/>
        <v>48</v>
      </c>
      <c r="E8182" s="5">
        <f t="shared" si="1652"/>
        <v>3389.502646858683</v>
      </c>
      <c r="F8182" s="5">
        <f t="shared" si="1653"/>
        <v>432.98859707441784</v>
      </c>
      <c r="G8182" s="5">
        <f t="shared" si="1654"/>
        <v>1534.7170558625965</v>
      </c>
      <c r="H8182" s="5">
        <f t="shared" si="1655"/>
        <v>5357.2082997956977</v>
      </c>
      <c r="I8182" s="5">
        <f t="shared" si="1656"/>
        <v>720</v>
      </c>
      <c r="J8182" s="5">
        <f t="shared" si="1657"/>
        <v>4637.2082997956977</v>
      </c>
      <c r="K8182" s="2">
        <f t="shared" si="1658"/>
        <v>105507.08853811974</v>
      </c>
      <c r="L8182" s="2">
        <f t="shared" si="1659"/>
        <v>196134</v>
      </c>
      <c r="M8182" s="2">
        <f t="shared" si="1660"/>
        <v>37400</v>
      </c>
      <c r="N8182" s="6">
        <f t="shared" si="1661"/>
        <v>1</v>
      </c>
      <c r="O8182" s="2">
        <f t="shared" si="1662"/>
        <v>33226.911461880256</v>
      </c>
      <c r="P8182" s="2">
        <f t="shared" si="1663"/>
        <v>33226.911461880256</v>
      </c>
    </row>
    <row r="8183" spans="1:16">
      <c r="A8183" s="6">
        <v>12</v>
      </c>
      <c r="B8183" s="6">
        <v>11</v>
      </c>
      <c r="C8183" s="6">
        <v>26</v>
      </c>
      <c r="D8183" s="6">
        <f t="shared" si="1651"/>
        <v>49</v>
      </c>
      <c r="E8183" s="5">
        <f t="shared" si="1652"/>
        <v>3389.502646858683</v>
      </c>
      <c r="F8183" s="5">
        <f t="shared" si="1653"/>
        <v>432.98859707441784</v>
      </c>
      <c r="G8183" s="5">
        <f t="shared" si="1654"/>
        <v>1616.0570598233144</v>
      </c>
      <c r="H8183" s="5">
        <f t="shared" si="1655"/>
        <v>5438.5483037564154</v>
      </c>
      <c r="I8183" s="5">
        <f t="shared" si="1656"/>
        <v>720</v>
      </c>
      <c r="J8183" s="5">
        <f t="shared" si="1657"/>
        <v>4718.5483037564154</v>
      </c>
      <c r="K8183" s="2">
        <f t="shared" si="1658"/>
        <v>106919.24138465998</v>
      </c>
      <c r="L8183" s="2">
        <f t="shared" si="1659"/>
        <v>198834</v>
      </c>
      <c r="M8183" s="2">
        <f t="shared" si="1660"/>
        <v>38280</v>
      </c>
      <c r="N8183" s="6">
        <f t="shared" si="1661"/>
        <v>1</v>
      </c>
      <c r="O8183" s="2">
        <f t="shared" si="1662"/>
        <v>33634.758615340019</v>
      </c>
      <c r="P8183" s="2">
        <f t="shared" si="1663"/>
        <v>33634.758615340019</v>
      </c>
    </row>
    <row r="8184" spans="1:16">
      <c r="A8184" s="6">
        <v>12</v>
      </c>
      <c r="B8184" s="6">
        <v>11</v>
      </c>
      <c r="C8184" s="6">
        <v>27</v>
      </c>
      <c r="D8184" s="6">
        <f t="shared" si="1651"/>
        <v>50</v>
      </c>
      <c r="E8184" s="5">
        <f t="shared" si="1652"/>
        <v>3389.502646858683</v>
      </c>
      <c r="F8184" s="5">
        <f t="shared" si="1653"/>
        <v>432.98859707441784</v>
      </c>
      <c r="G8184" s="5">
        <f t="shared" si="1654"/>
        <v>1699.1907643430709</v>
      </c>
      <c r="H8184" s="5">
        <f t="shared" si="1655"/>
        <v>5521.6820082761715</v>
      </c>
      <c r="I8184" s="5">
        <f t="shared" si="1656"/>
        <v>720</v>
      </c>
      <c r="J8184" s="5">
        <f t="shared" si="1657"/>
        <v>4801.6820082761715</v>
      </c>
      <c r="K8184" s="2">
        <f t="shared" si="1658"/>
        <v>108362.53486590575</v>
      </c>
      <c r="L8184" s="2">
        <f t="shared" si="1659"/>
        <v>201534</v>
      </c>
      <c r="M8184" s="2">
        <f t="shared" si="1660"/>
        <v>39160</v>
      </c>
      <c r="N8184" s="6">
        <f t="shared" si="1661"/>
        <v>1</v>
      </c>
      <c r="O8184" s="2">
        <f t="shared" si="1662"/>
        <v>34011.465134094251</v>
      </c>
      <c r="P8184" s="2">
        <f t="shared" si="1663"/>
        <v>34011.465134094251</v>
      </c>
    </row>
    <row r="8185" spans="1:16">
      <c r="A8185" s="6">
        <v>12</v>
      </c>
      <c r="B8185" s="6">
        <v>11</v>
      </c>
      <c r="C8185" s="6">
        <v>28</v>
      </c>
      <c r="D8185" s="6">
        <f t="shared" si="1651"/>
        <v>51</v>
      </c>
      <c r="E8185" s="5">
        <f t="shared" si="1652"/>
        <v>3389.502646858683</v>
      </c>
      <c r="F8185" s="5">
        <f t="shared" si="1653"/>
        <v>432.98859707441784</v>
      </c>
      <c r="G8185" s="5">
        <f t="shared" si="1654"/>
        <v>1784.1503025602246</v>
      </c>
      <c r="H8185" s="5">
        <f t="shared" si="1655"/>
        <v>5606.6415464933252</v>
      </c>
      <c r="I8185" s="5">
        <f t="shared" si="1656"/>
        <v>720</v>
      </c>
      <c r="J8185" s="5">
        <f t="shared" si="1657"/>
        <v>4886.6415464933252</v>
      </c>
      <c r="K8185" s="2">
        <f t="shared" si="1658"/>
        <v>109837.52684884245</v>
      </c>
      <c r="L8185" s="2">
        <f t="shared" si="1659"/>
        <v>204234</v>
      </c>
      <c r="M8185" s="2">
        <f t="shared" si="1660"/>
        <v>40040</v>
      </c>
      <c r="N8185" s="6">
        <f t="shared" si="1661"/>
        <v>1</v>
      </c>
      <c r="O8185" s="2">
        <f t="shared" si="1662"/>
        <v>34356.473151157552</v>
      </c>
      <c r="P8185" s="2">
        <f t="shared" si="1663"/>
        <v>34356.473151157552</v>
      </c>
    </row>
    <row r="8186" spans="1:16">
      <c r="A8186" s="6">
        <v>12</v>
      </c>
      <c r="B8186" s="6">
        <v>11</v>
      </c>
      <c r="C8186" s="6">
        <v>29</v>
      </c>
      <c r="D8186" s="6">
        <f t="shared" si="1651"/>
        <v>52</v>
      </c>
      <c r="E8186" s="5">
        <f t="shared" si="1652"/>
        <v>3389.502646858683</v>
      </c>
      <c r="F8186" s="5">
        <f t="shared" si="1653"/>
        <v>432.98859707441784</v>
      </c>
      <c r="G8186" s="5">
        <f t="shared" si="1654"/>
        <v>1870.9683306758782</v>
      </c>
      <c r="H8186" s="5">
        <f t="shared" si="1655"/>
        <v>5693.459574608979</v>
      </c>
      <c r="I8186" s="5">
        <f t="shared" si="1656"/>
        <v>720</v>
      </c>
      <c r="J8186" s="5">
        <f t="shared" si="1657"/>
        <v>4973.459574608979</v>
      </c>
      <c r="K8186" s="2">
        <f t="shared" si="1658"/>
        <v>111344.78428140588</v>
      </c>
      <c r="L8186" s="2">
        <f t="shared" si="1659"/>
        <v>206934</v>
      </c>
      <c r="M8186" s="2">
        <f t="shared" si="1660"/>
        <v>40920</v>
      </c>
      <c r="N8186" s="6">
        <f t="shared" si="1661"/>
        <v>1</v>
      </c>
      <c r="O8186" s="2">
        <f t="shared" si="1662"/>
        <v>34669.215718594118</v>
      </c>
      <c r="P8186" s="2">
        <f t="shared" si="1663"/>
        <v>34669.215718594118</v>
      </c>
    </row>
    <row r="8187" spans="1:16">
      <c r="A8187" s="6">
        <v>12</v>
      </c>
      <c r="B8187" s="6">
        <v>11</v>
      </c>
      <c r="C8187" s="6">
        <v>30</v>
      </c>
      <c r="D8187" s="6">
        <f t="shared" si="1651"/>
        <v>53</v>
      </c>
      <c r="E8187" s="5">
        <f t="shared" si="1652"/>
        <v>3389.502646858683</v>
      </c>
      <c r="F8187" s="5">
        <f t="shared" si="1653"/>
        <v>432.98859707441784</v>
      </c>
      <c r="G8187" s="5">
        <f t="shared" si="1654"/>
        <v>1959.6780360096488</v>
      </c>
      <c r="H8187" s="5">
        <f t="shared" si="1655"/>
        <v>5782.1692799427501</v>
      </c>
      <c r="I8187" s="5">
        <f t="shared" si="1656"/>
        <v>720</v>
      </c>
      <c r="J8187" s="5">
        <f t="shared" si="1657"/>
        <v>5062.1692799427501</v>
      </c>
      <c r="K8187" s="2">
        <f t="shared" si="1658"/>
        <v>112884.88333233941</v>
      </c>
      <c r="L8187" s="2">
        <f t="shared" si="1659"/>
        <v>209634</v>
      </c>
      <c r="M8187" s="2">
        <f t="shared" si="1660"/>
        <v>41800</v>
      </c>
      <c r="N8187" s="6">
        <f t="shared" si="1661"/>
        <v>1</v>
      </c>
      <c r="O8187" s="2">
        <f t="shared" si="1662"/>
        <v>34949.116667660594</v>
      </c>
      <c r="P8187" s="2">
        <f t="shared" si="1663"/>
        <v>34949.116667660594</v>
      </c>
    </row>
    <row r="8188" spans="1:16">
      <c r="A8188" s="6">
        <v>12</v>
      </c>
      <c r="B8188" s="6">
        <v>12</v>
      </c>
      <c r="C8188" s="6">
        <v>0</v>
      </c>
      <c r="D8188" s="6">
        <f t="shared" si="1651"/>
        <v>24</v>
      </c>
      <c r="E8188" s="5">
        <f t="shared" si="1652"/>
        <v>3389.502646858683</v>
      </c>
      <c r="F8188" s="5">
        <f t="shared" si="1653"/>
        <v>484.15997672866712</v>
      </c>
      <c r="G8188" s="5">
        <f t="shared" si="1654"/>
        <v>0</v>
      </c>
      <c r="H8188" s="5">
        <f t="shared" si="1655"/>
        <v>3873.66262358735</v>
      </c>
      <c r="I8188" s="5">
        <f t="shared" si="1656"/>
        <v>720</v>
      </c>
      <c r="J8188" s="5">
        <f t="shared" si="1657"/>
        <v>3153.66262358735</v>
      </c>
      <c r="K8188" s="2">
        <f t="shared" si="1658"/>
        <v>79751.087215058156</v>
      </c>
      <c r="L8188" s="2">
        <f t="shared" si="1659"/>
        <v>130728</v>
      </c>
      <c r="M8188" s="2">
        <f t="shared" si="1660"/>
        <v>15840</v>
      </c>
      <c r="N8188" s="6">
        <f t="shared" si="1661"/>
        <v>1</v>
      </c>
      <c r="O8188" s="2">
        <f t="shared" si="1662"/>
        <v>15136.912784941844</v>
      </c>
      <c r="P8188" s="2">
        <f t="shared" si="1663"/>
        <v>15136.912784941844</v>
      </c>
    </row>
    <row r="8189" spans="1:16">
      <c r="A8189" s="6">
        <v>12</v>
      </c>
      <c r="B8189" s="6">
        <v>12</v>
      </c>
      <c r="C8189" s="6">
        <v>1</v>
      </c>
      <c r="D8189" s="6">
        <f t="shared" si="1651"/>
        <v>25</v>
      </c>
      <c r="E8189" s="5">
        <f t="shared" si="1652"/>
        <v>3389.502646858683</v>
      </c>
      <c r="F8189" s="5">
        <f t="shared" si="1653"/>
        <v>484.15997672866712</v>
      </c>
      <c r="G8189" s="5">
        <f t="shared" si="1654"/>
        <v>45.5625</v>
      </c>
      <c r="H8189" s="5">
        <f t="shared" si="1655"/>
        <v>3919.22512358735</v>
      </c>
      <c r="I8189" s="5">
        <f t="shared" si="1656"/>
        <v>720</v>
      </c>
      <c r="J8189" s="5">
        <f t="shared" si="1657"/>
        <v>3199.22512358735</v>
      </c>
      <c r="K8189" s="2">
        <f t="shared" si="1658"/>
        <v>80542.102840058156</v>
      </c>
      <c r="L8189" s="2">
        <f t="shared" si="1659"/>
        <v>133428</v>
      </c>
      <c r="M8189" s="2">
        <f t="shared" si="1660"/>
        <v>16720</v>
      </c>
      <c r="N8189" s="6">
        <f t="shared" si="1661"/>
        <v>1</v>
      </c>
      <c r="O8189" s="2">
        <f t="shared" si="1662"/>
        <v>16165.897159941844</v>
      </c>
      <c r="P8189" s="2">
        <f t="shared" si="1663"/>
        <v>16165.897159941844</v>
      </c>
    </row>
    <row r="8190" spans="1:16">
      <c r="A8190" s="6">
        <v>12</v>
      </c>
      <c r="B8190" s="6">
        <v>12</v>
      </c>
      <c r="C8190" s="6">
        <v>2</v>
      </c>
      <c r="D8190" s="6">
        <f t="shared" si="1651"/>
        <v>26</v>
      </c>
      <c r="E8190" s="5">
        <f t="shared" si="1652"/>
        <v>3389.502646858683</v>
      </c>
      <c r="F8190" s="5">
        <f t="shared" si="1653"/>
        <v>484.15997672866712</v>
      </c>
      <c r="G8190" s="5">
        <f t="shared" si="1654"/>
        <v>92.264062499999994</v>
      </c>
      <c r="H8190" s="5">
        <f t="shared" si="1655"/>
        <v>3965.9266860873499</v>
      </c>
      <c r="I8190" s="5">
        <f t="shared" si="1656"/>
        <v>720</v>
      </c>
      <c r="J8190" s="5">
        <f t="shared" si="1657"/>
        <v>3245.9266860873499</v>
      </c>
      <c r="K8190" s="2">
        <f t="shared" si="1658"/>
        <v>81352.893855683156</v>
      </c>
      <c r="L8190" s="2">
        <f t="shared" si="1659"/>
        <v>136128</v>
      </c>
      <c r="M8190" s="2">
        <f t="shared" si="1660"/>
        <v>17600</v>
      </c>
      <c r="N8190" s="6">
        <f t="shared" si="1661"/>
        <v>1</v>
      </c>
      <c r="O8190" s="2">
        <f t="shared" si="1662"/>
        <v>17175.106144316844</v>
      </c>
      <c r="P8190" s="2">
        <f t="shared" si="1663"/>
        <v>17175.106144316844</v>
      </c>
    </row>
    <row r="8191" spans="1:16">
      <c r="A8191" s="6">
        <v>12</v>
      </c>
      <c r="B8191" s="6">
        <v>12</v>
      </c>
      <c r="C8191" s="6">
        <v>3</v>
      </c>
      <c r="D8191" s="6">
        <f t="shared" si="1651"/>
        <v>27</v>
      </c>
      <c r="E8191" s="5">
        <f t="shared" si="1652"/>
        <v>3389.502646858683</v>
      </c>
      <c r="F8191" s="5">
        <f t="shared" si="1653"/>
        <v>484.15997672866712</v>
      </c>
      <c r="G8191" s="5">
        <f t="shared" si="1654"/>
        <v>140.12604492187498</v>
      </c>
      <c r="H8191" s="5">
        <f t="shared" si="1655"/>
        <v>4013.7886685092249</v>
      </c>
      <c r="I8191" s="5">
        <f t="shared" si="1656"/>
        <v>720</v>
      </c>
      <c r="J8191" s="5">
        <f t="shared" si="1657"/>
        <v>3293.7886685092249</v>
      </c>
      <c r="K8191" s="2">
        <f t="shared" si="1658"/>
        <v>82183.831050507375</v>
      </c>
      <c r="L8191" s="2">
        <f t="shared" si="1659"/>
        <v>138828</v>
      </c>
      <c r="M8191" s="2">
        <f t="shared" si="1660"/>
        <v>18480</v>
      </c>
      <c r="N8191" s="6">
        <f t="shared" si="1661"/>
        <v>1</v>
      </c>
      <c r="O8191" s="2">
        <f t="shared" si="1662"/>
        <v>18164.168949492625</v>
      </c>
      <c r="P8191" s="2">
        <f t="shared" si="1663"/>
        <v>18164.168949492625</v>
      </c>
    </row>
    <row r="8192" spans="1:16">
      <c r="A8192" s="6">
        <v>12</v>
      </c>
      <c r="B8192" s="6">
        <v>12</v>
      </c>
      <c r="C8192" s="6">
        <v>4</v>
      </c>
      <c r="D8192" s="6">
        <f t="shared" si="1651"/>
        <v>28</v>
      </c>
      <c r="E8192" s="5">
        <f t="shared" si="1652"/>
        <v>3389.502646858683</v>
      </c>
      <c r="F8192" s="5">
        <f t="shared" si="1653"/>
        <v>484.15997672866712</v>
      </c>
      <c r="G8192" s="5">
        <f t="shared" si="1654"/>
        <v>189.17016064453125</v>
      </c>
      <c r="H8192" s="5">
        <f t="shared" si="1655"/>
        <v>4062.8327842318813</v>
      </c>
      <c r="I8192" s="5">
        <f t="shared" si="1656"/>
        <v>720</v>
      </c>
      <c r="J8192" s="5">
        <f t="shared" si="1657"/>
        <v>3342.8327842318813</v>
      </c>
      <c r="K8192" s="2">
        <f t="shared" si="1658"/>
        <v>83035.291392914602</v>
      </c>
      <c r="L8192" s="2">
        <f t="shared" si="1659"/>
        <v>141528</v>
      </c>
      <c r="M8192" s="2">
        <f t="shared" si="1660"/>
        <v>19360</v>
      </c>
      <c r="N8192" s="6">
        <f t="shared" si="1661"/>
        <v>1</v>
      </c>
      <c r="O8192" s="2">
        <f t="shared" si="1662"/>
        <v>19132.708607085398</v>
      </c>
      <c r="P8192" s="2">
        <f t="shared" si="1663"/>
        <v>19132.708607085398</v>
      </c>
    </row>
    <row r="8193" spans="1:16">
      <c r="A8193" s="6">
        <v>12</v>
      </c>
      <c r="B8193" s="6">
        <v>12</v>
      </c>
      <c r="C8193" s="6">
        <v>5</v>
      </c>
      <c r="D8193" s="6">
        <f t="shared" si="1651"/>
        <v>29</v>
      </c>
      <c r="E8193" s="5">
        <f t="shared" si="1652"/>
        <v>3389.502646858683</v>
      </c>
      <c r="F8193" s="5">
        <f t="shared" si="1653"/>
        <v>484.15997672866712</v>
      </c>
      <c r="G8193" s="5">
        <f t="shared" si="1654"/>
        <v>239.41848456573481</v>
      </c>
      <c r="H8193" s="5">
        <f t="shared" si="1655"/>
        <v>4113.0811081530846</v>
      </c>
      <c r="I8193" s="5">
        <f t="shared" si="1656"/>
        <v>720</v>
      </c>
      <c r="J8193" s="5">
        <f t="shared" si="1657"/>
        <v>3393.0811081530846</v>
      </c>
      <c r="K8193" s="2">
        <f t="shared" si="1658"/>
        <v>83907.65812765772</v>
      </c>
      <c r="L8193" s="2">
        <f t="shared" si="1659"/>
        <v>144228</v>
      </c>
      <c r="M8193" s="2">
        <f t="shared" si="1660"/>
        <v>20240</v>
      </c>
      <c r="N8193" s="6">
        <f t="shared" si="1661"/>
        <v>1</v>
      </c>
      <c r="O8193" s="2">
        <f t="shared" si="1662"/>
        <v>20080.34187234228</v>
      </c>
      <c r="P8193" s="2">
        <f t="shared" si="1663"/>
        <v>20080.34187234228</v>
      </c>
    </row>
    <row r="8194" spans="1:16">
      <c r="A8194" s="6">
        <v>12</v>
      </c>
      <c r="B8194" s="6">
        <v>12</v>
      </c>
      <c r="C8194" s="6">
        <v>6</v>
      </c>
      <c r="D8194" s="6">
        <f t="shared" si="1651"/>
        <v>30</v>
      </c>
      <c r="E8194" s="5">
        <f t="shared" si="1652"/>
        <v>3389.502646858683</v>
      </c>
      <c r="F8194" s="5">
        <f t="shared" si="1653"/>
        <v>484.15997672866712</v>
      </c>
      <c r="G8194" s="5">
        <f t="shared" si="1654"/>
        <v>290.89345874736784</v>
      </c>
      <c r="H8194" s="5">
        <f t="shared" si="1655"/>
        <v>4164.5560823347178</v>
      </c>
      <c r="I8194" s="5">
        <f t="shared" si="1656"/>
        <v>720</v>
      </c>
      <c r="J8194" s="5">
        <f t="shared" si="1657"/>
        <v>3444.5560823347178</v>
      </c>
      <c r="K8194" s="2">
        <f t="shared" si="1658"/>
        <v>84801.320873866629</v>
      </c>
      <c r="L8194" s="2">
        <f t="shared" si="1659"/>
        <v>146928</v>
      </c>
      <c r="M8194" s="2">
        <f t="shared" si="1660"/>
        <v>21120</v>
      </c>
      <c r="N8194" s="6">
        <f t="shared" si="1661"/>
        <v>1</v>
      </c>
      <c r="O8194" s="2">
        <f t="shared" si="1662"/>
        <v>21006.679126133371</v>
      </c>
      <c r="P8194" s="2">
        <f t="shared" si="1663"/>
        <v>21006.679126133371</v>
      </c>
    </row>
    <row r="8195" spans="1:16">
      <c r="A8195" s="6">
        <v>12</v>
      </c>
      <c r="B8195" s="6">
        <v>12</v>
      </c>
      <c r="C8195" s="6">
        <v>7</v>
      </c>
      <c r="D8195" s="6">
        <f t="shared" si="1651"/>
        <v>31</v>
      </c>
      <c r="E8195" s="5">
        <f t="shared" si="1652"/>
        <v>3389.502646858683</v>
      </c>
      <c r="F8195" s="5">
        <f t="shared" si="1653"/>
        <v>484.15997672866712</v>
      </c>
      <c r="G8195" s="5">
        <f t="shared" si="1654"/>
        <v>343.61789814532818</v>
      </c>
      <c r="H8195" s="5">
        <f t="shared" si="1655"/>
        <v>4217.2805217326786</v>
      </c>
      <c r="I8195" s="5">
        <f t="shared" si="1656"/>
        <v>720</v>
      </c>
      <c r="J8195" s="5">
        <f t="shared" si="1657"/>
        <v>3497.2805217326786</v>
      </c>
      <c r="K8195" s="2">
        <f t="shared" si="1658"/>
        <v>85716.675724525674</v>
      </c>
      <c r="L8195" s="2">
        <f t="shared" si="1659"/>
        <v>149628</v>
      </c>
      <c r="M8195" s="2">
        <f t="shared" si="1660"/>
        <v>22000</v>
      </c>
      <c r="N8195" s="6">
        <f t="shared" si="1661"/>
        <v>1</v>
      </c>
      <c r="O8195" s="2">
        <f t="shared" si="1662"/>
        <v>21911.324275474326</v>
      </c>
      <c r="P8195" s="2">
        <f t="shared" si="1663"/>
        <v>21911.324275474326</v>
      </c>
    </row>
    <row r="8196" spans="1:16">
      <c r="A8196" s="6">
        <v>12</v>
      </c>
      <c r="B8196" s="6">
        <v>12</v>
      </c>
      <c r="C8196" s="6">
        <v>8</v>
      </c>
      <c r="D8196" s="6">
        <f t="shared" ref="D8196:D8259" si="1664">A8196+B8196+C8196</f>
        <v>32</v>
      </c>
      <c r="E8196" s="5">
        <f t="shared" ref="E8196:E8259" si="1665">IF(A8196=0,0,A8196*LABOR_HRS_WK_TOM*SEASON_WEEKS*(1+DIM_PCT_TOM)^A8196)</f>
        <v>3389.502646858683</v>
      </c>
      <c r="F8196" s="5">
        <f t="shared" ref="F8196:F8259" si="1666">IF(B8196=0,0,B8196*LABOR_HRS_WK_CAR*SEASON_WEEKS*(1+DIM_PCT_CAR)^B8196)</f>
        <v>484.15997672866712</v>
      </c>
      <c r="G8196" s="5">
        <f t="shared" ref="G8196:G8259" si="1667">IF(C8196=0,0,C8196*LABOR_HRS_WK_MES*SEASON_WEEKS*(1+DIM_PCT_MES)^C8196)</f>
        <v>397.61499642530839</v>
      </c>
      <c r="H8196" s="5">
        <f t="shared" ref="H8196:H8259" si="1668">E8196+F8196+G8196</f>
        <v>4271.2776200126582</v>
      </c>
      <c r="I8196" s="5">
        <f t="shared" ref="I8196:I8259" si="1669">MIN(H8196,FARMER_HRS)</f>
        <v>720</v>
      </c>
      <c r="J8196" s="5">
        <f t="shared" ref="J8196:J8259" si="1670">MAX(0,H8196-FARMER_HRS)</f>
        <v>3551.2776200126582</v>
      </c>
      <c r="K8196" s="2">
        <f t="shared" ref="K8196:K8259" si="1671">I8196*FARMER_RATE+J8196*TEMP_WORKER_RATE</f>
        <v>86654.125347441979</v>
      </c>
      <c r="L8196" s="2">
        <f t="shared" ref="L8196:L8259" si="1672">A8196*PRICE_TOM+B8196*PRICE_CAR+C8196*PRICE_MES</f>
        <v>152328</v>
      </c>
      <c r="M8196" s="2">
        <f t="shared" ref="M8196:M8259" si="1673">A8196*FERT_BED_TOM+B8196*FERT_BED_CAR+C8196*FERT_BED_MES</f>
        <v>22880</v>
      </c>
      <c r="N8196" s="6">
        <f t="shared" ref="N8196:N8259" si="1674">IF(AND(D8196&lt;=TOTAL_BEDS,J8196&lt;=TEMP_WORKER_MAX*TEMP_WORKER_HRS),1,0)</f>
        <v>1</v>
      </c>
      <c r="O8196" s="2">
        <f t="shared" ref="O8196:O8259" si="1675">L8196-M8196-K8196-FIXED_COSTS</f>
        <v>22793.874652558021</v>
      </c>
      <c r="P8196" s="2">
        <f t="shared" ref="P8196:P8259" si="1676">IF(N8196=1,O8196,"")</f>
        <v>22793.874652558021</v>
      </c>
    </row>
    <row r="8197" spans="1:16">
      <c r="A8197" s="6">
        <v>12</v>
      </c>
      <c r="B8197" s="6">
        <v>12</v>
      </c>
      <c r="C8197" s="6">
        <v>9</v>
      </c>
      <c r="D8197" s="6">
        <f t="shared" si="1664"/>
        <v>33</v>
      </c>
      <c r="E8197" s="5">
        <f t="shared" si="1665"/>
        <v>3389.502646858683</v>
      </c>
      <c r="F8197" s="5">
        <f t="shared" si="1666"/>
        <v>484.15997672866712</v>
      </c>
      <c r="G8197" s="5">
        <f t="shared" si="1667"/>
        <v>452.90833186570285</v>
      </c>
      <c r="H8197" s="5">
        <f t="shared" si="1668"/>
        <v>4326.5709554530531</v>
      </c>
      <c r="I8197" s="5">
        <f t="shared" si="1669"/>
        <v>720</v>
      </c>
      <c r="J8197" s="5">
        <f t="shared" si="1670"/>
        <v>3606.5709554530531</v>
      </c>
      <c r="K8197" s="2">
        <f t="shared" si="1671"/>
        <v>87614.079087726612</v>
      </c>
      <c r="L8197" s="2">
        <f t="shared" si="1672"/>
        <v>155028</v>
      </c>
      <c r="M8197" s="2">
        <f t="shared" si="1673"/>
        <v>23760</v>
      </c>
      <c r="N8197" s="6">
        <f t="shared" si="1674"/>
        <v>1</v>
      </c>
      <c r="O8197" s="2">
        <f t="shared" si="1675"/>
        <v>23653.920912273388</v>
      </c>
      <c r="P8197" s="2">
        <f t="shared" si="1676"/>
        <v>23653.920912273388</v>
      </c>
    </row>
    <row r="8198" spans="1:16">
      <c r="A8198" s="6">
        <v>12</v>
      </c>
      <c r="B8198" s="6">
        <v>12</v>
      </c>
      <c r="C8198" s="6">
        <v>10</v>
      </c>
      <c r="D8198" s="6">
        <f t="shared" si="1664"/>
        <v>34</v>
      </c>
      <c r="E8198" s="5">
        <f t="shared" si="1665"/>
        <v>3389.502646858683</v>
      </c>
      <c r="F8198" s="5">
        <f t="shared" si="1666"/>
        <v>484.15997672866712</v>
      </c>
      <c r="G8198" s="5">
        <f t="shared" si="1667"/>
        <v>509.52187334891573</v>
      </c>
      <c r="H8198" s="5">
        <f t="shared" si="1668"/>
        <v>4383.1844969362655</v>
      </c>
      <c r="I8198" s="5">
        <f t="shared" si="1669"/>
        <v>720</v>
      </c>
      <c r="J8198" s="5">
        <f t="shared" si="1670"/>
        <v>3663.1844969362655</v>
      </c>
      <c r="K8198" s="2">
        <f t="shared" si="1671"/>
        <v>88596.95307181016</v>
      </c>
      <c r="L8198" s="2">
        <f t="shared" si="1672"/>
        <v>157728</v>
      </c>
      <c r="M8198" s="2">
        <f t="shared" si="1673"/>
        <v>24640</v>
      </c>
      <c r="N8198" s="6">
        <f t="shared" si="1674"/>
        <v>1</v>
      </c>
      <c r="O8198" s="2">
        <f t="shared" si="1675"/>
        <v>24491.04692818984</v>
      </c>
      <c r="P8198" s="2">
        <f t="shared" si="1676"/>
        <v>24491.04692818984</v>
      </c>
    </row>
    <row r="8199" spans="1:16">
      <c r="A8199" s="6">
        <v>12</v>
      </c>
      <c r="B8199" s="6">
        <v>12</v>
      </c>
      <c r="C8199" s="6">
        <v>11</v>
      </c>
      <c r="D8199" s="6">
        <f t="shared" si="1664"/>
        <v>35</v>
      </c>
      <c r="E8199" s="5">
        <f t="shared" si="1665"/>
        <v>3389.502646858683</v>
      </c>
      <c r="F8199" s="5">
        <f t="shared" si="1666"/>
        <v>484.15997672866712</v>
      </c>
      <c r="G8199" s="5">
        <f t="shared" si="1667"/>
        <v>567.47998644235474</v>
      </c>
      <c r="H8199" s="5">
        <f t="shared" si="1668"/>
        <v>4441.1426100297049</v>
      </c>
      <c r="I8199" s="5">
        <f t="shared" si="1669"/>
        <v>720</v>
      </c>
      <c r="J8199" s="5">
        <f t="shared" si="1670"/>
        <v>3721.1426100297049</v>
      </c>
      <c r="K8199" s="2">
        <f t="shared" si="1671"/>
        <v>89603.170313015711</v>
      </c>
      <c r="L8199" s="2">
        <f t="shared" si="1672"/>
        <v>160428</v>
      </c>
      <c r="M8199" s="2">
        <f t="shared" si="1673"/>
        <v>25520</v>
      </c>
      <c r="N8199" s="6">
        <f t="shared" si="1674"/>
        <v>1</v>
      </c>
      <c r="O8199" s="2">
        <f t="shared" si="1675"/>
        <v>25304.829686984289</v>
      </c>
      <c r="P8199" s="2">
        <f t="shared" si="1676"/>
        <v>25304.829686984289</v>
      </c>
    </row>
    <row r="8200" spans="1:16">
      <c r="A8200" s="6">
        <v>12</v>
      </c>
      <c r="B8200" s="6">
        <v>12</v>
      </c>
      <c r="C8200" s="6">
        <v>12</v>
      </c>
      <c r="D8200" s="6">
        <f t="shared" si="1664"/>
        <v>36</v>
      </c>
      <c r="E8200" s="5">
        <f t="shared" si="1665"/>
        <v>3389.502646858683</v>
      </c>
      <c r="F8200" s="5">
        <f t="shared" si="1666"/>
        <v>484.15997672866712</v>
      </c>
      <c r="G8200" s="5">
        <f t="shared" si="1667"/>
        <v>626.80743957041921</v>
      </c>
      <c r="H8200" s="5">
        <f t="shared" si="1668"/>
        <v>4500.4700631577689</v>
      </c>
      <c r="I8200" s="5">
        <f t="shared" si="1669"/>
        <v>720</v>
      </c>
      <c r="J8200" s="5">
        <f t="shared" si="1670"/>
        <v>3780.4700631577689</v>
      </c>
      <c r="K8200" s="2">
        <f t="shared" si="1671"/>
        <v>90633.160818711258</v>
      </c>
      <c r="L8200" s="2">
        <f t="shared" si="1672"/>
        <v>163128</v>
      </c>
      <c r="M8200" s="2">
        <f t="shared" si="1673"/>
        <v>26400</v>
      </c>
      <c r="N8200" s="6">
        <f t="shared" si="1674"/>
        <v>1</v>
      </c>
      <c r="O8200" s="2">
        <f t="shared" si="1675"/>
        <v>26094.839181288742</v>
      </c>
      <c r="P8200" s="2">
        <f t="shared" si="1676"/>
        <v>26094.839181288742</v>
      </c>
    </row>
    <row r="8201" spans="1:16">
      <c r="A8201" s="6">
        <v>12</v>
      </c>
      <c r="B8201" s="6">
        <v>12</v>
      </c>
      <c r="C8201" s="6">
        <v>13</v>
      </c>
      <c r="D8201" s="6">
        <f t="shared" si="1664"/>
        <v>37</v>
      </c>
      <c r="E8201" s="5">
        <f t="shared" si="1665"/>
        <v>3389.502646858683</v>
      </c>
      <c r="F8201" s="5">
        <f t="shared" si="1666"/>
        <v>484.15997672866712</v>
      </c>
      <c r="G8201" s="5">
        <f t="shared" si="1667"/>
        <v>687.52941027880343</v>
      </c>
      <c r="H8201" s="5">
        <f t="shared" si="1668"/>
        <v>4561.192033866153</v>
      </c>
      <c r="I8201" s="5">
        <f t="shared" si="1669"/>
        <v>720</v>
      </c>
      <c r="J8201" s="5">
        <f t="shared" si="1670"/>
        <v>3841.192033866153</v>
      </c>
      <c r="K8201" s="2">
        <f t="shared" si="1671"/>
        <v>91687.36169906515</v>
      </c>
      <c r="L8201" s="2">
        <f t="shared" si="1672"/>
        <v>165828</v>
      </c>
      <c r="M8201" s="2">
        <f t="shared" si="1673"/>
        <v>27280</v>
      </c>
      <c r="N8201" s="6">
        <f t="shared" si="1674"/>
        <v>1</v>
      </c>
      <c r="O8201" s="2">
        <f t="shared" si="1675"/>
        <v>26860.63830093485</v>
      </c>
      <c r="P8201" s="2">
        <f t="shared" si="1676"/>
        <v>26860.63830093485</v>
      </c>
    </row>
    <row r="8202" spans="1:16">
      <c r="A8202" s="6">
        <v>12</v>
      </c>
      <c r="B8202" s="6">
        <v>12</v>
      </c>
      <c r="C8202" s="6">
        <v>14</v>
      </c>
      <c r="D8202" s="6">
        <f t="shared" si="1664"/>
        <v>38</v>
      </c>
      <c r="E8202" s="5">
        <f t="shared" si="1665"/>
        <v>3389.502646858683</v>
      </c>
      <c r="F8202" s="5">
        <f t="shared" si="1666"/>
        <v>484.15997672866712</v>
      </c>
      <c r="G8202" s="5">
        <f t="shared" si="1667"/>
        <v>749.67149159246469</v>
      </c>
      <c r="H8202" s="5">
        <f t="shared" si="1668"/>
        <v>4623.3341151798149</v>
      </c>
      <c r="I8202" s="5">
        <f t="shared" si="1669"/>
        <v>720</v>
      </c>
      <c r="J8202" s="5">
        <f t="shared" si="1670"/>
        <v>3903.3341151798149</v>
      </c>
      <c r="K8202" s="2">
        <f t="shared" si="1671"/>
        <v>92766.217277427335</v>
      </c>
      <c r="L8202" s="2">
        <f t="shared" si="1672"/>
        <v>168528</v>
      </c>
      <c r="M8202" s="2">
        <f t="shared" si="1673"/>
        <v>28160</v>
      </c>
      <c r="N8202" s="6">
        <f t="shared" si="1674"/>
        <v>1</v>
      </c>
      <c r="O8202" s="2">
        <f t="shared" si="1675"/>
        <v>27601.782722572665</v>
      </c>
      <c r="P8202" s="2">
        <f t="shared" si="1676"/>
        <v>27601.782722572665</v>
      </c>
    </row>
    <row r="8203" spans="1:16">
      <c r="A8203" s="6">
        <v>12</v>
      </c>
      <c r="B8203" s="6">
        <v>12</v>
      </c>
      <c r="C8203" s="6">
        <v>15</v>
      </c>
      <c r="D8203" s="6">
        <f t="shared" si="1664"/>
        <v>39</v>
      </c>
      <c r="E8203" s="5">
        <f t="shared" si="1665"/>
        <v>3389.502646858683</v>
      </c>
      <c r="F8203" s="5">
        <f t="shared" si="1666"/>
        <v>484.15997672866712</v>
      </c>
      <c r="G8203" s="5">
        <f t="shared" si="1667"/>
        <v>813.25969846861108</v>
      </c>
      <c r="H8203" s="5">
        <f t="shared" si="1668"/>
        <v>4686.9223220559616</v>
      </c>
      <c r="I8203" s="5">
        <f t="shared" si="1669"/>
        <v>720</v>
      </c>
      <c r="J8203" s="5">
        <f t="shared" si="1670"/>
        <v>3966.9223220559616</v>
      </c>
      <c r="K8203" s="2">
        <f t="shared" si="1671"/>
        <v>93870.179202360436</v>
      </c>
      <c r="L8203" s="2">
        <f t="shared" si="1672"/>
        <v>171228</v>
      </c>
      <c r="M8203" s="2">
        <f t="shared" si="1673"/>
        <v>29040</v>
      </c>
      <c r="N8203" s="6">
        <f t="shared" si="1674"/>
        <v>1</v>
      </c>
      <c r="O8203" s="2">
        <f t="shared" si="1675"/>
        <v>28317.820797639564</v>
      </c>
      <c r="P8203" s="2">
        <f t="shared" si="1676"/>
        <v>28317.820797639564</v>
      </c>
    </row>
    <row r="8204" spans="1:16">
      <c r="A8204" s="6">
        <v>12</v>
      </c>
      <c r="B8204" s="6">
        <v>12</v>
      </c>
      <c r="C8204" s="6">
        <v>16</v>
      </c>
      <c r="D8204" s="6">
        <f t="shared" si="1664"/>
        <v>40</v>
      </c>
      <c r="E8204" s="5">
        <f t="shared" si="1665"/>
        <v>3389.502646858683</v>
      </c>
      <c r="F8204" s="5">
        <f t="shared" si="1666"/>
        <v>484.15997672866712</v>
      </c>
      <c r="G8204" s="5">
        <f t="shared" si="1667"/>
        <v>878.32047434610013</v>
      </c>
      <c r="H8204" s="5">
        <f t="shared" si="1668"/>
        <v>4751.9830979334502</v>
      </c>
      <c r="I8204" s="5">
        <f t="shared" si="1669"/>
        <v>720</v>
      </c>
      <c r="J8204" s="5">
        <f t="shared" si="1670"/>
        <v>4031.9830979334502</v>
      </c>
      <c r="K8204" s="2">
        <f t="shared" si="1671"/>
        <v>94999.706561344618</v>
      </c>
      <c r="L8204" s="2">
        <f t="shared" si="1672"/>
        <v>173928</v>
      </c>
      <c r="M8204" s="2">
        <f t="shared" si="1673"/>
        <v>29920</v>
      </c>
      <c r="N8204" s="6">
        <f t="shared" si="1674"/>
        <v>1</v>
      </c>
      <c r="O8204" s="2">
        <f t="shared" si="1675"/>
        <v>29008.293438655382</v>
      </c>
      <c r="P8204" s="2">
        <f t="shared" si="1676"/>
        <v>29008.293438655382</v>
      </c>
    </row>
    <row r="8205" spans="1:16">
      <c r="A8205" s="6">
        <v>12</v>
      </c>
      <c r="B8205" s="6">
        <v>12</v>
      </c>
      <c r="C8205" s="6">
        <v>17</v>
      </c>
      <c r="D8205" s="6">
        <f t="shared" si="1664"/>
        <v>41</v>
      </c>
      <c r="E8205" s="5">
        <f t="shared" si="1665"/>
        <v>3389.502646858683</v>
      </c>
      <c r="F8205" s="5">
        <f t="shared" si="1666"/>
        <v>484.15997672866712</v>
      </c>
      <c r="G8205" s="5">
        <f t="shared" si="1667"/>
        <v>944.88069779264049</v>
      </c>
      <c r="H8205" s="5">
        <f t="shared" si="1668"/>
        <v>4818.5433213799906</v>
      </c>
      <c r="I8205" s="5">
        <f t="shared" si="1669"/>
        <v>720</v>
      </c>
      <c r="J8205" s="5">
        <f t="shared" si="1670"/>
        <v>4098.5433213799906</v>
      </c>
      <c r="K8205" s="2">
        <f t="shared" si="1671"/>
        <v>96155.265996180387</v>
      </c>
      <c r="L8205" s="2">
        <f t="shared" si="1672"/>
        <v>176628</v>
      </c>
      <c r="M8205" s="2">
        <f t="shared" si="1673"/>
        <v>30800</v>
      </c>
      <c r="N8205" s="6">
        <f t="shared" si="1674"/>
        <v>1</v>
      </c>
      <c r="O8205" s="2">
        <f t="shared" si="1675"/>
        <v>29672.734003819613</v>
      </c>
      <c r="P8205" s="2">
        <f t="shared" si="1676"/>
        <v>29672.734003819613</v>
      </c>
    </row>
    <row r="8206" spans="1:16">
      <c r="A8206" s="6">
        <v>12</v>
      </c>
      <c r="B8206" s="6">
        <v>12</v>
      </c>
      <c r="C8206" s="6">
        <v>18</v>
      </c>
      <c r="D8206" s="6">
        <f t="shared" si="1664"/>
        <v>42</v>
      </c>
      <c r="E8206" s="5">
        <f t="shared" si="1665"/>
        <v>3389.502646858683</v>
      </c>
      <c r="F8206" s="5">
        <f t="shared" si="1666"/>
        <v>484.15997672866712</v>
      </c>
      <c r="G8206" s="5">
        <f t="shared" si="1667"/>
        <v>1012.9676892512279</v>
      </c>
      <c r="H8206" s="5">
        <f t="shared" si="1668"/>
        <v>4886.630312838578</v>
      </c>
      <c r="I8206" s="5">
        <f t="shared" si="1669"/>
        <v>720</v>
      </c>
      <c r="J8206" s="5">
        <f t="shared" si="1670"/>
        <v>4166.630312838578</v>
      </c>
      <c r="K8206" s="2">
        <f t="shared" si="1671"/>
        <v>97337.331820114196</v>
      </c>
      <c r="L8206" s="2">
        <f t="shared" si="1672"/>
        <v>179328</v>
      </c>
      <c r="M8206" s="2">
        <f t="shared" si="1673"/>
        <v>31680</v>
      </c>
      <c r="N8206" s="6">
        <f t="shared" si="1674"/>
        <v>1</v>
      </c>
      <c r="O8206" s="2">
        <f t="shared" si="1675"/>
        <v>30310.668179885804</v>
      </c>
      <c r="P8206" s="2">
        <f t="shared" si="1676"/>
        <v>30310.668179885804</v>
      </c>
    </row>
    <row r="8207" spans="1:16">
      <c r="A8207" s="6">
        <v>12</v>
      </c>
      <c r="B8207" s="6">
        <v>12</v>
      </c>
      <c r="C8207" s="6">
        <v>19</v>
      </c>
      <c r="D8207" s="6">
        <f t="shared" si="1664"/>
        <v>43</v>
      </c>
      <c r="E8207" s="5">
        <f t="shared" si="1665"/>
        <v>3389.502646858683</v>
      </c>
      <c r="F8207" s="5">
        <f t="shared" si="1666"/>
        <v>484.15997672866712</v>
      </c>
      <c r="G8207" s="5">
        <f t="shared" si="1667"/>
        <v>1082.6092178872495</v>
      </c>
      <c r="H8207" s="5">
        <f t="shared" si="1668"/>
        <v>4956.2718414745996</v>
      </c>
      <c r="I8207" s="5">
        <f t="shared" si="1669"/>
        <v>720</v>
      </c>
      <c r="J8207" s="5">
        <f t="shared" si="1670"/>
        <v>4236.2718414745996</v>
      </c>
      <c r="K8207" s="2">
        <f t="shared" si="1671"/>
        <v>98546.386136711793</v>
      </c>
      <c r="L8207" s="2">
        <f t="shared" si="1672"/>
        <v>182028</v>
      </c>
      <c r="M8207" s="2">
        <f t="shared" si="1673"/>
        <v>32560</v>
      </c>
      <c r="N8207" s="6">
        <f t="shared" si="1674"/>
        <v>1</v>
      </c>
      <c r="O8207" s="2">
        <f t="shared" si="1675"/>
        <v>30921.613863288207</v>
      </c>
      <c r="P8207" s="2">
        <f t="shared" si="1676"/>
        <v>30921.613863288207</v>
      </c>
    </row>
    <row r="8208" spans="1:16">
      <c r="A8208" s="6">
        <v>12</v>
      </c>
      <c r="B8208" s="6">
        <v>12</v>
      </c>
      <c r="C8208" s="6">
        <v>20</v>
      </c>
      <c r="D8208" s="6">
        <f t="shared" si="1664"/>
        <v>44</v>
      </c>
      <c r="E8208" s="5">
        <f t="shared" si="1665"/>
        <v>3389.502646858683</v>
      </c>
      <c r="F8208" s="5">
        <f t="shared" si="1666"/>
        <v>484.15997672866712</v>
      </c>
      <c r="G8208" s="5">
        <f t="shared" si="1667"/>
        <v>1153.8335085377266</v>
      </c>
      <c r="H8208" s="5">
        <f t="shared" si="1668"/>
        <v>5027.4961321250767</v>
      </c>
      <c r="I8208" s="5">
        <f t="shared" si="1669"/>
        <v>720</v>
      </c>
      <c r="J8208" s="5">
        <f t="shared" si="1670"/>
        <v>4307.4961321250767</v>
      </c>
      <c r="K8208" s="2">
        <f t="shared" si="1671"/>
        <v>99782.918960504801</v>
      </c>
      <c r="L8208" s="2">
        <f t="shared" si="1672"/>
        <v>184728</v>
      </c>
      <c r="M8208" s="2">
        <f t="shared" si="1673"/>
        <v>33440</v>
      </c>
      <c r="N8208" s="6">
        <f t="shared" si="1674"/>
        <v>1</v>
      </c>
      <c r="O8208" s="2">
        <f t="shared" si="1675"/>
        <v>31505.081039495199</v>
      </c>
      <c r="P8208" s="2">
        <f t="shared" si="1676"/>
        <v>31505.081039495199</v>
      </c>
    </row>
    <row r="8209" spans="1:16">
      <c r="A8209" s="6">
        <v>12</v>
      </c>
      <c r="B8209" s="6">
        <v>12</v>
      </c>
      <c r="C8209" s="6">
        <v>21</v>
      </c>
      <c r="D8209" s="6">
        <f t="shared" si="1664"/>
        <v>45</v>
      </c>
      <c r="E8209" s="5">
        <f t="shared" si="1665"/>
        <v>3389.502646858683</v>
      </c>
      <c r="F8209" s="5">
        <f t="shared" si="1666"/>
        <v>484.15997672866712</v>
      </c>
      <c r="G8209" s="5">
        <f t="shared" si="1667"/>
        <v>1226.6692487641703</v>
      </c>
      <c r="H8209" s="5">
        <f t="shared" si="1668"/>
        <v>5100.3318723515204</v>
      </c>
      <c r="I8209" s="5">
        <f t="shared" si="1669"/>
        <v>720</v>
      </c>
      <c r="J8209" s="5">
        <f t="shared" si="1670"/>
        <v>4380.3318723515204</v>
      </c>
      <c r="K8209" s="2">
        <f t="shared" si="1671"/>
        <v>101047.42833943611</v>
      </c>
      <c r="L8209" s="2">
        <f t="shared" si="1672"/>
        <v>187428</v>
      </c>
      <c r="M8209" s="2">
        <f t="shared" si="1673"/>
        <v>34320</v>
      </c>
      <c r="N8209" s="6">
        <f t="shared" si="1674"/>
        <v>1</v>
      </c>
      <c r="O8209" s="2">
        <f t="shared" si="1675"/>
        <v>32060.571660563888</v>
      </c>
      <c r="P8209" s="2">
        <f t="shared" si="1676"/>
        <v>32060.571660563888</v>
      </c>
    </row>
    <row r="8210" spans="1:16">
      <c r="A8210" s="6">
        <v>12</v>
      </c>
      <c r="B8210" s="6">
        <v>12</v>
      </c>
      <c r="C8210" s="6">
        <v>22</v>
      </c>
      <c r="D8210" s="6">
        <f t="shared" si="1664"/>
        <v>46</v>
      </c>
      <c r="E8210" s="5">
        <f t="shared" si="1665"/>
        <v>3389.502646858683</v>
      </c>
      <c r="F8210" s="5">
        <f t="shared" si="1666"/>
        <v>484.15997672866712</v>
      </c>
      <c r="G8210" s="5">
        <f t="shared" si="1667"/>
        <v>1301.1455960105666</v>
      </c>
      <c r="H8210" s="5">
        <f t="shared" si="1668"/>
        <v>5174.8082195979168</v>
      </c>
      <c r="I8210" s="5">
        <f t="shared" si="1669"/>
        <v>720</v>
      </c>
      <c r="J8210" s="5">
        <f t="shared" si="1670"/>
        <v>4454.8082195979168</v>
      </c>
      <c r="K8210" s="2">
        <f t="shared" si="1671"/>
        <v>102340.42047913049</v>
      </c>
      <c r="L8210" s="2">
        <f t="shared" si="1672"/>
        <v>190128</v>
      </c>
      <c r="M8210" s="2">
        <f t="shared" si="1673"/>
        <v>35200</v>
      </c>
      <c r="N8210" s="6">
        <f t="shared" si="1674"/>
        <v>1</v>
      </c>
      <c r="O8210" s="2">
        <f t="shared" si="1675"/>
        <v>32587.579520869505</v>
      </c>
      <c r="P8210" s="2">
        <f t="shared" si="1676"/>
        <v>32587.579520869505</v>
      </c>
    </row>
    <row r="8211" spans="1:16">
      <c r="A8211" s="6">
        <v>12</v>
      </c>
      <c r="B8211" s="6">
        <v>12</v>
      </c>
      <c r="C8211" s="6">
        <v>23</v>
      </c>
      <c r="D8211" s="6">
        <f t="shared" si="1664"/>
        <v>47</v>
      </c>
      <c r="E8211" s="5">
        <f t="shared" si="1665"/>
        <v>3389.502646858683</v>
      </c>
      <c r="F8211" s="5">
        <f t="shared" si="1666"/>
        <v>484.15997672866712</v>
      </c>
      <c r="G8211" s="5">
        <f t="shared" si="1667"/>
        <v>1377.292184868003</v>
      </c>
      <c r="H8211" s="5">
        <f t="shared" si="1668"/>
        <v>5250.9548084553535</v>
      </c>
      <c r="I8211" s="5">
        <f t="shared" si="1669"/>
        <v>720</v>
      </c>
      <c r="J8211" s="5">
        <f t="shared" si="1670"/>
        <v>4530.9548084553535</v>
      </c>
      <c r="K8211" s="2">
        <f t="shared" si="1671"/>
        <v>103662.40986901656</v>
      </c>
      <c r="L8211" s="2">
        <f t="shared" si="1672"/>
        <v>192828</v>
      </c>
      <c r="M8211" s="2">
        <f t="shared" si="1673"/>
        <v>36080</v>
      </c>
      <c r="N8211" s="6">
        <f t="shared" si="1674"/>
        <v>1</v>
      </c>
      <c r="O8211" s="2">
        <f t="shared" si="1675"/>
        <v>33085.590130983444</v>
      </c>
      <c r="P8211" s="2">
        <f t="shared" si="1676"/>
        <v>33085.590130983444</v>
      </c>
    </row>
    <row r="8212" spans="1:16">
      <c r="A8212" s="6">
        <v>12</v>
      </c>
      <c r="B8212" s="6">
        <v>12</v>
      </c>
      <c r="C8212" s="6">
        <v>24</v>
      </c>
      <c r="D8212" s="6">
        <f t="shared" si="1664"/>
        <v>48</v>
      </c>
      <c r="E8212" s="5">
        <f t="shared" si="1665"/>
        <v>3389.502646858683</v>
      </c>
      <c r="F8212" s="5">
        <f t="shared" si="1666"/>
        <v>484.15997672866712</v>
      </c>
      <c r="G8212" s="5">
        <f t="shared" si="1667"/>
        <v>1455.1391344474989</v>
      </c>
      <c r="H8212" s="5">
        <f t="shared" si="1668"/>
        <v>5328.8017580348487</v>
      </c>
      <c r="I8212" s="5">
        <f t="shared" si="1669"/>
        <v>720</v>
      </c>
      <c r="J8212" s="5">
        <f t="shared" si="1670"/>
        <v>4608.8017580348487</v>
      </c>
      <c r="K8212" s="2">
        <f t="shared" si="1671"/>
        <v>105013.91941032723</v>
      </c>
      <c r="L8212" s="2">
        <f t="shared" si="1672"/>
        <v>195528</v>
      </c>
      <c r="M8212" s="2">
        <f t="shared" si="1673"/>
        <v>36960</v>
      </c>
      <c r="N8212" s="6">
        <f t="shared" si="1674"/>
        <v>1</v>
      </c>
      <c r="O8212" s="2">
        <f t="shared" si="1675"/>
        <v>33554.080589672769</v>
      </c>
      <c r="P8212" s="2">
        <f t="shared" si="1676"/>
        <v>33554.080589672769</v>
      </c>
    </row>
    <row r="8213" spans="1:16">
      <c r="A8213" s="6">
        <v>12</v>
      </c>
      <c r="B8213" s="6">
        <v>12</v>
      </c>
      <c r="C8213" s="6">
        <v>25</v>
      </c>
      <c r="D8213" s="6">
        <f t="shared" si="1664"/>
        <v>49</v>
      </c>
      <c r="E8213" s="5">
        <f t="shared" si="1665"/>
        <v>3389.502646858683</v>
      </c>
      <c r="F8213" s="5">
        <f t="shared" si="1666"/>
        <v>484.15997672866712</v>
      </c>
      <c r="G8213" s="5">
        <f t="shared" si="1667"/>
        <v>1534.7170558625965</v>
      </c>
      <c r="H8213" s="5">
        <f t="shared" si="1668"/>
        <v>5408.3796794499467</v>
      </c>
      <c r="I8213" s="5">
        <f t="shared" si="1669"/>
        <v>720</v>
      </c>
      <c r="J8213" s="5">
        <f t="shared" si="1670"/>
        <v>4688.3796794499467</v>
      </c>
      <c r="K8213" s="2">
        <f t="shared" si="1671"/>
        <v>106395.48054600602</v>
      </c>
      <c r="L8213" s="2">
        <f t="shared" si="1672"/>
        <v>198228</v>
      </c>
      <c r="M8213" s="2">
        <f t="shared" si="1673"/>
        <v>37840</v>
      </c>
      <c r="N8213" s="6">
        <f t="shared" si="1674"/>
        <v>1</v>
      </c>
      <c r="O8213" s="2">
        <f t="shared" si="1675"/>
        <v>33992.519453993984</v>
      </c>
      <c r="P8213" s="2">
        <f t="shared" si="1676"/>
        <v>33992.519453993984</v>
      </c>
    </row>
    <row r="8214" spans="1:16">
      <c r="A8214" s="6">
        <v>12</v>
      </c>
      <c r="B8214" s="6">
        <v>12</v>
      </c>
      <c r="C8214" s="6">
        <v>26</v>
      </c>
      <c r="D8214" s="6">
        <f t="shared" si="1664"/>
        <v>50</v>
      </c>
      <c r="E8214" s="5">
        <f t="shared" si="1665"/>
        <v>3389.502646858683</v>
      </c>
      <c r="F8214" s="5">
        <f t="shared" si="1666"/>
        <v>484.15997672866712</v>
      </c>
      <c r="G8214" s="5">
        <f t="shared" si="1667"/>
        <v>1616.0570598233144</v>
      </c>
      <c r="H8214" s="5">
        <f t="shared" si="1668"/>
        <v>5489.7196834106644</v>
      </c>
      <c r="I8214" s="5">
        <f t="shared" si="1669"/>
        <v>720</v>
      </c>
      <c r="J8214" s="5">
        <f t="shared" si="1670"/>
        <v>4769.7196834106644</v>
      </c>
      <c r="K8214" s="2">
        <f t="shared" si="1671"/>
        <v>107807.63339254625</v>
      </c>
      <c r="L8214" s="2">
        <f t="shared" si="1672"/>
        <v>200928</v>
      </c>
      <c r="M8214" s="2">
        <f t="shared" si="1673"/>
        <v>38720</v>
      </c>
      <c r="N8214" s="6">
        <f t="shared" si="1674"/>
        <v>1</v>
      </c>
      <c r="O8214" s="2">
        <f t="shared" si="1675"/>
        <v>34400.366607453747</v>
      </c>
      <c r="P8214" s="2">
        <f t="shared" si="1676"/>
        <v>34400.366607453747</v>
      </c>
    </row>
    <row r="8215" spans="1:16">
      <c r="A8215" s="6">
        <v>12</v>
      </c>
      <c r="B8215" s="6">
        <v>12</v>
      </c>
      <c r="C8215" s="6">
        <v>27</v>
      </c>
      <c r="D8215" s="6">
        <f t="shared" si="1664"/>
        <v>51</v>
      </c>
      <c r="E8215" s="5">
        <f t="shared" si="1665"/>
        <v>3389.502646858683</v>
      </c>
      <c r="F8215" s="5">
        <f t="shared" si="1666"/>
        <v>484.15997672866712</v>
      </c>
      <c r="G8215" s="5">
        <f t="shared" si="1667"/>
        <v>1699.1907643430709</v>
      </c>
      <c r="H8215" s="5">
        <f t="shared" si="1668"/>
        <v>5572.8533879304214</v>
      </c>
      <c r="I8215" s="5">
        <f t="shared" si="1669"/>
        <v>720</v>
      </c>
      <c r="J8215" s="5">
        <f t="shared" si="1670"/>
        <v>4852.8533879304214</v>
      </c>
      <c r="K8215" s="2">
        <f t="shared" si="1671"/>
        <v>109250.92687379204</v>
      </c>
      <c r="L8215" s="2">
        <f t="shared" si="1672"/>
        <v>203628</v>
      </c>
      <c r="M8215" s="2">
        <f t="shared" si="1673"/>
        <v>39600</v>
      </c>
      <c r="N8215" s="6">
        <f t="shared" si="1674"/>
        <v>1</v>
      </c>
      <c r="O8215" s="2">
        <f t="shared" si="1675"/>
        <v>34777.073126207964</v>
      </c>
      <c r="P8215" s="2">
        <f t="shared" si="1676"/>
        <v>34777.073126207964</v>
      </c>
    </row>
    <row r="8216" spans="1:16">
      <c r="A8216" s="6">
        <v>12</v>
      </c>
      <c r="B8216" s="6">
        <v>12</v>
      </c>
      <c r="C8216" s="6">
        <v>28</v>
      </c>
      <c r="D8216" s="6">
        <f t="shared" si="1664"/>
        <v>52</v>
      </c>
      <c r="E8216" s="5">
        <f t="shared" si="1665"/>
        <v>3389.502646858683</v>
      </c>
      <c r="F8216" s="5">
        <f t="shared" si="1666"/>
        <v>484.15997672866712</v>
      </c>
      <c r="G8216" s="5">
        <f t="shared" si="1667"/>
        <v>1784.1503025602246</v>
      </c>
      <c r="H8216" s="5">
        <f t="shared" si="1668"/>
        <v>5657.8129261475751</v>
      </c>
      <c r="I8216" s="5">
        <f t="shared" si="1669"/>
        <v>720</v>
      </c>
      <c r="J8216" s="5">
        <f t="shared" si="1670"/>
        <v>4937.8129261475751</v>
      </c>
      <c r="K8216" s="2">
        <f t="shared" si="1671"/>
        <v>110725.91885672873</v>
      </c>
      <c r="L8216" s="2">
        <f t="shared" si="1672"/>
        <v>206328</v>
      </c>
      <c r="M8216" s="2">
        <f t="shared" si="1673"/>
        <v>40480</v>
      </c>
      <c r="N8216" s="6">
        <f t="shared" si="1674"/>
        <v>1</v>
      </c>
      <c r="O8216" s="2">
        <f t="shared" si="1675"/>
        <v>35122.081143271265</v>
      </c>
      <c r="P8216" s="2">
        <f t="shared" si="1676"/>
        <v>35122.081143271265</v>
      </c>
    </row>
    <row r="8217" spans="1:16">
      <c r="A8217" s="6">
        <v>12</v>
      </c>
      <c r="B8217" s="6">
        <v>12</v>
      </c>
      <c r="C8217" s="6">
        <v>29</v>
      </c>
      <c r="D8217" s="6">
        <f t="shared" si="1664"/>
        <v>53</v>
      </c>
      <c r="E8217" s="5">
        <f t="shared" si="1665"/>
        <v>3389.502646858683</v>
      </c>
      <c r="F8217" s="5">
        <f t="shared" si="1666"/>
        <v>484.15997672866712</v>
      </c>
      <c r="G8217" s="5">
        <f t="shared" si="1667"/>
        <v>1870.9683306758782</v>
      </c>
      <c r="H8217" s="5">
        <f t="shared" si="1668"/>
        <v>5744.630954263228</v>
      </c>
      <c r="I8217" s="5">
        <f t="shared" si="1669"/>
        <v>720</v>
      </c>
      <c r="J8217" s="5">
        <f t="shared" si="1670"/>
        <v>5024.630954263228</v>
      </c>
      <c r="K8217" s="2">
        <f t="shared" si="1671"/>
        <v>112233.17628929215</v>
      </c>
      <c r="L8217" s="2">
        <f t="shared" si="1672"/>
        <v>209028</v>
      </c>
      <c r="M8217" s="2">
        <f t="shared" si="1673"/>
        <v>41360</v>
      </c>
      <c r="N8217" s="6">
        <f t="shared" si="1674"/>
        <v>1</v>
      </c>
      <c r="O8217" s="2">
        <f t="shared" si="1675"/>
        <v>35434.823710707846</v>
      </c>
      <c r="P8217" s="2">
        <f t="shared" si="1676"/>
        <v>35434.823710707846</v>
      </c>
    </row>
    <row r="8218" spans="1:16">
      <c r="A8218" s="6">
        <v>12</v>
      </c>
      <c r="B8218" s="6">
        <v>12</v>
      </c>
      <c r="C8218" s="6">
        <v>30</v>
      </c>
      <c r="D8218" s="6">
        <f t="shared" si="1664"/>
        <v>54</v>
      </c>
      <c r="E8218" s="5">
        <f t="shared" si="1665"/>
        <v>3389.502646858683</v>
      </c>
      <c r="F8218" s="5">
        <f t="shared" si="1666"/>
        <v>484.15997672866712</v>
      </c>
      <c r="G8218" s="5">
        <f t="shared" si="1667"/>
        <v>1959.6780360096488</v>
      </c>
      <c r="H8218" s="5">
        <f t="shared" si="1668"/>
        <v>5833.3406595969991</v>
      </c>
      <c r="I8218" s="5">
        <f t="shared" si="1669"/>
        <v>720</v>
      </c>
      <c r="J8218" s="5">
        <f t="shared" si="1670"/>
        <v>5113.3406595969991</v>
      </c>
      <c r="K8218" s="2">
        <f t="shared" si="1671"/>
        <v>113773.27534022568</v>
      </c>
      <c r="L8218" s="2">
        <f t="shared" si="1672"/>
        <v>211728</v>
      </c>
      <c r="M8218" s="2">
        <f t="shared" si="1673"/>
        <v>42240</v>
      </c>
      <c r="N8218" s="6">
        <f t="shared" si="1674"/>
        <v>1</v>
      </c>
      <c r="O8218" s="2">
        <f t="shared" si="1675"/>
        <v>35714.724659774321</v>
      </c>
      <c r="P8218" s="2">
        <f t="shared" si="1676"/>
        <v>35714.724659774321</v>
      </c>
    </row>
    <row r="8219" spans="1:16">
      <c r="A8219" s="6">
        <v>12</v>
      </c>
      <c r="B8219" s="6">
        <v>13</v>
      </c>
      <c r="C8219" s="6">
        <v>0</v>
      </c>
      <c r="D8219" s="6">
        <f t="shared" si="1664"/>
        <v>25</v>
      </c>
      <c r="E8219" s="5">
        <f t="shared" si="1665"/>
        <v>3389.502646858683</v>
      </c>
      <c r="F8219" s="5">
        <f t="shared" si="1666"/>
        <v>537.61930749245744</v>
      </c>
      <c r="G8219" s="5">
        <f t="shared" si="1667"/>
        <v>0</v>
      </c>
      <c r="H8219" s="5">
        <f t="shared" si="1668"/>
        <v>3927.1219543511406</v>
      </c>
      <c r="I8219" s="5">
        <f t="shared" si="1669"/>
        <v>720</v>
      </c>
      <c r="J8219" s="5">
        <f t="shared" si="1670"/>
        <v>3207.1219543511406</v>
      </c>
      <c r="K8219" s="2">
        <f t="shared" si="1671"/>
        <v>80679.200596373965</v>
      </c>
      <c r="L8219" s="2">
        <f t="shared" si="1672"/>
        <v>132822</v>
      </c>
      <c r="M8219" s="2">
        <f t="shared" si="1673"/>
        <v>16280</v>
      </c>
      <c r="N8219" s="6">
        <f t="shared" si="1674"/>
        <v>1</v>
      </c>
      <c r="O8219" s="2">
        <f t="shared" si="1675"/>
        <v>15862.799403626035</v>
      </c>
      <c r="P8219" s="2">
        <f t="shared" si="1676"/>
        <v>15862.799403626035</v>
      </c>
    </row>
    <row r="8220" spans="1:16">
      <c r="A8220" s="6">
        <v>12</v>
      </c>
      <c r="B8220" s="6">
        <v>13</v>
      </c>
      <c r="C8220" s="6">
        <v>1</v>
      </c>
      <c r="D8220" s="6">
        <f t="shared" si="1664"/>
        <v>26</v>
      </c>
      <c r="E8220" s="5">
        <f t="shared" si="1665"/>
        <v>3389.502646858683</v>
      </c>
      <c r="F8220" s="5">
        <f t="shared" si="1666"/>
        <v>537.61930749245744</v>
      </c>
      <c r="G8220" s="5">
        <f t="shared" si="1667"/>
        <v>45.5625</v>
      </c>
      <c r="H8220" s="5">
        <f t="shared" si="1668"/>
        <v>3972.6844543511406</v>
      </c>
      <c r="I8220" s="5">
        <f t="shared" si="1669"/>
        <v>720</v>
      </c>
      <c r="J8220" s="5">
        <f t="shared" si="1670"/>
        <v>3252.6844543511406</v>
      </c>
      <c r="K8220" s="2">
        <f t="shared" si="1671"/>
        <v>81470.216221373965</v>
      </c>
      <c r="L8220" s="2">
        <f t="shared" si="1672"/>
        <v>135522</v>
      </c>
      <c r="M8220" s="2">
        <f t="shared" si="1673"/>
        <v>17160</v>
      </c>
      <c r="N8220" s="6">
        <f t="shared" si="1674"/>
        <v>1</v>
      </c>
      <c r="O8220" s="2">
        <f t="shared" si="1675"/>
        <v>16891.783778626035</v>
      </c>
      <c r="P8220" s="2">
        <f t="shared" si="1676"/>
        <v>16891.783778626035</v>
      </c>
    </row>
    <row r="8221" spans="1:16">
      <c r="A8221" s="6">
        <v>12</v>
      </c>
      <c r="B8221" s="6">
        <v>13</v>
      </c>
      <c r="C8221" s="6">
        <v>2</v>
      </c>
      <c r="D8221" s="6">
        <f t="shared" si="1664"/>
        <v>27</v>
      </c>
      <c r="E8221" s="5">
        <f t="shared" si="1665"/>
        <v>3389.502646858683</v>
      </c>
      <c r="F8221" s="5">
        <f t="shared" si="1666"/>
        <v>537.61930749245744</v>
      </c>
      <c r="G8221" s="5">
        <f t="shared" si="1667"/>
        <v>92.264062499999994</v>
      </c>
      <c r="H8221" s="5">
        <f t="shared" si="1668"/>
        <v>4019.3860168511405</v>
      </c>
      <c r="I8221" s="5">
        <f t="shared" si="1669"/>
        <v>720</v>
      </c>
      <c r="J8221" s="5">
        <f t="shared" si="1670"/>
        <v>3299.3860168511405</v>
      </c>
      <c r="K8221" s="2">
        <f t="shared" si="1671"/>
        <v>82281.007236998965</v>
      </c>
      <c r="L8221" s="2">
        <f t="shared" si="1672"/>
        <v>138222</v>
      </c>
      <c r="M8221" s="2">
        <f t="shared" si="1673"/>
        <v>18040</v>
      </c>
      <c r="N8221" s="6">
        <f t="shared" si="1674"/>
        <v>1</v>
      </c>
      <c r="O8221" s="2">
        <f t="shared" si="1675"/>
        <v>17900.992763001035</v>
      </c>
      <c r="P8221" s="2">
        <f t="shared" si="1676"/>
        <v>17900.992763001035</v>
      </c>
    </row>
    <row r="8222" spans="1:16">
      <c r="A8222" s="6">
        <v>12</v>
      </c>
      <c r="B8222" s="6">
        <v>13</v>
      </c>
      <c r="C8222" s="6">
        <v>3</v>
      </c>
      <c r="D8222" s="6">
        <f t="shared" si="1664"/>
        <v>28</v>
      </c>
      <c r="E8222" s="5">
        <f t="shared" si="1665"/>
        <v>3389.502646858683</v>
      </c>
      <c r="F8222" s="5">
        <f t="shared" si="1666"/>
        <v>537.61930749245744</v>
      </c>
      <c r="G8222" s="5">
        <f t="shared" si="1667"/>
        <v>140.12604492187498</v>
      </c>
      <c r="H8222" s="5">
        <f t="shared" si="1668"/>
        <v>4067.2479992730155</v>
      </c>
      <c r="I8222" s="5">
        <f t="shared" si="1669"/>
        <v>720</v>
      </c>
      <c r="J8222" s="5">
        <f t="shared" si="1670"/>
        <v>3347.2479992730155</v>
      </c>
      <c r="K8222" s="2">
        <f t="shared" si="1671"/>
        <v>83111.944431823184</v>
      </c>
      <c r="L8222" s="2">
        <f t="shared" si="1672"/>
        <v>140922</v>
      </c>
      <c r="M8222" s="2">
        <f t="shared" si="1673"/>
        <v>18920</v>
      </c>
      <c r="N8222" s="6">
        <f t="shared" si="1674"/>
        <v>1</v>
      </c>
      <c r="O8222" s="2">
        <f t="shared" si="1675"/>
        <v>18890.055568176816</v>
      </c>
      <c r="P8222" s="2">
        <f t="shared" si="1676"/>
        <v>18890.055568176816</v>
      </c>
    </row>
    <row r="8223" spans="1:16">
      <c r="A8223" s="6">
        <v>12</v>
      </c>
      <c r="B8223" s="6">
        <v>13</v>
      </c>
      <c r="C8223" s="6">
        <v>4</v>
      </c>
      <c r="D8223" s="6">
        <f t="shared" si="1664"/>
        <v>29</v>
      </c>
      <c r="E8223" s="5">
        <f t="shared" si="1665"/>
        <v>3389.502646858683</v>
      </c>
      <c r="F8223" s="5">
        <f t="shared" si="1666"/>
        <v>537.61930749245744</v>
      </c>
      <c r="G8223" s="5">
        <f t="shared" si="1667"/>
        <v>189.17016064453125</v>
      </c>
      <c r="H8223" s="5">
        <f t="shared" si="1668"/>
        <v>4116.2921149956719</v>
      </c>
      <c r="I8223" s="5">
        <f t="shared" si="1669"/>
        <v>720</v>
      </c>
      <c r="J8223" s="5">
        <f t="shared" si="1670"/>
        <v>3396.2921149956719</v>
      </c>
      <c r="K8223" s="2">
        <f t="shared" si="1671"/>
        <v>83963.40477423041</v>
      </c>
      <c r="L8223" s="2">
        <f t="shared" si="1672"/>
        <v>143622</v>
      </c>
      <c r="M8223" s="2">
        <f t="shared" si="1673"/>
        <v>19800</v>
      </c>
      <c r="N8223" s="6">
        <f t="shared" si="1674"/>
        <v>1</v>
      </c>
      <c r="O8223" s="2">
        <f t="shared" si="1675"/>
        <v>19858.59522576959</v>
      </c>
      <c r="P8223" s="2">
        <f t="shared" si="1676"/>
        <v>19858.59522576959</v>
      </c>
    </row>
    <row r="8224" spans="1:16">
      <c r="A8224" s="6">
        <v>12</v>
      </c>
      <c r="B8224" s="6">
        <v>13</v>
      </c>
      <c r="C8224" s="6">
        <v>5</v>
      </c>
      <c r="D8224" s="6">
        <f t="shared" si="1664"/>
        <v>30</v>
      </c>
      <c r="E8224" s="5">
        <f t="shared" si="1665"/>
        <v>3389.502646858683</v>
      </c>
      <c r="F8224" s="5">
        <f t="shared" si="1666"/>
        <v>537.61930749245744</v>
      </c>
      <c r="G8224" s="5">
        <f t="shared" si="1667"/>
        <v>239.41848456573481</v>
      </c>
      <c r="H8224" s="5">
        <f t="shared" si="1668"/>
        <v>4166.5404389168752</v>
      </c>
      <c r="I8224" s="5">
        <f t="shared" si="1669"/>
        <v>720</v>
      </c>
      <c r="J8224" s="5">
        <f t="shared" si="1670"/>
        <v>3446.5404389168752</v>
      </c>
      <c r="K8224" s="2">
        <f t="shared" si="1671"/>
        <v>84835.771508973528</v>
      </c>
      <c r="L8224" s="2">
        <f t="shared" si="1672"/>
        <v>146322</v>
      </c>
      <c r="M8224" s="2">
        <f t="shared" si="1673"/>
        <v>20680</v>
      </c>
      <c r="N8224" s="6">
        <f t="shared" si="1674"/>
        <v>1</v>
      </c>
      <c r="O8224" s="2">
        <f t="shared" si="1675"/>
        <v>20806.228491026472</v>
      </c>
      <c r="P8224" s="2">
        <f t="shared" si="1676"/>
        <v>20806.228491026472</v>
      </c>
    </row>
    <row r="8225" spans="1:16">
      <c r="A8225" s="6">
        <v>12</v>
      </c>
      <c r="B8225" s="6">
        <v>13</v>
      </c>
      <c r="C8225" s="6">
        <v>6</v>
      </c>
      <c r="D8225" s="6">
        <f t="shared" si="1664"/>
        <v>31</v>
      </c>
      <c r="E8225" s="5">
        <f t="shared" si="1665"/>
        <v>3389.502646858683</v>
      </c>
      <c r="F8225" s="5">
        <f t="shared" si="1666"/>
        <v>537.61930749245744</v>
      </c>
      <c r="G8225" s="5">
        <f t="shared" si="1667"/>
        <v>290.89345874736784</v>
      </c>
      <c r="H8225" s="5">
        <f t="shared" si="1668"/>
        <v>4218.0154130985084</v>
      </c>
      <c r="I8225" s="5">
        <f t="shared" si="1669"/>
        <v>720</v>
      </c>
      <c r="J8225" s="5">
        <f t="shared" si="1670"/>
        <v>3498.0154130985084</v>
      </c>
      <c r="K8225" s="2">
        <f t="shared" si="1671"/>
        <v>85729.434255182437</v>
      </c>
      <c r="L8225" s="2">
        <f t="shared" si="1672"/>
        <v>149022</v>
      </c>
      <c r="M8225" s="2">
        <f t="shared" si="1673"/>
        <v>21560</v>
      </c>
      <c r="N8225" s="6">
        <f t="shared" si="1674"/>
        <v>1</v>
      </c>
      <c r="O8225" s="2">
        <f t="shared" si="1675"/>
        <v>21732.565744817563</v>
      </c>
      <c r="P8225" s="2">
        <f t="shared" si="1676"/>
        <v>21732.565744817563</v>
      </c>
    </row>
    <row r="8226" spans="1:16">
      <c r="A8226" s="6">
        <v>12</v>
      </c>
      <c r="B8226" s="6">
        <v>13</v>
      </c>
      <c r="C8226" s="6">
        <v>7</v>
      </c>
      <c r="D8226" s="6">
        <f t="shared" si="1664"/>
        <v>32</v>
      </c>
      <c r="E8226" s="5">
        <f t="shared" si="1665"/>
        <v>3389.502646858683</v>
      </c>
      <c r="F8226" s="5">
        <f t="shared" si="1666"/>
        <v>537.61930749245744</v>
      </c>
      <c r="G8226" s="5">
        <f t="shared" si="1667"/>
        <v>343.61789814532818</v>
      </c>
      <c r="H8226" s="5">
        <f t="shared" si="1668"/>
        <v>4270.7398524964692</v>
      </c>
      <c r="I8226" s="5">
        <f t="shared" si="1669"/>
        <v>720</v>
      </c>
      <c r="J8226" s="5">
        <f t="shared" si="1670"/>
        <v>3550.7398524964692</v>
      </c>
      <c r="K8226" s="2">
        <f t="shared" si="1671"/>
        <v>86644.789105841483</v>
      </c>
      <c r="L8226" s="2">
        <f t="shared" si="1672"/>
        <v>151722</v>
      </c>
      <c r="M8226" s="2">
        <f t="shared" si="1673"/>
        <v>22440</v>
      </c>
      <c r="N8226" s="6">
        <f t="shared" si="1674"/>
        <v>1</v>
      </c>
      <c r="O8226" s="2">
        <f t="shared" si="1675"/>
        <v>22637.210894158517</v>
      </c>
      <c r="P8226" s="2">
        <f t="shared" si="1676"/>
        <v>22637.210894158517</v>
      </c>
    </row>
    <row r="8227" spans="1:16">
      <c r="A8227" s="6">
        <v>12</v>
      </c>
      <c r="B8227" s="6">
        <v>13</v>
      </c>
      <c r="C8227" s="6">
        <v>8</v>
      </c>
      <c r="D8227" s="6">
        <f t="shared" si="1664"/>
        <v>33</v>
      </c>
      <c r="E8227" s="5">
        <f t="shared" si="1665"/>
        <v>3389.502646858683</v>
      </c>
      <c r="F8227" s="5">
        <f t="shared" si="1666"/>
        <v>537.61930749245744</v>
      </c>
      <c r="G8227" s="5">
        <f t="shared" si="1667"/>
        <v>397.61499642530839</v>
      </c>
      <c r="H8227" s="5">
        <f t="shared" si="1668"/>
        <v>4324.7369507764488</v>
      </c>
      <c r="I8227" s="5">
        <f t="shared" si="1669"/>
        <v>720</v>
      </c>
      <c r="J8227" s="5">
        <f t="shared" si="1670"/>
        <v>3604.7369507764488</v>
      </c>
      <c r="K8227" s="2">
        <f t="shared" si="1671"/>
        <v>87582.238728757788</v>
      </c>
      <c r="L8227" s="2">
        <f t="shared" si="1672"/>
        <v>154422</v>
      </c>
      <c r="M8227" s="2">
        <f t="shared" si="1673"/>
        <v>23320</v>
      </c>
      <c r="N8227" s="6">
        <f t="shared" si="1674"/>
        <v>1</v>
      </c>
      <c r="O8227" s="2">
        <f t="shared" si="1675"/>
        <v>23519.761271242212</v>
      </c>
      <c r="P8227" s="2">
        <f t="shared" si="1676"/>
        <v>23519.761271242212</v>
      </c>
    </row>
    <row r="8228" spans="1:16">
      <c r="A8228" s="6">
        <v>12</v>
      </c>
      <c r="B8228" s="6">
        <v>13</v>
      </c>
      <c r="C8228" s="6">
        <v>9</v>
      </c>
      <c r="D8228" s="6">
        <f t="shared" si="1664"/>
        <v>34</v>
      </c>
      <c r="E8228" s="5">
        <f t="shared" si="1665"/>
        <v>3389.502646858683</v>
      </c>
      <c r="F8228" s="5">
        <f t="shared" si="1666"/>
        <v>537.61930749245744</v>
      </c>
      <c r="G8228" s="5">
        <f t="shared" si="1667"/>
        <v>452.90833186570285</v>
      </c>
      <c r="H8228" s="5">
        <f t="shared" si="1668"/>
        <v>4380.0302862168437</v>
      </c>
      <c r="I8228" s="5">
        <f t="shared" si="1669"/>
        <v>720</v>
      </c>
      <c r="J8228" s="5">
        <f t="shared" si="1670"/>
        <v>3660.0302862168437</v>
      </c>
      <c r="K8228" s="2">
        <f t="shared" si="1671"/>
        <v>88542.192469042435</v>
      </c>
      <c r="L8228" s="2">
        <f t="shared" si="1672"/>
        <v>157122</v>
      </c>
      <c r="M8228" s="2">
        <f t="shared" si="1673"/>
        <v>24200</v>
      </c>
      <c r="N8228" s="6">
        <f t="shared" si="1674"/>
        <v>1</v>
      </c>
      <c r="O8228" s="2">
        <f t="shared" si="1675"/>
        <v>24379.807530957565</v>
      </c>
      <c r="P8228" s="2">
        <f t="shared" si="1676"/>
        <v>24379.807530957565</v>
      </c>
    </row>
    <row r="8229" spans="1:16">
      <c r="A8229" s="6">
        <v>12</v>
      </c>
      <c r="B8229" s="6">
        <v>13</v>
      </c>
      <c r="C8229" s="6">
        <v>10</v>
      </c>
      <c r="D8229" s="6">
        <f t="shared" si="1664"/>
        <v>35</v>
      </c>
      <c r="E8229" s="5">
        <f t="shared" si="1665"/>
        <v>3389.502646858683</v>
      </c>
      <c r="F8229" s="5">
        <f t="shared" si="1666"/>
        <v>537.61930749245744</v>
      </c>
      <c r="G8229" s="5">
        <f t="shared" si="1667"/>
        <v>509.52187334891573</v>
      </c>
      <c r="H8229" s="5">
        <f t="shared" si="1668"/>
        <v>4436.6438277000561</v>
      </c>
      <c r="I8229" s="5">
        <f t="shared" si="1669"/>
        <v>720</v>
      </c>
      <c r="J8229" s="5">
        <f t="shared" si="1670"/>
        <v>3716.6438277000561</v>
      </c>
      <c r="K8229" s="2">
        <f t="shared" si="1671"/>
        <v>89525.066453125968</v>
      </c>
      <c r="L8229" s="2">
        <f t="shared" si="1672"/>
        <v>159822</v>
      </c>
      <c r="M8229" s="2">
        <f t="shared" si="1673"/>
        <v>25080</v>
      </c>
      <c r="N8229" s="6">
        <f t="shared" si="1674"/>
        <v>1</v>
      </c>
      <c r="O8229" s="2">
        <f t="shared" si="1675"/>
        <v>25216.933546874032</v>
      </c>
      <c r="P8229" s="2">
        <f t="shared" si="1676"/>
        <v>25216.933546874032</v>
      </c>
    </row>
    <row r="8230" spans="1:16">
      <c r="A8230" s="6">
        <v>12</v>
      </c>
      <c r="B8230" s="6">
        <v>13</v>
      </c>
      <c r="C8230" s="6">
        <v>11</v>
      </c>
      <c r="D8230" s="6">
        <f t="shared" si="1664"/>
        <v>36</v>
      </c>
      <c r="E8230" s="5">
        <f t="shared" si="1665"/>
        <v>3389.502646858683</v>
      </c>
      <c r="F8230" s="5">
        <f t="shared" si="1666"/>
        <v>537.61930749245744</v>
      </c>
      <c r="G8230" s="5">
        <f t="shared" si="1667"/>
        <v>567.47998644235474</v>
      </c>
      <c r="H8230" s="5">
        <f t="shared" si="1668"/>
        <v>4494.6019407934955</v>
      </c>
      <c r="I8230" s="5">
        <f t="shared" si="1669"/>
        <v>720</v>
      </c>
      <c r="J8230" s="5">
        <f t="shared" si="1670"/>
        <v>3774.6019407934955</v>
      </c>
      <c r="K8230" s="2">
        <f t="shared" si="1671"/>
        <v>90531.28369433152</v>
      </c>
      <c r="L8230" s="2">
        <f t="shared" si="1672"/>
        <v>162522</v>
      </c>
      <c r="M8230" s="2">
        <f t="shared" si="1673"/>
        <v>25960</v>
      </c>
      <c r="N8230" s="6">
        <f t="shared" si="1674"/>
        <v>1</v>
      </c>
      <c r="O8230" s="2">
        <f t="shared" si="1675"/>
        <v>26030.71630566848</v>
      </c>
      <c r="P8230" s="2">
        <f t="shared" si="1676"/>
        <v>26030.71630566848</v>
      </c>
    </row>
    <row r="8231" spans="1:16">
      <c r="A8231" s="6">
        <v>12</v>
      </c>
      <c r="B8231" s="6">
        <v>13</v>
      </c>
      <c r="C8231" s="6">
        <v>12</v>
      </c>
      <c r="D8231" s="6">
        <f t="shared" si="1664"/>
        <v>37</v>
      </c>
      <c r="E8231" s="5">
        <f t="shared" si="1665"/>
        <v>3389.502646858683</v>
      </c>
      <c r="F8231" s="5">
        <f t="shared" si="1666"/>
        <v>537.61930749245744</v>
      </c>
      <c r="G8231" s="5">
        <f t="shared" si="1667"/>
        <v>626.80743957041921</v>
      </c>
      <c r="H8231" s="5">
        <f t="shared" si="1668"/>
        <v>4553.9293939215595</v>
      </c>
      <c r="I8231" s="5">
        <f t="shared" si="1669"/>
        <v>720</v>
      </c>
      <c r="J8231" s="5">
        <f t="shared" si="1670"/>
        <v>3833.9293939215595</v>
      </c>
      <c r="K8231" s="2">
        <f t="shared" si="1671"/>
        <v>91561.274200027066</v>
      </c>
      <c r="L8231" s="2">
        <f t="shared" si="1672"/>
        <v>165222</v>
      </c>
      <c r="M8231" s="2">
        <f t="shared" si="1673"/>
        <v>26840</v>
      </c>
      <c r="N8231" s="6">
        <f t="shared" si="1674"/>
        <v>1</v>
      </c>
      <c r="O8231" s="2">
        <f t="shared" si="1675"/>
        <v>26820.725799972934</v>
      </c>
      <c r="P8231" s="2">
        <f t="shared" si="1676"/>
        <v>26820.725799972934</v>
      </c>
    </row>
    <row r="8232" spans="1:16">
      <c r="A8232" s="6">
        <v>12</v>
      </c>
      <c r="B8232" s="6">
        <v>13</v>
      </c>
      <c r="C8232" s="6">
        <v>13</v>
      </c>
      <c r="D8232" s="6">
        <f t="shared" si="1664"/>
        <v>38</v>
      </c>
      <c r="E8232" s="5">
        <f t="shared" si="1665"/>
        <v>3389.502646858683</v>
      </c>
      <c r="F8232" s="5">
        <f t="shared" si="1666"/>
        <v>537.61930749245744</v>
      </c>
      <c r="G8232" s="5">
        <f t="shared" si="1667"/>
        <v>687.52941027880343</v>
      </c>
      <c r="H8232" s="5">
        <f t="shared" si="1668"/>
        <v>4614.6513646299445</v>
      </c>
      <c r="I8232" s="5">
        <f t="shared" si="1669"/>
        <v>720</v>
      </c>
      <c r="J8232" s="5">
        <f t="shared" si="1670"/>
        <v>3894.6513646299445</v>
      </c>
      <c r="K8232" s="2">
        <f t="shared" si="1671"/>
        <v>92615.475080380973</v>
      </c>
      <c r="L8232" s="2">
        <f t="shared" si="1672"/>
        <v>167922</v>
      </c>
      <c r="M8232" s="2">
        <f t="shared" si="1673"/>
        <v>27720</v>
      </c>
      <c r="N8232" s="6">
        <f t="shared" si="1674"/>
        <v>1</v>
      </c>
      <c r="O8232" s="2">
        <f t="shared" si="1675"/>
        <v>27586.524919619027</v>
      </c>
      <c r="P8232" s="2">
        <f t="shared" si="1676"/>
        <v>27586.524919619027</v>
      </c>
    </row>
    <row r="8233" spans="1:16">
      <c r="A8233" s="6">
        <v>12</v>
      </c>
      <c r="B8233" s="6">
        <v>13</v>
      </c>
      <c r="C8233" s="6">
        <v>14</v>
      </c>
      <c r="D8233" s="6">
        <f t="shared" si="1664"/>
        <v>39</v>
      </c>
      <c r="E8233" s="5">
        <f t="shared" si="1665"/>
        <v>3389.502646858683</v>
      </c>
      <c r="F8233" s="5">
        <f t="shared" si="1666"/>
        <v>537.61930749245744</v>
      </c>
      <c r="G8233" s="5">
        <f t="shared" si="1667"/>
        <v>749.67149159246469</v>
      </c>
      <c r="H8233" s="5">
        <f t="shared" si="1668"/>
        <v>4676.7934459436055</v>
      </c>
      <c r="I8233" s="5">
        <f t="shared" si="1669"/>
        <v>720</v>
      </c>
      <c r="J8233" s="5">
        <f t="shared" si="1670"/>
        <v>3956.7934459436055</v>
      </c>
      <c r="K8233" s="2">
        <f t="shared" si="1671"/>
        <v>93694.330658743143</v>
      </c>
      <c r="L8233" s="2">
        <f t="shared" si="1672"/>
        <v>170622</v>
      </c>
      <c r="M8233" s="2">
        <f t="shared" si="1673"/>
        <v>28600</v>
      </c>
      <c r="N8233" s="6">
        <f t="shared" si="1674"/>
        <v>1</v>
      </c>
      <c r="O8233" s="2">
        <f t="shared" si="1675"/>
        <v>28327.669341256857</v>
      </c>
      <c r="P8233" s="2">
        <f t="shared" si="1676"/>
        <v>28327.669341256857</v>
      </c>
    </row>
    <row r="8234" spans="1:16">
      <c r="A8234" s="6">
        <v>12</v>
      </c>
      <c r="B8234" s="6">
        <v>13</v>
      </c>
      <c r="C8234" s="6">
        <v>15</v>
      </c>
      <c r="D8234" s="6">
        <f t="shared" si="1664"/>
        <v>40</v>
      </c>
      <c r="E8234" s="5">
        <f t="shared" si="1665"/>
        <v>3389.502646858683</v>
      </c>
      <c r="F8234" s="5">
        <f t="shared" si="1666"/>
        <v>537.61930749245744</v>
      </c>
      <c r="G8234" s="5">
        <f t="shared" si="1667"/>
        <v>813.25969846861108</v>
      </c>
      <c r="H8234" s="5">
        <f t="shared" si="1668"/>
        <v>4740.3816528197513</v>
      </c>
      <c r="I8234" s="5">
        <f t="shared" si="1669"/>
        <v>720</v>
      </c>
      <c r="J8234" s="5">
        <f t="shared" si="1670"/>
        <v>4020.3816528197513</v>
      </c>
      <c r="K8234" s="2">
        <f t="shared" si="1671"/>
        <v>94798.29258367623</v>
      </c>
      <c r="L8234" s="2">
        <f t="shared" si="1672"/>
        <v>173322</v>
      </c>
      <c r="M8234" s="2">
        <f t="shared" si="1673"/>
        <v>29480</v>
      </c>
      <c r="N8234" s="6">
        <f t="shared" si="1674"/>
        <v>1</v>
      </c>
      <c r="O8234" s="2">
        <f t="shared" si="1675"/>
        <v>29043.70741632377</v>
      </c>
      <c r="P8234" s="2">
        <f t="shared" si="1676"/>
        <v>29043.70741632377</v>
      </c>
    </row>
    <row r="8235" spans="1:16">
      <c r="A8235" s="6">
        <v>12</v>
      </c>
      <c r="B8235" s="6">
        <v>13</v>
      </c>
      <c r="C8235" s="6">
        <v>16</v>
      </c>
      <c r="D8235" s="6">
        <f t="shared" si="1664"/>
        <v>41</v>
      </c>
      <c r="E8235" s="5">
        <f t="shared" si="1665"/>
        <v>3389.502646858683</v>
      </c>
      <c r="F8235" s="5">
        <f t="shared" si="1666"/>
        <v>537.61930749245744</v>
      </c>
      <c r="G8235" s="5">
        <f t="shared" si="1667"/>
        <v>878.32047434610013</v>
      </c>
      <c r="H8235" s="5">
        <f t="shared" si="1668"/>
        <v>4805.4424286972408</v>
      </c>
      <c r="I8235" s="5">
        <f t="shared" si="1669"/>
        <v>720</v>
      </c>
      <c r="J8235" s="5">
        <f t="shared" si="1670"/>
        <v>4085.4424286972408</v>
      </c>
      <c r="K8235" s="2">
        <f t="shared" si="1671"/>
        <v>95927.819942660426</v>
      </c>
      <c r="L8235" s="2">
        <f t="shared" si="1672"/>
        <v>176022</v>
      </c>
      <c r="M8235" s="2">
        <f t="shared" si="1673"/>
        <v>30360</v>
      </c>
      <c r="N8235" s="6">
        <f t="shared" si="1674"/>
        <v>1</v>
      </c>
      <c r="O8235" s="2">
        <f t="shared" si="1675"/>
        <v>29734.180057339574</v>
      </c>
      <c r="P8235" s="2">
        <f t="shared" si="1676"/>
        <v>29734.180057339574</v>
      </c>
    </row>
    <row r="8236" spans="1:16">
      <c r="A8236" s="6">
        <v>12</v>
      </c>
      <c r="B8236" s="6">
        <v>13</v>
      </c>
      <c r="C8236" s="6">
        <v>17</v>
      </c>
      <c r="D8236" s="6">
        <f t="shared" si="1664"/>
        <v>42</v>
      </c>
      <c r="E8236" s="5">
        <f t="shared" si="1665"/>
        <v>3389.502646858683</v>
      </c>
      <c r="F8236" s="5">
        <f t="shared" si="1666"/>
        <v>537.61930749245744</v>
      </c>
      <c r="G8236" s="5">
        <f t="shared" si="1667"/>
        <v>944.88069779264049</v>
      </c>
      <c r="H8236" s="5">
        <f t="shared" si="1668"/>
        <v>4872.0026521437812</v>
      </c>
      <c r="I8236" s="5">
        <f t="shared" si="1669"/>
        <v>720</v>
      </c>
      <c r="J8236" s="5">
        <f t="shared" si="1670"/>
        <v>4152.0026521437812</v>
      </c>
      <c r="K8236" s="2">
        <f t="shared" si="1671"/>
        <v>97083.379377496196</v>
      </c>
      <c r="L8236" s="2">
        <f t="shared" si="1672"/>
        <v>178722</v>
      </c>
      <c r="M8236" s="2">
        <f t="shared" si="1673"/>
        <v>31240</v>
      </c>
      <c r="N8236" s="6">
        <f t="shared" si="1674"/>
        <v>1</v>
      </c>
      <c r="O8236" s="2">
        <f t="shared" si="1675"/>
        <v>30398.620622503804</v>
      </c>
      <c r="P8236" s="2">
        <f t="shared" si="1676"/>
        <v>30398.620622503804</v>
      </c>
    </row>
    <row r="8237" spans="1:16">
      <c r="A8237" s="6">
        <v>12</v>
      </c>
      <c r="B8237" s="6">
        <v>13</v>
      </c>
      <c r="C8237" s="6">
        <v>18</v>
      </c>
      <c r="D8237" s="6">
        <f t="shared" si="1664"/>
        <v>43</v>
      </c>
      <c r="E8237" s="5">
        <f t="shared" si="1665"/>
        <v>3389.502646858683</v>
      </c>
      <c r="F8237" s="5">
        <f t="shared" si="1666"/>
        <v>537.61930749245744</v>
      </c>
      <c r="G8237" s="5">
        <f t="shared" si="1667"/>
        <v>1012.9676892512279</v>
      </c>
      <c r="H8237" s="5">
        <f t="shared" si="1668"/>
        <v>4940.0896436023686</v>
      </c>
      <c r="I8237" s="5">
        <f t="shared" si="1669"/>
        <v>720</v>
      </c>
      <c r="J8237" s="5">
        <f t="shared" si="1670"/>
        <v>4220.0896436023686</v>
      </c>
      <c r="K8237" s="2">
        <f t="shared" si="1671"/>
        <v>98265.445201430004</v>
      </c>
      <c r="L8237" s="2">
        <f t="shared" si="1672"/>
        <v>181422</v>
      </c>
      <c r="M8237" s="2">
        <f t="shared" si="1673"/>
        <v>32120</v>
      </c>
      <c r="N8237" s="6">
        <f t="shared" si="1674"/>
        <v>1</v>
      </c>
      <c r="O8237" s="2">
        <f t="shared" si="1675"/>
        <v>31036.554798569996</v>
      </c>
      <c r="P8237" s="2">
        <f t="shared" si="1676"/>
        <v>31036.554798569996</v>
      </c>
    </row>
    <row r="8238" spans="1:16">
      <c r="A8238" s="6">
        <v>12</v>
      </c>
      <c r="B8238" s="6">
        <v>13</v>
      </c>
      <c r="C8238" s="6">
        <v>19</v>
      </c>
      <c r="D8238" s="6">
        <f t="shared" si="1664"/>
        <v>44</v>
      </c>
      <c r="E8238" s="5">
        <f t="shared" si="1665"/>
        <v>3389.502646858683</v>
      </c>
      <c r="F8238" s="5">
        <f t="shared" si="1666"/>
        <v>537.61930749245744</v>
      </c>
      <c r="G8238" s="5">
        <f t="shared" si="1667"/>
        <v>1082.6092178872495</v>
      </c>
      <c r="H8238" s="5">
        <f t="shared" si="1668"/>
        <v>5009.7311722383902</v>
      </c>
      <c r="I8238" s="5">
        <f t="shared" si="1669"/>
        <v>720</v>
      </c>
      <c r="J8238" s="5">
        <f t="shared" si="1670"/>
        <v>4289.7311722383902</v>
      </c>
      <c r="K8238" s="2">
        <f t="shared" si="1671"/>
        <v>99474.499518027602</v>
      </c>
      <c r="L8238" s="2">
        <f t="shared" si="1672"/>
        <v>184122</v>
      </c>
      <c r="M8238" s="2">
        <f t="shared" si="1673"/>
        <v>33000</v>
      </c>
      <c r="N8238" s="6">
        <f t="shared" si="1674"/>
        <v>1</v>
      </c>
      <c r="O8238" s="2">
        <f t="shared" si="1675"/>
        <v>31647.500481972398</v>
      </c>
      <c r="P8238" s="2">
        <f t="shared" si="1676"/>
        <v>31647.500481972398</v>
      </c>
    </row>
    <row r="8239" spans="1:16">
      <c r="A8239" s="6">
        <v>12</v>
      </c>
      <c r="B8239" s="6">
        <v>13</v>
      </c>
      <c r="C8239" s="6">
        <v>20</v>
      </c>
      <c r="D8239" s="6">
        <f t="shared" si="1664"/>
        <v>45</v>
      </c>
      <c r="E8239" s="5">
        <f t="shared" si="1665"/>
        <v>3389.502646858683</v>
      </c>
      <c r="F8239" s="5">
        <f t="shared" si="1666"/>
        <v>537.61930749245744</v>
      </c>
      <c r="G8239" s="5">
        <f t="shared" si="1667"/>
        <v>1153.8335085377266</v>
      </c>
      <c r="H8239" s="5">
        <f t="shared" si="1668"/>
        <v>5080.9554628888673</v>
      </c>
      <c r="I8239" s="5">
        <f t="shared" si="1669"/>
        <v>720</v>
      </c>
      <c r="J8239" s="5">
        <f t="shared" si="1670"/>
        <v>4360.9554628888673</v>
      </c>
      <c r="K8239" s="2">
        <f t="shared" si="1671"/>
        <v>100711.03234182061</v>
      </c>
      <c r="L8239" s="2">
        <f t="shared" si="1672"/>
        <v>186822</v>
      </c>
      <c r="M8239" s="2">
        <f t="shared" si="1673"/>
        <v>33880</v>
      </c>
      <c r="N8239" s="6">
        <f t="shared" si="1674"/>
        <v>1</v>
      </c>
      <c r="O8239" s="2">
        <f t="shared" si="1675"/>
        <v>32230.96765817939</v>
      </c>
      <c r="P8239" s="2">
        <f t="shared" si="1676"/>
        <v>32230.96765817939</v>
      </c>
    </row>
    <row r="8240" spans="1:16">
      <c r="A8240" s="6">
        <v>12</v>
      </c>
      <c r="B8240" s="6">
        <v>13</v>
      </c>
      <c r="C8240" s="6">
        <v>21</v>
      </c>
      <c r="D8240" s="6">
        <f t="shared" si="1664"/>
        <v>46</v>
      </c>
      <c r="E8240" s="5">
        <f t="shared" si="1665"/>
        <v>3389.502646858683</v>
      </c>
      <c r="F8240" s="5">
        <f t="shared" si="1666"/>
        <v>537.61930749245744</v>
      </c>
      <c r="G8240" s="5">
        <f t="shared" si="1667"/>
        <v>1226.6692487641703</v>
      </c>
      <c r="H8240" s="5">
        <f t="shared" si="1668"/>
        <v>5153.791203115311</v>
      </c>
      <c r="I8240" s="5">
        <f t="shared" si="1669"/>
        <v>720</v>
      </c>
      <c r="J8240" s="5">
        <f t="shared" si="1670"/>
        <v>4433.791203115311</v>
      </c>
      <c r="K8240" s="2">
        <f t="shared" si="1671"/>
        <v>101975.54172075192</v>
      </c>
      <c r="L8240" s="2">
        <f t="shared" si="1672"/>
        <v>189522</v>
      </c>
      <c r="M8240" s="2">
        <f t="shared" si="1673"/>
        <v>34760</v>
      </c>
      <c r="N8240" s="6">
        <f t="shared" si="1674"/>
        <v>1</v>
      </c>
      <c r="O8240" s="2">
        <f t="shared" si="1675"/>
        <v>32786.45827924808</v>
      </c>
      <c r="P8240" s="2">
        <f t="shared" si="1676"/>
        <v>32786.45827924808</v>
      </c>
    </row>
    <row r="8241" spans="1:16">
      <c r="A8241" s="6">
        <v>12</v>
      </c>
      <c r="B8241" s="6">
        <v>13</v>
      </c>
      <c r="C8241" s="6">
        <v>22</v>
      </c>
      <c r="D8241" s="6">
        <f t="shared" si="1664"/>
        <v>47</v>
      </c>
      <c r="E8241" s="5">
        <f t="shared" si="1665"/>
        <v>3389.502646858683</v>
      </c>
      <c r="F8241" s="5">
        <f t="shared" si="1666"/>
        <v>537.61930749245744</v>
      </c>
      <c r="G8241" s="5">
        <f t="shared" si="1667"/>
        <v>1301.1455960105666</v>
      </c>
      <c r="H8241" s="5">
        <f t="shared" si="1668"/>
        <v>5228.2675503617074</v>
      </c>
      <c r="I8241" s="5">
        <f t="shared" si="1669"/>
        <v>720</v>
      </c>
      <c r="J8241" s="5">
        <f t="shared" si="1670"/>
        <v>4508.2675503617074</v>
      </c>
      <c r="K8241" s="2">
        <f t="shared" si="1671"/>
        <v>103268.5338604463</v>
      </c>
      <c r="L8241" s="2">
        <f t="shared" si="1672"/>
        <v>192222</v>
      </c>
      <c r="M8241" s="2">
        <f t="shared" si="1673"/>
        <v>35640</v>
      </c>
      <c r="N8241" s="6">
        <f t="shared" si="1674"/>
        <v>1</v>
      </c>
      <c r="O8241" s="2">
        <f t="shared" si="1675"/>
        <v>33313.466139553697</v>
      </c>
      <c r="P8241" s="2">
        <f t="shared" si="1676"/>
        <v>33313.466139553697</v>
      </c>
    </row>
    <row r="8242" spans="1:16">
      <c r="A8242" s="6">
        <v>12</v>
      </c>
      <c r="B8242" s="6">
        <v>13</v>
      </c>
      <c r="C8242" s="6">
        <v>23</v>
      </c>
      <c r="D8242" s="6">
        <f t="shared" si="1664"/>
        <v>48</v>
      </c>
      <c r="E8242" s="5">
        <f t="shared" si="1665"/>
        <v>3389.502646858683</v>
      </c>
      <c r="F8242" s="5">
        <f t="shared" si="1666"/>
        <v>537.61930749245744</v>
      </c>
      <c r="G8242" s="5">
        <f t="shared" si="1667"/>
        <v>1377.292184868003</v>
      </c>
      <c r="H8242" s="5">
        <f t="shared" si="1668"/>
        <v>5304.4141392191432</v>
      </c>
      <c r="I8242" s="5">
        <f t="shared" si="1669"/>
        <v>720</v>
      </c>
      <c r="J8242" s="5">
        <f t="shared" si="1670"/>
        <v>4584.4141392191432</v>
      </c>
      <c r="K8242" s="2">
        <f t="shared" si="1671"/>
        <v>104590.52325033235</v>
      </c>
      <c r="L8242" s="2">
        <f t="shared" si="1672"/>
        <v>194922</v>
      </c>
      <c r="M8242" s="2">
        <f t="shared" si="1673"/>
        <v>36520</v>
      </c>
      <c r="N8242" s="6">
        <f t="shared" si="1674"/>
        <v>1</v>
      </c>
      <c r="O8242" s="2">
        <f t="shared" si="1675"/>
        <v>33811.47674966765</v>
      </c>
      <c r="P8242" s="2">
        <f t="shared" si="1676"/>
        <v>33811.47674966765</v>
      </c>
    </row>
    <row r="8243" spans="1:16">
      <c r="A8243" s="6">
        <v>12</v>
      </c>
      <c r="B8243" s="6">
        <v>13</v>
      </c>
      <c r="C8243" s="6">
        <v>24</v>
      </c>
      <c r="D8243" s="6">
        <f t="shared" si="1664"/>
        <v>49</v>
      </c>
      <c r="E8243" s="5">
        <f t="shared" si="1665"/>
        <v>3389.502646858683</v>
      </c>
      <c r="F8243" s="5">
        <f t="shared" si="1666"/>
        <v>537.61930749245744</v>
      </c>
      <c r="G8243" s="5">
        <f t="shared" si="1667"/>
        <v>1455.1391344474989</v>
      </c>
      <c r="H8243" s="5">
        <f t="shared" si="1668"/>
        <v>5382.2610887986393</v>
      </c>
      <c r="I8243" s="5">
        <f t="shared" si="1669"/>
        <v>720</v>
      </c>
      <c r="J8243" s="5">
        <f t="shared" si="1670"/>
        <v>4662.2610887986393</v>
      </c>
      <c r="K8243" s="2">
        <f t="shared" si="1671"/>
        <v>105942.03279164304</v>
      </c>
      <c r="L8243" s="2">
        <f t="shared" si="1672"/>
        <v>197622</v>
      </c>
      <c r="M8243" s="2">
        <f t="shared" si="1673"/>
        <v>37400</v>
      </c>
      <c r="N8243" s="6">
        <f t="shared" si="1674"/>
        <v>1</v>
      </c>
      <c r="O8243" s="2">
        <f t="shared" si="1675"/>
        <v>34279.96720835696</v>
      </c>
      <c r="P8243" s="2">
        <f t="shared" si="1676"/>
        <v>34279.96720835696</v>
      </c>
    </row>
    <row r="8244" spans="1:16">
      <c r="A8244" s="6">
        <v>12</v>
      </c>
      <c r="B8244" s="6">
        <v>13</v>
      </c>
      <c r="C8244" s="6">
        <v>25</v>
      </c>
      <c r="D8244" s="6">
        <f t="shared" si="1664"/>
        <v>50</v>
      </c>
      <c r="E8244" s="5">
        <f t="shared" si="1665"/>
        <v>3389.502646858683</v>
      </c>
      <c r="F8244" s="5">
        <f t="shared" si="1666"/>
        <v>537.61930749245744</v>
      </c>
      <c r="G8244" s="5">
        <f t="shared" si="1667"/>
        <v>1534.7170558625965</v>
      </c>
      <c r="H8244" s="5">
        <f t="shared" si="1668"/>
        <v>5461.8390102137373</v>
      </c>
      <c r="I8244" s="5">
        <f t="shared" si="1669"/>
        <v>720</v>
      </c>
      <c r="J8244" s="5">
        <f t="shared" si="1670"/>
        <v>4741.8390102137373</v>
      </c>
      <c r="K8244" s="2">
        <f t="shared" si="1671"/>
        <v>107323.59392732182</v>
      </c>
      <c r="L8244" s="2">
        <f t="shared" si="1672"/>
        <v>200322</v>
      </c>
      <c r="M8244" s="2">
        <f t="shared" si="1673"/>
        <v>38280</v>
      </c>
      <c r="N8244" s="6">
        <f t="shared" si="1674"/>
        <v>1</v>
      </c>
      <c r="O8244" s="2">
        <f t="shared" si="1675"/>
        <v>34718.406072678175</v>
      </c>
      <c r="P8244" s="2">
        <f t="shared" si="1676"/>
        <v>34718.406072678175</v>
      </c>
    </row>
    <row r="8245" spans="1:16">
      <c r="A8245" s="6">
        <v>12</v>
      </c>
      <c r="B8245" s="6">
        <v>13</v>
      </c>
      <c r="C8245" s="6">
        <v>26</v>
      </c>
      <c r="D8245" s="6">
        <f t="shared" si="1664"/>
        <v>51</v>
      </c>
      <c r="E8245" s="5">
        <f t="shared" si="1665"/>
        <v>3389.502646858683</v>
      </c>
      <c r="F8245" s="5">
        <f t="shared" si="1666"/>
        <v>537.61930749245744</v>
      </c>
      <c r="G8245" s="5">
        <f t="shared" si="1667"/>
        <v>1616.0570598233144</v>
      </c>
      <c r="H8245" s="5">
        <f t="shared" si="1668"/>
        <v>5543.179014174455</v>
      </c>
      <c r="I8245" s="5">
        <f t="shared" si="1669"/>
        <v>720</v>
      </c>
      <c r="J8245" s="5">
        <f t="shared" si="1670"/>
        <v>4823.179014174455</v>
      </c>
      <c r="K8245" s="2">
        <f t="shared" si="1671"/>
        <v>108735.74677386206</v>
      </c>
      <c r="L8245" s="2">
        <f t="shared" si="1672"/>
        <v>203022</v>
      </c>
      <c r="M8245" s="2">
        <f t="shared" si="1673"/>
        <v>39160</v>
      </c>
      <c r="N8245" s="6">
        <f t="shared" si="1674"/>
        <v>1</v>
      </c>
      <c r="O8245" s="2">
        <f t="shared" si="1675"/>
        <v>35126.253226137938</v>
      </c>
      <c r="P8245" s="2">
        <f t="shared" si="1676"/>
        <v>35126.253226137938</v>
      </c>
    </row>
    <row r="8246" spans="1:16">
      <c r="A8246" s="6">
        <v>12</v>
      </c>
      <c r="B8246" s="6">
        <v>13</v>
      </c>
      <c r="C8246" s="6">
        <v>27</v>
      </c>
      <c r="D8246" s="6">
        <f t="shared" si="1664"/>
        <v>52</v>
      </c>
      <c r="E8246" s="5">
        <f t="shared" si="1665"/>
        <v>3389.502646858683</v>
      </c>
      <c r="F8246" s="5">
        <f t="shared" si="1666"/>
        <v>537.61930749245744</v>
      </c>
      <c r="G8246" s="5">
        <f t="shared" si="1667"/>
        <v>1699.1907643430709</v>
      </c>
      <c r="H8246" s="5">
        <f t="shared" si="1668"/>
        <v>5626.3127186942111</v>
      </c>
      <c r="I8246" s="5">
        <f t="shared" si="1669"/>
        <v>720</v>
      </c>
      <c r="J8246" s="5">
        <f t="shared" si="1670"/>
        <v>4906.3127186942111</v>
      </c>
      <c r="K8246" s="2">
        <f t="shared" si="1671"/>
        <v>110179.04025510783</v>
      </c>
      <c r="L8246" s="2">
        <f t="shared" si="1672"/>
        <v>205722</v>
      </c>
      <c r="M8246" s="2">
        <f t="shared" si="1673"/>
        <v>40040</v>
      </c>
      <c r="N8246" s="6">
        <f t="shared" si="1674"/>
        <v>1</v>
      </c>
      <c r="O8246" s="2">
        <f t="shared" si="1675"/>
        <v>35502.95974489217</v>
      </c>
      <c r="P8246" s="2">
        <f t="shared" si="1676"/>
        <v>35502.95974489217</v>
      </c>
    </row>
    <row r="8247" spans="1:16">
      <c r="A8247" s="6">
        <v>12</v>
      </c>
      <c r="B8247" s="6">
        <v>13</v>
      </c>
      <c r="C8247" s="6">
        <v>28</v>
      </c>
      <c r="D8247" s="6">
        <f t="shared" si="1664"/>
        <v>53</v>
      </c>
      <c r="E8247" s="5">
        <f t="shared" si="1665"/>
        <v>3389.502646858683</v>
      </c>
      <c r="F8247" s="5">
        <f t="shared" si="1666"/>
        <v>537.61930749245744</v>
      </c>
      <c r="G8247" s="5">
        <f t="shared" si="1667"/>
        <v>1784.1503025602246</v>
      </c>
      <c r="H8247" s="5">
        <f t="shared" si="1668"/>
        <v>5711.2722569113648</v>
      </c>
      <c r="I8247" s="5">
        <f t="shared" si="1669"/>
        <v>720</v>
      </c>
      <c r="J8247" s="5">
        <f t="shared" si="1670"/>
        <v>4991.2722569113648</v>
      </c>
      <c r="K8247" s="2">
        <f t="shared" si="1671"/>
        <v>111654.03223804453</v>
      </c>
      <c r="L8247" s="2">
        <f t="shared" si="1672"/>
        <v>208422</v>
      </c>
      <c r="M8247" s="2">
        <f t="shared" si="1673"/>
        <v>40920</v>
      </c>
      <c r="N8247" s="6">
        <f t="shared" si="1674"/>
        <v>1</v>
      </c>
      <c r="O8247" s="2">
        <f t="shared" si="1675"/>
        <v>35847.967761955471</v>
      </c>
      <c r="P8247" s="2">
        <f t="shared" si="1676"/>
        <v>35847.967761955471</v>
      </c>
    </row>
    <row r="8248" spans="1:16">
      <c r="A8248" s="6">
        <v>12</v>
      </c>
      <c r="B8248" s="6">
        <v>13</v>
      </c>
      <c r="C8248" s="6">
        <v>29</v>
      </c>
      <c r="D8248" s="6">
        <f t="shared" si="1664"/>
        <v>54</v>
      </c>
      <c r="E8248" s="5">
        <f t="shared" si="1665"/>
        <v>3389.502646858683</v>
      </c>
      <c r="F8248" s="5">
        <f t="shared" si="1666"/>
        <v>537.61930749245744</v>
      </c>
      <c r="G8248" s="5">
        <f t="shared" si="1667"/>
        <v>1870.9683306758782</v>
      </c>
      <c r="H8248" s="5">
        <f t="shared" si="1668"/>
        <v>5798.0902850270186</v>
      </c>
      <c r="I8248" s="5">
        <f t="shared" si="1669"/>
        <v>720</v>
      </c>
      <c r="J8248" s="5">
        <f t="shared" si="1670"/>
        <v>5078.0902850270186</v>
      </c>
      <c r="K8248" s="2">
        <f t="shared" si="1671"/>
        <v>113161.28967060796</v>
      </c>
      <c r="L8248" s="2">
        <f t="shared" si="1672"/>
        <v>211122</v>
      </c>
      <c r="M8248" s="2">
        <f t="shared" si="1673"/>
        <v>41800</v>
      </c>
      <c r="N8248" s="6">
        <f t="shared" si="1674"/>
        <v>1</v>
      </c>
      <c r="O8248" s="2">
        <f t="shared" si="1675"/>
        <v>36160.710329392037</v>
      </c>
      <c r="P8248" s="2">
        <f t="shared" si="1676"/>
        <v>36160.710329392037</v>
      </c>
    </row>
    <row r="8249" spans="1:16">
      <c r="A8249" s="6">
        <v>12</v>
      </c>
      <c r="B8249" s="6">
        <v>13</v>
      </c>
      <c r="C8249" s="6">
        <v>30</v>
      </c>
      <c r="D8249" s="6">
        <f t="shared" si="1664"/>
        <v>55</v>
      </c>
      <c r="E8249" s="5">
        <f t="shared" si="1665"/>
        <v>3389.502646858683</v>
      </c>
      <c r="F8249" s="5">
        <f t="shared" si="1666"/>
        <v>537.61930749245744</v>
      </c>
      <c r="G8249" s="5">
        <f t="shared" si="1667"/>
        <v>1959.6780360096488</v>
      </c>
      <c r="H8249" s="5">
        <f t="shared" si="1668"/>
        <v>5886.7999903607897</v>
      </c>
      <c r="I8249" s="5">
        <f t="shared" si="1669"/>
        <v>720</v>
      </c>
      <c r="J8249" s="5">
        <f t="shared" si="1670"/>
        <v>5166.7999903607897</v>
      </c>
      <c r="K8249" s="2">
        <f t="shared" si="1671"/>
        <v>114701.38872154149</v>
      </c>
      <c r="L8249" s="2">
        <f t="shared" si="1672"/>
        <v>213822</v>
      </c>
      <c r="M8249" s="2">
        <f t="shared" si="1673"/>
        <v>42680</v>
      </c>
      <c r="N8249" s="6">
        <f t="shared" si="1674"/>
        <v>1</v>
      </c>
      <c r="O8249" s="2">
        <f t="shared" si="1675"/>
        <v>36440.611278458513</v>
      </c>
      <c r="P8249" s="2">
        <f t="shared" si="1676"/>
        <v>36440.611278458513</v>
      </c>
    </row>
    <row r="8250" spans="1:16">
      <c r="A8250" s="6">
        <v>12</v>
      </c>
      <c r="B8250" s="6">
        <v>14</v>
      </c>
      <c r="C8250" s="6">
        <v>0</v>
      </c>
      <c r="D8250" s="6">
        <f t="shared" si="1664"/>
        <v>26</v>
      </c>
      <c r="E8250" s="5">
        <f t="shared" si="1665"/>
        <v>3389.502646858683</v>
      </c>
      <c r="F8250" s="5">
        <f t="shared" si="1666"/>
        <v>593.44900480898184</v>
      </c>
      <c r="G8250" s="5">
        <f t="shared" si="1667"/>
        <v>0</v>
      </c>
      <c r="H8250" s="5">
        <f t="shared" si="1668"/>
        <v>3982.9516516676649</v>
      </c>
      <c r="I8250" s="5">
        <f t="shared" si="1669"/>
        <v>720</v>
      </c>
      <c r="J8250" s="5">
        <f t="shared" si="1670"/>
        <v>3262.9516516676649</v>
      </c>
      <c r="K8250" s="2">
        <f t="shared" si="1671"/>
        <v>81648.466174785848</v>
      </c>
      <c r="L8250" s="2">
        <f t="shared" si="1672"/>
        <v>134916</v>
      </c>
      <c r="M8250" s="2">
        <f t="shared" si="1673"/>
        <v>16720</v>
      </c>
      <c r="N8250" s="6">
        <f t="shared" si="1674"/>
        <v>1</v>
      </c>
      <c r="O8250" s="2">
        <f t="shared" si="1675"/>
        <v>16547.533825214152</v>
      </c>
      <c r="P8250" s="2">
        <f t="shared" si="1676"/>
        <v>16547.533825214152</v>
      </c>
    </row>
    <row r="8251" spans="1:16">
      <c r="A8251" s="6">
        <v>12</v>
      </c>
      <c r="B8251" s="6">
        <v>14</v>
      </c>
      <c r="C8251" s="6">
        <v>1</v>
      </c>
      <c r="D8251" s="6">
        <f t="shared" si="1664"/>
        <v>27</v>
      </c>
      <c r="E8251" s="5">
        <f t="shared" si="1665"/>
        <v>3389.502646858683</v>
      </c>
      <c r="F8251" s="5">
        <f t="shared" si="1666"/>
        <v>593.44900480898184</v>
      </c>
      <c r="G8251" s="5">
        <f t="shared" si="1667"/>
        <v>45.5625</v>
      </c>
      <c r="H8251" s="5">
        <f t="shared" si="1668"/>
        <v>4028.5141516676649</v>
      </c>
      <c r="I8251" s="5">
        <f t="shared" si="1669"/>
        <v>720</v>
      </c>
      <c r="J8251" s="5">
        <f t="shared" si="1670"/>
        <v>3308.5141516676649</v>
      </c>
      <c r="K8251" s="2">
        <f t="shared" si="1671"/>
        <v>82439.481799785848</v>
      </c>
      <c r="L8251" s="2">
        <f t="shared" si="1672"/>
        <v>137616</v>
      </c>
      <c r="M8251" s="2">
        <f t="shared" si="1673"/>
        <v>17600</v>
      </c>
      <c r="N8251" s="6">
        <f t="shared" si="1674"/>
        <v>1</v>
      </c>
      <c r="O8251" s="2">
        <f t="shared" si="1675"/>
        <v>17576.518200214152</v>
      </c>
      <c r="P8251" s="2">
        <f t="shared" si="1676"/>
        <v>17576.518200214152</v>
      </c>
    </row>
    <row r="8252" spans="1:16">
      <c r="A8252" s="6">
        <v>12</v>
      </c>
      <c r="B8252" s="6">
        <v>14</v>
      </c>
      <c r="C8252" s="6">
        <v>2</v>
      </c>
      <c r="D8252" s="6">
        <f t="shared" si="1664"/>
        <v>28</v>
      </c>
      <c r="E8252" s="5">
        <f t="shared" si="1665"/>
        <v>3389.502646858683</v>
      </c>
      <c r="F8252" s="5">
        <f t="shared" si="1666"/>
        <v>593.44900480898184</v>
      </c>
      <c r="G8252" s="5">
        <f t="shared" si="1667"/>
        <v>92.264062499999994</v>
      </c>
      <c r="H8252" s="5">
        <f t="shared" si="1668"/>
        <v>4075.2157141676648</v>
      </c>
      <c r="I8252" s="5">
        <f t="shared" si="1669"/>
        <v>720</v>
      </c>
      <c r="J8252" s="5">
        <f t="shared" si="1670"/>
        <v>3355.2157141676648</v>
      </c>
      <c r="K8252" s="2">
        <f t="shared" si="1671"/>
        <v>83250.272815410848</v>
      </c>
      <c r="L8252" s="2">
        <f t="shared" si="1672"/>
        <v>140316</v>
      </c>
      <c r="M8252" s="2">
        <f t="shared" si="1673"/>
        <v>18480</v>
      </c>
      <c r="N8252" s="6">
        <f t="shared" si="1674"/>
        <v>1</v>
      </c>
      <c r="O8252" s="2">
        <f t="shared" si="1675"/>
        <v>18585.727184589152</v>
      </c>
      <c r="P8252" s="2">
        <f t="shared" si="1676"/>
        <v>18585.727184589152</v>
      </c>
    </row>
    <row r="8253" spans="1:16">
      <c r="A8253" s="6">
        <v>12</v>
      </c>
      <c r="B8253" s="6">
        <v>14</v>
      </c>
      <c r="C8253" s="6">
        <v>3</v>
      </c>
      <c r="D8253" s="6">
        <f t="shared" si="1664"/>
        <v>29</v>
      </c>
      <c r="E8253" s="5">
        <f t="shared" si="1665"/>
        <v>3389.502646858683</v>
      </c>
      <c r="F8253" s="5">
        <f t="shared" si="1666"/>
        <v>593.44900480898184</v>
      </c>
      <c r="G8253" s="5">
        <f t="shared" si="1667"/>
        <v>140.12604492187498</v>
      </c>
      <c r="H8253" s="5">
        <f t="shared" si="1668"/>
        <v>4123.0776965895402</v>
      </c>
      <c r="I8253" s="5">
        <f t="shared" si="1669"/>
        <v>720</v>
      </c>
      <c r="J8253" s="5">
        <f t="shared" si="1670"/>
        <v>3403.0776965895402</v>
      </c>
      <c r="K8253" s="2">
        <f t="shared" si="1671"/>
        <v>84081.210010235081</v>
      </c>
      <c r="L8253" s="2">
        <f t="shared" si="1672"/>
        <v>143016</v>
      </c>
      <c r="M8253" s="2">
        <f t="shared" si="1673"/>
        <v>19360</v>
      </c>
      <c r="N8253" s="6">
        <f t="shared" si="1674"/>
        <v>1</v>
      </c>
      <c r="O8253" s="2">
        <f t="shared" si="1675"/>
        <v>19574.789989764919</v>
      </c>
      <c r="P8253" s="2">
        <f t="shared" si="1676"/>
        <v>19574.789989764919</v>
      </c>
    </row>
    <row r="8254" spans="1:16">
      <c r="A8254" s="6">
        <v>12</v>
      </c>
      <c r="B8254" s="6">
        <v>14</v>
      </c>
      <c r="C8254" s="6">
        <v>4</v>
      </c>
      <c r="D8254" s="6">
        <f t="shared" si="1664"/>
        <v>30</v>
      </c>
      <c r="E8254" s="5">
        <f t="shared" si="1665"/>
        <v>3389.502646858683</v>
      </c>
      <c r="F8254" s="5">
        <f t="shared" si="1666"/>
        <v>593.44900480898184</v>
      </c>
      <c r="G8254" s="5">
        <f t="shared" si="1667"/>
        <v>189.17016064453125</v>
      </c>
      <c r="H8254" s="5">
        <f t="shared" si="1668"/>
        <v>4172.1218123121962</v>
      </c>
      <c r="I8254" s="5">
        <f t="shared" si="1669"/>
        <v>720</v>
      </c>
      <c r="J8254" s="5">
        <f t="shared" si="1670"/>
        <v>3452.1218123121962</v>
      </c>
      <c r="K8254" s="2">
        <f t="shared" si="1671"/>
        <v>84932.670352642293</v>
      </c>
      <c r="L8254" s="2">
        <f t="shared" si="1672"/>
        <v>145716</v>
      </c>
      <c r="M8254" s="2">
        <f t="shared" si="1673"/>
        <v>20240</v>
      </c>
      <c r="N8254" s="6">
        <f t="shared" si="1674"/>
        <v>1</v>
      </c>
      <c r="O8254" s="2">
        <f t="shared" si="1675"/>
        <v>20543.329647357707</v>
      </c>
      <c r="P8254" s="2">
        <f t="shared" si="1676"/>
        <v>20543.329647357707</v>
      </c>
    </row>
    <row r="8255" spans="1:16">
      <c r="A8255" s="6">
        <v>12</v>
      </c>
      <c r="B8255" s="6">
        <v>14</v>
      </c>
      <c r="C8255" s="6">
        <v>5</v>
      </c>
      <c r="D8255" s="6">
        <f t="shared" si="1664"/>
        <v>31</v>
      </c>
      <c r="E8255" s="5">
        <f t="shared" si="1665"/>
        <v>3389.502646858683</v>
      </c>
      <c r="F8255" s="5">
        <f t="shared" si="1666"/>
        <v>593.44900480898184</v>
      </c>
      <c r="G8255" s="5">
        <f t="shared" si="1667"/>
        <v>239.41848456573481</v>
      </c>
      <c r="H8255" s="5">
        <f t="shared" si="1668"/>
        <v>4222.3701362333995</v>
      </c>
      <c r="I8255" s="5">
        <f t="shared" si="1669"/>
        <v>720</v>
      </c>
      <c r="J8255" s="5">
        <f t="shared" si="1670"/>
        <v>3502.3701362333995</v>
      </c>
      <c r="K8255" s="2">
        <f t="shared" si="1671"/>
        <v>85805.037087385397</v>
      </c>
      <c r="L8255" s="2">
        <f t="shared" si="1672"/>
        <v>148416</v>
      </c>
      <c r="M8255" s="2">
        <f t="shared" si="1673"/>
        <v>21120</v>
      </c>
      <c r="N8255" s="6">
        <f t="shared" si="1674"/>
        <v>1</v>
      </c>
      <c r="O8255" s="2">
        <f t="shared" si="1675"/>
        <v>21490.962912614603</v>
      </c>
      <c r="P8255" s="2">
        <f t="shared" si="1676"/>
        <v>21490.962912614603</v>
      </c>
    </row>
    <row r="8256" spans="1:16">
      <c r="A8256" s="6">
        <v>12</v>
      </c>
      <c r="B8256" s="6">
        <v>14</v>
      </c>
      <c r="C8256" s="6">
        <v>6</v>
      </c>
      <c r="D8256" s="6">
        <f t="shared" si="1664"/>
        <v>32</v>
      </c>
      <c r="E8256" s="5">
        <f t="shared" si="1665"/>
        <v>3389.502646858683</v>
      </c>
      <c r="F8256" s="5">
        <f t="shared" si="1666"/>
        <v>593.44900480898184</v>
      </c>
      <c r="G8256" s="5">
        <f t="shared" si="1667"/>
        <v>290.89345874736784</v>
      </c>
      <c r="H8256" s="5">
        <f t="shared" si="1668"/>
        <v>4273.8451104150327</v>
      </c>
      <c r="I8256" s="5">
        <f t="shared" si="1669"/>
        <v>720</v>
      </c>
      <c r="J8256" s="5">
        <f t="shared" si="1670"/>
        <v>3553.8451104150327</v>
      </c>
      <c r="K8256" s="2">
        <f t="shared" si="1671"/>
        <v>86698.699833594321</v>
      </c>
      <c r="L8256" s="2">
        <f t="shared" si="1672"/>
        <v>151116</v>
      </c>
      <c r="M8256" s="2">
        <f t="shared" si="1673"/>
        <v>22000</v>
      </c>
      <c r="N8256" s="6">
        <f t="shared" si="1674"/>
        <v>1</v>
      </c>
      <c r="O8256" s="2">
        <f t="shared" si="1675"/>
        <v>22417.300166405679</v>
      </c>
      <c r="P8256" s="2">
        <f t="shared" si="1676"/>
        <v>22417.300166405679</v>
      </c>
    </row>
    <row r="8257" spans="1:16">
      <c r="A8257" s="6">
        <v>12</v>
      </c>
      <c r="B8257" s="6">
        <v>14</v>
      </c>
      <c r="C8257" s="6">
        <v>7</v>
      </c>
      <c r="D8257" s="6">
        <f t="shared" si="1664"/>
        <v>33</v>
      </c>
      <c r="E8257" s="5">
        <f t="shared" si="1665"/>
        <v>3389.502646858683</v>
      </c>
      <c r="F8257" s="5">
        <f t="shared" si="1666"/>
        <v>593.44900480898184</v>
      </c>
      <c r="G8257" s="5">
        <f t="shared" si="1667"/>
        <v>343.61789814532818</v>
      </c>
      <c r="H8257" s="5">
        <f t="shared" si="1668"/>
        <v>4326.5695498129935</v>
      </c>
      <c r="I8257" s="5">
        <f t="shared" si="1669"/>
        <v>720</v>
      </c>
      <c r="J8257" s="5">
        <f t="shared" si="1670"/>
        <v>3606.5695498129935</v>
      </c>
      <c r="K8257" s="2">
        <f t="shared" si="1671"/>
        <v>87614.054684253351</v>
      </c>
      <c r="L8257" s="2">
        <f t="shared" si="1672"/>
        <v>153816</v>
      </c>
      <c r="M8257" s="2">
        <f t="shared" si="1673"/>
        <v>22880</v>
      </c>
      <c r="N8257" s="6">
        <f t="shared" si="1674"/>
        <v>1</v>
      </c>
      <c r="O8257" s="2">
        <f t="shared" si="1675"/>
        <v>23321.945315746649</v>
      </c>
      <c r="P8257" s="2">
        <f t="shared" si="1676"/>
        <v>23321.945315746649</v>
      </c>
    </row>
    <row r="8258" spans="1:16">
      <c r="A8258" s="6">
        <v>12</v>
      </c>
      <c r="B8258" s="6">
        <v>14</v>
      </c>
      <c r="C8258" s="6">
        <v>8</v>
      </c>
      <c r="D8258" s="6">
        <f t="shared" si="1664"/>
        <v>34</v>
      </c>
      <c r="E8258" s="5">
        <f t="shared" si="1665"/>
        <v>3389.502646858683</v>
      </c>
      <c r="F8258" s="5">
        <f t="shared" si="1666"/>
        <v>593.44900480898184</v>
      </c>
      <c r="G8258" s="5">
        <f t="shared" si="1667"/>
        <v>397.61499642530839</v>
      </c>
      <c r="H8258" s="5">
        <f t="shared" si="1668"/>
        <v>4380.5666480929731</v>
      </c>
      <c r="I8258" s="5">
        <f t="shared" si="1669"/>
        <v>720</v>
      </c>
      <c r="J8258" s="5">
        <f t="shared" si="1670"/>
        <v>3660.5666480929731</v>
      </c>
      <c r="K8258" s="2">
        <f t="shared" si="1671"/>
        <v>88551.504307169671</v>
      </c>
      <c r="L8258" s="2">
        <f t="shared" si="1672"/>
        <v>156516</v>
      </c>
      <c r="M8258" s="2">
        <f t="shared" si="1673"/>
        <v>23760</v>
      </c>
      <c r="N8258" s="6">
        <f t="shared" si="1674"/>
        <v>1</v>
      </c>
      <c r="O8258" s="2">
        <f t="shared" si="1675"/>
        <v>24204.495692830329</v>
      </c>
      <c r="P8258" s="2">
        <f t="shared" si="1676"/>
        <v>24204.495692830329</v>
      </c>
    </row>
    <row r="8259" spans="1:16">
      <c r="A8259" s="6">
        <v>12</v>
      </c>
      <c r="B8259" s="6">
        <v>14</v>
      </c>
      <c r="C8259" s="6">
        <v>9</v>
      </c>
      <c r="D8259" s="6">
        <f t="shared" si="1664"/>
        <v>35</v>
      </c>
      <c r="E8259" s="5">
        <f t="shared" si="1665"/>
        <v>3389.502646858683</v>
      </c>
      <c r="F8259" s="5">
        <f t="shared" si="1666"/>
        <v>593.44900480898184</v>
      </c>
      <c r="G8259" s="5">
        <f t="shared" si="1667"/>
        <v>452.90833186570285</v>
      </c>
      <c r="H8259" s="5">
        <f t="shared" si="1668"/>
        <v>4435.859983533368</v>
      </c>
      <c r="I8259" s="5">
        <f t="shared" si="1669"/>
        <v>720</v>
      </c>
      <c r="J8259" s="5">
        <f t="shared" si="1670"/>
        <v>3715.859983533368</v>
      </c>
      <c r="K8259" s="2">
        <f t="shared" si="1671"/>
        <v>89511.458047454304</v>
      </c>
      <c r="L8259" s="2">
        <f t="shared" si="1672"/>
        <v>159216</v>
      </c>
      <c r="M8259" s="2">
        <f t="shared" si="1673"/>
        <v>24640</v>
      </c>
      <c r="N8259" s="6">
        <f t="shared" si="1674"/>
        <v>1</v>
      </c>
      <c r="O8259" s="2">
        <f t="shared" si="1675"/>
        <v>25064.541952545696</v>
      </c>
      <c r="P8259" s="2">
        <f t="shared" si="1676"/>
        <v>25064.541952545696</v>
      </c>
    </row>
    <row r="8260" spans="1:16">
      <c r="A8260" s="6">
        <v>12</v>
      </c>
      <c r="B8260" s="6">
        <v>14</v>
      </c>
      <c r="C8260" s="6">
        <v>10</v>
      </c>
      <c r="D8260" s="6">
        <f t="shared" ref="D8260:D8323" si="1677">A8260+B8260+C8260</f>
        <v>36</v>
      </c>
      <c r="E8260" s="5">
        <f t="shared" ref="E8260:E8323" si="1678">IF(A8260=0,0,A8260*LABOR_HRS_WK_TOM*SEASON_WEEKS*(1+DIM_PCT_TOM)^A8260)</f>
        <v>3389.502646858683</v>
      </c>
      <c r="F8260" s="5">
        <f t="shared" ref="F8260:F8323" si="1679">IF(B8260=0,0,B8260*LABOR_HRS_WK_CAR*SEASON_WEEKS*(1+DIM_PCT_CAR)^B8260)</f>
        <v>593.44900480898184</v>
      </c>
      <c r="G8260" s="5">
        <f t="shared" ref="G8260:G8323" si="1680">IF(C8260=0,0,C8260*LABOR_HRS_WK_MES*SEASON_WEEKS*(1+DIM_PCT_MES)^C8260)</f>
        <v>509.52187334891573</v>
      </c>
      <c r="H8260" s="5">
        <f t="shared" ref="H8260:H8323" si="1681">E8260+F8260+G8260</f>
        <v>4492.4735250165804</v>
      </c>
      <c r="I8260" s="5">
        <f t="shared" ref="I8260:I8323" si="1682">MIN(H8260,FARMER_HRS)</f>
        <v>720</v>
      </c>
      <c r="J8260" s="5">
        <f t="shared" ref="J8260:J8323" si="1683">MAX(0,H8260-FARMER_HRS)</f>
        <v>3772.4735250165804</v>
      </c>
      <c r="K8260" s="2">
        <f t="shared" ref="K8260:K8323" si="1684">I8260*FARMER_RATE+J8260*TEMP_WORKER_RATE</f>
        <v>90494.332031537851</v>
      </c>
      <c r="L8260" s="2">
        <f t="shared" ref="L8260:L8323" si="1685">A8260*PRICE_TOM+B8260*PRICE_CAR+C8260*PRICE_MES</f>
        <v>161916</v>
      </c>
      <c r="M8260" s="2">
        <f t="shared" ref="M8260:M8323" si="1686">A8260*FERT_BED_TOM+B8260*FERT_BED_CAR+C8260*FERT_BED_MES</f>
        <v>25520</v>
      </c>
      <c r="N8260" s="6">
        <f t="shared" ref="N8260:N8323" si="1687">IF(AND(D8260&lt;=TOTAL_BEDS,J8260&lt;=TEMP_WORKER_MAX*TEMP_WORKER_HRS),1,0)</f>
        <v>1</v>
      </c>
      <c r="O8260" s="2">
        <f t="shared" ref="O8260:O8323" si="1688">L8260-M8260-K8260-FIXED_COSTS</f>
        <v>25901.667968462149</v>
      </c>
      <c r="P8260" s="2">
        <f t="shared" ref="P8260:P8323" si="1689">IF(N8260=1,O8260,"")</f>
        <v>25901.667968462149</v>
      </c>
    </row>
    <row r="8261" spans="1:16">
      <c r="A8261" s="6">
        <v>12</v>
      </c>
      <c r="B8261" s="6">
        <v>14</v>
      </c>
      <c r="C8261" s="6">
        <v>11</v>
      </c>
      <c r="D8261" s="6">
        <f t="shared" si="1677"/>
        <v>37</v>
      </c>
      <c r="E8261" s="5">
        <f t="shared" si="1678"/>
        <v>3389.502646858683</v>
      </c>
      <c r="F8261" s="5">
        <f t="shared" si="1679"/>
        <v>593.44900480898184</v>
      </c>
      <c r="G8261" s="5">
        <f t="shared" si="1680"/>
        <v>567.47998644235474</v>
      </c>
      <c r="H8261" s="5">
        <f t="shared" si="1681"/>
        <v>4550.4316381100198</v>
      </c>
      <c r="I8261" s="5">
        <f t="shared" si="1682"/>
        <v>720</v>
      </c>
      <c r="J8261" s="5">
        <f t="shared" si="1683"/>
        <v>3830.4316381100198</v>
      </c>
      <c r="K8261" s="2">
        <f t="shared" si="1684"/>
        <v>91500.549272743403</v>
      </c>
      <c r="L8261" s="2">
        <f t="shared" si="1685"/>
        <v>164616</v>
      </c>
      <c r="M8261" s="2">
        <f t="shared" si="1686"/>
        <v>26400</v>
      </c>
      <c r="N8261" s="6">
        <f t="shared" si="1687"/>
        <v>1</v>
      </c>
      <c r="O8261" s="2">
        <f t="shared" si="1688"/>
        <v>26715.450727256597</v>
      </c>
      <c r="P8261" s="2">
        <f t="shared" si="1689"/>
        <v>26715.450727256597</v>
      </c>
    </row>
    <row r="8262" spans="1:16">
      <c r="A8262" s="6">
        <v>12</v>
      </c>
      <c r="B8262" s="6">
        <v>14</v>
      </c>
      <c r="C8262" s="6">
        <v>12</v>
      </c>
      <c r="D8262" s="6">
        <f t="shared" si="1677"/>
        <v>38</v>
      </c>
      <c r="E8262" s="5">
        <f t="shared" si="1678"/>
        <v>3389.502646858683</v>
      </c>
      <c r="F8262" s="5">
        <f t="shared" si="1679"/>
        <v>593.44900480898184</v>
      </c>
      <c r="G8262" s="5">
        <f t="shared" si="1680"/>
        <v>626.80743957041921</v>
      </c>
      <c r="H8262" s="5">
        <f t="shared" si="1681"/>
        <v>4609.7590912380838</v>
      </c>
      <c r="I8262" s="5">
        <f t="shared" si="1682"/>
        <v>720</v>
      </c>
      <c r="J8262" s="5">
        <f t="shared" si="1683"/>
        <v>3889.7590912380838</v>
      </c>
      <c r="K8262" s="2">
        <f t="shared" si="1684"/>
        <v>92530.53977843895</v>
      </c>
      <c r="L8262" s="2">
        <f t="shared" si="1685"/>
        <v>167316</v>
      </c>
      <c r="M8262" s="2">
        <f t="shared" si="1686"/>
        <v>27280</v>
      </c>
      <c r="N8262" s="6">
        <f t="shared" si="1687"/>
        <v>1</v>
      </c>
      <c r="O8262" s="2">
        <f t="shared" si="1688"/>
        <v>27505.46022156105</v>
      </c>
      <c r="P8262" s="2">
        <f t="shared" si="1689"/>
        <v>27505.46022156105</v>
      </c>
    </row>
    <row r="8263" spans="1:16">
      <c r="A8263" s="6">
        <v>12</v>
      </c>
      <c r="B8263" s="6">
        <v>14</v>
      </c>
      <c r="C8263" s="6">
        <v>13</v>
      </c>
      <c r="D8263" s="6">
        <f t="shared" si="1677"/>
        <v>39</v>
      </c>
      <c r="E8263" s="5">
        <f t="shared" si="1678"/>
        <v>3389.502646858683</v>
      </c>
      <c r="F8263" s="5">
        <f t="shared" si="1679"/>
        <v>593.44900480898184</v>
      </c>
      <c r="G8263" s="5">
        <f t="shared" si="1680"/>
        <v>687.52941027880343</v>
      </c>
      <c r="H8263" s="5">
        <f t="shared" si="1681"/>
        <v>4670.4810619464679</v>
      </c>
      <c r="I8263" s="5">
        <f t="shared" si="1682"/>
        <v>720</v>
      </c>
      <c r="J8263" s="5">
        <f t="shared" si="1683"/>
        <v>3950.4810619464679</v>
      </c>
      <c r="K8263" s="2">
        <f t="shared" si="1684"/>
        <v>93584.740658792842</v>
      </c>
      <c r="L8263" s="2">
        <f t="shared" si="1685"/>
        <v>170016</v>
      </c>
      <c r="M8263" s="2">
        <f t="shared" si="1686"/>
        <v>28160</v>
      </c>
      <c r="N8263" s="6">
        <f t="shared" si="1687"/>
        <v>1</v>
      </c>
      <c r="O8263" s="2">
        <f t="shared" si="1688"/>
        <v>28271.259341207158</v>
      </c>
      <c r="P8263" s="2">
        <f t="shared" si="1689"/>
        <v>28271.259341207158</v>
      </c>
    </row>
    <row r="8264" spans="1:16">
      <c r="A8264" s="6">
        <v>12</v>
      </c>
      <c r="B8264" s="6">
        <v>14</v>
      </c>
      <c r="C8264" s="6">
        <v>14</v>
      </c>
      <c r="D8264" s="6">
        <f t="shared" si="1677"/>
        <v>40</v>
      </c>
      <c r="E8264" s="5">
        <f t="shared" si="1678"/>
        <v>3389.502646858683</v>
      </c>
      <c r="F8264" s="5">
        <f t="shared" si="1679"/>
        <v>593.44900480898184</v>
      </c>
      <c r="G8264" s="5">
        <f t="shared" si="1680"/>
        <v>749.67149159246469</v>
      </c>
      <c r="H8264" s="5">
        <f t="shared" si="1681"/>
        <v>4732.6231432601298</v>
      </c>
      <c r="I8264" s="5">
        <f t="shared" si="1682"/>
        <v>720</v>
      </c>
      <c r="J8264" s="5">
        <f t="shared" si="1683"/>
        <v>4012.6231432601298</v>
      </c>
      <c r="K8264" s="2">
        <f t="shared" si="1684"/>
        <v>94663.596237155027</v>
      </c>
      <c r="L8264" s="2">
        <f t="shared" si="1685"/>
        <v>172716</v>
      </c>
      <c r="M8264" s="2">
        <f t="shared" si="1686"/>
        <v>29040</v>
      </c>
      <c r="N8264" s="6">
        <f t="shared" si="1687"/>
        <v>1</v>
      </c>
      <c r="O8264" s="2">
        <f t="shared" si="1688"/>
        <v>29012.403762844973</v>
      </c>
      <c r="P8264" s="2">
        <f t="shared" si="1689"/>
        <v>29012.403762844973</v>
      </c>
    </row>
    <row r="8265" spans="1:16">
      <c r="A8265" s="6">
        <v>12</v>
      </c>
      <c r="B8265" s="6">
        <v>14</v>
      </c>
      <c r="C8265" s="6">
        <v>15</v>
      </c>
      <c r="D8265" s="6">
        <f t="shared" si="1677"/>
        <v>41</v>
      </c>
      <c r="E8265" s="5">
        <f t="shared" si="1678"/>
        <v>3389.502646858683</v>
      </c>
      <c r="F8265" s="5">
        <f t="shared" si="1679"/>
        <v>593.44900480898184</v>
      </c>
      <c r="G8265" s="5">
        <f t="shared" si="1680"/>
        <v>813.25969846861108</v>
      </c>
      <c r="H8265" s="5">
        <f t="shared" si="1681"/>
        <v>4796.2113501362765</v>
      </c>
      <c r="I8265" s="5">
        <f t="shared" si="1682"/>
        <v>720</v>
      </c>
      <c r="J8265" s="5">
        <f t="shared" si="1683"/>
        <v>4076.2113501362765</v>
      </c>
      <c r="K8265" s="2">
        <f t="shared" si="1684"/>
        <v>95767.558162088128</v>
      </c>
      <c r="L8265" s="2">
        <f t="shared" si="1685"/>
        <v>175416</v>
      </c>
      <c r="M8265" s="2">
        <f t="shared" si="1686"/>
        <v>29920</v>
      </c>
      <c r="N8265" s="6">
        <f t="shared" si="1687"/>
        <v>1</v>
      </c>
      <c r="O8265" s="2">
        <f t="shared" si="1688"/>
        <v>29728.441837911872</v>
      </c>
      <c r="P8265" s="2">
        <f t="shared" si="1689"/>
        <v>29728.441837911872</v>
      </c>
    </row>
    <row r="8266" spans="1:16">
      <c r="A8266" s="6">
        <v>12</v>
      </c>
      <c r="B8266" s="6">
        <v>14</v>
      </c>
      <c r="C8266" s="6">
        <v>16</v>
      </c>
      <c r="D8266" s="6">
        <f t="shared" si="1677"/>
        <v>42</v>
      </c>
      <c r="E8266" s="5">
        <f t="shared" si="1678"/>
        <v>3389.502646858683</v>
      </c>
      <c r="F8266" s="5">
        <f t="shared" si="1679"/>
        <v>593.44900480898184</v>
      </c>
      <c r="G8266" s="5">
        <f t="shared" si="1680"/>
        <v>878.32047434610013</v>
      </c>
      <c r="H8266" s="5">
        <f t="shared" si="1681"/>
        <v>4861.272126013765</v>
      </c>
      <c r="I8266" s="5">
        <f t="shared" si="1682"/>
        <v>720</v>
      </c>
      <c r="J8266" s="5">
        <f t="shared" si="1683"/>
        <v>4141.272126013765</v>
      </c>
      <c r="K8266" s="2">
        <f t="shared" si="1684"/>
        <v>96897.085521072309</v>
      </c>
      <c r="L8266" s="2">
        <f t="shared" si="1685"/>
        <v>178116</v>
      </c>
      <c r="M8266" s="2">
        <f t="shared" si="1686"/>
        <v>30800</v>
      </c>
      <c r="N8266" s="6">
        <f t="shared" si="1687"/>
        <v>1</v>
      </c>
      <c r="O8266" s="2">
        <f t="shared" si="1688"/>
        <v>30418.914478927691</v>
      </c>
      <c r="P8266" s="2">
        <f t="shared" si="1689"/>
        <v>30418.914478927691</v>
      </c>
    </row>
    <row r="8267" spans="1:16">
      <c r="A8267" s="6">
        <v>12</v>
      </c>
      <c r="B8267" s="6">
        <v>14</v>
      </c>
      <c r="C8267" s="6">
        <v>17</v>
      </c>
      <c r="D8267" s="6">
        <f t="shared" si="1677"/>
        <v>43</v>
      </c>
      <c r="E8267" s="5">
        <f t="shared" si="1678"/>
        <v>3389.502646858683</v>
      </c>
      <c r="F8267" s="5">
        <f t="shared" si="1679"/>
        <v>593.44900480898184</v>
      </c>
      <c r="G8267" s="5">
        <f t="shared" si="1680"/>
        <v>944.88069779264049</v>
      </c>
      <c r="H8267" s="5">
        <f t="shared" si="1681"/>
        <v>4927.8323494603055</v>
      </c>
      <c r="I8267" s="5">
        <f t="shared" si="1682"/>
        <v>720</v>
      </c>
      <c r="J8267" s="5">
        <f t="shared" si="1683"/>
        <v>4207.8323494603055</v>
      </c>
      <c r="K8267" s="2">
        <f t="shared" si="1684"/>
        <v>98052.644955908079</v>
      </c>
      <c r="L8267" s="2">
        <f t="shared" si="1685"/>
        <v>180816</v>
      </c>
      <c r="M8267" s="2">
        <f t="shared" si="1686"/>
        <v>31680</v>
      </c>
      <c r="N8267" s="6">
        <f t="shared" si="1687"/>
        <v>1</v>
      </c>
      <c r="O8267" s="2">
        <f t="shared" si="1688"/>
        <v>31083.355044091921</v>
      </c>
      <c r="P8267" s="2">
        <f t="shared" si="1689"/>
        <v>31083.355044091921</v>
      </c>
    </row>
    <row r="8268" spans="1:16">
      <c r="A8268" s="6">
        <v>12</v>
      </c>
      <c r="B8268" s="6">
        <v>14</v>
      </c>
      <c r="C8268" s="6">
        <v>18</v>
      </c>
      <c r="D8268" s="6">
        <f t="shared" si="1677"/>
        <v>44</v>
      </c>
      <c r="E8268" s="5">
        <f t="shared" si="1678"/>
        <v>3389.502646858683</v>
      </c>
      <c r="F8268" s="5">
        <f t="shared" si="1679"/>
        <v>593.44900480898184</v>
      </c>
      <c r="G8268" s="5">
        <f t="shared" si="1680"/>
        <v>1012.9676892512279</v>
      </c>
      <c r="H8268" s="5">
        <f t="shared" si="1681"/>
        <v>4995.9193409188929</v>
      </c>
      <c r="I8268" s="5">
        <f t="shared" si="1682"/>
        <v>720</v>
      </c>
      <c r="J8268" s="5">
        <f t="shared" si="1683"/>
        <v>4275.9193409188929</v>
      </c>
      <c r="K8268" s="2">
        <f t="shared" si="1684"/>
        <v>99234.710779841887</v>
      </c>
      <c r="L8268" s="2">
        <f t="shared" si="1685"/>
        <v>183516</v>
      </c>
      <c r="M8268" s="2">
        <f t="shared" si="1686"/>
        <v>32560</v>
      </c>
      <c r="N8268" s="6">
        <f t="shared" si="1687"/>
        <v>1</v>
      </c>
      <c r="O8268" s="2">
        <f t="shared" si="1688"/>
        <v>31721.289220158113</v>
      </c>
      <c r="P8268" s="2">
        <f t="shared" si="1689"/>
        <v>31721.289220158113</v>
      </c>
    </row>
    <row r="8269" spans="1:16">
      <c r="A8269" s="6">
        <v>12</v>
      </c>
      <c r="B8269" s="6">
        <v>14</v>
      </c>
      <c r="C8269" s="6">
        <v>19</v>
      </c>
      <c r="D8269" s="6">
        <f t="shared" si="1677"/>
        <v>45</v>
      </c>
      <c r="E8269" s="5">
        <f t="shared" si="1678"/>
        <v>3389.502646858683</v>
      </c>
      <c r="F8269" s="5">
        <f t="shared" si="1679"/>
        <v>593.44900480898184</v>
      </c>
      <c r="G8269" s="5">
        <f t="shared" si="1680"/>
        <v>1082.6092178872495</v>
      </c>
      <c r="H8269" s="5">
        <f t="shared" si="1681"/>
        <v>5065.5608695549145</v>
      </c>
      <c r="I8269" s="5">
        <f t="shared" si="1682"/>
        <v>720</v>
      </c>
      <c r="J8269" s="5">
        <f t="shared" si="1683"/>
        <v>4345.5608695549145</v>
      </c>
      <c r="K8269" s="2">
        <f t="shared" si="1684"/>
        <v>100443.76509643949</v>
      </c>
      <c r="L8269" s="2">
        <f t="shared" si="1685"/>
        <v>186216</v>
      </c>
      <c r="M8269" s="2">
        <f t="shared" si="1686"/>
        <v>33440</v>
      </c>
      <c r="N8269" s="6">
        <f t="shared" si="1687"/>
        <v>1</v>
      </c>
      <c r="O8269" s="2">
        <f t="shared" si="1688"/>
        <v>32332.234903560515</v>
      </c>
      <c r="P8269" s="2">
        <f t="shared" si="1689"/>
        <v>32332.234903560515</v>
      </c>
    </row>
    <row r="8270" spans="1:16">
      <c r="A8270" s="6">
        <v>12</v>
      </c>
      <c r="B8270" s="6">
        <v>14</v>
      </c>
      <c r="C8270" s="6">
        <v>20</v>
      </c>
      <c r="D8270" s="6">
        <f t="shared" si="1677"/>
        <v>46</v>
      </c>
      <c r="E8270" s="5">
        <f t="shared" si="1678"/>
        <v>3389.502646858683</v>
      </c>
      <c r="F8270" s="5">
        <f t="shared" si="1679"/>
        <v>593.44900480898184</v>
      </c>
      <c r="G8270" s="5">
        <f t="shared" si="1680"/>
        <v>1153.8335085377266</v>
      </c>
      <c r="H8270" s="5">
        <f t="shared" si="1681"/>
        <v>5136.7851602053915</v>
      </c>
      <c r="I8270" s="5">
        <f t="shared" si="1682"/>
        <v>720</v>
      </c>
      <c r="J8270" s="5">
        <f t="shared" si="1683"/>
        <v>4416.7851602053915</v>
      </c>
      <c r="K8270" s="2">
        <f t="shared" si="1684"/>
        <v>101680.29792023249</v>
      </c>
      <c r="L8270" s="2">
        <f t="shared" si="1685"/>
        <v>188916</v>
      </c>
      <c r="M8270" s="2">
        <f t="shared" si="1686"/>
        <v>34320</v>
      </c>
      <c r="N8270" s="6">
        <f t="shared" si="1687"/>
        <v>1</v>
      </c>
      <c r="O8270" s="2">
        <f t="shared" si="1688"/>
        <v>32915.702079767507</v>
      </c>
      <c r="P8270" s="2">
        <f t="shared" si="1689"/>
        <v>32915.702079767507</v>
      </c>
    </row>
    <row r="8271" spans="1:16">
      <c r="A8271" s="6">
        <v>12</v>
      </c>
      <c r="B8271" s="6">
        <v>14</v>
      </c>
      <c r="C8271" s="6">
        <v>21</v>
      </c>
      <c r="D8271" s="6">
        <f t="shared" si="1677"/>
        <v>47</v>
      </c>
      <c r="E8271" s="5">
        <f t="shared" si="1678"/>
        <v>3389.502646858683</v>
      </c>
      <c r="F8271" s="5">
        <f t="shared" si="1679"/>
        <v>593.44900480898184</v>
      </c>
      <c r="G8271" s="5">
        <f t="shared" si="1680"/>
        <v>1226.6692487641703</v>
      </c>
      <c r="H8271" s="5">
        <f t="shared" si="1681"/>
        <v>5209.6209004318353</v>
      </c>
      <c r="I8271" s="5">
        <f t="shared" si="1682"/>
        <v>720</v>
      </c>
      <c r="J8271" s="5">
        <f t="shared" si="1683"/>
        <v>4489.6209004318353</v>
      </c>
      <c r="K8271" s="2">
        <f t="shared" si="1684"/>
        <v>102944.8072991638</v>
      </c>
      <c r="L8271" s="2">
        <f t="shared" si="1685"/>
        <v>191616</v>
      </c>
      <c r="M8271" s="2">
        <f t="shared" si="1686"/>
        <v>35200</v>
      </c>
      <c r="N8271" s="6">
        <f t="shared" si="1687"/>
        <v>1</v>
      </c>
      <c r="O8271" s="2">
        <f t="shared" si="1688"/>
        <v>33471.192700836196</v>
      </c>
      <c r="P8271" s="2">
        <f t="shared" si="1689"/>
        <v>33471.192700836196</v>
      </c>
    </row>
    <row r="8272" spans="1:16">
      <c r="A8272" s="6">
        <v>12</v>
      </c>
      <c r="B8272" s="6">
        <v>14</v>
      </c>
      <c r="C8272" s="6">
        <v>22</v>
      </c>
      <c r="D8272" s="6">
        <f t="shared" si="1677"/>
        <v>48</v>
      </c>
      <c r="E8272" s="5">
        <f t="shared" si="1678"/>
        <v>3389.502646858683</v>
      </c>
      <c r="F8272" s="5">
        <f t="shared" si="1679"/>
        <v>593.44900480898184</v>
      </c>
      <c r="G8272" s="5">
        <f t="shared" si="1680"/>
        <v>1301.1455960105666</v>
      </c>
      <c r="H8272" s="5">
        <f t="shared" si="1681"/>
        <v>5284.0972476782317</v>
      </c>
      <c r="I8272" s="5">
        <f t="shared" si="1682"/>
        <v>720</v>
      </c>
      <c r="J8272" s="5">
        <f t="shared" si="1683"/>
        <v>4564.0972476782317</v>
      </c>
      <c r="K8272" s="2">
        <f t="shared" si="1684"/>
        <v>104237.79943885819</v>
      </c>
      <c r="L8272" s="2">
        <f t="shared" si="1685"/>
        <v>194316</v>
      </c>
      <c r="M8272" s="2">
        <f t="shared" si="1686"/>
        <v>36080</v>
      </c>
      <c r="N8272" s="6">
        <f t="shared" si="1687"/>
        <v>1</v>
      </c>
      <c r="O8272" s="2">
        <f t="shared" si="1688"/>
        <v>33998.200561141814</v>
      </c>
      <c r="P8272" s="2">
        <f t="shared" si="1689"/>
        <v>33998.200561141814</v>
      </c>
    </row>
    <row r="8273" spans="1:16">
      <c r="A8273" s="6">
        <v>12</v>
      </c>
      <c r="B8273" s="6">
        <v>14</v>
      </c>
      <c r="C8273" s="6">
        <v>23</v>
      </c>
      <c r="D8273" s="6">
        <f t="shared" si="1677"/>
        <v>49</v>
      </c>
      <c r="E8273" s="5">
        <f t="shared" si="1678"/>
        <v>3389.502646858683</v>
      </c>
      <c r="F8273" s="5">
        <f t="shared" si="1679"/>
        <v>593.44900480898184</v>
      </c>
      <c r="G8273" s="5">
        <f t="shared" si="1680"/>
        <v>1377.292184868003</v>
      </c>
      <c r="H8273" s="5">
        <f t="shared" si="1681"/>
        <v>5360.2438365356684</v>
      </c>
      <c r="I8273" s="5">
        <f t="shared" si="1682"/>
        <v>720</v>
      </c>
      <c r="J8273" s="5">
        <f t="shared" si="1683"/>
        <v>4640.2438365356684</v>
      </c>
      <c r="K8273" s="2">
        <f t="shared" si="1684"/>
        <v>105559.78882874425</v>
      </c>
      <c r="L8273" s="2">
        <f t="shared" si="1685"/>
        <v>197016</v>
      </c>
      <c r="M8273" s="2">
        <f t="shared" si="1686"/>
        <v>36960</v>
      </c>
      <c r="N8273" s="6">
        <f t="shared" si="1687"/>
        <v>1</v>
      </c>
      <c r="O8273" s="2">
        <f t="shared" si="1688"/>
        <v>34496.211171255753</v>
      </c>
      <c r="P8273" s="2">
        <f t="shared" si="1689"/>
        <v>34496.211171255753</v>
      </c>
    </row>
    <row r="8274" spans="1:16">
      <c r="A8274" s="6">
        <v>12</v>
      </c>
      <c r="B8274" s="6">
        <v>14</v>
      </c>
      <c r="C8274" s="6">
        <v>24</v>
      </c>
      <c r="D8274" s="6">
        <f t="shared" si="1677"/>
        <v>50</v>
      </c>
      <c r="E8274" s="5">
        <f t="shared" si="1678"/>
        <v>3389.502646858683</v>
      </c>
      <c r="F8274" s="5">
        <f t="shared" si="1679"/>
        <v>593.44900480898184</v>
      </c>
      <c r="G8274" s="5">
        <f t="shared" si="1680"/>
        <v>1455.1391344474989</v>
      </c>
      <c r="H8274" s="5">
        <f t="shared" si="1681"/>
        <v>5438.0907861151636</v>
      </c>
      <c r="I8274" s="5">
        <f t="shared" si="1682"/>
        <v>720</v>
      </c>
      <c r="J8274" s="5">
        <f t="shared" si="1683"/>
        <v>4718.0907861151636</v>
      </c>
      <c r="K8274" s="2">
        <f t="shared" si="1684"/>
        <v>106911.29837005492</v>
      </c>
      <c r="L8274" s="2">
        <f t="shared" si="1685"/>
        <v>199716</v>
      </c>
      <c r="M8274" s="2">
        <f t="shared" si="1686"/>
        <v>37840</v>
      </c>
      <c r="N8274" s="6">
        <f t="shared" si="1687"/>
        <v>1</v>
      </c>
      <c r="O8274" s="2">
        <f t="shared" si="1688"/>
        <v>34964.701629945077</v>
      </c>
      <c r="P8274" s="2">
        <f t="shared" si="1689"/>
        <v>34964.701629945077</v>
      </c>
    </row>
    <row r="8275" spans="1:16">
      <c r="A8275" s="6">
        <v>12</v>
      </c>
      <c r="B8275" s="6">
        <v>14</v>
      </c>
      <c r="C8275" s="6">
        <v>25</v>
      </c>
      <c r="D8275" s="6">
        <f t="shared" si="1677"/>
        <v>51</v>
      </c>
      <c r="E8275" s="5">
        <f t="shared" si="1678"/>
        <v>3389.502646858683</v>
      </c>
      <c r="F8275" s="5">
        <f t="shared" si="1679"/>
        <v>593.44900480898184</v>
      </c>
      <c r="G8275" s="5">
        <f t="shared" si="1680"/>
        <v>1534.7170558625965</v>
      </c>
      <c r="H8275" s="5">
        <f t="shared" si="1681"/>
        <v>5517.6687075302616</v>
      </c>
      <c r="I8275" s="5">
        <f t="shared" si="1682"/>
        <v>720</v>
      </c>
      <c r="J8275" s="5">
        <f t="shared" si="1683"/>
        <v>4797.6687075302616</v>
      </c>
      <c r="K8275" s="2">
        <f t="shared" si="1684"/>
        <v>108292.85950573371</v>
      </c>
      <c r="L8275" s="2">
        <f t="shared" si="1685"/>
        <v>202416</v>
      </c>
      <c r="M8275" s="2">
        <f t="shared" si="1686"/>
        <v>38720</v>
      </c>
      <c r="N8275" s="6">
        <f t="shared" si="1687"/>
        <v>1</v>
      </c>
      <c r="O8275" s="2">
        <f t="shared" si="1688"/>
        <v>35403.140494266292</v>
      </c>
      <c r="P8275" s="2">
        <f t="shared" si="1689"/>
        <v>35403.140494266292</v>
      </c>
    </row>
    <row r="8276" spans="1:16">
      <c r="A8276" s="6">
        <v>12</v>
      </c>
      <c r="B8276" s="6">
        <v>14</v>
      </c>
      <c r="C8276" s="6">
        <v>26</v>
      </c>
      <c r="D8276" s="6">
        <f t="shared" si="1677"/>
        <v>52</v>
      </c>
      <c r="E8276" s="5">
        <f t="shared" si="1678"/>
        <v>3389.502646858683</v>
      </c>
      <c r="F8276" s="5">
        <f t="shared" si="1679"/>
        <v>593.44900480898184</v>
      </c>
      <c r="G8276" s="5">
        <f t="shared" si="1680"/>
        <v>1616.0570598233144</v>
      </c>
      <c r="H8276" s="5">
        <f t="shared" si="1681"/>
        <v>5599.0087114909793</v>
      </c>
      <c r="I8276" s="5">
        <f t="shared" si="1682"/>
        <v>720</v>
      </c>
      <c r="J8276" s="5">
        <f t="shared" si="1683"/>
        <v>4879.0087114909793</v>
      </c>
      <c r="K8276" s="2">
        <f t="shared" si="1684"/>
        <v>109705.01235227394</v>
      </c>
      <c r="L8276" s="2">
        <f t="shared" si="1685"/>
        <v>205116</v>
      </c>
      <c r="M8276" s="2">
        <f t="shared" si="1686"/>
        <v>39600</v>
      </c>
      <c r="N8276" s="6">
        <f t="shared" si="1687"/>
        <v>1</v>
      </c>
      <c r="O8276" s="2">
        <f t="shared" si="1688"/>
        <v>35810.987647726055</v>
      </c>
      <c r="P8276" s="2">
        <f t="shared" si="1689"/>
        <v>35810.987647726055</v>
      </c>
    </row>
    <row r="8277" spans="1:16">
      <c r="A8277" s="6">
        <v>12</v>
      </c>
      <c r="B8277" s="6">
        <v>14</v>
      </c>
      <c r="C8277" s="6">
        <v>27</v>
      </c>
      <c r="D8277" s="6">
        <f t="shared" si="1677"/>
        <v>53</v>
      </c>
      <c r="E8277" s="5">
        <f t="shared" si="1678"/>
        <v>3389.502646858683</v>
      </c>
      <c r="F8277" s="5">
        <f t="shared" si="1679"/>
        <v>593.44900480898184</v>
      </c>
      <c r="G8277" s="5">
        <f t="shared" si="1680"/>
        <v>1699.1907643430709</v>
      </c>
      <c r="H8277" s="5">
        <f t="shared" si="1681"/>
        <v>5682.1424160107363</v>
      </c>
      <c r="I8277" s="5">
        <f t="shared" si="1682"/>
        <v>720</v>
      </c>
      <c r="J8277" s="5">
        <f t="shared" si="1683"/>
        <v>4962.1424160107363</v>
      </c>
      <c r="K8277" s="2">
        <f t="shared" si="1684"/>
        <v>111148.30583351973</v>
      </c>
      <c r="L8277" s="2">
        <f t="shared" si="1685"/>
        <v>207816</v>
      </c>
      <c r="M8277" s="2">
        <f t="shared" si="1686"/>
        <v>40480</v>
      </c>
      <c r="N8277" s="6">
        <f t="shared" si="1687"/>
        <v>1</v>
      </c>
      <c r="O8277" s="2">
        <f t="shared" si="1688"/>
        <v>36187.694166480273</v>
      </c>
      <c r="P8277" s="2">
        <f t="shared" si="1689"/>
        <v>36187.694166480273</v>
      </c>
    </row>
    <row r="8278" spans="1:16">
      <c r="A8278" s="6">
        <v>12</v>
      </c>
      <c r="B8278" s="6">
        <v>14</v>
      </c>
      <c r="C8278" s="6">
        <v>28</v>
      </c>
      <c r="D8278" s="6">
        <f t="shared" si="1677"/>
        <v>54</v>
      </c>
      <c r="E8278" s="5">
        <f t="shared" si="1678"/>
        <v>3389.502646858683</v>
      </c>
      <c r="F8278" s="5">
        <f t="shared" si="1679"/>
        <v>593.44900480898184</v>
      </c>
      <c r="G8278" s="5">
        <f t="shared" si="1680"/>
        <v>1784.1503025602246</v>
      </c>
      <c r="H8278" s="5">
        <f t="shared" si="1681"/>
        <v>5767.10195422789</v>
      </c>
      <c r="I8278" s="5">
        <f t="shared" si="1682"/>
        <v>720</v>
      </c>
      <c r="J8278" s="5">
        <f t="shared" si="1683"/>
        <v>5047.10195422789</v>
      </c>
      <c r="K8278" s="2">
        <f t="shared" si="1684"/>
        <v>112623.29781645643</v>
      </c>
      <c r="L8278" s="2">
        <f t="shared" si="1685"/>
        <v>210516</v>
      </c>
      <c r="M8278" s="2">
        <f t="shared" si="1686"/>
        <v>41360</v>
      </c>
      <c r="N8278" s="6">
        <f t="shared" si="1687"/>
        <v>1</v>
      </c>
      <c r="O8278" s="2">
        <f t="shared" si="1688"/>
        <v>36532.702183543573</v>
      </c>
      <c r="P8278" s="2">
        <f t="shared" si="1689"/>
        <v>36532.702183543573</v>
      </c>
    </row>
    <row r="8279" spans="1:16">
      <c r="A8279" s="6">
        <v>12</v>
      </c>
      <c r="B8279" s="6">
        <v>14</v>
      </c>
      <c r="C8279" s="6">
        <v>29</v>
      </c>
      <c r="D8279" s="6">
        <f t="shared" si="1677"/>
        <v>55</v>
      </c>
      <c r="E8279" s="5">
        <f t="shared" si="1678"/>
        <v>3389.502646858683</v>
      </c>
      <c r="F8279" s="5">
        <f t="shared" si="1679"/>
        <v>593.44900480898184</v>
      </c>
      <c r="G8279" s="5">
        <f t="shared" si="1680"/>
        <v>1870.9683306758782</v>
      </c>
      <c r="H8279" s="5">
        <f t="shared" si="1681"/>
        <v>5853.9199823435429</v>
      </c>
      <c r="I8279" s="5">
        <f t="shared" si="1682"/>
        <v>720</v>
      </c>
      <c r="J8279" s="5">
        <f t="shared" si="1683"/>
        <v>5133.9199823435429</v>
      </c>
      <c r="K8279" s="2">
        <f t="shared" si="1684"/>
        <v>114130.55524901985</v>
      </c>
      <c r="L8279" s="2">
        <f t="shared" si="1685"/>
        <v>213216</v>
      </c>
      <c r="M8279" s="2">
        <f t="shared" si="1686"/>
        <v>42240</v>
      </c>
      <c r="N8279" s="6">
        <f t="shared" si="1687"/>
        <v>1</v>
      </c>
      <c r="O8279" s="2">
        <f t="shared" si="1688"/>
        <v>36845.444750980154</v>
      </c>
      <c r="P8279" s="2">
        <f t="shared" si="1689"/>
        <v>36845.444750980154</v>
      </c>
    </row>
    <row r="8280" spans="1:16">
      <c r="A8280" s="6">
        <v>12</v>
      </c>
      <c r="B8280" s="6">
        <v>14</v>
      </c>
      <c r="C8280" s="6">
        <v>30</v>
      </c>
      <c r="D8280" s="6">
        <f t="shared" si="1677"/>
        <v>56</v>
      </c>
      <c r="E8280" s="5">
        <f t="shared" si="1678"/>
        <v>3389.502646858683</v>
      </c>
      <c r="F8280" s="5">
        <f t="shared" si="1679"/>
        <v>593.44900480898184</v>
      </c>
      <c r="G8280" s="5">
        <f t="shared" si="1680"/>
        <v>1959.6780360096488</v>
      </c>
      <c r="H8280" s="5">
        <f t="shared" si="1681"/>
        <v>5942.629687677314</v>
      </c>
      <c r="I8280" s="5">
        <f t="shared" si="1682"/>
        <v>720</v>
      </c>
      <c r="J8280" s="5">
        <f t="shared" si="1683"/>
        <v>5222.629687677314</v>
      </c>
      <c r="K8280" s="2">
        <f t="shared" si="1684"/>
        <v>115670.65429995337</v>
      </c>
      <c r="L8280" s="2">
        <f t="shared" si="1685"/>
        <v>215916</v>
      </c>
      <c r="M8280" s="2">
        <f t="shared" si="1686"/>
        <v>43120</v>
      </c>
      <c r="N8280" s="6">
        <f t="shared" si="1687"/>
        <v>1</v>
      </c>
      <c r="O8280" s="2">
        <f t="shared" si="1688"/>
        <v>37125.34570004663</v>
      </c>
      <c r="P8280" s="2">
        <f t="shared" si="1689"/>
        <v>37125.34570004663</v>
      </c>
    </row>
    <row r="8281" spans="1:16">
      <c r="A8281" s="6">
        <v>12</v>
      </c>
      <c r="B8281" s="6">
        <v>15</v>
      </c>
      <c r="C8281" s="6">
        <v>0</v>
      </c>
      <c r="D8281" s="6">
        <f t="shared" si="1677"/>
        <v>27</v>
      </c>
      <c r="E8281" s="5">
        <f t="shared" si="1678"/>
        <v>3389.502646858683</v>
      </c>
      <c r="F8281" s="5">
        <f t="shared" si="1679"/>
        <v>651.73417492414967</v>
      </c>
      <c r="G8281" s="5">
        <f t="shared" si="1680"/>
        <v>0</v>
      </c>
      <c r="H8281" s="5">
        <f t="shared" si="1681"/>
        <v>4041.2368217828325</v>
      </c>
      <c r="I8281" s="5">
        <f t="shared" si="1682"/>
        <v>720</v>
      </c>
      <c r="J8281" s="5">
        <f t="shared" si="1683"/>
        <v>3321.2368217828325</v>
      </c>
      <c r="K8281" s="2">
        <f t="shared" si="1684"/>
        <v>82660.361489285278</v>
      </c>
      <c r="L8281" s="2">
        <f t="shared" si="1685"/>
        <v>137010</v>
      </c>
      <c r="M8281" s="2">
        <f t="shared" si="1686"/>
        <v>17160</v>
      </c>
      <c r="N8281" s="6">
        <f t="shared" si="1687"/>
        <v>1</v>
      </c>
      <c r="O8281" s="2">
        <f t="shared" si="1688"/>
        <v>17189.638510714722</v>
      </c>
      <c r="P8281" s="2">
        <f t="shared" si="1689"/>
        <v>17189.638510714722</v>
      </c>
    </row>
    <row r="8282" spans="1:16">
      <c r="A8282" s="6">
        <v>12</v>
      </c>
      <c r="B8282" s="6">
        <v>15</v>
      </c>
      <c r="C8282" s="6">
        <v>1</v>
      </c>
      <c r="D8282" s="6">
        <f t="shared" si="1677"/>
        <v>28</v>
      </c>
      <c r="E8282" s="5">
        <f t="shared" si="1678"/>
        <v>3389.502646858683</v>
      </c>
      <c r="F8282" s="5">
        <f t="shared" si="1679"/>
        <v>651.73417492414967</v>
      </c>
      <c r="G8282" s="5">
        <f t="shared" si="1680"/>
        <v>45.5625</v>
      </c>
      <c r="H8282" s="5">
        <f t="shared" si="1681"/>
        <v>4086.7993217828325</v>
      </c>
      <c r="I8282" s="5">
        <f t="shared" si="1682"/>
        <v>720</v>
      </c>
      <c r="J8282" s="5">
        <f t="shared" si="1683"/>
        <v>3366.7993217828325</v>
      </c>
      <c r="K8282" s="2">
        <f t="shared" si="1684"/>
        <v>83451.377114285278</v>
      </c>
      <c r="L8282" s="2">
        <f t="shared" si="1685"/>
        <v>139710</v>
      </c>
      <c r="M8282" s="2">
        <f t="shared" si="1686"/>
        <v>18040</v>
      </c>
      <c r="N8282" s="6">
        <f t="shared" si="1687"/>
        <v>1</v>
      </c>
      <c r="O8282" s="2">
        <f t="shared" si="1688"/>
        <v>18218.622885714722</v>
      </c>
      <c r="P8282" s="2">
        <f t="shared" si="1689"/>
        <v>18218.622885714722</v>
      </c>
    </row>
    <row r="8283" spans="1:16">
      <c r="A8283" s="6">
        <v>12</v>
      </c>
      <c r="B8283" s="6">
        <v>15</v>
      </c>
      <c r="C8283" s="6">
        <v>2</v>
      </c>
      <c r="D8283" s="6">
        <f t="shared" si="1677"/>
        <v>29</v>
      </c>
      <c r="E8283" s="5">
        <f t="shared" si="1678"/>
        <v>3389.502646858683</v>
      </c>
      <c r="F8283" s="5">
        <f t="shared" si="1679"/>
        <v>651.73417492414967</v>
      </c>
      <c r="G8283" s="5">
        <f t="shared" si="1680"/>
        <v>92.264062499999994</v>
      </c>
      <c r="H8283" s="5">
        <f t="shared" si="1681"/>
        <v>4133.5008842828329</v>
      </c>
      <c r="I8283" s="5">
        <f t="shared" si="1682"/>
        <v>720</v>
      </c>
      <c r="J8283" s="5">
        <f t="shared" si="1683"/>
        <v>3413.5008842828329</v>
      </c>
      <c r="K8283" s="2">
        <f t="shared" si="1684"/>
        <v>84262.168129910293</v>
      </c>
      <c r="L8283" s="2">
        <f t="shared" si="1685"/>
        <v>142410</v>
      </c>
      <c r="M8283" s="2">
        <f t="shared" si="1686"/>
        <v>18920</v>
      </c>
      <c r="N8283" s="6">
        <f t="shared" si="1687"/>
        <v>1</v>
      </c>
      <c r="O8283" s="2">
        <f t="shared" si="1688"/>
        <v>19227.831870089707</v>
      </c>
      <c r="P8283" s="2">
        <f t="shared" si="1689"/>
        <v>19227.831870089707</v>
      </c>
    </row>
    <row r="8284" spans="1:16">
      <c r="A8284" s="6">
        <v>12</v>
      </c>
      <c r="B8284" s="6">
        <v>15</v>
      </c>
      <c r="C8284" s="6">
        <v>3</v>
      </c>
      <c r="D8284" s="6">
        <f t="shared" si="1677"/>
        <v>30</v>
      </c>
      <c r="E8284" s="5">
        <f t="shared" si="1678"/>
        <v>3389.502646858683</v>
      </c>
      <c r="F8284" s="5">
        <f t="shared" si="1679"/>
        <v>651.73417492414967</v>
      </c>
      <c r="G8284" s="5">
        <f t="shared" si="1680"/>
        <v>140.12604492187498</v>
      </c>
      <c r="H8284" s="5">
        <f t="shared" si="1681"/>
        <v>4181.3628667047078</v>
      </c>
      <c r="I8284" s="5">
        <f t="shared" si="1682"/>
        <v>720</v>
      </c>
      <c r="J8284" s="5">
        <f t="shared" si="1683"/>
        <v>3461.3628667047078</v>
      </c>
      <c r="K8284" s="2">
        <f t="shared" si="1684"/>
        <v>85093.105324734512</v>
      </c>
      <c r="L8284" s="2">
        <f t="shared" si="1685"/>
        <v>145110</v>
      </c>
      <c r="M8284" s="2">
        <f t="shared" si="1686"/>
        <v>19800</v>
      </c>
      <c r="N8284" s="6">
        <f t="shared" si="1687"/>
        <v>1</v>
      </c>
      <c r="O8284" s="2">
        <f t="shared" si="1688"/>
        <v>20216.894675265488</v>
      </c>
      <c r="P8284" s="2">
        <f t="shared" si="1689"/>
        <v>20216.894675265488</v>
      </c>
    </row>
    <row r="8285" spans="1:16">
      <c r="A8285" s="6">
        <v>12</v>
      </c>
      <c r="B8285" s="6">
        <v>15</v>
      </c>
      <c r="C8285" s="6">
        <v>4</v>
      </c>
      <c r="D8285" s="6">
        <f t="shared" si="1677"/>
        <v>31</v>
      </c>
      <c r="E8285" s="5">
        <f t="shared" si="1678"/>
        <v>3389.502646858683</v>
      </c>
      <c r="F8285" s="5">
        <f t="shared" si="1679"/>
        <v>651.73417492414967</v>
      </c>
      <c r="G8285" s="5">
        <f t="shared" si="1680"/>
        <v>189.17016064453125</v>
      </c>
      <c r="H8285" s="5">
        <f t="shared" si="1681"/>
        <v>4230.4069824273638</v>
      </c>
      <c r="I8285" s="5">
        <f t="shared" si="1682"/>
        <v>720</v>
      </c>
      <c r="J8285" s="5">
        <f t="shared" si="1683"/>
        <v>3510.4069824273638</v>
      </c>
      <c r="K8285" s="2">
        <f t="shared" si="1684"/>
        <v>85944.565667141724</v>
      </c>
      <c r="L8285" s="2">
        <f t="shared" si="1685"/>
        <v>147810</v>
      </c>
      <c r="M8285" s="2">
        <f t="shared" si="1686"/>
        <v>20680</v>
      </c>
      <c r="N8285" s="6">
        <f t="shared" si="1687"/>
        <v>1</v>
      </c>
      <c r="O8285" s="2">
        <f t="shared" si="1688"/>
        <v>21185.434332858276</v>
      </c>
      <c r="P8285" s="2">
        <f t="shared" si="1689"/>
        <v>21185.434332858276</v>
      </c>
    </row>
    <row r="8286" spans="1:16">
      <c r="A8286" s="6">
        <v>12</v>
      </c>
      <c r="B8286" s="6">
        <v>15</v>
      </c>
      <c r="C8286" s="6">
        <v>5</v>
      </c>
      <c r="D8286" s="6">
        <f t="shared" si="1677"/>
        <v>32</v>
      </c>
      <c r="E8286" s="5">
        <f t="shared" si="1678"/>
        <v>3389.502646858683</v>
      </c>
      <c r="F8286" s="5">
        <f t="shared" si="1679"/>
        <v>651.73417492414967</v>
      </c>
      <c r="G8286" s="5">
        <f t="shared" si="1680"/>
        <v>239.41848456573481</v>
      </c>
      <c r="H8286" s="5">
        <f t="shared" si="1681"/>
        <v>4280.6553063485671</v>
      </c>
      <c r="I8286" s="5">
        <f t="shared" si="1682"/>
        <v>720</v>
      </c>
      <c r="J8286" s="5">
        <f t="shared" si="1683"/>
        <v>3560.6553063485671</v>
      </c>
      <c r="K8286" s="2">
        <f t="shared" si="1684"/>
        <v>86816.932401884842</v>
      </c>
      <c r="L8286" s="2">
        <f t="shared" si="1685"/>
        <v>150510</v>
      </c>
      <c r="M8286" s="2">
        <f t="shared" si="1686"/>
        <v>21560</v>
      </c>
      <c r="N8286" s="6">
        <f t="shared" si="1687"/>
        <v>1</v>
      </c>
      <c r="O8286" s="2">
        <f t="shared" si="1688"/>
        <v>22133.067598115158</v>
      </c>
      <c r="P8286" s="2">
        <f t="shared" si="1689"/>
        <v>22133.067598115158</v>
      </c>
    </row>
    <row r="8287" spans="1:16">
      <c r="A8287" s="6">
        <v>12</v>
      </c>
      <c r="B8287" s="6">
        <v>15</v>
      </c>
      <c r="C8287" s="6">
        <v>6</v>
      </c>
      <c r="D8287" s="6">
        <f t="shared" si="1677"/>
        <v>33</v>
      </c>
      <c r="E8287" s="5">
        <f t="shared" si="1678"/>
        <v>3389.502646858683</v>
      </c>
      <c r="F8287" s="5">
        <f t="shared" si="1679"/>
        <v>651.73417492414967</v>
      </c>
      <c r="G8287" s="5">
        <f t="shared" si="1680"/>
        <v>290.89345874736784</v>
      </c>
      <c r="H8287" s="5">
        <f t="shared" si="1681"/>
        <v>4332.1302805302003</v>
      </c>
      <c r="I8287" s="5">
        <f t="shared" si="1682"/>
        <v>720</v>
      </c>
      <c r="J8287" s="5">
        <f t="shared" si="1683"/>
        <v>3612.1302805302003</v>
      </c>
      <c r="K8287" s="2">
        <f t="shared" si="1684"/>
        <v>87710.595148093751</v>
      </c>
      <c r="L8287" s="2">
        <f t="shared" si="1685"/>
        <v>153210</v>
      </c>
      <c r="M8287" s="2">
        <f t="shared" si="1686"/>
        <v>22440</v>
      </c>
      <c r="N8287" s="6">
        <f t="shared" si="1687"/>
        <v>1</v>
      </c>
      <c r="O8287" s="2">
        <f t="shared" si="1688"/>
        <v>23059.404851906249</v>
      </c>
      <c r="P8287" s="2">
        <f t="shared" si="1689"/>
        <v>23059.404851906249</v>
      </c>
    </row>
    <row r="8288" spans="1:16">
      <c r="A8288" s="6">
        <v>12</v>
      </c>
      <c r="B8288" s="6">
        <v>15</v>
      </c>
      <c r="C8288" s="6">
        <v>7</v>
      </c>
      <c r="D8288" s="6">
        <f t="shared" si="1677"/>
        <v>34</v>
      </c>
      <c r="E8288" s="5">
        <f t="shared" si="1678"/>
        <v>3389.502646858683</v>
      </c>
      <c r="F8288" s="5">
        <f t="shared" si="1679"/>
        <v>651.73417492414967</v>
      </c>
      <c r="G8288" s="5">
        <f t="shared" si="1680"/>
        <v>343.61789814532818</v>
      </c>
      <c r="H8288" s="5">
        <f t="shared" si="1681"/>
        <v>4384.8547199281611</v>
      </c>
      <c r="I8288" s="5">
        <f t="shared" si="1682"/>
        <v>720</v>
      </c>
      <c r="J8288" s="5">
        <f t="shared" si="1683"/>
        <v>3664.8547199281611</v>
      </c>
      <c r="K8288" s="2">
        <f t="shared" si="1684"/>
        <v>88625.949998752796</v>
      </c>
      <c r="L8288" s="2">
        <f t="shared" si="1685"/>
        <v>155910</v>
      </c>
      <c r="M8288" s="2">
        <f t="shared" si="1686"/>
        <v>23320</v>
      </c>
      <c r="N8288" s="6">
        <f t="shared" si="1687"/>
        <v>1</v>
      </c>
      <c r="O8288" s="2">
        <f t="shared" si="1688"/>
        <v>23964.050001247204</v>
      </c>
      <c r="P8288" s="2">
        <f t="shared" si="1689"/>
        <v>23964.050001247204</v>
      </c>
    </row>
    <row r="8289" spans="1:16">
      <c r="A8289" s="6">
        <v>12</v>
      </c>
      <c r="B8289" s="6">
        <v>15</v>
      </c>
      <c r="C8289" s="6">
        <v>8</v>
      </c>
      <c r="D8289" s="6">
        <f t="shared" si="1677"/>
        <v>35</v>
      </c>
      <c r="E8289" s="5">
        <f t="shared" si="1678"/>
        <v>3389.502646858683</v>
      </c>
      <c r="F8289" s="5">
        <f t="shared" si="1679"/>
        <v>651.73417492414967</v>
      </c>
      <c r="G8289" s="5">
        <f t="shared" si="1680"/>
        <v>397.61499642530839</v>
      </c>
      <c r="H8289" s="5">
        <f t="shared" si="1681"/>
        <v>4438.8518182081407</v>
      </c>
      <c r="I8289" s="5">
        <f t="shared" si="1682"/>
        <v>720</v>
      </c>
      <c r="J8289" s="5">
        <f t="shared" si="1683"/>
        <v>3718.8518182081407</v>
      </c>
      <c r="K8289" s="2">
        <f t="shared" si="1684"/>
        <v>89563.399621669116</v>
      </c>
      <c r="L8289" s="2">
        <f t="shared" si="1685"/>
        <v>158610</v>
      </c>
      <c r="M8289" s="2">
        <f t="shared" si="1686"/>
        <v>24200</v>
      </c>
      <c r="N8289" s="6">
        <f t="shared" si="1687"/>
        <v>1</v>
      </c>
      <c r="O8289" s="2">
        <f t="shared" si="1688"/>
        <v>24846.600378330884</v>
      </c>
      <c r="P8289" s="2">
        <f t="shared" si="1689"/>
        <v>24846.600378330884</v>
      </c>
    </row>
    <row r="8290" spans="1:16">
      <c r="A8290" s="6">
        <v>12</v>
      </c>
      <c r="B8290" s="6">
        <v>15</v>
      </c>
      <c r="C8290" s="6">
        <v>9</v>
      </c>
      <c r="D8290" s="6">
        <f t="shared" si="1677"/>
        <v>36</v>
      </c>
      <c r="E8290" s="5">
        <f t="shared" si="1678"/>
        <v>3389.502646858683</v>
      </c>
      <c r="F8290" s="5">
        <f t="shared" si="1679"/>
        <v>651.73417492414967</v>
      </c>
      <c r="G8290" s="5">
        <f t="shared" si="1680"/>
        <v>452.90833186570285</v>
      </c>
      <c r="H8290" s="5">
        <f t="shared" si="1681"/>
        <v>4494.1451536485356</v>
      </c>
      <c r="I8290" s="5">
        <f t="shared" si="1682"/>
        <v>720</v>
      </c>
      <c r="J8290" s="5">
        <f t="shared" si="1683"/>
        <v>3774.1451536485356</v>
      </c>
      <c r="K8290" s="2">
        <f t="shared" si="1684"/>
        <v>90523.353361953748</v>
      </c>
      <c r="L8290" s="2">
        <f t="shared" si="1685"/>
        <v>161310</v>
      </c>
      <c r="M8290" s="2">
        <f t="shared" si="1686"/>
        <v>25080</v>
      </c>
      <c r="N8290" s="6">
        <f t="shared" si="1687"/>
        <v>1</v>
      </c>
      <c r="O8290" s="2">
        <f t="shared" si="1688"/>
        <v>25706.646638046252</v>
      </c>
      <c r="P8290" s="2">
        <f t="shared" si="1689"/>
        <v>25706.646638046252</v>
      </c>
    </row>
    <row r="8291" spans="1:16">
      <c r="A8291" s="6">
        <v>12</v>
      </c>
      <c r="B8291" s="6">
        <v>15</v>
      </c>
      <c r="C8291" s="6">
        <v>10</v>
      </c>
      <c r="D8291" s="6">
        <f t="shared" si="1677"/>
        <v>37</v>
      </c>
      <c r="E8291" s="5">
        <f t="shared" si="1678"/>
        <v>3389.502646858683</v>
      </c>
      <c r="F8291" s="5">
        <f t="shared" si="1679"/>
        <v>651.73417492414967</v>
      </c>
      <c r="G8291" s="5">
        <f t="shared" si="1680"/>
        <v>509.52187334891573</v>
      </c>
      <c r="H8291" s="5">
        <f t="shared" si="1681"/>
        <v>4550.758695131748</v>
      </c>
      <c r="I8291" s="5">
        <f t="shared" si="1682"/>
        <v>720</v>
      </c>
      <c r="J8291" s="5">
        <f t="shared" si="1683"/>
        <v>3830.758695131748</v>
      </c>
      <c r="K8291" s="2">
        <f t="shared" si="1684"/>
        <v>91506.227346037296</v>
      </c>
      <c r="L8291" s="2">
        <f t="shared" si="1685"/>
        <v>164010</v>
      </c>
      <c r="M8291" s="2">
        <f t="shared" si="1686"/>
        <v>25960</v>
      </c>
      <c r="N8291" s="6">
        <f t="shared" si="1687"/>
        <v>1</v>
      </c>
      <c r="O8291" s="2">
        <f t="shared" si="1688"/>
        <v>26543.772653962704</v>
      </c>
      <c r="P8291" s="2">
        <f t="shared" si="1689"/>
        <v>26543.772653962704</v>
      </c>
    </row>
    <row r="8292" spans="1:16">
      <c r="A8292" s="6">
        <v>12</v>
      </c>
      <c r="B8292" s="6">
        <v>15</v>
      </c>
      <c r="C8292" s="6">
        <v>11</v>
      </c>
      <c r="D8292" s="6">
        <f t="shared" si="1677"/>
        <v>38</v>
      </c>
      <c r="E8292" s="5">
        <f t="shared" si="1678"/>
        <v>3389.502646858683</v>
      </c>
      <c r="F8292" s="5">
        <f t="shared" si="1679"/>
        <v>651.73417492414967</v>
      </c>
      <c r="G8292" s="5">
        <f t="shared" si="1680"/>
        <v>567.47998644235474</v>
      </c>
      <c r="H8292" s="5">
        <f t="shared" si="1681"/>
        <v>4608.7168082251874</v>
      </c>
      <c r="I8292" s="5">
        <f t="shared" si="1682"/>
        <v>720</v>
      </c>
      <c r="J8292" s="5">
        <f t="shared" si="1683"/>
        <v>3888.7168082251874</v>
      </c>
      <c r="K8292" s="2">
        <f t="shared" si="1684"/>
        <v>92512.444587242833</v>
      </c>
      <c r="L8292" s="2">
        <f t="shared" si="1685"/>
        <v>166710</v>
      </c>
      <c r="M8292" s="2">
        <f t="shared" si="1686"/>
        <v>26840</v>
      </c>
      <c r="N8292" s="6">
        <f t="shared" si="1687"/>
        <v>1</v>
      </c>
      <c r="O8292" s="2">
        <f t="shared" si="1688"/>
        <v>27357.555412757167</v>
      </c>
      <c r="P8292" s="2">
        <f t="shared" si="1689"/>
        <v>27357.555412757167</v>
      </c>
    </row>
    <row r="8293" spans="1:16">
      <c r="A8293" s="6">
        <v>12</v>
      </c>
      <c r="B8293" s="6">
        <v>15</v>
      </c>
      <c r="C8293" s="6">
        <v>12</v>
      </c>
      <c r="D8293" s="6">
        <f t="shared" si="1677"/>
        <v>39</v>
      </c>
      <c r="E8293" s="5">
        <f t="shared" si="1678"/>
        <v>3389.502646858683</v>
      </c>
      <c r="F8293" s="5">
        <f t="shared" si="1679"/>
        <v>651.73417492414967</v>
      </c>
      <c r="G8293" s="5">
        <f t="shared" si="1680"/>
        <v>626.80743957041921</v>
      </c>
      <c r="H8293" s="5">
        <f t="shared" si="1681"/>
        <v>4668.0442613532514</v>
      </c>
      <c r="I8293" s="5">
        <f t="shared" si="1682"/>
        <v>720</v>
      </c>
      <c r="J8293" s="5">
        <f t="shared" si="1683"/>
        <v>3948.0442613532514</v>
      </c>
      <c r="K8293" s="2">
        <f t="shared" si="1684"/>
        <v>93542.435092938395</v>
      </c>
      <c r="L8293" s="2">
        <f t="shared" si="1685"/>
        <v>169410</v>
      </c>
      <c r="M8293" s="2">
        <f t="shared" si="1686"/>
        <v>27720</v>
      </c>
      <c r="N8293" s="6">
        <f t="shared" si="1687"/>
        <v>1</v>
      </c>
      <c r="O8293" s="2">
        <f t="shared" si="1688"/>
        <v>28147.564907061605</v>
      </c>
      <c r="P8293" s="2">
        <f t="shared" si="1689"/>
        <v>28147.564907061605</v>
      </c>
    </row>
    <row r="8294" spans="1:16">
      <c r="A8294" s="6">
        <v>12</v>
      </c>
      <c r="B8294" s="6">
        <v>15</v>
      </c>
      <c r="C8294" s="6">
        <v>13</v>
      </c>
      <c r="D8294" s="6">
        <f t="shared" si="1677"/>
        <v>40</v>
      </c>
      <c r="E8294" s="5">
        <f t="shared" si="1678"/>
        <v>3389.502646858683</v>
      </c>
      <c r="F8294" s="5">
        <f t="shared" si="1679"/>
        <v>651.73417492414967</v>
      </c>
      <c r="G8294" s="5">
        <f t="shared" si="1680"/>
        <v>687.52941027880343</v>
      </c>
      <c r="H8294" s="5">
        <f t="shared" si="1681"/>
        <v>4728.7662320616364</v>
      </c>
      <c r="I8294" s="5">
        <f t="shared" si="1682"/>
        <v>720</v>
      </c>
      <c r="J8294" s="5">
        <f t="shared" si="1683"/>
        <v>4008.7662320616364</v>
      </c>
      <c r="K8294" s="2">
        <f t="shared" si="1684"/>
        <v>94596.635973292301</v>
      </c>
      <c r="L8294" s="2">
        <f t="shared" si="1685"/>
        <v>172110</v>
      </c>
      <c r="M8294" s="2">
        <f t="shared" si="1686"/>
        <v>28600</v>
      </c>
      <c r="N8294" s="6">
        <f t="shared" si="1687"/>
        <v>1</v>
      </c>
      <c r="O8294" s="2">
        <f t="shared" si="1688"/>
        <v>28913.364026707699</v>
      </c>
      <c r="P8294" s="2">
        <f t="shared" si="1689"/>
        <v>28913.364026707699</v>
      </c>
    </row>
    <row r="8295" spans="1:16">
      <c r="A8295" s="6">
        <v>12</v>
      </c>
      <c r="B8295" s="6">
        <v>15</v>
      </c>
      <c r="C8295" s="6">
        <v>14</v>
      </c>
      <c r="D8295" s="6">
        <f t="shared" si="1677"/>
        <v>41</v>
      </c>
      <c r="E8295" s="5">
        <f t="shared" si="1678"/>
        <v>3389.502646858683</v>
      </c>
      <c r="F8295" s="5">
        <f t="shared" si="1679"/>
        <v>651.73417492414967</v>
      </c>
      <c r="G8295" s="5">
        <f t="shared" si="1680"/>
        <v>749.67149159246469</v>
      </c>
      <c r="H8295" s="5">
        <f t="shared" si="1681"/>
        <v>4790.9083133752974</v>
      </c>
      <c r="I8295" s="5">
        <f t="shared" si="1682"/>
        <v>720</v>
      </c>
      <c r="J8295" s="5">
        <f t="shared" si="1683"/>
        <v>4070.9083133752974</v>
      </c>
      <c r="K8295" s="2">
        <f t="shared" si="1684"/>
        <v>95675.491551654472</v>
      </c>
      <c r="L8295" s="2">
        <f t="shared" si="1685"/>
        <v>174810</v>
      </c>
      <c r="M8295" s="2">
        <f t="shared" si="1686"/>
        <v>29480</v>
      </c>
      <c r="N8295" s="6">
        <f t="shared" si="1687"/>
        <v>1</v>
      </c>
      <c r="O8295" s="2">
        <f t="shared" si="1688"/>
        <v>29654.508448345528</v>
      </c>
      <c r="P8295" s="2">
        <f t="shared" si="1689"/>
        <v>29654.508448345528</v>
      </c>
    </row>
    <row r="8296" spans="1:16">
      <c r="A8296" s="6">
        <v>12</v>
      </c>
      <c r="B8296" s="6">
        <v>15</v>
      </c>
      <c r="C8296" s="6">
        <v>15</v>
      </c>
      <c r="D8296" s="6">
        <f t="shared" si="1677"/>
        <v>42</v>
      </c>
      <c r="E8296" s="5">
        <f t="shared" si="1678"/>
        <v>3389.502646858683</v>
      </c>
      <c r="F8296" s="5">
        <f t="shared" si="1679"/>
        <v>651.73417492414967</v>
      </c>
      <c r="G8296" s="5">
        <f t="shared" si="1680"/>
        <v>813.25969846861108</v>
      </c>
      <c r="H8296" s="5">
        <f t="shared" si="1681"/>
        <v>4854.4965202514431</v>
      </c>
      <c r="I8296" s="5">
        <f t="shared" si="1682"/>
        <v>720</v>
      </c>
      <c r="J8296" s="5">
        <f t="shared" si="1683"/>
        <v>4134.4965202514431</v>
      </c>
      <c r="K8296" s="2">
        <f t="shared" si="1684"/>
        <v>96779.453476587558</v>
      </c>
      <c r="L8296" s="2">
        <f t="shared" si="1685"/>
        <v>177510</v>
      </c>
      <c r="M8296" s="2">
        <f t="shared" si="1686"/>
        <v>30360</v>
      </c>
      <c r="N8296" s="6">
        <f t="shared" si="1687"/>
        <v>1</v>
      </c>
      <c r="O8296" s="2">
        <f t="shared" si="1688"/>
        <v>30370.546523412442</v>
      </c>
      <c r="P8296" s="2">
        <f t="shared" si="1689"/>
        <v>30370.546523412442</v>
      </c>
    </row>
    <row r="8297" spans="1:16">
      <c r="A8297" s="6">
        <v>12</v>
      </c>
      <c r="B8297" s="6">
        <v>15</v>
      </c>
      <c r="C8297" s="6">
        <v>16</v>
      </c>
      <c r="D8297" s="6">
        <f t="shared" si="1677"/>
        <v>43</v>
      </c>
      <c r="E8297" s="5">
        <f t="shared" si="1678"/>
        <v>3389.502646858683</v>
      </c>
      <c r="F8297" s="5">
        <f t="shared" si="1679"/>
        <v>651.73417492414967</v>
      </c>
      <c r="G8297" s="5">
        <f t="shared" si="1680"/>
        <v>878.32047434610013</v>
      </c>
      <c r="H8297" s="5">
        <f t="shared" si="1681"/>
        <v>4919.5572961289326</v>
      </c>
      <c r="I8297" s="5">
        <f t="shared" si="1682"/>
        <v>720</v>
      </c>
      <c r="J8297" s="5">
        <f t="shared" si="1683"/>
        <v>4199.5572961289326</v>
      </c>
      <c r="K8297" s="2">
        <f t="shared" si="1684"/>
        <v>97908.98083557174</v>
      </c>
      <c r="L8297" s="2">
        <f t="shared" si="1685"/>
        <v>180210</v>
      </c>
      <c r="M8297" s="2">
        <f t="shared" si="1686"/>
        <v>31240</v>
      </c>
      <c r="N8297" s="6">
        <f t="shared" si="1687"/>
        <v>1</v>
      </c>
      <c r="O8297" s="2">
        <f t="shared" si="1688"/>
        <v>31061.01916442826</v>
      </c>
      <c r="P8297" s="2">
        <f t="shared" si="1689"/>
        <v>31061.01916442826</v>
      </c>
    </row>
    <row r="8298" spans="1:16">
      <c r="A8298" s="6">
        <v>12</v>
      </c>
      <c r="B8298" s="6">
        <v>15</v>
      </c>
      <c r="C8298" s="6">
        <v>17</v>
      </c>
      <c r="D8298" s="6">
        <f t="shared" si="1677"/>
        <v>44</v>
      </c>
      <c r="E8298" s="5">
        <f t="shared" si="1678"/>
        <v>3389.502646858683</v>
      </c>
      <c r="F8298" s="5">
        <f t="shared" si="1679"/>
        <v>651.73417492414967</v>
      </c>
      <c r="G8298" s="5">
        <f t="shared" si="1680"/>
        <v>944.88069779264049</v>
      </c>
      <c r="H8298" s="5">
        <f t="shared" si="1681"/>
        <v>4986.1175195754731</v>
      </c>
      <c r="I8298" s="5">
        <f t="shared" si="1682"/>
        <v>720</v>
      </c>
      <c r="J8298" s="5">
        <f t="shared" si="1683"/>
        <v>4266.1175195754731</v>
      </c>
      <c r="K8298" s="2">
        <f t="shared" si="1684"/>
        <v>99064.540270407524</v>
      </c>
      <c r="L8298" s="2">
        <f t="shared" si="1685"/>
        <v>182910</v>
      </c>
      <c r="M8298" s="2">
        <f t="shared" si="1686"/>
        <v>32120</v>
      </c>
      <c r="N8298" s="6">
        <f t="shared" si="1687"/>
        <v>1</v>
      </c>
      <c r="O8298" s="2">
        <f t="shared" si="1688"/>
        <v>31725.459729592476</v>
      </c>
      <c r="P8298" s="2">
        <f t="shared" si="1689"/>
        <v>31725.459729592476</v>
      </c>
    </row>
    <row r="8299" spans="1:16">
      <c r="A8299" s="6">
        <v>12</v>
      </c>
      <c r="B8299" s="6">
        <v>15</v>
      </c>
      <c r="C8299" s="6">
        <v>18</v>
      </c>
      <c r="D8299" s="6">
        <f t="shared" si="1677"/>
        <v>45</v>
      </c>
      <c r="E8299" s="5">
        <f t="shared" si="1678"/>
        <v>3389.502646858683</v>
      </c>
      <c r="F8299" s="5">
        <f t="shared" si="1679"/>
        <v>651.73417492414967</v>
      </c>
      <c r="G8299" s="5">
        <f t="shared" si="1680"/>
        <v>1012.9676892512279</v>
      </c>
      <c r="H8299" s="5">
        <f t="shared" si="1681"/>
        <v>5054.2045110340605</v>
      </c>
      <c r="I8299" s="5">
        <f t="shared" si="1682"/>
        <v>720</v>
      </c>
      <c r="J8299" s="5">
        <f t="shared" si="1683"/>
        <v>4334.2045110340605</v>
      </c>
      <c r="K8299" s="2">
        <f t="shared" si="1684"/>
        <v>100246.60609434133</v>
      </c>
      <c r="L8299" s="2">
        <f t="shared" si="1685"/>
        <v>185610</v>
      </c>
      <c r="M8299" s="2">
        <f t="shared" si="1686"/>
        <v>33000</v>
      </c>
      <c r="N8299" s="6">
        <f t="shared" si="1687"/>
        <v>1</v>
      </c>
      <c r="O8299" s="2">
        <f t="shared" si="1688"/>
        <v>32363.393905658668</v>
      </c>
      <c r="P8299" s="2">
        <f t="shared" si="1689"/>
        <v>32363.393905658668</v>
      </c>
    </row>
    <row r="8300" spans="1:16">
      <c r="A8300" s="6">
        <v>12</v>
      </c>
      <c r="B8300" s="6">
        <v>15</v>
      </c>
      <c r="C8300" s="6">
        <v>19</v>
      </c>
      <c r="D8300" s="6">
        <f t="shared" si="1677"/>
        <v>46</v>
      </c>
      <c r="E8300" s="5">
        <f t="shared" si="1678"/>
        <v>3389.502646858683</v>
      </c>
      <c r="F8300" s="5">
        <f t="shared" si="1679"/>
        <v>651.73417492414967</v>
      </c>
      <c r="G8300" s="5">
        <f t="shared" si="1680"/>
        <v>1082.6092178872495</v>
      </c>
      <c r="H8300" s="5">
        <f t="shared" si="1681"/>
        <v>5123.8460396700821</v>
      </c>
      <c r="I8300" s="5">
        <f t="shared" si="1682"/>
        <v>720</v>
      </c>
      <c r="J8300" s="5">
        <f t="shared" si="1683"/>
        <v>4403.8460396700821</v>
      </c>
      <c r="K8300" s="2">
        <f t="shared" si="1684"/>
        <v>101455.66041093893</v>
      </c>
      <c r="L8300" s="2">
        <f t="shared" si="1685"/>
        <v>188310</v>
      </c>
      <c r="M8300" s="2">
        <f t="shared" si="1686"/>
        <v>33880</v>
      </c>
      <c r="N8300" s="6">
        <f t="shared" si="1687"/>
        <v>1</v>
      </c>
      <c r="O8300" s="2">
        <f t="shared" si="1688"/>
        <v>32974.33958906107</v>
      </c>
      <c r="P8300" s="2">
        <f t="shared" si="1689"/>
        <v>32974.33958906107</v>
      </c>
    </row>
    <row r="8301" spans="1:16">
      <c r="A8301" s="6">
        <v>12</v>
      </c>
      <c r="B8301" s="6">
        <v>15</v>
      </c>
      <c r="C8301" s="6">
        <v>20</v>
      </c>
      <c r="D8301" s="6">
        <f t="shared" si="1677"/>
        <v>47</v>
      </c>
      <c r="E8301" s="5">
        <f t="shared" si="1678"/>
        <v>3389.502646858683</v>
      </c>
      <c r="F8301" s="5">
        <f t="shared" si="1679"/>
        <v>651.73417492414967</v>
      </c>
      <c r="G8301" s="5">
        <f t="shared" si="1680"/>
        <v>1153.8335085377266</v>
      </c>
      <c r="H8301" s="5">
        <f t="shared" si="1681"/>
        <v>5195.0703303205592</v>
      </c>
      <c r="I8301" s="5">
        <f t="shared" si="1682"/>
        <v>720</v>
      </c>
      <c r="J8301" s="5">
        <f t="shared" si="1683"/>
        <v>4475.0703303205592</v>
      </c>
      <c r="K8301" s="2">
        <f t="shared" si="1684"/>
        <v>102692.19323473192</v>
      </c>
      <c r="L8301" s="2">
        <f t="shared" si="1685"/>
        <v>191010</v>
      </c>
      <c r="M8301" s="2">
        <f t="shared" si="1686"/>
        <v>34760</v>
      </c>
      <c r="N8301" s="6">
        <f t="shared" si="1687"/>
        <v>1</v>
      </c>
      <c r="O8301" s="2">
        <f t="shared" si="1688"/>
        <v>33557.806765268077</v>
      </c>
      <c r="P8301" s="2">
        <f t="shared" si="1689"/>
        <v>33557.806765268077</v>
      </c>
    </row>
    <row r="8302" spans="1:16">
      <c r="A8302" s="6">
        <v>12</v>
      </c>
      <c r="B8302" s="6">
        <v>15</v>
      </c>
      <c r="C8302" s="6">
        <v>21</v>
      </c>
      <c r="D8302" s="6">
        <f t="shared" si="1677"/>
        <v>48</v>
      </c>
      <c r="E8302" s="5">
        <f t="shared" si="1678"/>
        <v>3389.502646858683</v>
      </c>
      <c r="F8302" s="5">
        <f t="shared" si="1679"/>
        <v>651.73417492414967</v>
      </c>
      <c r="G8302" s="5">
        <f t="shared" si="1680"/>
        <v>1226.6692487641703</v>
      </c>
      <c r="H8302" s="5">
        <f t="shared" si="1681"/>
        <v>5267.9060705470029</v>
      </c>
      <c r="I8302" s="5">
        <f t="shared" si="1682"/>
        <v>720</v>
      </c>
      <c r="J8302" s="5">
        <f t="shared" si="1683"/>
        <v>4547.9060705470029</v>
      </c>
      <c r="K8302" s="2">
        <f t="shared" si="1684"/>
        <v>103956.70261366325</v>
      </c>
      <c r="L8302" s="2">
        <f t="shared" si="1685"/>
        <v>193710</v>
      </c>
      <c r="M8302" s="2">
        <f t="shared" si="1686"/>
        <v>35640</v>
      </c>
      <c r="N8302" s="6">
        <f t="shared" si="1687"/>
        <v>1</v>
      </c>
      <c r="O8302" s="2">
        <f t="shared" si="1688"/>
        <v>34113.297386336752</v>
      </c>
      <c r="P8302" s="2">
        <f t="shared" si="1689"/>
        <v>34113.297386336752</v>
      </c>
    </row>
    <row r="8303" spans="1:16">
      <c r="A8303" s="6">
        <v>12</v>
      </c>
      <c r="B8303" s="6">
        <v>15</v>
      </c>
      <c r="C8303" s="6">
        <v>22</v>
      </c>
      <c r="D8303" s="6">
        <f t="shared" si="1677"/>
        <v>49</v>
      </c>
      <c r="E8303" s="5">
        <f t="shared" si="1678"/>
        <v>3389.502646858683</v>
      </c>
      <c r="F8303" s="5">
        <f t="shared" si="1679"/>
        <v>651.73417492414967</v>
      </c>
      <c r="G8303" s="5">
        <f t="shared" si="1680"/>
        <v>1301.1455960105666</v>
      </c>
      <c r="H8303" s="5">
        <f t="shared" si="1681"/>
        <v>5342.3824177933993</v>
      </c>
      <c r="I8303" s="5">
        <f t="shared" si="1682"/>
        <v>720</v>
      </c>
      <c r="J8303" s="5">
        <f t="shared" si="1683"/>
        <v>4622.3824177933993</v>
      </c>
      <c r="K8303" s="2">
        <f t="shared" si="1684"/>
        <v>105249.69475335763</v>
      </c>
      <c r="L8303" s="2">
        <f t="shared" si="1685"/>
        <v>196410</v>
      </c>
      <c r="M8303" s="2">
        <f t="shared" si="1686"/>
        <v>36520</v>
      </c>
      <c r="N8303" s="6">
        <f t="shared" si="1687"/>
        <v>1</v>
      </c>
      <c r="O8303" s="2">
        <f t="shared" si="1688"/>
        <v>34640.305246642369</v>
      </c>
      <c r="P8303" s="2">
        <f t="shared" si="1689"/>
        <v>34640.305246642369</v>
      </c>
    </row>
    <row r="8304" spans="1:16">
      <c r="A8304" s="6">
        <v>12</v>
      </c>
      <c r="B8304" s="6">
        <v>15</v>
      </c>
      <c r="C8304" s="6">
        <v>23</v>
      </c>
      <c r="D8304" s="6">
        <f t="shared" si="1677"/>
        <v>50</v>
      </c>
      <c r="E8304" s="5">
        <f t="shared" si="1678"/>
        <v>3389.502646858683</v>
      </c>
      <c r="F8304" s="5">
        <f t="shared" si="1679"/>
        <v>651.73417492414967</v>
      </c>
      <c r="G8304" s="5">
        <f t="shared" si="1680"/>
        <v>1377.292184868003</v>
      </c>
      <c r="H8304" s="5">
        <f t="shared" si="1681"/>
        <v>5418.5290066508351</v>
      </c>
      <c r="I8304" s="5">
        <f t="shared" si="1682"/>
        <v>720</v>
      </c>
      <c r="J8304" s="5">
        <f t="shared" si="1683"/>
        <v>4698.5290066508351</v>
      </c>
      <c r="K8304" s="2">
        <f t="shared" si="1684"/>
        <v>106571.68414324366</v>
      </c>
      <c r="L8304" s="2">
        <f t="shared" si="1685"/>
        <v>199110</v>
      </c>
      <c r="M8304" s="2">
        <f t="shared" si="1686"/>
        <v>37400</v>
      </c>
      <c r="N8304" s="6">
        <f t="shared" si="1687"/>
        <v>1</v>
      </c>
      <c r="O8304" s="2">
        <f t="shared" si="1688"/>
        <v>35138.315856756337</v>
      </c>
      <c r="P8304" s="2">
        <f t="shared" si="1689"/>
        <v>35138.315856756337</v>
      </c>
    </row>
    <row r="8305" spans="1:16">
      <c r="A8305" s="6">
        <v>12</v>
      </c>
      <c r="B8305" s="6">
        <v>15</v>
      </c>
      <c r="C8305" s="6">
        <v>24</v>
      </c>
      <c r="D8305" s="6">
        <f t="shared" si="1677"/>
        <v>51</v>
      </c>
      <c r="E8305" s="5">
        <f t="shared" si="1678"/>
        <v>3389.502646858683</v>
      </c>
      <c r="F8305" s="5">
        <f t="shared" si="1679"/>
        <v>651.73417492414967</v>
      </c>
      <c r="G8305" s="5">
        <f t="shared" si="1680"/>
        <v>1455.1391344474989</v>
      </c>
      <c r="H8305" s="5">
        <f t="shared" si="1681"/>
        <v>5496.3759562303312</v>
      </c>
      <c r="I8305" s="5">
        <f t="shared" si="1682"/>
        <v>720</v>
      </c>
      <c r="J8305" s="5">
        <f t="shared" si="1683"/>
        <v>4776.3759562303312</v>
      </c>
      <c r="K8305" s="2">
        <f t="shared" si="1684"/>
        <v>107923.19368455435</v>
      </c>
      <c r="L8305" s="2">
        <f t="shared" si="1685"/>
        <v>201810</v>
      </c>
      <c r="M8305" s="2">
        <f t="shared" si="1686"/>
        <v>38280</v>
      </c>
      <c r="N8305" s="6">
        <f t="shared" si="1687"/>
        <v>1</v>
      </c>
      <c r="O8305" s="2">
        <f t="shared" si="1688"/>
        <v>35606.806315445647</v>
      </c>
      <c r="P8305" s="2">
        <f t="shared" si="1689"/>
        <v>35606.806315445647</v>
      </c>
    </row>
    <row r="8306" spans="1:16">
      <c r="A8306" s="6">
        <v>12</v>
      </c>
      <c r="B8306" s="6">
        <v>15</v>
      </c>
      <c r="C8306" s="6">
        <v>25</v>
      </c>
      <c r="D8306" s="6">
        <f t="shared" si="1677"/>
        <v>52</v>
      </c>
      <c r="E8306" s="5">
        <f t="shared" si="1678"/>
        <v>3389.502646858683</v>
      </c>
      <c r="F8306" s="5">
        <f t="shared" si="1679"/>
        <v>651.73417492414967</v>
      </c>
      <c r="G8306" s="5">
        <f t="shared" si="1680"/>
        <v>1534.7170558625965</v>
      </c>
      <c r="H8306" s="5">
        <f t="shared" si="1681"/>
        <v>5575.9538776454292</v>
      </c>
      <c r="I8306" s="5">
        <f t="shared" si="1682"/>
        <v>720</v>
      </c>
      <c r="J8306" s="5">
        <f t="shared" si="1683"/>
        <v>4855.9538776454292</v>
      </c>
      <c r="K8306" s="2">
        <f t="shared" si="1684"/>
        <v>109304.75482023314</v>
      </c>
      <c r="L8306" s="2">
        <f t="shared" si="1685"/>
        <v>204510</v>
      </c>
      <c r="M8306" s="2">
        <f t="shared" si="1686"/>
        <v>39160</v>
      </c>
      <c r="N8306" s="6">
        <f t="shared" si="1687"/>
        <v>1</v>
      </c>
      <c r="O8306" s="2">
        <f t="shared" si="1688"/>
        <v>36045.245179766862</v>
      </c>
      <c r="P8306" s="2">
        <f t="shared" si="1689"/>
        <v>36045.245179766862</v>
      </c>
    </row>
    <row r="8307" spans="1:16">
      <c r="A8307" s="6">
        <v>12</v>
      </c>
      <c r="B8307" s="6">
        <v>15</v>
      </c>
      <c r="C8307" s="6">
        <v>26</v>
      </c>
      <c r="D8307" s="6">
        <f t="shared" si="1677"/>
        <v>53</v>
      </c>
      <c r="E8307" s="5">
        <f t="shared" si="1678"/>
        <v>3389.502646858683</v>
      </c>
      <c r="F8307" s="5">
        <f t="shared" si="1679"/>
        <v>651.73417492414967</v>
      </c>
      <c r="G8307" s="5">
        <f t="shared" si="1680"/>
        <v>1616.0570598233144</v>
      </c>
      <c r="H8307" s="5">
        <f t="shared" si="1681"/>
        <v>5657.2938816061469</v>
      </c>
      <c r="I8307" s="5">
        <f t="shared" si="1682"/>
        <v>720</v>
      </c>
      <c r="J8307" s="5">
        <f t="shared" si="1683"/>
        <v>4937.2938816061469</v>
      </c>
      <c r="K8307" s="2">
        <f t="shared" si="1684"/>
        <v>110716.90766677338</v>
      </c>
      <c r="L8307" s="2">
        <f t="shared" si="1685"/>
        <v>207210</v>
      </c>
      <c r="M8307" s="2">
        <f t="shared" si="1686"/>
        <v>40040</v>
      </c>
      <c r="N8307" s="6">
        <f t="shared" si="1687"/>
        <v>1</v>
      </c>
      <c r="O8307" s="2">
        <f t="shared" si="1688"/>
        <v>36453.092333226625</v>
      </c>
      <c r="P8307" s="2">
        <f t="shared" si="1689"/>
        <v>36453.092333226625</v>
      </c>
    </row>
    <row r="8308" spans="1:16">
      <c r="A8308" s="6">
        <v>12</v>
      </c>
      <c r="B8308" s="6">
        <v>15</v>
      </c>
      <c r="C8308" s="6">
        <v>27</v>
      </c>
      <c r="D8308" s="6">
        <f t="shared" si="1677"/>
        <v>54</v>
      </c>
      <c r="E8308" s="5">
        <f t="shared" si="1678"/>
        <v>3389.502646858683</v>
      </c>
      <c r="F8308" s="5">
        <f t="shared" si="1679"/>
        <v>651.73417492414967</v>
      </c>
      <c r="G8308" s="5">
        <f t="shared" si="1680"/>
        <v>1699.1907643430709</v>
      </c>
      <c r="H8308" s="5">
        <f t="shared" si="1681"/>
        <v>5740.427586125903</v>
      </c>
      <c r="I8308" s="5">
        <f t="shared" si="1682"/>
        <v>720</v>
      </c>
      <c r="J8308" s="5">
        <f t="shared" si="1683"/>
        <v>5020.427586125903</v>
      </c>
      <c r="K8308" s="2">
        <f t="shared" si="1684"/>
        <v>112160.20114801914</v>
      </c>
      <c r="L8308" s="2">
        <f t="shared" si="1685"/>
        <v>209910</v>
      </c>
      <c r="M8308" s="2">
        <f t="shared" si="1686"/>
        <v>40920</v>
      </c>
      <c r="N8308" s="6">
        <f t="shared" si="1687"/>
        <v>1</v>
      </c>
      <c r="O8308" s="2">
        <f t="shared" si="1688"/>
        <v>36829.798851980857</v>
      </c>
      <c r="P8308" s="2">
        <f t="shared" si="1689"/>
        <v>36829.798851980857</v>
      </c>
    </row>
    <row r="8309" spans="1:16">
      <c r="A8309" s="6">
        <v>12</v>
      </c>
      <c r="B8309" s="6">
        <v>15</v>
      </c>
      <c r="C8309" s="6">
        <v>28</v>
      </c>
      <c r="D8309" s="6">
        <f t="shared" si="1677"/>
        <v>55</v>
      </c>
      <c r="E8309" s="5">
        <f t="shared" si="1678"/>
        <v>3389.502646858683</v>
      </c>
      <c r="F8309" s="5">
        <f t="shared" si="1679"/>
        <v>651.73417492414967</v>
      </c>
      <c r="G8309" s="5">
        <f t="shared" si="1680"/>
        <v>1784.1503025602246</v>
      </c>
      <c r="H8309" s="5">
        <f t="shared" si="1681"/>
        <v>5825.3871243430567</v>
      </c>
      <c r="I8309" s="5">
        <f t="shared" si="1682"/>
        <v>720</v>
      </c>
      <c r="J8309" s="5">
        <f t="shared" si="1683"/>
        <v>5105.3871243430567</v>
      </c>
      <c r="K8309" s="2">
        <f t="shared" si="1684"/>
        <v>113635.19313095584</v>
      </c>
      <c r="L8309" s="2">
        <f t="shared" si="1685"/>
        <v>212610</v>
      </c>
      <c r="M8309" s="2">
        <f t="shared" si="1686"/>
        <v>41800</v>
      </c>
      <c r="N8309" s="6">
        <f t="shared" si="1687"/>
        <v>1</v>
      </c>
      <c r="O8309" s="2">
        <f t="shared" si="1688"/>
        <v>37174.806869044158</v>
      </c>
      <c r="P8309" s="2">
        <f t="shared" si="1689"/>
        <v>37174.806869044158</v>
      </c>
    </row>
    <row r="8310" spans="1:16">
      <c r="A8310" s="6">
        <v>12</v>
      </c>
      <c r="B8310" s="6">
        <v>15</v>
      </c>
      <c r="C8310" s="6">
        <v>29</v>
      </c>
      <c r="D8310" s="6">
        <f t="shared" si="1677"/>
        <v>56</v>
      </c>
      <c r="E8310" s="5">
        <f t="shared" si="1678"/>
        <v>3389.502646858683</v>
      </c>
      <c r="F8310" s="5">
        <f t="shared" si="1679"/>
        <v>651.73417492414967</v>
      </c>
      <c r="G8310" s="5">
        <f t="shared" si="1680"/>
        <v>1870.9683306758782</v>
      </c>
      <c r="H8310" s="5">
        <f t="shared" si="1681"/>
        <v>5912.2051524587105</v>
      </c>
      <c r="I8310" s="5">
        <f t="shared" si="1682"/>
        <v>720</v>
      </c>
      <c r="J8310" s="5">
        <f t="shared" si="1683"/>
        <v>5192.2051524587105</v>
      </c>
      <c r="K8310" s="2">
        <f t="shared" si="1684"/>
        <v>115142.45056351928</v>
      </c>
      <c r="L8310" s="2">
        <f t="shared" si="1685"/>
        <v>215310</v>
      </c>
      <c r="M8310" s="2">
        <f t="shared" si="1686"/>
        <v>42680</v>
      </c>
      <c r="N8310" s="6">
        <f t="shared" si="1687"/>
        <v>1</v>
      </c>
      <c r="O8310" s="2">
        <f t="shared" si="1688"/>
        <v>37487.549436480724</v>
      </c>
      <c r="P8310" s="2">
        <f t="shared" si="1689"/>
        <v>37487.549436480724</v>
      </c>
    </row>
    <row r="8311" spans="1:16">
      <c r="A8311" s="6">
        <v>12</v>
      </c>
      <c r="B8311" s="6">
        <v>15</v>
      </c>
      <c r="C8311" s="6">
        <v>30</v>
      </c>
      <c r="D8311" s="6">
        <f t="shared" si="1677"/>
        <v>57</v>
      </c>
      <c r="E8311" s="5">
        <f t="shared" si="1678"/>
        <v>3389.502646858683</v>
      </c>
      <c r="F8311" s="5">
        <f t="shared" si="1679"/>
        <v>651.73417492414967</v>
      </c>
      <c r="G8311" s="5">
        <f t="shared" si="1680"/>
        <v>1959.6780360096488</v>
      </c>
      <c r="H8311" s="5">
        <f t="shared" si="1681"/>
        <v>6000.9148577924816</v>
      </c>
      <c r="I8311" s="5">
        <f t="shared" si="1682"/>
        <v>720</v>
      </c>
      <c r="J8311" s="5">
        <f t="shared" si="1683"/>
        <v>5280.9148577924816</v>
      </c>
      <c r="K8311" s="2">
        <f t="shared" si="1684"/>
        <v>116682.5496144528</v>
      </c>
      <c r="L8311" s="2">
        <f t="shared" si="1685"/>
        <v>218010</v>
      </c>
      <c r="M8311" s="2">
        <f t="shared" si="1686"/>
        <v>43560</v>
      </c>
      <c r="N8311" s="6">
        <f t="shared" si="1687"/>
        <v>1</v>
      </c>
      <c r="O8311" s="2">
        <f t="shared" si="1688"/>
        <v>37767.450385547199</v>
      </c>
      <c r="P8311" s="2">
        <f t="shared" si="1689"/>
        <v>37767.450385547199</v>
      </c>
    </row>
    <row r="8312" spans="1:16">
      <c r="A8312" s="6">
        <v>12</v>
      </c>
      <c r="B8312" s="6">
        <v>16</v>
      </c>
      <c r="C8312" s="6">
        <v>0</v>
      </c>
      <c r="D8312" s="6">
        <f t="shared" si="1677"/>
        <v>28</v>
      </c>
      <c r="E8312" s="5">
        <f t="shared" si="1678"/>
        <v>3389.502646858683</v>
      </c>
      <c r="F8312" s="5">
        <f t="shared" si="1679"/>
        <v>712.5626979170703</v>
      </c>
      <c r="G8312" s="5">
        <f t="shared" si="1680"/>
        <v>0</v>
      </c>
      <c r="H8312" s="5">
        <f t="shared" si="1681"/>
        <v>4102.0653447757531</v>
      </c>
      <c r="I8312" s="5">
        <f t="shared" si="1682"/>
        <v>720</v>
      </c>
      <c r="J8312" s="5">
        <f t="shared" si="1683"/>
        <v>3382.0653447757531</v>
      </c>
      <c r="K8312" s="2">
        <f t="shared" si="1684"/>
        <v>83716.412235690164</v>
      </c>
      <c r="L8312" s="2">
        <f t="shared" si="1685"/>
        <v>139104</v>
      </c>
      <c r="M8312" s="2">
        <f t="shared" si="1686"/>
        <v>17600</v>
      </c>
      <c r="N8312" s="6">
        <f t="shared" si="1687"/>
        <v>1</v>
      </c>
      <c r="O8312" s="2">
        <f t="shared" si="1688"/>
        <v>17787.587764309836</v>
      </c>
      <c r="P8312" s="2">
        <f t="shared" si="1689"/>
        <v>17787.587764309836</v>
      </c>
    </row>
    <row r="8313" spans="1:16">
      <c r="A8313" s="6">
        <v>12</v>
      </c>
      <c r="B8313" s="6">
        <v>16</v>
      </c>
      <c r="C8313" s="6">
        <v>1</v>
      </c>
      <c r="D8313" s="6">
        <f t="shared" si="1677"/>
        <v>29</v>
      </c>
      <c r="E8313" s="5">
        <f t="shared" si="1678"/>
        <v>3389.502646858683</v>
      </c>
      <c r="F8313" s="5">
        <f t="shared" si="1679"/>
        <v>712.5626979170703</v>
      </c>
      <c r="G8313" s="5">
        <f t="shared" si="1680"/>
        <v>45.5625</v>
      </c>
      <c r="H8313" s="5">
        <f t="shared" si="1681"/>
        <v>4147.6278447757531</v>
      </c>
      <c r="I8313" s="5">
        <f t="shared" si="1682"/>
        <v>720</v>
      </c>
      <c r="J8313" s="5">
        <f t="shared" si="1683"/>
        <v>3427.6278447757531</v>
      </c>
      <c r="K8313" s="2">
        <f t="shared" si="1684"/>
        <v>84507.427860690164</v>
      </c>
      <c r="L8313" s="2">
        <f t="shared" si="1685"/>
        <v>141804</v>
      </c>
      <c r="M8313" s="2">
        <f t="shared" si="1686"/>
        <v>18480</v>
      </c>
      <c r="N8313" s="6">
        <f t="shared" si="1687"/>
        <v>1</v>
      </c>
      <c r="O8313" s="2">
        <f t="shared" si="1688"/>
        <v>18816.572139309836</v>
      </c>
      <c r="P8313" s="2">
        <f t="shared" si="1689"/>
        <v>18816.572139309836</v>
      </c>
    </row>
    <row r="8314" spans="1:16">
      <c r="A8314" s="6">
        <v>12</v>
      </c>
      <c r="B8314" s="6">
        <v>16</v>
      </c>
      <c r="C8314" s="6">
        <v>2</v>
      </c>
      <c r="D8314" s="6">
        <f t="shared" si="1677"/>
        <v>30</v>
      </c>
      <c r="E8314" s="5">
        <f t="shared" si="1678"/>
        <v>3389.502646858683</v>
      </c>
      <c r="F8314" s="5">
        <f t="shared" si="1679"/>
        <v>712.5626979170703</v>
      </c>
      <c r="G8314" s="5">
        <f t="shared" si="1680"/>
        <v>92.264062499999994</v>
      </c>
      <c r="H8314" s="5">
        <f t="shared" si="1681"/>
        <v>4194.3294072757535</v>
      </c>
      <c r="I8314" s="5">
        <f t="shared" si="1682"/>
        <v>720</v>
      </c>
      <c r="J8314" s="5">
        <f t="shared" si="1683"/>
        <v>3474.3294072757535</v>
      </c>
      <c r="K8314" s="2">
        <f t="shared" si="1684"/>
        <v>85318.218876315164</v>
      </c>
      <c r="L8314" s="2">
        <f t="shared" si="1685"/>
        <v>144504</v>
      </c>
      <c r="M8314" s="2">
        <f t="shared" si="1686"/>
        <v>19360</v>
      </c>
      <c r="N8314" s="6">
        <f t="shared" si="1687"/>
        <v>1</v>
      </c>
      <c r="O8314" s="2">
        <f t="shared" si="1688"/>
        <v>19825.781123684836</v>
      </c>
      <c r="P8314" s="2">
        <f t="shared" si="1689"/>
        <v>19825.781123684836</v>
      </c>
    </row>
    <row r="8315" spans="1:16">
      <c r="A8315" s="6">
        <v>12</v>
      </c>
      <c r="B8315" s="6">
        <v>16</v>
      </c>
      <c r="C8315" s="6">
        <v>3</v>
      </c>
      <c r="D8315" s="6">
        <f t="shared" si="1677"/>
        <v>31</v>
      </c>
      <c r="E8315" s="5">
        <f t="shared" si="1678"/>
        <v>3389.502646858683</v>
      </c>
      <c r="F8315" s="5">
        <f t="shared" si="1679"/>
        <v>712.5626979170703</v>
      </c>
      <c r="G8315" s="5">
        <f t="shared" si="1680"/>
        <v>140.12604492187498</v>
      </c>
      <c r="H8315" s="5">
        <f t="shared" si="1681"/>
        <v>4242.1913896976284</v>
      </c>
      <c r="I8315" s="5">
        <f t="shared" si="1682"/>
        <v>720</v>
      </c>
      <c r="J8315" s="5">
        <f t="shared" si="1683"/>
        <v>3522.1913896976284</v>
      </c>
      <c r="K8315" s="2">
        <f t="shared" si="1684"/>
        <v>86149.156071139383</v>
      </c>
      <c r="L8315" s="2">
        <f t="shared" si="1685"/>
        <v>147204</v>
      </c>
      <c r="M8315" s="2">
        <f t="shared" si="1686"/>
        <v>20240</v>
      </c>
      <c r="N8315" s="6">
        <f t="shared" si="1687"/>
        <v>1</v>
      </c>
      <c r="O8315" s="2">
        <f t="shared" si="1688"/>
        <v>20814.843928860617</v>
      </c>
      <c r="P8315" s="2">
        <f t="shared" si="1689"/>
        <v>20814.843928860617</v>
      </c>
    </row>
    <row r="8316" spans="1:16">
      <c r="A8316" s="6">
        <v>12</v>
      </c>
      <c r="B8316" s="6">
        <v>16</v>
      </c>
      <c r="C8316" s="6">
        <v>4</v>
      </c>
      <c r="D8316" s="6">
        <f t="shared" si="1677"/>
        <v>32</v>
      </c>
      <c r="E8316" s="5">
        <f t="shared" si="1678"/>
        <v>3389.502646858683</v>
      </c>
      <c r="F8316" s="5">
        <f t="shared" si="1679"/>
        <v>712.5626979170703</v>
      </c>
      <c r="G8316" s="5">
        <f t="shared" si="1680"/>
        <v>189.17016064453125</v>
      </c>
      <c r="H8316" s="5">
        <f t="shared" si="1681"/>
        <v>4291.2355054202844</v>
      </c>
      <c r="I8316" s="5">
        <f t="shared" si="1682"/>
        <v>720</v>
      </c>
      <c r="J8316" s="5">
        <f t="shared" si="1683"/>
        <v>3571.2355054202844</v>
      </c>
      <c r="K8316" s="2">
        <f t="shared" si="1684"/>
        <v>87000.61641354661</v>
      </c>
      <c r="L8316" s="2">
        <f t="shared" si="1685"/>
        <v>149904</v>
      </c>
      <c r="M8316" s="2">
        <f t="shared" si="1686"/>
        <v>21120</v>
      </c>
      <c r="N8316" s="6">
        <f t="shared" si="1687"/>
        <v>1</v>
      </c>
      <c r="O8316" s="2">
        <f t="shared" si="1688"/>
        <v>21783.38358645339</v>
      </c>
      <c r="P8316" s="2">
        <f t="shared" si="1689"/>
        <v>21783.38358645339</v>
      </c>
    </row>
    <row r="8317" spans="1:16">
      <c r="A8317" s="6">
        <v>12</v>
      </c>
      <c r="B8317" s="6">
        <v>16</v>
      </c>
      <c r="C8317" s="6">
        <v>5</v>
      </c>
      <c r="D8317" s="6">
        <f t="shared" si="1677"/>
        <v>33</v>
      </c>
      <c r="E8317" s="5">
        <f t="shared" si="1678"/>
        <v>3389.502646858683</v>
      </c>
      <c r="F8317" s="5">
        <f t="shared" si="1679"/>
        <v>712.5626979170703</v>
      </c>
      <c r="G8317" s="5">
        <f t="shared" si="1680"/>
        <v>239.41848456573481</v>
      </c>
      <c r="H8317" s="5">
        <f t="shared" si="1681"/>
        <v>4341.4838293414878</v>
      </c>
      <c r="I8317" s="5">
        <f t="shared" si="1682"/>
        <v>720</v>
      </c>
      <c r="J8317" s="5">
        <f t="shared" si="1683"/>
        <v>3621.4838293414878</v>
      </c>
      <c r="K8317" s="2">
        <f t="shared" si="1684"/>
        <v>87872.983148289713</v>
      </c>
      <c r="L8317" s="2">
        <f t="shared" si="1685"/>
        <v>152604</v>
      </c>
      <c r="M8317" s="2">
        <f t="shared" si="1686"/>
        <v>22000</v>
      </c>
      <c r="N8317" s="6">
        <f t="shared" si="1687"/>
        <v>1</v>
      </c>
      <c r="O8317" s="2">
        <f t="shared" si="1688"/>
        <v>22731.016851710287</v>
      </c>
      <c r="P8317" s="2">
        <f t="shared" si="1689"/>
        <v>22731.016851710287</v>
      </c>
    </row>
    <row r="8318" spans="1:16">
      <c r="A8318" s="6">
        <v>12</v>
      </c>
      <c r="B8318" s="6">
        <v>16</v>
      </c>
      <c r="C8318" s="6">
        <v>6</v>
      </c>
      <c r="D8318" s="6">
        <f t="shared" si="1677"/>
        <v>34</v>
      </c>
      <c r="E8318" s="5">
        <f t="shared" si="1678"/>
        <v>3389.502646858683</v>
      </c>
      <c r="F8318" s="5">
        <f t="shared" si="1679"/>
        <v>712.5626979170703</v>
      </c>
      <c r="G8318" s="5">
        <f t="shared" si="1680"/>
        <v>290.89345874736784</v>
      </c>
      <c r="H8318" s="5">
        <f t="shared" si="1681"/>
        <v>4392.9588035231209</v>
      </c>
      <c r="I8318" s="5">
        <f t="shared" si="1682"/>
        <v>720</v>
      </c>
      <c r="J8318" s="5">
        <f t="shared" si="1683"/>
        <v>3672.9588035231209</v>
      </c>
      <c r="K8318" s="2">
        <f t="shared" si="1684"/>
        <v>88766.645894498623</v>
      </c>
      <c r="L8318" s="2">
        <f t="shared" si="1685"/>
        <v>155304</v>
      </c>
      <c r="M8318" s="2">
        <f t="shared" si="1686"/>
        <v>22880</v>
      </c>
      <c r="N8318" s="6">
        <f t="shared" si="1687"/>
        <v>1</v>
      </c>
      <c r="O8318" s="2">
        <f t="shared" si="1688"/>
        <v>23657.354105501377</v>
      </c>
      <c r="P8318" s="2">
        <f t="shared" si="1689"/>
        <v>23657.354105501377</v>
      </c>
    </row>
    <row r="8319" spans="1:16">
      <c r="A8319" s="6">
        <v>12</v>
      </c>
      <c r="B8319" s="6">
        <v>16</v>
      </c>
      <c r="C8319" s="6">
        <v>7</v>
      </c>
      <c r="D8319" s="6">
        <f t="shared" si="1677"/>
        <v>35</v>
      </c>
      <c r="E8319" s="5">
        <f t="shared" si="1678"/>
        <v>3389.502646858683</v>
      </c>
      <c r="F8319" s="5">
        <f t="shared" si="1679"/>
        <v>712.5626979170703</v>
      </c>
      <c r="G8319" s="5">
        <f t="shared" si="1680"/>
        <v>343.61789814532818</v>
      </c>
      <c r="H8319" s="5">
        <f t="shared" si="1681"/>
        <v>4445.6832429210817</v>
      </c>
      <c r="I8319" s="5">
        <f t="shared" si="1682"/>
        <v>720</v>
      </c>
      <c r="J8319" s="5">
        <f t="shared" si="1683"/>
        <v>3725.6832429210817</v>
      </c>
      <c r="K8319" s="2">
        <f t="shared" si="1684"/>
        <v>89682.000745157668</v>
      </c>
      <c r="L8319" s="2">
        <f t="shared" si="1685"/>
        <v>158004</v>
      </c>
      <c r="M8319" s="2">
        <f t="shared" si="1686"/>
        <v>23760</v>
      </c>
      <c r="N8319" s="6">
        <f t="shared" si="1687"/>
        <v>1</v>
      </c>
      <c r="O8319" s="2">
        <f t="shared" si="1688"/>
        <v>24561.999254842332</v>
      </c>
      <c r="P8319" s="2">
        <f t="shared" si="1689"/>
        <v>24561.999254842332</v>
      </c>
    </row>
    <row r="8320" spans="1:16">
      <c r="A8320" s="6">
        <v>12</v>
      </c>
      <c r="B8320" s="6">
        <v>16</v>
      </c>
      <c r="C8320" s="6">
        <v>8</v>
      </c>
      <c r="D8320" s="6">
        <f t="shared" si="1677"/>
        <v>36</v>
      </c>
      <c r="E8320" s="5">
        <f t="shared" si="1678"/>
        <v>3389.502646858683</v>
      </c>
      <c r="F8320" s="5">
        <f t="shared" si="1679"/>
        <v>712.5626979170703</v>
      </c>
      <c r="G8320" s="5">
        <f t="shared" si="1680"/>
        <v>397.61499642530839</v>
      </c>
      <c r="H8320" s="5">
        <f t="shared" si="1681"/>
        <v>4499.6803412010613</v>
      </c>
      <c r="I8320" s="5">
        <f t="shared" si="1682"/>
        <v>720</v>
      </c>
      <c r="J8320" s="5">
        <f t="shared" si="1683"/>
        <v>3779.6803412010613</v>
      </c>
      <c r="K8320" s="2">
        <f t="shared" si="1684"/>
        <v>90619.450368073973</v>
      </c>
      <c r="L8320" s="2">
        <f t="shared" si="1685"/>
        <v>160704</v>
      </c>
      <c r="M8320" s="2">
        <f t="shared" si="1686"/>
        <v>24640</v>
      </c>
      <c r="N8320" s="6">
        <f t="shared" si="1687"/>
        <v>1</v>
      </c>
      <c r="O8320" s="2">
        <f t="shared" si="1688"/>
        <v>25444.549631926027</v>
      </c>
      <c r="P8320" s="2">
        <f t="shared" si="1689"/>
        <v>25444.549631926027</v>
      </c>
    </row>
    <row r="8321" spans="1:16">
      <c r="A8321" s="6">
        <v>12</v>
      </c>
      <c r="B8321" s="6">
        <v>16</v>
      </c>
      <c r="C8321" s="6">
        <v>9</v>
      </c>
      <c r="D8321" s="6">
        <f t="shared" si="1677"/>
        <v>37</v>
      </c>
      <c r="E8321" s="5">
        <f t="shared" si="1678"/>
        <v>3389.502646858683</v>
      </c>
      <c r="F8321" s="5">
        <f t="shared" si="1679"/>
        <v>712.5626979170703</v>
      </c>
      <c r="G8321" s="5">
        <f t="shared" si="1680"/>
        <v>452.90833186570285</v>
      </c>
      <c r="H8321" s="5">
        <f t="shared" si="1681"/>
        <v>4554.9736766414562</v>
      </c>
      <c r="I8321" s="5">
        <f t="shared" si="1682"/>
        <v>720</v>
      </c>
      <c r="J8321" s="5">
        <f t="shared" si="1683"/>
        <v>3834.9736766414562</v>
      </c>
      <c r="K8321" s="2">
        <f t="shared" si="1684"/>
        <v>91579.40410835862</v>
      </c>
      <c r="L8321" s="2">
        <f t="shared" si="1685"/>
        <v>163404</v>
      </c>
      <c r="M8321" s="2">
        <f t="shared" si="1686"/>
        <v>25520</v>
      </c>
      <c r="N8321" s="6">
        <f t="shared" si="1687"/>
        <v>1</v>
      </c>
      <c r="O8321" s="2">
        <f t="shared" si="1688"/>
        <v>26304.59589164138</v>
      </c>
      <c r="P8321" s="2">
        <f t="shared" si="1689"/>
        <v>26304.59589164138</v>
      </c>
    </row>
    <row r="8322" spans="1:16">
      <c r="A8322" s="6">
        <v>12</v>
      </c>
      <c r="B8322" s="6">
        <v>16</v>
      </c>
      <c r="C8322" s="6">
        <v>10</v>
      </c>
      <c r="D8322" s="6">
        <f t="shared" si="1677"/>
        <v>38</v>
      </c>
      <c r="E8322" s="5">
        <f t="shared" si="1678"/>
        <v>3389.502646858683</v>
      </c>
      <c r="F8322" s="5">
        <f t="shared" si="1679"/>
        <v>712.5626979170703</v>
      </c>
      <c r="G8322" s="5">
        <f t="shared" si="1680"/>
        <v>509.52187334891573</v>
      </c>
      <c r="H8322" s="5">
        <f t="shared" si="1681"/>
        <v>4611.5872181246687</v>
      </c>
      <c r="I8322" s="5">
        <f t="shared" si="1682"/>
        <v>720</v>
      </c>
      <c r="J8322" s="5">
        <f t="shared" si="1683"/>
        <v>3891.5872181246687</v>
      </c>
      <c r="K8322" s="2">
        <f t="shared" si="1684"/>
        <v>92562.278092442168</v>
      </c>
      <c r="L8322" s="2">
        <f t="shared" si="1685"/>
        <v>166104</v>
      </c>
      <c r="M8322" s="2">
        <f t="shared" si="1686"/>
        <v>26400</v>
      </c>
      <c r="N8322" s="6">
        <f t="shared" si="1687"/>
        <v>1</v>
      </c>
      <c r="O8322" s="2">
        <f t="shared" si="1688"/>
        <v>27141.721907557832</v>
      </c>
      <c r="P8322" s="2">
        <f t="shared" si="1689"/>
        <v>27141.721907557832</v>
      </c>
    </row>
    <row r="8323" spans="1:16">
      <c r="A8323" s="6">
        <v>12</v>
      </c>
      <c r="B8323" s="6">
        <v>16</v>
      </c>
      <c r="C8323" s="6">
        <v>11</v>
      </c>
      <c r="D8323" s="6">
        <f t="shared" si="1677"/>
        <v>39</v>
      </c>
      <c r="E8323" s="5">
        <f t="shared" si="1678"/>
        <v>3389.502646858683</v>
      </c>
      <c r="F8323" s="5">
        <f t="shared" si="1679"/>
        <v>712.5626979170703</v>
      </c>
      <c r="G8323" s="5">
        <f t="shared" si="1680"/>
        <v>567.47998644235474</v>
      </c>
      <c r="H8323" s="5">
        <f t="shared" si="1681"/>
        <v>4669.545331218108</v>
      </c>
      <c r="I8323" s="5">
        <f t="shared" si="1682"/>
        <v>720</v>
      </c>
      <c r="J8323" s="5">
        <f t="shared" si="1683"/>
        <v>3949.545331218108</v>
      </c>
      <c r="K8323" s="2">
        <f t="shared" si="1684"/>
        <v>93568.495333647705</v>
      </c>
      <c r="L8323" s="2">
        <f t="shared" si="1685"/>
        <v>168804</v>
      </c>
      <c r="M8323" s="2">
        <f t="shared" si="1686"/>
        <v>27280</v>
      </c>
      <c r="N8323" s="6">
        <f t="shared" si="1687"/>
        <v>1</v>
      </c>
      <c r="O8323" s="2">
        <f t="shared" si="1688"/>
        <v>27955.504666352295</v>
      </c>
      <c r="P8323" s="2">
        <f t="shared" si="1689"/>
        <v>27955.504666352295</v>
      </c>
    </row>
    <row r="8324" spans="1:16">
      <c r="A8324" s="6">
        <v>12</v>
      </c>
      <c r="B8324" s="6">
        <v>16</v>
      </c>
      <c r="C8324" s="6">
        <v>12</v>
      </c>
      <c r="D8324" s="6">
        <f t="shared" ref="D8324:D8387" si="1690">A8324+B8324+C8324</f>
        <v>40</v>
      </c>
      <c r="E8324" s="5">
        <f t="shared" ref="E8324:E8387" si="1691">IF(A8324=0,0,A8324*LABOR_HRS_WK_TOM*SEASON_WEEKS*(1+DIM_PCT_TOM)^A8324)</f>
        <v>3389.502646858683</v>
      </c>
      <c r="F8324" s="5">
        <f t="shared" ref="F8324:F8387" si="1692">IF(B8324=0,0,B8324*LABOR_HRS_WK_CAR*SEASON_WEEKS*(1+DIM_PCT_CAR)^B8324)</f>
        <v>712.5626979170703</v>
      </c>
      <c r="G8324" s="5">
        <f t="shared" ref="G8324:G8387" si="1693">IF(C8324=0,0,C8324*LABOR_HRS_WK_MES*SEASON_WEEKS*(1+DIM_PCT_MES)^C8324)</f>
        <v>626.80743957041921</v>
      </c>
      <c r="H8324" s="5">
        <f t="shared" ref="H8324:H8387" si="1694">E8324+F8324+G8324</f>
        <v>4728.872784346172</v>
      </c>
      <c r="I8324" s="5">
        <f t="shared" ref="I8324:I8387" si="1695">MIN(H8324,FARMER_HRS)</f>
        <v>720</v>
      </c>
      <c r="J8324" s="5">
        <f t="shared" ref="J8324:J8387" si="1696">MAX(0,H8324-FARMER_HRS)</f>
        <v>4008.872784346172</v>
      </c>
      <c r="K8324" s="2">
        <f t="shared" ref="K8324:K8387" si="1697">I8324*FARMER_RATE+J8324*TEMP_WORKER_RATE</f>
        <v>94598.485839343266</v>
      </c>
      <c r="L8324" s="2">
        <f t="shared" ref="L8324:L8387" si="1698">A8324*PRICE_TOM+B8324*PRICE_CAR+C8324*PRICE_MES</f>
        <v>171504</v>
      </c>
      <c r="M8324" s="2">
        <f t="shared" ref="M8324:M8387" si="1699">A8324*FERT_BED_TOM+B8324*FERT_BED_CAR+C8324*FERT_BED_MES</f>
        <v>28160</v>
      </c>
      <c r="N8324" s="6">
        <f t="shared" ref="N8324:N8387" si="1700">IF(AND(D8324&lt;=TOTAL_BEDS,J8324&lt;=TEMP_WORKER_MAX*TEMP_WORKER_HRS),1,0)</f>
        <v>1</v>
      </c>
      <c r="O8324" s="2">
        <f t="shared" ref="O8324:O8387" si="1701">L8324-M8324-K8324-FIXED_COSTS</f>
        <v>28745.514160656734</v>
      </c>
      <c r="P8324" s="2">
        <f t="shared" ref="P8324:P8387" si="1702">IF(N8324=1,O8324,"")</f>
        <v>28745.514160656734</v>
      </c>
    </row>
    <row r="8325" spans="1:16">
      <c r="A8325" s="6">
        <v>12</v>
      </c>
      <c r="B8325" s="6">
        <v>16</v>
      </c>
      <c r="C8325" s="6">
        <v>13</v>
      </c>
      <c r="D8325" s="6">
        <f t="shared" si="1690"/>
        <v>41</v>
      </c>
      <c r="E8325" s="5">
        <f t="shared" si="1691"/>
        <v>3389.502646858683</v>
      </c>
      <c r="F8325" s="5">
        <f t="shared" si="1692"/>
        <v>712.5626979170703</v>
      </c>
      <c r="G8325" s="5">
        <f t="shared" si="1693"/>
        <v>687.52941027880343</v>
      </c>
      <c r="H8325" s="5">
        <f t="shared" si="1694"/>
        <v>4789.594755054557</v>
      </c>
      <c r="I8325" s="5">
        <f t="shared" si="1695"/>
        <v>720</v>
      </c>
      <c r="J8325" s="5">
        <f t="shared" si="1696"/>
        <v>4069.594755054557</v>
      </c>
      <c r="K8325" s="2">
        <f t="shared" si="1697"/>
        <v>95652.686719697173</v>
      </c>
      <c r="L8325" s="2">
        <f t="shared" si="1698"/>
        <v>174204</v>
      </c>
      <c r="M8325" s="2">
        <f t="shared" si="1699"/>
        <v>29040</v>
      </c>
      <c r="N8325" s="6">
        <f t="shared" si="1700"/>
        <v>1</v>
      </c>
      <c r="O8325" s="2">
        <f t="shared" si="1701"/>
        <v>29511.313280302827</v>
      </c>
      <c r="P8325" s="2">
        <f t="shared" si="1702"/>
        <v>29511.313280302827</v>
      </c>
    </row>
    <row r="8326" spans="1:16">
      <c r="A8326" s="6">
        <v>12</v>
      </c>
      <c r="B8326" s="6">
        <v>16</v>
      </c>
      <c r="C8326" s="6">
        <v>14</v>
      </c>
      <c r="D8326" s="6">
        <f t="shared" si="1690"/>
        <v>42</v>
      </c>
      <c r="E8326" s="5">
        <f t="shared" si="1691"/>
        <v>3389.502646858683</v>
      </c>
      <c r="F8326" s="5">
        <f t="shared" si="1692"/>
        <v>712.5626979170703</v>
      </c>
      <c r="G8326" s="5">
        <f t="shared" si="1693"/>
        <v>749.67149159246469</v>
      </c>
      <c r="H8326" s="5">
        <f t="shared" si="1694"/>
        <v>4851.7368363682181</v>
      </c>
      <c r="I8326" s="5">
        <f t="shared" si="1695"/>
        <v>720</v>
      </c>
      <c r="J8326" s="5">
        <f t="shared" si="1696"/>
        <v>4131.7368363682181</v>
      </c>
      <c r="K8326" s="2">
        <f t="shared" si="1697"/>
        <v>96731.542298059343</v>
      </c>
      <c r="L8326" s="2">
        <f t="shared" si="1698"/>
        <v>176904</v>
      </c>
      <c r="M8326" s="2">
        <f t="shared" si="1699"/>
        <v>29920</v>
      </c>
      <c r="N8326" s="6">
        <f t="shared" si="1700"/>
        <v>1</v>
      </c>
      <c r="O8326" s="2">
        <f t="shared" si="1701"/>
        <v>30252.457701940657</v>
      </c>
      <c r="P8326" s="2">
        <f t="shared" si="1702"/>
        <v>30252.457701940657</v>
      </c>
    </row>
    <row r="8327" spans="1:16">
      <c r="A8327" s="6">
        <v>12</v>
      </c>
      <c r="B8327" s="6">
        <v>16</v>
      </c>
      <c r="C8327" s="6">
        <v>15</v>
      </c>
      <c r="D8327" s="6">
        <f t="shared" si="1690"/>
        <v>43</v>
      </c>
      <c r="E8327" s="5">
        <f t="shared" si="1691"/>
        <v>3389.502646858683</v>
      </c>
      <c r="F8327" s="5">
        <f t="shared" si="1692"/>
        <v>712.5626979170703</v>
      </c>
      <c r="G8327" s="5">
        <f t="shared" si="1693"/>
        <v>813.25969846861108</v>
      </c>
      <c r="H8327" s="5">
        <f t="shared" si="1694"/>
        <v>4915.3250432443638</v>
      </c>
      <c r="I8327" s="5">
        <f t="shared" si="1695"/>
        <v>720</v>
      </c>
      <c r="J8327" s="5">
        <f t="shared" si="1696"/>
        <v>4195.3250432443638</v>
      </c>
      <c r="K8327" s="2">
        <f t="shared" si="1697"/>
        <v>97835.504222992429</v>
      </c>
      <c r="L8327" s="2">
        <f t="shared" si="1698"/>
        <v>179604</v>
      </c>
      <c r="M8327" s="2">
        <f t="shared" si="1699"/>
        <v>30800</v>
      </c>
      <c r="N8327" s="6">
        <f t="shared" si="1700"/>
        <v>1</v>
      </c>
      <c r="O8327" s="2">
        <f t="shared" si="1701"/>
        <v>30968.495777007571</v>
      </c>
      <c r="P8327" s="2">
        <f t="shared" si="1702"/>
        <v>30968.495777007571</v>
      </c>
    </row>
    <row r="8328" spans="1:16">
      <c r="A8328" s="6">
        <v>12</v>
      </c>
      <c r="B8328" s="6">
        <v>16</v>
      </c>
      <c r="C8328" s="6">
        <v>16</v>
      </c>
      <c r="D8328" s="6">
        <f t="shared" si="1690"/>
        <v>44</v>
      </c>
      <c r="E8328" s="5">
        <f t="shared" si="1691"/>
        <v>3389.502646858683</v>
      </c>
      <c r="F8328" s="5">
        <f t="shared" si="1692"/>
        <v>712.5626979170703</v>
      </c>
      <c r="G8328" s="5">
        <f t="shared" si="1693"/>
        <v>878.32047434610013</v>
      </c>
      <c r="H8328" s="5">
        <f t="shared" si="1694"/>
        <v>4980.3858191218533</v>
      </c>
      <c r="I8328" s="5">
        <f t="shared" si="1695"/>
        <v>720</v>
      </c>
      <c r="J8328" s="5">
        <f t="shared" si="1696"/>
        <v>4260.3858191218533</v>
      </c>
      <c r="K8328" s="2">
        <f t="shared" si="1697"/>
        <v>98965.031581976611</v>
      </c>
      <c r="L8328" s="2">
        <f t="shared" si="1698"/>
        <v>182304</v>
      </c>
      <c r="M8328" s="2">
        <f t="shared" si="1699"/>
        <v>31680</v>
      </c>
      <c r="N8328" s="6">
        <f t="shared" si="1700"/>
        <v>1</v>
      </c>
      <c r="O8328" s="2">
        <f t="shared" si="1701"/>
        <v>31658.968418023389</v>
      </c>
      <c r="P8328" s="2">
        <f t="shared" si="1702"/>
        <v>31658.968418023389</v>
      </c>
    </row>
    <row r="8329" spans="1:16">
      <c r="A8329" s="6">
        <v>12</v>
      </c>
      <c r="B8329" s="6">
        <v>16</v>
      </c>
      <c r="C8329" s="6">
        <v>17</v>
      </c>
      <c r="D8329" s="6">
        <f t="shared" si="1690"/>
        <v>45</v>
      </c>
      <c r="E8329" s="5">
        <f t="shared" si="1691"/>
        <v>3389.502646858683</v>
      </c>
      <c r="F8329" s="5">
        <f t="shared" si="1692"/>
        <v>712.5626979170703</v>
      </c>
      <c r="G8329" s="5">
        <f t="shared" si="1693"/>
        <v>944.88069779264049</v>
      </c>
      <c r="H8329" s="5">
        <f t="shared" si="1694"/>
        <v>5046.9460425683938</v>
      </c>
      <c r="I8329" s="5">
        <f t="shared" si="1695"/>
        <v>720</v>
      </c>
      <c r="J8329" s="5">
        <f t="shared" si="1696"/>
        <v>4326.9460425683938</v>
      </c>
      <c r="K8329" s="2">
        <f t="shared" si="1697"/>
        <v>100120.5910168124</v>
      </c>
      <c r="L8329" s="2">
        <f t="shared" si="1698"/>
        <v>185004</v>
      </c>
      <c r="M8329" s="2">
        <f t="shared" si="1699"/>
        <v>32560</v>
      </c>
      <c r="N8329" s="6">
        <f t="shared" si="1700"/>
        <v>1</v>
      </c>
      <c r="O8329" s="2">
        <f t="shared" si="1701"/>
        <v>32323.408983187604</v>
      </c>
      <c r="P8329" s="2">
        <f t="shared" si="1702"/>
        <v>32323.408983187604</v>
      </c>
    </row>
    <row r="8330" spans="1:16">
      <c r="A8330" s="6">
        <v>12</v>
      </c>
      <c r="B8330" s="6">
        <v>16</v>
      </c>
      <c r="C8330" s="6">
        <v>18</v>
      </c>
      <c r="D8330" s="6">
        <f t="shared" si="1690"/>
        <v>46</v>
      </c>
      <c r="E8330" s="5">
        <f t="shared" si="1691"/>
        <v>3389.502646858683</v>
      </c>
      <c r="F8330" s="5">
        <f t="shared" si="1692"/>
        <v>712.5626979170703</v>
      </c>
      <c r="G8330" s="5">
        <f t="shared" si="1693"/>
        <v>1012.9676892512279</v>
      </c>
      <c r="H8330" s="5">
        <f t="shared" si="1694"/>
        <v>5115.0330340269811</v>
      </c>
      <c r="I8330" s="5">
        <f t="shared" si="1695"/>
        <v>720</v>
      </c>
      <c r="J8330" s="5">
        <f t="shared" si="1696"/>
        <v>4395.0330340269811</v>
      </c>
      <c r="K8330" s="2">
        <f t="shared" si="1697"/>
        <v>101302.6568407462</v>
      </c>
      <c r="L8330" s="2">
        <f t="shared" si="1698"/>
        <v>187704</v>
      </c>
      <c r="M8330" s="2">
        <f t="shared" si="1699"/>
        <v>33440</v>
      </c>
      <c r="N8330" s="6">
        <f t="shared" si="1700"/>
        <v>1</v>
      </c>
      <c r="O8330" s="2">
        <f t="shared" si="1701"/>
        <v>32961.343159253796</v>
      </c>
      <c r="P8330" s="2">
        <f t="shared" si="1702"/>
        <v>32961.343159253796</v>
      </c>
    </row>
    <row r="8331" spans="1:16">
      <c r="A8331" s="6">
        <v>12</v>
      </c>
      <c r="B8331" s="6">
        <v>16</v>
      </c>
      <c r="C8331" s="6">
        <v>19</v>
      </c>
      <c r="D8331" s="6">
        <f t="shared" si="1690"/>
        <v>47</v>
      </c>
      <c r="E8331" s="5">
        <f t="shared" si="1691"/>
        <v>3389.502646858683</v>
      </c>
      <c r="F8331" s="5">
        <f t="shared" si="1692"/>
        <v>712.5626979170703</v>
      </c>
      <c r="G8331" s="5">
        <f t="shared" si="1693"/>
        <v>1082.6092178872495</v>
      </c>
      <c r="H8331" s="5">
        <f t="shared" si="1694"/>
        <v>5184.6745626630027</v>
      </c>
      <c r="I8331" s="5">
        <f t="shared" si="1695"/>
        <v>720</v>
      </c>
      <c r="J8331" s="5">
        <f t="shared" si="1696"/>
        <v>4464.6745626630027</v>
      </c>
      <c r="K8331" s="2">
        <f t="shared" si="1697"/>
        <v>102511.7111573438</v>
      </c>
      <c r="L8331" s="2">
        <f t="shared" si="1698"/>
        <v>190404</v>
      </c>
      <c r="M8331" s="2">
        <f t="shared" si="1699"/>
        <v>34320</v>
      </c>
      <c r="N8331" s="6">
        <f t="shared" si="1700"/>
        <v>1</v>
      </c>
      <c r="O8331" s="2">
        <f t="shared" si="1701"/>
        <v>33572.288842656199</v>
      </c>
      <c r="P8331" s="2">
        <f t="shared" si="1702"/>
        <v>33572.288842656199</v>
      </c>
    </row>
    <row r="8332" spans="1:16">
      <c r="A8332" s="6">
        <v>12</v>
      </c>
      <c r="B8332" s="6">
        <v>16</v>
      </c>
      <c r="C8332" s="6">
        <v>20</v>
      </c>
      <c r="D8332" s="6">
        <f t="shared" si="1690"/>
        <v>48</v>
      </c>
      <c r="E8332" s="5">
        <f t="shared" si="1691"/>
        <v>3389.502646858683</v>
      </c>
      <c r="F8332" s="5">
        <f t="shared" si="1692"/>
        <v>712.5626979170703</v>
      </c>
      <c r="G8332" s="5">
        <f t="shared" si="1693"/>
        <v>1153.8335085377266</v>
      </c>
      <c r="H8332" s="5">
        <f t="shared" si="1694"/>
        <v>5255.8988533134798</v>
      </c>
      <c r="I8332" s="5">
        <f t="shared" si="1695"/>
        <v>720</v>
      </c>
      <c r="J8332" s="5">
        <f t="shared" si="1696"/>
        <v>4535.8988533134798</v>
      </c>
      <c r="K8332" s="2">
        <f t="shared" si="1697"/>
        <v>103748.24398113679</v>
      </c>
      <c r="L8332" s="2">
        <f t="shared" si="1698"/>
        <v>193104</v>
      </c>
      <c r="M8332" s="2">
        <f t="shared" si="1699"/>
        <v>35200</v>
      </c>
      <c r="N8332" s="6">
        <f t="shared" si="1700"/>
        <v>1</v>
      </c>
      <c r="O8332" s="2">
        <f t="shared" si="1701"/>
        <v>34155.756018863205</v>
      </c>
      <c r="P8332" s="2">
        <f t="shared" si="1702"/>
        <v>34155.756018863205</v>
      </c>
    </row>
    <row r="8333" spans="1:16">
      <c r="A8333" s="6">
        <v>12</v>
      </c>
      <c r="B8333" s="6">
        <v>16</v>
      </c>
      <c r="C8333" s="6">
        <v>21</v>
      </c>
      <c r="D8333" s="6">
        <f t="shared" si="1690"/>
        <v>49</v>
      </c>
      <c r="E8333" s="5">
        <f t="shared" si="1691"/>
        <v>3389.502646858683</v>
      </c>
      <c r="F8333" s="5">
        <f t="shared" si="1692"/>
        <v>712.5626979170703</v>
      </c>
      <c r="G8333" s="5">
        <f t="shared" si="1693"/>
        <v>1226.6692487641703</v>
      </c>
      <c r="H8333" s="5">
        <f t="shared" si="1694"/>
        <v>5328.7345935399235</v>
      </c>
      <c r="I8333" s="5">
        <f t="shared" si="1695"/>
        <v>720</v>
      </c>
      <c r="J8333" s="5">
        <f t="shared" si="1696"/>
        <v>4608.7345935399235</v>
      </c>
      <c r="K8333" s="2">
        <f t="shared" si="1697"/>
        <v>105012.75336006812</v>
      </c>
      <c r="L8333" s="2">
        <f t="shared" si="1698"/>
        <v>195804</v>
      </c>
      <c r="M8333" s="2">
        <f t="shared" si="1699"/>
        <v>36080</v>
      </c>
      <c r="N8333" s="6">
        <f t="shared" si="1700"/>
        <v>1</v>
      </c>
      <c r="O8333" s="2">
        <f t="shared" si="1701"/>
        <v>34711.24663993188</v>
      </c>
      <c r="P8333" s="2">
        <f t="shared" si="1702"/>
        <v>34711.24663993188</v>
      </c>
    </row>
    <row r="8334" spans="1:16">
      <c r="A8334" s="6">
        <v>12</v>
      </c>
      <c r="B8334" s="6">
        <v>16</v>
      </c>
      <c r="C8334" s="6">
        <v>22</v>
      </c>
      <c r="D8334" s="6">
        <f t="shared" si="1690"/>
        <v>50</v>
      </c>
      <c r="E8334" s="5">
        <f t="shared" si="1691"/>
        <v>3389.502646858683</v>
      </c>
      <c r="F8334" s="5">
        <f t="shared" si="1692"/>
        <v>712.5626979170703</v>
      </c>
      <c r="G8334" s="5">
        <f t="shared" si="1693"/>
        <v>1301.1455960105666</v>
      </c>
      <c r="H8334" s="5">
        <f t="shared" si="1694"/>
        <v>5403.21094078632</v>
      </c>
      <c r="I8334" s="5">
        <f t="shared" si="1695"/>
        <v>720</v>
      </c>
      <c r="J8334" s="5">
        <f t="shared" si="1696"/>
        <v>4683.21094078632</v>
      </c>
      <c r="K8334" s="2">
        <f t="shared" si="1697"/>
        <v>106305.7454997625</v>
      </c>
      <c r="L8334" s="2">
        <f t="shared" si="1698"/>
        <v>198504</v>
      </c>
      <c r="M8334" s="2">
        <f t="shared" si="1699"/>
        <v>36960</v>
      </c>
      <c r="N8334" s="6">
        <f t="shared" si="1700"/>
        <v>1</v>
      </c>
      <c r="O8334" s="2">
        <f t="shared" si="1701"/>
        <v>35238.254500237497</v>
      </c>
      <c r="P8334" s="2">
        <f t="shared" si="1702"/>
        <v>35238.254500237497</v>
      </c>
    </row>
    <row r="8335" spans="1:16">
      <c r="A8335" s="6">
        <v>12</v>
      </c>
      <c r="B8335" s="6">
        <v>16</v>
      </c>
      <c r="C8335" s="6">
        <v>23</v>
      </c>
      <c r="D8335" s="6">
        <f t="shared" si="1690"/>
        <v>51</v>
      </c>
      <c r="E8335" s="5">
        <f t="shared" si="1691"/>
        <v>3389.502646858683</v>
      </c>
      <c r="F8335" s="5">
        <f t="shared" si="1692"/>
        <v>712.5626979170703</v>
      </c>
      <c r="G8335" s="5">
        <f t="shared" si="1693"/>
        <v>1377.292184868003</v>
      </c>
      <c r="H8335" s="5">
        <f t="shared" si="1694"/>
        <v>5479.3575296437557</v>
      </c>
      <c r="I8335" s="5">
        <f t="shared" si="1695"/>
        <v>720</v>
      </c>
      <c r="J8335" s="5">
        <f t="shared" si="1696"/>
        <v>4759.3575296437557</v>
      </c>
      <c r="K8335" s="2">
        <f t="shared" si="1697"/>
        <v>107627.73488964853</v>
      </c>
      <c r="L8335" s="2">
        <f t="shared" si="1698"/>
        <v>201204</v>
      </c>
      <c r="M8335" s="2">
        <f t="shared" si="1699"/>
        <v>37840</v>
      </c>
      <c r="N8335" s="6">
        <f t="shared" si="1700"/>
        <v>1</v>
      </c>
      <c r="O8335" s="2">
        <f t="shared" si="1701"/>
        <v>35736.265110351465</v>
      </c>
      <c r="P8335" s="2">
        <f t="shared" si="1702"/>
        <v>35736.265110351465</v>
      </c>
    </row>
    <row r="8336" spans="1:16">
      <c r="A8336" s="6">
        <v>12</v>
      </c>
      <c r="B8336" s="6">
        <v>16</v>
      </c>
      <c r="C8336" s="6">
        <v>24</v>
      </c>
      <c r="D8336" s="6">
        <f t="shared" si="1690"/>
        <v>52</v>
      </c>
      <c r="E8336" s="5">
        <f t="shared" si="1691"/>
        <v>3389.502646858683</v>
      </c>
      <c r="F8336" s="5">
        <f t="shared" si="1692"/>
        <v>712.5626979170703</v>
      </c>
      <c r="G8336" s="5">
        <f t="shared" si="1693"/>
        <v>1455.1391344474989</v>
      </c>
      <c r="H8336" s="5">
        <f t="shared" si="1694"/>
        <v>5557.2044792232518</v>
      </c>
      <c r="I8336" s="5">
        <f t="shared" si="1695"/>
        <v>720</v>
      </c>
      <c r="J8336" s="5">
        <f t="shared" si="1696"/>
        <v>4837.2044792232518</v>
      </c>
      <c r="K8336" s="2">
        <f t="shared" si="1697"/>
        <v>108979.24443095922</v>
      </c>
      <c r="L8336" s="2">
        <f t="shared" si="1698"/>
        <v>203904</v>
      </c>
      <c r="M8336" s="2">
        <f t="shared" si="1699"/>
        <v>38720</v>
      </c>
      <c r="N8336" s="6">
        <f t="shared" si="1700"/>
        <v>1</v>
      </c>
      <c r="O8336" s="2">
        <f t="shared" si="1701"/>
        <v>36204.755569040775</v>
      </c>
      <c r="P8336" s="2">
        <f t="shared" si="1702"/>
        <v>36204.755569040775</v>
      </c>
    </row>
    <row r="8337" spans="1:16">
      <c r="A8337" s="6">
        <v>12</v>
      </c>
      <c r="B8337" s="6">
        <v>16</v>
      </c>
      <c r="C8337" s="6">
        <v>25</v>
      </c>
      <c r="D8337" s="6">
        <f t="shared" si="1690"/>
        <v>53</v>
      </c>
      <c r="E8337" s="5">
        <f t="shared" si="1691"/>
        <v>3389.502646858683</v>
      </c>
      <c r="F8337" s="5">
        <f t="shared" si="1692"/>
        <v>712.5626979170703</v>
      </c>
      <c r="G8337" s="5">
        <f t="shared" si="1693"/>
        <v>1534.7170558625965</v>
      </c>
      <c r="H8337" s="5">
        <f t="shared" si="1694"/>
        <v>5636.7824006383498</v>
      </c>
      <c r="I8337" s="5">
        <f t="shared" si="1695"/>
        <v>720</v>
      </c>
      <c r="J8337" s="5">
        <f t="shared" si="1696"/>
        <v>4916.7824006383498</v>
      </c>
      <c r="K8337" s="2">
        <f t="shared" si="1697"/>
        <v>110360.80556663801</v>
      </c>
      <c r="L8337" s="2">
        <f t="shared" si="1698"/>
        <v>206604</v>
      </c>
      <c r="M8337" s="2">
        <f t="shared" si="1699"/>
        <v>39600</v>
      </c>
      <c r="N8337" s="6">
        <f t="shared" si="1700"/>
        <v>1</v>
      </c>
      <c r="O8337" s="2">
        <f t="shared" si="1701"/>
        <v>36643.19443336199</v>
      </c>
      <c r="P8337" s="2">
        <f t="shared" si="1702"/>
        <v>36643.19443336199</v>
      </c>
    </row>
    <row r="8338" spans="1:16">
      <c r="A8338" s="6">
        <v>12</v>
      </c>
      <c r="B8338" s="6">
        <v>16</v>
      </c>
      <c r="C8338" s="6">
        <v>26</v>
      </c>
      <c r="D8338" s="6">
        <f t="shared" si="1690"/>
        <v>54</v>
      </c>
      <c r="E8338" s="5">
        <f t="shared" si="1691"/>
        <v>3389.502646858683</v>
      </c>
      <c r="F8338" s="5">
        <f t="shared" si="1692"/>
        <v>712.5626979170703</v>
      </c>
      <c r="G8338" s="5">
        <f t="shared" si="1693"/>
        <v>1616.0570598233144</v>
      </c>
      <c r="H8338" s="5">
        <f t="shared" si="1694"/>
        <v>5718.1224045990675</v>
      </c>
      <c r="I8338" s="5">
        <f t="shared" si="1695"/>
        <v>720</v>
      </c>
      <c r="J8338" s="5">
        <f t="shared" si="1696"/>
        <v>4998.1224045990675</v>
      </c>
      <c r="K8338" s="2">
        <f t="shared" si="1697"/>
        <v>111772.95841317825</v>
      </c>
      <c r="L8338" s="2">
        <f t="shared" si="1698"/>
        <v>209304</v>
      </c>
      <c r="M8338" s="2">
        <f t="shared" si="1699"/>
        <v>40480</v>
      </c>
      <c r="N8338" s="6">
        <f t="shared" si="1700"/>
        <v>1</v>
      </c>
      <c r="O8338" s="2">
        <f t="shared" si="1701"/>
        <v>37051.041586821753</v>
      </c>
      <c r="P8338" s="2">
        <f t="shared" si="1702"/>
        <v>37051.041586821753</v>
      </c>
    </row>
    <row r="8339" spans="1:16">
      <c r="A8339" s="6">
        <v>12</v>
      </c>
      <c r="B8339" s="6">
        <v>16</v>
      </c>
      <c r="C8339" s="6">
        <v>27</v>
      </c>
      <c r="D8339" s="6">
        <f t="shared" si="1690"/>
        <v>55</v>
      </c>
      <c r="E8339" s="5">
        <f t="shared" si="1691"/>
        <v>3389.502646858683</v>
      </c>
      <c r="F8339" s="5">
        <f t="shared" si="1692"/>
        <v>712.5626979170703</v>
      </c>
      <c r="G8339" s="5">
        <f t="shared" si="1693"/>
        <v>1699.1907643430709</v>
      </c>
      <c r="H8339" s="5">
        <f t="shared" si="1694"/>
        <v>5801.2561091188236</v>
      </c>
      <c r="I8339" s="5">
        <f t="shared" si="1695"/>
        <v>720</v>
      </c>
      <c r="J8339" s="5">
        <f t="shared" si="1696"/>
        <v>5081.2561091188236</v>
      </c>
      <c r="K8339" s="2">
        <f t="shared" si="1697"/>
        <v>113216.25189442401</v>
      </c>
      <c r="L8339" s="2">
        <f t="shared" si="1698"/>
        <v>212004</v>
      </c>
      <c r="M8339" s="2">
        <f t="shared" si="1699"/>
        <v>41360</v>
      </c>
      <c r="N8339" s="6">
        <f t="shared" si="1700"/>
        <v>1</v>
      </c>
      <c r="O8339" s="2">
        <f t="shared" si="1701"/>
        <v>37427.748105575985</v>
      </c>
      <c r="P8339" s="2">
        <f t="shared" si="1702"/>
        <v>37427.748105575985</v>
      </c>
    </row>
    <row r="8340" spans="1:16">
      <c r="A8340" s="6">
        <v>12</v>
      </c>
      <c r="B8340" s="6">
        <v>16</v>
      </c>
      <c r="C8340" s="6">
        <v>28</v>
      </c>
      <c r="D8340" s="6">
        <f t="shared" si="1690"/>
        <v>56</v>
      </c>
      <c r="E8340" s="5">
        <f t="shared" si="1691"/>
        <v>3389.502646858683</v>
      </c>
      <c r="F8340" s="5">
        <f t="shared" si="1692"/>
        <v>712.5626979170703</v>
      </c>
      <c r="G8340" s="5">
        <f t="shared" si="1693"/>
        <v>1784.1503025602246</v>
      </c>
      <c r="H8340" s="5">
        <f t="shared" si="1694"/>
        <v>5886.2156473359773</v>
      </c>
      <c r="I8340" s="5">
        <f t="shared" si="1695"/>
        <v>720</v>
      </c>
      <c r="J8340" s="5">
        <f t="shared" si="1696"/>
        <v>5166.2156473359773</v>
      </c>
      <c r="K8340" s="2">
        <f t="shared" si="1697"/>
        <v>114691.24387736071</v>
      </c>
      <c r="L8340" s="2">
        <f t="shared" si="1698"/>
        <v>214704</v>
      </c>
      <c r="M8340" s="2">
        <f t="shared" si="1699"/>
        <v>42240</v>
      </c>
      <c r="N8340" s="6">
        <f t="shared" si="1700"/>
        <v>1</v>
      </c>
      <c r="O8340" s="2">
        <f t="shared" si="1701"/>
        <v>37772.756122639286</v>
      </c>
      <c r="P8340" s="2">
        <f t="shared" si="1702"/>
        <v>37772.756122639286</v>
      </c>
    </row>
    <row r="8341" spans="1:16">
      <c r="A8341" s="6">
        <v>12</v>
      </c>
      <c r="B8341" s="6">
        <v>16</v>
      </c>
      <c r="C8341" s="6">
        <v>29</v>
      </c>
      <c r="D8341" s="6">
        <f t="shared" si="1690"/>
        <v>57</v>
      </c>
      <c r="E8341" s="5">
        <f t="shared" si="1691"/>
        <v>3389.502646858683</v>
      </c>
      <c r="F8341" s="5">
        <f t="shared" si="1692"/>
        <v>712.5626979170703</v>
      </c>
      <c r="G8341" s="5">
        <f t="shared" si="1693"/>
        <v>1870.9683306758782</v>
      </c>
      <c r="H8341" s="5">
        <f t="shared" si="1694"/>
        <v>5973.0336754516311</v>
      </c>
      <c r="I8341" s="5">
        <f t="shared" si="1695"/>
        <v>720</v>
      </c>
      <c r="J8341" s="5">
        <f t="shared" si="1696"/>
        <v>5253.0336754516311</v>
      </c>
      <c r="K8341" s="2">
        <f t="shared" si="1697"/>
        <v>116198.50130992415</v>
      </c>
      <c r="L8341" s="2">
        <f t="shared" si="1698"/>
        <v>217404</v>
      </c>
      <c r="M8341" s="2">
        <f t="shared" si="1699"/>
        <v>43120</v>
      </c>
      <c r="N8341" s="6">
        <f t="shared" si="1700"/>
        <v>1</v>
      </c>
      <c r="O8341" s="2">
        <f t="shared" si="1701"/>
        <v>38085.498690075852</v>
      </c>
      <c r="P8341" s="2">
        <f t="shared" si="1702"/>
        <v>38085.498690075852</v>
      </c>
    </row>
    <row r="8342" spans="1:16">
      <c r="A8342" s="6">
        <v>12</v>
      </c>
      <c r="B8342" s="6">
        <v>16</v>
      </c>
      <c r="C8342" s="6">
        <v>30</v>
      </c>
      <c r="D8342" s="6">
        <f t="shared" si="1690"/>
        <v>58</v>
      </c>
      <c r="E8342" s="5">
        <f t="shared" si="1691"/>
        <v>3389.502646858683</v>
      </c>
      <c r="F8342" s="5">
        <f t="shared" si="1692"/>
        <v>712.5626979170703</v>
      </c>
      <c r="G8342" s="5">
        <f t="shared" si="1693"/>
        <v>1959.6780360096488</v>
      </c>
      <c r="H8342" s="5">
        <f t="shared" si="1694"/>
        <v>6061.7433807854022</v>
      </c>
      <c r="I8342" s="5">
        <f t="shared" si="1695"/>
        <v>720</v>
      </c>
      <c r="J8342" s="5">
        <f t="shared" si="1696"/>
        <v>5341.7433807854022</v>
      </c>
      <c r="K8342" s="2">
        <f t="shared" si="1697"/>
        <v>117738.60036085767</v>
      </c>
      <c r="L8342" s="2">
        <f t="shared" si="1698"/>
        <v>220104</v>
      </c>
      <c r="M8342" s="2">
        <f t="shared" si="1699"/>
        <v>44000</v>
      </c>
      <c r="N8342" s="6">
        <f t="shared" si="1700"/>
        <v>1</v>
      </c>
      <c r="O8342" s="2">
        <f t="shared" si="1701"/>
        <v>38365.399639142328</v>
      </c>
      <c r="P8342" s="2">
        <f t="shared" si="1702"/>
        <v>38365.399639142328</v>
      </c>
    </row>
    <row r="8343" spans="1:16">
      <c r="A8343" s="6">
        <v>12</v>
      </c>
      <c r="B8343" s="6">
        <v>17</v>
      </c>
      <c r="C8343" s="6">
        <v>0</v>
      </c>
      <c r="D8343" s="6">
        <f t="shared" si="1690"/>
        <v>29</v>
      </c>
      <c r="E8343" s="5">
        <f t="shared" si="1691"/>
        <v>3389.502646858683</v>
      </c>
      <c r="F8343" s="5">
        <f t="shared" si="1692"/>
        <v>776.02531320030937</v>
      </c>
      <c r="G8343" s="5">
        <f t="shared" si="1693"/>
        <v>0</v>
      </c>
      <c r="H8343" s="5">
        <f t="shared" si="1694"/>
        <v>4165.527960058992</v>
      </c>
      <c r="I8343" s="5">
        <f t="shared" si="1695"/>
        <v>720</v>
      </c>
      <c r="J8343" s="5">
        <f t="shared" si="1696"/>
        <v>3445.527960058992</v>
      </c>
      <c r="K8343" s="2">
        <f t="shared" si="1697"/>
        <v>84818.19375102417</v>
      </c>
      <c r="L8343" s="2">
        <f t="shared" si="1698"/>
        <v>141198</v>
      </c>
      <c r="M8343" s="2">
        <f t="shared" si="1699"/>
        <v>18040</v>
      </c>
      <c r="N8343" s="6">
        <f t="shared" si="1700"/>
        <v>1</v>
      </c>
      <c r="O8343" s="2">
        <f t="shared" si="1701"/>
        <v>18339.80624897583</v>
      </c>
      <c r="P8343" s="2">
        <f t="shared" si="1702"/>
        <v>18339.80624897583</v>
      </c>
    </row>
    <row r="8344" spans="1:16">
      <c r="A8344" s="6">
        <v>12</v>
      </c>
      <c r="B8344" s="6">
        <v>17</v>
      </c>
      <c r="C8344" s="6">
        <v>1</v>
      </c>
      <c r="D8344" s="6">
        <f t="shared" si="1690"/>
        <v>30</v>
      </c>
      <c r="E8344" s="5">
        <f t="shared" si="1691"/>
        <v>3389.502646858683</v>
      </c>
      <c r="F8344" s="5">
        <f t="shared" si="1692"/>
        <v>776.02531320030937</v>
      </c>
      <c r="G8344" s="5">
        <f t="shared" si="1693"/>
        <v>45.5625</v>
      </c>
      <c r="H8344" s="5">
        <f t="shared" si="1694"/>
        <v>4211.090460058992</v>
      </c>
      <c r="I8344" s="5">
        <f t="shared" si="1695"/>
        <v>720</v>
      </c>
      <c r="J8344" s="5">
        <f t="shared" si="1696"/>
        <v>3491.090460058992</v>
      </c>
      <c r="K8344" s="2">
        <f t="shared" si="1697"/>
        <v>85609.20937602417</v>
      </c>
      <c r="L8344" s="2">
        <f t="shared" si="1698"/>
        <v>143898</v>
      </c>
      <c r="M8344" s="2">
        <f t="shared" si="1699"/>
        <v>18920</v>
      </c>
      <c r="N8344" s="6">
        <f t="shared" si="1700"/>
        <v>1</v>
      </c>
      <c r="O8344" s="2">
        <f t="shared" si="1701"/>
        <v>19368.79062397583</v>
      </c>
      <c r="P8344" s="2">
        <f t="shared" si="1702"/>
        <v>19368.79062397583</v>
      </c>
    </row>
    <row r="8345" spans="1:16">
      <c r="A8345" s="6">
        <v>12</v>
      </c>
      <c r="B8345" s="6">
        <v>17</v>
      </c>
      <c r="C8345" s="6">
        <v>2</v>
      </c>
      <c r="D8345" s="6">
        <f t="shared" si="1690"/>
        <v>31</v>
      </c>
      <c r="E8345" s="5">
        <f t="shared" si="1691"/>
        <v>3389.502646858683</v>
      </c>
      <c r="F8345" s="5">
        <f t="shared" si="1692"/>
        <v>776.02531320030937</v>
      </c>
      <c r="G8345" s="5">
        <f t="shared" si="1693"/>
        <v>92.264062499999994</v>
      </c>
      <c r="H8345" s="5">
        <f t="shared" si="1694"/>
        <v>4257.7920225589924</v>
      </c>
      <c r="I8345" s="5">
        <f t="shared" si="1695"/>
        <v>720</v>
      </c>
      <c r="J8345" s="5">
        <f t="shared" si="1696"/>
        <v>3537.7920225589924</v>
      </c>
      <c r="K8345" s="2">
        <f t="shared" si="1697"/>
        <v>86420.00039164917</v>
      </c>
      <c r="L8345" s="2">
        <f t="shared" si="1698"/>
        <v>146598</v>
      </c>
      <c r="M8345" s="2">
        <f t="shared" si="1699"/>
        <v>19800</v>
      </c>
      <c r="N8345" s="6">
        <f t="shared" si="1700"/>
        <v>1</v>
      </c>
      <c r="O8345" s="2">
        <f t="shared" si="1701"/>
        <v>20377.99960835083</v>
      </c>
      <c r="P8345" s="2">
        <f t="shared" si="1702"/>
        <v>20377.99960835083</v>
      </c>
    </row>
    <row r="8346" spans="1:16">
      <c r="A8346" s="6">
        <v>12</v>
      </c>
      <c r="B8346" s="6">
        <v>17</v>
      </c>
      <c r="C8346" s="6">
        <v>3</v>
      </c>
      <c r="D8346" s="6">
        <f t="shared" si="1690"/>
        <v>32</v>
      </c>
      <c r="E8346" s="5">
        <f t="shared" si="1691"/>
        <v>3389.502646858683</v>
      </c>
      <c r="F8346" s="5">
        <f t="shared" si="1692"/>
        <v>776.02531320030937</v>
      </c>
      <c r="G8346" s="5">
        <f t="shared" si="1693"/>
        <v>140.12604492187498</v>
      </c>
      <c r="H8346" s="5">
        <f t="shared" si="1694"/>
        <v>4305.6540049808673</v>
      </c>
      <c r="I8346" s="5">
        <f t="shared" si="1695"/>
        <v>720</v>
      </c>
      <c r="J8346" s="5">
        <f t="shared" si="1696"/>
        <v>3585.6540049808673</v>
      </c>
      <c r="K8346" s="2">
        <f t="shared" si="1697"/>
        <v>87250.937586473388</v>
      </c>
      <c r="L8346" s="2">
        <f t="shared" si="1698"/>
        <v>149298</v>
      </c>
      <c r="M8346" s="2">
        <f t="shared" si="1699"/>
        <v>20680</v>
      </c>
      <c r="N8346" s="6">
        <f t="shared" si="1700"/>
        <v>1</v>
      </c>
      <c r="O8346" s="2">
        <f t="shared" si="1701"/>
        <v>21367.062413526612</v>
      </c>
      <c r="P8346" s="2">
        <f t="shared" si="1702"/>
        <v>21367.062413526612</v>
      </c>
    </row>
    <row r="8347" spans="1:16">
      <c r="A8347" s="6">
        <v>12</v>
      </c>
      <c r="B8347" s="6">
        <v>17</v>
      </c>
      <c r="C8347" s="6">
        <v>4</v>
      </c>
      <c r="D8347" s="6">
        <f t="shared" si="1690"/>
        <v>33</v>
      </c>
      <c r="E8347" s="5">
        <f t="shared" si="1691"/>
        <v>3389.502646858683</v>
      </c>
      <c r="F8347" s="5">
        <f t="shared" si="1692"/>
        <v>776.02531320030937</v>
      </c>
      <c r="G8347" s="5">
        <f t="shared" si="1693"/>
        <v>189.17016064453125</v>
      </c>
      <c r="H8347" s="5">
        <f t="shared" si="1694"/>
        <v>4354.6981207035233</v>
      </c>
      <c r="I8347" s="5">
        <f t="shared" si="1695"/>
        <v>720</v>
      </c>
      <c r="J8347" s="5">
        <f t="shared" si="1696"/>
        <v>3634.6981207035233</v>
      </c>
      <c r="K8347" s="2">
        <f t="shared" si="1697"/>
        <v>88102.397928880615</v>
      </c>
      <c r="L8347" s="2">
        <f t="shared" si="1698"/>
        <v>151998</v>
      </c>
      <c r="M8347" s="2">
        <f t="shared" si="1699"/>
        <v>21560</v>
      </c>
      <c r="N8347" s="6">
        <f t="shared" si="1700"/>
        <v>1</v>
      </c>
      <c r="O8347" s="2">
        <f t="shared" si="1701"/>
        <v>22335.602071119385</v>
      </c>
      <c r="P8347" s="2">
        <f t="shared" si="1702"/>
        <v>22335.602071119385</v>
      </c>
    </row>
    <row r="8348" spans="1:16">
      <c r="A8348" s="6">
        <v>12</v>
      </c>
      <c r="B8348" s="6">
        <v>17</v>
      </c>
      <c r="C8348" s="6">
        <v>5</v>
      </c>
      <c r="D8348" s="6">
        <f t="shared" si="1690"/>
        <v>34</v>
      </c>
      <c r="E8348" s="5">
        <f t="shared" si="1691"/>
        <v>3389.502646858683</v>
      </c>
      <c r="F8348" s="5">
        <f t="shared" si="1692"/>
        <v>776.02531320030937</v>
      </c>
      <c r="G8348" s="5">
        <f t="shared" si="1693"/>
        <v>239.41848456573481</v>
      </c>
      <c r="H8348" s="5">
        <f t="shared" si="1694"/>
        <v>4404.9464446247266</v>
      </c>
      <c r="I8348" s="5">
        <f t="shared" si="1695"/>
        <v>720</v>
      </c>
      <c r="J8348" s="5">
        <f t="shared" si="1696"/>
        <v>3684.9464446247266</v>
      </c>
      <c r="K8348" s="2">
        <f t="shared" si="1697"/>
        <v>88974.764663623733</v>
      </c>
      <c r="L8348" s="2">
        <f t="shared" si="1698"/>
        <v>154698</v>
      </c>
      <c r="M8348" s="2">
        <f t="shared" si="1699"/>
        <v>22440</v>
      </c>
      <c r="N8348" s="6">
        <f t="shared" si="1700"/>
        <v>1</v>
      </c>
      <c r="O8348" s="2">
        <f t="shared" si="1701"/>
        <v>23283.235336376267</v>
      </c>
      <c r="P8348" s="2">
        <f t="shared" si="1702"/>
        <v>23283.235336376267</v>
      </c>
    </row>
    <row r="8349" spans="1:16">
      <c r="A8349" s="6">
        <v>12</v>
      </c>
      <c r="B8349" s="6">
        <v>17</v>
      </c>
      <c r="C8349" s="6">
        <v>6</v>
      </c>
      <c r="D8349" s="6">
        <f t="shared" si="1690"/>
        <v>35</v>
      </c>
      <c r="E8349" s="5">
        <f t="shared" si="1691"/>
        <v>3389.502646858683</v>
      </c>
      <c r="F8349" s="5">
        <f t="shared" si="1692"/>
        <v>776.02531320030937</v>
      </c>
      <c r="G8349" s="5">
        <f t="shared" si="1693"/>
        <v>290.89345874736784</v>
      </c>
      <c r="H8349" s="5">
        <f t="shared" si="1694"/>
        <v>4456.4214188063597</v>
      </c>
      <c r="I8349" s="5">
        <f t="shared" si="1695"/>
        <v>720</v>
      </c>
      <c r="J8349" s="5">
        <f t="shared" si="1696"/>
        <v>3736.4214188063597</v>
      </c>
      <c r="K8349" s="2">
        <f t="shared" si="1697"/>
        <v>89868.427409832628</v>
      </c>
      <c r="L8349" s="2">
        <f t="shared" si="1698"/>
        <v>157398</v>
      </c>
      <c r="M8349" s="2">
        <f t="shared" si="1699"/>
        <v>23320</v>
      </c>
      <c r="N8349" s="6">
        <f t="shared" si="1700"/>
        <v>1</v>
      </c>
      <c r="O8349" s="2">
        <f t="shared" si="1701"/>
        <v>24209.572590167372</v>
      </c>
      <c r="P8349" s="2">
        <f t="shared" si="1702"/>
        <v>24209.572590167372</v>
      </c>
    </row>
    <row r="8350" spans="1:16">
      <c r="A8350" s="6">
        <v>12</v>
      </c>
      <c r="B8350" s="6">
        <v>17</v>
      </c>
      <c r="C8350" s="6">
        <v>7</v>
      </c>
      <c r="D8350" s="6">
        <f t="shared" si="1690"/>
        <v>36</v>
      </c>
      <c r="E8350" s="5">
        <f t="shared" si="1691"/>
        <v>3389.502646858683</v>
      </c>
      <c r="F8350" s="5">
        <f t="shared" si="1692"/>
        <v>776.02531320030937</v>
      </c>
      <c r="G8350" s="5">
        <f t="shared" si="1693"/>
        <v>343.61789814532818</v>
      </c>
      <c r="H8350" s="5">
        <f t="shared" si="1694"/>
        <v>4509.1458582043206</v>
      </c>
      <c r="I8350" s="5">
        <f t="shared" si="1695"/>
        <v>720</v>
      </c>
      <c r="J8350" s="5">
        <f t="shared" si="1696"/>
        <v>3789.1458582043206</v>
      </c>
      <c r="K8350" s="2">
        <f t="shared" si="1697"/>
        <v>90783.782260491673</v>
      </c>
      <c r="L8350" s="2">
        <f t="shared" si="1698"/>
        <v>160098</v>
      </c>
      <c r="M8350" s="2">
        <f t="shared" si="1699"/>
        <v>24200</v>
      </c>
      <c r="N8350" s="6">
        <f t="shared" si="1700"/>
        <v>1</v>
      </c>
      <c r="O8350" s="2">
        <f t="shared" si="1701"/>
        <v>25114.217739508327</v>
      </c>
      <c r="P8350" s="2">
        <f t="shared" si="1702"/>
        <v>25114.217739508327</v>
      </c>
    </row>
    <row r="8351" spans="1:16">
      <c r="A8351" s="6">
        <v>12</v>
      </c>
      <c r="B8351" s="6">
        <v>17</v>
      </c>
      <c r="C8351" s="6">
        <v>8</v>
      </c>
      <c r="D8351" s="6">
        <f t="shared" si="1690"/>
        <v>37</v>
      </c>
      <c r="E8351" s="5">
        <f t="shared" si="1691"/>
        <v>3389.502646858683</v>
      </c>
      <c r="F8351" s="5">
        <f t="shared" si="1692"/>
        <v>776.02531320030937</v>
      </c>
      <c r="G8351" s="5">
        <f t="shared" si="1693"/>
        <v>397.61499642530839</v>
      </c>
      <c r="H8351" s="5">
        <f t="shared" si="1694"/>
        <v>4563.1429564843002</v>
      </c>
      <c r="I8351" s="5">
        <f t="shared" si="1695"/>
        <v>720</v>
      </c>
      <c r="J8351" s="5">
        <f t="shared" si="1696"/>
        <v>3843.1429564843002</v>
      </c>
      <c r="K8351" s="2">
        <f t="shared" si="1697"/>
        <v>91721.231883407992</v>
      </c>
      <c r="L8351" s="2">
        <f t="shared" si="1698"/>
        <v>162798</v>
      </c>
      <c r="M8351" s="2">
        <f t="shared" si="1699"/>
        <v>25080</v>
      </c>
      <c r="N8351" s="6">
        <f t="shared" si="1700"/>
        <v>1</v>
      </c>
      <c r="O8351" s="2">
        <f t="shared" si="1701"/>
        <v>25996.768116592008</v>
      </c>
      <c r="P8351" s="2">
        <f t="shared" si="1702"/>
        <v>25996.768116592008</v>
      </c>
    </row>
    <row r="8352" spans="1:16">
      <c r="A8352" s="6">
        <v>12</v>
      </c>
      <c r="B8352" s="6">
        <v>17</v>
      </c>
      <c r="C8352" s="6">
        <v>9</v>
      </c>
      <c r="D8352" s="6">
        <f t="shared" si="1690"/>
        <v>38</v>
      </c>
      <c r="E8352" s="5">
        <f t="shared" si="1691"/>
        <v>3389.502646858683</v>
      </c>
      <c r="F8352" s="5">
        <f t="shared" si="1692"/>
        <v>776.02531320030937</v>
      </c>
      <c r="G8352" s="5">
        <f t="shared" si="1693"/>
        <v>452.90833186570285</v>
      </c>
      <c r="H8352" s="5">
        <f t="shared" si="1694"/>
        <v>4618.4362919246951</v>
      </c>
      <c r="I8352" s="5">
        <f t="shared" si="1695"/>
        <v>720</v>
      </c>
      <c r="J8352" s="5">
        <f t="shared" si="1696"/>
        <v>3898.4362919246951</v>
      </c>
      <c r="K8352" s="2">
        <f t="shared" si="1697"/>
        <v>92681.185623692625</v>
      </c>
      <c r="L8352" s="2">
        <f t="shared" si="1698"/>
        <v>165498</v>
      </c>
      <c r="M8352" s="2">
        <f t="shared" si="1699"/>
        <v>25960</v>
      </c>
      <c r="N8352" s="6">
        <f t="shared" si="1700"/>
        <v>1</v>
      </c>
      <c r="O8352" s="2">
        <f t="shared" si="1701"/>
        <v>26856.814376307375</v>
      </c>
      <c r="P8352" s="2">
        <f t="shared" si="1702"/>
        <v>26856.814376307375</v>
      </c>
    </row>
    <row r="8353" spans="1:16">
      <c r="A8353" s="6">
        <v>12</v>
      </c>
      <c r="B8353" s="6">
        <v>17</v>
      </c>
      <c r="C8353" s="6">
        <v>10</v>
      </c>
      <c r="D8353" s="6">
        <f t="shared" si="1690"/>
        <v>39</v>
      </c>
      <c r="E8353" s="5">
        <f t="shared" si="1691"/>
        <v>3389.502646858683</v>
      </c>
      <c r="F8353" s="5">
        <f t="shared" si="1692"/>
        <v>776.02531320030937</v>
      </c>
      <c r="G8353" s="5">
        <f t="shared" si="1693"/>
        <v>509.52187334891573</v>
      </c>
      <c r="H8353" s="5">
        <f t="shared" si="1694"/>
        <v>4675.0498334079075</v>
      </c>
      <c r="I8353" s="5">
        <f t="shared" si="1695"/>
        <v>720</v>
      </c>
      <c r="J8353" s="5">
        <f t="shared" si="1696"/>
        <v>3955.0498334079075</v>
      </c>
      <c r="K8353" s="2">
        <f t="shared" si="1697"/>
        <v>93664.059607776173</v>
      </c>
      <c r="L8353" s="2">
        <f t="shared" si="1698"/>
        <v>168198</v>
      </c>
      <c r="M8353" s="2">
        <f t="shared" si="1699"/>
        <v>26840</v>
      </c>
      <c r="N8353" s="6">
        <f t="shared" si="1700"/>
        <v>1</v>
      </c>
      <c r="O8353" s="2">
        <f t="shared" si="1701"/>
        <v>27693.940392223827</v>
      </c>
      <c r="P8353" s="2">
        <f t="shared" si="1702"/>
        <v>27693.940392223827</v>
      </c>
    </row>
    <row r="8354" spans="1:16">
      <c r="A8354" s="6">
        <v>12</v>
      </c>
      <c r="B8354" s="6">
        <v>17</v>
      </c>
      <c r="C8354" s="6">
        <v>11</v>
      </c>
      <c r="D8354" s="6">
        <f t="shared" si="1690"/>
        <v>40</v>
      </c>
      <c r="E8354" s="5">
        <f t="shared" si="1691"/>
        <v>3389.502646858683</v>
      </c>
      <c r="F8354" s="5">
        <f t="shared" si="1692"/>
        <v>776.02531320030937</v>
      </c>
      <c r="G8354" s="5">
        <f t="shared" si="1693"/>
        <v>567.47998644235474</v>
      </c>
      <c r="H8354" s="5">
        <f t="shared" si="1694"/>
        <v>4733.0079465013469</v>
      </c>
      <c r="I8354" s="5">
        <f t="shared" si="1695"/>
        <v>720</v>
      </c>
      <c r="J8354" s="5">
        <f t="shared" si="1696"/>
        <v>4013.0079465013469</v>
      </c>
      <c r="K8354" s="2">
        <f t="shared" si="1697"/>
        <v>94670.27684898171</v>
      </c>
      <c r="L8354" s="2">
        <f t="shared" si="1698"/>
        <v>170898</v>
      </c>
      <c r="M8354" s="2">
        <f t="shared" si="1699"/>
        <v>27720</v>
      </c>
      <c r="N8354" s="6">
        <f t="shared" si="1700"/>
        <v>1</v>
      </c>
      <c r="O8354" s="2">
        <f t="shared" si="1701"/>
        <v>28507.72315101829</v>
      </c>
      <c r="P8354" s="2">
        <f t="shared" si="1702"/>
        <v>28507.72315101829</v>
      </c>
    </row>
    <row r="8355" spans="1:16">
      <c r="A8355" s="6">
        <v>12</v>
      </c>
      <c r="B8355" s="6">
        <v>17</v>
      </c>
      <c r="C8355" s="6">
        <v>12</v>
      </c>
      <c r="D8355" s="6">
        <f t="shared" si="1690"/>
        <v>41</v>
      </c>
      <c r="E8355" s="5">
        <f t="shared" si="1691"/>
        <v>3389.502646858683</v>
      </c>
      <c r="F8355" s="5">
        <f t="shared" si="1692"/>
        <v>776.02531320030937</v>
      </c>
      <c r="G8355" s="5">
        <f t="shared" si="1693"/>
        <v>626.80743957041921</v>
      </c>
      <c r="H8355" s="5">
        <f t="shared" si="1694"/>
        <v>4792.3353996294109</v>
      </c>
      <c r="I8355" s="5">
        <f t="shared" si="1695"/>
        <v>720</v>
      </c>
      <c r="J8355" s="5">
        <f t="shared" si="1696"/>
        <v>4072.3353996294109</v>
      </c>
      <c r="K8355" s="2">
        <f t="shared" si="1697"/>
        <v>95700.267354677271</v>
      </c>
      <c r="L8355" s="2">
        <f t="shared" si="1698"/>
        <v>173598</v>
      </c>
      <c r="M8355" s="2">
        <f t="shared" si="1699"/>
        <v>28600</v>
      </c>
      <c r="N8355" s="6">
        <f t="shared" si="1700"/>
        <v>1</v>
      </c>
      <c r="O8355" s="2">
        <f t="shared" si="1701"/>
        <v>29297.732645322729</v>
      </c>
      <c r="P8355" s="2">
        <f t="shared" si="1702"/>
        <v>29297.732645322729</v>
      </c>
    </row>
    <row r="8356" spans="1:16">
      <c r="A8356" s="6">
        <v>12</v>
      </c>
      <c r="B8356" s="6">
        <v>17</v>
      </c>
      <c r="C8356" s="6">
        <v>13</v>
      </c>
      <c r="D8356" s="6">
        <f t="shared" si="1690"/>
        <v>42</v>
      </c>
      <c r="E8356" s="5">
        <f t="shared" si="1691"/>
        <v>3389.502646858683</v>
      </c>
      <c r="F8356" s="5">
        <f t="shared" si="1692"/>
        <v>776.02531320030937</v>
      </c>
      <c r="G8356" s="5">
        <f t="shared" si="1693"/>
        <v>687.52941027880343</v>
      </c>
      <c r="H8356" s="5">
        <f t="shared" si="1694"/>
        <v>4853.0573703377959</v>
      </c>
      <c r="I8356" s="5">
        <f t="shared" si="1695"/>
        <v>720</v>
      </c>
      <c r="J8356" s="5">
        <f t="shared" si="1696"/>
        <v>4133.0573703377959</v>
      </c>
      <c r="K8356" s="2">
        <f t="shared" si="1697"/>
        <v>96754.468235031178</v>
      </c>
      <c r="L8356" s="2">
        <f t="shared" si="1698"/>
        <v>176298</v>
      </c>
      <c r="M8356" s="2">
        <f t="shared" si="1699"/>
        <v>29480</v>
      </c>
      <c r="N8356" s="6">
        <f t="shared" si="1700"/>
        <v>1</v>
      </c>
      <c r="O8356" s="2">
        <f t="shared" si="1701"/>
        <v>30063.531764968822</v>
      </c>
      <c r="P8356" s="2">
        <f t="shared" si="1702"/>
        <v>30063.531764968822</v>
      </c>
    </row>
    <row r="8357" spans="1:16">
      <c r="A8357" s="6">
        <v>12</v>
      </c>
      <c r="B8357" s="6">
        <v>17</v>
      </c>
      <c r="C8357" s="6">
        <v>14</v>
      </c>
      <c r="D8357" s="6">
        <f t="shared" si="1690"/>
        <v>43</v>
      </c>
      <c r="E8357" s="5">
        <f t="shared" si="1691"/>
        <v>3389.502646858683</v>
      </c>
      <c r="F8357" s="5">
        <f t="shared" si="1692"/>
        <v>776.02531320030937</v>
      </c>
      <c r="G8357" s="5">
        <f t="shared" si="1693"/>
        <v>749.67149159246469</v>
      </c>
      <c r="H8357" s="5">
        <f t="shared" si="1694"/>
        <v>4915.1994516514569</v>
      </c>
      <c r="I8357" s="5">
        <f t="shared" si="1695"/>
        <v>720</v>
      </c>
      <c r="J8357" s="5">
        <f t="shared" si="1696"/>
        <v>4195.1994516514569</v>
      </c>
      <c r="K8357" s="2">
        <f t="shared" si="1697"/>
        <v>97833.323813393348</v>
      </c>
      <c r="L8357" s="2">
        <f t="shared" si="1698"/>
        <v>178998</v>
      </c>
      <c r="M8357" s="2">
        <f t="shared" si="1699"/>
        <v>30360</v>
      </c>
      <c r="N8357" s="6">
        <f t="shared" si="1700"/>
        <v>1</v>
      </c>
      <c r="O8357" s="2">
        <f t="shared" si="1701"/>
        <v>30804.676186606652</v>
      </c>
      <c r="P8357" s="2">
        <f t="shared" si="1702"/>
        <v>30804.676186606652</v>
      </c>
    </row>
    <row r="8358" spans="1:16">
      <c r="A8358" s="6">
        <v>12</v>
      </c>
      <c r="B8358" s="6">
        <v>17</v>
      </c>
      <c r="C8358" s="6">
        <v>15</v>
      </c>
      <c r="D8358" s="6">
        <f t="shared" si="1690"/>
        <v>44</v>
      </c>
      <c r="E8358" s="5">
        <f t="shared" si="1691"/>
        <v>3389.502646858683</v>
      </c>
      <c r="F8358" s="5">
        <f t="shared" si="1692"/>
        <v>776.02531320030937</v>
      </c>
      <c r="G8358" s="5">
        <f t="shared" si="1693"/>
        <v>813.25969846861108</v>
      </c>
      <c r="H8358" s="5">
        <f t="shared" si="1694"/>
        <v>4978.7876585276026</v>
      </c>
      <c r="I8358" s="5">
        <f t="shared" si="1695"/>
        <v>720</v>
      </c>
      <c r="J8358" s="5">
        <f t="shared" si="1696"/>
        <v>4258.7876585276026</v>
      </c>
      <c r="K8358" s="2">
        <f t="shared" si="1697"/>
        <v>98937.285738326435</v>
      </c>
      <c r="L8358" s="2">
        <f t="shared" si="1698"/>
        <v>181698</v>
      </c>
      <c r="M8358" s="2">
        <f t="shared" si="1699"/>
        <v>31240</v>
      </c>
      <c r="N8358" s="6">
        <f t="shared" si="1700"/>
        <v>1</v>
      </c>
      <c r="O8358" s="2">
        <f t="shared" si="1701"/>
        <v>31520.714261673565</v>
      </c>
      <c r="P8358" s="2">
        <f t="shared" si="1702"/>
        <v>31520.714261673565</v>
      </c>
    </row>
    <row r="8359" spans="1:16">
      <c r="A8359" s="6">
        <v>12</v>
      </c>
      <c r="B8359" s="6">
        <v>17</v>
      </c>
      <c r="C8359" s="6">
        <v>16</v>
      </c>
      <c r="D8359" s="6">
        <f t="shared" si="1690"/>
        <v>45</v>
      </c>
      <c r="E8359" s="5">
        <f t="shared" si="1691"/>
        <v>3389.502646858683</v>
      </c>
      <c r="F8359" s="5">
        <f t="shared" si="1692"/>
        <v>776.02531320030937</v>
      </c>
      <c r="G8359" s="5">
        <f t="shared" si="1693"/>
        <v>878.32047434610013</v>
      </c>
      <c r="H8359" s="5">
        <f t="shared" si="1694"/>
        <v>5043.8484344050921</v>
      </c>
      <c r="I8359" s="5">
        <f t="shared" si="1695"/>
        <v>720</v>
      </c>
      <c r="J8359" s="5">
        <f t="shared" si="1696"/>
        <v>4323.8484344050921</v>
      </c>
      <c r="K8359" s="2">
        <f t="shared" si="1697"/>
        <v>100066.81309731063</v>
      </c>
      <c r="L8359" s="2">
        <f t="shared" si="1698"/>
        <v>184398</v>
      </c>
      <c r="M8359" s="2">
        <f t="shared" si="1699"/>
        <v>32120</v>
      </c>
      <c r="N8359" s="6">
        <f t="shared" si="1700"/>
        <v>1</v>
      </c>
      <c r="O8359" s="2">
        <f t="shared" si="1701"/>
        <v>32211.186902689369</v>
      </c>
      <c r="P8359" s="2">
        <f t="shared" si="1702"/>
        <v>32211.186902689369</v>
      </c>
    </row>
    <row r="8360" spans="1:16">
      <c r="A8360" s="6">
        <v>12</v>
      </c>
      <c r="B8360" s="6">
        <v>17</v>
      </c>
      <c r="C8360" s="6">
        <v>17</v>
      </c>
      <c r="D8360" s="6">
        <f t="shared" si="1690"/>
        <v>46</v>
      </c>
      <c r="E8360" s="5">
        <f t="shared" si="1691"/>
        <v>3389.502646858683</v>
      </c>
      <c r="F8360" s="5">
        <f t="shared" si="1692"/>
        <v>776.02531320030937</v>
      </c>
      <c r="G8360" s="5">
        <f t="shared" si="1693"/>
        <v>944.88069779264049</v>
      </c>
      <c r="H8360" s="5">
        <f t="shared" si="1694"/>
        <v>5110.4086578516326</v>
      </c>
      <c r="I8360" s="5">
        <f t="shared" si="1695"/>
        <v>720</v>
      </c>
      <c r="J8360" s="5">
        <f t="shared" si="1696"/>
        <v>4390.4086578516326</v>
      </c>
      <c r="K8360" s="2">
        <f t="shared" si="1697"/>
        <v>101222.3725321464</v>
      </c>
      <c r="L8360" s="2">
        <f t="shared" si="1698"/>
        <v>187098</v>
      </c>
      <c r="M8360" s="2">
        <f t="shared" si="1699"/>
        <v>33000</v>
      </c>
      <c r="N8360" s="6">
        <f t="shared" si="1700"/>
        <v>1</v>
      </c>
      <c r="O8360" s="2">
        <f t="shared" si="1701"/>
        <v>32875.627467853599</v>
      </c>
      <c r="P8360" s="2">
        <f t="shared" si="1702"/>
        <v>32875.627467853599</v>
      </c>
    </row>
    <row r="8361" spans="1:16">
      <c r="A8361" s="6">
        <v>12</v>
      </c>
      <c r="B8361" s="6">
        <v>17</v>
      </c>
      <c r="C8361" s="6">
        <v>18</v>
      </c>
      <c r="D8361" s="6">
        <f t="shared" si="1690"/>
        <v>47</v>
      </c>
      <c r="E8361" s="5">
        <f t="shared" si="1691"/>
        <v>3389.502646858683</v>
      </c>
      <c r="F8361" s="5">
        <f t="shared" si="1692"/>
        <v>776.02531320030937</v>
      </c>
      <c r="G8361" s="5">
        <f t="shared" si="1693"/>
        <v>1012.9676892512279</v>
      </c>
      <c r="H8361" s="5">
        <f t="shared" si="1694"/>
        <v>5178.49564931022</v>
      </c>
      <c r="I8361" s="5">
        <f t="shared" si="1695"/>
        <v>720</v>
      </c>
      <c r="J8361" s="5">
        <f t="shared" si="1696"/>
        <v>4458.49564931022</v>
      </c>
      <c r="K8361" s="2">
        <f t="shared" si="1697"/>
        <v>102404.43835608021</v>
      </c>
      <c r="L8361" s="2">
        <f t="shared" si="1698"/>
        <v>189798</v>
      </c>
      <c r="M8361" s="2">
        <f t="shared" si="1699"/>
        <v>33880</v>
      </c>
      <c r="N8361" s="6">
        <f t="shared" si="1700"/>
        <v>1</v>
      </c>
      <c r="O8361" s="2">
        <f t="shared" si="1701"/>
        <v>33513.561643919791</v>
      </c>
      <c r="P8361" s="2">
        <f t="shared" si="1702"/>
        <v>33513.561643919791</v>
      </c>
    </row>
    <row r="8362" spans="1:16">
      <c r="A8362" s="6">
        <v>12</v>
      </c>
      <c r="B8362" s="6">
        <v>17</v>
      </c>
      <c r="C8362" s="6">
        <v>19</v>
      </c>
      <c r="D8362" s="6">
        <f t="shared" si="1690"/>
        <v>48</v>
      </c>
      <c r="E8362" s="5">
        <f t="shared" si="1691"/>
        <v>3389.502646858683</v>
      </c>
      <c r="F8362" s="5">
        <f t="shared" si="1692"/>
        <v>776.02531320030937</v>
      </c>
      <c r="G8362" s="5">
        <f t="shared" si="1693"/>
        <v>1082.6092178872495</v>
      </c>
      <c r="H8362" s="5">
        <f t="shared" si="1694"/>
        <v>5248.1371779462415</v>
      </c>
      <c r="I8362" s="5">
        <f t="shared" si="1695"/>
        <v>720</v>
      </c>
      <c r="J8362" s="5">
        <f t="shared" si="1696"/>
        <v>4528.1371779462415</v>
      </c>
      <c r="K8362" s="2">
        <f t="shared" si="1697"/>
        <v>103613.49267267781</v>
      </c>
      <c r="L8362" s="2">
        <f t="shared" si="1698"/>
        <v>192498</v>
      </c>
      <c r="M8362" s="2">
        <f t="shared" si="1699"/>
        <v>34760</v>
      </c>
      <c r="N8362" s="6">
        <f t="shared" si="1700"/>
        <v>1</v>
      </c>
      <c r="O8362" s="2">
        <f t="shared" si="1701"/>
        <v>34124.507327322193</v>
      </c>
      <c r="P8362" s="2">
        <f t="shared" si="1702"/>
        <v>34124.507327322193</v>
      </c>
    </row>
    <row r="8363" spans="1:16">
      <c r="A8363" s="6">
        <v>12</v>
      </c>
      <c r="B8363" s="6">
        <v>17</v>
      </c>
      <c r="C8363" s="6">
        <v>20</v>
      </c>
      <c r="D8363" s="6">
        <f t="shared" si="1690"/>
        <v>49</v>
      </c>
      <c r="E8363" s="5">
        <f t="shared" si="1691"/>
        <v>3389.502646858683</v>
      </c>
      <c r="F8363" s="5">
        <f t="shared" si="1692"/>
        <v>776.02531320030937</v>
      </c>
      <c r="G8363" s="5">
        <f t="shared" si="1693"/>
        <v>1153.8335085377266</v>
      </c>
      <c r="H8363" s="5">
        <f t="shared" si="1694"/>
        <v>5319.3614685967186</v>
      </c>
      <c r="I8363" s="5">
        <f t="shared" si="1695"/>
        <v>720</v>
      </c>
      <c r="J8363" s="5">
        <f t="shared" si="1696"/>
        <v>4599.3614685967186</v>
      </c>
      <c r="K8363" s="2">
        <f t="shared" si="1697"/>
        <v>104850.02549647081</v>
      </c>
      <c r="L8363" s="2">
        <f t="shared" si="1698"/>
        <v>195198</v>
      </c>
      <c r="M8363" s="2">
        <f t="shared" si="1699"/>
        <v>35640</v>
      </c>
      <c r="N8363" s="6">
        <f t="shared" si="1700"/>
        <v>1</v>
      </c>
      <c r="O8363" s="2">
        <f t="shared" si="1701"/>
        <v>34707.974503529185</v>
      </c>
      <c r="P8363" s="2">
        <f t="shared" si="1702"/>
        <v>34707.974503529185</v>
      </c>
    </row>
    <row r="8364" spans="1:16">
      <c r="A8364" s="6">
        <v>12</v>
      </c>
      <c r="B8364" s="6">
        <v>17</v>
      </c>
      <c r="C8364" s="6">
        <v>21</v>
      </c>
      <c r="D8364" s="6">
        <f t="shared" si="1690"/>
        <v>50</v>
      </c>
      <c r="E8364" s="5">
        <f t="shared" si="1691"/>
        <v>3389.502646858683</v>
      </c>
      <c r="F8364" s="5">
        <f t="shared" si="1692"/>
        <v>776.02531320030937</v>
      </c>
      <c r="G8364" s="5">
        <f t="shared" si="1693"/>
        <v>1226.6692487641703</v>
      </c>
      <c r="H8364" s="5">
        <f t="shared" si="1694"/>
        <v>5392.1972088231623</v>
      </c>
      <c r="I8364" s="5">
        <f t="shared" si="1695"/>
        <v>720</v>
      </c>
      <c r="J8364" s="5">
        <f t="shared" si="1696"/>
        <v>4672.1972088231623</v>
      </c>
      <c r="K8364" s="2">
        <f t="shared" si="1697"/>
        <v>106114.53487540213</v>
      </c>
      <c r="L8364" s="2">
        <f t="shared" si="1698"/>
        <v>197898</v>
      </c>
      <c r="M8364" s="2">
        <f t="shared" si="1699"/>
        <v>36520</v>
      </c>
      <c r="N8364" s="6">
        <f t="shared" si="1700"/>
        <v>1</v>
      </c>
      <c r="O8364" s="2">
        <f t="shared" si="1701"/>
        <v>35263.465124597875</v>
      </c>
      <c r="P8364" s="2">
        <f t="shared" si="1702"/>
        <v>35263.465124597875</v>
      </c>
    </row>
    <row r="8365" spans="1:16">
      <c r="A8365" s="6">
        <v>12</v>
      </c>
      <c r="B8365" s="6">
        <v>17</v>
      </c>
      <c r="C8365" s="6">
        <v>22</v>
      </c>
      <c r="D8365" s="6">
        <f t="shared" si="1690"/>
        <v>51</v>
      </c>
      <c r="E8365" s="5">
        <f t="shared" si="1691"/>
        <v>3389.502646858683</v>
      </c>
      <c r="F8365" s="5">
        <f t="shared" si="1692"/>
        <v>776.02531320030937</v>
      </c>
      <c r="G8365" s="5">
        <f t="shared" si="1693"/>
        <v>1301.1455960105666</v>
      </c>
      <c r="H8365" s="5">
        <f t="shared" si="1694"/>
        <v>5466.6735560695588</v>
      </c>
      <c r="I8365" s="5">
        <f t="shared" si="1695"/>
        <v>720</v>
      </c>
      <c r="J8365" s="5">
        <f t="shared" si="1696"/>
        <v>4746.6735560695588</v>
      </c>
      <c r="K8365" s="2">
        <f t="shared" si="1697"/>
        <v>107407.52701509651</v>
      </c>
      <c r="L8365" s="2">
        <f t="shared" si="1698"/>
        <v>200598</v>
      </c>
      <c r="M8365" s="2">
        <f t="shared" si="1699"/>
        <v>37400</v>
      </c>
      <c r="N8365" s="6">
        <f t="shared" si="1700"/>
        <v>1</v>
      </c>
      <c r="O8365" s="2">
        <f t="shared" si="1701"/>
        <v>35790.472984903492</v>
      </c>
      <c r="P8365" s="2">
        <f t="shared" si="1702"/>
        <v>35790.472984903492</v>
      </c>
    </row>
    <row r="8366" spans="1:16">
      <c r="A8366" s="6">
        <v>12</v>
      </c>
      <c r="B8366" s="6">
        <v>17</v>
      </c>
      <c r="C8366" s="6">
        <v>23</v>
      </c>
      <c r="D8366" s="6">
        <f t="shared" si="1690"/>
        <v>52</v>
      </c>
      <c r="E8366" s="5">
        <f t="shared" si="1691"/>
        <v>3389.502646858683</v>
      </c>
      <c r="F8366" s="5">
        <f t="shared" si="1692"/>
        <v>776.02531320030937</v>
      </c>
      <c r="G8366" s="5">
        <f t="shared" si="1693"/>
        <v>1377.292184868003</v>
      </c>
      <c r="H8366" s="5">
        <f t="shared" si="1694"/>
        <v>5542.8201449269945</v>
      </c>
      <c r="I8366" s="5">
        <f t="shared" si="1695"/>
        <v>720</v>
      </c>
      <c r="J8366" s="5">
        <f t="shared" si="1696"/>
        <v>4822.8201449269945</v>
      </c>
      <c r="K8366" s="2">
        <f t="shared" si="1697"/>
        <v>108729.51640498254</v>
      </c>
      <c r="L8366" s="2">
        <f t="shared" si="1698"/>
        <v>203298</v>
      </c>
      <c r="M8366" s="2">
        <f t="shared" si="1699"/>
        <v>38280</v>
      </c>
      <c r="N8366" s="6">
        <f t="shared" si="1700"/>
        <v>1</v>
      </c>
      <c r="O8366" s="2">
        <f t="shared" si="1701"/>
        <v>36288.48359501746</v>
      </c>
      <c r="P8366" s="2">
        <f t="shared" si="1702"/>
        <v>36288.48359501746</v>
      </c>
    </row>
    <row r="8367" spans="1:16">
      <c r="A8367" s="6">
        <v>12</v>
      </c>
      <c r="B8367" s="6">
        <v>17</v>
      </c>
      <c r="C8367" s="6">
        <v>24</v>
      </c>
      <c r="D8367" s="6">
        <f t="shared" si="1690"/>
        <v>53</v>
      </c>
      <c r="E8367" s="5">
        <f t="shared" si="1691"/>
        <v>3389.502646858683</v>
      </c>
      <c r="F8367" s="5">
        <f t="shared" si="1692"/>
        <v>776.02531320030937</v>
      </c>
      <c r="G8367" s="5">
        <f t="shared" si="1693"/>
        <v>1455.1391344474989</v>
      </c>
      <c r="H8367" s="5">
        <f t="shared" si="1694"/>
        <v>5620.6670945064907</v>
      </c>
      <c r="I8367" s="5">
        <f t="shared" si="1695"/>
        <v>720</v>
      </c>
      <c r="J8367" s="5">
        <f t="shared" si="1696"/>
        <v>4900.6670945064907</v>
      </c>
      <c r="K8367" s="2">
        <f t="shared" si="1697"/>
        <v>110081.02594629324</v>
      </c>
      <c r="L8367" s="2">
        <f t="shared" si="1698"/>
        <v>205998</v>
      </c>
      <c r="M8367" s="2">
        <f t="shared" si="1699"/>
        <v>39160</v>
      </c>
      <c r="N8367" s="6">
        <f t="shared" si="1700"/>
        <v>1</v>
      </c>
      <c r="O8367" s="2">
        <f t="shared" si="1701"/>
        <v>36756.974053706756</v>
      </c>
      <c r="P8367" s="2">
        <f t="shared" si="1702"/>
        <v>36756.974053706756</v>
      </c>
    </row>
    <row r="8368" spans="1:16">
      <c r="A8368" s="6">
        <v>12</v>
      </c>
      <c r="B8368" s="6">
        <v>17</v>
      </c>
      <c r="C8368" s="6">
        <v>25</v>
      </c>
      <c r="D8368" s="6">
        <f t="shared" si="1690"/>
        <v>54</v>
      </c>
      <c r="E8368" s="5">
        <f t="shared" si="1691"/>
        <v>3389.502646858683</v>
      </c>
      <c r="F8368" s="5">
        <f t="shared" si="1692"/>
        <v>776.02531320030937</v>
      </c>
      <c r="G8368" s="5">
        <f t="shared" si="1693"/>
        <v>1534.7170558625965</v>
      </c>
      <c r="H8368" s="5">
        <f t="shared" si="1694"/>
        <v>5700.2450159215887</v>
      </c>
      <c r="I8368" s="5">
        <f t="shared" si="1695"/>
        <v>720</v>
      </c>
      <c r="J8368" s="5">
        <f t="shared" si="1696"/>
        <v>4980.2450159215887</v>
      </c>
      <c r="K8368" s="2">
        <f t="shared" si="1697"/>
        <v>111462.58708197203</v>
      </c>
      <c r="L8368" s="2">
        <f t="shared" si="1698"/>
        <v>208698</v>
      </c>
      <c r="M8368" s="2">
        <f t="shared" si="1699"/>
        <v>40040</v>
      </c>
      <c r="N8368" s="6">
        <f t="shared" si="1700"/>
        <v>1</v>
      </c>
      <c r="O8368" s="2">
        <f t="shared" si="1701"/>
        <v>37195.412918027971</v>
      </c>
      <c r="P8368" s="2">
        <f t="shared" si="1702"/>
        <v>37195.412918027971</v>
      </c>
    </row>
    <row r="8369" spans="1:16">
      <c r="A8369" s="6">
        <v>12</v>
      </c>
      <c r="B8369" s="6">
        <v>17</v>
      </c>
      <c r="C8369" s="6">
        <v>26</v>
      </c>
      <c r="D8369" s="6">
        <f t="shared" si="1690"/>
        <v>55</v>
      </c>
      <c r="E8369" s="5">
        <f t="shared" si="1691"/>
        <v>3389.502646858683</v>
      </c>
      <c r="F8369" s="5">
        <f t="shared" si="1692"/>
        <v>776.02531320030937</v>
      </c>
      <c r="G8369" s="5">
        <f t="shared" si="1693"/>
        <v>1616.0570598233144</v>
      </c>
      <c r="H8369" s="5">
        <f t="shared" si="1694"/>
        <v>5781.5850198823064</v>
      </c>
      <c r="I8369" s="5">
        <f t="shared" si="1695"/>
        <v>720</v>
      </c>
      <c r="J8369" s="5">
        <f t="shared" si="1696"/>
        <v>5061.5850198823064</v>
      </c>
      <c r="K8369" s="2">
        <f t="shared" si="1697"/>
        <v>112874.73992851227</v>
      </c>
      <c r="L8369" s="2">
        <f t="shared" si="1698"/>
        <v>211398</v>
      </c>
      <c r="M8369" s="2">
        <f t="shared" si="1699"/>
        <v>40920</v>
      </c>
      <c r="N8369" s="6">
        <f t="shared" si="1700"/>
        <v>1</v>
      </c>
      <c r="O8369" s="2">
        <f t="shared" si="1701"/>
        <v>37603.260071487734</v>
      </c>
      <c r="P8369" s="2">
        <f t="shared" si="1702"/>
        <v>37603.260071487734</v>
      </c>
    </row>
    <row r="8370" spans="1:16">
      <c r="A8370" s="6">
        <v>12</v>
      </c>
      <c r="B8370" s="6">
        <v>17</v>
      </c>
      <c r="C8370" s="6">
        <v>27</v>
      </c>
      <c r="D8370" s="6">
        <f t="shared" si="1690"/>
        <v>56</v>
      </c>
      <c r="E8370" s="5">
        <f t="shared" si="1691"/>
        <v>3389.502646858683</v>
      </c>
      <c r="F8370" s="5">
        <f t="shared" si="1692"/>
        <v>776.02531320030937</v>
      </c>
      <c r="G8370" s="5">
        <f t="shared" si="1693"/>
        <v>1699.1907643430709</v>
      </c>
      <c r="H8370" s="5">
        <f t="shared" si="1694"/>
        <v>5864.7187244020624</v>
      </c>
      <c r="I8370" s="5">
        <f t="shared" si="1695"/>
        <v>720</v>
      </c>
      <c r="J8370" s="5">
        <f t="shared" si="1696"/>
        <v>5144.7187244020624</v>
      </c>
      <c r="K8370" s="2">
        <f t="shared" si="1697"/>
        <v>114318.03340975802</v>
      </c>
      <c r="L8370" s="2">
        <f t="shared" si="1698"/>
        <v>214098</v>
      </c>
      <c r="M8370" s="2">
        <f t="shared" si="1699"/>
        <v>41800</v>
      </c>
      <c r="N8370" s="6">
        <f t="shared" si="1700"/>
        <v>1</v>
      </c>
      <c r="O8370" s="2">
        <f t="shared" si="1701"/>
        <v>37979.96659024198</v>
      </c>
      <c r="P8370" s="2">
        <f t="shared" si="1702"/>
        <v>37979.96659024198</v>
      </c>
    </row>
    <row r="8371" spans="1:16">
      <c r="A8371" s="6">
        <v>12</v>
      </c>
      <c r="B8371" s="6">
        <v>17</v>
      </c>
      <c r="C8371" s="6">
        <v>28</v>
      </c>
      <c r="D8371" s="6">
        <f t="shared" si="1690"/>
        <v>57</v>
      </c>
      <c r="E8371" s="5">
        <f t="shared" si="1691"/>
        <v>3389.502646858683</v>
      </c>
      <c r="F8371" s="5">
        <f t="shared" si="1692"/>
        <v>776.02531320030937</v>
      </c>
      <c r="G8371" s="5">
        <f t="shared" si="1693"/>
        <v>1784.1503025602246</v>
      </c>
      <c r="H8371" s="5">
        <f t="shared" si="1694"/>
        <v>5949.6782626192162</v>
      </c>
      <c r="I8371" s="5">
        <f t="shared" si="1695"/>
        <v>720</v>
      </c>
      <c r="J8371" s="5">
        <f t="shared" si="1696"/>
        <v>5229.6782626192162</v>
      </c>
      <c r="K8371" s="2">
        <f t="shared" si="1697"/>
        <v>115793.02539269472</v>
      </c>
      <c r="L8371" s="2">
        <f t="shared" si="1698"/>
        <v>216798</v>
      </c>
      <c r="M8371" s="2">
        <f t="shared" si="1699"/>
        <v>42680</v>
      </c>
      <c r="N8371" s="6">
        <f t="shared" si="1700"/>
        <v>1</v>
      </c>
      <c r="O8371" s="2">
        <f t="shared" si="1701"/>
        <v>38324.974607305281</v>
      </c>
      <c r="P8371" s="2">
        <f t="shared" si="1702"/>
        <v>38324.974607305281</v>
      </c>
    </row>
    <row r="8372" spans="1:16">
      <c r="A8372" s="6">
        <v>12</v>
      </c>
      <c r="B8372" s="6">
        <v>17</v>
      </c>
      <c r="C8372" s="6">
        <v>29</v>
      </c>
      <c r="D8372" s="6">
        <f t="shared" si="1690"/>
        <v>58</v>
      </c>
      <c r="E8372" s="5">
        <f t="shared" si="1691"/>
        <v>3389.502646858683</v>
      </c>
      <c r="F8372" s="5">
        <f t="shared" si="1692"/>
        <v>776.02531320030937</v>
      </c>
      <c r="G8372" s="5">
        <f t="shared" si="1693"/>
        <v>1870.9683306758782</v>
      </c>
      <c r="H8372" s="5">
        <f t="shared" si="1694"/>
        <v>6036.4962907348699</v>
      </c>
      <c r="I8372" s="5">
        <f t="shared" si="1695"/>
        <v>720</v>
      </c>
      <c r="J8372" s="5">
        <f t="shared" si="1696"/>
        <v>5316.4962907348699</v>
      </c>
      <c r="K8372" s="2">
        <f t="shared" si="1697"/>
        <v>117300.28282525815</v>
      </c>
      <c r="L8372" s="2">
        <f t="shared" si="1698"/>
        <v>219498</v>
      </c>
      <c r="M8372" s="2">
        <f t="shared" si="1699"/>
        <v>43560</v>
      </c>
      <c r="N8372" s="6">
        <f t="shared" si="1700"/>
        <v>1</v>
      </c>
      <c r="O8372" s="2">
        <f t="shared" si="1701"/>
        <v>38637.717174741847</v>
      </c>
      <c r="P8372" s="2">
        <f t="shared" si="1702"/>
        <v>38637.717174741847</v>
      </c>
    </row>
    <row r="8373" spans="1:16">
      <c r="A8373" s="6">
        <v>12</v>
      </c>
      <c r="B8373" s="6">
        <v>17</v>
      </c>
      <c r="C8373" s="6">
        <v>30</v>
      </c>
      <c r="D8373" s="6">
        <f t="shared" si="1690"/>
        <v>59</v>
      </c>
      <c r="E8373" s="5">
        <f t="shared" si="1691"/>
        <v>3389.502646858683</v>
      </c>
      <c r="F8373" s="5">
        <f t="shared" si="1692"/>
        <v>776.02531320030937</v>
      </c>
      <c r="G8373" s="5">
        <f t="shared" si="1693"/>
        <v>1959.6780360096488</v>
      </c>
      <c r="H8373" s="5">
        <f t="shared" si="1694"/>
        <v>6125.2059960686411</v>
      </c>
      <c r="I8373" s="5">
        <f t="shared" si="1695"/>
        <v>720</v>
      </c>
      <c r="J8373" s="5">
        <f t="shared" si="1696"/>
        <v>5405.2059960686411</v>
      </c>
      <c r="K8373" s="2">
        <f t="shared" si="1697"/>
        <v>118840.38187619168</v>
      </c>
      <c r="L8373" s="2">
        <f t="shared" si="1698"/>
        <v>222198</v>
      </c>
      <c r="M8373" s="2">
        <f t="shared" si="1699"/>
        <v>44440</v>
      </c>
      <c r="N8373" s="6">
        <f t="shared" si="1700"/>
        <v>1</v>
      </c>
      <c r="O8373" s="2">
        <f t="shared" si="1701"/>
        <v>38917.618123808323</v>
      </c>
      <c r="P8373" s="2">
        <f t="shared" si="1702"/>
        <v>38917.618123808323</v>
      </c>
    </row>
    <row r="8374" spans="1:16">
      <c r="A8374" s="6">
        <v>12</v>
      </c>
      <c r="B8374" s="6">
        <v>18</v>
      </c>
      <c r="C8374" s="6">
        <v>0</v>
      </c>
      <c r="D8374" s="6">
        <f t="shared" si="1690"/>
        <v>30</v>
      </c>
      <c r="E8374" s="5">
        <f t="shared" si="1691"/>
        <v>3389.502646858683</v>
      </c>
      <c r="F8374" s="5">
        <f t="shared" si="1692"/>
        <v>842.2157075615122</v>
      </c>
      <c r="G8374" s="5">
        <f t="shared" si="1693"/>
        <v>0</v>
      </c>
      <c r="H8374" s="5">
        <f t="shared" si="1694"/>
        <v>4231.7183544201953</v>
      </c>
      <c r="I8374" s="5">
        <f t="shared" si="1695"/>
        <v>720</v>
      </c>
      <c r="J8374" s="5">
        <f t="shared" si="1696"/>
        <v>3511.7183544201953</v>
      </c>
      <c r="K8374" s="2">
        <f t="shared" si="1697"/>
        <v>85967.332542017277</v>
      </c>
      <c r="L8374" s="2">
        <f t="shared" si="1698"/>
        <v>143292</v>
      </c>
      <c r="M8374" s="2">
        <f t="shared" si="1699"/>
        <v>18480</v>
      </c>
      <c r="N8374" s="6">
        <f t="shared" si="1700"/>
        <v>1</v>
      </c>
      <c r="O8374" s="2">
        <f t="shared" si="1701"/>
        <v>18844.667457982723</v>
      </c>
      <c r="P8374" s="2">
        <f t="shared" si="1702"/>
        <v>18844.667457982723</v>
      </c>
    </row>
    <row r="8375" spans="1:16">
      <c r="A8375" s="6">
        <v>12</v>
      </c>
      <c r="B8375" s="6">
        <v>18</v>
      </c>
      <c r="C8375" s="6">
        <v>1</v>
      </c>
      <c r="D8375" s="6">
        <f t="shared" si="1690"/>
        <v>31</v>
      </c>
      <c r="E8375" s="5">
        <f t="shared" si="1691"/>
        <v>3389.502646858683</v>
      </c>
      <c r="F8375" s="5">
        <f t="shared" si="1692"/>
        <v>842.2157075615122</v>
      </c>
      <c r="G8375" s="5">
        <f t="shared" si="1693"/>
        <v>45.5625</v>
      </c>
      <c r="H8375" s="5">
        <f t="shared" si="1694"/>
        <v>4277.2808544201953</v>
      </c>
      <c r="I8375" s="5">
        <f t="shared" si="1695"/>
        <v>720</v>
      </c>
      <c r="J8375" s="5">
        <f t="shared" si="1696"/>
        <v>3557.2808544201953</v>
      </c>
      <c r="K8375" s="2">
        <f t="shared" si="1697"/>
        <v>86758.348167017277</v>
      </c>
      <c r="L8375" s="2">
        <f t="shared" si="1698"/>
        <v>145992</v>
      </c>
      <c r="M8375" s="2">
        <f t="shared" si="1699"/>
        <v>19360</v>
      </c>
      <c r="N8375" s="6">
        <f t="shared" si="1700"/>
        <v>1</v>
      </c>
      <c r="O8375" s="2">
        <f t="shared" si="1701"/>
        <v>19873.651832982723</v>
      </c>
      <c r="P8375" s="2">
        <f t="shared" si="1702"/>
        <v>19873.651832982723</v>
      </c>
    </row>
    <row r="8376" spans="1:16">
      <c r="A8376" s="6">
        <v>12</v>
      </c>
      <c r="B8376" s="6">
        <v>18</v>
      </c>
      <c r="C8376" s="6">
        <v>2</v>
      </c>
      <c r="D8376" s="6">
        <f t="shared" si="1690"/>
        <v>32</v>
      </c>
      <c r="E8376" s="5">
        <f t="shared" si="1691"/>
        <v>3389.502646858683</v>
      </c>
      <c r="F8376" s="5">
        <f t="shared" si="1692"/>
        <v>842.2157075615122</v>
      </c>
      <c r="G8376" s="5">
        <f t="shared" si="1693"/>
        <v>92.264062499999994</v>
      </c>
      <c r="H8376" s="5">
        <f t="shared" si="1694"/>
        <v>4323.9824169201956</v>
      </c>
      <c r="I8376" s="5">
        <f t="shared" si="1695"/>
        <v>720</v>
      </c>
      <c r="J8376" s="5">
        <f t="shared" si="1696"/>
        <v>3603.9824169201956</v>
      </c>
      <c r="K8376" s="2">
        <f t="shared" si="1697"/>
        <v>87569.139182642277</v>
      </c>
      <c r="L8376" s="2">
        <f t="shared" si="1698"/>
        <v>148692</v>
      </c>
      <c r="M8376" s="2">
        <f t="shared" si="1699"/>
        <v>20240</v>
      </c>
      <c r="N8376" s="6">
        <f t="shared" si="1700"/>
        <v>1</v>
      </c>
      <c r="O8376" s="2">
        <f t="shared" si="1701"/>
        <v>20882.860817357723</v>
      </c>
      <c r="P8376" s="2">
        <f t="shared" si="1702"/>
        <v>20882.860817357723</v>
      </c>
    </row>
    <row r="8377" spans="1:16">
      <c r="A8377" s="6">
        <v>12</v>
      </c>
      <c r="B8377" s="6">
        <v>18</v>
      </c>
      <c r="C8377" s="6">
        <v>3</v>
      </c>
      <c r="D8377" s="6">
        <f t="shared" si="1690"/>
        <v>33</v>
      </c>
      <c r="E8377" s="5">
        <f t="shared" si="1691"/>
        <v>3389.502646858683</v>
      </c>
      <c r="F8377" s="5">
        <f t="shared" si="1692"/>
        <v>842.2157075615122</v>
      </c>
      <c r="G8377" s="5">
        <f t="shared" si="1693"/>
        <v>140.12604492187498</v>
      </c>
      <c r="H8377" s="5">
        <f t="shared" si="1694"/>
        <v>4371.8443993420706</v>
      </c>
      <c r="I8377" s="5">
        <f t="shared" si="1695"/>
        <v>720</v>
      </c>
      <c r="J8377" s="5">
        <f t="shared" si="1696"/>
        <v>3651.8443993420706</v>
      </c>
      <c r="K8377" s="2">
        <f t="shared" si="1697"/>
        <v>88400.076377466496</v>
      </c>
      <c r="L8377" s="2">
        <f t="shared" si="1698"/>
        <v>151392</v>
      </c>
      <c r="M8377" s="2">
        <f t="shared" si="1699"/>
        <v>21120</v>
      </c>
      <c r="N8377" s="6">
        <f t="shared" si="1700"/>
        <v>1</v>
      </c>
      <c r="O8377" s="2">
        <f t="shared" si="1701"/>
        <v>21871.923622533504</v>
      </c>
      <c r="P8377" s="2">
        <f t="shared" si="1702"/>
        <v>21871.923622533504</v>
      </c>
    </row>
    <row r="8378" spans="1:16">
      <c r="A8378" s="6">
        <v>12</v>
      </c>
      <c r="B8378" s="6">
        <v>18</v>
      </c>
      <c r="C8378" s="6">
        <v>4</v>
      </c>
      <c r="D8378" s="6">
        <f t="shared" si="1690"/>
        <v>34</v>
      </c>
      <c r="E8378" s="5">
        <f t="shared" si="1691"/>
        <v>3389.502646858683</v>
      </c>
      <c r="F8378" s="5">
        <f t="shared" si="1692"/>
        <v>842.2157075615122</v>
      </c>
      <c r="G8378" s="5">
        <f t="shared" si="1693"/>
        <v>189.17016064453125</v>
      </c>
      <c r="H8378" s="5">
        <f t="shared" si="1694"/>
        <v>4420.8885150647266</v>
      </c>
      <c r="I8378" s="5">
        <f t="shared" si="1695"/>
        <v>720</v>
      </c>
      <c r="J8378" s="5">
        <f t="shared" si="1696"/>
        <v>3700.8885150647266</v>
      </c>
      <c r="K8378" s="2">
        <f t="shared" si="1697"/>
        <v>89251.536719873722</v>
      </c>
      <c r="L8378" s="2">
        <f t="shared" si="1698"/>
        <v>154092</v>
      </c>
      <c r="M8378" s="2">
        <f t="shared" si="1699"/>
        <v>22000</v>
      </c>
      <c r="N8378" s="6">
        <f t="shared" si="1700"/>
        <v>1</v>
      </c>
      <c r="O8378" s="2">
        <f t="shared" si="1701"/>
        <v>22840.463280126278</v>
      </c>
      <c r="P8378" s="2">
        <f t="shared" si="1702"/>
        <v>22840.463280126278</v>
      </c>
    </row>
    <row r="8379" spans="1:16">
      <c r="A8379" s="6">
        <v>12</v>
      </c>
      <c r="B8379" s="6">
        <v>18</v>
      </c>
      <c r="C8379" s="6">
        <v>5</v>
      </c>
      <c r="D8379" s="6">
        <f t="shared" si="1690"/>
        <v>35</v>
      </c>
      <c r="E8379" s="5">
        <f t="shared" si="1691"/>
        <v>3389.502646858683</v>
      </c>
      <c r="F8379" s="5">
        <f t="shared" si="1692"/>
        <v>842.2157075615122</v>
      </c>
      <c r="G8379" s="5">
        <f t="shared" si="1693"/>
        <v>239.41848456573481</v>
      </c>
      <c r="H8379" s="5">
        <f t="shared" si="1694"/>
        <v>4471.1368389859299</v>
      </c>
      <c r="I8379" s="5">
        <f t="shared" si="1695"/>
        <v>720</v>
      </c>
      <c r="J8379" s="5">
        <f t="shared" si="1696"/>
        <v>3751.1368389859299</v>
      </c>
      <c r="K8379" s="2">
        <f t="shared" si="1697"/>
        <v>90123.90345461684</v>
      </c>
      <c r="L8379" s="2">
        <f t="shared" si="1698"/>
        <v>156792</v>
      </c>
      <c r="M8379" s="2">
        <f t="shared" si="1699"/>
        <v>22880</v>
      </c>
      <c r="N8379" s="6">
        <f t="shared" si="1700"/>
        <v>1</v>
      </c>
      <c r="O8379" s="2">
        <f t="shared" si="1701"/>
        <v>23788.09654538316</v>
      </c>
      <c r="P8379" s="2">
        <f t="shared" si="1702"/>
        <v>23788.09654538316</v>
      </c>
    </row>
    <row r="8380" spans="1:16">
      <c r="A8380" s="6">
        <v>12</v>
      </c>
      <c r="B8380" s="6">
        <v>18</v>
      </c>
      <c r="C8380" s="6">
        <v>6</v>
      </c>
      <c r="D8380" s="6">
        <f t="shared" si="1690"/>
        <v>36</v>
      </c>
      <c r="E8380" s="5">
        <f t="shared" si="1691"/>
        <v>3389.502646858683</v>
      </c>
      <c r="F8380" s="5">
        <f t="shared" si="1692"/>
        <v>842.2157075615122</v>
      </c>
      <c r="G8380" s="5">
        <f t="shared" si="1693"/>
        <v>290.89345874736784</v>
      </c>
      <c r="H8380" s="5">
        <f t="shared" si="1694"/>
        <v>4522.611813167563</v>
      </c>
      <c r="I8380" s="5">
        <f t="shared" si="1695"/>
        <v>720</v>
      </c>
      <c r="J8380" s="5">
        <f t="shared" si="1696"/>
        <v>3802.611813167563</v>
      </c>
      <c r="K8380" s="2">
        <f t="shared" si="1697"/>
        <v>91017.56620082575</v>
      </c>
      <c r="L8380" s="2">
        <f t="shared" si="1698"/>
        <v>159492</v>
      </c>
      <c r="M8380" s="2">
        <f t="shared" si="1699"/>
        <v>23760</v>
      </c>
      <c r="N8380" s="6">
        <f t="shared" si="1700"/>
        <v>1</v>
      </c>
      <c r="O8380" s="2">
        <f t="shared" si="1701"/>
        <v>24714.43379917425</v>
      </c>
      <c r="P8380" s="2">
        <f t="shared" si="1702"/>
        <v>24714.43379917425</v>
      </c>
    </row>
    <row r="8381" spans="1:16">
      <c r="A8381" s="6">
        <v>12</v>
      </c>
      <c r="B8381" s="6">
        <v>18</v>
      </c>
      <c r="C8381" s="6">
        <v>7</v>
      </c>
      <c r="D8381" s="6">
        <f t="shared" si="1690"/>
        <v>37</v>
      </c>
      <c r="E8381" s="5">
        <f t="shared" si="1691"/>
        <v>3389.502646858683</v>
      </c>
      <c r="F8381" s="5">
        <f t="shared" si="1692"/>
        <v>842.2157075615122</v>
      </c>
      <c r="G8381" s="5">
        <f t="shared" si="1693"/>
        <v>343.61789814532818</v>
      </c>
      <c r="H8381" s="5">
        <f t="shared" si="1694"/>
        <v>4575.3362525655239</v>
      </c>
      <c r="I8381" s="5">
        <f t="shared" si="1695"/>
        <v>720</v>
      </c>
      <c r="J8381" s="5">
        <f t="shared" si="1696"/>
        <v>3855.3362525655239</v>
      </c>
      <c r="K8381" s="2">
        <f t="shared" si="1697"/>
        <v>91932.921051484795</v>
      </c>
      <c r="L8381" s="2">
        <f t="shared" si="1698"/>
        <v>162192</v>
      </c>
      <c r="M8381" s="2">
        <f t="shared" si="1699"/>
        <v>24640</v>
      </c>
      <c r="N8381" s="6">
        <f t="shared" si="1700"/>
        <v>1</v>
      </c>
      <c r="O8381" s="2">
        <f t="shared" si="1701"/>
        <v>25619.078948515205</v>
      </c>
      <c r="P8381" s="2">
        <f t="shared" si="1702"/>
        <v>25619.078948515205</v>
      </c>
    </row>
    <row r="8382" spans="1:16">
      <c r="A8382" s="6">
        <v>12</v>
      </c>
      <c r="B8382" s="6">
        <v>18</v>
      </c>
      <c r="C8382" s="6">
        <v>8</v>
      </c>
      <c r="D8382" s="6">
        <f t="shared" si="1690"/>
        <v>38</v>
      </c>
      <c r="E8382" s="5">
        <f t="shared" si="1691"/>
        <v>3389.502646858683</v>
      </c>
      <c r="F8382" s="5">
        <f t="shared" si="1692"/>
        <v>842.2157075615122</v>
      </c>
      <c r="G8382" s="5">
        <f t="shared" si="1693"/>
        <v>397.61499642530839</v>
      </c>
      <c r="H8382" s="5">
        <f t="shared" si="1694"/>
        <v>4629.3333508455034</v>
      </c>
      <c r="I8382" s="5">
        <f t="shared" si="1695"/>
        <v>720</v>
      </c>
      <c r="J8382" s="5">
        <f t="shared" si="1696"/>
        <v>3909.3333508455034</v>
      </c>
      <c r="K8382" s="2">
        <f t="shared" si="1697"/>
        <v>92870.3706744011</v>
      </c>
      <c r="L8382" s="2">
        <f t="shared" si="1698"/>
        <v>164892</v>
      </c>
      <c r="M8382" s="2">
        <f t="shared" si="1699"/>
        <v>25520</v>
      </c>
      <c r="N8382" s="6">
        <f t="shared" si="1700"/>
        <v>1</v>
      </c>
      <c r="O8382" s="2">
        <f t="shared" si="1701"/>
        <v>26501.6293255989</v>
      </c>
      <c r="P8382" s="2">
        <f t="shared" si="1702"/>
        <v>26501.6293255989</v>
      </c>
    </row>
    <row r="8383" spans="1:16">
      <c r="A8383" s="6">
        <v>12</v>
      </c>
      <c r="B8383" s="6">
        <v>18</v>
      </c>
      <c r="C8383" s="6">
        <v>9</v>
      </c>
      <c r="D8383" s="6">
        <f t="shared" si="1690"/>
        <v>39</v>
      </c>
      <c r="E8383" s="5">
        <f t="shared" si="1691"/>
        <v>3389.502646858683</v>
      </c>
      <c r="F8383" s="5">
        <f t="shared" si="1692"/>
        <v>842.2157075615122</v>
      </c>
      <c r="G8383" s="5">
        <f t="shared" si="1693"/>
        <v>452.90833186570285</v>
      </c>
      <c r="H8383" s="5">
        <f t="shared" si="1694"/>
        <v>4684.6266862858984</v>
      </c>
      <c r="I8383" s="5">
        <f t="shared" si="1695"/>
        <v>720</v>
      </c>
      <c r="J8383" s="5">
        <f t="shared" si="1696"/>
        <v>3964.6266862858984</v>
      </c>
      <c r="K8383" s="2">
        <f t="shared" si="1697"/>
        <v>93830.324414685732</v>
      </c>
      <c r="L8383" s="2">
        <f t="shared" si="1698"/>
        <v>167592</v>
      </c>
      <c r="M8383" s="2">
        <f t="shared" si="1699"/>
        <v>26400</v>
      </c>
      <c r="N8383" s="6">
        <f t="shared" si="1700"/>
        <v>1</v>
      </c>
      <c r="O8383" s="2">
        <f t="shared" si="1701"/>
        <v>27361.675585314268</v>
      </c>
      <c r="P8383" s="2">
        <f t="shared" si="1702"/>
        <v>27361.675585314268</v>
      </c>
    </row>
    <row r="8384" spans="1:16">
      <c r="A8384" s="6">
        <v>12</v>
      </c>
      <c r="B8384" s="6">
        <v>18</v>
      </c>
      <c r="C8384" s="6">
        <v>10</v>
      </c>
      <c r="D8384" s="6">
        <f t="shared" si="1690"/>
        <v>40</v>
      </c>
      <c r="E8384" s="5">
        <f t="shared" si="1691"/>
        <v>3389.502646858683</v>
      </c>
      <c r="F8384" s="5">
        <f t="shared" si="1692"/>
        <v>842.2157075615122</v>
      </c>
      <c r="G8384" s="5">
        <f t="shared" si="1693"/>
        <v>509.52187334891573</v>
      </c>
      <c r="H8384" s="5">
        <f t="shared" si="1694"/>
        <v>4741.2402277691108</v>
      </c>
      <c r="I8384" s="5">
        <f t="shared" si="1695"/>
        <v>720</v>
      </c>
      <c r="J8384" s="5">
        <f t="shared" si="1696"/>
        <v>4021.2402277691108</v>
      </c>
      <c r="K8384" s="2">
        <f t="shared" si="1697"/>
        <v>94813.19839876928</v>
      </c>
      <c r="L8384" s="2">
        <f t="shared" si="1698"/>
        <v>170292</v>
      </c>
      <c r="M8384" s="2">
        <f t="shared" si="1699"/>
        <v>27280</v>
      </c>
      <c r="N8384" s="6">
        <f t="shared" si="1700"/>
        <v>1</v>
      </c>
      <c r="O8384" s="2">
        <f t="shared" si="1701"/>
        <v>28198.80160123072</v>
      </c>
      <c r="P8384" s="2">
        <f t="shared" si="1702"/>
        <v>28198.80160123072</v>
      </c>
    </row>
    <row r="8385" spans="1:16">
      <c r="A8385" s="6">
        <v>12</v>
      </c>
      <c r="B8385" s="6">
        <v>18</v>
      </c>
      <c r="C8385" s="6">
        <v>11</v>
      </c>
      <c r="D8385" s="6">
        <f t="shared" si="1690"/>
        <v>41</v>
      </c>
      <c r="E8385" s="5">
        <f t="shared" si="1691"/>
        <v>3389.502646858683</v>
      </c>
      <c r="F8385" s="5">
        <f t="shared" si="1692"/>
        <v>842.2157075615122</v>
      </c>
      <c r="G8385" s="5">
        <f t="shared" si="1693"/>
        <v>567.47998644235474</v>
      </c>
      <c r="H8385" s="5">
        <f t="shared" si="1694"/>
        <v>4799.1983408625501</v>
      </c>
      <c r="I8385" s="5">
        <f t="shared" si="1695"/>
        <v>720</v>
      </c>
      <c r="J8385" s="5">
        <f t="shared" si="1696"/>
        <v>4079.1983408625501</v>
      </c>
      <c r="K8385" s="2">
        <f t="shared" si="1697"/>
        <v>95819.415639974832</v>
      </c>
      <c r="L8385" s="2">
        <f t="shared" si="1698"/>
        <v>172992</v>
      </c>
      <c r="M8385" s="2">
        <f t="shared" si="1699"/>
        <v>28160</v>
      </c>
      <c r="N8385" s="6">
        <f t="shared" si="1700"/>
        <v>1</v>
      </c>
      <c r="O8385" s="2">
        <f t="shared" si="1701"/>
        <v>29012.584360025168</v>
      </c>
      <c r="P8385" s="2">
        <f t="shared" si="1702"/>
        <v>29012.584360025168</v>
      </c>
    </row>
    <row r="8386" spans="1:16">
      <c r="A8386" s="6">
        <v>12</v>
      </c>
      <c r="B8386" s="6">
        <v>18</v>
      </c>
      <c r="C8386" s="6">
        <v>12</v>
      </c>
      <c r="D8386" s="6">
        <f t="shared" si="1690"/>
        <v>42</v>
      </c>
      <c r="E8386" s="5">
        <f t="shared" si="1691"/>
        <v>3389.502646858683</v>
      </c>
      <c r="F8386" s="5">
        <f t="shared" si="1692"/>
        <v>842.2157075615122</v>
      </c>
      <c r="G8386" s="5">
        <f t="shared" si="1693"/>
        <v>626.80743957041921</v>
      </c>
      <c r="H8386" s="5">
        <f t="shared" si="1694"/>
        <v>4858.5257939906141</v>
      </c>
      <c r="I8386" s="5">
        <f t="shared" si="1695"/>
        <v>720</v>
      </c>
      <c r="J8386" s="5">
        <f t="shared" si="1696"/>
        <v>4138.5257939906141</v>
      </c>
      <c r="K8386" s="2">
        <f t="shared" si="1697"/>
        <v>96849.406145670378</v>
      </c>
      <c r="L8386" s="2">
        <f t="shared" si="1698"/>
        <v>175692</v>
      </c>
      <c r="M8386" s="2">
        <f t="shared" si="1699"/>
        <v>29040</v>
      </c>
      <c r="N8386" s="6">
        <f t="shared" si="1700"/>
        <v>1</v>
      </c>
      <c r="O8386" s="2">
        <f t="shared" si="1701"/>
        <v>29802.593854329622</v>
      </c>
      <c r="P8386" s="2">
        <f t="shared" si="1702"/>
        <v>29802.593854329622</v>
      </c>
    </row>
    <row r="8387" spans="1:16">
      <c r="A8387" s="6">
        <v>12</v>
      </c>
      <c r="B8387" s="6">
        <v>18</v>
      </c>
      <c r="C8387" s="6">
        <v>13</v>
      </c>
      <c r="D8387" s="6">
        <f t="shared" si="1690"/>
        <v>43</v>
      </c>
      <c r="E8387" s="5">
        <f t="shared" si="1691"/>
        <v>3389.502646858683</v>
      </c>
      <c r="F8387" s="5">
        <f t="shared" si="1692"/>
        <v>842.2157075615122</v>
      </c>
      <c r="G8387" s="5">
        <f t="shared" si="1693"/>
        <v>687.52941027880343</v>
      </c>
      <c r="H8387" s="5">
        <f t="shared" si="1694"/>
        <v>4919.2477646989992</v>
      </c>
      <c r="I8387" s="5">
        <f t="shared" si="1695"/>
        <v>720</v>
      </c>
      <c r="J8387" s="5">
        <f t="shared" si="1696"/>
        <v>4199.2477646989992</v>
      </c>
      <c r="K8387" s="2">
        <f t="shared" si="1697"/>
        <v>97903.607026024285</v>
      </c>
      <c r="L8387" s="2">
        <f t="shared" si="1698"/>
        <v>178392</v>
      </c>
      <c r="M8387" s="2">
        <f t="shared" si="1699"/>
        <v>29920</v>
      </c>
      <c r="N8387" s="6">
        <f t="shared" si="1700"/>
        <v>1</v>
      </c>
      <c r="O8387" s="2">
        <f t="shared" si="1701"/>
        <v>30568.392973975715</v>
      </c>
      <c r="P8387" s="2">
        <f t="shared" si="1702"/>
        <v>30568.392973975715</v>
      </c>
    </row>
    <row r="8388" spans="1:16">
      <c r="A8388" s="6">
        <v>12</v>
      </c>
      <c r="B8388" s="6">
        <v>18</v>
      </c>
      <c r="C8388" s="6">
        <v>14</v>
      </c>
      <c r="D8388" s="6">
        <f t="shared" ref="D8388:D8451" si="1703">A8388+B8388+C8388</f>
        <v>44</v>
      </c>
      <c r="E8388" s="5">
        <f t="shared" ref="E8388:E8451" si="1704">IF(A8388=0,0,A8388*LABOR_HRS_WK_TOM*SEASON_WEEKS*(1+DIM_PCT_TOM)^A8388)</f>
        <v>3389.502646858683</v>
      </c>
      <c r="F8388" s="5">
        <f t="shared" ref="F8388:F8451" si="1705">IF(B8388=0,0,B8388*LABOR_HRS_WK_CAR*SEASON_WEEKS*(1+DIM_PCT_CAR)^B8388)</f>
        <v>842.2157075615122</v>
      </c>
      <c r="G8388" s="5">
        <f t="shared" ref="G8388:G8451" si="1706">IF(C8388=0,0,C8388*LABOR_HRS_WK_MES*SEASON_WEEKS*(1+DIM_PCT_MES)^C8388)</f>
        <v>749.67149159246469</v>
      </c>
      <c r="H8388" s="5">
        <f t="shared" ref="H8388:H8451" si="1707">E8388+F8388+G8388</f>
        <v>4981.3898460126602</v>
      </c>
      <c r="I8388" s="5">
        <f t="shared" ref="I8388:I8451" si="1708">MIN(H8388,FARMER_HRS)</f>
        <v>720</v>
      </c>
      <c r="J8388" s="5">
        <f t="shared" ref="J8388:J8451" si="1709">MAX(0,H8388-FARMER_HRS)</f>
        <v>4261.3898460126602</v>
      </c>
      <c r="K8388" s="2">
        <f t="shared" ref="K8388:K8451" si="1710">I8388*FARMER_RATE+J8388*TEMP_WORKER_RATE</f>
        <v>98982.462604386455</v>
      </c>
      <c r="L8388" s="2">
        <f t="shared" ref="L8388:L8451" si="1711">A8388*PRICE_TOM+B8388*PRICE_CAR+C8388*PRICE_MES</f>
        <v>181092</v>
      </c>
      <c r="M8388" s="2">
        <f t="shared" ref="M8388:M8451" si="1712">A8388*FERT_BED_TOM+B8388*FERT_BED_CAR+C8388*FERT_BED_MES</f>
        <v>30800</v>
      </c>
      <c r="N8388" s="6">
        <f t="shared" ref="N8388:N8451" si="1713">IF(AND(D8388&lt;=TOTAL_BEDS,J8388&lt;=TEMP_WORKER_MAX*TEMP_WORKER_HRS),1,0)</f>
        <v>1</v>
      </c>
      <c r="O8388" s="2">
        <f t="shared" ref="O8388:O8451" si="1714">L8388-M8388-K8388-FIXED_COSTS</f>
        <v>31309.537395613545</v>
      </c>
      <c r="P8388" s="2">
        <f t="shared" ref="P8388:P8451" si="1715">IF(N8388=1,O8388,"")</f>
        <v>31309.537395613545</v>
      </c>
    </row>
    <row r="8389" spans="1:16">
      <c r="A8389" s="6">
        <v>12</v>
      </c>
      <c r="B8389" s="6">
        <v>18</v>
      </c>
      <c r="C8389" s="6">
        <v>15</v>
      </c>
      <c r="D8389" s="6">
        <f t="shared" si="1703"/>
        <v>45</v>
      </c>
      <c r="E8389" s="5">
        <f t="shared" si="1704"/>
        <v>3389.502646858683</v>
      </c>
      <c r="F8389" s="5">
        <f t="shared" si="1705"/>
        <v>842.2157075615122</v>
      </c>
      <c r="G8389" s="5">
        <f t="shared" si="1706"/>
        <v>813.25969846861108</v>
      </c>
      <c r="H8389" s="5">
        <f t="shared" si="1707"/>
        <v>5044.9780528888059</v>
      </c>
      <c r="I8389" s="5">
        <f t="shared" si="1708"/>
        <v>720</v>
      </c>
      <c r="J8389" s="5">
        <f t="shared" si="1709"/>
        <v>4324.9780528888059</v>
      </c>
      <c r="K8389" s="2">
        <f t="shared" si="1710"/>
        <v>100086.42452931954</v>
      </c>
      <c r="L8389" s="2">
        <f t="shared" si="1711"/>
        <v>183792</v>
      </c>
      <c r="M8389" s="2">
        <f t="shared" si="1712"/>
        <v>31680</v>
      </c>
      <c r="N8389" s="6">
        <f t="shared" si="1713"/>
        <v>1</v>
      </c>
      <c r="O8389" s="2">
        <f t="shared" si="1714"/>
        <v>32025.575470680458</v>
      </c>
      <c r="P8389" s="2">
        <f t="shared" si="1715"/>
        <v>32025.575470680458</v>
      </c>
    </row>
    <row r="8390" spans="1:16">
      <c r="A8390" s="6">
        <v>12</v>
      </c>
      <c r="B8390" s="6">
        <v>18</v>
      </c>
      <c r="C8390" s="6">
        <v>16</v>
      </c>
      <c r="D8390" s="6">
        <f t="shared" si="1703"/>
        <v>46</v>
      </c>
      <c r="E8390" s="5">
        <f t="shared" si="1704"/>
        <v>3389.502646858683</v>
      </c>
      <c r="F8390" s="5">
        <f t="shared" si="1705"/>
        <v>842.2157075615122</v>
      </c>
      <c r="G8390" s="5">
        <f t="shared" si="1706"/>
        <v>878.32047434610013</v>
      </c>
      <c r="H8390" s="5">
        <f t="shared" si="1707"/>
        <v>5110.0388287662954</v>
      </c>
      <c r="I8390" s="5">
        <f t="shared" si="1708"/>
        <v>720</v>
      </c>
      <c r="J8390" s="5">
        <f t="shared" si="1709"/>
        <v>4390.0388287662954</v>
      </c>
      <c r="K8390" s="2">
        <f t="shared" si="1710"/>
        <v>101215.95188830374</v>
      </c>
      <c r="L8390" s="2">
        <f t="shared" si="1711"/>
        <v>186492</v>
      </c>
      <c r="M8390" s="2">
        <f t="shared" si="1712"/>
        <v>32560</v>
      </c>
      <c r="N8390" s="6">
        <f t="shared" si="1713"/>
        <v>1</v>
      </c>
      <c r="O8390" s="2">
        <f t="shared" si="1714"/>
        <v>32716.048111696262</v>
      </c>
      <c r="P8390" s="2">
        <f t="shared" si="1715"/>
        <v>32716.048111696262</v>
      </c>
    </row>
    <row r="8391" spans="1:16">
      <c r="A8391" s="6">
        <v>12</v>
      </c>
      <c r="B8391" s="6">
        <v>18</v>
      </c>
      <c r="C8391" s="6">
        <v>17</v>
      </c>
      <c r="D8391" s="6">
        <f t="shared" si="1703"/>
        <v>47</v>
      </c>
      <c r="E8391" s="5">
        <f t="shared" si="1704"/>
        <v>3389.502646858683</v>
      </c>
      <c r="F8391" s="5">
        <f t="shared" si="1705"/>
        <v>842.2157075615122</v>
      </c>
      <c r="G8391" s="5">
        <f t="shared" si="1706"/>
        <v>944.88069779264049</v>
      </c>
      <c r="H8391" s="5">
        <f t="shared" si="1707"/>
        <v>5176.5990522128359</v>
      </c>
      <c r="I8391" s="5">
        <f t="shared" si="1708"/>
        <v>720</v>
      </c>
      <c r="J8391" s="5">
        <f t="shared" si="1709"/>
        <v>4456.5990522128359</v>
      </c>
      <c r="K8391" s="2">
        <f t="shared" si="1710"/>
        <v>102371.51132313951</v>
      </c>
      <c r="L8391" s="2">
        <f t="shared" si="1711"/>
        <v>189192</v>
      </c>
      <c r="M8391" s="2">
        <f t="shared" si="1712"/>
        <v>33440</v>
      </c>
      <c r="N8391" s="6">
        <f t="shared" si="1713"/>
        <v>1</v>
      </c>
      <c r="O8391" s="2">
        <f t="shared" si="1714"/>
        <v>33380.488676860492</v>
      </c>
      <c r="P8391" s="2">
        <f t="shared" si="1715"/>
        <v>33380.488676860492</v>
      </c>
    </row>
    <row r="8392" spans="1:16">
      <c r="A8392" s="6">
        <v>12</v>
      </c>
      <c r="B8392" s="6">
        <v>18</v>
      </c>
      <c r="C8392" s="6">
        <v>18</v>
      </c>
      <c r="D8392" s="6">
        <f t="shared" si="1703"/>
        <v>48</v>
      </c>
      <c r="E8392" s="5">
        <f t="shared" si="1704"/>
        <v>3389.502646858683</v>
      </c>
      <c r="F8392" s="5">
        <f t="shared" si="1705"/>
        <v>842.2157075615122</v>
      </c>
      <c r="G8392" s="5">
        <f t="shared" si="1706"/>
        <v>1012.9676892512279</v>
      </c>
      <c r="H8392" s="5">
        <f t="shared" si="1707"/>
        <v>5244.6860436714232</v>
      </c>
      <c r="I8392" s="5">
        <f t="shared" si="1708"/>
        <v>720</v>
      </c>
      <c r="J8392" s="5">
        <f t="shared" si="1709"/>
        <v>4524.6860436714232</v>
      </c>
      <c r="K8392" s="2">
        <f t="shared" si="1710"/>
        <v>103553.57714707332</v>
      </c>
      <c r="L8392" s="2">
        <f t="shared" si="1711"/>
        <v>191892</v>
      </c>
      <c r="M8392" s="2">
        <f t="shared" si="1712"/>
        <v>34320</v>
      </c>
      <c r="N8392" s="6">
        <f t="shared" si="1713"/>
        <v>1</v>
      </c>
      <c r="O8392" s="2">
        <f t="shared" si="1714"/>
        <v>34018.422852926684</v>
      </c>
      <c r="P8392" s="2">
        <f t="shared" si="1715"/>
        <v>34018.422852926684</v>
      </c>
    </row>
    <row r="8393" spans="1:16">
      <c r="A8393" s="6">
        <v>12</v>
      </c>
      <c r="B8393" s="6">
        <v>18</v>
      </c>
      <c r="C8393" s="6">
        <v>19</v>
      </c>
      <c r="D8393" s="6">
        <f t="shared" si="1703"/>
        <v>49</v>
      </c>
      <c r="E8393" s="5">
        <f t="shared" si="1704"/>
        <v>3389.502646858683</v>
      </c>
      <c r="F8393" s="5">
        <f t="shared" si="1705"/>
        <v>842.2157075615122</v>
      </c>
      <c r="G8393" s="5">
        <f t="shared" si="1706"/>
        <v>1082.6092178872495</v>
      </c>
      <c r="H8393" s="5">
        <f t="shared" si="1707"/>
        <v>5314.3275723074448</v>
      </c>
      <c r="I8393" s="5">
        <f t="shared" si="1708"/>
        <v>720</v>
      </c>
      <c r="J8393" s="5">
        <f t="shared" si="1709"/>
        <v>4594.3275723074448</v>
      </c>
      <c r="K8393" s="2">
        <f t="shared" si="1710"/>
        <v>104762.63146367091</v>
      </c>
      <c r="L8393" s="2">
        <f t="shared" si="1711"/>
        <v>194592</v>
      </c>
      <c r="M8393" s="2">
        <f t="shared" si="1712"/>
        <v>35200</v>
      </c>
      <c r="N8393" s="6">
        <f t="shared" si="1713"/>
        <v>1</v>
      </c>
      <c r="O8393" s="2">
        <f t="shared" si="1714"/>
        <v>34629.368536329086</v>
      </c>
      <c r="P8393" s="2">
        <f t="shared" si="1715"/>
        <v>34629.368536329086</v>
      </c>
    </row>
    <row r="8394" spans="1:16">
      <c r="A8394" s="6">
        <v>12</v>
      </c>
      <c r="B8394" s="6">
        <v>18</v>
      </c>
      <c r="C8394" s="6">
        <v>20</v>
      </c>
      <c r="D8394" s="6">
        <f t="shared" si="1703"/>
        <v>50</v>
      </c>
      <c r="E8394" s="5">
        <f t="shared" si="1704"/>
        <v>3389.502646858683</v>
      </c>
      <c r="F8394" s="5">
        <f t="shared" si="1705"/>
        <v>842.2157075615122</v>
      </c>
      <c r="G8394" s="5">
        <f t="shared" si="1706"/>
        <v>1153.8335085377266</v>
      </c>
      <c r="H8394" s="5">
        <f t="shared" si="1707"/>
        <v>5385.5518629579219</v>
      </c>
      <c r="I8394" s="5">
        <f t="shared" si="1708"/>
        <v>720</v>
      </c>
      <c r="J8394" s="5">
        <f t="shared" si="1709"/>
        <v>4665.5518629579219</v>
      </c>
      <c r="K8394" s="2">
        <f t="shared" si="1710"/>
        <v>105999.16428746392</v>
      </c>
      <c r="L8394" s="2">
        <f t="shared" si="1711"/>
        <v>197292</v>
      </c>
      <c r="M8394" s="2">
        <f t="shared" si="1712"/>
        <v>36080</v>
      </c>
      <c r="N8394" s="6">
        <f t="shared" si="1713"/>
        <v>1</v>
      </c>
      <c r="O8394" s="2">
        <f t="shared" si="1714"/>
        <v>35212.835712536078</v>
      </c>
      <c r="P8394" s="2">
        <f t="shared" si="1715"/>
        <v>35212.835712536078</v>
      </c>
    </row>
    <row r="8395" spans="1:16">
      <c r="A8395" s="6">
        <v>12</v>
      </c>
      <c r="B8395" s="6">
        <v>18</v>
      </c>
      <c r="C8395" s="6">
        <v>21</v>
      </c>
      <c r="D8395" s="6">
        <f t="shared" si="1703"/>
        <v>51</v>
      </c>
      <c r="E8395" s="5">
        <f t="shared" si="1704"/>
        <v>3389.502646858683</v>
      </c>
      <c r="F8395" s="5">
        <f t="shared" si="1705"/>
        <v>842.2157075615122</v>
      </c>
      <c r="G8395" s="5">
        <f t="shared" si="1706"/>
        <v>1226.6692487641703</v>
      </c>
      <c r="H8395" s="5">
        <f t="shared" si="1707"/>
        <v>5458.3876031843656</v>
      </c>
      <c r="I8395" s="5">
        <f t="shared" si="1708"/>
        <v>720</v>
      </c>
      <c r="J8395" s="5">
        <f t="shared" si="1709"/>
        <v>4738.3876031843656</v>
      </c>
      <c r="K8395" s="2">
        <f t="shared" si="1710"/>
        <v>107263.67366639523</v>
      </c>
      <c r="L8395" s="2">
        <f t="shared" si="1711"/>
        <v>199992</v>
      </c>
      <c r="M8395" s="2">
        <f t="shared" si="1712"/>
        <v>36960</v>
      </c>
      <c r="N8395" s="6">
        <f t="shared" si="1713"/>
        <v>1</v>
      </c>
      <c r="O8395" s="2">
        <f t="shared" si="1714"/>
        <v>35768.326333604768</v>
      </c>
      <c r="P8395" s="2">
        <f t="shared" si="1715"/>
        <v>35768.326333604768</v>
      </c>
    </row>
    <row r="8396" spans="1:16">
      <c r="A8396" s="6">
        <v>12</v>
      </c>
      <c r="B8396" s="6">
        <v>18</v>
      </c>
      <c r="C8396" s="6">
        <v>22</v>
      </c>
      <c r="D8396" s="6">
        <f t="shared" si="1703"/>
        <v>52</v>
      </c>
      <c r="E8396" s="5">
        <f t="shared" si="1704"/>
        <v>3389.502646858683</v>
      </c>
      <c r="F8396" s="5">
        <f t="shared" si="1705"/>
        <v>842.2157075615122</v>
      </c>
      <c r="G8396" s="5">
        <f t="shared" si="1706"/>
        <v>1301.1455960105666</v>
      </c>
      <c r="H8396" s="5">
        <f t="shared" si="1707"/>
        <v>5532.8639504307621</v>
      </c>
      <c r="I8396" s="5">
        <f t="shared" si="1708"/>
        <v>720</v>
      </c>
      <c r="J8396" s="5">
        <f t="shared" si="1709"/>
        <v>4812.8639504307621</v>
      </c>
      <c r="K8396" s="2">
        <f t="shared" si="1710"/>
        <v>108556.66580608962</v>
      </c>
      <c r="L8396" s="2">
        <f t="shared" si="1711"/>
        <v>202692</v>
      </c>
      <c r="M8396" s="2">
        <f t="shared" si="1712"/>
        <v>37840</v>
      </c>
      <c r="N8396" s="6">
        <f t="shared" si="1713"/>
        <v>1</v>
      </c>
      <c r="O8396" s="2">
        <f t="shared" si="1714"/>
        <v>36295.334193910385</v>
      </c>
      <c r="P8396" s="2">
        <f t="shared" si="1715"/>
        <v>36295.334193910385</v>
      </c>
    </row>
    <row r="8397" spans="1:16">
      <c r="A8397" s="6">
        <v>12</v>
      </c>
      <c r="B8397" s="6">
        <v>18</v>
      </c>
      <c r="C8397" s="6">
        <v>23</v>
      </c>
      <c r="D8397" s="6">
        <f t="shared" si="1703"/>
        <v>53</v>
      </c>
      <c r="E8397" s="5">
        <f t="shared" si="1704"/>
        <v>3389.502646858683</v>
      </c>
      <c r="F8397" s="5">
        <f t="shared" si="1705"/>
        <v>842.2157075615122</v>
      </c>
      <c r="G8397" s="5">
        <f t="shared" si="1706"/>
        <v>1377.292184868003</v>
      </c>
      <c r="H8397" s="5">
        <f t="shared" si="1707"/>
        <v>5609.0105392881978</v>
      </c>
      <c r="I8397" s="5">
        <f t="shared" si="1708"/>
        <v>720</v>
      </c>
      <c r="J8397" s="5">
        <f t="shared" si="1709"/>
        <v>4889.0105392881978</v>
      </c>
      <c r="K8397" s="2">
        <f t="shared" si="1710"/>
        <v>109878.65519597566</v>
      </c>
      <c r="L8397" s="2">
        <f t="shared" si="1711"/>
        <v>205392</v>
      </c>
      <c r="M8397" s="2">
        <f t="shared" si="1712"/>
        <v>38720</v>
      </c>
      <c r="N8397" s="6">
        <f t="shared" si="1713"/>
        <v>1</v>
      </c>
      <c r="O8397" s="2">
        <f t="shared" si="1714"/>
        <v>36793.344804024338</v>
      </c>
      <c r="P8397" s="2">
        <f t="shared" si="1715"/>
        <v>36793.344804024338</v>
      </c>
    </row>
    <row r="8398" spans="1:16">
      <c r="A8398" s="6">
        <v>12</v>
      </c>
      <c r="B8398" s="6">
        <v>18</v>
      </c>
      <c r="C8398" s="6">
        <v>24</v>
      </c>
      <c r="D8398" s="6">
        <f t="shared" si="1703"/>
        <v>54</v>
      </c>
      <c r="E8398" s="5">
        <f t="shared" si="1704"/>
        <v>3389.502646858683</v>
      </c>
      <c r="F8398" s="5">
        <f t="shared" si="1705"/>
        <v>842.2157075615122</v>
      </c>
      <c r="G8398" s="5">
        <f t="shared" si="1706"/>
        <v>1455.1391344474989</v>
      </c>
      <c r="H8398" s="5">
        <f t="shared" si="1707"/>
        <v>5686.857488867694</v>
      </c>
      <c r="I8398" s="5">
        <f t="shared" si="1708"/>
        <v>720</v>
      </c>
      <c r="J8398" s="5">
        <f t="shared" si="1709"/>
        <v>4966.857488867694</v>
      </c>
      <c r="K8398" s="2">
        <f t="shared" si="1710"/>
        <v>111230.16473728635</v>
      </c>
      <c r="L8398" s="2">
        <f t="shared" si="1711"/>
        <v>208092</v>
      </c>
      <c r="M8398" s="2">
        <f t="shared" si="1712"/>
        <v>39600</v>
      </c>
      <c r="N8398" s="6">
        <f t="shared" si="1713"/>
        <v>1</v>
      </c>
      <c r="O8398" s="2">
        <f t="shared" si="1714"/>
        <v>37261.835262713648</v>
      </c>
      <c r="P8398" s="2">
        <f t="shared" si="1715"/>
        <v>37261.835262713648</v>
      </c>
    </row>
    <row r="8399" spans="1:16">
      <c r="A8399" s="6">
        <v>12</v>
      </c>
      <c r="B8399" s="6">
        <v>18</v>
      </c>
      <c r="C8399" s="6">
        <v>25</v>
      </c>
      <c r="D8399" s="6">
        <f t="shared" si="1703"/>
        <v>55</v>
      </c>
      <c r="E8399" s="5">
        <f t="shared" si="1704"/>
        <v>3389.502646858683</v>
      </c>
      <c r="F8399" s="5">
        <f t="shared" si="1705"/>
        <v>842.2157075615122</v>
      </c>
      <c r="G8399" s="5">
        <f t="shared" si="1706"/>
        <v>1534.7170558625965</v>
      </c>
      <c r="H8399" s="5">
        <f t="shared" si="1707"/>
        <v>5766.435410282792</v>
      </c>
      <c r="I8399" s="5">
        <f t="shared" si="1708"/>
        <v>720</v>
      </c>
      <c r="J8399" s="5">
        <f t="shared" si="1709"/>
        <v>5046.435410282792</v>
      </c>
      <c r="K8399" s="2">
        <f t="shared" si="1710"/>
        <v>112611.72587296514</v>
      </c>
      <c r="L8399" s="2">
        <f t="shared" si="1711"/>
        <v>210792</v>
      </c>
      <c r="M8399" s="2">
        <f t="shared" si="1712"/>
        <v>40480</v>
      </c>
      <c r="N8399" s="6">
        <f t="shared" si="1713"/>
        <v>1</v>
      </c>
      <c r="O8399" s="2">
        <f t="shared" si="1714"/>
        <v>37700.274127034863</v>
      </c>
      <c r="P8399" s="2">
        <f t="shared" si="1715"/>
        <v>37700.274127034863</v>
      </c>
    </row>
    <row r="8400" spans="1:16">
      <c r="A8400" s="6">
        <v>12</v>
      </c>
      <c r="B8400" s="6">
        <v>18</v>
      </c>
      <c r="C8400" s="6">
        <v>26</v>
      </c>
      <c r="D8400" s="6">
        <f t="shared" si="1703"/>
        <v>56</v>
      </c>
      <c r="E8400" s="5">
        <f t="shared" si="1704"/>
        <v>3389.502646858683</v>
      </c>
      <c r="F8400" s="5">
        <f t="shared" si="1705"/>
        <v>842.2157075615122</v>
      </c>
      <c r="G8400" s="5">
        <f t="shared" si="1706"/>
        <v>1616.0570598233144</v>
      </c>
      <c r="H8400" s="5">
        <f t="shared" si="1707"/>
        <v>5847.7754142435097</v>
      </c>
      <c r="I8400" s="5">
        <f t="shared" si="1708"/>
        <v>720</v>
      </c>
      <c r="J8400" s="5">
        <f t="shared" si="1709"/>
        <v>5127.7754142435097</v>
      </c>
      <c r="K8400" s="2">
        <f t="shared" si="1710"/>
        <v>114023.87871950537</v>
      </c>
      <c r="L8400" s="2">
        <f t="shared" si="1711"/>
        <v>213492</v>
      </c>
      <c r="M8400" s="2">
        <f t="shared" si="1712"/>
        <v>41360</v>
      </c>
      <c r="N8400" s="6">
        <f t="shared" si="1713"/>
        <v>1</v>
      </c>
      <c r="O8400" s="2">
        <f t="shared" si="1714"/>
        <v>38108.121280494626</v>
      </c>
      <c r="P8400" s="2">
        <f t="shared" si="1715"/>
        <v>38108.121280494626</v>
      </c>
    </row>
    <row r="8401" spans="1:16">
      <c r="A8401" s="6">
        <v>12</v>
      </c>
      <c r="B8401" s="6">
        <v>18</v>
      </c>
      <c r="C8401" s="6">
        <v>27</v>
      </c>
      <c r="D8401" s="6">
        <f t="shared" si="1703"/>
        <v>57</v>
      </c>
      <c r="E8401" s="5">
        <f t="shared" si="1704"/>
        <v>3389.502646858683</v>
      </c>
      <c r="F8401" s="5">
        <f t="shared" si="1705"/>
        <v>842.2157075615122</v>
      </c>
      <c r="G8401" s="5">
        <f t="shared" si="1706"/>
        <v>1699.1907643430709</v>
      </c>
      <c r="H8401" s="5">
        <f t="shared" si="1707"/>
        <v>5930.9091187632657</v>
      </c>
      <c r="I8401" s="5">
        <f t="shared" si="1708"/>
        <v>720</v>
      </c>
      <c r="J8401" s="5">
        <f t="shared" si="1709"/>
        <v>5210.9091187632657</v>
      </c>
      <c r="K8401" s="2">
        <f t="shared" si="1710"/>
        <v>115467.17220075114</v>
      </c>
      <c r="L8401" s="2">
        <f t="shared" si="1711"/>
        <v>216192</v>
      </c>
      <c r="M8401" s="2">
        <f t="shared" si="1712"/>
        <v>42240</v>
      </c>
      <c r="N8401" s="6">
        <f t="shared" si="1713"/>
        <v>1</v>
      </c>
      <c r="O8401" s="2">
        <f t="shared" si="1714"/>
        <v>38484.827799248858</v>
      </c>
      <c r="P8401" s="2">
        <f t="shared" si="1715"/>
        <v>38484.827799248858</v>
      </c>
    </row>
    <row r="8402" spans="1:16">
      <c r="A8402" s="6">
        <v>12</v>
      </c>
      <c r="B8402" s="6">
        <v>18</v>
      </c>
      <c r="C8402" s="6">
        <v>28</v>
      </c>
      <c r="D8402" s="6">
        <f t="shared" si="1703"/>
        <v>58</v>
      </c>
      <c r="E8402" s="5">
        <f t="shared" si="1704"/>
        <v>3389.502646858683</v>
      </c>
      <c r="F8402" s="5">
        <f t="shared" si="1705"/>
        <v>842.2157075615122</v>
      </c>
      <c r="G8402" s="5">
        <f t="shared" si="1706"/>
        <v>1784.1503025602246</v>
      </c>
      <c r="H8402" s="5">
        <f t="shared" si="1707"/>
        <v>6015.8686569804195</v>
      </c>
      <c r="I8402" s="5">
        <f t="shared" si="1708"/>
        <v>720</v>
      </c>
      <c r="J8402" s="5">
        <f t="shared" si="1709"/>
        <v>5295.8686569804195</v>
      </c>
      <c r="K8402" s="2">
        <f t="shared" si="1710"/>
        <v>116942.16418368784</v>
      </c>
      <c r="L8402" s="2">
        <f t="shared" si="1711"/>
        <v>218892</v>
      </c>
      <c r="M8402" s="2">
        <f t="shared" si="1712"/>
        <v>43120</v>
      </c>
      <c r="N8402" s="6">
        <f t="shared" si="1713"/>
        <v>1</v>
      </c>
      <c r="O8402" s="2">
        <f t="shared" si="1714"/>
        <v>38829.835816312159</v>
      </c>
      <c r="P8402" s="2">
        <f t="shared" si="1715"/>
        <v>38829.835816312159</v>
      </c>
    </row>
    <row r="8403" spans="1:16">
      <c r="A8403" s="6">
        <v>12</v>
      </c>
      <c r="B8403" s="6">
        <v>18</v>
      </c>
      <c r="C8403" s="6">
        <v>29</v>
      </c>
      <c r="D8403" s="6">
        <f t="shared" si="1703"/>
        <v>59</v>
      </c>
      <c r="E8403" s="5">
        <f t="shared" si="1704"/>
        <v>3389.502646858683</v>
      </c>
      <c r="F8403" s="5">
        <f t="shared" si="1705"/>
        <v>842.2157075615122</v>
      </c>
      <c r="G8403" s="5">
        <f t="shared" si="1706"/>
        <v>1870.9683306758782</v>
      </c>
      <c r="H8403" s="5">
        <f t="shared" si="1707"/>
        <v>6102.6866850960732</v>
      </c>
      <c r="I8403" s="5">
        <f t="shared" si="1708"/>
        <v>720</v>
      </c>
      <c r="J8403" s="5">
        <f t="shared" si="1709"/>
        <v>5382.6866850960732</v>
      </c>
      <c r="K8403" s="2">
        <f t="shared" si="1710"/>
        <v>118449.42161625127</v>
      </c>
      <c r="L8403" s="2">
        <f t="shared" si="1711"/>
        <v>221592</v>
      </c>
      <c r="M8403" s="2">
        <f t="shared" si="1712"/>
        <v>44000</v>
      </c>
      <c r="N8403" s="6">
        <f t="shared" si="1713"/>
        <v>1</v>
      </c>
      <c r="O8403" s="2">
        <f t="shared" si="1714"/>
        <v>39142.578383748725</v>
      </c>
      <c r="P8403" s="2">
        <f t="shared" si="1715"/>
        <v>39142.578383748725</v>
      </c>
    </row>
    <row r="8404" spans="1:16">
      <c r="A8404" s="6">
        <v>12</v>
      </c>
      <c r="B8404" s="6">
        <v>18</v>
      </c>
      <c r="C8404" s="6">
        <v>30</v>
      </c>
      <c r="D8404" s="6">
        <f t="shared" si="1703"/>
        <v>60</v>
      </c>
      <c r="E8404" s="5">
        <f t="shared" si="1704"/>
        <v>3389.502646858683</v>
      </c>
      <c r="F8404" s="5">
        <f t="shared" si="1705"/>
        <v>842.2157075615122</v>
      </c>
      <c r="G8404" s="5">
        <f t="shared" si="1706"/>
        <v>1959.6780360096488</v>
      </c>
      <c r="H8404" s="5">
        <f t="shared" si="1707"/>
        <v>6191.3963904298444</v>
      </c>
      <c r="I8404" s="5">
        <f t="shared" si="1708"/>
        <v>720</v>
      </c>
      <c r="J8404" s="5">
        <f t="shared" si="1709"/>
        <v>5471.3963904298444</v>
      </c>
      <c r="K8404" s="2">
        <f t="shared" si="1710"/>
        <v>119989.5206671848</v>
      </c>
      <c r="L8404" s="2">
        <f t="shared" si="1711"/>
        <v>224292</v>
      </c>
      <c r="M8404" s="2">
        <f t="shared" si="1712"/>
        <v>44880</v>
      </c>
      <c r="N8404" s="6">
        <f t="shared" si="1713"/>
        <v>1</v>
      </c>
      <c r="O8404" s="2">
        <f t="shared" si="1714"/>
        <v>39422.479332815201</v>
      </c>
      <c r="P8404" s="2">
        <f t="shared" si="1715"/>
        <v>39422.479332815201</v>
      </c>
    </row>
    <row r="8405" spans="1:16">
      <c r="A8405" s="6">
        <v>12</v>
      </c>
      <c r="B8405" s="6">
        <v>19</v>
      </c>
      <c r="C8405" s="6">
        <v>0</v>
      </c>
      <c r="D8405" s="6">
        <f t="shared" si="1703"/>
        <v>31</v>
      </c>
      <c r="E8405" s="5">
        <f t="shared" si="1704"/>
        <v>3389.502646858683</v>
      </c>
      <c r="F8405" s="5">
        <f t="shared" si="1705"/>
        <v>911.23060582002495</v>
      </c>
      <c r="G8405" s="5">
        <f t="shared" si="1706"/>
        <v>0</v>
      </c>
      <c r="H8405" s="5">
        <f t="shared" si="1707"/>
        <v>4300.7332526787077</v>
      </c>
      <c r="I8405" s="5">
        <f t="shared" si="1708"/>
        <v>720</v>
      </c>
      <c r="J8405" s="5">
        <f t="shared" si="1709"/>
        <v>3580.7332526787077</v>
      </c>
      <c r="K8405" s="2">
        <f t="shared" si="1710"/>
        <v>87165.507859005331</v>
      </c>
      <c r="L8405" s="2">
        <f t="shared" si="1711"/>
        <v>145386</v>
      </c>
      <c r="M8405" s="2">
        <f t="shared" si="1712"/>
        <v>18920</v>
      </c>
      <c r="N8405" s="6">
        <f t="shared" si="1713"/>
        <v>1</v>
      </c>
      <c r="O8405" s="2">
        <f t="shared" si="1714"/>
        <v>19300.492140994669</v>
      </c>
      <c r="P8405" s="2">
        <f t="shared" si="1715"/>
        <v>19300.492140994669</v>
      </c>
    </row>
    <row r="8406" spans="1:16">
      <c r="A8406" s="6">
        <v>12</v>
      </c>
      <c r="B8406" s="6">
        <v>19</v>
      </c>
      <c r="C8406" s="6">
        <v>1</v>
      </c>
      <c r="D8406" s="6">
        <f t="shared" si="1703"/>
        <v>32</v>
      </c>
      <c r="E8406" s="5">
        <f t="shared" si="1704"/>
        <v>3389.502646858683</v>
      </c>
      <c r="F8406" s="5">
        <f t="shared" si="1705"/>
        <v>911.23060582002495</v>
      </c>
      <c r="G8406" s="5">
        <f t="shared" si="1706"/>
        <v>45.5625</v>
      </c>
      <c r="H8406" s="5">
        <f t="shared" si="1707"/>
        <v>4346.2957526787077</v>
      </c>
      <c r="I8406" s="5">
        <f t="shared" si="1708"/>
        <v>720</v>
      </c>
      <c r="J8406" s="5">
        <f t="shared" si="1709"/>
        <v>3626.2957526787077</v>
      </c>
      <c r="K8406" s="2">
        <f t="shared" si="1710"/>
        <v>87956.523484005331</v>
      </c>
      <c r="L8406" s="2">
        <f t="shared" si="1711"/>
        <v>148086</v>
      </c>
      <c r="M8406" s="2">
        <f t="shared" si="1712"/>
        <v>19800</v>
      </c>
      <c r="N8406" s="6">
        <f t="shared" si="1713"/>
        <v>1</v>
      </c>
      <c r="O8406" s="2">
        <f t="shared" si="1714"/>
        <v>20329.476515994669</v>
      </c>
      <c r="P8406" s="2">
        <f t="shared" si="1715"/>
        <v>20329.476515994669</v>
      </c>
    </row>
    <row r="8407" spans="1:16">
      <c r="A8407" s="6">
        <v>12</v>
      </c>
      <c r="B8407" s="6">
        <v>19</v>
      </c>
      <c r="C8407" s="6">
        <v>2</v>
      </c>
      <c r="D8407" s="6">
        <f t="shared" si="1703"/>
        <v>33</v>
      </c>
      <c r="E8407" s="5">
        <f t="shared" si="1704"/>
        <v>3389.502646858683</v>
      </c>
      <c r="F8407" s="5">
        <f t="shared" si="1705"/>
        <v>911.23060582002495</v>
      </c>
      <c r="G8407" s="5">
        <f t="shared" si="1706"/>
        <v>92.264062499999994</v>
      </c>
      <c r="H8407" s="5">
        <f t="shared" si="1707"/>
        <v>4392.997315178708</v>
      </c>
      <c r="I8407" s="5">
        <f t="shared" si="1708"/>
        <v>720</v>
      </c>
      <c r="J8407" s="5">
        <f t="shared" si="1709"/>
        <v>3672.997315178708</v>
      </c>
      <c r="K8407" s="2">
        <f t="shared" si="1710"/>
        <v>88767.314499630345</v>
      </c>
      <c r="L8407" s="2">
        <f t="shared" si="1711"/>
        <v>150786</v>
      </c>
      <c r="M8407" s="2">
        <f t="shared" si="1712"/>
        <v>20680</v>
      </c>
      <c r="N8407" s="6">
        <f t="shared" si="1713"/>
        <v>1</v>
      </c>
      <c r="O8407" s="2">
        <f t="shared" si="1714"/>
        <v>21338.685500369655</v>
      </c>
      <c r="P8407" s="2">
        <f t="shared" si="1715"/>
        <v>21338.685500369655</v>
      </c>
    </row>
    <row r="8408" spans="1:16">
      <c r="A8408" s="6">
        <v>12</v>
      </c>
      <c r="B8408" s="6">
        <v>19</v>
      </c>
      <c r="C8408" s="6">
        <v>3</v>
      </c>
      <c r="D8408" s="6">
        <f t="shared" si="1703"/>
        <v>34</v>
      </c>
      <c r="E8408" s="5">
        <f t="shared" si="1704"/>
        <v>3389.502646858683</v>
      </c>
      <c r="F8408" s="5">
        <f t="shared" si="1705"/>
        <v>911.23060582002495</v>
      </c>
      <c r="G8408" s="5">
        <f t="shared" si="1706"/>
        <v>140.12604492187498</v>
      </c>
      <c r="H8408" s="5">
        <f t="shared" si="1707"/>
        <v>4440.859297600583</v>
      </c>
      <c r="I8408" s="5">
        <f t="shared" si="1708"/>
        <v>720</v>
      </c>
      <c r="J8408" s="5">
        <f t="shared" si="1709"/>
        <v>3720.859297600583</v>
      </c>
      <c r="K8408" s="2">
        <f t="shared" si="1710"/>
        <v>89598.251694454564</v>
      </c>
      <c r="L8408" s="2">
        <f t="shared" si="1711"/>
        <v>153486</v>
      </c>
      <c r="M8408" s="2">
        <f t="shared" si="1712"/>
        <v>21560</v>
      </c>
      <c r="N8408" s="6">
        <f t="shared" si="1713"/>
        <v>1</v>
      </c>
      <c r="O8408" s="2">
        <f t="shared" si="1714"/>
        <v>22327.748305545436</v>
      </c>
      <c r="P8408" s="2">
        <f t="shared" si="1715"/>
        <v>22327.748305545436</v>
      </c>
    </row>
    <row r="8409" spans="1:16">
      <c r="A8409" s="6">
        <v>12</v>
      </c>
      <c r="B8409" s="6">
        <v>19</v>
      </c>
      <c r="C8409" s="6">
        <v>4</v>
      </c>
      <c r="D8409" s="6">
        <f t="shared" si="1703"/>
        <v>35</v>
      </c>
      <c r="E8409" s="5">
        <f t="shared" si="1704"/>
        <v>3389.502646858683</v>
      </c>
      <c r="F8409" s="5">
        <f t="shared" si="1705"/>
        <v>911.23060582002495</v>
      </c>
      <c r="G8409" s="5">
        <f t="shared" si="1706"/>
        <v>189.17016064453125</v>
      </c>
      <c r="H8409" s="5">
        <f t="shared" si="1707"/>
        <v>4489.903413323239</v>
      </c>
      <c r="I8409" s="5">
        <f t="shared" si="1708"/>
        <v>720</v>
      </c>
      <c r="J8409" s="5">
        <f t="shared" si="1709"/>
        <v>3769.903413323239</v>
      </c>
      <c r="K8409" s="2">
        <f t="shared" si="1710"/>
        <v>90449.712036861776</v>
      </c>
      <c r="L8409" s="2">
        <f t="shared" si="1711"/>
        <v>156186</v>
      </c>
      <c r="M8409" s="2">
        <f t="shared" si="1712"/>
        <v>22440</v>
      </c>
      <c r="N8409" s="6">
        <f t="shared" si="1713"/>
        <v>1</v>
      </c>
      <c r="O8409" s="2">
        <f t="shared" si="1714"/>
        <v>23296.287963138224</v>
      </c>
      <c r="P8409" s="2">
        <f t="shared" si="1715"/>
        <v>23296.287963138224</v>
      </c>
    </row>
    <row r="8410" spans="1:16">
      <c r="A8410" s="6">
        <v>12</v>
      </c>
      <c r="B8410" s="6">
        <v>19</v>
      </c>
      <c r="C8410" s="6">
        <v>5</v>
      </c>
      <c r="D8410" s="6">
        <f t="shared" si="1703"/>
        <v>36</v>
      </c>
      <c r="E8410" s="5">
        <f t="shared" si="1704"/>
        <v>3389.502646858683</v>
      </c>
      <c r="F8410" s="5">
        <f t="shared" si="1705"/>
        <v>911.23060582002495</v>
      </c>
      <c r="G8410" s="5">
        <f t="shared" si="1706"/>
        <v>239.41848456573481</v>
      </c>
      <c r="H8410" s="5">
        <f t="shared" si="1707"/>
        <v>4540.1517372444423</v>
      </c>
      <c r="I8410" s="5">
        <f t="shared" si="1708"/>
        <v>720</v>
      </c>
      <c r="J8410" s="5">
        <f t="shared" si="1709"/>
        <v>3820.1517372444423</v>
      </c>
      <c r="K8410" s="2">
        <f t="shared" si="1710"/>
        <v>91322.078771604894</v>
      </c>
      <c r="L8410" s="2">
        <f t="shared" si="1711"/>
        <v>158886</v>
      </c>
      <c r="M8410" s="2">
        <f t="shared" si="1712"/>
        <v>23320</v>
      </c>
      <c r="N8410" s="6">
        <f t="shared" si="1713"/>
        <v>1</v>
      </c>
      <c r="O8410" s="2">
        <f t="shared" si="1714"/>
        <v>24243.921228395106</v>
      </c>
      <c r="P8410" s="2">
        <f t="shared" si="1715"/>
        <v>24243.921228395106</v>
      </c>
    </row>
    <row r="8411" spans="1:16">
      <c r="A8411" s="6">
        <v>12</v>
      </c>
      <c r="B8411" s="6">
        <v>19</v>
      </c>
      <c r="C8411" s="6">
        <v>6</v>
      </c>
      <c r="D8411" s="6">
        <f t="shared" si="1703"/>
        <v>37</v>
      </c>
      <c r="E8411" s="5">
        <f t="shared" si="1704"/>
        <v>3389.502646858683</v>
      </c>
      <c r="F8411" s="5">
        <f t="shared" si="1705"/>
        <v>911.23060582002495</v>
      </c>
      <c r="G8411" s="5">
        <f t="shared" si="1706"/>
        <v>290.89345874736784</v>
      </c>
      <c r="H8411" s="5">
        <f t="shared" si="1707"/>
        <v>4591.6267114260754</v>
      </c>
      <c r="I8411" s="5">
        <f t="shared" si="1708"/>
        <v>720</v>
      </c>
      <c r="J8411" s="5">
        <f t="shared" si="1709"/>
        <v>3871.6267114260754</v>
      </c>
      <c r="K8411" s="2">
        <f t="shared" si="1710"/>
        <v>92215.741517813804</v>
      </c>
      <c r="L8411" s="2">
        <f t="shared" si="1711"/>
        <v>161586</v>
      </c>
      <c r="M8411" s="2">
        <f t="shared" si="1712"/>
        <v>24200</v>
      </c>
      <c r="N8411" s="6">
        <f t="shared" si="1713"/>
        <v>1</v>
      </c>
      <c r="O8411" s="2">
        <f t="shared" si="1714"/>
        <v>25170.258482186196</v>
      </c>
      <c r="P8411" s="2">
        <f t="shared" si="1715"/>
        <v>25170.258482186196</v>
      </c>
    </row>
    <row r="8412" spans="1:16">
      <c r="A8412" s="6">
        <v>12</v>
      </c>
      <c r="B8412" s="6">
        <v>19</v>
      </c>
      <c r="C8412" s="6">
        <v>7</v>
      </c>
      <c r="D8412" s="6">
        <f t="shared" si="1703"/>
        <v>38</v>
      </c>
      <c r="E8412" s="5">
        <f t="shared" si="1704"/>
        <v>3389.502646858683</v>
      </c>
      <c r="F8412" s="5">
        <f t="shared" si="1705"/>
        <v>911.23060582002495</v>
      </c>
      <c r="G8412" s="5">
        <f t="shared" si="1706"/>
        <v>343.61789814532818</v>
      </c>
      <c r="H8412" s="5">
        <f t="shared" si="1707"/>
        <v>4644.3511508240363</v>
      </c>
      <c r="I8412" s="5">
        <f t="shared" si="1708"/>
        <v>720</v>
      </c>
      <c r="J8412" s="5">
        <f t="shared" si="1709"/>
        <v>3924.3511508240363</v>
      </c>
      <c r="K8412" s="2">
        <f t="shared" si="1710"/>
        <v>93131.096368472849</v>
      </c>
      <c r="L8412" s="2">
        <f t="shared" si="1711"/>
        <v>164286</v>
      </c>
      <c r="M8412" s="2">
        <f t="shared" si="1712"/>
        <v>25080</v>
      </c>
      <c r="N8412" s="6">
        <f t="shared" si="1713"/>
        <v>1</v>
      </c>
      <c r="O8412" s="2">
        <f t="shared" si="1714"/>
        <v>26074.903631527151</v>
      </c>
      <c r="P8412" s="2">
        <f t="shared" si="1715"/>
        <v>26074.903631527151</v>
      </c>
    </row>
    <row r="8413" spans="1:16">
      <c r="A8413" s="6">
        <v>12</v>
      </c>
      <c r="B8413" s="6">
        <v>19</v>
      </c>
      <c r="C8413" s="6">
        <v>8</v>
      </c>
      <c r="D8413" s="6">
        <f t="shared" si="1703"/>
        <v>39</v>
      </c>
      <c r="E8413" s="5">
        <f t="shared" si="1704"/>
        <v>3389.502646858683</v>
      </c>
      <c r="F8413" s="5">
        <f t="shared" si="1705"/>
        <v>911.23060582002495</v>
      </c>
      <c r="G8413" s="5">
        <f t="shared" si="1706"/>
        <v>397.61499642530839</v>
      </c>
      <c r="H8413" s="5">
        <f t="shared" si="1707"/>
        <v>4698.3482491040158</v>
      </c>
      <c r="I8413" s="5">
        <f t="shared" si="1708"/>
        <v>720</v>
      </c>
      <c r="J8413" s="5">
        <f t="shared" si="1709"/>
        <v>3978.3482491040158</v>
      </c>
      <c r="K8413" s="2">
        <f t="shared" si="1710"/>
        <v>94068.545991389168</v>
      </c>
      <c r="L8413" s="2">
        <f t="shared" si="1711"/>
        <v>166986</v>
      </c>
      <c r="M8413" s="2">
        <f t="shared" si="1712"/>
        <v>25960</v>
      </c>
      <c r="N8413" s="6">
        <f t="shared" si="1713"/>
        <v>1</v>
      </c>
      <c r="O8413" s="2">
        <f t="shared" si="1714"/>
        <v>26957.454008610832</v>
      </c>
      <c r="P8413" s="2">
        <f t="shared" si="1715"/>
        <v>26957.454008610832</v>
      </c>
    </row>
    <row r="8414" spans="1:16">
      <c r="A8414" s="6">
        <v>12</v>
      </c>
      <c r="B8414" s="6">
        <v>19</v>
      </c>
      <c r="C8414" s="6">
        <v>9</v>
      </c>
      <c r="D8414" s="6">
        <f t="shared" si="1703"/>
        <v>40</v>
      </c>
      <c r="E8414" s="5">
        <f t="shared" si="1704"/>
        <v>3389.502646858683</v>
      </c>
      <c r="F8414" s="5">
        <f t="shared" si="1705"/>
        <v>911.23060582002495</v>
      </c>
      <c r="G8414" s="5">
        <f t="shared" si="1706"/>
        <v>452.90833186570285</v>
      </c>
      <c r="H8414" s="5">
        <f t="shared" si="1707"/>
        <v>4753.6415845444108</v>
      </c>
      <c r="I8414" s="5">
        <f t="shared" si="1708"/>
        <v>720</v>
      </c>
      <c r="J8414" s="5">
        <f t="shared" si="1709"/>
        <v>4033.6415845444108</v>
      </c>
      <c r="K8414" s="2">
        <f t="shared" si="1710"/>
        <v>95028.499731673801</v>
      </c>
      <c r="L8414" s="2">
        <f t="shared" si="1711"/>
        <v>169686</v>
      </c>
      <c r="M8414" s="2">
        <f t="shared" si="1712"/>
        <v>26840</v>
      </c>
      <c r="N8414" s="6">
        <f t="shared" si="1713"/>
        <v>1</v>
      </c>
      <c r="O8414" s="2">
        <f t="shared" si="1714"/>
        <v>27817.500268326199</v>
      </c>
      <c r="P8414" s="2">
        <f t="shared" si="1715"/>
        <v>27817.500268326199</v>
      </c>
    </row>
    <row r="8415" spans="1:16">
      <c r="A8415" s="6">
        <v>12</v>
      </c>
      <c r="B8415" s="6">
        <v>19</v>
      </c>
      <c r="C8415" s="6">
        <v>10</v>
      </c>
      <c r="D8415" s="6">
        <f t="shared" si="1703"/>
        <v>41</v>
      </c>
      <c r="E8415" s="5">
        <f t="shared" si="1704"/>
        <v>3389.502646858683</v>
      </c>
      <c r="F8415" s="5">
        <f t="shared" si="1705"/>
        <v>911.23060582002495</v>
      </c>
      <c r="G8415" s="5">
        <f t="shared" si="1706"/>
        <v>509.52187334891573</v>
      </c>
      <c r="H8415" s="5">
        <f t="shared" si="1707"/>
        <v>4810.2551260276232</v>
      </c>
      <c r="I8415" s="5">
        <f t="shared" si="1708"/>
        <v>720</v>
      </c>
      <c r="J8415" s="5">
        <f t="shared" si="1709"/>
        <v>4090.2551260276232</v>
      </c>
      <c r="K8415" s="2">
        <f t="shared" si="1710"/>
        <v>96011.373715757349</v>
      </c>
      <c r="L8415" s="2">
        <f t="shared" si="1711"/>
        <v>172386</v>
      </c>
      <c r="M8415" s="2">
        <f t="shared" si="1712"/>
        <v>27720</v>
      </c>
      <c r="N8415" s="6">
        <f t="shared" si="1713"/>
        <v>1</v>
      </c>
      <c r="O8415" s="2">
        <f t="shared" si="1714"/>
        <v>28654.626284242651</v>
      </c>
      <c r="P8415" s="2">
        <f t="shared" si="1715"/>
        <v>28654.626284242651</v>
      </c>
    </row>
    <row r="8416" spans="1:16">
      <c r="A8416" s="6">
        <v>12</v>
      </c>
      <c r="B8416" s="6">
        <v>19</v>
      </c>
      <c r="C8416" s="6">
        <v>11</v>
      </c>
      <c r="D8416" s="6">
        <f t="shared" si="1703"/>
        <v>42</v>
      </c>
      <c r="E8416" s="5">
        <f t="shared" si="1704"/>
        <v>3389.502646858683</v>
      </c>
      <c r="F8416" s="5">
        <f t="shared" si="1705"/>
        <v>911.23060582002495</v>
      </c>
      <c r="G8416" s="5">
        <f t="shared" si="1706"/>
        <v>567.47998644235474</v>
      </c>
      <c r="H8416" s="5">
        <f t="shared" si="1707"/>
        <v>4868.2132391210625</v>
      </c>
      <c r="I8416" s="5">
        <f t="shared" si="1708"/>
        <v>720</v>
      </c>
      <c r="J8416" s="5">
        <f t="shared" si="1709"/>
        <v>4148.2132391210625</v>
      </c>
      <c r="K8416" s="2">
        <f t="shared" si="1710"/>
        <v>97017.590956962886</v>
      </c>
      <c r="L8416" s="2">
        <f t="shared" si="1711"/>
        <v>175086</v>
      </c>
      <c r="M8416" s="2">
        <f t="shared" si="1712"/>
        <v>28600</v>
      </c>
      <c r="N8416" s="6">
        <f t="shared" si="1713"/>
        <v>1</v>
      </c>
      <c r="O8416" s="2">
        <f t="shared" si="1714"/>
        <v>29468.409043037114</v>
      </c>
      <c r="P8416" s="2">
        <f t="shared" si="1715"/>
        <v>29468.409043037114</v>
      </c>
    </row>
    <row r="8417" spans="1:16">
      <c r="A8417" s="6">
        <v>12</v>
      </c>
      <c r="B8417" s="6">
        <v>19</v>
      </c>
      <c r="C8417" s="6">
        <v>12</v>
      </c>
      <c r="D8417" s="6">
        <f t="shared" si="1703"/>
        <v>43</v>
      </c>
      <c r="E8417" s="5">
        <f t="shared" si="1704"/>
        <v>3389.502646858683</v>
      </c>
      <c r="F8417" s="5">
        <f t="shared" si="1705"/>
        <v>911.23060582002495</v>
      </c>
      <c r="G8417" s="5">
        <f t="shared" si="1706"/>
        <v>626.80743957041921</v>
      </c>
      <c r="H8417" s="5">
        <f t="shared" si="1707"/>
        <v>4927.5406922491266</v>
      </c>
      <c r="I8417" s="5">
        <f t="shared" si="1708"/>
        <v>720</v>
      </c>
      <c r="J8417" s="5">
        <f t="shared" si="1709"/>
        <v>4207.5406922491266</v>
      </c>
      <c r="K8417" s="2">
        <f t="shared" si="1710"/>
        <v>98047.581462658447</v>
      </c>
      <c r="L8417" s="2">
        <f t="shared" si="1711"/>
        <v>177786</v>
      </c>
      <c r="M8417" s="2">
        <f t="shared" si="1712"/>
        <v>29480</v>
      </c>
      <c r="N8417" s="6">
        <f t="shared" si="1713"/>
        <v>1</v>
      </c>
      <c r="O8417" s="2">
        <f t="shared" si="1714"/>
        <v>30258.418537341553</v>
      </c>
      <c r="P8417" s="2">
        <f t="shared" si="1715"/>
        <v>30258.418537341553</v>
      </c>
    </row>
    <row r="8418" spans="1:16">
      <c r="A8418" s="6">
        <v>12</v>
      </c>
      <c r="B8418" s="6">
        <v>19</v>
      </c>
      <c r="C8418" s="6">
        <v>13</v>
      </c>
      <c r="D8418" s="6">
        <f t="shared" si="1703"/>
        <v>44</v>
      </c>
      <c r="E8418" s="5">
        <f t="shared" si="1704"/>
        <v>3389.502646858683</v>
      </c>
      <c r="F8418" s="5">
        <f t="shared" si="1705"/>
        <v>911.23060582002495</v>
      </c>
      <c r="G8418" s="5">
        <f t="shared" si="1706"/>
        <v>687.52941027880343</v>
      </c>
      <c r="H8418" s="5">
        <f t="shared" si="1707"/>
        <v>4988.2626629575116</v>
      </c>
      <c r="I8418" s="5">
        <f t="shared" si="1708"/>
        <v>720</v>
      </c>
      <c r="J8418" s="5">
        <f t="shared" si="1709"/>
        <v>4268.2626629575116</v>
      </c>
      <c r="K8418" s="2">
        <f t="shared" si="1710"/>
        <v>99101.782343012354</v>
      </c>
      <c r="L8418" s="2">
        <f t="shared" si="1711"/>
        <v>180486</v>
      </c>
      <c r="M8418" s="2">
        <f t="shared" si="1712"/>
        <v>30360</v>
      </c>
      <c r="N8418" s="6">
        <f t="shared" si="1713"/>
        <v>1</v>
      </c>
      <c r="O8418" s="2">
        <f t="shared" si="1714"/>
        <v>31024.217656987646</v>
      </c>
      <c r="P8418" s="2">
        <f t="shared" si="1715"/>
        <v>31024.217656987646</v>
      </c>
    </row>
    <row r="8419" spans="1:16">
      <c r="A8419" s="6">
        <v>12</v>
      </c>
      <c r="B8419" s="6">
        <v>19</v>
      </c>
      <c r="C8419" s="6">
        <v>14</v>
      </c>
      <c r="D8419" s="6">
        <f t="shared" si="1703"/>
        <v>45</v>
      </c>
      <c r="E8419" s="5">
        <f t="shared" si="1704"/>
        <v>3389.502646858683</v>
      </c>
      <c r="F8419" s="5">
        <f t="shared" si="1705"/>
        <v>911.23060582002495</v>
      </c>
      <c r="G8419" s="5">
        <f t="shared" si="1706"/>
        <v>749.67149159246469</v>
      </c>
      <c r="H8419" s="5">
        <f t="shared" si="1707"/>
        <v>5050.4047442711726</v>
      </c>
      <c r="I8419" s="5">
        <f t="shared" si="1708"/>
        <v>720</v>
      </c>
      <c r="J8419" s="5">
        <f t="shared" si="1709"/>
        <v>4330.4047442711726</v>
      </c>
      <c r="K8419" s="2">
        <f t="shared" si="1710"/>
        <v>100180.63792137452</v>
      </c>
      <c r="L8419" s="2">
        <f t="shared" si="1711"/>
        <v>183186</v>
      </c>
      <c r="M8419" s="2">
        <f t="shared" si="1712"/>
        <v>31240</v>
      </c>
      <c r="N8419" s="6">
        <f t="shared" si="1713"/>
        <v>1</v>
      </c>
      <c r="O8419" s="2">
        <f t="shared" si="1714"/>
        <v>31765.362078625476</v>
      </c>
      <c r="P8419" s="2">
        <f t="shared" si="1715"/>
        <v>31765.362078625476</v>
      </c>
    </row>
    <row r="8420" spans="1:16">
      <c r="A8420" s="6">
        <v>12</v>
      </c>
      <c r="B8420" s="6">
        <v>19</v>
      </c>
      <c r="C8420" s="6">
        <v>15</v>
      </c>
      <c r="D8420" s="6">
        <f t="shared" si="1703"/>
        <v>46</v>
      </c>
      <c r="E8420" s="5">
        <f t="shared" si="1704"/>
        <v>3389.502646858683</v>
      </c>
      <c r="F8420" s="5">
        <f t="shared" si="1705"/>
        <v>911.23060582002495</v>
      </c>
      <c r="G8420" s="5">
        <f t="shared" si="1706"/>
        <v>813.25969846861108</v>
      </c>
      <c r="H8420" s="5">
        <f t="shared" si="1707"/>
        <v>5113.9929511473183</v>
      </c>
      <c r="I8420" s="5">
        <f t="shared" si="1708"/>
        <v>720</v>
      </c>
      <c r="J8420" s="5">
        <f t="shared" si="1709"/>
        <v>4393.9929511473183</v>
      </c>
      <c r="K8420" s="2">
        <f t="shared" si="1710"/>
        <v>101284.59984630761</v>
      </c>
      <c r="L8420" s="2">
        <f t="shared" si="1711"/>
        <v>185886</v>
      </c>
      <c r="M8420" s="2">
        <f t="shared" si="1712"/>
        <v>32120</v>
      </c>
      <c r="N8420" s="6">
        <f t="shared" si="1713"/>
        <v>1</v>
      </c>
      <c r="O8420" s="2">
        <f t="shared" si="1714"/>
        <v>32481.40015369239</v>
      </c>
      <c r="P8420" s="2">
        <f t="shared" si="1715"/>
        <v>32481.40015369239</v>
      </c>
    </row>
    <row r="8421" spans="1:16">
      <c r="A8421" s="6">
        <v>12</v>
      </c>
      <c r="B8421" s="6">
        <v>19</v>
      </c>
      <c r="C8421" s="6">
        <v>16</v>
      </c>
      <c r="D8421" s="6">
        <f t="shared" si="1703"/>
        <v>47</v>
      </c>
      <c r="E8421" s="5">
        <f t="shared" si="1704"/>
        <v>3389.502646858683</v>
      </c>
      <c r="F8421" s="5">
        <f t="shared" si="1705"/>
        <v>911.23060582002495</v>
      </c>
      <c r="G8421" s="5">
        <f t="shared" si="1706"/>
        <v>878.32047434610013</v>
      </c>
      <c r="H8421" s="5">
        <f t="shared" si="1707"/>
        <v>5179.0537270248078</v>
      </c>
      <c r="I8421" s="5">
        <f t="shared" si="1708"/>
        <v>720</v>
      </c>
      <c r="J8421" s="5">
        <f t="shared" si="1709"/>
        <v>4459.0537270248078</v>
      </c>
      <c r="K8421" s="2">
        <f t="shared" si="1710"/>
        <v>102414.12720529181</v>
      </c>
      <c r="L8421" s="2">
        <f t="shared" si="1711"/>
        <v>188586</v>
      </c>
      <c r="M8421" s="2">
        <f t="shared" si="1712"/>
        <v>33000</v>
      </c>
      <c r="N8421" s="6">
        <f t="shared" si="1713"/>
        <v>1</v>
      </c>
      <c r="O8421" s="2">
        <f t="shared" si="1714"/>
        <v>33171.872794708193</v>
      </c>
      <c r="P8421" s="2">
        <f t="shared" si="1715"/>
        <v>33171.872794708193</v>
      </c>
    </row>
    <row r="8422" spans="1:16">
      <c r="A8422" s="6">
        <v>12</v>
      </c>
      <c r="B8422" s="6">
        <v>19</v>
      </c>
      <c r="C8422" s="6">
        <v>17</v>
      </c>
      <c r="D8422" s="6">
        <f t="shared" si="1703"/>
        <v>48</v>
      </c>
      <c r="E8422" s="5">
        <f t="shared" si="1704"/>
        <v>3389.502646858683</v>
      </c>
      <c r="F8422" s="5">
        <f t="shared" si="1705"/>
        <v>911.23060582002495</v>
      </c>
      <c r="G8422" s="5">
        <f t="shared" si="1706"/>
        <v>944.88069779264049</v>
      </c>
      <c r="H8422" s="5">
        <f t="shared" si="1707"/>
        <v>5245.6139504713483</v>
      </c>
      <c r="I8422" s="5">
        <f t="shared" si="1708"/>
        <v>720</v>
      </c>
      <c r="J8422" s="5">
        <f t="shared" si="1709"/>
        <v>4525.6139504713483</v>
      </c>
      <c r="K8422" s="2">
        <f t="shared" si="1710"/>
        <v>103569.68664012758</v>
      </c>
      <c r="L8422" s="2">
        <f t="shared" si="1711"/>
        <v>191286</v>
      </c>
      <c r="M8422" s="2">
        <f t="shared" si="1712"/>
        <v>33880</v>
      </c>
      <c r="N8422" s="6">
        <f t="shared" si="1713"/>
        <v>1</v>
      </c>
      <c r="O8422" s="2">
        <f t="shared" si="1714"/>
        <v>33836.313359872423</v>
      </c>
      <c r="P8422" s="2">
        <f t="shared" si="1715"/>
        <v>33836.313359872423</v>
      </c>
    </row>
    <row r="8423" spans="1:16">
      <c r="A8423" s="6">
        <v>12</v>
      </c>
      <c r="B8423" s="6">
        <v>19</v>
      </c>
      <c r="C8423" s="6">
        <v>18</v>
      </c>
      <c r="D8423" s="6">
        <f t="shared" si="1703"/>
        <v>49</v>
      </c>
      <c r="E8423" s="5">
        <f t="shared" si="1704"/>
        <v>3389.502646858683</v>
      </c>
      <c r="F8423" s="5">
        <f t="shared" si="1705"/>
        <v>911.23060582002495</v>
      </c>
      <c r="G8423" s="5">
        <f t="shared" si="1706"/>
        <v>1012.9676892512279</v>
      </c>
      <c r="H8423" s="5">
        <f t="shared" si="1707"/>
        <v>5313.7009419299357</v>
      </c>
      <c r="I8423" s="5">
        <f t="shared" si="1708"/>
        <v>720</v>
      </c>
      <c r="J8423" s="5">
        <f t="shared" si="1709"/>
        <v>4593.7009419299357</v>
      </c>
      <c r="K8423" s="2">
        <f t="shared" si="1710"/>
        <v>104751.75246406138</v>
      </c>
      <c r="L8423" s="2">
        <f t="shared" si="1711"/>
        <v>193986</v>
      </c>
      <c r="M8423" s="2">
        <f t="shared" si="1712"/>
        <v>34760</v>
      </c>
      <c r="N8423" s="6">
        <f t="shared" si="1713"/>
        <v>1</v>
      </c>
      <c r="O8423" s="2">
        <f t="shared" si="1714"/>
        <v>34474.247535938615</v>
      </c>
      <c r="P8423" s="2">
        <f t="shared" si="1715"/>
        <v>34474.247535938615</v>
      </c>
    </row>
    <row r="8424" spans="1:16">
      <c r="A8424" s="6">
        <v>12</v>
      </c>
      <c r="B8424" s="6">
        <v>19</v>
      </c>
      <c r="C8424" s="6">
        <v>19</v>
      </c>
      <c r="D8424" s="6">
        <f t="shared" si="1703"/>
        <v>50</v>
      </c>
      <c r="E8424" s="5">
        <f t="shared" si="1704"/>
        <v>3389.502646858683</v>
      </c>
      <c r="F8424" s="5">
        <f t="shared" si="1705"/>
        <v>911.23060582002495</v>
      </c>
      <c r="G8424" s="5">
        <f t="shared" si="1706"/>
        <v>1082.6092178872495</v>
      </c>
      <c r="H8424" s="5">
        <f t="shared" si="1707"/>
        <v>5383.3424705659572</v>
      </c>
      <c r="I8424" s="5">
        <f t="shared" si="1708"/>
        <v>720</v>
      </c>
      <c r="J8424" s="5">
        <f t="shared" si="1709"/>
        <v>4663.3424705659572</v>
      </c>
      <c r="K8424" s="2">
        <f t="shared" si="1710"/>
        <v>105960.80678065898</v>
      </c>
      <c r="L8424" s="2">
        <f t="shared" si="1711"/>
        <v>196686</v>
      </c>
      <c r="M8424" s="2">
        <f t="shared" si="1712"/>
        <v>35640</v>
      </c>
      <c r="N8424" s="6">
        <f t="shared" si="1713"/>
        <v>1</v>
      </c>
      <c r="O8424" s="2">
        <f t="shared" si="1714"/>
        <v>35085.193219341018</v>
      </c>
      <c r="P8424" s="2">
        <f t="shared" si="1715"/>
        <v>35085.193219341018</v>
      </c>
    </row>
    <row r="8425" spans="1:16">
      <c r="A8425" s="6">
        <v>12</v>
      </c>
      <c r="B8425" s="6">
        <v>19</v>
      </c>
      <c r="C8425" s="6">
        <v>20</v>
      </c>
      <c r="D8425" s="6">
        <f t="shared" si="1703"/>
        <v>51</v>
      </c>
      <c r="E8425" s="5">
        <f t="shared" si="1704"/>
        <v>3389.502646858683</v>
      </c>
      <c r="F8425" s="5">
        <f t="shared" si="1705"/>
        <v>911.23060582002495</v>
      </c>
      <c r="G8425" s="5">
        <f t="shared" si="1706"/>
        <v>1153.8335085377266</v>
      </c>
      <c r="H8425" s="5">
        <f t="shared" si="1707"/>
        <v>5454.5667612164343</v>
      </c>
      <c r="I8425" s="5">
        <f t="shared" si="1708"/>
        <v>720</v>
      </c>
      <c r="J8425" s="5">
        <f t="shared" si="1709"/>
        <v>4734.5667612164343</v>
      </c>
      <c r="K8425" s="2">
        <f t="shared" si="1710"/>
        <v>107197.33960445198</v>
      </c>
      <c r="L8425" s="2">
        <f t="shared" si="1711"/>
        <v>199386</v>
      </c>
      <c r="M8425" s="2">
        <f t="shared" si="1712"/>
        <v>36520</v>
      </c>
      <c r="N8425" s="6">
        <f t="shared" si="1713"/>
        <v>1</v>
      </c>
      <c r="O8425" s="2">
        <f t="shared" si="1714"/>
        <v>35668.660395548024</v>
      </c>
      <c r="P8425" s="2">
        <f t="shared" si="1715"/>
        <v>35668.660395548024</v>
      </c>
    </row>
    <row r="8426" spans="1:16">
      <c r="A8426" s="6">
        <v>12</v>
      </c>
      <c r="B8426" s="6">
        <v>19</v>
      </c>
      <c r="C8426" s="6">
        <v>21</v>
      </c>
      <c r="D8426" s="6">
        <f t="shared" si="1703"/>
        <v>52</v>
      </c>
      <c r="E8426" s="5">
        <f t="shared" si="1704"/>
        <v>3389.502646858683</v>
      </c>
      <c r="F8426" s="5">
        <f t="shared" si="1705"/>
        <v>911.23060582002495</v>
      </c>
      <c r="G8426" s="5">
        <f t="shared" si="1706"/>
        <v>1226.6692487641703</v>
      </c>
      <c r="H8426" s="5">
        <f t="shared" si="1707"/>
        <v>5527.402501442878</v>
      </c>
      <c r="I8426" s="5">
        <f t="shared" si="1708"/>
        <v>720</v>
      </c>
      <c r="J8426" s="5">
        <f t="shared" si="1709"/>
        <v>4807.402501442878</v>
      </c>
      <c r="K8426" s="2">
        <f t="shared" si="1710"/>
        <v>108461.8489833833</v>
      </c>
      <c r="L8426" s="2">
        <f t="shared" si="1711"/>
        <v>202086</v>
      </c>
      <c r="M8426" s="2">
        <f t="shared" si="1712"/>
        <v>37400</v>
      </c>
      <c r="N8426" s="6">
        <f t="shared" si="1713"/>
        <v>1</v>
      </c>
      <c r="O8426" s="2">
        <f t="shared" si="1714"/>
        <v>36224.151016616699</v>
      </c>
      <c r="P8426" s="2">
        <f t="shared" si="1715"/>
        <v>36224.151016616699</v>
      </c>
    </row>
    <row r="8427" spans="1:16">
      <c r="A8427" s="6">
        <v>12</v>
      </c>
      <c r="B8427" s="6">
        <v>19</v>
      </c>
      <c r="C8427" s="6">
        <v>22</v>
      </c>
      <c r="D8427" s="6">
        <f t="shared" si="1703"/>
        <v>53</v>
      </c>
      <c r="E8427" s="5">
        <f t="shared" si="1704"/>
        <v>3389.502646858683</v>
      </c>
      <c r="F8427" s="5">
        <f t="shared" si="1705"/>
        <v>911.23060582002495</v>
      </c>
      <c r="G8427" s="5">
        <f t="shared" si="1706"/>
        <v>1301.1455960105666</v>
      </c>
      <c r="H8427" s="5">
        <f t="shared" si="1707"/>
        <v>5601.8788486892745</v>
      </c>
      <c r="I8427" s="5">
        <f t="shared" si="1708"/>
        <v>720</v>
      </c>
      <c r="J8427" s="5">
        <f t="shared" si="1709"/>
        <v>4881.8788486892745</v>
      </c>
      <c r="K8427" s="2">
        <f t="shared" si="1710"/>
        <v>109754.84112307768</v>
      </c>
      <c r="L8427" s="2">
        <f t="shared" si="1711"/>
        <v>204786</v>
      </c>
      <c r="M8427" s="2">
        <f t="shared" si="1712"/>
        <v>38280</v>
      </c>
      <c r="N8427" s="6">
        <f t="shared" si="1713"/>
        <v>1</v>
      </c>
      <c r="O8427" s="2">
        <f t="shared" si="1714"/>
        <v>36751.158876922316</v>
      </c>
      <c r="P8427" s="2">
        <f t="shared" si="1715"/>
        <v>36751.158876922316</v>
      </c>
    </row>
    <row r="8428" spans="1:16">
      <c r="A8428" s="6">
        <v>12</v>
      </c>
      <c r="B8428" s="6">
        <v>19</v>
      </c>
      <c r="C8428" s="6">
        <v>23</v>
      </c>
      <c r="D8428" s="6">
        <f t="shared" si="1703"/>
        <v>54</v>
      </c>
      <c r="E8428" s="5">
        <f t="shared" si="1704"/>
        <v>3389.502646858683</v>
      </c>
      <c r="F8428" s="5">
        <f t="shared" si="1705"/>
        <v>911.23060582002495</v>
      </c>
      <c r="G8428" s="5">
        <f t="shared" si="1706"/>
        <v>1377.292184868003</v>
      </c>
      <c r="H8428" s="5">
        <f t="shared" si="1707"/>
        <v>5678.0254375467102</v>
      </c>
      <c r="I8428" s="5">
        <f t="shared" si="1708"/>
        <v>720</v>
      </c>
      <c r="J8428" s="5">
        <f t="shared" si="1709"/>
        <v>4958.0254375467102</v>
      </c>
      <c r="K8428" s="2">
        <f t="shared" si="1710"/>
        <v>111076.83051296372</v>
      </c>
      <c r="L8428" s="2">
        <f t="shared" si="1711"/>
        <v>207486</v>
      </c>
      <c r="M8428" s="2">
        <f t="shared" si="1712"/>
        <v>39160</v>
      </c>
      <c r="N8428" s="6">
        <f t="shared" si="1713"/>
        <v>1</v>
      </c>
      <c r="O8428" s="2">
        <f t="shared" si="1714"/>
        <v>37249.169487036284</v>
      </c>
      <c r="P8428" s="2">
        <f t="shared" si="1715"/>
        <v>37249.169487036284</v>
      </c>
    </row>
    <row r="8429" spans="1:16">
      <c r="A8429" s="6">
        <v>12</v>
      </c>
      <c r="B8429" s="6">
        <v>19</v>
      </c>
      <c r="C8429" s="6">
        <v>24</v>
      </c>
      <c r="D8429" s="6">
        <f t="shared" si="1703"/>
        <v>55</v>
      </c>
      <c r="E8429" s="5">
        <f t="shared" si="1704"/>
        <v>3389.502646858683</v>
      </c>
      <c r="F8429" s="5">
        <f t="shared" si="1705"/>
        <v>911.23060582002495</v>
      </c>
      <c r="G8429" s="5">
        <f t="shared" si="1706"/>
        <v>1455.1391344474989</v>
      </c>
      <c r="H8429" s="5">
        <f t="shared" si="1707"/>
        <v>5755.8723871262064</v>
      </c>
      <c r="I8429" s="5">
        <f t="shared" si="1708"/>
        <v>720</v>
      </c>
      <c r="J8429" s="5">
        <f t="shared" si="1709"/>
        <v>5035.8723871262064</v>
      </c>
      <c r="K8429" s="2">
        <f t="shared" si="1710"/>
        <v>112428.34005427442</v>
      </c>
      <c r="L8429" s="2">
        <f t="shared" si="1711"/>
        <v>210186</v>
      </c>
      <c r="M8429" s="2">
        <f t="shared" si="1712"/>
        <v>40040</v>
      </c>
      <c r="N8429" s="6">
        <f t="shared" si="1713"/>
        <v>1</v>
      </c>
      <c r="O8429" s="2">
        <f t="shared" si="1714"/>
        <v>37717.65994572558</v>
      </c>
      <c r="P8429" s="2">
        <f t="shared" si="1715"/>
        <v>37717.65994572558</v>
      </c>
    </row>
    <row r="8430" spans="1:16">
      <c r="A8430" s="6">
        <v>12</v>
      </c>
      <c r="B8430" s="6">
        <v>19</v>
      </c>
      <c r="C8430" s="6">
        <v>25</v>
      </c>
      <c r="D8430" s="6">
        <f t="shared" si="1703"/>
        <v>56</v>
      </c>
      <c r="E8430" s="5">
        <f t="shared" si="1704"/>
        <v>3389.502646858683</v>
      </c>
      <c r="F8430" s="5">
        <f t="shared" si="1705"/>
        <v>911.23060582002495</v>
      </c>
      <c r="G8430" s="5">
        <f t="shared" si="1706"/>
        <v>1534.7170558625965</v>
      </c>
      <c r="H8430" s="5">
        <f t="shared" si="1707"/>
        <v>5835.4503085413044</v>
      </c>
      <c r="I8430" s="5">
        <f t="shared" si="1708"/>
        <v>720</v>
      </c>
      <c r="J8430" s="5">
        <f t="shared" si="1709"/>
        <v>5115.4503085413044</v>
      </c>
      <c r="K8430" s="2">
        <f t="shared" si="1710"/>
        <v>113809.90118995321</v>
      </c>
      <c r="L8430" s="2">
        <f t="shared" si="1711"/>
        <v>212886</v>
      </c>
      <c r="M8430" s="2">
        <f t="shared" si="1712"/>
        <v>40920</v>
      </c>
      <c r="N8430" s="6">
        <f t="shared" si="1713"/>
        <v>1</v>
      </c>
      <c r="O8430" s="2">
        <f t="shared" si="1714"/>
        <v>38156.098810046795</v>
      </c>
      <c r="P8430" s="2">
        <f t="shared" si="1715"/>
        <v>38156.098810046795</v>
      </c>
    </row>
    <row r="8431" spans="1:16">
      <c r="A8431" s="6">
        <v>12</v>
      </c>
      <c r="B8431" s="6">
        <v>19</v>
      </c>
      <c r="C8431" s="6">
        <v>26</v>
      </c>
      <c r="D8431" s="6">
        <f t="shared" si="1703"/>
        <v>57</v>
      </c>
      <c r="E8431" s="5">
        <f t="shared" si="1704"/>
        <v>3389.502646858683</v>
      </c>
      <c r="F8431" s="5">
        <f t="shared" si="1705"/>
        <v>911.23060582002495</v>
      </c>
      <c r="G8431" s="5">
        <f t="shared" si="1706"/>
        <v>1616.0570598233144</v>
      </c>
      <c r="H8431" s="5">
        <f t="shared" si="1707"/>
        <v>5916.7903125020221</v>
      </c>
      <c r="I8431" s="5">
        <f t="shared" si="1708"/>
        <v>720</v>
      </c>
      <c r="J8431" s="5">
        <f t="shared" si="1709"/>
        <v>5196.7903125020221</v>
      </c>
      <c r="K8431" s="2">
        <f t="shared" si="1710"/>
        <v>115222.05403649344</v>
      </c>
      <c r="L8431" s="2">
        <f t="shared" si="1711"/>
        <v>215586</v>
      </c>
      <c r="M8431" s="2">
        <f t="shared" si="1712"/>
        <v>41800</v>
      </c>
      <c r="N8431" s="6">
        <f t="shared" si="1713"/>
        <v>1</v>
      </c>
      <c r="O8431" s="2">
        <f t="shared" si="1714"/>
        <v>38563.945963506558</v>
      </c>
      <c r="P8431" s="2">
        <f t="shared" si="1715"/>
        <v>38563.945963506558</v>
      </c>
    </row>
    <row r="8432" spans="1:16">
      <c r="A8432" s="6">
        <v>12</v>
      </c>
      <c r="B8432" s="6">
        <v>19</v>
      </c>
      <c r="C8432" s="6">
        <v>27</v>
      </c>
      <c r="D8432" s="6">
        <f t="shared" si="1703"/>
        <v>58</v>
      </c>
      <c r="E8432" s="5">
        <f t="shared" si="1704"/>
        <v>3389.502646858683</v>
      </c>
      <c r="F8432" s="5">
        <f t="shared" si="1705"/>
        <v>911.23060582002495</v>
      </c>
      <c r="G8432" s="5">
        <f t="shared" si="1706"/>
        <v>1699.1907643430709</v>
      </c>
      <c r="H8432" s="5">
        <f t="shared" si="1707"/>
        <v>5999.9240170217781</v>
      </c>
      <c r="I8432" s="5">
        <f t="shared" si="1708"/>
        <v>720</v>
      </c>
      <c r="J8432" s="5">
        <f t="shared" si="1709"/>
        <v>5279.9240170217781</v>
      </c>
      <c r="K8432" s="2">
        <f t="shared" si="1710"/>
        <v>116665.3475177392</v>
      </c>
      <c r="L8432" s="2">
        <f t="shared" si="1711"/>
        <v>218286</v>
      </c>
      <c r="M8432" s="2">
        <f t="shared" si="1712"/>
        <v>42680</v>
      </c>
      <c r="N8432" s="6">
        <f t="shared" si="1713"/>
        <v>1</v>
      </c>
      <c r="O8432" s="2">
        <f t="shared" si="1714"/>
        <v>38940.652482260804</v>
      </c>
      <c r="P8432" s="2">
        <f t="shared" si="1715"/>
        <v>38940.652482260804</v>
      </c>
    </row>
    <row r="8433" spans="1:16">
      <c r="A8433" s="6">
        <v>12</v>
      </c>
      <c r="B8433" s="6">
        <v>19</v>
      </c>
      <c r="C8433" s="6">
        <v>28</v>
      </c>
      <c r="D8433" s="6">
        <f t="shared" si="1703"/>
        <v>59</v>
      </c>
      <c r="E8433" s="5">
        <f t="shared" si="1704"/>
        <v>3389.502646858683</v>
      </c>
      <c r="F8433" s="5">
        <f t="shared" si="1705"/>
        <v>911.23060582002495</v>
      </c>
      <c r="G8433" s="5">
        <f t="shared" si="1706"/>
        <v>1784.1503025602246</v>
      </c>
      <c r="H8433" s="5">
        <f t="shared" si="1707"/>
        <v>6084.8835552389319</v>
      </c>
      <c r="I8433" s="5">
        <f t="shared" si="1708"/>
        <v>720</v>
      </c>
      <c r="J8433" s="5">
        <f t="shared" si="1709"/>
        <v>5364.8835552389319</v>
      </c>
      <c r="K8433" s="2">
        <f t="shared" si="1710"/>
        <v>118140.33950067589</v>
      </c>
      <c r="L8433" s="2">
        <f t="shared" si="1711"/>
        <v>220986</v>
      </c>
      <c r="M8433" s="2">
        <f t="shared" si="1712"/>
        <v>43560</v>
      </c>
      <c r="N8433" s="6">
        <f t="shared" si="1713"/>
        <v>1</v>
      </c>
      <c r="O8433" s="2">
        <f t="shared" si="1714"/>
        <v>39285.660499324105</v>
      </c>
      <c r="P8433" s="2">
        <f t="shared" si="1715"/>
        <v>39285.660499324105</v>
      </c>
    </row>
    <row r="8434" spans="1:16">
      <c r="A8434" s="6">
        <v>12</v>
      </c>
      <c r="B8434" s="6">
        <v>19</v>
      </c>
      <c r="C8434" s="6">
        <v>29</v>
      </c>
      <c r="D8434" s="6">
        <f t="shared" si="1703"/>
        <v>60</v>
      </c>
      <c r="E8434" s="5">
        <f t="shared" si="1704"/>
        <v>3389.502646858683</v>
      </c>
      <c r="F8434" s="5">
        <f t="shared" si="1705"/>
        <v>911.23060582002495</v>
      </c>
      <c r="G8434" s="5">
        <f t="shared" si="1706"/>
        <v>1870.9683306758782</v>
      </c>
      <c r="H8434" s="5">
        <f t="shared" si="1707"/>
        <v>6171.7015833545856</v>
      </c>
      <c r="I8434" s="5">
        <f t="shared" si="1708"/>
        <v>720</v>
      </c>
      <c r="J8434" s="5">
        <f t="shared" si="1709"/>
        <v>5451.7015833545856</v>
      </c>
      <c r="K8434" s="2">
        <f t="shared" si="1710"/>
        <v>119647.59693323933</v>
      </c>
      <c r="L8434" s="2">
        <f t="shared" si="1711"/>
        <v>223686</v>
      </c>
      <c r="M8434" s="2">
        <f t="shared" si="1712"/>
        <v>44440</v>
      </c>
      <c r="N8434" s="6">
        <f t="shared" si="1713"/>
        <v>1</v>
      </c>
      <c r="O8434" s="2">
        <f t="shared" si="1714"/>
        <v>39598.403066760671</v>
      </c>
      <c r="P8434" s="2">
        <f t="shared" si="1715"/>
        <v>39598.403066760671</v>
      </c>
    </row>
    <row r="8435" spans="1:16">
      <c r="A8435" s="6">
        <v>12</v>
      </c>
      <c r="B8435" s="6">
        <v>19</v>
      </c>
      <c r="C8435" s="6">
        <v>30</v>
      </c>
      <c r="D8435" s="6">
        <f t="shared" si="1703"/>
        <v>61</v>
      </c>
      <c r="E8435" s="5">
        <f t="shared" si="1704"/>
        <v>3389.502646858683</v>
      </c>
      <c r="F8435" s="5">
        <f t="shared" si="1705"/>
        <v>911.23060582002495</v>
      </c>
      <c r="G8435" s="5">
        <f t="shared" si="1706"/>
        <v>1959.6780360096488</v>
      </c>
      <c r="H8435" s="5">
        <f t="shared" si="1707"/>
        <v>6260.4112886883568</v>
      </c>
      <c r="I8435" s="5">
        <f t="shared" si="1708"/>
        <v>720</v>
      </c>
      <c r="J8435" s="5">
        <f t="shared" si="1709"/>
        <v>5540.4112886883568</v>
      </c>
      <c r="K8435" s="2">
        <f t="shared" si="1710"/>
        <v>121187.69598417285</v>
      </c>
      <c r="L8435" s="2">
        <f t="shared" si="1711"/>
        <v>226386</v>
      </c>
      <c r="M8435" s="2">
        <f t="shared" si="1712"/>
        <v>45320</v>
      </c>
      <c r="N8435" s="6">
        <f t="shared" si="1713"/>
        <v>1</v>
      </c>
      <c r="O8435" s="2">
        <f t="shared" si="1714"/>
        <v>39878.304015827147</v>
      </c>
      <c r="P8435" s="2">
        <f t="shared" si="1715"/>
        <v>39878.304015827147</v>
      </c>
    </row>
    <row r="8436" spans="1:16">
      <c r="A8436" s="6">
        <v>12</v>
      </c>
      <c r="B8436" s="6">
        <v>20</v>
      </c>
      <c r="C8436" s="6">
        <v>0</v>
      </c>
      <c r="D8436" s="6">
        <f t="shared" si="1703"/>
        <v>32</v>
      </c>
      <c r="E8436" s="5">
        <f t="shared" si="1704"/>
        <v>3389.502646858683</v>
      </c>
      <c r="F8436" s="5">
        <f t="shared" si="1705"/>
        <v>983.16986417423732</v>
      </c>
      <c r="G8436" s="5">
        <f t="shared" si="1706"/>
        <v>0</v>
      </c>
      <c r="H8436" s="5">
        <f t="shared" si="1707"/>
        <v>4372.6725110329207</v>
      </c>
      <c r="I8436" s="5">
        <f t="shared" si="1708"/>
        <v>720</v>
      </c>
      <c r="J8436" s="5">
        <f t="shared" si="1709"/>
        <v>3652.6725110329207</v>
      </c>
      <c r="K8436" s="2">
        <f t="shared" si="1710"/>
        <v>88414.453316543761</v>
      </c>
      <c r="L8436" s="2">
        <f t="shared" si="1711"/>
        <v>147480</v>
      </c>
      <c r="M8436" s="2">
        <f t="shared" si="1712"/>
        <v>19360</v>
      </c>
      <c r="N8436" s="6">
        <f t="shared" si="1713"/>
        <v>1</v>
      </c>
      <c r="O8436" s="2">
        <f t="shared" si="1714"/>
        <v>19705.546683456239</v>
      </c>
      <c r="P8436" s="2">
        <f t="shared" si="1715"/>
        <v>19705.546683456239</v>
      </c>
    </row>
    <row r="8437" spans="1:16">
      <c r="A8437" s="6">
        <v>12</v>
      </c>
      <c r="B8437" s="6">
        <v>20</v>
      </c>
      <c r="C8437" s="6">
        <v>1</v>
      </c>
      <c r="D8437" s="6">
        <f t="shared" si="1703"/>
        <v>33</v>
      </c>
      <c r="E8437" s="5">
        <f t="shared" si="1704"/>
        <v>3389.502646858683</v>
      </c>
      <c r="F8437" s="5">
        <f t="shared" si="1705"/>
        <v>983.16986417423732</v>
      </c>
      <c r="G8437" s="5">
        <f t="shared" si="1706"/>
        <v>45.5625</v>
      </c>
      <c r="H8437" s="5">
        <f t="shared" si="1707"/>
        <v>4418.2350110329207</v>
      </c>
      <c r="I8437" s="5">
        <f t="shared" si="1708"/>
        <v>720</v>
      </c>
      <c r="J8437" s="5">
        <f t="shared" si="1709"/>
        <v>3698.2350110329207</v>
      </c>
      <c r="K8437" s="2">
        <f t="shared" si="1710"/>
        <v>89205.468941543761</v>
      </c>
      <c r="L8437" s="2">
        <f t="shared" si="1711"/>
        <v>150180</v>
      </c>
      <c r="M8437" s="2">
        <f t="shared" si="1712"/>
        <v>20240</v>
      </c>
      <c r="N8437" s="6">
        <f t="shared" si="1713"/>
        <v>1</v>
      </c>
      <c r="O8437" s="2">
        <f t="shared" si="1714"/>
        <v>20734.531058456239</v>
      </c>
      <c r="P8437" s="2">
        <f t="shared" si="1715"/>
        <v>20734.531058456239</v>
      </c>
    </row>
    <row r="8438" spans="1:16">
      <c r="A8438" s="6">
        <v>12</v>
      </c>
      <c r="B8438" s="6">
        <v>20</v>
      </c>
      <c r="C8438" s="6">
        <v>2</v>
      </c>
      <c r="D8438" s="6">
        <f t="shared" si="1703"/>
        <v>34</v>
      </c>
      <c r="E8438" s="5">
        <f t="shared" si="1704"/>
        <v>3389.502646858683</v>
      </c>
      <c r="F8438" s="5">
        <f t="shared" si="1705"/>
        <v>983.16986417423732</v>
      </c>
      <c r="G8438" s="5">
        <f t="shared" si="1706"/>
        <v>92.264062499999994</v>
      </c>
      <c r="H8438" s="5">
        <f t="shared" si="1707"/>
        <v>4464.9365735329211</v>
      </c>
      <c r="I8438" s="5">
        <f t="shared" si="1708"/>
        <v>720</v>
      </c>
      <c r="J8438" s="5">
        <f t="shared" si="1709"/>
        <v>3744.9365735329211</v>
      </c>
      <c r="K8438" s="2">
        <f t="shared" si="1710"/>
        <v>90016.259957168775</v>
      </c>
      <c r="L8438" s="2">
        <f t="shared" si="1711"/>
        <v>152880</v>
      </c>
      <c r="M8438" s="2">
        <f t="shared" si="1712"/>
        <v>21120</v>
      </c>
      <c r="N8438" s="6">
        <f t="shared" si="1713"/>
        <v>1</v>
      </c>
      <c r="O8438" s="2">
        <f t="shared" si="1714"/>
        <v>21743.740042831225</v>
      </c>
      <c r="P8438" s="2">
        <f t="shared" si="1715"/>
        <v>21743.740042831225</v>
      </c>
    </row>
    <row r="8439" spans="1:16">
      <c r="A8439" s="6">
        <v>12</v>
      </c>
      <c r="B8439" s="6">
        <v>20</v>
      </c>
      <c r="C8439" s="6">
        <v>3</v>
      </c>
      <c r="D8439" s="6">
        <f t="shared" si="1703"/>
        <v>35</v>
      </c>
      <c r="E8439" s="5">
        <f t="shared" si="1704"/>
        <v>3389.502646858683</v>
      </c>
      <c r="F8439" s="5">
        <f t="shared" si="1705"/>
        <v>983.16986417423732</v>
      </c>
      <c r="G8439" s="5">
        <f t="shared" si="1706"/>
        <v>140.12604492187498</v>
      </c>
      <c r="H8439" s="5">
        <f t="shared" si="1707"/>
        <v>4512.798555954796</v>
      </c>
      <c r="I8439" s="5">
        <f t="shared" si="1708"/>
        <v>720</v>
      </c>
      <c r="J8439" s="5">
        <f t="shared" si="1709"/>
        <v>3792.798555954796</v>
      </c>
      <c r="K8439" s="2">
        <f t="shared" si="1710"/>
        <v>90847.197151992979</v>
      </c>
      <c r="L8439" s="2">
        <f t="shared" si="1711"/>
        <v>155580</v>
      </c>
      <c r="M8439" s="2">
        <f t="shared" si="1712"/>
        <v>22000</v>
      </c>
      <c r="N8439" s="6">
        <f t="shared" si="1713"/>
        <v>1</v>
      </c>
      <c r="O8439" s="2">
        <f t="shared" si="1714"/>
        <v>22732.802848007021</v>
      </c>
      <c r="P8439" s="2">
        <f t="shared" si="1715"/>
        <v>22732.802848007021</v>
      </c>
    </row>
    <row r="8440" spans="1:16">
      <c r="A8440" s="6">
        <v>12</v>
      </c>
      <c r="B8440" s="6">
        <v>20</v>
      </c>
      <c r="C8440" s="6">
        <v>4</v>
      </c>
      <c r="D8440" s="6">
        <f t="shared" si="1703"/>
        <v>36</v>
      </c>
      <c r="E8440" s="5">
        <f t="shared" si="1704"/>
        <v>3389.502646858683</v>
      </c>
      <c r="F8440" s="5">
        <f t="shared" si="1705"/>
        <v>983.16986417423732</v>
      </c>
      <c r="G8440" s="5">
        <f t="shared" si="1706"/>
        <v>189.17016064453125</v>
      </c>
      <c r="H8440" s="5">
        <f t="shared" si="1707"/>
        <v>4561.842671677452</v>
      </c>
      <c r="I8440" s="5">
        <f t="shared" si="1708"/>
        <v>720</v>
      </c>
      <c r="J8440" s="5">
        <f t="shared" si="1709"/>
        <v>3841.842671677452</v>
      </c>
      <c r="K8440" s="2">
        <f t="shared" si="1710"/>
        <v>91698.657494400206</v>
      </c>
      <c r="L8440" s="2">
        <f t="shared" si="1711"/>
        <v>158280</v>
      </c>
      <c r="M8440" s="2">
        <f t="shared" si="1712"/>
        <v>22880</v>
      </c>
      <c r="N8440" s="6">
        <f t="shared" si="1713"/>
        <v>1</v>
      </c>
      <c r="O8440" s="2">
        <f t="shared" si="1714"/>
        <v>23701.342505599794</v>
      </c>
      <c r="P8440" s="2">
        <f t="shared" si="1715"/>
        <v>23701.342505599794</v>
      </c>
    </row>
    <row r="8441" spans="1:16">
      <c r="A8441" s="6">
        <v>12</v>
      </c>
      <c r="B8441" s="6">
        <v>20</v>
      </c>
      <c r="C8441" s="6">
        <v>5</v>
      </c>
      <c r="D8441" s="6">
        <f t="shared" si="1703"/>
        <v>37</v>
      </c>
      <c r="E8441" s="5">
        <f t="shared" si="1704"/>
        <v>3389.502646858683</v>
      </c>
      <c r="F8441" s="5">
        <f t="shared" si="1705"/>
        <v>983.16986417423732</v>
      </c>
      <c r="G8441" s="5">
        <f t="shared" si="1706"/>
        <v>239.41848456573481</v>
      </c>
      <c r="H8441" s="5">
        <f t="shared" si="1707"/>
        <v>4612.0909955986554</v>
      </c>
      <c r="I8441" s="5">
        <f t="shared" si="1708"/>
        <v>720</v>
      </c>
      <c r="J8441" s="5">
        <f t="shared" si="1709"/>
        <v>3892.0909955986554</v>
      </c>
      <c r="K8441" s="2">
        <f t="shared" si="1710"/>
        <v>92571.024229143324</v>
      </c>
      <c r="L8441" s="2">
        <f t="shared" si="1711"/>
        <v>160980</v>
      </c>
      <c r="M8441" s="2">
        <f t="shared" si="1712"/>
        <v>23760</v>
      </c>
      <c r="N8441" s="6">
        <f t="shared" si="1713"/>
        <v>1</v>
      </c>
      <c r="O8441" s="2">
        <f t="shared" si="1714"/>
        <v>24648.975770856676</v>
      </c>
      <c r="P8441" s="2">
        <f t="shared" si="1715"/>
        <v>24648.975770856676</v>
      </c>
    </row>
    <row r="8442" spans="1:16">
      <c r="A8442" s="6">
        <v>12</v>
      </c>
      <c r="B8442" s="6">
        <v>20</v>
      </c>
      <c r="C8442" s="6">
        <v>6</v>
      </c>
      <c r="D8442" s="6">
        <f t="shared" si="1703"/>
        <v>38</v>
      </c>
      <c r="E8442" s="5">
        <f t="shared" si="1704"/>
        <v>3389.502646858683</v>
      </c>
      <c r="F8442" s="5">
        <f t="shared" si="1705"/>
        <v>983.16986417423732</v>
      </c>
      <c r="G8442" s="5">
        <f t="shared" si="1706"/>
        <v>290.89345874736784</v>
      </c>
      <c r="H8442" s="5">
        <f t="shared" si="1707"/>
        <v>4663.5659697802885</v>
      </c>
      <c r="I8442" s="5">
        <f t="shared" si="1708"/>
        <v>720</v>
      </c>
      <c r="J8442" s="5">
        <f t="shared" si="1709"/>
        <v>3943.5659697802885</v>
      </c>
      <c r="K8442" s="2">
        <f t="shared" si="1710"/>
        <v>93464.686975352233</v>
      </c>
      <c r="L8442" s="2">
        <f t="shared" si="1711"/>
        <v>163680</v>
      </c>
      <c r="M8442" s="2">
        <f t="shared" si="1712"/>
        <v>24640</v>
      </c>
      <c r="N8442" s="6">
        <f t="shared" si="1713"/>
        <v>1</v>
      </c>
      <c r="O8442" s="2">
        <f t="shared" si="1714"/>
        <v>25575.313024647767</v>
      </c>
      <c r="P8442" s="2">
        <f t="shared" si="1715"/>
        <v>25575.313024647767</v>
      </c>
    </row>
    <row r="8443" spans="1:16">
      <c r="A8443" s="6">
        <v>12</v>
      </c>
      <c r="B8443" s="6">
        <v>20</v>
      </c>
      <c r="C8443" s="6">
        <v>7</v>
      </c>
      <c r="D8443" s="6">
        <f t="shared" si="1703"/>
        <v>39</v>
      </c>
      <c r="E8443" s="5">
        <f t="shared" si="1704"/>
        <v>3389.502646858683</v>
      </c>
      <c r="F8443" s="5">
        <f t="shared" si="1705"/>
        <v>983.16986417423732</v>
      </c>
      <c r="G8443" s="5">
        <f t="shared" si="1706"/>
        <v>343.61789814532818</v>
      </c>
      <c r="H8443" s="5">
        <f t="shared" si="1707"/>
        <v>4716.2904091782493</v>
      </c>
      <c r="I8443" s="5">
        <f t="shared" si="1708"/>
        <v>720</v>
      </c>
      <c r="J8443" s="5">
        <f t="shared" si="1709"/>
        <v>3996.2904091782493</v>
      </c>
      <c r="K8443" s="2">
        <f t="shared" si="1710"/>
        <v>94380.041826011278</v>
      </c>
      <c r="L8443" s="2">
        <f t="shared" si="1711"/>
        <v>166380</v>
      </c>
      <c r="M8443" s="2">
        <f t="shared" si="1712"/>
        <v>25520</v>
      </c>
      <c r="N8443" s="6">
        <f t="shared" si="1713"/>
        <v>1</v>
      </c>
      <c r="O8443" s="2">
        <f t="shared" si="1714"/>
        <v>26479.958173988722</v>
      </c>
      <c r="P8443" s="2">
        <f t="shared" si="1715"/>
        <v>26479.958173988722</v>
      </c>
    </row>
    <row r="8444" spans="1:16">
      <c r="A8444" s="6">
        <v>12</v>
      </c>
      <c r="B8444" s="6">
        <v>20</v>
      </c>
      <c r="C8444" s="6">
        <v>8</v>
      </c>
      <c r="D8444" s="6">
        <f t="shared" si="1703"/>
        <v>40</v>
      </c>
      <c r="E8444" s="5">
        <f t="shared" si="1704"/>
        <v>3389.502646858683</v>
      </c>
      <c r="F8444" s="5">
        <f t="shared" si="1705"/>
        <v>983.16986417423732</v>
      </c>
      <c r="G8444" s="5">
        <f t="shared" si="1706"/>
        <v>397.61499642530839</v>
      </c>
      <c r="H8444" s="5">
        <f t="shared" si="1707"/>
        <v>4770.2875074582289</v>
      </c>
      <c r="I8444" s="5">
        <f t="shared" si="1708"/>
        <v>720</v>
      </c>
      <c r="J8444" s="5">
        <f t="shared" si="1709"/>
        <v>4050.2875074582289</v>
      </c>
      <c r="K8444" s="2">
        <f t="shared" si="1710"/>
        <v>95317.491448927583</v>
      </c>
      <c r="L8444" s="2">
        <f t="shared" si="1711"/>
        <v>169080</v>
      </c>
      <c r="M8444" s="2">
        <f t="shared" si="1712"/>
        <v>26400</v>
      </c>
      <c r="N8444" s="6">
        <f t="shared" si="1713"/>
        <v>1</v>
      </c>
      <c r="O8444" s="2">
        <f t="shared" si="1714"/>
        <v>27362.508551072417</v>
      </c>
      <c r="P8444" s="2">
        <f t="shared" si="1715"/>
        <v>27362.508551072417</v>
      </c>
    </row>
    <row r="8445" spans="1:16">
      <c r="A8445" s="6">
        <v>12</v>
      </c>
      <c r="B8445" s="6">
        <v>20</v>
      </c>
      <c r="C8445" s="6">
        <v>9</v>
      </c>
      <c r="D8445" s="6">
        <f t="shared" si="1703"/>
        <v>41</v>
      </c>
      <c r="E8445" s="5">
        <f t="shared" si="1704"/>
        <v>3389.502646858683</v>
      </c>
      <c r="F8445" s="5">
        <f t="shared" si="1705"/>
        <v>983.16986417423732</v>
      </c>
      <c r="G8445" s="5">
        <f t="shared" si="1706"/>
        <v>452.90833186570285</v>
      </c>
      <c r="H8445" s="5">
        <f t="shared" si="1707"/>
        <v>4825.5808428986238</v>
      </c>
      <c r="I8445" s="5">
        <f t="shared" si="1708"/>
        <v>720</v>
      </c>
      <c r="J8445" s="5">
        <f t="shared" si="1709"/>
        <v>4105.5808428986238</v>
      </c>
      <c r="K8445" s="2">
        <f t="shared" si="1710"/>
        <v>96277.445189212216</v>
      </c>
      <c r="L8445" s="2">
        <f t="shared" si="1711"/>
        <v>171780</v>
      </c>
      <c r="M8445" s="2">
        <f t="shared" si="1712"/>
        <v>27280</v>
      </c>
      <c r="N8445" s="6">
        <f t="shared" si="1713"/>
        <v>1</v>
      </c>
      <c r="O8445" s="2">
        <f t="shared" si="1714"/>
        <v>28222.554810787784</v>
      </c>
      <c r="P8445" s="2">
        <f t="shared" si="1715"/>
        <v>28222.554810787784</v>
      </c>
    </row>
    <row r="8446" spans="1:16">
      <c r="A8446" s="6">
        <v>12</v>
      </c>
      <c r="B8446" s="6">
        <v>20</v>
      </c>
      <c r="C8446" s="6">
        <v>10</v>
      </c>
      <c r="D8446" s="6">
        <f t="shared" si="1703"/>
        <v>42</v>
      </c>
      <c r="E8446" s="5">
        <f t="shared" si="1704"/>
        <v>3389.502646858683</v>
      </c>
      <c r="F8446" s="5">
        <f t="shared" si="1705"/>
        <v>983.16986417423732</v>
      </c>
      <c r="G8446" s="5">
        <f t="shared" si="1706"/>
        <v>509.52187334891573</v>
      </c>
      <c r="H8446" s="5">
        <f t="shared" si="1707"/>
        <v>4882.1943843818362</v>
      </c>
      <c r="I8446" s="5">
        <f t="shared" si="1708"/>
        <v>720</v>
      </c>
      <c r="J8446" s="5">
        <f t="shared" si="1709"/>
        <v>4162.1943843818362</v>
      </c>
      <c r="K8446" s="2">
        <f t="shared" si="1710"/>
        <v>97260.319173295764</v>
      </c>
      <c r="L8446" s="2">
        <f t="shared" si="1711"/>
        <v>174480</v>
      </c>
      <c r="M8446" s="2">
        <f t="shared" si="1712"/>
        <v>28160</v>
      </c>
      <c r="N8446" s="6">
        <f t="shared" si="1713"/>
        <v>1</v>
      </c>
      <c r="O8446" s="2">
        <f t="shared" si="1714"/>
        <v>29059.680826704236</v>
      </c>
      <c r="P8446" s="2">
        <f t="shared" si="1715"/>
        <v>29059.680826704236</v>
      </c>
    </row>
    <row r="8447" spans="1:16">
      <c r="A8447" s="6">
        <v>12</v>
      </c>
      <c r="B8447" s="6">
        <v>20</v>
      </c>
      <c r="C8447" s="6">
        <v>11</v>
      </c>
      <c r="D8447" s="6">
        <f t="shared" si="1703"/>
        <v>43</v>
      </c>
      <c r="E8447" s="5">
        <f t="shared" si="1704"/>
        <v>3389.502646858683</v>
      </c>
      <c r="F8447" s="5">
        <f t="shared" si="1705"/>
        <v>983.16986417423732</v>
      </c>
      <c r="G8447" s="5">
        <f t="shared" si="1706"/>
        <v>567.47998644235474</v>
      </c>
      <c r="H8447" s="5">
        <f t="shared" si="1707"/>
        <v>4940.1524974752756</v>
      </c>
      <c r="I8447" s="5">
        <f t="shared" si="1708"/>
        <v>720</v>
      </c>
      <c r="J8447" s="5">
        <f t="shared" si="1709"/>
        <v>4220.1524974752756</v>
      </c>
      <c r="K8447" s="2">
        <f t="shared" si="1710"/>
        <v>98266.536414501315</v>
      </c>
      <c r="L8447" s="2">
        <f t="shared" si="1711"/>
        <v>177180</v>
      </c>
      <c r="M8447" s="2">
        <f t="shared" si="1712"/>
        <v>29040</v>
      </c>
      <c r="N8447" s="6">
        <f t="shared" si="1713"/>
        <v>1</v>
      </c>
      <c r="O8447" s="2">
        <f t="shared" si="1714"/>
        <v>29873.463585498685</v>
      </c>
      <c r="P8447" s="2">
        <f t="shared" si="1715"/>
        <v>29873.463585498685</v>
      </c>
    </row>
    <row r="8448" spans="1:16">
      <c r="A8448" s="6">
        <v>12</v>
      </c>
      <c r="B8448" s="6">
        <v>20</v>
      </c>
      <c r="C8448" s="6">
        <v>12</v>
      </c>
      <c r="D8448" s="6">
        <f t="shared" si="1703"/>
        <v>44</v>
      </c>
      <c r="E8448" s="5">
        <f t="shared" si="1704"/>
        <v>3389.502646858683</v>
      </c>
      <c r="F8448" s="5">
        <f t="shared" si="1705"/>
        <v>983.16986417423732</v>
      </c>
      <c r="G8448" s="5">
        <f t="shared" si="1706"/>
        <v>626.80743957041921</v>
      </c>
      <c r="H8448" s="5">
        <f t="shared" si="1707"/>
        <v>4999.4799506033396</v>
      </c>
      <c r="I8448" s="5">
        <f t="shared" si="1708"/>
        <v>720</v>
      </c>
      <c r="J8448" s="5">
        <f t="shared" si="1709"/>
        <v>4279.4799506033396</v>
      </c>
      <c r="K8448" s="2">
        <f t="shared" si="1710"/>
        <v>99296.526920196862</v>
      </c>
      <c r="L8448" s="2">
        <f t="shared" si="1711"/>
        <v>179880</v>
      </c>
      <c r="M8448" s="2">
        <f t="shared" si="1712"/>
        <v>29920</v>
      </c>
      <c r="N8448" s="6">
        <f t="shared" si="1713"/>
        <v>1</v>
      </c>
      <c r="O8448" s="2">
        <f t="shared" si="1714"/>
        <v>30663.473079803138</v>
      </c>
      <c r="P8448" s="2">
        <f t="shared" si="1715"/>
        <v>30663.473079803138</v>
      </c>
    </row>
    <row r="8449" spans="1:16">
      <c r="A8449" s="6">
        <v>12</v>
      </c>
      <c r="B8449" s="6">
        <v>20</v>
      </c>
      <c r="C8449" s="6">
        <v>13</v>
      </c>
      <c r="D8449" s="6">
        <f t="shared" si="1703"/>
        <v>45</v>
      </c>
      <c r="E8449" s="5">
        <f t="shared" si="1704"/>
        <v>3389.502646858683</v>
      </c>
      <c r="F8449" s="5">
        <f t="shared" si="1705"/>
        <v>983.16986417423732</v>
      </c>
      <c r="G8449" s="5">
        <f t="shared" si="1706"/>
        <v>687.52941027880343</v>
      </c>
      <c r="H8449" s="5">
        <f t="shared" si="1707"/>
        <v>5060.2019213117237</v>
      </c>
      <c r="I8449" s="5">
        <f t="shared" si="1708"/>
        <v>720</v>
      </c>
      <c r="J8449" s="5">
        <f t="shared" si="1709"/>
        <v>4340.2019213117237</v>
      </c>
      <c r="K8449" s="2">
        <f t="shared" si="1710"/>
        <v>100350.72780055075</v>
      </c>
      <c r="L8449" s="2">
        <f t="shared" si="1711"/>
        <v>182580</v>
      </c>
      <c r="M8449" s="2">
        <f t="shared" si="1712"/>
        <v>30800</v>
      </c>
      <c r="N8449" s="6">
        <f t="shared" si="1713"/>
        <v>1</v>
      </c>
      <c r="O8449" s="2">
        <f t="shared" si="1714"/>
        <v>31429.272199449246</v>
      </c>
      <c r="P8449" s="2">
        <f t="shared" si="1715"/>
        <v>31429.272199449246</v>
      </c>
    </row>
    <row r="8450" spans="1:16">
      <c r="A8450" s="6">
        <v>12</v>
      </c>
      <c r="B8450" s="6">
        <v>20</v>
      </c>
      <c r="C8450" s="6">
        <v>14</v>
      </c>
      <c r="D8450" s="6">
        <f t="shared" si="1703"/>
        <v>46</v>
      </c>
      <c r="E8450" s="5">
        <f t="shared" si="1704"/>
        <v>3389.502646858683</v>
      </c>
      <c r="F8450" s="5">
        <f t="shared" si="1705"/>
        <v>983.16986417423732</v>
      </c>
      <c r="G8450" s="5">
        <f t="shared" si="1706"/>
        <v>749.67149159246469</v>
      </c>
      <c r="H8450" s="5">
        <f t="shared" si="1707"/>
        <v>5122.3440026253857</v>
      </c>
      <c r="I8450" s="5">
        <f t="shared" si="1708"/>
        <v>720</v>
      </c>
      <c r="J8450" s="5">
        <f t="shared" si="1709"/>
        <v>4402.3440026253857</v>
      </c>
      <c r="K8450" s="2">
        <f t="shared" si="1710"/>
        <v>101429.58337891294</v>
      </c>
      <c r="L8450" s="2">
        <f t="shared" si="1711"/>
        <v>185280</v>
      </c>
      <c r="M8450" s="2">
        <f t="shared" si="1712"/>
        <v>31680</v>
      </c>
      <c r="N8450" s="6">
        <f t="shared" si="1713"/>
        <v>1</v>
      </c>
      <c r="O8450" s="2">
        <f t="shared" si="1714"/>
        <v>32170.416621087061</v>
      </c>
      <c r="P8450" s="2">
        <f t="shared" si="1715"/>
        <v>32170.416621087061</v>
      </c>
    </row>
    <row r="8451" spans="1:16">
      <c r="A8451" s="6">
        <v>12</v>
      </c>
      <c r="B8451" s="6">
        <v>20</v>
      </c>
      <c r="C8451" s="6">
        <v>15</v>
      </c>
      <c r="D8451" s="6">
        <f t="shared" si="1703"/>
        <v>47</v>
      </c>
      <c r="E8451" s="5">
        <f t="shared" si="1704"/>
        <v>3389.502646858683</v>
      </c>
      <c r="F8451" s="5">
        <f t="shared" si="1705"/>
        <v>983.16986417423732</v>
      </c>
      <c r="G8451" s="5">
        <f t="shared" si="1706"/>
        <v>813.25969846861108</v>
      </c>
      <c r="H8451" s="5">
        <f t="shared" si="1707"/>
        <v>5185.9322095015323</v>
      </c>
      <c r="I8451" s="5">
        <f t="shared" si="1708"/>
        <v>720</v>
      </c>
      <c r="J8451" s="5">
        <f t="shared" si="1709"/>
        <v>4465.9322095015323</v>
      </c>
      <c r="K8451" s="2">
        <f t="shared" si="1710"/>
        <v>102533.54530384604</v>
      </c>
      <c r="L8451" s="2">
        <f t="shared" si="1711"/>
        <v>187980</v>
      </c>
      <c r="M8451" s="2">
        <f t="shared" si="1712"/>
        <v>32560</v>
      </c>
      <c r="N8451" s="6">
        <f t="shared" si="1713"/>
        <v>1</v>
      </c>
      <c r="O8451" s="2">
        <f t="shared" si="1714"/>
        <v>32886.45469615396</v>
      </c>
      <c r="P8451" s="2">
        <f t="shared" si="1715"/>
        <v>32886.45469615396</v>
      </c>
    </row>
    <row r="8452" spans="1:16">
      <c r="A8452" s="6">
        <v>12</v>
      </c>
      <c r="B8452" s="6">
        <v>20</v>
      </c>
      <c r="C8452" s="6">
        <v>16</v>
      </c>
      <c r="D8452" s="6">
        <f t="shared" ref="D8452:D8515" si="1716">A8452+B8452+C8452</f>
        <v>48</v>
      </c>
      <c r="E8452" s="5">
        <f t="shared" ref="E8452:E8515" si="1717">IF(A8452=0,0,A8452*LABOR_HRS_WK_TOM*SEASON_WEEKS*(1+DIM_PCT_TOM)^A8452)</f>
        <v>3389.502646858683</v>
      </c>
      <c r="F8452" s="5">
        <f t="shared" ref="F8452:F8515" si="1718">IF(B8452=0,0,B8452*LABOR_HRS_WK_CAR*SEASON_WEEKS*(1+DIM_PCT_CAR)^B8452)</f>
        <v>983.16986417423732</v>
      </c>
      <c r="G8452" s="5">
        <f t="shared" ref="G8452:G8515" si="1719">IF(C8452=0,0,C8452*LABOR_HRS_WK_MES*SEASON_WEEKS*(1+DIM_PCT_MES)^C8452)</f>
        <v>878.32047434610013</v>
      </c>
      <c r="H8452" s="5">
        <f t="shared" ref="H8452:H8515" si="1720">E8452+F8452+G8452</f>
        <v>5250.9929853790209</v>
      </c>
      <c r="I8452" s="5">
        <f t="shared" ref="I8452:I8515" si="1721">MIN(H8452,FARMER_HRS)</f>
        <v>720</v>
      </c>
      <c r="J8452" s="5">
        <f t="shared" ref="J8452:J8515" si="1722">MAX(0,H8452-FARMER_HRS)</f>
        <v>4530.9929853790209</v>
      </c>
      <c r="K8452" s="2">
        <f t="shared" ref="K8452:K8515" si="1723">I8452*FARMER_RATE+J8452*TEMP_WORKER_RATE</f>
        <v>103663.07266283022</v>
      </c>
      <c r="L8452" s="2">
        <f t="shared" ref="L8452:L8515" si="1724">A8452*PRICE_TOM+B8452*PRICE_CAR+C8452*PRICE_MES</f>
        <v>190680</v>
      </c>
      <c r="M8452" s="2">
        <f t="shared" ref="M8452:M8515" si="1725">A8452*FERT_BED_TOM+B8452*FERT_BED_CAR+C8452*FERT_BED_MES</f>
        <v>33440</v>
      </c>
      <c r="N8452" s="6">
        <f t="shared" ref="N8452:N8515" si="1726">IF(AND(D8452&lt;=TOTAL_BEDS,J8452&lt;=TEMP_WORKER_MAX*TEMP_WORKER_HRS),1,0)</f>
        <v>1</v>
      </c>
      <c r="O8452" s="2">
        <f t="shared" ref="O8452:O8515" si="1727">L8452-M8452-K8452-FIXED_COSTS</f>
        <v>33576.927337169778</v>
      </c>
      <c r="P8452" s="2">
        <f t="shared" ref="P8452:P8515" si="1728">IF(N8452=1,O8452,"")</f>
        <v>33576.927337169778</v>
      </c>
    </row>
    <row r="8453" spans="1:16">
      <c r="A8453" s="6">
        <v>12</v>
      </c>
      <c r="B8453" s="6">
        <v>20</v>
      </c>
      <c r="C8453" s="6">
        <v>17</v>
      </c>
      <c r="D8453" s="6">
        <f t="shared" si="1716"/>
        <v>49</v>
      </c>
      <c r="E8453" s="5">
        <f t="shared" si="1717"/>
        <v>3389.502646858683</v>
      </c>
      <c r="F8453" s="5">
        <f t="shared" si="1718"/>
        <v>983.16986417423732</v>
      </c>
      <c r="G8453" s="5">
        <f t="shared" si="1719"/>
        <v>944.88069779264049</v>
      </c>
      <c r="H8453" s="5">
        <f t="shared" si="1720"/>
        <v>5317.5532088255613</v>
      </c>
      <c r="I8453" s="5">
        <f t="shared" si="1721"/>
        <v>720</v>
      </c>
      <c r="J8453" s="5">
        <f t="shared" si="1722"/>
        <v>4597.5532088255613</v>
      </c>
      <c r="K8453" s="2">
        <f t="shared" si="1723"/>
        <v>104818.63209766599</v>
      </c>
      <c r="L8453" s="2">
        <f t="shared" si="1724"/>
        <v>193380</v>
      </c>
      <c r="M8453" s="2">
        <f t="shared" si="1725"/>
        <v>34320</v>
      </c>
      <c r="N8453" s="6">
        <f t="shared" si="1726"/>
        <v>1</v>
      </c>
      <c r="O8453" s="2">
        <f t="shared" si="1727"/>
        <v>34241.367902334008</v>
      </c>
      <c r="P8453" s="2">
        <f t="shared" si="1728"/>
        <v>34241.367902334008</v>
      </c>
    </row>
    <row r="8454" spans="1:16">
      <c r="A8454" s="6">
        <v>12</v>
      </c>
      <c r="B8454" s="6">
        <v>20</v>
      </c>
      <c r="C8454" s="6">
        <v>18</v>
      </c>
      <c r="D8454" s="6">
        <f t="shared" si="1716"/>
        <v>50</v>
      </c>
      <c r="E8454" s="5">
        <f t="shared" si="1717"/>
        <v>3389.502646858683</v>
      </c>
      <c r="F8454" s="5">
        <f t="shared" si="1718"/>
        <v>983.16986417423732</v>
      </c>
      <c r="G8454" s="5">
        <f t="shared" si="1719"/>
        <v>1012.9676892512279</v>
      </c>
      <c r="H8454" s="5">
        <f t="shared" si="1720"/>
        <v>5385.6402002841487</v>
      </c>
      <c r="I8454" s="5">
        <f t="shared" si="1721"/>
        <v>720</v>
      </c>
      <c r="J8454" s="5">
        <f t="shared" si="1722"/>
        <v>4665.6402002841487</v>
      </c>
      <c r="K8454" s="2">
        <f t="shared" si="1723"/>
        <v>106000.6979215998</v>
      </c>
      <c r="L8454" s="2">
        <f t="shared" si="1724"/>
        <v>196080</v>
      </c>
      <c r="M8454" s="2">
        <f t="shared" si="1725"/>
        <v>35200</v>
      </c>
      <c r="N8454" s="6">
        <f t="shared" si="1726"/>
        <v>1</v>
      </c>
      <c r="O8454" s="2">
        <f t="shared" si="1727"/>
        <v>34879.3020784002</v>
      </c>
      <c r="P8454" s="2">
        <f t="shared" si="1728"/>
        <v>34879.3020784002</v>
      </c>
    </row>
    <row r="8455" spans="1:16">
      <c r="A8455" s="6">
        <v>12</v>
      </c>
      <c r="B8455" s="6">
        <v>20</v>
      </c>
      <c r="C8455" s="6">
        <v>19</v>
      </c>
      <c r="D8455" s="6">
        <f t="shared" si="1716"/>
        <v>51</v>
      </c>
      <c r="E8455" s="5">
        <f t="shared" si="1717"/>
        <v>3389.502646858683</v>
      </c>
      <c r="F8455" s="5">
        <f t="shared" si="1718"/>
        <v>983.16986417423732</v>
      </c>
      <c r="G8455" s="5">
        <f t="shared" si="1719"/>
        <v>1082.6092178872495</v>
      </c>
      <c r="H8455" s="5">
        <f t="shared" si="1720"/>
        <v>5455.2817289201703</v>
      </c>
      <c r="I8455" s="5">
        <f t="shared" si="1721"/>
        <v>720</v>
      </c>
      <c r="J8455" s="5">
        <f t="shared" si="1722"/>
        <v>4735.2817289201703</v>
      </c>
      <c r="K8455" s="2">
        <f t="shared" si="1723"/>
        <v>107209.7522381974</v>
      </c>
      <c r="L8455" s="2">
        <f t="shared" si="1724"/>
        <v>198780</v>
      </c>
      <c r="M8455" s="2">
        <f t="shared" si="1725"/>
        <v>36080</v>
      </c>
      <c r="N8455" s="6">
        <f t="shared" si="1726"/>
        <v>1</v>
      </c>
      <c r="O8455" s="2">
        <f t="shared" si="1727"/>
        <v>35490.247761802602</v>
      </c>
      <c r="P8455" s="2">
        <f t="shared" si="1728"/>
        <v>35490.247761802602</v>
      </c>
    </row>
    <row r="8456" spans="1:16">
      <c r="A8456" s="6">
        <v>12</v>
      </c>
      <c r="B8456" s="6">
        <v>20</v>
      </c>
      <c r="C8456" s="6">
        <v>20</v>
      </c>
      <c r="D8456" s="6">
        <f t="shared" si="1716"/>
        <v>52</v>
      </c>
      <c r="E8456" s="5">
        <f t="shared" si="1717"/>
        <v>3389.502646858683</v>
      </c>
      <c r="F8456" s="5">
        <f t="shared" si="1718"/>
        <v>983.16986417423732</v>
      </c>
      <c r="G8456" s="5">
        <f t="shared" si="1719"/>
        <v>1153.8335085377266</v>
      </c>
      <c r="H8456" s="5">
        <f t="shared" si="1720"/>
        <v>5526.5060195706474</v>
      </c>
      <c r="I8456" s="5">
        <f t="shared" si="1721"/>
        <v>720</v>
      </c>
      <c r="J8456" s="5">
        <f t="shared" si="1722"/>
        <v>4806.5060195706474</v>
      </c>
      <c r="K8456" s="2">
        <f t="shared" si="1723"/>
        <v>108446.28506199041</v>
      </c>
      <c r="L8456" s="2">
        <f t="shared" si="1724"/>
        <v>201480</v>
      </c>
      <c r="M8456" s="2">
        <f t="shared" si="1725"/>
        <v>36960</v>
      </c>
      <c r="N8456" s="6">
        <f t="shared" si="1726"/>
        <v>1</v>
      </c>
      <c r="O8456" s="2">
        <f t="shared" si="1727"/>
        <v>36073.714938009594</v>
      </c>
      <c r="P8456" s="2">
        <f t="shared" si="1728"/>
        <v>36073.714938009594</v>
      </c>
    </row>
    <row r="8457" spans="1:16">
      <c r="A8457" s="6">
        <v>12</v>
      </c>
      <c r="B8457" s="6">
        <v>20</v>
      </c>
      <c r="C8457" s="6">
        <v>21</v>
      </c>
      <c r="D8457" s="6">
        <f t="shared" si="1716"/>
        <v>53</v>
      </c>
      <c r="E8457" s="5">
        <f t="shared" si="1717"/>
        <v>3389.502646858683</v>
      </c>
      <c r="F8457" s="5">
        <f t="shared" si="1718"/>
        <v>983.16986417423732</v>
      </c>
      <c r="G8457" s="5">
        <f t="shared" si="1719"/>
        <v>1226.6692487641703</v>
      </c>
      <c r="H8457" s="5">
        <f t="shared" si="1720"/>
        <v>5599.3417597970911</v>
      </c>
      <c r="I8457" s="5">
        <f t="shared" si="1721"/>
        <v>720</v>
      </c>
      <c r="J8457" s="5">
        <f t="shared" si="1722"/>
        <v>4879.3417597970911</v>
      </c>
      <c r="K8457" s="2">
        <f t="shared" si="1723"/>
        <v>109710.79444092172</v>
      </c>
      <c r="L8457" s="2">
        <f t="shared" si="1724"/>
        <v>204180</v>
      </c>
      <c r="M8457" s="2">
        <f t="shared" si="1725"/>
        <v>37840</v>
      </c>
      <c r="N8457" s="6">
        <f t="shared" si="1726"/>
        <v>1</v>
      </c>
      <c r="O8457" s="2">
        <f t="shared" si="1727"/>
        <v>36629.205559078284</v>
      </c>
      <c r="P8457" s="2">
        <f t="shared" si="1728"/>
        <v>36629.205559078284</v>
      </c>
    </row>
    <row r="8458" spans="1:16">
      <c r="A8458" s="6">
        <v>12</v>
      </c>
      <c r="B8458" s="6">
        <v>20</v>
      </c>
      <c r="C8458" s="6">
        <v>22</v>
      </c>
      <c r="D8458" s="6">
        <f t="shared" si="1716"/>
        <v>54</v>
      </c>
      <c r="E8458" s="5">
        <f t="shared" si="1717"/>
        <v>3389.502646858683</v>
      </c>
      <c r="F8458" s="5">
        <f t="shared" si="1718"/>
        <v>983.16986417423732</v>
      </c>
      <c r="G8458" s="5">
        <f t="shared" si="1719"/>
        <v>1301.1455960105666</v>
      </c>
      <c r="H8458" s="5">
        <f t="shared" si="1720"/>
        <v>5673.8181070434875</v>
      </c>
      <c r="I8458" s="5">
        <f t="shared" si="1721"/>
        <v>720</v>
      </c>
      <c r="J8458" s="5">
        <f t="shared" si="1722"/>
        <v>4953.8181070434875</v>
      </c>
      <c r="K8458" s="2">
        <f t="shared" si="1723"/>
        <v>111003.7865806161</v>
      </c>
      <c r="L8458" s="2">
        <f t="shared" si="1724"/>
        <v>206880</v>
      </c>
      <c r="M8458" s="2">
        <f t="shared" si="1725"/>
        <v>38720</v>
      </c>
      <c r="N8458" s="6">
        <f t="shared" si="1726"/>
        <v>1</v>
      </c>
      <c r="O8458" s="2">
        <f t="shared" si="1727"/>
        <v>37156.213419383901</v>
      </c>
      <c r="P8458" s="2">
        <f t="shared" si="1728"/>
        <v>37156.213419383901</v>
      </c>
    </row>
    <row r="8459" spans="1:16">
      <c r="A8459" s="6">
        <v>12</v>
      </c>
      <c r="B8459" s="6">
        <v>20</v>
      </c>
      <c r="C8459" s="6">
        <v>23</v>
      </c>
      <c r="D8459" s="6">
        <f t="shared" si="1716"/>
        <v>55</v>
      </c>
      <c r="E8459" s="5">
        <f t="shared" si="1717"/>
        <v>3389.502646858683</v>
      </c>
      <c r="F8459" s="5">
        <f t="shared" si="1718"/>
        <v>983.16986417423732</v>
      </c>
      <c r="G8459" s="5">
        <f t="shared" si="1719"/>
        <v>1377.292184868003</v>
      </c>
      <c r="H8459" s="5">
        <f t="shared" si="1720"/>
        <v>5749.9646959009242</v>
      </c>
      <c r="I8459" s="5">
        <f t="shared" si="1721"/>
        <v>720</v>
      </c>
      <c r="J8459" s="5">
        <f t="shared" si="1722"/>
        <v>5029.9646959009242</v>
      </c>
      <c r="K8459" s="2">
        <f t="shared" si="1723"/>
        <v>112325.77597050216</v>
      </c>
      <c r="L8459" s="2">
        <f t="shared" si="1724"/>
        <v>209580</v>
      </c>
      <c r="M8459" s="2">
        <f t="shared" si="1725"/>
        <v>39600</v>
      </c>
      <c r="N8459" s="6">
        <f t="shared" si="1726"/>
        <v>1</v>
      </c>
      <c r="O8459" s="2">
        <f t="shared" si="1727"/>
        <v>37654.22402949784</v>
      </c>
      <c r="P8459" s="2">
        <f t="shared" si="1728"/>
        <v>37654.22402949784</v>
      </c>
    </row>
    <row r="8460" spans="1:16">
      <c r="A8460" s="6">
        <v>12</v>
      </c>
      <c r="B8460" s="6">
        <v>20</v>
      </c>
      <c r="C8460" s="6">
        <v>24</v>
      </c>
      <c r="D8460" s="6">
        <f t="shared" si="1716"/>
        <v>56</v>
      </c>
      <c r="E8460" s="5">
        <f t="shared" si="1717"/>
        <v>3389.502646858683</v>
      </c>
      <c r="F8460" s="5">
        <f t="shared" si="1718"/>
        <v>983.16986417423732</v>
      </c>
      <c r="G8460" s="5">
        <f t="shared" si="1719"/>
        <v>1455.1391344474989</v>
      </c>
      <c r="H8460" s="5">
        <f t="shared" si="1720"/>
        <v>5827.8116454804194</v>
      </c>
      <c r="I8460" s="5">
        <f t="shared" si="1721"/>
        <v>720</v>
      </c>
      <c r="J8460" s="5">
        <f t="shared" si="1722"/>
        <v>5107.8116454804194</v>
      </c>
      <c r="K8460" s="2">
        <f t="shared" si="1723"/>
        <v>113677.28551181284</v>
      </c>
      <c r="L8460" s="2">
        <f t="shared" si="1724"/>
        <v>212280</v>
      </c>
      <c r="M8460" s="2">
        <f t="shared" si="1725"/>
        <v>40480</v>
      </c>
      <c r="N8460" s="6">
        <f t="shared" si="1726"/>
        <v>1</v>
      </c>
      <c r="O8460" s="2">
        <f t="shared" si="1727"/>
        <v>38122.714488187165</v>
      </c>
      <c r="P8460" s="2">
        <f t="shared" si="1728"/>
        <v>38122.714488187165</v>
      </c>
    </row>
    <row r="8461" spans="1:16">
      <c r="A8461" s="6">
        <v>12</v>
      </c>
      <c r="B8461" s="6">
        <v>20</v>
      </c>
      <c r="C8461" s="6">
        <v>25</v>
      </c>
      <c r="D8461" s="6">
        <f t="shared" si="1716"/>
        <v>57</v>
      </c>
      <c r="E8461" s="5">
        <f t="shared" si="1717"/>
        <v>3389.502646858683</v>
      </c>
      <c r="F8461" s="5">
        <f t="shared" si="1718"/>
        <v>983.16986417423732</v>
      </c>
      <c r="G8461" s="5">
        <f t="shared" si="1719"/>
        <v>1534.7170558625965</v>
      </c>
      <c r="H8461" s="5">
        <f t="shared" si="1720"/>
        <v>5907.3895668955174</v>
      </c>
      <c r="I8461" s="5">
        <f t="shared" si="1721"/>
        <v>720</v>
      </c>
      <c r="J8461" s="5">
        <f t="shared" si="1722"/>
        <v>5187.3895668955174</v>
      </c>
      <c r="K8461" s="2">
        <f t="shared" si="1723"/>
        <v>115058.84664749162</v>
      </c>
      <c r="L8461" s="2">
        <f t="shared" si="1724"/>
        <v>214980</v>
      </c>
      <c r="M8461" s="2">
        <f t="shared" si="1725"/>
        <v>41360</v>
      </c>
      <c r="N8461" s="6">
        <f t="shared" si="1726"/>
        <v>1</v>
      </c>
      <c r="O8461" s="2">
        <f t="shared" si="1727"/>
        <v>38561.15335250838</v>
      </c>
      <c r="P8461" s="2">
        <f t="shared" si="1728"/>
        <v>38561.15335250838</v>
      </c>
    </row>
    <row r="8462" spans="1:16">
      <c r="A8462" s="6">
        <v>12</v>
      </c>
      <c r="B8462" s="6">
        <v>20</v>
      </c>
      <c r="C8462" s="6">
        <v>26</v>
      </c>
      <c r="D8462" s="6">
        <f t="shared" si="1716"/>
        <v>58</v>
      </c>
      <c r="E8462" s="5">
        <f t="shared" si="1717"/>
        <v>3389.502646858683</v>
      </c>
      <c r="F8462" s="5">
        <f t="shared" si="1718"/>
        <v>983.16986417423732</v>
      </c>
      <c r="G8462" s="5">
        <f t="shared" si="1719"/>
        <v>1616.0570598233144</v>
      </c>
      <c r="H8462" s="5">
        <f t="shared" si="1720"/>
        <v>5988.7295708562351</v>
      </c>
      <c r="I8462" s="5">
        <f t="shared" si="1721"/>
        <v>720</v>
      </c>
      <c r="J8462" s="5">
        <f t="shared" si="1722"/>
        <v>5268.7295708562351</v>
      </c>
      <c r="K8462" s="2">
        <f t="shared" si="1723"/>
        <v>116470.99949403186</v>
      </c>
      <c r="L8462" s="2">
        <f t="shared" si="1724"/>
        <v>217680</v>
      </c>
      <c r="M8462" s="2">
        <f t="shared" si="1725"/>
        <v>42240</v>
      </c>
      <c r="N8462" s="6">
        <f t="shared" si="1726"/>
        <v>1</v>
      </c>
      <c r="O8462" s="2">
        <f t="shared" si="1727"/>
        <v>38969.000505968143</v>
      </c>
      <c r="P8462" s="2">
        <f t="shared" si="1728"/>
        <v>38969.000505968143</v>
      </c>
    </row>
    <row r="8463" spans="1:16">
      <c r="A8463" s="6">
        <v>12</v>
      </c>
      <c r="B8463" s="6">
        <v>20</v>
      </c>
      <c r="C8463" s="6">
        <v>27</v>
      </c>
      <c r="D8463" s="6">
        <f t="shared" si="1716"/>
        <v>59</v>
      </c>
      <c r="E8463" s="5">
        <f t="shared" si="1717"/>
        <v>3389.502646858683</v>
      </c>
      <c r="F8463" s="5">
        <f t="shared" si="1718"/>
        <v>983.16986417423732</v>
      </c>
      <c r="G8463" s="5">
        <f t="shared" si="1719"/>
        <v>1699.1907643430709</v>
      </c>
      <c r="H8463" s="5">
        <f t="shared" si="1720"/>
        <v>6071.8632753759921</v>
      </c>
      <c r="I8463" s="5">
        <f t="shared" si="1721"/>
        <v>720</v>
      </c>
      <c r="J8463" s="5">
        <f t="shared" si="1722"/>
        <v>5351.8632753759921</v>
      </c>
      <c r="K8463" s="2">
        <f t="shared" si="1723"/>
        <v>117914.29297527764</v>
      </c>
      <c r="L8463" s="2">
        <f t="shared" si="1724"/>
        <v>220380</v>
      </c>
      <c r="M8463" s="2">
        <f t="shared" si="1725"/>
        <v>43120</v>
      </c>
      <c r="N8463" s="6">
        <f t="shared" si="1726"/>
        <v>1</v>
      </c>
      <c r="O8463" s="2">
        <f t="shared" si="1727"/>
        <v>39345.70702472236</v>
      </c>
      <c r="P8463" s="2">
        <f t="shared" si="1728"/>
        <v>39345.70702472236</v>
      </c>
    </row>
    <row r="8464" spans="1:16">
      <c r="A8464" s="6">
        <v>12</v>
      </c>
      <c r="B8464" s="6">
        <v>20</v>
      </c>
      <c r="C8464" s="6">
        <v>28</v>
      </c>
      <c r="D8464" s="6">
        <f t="shared" si="1716"/>
        <v>60</v>
      </c>
      <c r="E8464" s="5">
        <f t="shared" si="1717"/>
        <v>3389.502646858683</v>
      </c>
      <c r="F8464" s="5">
        <f t="shared" si="1718"/>
        <v>983.16986417423732</v>
      </c>
      <c r="G8464" s="5">
        <f t="shared" si="1719"/>
        <v>1784.1503025602246</v>
      </c>
      <c r="H8464" s="5">
        <f t="shared" si="1720"/>
        <v>6156.8228135931458</v>
      </c>
      <c r="I8464" s="5">
        <f t="shared" si="1721"/>
        <v>720</v>
      </c>
      <c r="J8464" s="5">
        <f t="shared" si="1722"/>
        <v>5436.8228135931458</v>
      </c>
      <c r="K8464" s="2">
        <f t="shared" si="1723"/>
        <v>119389.28495821434</v>
      </c>
      <c r="L8464" s="2">
        <f t="shared" si="1724"/>
        <v>223080</v>
      </c>
      <c r="M8464" s="2">
        <f t="shared" si="1725"/>
        <v>44000</v>
      </c>
      <c r="N8464" s="6">
        <f t="shared" si="1726"/>
        <v>1</v>
      </c>
      <c r="O8464" s="2">
        <f t="shared" si="1727"/>
        <v>39690.715041785661</v>
      </c>
      <c r="P8464" s="2">
        <f t="shared" si="1728"/>
        <v>39690.715041785661</v>
      </c>
    </row>
    <row r="8465" spans="1:16">
      <c r="A8465" s="6">
        <v>12</v>
      </c>
      <c r="B8465" s="6">
        <v>20</v>
      </c>
      <c r="C8465" s="6">
        <v>29</v>
      </c>
      <c r="D8465" s="6">
        <f t="shared" si="1716"/>
        <v>61</v>
      </c>
      <c r="E8465" s="5">
        <f t="shared" si="1717"/>
        <v>3389.502646858683</v>
      </c>
      <c r="F8465" s="5">
        <f t="shared" si="1718"/>
        <v>983.16986417423732</v>
      </c>
      <c r="G8465" s="5">
        <f t="shared" si="1719"/>
        <v>1870.9683306758782</v>
      </c>
      <c r="H8465" s="5">
        <f t="shared" si="1720"/>
        <v>6243.6408417087987</v>
      </c>
      <c r="I8465" s="5">
        <f t="shared" si="1721"/>
        <v>720</v>
      </c>
      <c r="J8465" s="5">
        <f t="shared" si="1722"/>
        <v>5523.6408417087987</v>
      </c>
      <c r="K8465" s="2">
        <f t="shared" si="1723"/>
        <v>120896.54239077776</v>
      </c>
      <c r="L8465" s="2">
        <f t="shared" si="1724"/>
        <v>225780</v>
      </c>
      <c r="M8465" s="2">
        <f t="shared" si="1725"/>
        <v>44880</v>
      </c>
      <c r="N8465" s="6">
        <f t="shared" si="1726"/>
        <v>1</v>
      </c>
      <c r="O8465" s="2">
        <f t="shared" si="1727"/>
        <v>40003.457609222241</v>
      </c>
      <c r="P8465" s="2">
        <f t="shared" si="1728"/>
        <v>40003.457609222241</v>
      </c>
    </row>
    <row r="8466" spans="1:16">
      <c r="A8466" s="6">
        <v>12</v>
      </c>
      <c r="B8466" s="6">
        <v>20</v>
      </c>
      <c r="C8466" s="6">
        <v>30</v>
      </c>
      <c r="D8466" s="6">
        <f t="shared" si="1716"/>
        <v>62</v>
      </c>
      <c r="E8466" s="5">
        <f t="shared" si="1717"/>
        <v>3389.502646858683</v>
      </c>
      <c r="F8466" s="5">
        <f t="shared" si="1718"/>
        <v>983.16986417423732</v>
      </c>
      <c r="G8466" s="5">
        <f t="shared" si="1719"/>
        <v>1959.6780360096488</v>
      </c>
      <c r="H8466" s="5">
        <f t="shared" si="1720"/>
        <v>6332.3505470425698</v>
      </c>
      <c r="I8466" s="5">
        <f t="shared" si="1721"/>
        <v>720</v>
      </c>
      <c r="J8466" s="5">
        <f t="shared" si="1722"/>
        <v>5612.3505470425698</v>
      </c>
      <c r="K8466" s="2">
        <f t="shared" si="1723"/>
        <v>122436.64144171128</v>
      </c>
      <c r="L8466" s="2">
        <f t="shared" si="1724"/>
        <v>228480</v>
      </c>
      <c r="M8466" s="2">
        <f t="shared" si="1725"/>
        <v>45760</v>
      </c>
      <c r="N8466" s="6">
        <f t="shared" si="1726"/>
        <v>1</v>
      </c>
      <c r="O8466" s="2">
        <f t="shared" si="1727"/>
        <v>40283.358558288717</v>
      </c>
      <c r="P8466" s="2">
        <f t="shared" si="1728"/>
        <v>40283.358558288717</v>
      </c>
    </row>
    <row r="8467" spans="1:16">
      <c r="A8467" s="6">
        <v>13</v>
      </c>
      <c r="B8467" s="6">
        <v>0</v>
      </c>
      <c r="C8467" s="6">
        <v>0</v>
      </c>
      <c r="D8467" s="6">
        <f t="shared" si="1716"/>
        <v>13</v>
      </c>
      <c r="E8467" s="5">
        <f t="shared" si="1717"/>
        <v>4039.1573208399304</v>
      </c>
      <c r="F8467" s="5">
        <f t="shared" si="1718"/>
        <v>0</v>
      </c>
      <c r="G8467" s="5">
        <f t="shared" si="1719"/>
        <v>0</v>
      </c>
      <c r="H8467" s="5">
        <f t="shared" si="1720"/>
        <v>4039.1573208399304</v>
      </c>
      <c r="I8467" s="5">
        <f t="shared" si="1721"/>
        <v>720</v>
      </c>
      <c r="J8467" s="5">
        <f t="shared" si="1722"/>
        <v>3319.1573208399304</v>
      </c>
      <c r="K8467" s="2">
        <f t="shared" si="1723"/>
        <v>82624.259042359903</v>
      </c>
      <c r="L8467" s="2">
        <f t="shared" si="1724"/>
        <v>114400</v>
      </c>
      <c r="M8467" s="2">
        <f t="shared" si="1725"/>
        <v>11440</v>
      </c>
      <c r="N8467" s="6">
        <f t="shared" si="1726"/>
        <v>1</v>
      </c>
      <c r="O8467" s="2">
        <f t="shared" si="1727"/>
        <v>335.74095764009689</v>
      </c>
      <c r="P8467" s="2">
        <f t="shared" si="1728"/>
        <v>335.74095764009689</v>
      </c>
    </row>
    <row r="8468" spans="1:16">
      <c r="A8468" s="6">
        <v>13</v>
      </c>
      <c r="B8468" s="6">
        <v>0</v>
      </c>
      <c r="C8468" s="6">
        <v>1</v>
      </c>
      <c r="D8468" s="6">
        <f t="shared" si="1716"/>
        <v>14</v>
      </c>
      <c r="E8468" s="5">
        <f t="shared" si="1717"/>
        <v>4039.1573208399304</v>
      </c>
      <c r="F8468" s="5">
        <f t="shared" si="1718"/>
        <v>0</v>
      </c>
      <c r="G8468" s="5">
        <f t="shared" si="1719"/>
        <v>45.5625</v>
      </c>
      <c r="H8468" s="5">
        <f t="shared" si="1720"/>
        <v>4084.7198208399304</v>
      </c>
      <c r="I8468" s="5">
        <f t="shared" si="1721"/>
        <v>720</v>
      </c>
      <c r="J8468" s="5">
        <f t="shared" si="1722"/>
        <v>3364.7198208399304</v>
      </c>
      <c r="K8468" s="2">
        <f t="shared" si="1723"/>
        <v>83415.274667359903</v>
      </c>
      <c r="L8468" s="2">
        <f t="shared" si="1724"/>
        <v>117100</v>
      </c>
      <c r="M8468" s="2">
        <f t="shared" si="1725"/>
        <v>12320</v>
      </c>
      <c r="N8468" s="6">
        <f t="shared" si="1726"/>
        <v>1</v>
      </c>
      <c r="O8468" s="2">
        <f t="shared" si="1727"/>
        <v>1364.7253326400969</v>
      </c>
      <c r="P8468" s="2">
        <f t="shared" si="1728"/>
        <v>1364.7253326400969</v>
      </c>
    </row>
    <row r="8469" spans="1:16">
      <c r="A8469" s="6">
        <v>13</v>
      </c>
      <c r="B8469" s="6">
        <v>0</v>
      </c>
      <c r="C8469" s="6">
        <v>2</v>
      </c>
      <c r="D8469" s="6">
        <f t="shared" si="1716"/>
        <v>15</v>
      </c>
      <c r="E8469" s="5">
        <f t="shared" si="1717"/>
        <v>4039.1573208399304</v>
      </c>
      <c r="F8469" s="5">
        <f t="shared" si="1718"/>
        <v>0</v>
      </c>
      <c r="G8469" s="5">
        <f t="shared" si="1719"/>
        <v>92.264062499999994</v>
      </c>
      <c r="H8469" s="5">
        <f t="shared" si="1720"/>
        <v>4131.4213833399308</v>
      </c>
      <c r="I8469" s="5">
        <f t="shared" si="1721"/>
        <v>720</v>
      </c>
      <c r="J8469" s="5">
        <f t="shared" si="1722"/>
        <v>3411.4213833399308</v>
      </c>
      <c r="K8469" s="2">
        <f t="shared" si="1723"/>
        <v>84226.065682984918</v>
      </c>
      <c r="L8469" s="2">
        <f t="shared" si="1724"/>
        <v>119800</v>
      </c>
      <c r="M8469" s="2">
        <f t="shared" si="1725"/>
        <v>13200</v>
      </c>
      <c r="N8469" s="6">
        <f t="shared" si="1726"/>
        <v>1</v>
      </c>
      <c r="O8469" s="2">
        <f t="shared" si="1727"/>
        <v>2373.9343170150823</v>
      </c>
      <c r="P8469" s="2">
        <f t="shared" si="1728"/>
        <v>2373.9343170150823</v>
      </c>
    </row>
    <row r="8470" spans="1:16">
      <c r="A8470" s="6">
        <v>13</v>
      </c>
      <c r="B8470" s="6">
        <v>0</v>
      </c>
      <c r="C8470" s="6">
        <v>3</v>
      </c>
      <c r="D8470" s="6">
        <f t="shared" si="1716"/>
        <v>16</v>
      </c>
      <c r="E8470" s="5">
        <f t="shared" si="1717"/>
        <v>4039.1573208399304</v>
      </c>
      <c r="F8470" s="5">
        <f t="shared" si="1718"/>
        <v>0</v>
      </c>
      <c r="G8470" s="5">
        <f t="shared" si="1719"/>
        <v>140.12604492187498</v>
      </c>
      <c r="H8470" s="5">
        <f t="shared" si="1720"/>
        <v>4179.2833657618057</v>
      </c>
      <c r="I8470" s="5">
        <f t="shared" si="1721"/>
        <v>720</v>
      </c>
      <c r="J8470" s="5">
        <f t="shared" si="1722"/>
        <v>3459.2833657618057</v>
      </c>
      <c r="K8470" s="2">
        <f t="shared" si="1723"/>
        <v>85057.002877809136</v>
      </c>
      <c r="L8470" s="2">
        <f t="shared" si="1724"/>
        <v>122500</v>
      </c>
      <c r="M8470" s="2">
        <f t="shared" si="1725"/>
        <v>14080</v>
      </c>
      <c r="N8470" s="6">
        <f t="shared" si="1726"/>
        <v>1</v>
      </c>
      <c r="O8470" s="2">
        <f t="shared" si="1727"/>
        <v>3362.9971221908636</v>
      </c>
      <c r="P8470" s="2">
        <f t="shared" si="1728"/>
        <v>3362.9971221908636</v>
      </c>
    </row>
    <row r="8471" spans="1:16">
      <c r="A8471" s="6">
        <v>13</v>
      </c>
      <c r="B8471" s="6">
        <v>0</v>
      </c>
      <c r="C8471" s="6">
        <v>4</v>
      </c>
      <c r="D8471" s="6">
        <f t="shared" si="1716"/>
        <v>17</v>
      </c>
      <c r="E8471" s="5">
        <f t="shared" si="1717"/>
        <v>4039.1573208399304</v>
      </c>
      <c r="F8471" s="5">
        <f t="shared" si="1718"/>
        <v>0</v>
      </c>
      <c r="G8471" s="5">
        <f t="shared" si="1719"/>
        <v>189.17016064453125</v>
      </c>
      <c r="H8471" s="5">
        <f t="shared" si="1720"/>
        <v>4228.3274814844617</v>
      </c>
      <c r="I8471" s="5">
        <f t="shared" si="1721"/>
        <v>720</v>
      </c>
      <c r="J8471" s="5">
        <f t="shared" si="1722"/>
        <v>3508.3274814844617</v>
      </c>
      <c r="K8471" s="2">
        <f t="shared" si="1723"/>
        <v>85908.463220216348</v>
      </c>
      <c r="L8471" s="2">
        <f t="shared" si="1724"/>
        <v>125200</v>
      </c>
      <c r="M8471" s="2">
        <f t="shared" si="1725"/>
        <v>14960</v>
      </c>
      <c r="N8471" s="6">
        <f t="shared" si="1726"/>
        <v>1</v>
      </c>
      <c r="O8471" s="2">
        <f t="shared" si="1727"/>
        <v>4331.5367797836516</v>
      </c>
      <c r="P8471" s="2">
        <f t="shared" si="1728"/>
        <v>4331.5367797836516</v>
      </c>
    </row>
    <row r="8472" spans="1:16">
      <c r="A8472" s="6">
        <v>13</v>
      </c>
      <c r="B8472" s="6">
        <v>0</v>
      </c>
      <c r="C8472" s="6">
        <v>5</v>
      </c>
      <c r="D8472" s="6">
        <f t="shared" si="1716"/>
        <v>18</v>
      </c>
      <c r="E8472" s="5">
        <f t="shared" si="1717"/>
        <v>4039.1573208399304</v>
      </c>
      <c r="F8472" s="5">
        <f t="shared" si="1718"/>
        <v>0</v>
      </c>
      <c r="G8472" s="5">
        <f t="shared" si="1719"/>
        <v>239.41848456573481</v>
      </c>
      <c r="H8472" s="5">
        <f t="shared" si="1720"/>
        <v>4278.5758054056651</v>
      </c>
      <c r="I8472" s="5">
        <f t="shared" si="1721"/>
        <v>720</v>
      </c>
      <c r="J8472" s="5">
        <f t="shared" si="1722"/>
        <v>3558.5758054056651</v>
      </c>
      <c r="K8472" s="2">
        <f t="shared" si="1723"/>
        <v>86780.829954959452</v>
      </c>
      <c r="L8472" s="2">
        <f t="shared" si="1724"/>
        <v>127900</v>
      </c>
      <c r="M8472" s="2">
        <f t="shared" si="1725"/>
        <v>15840</v>
      </c>
      <c r="N8472" s="6">
        <f t="shared" si="1726"/>
        <v>1</v>
      </c>
      <c r="O8472" s="2">
        <f t="shared" si="1727"/>
        <v>5279.1700450405478</v>
      </c>
      <c r="P8472" s="2">
        <f t="shared" si="1728"/>
        <v>5279.1700450405478</v>
      </c>
    </row>
    <row r="8473" spans="1:16">
      <c r="A8473" s="6">
        <v>13</v>
      </c>
      <c r="B8473" s="6">
        <v>0</v>
      </c>
      <c r="C8473" s="6">
        <v>6</v>
      </c>
      <c r="D8473" s="6">
        <f t="shared" si="1716"/>
        <v>19</v>
      </c>
      <c r="E8473" s="5">
        <f t="shared" si="1717"/>
        <v>4039.1573208399304</v>
      </c>
      <c r="F8473" s="5">
        <f t="shared" si="1718"/>
        <v>0</v>
      </c>
      <c r="G8473" s="5">
        <f t="shared" si="1719"/>
        <v>290.89345874736784</v>
      </c>
      <c r="H8473" s="5">
        <f t="shared" si="1720"/>
        <v>4330.0507795872982</v>
      </c>
      <c r="I8473" s="5">
        <f t="shared" si="1721"/>
        <v>720</v>
      </c>
      <c r="J8473" s="5">
        <f t="shared" si="1722"/>
        <v>3610.0507795872982</v>
      </c>
      <c r="K8473" s="2">
        <f t="shared" si="1723"/>
        <v>87674.492701168376</v>
      </c>
      <c r="L8473" s="2">
        <f t="shared" si="1724"/>
        <v>130600</v>
      </c>
      <c r="M8473" s="2">
        <f t="shared" si="1725"/>
        <v>16720</v>
      </c>
      <c r="N8473" s="6">
        <f t="shared" si="1726"/>
        <v>1</v>
      </c>
      <c r="O8473" s="2">
        <f t="shared" si="1727"/>
        <v>6205.5072988316242</v>
      </c>
      <c r="P8473" s="2">
        <f t="shared" si="1728"/>
        <v>6205.5072988316242</v>
      </c>
    </row>
    <row r="8474" spans="1:16">
      <c r="A8474" s="6">
        <v>13</v>
      </c>
      <c r="B8474" s="6">
        <v>0</v>
      </c>
      <c r="C8474" s="6">
        <v>7</v>
      </c>
      <c r="D8474" s="6">
        <f t="shared" si="1716"/>
        <v>20</v>
      </c>
      <c r="E8474" s="5">
        <f t="shared" si="1717"/>
        <v>4039.1573208399304</v>
      </c>
      <c r="F8474" s="5">
        <f t="shared" si="1718"/>
        <v>0</v>
      </c>
      <c r="G8474" s="5">
        <f t="shared" si="1719"/>
        <v>343.61789814532818</v>
      </c>
      <c r="H8474" s="5">
        <f t="shared" si="1720"/>
        <v>4382.775218985259</v>
      </c>
      <c r="I8474" s="5">
        <f t="shared" si="1721"/>
        <v>720</v>
      </c>
      <c r="J8474" s="5">
        <f t="shared" si="1722"/>
        <v>3662.775218985259</v>
      </c>
      <c r="K8474" s="2">
        <f t="shared" si="1723"/>
        <v>88589.847551827406</v>
      </c>
      <c r="L8474" s="2">
        <f t="shared" si="1724"/>
        <v>133300</v>
      </c>
      <c r="M8474" s="2">
        <f t="shared" si="1725"/>
        <v>17600</v>
      </c>
      <c r="N8474" s="6">
        <f t="shared" si="1726"/>
        <v>1</v>
      </c>
      <c r="O8474" s="2">
        <f t="shared" si="1727"/>
        <v>7110.1524481725937</v>
      </c>
      <c r="P8474" s="2">
        <f t="shared" si="1728"/>
        <v>7110.1524481725937</v>
      </c>
    </row>
    <row r="8475" spans="1:16">
      <c r="A8475" s="6">
        <v>13</v>
      </c>
      <c r="B8475" s="6">
        <v>0</v>
      </c>
      <c r="C8475" s="6">
        <v>8</v>
      </c>
      <c r="D8475" s="6">
        <f t="shared" si="1716"/>
        <v>21</v>
      </c>
      <c r="E8475" s="5">
        <f t="shared" si="1717"/>
        <v>4039.1573208399304</v>
      </c>
      <c r="F8475" s="5">
        <f t="shared" si="1718"/>
        <v>0</v>
      </c>
      <c r="G8475" s="5">
        <f t="shared" si="1719"/>
        <v>397.61499642530839</v>
      </c>
      <c r="H8475" s="5">
        <f t="shared" si="1720"/>
        <v>4436.7723172652386</v>
      </c>
      <c r="I8475" s="5">
        <f t="shared" si="1721"/>
        <v>720</v>
      </c>
      <c r="J8475" s="5">
        <f t="shared" si="1722"/>
        <v>3716.7723172652386</v>
      </c>
      <c r="K8475" s="2">
        <f t="shared" si="1723"/>
        <v>89527.297174743726</v>
      </c>
      <c r="L8475" s="2">
        <f t="shared" si="1724"/>
        <v>136000</v>
      </c>
      <c r="M8475" s="2">
        <f t="shared" si="1725"/>
        <v>18480</v>
      </c>
      <c r="N8475" s="6">
        <f t="shared" si="1726"/>
        <v>1</v>
      </c>
      <c r="O8475" s="2">
        <f t="shared" si="1727"/>
        <v>7992.7028252562741</v>
      </c>
      <c r="P8475" s="2">
        <f t="shared" si="1728"/>
        <v>7992.7028252562741</v>
      </c>
    </row>
    <row r="8476" spans="1:16">
      <c r="A8476" s="6">
        <v>13</v>
      </c>
      <c r="B8476" s="6">
        <v>0</v>
      </c>
      <c r="C8476" s="6">
        <v>9</v>
      </c>
      <c r="D8476" s="6">
        <f t="shared" si="1716"/>
        <v>22</v>
      </c>
      <c r="E8476" s="5">
        <f t="shared" si="1717"/>
        <v>4039.1573208399304</v>
      </c>
      <c r="F8476" s="5">
        <f t="shared" si="1718"/>
        <v>0</v>
      </c>
      <c r="G8476" s="5">
        <f t="shared" si="1719"/>
        <v>452.90833186570285</v>
      </c>
      <c r="H8476" s="5">
        <f t="shared" si="1720"/>
        <v>4492.0656527056335</v>
      </c>
      <c r="I8476" s="5">
        <f t="shared" si="1721"/>
        <v>720</v>
      </c>
      <c r="J8476" s="5">
        <f t="shared" si="1722"/>
        <v>3772.0656527056335</v>
      </c>
      <c r="K8476" s="2">
        <f t="shared" si="1723"/>
        <v>90487.250915028359</v>
      </c>
      <c r="L8476" s="2">
        <f t="shared" si="1724"/>
        <v>138700</v>
      </c>
      <c r="M8476" s="2">
        <f t="shared" si="1725"/>
        <v>19360</v>
      </c>
      <c r="N8476" s="6">
        <f t="shared" si="1726"/>
        <v>1</v>
      </c>
      <c r="O8476" s="2">
        <f t="shared" si="1727"/>
        <v>8852.7490849716414</v>
      </c>
      <c r="P8476" s="2">
        <f t="shared" si="1728"/>
        <v>8852.7490849716414</v>
      </c>
    </row>
    <row r="8477" spans="1:16">
      <c r="A8477" s="6">
        <v>13</v>
      </c>
      <c r="B8477" s="6">
        <v>0</v>
      </c>
      <c r="C8477" s="6">
        <v>10</v>
      </c>
      <c r="D8477" s="6">
        <f t="shared" si="1716"/>
        <v>23</v>
      </c>
      <c r="E8477" s="5">
        <f t="shared" si="1717"/>
        <v>4039.1573208399304</v>
      </c>
      <c r="F8477" s="5">
        <f t="shared" si="1718"/>
        <v>0</v>
      </c>
      <c r="G8477" s="5">
        <f t="shared" si="1719"/>
        <v>509.52187334891573</v>
      </c>
      <c r="H8477" s="5">
        <f t="shared" si="1720"/>
        <v>4548.6791941888459</v>
      </c>
      <c r="I8477" s="5">
        <f t="shared" si="1721"/>
        <v>720</v>
      </c>
      <c r="J8477" s="5">
        <f t="shared" si="1722"/>
        <v>3828.6791941888459</v>
      </c>
      <c r="K8477" s="2">
        <f t="shared" si="1723"/>
        <v>91470.124899111906</v>
      </c>
      <c r="L8477" s="2">
        <f t="shared" si="1724"/>
        <v>141400</v>
      </c>
      <c r="M8477" s="2">
        <f t="shared" si="1725"/>
        <v>20240</v>
      </c>
      <c r="N8477" s="6">
        <f t="shared" si="1726"/>
        <v>1</v>
      </c>
      <c r="O8477" s="2">
        <f t="shared" si="1727"/>
        <v>9689.8751008880936</v>
      </c>
      <c r="P8477" s="2">
        <f t="shared" si="1728"/>
        <v>9689.8751008880936</v>
      </c>
    </row>
    <row r="8478" spans="1:16">
      <c r="A8478" s="6">
        <v>13</v>
      </c>
      <c r="B8478" s="6">
        <v>0</v>
      </c>
      <c r="C8478" s="6">
        <v>11</v>
      </c>
      <c r="D8478" s="6">
        <f t="shared" si="1716"/>
        <v>24</v>
      </c>
      <c r="E8478" s="5">
        <f t="shared" si="1717"/>
        <v>4039.1573208399304</v>
      </c>
      <c r="F8478" s="5">
        <f t="shared" si="1718"/>
        <v>0</v>
      </c>
      <c r="G8478" s="5">
        <f t="shared" si="1719"/>
        <v>567.47998644235474</v>
      </c>
      <c r="H8478" s="5">
        <f t="shared" si="1720"/>
        <v>4606.6373072822853</v>
      </c>
      <c r="I8478" s="5">
        <f t="shared" si="1721"/>
        <v>720</v>
      </c>
      <c r="J8478" s="5">
        <f t="shared" si="1722"/>
        <v>3886.6373072822853</v>
      </c>
      <c r="K8478" s="2">
        <f t="shared" si="1723"/>
        <v>92476.342140317458</v>
      </c>
      <c r="L8478" s="2">
        <f t="shared" si="1724"/>
        <v>144100</v>
      </c>
      <c r="M8478" s="2">
        <f t="shared" si="1725"/>
        <v>21120</v>
      </c>
      <c r="N8478" s="6">
        <f t="shared" si="1726"/>
        <v>1</v>
      </c>
      <c r="O8478" s="2">
        <f t="shared" si="1727"/>
        <v>10503.657859682542</v>
      </c>
      <c r="P8478" s="2">
        <f t="shared" si="1728"/>
        <v>10503.657859682542</v>
      </c>
    </row>
    <row r="8479" spans="1:16">
      <c r="A8479" s="6">
        <v>13</v>
      </c>
      <c r="B8479" s="6">
        <v>0</v>
      </c>
      <c r="C8479" s="6">
        <v>12</v>
      </c>
      <c r="D8479" s="6">
        <f t="shared" si="1716"/>
        <v>25</v>
      </c>
      <c r="E8479" s="5">
        <f t="shared" si="1717"/>
        <v>4039.1573208399304</v>
      </c>
      <c r="F8479" s="5">
        <f t="shared" si="1718"/>
        <v>0</v>
      </c>
      <c r="G8479" s="5">
        <f t="shared" si="1719"/>
        <v>626.80743957041921</v>
      </c>
      <c r="H8479" s="5">
        <f t="shared" si="1720"/>
        <v>4665.9647604103493</v>
      </c>
      <c r="I8479" s="5">
        <f t="shared" si="1721"/>
        <v>720</v>
      </c>
      <c r="J8479" s="5">
        <f t="shared" si="1722"/>
        <v>3945.9647604103493</v>
      </c>
      <c r="K8479" s="2">
        <f t="shared" si="1723"/>
        <v>93506.332646013005</v>
      </c>
      <c r="L8479" s="2">
        <f t="shared" si="1724"/>
        <v>146800</v>
      </c>
      <c r="M8479" s="2">
        <f t="shared" si="1725"/>
        <v>22000</v>
      </c>
      <c r="N8479" s="6">
        <f t="shared" si="1726"/>
        <v>1</v>
      </c>
      <c r="O8479" s="2">
        <f t="shared" si="1727"/>
        <v>11293.667353986995</v>
      </c>
      <c r="P8479" s="2">
        <f t="shared" si="1728"/>
        <v>11293.667353986995</v>
      </c>
    </row>
    <row r="8480" spans="1:16">
      <c r="A8480" s="6">
        <v>13</v>
      </c>
      <c r="B8480" s="6">
        <v>0</v>
      </c>
      <c r="C8480" s="6">
        <v>13</v>
      </c>
      <c r="D8480" s="6">
        <f t="shared" si="1716"/>
        <v>26</v>
      </c>
      <c r="E8480" s="5">
        <f t="shared" si="1717"/>
        <v>4039.1573208399304</v>
      </c>
      <c r="F8480" s="5">
        <f t="shared" si="1718"/>
        <v>0</v>
      </c>
      <c r="G8480" s="5">
        <f t="shared" si="1719"/>
        <v>687.52941027880343</v>
      </c>
      <c r="H8480" s="5">
        <f t="shared" si="1720"/>
        <v>4726.6867311187343</v>
      </c>
      <c r="I8480" s="5">
        <f t="shared" si="1721"/>
        <v>720</v>
      </c>
      <c r="J8480" s="5">
        <f t="shared" si="1722"/>
        <v>4006.6867311187343</v>
      </c>
      <c r="K8480" s="2">
        <f t="shared" si="1723"/>
        <v>94560.533526366911</v>
      </c>
      <c r="L8480" s="2">
        <f t="shared" si="1724"/>
        <v>149500</v>
      </c>
      <c r="M8480" s="2">
        <f t="shared" si="1725"/>
        <v>22880</v>
      </c>
      <c r="N8480" s="6">
        <f t="shared" si="1726"/>
        <v>1</v>
      </c>
      <c r="O8480" s="2">
        <f t="shared" si="1727"/>
        <v>12059.466473633089</v>
      </c>
      <c r="P8480" s="2">
        <f t="shared" si="1728"/>
        <v>12059.466473633089</v>
      </c>
    </row>
    <row r="8481" spans="1:16">
      <c r="A8481" s="6">
        <v>13</v>
      </c>
      <c r="B8481" s="6">
        <v>0</v>
      </c>
      <c r="C8481" s="6">
        <v>14</v>
      </c>
      <c r="D8481" s="6">
        <f t="shared" si="1716"/>
        <v>27</v>
      </c>
      <c r="E8481" s="5">
        <f t="shared" si="1717"/>
        <v>4039.1573208399304</v>
      </c>
      <c r="F8481" s="5">
        <f t="shared" si="1718"/>
        <v>0</v>
      </c>
      <c r="G8481" s="5">
        <f t="shared" si="1719"/>
        <v>749.67149159246469</v>
      </c>
      <c r="H8481" s="5">
        <f t="shared" si="1720"/>
        <v>4788.8288124323954</v>
      </c>
      <c r="I8481" s="5">
        <f t="shared" si="1721"/>
        <v>720</v>
      </c>
      <c r="J8481" s="5">
        <f t="shared" si="1722"/>
        <v>4068.8288124323954</v>
      </c>
      <c r="K8481" s="2">
        <f t="shared" si="1723"/>
        <v>95639.389104729082</v>
      </c>
      <c r="L8481" s="2">
        <f t="shared" si="1724"/>
        <v>152200</v>
      </c>
      <c r="M8481" s="2">
        <f t="shared" si="1725"/>
        <v>23760</v>
      </c>
      <c r="N8481" s="6">
        <f t="shared" si="1726"/>
        <v>1</v>
      </c>
      <c r="O8481" s="2">
        <f t="shared" si="1727"/>
        <v>12800.610895270918</v>
      </c>
      <c r="P8481" s="2">
        <f t="shared" si="1728"/>
        <v>12800.610895270918</v>
      </c>
    </row>
    <row r="8482" spans="1:16">
      <c r="A8482" s="6">
        <v>13</v>
      </c>
      <c r="B8482" s="6">
        <v>0</v>
      </c>
      <c r="C8482" s="6">
        <v>15</v>
      </c>
      <c r="D8482" s="6">
        <f t="shared" si="1716"/>
        <v>28</v>
      </c>
      <c r="E8482" s="5">
        <f t="shared" si="1717"/>
        <v>4039.1573208399304</v>
      </c>
      <c r="F8482" s="5">
        <f t="shared" si="1718"/>
        <v>0</v>
      </c>
      <c r="G8482" s="5">
        <f t="shared" si="1719"/>
        <v>813.25969846861108</v>
      </c>
      <c r="H8482" s="5">
        <f t="shared" si="1720"/>
        <v>4852.4170193085411</v>
      </c>
      <c r="I8482" s="5">
        <f t="shared" si="1721"/>
        <v>720</v>
      </c>
      <c r="J8482" s="5">
        <f t="shared" si="1722"/>
        <v>4132.4170193085411</v>
      </c>
      <c r="K8482" s="2">
        <f t="shared" si="1723"/>
        <v>96743.351029662168</v>
      </c>
      <c r="L8482" s="2">
        <f t="shared" si="1724"/>
        <v>154900</v>
      </c>
      <c r="M8482" s="2">
        <f t="shared" si="1725"/>
        <v>24640</v>
      </c>
      <c r="N8482" s="6">
        <f t="shared" si="1726"/>
        <v>1</v>
      </c>
      <c r="O8482" s="2">
        <f t="shared" si="1727"/>
        <v>13516.648970337832</v>
      </c>
      <c r="P8482" s="2">
        <f t="shared" si="1728"/>
        <v>13516.648970337832</v>
      </c>
    </row>
    <row r="8483" spans="1:16">
      <c r="A8483" s="6">
        <v>13</v>
      </c>
      <c r="B8483" s="6">
        <v>0</v>
      </c>
      <c r="C8483" s="6">
        <v>16</v>
      </c>
      <c r="D8483" s="6">
        <f t="shared" si="1716"/>
        <v>29</v>
      </c>
      <c r="E8483" s="5">
        <f t="shared" si="1717"/>
        <v>4039.1573208399304</v>
      </c>
      <c r="F8483" s="5">
        <f t="shared" si="1718"/>
        <v>0</v>
      </c>
      <c r="G8483" s="5">
        <f t="shared" si="1719"/>
        <v>878.32047434610013</v>
      </c>
      <c r="H8483" s="5">
        <f t="shared" si="1720"/>
        <v>4917.4777951860306</v>
      </c>
      <c r="I8483" s="5">
        <f t="shared" si="1721"/>
        <v>720</v>
      </c>
      <c r="J8483" s="5">
        <f t="shared" si="1722"/>
        <v>4197.4777951860306</v>
      </c>
      <c r="K8483" s="2">
        <f t="shared" si="1723"/>
        <v>97872.878388646364</v>
      </c>
      <c r="L8483" s="2">
        <f t="shared" si="1724"/>
        <v>157600</v>
      </c>
      <c r="M8483" s="2">
        <f t="shared" si="1725"/>
        <v>25520</v>
      </c>
      <c r="N8483" s="6">
        <f t="shared" si="1726"/>
        <v>1</v>
      </c>
      <c r="O8483" s="2">
        <f t="shared" si="1727"/>
        <v>14207.121611353636</v>
      </c>
      <c r="P8483" s="2">
        <f t="shared" si="1728"/>
        <v>14207.121611353636</v>
      </c>
    </row>
    <row r="8484" spans="1:16">
      <c r="A8484" s="6">
        <v>13</v>
      </c>
      <c r="B8484" s="6">
        <v>0</v>
      </c>
      <c r="C8484" s="6">
        <v>17</v>
      </c>
      <c r="D8484" s="6">
        <f t="shared" si="1716"/>
        <v>30</v>
      </c>
      <c r="E8484" s="5">
        <f t="shared" si="1717"/>
        <v>4039.1573208399304</v>
      </c>
      <c r="F8484" s="5">
        <f t="shared" si="1718"/>
        <v>0</v>
      </c>
      <c r="G8484" s="5">
        <f t="shared" si="1719"/>
        <v>944.88069779264049</v>
      </c>
      <c r="H8484" s="5">
        <f t="shared" si="1720"/>
        <v>4984.038018632571</v>
      </c>
      <c r="I8484" s="5">
        <f t="shared" si="1721"/>
        <v>720</v>
      </c>
      <c r="J8484" s="5">
        <f t="shared" si="1722"/>
        <v>4264.038018632571</v>
      </c>
      <c r="K8484" s="2">
        <f t="shared" si="1723"/>
        <v>99028.437823482134</v>
      </c>
      <c r="L8484" s="2">
        <f t="shared" si="1724"/>
        <v>160300</v>
      </c>
      <c r="M8484" s="2">
        <f t="shared" si="1725"/>
        <v>26400</v>
      </c>
      <c r="N8484" s="6">
        <f t="shared" si="1726"/>
        <v>1</v>
      </c>
      <c r="O8484" s="2">
        <f t="shared" si="1727"/>
        <v>14871.562176517866</v>
      </c>
      <c r="P8484" s="2">
        <f t="shared" si="1728"/>
        <v>14871.562176517866</v>
      </c>
    </row>
    <row r="8485" spans="1:16">
      <c r="A8485" s="6">
        <v>13</v>
      </c>
      <c r="B8485" s="6">
        <v>0</v>
      </c>
      <c r="C8485" s="6">
        <v>18</v>
      </c>
      <c r="D8485" s="6">
        <f t="shared" si="1716"/>
        <v>31</v>
      </c>
      <c r="E8485" s="5">
        <f t="shared" si="1717"/>
        <v>4039.1573208399304</v>
      </c>
      <c r="F8485" s="5">
        <f t="shared" si="1718"/>
        <v>0</v>
      </c>
      <c r="G8485" s="5">
        <f t="shared" si="1719"/>
        <v>1012.9676892512279</v>
      </c>
      <c r="H8485" s="5">
        <f t="shared" si="1720"/>
        <v>5052.1250100911584</v>
      </c>
      <c r="I8485" s="5">
        <f t="shared" si="1721"/>
        <v>720</v>
      </c>
      <c r="J8485" s="5">
        <f t="shared" si="1722"/>
        <v>4332.1250100911584</v>
      </c>
      <c r="K8485" s="2">
        <f t="shared" si="1723"/>
        <v>100210.50364741594</v>
      </c>
      <c r="L8485" s="2">
        <f t="shared" si="1724"/>
        <v>163000</v>
      </c>
      <c r="M8485" s="2">
        <f t="shared" si="1725"/>
        <v>27280</v>
      </c>
      <c r="N8485" s="6">
        <f t="shared" si="1726"/>
        <v>1</v>
      </c>
      <c r="O8485" s="2">
        <f t="shared" si="1727"/>
        <v>15509.496352584058</v>
      </c>
      <c r="P8485" s="2">
        <f t="shared" si="1728"/>
        <v>15509.496352584058</v>
      </c>
    </row>
    <row r="8486" spans="1:16">
      <c r="A8486" s="6">
        <v>13</v>
      </c>
      <c r="B8486" s="6">
        <v>0</v>
      </c>
      <c r="C8486" s="6">
        <v>19</v>
      </c>
      <c r="D8486" s="6">
        <f t="shared" si="1716"/>
        <v>32</v>
      </c>
      <c r="E8486" s="5">
        <f t="shared" si="1717"/>
        <v>4039.1573208399304</v>
      </c>
      <c r="F8486" s="5">
        <f t="shared" si="1718"/>
        <v>0</v>
      </c>
      <c r="G8486" s="5">
        <f t="shared" si="1719"/>
        <v>1082.6092178872495</v>
      </c>
      <c r="H8486" s="5">
        <f t="shared" si="1720"/>
        <v>5121.76653872718</v>
      </c>
      <c r="I8486" s="5">
        <f t="shared" si="1721"/>
        <v>720</v>
      </c>
      <c r="J8486" s="5">
        <f t="shared" si="1722"/>
        <v>4401.76653872718</v>
      </c>
      <c r="K8486" s="2">
        <f t="shared" si="1723"/>
        <v>101419.55796401354</v>
      </c>
      <c r="L8486" s="2">
        <f t="shared" si="1724"/>
        <v>165700</v>
      </c>
      <c r="M8486" s="2">
        <f t="shared" si="1725"/>
        <v>28160</v>
      </c>
      <c r="N8486" s="6">
        <f t="shared" si="1726"/>
        <v>1</v>
      </c>
      <c r="O8486" s="2">
        <f t="shared" si="1727"/>
        <v>16120.44203598646</v>
      </c>
      <c r="P8486" s="2">
        <f t="shared" si="1728"/>
        <v>16120.44203598646</v>
      </c>
    </row>
    <row r="8487" spans="1:16">
      <c r="A8487" s="6">
        <v>13</v>
      </c>
      <c r="B8487" s="6">
        <v>0</v>
      </c>
      <c r="C8487" s="6">
        <v>20</v>
      </c>
      <c r="D8487" s="6">
        <f t="shared" si="1716"/>
        <v>33</v>
      </c>
      <c r="E8487" s="5">
        <f t="shared" si="1717"/>
        <v>4039.1573208399304</v>
      </c>
      <c r="F8487" s="5">
        <f t="shared" si="1718"/>
        <v>0</v>
      </c>
      <c r="G8487" s="5">
        <f t="shared" si="1719"/>
        <v>1153.8335085377266</v>
      </c>
      <c r="H8487" s="5">
        <f t="shared" si="1720"/>
        <v>5192.9908293776571</v>
      </c>
      <c r="I8487" s="5">
        <f t="shared" si="1721"/>
        <v>720</v>
      </c>
      <c r="J8487" s="5">
        <f t="shared" si="1722"/>
        <v>4472.9908293776571</v>
      </c>
      <c r="K8487" s="2">
        <f t="shared" si="1723"/>
        <v>102656.09078780655</v>
      </c>
      <c r="L8487" s="2">
        <f t="shared" si="1724"/>
        <v>168400</v>
      </c>
      <c r="M8487" s="2">
        <f t="shared" si="1725"/>
        <v>29040</v>
      </c>
      <c r="N8487" s="6">
        <f t="shared" si="1726"/>
        <v>1</v>
      </c>
      <c r="O8487" s="2">
        <f t="shared" si="1727"/>
        <v>16703.909212193452</v>
      </c>
      <c r="P8487" s="2">
        <f t="shared" si="1728"/>
        <v>16703.909212193452</v>
      </c>
    </row>
    <row r="8488" spans="1:16">
      <c r="A8488" s="6">
        <v>13</v>
      </c>
      <c r="B8488" s="6">
        <v>0</v>
      </c>
      <c r="C8488" s="6">
        <v>21</v>
      </c>
      <c r="D8488" s="6">
        <f t="shared" si="1716"/>
        <v>34</v>
      </c>
      <c r="E8488" s="5">
        <f t="shared" si="1717"/>
        <v>4039.1573208399304</v>
      </c>
      <c r="F8488" s="5">
        <f t="shared" si="1718"/>
        <v>0</v>
      </c>
      <c r="G8488" s="5">
        <f t="shared" si="1719"/>
        <v>1226.6692487641703</v>
      </c>
      <c r="H8488" s="5">
        <f t="shared" si="1720"/>
        <v>5265.8265696041008</v>
      </c>
      <c r="I8488" s="5">
        <f t="shared" si="1721"/>
        <v>720</v>
      </c>
      <c r="J8488" s="5">
        <f t="shared" si="1722"/>
        <v>4545.8265696041008</v>
      </c>
      <c r="K8488" s="2">
        <f t="shared" si="1723"/>
        <v>103920.60016673786</v>
      </c>
      <c r="L8488" s="2">
        <f t="shared" si="1724"/>
        <v>171100</v>
      </c>
      <c r="M8488" s="2">
        <f t="shared" si="1725"/>
        <v>29920</v>
      </c>
      <c r="N8488" s="6">
        <f t="shared" si="1726"/>
        <v>1</v>
      </c>
      <c r="O8488" s="2">
        <f t="shared" si="1727"/>
        <v>17259.399833262141</v>
      </c>
      <c r="P8488" s="2">
        <f t="shared" si="1728"/>
        <v>17259.399833262141</v>
      </c>
    </row>
    <row r="8489" spans="1:16">
      <c r="A8489" s="6">
        <v>13</v>
      </c>
      <c r="B8489" s="6">
        <v>0</v>
      </c>
      <c r="C8489" s="6">
        <v>22</v>
      </c>
      <c r="D8489" s="6">
        <f t="shared" si="1716"/>
        <v>35</v>
      </c>
      <c r="E8489" s="5">
        <f t="shared" si="1717"/>
        <v>4039.1573208399304</v>
      </c>
      <c r="F8489" s="5">
        <f t="shared" si="1718"/>
        <v>0</v>
      </c>
      <c r="G8489" s="5">
        <f t="shared" si="1719"/>
        <v>1301.1455960105666</v>
      </c>
      <c r="H8489" s="5">
        <f t="shared" si="1720"/>
        <v>5340.3029168504972</v>
      </c>
      <c r="I8489" s="5">
        <f t="shared" si="1721"/>
        <v>720</v>
      </c>
      <c r="J8489" s="5">
        <f t="shared" si="1722"/>
        <v>4620.3029168504972</v>
      </c>
      <c r="K8489" s="2">
        <f t="shared" si="1723"/>
        <v>105213.59230643224</v>
      </c>
      <c r="L8489" s="2">
        <f t="shared" si="1724"/>
        <v>173800</v>
      </c>
      <c r="M8489" s="2">
        <f t="shared" si="1725"/>
        <v>30800</v>
      </c>
      <c r="N8489" s="6">
        <f t="shared" si="1726"/>
        <v>1</v>
      </c>
      <c r="O8489" s="2">
        <f t="shared" si="1727"/>
        <v>17786.407693567759</v>
      </c>
      <c r="P8489" s="2">
        <f t="shared" si="1728"/>
        <v>17786.407693567759</v>
      </c>
    </row>
    <row r="8490" spans="1:16">
      <c r="A8490" s="6">
        <v>13</v>
      </c>
      <c r="B8490" s="6">
        <v>0</v>
      </c>
      <c r="C8490" s="6">
        <v>23</v>
      </c>
      <c r="D8490" s="6">
        <f t="shared" si="1716"/>
        <v>36</v>
      </c>
      <c r="E8490" s="5">
        <f t="shared" si="1717"/>
        <v>4039.1573208399304</v>
      </c>
      <c r="F8490" s="5">
        <f t="shared" si="1718"/>
        <v>0</v>
      </c>
      <c r="G8490" s="5">
        <f t="shared" si="1719"/>
        <v>1377.292184868003</v>
      </c>
      <c r="H8490" s="5">
        <f t="shared" si="1720"/>
        <v>5416.449505707933</v>
      </c>
      <c r="I8490" s="5">
        <f t="shared" si="1721"/>
        <v>720</v>
      </c>
      <c r="J8490" s="5">
        <f t="shared" si="1722"/>
        <v>4696.449505707933</v>
      </c>
      <c r="K8490" s="2">
        <f t="shared" si="1723"/>
        <v>106535.58169631827</v>
      </c>
      <c r="L8490" s="2">
        <f t="shared" si="1724"/>
        <v>176500</v>
      </c>
      <c r="M8490" s="2">
        <f t="shared" si="1725"/>
        <v>31680</v>
      </c>
      <c r="N8490" s="6">
        <f t="shared" si="1726"/>
        <v>1</v>
      </c>
      <c r="O8490" s="2">
        <f t="shared" si="1727"/>
        <v>18284.418303681727</v>
      </c>
      <c r="P8490" s="2">
        <f t="shared" si="1728"/>
        <v>18284.418303681727</v>
      </c>
    </row>
    <row r="8491" spans="1:16">
      <c r="A8491" s="6">
        <v>13</v>
      </c>
      <c r="B8491" s="6">
        <v>0</v>
      </c>
      <c r="C8491" s="6">
        <v>24</v>
      </c>
      <c r="D8491" s="6">
        <f t="shared" si="1716"/>
        <v>37</v>
      </c>
      <c r="E8491" s="5">
        <f t="shared" si="1717"/>
        <v>4039.1573208399304</v>
      </c>
      <c r="F8491" s="5">
        <f t="shared" si="1718"/>
        <v>0</v>
      </c>
      <c r="G8491" s="5">
        <f t="shared" si="1719"/>
        <v>1455.1391344474989</v>
      </c>
      <c r="H8491" s="5">
        <f t="shared" si="1720"/>
        <v>5494.2964552874291</v>
      </c>
      <c r="I8491" s="5">
        <f t="shared" si="1721"/>
        <v>720</v>
      </c>
      <c r="J8491" s="5">
        <f t="shared" si="1722"/>
        <v>4774.2964552874291</v>
      </c>
      <c r="K8491" s="2">
        <f t="shared" si="1723"/>
        <v>107887.09123762898</v>
      </c>
      <c r="L8491" s="2">
        <f t="shared" si="1724"/>
        <v>179200</v>
      </c>
      <c r="M8491" s="2">
        <f t="shared" si="1725"/>
        <v>32560</v>
      </c>
      <c r="N8491" s="6">
        <f t="shared" si="1726"/>
        <v>1</v>
      </c>
      <c r="O8491" s="2">
        <f t="shared" si="1727"/>
        <v>18752.908762371022</v>
      </c>
      <c r="P8491" s="2">
        <f t="shared" si="1728"/>
        <v>18752.908762371022</v>
      </c>
    </row>
    <row r="8492" spans="1:16">
      <c r="A8492" s="6">
        <v>13</v>
      </c>
      <c r="B8492" s="6">
        <v>0</v>
      </c>
      <c r="C8492" s="6">
        <v>25</v>
      </c>
      <c r="D8492" s="6">
        <f t="shared" si="1716"/>
        <v>38</v>
      </c>
      <c r="E8492" s="5">
        <f t="shared" si="1717"/>
        <v>4039.1573208399304</v>
      </c>
      <c r="F8492" s="5">
        <f t="shared" si="1718"/>
        <v>0</v>
      </c>
      <c r="G8492" s="5">
        <f t="shared" si="1719"/>
        <v>1534.7170558625965</v>
      </c>
      <c r="H8492" s="5">
        <f t="shared" si="1720"/>
        <v>5573.8743767025271</v>
      </c>
      <c r="I8492" s="5">
        <f t="shared" si="1721"/>
        <v>720</v>
      </c>
      <c r="J8492" s="5">
        <f t="shared" si="1722"/>
        <v>4853.8743767025271</v>
      </c>
      <c r="K8492" s="2">
        <f t="shared" si="1723"/>
        <v>109268.65237330776</v>
      </c>
      <c r="L8492" s="2">
        <f t="shared" si="1724"/>
        <v>181900</v>
      </c>
      <c r="M8492" s="2">
        <f t="shared" si="1725"/>
        <v>33440</v>
      </c>
      <c r="N8492" s="6">
        <f t="shared" si="1726"/>
        <v>1</v>
      </c>
      <c r="O8492" s="2">
        <f t="shared" si="1727"/>
        <v>19191.347626692237</v>
      </c>
      <c r="P8492" s="2">
        <f t="shared" si="1728"/>
        <v>19191.347626692237</v>
      </c>
    </row>
    <row r="8493" spans="1:16">
      <c r="A8493" s="6">
        <v>13</v>
      </c>
      <c r="B8493" s="6">
        <v>0</v>
      </c>
      <c r="C8493" s="6">
        <v>26</v>
      </c>
      <c r="D8493" s="6">
        <f t="shared" si="1716"/>
        <v>39</v>
      </c>
      <c r="E8493" s="5">
        <f t="shared" si="1717"/>
        <v>4039.1573208399304</v>
      </c>
      <c r="F8493" s="5">
        <f t="shared" si="1718"/>
        <v>0</v>
      </c>
      <c r="G8493" s="5">
        <f t="shared" si="1719"/>
        <v>1616.0570598233144</v>
      </c>
      <c r="H8493" s="5">
        <f t="shared" si="1720"/>
        <v>5655.2143806632448</v>
      </c>
      <c r="I8493" s="5">
        <f t="shared" si="1721"/>
        <v>720</v>
      </c>
      <c r="J8493" s="5">
        <f t="shared" si="1722"/>
        <v>4935.2143806632448</v>
      </c>
      <c r="K8493" s="2">
        <f t="shared" si="1723"/>
        <v>110680.805219848</v>
      </c>
      <c r="L8493" s="2">
        <f t="shared" si="1724"/>
        <v>184600</v>
      </c>
      <c r="M8493" s="2">
        <f t="shared" si="1725"/>
        <v>34320</v>
      </c>
      <c r="N8493" s="6">
        <f t="shared" si="1726"/>
        <v>1</v>
      </c>
      <c r="O8493" s="2">
        <f t="shared" si="1727"/>
        <v>19599.194780152</v>
      </c>
      <c r="P8493" s="2">
        <f t="shared" si="1728"/>
        <v>19599.194780152</v>
      </c>
    </row>
    <row r="8494" spans="1:16">
      <c r="A8494" s="6">
        <v>13</v>
      </c>
      <c r="B8494" s="6">
        <v>0</v>
      </c>
      <c r="C8494" s="6">
        <v>27</v>
      </c>
      <c r="D8494" s="6">
        <f t="shared" si="1716"/>
        <v>40</v>
      </c>
      <c r="E8494" s="5">
        <f t="shared" si="1717"/>
        <v>4039.1573208399304</v>
      </c>
      <c r="F8494" s="5">
        <f t="shared" si="1718"/>
        <v>0</v>
      </c>
      <c r="G8494" s="5">
        <f t="shared" si="1719"/>
        <v>1699.1907643430709</v>
      </c>
      <c r="H8494" s="5">
        <f t="shared" si="1720"/>
        <v>5738.3480851830009</v>
      </c>
      <c r="I8494" s="5">
        <f t="shared" si="1721"/>
        <v>720</v>
      </c>
      <c r="J8494" s="5">
        <f t="shared" si="1722"/>
        <v>5018.3480851830009</v>
      </c>
      <c r="K8494" s="2">
        <f t="shared" si="1723"/>
        <v>112124.09870109377</v>
      </c>
      <c r="L8494" s="2">
        <f t="shared" si="1724"/>
        <v>187300</v>
      </c>
      <c r="M8494" s="2">
        <f t="shared" si="1725"/>
        <v>35200</v>
      </c>
      <c r="N8494" s="6">
        <f t="shared" si="1726"/>
        <v>1</v>
      </c>
      <c r="O8494" s="2">
        <f t="shared" si="1727"/>
        <v>19975.901298906232</v>
      </c>
      <c r="P8494" s="2">
        <f t="shared" si="1728"/>
        <v>19975.901298906232</v>
      </c>
    </row>
    <row r="8495" spans="1:16">
      <c r="A8495" s="6">
        <v>13</v>
      </c>
      <c r="B8495" s="6">
        <v>0</v>
      </c>
      <c r="C8495" s="6">
        <v>28</v>
      </c>
      <c r="D8495" s="6">
        <f t="shared" si="1716"/>
        <v>41</v>
      </c>
      <c r="E8495" s="5">
        <f t="shared" si="1717"/>
        <v>4039.1573208399304</v>
      </c>
      <c r="F8495" s="5">
        <f t="shared" si="1718"/>
        <v>0</v>
      </c>
      <c r="G8495" s="5">
        <f t="shared" si="1719"/>
        <v>1784.1503025602246</v>
      </c>
      <c r="H8495" s="5">
        <f t="shared" si="1720"/>
        <v>5823.3076234001546</v>
      </c>
      <c r="I8495" s="5">
        <f t="shared" si="1721"/>
        <v>720</v>
      </c>
      <c r="J8495" s="5">
        <f t="shared" si="1722"/>
        <v>5103.3076234001546</v>
      </c>
      <c r="K8495" s="2">
        <f t="shared" si="1723"/>
        <v>113599.09068403047</v>
      </c>
      <c r="L8495" s="2">
        <f t="shared" si="1724"/>
        <v>190000</v>
      </c>
      <c r="M8495" s="2">
        <f t="shared" si="1725"/>
        <v>36080</v>
      </c>
      <c r="N8495" s="6">
        <f t="shared" si="1726"/>
        <v>1</v>
      </c>
      <c r="O8495" s="2">
        <f t="shared" si="1727"/>
        <v>20320.909315969533</v>
      </c>
      <c r="P8495" s="2">
        <f t="shared" si="1728"/>
        <v>20320.909315969533</v>
      </c>
    </row>
    <row r="8496" spans="1:16">
      <c r="A8496" s="6">
        <v>13</v>
      </c>
      <c r="B8496" s="6">
        <v>0</v>
      </c>
      <c r="C8496" s="6">
        <v>29</v>
      </c>
      <c r="D8496" s="6">
        <f t="shared" si="1716"/>
        <v>42</v>
      </c>
      <c r="E8496" s="5">
        <f t="shared" si="1717"/>
        <v>4039.1573208399304</v>
      </c>
      <c r="F8496" s="5">
        <f t="shared" si="1718"/>
        <v>0</v>
      </c>
      <c r="G8496" s="5">
        <f t="shared" si="1719"/>
        <v>1870.9683306758782</v>
      </c>
      <c r="H8496" s="5">
        <f t="shared" si="1720"/>
        <v>5910.1256515158084</v>
      </c>
      <c r="I8496" s="5">
        <f t="shared" si="1721"/>
        <v>720</v>
      </c>
      <c r="J8496" s="5">
        <f t="shared" si="1722"/>
        <v>5190.1256515158084</v>
      </c>
      <c r="K8496" s="2">
        <f t="shared" si="1723"/>
        <v>115106.34811659389</v>
      </c>
      <c r="L8496" s="2">
        <f t="shared" si="1724"/>
        <v>192700</v>
      </c>
      <c r="M8496" s="2">
        <f t="shared" si="1725"/>
        <v>36960</v>
      </c>
      <c r="N8496" s="6">
        <f t="shared" si="1726"/>
        <v>1</v>
      </c>
      <c r="O8496" s="2">
        <f t="shared" si="1727"/>
        <v>20633.651883406113</v>
      </c>
      <c r="P8496" s="2">
        <f t="shared" si="1728"/>
        <v>20633.651883406113</v>
      </c>
    </row>
    <row r="8497" spans="1:16">
      <c r="A8497" s="6">
        <v>13</v>
      </c>
      <c r="B8497" s="6">
        <v>0</v>
      </c>
      <c r="C8497" s="6">
        <v>30</v>
      </c>
      <c r="D8497" s="6">
        <f t="shared" si="1716"/>
        <v>43</v>
      </c>
      <c r="E8497" s="5">
        <f t="shared" si="1717"/>
        <v>4039.1573208399304</v>
      </c>
      <c r="F8497" s="5">
        <f t="shared" si="1718"/>
        <v>0</v>
      </c>
      <c r="G8497" s="5">
        <f t="shared" si="1719"/>
        <v>1959.6780360096488</v>
      </c>
      <c r="H8497" s="5">
        <f t="shared" si="1720"/>
        <v>5998.8353568495795</v>
      </c>
      <c r="I8497" s="5">
        <f t="shared" si="1721"/>
        <v>720</v>
      </c>
      <c r="J8497" s="5">
        <f t="shared" si="1722"/>
        <v>5278.8353568495795</v>
      </c>
      <c r="K8497" s="2">
        <f t="shared" si="1723"/>
        <v>116646.44716752743</v>
      </c>
      <c r="L8497" s="2">
        <f t="shared" si="1724"/>
        <v>195400</v>
      </c>
      <c r="M8497" s="2">
        <f t="shared" si="1725"/>
        <v>37840</v>
      </c>
      <c r="N8497" s="6">
        <f t="shared" si="1726"/>
        <v>1</v>
      </c>
      <c r="O8497" s="2">
        <f t="shared" si="1727"/>
        <v>20913.552832472575</v>
      </c>
      <c r="P8497" s="2">
        <f t="shared" si="1728"/>
        <v>20913.552832472575</v>
      </c>
    </row>
    <row r="8498" spans="1:16">
      <c r="A8498" s="6">
        <v>13</v>
      </c>
      <c r="B8498" s="6">
        <v>1</v>
      </c>
      <c r="C8498" s="6">
        <v>0</v>
      </c>
      <c r="D8498" s="6">
        <f t="shared" si="1716"/>
        <v>14</v>
      </c>
      <c r="E8498" s="5">
        <f t="shared" si="1717"/>
        <v>4039.1573208399304</v>
      </c>
      <c r="F8498" s="5">
        <f t="shared" si="1718"/>
        <v>30.749999999999996</v>
      </c>
      <c r="G8498" s="5">
        <f t="shared" si="1719"/>
        <v>0</v>
      </c>
      <c r="H8498" s="5">
        <f t="shared" si="1720"/>
        <v>4069.9073208399304</v>
      </c>
      <c r="I8498" s="5">
        <f t="shared" si="1721"/>
        <v>720</v>
      </c>
      <c r="J8498" s="5">
        <f t="shared" si="1722"/>
        <v>3349.9073208399304</v>
      </c>
      <c r="K8498" s="2">
        <f t="shared" si="1723"/>
        <v>83158.113209026575</v>
      </c>
      <c r="L8498" s="2">
        <f t="shared" si="1724"/>
        <v>116494</v>
      </c>
      <c r="M8498" s="2">
        <f t="shared" si="1725"/>
        <v>11880</v>
      </c>
      <c r="N8498" s="6">
        <f t="shared" si="1726"/>
        <v>1</v>
      </c>
      <c r="O8498" s="2">
        <f t="shared" si="1727"/>
        <v>1455.8867909734254</v>
      </c>
      <c r="P8498" s="2">
        <f t="shared" si="1728"/>
        <v>1455.8867909734254</v>
      </c>
    </row>
    <row r="8499" spans="1:16">
      <c r="A8499" s="6">
        <v>13</v>
      </c>
      <c r="B8499" s="6">
        <v>1</v>
      </c>
      <c r="C8499" s="6">
        <v>1</v>
      </c>
      <c r="D8499" s="6">
        <f t="shared" si="1716"/>
        <v>15</v>
      </c>
      <c r="E8499" s="5">
        <f t="shared" si="1717"/>
        <v>4039.1573208399304</v>
      </c>
      <c r="F8499" s="5">
        <f t="shared" si="1718"/>
        <v>30.749999999999996</v>
      </c>
      <c r="G8499" s="5">
        <f t="shared" si="1719"/>
        <v>45.5625</v>
      </c>
      <c r="H8499" s="5">
        <f t="shared" si="1720"/>
        <v>4115.4698208399304</v>
      </c>
      <c r="I8499" s="5">
        <f t="shared" si="1721"/>
        <v>720</v>
      </c>
      <c r="J8499" s="5">
        <f t="shared" si="1722"/>
        <v>3395.4698208399304</v>
      </c>
      <c r="K8499" s="2">
        <f t="shared" si="1723"/>
        <v>83949.128834026575</v>
      </c>
      <c r="L8499" s="2">
        <f t="shared" si="1724"/>
        <v>119194</v>
      </c>
      <c r="M8499" s="2">
        <f t="shared" si="1725"/>
        <v>12760</v>
      </c>
      <c r="N8499" s="6">
        <f t="shared" si="1726"/>
        <v>1</v>
      </c>
      <c r="O8499" s="2">
        <f t="shared" si="1727"/>
        <v>2484.8711659734254</v>
      </c>
      <c r="P8499" s="2">
        <f t="shared" si="1728"/>
        <v>2484.8711659734254</v>
      </c>
    </row>
    <row r="8500" spans="1:16">
      <c r="A8500" s="6">
        <v>13</v>
      </c>
      <c r="B8500" s="6">
        <v>1</v>
      </c>
      <c r="C8500" s="6">
        <v>2</v>
      </c>
      <c r="D8500" s="6">
        <f t="shared" si="1716"/>
        <v>16</v>
      </c>
      <c r="E8500" s="5">
        <f t="shared" si="1717"/>
        <v>4039.1573208399304</v>
      </c>
      <c r="F8500" s="5">
        <f t="shared" si="1718"/>
        <v>30.749999999999996</v>
      </c>
      <c r="G8500" s="5">
        <f t="shared" si="1719"/>
        <v>92.264062499999994</v>
      </c>
      <c r="H8500" s="5">
        <f t="shared" si="1720"/>
        <v>4162.1713833399308</v>
      </c>
      <c r="I8500" s="5">
        <f t="shared" si="1721"/>
        <v>720</v>
      </c>
      <c r="J8500" s="5">
        <f t="shared" si="1722"/>
        <v>3442.1713833399308</v>
      </c>
      <c r="K8500" s="2">
        <f t="shared" si="1723"/>
        <v>84759.919849651575</v>
      </c>
      <c r="L8500" s="2">
        <f t="shared" si="1724"/>
        <v>121894</v>
      </c>
      <c r="M8500" s="2">
        <f t="shared" si="1725"/>
        <v>13640</v>
      </c>
      <c r="N8500" s="6">
        <f t="shared" si="1726"/>
        <v>1</v>
      </c>
      <c r="O8500" s="2">
        <f t="shared" si="1727"/>
        <v>3494.0801503484254</v>
      </c>
      <c r="P8500" s="2">
        <f t="shared" si="1728"/>
        <v>3494.0801503484254</v>
      </c>
    </row>
    <row r="8501" spans="1:16">
      <c r="A8501" s="6">
        <v>13</v>
      </c>
      <c r="B8501" s="6">
        <v>1</v>
      </c>
      <c r="C8501" s="6">
        <v>3</v>
      </c>
      <c r="D8501" s="6">
        <f t="shared" si="1716"/>
        <v>17</v>
      </c>
      <c r="E8501" s="5">
        <f t="shared" si="1717"/>
        <v>4039.1573208399304</v>
      </c>
      <c r="F8501" s="5">
        <f t="shared" si="1718"/>
        <v>30.749999999999996</v>
      </c>
      <c r="G8501" s="5">
        <f t="shared" si="1719"/>
        <v>140.12604492187498</v>
      </c>
      <c r="H8501" s="5">
        <f t="shared" si="1720"/>
        <v>4210.0333657618057</v>
      </c>
      <c r="I8501" s="5">
        <f t="shared" si="1721"/>
        <v>720</v>
      </c>
      <c r="J8501" s="5">
        <f t="shared" si="1722"/>
        <v>3490.0333657618057</v>
      </c>
      <c r="K8501" s="2">
        <f t="shared" si="1723"/>
        <v>85590.857044475793</v>
      </c>
      <c r="L8501" s="2">
        <f t="shared" si="1724"/>
        <v>124594</v>
      </c>
      <c r="M8501" s="2">
        <f t="shared" si="1725"/>
        <v>14520</v>
      </c>
      <c r="N8501" s="6">
        <f t="shared" si="1726"/>
        <v>1</v>
      </c>
      <c r="O8501" s="2">
        <f t="shared" si="1727"/>
        <v>4483.1429555242066</v>
      </c>
      <c r="P8501" s="2">
        <f t="shared" si="1728"/>
        <v>4483.1429555242066</v>
      </c>
    </row>
    <row r="8502" spans="1:16">
      <c r="A8502" s="6">
        <v>13</v>
      </c>
      <c r="B8502" s="6">
        <v>1</v>
      </c>
      <c r="C8502" s="6">
        <v>4</v>
      </c>
      <c r="D8502" s="6">
        <f t="shared" si="1716"/>
        <v>18</v>
      </c>
      <c r="E8502" s="5">
        <f t="shared" si="1717"/>
        <v>4039.1573208399304</v>
      </c>
      <c r="F8502" s="5">
        <f t="shared" si="1718"/>
        <v>30.749999999999996</v>
      </c>
      <c r="G8502" s="5">
        <f t="shared" si="1719"/>
        <v>189.17016064453125</v>
      </c>
      <c r="H8502" s="5">
        <f t="shared" si="1720"/>
        <v>4259.0774814844617</v>
      </c>
      <c r="I8502" s="5">
        <f t="shared" si="1721"/>
        <v>720</v>
      </c>
      <c r="J8502" s="5">
        <f t="shared" si="1722"/>
        <v>3539.0774814844617</v>
      </c>
      <c r="K8502" s="2">
        <f t="shared" si="1723"/>
        <v>86442.31738688302</v>
      </c>
      <c r="L8502" s="2">
        <f t="shared" si="1724"/>
        <v>127294</v>
      </c>
      <c r="M8502" s="2">
        <f t="shared" si="1725"/>
        <v>15400</v>
      </c>
      <c r="N8502" s="6">
        <f t="shared" si="1726"/>
        <v>1</v>
      </c>
      <c r="O8502" s="2">
        <f t="shared" si="1727"/>
        <v>5451.6826131169801</v>
      </c>
      <c r="P8502" s="2">
        <f t="shared" si="1728"/>
        <v>5451.6826131169801</v>
      </c>
    </row>
    <row r="8503" spans="1:16">
      <c r="A8503" s="6">
        <v>13</v>
      </c>
      <c r="B8503" s="6">
        <v>1</v>
      </c>
      <c r="C8503" s="6">
        <v>5</v>
      </c>
      <c r="D8503" s="6">
        <f t="shared" si="1716"/>
        <v>19</v>
      </c>
      <c r="E8503" s="5">
        <f t="shared" si="1717"/>
        <v>4039.1573208399304</v>
      </c>
      <c r="F8503" s="5">
        <f t="shared" si="1718"/>
        <v>30.749999999999996</v>
      </c>
      <c r="G8503" s="5">
        <f t="shared" si="1719"/>
        <v>239.41848456573481</v>
      </c>
      <c r="H8503" s="5">
        <f t="shared" si="1720"/>
        <v>4309.3258054056651</v>
      </c>
      <c r="I8503" s="5">
        <f t="shared" si="1721"/>
        <v>720</v>
      </c>
      <c r="J8503" s="5">
        <f t="shared" si="1722"/>
        <v>3589.3258054056651</v>
      </c>
      <c r="K8503" s="2">
        <f t="shared" si="1723"/>
        <v>87314.684121626138</v>
      </c>
      <c r="L8503" s="2">
        <f t="shared" si="1724"/>
        <v>129994</v>
      </c>
      <c r="M8503" s="2">
        <f t="shared" si="1725"/>
        <v>16280</v>
      </c>
      <c r="N8503" s="6">
        <f t="shared" si="1726"/>
        <v>1</v>
      </c>
      <c r="O8503" s="2">
        <f t="shared" si="1727"/>
        <v>6399.3158783738618</v>
      </c>
      <c r="P8503" s="2">
        <f t="shared" si="1728"/>
        <v>6399.3158783738618</v>
      </c>
    </row>
    <row r="8504" spans="1:16">
      <c r="A8504" s="6">
        <v>13</v>
      </c>
      <c r="B8504" s="6">
        <v>1</v>
      </c>
      <c r="C8504" s="6">
        <v>6</v>
      </c>
      <c r="D8504" s="6">
        <f t="shared" si="1716"/>
        <v>20</v>
      </c>
      <c r="E8504" s="5">
        <f t="shared" si="1717"/>
        <v>4039.1573208399304</v>
      </c>
      <c r="F8504" s="5">
        <f t="shared" si="1718"/>
        <v>30.749999999999996</v>
      </c>
      <c r="G8504" s="5">
        <f t="shared" si="1719"/>
        <v>290.89345874736784</v>
      </c>
      <c r="H8504" s="5">
        <f t="shared" si="1720"/>
        <v>4360.8007795872982</v>
      </c>
      <c r="I8504" s="5">
        <f t="shared" si="1721"/>
        <v>720</v>
      </c>
      <c r="J8504" s="5">
        <f t="shared" si="1722"/>
        <v>3640.8007795872982</v>
      </c>
      <c r="K8504" s="2">
        <f t="shared" si="1723"/>
        <v>88208.346867835033</v>
      </c>
      <c r="L8504" s="2">
        <f t="shared" si="1724"/>
        <v>132694</v>
      </c>
      <c r="M8504" s="2">
        <f t="shared" si="1725"/>
        <v>17160</v>
      </c>
      <c r="N8504" s="6">
        <f t="shared" si="1726"/>
        <v>1</v>
      </c>
      <c r="O8504" s="2">
        <f t="shared" si="1727"/>
        <v>7325.6531321649672</v>
      </c>
      <c r="P8504" s="2">
        <f t="shared" si="1728"/>
        <v>7325.6531321649672</v>
      </c>
    </row>
    <row r="8505" spans="1:16">
      <c r="A8505" s="6">
        <v>13</v>
      </c>
      <c r="B8505" s="6">
        <v>1</v>
      </c>
      <c r="C8505" s="6">
        <v>7</v>
      </c>
      <c r="D8505" s="6">
        <f t="shared" si="1716"/>
        <v>21</v>
      </c>
      <c r="E8505" s="5">
        <f t="shared" si="1717"/>
        <v>4039.1573208399304</v>
      </c>
      <c r="F8505" s="5">
        <f t="shared" si="1718"/>
        <v>30.749999999999996</v>
      </c>
      <c r="G8505" s="5">
        <f t="shared" si="1719"/>
        <v>343.61789814532818</v>
      </c>
      <c r="H8505" s="5">
        <f t="shared" si="1720"/>
        <v>4413.525218985259</v>
      </c>
      <c r="I8505" s="5">
        <f t="shared" si="1721"/>
        <v>720</v>
      </c>
      <c r="J8505" s="5">
        <f t="shared" si="1722"/>
        <v>3693.525218985259</v>
      </c>
      <c r="K8505" s="2">
        <f t="shared" si="1723"/>
        <v>89123.701718494078</v>
      </c>
      <c r="L8505" s="2">
        <f t="shared" si="1724"/>
        <v>135394</v>
      </c>
      <c r="M8505" s="2">
        <f t="shared" si="1725"/>
        <v>18040</v>
      </c>
      <c r="N8505" s="6">
        <f t="shared" si="1726"/>
        <v>1</v>
      </c>
      <c r="O8505" s="2">
        <f t="shared" si="1727"/>
        <v>8230.2982815059222</v>
      </c>
      <c r="P8505" s="2">
        <f t="shared" si="1728"/>
        <v>8230.2982815059222</v>
      </c>
    </row>
    <row r="8506" spans="1:16">
      <c r="A8506" s="6">
        <v>13</v>
      </c>
      <c r="B8506" s="6">
        <v>1</v>
      </c>
      <c r="C8506" s="6">
        <v>8</v>
      </c>
      <c r="D8506" s="6">
        <f t="shared" si="1716"/>
        <v>22</v>
      </c>
      <c r="E8506" s="5">
        <f t="shared" si="1717"/>
        <v>4039.1573208399304</v>
      </c>
      <c r="F8506" s="5">
        <f t="shared" si="1718"/>
        <v>30.749999999999996</v>
      </c>
      <c r="G8506" s="5">
        <f t="shared" si="1719"/>
        <v>397.61499642530839</v>
      </c>
      <c r="H8506" s="5">
        <f t="shared" si="1720"/>
        <v>4467.5223172652386</v>
      </c>
      <c r="I8506" s="5">
        <f t="shared" si="1721"/>
        <v>720</v>
      </c>
      <c r="J8506" s="5">
        <f t="shared" si="1722"/>
        <v>3747.5223172652386</v>
      </c>
      <c r="K8506" s="2">
        <f t="shared" si="1723"/>
        <v>90061.151341410383</v>
      </c>
      <c r="L8506" s="2">
        <f t="shared" si="1724"/>
        <v>138094</v>
      </c>
      <c r="M8506" s="2">
        <f t="shared" si="1725"/>
        <v>18920</v>
      </c>
      <c r="N8506" s="6">
        <f t="shared" si="1726"/>
        <v>1</v>
      </c>
      <c r="O8506" s="2">
        <f t="shared" si="1727"/>
        <v>9112.8486585896171</v>
      </c>
      <c r="P8506" s="2">
        <f t="shared" si="1728"/>
        <v>9112.8486585896171</v>
      </c>
    </row>
    <row r="8507" spans="1:16">
      <c r="A8507" s="6">
        <v>13</v>
      </c>
      <c r="B8507" s="6">
        <v>1</v>
      </c>
      <c r="C8507" s="6">
        <v>9</v>
      </c>
      <c r="D8507" s="6">
        <f t="shared" si="1716"/>
        <v>23</v>
      </c>
      <c r="E8507" s="5">
        <f t="shared" si="1717"/>
        <v>4039.1573208399304</v>
      </c>
      <c r="F8507" s="5">
        <f t="shared" si="1718"/>
        <v>30.749999999999996</v>
      </c>
      <c r="G8507" s="5">
        <f t="shared" si="1719"/>
        <v>452.90833186570285</v>
      </c>
      <c r="H8507" s="5">
        <f t="shared" si="1720"/>
        <v>4522.8156527056335</v>
      </c>
      <c r="I8507" s="5">
        <f t="shared" si="1721"/>
        <v>720</v>
      </c>
      <c r="J8507" s="5">
        <f t="shared" si="1722"/>
        <v>3802.8156527056335</v>
      </c>
      <c r="K8507" s="2">
        <f t="shared" si="1723"/>
        <v>91021.10508169503</v>
      </c>
      <c r="L8507" s="2">
        <f t="shared" si="1724"/>
        <v>140794</v>
      </c>
      <c r="M8507" s="2">
        <f t="shared" si="1725"/>
        <v>19800</v>
      </c>
      <c r="N8507" s="6">
        <f t="shared" si="1726"/>
        <v>1</v>
      </c>
      <c r="O8507" s="2">
        <f t="shared" si="1727"/>
        <v>9972.8949183049699</v>
      </c>
      <c r="P8507" s="2">
        <f t="shared" si="1728"/>
        <v>9972.8949183049699</v>
      </c>
    </row>
    <row r="8508" spans="1:16">
      <c r="A8508" s="6">
        <v>13</v>
      </c>
      <c r="B8508" s="6">
        <v>1</v>
      </c>
      <c r="C8508" s="6">
        <v>10</v>
      </c>
      <c r="D8508" s="6">
        <f t="shared" si="1716"/>
        <v>24</v>
      </c>
      <c r="E8508" s="5">
        <f t="shared" si="1717"/>
        <v>4039.1573208399304</v>
      </c>
      <c r="F8508" s="5">
        <f t="shared" si="1718"/>
        <v>30.749999999999996</v>
      </c>
      <c r="G8508" s="5">
        <f t="shared" si="1719"/>
        <v>509.52187334891573</v>
      </c>
      <c r="H8508" s="5">
        <f t="shared" si="1720"/>
        <v>4579.4291941888459</v>
      </c>
      <c r="I8508" s="5">
        <f t="shared" si="1721"/>
        <v>720</v>
      </c>
      <c r="J8508" s="5">
        <f t="shared" si="1722"/>
        <v>3859.4291941888459</v>
      </c>
      <c r="K8508" s="2">
        <f t="shared" si="1723"/>
        <v>92003.979065778578</v>
      </c>
      <c r="L8508" s="2">
        <f t="shared" si="1724"/>
        <v>143494</v>
      </c>
      <c r="M8508" s="2">
        <f t="shared" si="1725"/>
        <v>20680</v>
      </c>
      <c r="N8508" s="6">
        <f t="shared" si="1726"/>
        <v>1</v>
      </c>
      <c r="O8508" s="2">
        <f t="shared" si="1727"/>
        <v>10810.020934221422</v>
      </c>
      <c r="P8508" s="2">
        <f t="shared" si="1728"/>
        <v>10810.020934221422</v>
      </c>
    </row>
    <row r="8509" spans="1:16">
      <c r="A8509" s="6">
        <v>13</v>
      </c>
      <c r="B8509" s="6">
        <v>1</v>
      </c>
      <c r="C8509" s="6">
        <v>11</v>
      </c>
      <c r="D8509" s="6">
        <f t="shared" si="1716"/>
        <v>25</v>
      </c>
      <c r="E8509" s="5">
        <f t="shared" si="1717"/>
        <v>4039.1573208399304</v>
      </c>
      <c r="F8509" s="5">
        <f t="shared" si="1718"/>
        <v>30.749999999999996</v>
      </c>
      <c r="G8509" s="5">
        <f t="shared" si="1719"/>
        <v>567.47998644235474</v>
      </c>
      <c r="H8509" s="5">
        <f t="shared" si="1720"/>
        <v>4637.3873072822853</v>
      </c>
      <c r="I8509" s="5">
        <f t="shared" si="1721"/>
        <v>720</v>
      </c>
      <c r="J8509" s="5">
        <f t="shared" si="1722"/>
        <v>3917.3873072822853</v>
      </c>
      <c r="K8509" s="2">
        <f t="shared" si="1723"/>
        <v>93010.196306984115</v>
      </c>
      <c r="L8509" s="2">
        <f t="shared" si="1724"/>
        <v>146194</v>
      </c>
      <c r="M8509" s="2">
        <f t="shared" si="1725"/>
        <v>21560</v>
      </c>
      <c r="N8509" s="6">
        <f t="shared" si="1726"/>
        <v>1</v>
      </c>
      <c r="O8509" s="2">
        <f t="shared" si="1727"/>
        <v>11623.803693015885</v>
      </c>
      <c r="P8509" s="2">
        <f t="shared" si="1728"/>
        <v>11623.803693015885</v>
      </c>
    </row>
    <row r="8510" spans="1:16">
      <c r="A8510" s="6">
        <v>13</v>
      </c>
      <c r="B8510" s="6">
        <v>1</v>
      </c>
      <c r="C8510" s="6">
        <v>12</v>
      </c>
      <c r="D8510" s="6">
        <f t="shared" si="1716"/>
        <v>26</v>
      </c>
      <c r="E8510" s="5">
        <f t="shared" si="1717"/>
        <v>4039.1573208399304</v>
      </c>
      <c r="F8510" s="5">
        <f t="shared" si="1718"/>
        <v>30.749999999999996</v>
      </c>
      <c r="G8510" s="5">
        <f t="shared" si="1719"/>
        <v>626.80743957041921</v>
      </c>
      <c r="H8510" s="5">
        <f t="shared" si="1720"/>
        <v>4696.7147604103493</v>
      </c>
      <c r="I8510" s="5">
        <f t="shared" si="1721"/>
        <v>720</v>
      </c>
      <c r="J8510" s="5">
        <f t="shared" si="1722"/>
        <v>3976.7147604103493</v>
      </c>
      <c r="K8510" s="2">
        <f t="shared" si="1723"/>
        <v>94040.186812679676</v>
      </c>
      <c r="L8510" s="2">
        <f t="shared" si="1724"/>
        <v>148894</v>
      </c>
      <c r="M8510" s="2">
        <f t="shared" si="1725"/>
        <v>22440</v>
      </c>
      <c r="N8510" s="6">
        <f t="shared" si="1726"/>
        <v>1</v>
      </c>
      <c r="O8510" s="2">
        <f t="shared" si="1727"/>
        <v>12413.813187320324</v>
      </c>
      <c r="P8510" s="2">
        <f t="shared" si="1728"/>
        <v>12413.813187320324</v>
      </c>
    </row>
    <row r="8511" spans="1:16">
      <c r="A8511" s="6">
        <v>13</v>
      </c>
      <c r="B8511" s="6">
        <v>1</v>
      </c>
      <c r="C8511" s="6">
        <v>13</v>
      </c>
      <c r="D8511" s="6">
        <f t="shared" si="1716"/>
        <v>27</v>
      </c>
      <c r="E8511" s="5">
        <f t="shared" si="1717"/>
        <v>4039.1573208399304</v>
      </c>
      <c r="F8511" s="5">
        <f t="shared" si="1718"/>
        <v>30.749999999999996</v>
      </c>
      <c r="G8511" s="5">
        <f t="shared" si="1719"/>
        <v>687.52941027880343</v>
      </c>
      <c r="H8511" s="5">
        <f t="shared" si="1720"/>
        <v>4757.4367311187343</v>
      </c>
      <c r="I8511" s="5">
        <f t="shared" si="1721"/>
        <v>720</v>
      </c>
      <c r="J8511" s="5">
        <f t="shared" si="1722"/>
        <v>4037.4367311187343</v>
      </c>
      <c r="K8511" s="2">
        <f t="shared" si="1723"/>
        <v>95094.387693033583</v>
      </c>
      <c r="L8511" s="2">
        <f t="shared" si="1724"/>
        <v>151594</v>
      </c>
      <c r="M8511" s="2">
        <f t="shared" si="1725"/>
        <v>23320</v>
      </c>
      <c r="N8511" s="6">
        <f t="shared" si="1726"/>
        <v>1</v>
      </c>
      <c r="O8511" s="2">
        <f t="shared" si="1727"/>
        <v>13179.612306966417</v>
      </c>
      <c r="P8511" s="2">
        <f t="shared" si="1728"/>
        <v>13179.612306966417</v>
      </c>
    </row>
    <row r="8512" spans="1:16">
      <c r="A8512" s="6">
        <v>13</v>
      </c>
      <c r="B8512" s="6">
        <v>1</v>
      </c>
      <c r="C8512" s="6">
        <v>14</v>
      </c>
      <c r="D8512" s="6">
        <f t="shared" si="1716"/>
        <v>28</v>
      </c>
      <c r="E8512" s="5">
        <f t="shared" si="1717"/>
        <v>4039.1573208399304</v>
      </c>
      <c r="F8512" s="5">
        <f t="shared" si="1718"/>
        <v>30.749999999999996</v>
      </c>
      <c r="G8512" s="5">
        <f t="shared" si="1719"/>
        <v>749.67149159246469</v>
      </c>
      <c r="H8512" s="5">
        <f t="shared" si="1720"/>
        <v>4819.5788124323954</v>
      </c>
      <c r="I8512" s="5">
        <f t="shared" si="1721"/>
        <v>720</v>
      </c>
      <c r="J8512" s="5">
        <f t="shared" si="1722"/>
        <v>4099.5788124323954</v>
      </c>
      <c r="K8512" s="2">
        <f t="shared" si="1723"/>
        <v>96173.243271395753</v>
      </c>
      <c r="L8512" s="2">
        <f t="shared" si="1724"/>
        <v>154294</v>
      </c>
      <c r="M8512" s="2">
        <f t="shared" si="1725"/>
        <v>24200</v>
      </c>
      <c r="N8512" s="6">
        <f t="shared" si="1726"/>
        <v>1</v>
      </c>
      <c r="O8512" s="2">
        <f t="shared" si="1727"/>
        <v>13920.756728604247</v>
      </c>
      <c r="P8512" s="2">
        <f t="shared" si="1728"/>
        <v>13920.756728604247</v>
      </c>
    </row>
    <row r="8513" spans="1:16">
      <c r="A8513" s="6">
        <v>13</v>
      </c>
      <c r="B8513" s="6">
        <v>1</v>
      </c>
      <c r="C8513" s="6">
        <v>15</v>
      </c>
      <c r="D8513" s="6">
        <f t="shared" si="1716"/>
        <v>29</v>
      </c>
      <c r="E8513" s="5">
        <f t="shared" si="1717"/>
        <v>4039.1573208399304</v>
      </c>
      <c r="F8513" s="5">
        <f t="shared" si="1718"/>
        <v>30.749999999999996</v>
      </c>
      <c r="G8513" s="5">
        <f t="shared" si="1719"/>
        <v>813.25969846861108</v>
      </c>
      <c r="H8513" s="5">
        <f t="shared" si="1720"/>
        <v>4883.1670193085411</v>
      </c>
      <c r="I8513" s="5">
        <f t="shared" si="1721"/>
        <v>720</v>
      </c>
      <c r="J8513" s="5">
        <f t="shared" si="1722"/>
        <v>4163.1670193085411</v>
      </c>
      <c r="K8513" s="2">
        <f t="shared" si="1723"/>
        <v>97277.20519632884</v>
      </c>
      <c r="L8513" s="2">
        <f t="shared" si="1724"/>
        <v>156994</v>
      </c>
      <c r="M8513" s="2">
        <f t="shared" si="1725"/>
        <v>25080</v>
      </c>
      <c r="N8513" s="6">
        <f t="shared" si="1726"/>
        <v>1</v>
      </c>
      <c r="O8513" s="2">
        <f t="shared" si="1727"/>
        <v>14636.79480367116</v>
      </c>
      <c r="P8513" s="2">
        <f t="shared" si="1728"/>
        <v>14636.79480367116</v>
      </c>
    </row>
    <row r="8514" spans="1:16">
      <c r="A8514" s="6">
        <v>13</v>
      </c>
      <c r="B8514" s="6">
        <v>1</v>
      </c>
      <c r="C8514" s="6">
        <v>16</v>
      </c>
      <c r="D8514" s="6">
        <f t="shared" si="1716"/>
        <v>30</v>
      </c>
      <c r="E8514" s="5">
        <f t="shared" si="1717"/>
        <v>4039.1573208399304</v>
      </c>
      <c r="F8514" s="5">
        <f t="shared" si="1718"/>
        <v>30.749999999999996</v>
      </c>
      <c r="G8514" s="5">
        <f t="shared" si="1719"/>
        <v>878.32047434610013</v>
      </c>
      <c r="H8514" s="5">
        <f t="shared" si="1720"/>
        <v>4948.2277951860306</v>
      </c>
      <c r="I8514" s="5">
        <f t="shared" si="1721"/>
        <v>720</v>
      </c>
      <c r="J8514" s="5">
        <f t="shared" si="1722"/>
        <v>4228.2277951860306</v>
      </c>
      <c r="K8514" s="2">
        <f t="shared" si="1723"/>
        <v>98406.732555313036</v>
      </c>
      <c r="L8514" s="2">
        <f t="shared" si="1724"/>
        <v>159694</v>
      </c>
      <c r="M8514" s="2">
        <f t="shared" si="1725"/>
        <v>25960</v>
      </c>
      <c r="N8514" s="6">
        <f t="shared" si="1726"/>
        <v>1</v>
      </c>
      <c r="O8514" s="2">
        <f t="shared" si="1727"/>
        <v>15327.267444686964</v>
      </c>
      <c r="P8514" s="2">
        <f t="shared" si="1728"/>
        <v>15327.267444686964</v>
      </c>
    </row>
    <row r="8515" spans="1:16">
      <c r="A8515" s="6">
        <v>13</v>
      </c>
      <c r="B8515" s="6">
        <v>1</v>
      </c>
      <c r="C8515" s="6">
        <v>17</v>
      </c>
      <c r="D8515" s="6">
        <f t="shared" si="1716"/>
        <v>31</v>
      </c>
      <c r="E8515" s="5">
        <f t="shared" si="1717"/>
        <v>4039.1573208399304</v>
      </c>
      <c r="F8515" s="5">
        <f t="shared" si="1718"/>
        <v>30.749999999999996</v>
      </c>
      <c r="G8515" s="5">
        <f t="shared" si="1719"/>
        <v>944.88069779264049</v>
      </c>
      <c r="H8515" s="5">
        <f t="shared" si="1720"/>
        <v>5014.788018632571</v>
      </c>
      <c r="I8515" s="5">
        <f t="shared" si="1721"/>
        <v>720</v>
      </c>
      <c r="J8515" s="5">
        <f t="shared" si="1722"/>
        <v>4294.788018632571</v>
      </c>
      <c r="K8515" s="2">
        <f t="shared" si="1723"/>
        <v>99562.291990148806</v>
      </c>
      <c r="L8515" s="2">
        <f t="shared" si="1724"/>
        <v>162394</v>
      </c>
      <c r="M8515" s="2">
        <f t="shared" si="1725"/>
        <v>26840</v>
      </c>
      <c r="N8515" s="6">
        <f t="shared" si="1726"/>
        <v>1</v>
      </c>
      <c r="O8515" s="2">
        <f t="shared" si="1727"/>
        <v>15991.708009851194</v>
      </c>
      <c r="P8515" s="2">
        <f t="shared" si="1728"/>
        <v>15991.708009851194</v>
      </c>
    </row>
    <row r="8516" spans="1:16">
      <c r="A8516" s="6">
        <v>13</v>
      </c>
      <c r="B8516" s="6">
        <v>1</v>
      </c>
      <c r="C8516" s="6">
        <v>18</v>
      </c>
      <c r="D8516" s="6">
        <f t="shared" ref="D8516:D8579" si="1729">A8516+B8516+C8516</f>
        <v>32</v>
      </c>
      <c r="E8516" s="5">
        <f t="shared" ref="E8516:E8579" si="1730">IF(A8516=0,0,A8516*LABOR_HRS_WK_TOM*SEASON_WEEKS*(1+DIM_PCT_TOM)^A8516)</f>
        <v>4039.1573208399304</v>
      </c>
      <c r="F8516" s="5">
        <f t="shared" ref="F8516:F8579" si="1731">IF(B8516=0,0,B8516*LABOR_HRS_WK_CAR*SEASON_WEEKS*(1+DIM_PCT_CAR)^B8516)</f>
        <v>30.749999999999996</v>
      </c>
      <c r="G8516" s="5">
        <f t="shared" ref="G8516:G8579" si="1732">IF(C8516=0,0,C8516*LABOR_HRS_WK_MES*SEASON_WEEKS*(1+DIM_PCT_MES)^C8516)</f>
        <v>1012.9676892512279</v>
      </c>
      <c r="H8516" s="5">
        <f t="shared" ref="H8516:H8579" si="1733">E8516+F8516+G8516</f>
        <v>5082.8750100911584</v>
      </c>
      <c r="I8516" s="5">
        <f t="shared" ref="I8516:I8579" si="1734">MIN(H8516,FARMER_HRS)</f>
        <v>720</v>
      </c>
      <c r="J8516" s="5">
        <f t="shared" ref="J8516:J8579" si="1735">MAX(0,H8516-FARMER_HRS)</f>
        <v>4362.8750100911584</v>
      </c>
      <c r="K8516" s="2">
        <f t="shared" ref="K8516:K8579" si="1736">I8516*FARMER_RATE+J8516*TEMP_WORKER_RATE</f>
        <v>100744.35781408261</v>
      </c>
      <c r="L8516" s="2">
        <f t="shared" ref="L8516:L8579" si="1737">A8516*PRICE_TOM+B8516*PRICE_CAR+C8516*PRICE_MES</f>
        <v>165094</v>
      </c>
      <c r="M8516" s="2">
        <f t="shared" ref="M8516:M8579" si="1738">A8516*FERT_BED_TOM+B8516*FERT_BED_CAR+C8516*FERT_BED_MES</f>
        <v>27720</v>
      </c>
      <c r="N8516" s="6">
        <f t="shared" ref="N8516:N8579" si="1739">IF(AND(D8516&lt;=TOTAL_BEDS,J8516&lt;=TEMP_WORKER_MAX*TEMP_WORKER_HRS),1,0)</f>
        <v>1</v>
      </c>
      <c r="O8516" s="2">
        <f t="shared" ref="O8516:O8579" si="1740">L8516-M8516-K8516-FIXED_COSTS</f>
        <v>16629.642185917386</v>
      </c>
      <c r="P8516" s="2">
        <f t="shared" ref="P8516:P8579" si="1741">IF(N8516=1,O8516,"")</f>
        <v>16629.642185917386</v>
      </c>
    </row>
    <row r="8517" spans="1:16">
      <c r="A8517" s="6">
        <v>13</v>
      </c>
      <c r="B8517" s="6">
        <v>1</v>
      </c>
      <c r="C8517" s="6">
        <v>19</v>
      </c>
      <c r="D8517" s="6">
        <f t="shared" si="1729"/>
        <v>33</v>
      </c>
      <c r="E8517" s="5">
        <f t="shared" si="1730"/>
        <v>4039.1573208399304</v>
      </c>
      <c r="F8517" s="5">
        <f t="shared" si="1731"/>
        <v>30.749999999999996</v>
      </c>
      <c r="G8517" s="5">
        <f t="shared" si="1732"/>
        <v>1082.6092178872495</v>
      </c>
      <c r="H8517" s="5">
        <f t="shared" si="1733"/>
        <v>5152.51653872718</v>
      </c>
      <c r="I8517" s="5">
        <f t="shared" si="1734"/>
        <v>720</v>
      </c>
      <c r="J8517" s="5">
        <f t="shared" si="1735"/>
        <v>4432.51653872718</v>
      </c>
      <c r="K8517" s="2">
        <f t="shared" si="1736"/>
        <v>101953.41213068021</v>
      </c>
      <c r="L8517" s="2">
        <f t="shared" si="1737"/>
        <v>167794</v>
      </c>
      <c r="M8517" s="2">
        <f t="shared" si="1738"/>
        <v>28600</v>
      </c>
      <c r="N8517" s="6">
        <f t="shared" si="1739"/>
        <v>1</v>
      </c>
      <c r="O8517" s="2">
        <f t="shared" si="1740"/>
        <v>17240.587869319788</v>
      </c>
      <c r="P8517" s="2">
        <f t="shared" si="1741"/>
        <v>17240.587869319788</v>
      </c>
    </row>
    <row r="8518" spans="1:16">
      <c r="A8518" s="6">
        <v>13</v>
      </c>
      <c r="B8518" s="6">
        <v>1</v>
      </c>
      <c r="C8518" s="6">
        <v>20</v>
      </c>
      <c r="D8518" s="6">
        <f t="shared" si="1729"/>
        <v>34</v>
      </c>
      <c r="E8518" s="5">
        <f t="shared" si="1730"/>
        <v>4039.1573208399304</v>
      </c>
      <c r="F8518" s="5">
        <f t="shared" si="1731"/>
        <v>30.749999999999996</v>
      </c>
      <c r="G8518" s="5">
        <f t="shared" si="1732"/>
        <v>1153.8335085377266</v>
      </c>
      <c r="H8518" s="5">
        <f t="shared" si="1733"/>
        <v>5223.7408293776571</v>
      </c>
      <c r="I8518" s="5">
        <f t="shared" si="1734"/>
        <v>720</v>
      </c>
      <c r="J8518" s="5">
        <f t="shared" si="1735"/>
        <v>4503.7408293776571</v>
      </c>
      <c r="K8518" s="2">
        <f t="shared" si="1736"/>
        <v>103189.94495447321</v>
      </c>
      <c r="L8518" s="2">
        <f t="shared" si="1737"/>
        <v>170494</v>
      </c>
      <c r="M8518" s="2">
        <f t="shared" si="1738"/>
        <v>29480</v>
      </c>
      <c r="N8518" s="6">
        <f t="shared" si="1739"/>
        <v>1</v>
      </c>
      <c r="O8518" s="2">
        <f t="shared" si="1740"/>
        <v>17824.055045526795</v>
      </c>
      <c r="P8518" s="2">
        <f t="shared" si="1741"/>
        <v>17824.055045526795</v>
      </c>
    </row>
    <row r="8519" spans="1:16">
      <c r="A8519" s="6">
        <v>13</v>
      </c>
      <c r="B8519" s="6">
        <v>1</v>
      </c>
      <c r="C8519" s="6">
        <v>21</v>
      </c>
      <c r="D8519" s="6">
        <f t="shared" si="1729"/>
        <v>35</v>
      </c>
      <c r="E8519" s="5">
        <f t="shared" si="1730"/>
        <v>4039.1573208399304</v>
      </c>
      <c r="F8519" s="5">
        <f t="shared" si="1731"/>
        <v>30.749999999999996</v>
      </c>
      <c r="G8519" s="5">
        <f t="shared" si="1732"/>
        <v>1226.6692487641703</v>
      </c>
      <c r="H8519" s="5">
        <f t="shared" si="1733"/>
        <v>5296.5765696041008</v>
      </c>
      <c r="I8519" s="5">
        <f t="shared" si="1734"/>
        <v>720</v>
      </c>
      <c r="J8519" s="5">
        <f t="shared" si="1735"/>
        <v>4576.5765696041008</v>
      </c>
      <c r="K8519" s="2">
        <f t="shared" si="1736"/>
        <v>104454.45433340453</v>
      </c>
      <c r="L8519" s="2">
        <f t="shared" si="1737"/>
        <v>173194</v>
      </c>
      <c r="M8519" s="2">
        <f t="shared" si="1738"/>
        <v>30360</v>
      </c>
      <c r="N8519" s="6">
        <f t="shared" si="1739"/>
        <v>1</v>
      </c>
      <c r="O8519" s="2">
        <f t="shared" si="1740"/>
        <v>18379.54566659547</v>
      </c>
      <c r="P8519" s="2">
        <f t="shared" si="1741"/>
        <v>18379.54566659547</v>
      </c>
    </row>
    <row r="8520" spans="1:16">
      <c r="A8520" s="6">
        <v>13</v>
      </c>
      <c r="B8520" s="6">
        <v>1</v>
      </c>
      <c r="C8520" s="6">
        <v>22</v>
      </c>
      <c r="D8520" s="6">
        <f t="shared" si="1729"/>
        <v>36</v>
      </c>
      <c r="E8520" s="5">
        <f t="shared" si="1730"/>
        <v>4039.1573208399304</v>
      </c>
      <c r="F8520" s="5">
        <f t="shared" si="1731"/>
        <v>30.749999999999996</v>
      </c>
      <c r="G8520" s="5">
        <f t="shared" si="1732"/>
        <v>1301.1455960105666</v>
      </c>
      <c r="H8520" s="5">
        <f t="shared" si="1733"/>
        <v>5371.0529168504972</v>
      </c>
      <c r="I8520" s="5">
        <f t="shared" si="1734"/>
        <v>720</v>
      </c>
      <c r="J8520" s="5">
        <f t="shared" si="1735"/>
        <v>4651.0529168504972</v>
      </c>
      <c r="K8520" s="2">
        <f t="shared" si="1736"/>
        <v>105747.44647309891</v>
      </c>
      <c r="L8520" s="2">
        <f t="shared" si="1737"/>
        <v>175894</v>
      </c>
      <c r="M8520" s="2">
        <f t="shared" si="1738"/>
        <v>31240</v>
      </c>
      <c r="N8520" s="6">
        <f t="shared" si="1739"/>
        <v>1</v>
      </c>
      <c r="O8520" s="2">
        <f t="shared" si="1740"/>
        <v>18906.553526901087</v>
      </c>
      <c r="P8520" s="2">
        <f t="shared" si="1741"/>
        <v>18906.553526901087</v>
      </c>
    </row>
    <row r="8521" spans="1:16">
      <c r="A8521" s="6">
        <v>13</v>
      </c>
      <c r="B8521" s="6">
        <v>1</v>
      </c>
      <c r="C8521" s="6">
        <v>23</v>
      </c>
      <c r="D8521" s="6">
        <f t="shared" si="1729"/>
        <v>37</v>
      </c>
      <c r="E8521" s="5">
        <f t="shared" si="1730"/>
        <v>4039.1573208399304</v>
      </c>
      <c r="F8521" s="5">
        <f t="shared" si="1731"/>
        <v>30.749999999999996</v>
      </c>
      <c r="G8521" s="5">
        <f t="shared" si="1732"/>
        <v>1377.292184868003</v>
      </c>
      <c r="H8521" s="5">
        <f t="shared" si="1733"/>
        <v>5447.199505707933</v>
      </c>
      <c r="I8521" s="5">
        <f t="shared" si="1734"/>
        <v>720</v>
      </c>
      <c r="J8521" s="5">
        <f t="shared" si="1735"/>
        <v>4727.199505707933</v>
      </c>
      <c r="K8521" s="2">
        <f t="shared" si="1736"/>
        <v>107069.43586298494</v>
      </c>
      <c r="L8521" s="2">
        <f t="shared" si="1737"/>
        <v>178594</v>
      </c>
      <c r="M8521" s="2">
        <f t="shared" si="1738"/>
        <v>32120</v>
      </c>
      <c r="N8521" s="6">
        <f t="shared" si="1739"/>
        <v>1</v>
      </c>
      <c r="O8521" s="2">
        <f t="shared" si="1740"/>
        <v>19404.564137015055</v>
      </c>
      <c r="P8521" s="2">
        <f t="shared" si="1741"/>
        <v>19404.564137015055</v>
      </c>
    </row>
    <row r="8522" spans="1:16">
      <c r="A8522" s="6">
        <v>13</v>
      </c>
      <c r="B8522" s="6">
        <v>1</v>
      </c>
      <c r="C8522" s="6">
        <v>24</v>
      </c>
      <c r="D8522" s="6">
        <f t="shared" si="1729"/>
        <v>38</v>
      </c>
      <c r="E8522" s="5">
        <f t="shared" si="1730"/>
        <v>4039.1573208399304</v>
      </c>
      <c r="F8522" s="5">
        <f t="shared" si="1731"/>
        <v>30.749999999999996</v>
      </c>
      <c r="G8522" s="5">
        <f t="shared" si="1732"/>
        <v>1455.1391344474989</v>
      </c>
      <c r="H8522" s="5">
        <f t="shared" si="1733"/>
        <v>5525.0464552874291</v>
      </c>
      <c r="I8522" s="5">
        <f t="shared" si="1734"/>
        <v>720</v>
      </c>
      <c r="J8522" s="5">
        <f t="shared" si="1735"/>
        <v>4805.0464552874291</v>
      </c>
      <c r="K8522" s="2">
        <f t="shared" si="1736"/>
        <v>108420.94540429565</v>
      </c>
      <c r="L8522" s="2">
        <f t="shared" si="1737"/>
        <v>181294</v>
      </c>
      <c r="M8522" s="2">
        <f t="shared" si="1738"/>
        <v>33000</v>
      </c>
      <c r="N8522" s="6">
        <f t="shared" si="1739"/>
        <v>1</v>
      </c>
      <c r="O8522" s="2">
        <f t="shared" si="1740"/>
        <v>19873.054595704351</v>
      </c>
      <c r="P8522" s="2">
        <f t="shared" si="1741"/>
        <v>19873.054595704351</v>
      </c>
    </row>
    <row r="8523" spans="1:16">
      <c r="A8523" s="6">
        <v>13</v>
      </c>
      <c r="B8523" s="6">
        <v>1</v>
      </c>
      <c r="C8523" s="6">
        <v>25</v>
      </c>
      <c r="D8523" s="6">
        <f t="shared" si="1729"/>
        <v>39</v>
      </c>
      <c r="E8523" s="5">
        <f t="shared" si="1730"/>
        <v>4039.1573208399304</v>
      </c>
      <c r="F8523" s="5">
        <f t="shared" si="1731"/>
        <v>30.749999999999996</v>
      </c>
      <c r="G8523" s="5">
        <f t="shared" si="1732"/>
        <v>1534.7170558625965</v>
      </c>
      <c r="H8523" s="5">
        <f t="shared" si="1733"/>
        <v>5604.6243767025271</v>
      </c>
      <c r="I8523" s="5">
        <f t="shared" si="1734"/>
        <v>720</v>
      </c>
      <c r="J8523" s="5">
        <f t="shared" si="1735"/>
        <v>4884.6243767025271</v>
      </c>
      <c r="K8523" s="2">
        <f t="shared" si="1736"/>
        <v>109802.50653997443</v>
      </c>
      <c r="L8523" s="2">
        <f t="shared" si="1737"/>
        <v>183994</v>
      </c>
      <c r="M8523" s="2">
        <f t="shared" si="1738"/>
        <v>33880</v>
      </c>
      <c r="N8523" s="6">
        <f t="shared" si="1739"/>
        <v>1</v>
      </c>
      <c r="O8523" s="2">
        <f t="shared" si="1740"/>
        <v>20311.493460025566</v>
      </c>
      <c r="P8523" s="2">
        <f t="shared" si="1741"/>
        <v>20311.493460025566</v>
      </c>
    </row>
    <row r="8524" spans="1:16">
      <c r="A8524" s="6">
        <v>13</v>
      </c>
      <c r="B8524" s="6">
        <v>1</v>
      </c>
      <c r="C8524" s="6">
        <v>26</v>
      </c>
      <c r="D8524" s="6">
        <f t="shared" si="1729"/>
        <v>40</v>
      </c>
      <c r="E8524" s="5">
        <f t="shared" si="1730"/>
        <v>4039.1573208399304</v>
      </c>
      <c r="F8524" s="5">
        <f t="shared" si="1731"/>
        <v>30.749999999999996</v>
      </c>
      <c r="G8524" s="5">
        <f t="shared" si="1732"/>
        <v>1616.0570598233144</v>
      </c>
      <c r="H8524" s="5">
        <f t="shared" si="1733"/>
        <v>5685.9643806632448</v>
      </c>
      <c r="I8524" s="5">
        <f t="shared" si="1734"/>
        <v>720</v>
      </c>
      <c r="J8524" s="5">
        <f t="shared" si="1735"/>
        <v>4965.9643806632448</v>
      </c>
      <c r="K8524" s="2">
        <f t="shared" si="1736"/>
        <v>111214.65938651467</v>
      </c>
      <c r="L8524" s="2">
        <f t="shared" si="1737"/>
        <v>186694</v>
      </c>
      <c r="M8524" s="2">
        <f t="shared" si="1738"/>
        <v>34760</v>
      </c>
      <c r="N8524" s="6">
        <f t="shared" si="1739"/>
        <v>1</v>
      </c>
      <c r="O8524" s="2">
        <f t="shared" si="1740"/>
        <v>20719.340613485329</v>
      </c>
      <c r="P8524" s="2">
        <f t="shared" si="1741"/>
        <v>20719.340613485329</v>
      </c>
    </row>
    <row r="8525" spans="1:16">
      <c r="A8525" s="6">
        <v>13</v>
      </c>
      <c r="B8525" s="6">
        <v>1</v>
      </c>
      <c r="C8525" s="6">
        <v>27</v>
      </c>
      <c r="D8525" s="6">
        <f t="shared" si="1729"/>
        <v>41</v>
      </c>
      <c r="E8525" s="5">
        <f t="shared" si="1730"/>
        <v>4039.1573208399304</v>
      </c>
      <c r="F8525" s="5">
        <f t="shared" si="1731"/>
        <v>30.749999999999996</v>
      </c>
      <c r="G8525" s="5">
        <f t="shared" si="1732"/>
        <v>1699.1907643430709</v>
      </c>
      <c r="H8525" s="5">
        <f t="shared" si="1733"/>
        <v>5769.0980851830009</v>
      </c>
      <c r="I8525" s="5">
        <f t="shared" si="1734"/>
        <v>720</v>
      </c>
      <c r="J8525" s="5">
        <f t="shared" si="1735"/>
        <v>5049.0980851830009</v>
      </c>
      <c r="K8525" s="2">
        <f t="shared" si="1736"/>
        <v>112657.95286776042</v>
      </c>
      <c r="L8525" s="2">
        <f t="shared" si="1737"/>
        <v>189394</v>
      </c>
      <c r="M8525" s="2">
        <f t="shared" si="1738"/>
        <v>35640</v>
      </c>
      <c r="N8525" s="6">
        <f t="shared" si="1739"/>
        <v>1</v>
      </c>
      <c r="O8525" s="2">
        <f t="shared" si="1740"/>
        <v>21096.047132239575</v>
      </c>
      <c r="P8525" s="2">
        <f t="shared" si="1741"/>
        <v>21096.047132239575</v>
      </c>
    </row>
    <row r="8526" spans="1:16">
      <c r="A8526" s="6">
        <v>13</v>
      </c>
      <c r="B8526" s="6">
        <v>1</v>
      </c>
      <c r="C8526" s="6">
        <v>28</v>
      </c>
      <c r="D8526" s="6">
        <f t="shared" si="1729"/>
        <v>42</v>
      </c>
      <c r="E8526" s="5">
        <f t="shared" si="1730"/>
        <v>4039.1573208399304</v>
      </c>
      <c r="F8526" s="5">
        <f t="shared" si="1731"/>
        <v>30.749999999999996</v>
      </c>
      <c r="G8526" s="5">
        <f t="shared" si="1732"/>
        <v>1784.1503025602246</v>
      </c>
      <c r="H8526" s="5">
        <f t="shared" si="1733"/>
        <v>5854.0576234001546</v>
      </c>
      <c r="I8526" s="5">
        <f t="shared" si="1734"/>
        <v>720</v>
      </c>
      <c r="J8526" s="5">
        <f t="shared" si="1735"/>
        <v>5134.0576234001546</v>
      </c>
      <c r="K8526" s="2">
        <f t="shared" si="1736"/>
        <v>114132.94485069712</v>
      </c>
      <c r="L8526" s="2">
        <f t="shared" si="1737"/>
        <v>192094</v>
      </c>
      <c r="M8526" s="2">
        <f t="shared" si="1738"/>
        <v>36520</v>
      </c>
      <c r="N8526" s="6">
        <f t="shared" si="1739"/>
        <v>1</v>
      </c>
      <c r="O8526" s="2">
        <f t="shared" si="1740"/>
        <v>21441.055149302876</v>
      </c>
      <c r="P8526" s="2">
        <f t="shared" si="1741"/>
        <v>21441.055149302876</v>
      </c>
    </row>
    <row r="8527" spans="1:16">
      <c r="A8527" s="6">
        <v>13</v>
      </c>
      <c r="B8527" s="6">
        <v>1</v>
      </c>
      <c r="C8527" s="6">
        <v>29</v>
      </c>
      <c r="D8527" s="6">
        <f t="shared" si="1729"/>
        <v>43</v>
      </c>
      <c r="E8527" s="5">
        <f t="shared" si="1730"/>
        <v>4039.1573208399304</v>
      </c>
      <c r="F8527" s="5">
        <f t="shared" si="1731"/>
        <v>30.749999999999996</v>
      </c>
      <c r="G8527" s="5">
        <f t="shared" si="1732"/>
        <v>1870.9683306758782</v>
      </c>
      <c r="H8527" s="5">
        <f t="shared" si="1733"/>
        <v>5940.8756515158084</v>
      </c>
      <c r="I8527" s="5">
        <f t="shared" si="1734"/>
        <v>720</v>
      </c>
      <c r="J8527" s="5">
        <f t="shared" si="1735"/>
        <v>5220.8756515158084</v>
      </c>
      <c r="K8527" s="2">
        <f t="shared" si="1736"/>
        <v>115640.20228326056</v>
      </c>
      <c r="L8527" s="2">
        <f t="shared" si="1737"/>
        <v>194794</v>
      </c>
      <c r="M8527" s="2">
        <f t="shared" si="1738"/>
        <v>37400</v>
      </c>
      <c r="N8527" s="6">
        <f t="shared" si="1739"/>
        <v>1</v>
      </c>
      <c r="O8527" s="2">
        <f t="shared" si="1740"/>
        <v>21753.797716739442</v>
      </c>
      <c r="P8527" s="2">
        <f t="shared" si="1741"/>
        <v>21753.797716739442</v>
      </c>
    </row>
    <row r="8528" spans="1:16">
      <c r="A8528" s="6">
        <v>13</v>
      </c>
      <c r="B8528" s="6">
        <v>1</v>
      </c>
      <c r="C8528" s="6">
        <v>30</v>
      </c>
      <c r="D8528" s="6">
        <f t="shared" si="1729"/>
        <v>44</v>
      </c>
      <c r="E8528" s="5">
        <f t="shared" si="1730"/>
        <v>4039.1573208399304</v>
      </c>
      <c r="F8528" s="5">
        <f t="shared" si="1731"/>
        <v>30.749999999999996</v>
      </c>
      <c r="G8528" s="5">
        <f t="shared" si="1732"/>
        <v>1959.6780360096488</v>
      </c>
      <c r="H8528" s="5">
        <f t="shared" si="1733"/>
        <v>6029.5853568495795</v>
      </c>
      <c r="I8528" s="5">
        <f t="shared" si="1734"/>
        <v>720</v>
      </c>
      <c r="J8528" s="5">
        <f t="shared" si="1735"/>
        <v>5309.5853568495795</v>
      </c>
      <c r="K8528" s="2">
        <f t="shared" si="1736"/>
        <v>117180.30133419408</v>
      </c>
      <c r="L8528" s="2">
        <f t="shared" si="1737"/>
        <v>197494</v>
      </c>
      <c r="M8528" s="2">
        <f t="shared" si="1738"/>
        <v>38280</v>
      </c>
      <c r="N8528" s="6">
        <f t="shared" si="1739"/>
        <v>1</v>
      </c>
      <c r="O8528" s="2">
        <f t="shared" si="1740"/>
        <v>22033.698665805918</v>
      </c>
      <c r="P8528" s="2">
        <f t="shared" si="1741"/>
        <v>22033.698665805918</v>
      </c>
    </row>
    <row r="8529" spans="1:16">
      <c r="A8529" s="6">
        <v>13</v>
      </c>
      <c r="B8529" s="6">
        <v>2</v>
      </c>
      <c r="C8529" s="6">
        <v>0</v>
      </c>
      <c r="D8529" s="6">
        <f t="shared" si="1729"/>
        <v>15</v>
      </c>
      <c r="E8529" s="5">
        <f t="shared" si="1730"/>
        <v>4039.1573208399304</v>
      </c>
      <c r="F8529" s="5">
        <f t="shared" si="1731"/>
        <v>63.037499999999994</v>
      </c>
      <c r="G8529" s="5">
        <f t="shared" si="1732"/>
        <v>0</v>
      </c>
      <c r="H8529" s="5">
        <f t="shared" si="1733"/>
        <v>4102.1948208399308</v>
      </c>
      <c r="I8529" s="5">
        <f t="shared" si="1734"/>
        <v>720</v>
      </c>
      <c r="J8529" s="5">
        <f t="shared" si="1735"/>
        <v>3382.1948208399308</v>
      </c>
      <c r="K8529" s="2">
        <f t="shared" si="1736"/>
        <v>83718.660084026575</v>
      </c>
      <c r="L8529" s="2">
        <f t="shared" si="1737"/>
        <v>118588</v>
      </c>
      <c r="M8529" s="2">
        <f t="shared" si="1738"/>
        <v>12320</v>
      </c>
      <c r="N8529" s="6">
        <f t="shared" si="1739"/>
        <v>1</v>
      </c>
      <c r="O8529" s="2">
        <f t="shared" si="1740"/>
        <v>2549.3399159734254</v>
      </c>
      <c r="P8529" s="2">
        <f t="shared" si="1741"/>
        <v>2549.3399159734254</v>
      </c>
    </row>
    <row r="8530" spans="1:16">
      <c r="A8530" s="6">
        <v>13</v>
      </c>
      <c r="B8530" s="6">
        <v>2</v>
      </c>
      <c r="C8530" s="6">
        <v>1</v>
      </c>
      <c r="D8530" s="6">
        <f t="shared" si="1729"/>
        <v>16</v>
      </c>
      <c r="E8530" s="5">
        <f t="shared" si="1730"/>
        <v>4039.1573208399304</v>
      </c>
      <c r="F8530" s="5">
        <f t="shared" si="1731"/>
        <v>63.037499999999994</v>
      </c>
      <c r="G8530" s="5">
        <f t="shared" si="1732"/>
        <v>45.5625</v>
      </c>
      <c r="H8530" s="5">
        <f t="shared" si="1733"/>
        <v>4147.7573208399308</v>
      </c>
      <c r="I8530" s="5">
        <f t="shared" si="1734"/>
        <v>720</v>
      </c>
      <c r="J8530" s="5">
        <f t="shared" si="1735"/>
        <v>3427.7573208399308</v>
      </c>
      <c r="K8530" s="2">
        <f t="shared" si="1736"/>
        <v>84509.675709026575</v>
      </c>
      <c r="L8530" s="2">
        <f t="shared" si="1737"/>
        <v>121288</v>
      </c>
      <c r="M8530" s="2">
        <f t="shared" si="1738"/>
        <v>13200</v>
      </c>
      <c r="N8530" s="6">
        <f t="shared" si="1739"/>
        <v>1</v>
      </c>
      <c r="O8530" s="2">
        <f t="shared" si="1740"/>
        <v>3578.3242909734254</v>
      </c>
      <c r="P8530" s="2">
        <f t="shared" si="1741"/>
        <v>3578.3242909734254</v>
      </c>
    </row>
    <row r="8531" spans="1:16">
      <c r="A8531" s="6">
        <v>13</v>
      </c>
      <c r="B8531" s="6">
        <v>2</v>
      </c>
      <c r="C8531" s="6">
        <v>2</v>
      </c>
      <c r="D8531" s="6">
        <f t="shared" si="1729"/>
        <v>17</v>
      </c>
      <c r="E8531" s="5">
        <f t="shared" si="1730"/>
        <v>4039.1573208399304</v>
      </c>
      <c r="F8531" s="5">
        <f t="shared" si="1731"/>
        <v>63.037499999999994</v>
      </c>
      <c r="G8531" s="5">
        <f t="shared" si="1732"/>
        <v>92.264062499999994</v>
      </c>
      <c r="H8531" s="5">
        <f t="shared" si="1733"/>
        <v>4194.4588833399312</v>
      </c>
      <c r="I8531" s="5">
        <f t="shared" si="1734"/>
        <v>720</v>
      </c>
      <c r="J8531" s="5">
        <f t="shared" si="1735"/>
        <v>3474.4588833399312</v>
      </c>
      <c r="K8531" s="2">
        <f t="shared" si="1736"/>
        <v>85320.466724651575</v>
      </c>
      <c r="L8531" s="2">
        <f t="shared" si="1737"/>
        <v>123988</v>
      </c>
      <c r="M8531" s="2">
        <f t="shared" si="1738"/>
        <v>14080</v>
      </c>
      <c r="N8531" s="6">
        <f t="shared" si="1739"/>
        <v>1</v>
      </c>
      <c r="O8531" s="2">
        <f t="shared" si="1740"/>
        <v>4587.5332753484254</v>
      </c>
      <c r="P8531" s="2">
        <f t="shared" si="1741"/>
        <v>4587.5332753484254</v>
      </c>
    </row>
    <row r="8532" spans="1:16">
      <c r="A8532" s="6">
        <v>13</v>
      </c>
      <c r="B8532" s="6">
        <v>2</v>
      </c>
      <c r="C8532" s="6">
        <v>3</v>
      </c>
      <c r="D8532" s="6">
        <f t="shared" si="1729"/>
        <v>18</v>
      </c>
      <c r="E8532" s="5">
        <f t="shared" si="1730"/>
        <v>4039.1573208399304</v>
      </c>
      <c r="F8532" s="5">
        <f t="shared" si="1731"/>
        <v>63.037499999999994</v>
      </c>
      <c r="G8532" s="5">
        <f t="shared" si="1732"/>
        <v>140.12604492187498</v>
      </c>
      <c r="H8532" s="5">
        <f t="shared" si="1733"/>
        <v>4242.3208657618061</v>
      </c>
      <c r="I8532" s="5">
        <f t="shared" si="1734"/>
        <v>720</v>
      </c>
      <c r="J8532" s="5">
        <f t="shared" si="1735"/>
        <v>3522.3208657618061</v>
      </c>
      <c r="K8532" s="2">
        <f t="shared" si="1736"/>
        <v>86151.403919475793</v>
      </c>
      <c r="L8532" s="2">
        <f t="shared" si="1737"/>
        <v>126688</v>
      </c>
      <c r="M8532" s="2">
        <f t="shared" si="1738"/>
        <v>14960</v>
      </c>
      <c r="N8532" s="6">
        <f t="shared" si="1739"/>
        <v>1</v>
      </c>
      <c r="O8532" s="2">
        <f t="shared" si="1740"/>
        <v>5576.5960805242066</v>
      </c>
      <c r="P8532" s="2">
        <f t="shared" si="1741"/>
        <v>5576.5960805242066</v>
      </c>
    </row>
    <row r="8533" spans="1:16">
      <c r="A8533" s="6">
        <v>13</v>
      </c>
      <c r="B8533" s="6">
        <v>2</v>
      </c>
      <c r="C8533" s="6">
        <v>4</v>
      </c>
      <c r="D8533" s="6">
        <f t="shared" si="1729"/>
        <v>19</v>
      </c>
      <c r="E8533" s="5">
        <f t="shared" si="1730"/>
        <v>4039.1573208399304</v>
      </c>
      <c r="F8533" s="5">
        <f t="shared" si="1731"/>
        <v>63.037499999999994</v>
      </c>
      <c r="G8533" s="5">
        <f t="shared" si="1732"/>
        <v>189.17016064453125</v>
      </c>
      <c r="H8533" s="5">
        <f t="shared" si="1733"/>
        <v>4291.3649814844621</v>
      </c>
      <c r="I8533" s="5">
        <f t="shared" si="1734"/>
        <v>720</v>
      </c>
      <c r="J8533" s="5">
        <f t="shared" si="1735"/>
        <v>3571.3649814844621</v>
      </c>
      <c r="K8533" s="2">
        <f t="shared" si="1736"/>
        <v>87002.86426188302</v>
      </c>
      <c r="L8533" s="2">
        <f t="shared" si="1737"/>
        <v>129388</v>
      </c>
      <c r="M8533" s="2">
        <f t="shared" si="1738"/>
        <v>15840</v>
      </c>
      <c r="N8533" s="6">
        <f t="shared" si="1739"/>
        <v>1</v>
      </c>
      <c r="O8533" s="2">
        <f t="shared" si="1740"/>
        <v>6545.1357381169801</v>
      </c>
      <c r="P8533" s="2">
        <f t="shared" si="1741"/>
        <v>6545.1357381169801</v>
      </c>
    </row>
    <row r="8534" spans="1:16">
      <c r="A8534" s="6">
        <v>13</v>
      </c>
      <c r="B8534" s="6">
        <v>2</v>
      </c>
      <c r="C8534" s="6">
        <v>5</v>
      </c>
      <c r="D8534" s="6">
        <f t="shared" si="1729"/>
        <v>20</v>
      </c>
      <c r="E8534" s="5">
        <f t="shared" si="1730"/>
        <v>4039.1573208399304</v>
      </c>
      <c r="F8534" s="5">
        <f t="shared" si="1731"/>
        <v>63.037499999999994</v>
      </c>
      <c r="G8534" s="5">
        <f t="shared" si="1732"/>
        <v>239.41848456573481</v>
      </c>
      <c r="H8534" s="5">
        <f t="shared" si="1733"/>
        <v>4341.6133054056654</v>
      </c>
      <c r="I8534" s="5">
        <f t="shared" si="1734"/>
        <v>720</v>
      </c>
      <c r="J8534" s="5">
        <f t="shared" si="1735"/>
        <v>3621.6133054056654</v>
      </c>
      <c r="K8534" s="2">
        <f t="shared" si="1736"/>
        <v>87875.230996626138</v>
      </c>
      <c r="L8534" s="2">
        <f t="shared" si="1737"/>
        <v>132088</v>
      </c>
      <c r="M8534" s="2">
        <f t="shared" si="1738"/>
        <v>16720</v>
      </c>
      <c r="N8534" s="6">
        <f t="shared" si="1739"/>
        <v>1</v>
      </c>
      <c r="O8534" s="2">
        <f t="shared" si="1740"/>
        <v>7492.7690033738618</v>
      </c>
      <c r="P8534" s="2">
        <f t="shared" si="1741"/>
        <v>7492.7690033738618</v>
      </c>
    </row>
    <row r="8535" spans="1:16">
      <c r="A8535" s="6">
        <v>13</v>
      </c>
      <c r="B8535" s="6">
        <v>2</v>
      </c>
      <c r="C8535" s="6">
        <v>6</v>
      </c>
      <c r="D8535" s="6">
        <f t="shared" si="1729"/>
        <v>21</v>
      </c>
      <c r="E8535" s="5">
        <f t="shared" si="1730"/>
        <v>4039.1573208399304</v>
      </c>
      <c r="F8535" s="5">
        <f t="shared" si="1731"/>
        <v>63.037499999999994</v>
      </c>
      <c r="G8535" s="5">
        <f t="shared" si="1732"/>
        <v>290.89345874736784</v>
      </c>
      <c r="H8535" s="5">
        <f t="shared" si="1733"/>
        <v>4393.0882795872985</v>
      </c>
      <c r="I8535" s="5">
        <f t="shared" si="1734"/>
        <v>720</v>
      </c>
      <c r="J8535" s="5">
        <f t="shared" si="1735"/>
        <v>3673.0882795872985</v>
      </c>
      <c r="K8535" s="2">
        <f t="shared" si="1736"/>
        <v>88768.893742835033</v>
      </c>
      <c r="L8535" s="2">
        <f t="shared" si="1737"/>
        <v>134788</v>
      </c>
      <c r="M8535" s="2">
        <f t="shared" si="1738"/>
        <v>17600</v>
      </c>
      <c r="N8535" s="6">
        <f t="shared" si="1739"/>
        <v>1</v>
      </c>
      <c r="O8535" s="2">
        <f t="shared" si="1740"/>
        <v>8419.1062571649672</v>
      </c>
      <c r="P8535" s="2">
        <f t="shared" si="1741"/>
        <v>8419.1062571649672</v>
      </c>
    </row>
    <row r="8536" spans="1:16">
      <c r="A8536" s="6">
        <v>13</v>
      </c>
      <c r="B8536" s="6">
        <v>2</v>
      </c>
      <c r="C8536" s="6">
        <v>7</v>
      </c>
      <c r="D8536" s="6">
        <f t="shared" si="1729"/>
        <v>22</v>
      </c>
      <c r="E8536" s="5">
        <f t="shared" si="1730"/>
        <v>4039.1573208399304</v>
      </c>
      <c r="F8536" s="5">
        <f t="shared" si="1731"/>
        <v>63.037499999999994</v>
      </c>
      <c r="G8536" s="5">
        <f t="shared" si="1732"/>
        <v>343.61789814532818</v>
      </c>
      <c r="H8536" s="5">
        <f t="shared" si="1733"/>
        <v>4445.8127189852594</v>
      </c>
      <c r="I8536" s="5">
        <f t="shared" si="1734"/>
        <v>720</v>
      </c>
      <c r="J8536" s="5">
        <f t="shared" si="1735"/>
        <v>3725.8127189852594</v>
      </c>
      <c r="K8536" s="2">
        <f t="shared" si="1736"/>
        <v>89684.248593494092</v>
      </c>
      <c r="L8536" s="2">
        <f t="shared" si="1737"/>
        <v>137488</v>
      </c>
      <c r="M8536" s="2">
        <f t="shared" si="1738"/>
        <v>18480</v>
      </c>
      <c r="N8536" s="6">
        <f t="shared" si="1739"/>
        <v>1</v>
      </c>
      <c r="O8536" s="2">
        <f t="shared" si="1740"/>
        <v>9323.7514065059077</v>
      </c>
      <c r="P8536" s="2">
        <f t="shared" si="1741"/>
        <v>9323.7514065059077</v>
      </c>
    </row>
    <row r="8537" spans="1:16">
      <c r="A8537" s="6">
        <v>13</v>
      </c>
      <c r="B8537" s="6">
        <v>2</v>
      </c>
      <c r="C8537" s="6">
        <v>8</v>
      </c>
      <c r="D8537" s="6">
        <f t="shared" si="1729"/>
        <v>23</v>
      </c>
      <c r="E8537" s="5">
        <f t="shared" si="1730"/>
        <v>4039.1573208399304</v>
      </c>
      <c r="F8537" s="5">
        <f t="shared" si="1731"/>
        <v>63.037499999999994</v>
      </c>
      <c r="G8537" s="5">
        <f t="shared" si="1732"/>
        <v>397.61499642530839</v>
      </c>
      <c r="H8537" s="5">
        <f t="shared" si="1733"/>
        <v>4499.809817265239</v>
      </c>
      <c r="I8537" s="5">
        <f t="shared" si="1734"/>
        <v>720</v>
      </c>
      <c r="J8537" s="5">
        <f t="shared" si="1735"/>
        <v>3779.809817265239</v>
      </c>
      <c r="K8537" s="2">
        <f t="shared" si="1736"/>
        <v>90621.698216410397</v>
      </c>
      <c r="L8537" s="2">
        <f t="shared" si="1737"/>
        <v>140188</v>
      </c>
      <c r="M8537" s="2">
        <f t="shared" si="1738"/>
        <v>19360</v>
      </c>
      <c r="N8537" s="6">
        <f t="shared" si="1739"/>
        <v>1</v>
      </c>
      <c r="O8537" s="2">
        <f t="shared" si="1740"/>
        <v>10206.301783589603</v>
      </c>
      <c r="P8537" s="2">
        <f t="shared" si="1741"/>
        <v>10206.301783589603</v>
      </c>
    </row>
    <row r="8538" spans="1:16">
      <c r="A8538" s="6">
        <v>13</v>
      </c>
      <c r="B8538" s="6">
        <v>2</v>
      </c>
      <c r="C8538" s="6">
        <v>9</v>
      </c>
      <c r="D8538" s="6">
        <f t="shared" si="1729"/>
        <v>24</v>
      </c>
      <c r="E8538" s="5">
        <f t="shared" si="1730"/>
        <v>4039.1573208399304</v>
      </c>
      <c r="F8538" s="5">
        <f t="shared" si="1731"/>
        <v>63.037499999999994</v>
      </c>
      <c r="G8538" s="5">
        <f t="shared" si="1732"/>
        <v>452.90833186570285</v>
      </c>
      <c r="H8538" s="5">
        <f t="shared" si="1733"/>
        <v>4555.1031527056339</v>
      </c>
      <c r="I8538" s="5">
        <f t="shared" si="1734"/>
        <v>720</v>
      </c>
      <c r="J8538" s="5">
        <f t="shared" si="1735"/>
        <v>3835.1031527056339</v>
      </c>
      <c r="K8538" s="2">
        <f t="shared" si="1736"/>
        <v>91581.65195669503</v>
      </c>
      <c r="L8538" s="2">
        <f t="shared" si="1737"/>
        <v>142888</v>
      </c>
      <c r="M8538" s="2">
        <f t="shared" si="1738"/>
        <v>20240</v>
      </c>
      <c r="N8538" s="6">
        <f t="shared" si="1739"/>
        <v>1</v>
      </c>
      <c r="O8538" s="2">
        <f t="shared" si="1740"/>
        <v>11066.34804330497</v>
      </c>
      <c r="P8538" s="2">
        <f t="shared" si="1741"/>
        <v>11066.34804330497</v>
      </c>
    </row>
    <row r="8539" spans="1:16">
      <c r="A8539" s="6">
        <v>13</v>
      </c>
      <c r="B8539" s="6">
        <v>2</v>
      </c>
      <c r="C8539" s="6">
        <v>10</v>
      </c>
      <c r="D8539" s="6">
        <f t="shared" si="1729"/>
        <v>25</v>
      </c>
      <c r="E8539" s="5">
        <f t="shared" si="1730"/>
        <v>4039.1573208399304</v>
      </c>
      <c r="F8539" s="5">
        <f t="shared" si="1731"/>
        <v>63.037499999999994</v>
      </c>
      <c r="G8539" s="5">
        <f t="shared" si="1732"/>
        <v>509.52187334891573</v>
      </c>
      <c r="H8539" s="5">
        <f t="shared" si="1733"/>
        <v>4611.7166941888463</v>
      </c>
      <c r="I8539" s="5">
        <f t="shared" si="1734"/>
        <v>720</v>
      </c>
      <c r="J8539" s="5">
        <f t="shared" si="1735"/>
        <v>3891.7166941888463</v>
      </c>
      <c r="K8539" s="2">
        <f t="shared" si="1736"/>
        <v>92564.525940778578</v>
      </c>
      <c r="L8539" s="2">
        <f t="shared" si="1737"/>
        <v>145588</v>
      </c>
      <c r="M8539" s="2">
        <f t="shared" si="1738"/>
        <v>21120</v>
      </c>
      <c r="N8539" s="6">
        <f t="shared" si="1739"/>
        <v>1</v>
      </c>
      <c r="O8539" s="2">
        <f t="shared" si="1740"/>
        <v>11903.474059221422</v>
      </c>
      <c r="P8539" s="2">
        <f t="shared" si="1741"/>
        <v>11903.474059221422</v>
      </c>
    </row>
    <row r="8540" spans="1:16">
      <c r="A8540" s="6">
        <v>13</v>
      </c>
      <c r="B8540" s="6">
        <v>2</v>
      </c>
      <c r="C8540" s="6">
        <v>11</v>
      </c>
      <c r="D8540" s="6">
        <f t="shared" si="1729"/>
        <v>26</v>
      </c>
      <c r="E8540" s="5">
        <f t="shared" si="1730"/>
        <v>4039.1573208399304</v>
      </c>
      <c r="F8540" s="5">
        <f t="shared" si="1731"/>
        <v>63.037499999999994</v>
      </c>
      <c r="G8540" s="5">
        <f t="shared" si="1732"/>
        <v>567.47998644235474</v>
      </c>
      <c r="H8540" s="5">
        <f t="shared" si="1733"/>
        <v>4669.6748072822857</v>
      </c>
      <c r="I8540" s="5">
        <f t="shared" si="1734"/>
        <v>720</v>
      </c>
      <c r="J8540" s="5">
        <f t="shared" si="1735"/>
        <v>3949.6748072822857</v>
      </c>
      <c r="K8540" s="2">
        <f t="shared" si="1736"/>
        <v>93570.743181984129</v>
      </c>
      <c r="L8540" s="2">
        <f t="shared" si="1737"/>
        <v>148288</v>
      </c>
      <c r="M8540" s="2">
        <f t="shared" si="1738"/>
        <v>22000</v>
      </c>
      <c r="N8540" s="6">
        <f t="shared" si="1739"/>
        <v>1</v>
      </c>
      <c r="O8540" s="2">
        <f t="shared" si="1740"/>
        <v>12717.256818015871</v>
      </c>
      <c r="P8540" s="2">
        <f t="shared" si="1741"/>
        <v>12717.256818015871</v>
      </c>
    </row>
    <row r="8541" spans="1:16">
      <c r="A8541" s="6">
        <v>13</v>
      </c>
      <c r="B8541" s="6">
        <v>2</v>
      </c>
      <c r="C8541" s="6">
        <v>12</v>
      </c>
      <c r="D8541" s="6">
        <f t="shared" si="1729"/>
        <v>27</v>
      </c>
      <c r="E8541" s="5">
        <f t="shared" si="1730"/>
        <v>4039.1573208399304</v>
      </c>
      <c r="F8541" s="5">
        <f t="shared" si="1731"/>
        <v>63.037499999999994</v>
      </c>
      <c r="G8541" s="5">
        <f t="shared" si="1732"/>
        <v>626.80743957041921</v>
      </c>
      <c r="H8541" s="5">
        <f t="shared" si="1733"/>
        <v>4729.0022604103497</v>
      </c>
      <c r="I8541" s="5">
        <f t="shared" si="1734"/>
        <v>720</v>
      </c>
      <c r="J8541" s="5">
        <f t="shared" si="1735"/>
        <v>4009.0022604103497</v>
      </c>
      <c r="K8541" s="2">
        <f t="shared" si="1736"/>
        <v>94600.733687679676</v>
      </c>
      <c r="L8541" s="2">
        <f t="shared" si="1737"/>
        <v>150988</v>
      </c>
      <c r="M8541" s="2">
        <f t="shared" si="1738"/>
        <v>22880</v>
      </c>
      <c r="N8541" s="6">
        <f t="shared" si="1739"/>
        <v>1</v>
      </c>
      <c r="O8541" s="2">
        <f t="shared" si="1740"/>
        <v>13507.266312320324</v>
      </c>
      <c r="P8541" s="2">
        <f t="shared" si="1741"/>
        <v>13507.266312320324</v>
      </c>
    </row>
    <row r="8542" spans="1:16">
      <c r="A8542" s="6">
        <v>13</v>
      </c>
      <c r="B8542" s="6">
        <v>2</v>
      </c>
      <c r="C8542" s="6">
        <v>13</v>
      </c>
      <c r="D8542" s="6">
        <f t="shared" si="1729"/>
        <v>28</v>
      </c>
      <c r="E8542" s="5">
        <f t="shared" si="1730"/>
        <v>4039.1573208399304</v>
      </c>
      <c r="F8542" s="5">
        <f t="shared" si="1731"/>
        <v>63.037499999999994</v>
      </c>
      <c r="G8542" s="5">
        <f t="shared" si="1732"/>
        <v>687.52941027880343</v>
      </c>
      <c r="H8542" s="5">
        <f t="shared" si="1733"/>
        <v>4789.7242311187347</v>
      </c>
      <c r="I8542" s="5">
        <f t="shared" si="1734"/>
        <v>720</v>
      </c>
      <c r="J8542" s="5">
        <f t="shared" si="1735"/>
        <v>4069.7242311187347</v>
      </c>
      <c r="K8542" s="2">
        <f t="shared" si="1736"/>
        <v>95654.934568033583</v>
      </c>
      <c r="L8542" s="2">
        <f t="shared" si="1737"/>
        <v>153688</v>
      </c>
      <c r="M8542" s="2">
        <f t="shared" si="1738"/>
        <v>23760</v>
      </c>
      <c r="N8542" s="6">
        <f t="shared" si="1739"/>
        <v>1</v>
      </c>
      <c r="O8542" s="2">
        <f t="shared" si="1740"/>
        <v>14273.065431966417</v>
      </c>
      <c r="P8542" s="2">
        <f t="shared" si="1741"/>
        <v>14273.065431966417</v>
      </c>
    </row>
    <row r="8543" spans="1:16">
      <c r="A8543" s="6">
        <v>13</v>
      </c>
      <c r="B8543" s="6">
        <v>2</v>
      </c>
      <c r="C8543" s="6">
        <v>14</v>
      </c>
      <c r="D8543" s="6">
        <f t="shared" si="1729"/>
        <v>29</v>
      </c>
      <c r="E8543" s="5">
        <f t="shared" si="1730"/>
        <v>4039.1573208399304</v>
      </c>
      <c r="F8543" s="5">
        <f t="shared" si="1731"/>
        <v>63.037499999999994</v>
      </c>
      <c r="G8543" s="5">
        <f t="shared" si="1732"/>
        <v>749.67149159246469</v>
      </c>
      <c r="H8543" s="5">
        <f t="shared" si="1733"/>
        <v>4851.8663124323957</v>
      </c>
      <c r="I8543" s="5">
        <f t="shared" si="1734"/>
        <v>720</v>
      </c>
      <c r="J8543" s="5">
        <f t="shared" si="1735"/>
        <v>4131.8663124323957</v>
      </c>
      <c r="K8543" s="2">
        <f t="shared" si="1736"/>
        <v>96733.790146395753</v>
      </c>
      <c r="L8543" s="2">
        <f t="shared" si="1737"/>
        <v>156388</v>
      </c>
      <c r="M8543" s="2">
        <f t="shared" si="1738"/>
        <v>24640</v>
      </c>
      <c r="N8543" s="6">
        <f t="shared" si="1739"/>
        <v>1</v>
      </c>
      <c r="O8543" s="2">
        <f t="shared" si="1740"/>
        <v>15014.209853604247</v>
      </c>
      <c r="P8543" s="2">
        <f t="shared" si="1741"/>
        <v>15014.209853604247</v>
      </c>
    </row>
    <row r="8544" spans="1:16">
      <c r="A8544" s="6">
        <v>13</v>
      </c>
      <c r="B8544" s="6">
        <v>2</v>
      </c>
      <c r="C8544" s="6">
        <v>15</v>
      </c>
      <c r="D8544" s="6">
        <f t="shared" si="1729"/>
        <v>30</v>
      </c>
      <c r="E8544" s="5">
        <f t="shared" si="1730"/>
        <v>4039.1573208399304</v>
      </c>
      <c r="F8544" s="5">
        <f t="shared" si="1731"/>
        <v>63.037499999999994</v>
      </c>
      <c r="G8544" s="5">
        <f t="shared" si="1732"/>
        <v>813.25969846861108</v>
      </c>
      <c r="H8544" s="5">
        <f t="shared" si="1733"/>
        <v>4915.4545193085414</v>
      </c>
      <c r="I8544" s="5">
        <f t="shared" si="1734"/>
        <v>720</v>
      </c>
      <c r="J8544" s="5">
        <f t="shared" si="1735"/>
        <v>4195.4545193085414</v>
      </c>
      <c r="K8544" s="2">
        <f t="shared" si="1736"/>
        <v>97837.75207132884</v>
      </c>
      <c r="L8544" s="2">
        <f t="shared" si="1737"/>
        <v>159088</v>
      </c>
      <c r="M8544" s="2">
        <f t="shared" si="1738"/>
        <v>25520</v>
      </c>
      <c r="N8544" s="6">
        <f t="shared" si="1739"/>
        <v>1</v>
      </c>
      <c r="O8544" s="2">
        <f t="shared" si="1740"/>
        <v>15730.24792867116</v>
      </c>
      <c r="P8544" s="2">
        <f t="shared" si="1741"/>
        <v>15730.24792867116</v>
      </c>
    </row>
    <row r="8545" spans="1:16">
      <c r="A8545" s="6">
        <v>13</v>
      </c>
      <c r="B8545" s="6">
        <v>2</v>
      </c>
      <c r="C8545" s="6">
        <v>16</v>
      </c>
      <c r="D8545" s="6">
        <f t="shared" si="1729"/>
        <v>31</v>
      </c>
      <c r="E8545" s="5">
        <f t="shared" si="1730"/>
        <v>4039.1573208399304</v>
      </c>
      <c r="F8545" s="5">
        <f t="shared" si="1731"/>
        <v>63.037499999999994</v>
      </c>
      <c r="G8545" s="5">
        <f t="shared" si="1732"/>
        <v>878.32047434610013</v>
      </c>
      <c r="H8545" s="5">
        <f t="shared" si="1733"/>
        <v>4980.5152951860309</v>
      </c>
      <c r="I8545" s="5">
        <f t="shared" si="1734"/>
        <v>720</v>
      </c>
      <c r="J8545" s="5">
        <f t="shared" si="1735"/>
        <v>4260.5152951860309</v>
      </c>
      <c r="K8545" s="2">
        <f t="shared" si="1736"/>
        <v>98967.279430313036</v>
      </c>
      <c r="L8545" s="2">
        <f t="shared" si="1737"/>
        <v>161788</v>
      </c>
      <c r="M8545" s="2">
        <f t="shared" si="1738"/>
        <v>26400</v>
      </c>
      <c r="N8545" s="6">
        <f t="shared" si="1739"/>
        <v>1</v>
      </c>
      <c r="O8545" s="2">
        <f t="shared" si="1740"/>
        <v>16420.720569686964</v>
      </c>
      <c r="P8545" s="2">
        <f t="shared" si="1741"/>
        <v>16420.720569686964</v>
      </c>
    </row>
    <row r="8546" spans="1:16">
      <c r="A8546" s="6">
        <v>13</v>
      </c>
      <c r="B8546" s="6">
        <v>2</v>
      </c>
      <c r="C8546" s="6">
        <v>17</v>
      </c>
      <c r="D8546" s="6">
        <f t="shared" si="1729"/>
        <v>32</v>
      </c>
      <c r="E8546" s="5">
        <f t="shared" si="1730"/>
        <v>4039.1573208399304</v>
      </c>
      <c r="F8546" s="5">
        <f t="shared" si="1731"/>
        <v>63.037499999999994</v>
      </c>
      <c r="G8546" s="5">
        <f t="shared" si="1732"/>
        <v>944.88069779264049</v>
      </c>
      <c r="H8546" s="5">
        <f t="shared" si="1733"/>
        <v>5047.0755186325714</v>
      </c>
      <c r="I8546" s="5">
        <f t="shared" si="1734"/>
        <v>720</v>
      </c>
      <c r="J8546" s="5">
        <f t="shared" si="1735"/>
        <v>4327.0755186325714</v>
      </c>
      <c r="K8546" s="2">
        <f t="shared" si="1736"/>
        <v>100122.83886514881</v>
      </c>
      <c r="L8546" s="2">
        <f t="shared" si="1737"/>
        <v>164488</v>
      </c>
      <c r="M8546" s="2">
        <f t="shared" si="1738"/>
        <v>27280</v>
      </c>
      <c r="N8546" s="6">
        <f t="shared" si="1739"/>
        <v>1</v>
      </c>
      <c r="O8546" s="2">
        <f t="shared" si="1740"/>
        <v>17085.161134851194</v>
      </c>
      <c r="P8546" s="2">
        <f t="shared" si="1741"/>
        <v>17085.161134851194</v>
      </c>
    </row>
    <row r="8547" spans="1:16">
      <c r="A8547" s="6">
        <v>13</v>
      </c>
      <c r="B8547" s="6">
        <v>2</v>
      </c>
      <c r="C8547" s="6">
        <v>18</v>
      </c>
      <c r="D8547" s="6">
        <f t="shared" si="1729"/>
        <v>33</v>
      </c>
      <c r="E8547" s="5">
        <f t="shared" si="1730"/>
        <v>4039.1573208399304</v>
      </c>
      <c r="F8547" s="5">
        <f t="shared" si="1731"/>
        <v>63.037499999999994</v>
      </c>
      <c r="G8547" s="5">
        <f t="shared" si="1732"/>
        <v>1012.9676892512279</v>
      </c>
      <c r="H8547" s="5">
        <f t="shared" si="1733"/>
        <v>5115.1625100911588</v>
      </c>
      <c r="I8547" s="5">
        <f t="shared" si="1734"/>
        <v>720</v>
      </c>
      <c r="J8547" s="5">
        <f t="shared" si="1735"/>
        <v>4395.1625100911588</v>
      </c>
      <c r="K8547" s="2">
        <f t="shared" si="1736"/>
        <v>101304.90468908261</v>
      </c>
      <c r="L8547" s="2">
        <f t="shared" si="1737"/>
        <v>167188</v>
      </c>
      <c r="M8547" s="2">
        <f t="shared" si="1738"/>
        <v>28160</v>
      </c>
      <c r="N8547" s="6">
        <f t="shared" si="1739"/>
        <v>1</v>
      </c>
      <c r="O8547" s="2">
        <f t="shared" si="1740"/>
        <v>17723.095310917386</v>
      </c>
      <c r="P8547" s="2">
        <f t="shared" si="1741"/>
        <v>17723.095310917386</v>
      </c>
    </row>
    <row r="8548" spans="1:16">
      <c r="A8548" s="6">
        <v>13</v>
      </c>
      <c r="B8548" s="6">
        <v>2</v>
      </c>
      <c r="C8548" s="6">
        <v>19</v>
      </c>
      <c r="D8548" s="6">
        <f t="shared" si="1729"/>
        <v>34</v>
      </c>
      <c r="E8548" s="5">
        <f t="shared" si="1730"/>
        <v>4039.1573208399304</v>
      </c>
      <c r="F8548" s="5">
        <f t="shared" si="1731"/>
        <v>63.037499999999994</v>
      </c>
      <c r="G8548" s="5">
        <f t="shared" si="1732"/>
        <v>1082.6092178872495</v>
      </c>
      <c r="H8548" s="5">
        <f t="shared" si="1733"/>
        <v>5184.8040387271803</v>
      </c>
      <c r="I8548" s="5">
        <f t="shared" si="1734"/>
        <v>720</v>
      </c>
      <c r="J8548" s="5">
        <f t="shared" si="1735"/>
        <v>4464.8040387271803</v>
      </c>
      <c r="K8548" s="2">
        <f t="shared" si="1736"/>
        <v>102513.95900568021</v>
      </c>
      <c r="L8548" s="2">
        <f t="shared" si="1737"/>
        <v>169888</v>
      </c>
      <c r="M8548" s="2">
        <f t="shared" si="1738"/>
        <v>29040</v>
      </c>
      <c r="N8548" s="6">
        <f t="shared" si="1739"/>
        <v>1</v>
      </c>
      <c r="O8548" s="2">
        <f t="shared" si="1740"/>
        <v>18334.040994319788</v>
      </c>
      <c r="P8548" s="2">
        <f t="shared" si="1741"/>
        <v>18334.040994319788</v>
      </c>
    </row>
    <row r="8549" spans="1:16">
      <c r="A8549" s="6">
        <v>13</v>
      </c>
      <c r="B8549" s="6">
        <v>2</v>
      </c>
      <c r="C8549" s="6">
        <v>20</v>
      </c>
      <c r="D8549" s="6">
        <f t="shared" si="1729"/>
        <v>35</v>
      </c>
      <c r="E8549" s="5">
        <f t="shared" si="1730"/>
        <v>4039.1573208399304</v>
      </c>
      <c r="F8549" s="5">
        <f t="shared" si="1731"/>
        <v>63.037499999999994</v>
      </c>
      <c r="G8549" s="5">
        <f t="shared" si="1732"/>
        <v>1153.8335085377266</v>
      </c>
      <c r="H8549" s="5">
        <f t="shared" si="1733"/>
        <v>5256.0283293776574</v>
      </c>
      <c r="I8549" s="5">
        <f t="shared" si="1734"/>
        <v>720</v>
      </c>
      <c r="J8549" s="5">
        <f t="shared" si="1735"/>
        <v>4536.0283293776574</v>
      </c>
      <c r="K8549" s="2">
        <f t="shared" si="1736"/>
        <v>103750.49182947322</v>
      </c>
      <c r="L8549" s="2">
        <f t="shared" si="1737"/>
        <v>172588</v>
      </c>
      <c r="M8549" s="2">
        <f t="shared" si="1738"/>
        <v>29920</v>
      </c>
      <c r="N8549" s="6">
        <f t="shared" si="1739"/>
        <v>1</v>
      </c>
      <c r="O8549" s="2">
        <f t="shared" si="1740"/>
        <v>18917.50817052678</v>
      </c>
      <c r="P8549" s="2">
        <f t="shared" si="1741"/>
        <v>18917.50817052678</v>
      </c>
    </row>
    <row r="8550" spans="1:16">
      <c r="A8550" s="6">
        <v>13</v>
      </c>
      <c r="B8550" s="6">
        <v>2</v>
      </c>
      <c r="C8550" s="6">
        <v>21</v>
      </c>
      <c r="D8550" s="6">
        <f t="shared" si="1729"/>
        <v>36</v>
      </c>
      <c r="E8550" s="5">
        <f t="shared" si="1730"/>
        <v>4039.1573208399304</v>
      </c>
      <c r="F8550" s="5">
        <f t="shared" si="1731"/>
        <v>63.037499999999994</v>
      </c>
      <c r="G8550" s="5">
        <f t="shared" si="1732"/>
        <v>1226.6692487641703</v>
      </c>
      <c r="H8550" s="5">
        <f t="shared" si="1733"/>
        <v>5328.8640696041011</v>
      </c>
      <c r="I8550" s="5">
        <f t="shared" si="1734"/>
        <v>720</v>
      </c>
      <c r="J8550" s="5">
        <f t="shared" si="1735"/>
        <v>4608.8640696041011</v>
      </c>
      <c r="K8550" s="2">
        <f t="shared" si="1736"/>
        <v>105015.00120840453</v>
      </c>
      <c r="L8550" s="2">
        <f t="shared" si="1737"/>
        <v>175288</v>
      </c>
      <c r="M8550" s="2">
        <f t="shared" si="1738"/>
        <v>30800</v>
      </c>
      <c r="N8550" s="6">
        <f t="shared" si="1739"/>
        <v>1</v>
      </c>
      <c r="O8550" s="2">
        <f t="shared" si="1740"/>
        <v>19472.99879159547</v>
      </c>
      <c r="P8550" s="2">
        <f t="shared" si="1741"/>
        <v>19472.99879159547</v>
      </c>
    </row>
    <row r="8551" spans="1:16">
      <c r="A8551" s="6">
        <v>13</v>
      </c>
      <c r="B8551" s="6">
        <v>2</v>
      </c>
      <c r="C8551" s="6">
        <v>22</v>
      </c>
      <c r="D8551" s="6">
        <f t="shared" si="1729"/>
        <v>37</v>
      </c>
      <c r="E8551" s="5">
        <f t="shared" si="1730"/>
        <v>4039.1573208399304</v>
      </c>
      <c r="F8551" s="5">
        <f t="shared" si="1731"/>
        <v>63.037499999999994</v>
      </c>
      <c r="G8551" s="5">
        <f t="shared" si="1732"/>
        <v>1301.1455960105666</v>
      </c>
      <c r="H8551" s="5">
        <f t="shared" si="1733"/>
        <v>5403.3404168504976</v>
      </c>
      <c r="I8551" s="5">
        <f t="shared" si="1734"/>
        <v>720</v>
      </c>
      <c r="J8551" s="5">
        <f t="shared" si="1735"/>
        <v>4683.3404168504976</v>
      </c>
      <c r="K8551" s="2">
        <f t="shared" si="1736"/>
        <v>106307.99334809891</v>
      </c>
      <c r="L8551" s="2">
        <f t="shared" si="1737"/>
        <v>177988</v>
      </c>
      <c r="M8551" s="2">
        <f t="shared" si="1738"/>
        <v>31680</v>
      </c>
      <c r="N8551" s="6">
        <f t="shared" si="1739"/>
        <v>1</v>
      </c>
      <c r="O8551" s="2">
        <f t="shared" si="1740"/>
        <v>20000.006651901087</v>
      </c>
      <c r="P8551" s="2">
        <f t="shared" si="1741"/>
        <v>20000.006651901087</v>
      </c>
    </row>
    <row r="8552" spans="1:16">
      <c r="A8552" s="6">
        <v>13</v>
      </c>
      <c r="B8552" s="6">
        <v>2</v>
      </c>
      <c r="C8552" s="6">
        <v>23</v>
      </c>
      <c r="D8552" s="6">
        <f t="shared" si="1729"/>
        <v>38</v>
      </c>
      <c r="E8552" s="5">
        <f t="shared" si="1730"/>
        <v>4039.1573208399304</v>
      </c>
      <c r="F8552" s="5">
        <f t="shared" si="1731"/>
        <v>63.037499999999994</v>
      </c>
      <c r="G8552" s="5">
        <f t="shared" si="1732"/>
        <v>1377.292184868003</v>
      </c>
      <c r="H8552" s="5">
        <f t="shared" si="1733"/>
        <v>5479.4870057079333</v>
      </c>
      <c r="I8552" s="5">
        <f t="shared" si="1734"/>
        <v>720</v>
      </c>
      <c r="J8552" s="5">
        <f t="shared" si="1735"/>
        <v>4759.4870057079333</v>
      </c>
      <c r="K8552" s="2">
        <f t="shared" si="1736"/>
        <v>107629.98273798494</v>
      </c>
      <c r="L8552" s="2">
        <f t="shared" si="1737"/>
        <v>180688</v>
      </c>
      <c r="M8552" s="2">
        <f t="shared" si="1738"/>
        <v>32560</v>
      </c>
      <c r="N8552" s="6">
        <f t="shared" si="1739"/>
        <v>1</v>
      </c>
      <c r="O8552" s="2">
        <f t="shared" si="1740"/>
        <v>20498.017262015055</v>
      </c>
      <c r="P8552" s="2">
        <f t="shared" si="1741"/>
        <v>20498.017262015055</v>
      </c>
    </row>
    <row r="8553" spans="1:16">
      <c r="A8553" s="6">
        <v>13</v>
      </c>
      <c r="B8553" s="6">
        <v>2</v>
      </c>
      <c r="C8553" s="6">
        <v>24</v>
      </c>
      <c r="D8553" s="6">
        <f t="shared" si="1729"/>
        <v>39</v>
      </c>
      <c r="E8553" s="5">
        <f t="shared" si="1730"/>
        <v>4039.1573208399304</v>
      </c>
      <c r="F8553" s="5">
        <f t="shared" si="1731"/>
        <v>63.037499999999994</v>
      </c>
      <c r="G8553" s="5">
        <f t="shared" si="1732"/>
        <v>1455.1391344474989</v>
      </c>
      <c r="H8553" s="5">
        <f t="shared" si="1733"/>
        <v>5557.3339552874295</v>
      </c>
      <c r="I8553" s="5">
        <f t="shared" si="1734"/>
        <v>720</v>
      </c>
      <c r="J8553" s="5">
        <f t="shared" si="1735"/>
        <v>4837.3339552874295</v>
      </c>
      <c r="K8553" s="2">
        <f t="shared" si="1736"/>
        <v>108981.49227929565</v>
      </c>
      <c r="L8553" s="2">
        <f t="shared" si="1737"/>
        <v>183388</v>
      </c>
      <c r="M8553" s="2">
        <f t="shared" si="1738"/>
        <v>33440</v>
      </c>
      <c r="N8553" s="6">
        <f t="shared" si="1739"/>
        <v>1</v>
      </c>
      <c r="O8553" s="2">
        <f t="shared" si="1740"/>
        <v>20966.507720704351</v>
      </c>
      <c r="P8553" s="2">
        <f t="shared" si="1741"/>
        <v>20966.507720704351</v>
      </c>
    </row>
    <row r="8554" spans="1:16">
      <c r="A8554" s="6">
        <v>13</v>
      </c>
      <c r="B8554" s="6">
        <v>2</v>
      </c>
      <c r="C8554" s="6">
        <v>25</v>
      </c>
      <c r="D8554" s="6">
        <f t="shared" si="1729"/>
        <v>40</v>
      </c>
      <c r="E8554" s="5">
        <f t="shared" si="1730"/>
        <v>4039.1573208399304</v>
      </c>
      <c r="F8554" s="5">
        <f t="shared" si="1731"/>
        <v>63.037499999999994</v>
      </c>
      <c r="G8554" s="5">
        <f t="shared" si="1732"/>
        <v>1534.7170558625965</v>
      </c>
      <c r="H8554" s="5">
        <f t="shared" si="1733"/>
        <v>5636.9118767025275</v>
      </c>
      <c r="I8554" s="5">
        <f t="shared" si="1734"/>
        <v>720</v>
      </c>
      <c r="J8554" s="5">
        <f t="shared" si="1735"/>
        <v>4916.9118767025275</v>
      </c>
      <c r="K8554" s="2">
        <f t="shared" si="1736"/>
        <v>110363.05341497443</v>
      </c>
      <c r="L8554" s="2">
        <f t="shared" si="1737"/>
        <v>186088</v>
      </c>
      <c r="M8554" s="2">
        <f t="shared" si="1738"/>
        <v>34320</v>
      </c>
      <c r="N8554" s="6">
        <f t="shared" si="1739"/>
        <v>1</v>
      </c>
      <c r="O8554" s="2">
        <f t="shared" si="1740"/>
        <v>21404.946585025566</v>
      </c>
      <c r="P8554" s="2">
        <f t="shared" si="1741"/>
        <v>21404.946585025566</v>
      </c>
    </row>
    <row r="8555" spans="1:16">
      <c r="A8555" s="6">
        <v>13</v>
      </c>
      <c r="B8555" s="6">
        <v>2</v>
      </c>
      <c r="C8555" s="6">
        <v>26</v>
      </c>
      <c r="D8555" s="6">
        <f t="shared" si="1729"/>
        <v>41</v>
      </c>
      <c r="E8555" s="5">
        <f t="shared" si="1730"/>
        <v>4039.1573208399304</v>
      </c>
      <c r="F8555" s="5">
        <f t="shared" si="1731"/>
        <v>63.037499999999994</v>
      </c>
      <c r="G8555" s="5">
        <f t="shared" si="1732"/>
        <v>1616.0570598233144</v>
      </c>
      <c r="H8555" s="5">
        <f t="shared" si="1733"/>
        <v>5718.2518806632452</v>
      </c>
      <c r="I8555" s="5">
        <f t="shared" si="1734"/>
        <v>720</v>
      </c>
      <c r="J8555" s="5">
        <f t="shared" si="1735"/>
        <v>4998.2518806632452</v>
      </c>
      <c r="K8555" s="2">
        <f t="shared" si="1736"/>
        <v>111775.20626151467</v>
      </c>
      <c r="L8555" s="2">
        <f t="shared" si="1737"/>
        <v>188788</v>
      </c>
      <c r="M8555" s="2">
        <f t="shared" si="1738"/>
        <v>35200</v>
      </c>
      <c r="N8555" s="6">
        <f t="shared" si="1739"/>
        <v>1</v>
      </c>
      <c r="O8555" s="2">
        <f t="shared" si="1740"/>
        <v>21812.793738485329</v>
      </c>
      <c r="P8555" s="2">
        <f t="shared" si="1741"/>
        <v>21812.793738485329</v>
      </c>
    </row>
    <row r="8556" spans="1:16">
      <c r="A8556" s="6">
        <v>13</v>
      </c>
      <c r="B8556" s="6">
        <v>2</v>
      </c>
      <c r="C8556" s="6">
        <v>27</v>
      </c>
      <c r="D8556" s="6">
        <f t="shared" si="1729"/>
        <v>42</v>
      </c>
      <c r="E8556" s="5">
        <f t="shared" si="1730"/>
        <v>4039.1573208399304</v>
      </c>
      <c r="F8556" s="5">
        <f t="shared" si="1731"/>
        <v>63.037499999999994</v>
      </c>
      <c r="G8556" s="5">
        <f t="shared" si="1732"/>
        <v>1699.1907643430709</v>
      </c>
      <c r="H8556" s="5">
        <f t="shared" si="1733"/>
        <v>5801.3855851830012</v>
      </c>
      <c r="I8556" s="5">
        <f t="shared" si="1734"/>
        <v>720</v>
      </c>
      <c r="J8556" s="5">
        <f t="shared" si="1735"/>
        <v>5081.3855851830012</v>
      </c>
      <c r="K8556" s="2">
        <f t="shared" si="1736"/>
        <v>113218.49974276044</v>
      </c>
      <c r="L8556" s="2">
        <f t="shared" si="1737"/>
        <v>191488</v>
      </c>
      <c r="M8556" s="2">
        <f t="shared" si="1738"/>
        <v>36080</v>
      </c>
      <c r="N8556" s="6">
        <f t="shared" si="1739"/>
        <v>1</v>
      </c>
      <c r="O8556" s="2">
        <f t="shared" si="1740"/>
        <v>22189.500257239561</v>
      </c>
      <c r="P8556" s="2">
        <f t="shared" si="1741"/>
        <v>22189.500257239561</v>
      </c>
    </row>
    <row r="8557" spans="1:16">
      <c r="A8557" s="6">
        <v>13</v>
      </c>
      <c r="B8557" s="6">
        <v>2</v>
      </c>
      <c r="C8557" s="6">
        <v>28</v>
      </c>
      <c r="D8557" s="6">
        <f t="shared" si="1729"/>
        <v>43</v>
      </c>
      <c r="E8557" s="5">
        <f t="shared" si="1730"/>
        <v>4039.1573208399304</v>
      </c>
      <c r="F8557" s="5">
        <f t="shared" si="1731"/>
        <v>63.037499999999994</v>
      </c>
      <c r="G8557" s="5">
        <f t="shared" si="1732"/>
        <v>1784.1503025602246</v>
      </c>
      <c r="H8557" s="5">
        <f t="shared" si="1733"/>
        <v>5886.345123400155</v>
      </c>
      <c r="I8557" s="5">
        <f t="shared" si="1734"/>
        <v>720</v>
      </c>
      <c r="J8557" s="5">
        <f t="shared" si="1735"/>
        <v>5166.345123400155</v>
      </c>
      <c r="K8557" s="2">
        <f t="shared" si="1736"/>
        <v>114693.49172569714</v>
      </c>
      <c r="L8557" s="2">
        <f t="shared" si="1737"/>
        <v>194188</v>
      </c>
      <c r="M8557" s="2">
        <f t="shared" si="1738"/>
        <v>36960</v>
      </c>
      <c r="N8557" s="6">
        <f t="shared" si="1739"/>
        <v>1</v>
      </c>
      <c r="O8557" s="2">
        <f t="shared" si="1740"/>
        <v>22534.508274302862</v>
      </c>
      <c r="P8557" s="2">
        <f t="shared" si="1741"/>
        <v>22534.508274302862</v>
      </c>
    </row>
    <row r="8558" spans="1:16">
      <c r="A8558" s="6">
        <v>13</v>
      </c>
      <c r="B8558" s="6">
        <v>2</v>
      </c>
      <c r="C8558" s="6">
        <v>29</v>
      </c>
      <c r="D8558" s="6">
        <f t="shared" si="1729"/>
        <v>44</v>
      </c>
      <c r="E8558" s="5">
        <f t="shared" si="1730"/>
        <v>4039.1573208399304</v>
      </c>
      <c r="F8558" s="5">
        <f t="shared" si="1731"/>
        <v>63.037499999999994</v>
      </c>
      <c r="G8558" s="5">
        <f t="shared" si="1732"/>
        <v>1870.9683306758782</v>
      </c>
      <c r="H8558" s="5">
        <f t="shared" si="1733"/>
        <v>5973.1631515158087</v>
      </c>
      <c r="I8558" s="5">
        <f t="shared" si="1734"/>
        <v>720</v>
      </c>
      <c r="J8558" s="5">
        <f t="shared" si="1735"/>
        <v>5253.1631515158087</v>
      </c>
      <c r="K8558" s="2">
        <f t="shared" si="1736"/>
        <v>116200.74915826057</v>
      </c>
      <c r="L8558" s="2">
        <f t="shared" si="1737"/>
        <v>196888</v>
      </c>
      <c r="M8558" s="2">
        <f t="shared" si="1738"/>
        <v>37840</v>
      </c>
      <c r="N8558" s="6">
        <f t="shared" si="1739"/>
        <v>1</v>
      </c>
      <c r="O8558" s="2">
        <f t="shared" si="1740"/>
        <v>22847.250841739427</v>
      </c>
      <c r="P8558" s="2">
        <f t="shared" si="1741"/>
        <v>22847.250841739427</v>
      </c>
    </row>
    <row r="8559" spans="1:16">
      <c r="A8559" s="6">
        <v>13</v>
      </c>
      <c r="B8559" s="6">
        <v>2</v>
      </c>
      <c r="C8559" s="6">
        <v>30</v>
      </c>
      <c r="D8559" s="6">
        <f t="shared" si="1729"/>
        <v>45</v>
      </c>
      <c r="E8559" s="5">
        <f t="shared" si="1730"/>
        <v>4039.1573208399304</v>
      </c>
      <c r="F8559" s="5">
        <f t="shared" si="1731"/>
        <v>63.037499999999994</v>
      </c>
      <c r="G8559" s="5">
        <f t="shared" si="1732"/>
        <v>1959.6780360096488</v>
      </c>
      <c r="H8559" s="5">
        <f t="shared" si="1733"/>
        <v>6061.8728568495799</v>
      </c>
      <c r="I8559" s="5">
        <f t="shared" si="1734"/>
        <v>720</v>
      </c>
      <c r="J8559" s="5">
        <f t="shared" si="1735"/>
        <v>5341.8728568495799</v>
      </c>
      <c r="K8559" s="2">
        <f t="shared" si="1736"/>
        <v>117740.8482091941</v>
      </c>
      <c r="L8559" s="2">
        <f t="shared" si="1737"/>
        <v>199588</v>
      </c>
      <c r="M8559" s="2">
        <f t="shared" si="1738"/>
        <v>38720</v>
      </c>
      <c r="N8559" s="6">
        <f t="shared" si="1739"/>
        <v>1</v>
      </c>
      <c r="O8559" s="2">
        <f t="shared" si="1740"/>
        <v>23127.151790805903</v>
      </c>
      <c r="P8559" s="2">
        <f t="shared" si="1741"/>
        <v>23127.151790805903</v>
      </c>
    </row>
    <row r="8560" spans="1:16">
      <c r="A8560" s="6">
        <v>13</v>
      </c>
      <c r="B8560" s="6">
        <v>3</v>
      </c>
      <c r="C8560" s="6">
        <v>0</v>
      </c>
      <c r="D8560" s="6">
        <f t="shared" si="1729"/>
        <v>16</v>
      </c>
      <c r="E8560" s="5">
        <f t="shared" si="1730"/>
        <v>4039.1573208399304</v>
      </c>
      <c r="F8560" s="5">
        <f t="shared" si="1731"/>
        <v>96.920156249999991</v>
      </c>
      <c r="G8560" s="5">
        <f t="shared" si="1732"/>
        <v>0</v>
      </c>
      <c r="H8560" s="5">
        <f t="shared" si="1733"/>
        <v>4136.0774770899307</v>
      </c>
      <c r="I8560" s="5">
        <f t="shared" si="1734"/>
        <v>720</v>
      </c>
      <c r="J8560" s="5">
        <f t="shared" si="1735"/>
        <v>3416.0774770899307</v>
      </c>
      <c r="K8560" s="2">
        <f t="shared" si="1736"/>
        <v>84306.900643922403</v>
      </c>
      <c r="L8560" s="2">
        <f t="shared" si="1737"/>
        <v>120682</v>
      </c>
      <c r="M8560" s="2">
        <f t="shared" si="1738"/>
        <v>12760</v>
      </c>
      <c r="N8560" s="6">
        <f t="shared" si="1739"/>
        <v>1</v>
      </c>
      <c r="O8560" s="2">
        <f t="shared" si="1740"/>
        <v>3615.0993560775969</v>
      </c>
      <c r="P8560" s="2">
        <f t="shared" si="1741"/>
        <v>3615.0993560775969</v>
      </c>
    </row>
    <row r="8561" spans="1:16">
      <c r="A8561" s="6">
        <v>13</v>
      </c>
      <c r="B8561" s="6">
        <v>3</v>
      </c>
      <c r="C8561" s="6">
        <v>1</v>
      </c>
      <c r="D8561" s="6">
        <f t="shared" si="1729"/>
        <v>17</v>
      </c>
      <c r="E8561" s="5">
        <f t="shared" si="1730"/>
        <v>4039.1573208399304</v>
      </c>
      <c r="F8561" s="5">
        <f t="shared" si="1731"/>
        <v>96.920156249999991</v>
      </c>
      <c r="G8561" s="5">
        <f t="shared" si="1732"/>
        <v>45.5625</v>
      </c>
      <c r="H8561" s="5">
        <f t="shared" si="1733"/>
        <v>4181.6399770899307</v>
      </c>
      <c r="I8561" s="5">
        <f t="shared" si="1734"/>
        <v>720</v>
      </c>
      <c r="J8561" s="5">
        <f t="shared" si="1735"/>
        <v>3461.6399770899307</v>
      </c>
      <c r="K8561" s="2">
        <f t="shared" si="1736"/>
        <v>85097.916268922403</v>
      </c>
      <c r="L8561" s="2">
        <f t="shared" si="1737"/>
        <v>123382</v>
      </c>
      <c r="M8561" s="2">
        <f t="shared" si="1738"/>
        <v>13640</v>
      </c>
      <c r="N8561" s="6">
        <f t="shared" si="1739"/>
        <v>1</v>
      </c>
      <c r="O8561" s="2">
        <f t="shared" si="1740"/>
        <v>4644.0837310775969</v>
      </c>
      <c r="P8561" s="2">
        <f t="shared" si="1741"/>
        <v>4644.0837310775969</v>
      </c>
    </row>
    <row r="8562" spans="1:16">
      <c r="A8562" s="6">
        <v>13</v>
      </c>
      <c r="B8562" s="6">
        <v>3</v>
      </c>
      <c r="C8562" s="6">
        <v>2</v>
      </c>
      <c r="D8562" s="6">
        <f t="shared" si="1729"/>
        <v>18</v>
      </c>
      <c r="E8562" s="5">
        <f t="shared" si="1730"/>
        <v>4039.1573208399304</v>
      </c>
      <c r="F8562" s="5">
        <f t="shared" si="1731"/>
        <v>96.920156249999991</v>
      </c>
      <c r="G8562" s="5">
        <f t="shared" si="1732"/>
        <v>92.264062499999994</v>
      </c>
      <c r="H8562" s="5">
        <f t="shared" si="1733"/>
        <v>4228.341539589931</v>
      </c>
      <c r="I8562" s="5">
        <f t="shared" si="1734"/>
        <v>720</v>
      </c>
      <c r="J8562" s="5">
        <f t="shared" si="1735"/>
        <v>3508.341539589931</v>
      </c>
      <c r="K8562" s="2">
        <f t="shared" si="1736"/>
        <v>85908.707284547418</v>
      </c>
      <c r="L8562" s="2">
        <f t="shared" si="1737"/>
        <v>126082</v>
      </c>
      <c r="M8562" s="2">
        <f t="shared" si="1738"/>
        <v>14520</v>
      </c>
      <c r="N8562" s="6">
        <f t="shared" si="1739"/>
        <v>1</v>
      </c>
      <c r="O8562" s="2">
        <f t="shared" si="1740"/>
        <v>5653.2927154525823</v>
      </c>
      <c r="P8562" s="2">
        <f t="shared" si="1741"/>
        <v>5653.2927154525823</v>
      </c>
    </row>
    <row r="8563" spans="1:16">
      <c r="A8563" s="6">
        <v>13</v>
      </c>
      <c r="B8563" s="6">
        <v>3</v>
      </c>
      <c r="C8563" s="6">
        <v>3</v>
      </c>
      <c r="D8563" s="6">
        <f t="shared" si="1729"/>
        <v>19</v>
      </c>
      <c r="E8563" s="5">
        <f t="shared" si="1730"/>
        <v>4039.1573208399304</v>
      </c>
      <c r="F8563" s="5">
        <f t="shared" si="1731"/>
        <v>96.920156249999991</v>
      </c>
      <c r="G8563" s="5">
        <f t="shared" si="1732"/>
        <v>140.12604492187498</v>
      </c>
      <c r="H8563" s="5">
        <f t="shared" si="1733"/>
        <v>4276.2035220118059</v>
      </c>
      <c r="I8563" s="5">
        <f t="shared" si="1734"/>
        <v>720</v>
      </c>
      <c r="J8563" s="5">
        <f t="shared" si="1735"/>
        <v>3556.2035220118059</v>
      </c>
      <c r="K8563" s="2">
        <f t="shared" si="1736"/>
        <v>86739.644479371636</v>
      </c>
      <c r="L8563" s="2">
        <f t="shared" si="1737"/>
        <v>128782</v>
      </c>
      <c r="M8563" s="2">
        <f t="shared" si="1738"/>
        <v>15400</v>
      </c>
      <c r="N8563" s="6">
        <f t="shared" si="1739"/>
        <v>1</v>
      </c>
      <c r="O8563" s="2">
        <f t="shared" si="1740"/>
        <v>6642.3555206283636</v>
      </c>
      <c r="P8563" s="2">
        <f t="shared" si="1741"/>
        <v>6642.3555206283636</v>
      </c>
    </row>
    <row r="8564" spans="1:16">
      <c r="A8564" s="6">
        <v>13</v>
      </c>
      <c r="B8564" s="6">
        <v>3</v>
      </c>
      <c r="C8564" s="6">
        <v>4</v>
      </c>
      <c r="D8564" s="6">
        <f t="shared" si="1729"/>
        <v>20</v>
      </c>
      <c r="E8564" s="5">
        <f t="shared" si="1730"/>
        <v>4039.1573208399304</v>
      </c>
      <c r="F8564" s="5">
        <f t="shared" si="1731"/>
        <v>96.920156249999991</v>
      </c>
      <c r="G8564" s="5">
        <f t="shared" si="1732"/>
        <v>189.17016064453125</v>
      </c>
      <c r="H8564" s="5">
        <f t="shared" si="1733"/>
        <v>4325.2476377344619</v>
      </c>
      <c r="I8564" s="5">
        <f t="shared" si="1734"/>
        <v>720</v>
      </c>
      <c r="J8564" s="5">
        <f t="shared" si="1735"/>
        <v>3605.2476377344619</v>
      </c>
      <c r="K8564" s="2">
        <f t="shared" si="1736"/>
        <v>87591.104821778848</v>
      </c>
      <c r="L8564" s="2">
        <f t="shared" si="1737"/>
        <v>131482</v>
      </c>
      <c r="M8564" s="2">
        <f t="shared" si="1738"/>
        <v>16280</v>
      </c>
      <c r="N8564" s="6">
        <f t="shared" si="1739"/>
        <v>1</v>
      </c>
      <c r="O8564" s="2">
        <f t="shared" si="1740"/>
        <v>7610.8951782211516</v>
      </c>
      <c r="P8564" s="2">
        <f t="shared" si="1741"/>
        <v>7610.8951782211516</v>
      </c>
    </row>
    <row r="8565" spans="1:16">
      <c r="A8565" s="6">
        <v>13</v>
      </c>
      <c r="B8565" s="6">
        <v>3</v>
      </c>
      <c r="C8565" s="6">
        <v>5</v>
      </c>
      <c r="D8565" s="6">
        <f t="shared" si="1729"/>
        <v>21</v>
      </c>
      <c r="E8565" s="5">
        <f t="shared" si="1730"/>
        <v>4039.1573208399304</v>
      </c>
      <c r="F8565" s="5">
        <f t="shared" si="1731"/>
        <v>96.920156249999991</v>
      </c>
      <c r="G8565" s="5">
        <f t="shared" si="1732"/>
        <v>239.41848456573481</v>
      </c>
      <c r="H8565" s="5">
        <f t="shared" si="1733"/>
        <v>4375.4959616556653</v>
      </c>
      <c r="I8565" s="5">
        <f t="shared" si="1734"/>
        <v>720</v>
      </c>
      <c r="J8565" s="5">
        <f t="shared" si="1735"/>
        <v>3655.4959616556653</v>
      </c>
      <c r="K8565" s="2">
        <f t="shared" si="1736"/>
        <v>88463.471556521967</v>
      </c>
      <c r="L8565" s="2">
        <f t="shared" si="1737"/>
        <v>134182</v>
      </c>
      <c r="M8565" s="2">
        <f t="shared" si="1738"/>
        <v>17160</v>
      </c>
      <c r="N8565" s="6">
        <f t="shared" si="1739"/>
        <v>1</v>
      </c>
      <c r="O8565" s="2">
        <f t="shared" si="1740"/>
        <v>8558.5284434780333</v>
      </c>
      <c r="P8565" s="2">
        <f t="shared" si="1741"/>
        <v>8558.5284434780333</v>
      </c>
    </row>
    <row r="8566" spans="1:16">
      <c r="A8566" s="6">
        <v>13</v>
      </c>
      <c r="B8566" s="6">
        <v>3</v>
      </c>
      <c r="C8566" s="6">
        <v>6</v>
      </c>
      <c r="D8566" s="6">
        <f t="shared" si="1729"/>
        <v>22</v>
      </c>
      <c r="E8566" s="5">
        <f t="shared" si="1730"/>
        <v>4039.1573208399304</v>
      </c>
      <c r="F8566" s="5">
        <f t="shared" si="1731"/>
        <v>96.920156249999991</v>
      </c>
      <c r="G8566" s="5">
        <f t="shared" si="1732"/>
        <v>290.89345874736784</v>
      </c>
      <c r="H8566" s="5">
        <f t="shared" si="1733"/>
        <v>4426.9709358372984</v>
      </c>
      <c r="I8566" s="5">
        <f t="shared" si="1734"/>
        <v>720</v>
      </c>
      <c r="J8566" s="5">
        <f t="shared" si="1735"/>
        <v>3706.9709358372984</v>
      </c>
      <c r="K8566" s="2">
        <f t="shared" si="1736"/>
        <v>89357.134302730876</v>
      </c>
      <c r="L8566" s="2">
        <f t="shared" si="1737"/>
        <v>136882</v>
      </c>
      <c r="M8566" s="2">
        <f t="shared" si="1738"/>
        <v>18040</v>
      </c>
      <c r="N8566" s="6">
        <f t="shared" si="1739"/>
        <v>1</v>
      </c>
      <c r="O8566" s="2">
        <f t="shared" si="1740"/>
        <v>9484.8656972691242</v>
      </c>
      <c r="P8566" s="2">
        <f t="shared" si="1741"/>
        <v>9484.8656972691242</v>
      </c>
    </row>
    <row r="8567" spans="1:16">
      <c r="A8567" s="6">
        <v>13</v>
      </c>
      <c r="B8567" s="6">
        <v>3</v>
      </c>
      <c r="C8567" s="6">
        <v>7</v>
      </c>
      <c r="D8567" s="6">
        <f t="shared" si="1729"/>
        <v>23</v>
      </c>
      <c r="E8567" s="5">
        <f t="shared" si="1730"/>
        <v>4039.1573208399304</v>
      </c>
      <c r="F8567" s="5">
        <f t="shared" si="1731"/>
        <v>96.920156249999991</v>
      </c>
      <c r="G8567" s="5">
        <f t="shared" si="1732"/>
        <v>343.61789814532818</v>
      </c>
      <c r="H8567" s="5">
        <f t="shared" si="1733"/>
        <v>4479.6953752352592</v>
      </c>
      <c r="I8567" s="5">
        <f t="shared" si="1734"/>
        <v>720</v>
      </c>
      <c r="J8567" s="5">
        <f t="shared" si="1735"/>
        <v>3759.6953752352592</v>
      </c>
      <c r="K8567" s="2">
        <f t="shared" si="1736"/>
        <v>90272.489153389906</v>
      </c>
      <c r="L8567" s="2">
        <f t="shared" si="1737"/>
        <v>139582</v>
      </c>
      <c r="M8567" s="2">
        <f t="shared" si="1738"/>
        <v>18920</v>
      </c>
      <c r="N8567" s="6">
        <f t="shared" si="1739"/>
        <v>1</v>
      </c>
      <c r="O8567" s="2">
        <f t="shared" si="1740"/>
        <v>10389.510846610094</v>
      </c>
      <c r="P8567" s="2">
        <f t="shared" si="1741"/>
        <v>10389.510846610094</v>
      </c>
    </row>
    <row r="8568" spans="1:16">
      <c r="A8568" s="6">
        <v>13</v>
      </c>
      <c r="B8568" s="6">
        <v>3</v>
      </c>
      <c r="C8568" s="6">
        <v>8</v>
      </c>
      <c r="D8568" s="6">
        <f t="shared" si="1729"/>
        <v>24</v>
      </c>
      <c r="E8568" s="5">
        <f t="shared" si="1730"/>
        <v>4039.1573208399304</v>
      </c>
      <c r="F8568" s="5">
        <f t="shared" si="1731"/>
        <v>96.920156249999991</v>
      </c>
      <c r="G8568" s="5">
        <f t="shared" si="1732"/>
        <v>397.61499642530839</v>
      </c>
      <c r="H8568" s="5">
        <f t="shared" si="1733"/>
        <v>4533.6924735152388</v>
      </c>
      <c r="I8568" s="5">
        <f t="shared" si="1734"/>
        <v>720</v>
      </c>
      <c r="J8568" s="5">
        <f t="shared" si="1735"/>
        <v>3813.6924735152388</v>
      </c>
      <c r="K8568" s="2">
        <f t="shared" si="1736"/>
        <v>91209.938776306226</v>
      </c>
      <c r="L8568" s="2">
        <f t="shared" si="1737"/>
        <v>142282</v>
      </c>
      <c r="M8568" s="2">
        <f t="shared" si="1738"/>
        <v>19800</v>
      </c>
      <c r="N8568" s="6">
        <f t="shared" si="1739"/>
        <v>1</v>
      </c>
      <c r="O8568" s="2">
        <f t="shared" si="1740"/>
        <v>11272.061223693774</v>
      </c>
      <c r="P8568" s="2">
        <f t="shared" si="1741"/>
        <v>11272.061223693774</v>
      </c>
    </row>
    <row r="8569" spans="1:16">
      <c r="A8569" s="6">
        <v>13</v>
      </c>
      <c r="B8569" s="6">
        <v>3</v>
      </c>
      <c r="C8569" s="6">
        <v>9</v>
      </c>
      <c r="D8569" s="6">
        <f t="shared" si="1729"/>
        <v>25</v>
      </c>
      <c r="E8569" s="5">
        <f t="shared" si="1730"/>
        <v>4039.1573208399304</v>
      </c>
      <c r="F8569" s="5">
        <f t="shared" si="1731"/>
        <v>96.920156249999991</v>
      </c>
      <c r="G8569" s="5">
        <f t="shared" si="1732"/>
        <v>452.90833186570285</v>
      </c>
      <c r="H8569" s="5">
        <f t="shared" si="1733"/>
        <v>4588.9858089556337</v>
      </c>
      <c r="I8569" s="5">
        <f t="shared" si="1734"/>
        <v>720</v>
      </c>
      <c r="J8569" s="5">
        <f t="shared" si="1735"/>
        <v>3868.9858089556337</v>
      </c>
      <c r="K8569" s="2">
        <f t="shared" si="1736"/>
        <v>92169.892516590859</v>
      </c>
      <c r="L8569" s="2">
        <f t="shared" si="1737"/>
        <v>144982</v>
      </c>
      <c r="M8569" s="2">
        <f t="shared" si="1738"/>
        <v>20680</v>
      </c>
      <c r="N8569" s="6">
        <f t="shared" si="1739"/>
        <v>1</v>
      </c>
      <c r="O8569" s="2">
        <f t="shared" si="1740"/>
        <v>12132.107483409141</v>
      </c>
      <c r="P8569" s="2">
        <f t="shared" si="1741"/>
        <v>12132.107483409141</v>
      </c>
    </row>
    <row r="8570" spans="1:16">
      <c r="A8570" s="6">
        <v>13</v>
      </c>
      <c r="B8570" s="6">
        <v>3</v>
      </c>
      <c r="C8570" s="6">
        <v>10</v>
      </c>
      <c r="D8570" s="6">
        <f t="shared" si="1729"/>
        <v>26</v>
      </c>
      <c r="E8570" s="5">
        <f t="shared" si="1730"/>
        <v>4039.1573208399304</v>
      </c>
      <c r="F8570" s="5">
        <f t="shared" si="1731"/>
        <v>96.920156249999991</v>
      </c>
      <c r="G8570" s="5">
        <f t="shared" si="1732"/>
        <v>509.52187334891573</v>
      </c>
      <c r="H8570" s="5">
        <f t="shared" si="1733"/>
        <v>4645.5993504388462</v>
      </c>
      <c r="I8570" s="5">
        <f t="shared" si="1734"/>
        <v>720</v>
      </c>
      <c r="J8570" s="5">
        <f t="shared" si="1735"/>
        <v>3925.5993504388462</v>
      </c>
      <c r="K8570" s="2">
        <f t="shared" si="1736"/>
        <v>93152.766500674406</v>
      </c>
      <c r="L8570" s="2">
        <f t="shared" si="1737"/>
        <v>147682</v>
      </c>
      <c r="M8570" s="2">
        <f t="shared" si="1738"/>
        <v>21560</v>
      </c>
      <c r="N8570" s="6">
        <f t="shared" si="1739"/>
        <v>1</v>
      </c>
      <c r="O8570" s="2">
        <f t="shared" si="1740"/>
        <v>12969.233499325594</v>
      </c>
      <c r="P8570" s="2">
        <f t="shared" si="1741"/>
        <v>12969.233499325594</v>
      </c>
    </row>
    <row r="8571" spans="1:16">
      <c r="A8571" s="6">
        <v>13</v>
      </c>
      <c r="B8571" s="6">
        <v>3</v>
      </c>
      <c r="C8571" s="6">
        <v>11</v>
      </c>
      <c r="D8571" s="6">
        <f t="shared" si="1729"/>
        <v>27</v>
      </c>
      <c r="E8571" s="5">
        <f t="shared" si="1730"/>
        <v>4039.1573208399304</v>
      </c>
      <c r="F8571" s="5">
        <f t="shared" si="1731"/>
        <v>96.920156249999991</v>
      </c>
      <c r="G8571" s="5">
        <f t="shared" si="1732"/>
        <v>567.47998644235474</v>
      </c>
      <c r="H8571" s="5">
        <f t="shared" si="1733"/>
        <v>4703.5574635322855</v>
      </c>
      <c r="I8571" s="5">
        <f t="shared" si="1734"/>
        <v>720</v>
      </c>
      <c r="J8571" s="5">
        <f t="shared" si="1735"/>
        <v>3983.5574635322855</v>
      </c>
      <c r="K8571" s="2">
        <f t="shared" si="1736"/>
        <v>94158.983741879958</v>
      </c>
      <c r="L8571" s="2">
        <f t="shared" si="1737"/>
        <v>150382</v>
      </c>
      <c r="M8571" s="2">
        <f t="shared" si="1738"/>
        <v>22440</v>
      </c>
      <c r="N8571" s="6">
        <f t="shared" si="1739"/>
        <v>1</v>
      </c>
      <c r="O8571" s="2">
        <f t="shared" si="1740"/>
        <v>13783.016258120042</v>
      </c>
      <c r="P8571" s="2">
        <f t="shared" si="1741"/>
        <v>13783.016258120042</v>
      </c>
    </row>
    <row r="8572" spans="1:16">
      <c r="A8572" s="6">
        <v>13</v>
      </c>
      <c r="B8572" s="6">
        <v>3</v>
      </c>
      <c r="C8572" s="6">
        <v>12</v>
      </c>
      <c r="D8572" s="6">
        <f t="shared" si="1729"/>
        <v>28</v>
      </c>
      <c r="E8572" s="5">
        <f t="shared" si="1730"/>
        <v>4039.1573208399304</v>
      </c>
      <c r="F8572" s="5">
        <f t="shared" si="1731"/>
        <v>96.920156249999991</v>
      </c>
      <c r="G8572" s="5">
        <f t="shared" si="1732"/>
        <v>626.80743957041921</v>
      </c>
      <c r="H8572" s="5">
        <f t="shared" si="1733"/>
        <v>4762.8849166603495</v>
      </c>
      <c r="I8572" s="5">
        <f t="shared" si="1734"/>
        <v>720</v>
      </c>
      <c r="J8572" s="5">
        <f t="shared" si="1735"/>
        <v>4042.8849166603495</v>
      </c>
      <c r="K8572" s="2">
        <f t="shared" si="1736"/>
        <v>95188.974247575505</v>
      </c>
      <c r="L8572" s="2">
        <f t="shared" si="1737"/>
        <v>153082</v>
      </c>
      <c r="M8572" s="2">
        <f t="shared" si="1738"/>
        <v>23320</v>
      </c>
      <c r="N8572" s="6">
        <f t="shared" si="1739"/>
        <v>1</v>
      </c>
      <c r="O8572" s="2">
        <f t="shared" si="1740"/>
        <v>14573.025752424495</v>
      </c>
      <c r="P8572" s="2">
        <f t="shared" si="1741"/>
        <v>14573.025752424495</v>
      </c>
    </row>
    <row r="8573" spans="1:16">
      <c r="A8573" s="6">
        <v>13</v>
      </c>
      <c r="B8573" s="6">
        <v>3</v>
      </c>
      <c r="C8573" s="6">
        <v>13</v>
      </c>
      <c r="D8573" s="6">
        <f t="shared" si="1729"/>
        <v>29</v>
      </c>
      <c r="E8573" s="5">
        <f t="shared" si="1730"/>
        <v>4039.1573208399304</v>
      </c>
      <c r="F8573" s="5">
        <f t="shared" si="1731"/>
        <v>96.920156249999991</v>
      </c>
      <c r="G8573" s="5">
        <f t="shared" si="1732"/>
        <v>687.52941027880343</v>
      </c>
      <c r="H8573" s="5">
        <f t="shared" si="1733"/>
        <v>4823.6068873687345</v>
      </c>
      <c r="I8573" s="5">
        <f t="shared" si="1734"/>
        <v>720</v>
      </c>
      <c r="J8573" s="5">
        <f t="shared" si="1735"/>
        <v>4103.6068873687345</v>
      </c>
      <c r="K8573" s="2">
        <f t="shared" si="1736"/>
        <v>96243.175127929411</v>
      </c>
      <c r="L8573" s="2">
        <f t="shared" si="1737"/>
        <v>155782</v>
      </c>
      <c r="M8573" s="2">
        <f t="shared" si="1738"/>
        <v>24200</v>
      </c>
      <c r="N8573" s="6">
        <f t="shared" si="1739"/>
        <v>1</v>
      </c>
      <c r="O8573" s="2">
        <f t="shared" si="1740"/>
        <v>15338.824872070589</v>
      </c>
      <c r="P8573" s="2">
        <f t="shared" si="1741"/>
        <v>15338.824872070589</v>
      </c>
    </row>
    <row r="8574" spans="1:16">
      <c r="A8574" s="6">
        <v>13</v>
      </c>
      <c r="B8574" s="6">
        <v>3</v>
      </c>
      <c r="C8574" s="6">
        <v>14</v>
      </c>
      <c r="D8574" s="6">
        <f t="shared" si="1729"/>
        <v>30</v>
      </c>
      <c r="E8574" s="5">
        <f t="shared" si="1730"/>
        <v>4039.1573208399304</v>
      </c>
      <c r="F8574" s="5">
        <f t="shared" si="1731"/>
        <v>96.920156249999991</v>
      </c>
      <c r="G8574" s="5">
        <f t="shared" si="1732"/>
        <v>749.67149159246469</v>
      </c>
      <c r="H8574" s="5">
        <f t="shared" si="1733"/>
        <v>4885.7489686823956</v>
      </c>
      <c r="I8574" s="5">
        <f t="shared" si="1734"/>
        <v>720</v>
      </c>
      <c r="J8574" s="5">
        <f t="shared" si="1735"/>
        <v>4165.7489686823956</v>
      </c>
      <c r="K8574" s="2">
        <f t="shared" si="1736"/>
        <v>97322.030706291582</v>
      </c>
      <c r="L8574" s="2">
        <f t="shared" si="1737"/>
        <v>158482</v>
      </c>
      <c r="M8574" s="2">
        <f t="shared" si="1738"/>
        <v>25080</v>
      </c>
      <c r="N8574" s="6">
        <f t="shared" si="1739"/>
        <v>1</v>
      </c>
      <c r="O8574" s="2">
        <f t="shared" si="1740"/>
        <v>16079.969293708418</v>
      </c>
      <c r="P8574" s="2">
        <f t="shared" si="1741"/>
        <v>16079.969293708418</v>
      </c>
    </row>
    <row r="8575" spans="1:16">
      <c r="A8575" s="6">
        <v>13</v>
      </c>
      <c r="B8575" s="6">
        <v>3</v>
      </c>
      <c r="C8575" s="6">
        <v>15</v>
      </c>
      <c r="D8575" s="6">
        <f t="shared" si="1729"/>
        <v>31</v>
      </c>
      <c r="E8575" s="5">
        <f t="shared" si="1730"/>
        <v>4039.1573208399304</v>
      </c>
      <c r="F8575" s="5">
        <f t="shared" si="1731"/>
        <v>96.920156249999991</v>
      </c>
      <c r="G8575" s="5">
        <f t="shared" si="1732"/>
        <v>813.25969846861108</v>
      </c>
      <c r="H8575" s="5">
        <f t="shared" si="1733"/>
        <v>4949.3371755585413</v>
      </c>
      <c r="I8575" s="5">
        <f t="shared" si="1734"/>
        <v>720</v>
      </c>
      <c r="J8575" s="5">
        <f t="shared" si="1735"/>
        <v>4229.3371755585413</v>
      </c>
      <c r="K8575" s="2">
        <f t="shared" si="1736"/>
        <v>98425.992631224668</v>
      </c>
      <c r="L8575" s="2">
        <f t="shared" si="1737"/>
        <v>161182</v>
      </c>
      <c r="M8575" s="2">
        <f t="shared" si="1738"/>
        <v>25960</v>
      </c>
      <c r="N8575" s="6">
        <f t="shared" si="1739"/>
        <v>1</v>
      </c>
      <c r="O8575" s="2">
        <f t="shared" si="1740"/>
        <v>16796.007368775332</v>
      </c>
      <c r="P8575" s="2">
        <f t="shared" si="1741"/>
        <v>16796.007368775332</v>
      </c>
    </row>
    <row r="8576" spans="1:16">
      <c r="A8576" s="6">
        <v>13</v>
      </c>
      <c r="B8576" s="6">
        <v>3</v>
      </c>
      <c r="C8576" s="6">
        <v>16</v>
      </c>
      <c r="D8576" s="6">
        <f t="shared" si="1729"/>
        <v>32</v>
      </c>
      <c r="E8576" s="5">
        <f t="shared" si="1730"/>
        <v>4039.1573208399304</v>
      </c>
      <c r="F8576" s="5">
        <f t="shared" si="1731"/>
        <v>96.920156249999991</v>
      </c>
      <c r="G8576" s="5">
        <f t="shared" si="1732"/>
        <v>878.32047434610013</v>
      </c>
      <c r="H8576" s="5">
        <f t="shared" si="1733"/>
        <v>5014.3979514360308</v>
      </c>
      <c r="I8576" s="5">
        <f t="shared" si="1734"/>
        <v>720</v>
      </c>
      <c r="J8576" s="5">
        <f t="shared" si="1735"/>
        <v>4294.3979514360308</v>
      </c>
      <c r="K8576" s="2">
        <f t="shared" si="1736"/>
        <v>99555.519990208864</v>
      </c>
      <c r="L8576" s="2">
        <f t="shared" si="1737"/>
        <v>163882</v>
      </c>
      <c r="M8576" s="2">
        <f t="shared" si="1738"/>
        <v>26840</v>
      </c>
      <c r="N8576" s="6">
        <f t="shared" si="1739"/>
        <v>1</v>
      </c>
      <c r="O8576" s="2">
        <f t="shared" si="1740"/>
        <v>17486.480009791136</v>
      </c>
      <c r="P8576" s="2">
        <f t="shared" si="1741"/>
        <v>17486.480009791136</v>
      </c>
    </row>
    <row r="8577" spans="1:16">
      <c r="A8577" s="6">
        <v>13</v>
      </c>
      <c r="B8577" s="6">
        <v>3</v>
      </c>
      <c r="C8577" s="6">
        <v>17</v>
      </c>
      <c r="D8577" s="6">
        <f t="shared" si="1729"/>
        <v>33</v>
      </c>
      <c r="E8577" s="5">
        <f t="shared" si="1730"/>
        <v>4039.1573208399304</v>
      </c>
      <c r="F8577" s="5">
        <f t="shared" si="1731"/>
        <v>96.920156249999991</v>
      </c>
      <c r="G8577" s="5">
        <f t="shared" si="1732"/>
        <v>944.88069779264049</v>
      </c>
      <c r="H8577" s="5">
        <f t="shared" si="1733"/>
        <v>5080.9581748825713</v>
      </c>
      <c r="I8577" s="5">
        <f t="shared" si="1734"/>
        <v>720</v>
      </c>
      <c r="J8577" s="5">
        <f t="shared" si="1735"/>
        <v>4360.9581748825713</v>
      </c>
      <c r="K8577" s="2">
        <f t="shared" si="1736"/>
        <v>100711.07942504463</v>
      </c>
      <c r="L8577" s="2">
        <f t="shared" si="1737"/>
        <v>166582</v>
      </c>
      <c r="M8577" s="2">
        <f t="shared" si="1738"/>
        <v>27720</v>
      </c>
      <c r="N8577" s="6">
        <f t="shared" si="1739"/>
        <v>1</v>
      </c>
      <c r="O8577" s="2">
        <f t="shared" si="1740"/>
        <v>18150.920574955366</v>
      </c>
      <c r="P8577" s="2">
        <f t="shared" si="1741"/>
        <v>18150.920574955366</v>
      </c>
    </row>
    <row r="8578" spans="1:16">
      <c r="A8578" s="6">
        <v>13</v>
      </c>
      <c r="B8578" s="6">
        <v>3</v>
      </c>
      <c r="C8578" s="6">
        <v>18</v>
      </c>
      <c r="D8578" s="6">
        <f t="shared" si="1729"/>
        <v>34</v>
      </c>
      <c r="E8578" s="5">
        <f t="shared" si="1730"/>
        <v>4039.1573208399304</v>
      </c>
      <c r="F8578" s="5">
        <f t="shared" si="1731"/>
        <v>96.920156249999991</v>
      </c>
      <c r="G8578" s="5">
        <f t="shared" si="1732"/>
        <v>1012.9676892512279</v>
      </c>
      <c r="H8578" s="5">
        <f t="shared" si="1733"/>
        <v>5149.0451663411586</v>
      </c>
      <c r="I8578" s="5">
        <f t="shared" si="1734"/>
        <v>720</v>
      </c>
      <c r="J8578" s="5">
        <f t="shared" si="1735"/>
        <v>4429.0451663411586</v>
      </c>
      <c r="K8578" s="2">
        <f t="shared" si="1736"/>
        <v>101893.14524897844</v>
      </c>
      <c r="L8578" s="2">
        <f t="shared" si="1737"/>
        <v>169282</v>
      </c>
      <c r="M8578" s="2">
        <f t="shared" si="1738"/>
        <v>28600</v>
      </c>
      <c r="N8578" s="6">
        <f t="shared" si="1739"/>
        <v>1</v>
      </c>
      <c r="O8578" s="2">
        <f t="shared" si="1740"/>
        <v>18788.854751021558</v>
      </c>
      <c r="P8578" s="2">
        <f t="shared" si="1741"/>
        <v>18788.854751021558</v>
      </c>
    </row>
    <row r="8579" spans="1:16">
      <c r="A8579" s="6">
        <v>13</v>
      </c>
      <c r="B8579" s="6">
        <v>3</v>
      </c>
      <c r="C8579" s="6">
        <v>19</v>
      </c>
      <c r="D8579" s="6">
        <f t="shared" si="1729"/>
        <v>35</v>
      </c>
      <c r="E8579" s="5">
        <f t="shared" si="1730"/>
        <v>4039.1573208399304</v>
      </c>
      <c r="F8579" s="5">
        <f t="shared" si="1731"/>
        <v>96.920156249999991</v>
      </c>
      <c r="G8579" s="5">
        <f t="shared" si="1732"/>
        <v>1082.6092178872495</v>
      </c>
      <c r="H8579" s="5">
        <f t="shared" si="1733"/>
        <v>5218.6866949771802</v>
      </c>
      <c r="I8579" s="5">
        <f t="shared" si="1734"/>
        <v>720</v>
      </c>
      <c r="J8579" s="5">
        <f t="shared" si="1735"/>
        <v>4498.6866949771802</v>
      </c>
      <c r="K8579" s="2">
        <f t="shared" si="1736"/>
        <v>103102.19956557604</v>
      </c>
      <c r="L8579" s="2">
        <f t="shared" si="1737"/>
        <v>171982</v>
      </c>
      <c r="M8579" s="2">
        <f t="shared" si="1738"/>
        <v>29480</v>
      </c>
      <c r="N8579" s="6">
        <f t="shared" si="1739"/>
        <v>1</v>
      </c>
      <c r="O8579" s="2">
        <f t="shared" si="1740"/>
        <v>19399.80043442396</v>
      </c>
      <c r="P8579" s="2">
        <f t="shared" si="1741"/>
        <v>19399.80043442396</v>
      </c>
    </row>
    <row r="8580" spans="1:16">
      <c r="A8580" s="6">
        <v>13</v>
      </c>
      <c r="B8580" s="6">
        <v>3</v>
      </c>
      <c r="C8580" s="6">
        <v>20</v>
      </c>
      <c r="D8580" s="6">
        <f t="shared" ref="D8580:D8643" si="1742">A8580+B8580+C8580</f>
        <v>36</v>
      </c>
      <c r="E8580" s="5">
        <f t="shared" ref="E8580:E8643" si="1743">IF(A8580=0,0,A8580*LABOR_HRS_WK_TOM*SEASON_WEEKS*(1+DIM_PCT_TOM)^A8580)</f>
        <v>4039.1573208399304</v>
      </c>
      <c r="F8580" s="5">
        <f t="shared" ref="F8580:F8643" si="1744">IF(B8580=0,0,B8580*LABOR_HRS_WK_CAR*SEASON_WEEKS*(1+DIM_PCT_CAR)^B8580)</f>
        <v>96.920156249999991</v>
      </c>
      <c r="G8580" s="5">
        <f t="shared" ref="G8580:G8643" si="1745">IF(C8580=0,0,C8580*LABOR_HRS_WK_MES*SEASON_WEEKS*(1+DIM_PCT_MES)^C8580)</f>
        <v>1153.8335085377266</v>
      </c>
      <c r="H8580" s="5">
        <f t="shared" ref="H8580:H8643" si="1746">E8580+F8580+G8580</f>
        <v>5289.9109856276573</v>
      </c>
      <c r="I8580" s="5">
        <f t="shared" ref="I8580:I8643" si="1747">MIN(H8580,FARMER_HRS)</f>
        <v>720</v>
      </c>
      <c r="J8580" s="5">
        <f t="shared" ref="J8580:J8643" si="1748">MAX(0,H8580-FARMER_HRS)</f>
        <v>4569.9109856276573</v>
      </c>
      <c r="K8580" s="2">
        <f t="shared" ref="K8580:K8643" si="1749">I8580*FARMER_RATE+J8580*TEMP_WORKER_RATE</f>
        <v>104338.73238936905</v>
      </c>
      <c r="L8580" s="2">
        <f t="shared" ref="L8580:L8643" si="1750">A8580*PRICE_TOM+B8580*PRICE_CAR+C8580*PRICE_MES</f>
        <v>174682</v>
      </c>
      <c r="M8580" s="2">
        <f t="shared" ref="M8580:M8643" si="1751">A8580*FERT_BED_TOM+B8580*FERT_BED_CAR+C8580*FERT_BED_MES</f>
        <v>30360</v>
      </c>
      <c r="N8580" s="6">
        <f t="shared" ref="N8580:N8643" si="1752">IF(AND(D8580&lt;=TOTAL_BEDS,J8580&lt;=TEMP_WORKER_MAX*TEMP_WORKER_HRS),1,0)</f>
        <v>1</v>
      </c>
      <c r="O8580" s="2">
        <f t="shared" ref="O8580:O8643" si="1753">L8580-M8580-K8580-FIXED_COSTS</f>
        <v>19983.267610630952</v>
      </c>
      <c r="P8580" s="2">
        <f t="shared" ref="P8580:P8643" si="1754">IF(N8580=1,O8580,"")</f>
        <v>19983.267610630952</v>
      </c>
    </row>
    <row r="8581" spans="1:16">
      <c r="A8581" s="6">
        <v>13</v>
      </c>
      <c r="B8581" s="6">
        <v>3</v>
      </c>
      <c r="C8581" s="6">
        <v>21</v>
      </c>
      <c r="D8581" s="6">
        <f t="shared" si="1742"/>
        <v>37</v>
      </c>
      <c r="E8581" s="5">
        <f t="shared" si="1743"/>
        <v>4039.1573208399304</v>
      </c>
      <c r="F8581" s="5">
        <f t="shared" si="1744"/>
        <v>96.920156249999991</v>
      </c>
      <c r="G8581" s="5">
        <f t="shared" si="1745"/>
        <v>1226.6692487641703</v>
      </c>
      <c r="H8581" s="5">
        <f t="shared" si="1746"/>
        <v>5362.746725854101</v>
      </c>
      <c r="I8581" s="5">
        <f t="shared" si="1747"/>
        <v>720</v>
      </c>
      <c r="J8581" s="5">
        <f t="shared" si="1748"/>
        <v>4642.746725854101</v>
      </c>
      <c r="K8581" s="2">
        <f t="shared" si="1749"/>
        <v>105603.24176830036</v>
      </c>
      <c r="L8581" s="2">
        <f t="shared" si="1750"/>
        <v>177382</v>
      </c>
      <c r="M8581" s="2">
        <f t="shared" si="1751"/>
        <v>31240</v>
      </c>
      <c r="N8581" s="6">
        <f t="shared" si="1752"/>
        <v>1</v>
      </c>
      <c r="O8581" s="2">
        <f t="shared" si="1753"/>
        <v>20538.758231699641</v>
      </c>
      <c r="P8581" s="2">
        <f t="shared" si="1754"/>
        <v>20538.758231699641</v>
      </c>
    </row>
    <row r="8582" spans="1:16">
      <c r="A8582" s="6">
        <v>13</v>
      </c>
      <c r="B8582" s="6">
        <v>3</v>
      </c>
      <c r="C8582" s="6">
        <v>22</v>
      </c>
      <c r="D8582" s="6">
        <f t="shared" si="1742"/>
        <v>38</v>
      </c>
      <c r="E8582" s="5">
        <f t="shared" si="1743"/>
        <v>4039.1573208399304</v>
      </c>
      <c r="F8582" s="5">
        <f t="shared" si="1744"/>
        <v>96.920156249999991</v>
      </c>
      <c r="G8582" s="5">
        <f t="shared" si="1745"/>
        <v>1301.1455960105666</v>
      </c>
      <c r="H8582" s="5">
        <f t="shared" si="1746"/>
        <v>5437.2230731004975</v>
      </c>
      <c r="I8582" s="5">
        <f t="shared" si="1747"/>
        <v>720</v>
      </c>
      <c r="J8582" s="5">
        <f t="shared" si="1748"/>
        <v>4717.2230731004975</v>
      </c>
      <c r="K8582" s="2">
        <f t="shared" si="1749"/>
        <v>106896.23390799474</v>
      </c>
      <c r="L8582" s="2">
        <f t="shared" si="1750"/>
        <v>180082</v>
      </c>
      <c r="M8582" s="2">
        <f t="shared" si="1751"/>
        <v>32120</v>
      </c>
      <c r="N8582" s="6">
        <f t="shared" si="1752"/>
        <v>1</v>
      </c>
      <c r="O8582" s="2">
        <f t="shared" si="1753"/>
        <v>21065.766092005259</v>
      </c>
      <c r="P8582" s="2">
        <f t="shared" si="1754"/>
        <v>21065.766092005259</v>
      </c>
    </row>
    <row r="8583" spans="1:16">
      <c r="A8583" s="6">
        <v>13</v>
      </c>
      <c r="B8583" s="6">
        <v>3</v>
      </c>
      <c r="C8583" s="6">
        <v>23</v>
      </c>
      <c r="D8583" s="6">
        <f t="shared" si="1742"/>
        <v>39</v>
      </c>
      <c r="E8583" s="5">
        <f t="shared" si="1743"/>
        <v>4039.1573208399304</v>
      </c>
      <c r="F8583" s="5">
        <f t="shared" si="1744"/>
        <v>96.920156249999991</v>
      </c>
      <c r="G8583" s="5">
        <f t="shared" si="1745"/>
        <v>1377.292184868003</v>
      </c>
      <c r="H8583" s="5">
        <f t="shared" si="1746"/>
        <v>5513.3696619579332</v>
      </c>
      <c r="I8583" s="5">
        <f t="shared" si="1747"/>
        <v>720</v>
      </c>
      <c r="J8583" s="5">
        <f t="shared" si="1748"/>
        <v>4793.3696619579332</v>
      </c>
      <c r="K8583" s="2">
        <f t="shared" si="1749"/>
        <v>108218.22329788079</v>
      </c>
      <c r="L8583" s="2">
        <f t="shared" si="1750"/>
        <v>182782</v>
      </c>
      <c r="M8583" s="2">
        <f t="shared" si="1751"/>
        <v>33000</v>
      </c>
      <c r="N8583" s="6">
        <f t="shared" si="1752"/>
        <v>1</v>
      </c>
      <c r="O8583" s="2">
        <f t="shared" si="1753"/>
        <v>21563.776702119212</v>
      </c>
      <c r="P8583" s="2">
        <f t="shared" si="1754"/>
        <v>21563.776702119212</v>
      </c>
    </row>
    <row r="8584" spans="1:16">
      <c r="A8584" s="6">
        <v>13</v>
      </c>
      <c r="B8584" s="6">
        <v>3</v>
      </c>
      <c r="C8584" s="6">
        <v>24</v>
      </c>
      <c r="D8584" s="6">
        <f t="shared" si="1742"/>
        <v>40</v>
      </c>
      <c r="E8584" s="5">
        <f t="shared" si="1743"/>
        <v>4039.1573208399304</v>
      </c>
      <c r="F8584" s="5">
        <f t="shared" si="1744"/>
        <v>96.920156249999991</v>
      </c>
      <c r="G8584" s="5">
        <f t="shared" si="1745"/>
        <v>1455.1391344474989</v>
      </c>
      <c r="H8584" s="5">
        <f t="shared" si="1746"/>
        <v>5591.2166115374293</v>
      </c>
      <c r="I8584" s="5">
        <f t="shared" si="1747"/>
        <v>720</v>
      </c>
      <c r="J8584" s="5">
        <f t="shared" si="1748"/>
        <v>4871.2166115374293</v>
      </c>
      <c r="K8584" s="2">
        <f t="shared" si="1749"/>
        <v>109569.73283919148</v>
      </c>
      <c r="L8584" s="2">
        <f t="shared" si="1750"/>
        <v>185482</v>
      </c>
      <c r="M8584" s="2">
        <f t="shared" si="1751"/>
        <v>33880</v>
      </c>
      <c r="N8584" s="6">
        <f t="shared" si="1752"/>
        <v>1</v>
      </c>
      <c r="O8584" s="2">
        <f t="shared" si="1753"/>
        <v>22032.267160808522</v>
      </c>
      <c r="P8584" s="2">
        <f t="shared" si="1754"/>
        <v>22032.267160808522</v>
      </c>
    </row>
    <row r="8585" spans="1:16">
      <c r="A8585" s="6">
        <v>13</v>
      </c>
      <c r="B8585" s="6">
        <v>3</v>
      </c>
      <c r="C8585" s="6">
        <v>25</v>
      </c>
      <c r="D8585" s="6">
        <f t="shared" si="1742"/>
        <v>41</v>
      </c>
      <c r="E8585" s="5">
        <f t="shared" si="1743"/>
        <v>4039.1573208399304</v>
      </c>
      <c r="F8585" s="5">
        <f t="shared" si="1744"/>
        <v>96.920156249999991</v>
      </c>
      <c r="G8585" s="5">
        <f t="shared" si="1745"/>
        <v>1534.7170558625965</v>
      </c>
      <c r="H8585" s="5">
        <f t="shared" si="1746"/>
        <v>5670.7945329525273</v>
      </c>
      <c r="I8585" s="5">
        <f t="shared" si="1747"/>
        <v>720</v>
      </c>
      <c r="J8585" s="5">
        <f t="shared" si="1748"/>
        <v>4950.7945329525273</v>
      </c>
      <c r="K8585" s="2">
        <f t="shared" si="1749"/>
        <v>110951.29397487026</v>
      </c>
      <c r="L8585" s="2">
        <f t="shared" si="1750"/>
        <v>188182</v>
      </c>
      <c r="M8585" s="2">
        <f t="shared" si="1751"/>
        <v>34760</v>
      </c>
      <c r="N8585" s="6">
        <f t="shared" si="1752"/>
        <v>1</v>
      </c>
      <c r="O8585" s="2">
        <f t="shared" si="1753"/>
        <v>22470.706025129737</v>
      </c>
      <c r="P8585" s="2">
        <f t="shared" si="1754"/>
        <v>22470.706025129737</v>
      </c>
    </row>
    <row r="8586" spans="1:16">
      <c r="A8586" s="6">
        <v>13</v>
      </c>
      <c r="B8586" s="6">
        <v>3</v>
      </c>
      <c r="C8586" s="6">
        <v>26</v>
      </c>
      <c r="D8586" s="6">
        <f t="shared" si="1742"/>
        <v>42</v>
      </c>
      <c r="E8586" s="5">
        <f t="shared" si="1743"/>
        <v>4039.1573208399304</v>
      </c>
      <c r="F8586" s="5">
        <f t="shared" si="1744"/>
        <v>96.920156249999991</v>
      </c>
      <c r="G8586" s="5">
        <f t="shared" si="1745"/>
        <v>1616.0570598233144</v>
      </c>
      <c r="H8586" s="5">
        <f t="shared" si="1746"/>
        <v>5752.134536913245</v>
      </c>
      <c r="I8586" s="5">
        <f t="shared" si="1747"/>
        <v>720</v>
      </c>
      <c r="J8586" s="5">
        <f t="shared" si="1748"/>
        <v>5032.134536913245</v>
      </c>
      <c r="K8586" s="2">
        <f t="shared" si="1749"/>
        <v>112363.4468214105</v>
      </c>
      <c r="L8586" s="2">
        <f t="shared" si="1750"/>
        <v>190882</v>
      </c>
      <c r="M8586" s="2">
        <f t="shared" si="1751"/>
        <v>35640</v>
      </c>
      <c r="N8586" s="6">
        <f t="shared" si="1752"/>
        <v>1</v>
      </c>
      <c r="O8586" s="2">
        <f t="shared" si="1753"/>
        <v>22878.5531785895</v>
      </c>
      <c r="P8586" s="2">
        <f t="shared" si="1754"/>
        <v>22878.5531785895</v>
      </c>
    </row>
    <row r="8587" spans="1:16">
      <c r="A8587" s="6">
        <v>13</v>
      </c>
      <c r="B8587" s="6">
        <v>3</v>
      </c>
      <c r="C8587" s="6">
        <v>27</v>
      </c>
      <c r="D8587" s="6">
        <f t="shared" si="1742"/>
        <v>43</v>
      </c>
      <c r="E8587" s="5">
        <f t="shared" si="1743"/>
        <v>4039.1573208399304</v>
      </c>
      <c r="F8587" s="5">
        <f t="shared" si="1744"/>
        <v>96.920156249999991</v>
      </c>
      <c r="G8587" s="5">
        <f t="shared" si="1745"/>
        <v>1699.1907643430709</v>
      </c>
      <c r="H8587" s="5">
        <f t="shared" si="1746"/>
        <v>5835.2682414330011</v>
      </c>
      <c r="I8587" s="5">
        <f t="shared" si="1747"/>
        <v>720</v>
      </c>
      <c r="J8587" s="5">
        <f t="shared" si="1748"/>
        <v>5115.2682414330011</v>
      </c>
      <c r="K8587" s="2">
        <f t="shared" si="1749"/>
        <v>113806.74030265627</v>
      </c>
      <c r="L8587" s="2">
        <f t="shared" si="1750"/>
        <v>193582</v>
      </c>
      <c r="M8587" s="2">
        <f t="shared" si="1751"/>
        <v>36520</v>
      </c>
      <c r="N8587" s="6">
        <f t="shared" si="1752"/>
        <v>1</v>
      </c>
      <c r="O8587" s="2">
        <f t="shared" si="1753"/>
        <v>23255.259697343732</v>
      </c>
      <c r="P8587" s="2">
        <f t="shared" si="1754"/>
        <v>23255.259697343732</v>
      </c>
    </row>
    <row r="8588" spans="1:16">
      <c r="A8588" s="6">
        <v>13</v>
      </c>
      <c r="B8588" s="6">
        <v>3</v>
      </c>
      <c r="C8588" s="6">
        <v>28</v>
      </c>
      <c r="D8588" s="6">
        <f t="shared" si="1742"/>
        <v>44</v>
      </c>
      <c r="E8588" s="5">
        <f t="shared" si="1743"/>
        <v>4039.1573208399304</v>
      </c>
      <c r="F8588" s="5">
        <f t="shared" si="1744"/>
        <v>96.920156249999991</v>
      </c>
      <c r="G8588" s="5">
        <f t="shared" si="1745"/>
        <v>1784.1503025602246</v>
      </c>
      <c r="H8588" s="5">
        <f t="shared" si="1746"/>
        <v>5920.2277796501548</v>
      </c>
      <c r="I8588" s="5">
        <f t="shared" si="1747"/>
        <v>720</v>
      </c>
      <c r="J8588" s="5">
        <f t="shared" si="1748"/>
        <v>5200.2277796501548</v>
      </c>
      <c r="K8588" s="2">
        <f t="shared" si="1749"/>
        <v>115281.73228559297</v>
      </c>
      <c r="L8588" s="2">
        <f t="shared" si="1750"/>
        <v>196282</v>
      </c>
      <c r="M8588" s="2">
        <f t="shared" si="1751"/>
        <v>37400</v>
      </c>
      <c r="N8588" s="6">
        <f t="shared" si="1752"/>
        <v>1</v>
      </c>
      <c r="O8588" s="2">
        <f t="shared" si="1753"/>
        <v>23600.267714407033</v>
      </c>
      <c r="P8588" s="2">
        <f t="shared" si="1754"/>
        <v>23600.267714407033</v>
      </c>
    </row>
    <row r="8589" spans="1:16">
      <c r="A8589" s="6">
        <v>13</v>
      </c>
      <c r="B8589" s="6">
        <v>3</v>
      </c>
      <c r="C8589" s="6">
        <v>29</v>
      </c>
      <c r="D8589" s="6">
        <f t="shared" si="1742"/>
        <v>45</v>
      </c>
      <c r="E8589" s="5">
        <f t="shared" si="1743"/>
        <v>4039.1573208399304</v>
      </c>
      <c r="F8589" s="5">
        <f t="shared" si="1744"/>
        <v>96.920156249999991</v>
      </c>
      <c r="G8589" s="5">
        <f t="shared" si="1745"/>
        <v>1870.9683306758782</v>
      </c>
      <c r="H8589" s="5">
        <f t="shared" si="1746"/>
        <v>6007.0458077658086</v>
      </c>
      <c r="I8589" s="5">
        <f t="shared" si="1747"/>
        <v>720</v>
      </c>
      <c r="J8589" s="5">
        <f t="shared" si="1748"/>
        <v>5287.0458077658086</v>
      </c>
      <c r="K8589" s="2">
        <f t="shared" si="1749"/>
        <v>116788.9897181564</v>
      </c>
      <c r="L8589" s="2">
        <f t="shared" si="1750"/>
        <v>198982</v>
      </c>
      <c r="M8589" s="2">
        <f t="shared" si="1751"/>
        <v>38280</v>
      </c>
      <c r="N8589" s="6">
        <f t="shared" si="1752"/>
        <v>1</v>
      </c>
      <c r="O8589" s="2">
        <f t="shared" si="1753"/>
        <v>23913.010281843599</v>
      </c>
      <c r="P8589" s="2">
        <f t="shared" si="1754"/>
        <v>23913.010281843599</v>
      </c>
    </row>
    <row r="8590" spans="1:16">
      <c r="A8590" s="6">
        <v>13</v>
      </c>
      <c r="B8590" s="6">
        <v>3</v>
      </c>
      <c r="C8590" s="6">
        <v>30</v>
      </c>
      <c r="D8590" s="6">
        <f t="shared" si="1742"/>
        <v>46</v>
      </c>
      <c r="E8590" s="5">
        <f t="shared" si="1743"/>
        <v>4039.1573208399304</v>
      </c>
      <c r="F8590" s="5">
        <f t="shared" si="1744"/>
        <v>96.920156249999991</v>
      </c>
      <c r="G8590" s="5">
        <f t="shared" si="1745"/>
        <v>1959.6780360096488</v>
      </c>
      <c r="H8590" s="5">
        <f t="shared" si="1746"/>
        <v>6095.7555130995797</v>
      </c>
      <c r="I8590" s="5">
        <f t="shared" si="1747"/>
        <v>720</v>
      </c>
      <c r="J8590" s="5">
        <f t="shared" si="1748"/>
        <v>5375.7555130995797</v>
      </c>
      <c r="K8590" s="2">
        <f t="shared" si="1749"/>
        <v>118329.08876908993</v>
      </c>
      <c r="L8590" s="2">
        <f t="shared" si="1750"/>
        <v>201682</v>
      </c>
      <c r="M8590" s="2">
        <f t="shared" si="1751"/>
        <v>39160</v>
      </c>
      <c r="N8590" s="6">
        <f t="shared" si="1752"/>
        <v>1</v>
      </c>
      <c r="O8590" s="2">
        <f t="shared" si="1753"/>
        <v>24192.911230910075</v>
      </c>
      <c r="P8590" s="2">
        <f t="shared" si="1754"/>
        <v>24192.911230910075</v>
      </c>
    </row>
    <row r="8591" spans="1:16">
      <c r="A8591" s="6">
        <v>13</v>
      </c>
      <c r="B8591" s="6">
        <v>4</v>
      </c>
      <c r="C8591" s="6">
        <v>0</v>
      </c>
      <c r="D8591" s="6">
        <f t="shared" si="1742"/>
        <v>17</v>
      </c>
      <c r="E8591" s="5">
        <f t="shared" si="1743"/>
        <v>4039.1573208399304</v>
      </c>
      <c r="F8591" s="5">
        <f t="shared" si="1744"/>
        <v>132.45754687499996</v>
      </c>
      <c r="G8591" s="5">
        <f t="shared" si="1745"/>
        <v>0</v>
      </c>
      <c r="H8591" s="5">
        <f t="shared" si="1746"/>
        <v>4171.6148677149304</v>
      </c>
      <c r="I8591" s="5">
        <f t="shared" si="1747"/>
        <v>720</v>
      </c>
      <c r="J8591" s="5">
        <f t="shared" si="1748"/>
        <v>3451.6148677149304</v>
      </c>
      <c r="K8591" s="2">
        <f t="shared" si="1749"/>
        <v>84923.869231161982</v>
      </c>
      <c r="L8591" s="2">
        <f t="shared" si="1750"/>
        <v>122776</v>
      </c>
      <c r="M8591" s="2">
        <f t="shared" si="1751"/>
        <v>13200</v>
      </c>
      <c r="N8591" s="6">
        <f t="shared" si="1752"/>
        <v>1</v>
      </c>
      <c r="O8591" s="2">
        <f t="shared" si="1753"/>
        <v>4652.1307688380184</v>
      </c>
      <c r="P8591" s="2">
        <f t="shared" si="1754"/>
        <v>4652.1307688380184</v>
      </c>
    </row>
    <row r="8592" spans="1:16">
      <c r="A8592" s="6">
        <v>13</v>
      </c>
      <c r="B8592" s="6">
        <v>4</v>
      </c>
      <c r="C8592" s="6">
        <v>1</v>
      </c>
      <c r="D8592" s="6">
        <f t="shared" si="1742"/>
        <v>18</v>
      </c>
      <c r="E8592" s="5">
        <f t="shared" si="1743"/>
        <v>4039.1573208399304</v>
      </c>
      <c r="F8592" s="5">
        <f t="shared" si="1744"/>
        <v>132.45754687499996</v>
      </c>
      <c r="G8592" s="5">
        <f t="shared" si="1745"/>
        <v>45.5625</v>
      </c>
      <c r="H8592" s="5">
        <f t="shared" si="1746"/>
        <v>4217.1773677149304</v>
      </c>
      <c r="I8592" s="5">
        <f t="shared" si="1747"/>
        <v>720</v>
      </c>
      <c r="J8592" s="5">
        <f t="shared" si="1748"/>
        <v>3497.1773677149304</v>
      </c>
      <c r="K8592" s="2">
        <f t="shared" si="1749"/>
        <v>85714.884856161982</v>
      </c>
      <c r="L8592" s="2">
        <f t="shared" si="1750"/>
        <v>125476</v>
      </c>
      <c r="M8592" s="2">
        <f t="shared" si="1751"/>
        <v>14080</v>
      </c>
      <c r="N8592" s="6">
        <f t="shared" si="1752"/>
        <v>1</v>
      </c>
      <c r="O8592" s="2">
        <f t="shared" si="1753"/>
        <v>5681.1151438380184</v>
      </c>
      <c r="P8592" s="2">
        <f t="shared" si="1754"/>
        <v>5681.1151438380184</v>
      </c>
    </row>
    <row r="8593" spans="1:16">
      <c r="A8593" s="6">
        <v>13</v>
      </c>
      <c r="B8593" s="6">
        <v>4</v>
      </c>
      <c r="C8593" s="6">
        <v>2</v>
      </c>
      <c r="D8593" s="6">
        <f t="shared" si="1742"/>
        <v>19</v>
      </c>
      <c r="E8593" s="5">
        <f t="shared" si="1743"/>
        <v>4039.1573208399304</v>
      </c>
      <c r="F8593" s="5">
        <f t="shared" si="1744"/>
        <v>132.45754687499996</v>
      </c>
      <c r="G8593" s="5">
        <f t="shared" si="1745"/>
        <v>92.264062499999994</v>
      </c>
      <c r="H8593" s="5">
        <f t="shared" si="1746"/>
        <v>4263.8789302149307</v>
      </c>
      <c r="I8593" s="5">
        <f t="shared" si="1747"/>
        <v>720</v>
      </c>
      <c r="J8593" s="5">
        <f t="shared" si="1748"/>
        <v>3543.8789302149307</v>
      </c>
      <c r="K8593" s="2">
        <f t="shared" si="1749"/>
        <v>86525.675871786982</v>
      </c>
      <c r="L8593" s="2">
        <f t="shared" si="1750"/>
        <v>128176</v>
      </c>
      <c r="M8593" s="2">
        <f t="shared" si="1751"/>
        <v>14960</v>
      </c>
      <c r="N8593" s="6">
        <f t="shared" si="1752"/>
        <v>1</v>
      </c>
      <c r="O8593" s="2">
        <f t="shared" si="1753"/>
        <v>6690.3241282130184</v>
      </c>
      <c r="P8593" s="2">
        <f t="shared" si="1754"/>
        <v>6690.3241282130184</v>
      </c>
    </row>
    <row r="8594" spans="1:16">
      <c r="A8594" s="6">
        <v>13</v>
      </c>
      <c r="B8594" s="6">
        <v>4</v>
      </c>
      <c r="C8594" s="6">
        <v>3</v>
      </c>
      <c r="D8594" s="6">
        <f t="shared" si="1742"/>
        <v>20</v>
      </c>
      <c r="E8594" s="5">
        <f t="shared" si="1743"/>
        <v>4039.1573208399304</v>
      </c>
      <c r="F8594" s="5">
        <f t="shared" si="1744"/>
        <v>132.45754687499996</v>
      </c>
      <c r="G8594" s="5">
        <f t="shared" si="1745"/>
        <v>140.12604492187498</v>
      </c>
      <c r="H8594" s="5">
        <f t="shared" si="1746"/>
        <v>4311.7409126368057</v>
      </c>
      <c r="I8594" s="5">
        <f t="shared" si="1747"/>
        <v>720</v>
      </c>
      <c r="J8594" s="5">
        <f t="shared" si="1748"/>
        <v>3591.7409126368057</v>
      </c>
      <c r="K8594" s="2">
        <f t="shared" si="1749"/>
        <v>87356.6130666112</v>
      </c>
      <c r="L8594" s="2">
        <f t="shared" si="1750"/>
        <v>130876</v>
      </c>
      <c r="M8594" s="2">
        <f t="shared" si="1751"/>
        <v>15840</v>
      </c>
      <c r="N8594" s="6">
        <f t="shared" si="1752"/>
        <v>1</v>
      </c>
      <c r="O8594" s="2">
        <f t="shared" si="1753"/>
        <v>7679.3869333887997</v>
      </c>
      <c r="P8594" s="2">
        <f t="shared" si="1754"/>
        <v>7679.3869333887997</v>
      </c>
    </row>
    <row r="8595" spans="1:16">
      <c r="A8595" s="6">
        <v>13</v>
      </c>
      <c r="B8595" s="6">
        <v>4</v>
      </c>
      <c r="C8595" s="6">
        <v>4</v>
      </c>
      <c r="D8595" s="6">
        <f t="shared" si="1742"/>
        <v>21</v>
      </c>
      <c r="E8595" s="5">
        <f t="shared" si="1743"/>
        <v>4039.1573208399304</v>
      </c>
      <c r="F8595" s="5">
        <f t="shared" si="1744"/>
        <v>132.45754687499996</v>
      </c>
      <c r="G8595" s="5">
        <f t="shared" si="1745"/>
        <v>189.17016064453125</v>
      </c>
      <c r="H8595" s="5">
        <f t="shared" si="1746"/>
        <v>4360.7850283594616</v>
      </c>
      <c r="I8595" s="5">
        <f t="shared" si="1747"/>
        <v>720</v>
      </c>
      <c r="J8595" s="5">
        <f t="shared" si="1748"/>
        <v>3640.7850283594616</v>
      </c>
      <c r="K8595" s="2">
        <f t="shared" si="1749"/>
        <v>88208.073409018427</v>
      </c>
      <c r="L8595" s="2">
        <f t="shared" si="1750"/>
        <v>133576</v>
      </c>
      <c r="M8595" s="2">
        <f t="shared" si="1751"/>
        <v>16720</v>
      </c>
      <c r="N8595" s="6">
        <f t="shared" si="1752"/>
        <v>1</v>
      </c>
      <c r="O8595" s="2">
        <f t="shared" si="1753"/>
        <v>8647.9265909815731</v>
      </c>
      <c r="P8595" s="2">
        <f t="shared" si="1754"/>
        <v>8647.9265909815731</v>
      </c>
    </row>
    <row r="8596" spans="1:16">
      <c r="A8596" s="6">
        <v>13</v>
      </c>
      <c r="B8596" s="6">
        <v>4</v>
      </c>
      <c r="C8596" s="6">
        <v>5</v>
      </c>
      <c r="D8596" s="6">
        <f t="shared" si="1742"/>
        <v>22</v>
      </c>
      <c r="E8596" s="5">
        <f t="shared" si="1743"/>
        <v>4039.1573208399304</v>
      </c>
      <c r="F8596" s="5">
        <f t="shared" si="1744"/>
        <v>132.45754687499996</v>
      </c>
      <c r="G8596" s="5">
        <f t="shared" si="1745"/>
        <v>239.41848456573481</v>
      </c>
      <c r="H8596" s="5">
        <f t="shared" si="1746"/>
        <v>4411.033352280665</v>
      </c>
      <c r="I8596" s="5">
        <f t="shared" si="1747"/>
        <v>720</v>
      </c>
      <c r="J8596" s="5">
        <f t="shared" si="1748"/>
        <v>3691.033352280665</v>
      </c>
      <c r="K8596" s="2">
        <f t="shared" si="1749"/>
        <v>89080.440143761545</v>
      </c>
      <c r="L8596" s="2">
        <f t="shared" si="1750"/>
        <v>136276</v>
      </c>
      <c r="M8596" s="2">
        <f t="shared" si="1751"/>
        <v>17600</v>
      </c>
      <c r="N8596" s="6">
        <f t="shared" si="1752"/>
        <v>1</v>
      </c>
      <c r="O8596" s="2">
        <f t="shared" si="1753"/>
        <v>9595.5598562384548</v>
      </c>
      <c r="P8596" s="2">
        <f t="shared" si="1754"/>
        <v>9595.5598562384548</v>
      </c>
    </row>
    <row r="8597" spans="1:16">
      <c r="A8597" s="6">
        <v>13</v>
      </c>
      <c r="B8597" s="6">
        <v>4</v>
      </c>
      <c r="C8597" s="6">
        <v>6</v>
      </c>
      <c r="D8597" s="6">
        <f t="shared" si="1742"/>
        <v>23</v>
      </c>
      <c r="E8597" s="5">
        <f t="shared" si="1743"/>
        <v>4039.1573208399304</v>
      </c>
      <c r="F8597" s="5">
        <f t="shared" si="1744"/>
        <v>132.45754687499996</v>
      </c>
      <c r="G8597" s="5">
        <f t="shared" si="1745"/>
        <v>290.89345874736784</v>
      </c>
      <c r="H8597" s="5">
        <f t="shared" si="1746"/>
        <v>4462.5083264622981</v>
      </c>
      <c r="I8597" s="5">
        <f t="shared" si="1747"/>
        <v>720</v>
      </c>
      <c r="J8597" s="5">
        <f t="shared" si="1748"/>
        <v>3742.5083264622981</v>
      </c>
      <c r="K8597" s="2">
        <f t="shared" si="1749"/>
        <v>89974.102889970454</v>
      </c>
      <c r="L8597" s="2">
        <f t="shared" si="1750"/>
        <v>138976</v>
      </c>
      <c r="M8597" s="2">
        <f t="shared" si="1751"/>
        <v>18480</v>
      </c>
      <c r="N8597" s="6">
        <f t="shared" si="1752"/>
        <v>1</v>
      </c>
      <c r="O8597" s="2">
        <f t="shared" si="1753"/>
        <v>10521.897110029546</v>
      </c>
      <c r="P8597" s="2">
        <f t="shared" si="1754"/>
        <v>10521.897110029546</v>
      </c>
    </row>
    <row r="8598" spans="1:16">
      <c r="A8598" s="6">
        <v>13</v>
      </c>
      <c r="B8598" s="6">
        <v>4</v>
      </c>
      <c r="C8598" s="6">
        <v>7</v>
      </c>
      <c r="D8598" s="6">
        <f t="shared" si="1742"/>
        <v>24</v>
      </c>
      <c r="E8598" s="5">
        <f t="shared" si="1743"/>
        <v>4039.1573208399304</v>
      </c>
      <c r="F8598" s="5">
        <f t="shared" si="1744"/>
        <v>132.45754687499996</v>
      </c>
      <c r="G8598" s="5">
        <f t="shared" si="1745"/>
        <v>343.61789814532818</v>
      </c>
      <c r="H8598" s="5">
        <f t="shared" si="1746"/>
        <v>4515.232765860259</v>
      </c>
      <c r="I8598" s="5">
        <f t="shared" si="1747"/>
        <v>720</v>
      </c>
      <c r="J8598" s="5">
        <f t="shared" si="1748"/>
        <v>3795.232765860259</v>
      </c>
      <c r="K8598" s="2">
        <f t="shared" si="1749"/>
        <v>90889.457740629499</v>
      </c>
      <c r="L8598" s="2">
        <f t="shared" si="1750"/>
        <v>141676</v>
      </c>
      <c r="M8598" s="2">
        <f t="shared" si="1751"/>
        <v>19360</v>
      </c>
      <c r="N8598" s="6">
        <f t="shared" si="1752"/>
        <v>1</v>
      </c>
      <c r="O8598" s="2">
        <f t="shared" si="1753"/>
        <v>11426.542259370501</v>
      </c>
      <c r="P8598" s="2">
        <f t="shared" si="1754"/>
        <v>11426.542259370501</v>
      </c>
    </row>
    <row r="8599" spans="1:16">
      <c r="A8599" s="6">
        <v>13</v>
      </c>
      <c r="B8599" s="6">
        <v>4</v>
      </c>
      <c r="C8599" s="6">
        <v>8</v>
      </c>
      <c r="D8599" s="6">
        <f t="shared" si="1742"/>
        <v>25</v>
      </c>
      <c r="E8599" s="5">
        <f t="shared" si="1743"/>
        <v>4039.1573208399304</v>
      </c>
      <c r="F8599" s="5">
        <f t="shared" si="1744"/>
        <v>132.45754687499996</v>
      </c>
      <c r="G8599" s="5">
        <f t="shared" si="1745"/>
        <v>397.61499642530839</v>
      </c>
      <c r="H8599" s="5">
        <f t="shared" si="1746"/>
        <v>4569.2298641402385</v>
      </c>
      <c r="I8599" s="5">
        <f t="shared" si="1747"/>
        <v>720</v>
      </c>
      <c r="J8599" s="5">
        <f t="shared" si="1748"/>
        <v>3849.2298641402385</v>
      </c>
      <c r="K8599" s="2">
        <f t="shared" si="1749"/>
        <v>91826.907363545804</v>
      </c>
      <c r="L8599" s="2">
        <f t="shared" si="1750"/>
        <v>144376</v>
      </c>
      <c r="M8599" s="2">
        <f t="shared" si="1751"/>
        <v>20240</v>
      </c>
      <c r="N8599" s="6">
        <f t="shared" si="1752"/>
        <v>1</v>
      </c>
      <c r="O8599" s="2">
        <f t="shared" si="1753"/>
        <v>12309.092636454196</v>
      </c>
      <c r="P8599" s="2">
        <f t="shared" si="1754"/>
        <v>12309.092636454196</v>
      </c>
    </row>
    <row r="8600" spans="1:16">
      <c r="A8600" s="6">
        <v>13</v>
      </c>
      <c r="B8600" s="6">
        <v>4</v>
      </c>
      <c r="C8600" s="6">
        <v>9</v>
      </c>
      <c r="D8600" s="6">
        <f t="shared" si="1742"/>
        <v>26</v>
      </c>
      <c r="E8600" s="5">
        <f t="shared" si="1743"/>
        <v>4039.1573208399304</v>
      </c>
      <c r="F8600" s="5">
        <f t="shared" si="1744"/>
        <v>132.45754687499996</v>
      </c>
      <c r="G8600" s="5">
        <f t="shared" si="1745"/>
        <v>452.90833186570285</v>
      </c>
      <c r="H8600" s="5">
        <f t="shared" si="1746"/>
        <v>4624.5231995806334</v>
      </c>
      <c r="I8600" s="5">
        <f t="shared" si="1747"/>
        <v>720</v>
      </c>
      <c r="J8600" s="5">
        <f t="shared" si="1748"/>
        <v>3904.5231995806334</v>
      </c>
      <c r="K8600" s="2">
        <f t="shared" si="1749"/>
        <v>92786.861103830437</v>
      </c>
      <c r="L8600" s="2">
        <f t="shared" si="1750"/>
        <v>147076</v>
      </c>
      <c r="M8600" s="2">
        <f t="shared" si="1751"/>
        <v>21120</v>
      </c>
      <c r="N8600" s="6">
        <f t="shared" si="1752"/>
        <v>1</v>
      </c>
      <c r="O8600" s="2">
        <f t="shared" si="1753"/>
        <v>13169.138896169563</v>
      </c>
      <c r="P8600" s="2">
        <f t="shared" si="1754"/>
        <v>13169.138896169563</v>
      </c>
    </row>
    <row r="8601" spans="1:16">
      <c r="A8601" s="6">
        <v>13</v>
      </c>
      <c r="B8601" s="6">
        <v>4</v>
      </c>
      <c r="C8601" s="6">
        <v>10</v>
      </c>
      <c r="D8601" s="6">
        <f t="shared" si="1742"/>
        <v>27</v>
      </c>
      <c r="E8601" s="5">
        <f t="shared" si="1743"/>
        <v>4039.1573208399304</v>
      </c>
      <c r="F8601" s="5">
        <f t="shared" si="1744"/>
        <v>132.45754687499996</v>
      </c>
      <c r="G8601" s="5">
        <f t="shared" si="1745"/>
        <v>509.52187334891573</v>
      </c>
      <c r="H8601" s="5">
        <f t="shared" si="1746"/>
        <v>4681.1367410638459</v>
      </c>
      <c r="I8601" s="5">
        <f t="shared" si="1747"/>
        <v>720</v>
      </c>
      <c r="J8601" s="5">
        <f t="shared" si="1748"/>
        <v>3961.1367410638459</v>
      </c>
      <c r="K8601" s="2">
        <f t="shared" si="1749"/>
        <v>93769.735087913985</v>
      </c>
      <c r="L8601" s="2">
        <f t="shared" si="1750"/>
        <v>149776</v>
      </c>
      <c r="M8601" s="2">
        <f t="shared" si="1751"/>
        <v>22000</v>
      </c>
      <c r="N8601" s="6">
        <f t="shared" si="1752"/>
        <v>1</v>
      </c>
      <c r="O8601" s="2">
        <f t="shared" si="1753"/>
        <v>14006.264912086015</v>
      </c>
      <c r="P8601" s="2">
        <f t="shared" si="1754"/>
        <v>14006.264912086015</v>
      </c>
    </row>
    <row r="8602" spans="1:16">
      <c r="A8602" s="6">
        <v>13</v>
      </c>
      <c r="B8602" s="6">
        <v>4</v>
      </c>
      <c r="C8602" s="6">
        <v>11</v>
      </c>
      <c r="D8602" s="6">
        <f t="shared" si="1742"/>
        <v>28</v>
      </c>
      <c r="E8602" s="5">
        <f t="shared" si="1743"/>
        <v>4039.1573208399304</v>
      </c>
      <c r="F8602" s="5">
        <f t="shared" si="1744"/>
        <v>132.45754687499996</v>
      </c>
      <c r="G8602" s="5">
        <f t="shared" si="1745"/>
        <v>567.47998644235474</v>
      </c>
      <c r="H8602" s="5">
        <f t="shared" si="1746"/>
        <v>4739.0948541572852</v>
      </c>
      <c r="I8602" s="5">
        <f t="shared" si="1747"/>
        <v>720</v>
      </c>
      <c r="J8602" s="5">
        <f t="shared" si="1748"/>
        <v>4019.0948541572852</v>
      </c>
      <c r="K8602" s="2">
        <f t="shared" si="1749"/>
        <v>94775.952329119536</v>
      </c>
      <c r="L8602" s="2">
        <f t="shared" si="1750"/>
        <v>152476</v>
      </c>
      <c r="M8602" s="2">
        <f t="shared" si="1751"/>
        <v>22880</v>
      </c>
      <c r="N8602" s="6">
        <f t="shared" si="1752"/>
        <v>1</v>
      </c>
      <c r="O8602" s="2">
        <f t="shared" si="1753"/>
        <v>14820.047670880464</v>
      </c>
      <c r="P8602" s="2">
        <f t="shared" si="1754"/>
        <v>14820.047670880464</v>
      </c>
    </row>
    <row r="8603" spans="1:16">
      <c r="A8603" s="6">
        <v>13</v>
      </c>
      <c r="B8603" s="6">
        <v>4</v>
      </c>
      <c r="C8603" s="6">
        <v>12</v>
      </c>
      <c r="D8603" s="6">
        <f t="shared" si="1742"/>
        <v>29</v>
      </c>
      <c r="E8603" s="5">
        <f t="shared" si="1743"/>
        <v>4039.1573208399304</v>
      </c>
      <c r="F8603" s="5">
        <f t="shared" si="1744"/>
        <v>132.45754687499996</v>
      </c>
      <c r="G8603" s="5">
        <f t="shared" si="1745"/>
        <v>626.80743957041921</v>
      </c>
      <c r="H8603" s="5">
        <f t="shared" si="1746"/>
        <v>4798.4223072853492</v>
      </c>
      <c r="I8603" s="5">
        <f t="shared" si="1747"/>
        <v>720</v>
      </c>
      <c r="J8603" s="5">
        <f t="shared" si="1748"/>
        <v>4078.4223072853492</v>
      </c>
      <c r="K8603" s="2">
        <f t="shared" si="1749"/>
        <v>95805.942834815083</v>
      </c>
      <c r="L8603" s="2">
        <f t="shared" si="1750"/>
        <v>155176</v>
      </c>
      <c r="M8603" s="2">
        <f t="shared" si="1751"/>
        <v>23760</v>
      </c>
      <c r="N8603" s="6">
        <f t="shared" si="1752"/>
        <v>1</v>
      </c>
      <c r="O8603" s="2">
        <f t="shared" si="1753"/>
        <v>15610.057165184917</v>
      </c>
      <c r="P8603" s="2">
        <f t="shared" si="1754"/>
        <v>15610.057165184917</v>
      </c>
    </row>
    <row r="8604" spans="1:16">
      <c r="A8604" s="6">
        <v>13</v>
      </c>
      <c r="B8604" s="6">
        <v>4</v>
      </c>
      <c r="C8604" s="6">
        <v>13</v>
      </c>
      <c r="D8604" s="6">
        <f t="shared" si="1742"/>
        <v>30</v>
      </c>
      <c r="E8604" s="5">
        <f t="shared" si="1743"/>
        <v>4039.1573208399304</v>
      </c>
      <c r="F8604" s="5">
        <f t="shared" si="1744"/>
        <v>132.45754687499996</v>
      </c>
      <c r="G8604" s="5">
        <f t="shared" si="1745"/>
        <v>687.52941027880343</v>
      </c>
      <c r="H8604" s="5">
        <f t="shared" si="1746"/>
        <v>4859.1442779937333</v>
      </c>
      <c r="I8604" s="5">
        <f t="shared" si="1747"/>
        <v>720</v>
      </c>
      <c r="J8604" s="5">
        <f t="shared" si="1748"/>
        <v>4139.1442779937333</v>
      </c>
      <c r="K8604" s="2">
        <f t="shared" si="1749"/>
        <v>96860.143715168975</v>
      </c>
      <c r="L8604" s="2">
        <f t="shared" si="1750"/>
        <v>157876</v>
      </c>
      <c r="M8604" s="2">
        <f t="shared" si="1751"/>
        <v>24640</v>
      </c>
      <c r="N8604" s="6">
        <f t="shared" si="1752"/>
        <v>1</v>
      </c>
      <c r="O8604" s="2">
        <f t="shared" si="1753"/>
        <v>16375.856284831025</v>
      </c>
      <c r="P8604" s="2">
        <f t="shared" si="1754"/>
        <v>16375.856284831025</v>
      </c>
    </row>
    <row r="8605" spans="1:16">
      <c r="A8605" s="6">
        <v>13</v>
      </c>
      <c r="B8605" s="6">
        <v>4</v>
      </c>
      <c r="C8605" s="6">
        <v>14</v>
      </c>
      <c r="D8605" s="6">
        <f t="shared" si="1742"/>
        <v>31</v>
      </c>
      <c r="E8605" s="5">
        <f t="shared" si="1743"/>
        <v>4039.1573208399304</v>
      </c>
      <c r="F8605" s="5">
        <f t="shared" si="1744"/>
        <v>132.45754687499996</v>
      </c>
      <c r="G8605" s="5">
        <f t="shared" si="1745"/>
        <v>749.67149159246469</v>
      </c>
      <c r="H8605" s="5">
        <f t="shared" si="1746"/>
        <v>4921.2863593073953</v>
      </c>
      <c r="I8605" s="5">
        <f t="shared" si="1747"/>
        <v>720</v>
      </c>
      <c r="J8605" s="5">
        <f t="shared" si="1748"/>
        <v>4201.2863593073953</v>
      </c>
      <c r="K8605" s="2">
        <f t="shared" si="1749"/>
        <v>97938.99929353116</v>
      </c>
      <c r="L8605" s="2">
        <f t="shared" si="1750"/>
        <v>160576</v>
      </c>
      <c r="M8605" s="2">
        <f t="shared" si="1751"/>
        <v>25520</v>
      </c>
      <c r="N8605" s="6">
        <f t="shared" si="1752"/>
        <v>1</v>
      </c>
      <c r="O8605" s="2">
        <f t="shared" si="1753"/>
        <v>17117.00070646884</v>
      </c>
      <c r="P8605" s="2">
        <f t="shared" si="1754"/>
        <v>17117.00070646884</v>
      </c>
    </row>
    <row r="8606" spans="1:16">
      <c r="A8606" s="6">
        <v>13</v>
      </c>
      <c r="B8606" s="6">
        <v>4</v>
      </c>
      <c r="C8606" s="6">
        <v>15</v>
      </c>
      <c r="D8606" s="6">
        <f t="shared" si="1742"/>
        <v>32</v>
      </c>
      <c r="E8606" s="5">
        <f t="shared" si="1743"/>
        <v>4039.1573208399304</v>
      </c>
      <c r="F8606" s="5">
        <f t="shared" si="1744"/>
        <v>132.45754687499996</v>
      </c>
      <c r="G8606" s="5">
        <f t="shared" si="1745"/>
        <v>813.25969846861108</v>
      </c>
      <c r="H8606" s="5">
        <f t="shared" si="1746"/>
        <v>4984.8745661835419</v>
      </c>
      <c r="I8606" s="5">
        <f t="shared" si="1747"/>
        <v>720</v>
      </c>
      <c r="J8606" s="5">
        <f t="shared" si="1748"/>
        <v>4264.8745661835419</v>
      </c>
      <c r="K8606" s="2">
        <f t="shared" si="1749"/>
        <v>99042.961218464261</v>
      </c>
      <c r="L8606" s="2">
        <f t="shared" si="1750"/>
        <v>163276</v>
      </c>
      <c r="M8606" s="2">
        <f t="shared" si="1751"/>
        <v>26400</v>
      </c>
      <c r="N8606" s="6">
        <f t="shared" si="1752"/>
        <v>1</v>
      </c>
      <c r="O8606" s="2">
        <f t="shared" si="1753"/>
        <v>17833.038781535739</v>
      </c>
      <c r="P8606" s="2">
        <f t="shared" si="1754"/>
        <v>17833.038781535739</v>
      </c>
    </row>
    <row r="8607" spans="1:16">
      <c r="A8607" s="6">
        <v>13</v>
      </c>
      <c r="B8607" s="6">
        <v>4</v>
      </c>
      <c r="C8607" s="6">
        <v>16</v>
      </c>
      <c r="D8607" s="6">
        <f t="shared" si="1742"/>
        <v>33</v>
      </c>
      <c r="E8607" s="5">
        <f t="shared" si="1743"/>
        <v>4039.1573208399304</v>
      </c>
      <c r="F8607" s="5">
        <f t="shared" si="1744"/>
        <v>132.45754687499996</v>
      </c>
      <c r="G8607" s="5">
        <f t="shared" si="1745"/>
        <v>878.32047434610013</v>
      </c>
      <c r="H8607" s="5">
        <f t="shared" si="1746"/>
        <v>5049.9353420610305</v>
      </c>
      <c r="I8607" s="5">
        <f t="shared" si="1747"/>
        <v>720</v>
      </c>
      <c r="J8607" s="5">
        <f t="shared" si="1748"/>
        <v>4329.9353420610305</v>
      </c>
      <c r="K8607" s="2">
        <f t="shared" si="1749"/>
        <v>100172.48857744844</v>
      </c>
      <c r="L8607" s="2">
        <f t="shared" si="1750"/>
        <v>165976</v>
      </c>
      <c r="M8607" s="2">
        <f t="shared" si="1751"/>
        <v>27280</v>
      </c>
      <c r="N8607" s="6">
        <f t="shared" si="1752"/>
        <v>1</v>
      </c>
      <c r="O8607" s="2">
        <f t="shared" si="1753"/>
        <v>18523.511422551557</v>
      </c>
      <c r="P8607" s="2">
        <f t="shared" si="1754"/>
        <v>18523.511422551557</v>
      </c>
    </row>
    <row r="8608" spans="1:16">
      <c r="A8608" s="6">
        <v>13</v>
      </c>
      <c r="B8608" s="6">
        <v>4</v>
      </c>
      <c r="C8608" s="6">
        <v>17</v>
      </c>
      <c r="D8608" s="6">
        <f t="shared" si="1742"/>
        <v>34</v>
      </c>
      <c r="E8608" s="5">
        <f t="shared" si="1743"/>
        <v>4039.1573208399304</v>
      </c>
      <c r="F8608" s="5">
        <f t="shared" si="1744"/>
        <v>132.45754687499996</v>
      </c>
      <c r="G8608" s="5">
        <f t="shared" si="1745"/>
        <v>944.88069779264049</v>
      </c>
      <c r="H8608" s="5">
        <f t="shared" si="1746"/>
        <v>5116.495565507571</v>
      </c>
      <c r="I8608" s="5">
        <f t="shared" si="1747"/>
        <v>720</v>
      </c>
      <c r="J8608" s="5">
        <f t="shared" si="1748"/>
        <v>4396.495565507571</v>
      </c>
      <c r="K8608" s="2">
        <f t="shared" si="1749"/>
        <v>101328.04801228421</v>
      </c>
      <c r="L8608" s="2">
        <f t="shared" si="1750"/>
        <v>168676</v>
      </c>
      <c r="M8608" s="2">
        <f t="shared" si="1751"/>
        <v>28160</v>
      </c>
      <c r="N8608" s="6">
        <f t="shared" si="1752"/>
        <v>1</v>
      </c>
      <c r="O8608" s="2">
        <f t="shared" si="1753"/>
        <v>19187.951987715787</v>
      </c>
      <c r="P8608" s="2">
        <f t="shared" si="1754"/>
        <v>19187.951987715787</v>
      </c>
    </row>
    <row r="8609" spans="1:16">
      <c r="A8609" s="6">
        <v>13</v>
      </c>
      <c r="B8609" s="6">
        <v>4</v>
      </c>
      <c r="C8609" s="6">
        <v>18</v>
      </c>
      <c r="D8609" s="6">
        <f t="shared" si="1742"/>
        <v>35</v>
      </c>
      <c r="E8609" s="5">
        <f t="shared" si="1743"/>
        <v>4039.1573208399304</v>
      </c>
      <c r="F8609" s="5">
        <f t="shared" si="1744"/>
        <v>132.45754687499996</v>
      </c>
      <c r="G8609" s="5">
        <f t="shared" si="1745"/>
        <v>1012.9676892512279</v>
      </c>
      <c r="H8609" s="5">
        <f t="shared" si="1746"/>
        <v>5184.5825569661583</v>
      </c>
      <c r="I8609" s="5">
        <f t="shared" si="1747"/>
        <v>720</v>
      </c>
      <c r="J8609" s="5">
        <f t="shared" si="1748"/>
        <v>4464.5825569661583</v>
      </c>
      <c r="K8609" s="2">
        <f t="shared" si="1749"/>
        <v>102510.11383621802</v>
      </c>
      <c r="L8609" s="2">
        <f t="shared" si="1750"/>
        <v>171376</v>
      </c>
      <c r="M8609" s="2">
        <f t="shared" si="1751"/>
        <v>29040</v>
      </c>
      <c r="N8609" s="6">
        <f t="shared" si="1752"/>
        <v>1</v>
      </c>
      <c r="O8609" s="2">
        <f t="shared" si="1753"/>
        <v>19825.886163781979</v>
      </c>
      <c r="P8609" s="2">
        <f t="shared" si="1754"/>
        <v>19825.886163781979</v>
      </c>
    </row>
    <row r="8610" spans="1:16">
      <c r="A8610" s="6">
        <v>13</v>
      </c>
      <c r="B8610" s="6">
        <v>4</v>
      </c>
      <c r="C8610" s="6">
        <v>19</v>
      </c>
      <c r="D8610" s="6">
        <f t="shared" si="1742"/>
        <v>36</v>
      </c>
      <c r="E8610" s="5">
        <f t="shared" si="1743"/>
        <v>4039.1573208399304</v>
      </c>
      <c r="F8610" s="5">
        <f t="shared" si="1744"/>
        <v>132.45754687499996</v>
      </c>
      <c r="G8610" s="5">
        <f t="shared" si="1745"/>
        <v>1082.6092178872495</v>
      </c>
      <c r="H8610" s="5">
        <f t="shared" si="1746"/>
        <v>5254.2240856021799</v>
      </c>
      <c r="I8610" s="5">
        <f t="shared" si="1747"/>
        <v>720</v>
      </c>
      <c r="J8610" s="5">
        <f t="shared" si="1748"/>
        <v>4534.2240856021799</v>
      </c>
      <c r="K8610" s="2">
        <f t="shared" si="1749"/>
        <v>103719.16815281562</v>
      </c>
      <c r="L8610" s="2">
        <f t="shared" si="1750"/>
        <v>174076</v>
      </c>
      <c r="M8610" s="2">
        <f t="shared" si="1751"/>
        <v>29920</v>
      </c>
      <c r="N8610" s="6">
        <f t="shared" si="1752"/>
        <v>1</v>
      </c>
      <c r="O8610" s="2">
        <f t="shared" si="1753"/>
        <v>20436.831847184381</v>
      </c>
      <c r="P8610" s="2">
        <f t="shared" si="1754"/>
        <v>20436.831847184381</v>
      </c>
    </row>
    <row r="8611" spans="1:16">
      <c r="A8611" s="6">
        <v>13</v>
      </c>
      <c r="B8611" s="6">
        <v>4</v>
      </c>
      <c r="C8611" s="6">
        <v>20</v>
      </c>
      <c r="D8611" s="6">
        <f t="shared" si="1742"/>
        <v>37</v>
      </c>
      <c r="E8611" s="5">
        <f t="shared" si="1743"/>
        <v>4039.1573208399304</v>
      </c>
      <c r="F8611" s="5">
        <f t="shared" si="1744"/>
        <v>132.45754687499996</v>
      </c>
      <c r="G8611" s="5">
        <f t="shared" si="1745"/>
        <v>1153.8335085377266</v>
      </c>
      <c r="H8611" s="5">
        <f t="shared" si="1746"/>
        <v>5325.448376252657</v>
      </c>
      <c r="I8611" s="5">
        <f t="shared" si="1747"/>
        <v>720</v>
      </c>
      <c r="J8611" s="5">
        <f t="shared" si="1748"/>
        <v>4605.448376252657</v>
      </c>
      <c r="K8611" s="2">
        <f t="shared" si="1749"/>
        <v>104955.70097660863</v>
      </c>
      <c r="L8611" s="2">
        <f t="shared" si="1750"/>
        <v>176776</v>
      </c>
      <c r="M8611" s="2">
        <f t="shared" si="1751"/>
        <v>30800</v>
      </c>
      <c r="N8611" s="6">
        <f t="shared" si="1752"/>
        <v>1</v>
      </c>
      <c r="O8611" s="2">
        <f t="shared" si="1753"/>
        <v>21020.299023391373</v>
      </c>
      <c r="P8611" s="2">
        <f t="shared" si="1754"/>
        <v>21020.299023391373</v>
      </c>
    </row>
    <row r="8612" spans="1:16">
      <c r="A8612" s="6">
        <v>13</v>
      </c>
      <c r="B8612" s="6">
        <v>4</v>
      </c>
      <c r="C8612" s="6">
        <v>21</v>
      </c>
      <c r="D8612" s="6">
        <f t="shared" si="1742"/>
        <v>38</v>
      </c>
      <c r="E8612" s="5">
        <f t="shared" si="1743"/>
        <v>4039.1573208399304</v>
      </c>
      <c r="F8612" s="5">
        <f t="shared" si="1744"/>
        <v>132.45754687499996</v>
      </c>
      <c r="G8612" s="5">
        <f t="shared" si="1745"/>
        <v>1226.6692487641703</v>
      </c>
      <c r="H8612" s="5">
        <f t="shared" si="1746"/>
        <v>5398.2841164791007</v>
      </c>
      <c r="I8612" s="5">
        <f t="shared" si="1747"/>
        <v>720</v>
      </c>
      <c r="J8612" s="5">
        <f t="shared" si="1748"/>
        <v>4678.2841164791007</v>
      </c>
      <c r="K8612" s="2">
        <f t="shared" si="1749"/>
        <v>106220.21035553994</v>
      </c>
      <c r="L8612" s="2">
        <f t="shared" si="1750"/>
        <v>179476</v>
      </c>
      <c r="M8612" s="2">
        <f t="shared" si="1751"/>
        <v>31680</v>
      </c>
      <c r="N8612" s="6">
        <f t="shared" si="1752"/>
        <v>1</v>
      </c>
      <c r="O8612" s="2">
        <f t="shared" si="1753"/>
        <v>21575.789644460063</v>
      </c>
      <c r="P8612" s="2">
        <f t="shared" si="1754"/>
        <v>21575.789644460063</v>
      </c>
    </row>
    <row r="8613" spans="1:16">
      <c r="A8613" s="6">
        <v>13</v>
      </c>
      <c r="B8613" s="6">
        <v>4</v>
      </c>
      <c r="C8613" s="6">
        <v>22</v>
      </c>
      <c r="D8613" s="6">
        <f t="shared" si="1742"/>
        <v>39</v>
      </c>
      <c r="E8613" s="5">
        <f t="shared" si="1743"/>
        <v>4039.1573208399304</v>
      </c>
      <c r="F8613" s="5">
        <f t="shared" si="1744"/>
        <v>132.45754687499996</v>
      </c>
      <c r="G8613" s="5">
        <f t="shared" si="1745"/>
        <v>1301.1455960105666</v>
      </c>
      <c r="H8613" s="5">
        <f t="shared" si="1746"/>
        <v>5472.7604637254972</v>
      </c>
      <c r="I8613" s="5">
        <f t="shared" si="1747"/>
        <v>720</v>
      </c>
      <c r="J8613" s="5">
        <f t="shared" si="1748"/>
        <v>4752.7604637254972</v>
      </c>
      <c r="K8613" s="2">
        <f t="shared" si="1749"/>
        <v>107513.20249523432</v>
      </c>
      <c r="L8613" s="2">
        <f t="shared" si="1750"/>
        <v>182176</v>
      </c>
      <c r="M8613" s="2">
        <f t="shared" si="1751"/>
        <v>32560</v>
      </c>
      <c r="N8613" s="6">
        <f t="shared" si="1752"/>
        <v>1</v>
      </c>
      <c r="O8613" s="2">
        <f t="shared" si="1753"/>
        <v>22102.79750476568</v>
      </c>
      <c r="P8613" s="2">
        <f t="shared" si="1754"/>
        <v>22102.79750476568</v>
      </c>
    </row>
    <row r="8614" spans="1:16">
      <c r="A8614" s="6">
        <v>13</v>
      </c>
      <c r="B8614" s="6">
        <v>4</v>
      </c>
      <c r="C8614" s="6">
        <v>23</v>
      </c>
      <c r="D8614" s="6">
        <f t="shared" si="1742"/>
        <v>40</v>
      </c>
      <c r="E8614" s="5">
        <f t="shared" si="1743"/>
        <v>4039.1573208399304</v>
      </c>
      <c r="F8614" s="5">
        <f t="shared" si="1744"/>
        <v>132.45754687499996</v>
      </c>
      <c r="G8614" s="5">
        <f t="shared" si="1745"/>
        <v>1377.292184868003</v>
      </c>
      <c r="H8614" s="5">
        <f t="shared" si="1746"/>
        <v>5548.9070525829338</v>
      </c>
      <c r="I8614" s="5">
        <f t="shared" si="1747"/>
        <v>720</v>
      </c>
      <c r="J8614" s="5">
        <f t="shared" si="1748"/>
        <v>4828.9070525829338</v>
      </c>
      <c r="K8614" s="2">
        <f t="shared" si="1749"/>
        <v>108835.19188512038</v>
      </c>
      <c r="L8614" s="2">
        <f t="shared" si="1750"/>
        <v>184876</v>
      </c>
      <c r="M8614" s="2">
        <f t="shared" si="1751"/>
        <v>33440</v>
      </c>
      <c r="N8614" s="6">
        <f t="shared" si="1752"/>
        <v>1</v>
      </c>
      <c r="O8614" s="2">
        <f t="shared" si="1753"/>
        <v>22600.808114879619</v>
      </c>
      <c r="P8614" s="2">
        <f t="shared" si="1754"/>
        <v>22600.808114879619</v>
      </c>
    </row>
    <row r="8615" spans="1:16">
      <c r="A8615" s="6">
        <v>13</v>
      </c>
      <c r="B8615" s="6">
        <v>4</v>
      </c>
      <c r="C8615" s="6">
        <v>24</v>
      </c>
      <c r="D8615" s="6">
        <f t="shared" si="1742"/>
        <v>41</v>
      </c>
      <c r="E8615" s="5">
        <f t="shared" si="1743"/>
        <v>4039.1573208399304</v>
      </c>
      <c r="F8615" s="5">
        <f t="shared" si="1744"/>
        <v>132.45754687499996</v>
      </c>
      <c r="G8615" s="5">
        <f t="shared" si="1745"/>
        <v>1455.1391344474989</v>
      </c>
      <c r="H8615" s="5">
        <f t="shared" si="1746"/>
        <v>5626.7540021624291</v>
      </c>
      <c r="I8615" s="5">
        <f t="shared" si="1747"/>
        <v>720</v>
      </c>
      <c r="J8615" s="5">
        <f t="shared" si="1748"/>
        <v>4906.7540021624291</v>
      </c>
      <c r="K8615" s="2">
        <f t="shared" si="1749"/>
        <v>110186.70142643106</v>
      </c>
      <c r="L8615" s="2">
        <f t="shared" si="1750"/>
        <v>187576</v>
      </c>
      <c r="M8615" s="2">
        <f t="shared" si="1751"/>
        <v>34320</v>
      </c>
      <c r="N8615" s="6">
        <f t="shared" si="1752"/>
        <v>1</v>
      </c>
      <c r="O8615" s="2">
        <f t="shared" si="1753"/>
        <v>23069.298573568944</v>
      </c>
      <c r="P8615" s="2">
        <f t="shared" si="1754"/>
        <v>23069.298573568944</v>
      </c>
    </row>
    <row r="8616" spans="1:16">
      <c r="A8616" s="6">
        <v>13</v>
      </c>
      <c r="B8616" s="6">
        <v>4</v>
      </c>
      <c r="C8616" s="6">
        <v>25</v>
      </c>
      <c r="D8616" s="6">
        <f t="shared" si="1742"/>
        <v>42</v>
      </c>
      <c r="E8616" s="5">
        <f t="shared" si="1743"/>
        <v>4039.1573208399304</v>
      </c>
      <c r="F8616" s="5">
        <f t="shared" si="1744"/>
        <v>132.45754687499996</v>
      </c>
      <c r="G8616" s="5">
        <f t="shared" si="1745"/>
        <v>1534.7170558625965</v>
      </c>
      <c r="H8616" s="5">
        <f t="shared" si="1746"/>
        <v>5706.331923577527</v>
      </c>
      <c r="I8616" s="5">
        <f t="shared" si="1747"/>
        <v>720</v>
      </c>
      <c r="J8616" s="5">
        <f t="shared" si="1748"/>
        <v>4986.331923577527</v>
      </c>
      <c r="K8616" s="2">
        <f t="shared" si="1749"/>
        <v>111568.26256210984</v>
      </c>
      <c r="L8616" s="2">
        <f t="shared" si="1750"/>
        <v>190276</v>
      </c>
      <c r="M8616" s="2">
        <f t="shared" si="1751"/>
        <v>35200</v>
      </c>
      <c r="N8616" s="6">
        <f t="shared" si="1752"/>
        <v>1</v>
      </c>
      <c r="O8616" s="2">
        <f t="shared" si="1753"/>
        <v>23507.737437890159</v>
      </c>
      <c r="P8616" s="2">
        <f t="shared" si="1754"/>
        <v>23507.737437890159</v>
      </c>
    </row>
    <row r="8617" spans="1:16">
      <c r="A8617" s="6">
        <v>13</v>
      </c>
      <c r="B8617" s="6">
        <v>4</v>
      </c>
      <c r="C8617" s="6">
        <v>26</v>
      </c>
      <c r="D8617" s="6">
        <f t="shared" si="1742"/>
        <v>43</v>
      </c>
      <c r="E8617" s="5">
        <f t="shared" si="1743"/>
        <v>4039.1573208399304</v>
      </c>
      <c r="F8617" s="5">
        <f t="shared" si="1744"/>
        <v>132.45754687499996</v>
      </c>
      <c r="G8617" s="5">
        <f t="shared" si="1745"/>
        <v>1616.0570598233144</v>
      </c>
      <c r="H8617" s="5">
        <f t="shared" si="1746"/>
        <v>5787.6719275382447</v>
      </c>
      <c r="I8617" s="5">
        <f t="shared" si="1747"/>
        <v>720</v>
      </c>
      <c r="J8617" s="5">
        <f t="shared" si="1748"/>
        <v>5067.6719275382447</v>
      </c>
      <c r="K8617" s="2">
        <f t="shared" si="1749"/>
        <v>112980.41540865008</v>
      </c>
      <c r="L8617" s="2">
        <f t="shared" si="1750"/>
        <v>192976</v>
      </c>
      <c r="M8617" s="2">
        <f t="shared" si="1751"/>
        <v>36080</v>
      </c>
      <c r="N8617" s="6">
        <f t="shared" si="1752"/>
        <v>1</v>
      </c>
      <c r="O8617" s="2">
        <f t="shared" si="1753"/>
        <v>23915.584591349922</v>
      </c>
      <c r="P8617" s="2">
        <f t="shared" si="1754"/>
        <v>23915.584591349922</v>
      </c>
    </row>
    <row r="8618" spans="1:16">
      <c r="A8618" s="6">
        <v>13</v>
      </c>
      <c r="B8618" s="6">
        <v>4</v>
      </c>
      <c r="C8618" s="6">
        <v>27</v>
      </c>
      <c r="D8618" s="6">
        <f t="shared" si="1742"/>
        <v>44</v>
      </c>
      <c r="E8618" s="5">
        <f t="shared" si="1743"/>
        <v>4039.1573208399304</v>
      </c>
      <c r="F8618" s="5">
        <f t="shared" si="1744"/>
        <v>132.45754687499996</v>
      </c>
      <c r="G8618" s="5">
        <f t="shared" si="1745"/>
        <v>1699.1907643430709</v>
      </c>
      <c r="H8618" s="5">
        <f t="shared" si="1746"/>
        <v>5870.8056320580017</v>
      </c>
      <c r="I8618" s="5">
        <f t="shared" si="1747"/>
        <v>720</v>
      </c>
      <c r="J8618" s="5">
        <f t="shared" si="1748"/>
        <v>5150.8056320580017</v>
      </c>
      <c r="K8618" s="2">
        <f t="shared" si="1749"/>
        <v>114423.70888989586</v>
      </c>
      <c r="L8618" s="2">
        <f t="shared" si="1750"/>
        <v>195676</v>
      </c>
      <c r="M8618" s="2">
        <f t="shared" si="1751"/>
        <v>36960</v>
      </c>
      <c r="N8618" s="6">
        <f t="shared" si="1752"/>
        <v>1</v>
      </c>
      <c r="O8618" s="2">
        <f t="shared" si="1753"/>
        <v>24292.291110104139</v>
      </c>
      <c r="P8618" s="2">
        <f t="shared" si="1754"/>
        <v>24292.291110104139</v>
      </c>
    </row>
    <row r="8619" spans="1:16">
      <c r="A8619" s="6">
        <v>13</v>
      </c>
      <c r="B8619" s="6">
        <v>4</v>
      </c>
      <c r="C8619" s="6">
        <v>28</v>
      </c>
      <c r="D8619" s="6">
        <f t="shared" si="1742"/>
        <v>45</v>
      </c>
      <c r="E8619" s="5">
        <f t="shared" si="1743"/>
        <v>4039.1573208399304</v>
      </c>
      <c r="F8619" s="5">
        <f t="shared" si="1744"/>
        <v>132.45754687499996</v>
      </c>
      <c r="G8619" s="5">
        <f t="shared" si="1745"/>
        <v>1784.1503025602246</v>
      </c>
      <c r="H8619" s="5">
        <f t="shared" si="1746"/>
        <v>5955.7651702751555</v>
      </c>
      <c r="I8619" s="5">
        <f t="shared" si="1747"/>
        <v>720</v>
      </c>
      <c r="J8619" s="5">
        <f t="shared" si="1748"/>
        <v>5235.7651702751555</v>
      </c>
      <c r="K8619" s="2">
        <f t="shared" si="1749"/>
        <v>115898.70087283256</v>
      </c>
      <c r="L8619" s="2">
        <f t="shared" si="1750"/>
        <v>198376</v>
      </c>
      <c r="M8619" s="2">
        <f t="shared" si="1751"/>
        <v>37840</v>
      </c>
      <c r="N8619" s="6">
        <f t="shared" si="1752"/>
        <v>1</v>
      </c>
      <c r="O8619" s="2">
        <f t="shared" si="1753"/>
        <v>24637.29912716744</v>
      </c>
      <c r="P8619" s="2">
        <f t="shared" si="1754"/>
        <v>24637.29912716744</v>
      </c>
    </row>
    <row r="8620" spans="1:16">
      <c r="A8620" s="6">
        <v>13</v>
      </c>
      <c r="B8620" s="6">
        <v>4</v>
      </c>
      <c r="C8620" s="6">
        <v>29</v>
      </c>
      <c r="D8620" s="6">
        <f t="shared" si="1742"/>
        <v>46</v>
      </c>
      <c r="E8620" s="5">
        <f t="shared" si="1743"/>
        <v>4039.1573208399304</v>
      </c>
      <c r="F8620" s="5">
        <f t="shared" si="1744"/>
        <v>132.45754687499996</v>
      </c>
      <c r="G8620" s="5">
        <f t="shared" si="1745"/>
        <v>1870.9683306758782</v>
      </c>
      <c r="H8620" s="5">
        <f t="shared" si="1746"/>
        <v>6042.5831983908083</v>
      </c>
      <c r="I8620" s="5">
        <f t="shared" si="1747"/>
        <v>720</v>
      </c>
      <c r="J8620" s="5">
        <f t="shared" si="1748"/>
        <v>5322.5831983908083</v>
      </c>
      <c r="K8620" s="2">
        <f t="shared" si="1749"/>
        <v>117405.95830539598</v>
      </c>
      <c r="L8620" s="2">
        <f t="shared" si="1750"/>
        <v>201076</v>
      </c>
      <c r="M8620" s="2">
        <f t="shared" si="1751"/>
        <v>38720</v>
      </c>
      <c r="N8620" s="6">
        <f t="shared" si="1752"/>
        <v>1</v>
      </c>
      <c r="O8620" s="2">
        <f t="shared" si="1753"/>
        <v>24950.04169460402</v>
      </c>
      <c r="P8620" s="2">
        <f t="shared" si="1754"/>
        <v>24950.04169460402</v>
      </c>
    </row>
    <row r="8621" spans="1:16">
      <c r="A8621" s="6">
        <v>13</v>
      </c>
      <c r="B8621" s="6">
        <v>4</v>
      </c>
      <c r="C8621" s="6">
        <v>30</v>
      </c>
      <c r="D8621" s="6">
        <f t="shared" si="1742"/>
        <v>47</v>
      </c>
      <c r="E8621" s="5">
        <f t="shared" si="1743"/>
        <v>4039.1573208399304</v>
      </c>
      <c r="F8621" s="5">
        <f t="shared" si="1744"/>
        <v>132.45754687499996</v>
      </c>
      <c r="G8621" s="5">
        <f t="shared" si="1745"/>
        <v>1959.6780360096488</v>
      </c>
      <c r="H8621" s="5">
        <f t="shared" si="1746"/>
        <v>6131.2929037245794</v>
      </c>
      <c r="I8621" s="5">
        <f t="shared" si="1747"/>
        <v>720</v>
      </c>
      <c r="J8621" s="5">
        <f t="shared" si="1748"/>
        <v>5411.2929037245794</v>
      </c>
      <c r="K8621" s="2">
        <f t="shared" si="1749"/>
        <v>118946.0573563295</v>
      </c>
      <c r="L8621" s="2">
        <f t="shared" si="1750"/>
        <v>203776</v>
      </c>
      <c r="M8621" s="2">
        <f t="shared" si="1751"/>
        <v>39600</v>
      </c>
      <c r="N8621" s="6">
        <f t="shared" si="1752"/>
        <v>1</v>
      </c>
      <c r="O8621" s="2">
        <f t="shared" si="1753"/>
        <v>25229.942643670496</v>
      </c>
      <c r="P8621" s="2">
        <f t="shared" si="1754"/>
        <v>25229.942643670496</v>
      </c>
    </row>
    <row r="8622" spans="1:16">
      <c r="A8622" s="6">
        <v>13</v>
      </c>
      <c r="B8622" s="6">
        <v>5</v>
      </c>
      <c r="C8622" s="6">
        <v>0</v>
      </c>
      <c r="D8622" s="6">
        <f t="shared" si="1742"/>
        <v>18</v>
      </c>
      <c r="E8622" s="5">
        <f t="shared" si="1743"/>
        <v>4039.1573208399304</v>
      </c>
      <c r="F8622" s="5">
        <f t="shared" si="1744"/>
        <v>169.71123193359369</v>
      </c>
      <c r="G8622" s="5">
        <f t="shared" si="1745"/>
        <v>0</v>
      </c>
      <c r="H8622" s="5">
        <f t="shared" si="1746"/>
        <v>4208.8685527735242</v>
      </c>
      <c r="I8622" s="5">
        <f t="shared" si="1747"/>
        <v>720</v>
      </c>
      <c r="J8622" s="5">
        <f t="shared" si="1748"/>
        <v>3488.8685527735242</v>
      </c>
      <c r="K8622" s="2">
        <f t="shared" si="1749"/>
        <v>85570.634596762568</v>
      </c>
      <c r="L8622" s="2">
        <f t="shared" si="1750"/>
        <v>124870</v>
      </c>
      <c r="M8622" s="2">
        <f t="shared" si="1751"/>
        <v>13640</v>
      </c>
      <c r="N8622" s="6">
        <f t="shared" si="1752"/>
        <v>1</v>
      </c>
      <c r="O8622" s="2">
        <f t="shared" si="1753"/>
        <v>5659.3654032374325</v>
      </c>
      <c r="P8622" s="2">
        <f t="shared" si="1754"/>
        <v>5659.3654032374325</v>
      </c>
    </row>
    <row r="8623" spans="1:16">
      <c r="A8623" s="6">
        <v>13</v>
      </c>
      <c r="B8623" s="6">
        <v>5</v>
      </c>
      <c r="C8623" s="6">
        <v>1</v>
      </c>
      <c r="D8623" s="6">
        <f t="shared" si="1742"/>
        <v>19</v>
      </c>
      <c r="E8623" s="5">
        <f t="shared" si="1743"/>
        <v>4039.1573208399304</v>
      </c>
      <c r="F8623" s="5">
        <f t="shared" si="1744"/>
        <v>169.71123193359369</v>
      </c>
      <c r="G8623" s="5">
        <f t="shared" si="1745"/>
        <v>45.5625</v>
      </c>
      <c r="H8623" s="5">
        <f t="shared" si="1746"/>
        <v>4254.4310527735242</v>
      </c>
      <c r="I8623" s="5">
        <f t="shared" si="1747"/>
        <v>720</v>
      </c>
      <c r="J8623" s="5">
        <f t="shared" si="1748"/>
        <v>3534.4310527735242</v>
      </c>
      <c r="K8623" s="2">
        <f t="shared" si="1749"/>
        <v>86361.650221762568</v>
      </c>
      <c r="L8623" s="2">
        <f t="shared" si="1750"/>
        <v>127570</v>
      </c>
      <c r="M8623" s="2">
        <f t="shared" si="1751"/>
        <v>14520</v>
      </c>
      <c r="N8623" s="6">
        <f t="shared" si="1752"/>
        <v>1</v>
      </c>
      <c r="O8623" s="2">
        <f t="shared" si="1753"/>
        <v>6688.3497782374325</v>
      </c>
      <c r="P8623" s="2">
        <f t="shared" si="1754"/>
        <v>6688.3497782374325</v>
      </c>
    </row>
    <row r="8624" spans="1:16">
      <c r="A8624" s="6">
        <v>13</v>
      </c>
      <c r="B8624" s="6">
        <v>5</v>
      </c>
      <c r="C8624" s="6">
        <v>2</v>
      </c>
      <c r="D8624" s="6">
        <f t="shared" si="1742"/>
        <v>20</v>
      </c>
      <c r="E8624" s="5">
        <f t="shared" si="1743"/>
        <v>4039.1573208399304</v>
      </c>
      <c r="F8624" s="5">
        <f t="shared" si="1744"/>
        <v>169.71123193359369</v>
      </c>
      <c r="G8624" s="5">
        <f t="shared" si="1745"/>
        <v>92.264062499999994</v>
      </c>
      <c r="H8624" s="5">
        <f t="shared" si="1746"/>
        <v>4301.1326152735246</v>
      </c>
      <c r="I8624" s="5">
        <f t="shared" si="1747"/>
        <v>720</v>
      </c>
      <c r="J8624" s="5">
        <f t="shared" si="1748"/>
        <v>3581.1326152735246</v>
      </c>
      <c r="K8624" s="2">
        <f t="shared" si="1749"/>
        <v>87172.441237387582</v>
      </c>
      <c r="L8624" s="2">
        <f t="shared" si="1750"/>
        <v>130270</v>
      </c>
      <c r="M8624" s="2">
        <f t="shared" si="1751"/>
        <v>15400</v>
      </c>
      <c r="N8624" s="6">
        <f t="shared" si="1752"/>
        <v>1</v>
      </c>
      <c r="O8624" s="2">
        <f t="shared" si="1753"/>
        <v>7697.5587626124179</v>
      </c>
      <c r="P8624" s="2">
        <f t="shared" si="1754"/>
        <v>7697.5587626124179</v>
      </c>
    </row>
    <row r="8625" spans="1:16">
      <c r="A8625" s="6">
        <v>13</v>
      </c>
      <c r="B8625" s="6">
        <v>5</v>
      </c>
      <c r="C8625" s="6">
        <v>3</v>
      </c>
      <c r="D8625" s="6">
        <f t="shared" si="1742"/>
        <v>21</v>
      </c>
      <c r="E8625" s="5">
        <f t="shared" si="1743"/>
        <v>4039.1573208399304</v>
      </c>
      <c r="F8625" s="5">
        <f t="shared" si="1744"/>
        <v>169.71123193359369</v>
      </c>
      <c r="G8625" s="5">
        <f t="shared" si="1745"/>
        <v>140.12604492187498</v>
      </c>
      <c r="H8625" s="5">
        <f t="shared" si="1746"/>
        <v>4348.9945976953995</v>
      </c>
      <c r="I8625" s="5">
        <f t="shared" si="1747"/>
        <v>720</v>
      </c>
      <c r="J8625" s="5">
        <f t="shared" si="1748"/>
        <v>3628.9945976953995</v>
      </c>
      <c r="K8625" s="2">
        <f t="shared" si="1749"/>
        <v>88003.378432211786</v>
      </c>
      <c r="L8625" s="2">
        <f t="shared" si="1750"/>
        <v>132970</v>
      </c>
      <c r="M8625" s="2">
        <f t="shared" si="1751"/>
        <v>16280</v>
      </c>
      <c r="N8625" s="6">
        <f t="shared" si="1752"/>
        <v>1</v>
      </c>
      <c r="O8625" s="2">
        <f t="shared" si="1753"/>
        <v>8686.6215677882137</v>
      </c>
      <c r="P8625" s="2">
        <f t="shared" si="1754"/>
        <v>8686.6215677882137</v>
      </c>
    </row>
    <row r="8626" spans="1:16">
      <c r="A8626" s="6">
        <v>13</v>
      </c>
      <c r="B8626" s="6">
        <v>5</v>
      </c>
      <c r="C8626" s="6">
        <v>4</v>
      </c>
      <c r="D8626" s="6">
        <f t="shared" si="1742"/>
        <v>22</v>
      </c>
      <c r="E8626" s="5">
        <f t="shared" si="1743"/>
        <v>4039.1573208399304</v>
      </c>
      <c r="F8626" s="5">
        <f t="shared" si="1744"/>
        <v>169.71123193359369</v>
      </c>
      <c r="G8626" s="5">
        <f t="shared" si="1745"/>
        <v>189.17016064453125</v>
      </c>
      <c r="H8626" s="5">
        <f t="shared" si="1746"/>
        <v>4398.0387134180555</v>
      </c>
      <c r="I8626" s="5">
        <f t="shared" si="1747"/>
        <v>720</v>
      </c>
      <c r="J8626" s="5">
        <f t="shared" si="1748"/>
        <v>3678.0387134180555</v>
      </c>
      <c r="K8626" s="2">
        <f t="shared" si="1749"/>
        <v>88854.838774619013</v>
      </c>
      <c r="L8626" s="2">
        <f t="shared" si="1750"/>
        <v>135670</v>
      </c>
      <c r="M8626" s="2">
        <f t="shared" si="1751"/>
        <v>17160</v>
      </c>
      <c r="N8626" s="6">
        <f t="shared" si="1752"/>
        <v>1</v>
      </c>
      <c r="O8626" s="2">
        <f t="shared" si="1753"/>
        <v>9655.1612253809872</v>
      </c>
      <c r="P8626" s="2">
        <f t="shared" si="1754"/>
        <v>9655.1612253809872</v>
      </c>
    </row>
    <row r="8627" spans="1:16">
      <c r="A8627" s="6">
        <v>13</v>
      </c>
      <c r="B8627" s="6">
        <v>5</v>
      </c>
      <c r="C8627" s="6">
        <v>5</v>
      </c>
      <c r="D8627" s="6">
        <f t="shared" si="1742"/>
        <v>23</v>
      </c>
      <c r="E8627" s="5">
        <f t="shared" si="1743"/>
        <v>4039.1573208399304</v>
      </c>
      <c r="F8627" s="5">
        <f t="shared" si="1744"/>
        <v>169.71123193359369</v>
      </c>
      <c r="G8627" s="5">
        <f t="shared" si="1745"/>
        <v>239.41848456573481</v>
      </c>
      <c r="H8627" s="5">
        <f t="shared" si="1746"/>
        <v>4448.2870373392589</v>
      </c>
      <c r="I8627" s="5">
        <f t="shared" si="1747"/>
        <v>720</v>
      </c>
      <c r="J8627" s="5">
        <f t="shared" si="1748"/>
        <v>3728.2870373392589</v>
      </c>
      <c r="K8627" s="2">
        <f t="shared" si="1749"/>
        <v>89727.205509362131</v>
      </c>
      <c r="L8627" s="2">
        <f t="shared" si="1750"/>
        <v>138370</v>
      </c>
      <c r="M8627" s="2">
        <f t="shared" si="1751"/>
        <v>18040</v>
      </c>
      <c r="N8627" s="6">
        <f t="shared" si="1752"/>
        <v>1</v>
      </c>
      <c r="O8627" s="2">
        <f t="shared" si="1753"/>
        <v>10602.794490637869</v>
      </c>
      <c r="P8627" s="2">
        <f t="shared" si="1754"/>
        <v>10602.794490637869</v>
      </c>
    </row>
    <row r="8628" spans="1:16">
      <c r="A8628" s="6">
        <v>13</v>
      </c>
      <c r="B8628" s="6">
        <v>5</v>
      </c>
      <c r="C8628" s="6">
        <v>6</v>
      </c>
      <c r="D8628" s="6">
        <f t="shared" si="1742"/>
        <v>24</v>
      </c>
      <c r="E8628" s="5">
        <f t="shared" si="1743"/>
        <v>4039.1573208399304</v>
      </c>
      <c r="F8628" s="5">
        <f t="shared" si="1744"/>
        <v>169.71123193359369</v>
      </c>
      <c r="G8628" s="5">
        <f t="shared" si="1745"/>
        <v>290.89345874736784</v>
      </c>
      <c r="H8628" s="5">
        <f t="shared" si="1746"/>
        <v>4499.762011520892</v>
      </c>
      <c r="I8628" s="5">
        <f t="shared" si="1747"/>
        <v>720</v>
      </c>
      <c r="J8628" s="5">
        <f t="shared" si="1748"/>
        <v>3779.762011520892</v>
      </c>
      <c r="K8628" s="2">
        <f t="shared" si="1749"/>
        <v>90620.86825557104</v>
      </c>
      <c r="L8628" s="2">
        <f t="shared" si="1750"/>
        <v>141070</v>
      </c>
      <c r="M8628" s="2">
        <f t="shared" si="1751"/>
        <v>18920</v>
      </c>
      <c r="N8628" s="6">
        <f t="shared" si="1752"/>
        <v>1</v>
      </c>
      <c r="O8628" s="2">
        <f t="shared" si="1753"/>
        <v>11529.13174442896</v>
      </c>
      <c r="P8628" s="2">
        <f t="shared" si="1754"/>
        <v>11529.13174442896</v>
      </c>
    </row>
    <row r="8629" spans="1:16">
      <c r="A8629" s="6">
        <v>13</v>
      </c>
      <c r="B8629" s="6">
        <v>5</v>
      </c>
      <c r="C8629" s="6">
        <v>7</v>
      </c>
      <c r="D8629" s="6">
        <f t="shared" si="1742"/>
        <v>25</v>
      </c>
      <c r="E8629" s="5">
        <f t="shared" si="1743"/>
        <v>4039.1573208399304</v>
      </c>
      <c r="F8629" s="5">
        <f t="shared" si="1744"/>
        <v>169.71123193359369</v>
      </c>
      <c r="G8629" s="5">
        <f t="shared" si="1745"/>
        <v>343.61789814532818</v>
      </c>
      <c r="H8629" s="5">
        <f t="shared" si="1746"/>
        <v>4552.4864509188528</v>
      </c>
      <c r="I8629" s="5">
        <f t="shared" si="1747"/>
        <v>720</v>
      </c>
      <c r="J8629" s="5">
        <f t="shared" si="1748"/>
        <v>3832.4864509188528</v>
      </c>
      <c r="K8629" s="2">
        <f t="shared" si="1749"/>
        <v>91536.223106230085</v>
      </c>
      <c r="L8629" s="2">
        <f t="shared" si="1750"/>
        <v>143770</v>
      </c>
      <c r="M8629" s="2">
        <f t="shared" si="1751"/>
        <v>19800</v>
      </c>
      <c r="N8629" s="6">
        <f t="shared" si="1752"/>
        <v>1</v>
      </c>
      <c r="O8629" s="2">
        <f t="shared" si="1753"/>
        <v>12433.776893769915</v>
      </c>
      <c r="P8629" s="2">
        <f t="shared" si="1754"/>
        <v>12433.776893769915</v>
      </c>
    </row>
    <row r="8630" spans="1:16">
      <c r="A8630" s="6">
        <v>13</v>
      </c>
      <c r="B8630" s="6">
        <v>5</v>
      </c>
      <c r="C8630" s="6">
        <v>8</v>
      </c>
      <c r="D8630" s="6">
        <f t="shared" si="1742"/>
        <v>26</v>
      </c>
      <c r="E8630" s="5">
        <f t="shared" si="1743"/>
        <v>4039.1573208399304</v>
      </c>
      <c r="F8630" s="5">
        <f t="shared" si="1744"/>
        <v>169.71123193359369</v>
      </c>
      <c r="G8630" s="5">
        <f t="shared" si="1745"/>
        <v>397.61499642530839</v>
      </c>
      <c r="H8630" s="5">
        <f t="shared" si="1746"/>
        <v>4606.4835491988324</v>
      </c>
      <c r="I8630" s="5">
        <f t="shared" si="1747"/>
        <v>720</v>
      </c>
      <c r="J8630" s="5">
        <f t="shared" si="1748"/>
        <v>3886.4835491988324</v>
      </c>
      <c r="K8630" s="2">
        <f t="shared" si="1749"/>
        <v>92473.67272914639</v>
      </c>
      <c r="L8630" s="2">
        <f t="shared" si="1750"/>
        <v>146470</v>
      </c>
      <c r="M8630" s="2">
        <f t="shared" si="1751"/>
        <v>20680</v>
      </c>
      <c r="N8630" s="6">
        <f t="shared" si="1752"/>
        <v>1</v>
      </c>
      <c r="O8630" s="2">
        <f t="shared" si="1753"/>
        <v>13316.32727085361</v>
      </c>
      <c r="P8630" s="2">
        <f t="shared" si="1754"/>
        <v>13316.32727085361</v>
      </c>
    </row>
    <row r="8631" spans="1:16">
      <c r="A8631" s="6">
        <v>13</v>
      </c>
      <c r="B8631" s="6">
        <v>5</v>
      </c>
      <c r="C8631" s="6">
        <v>9</v>
      </c>
      <c r="D8631" s="6">
        <f t="shared" si="1742"/>
        <v>27</v>
      </c>
      <c r="E8631" s="5">
        <f t="shared" si="1743"/>
        <v>4039.1573208399304</v>
      </c>
      <c r="F8631" s="5">
        <f t="shared" si="1744"/>
        <v>169.71123193359369</v>
      </c>
      <c r="G8631" s="5">
        <f t="shared" si="1745"/>
        <v>452.90833186570285</v>
      </c>
      <c r="H8631" s="5">
        <f t="shared" si="1746"/>
        <v>4661.7768846392273</v>
      </c>
      <c r="I8631" s="5">
        <f t="shared" si="1747"/>
        <v>720</v>
      </c>
      <c r="J8631" s="5">
        <f t="shared" si="1748"/>
        <v>3941.7768846392273</v>
      </c>
      <c r="K8631" s="2">
        <f t="shared" si="1749"/>
        <v>93433.626469431023</v>
      </c>
      <c r="L8631" s="2">
        <f t="shared" si="1750"/>
        <v>149170</v>
      </c>
      <c r="M8631" s="2">
        <f t="shared" si="1751"/>
        <v>21560</v>
      </c>
      <c r="N8631" s="6">
        <f t="shared" si="1752"/>
        <v>1</v>
      </c>
      <c r="O8631" s="2">
        <f t="shared" si="1753"/>
        <v>14176.373530568977</v>
      </c>
      <c r="P8631" s="2">
        <f t="shared" si="1754"/>
        <v>14176.373530568977</v>
      </c>
    </row>
    <row r="8632" spans="1:16">
      <c r="A8632" s="6">
        <v>13</v>
      </c>
      <c r="B8632" s="6">
        <v>5</v>
      </c>
      <c r="C8632" s="6">
        <v>10</v>
      </c>
      <c r="D8632" s="6">
        <f t="shared" si="1742"/>
        <v>28</v>
      </c>
      <c r="E8632" s="5">
        <f t="shared" si="1743"/>
        <v>4039.1573208399304</v>
      </c>
      <c r="F8632" s="5">
        <f t="shared" si="1744"/>
        <v>169.71123193359369</v>
      </c>
      <c r="G8632" s="5">
        <f t="shared" si="1745"/>
        <v>509.52187334891573</v>
      </c>
      <c r="H8632" s="5">
        <f t="shared" si="1746"/>
        <v>4718.3904261224397</v>
      </c>
      <c r="I8632" s="5">
        <f t="shared" si="1747"/>
        <v>720</v>
      </c>
      <c r="J8632" s="5">
        <f t="shared" si="1748"/>
        <v>3998.3904261224397</v>
      </c>
      <c r="K8632" s="2">
        <f t="shared" si="1749"/>
        <v>94416.500453514571</v>
      </c>
      <c r="L8632" s="2">
        <f t="shared" si="1750"/>
        <v>151870</v>
      </c>
      <c r="M8632" s="2">
        <f t="shared" si="1751"/>
        <v>22440</v>
      </c>
      <c r="N8632" s="6">
        <f t="shared" si="1752"/>
        <v>1</v>
      </c>
      <c r="O8632" s="2">
        <f t="shared" si="1753"/>
        <v>15013.499546485429</v>
      </c>
      <c r="P8632" s="2">
        <f t="shared" si="1754"/>
        <v>15013.499546485429</v>
      </c>
    </row>
    <row r="8633" spans="1:16">
      <c r="A8633" s="6">
        <v>13</v>
      </c>
      <c r="B8633" s="6">
        <v>5</v>
      </c>
      <c r="C8633" s="6">
        <v>11</v>
      </c>
      <c r="D8633" s="6">
        <f t="shared" si="1742"/>
        <v>29</v>
      </c>
      <c r="E8633" s="5">
        <f t="shared" si="1743"/>
        <v>4039.1573208399304</v>
      </c>
      <c r="F8633" s="5">
        <f t="shared" si="1744"/>
        <v>169.71123193359369</v>
      </c>
      <c r="G8633" s="5">
        <f t="shared" si="1745"/>
        <v>567.47998644235474</v>
      </c>
      <c r="H8633" s="5">
        <f t="shared" si="1746"/>
        <v>4776.3485392158791</v>
      </c>
      <c r="I8633" s="5">
        <f t="shared" si="1747"/>
        <v>720</v>
      </c>
      <c r="J8633" s="5">
        <f t="shared" si="1748"/>
        <v>4056.3485392158791</v>
      </c>
      <c r="K8633" s="2">
        <f t="shared" si="1749"/>
        <v>95422.717694720122</v>
      </c>
      <c r="L8633" s="2">
        <f t="shared" si="1750"/>
        <v>154570</v>
      </c>
      <c r="M8633" s="2">
        <f t="shared" si="1751"/>
        <v>23320</v>
      </c>
      <c r="N8633" s="6">
        <f t="shared" si="1752"/>
        <v>1</v>
      </c>
      <c r="O8633" s="2">
        <f t="shared" si="1753"/>
        <v>15827.282305279878</v>
      </c>
      <c r="P8633" s="2">
        <f t="shared" si="1754"/>
        <v>15827.282305279878</v>
      </c>
    </row>
    <row r="8634" spans="1:16">
      <c r="A8634" s="6">
        <v>13</v>
      </c>
      <c r="B8634" s="6">
        <v>5</v>
      </c>
      <c r="C8634" s="6">
        <v>12</v>
      </c>
      <c r="D8634" s="6">
        <f t="shared" si="1742"/>
        <v>30</v>
      </c>
      <c r="E8634" s="5">
        <f t="shared" si="1743"/>
        <v>4039.1573208399304</v>
      </c>
      <c r="F8634" s="5">
        <f t="shared" si="1744"/>
        <v>169.71123193359369</v>
      </c>
      <c r="G8634" s="5">
        <f t="shared" si="1745"/>
        <v>626.80743957041921</v>
      </c>
      <c r="H8634" s="5">
        <f t="shared" si="1746"/>
        <v>4835.6759923439431</v>
      </c>
      <c r="I8634" s="5">
        <f t="shared" si="1747"/>
        <v>720</v>
      </c>
      <c r="J8634" s="5">
        <f t="shared" si="1748"/>
        <v>4115.6759923439431</v>
      </c>
      <c r="K8634" s="2">
        <f t="shared" si="1749"/>
        <v>96452.708200415684</v>
      </c>
      <c r="L8634" s="2">
        <f t="shared" si="1750"/>
        <v>157270</v>
      </c>
      <c r="M8634" s="2">
        <f t="shared" si="1751"/>
        <v>24200</v>
      </c>
      <c r="N8634" s="6">
        <f t="shared" si="1752"/>
        <v>1</v>
      </c>
      <c r="O8634" s="2">
        <f t="shared" si="1753"/>
        <v>16617.291799584316</v>
      </c>
      <c r="P8634" s="2">
        <f t="shared" si="1754"/>
        <v>16617.291799584316</v>
      </c>
    </row>
    <row r="8635" spans="1:16">
      <c r="A8635" s="6">
        <v>13</v>
      </c>
      <c r="B8635" s="6">
        <v>5</v>
      </c>
      <c r="C8635" s="6">
        <v>13</v>
      </c>
      <c r="D8635" s="6">
        <f t="shared" si="1742"/>
        <v>31</v>
      </c>
      <c r="E8635" s="5">
        <f t="shared" si="1743"/>
        <v>4039.1573208399304</v>
      </c>
      <c r="F8635" s="5">
        <f t="shared" si="1744"/>
        <v>169.71123193359369</v>
      </c>
      <c r="G8635" s="5">
        <f t="shared" si="1745"/>
        <v>687.52941027880343</v>
      </c>
      <c r="H8635" s="5">
        <f t="shared" si="1746"/>
        <v>4896.3979630523281</v>
      </c>
      <c r="I8635" s="5">
        <f t="shared" si="1747"/>
        <v>720</v>
      </c>
      <c r="J8635" s="5">
        <f t="shared" si="1748"/>
        <v>4176.3979630523281</v>
      </c>
      <c r="K8635" s="2">
        <f t="shared" si="1749"/>
        <v>97506.90908076959</v>
      </c>
      <c r="L8635" s="2">
        <f t="shared" si="1750"/>
        <v>159970</v>
      </c>
      <c r="M8635" s="2">
        <f t="shared" si="1751"/>
        <v>25080</v>
      </c>
      <c r="N8635" s="6">
        <f t="shared" si="1752"/>
        <v>1</v>
      </c>
      <c r="O8635" s="2">
        <f t="shared" si="1753"/>
        <v>17383.09091923041</v>
      </c>
      <c r="P8635" s="2">
        <f t="shared" si="1754"/>
        <v>17383.09091923041</v>
      </c>
    </row>
    <row r="8636" spans="1:16">
      <c r="A8636" s="6">
        <v>13</v>
      </c>
      <c r="B8636" s="6">
        <v>5</v>
      </c>
      <c r="C8636" s="6">
        <v>14</v>
      </c>
      <c r="D8636" s="6">
        <f t="shared" si="1742"/>
        <v>32</v>
      </c>
      <c r="E8636" s="5">
        <f t="shared" si="1743"/>
        <v>4039.1573208399304</v>
      </c>
      <c r="F8636" s="5">
        <f t="shared" si="1744"/>
        <v>169.71123193359369</v>
      </c>
      <c r="G8636" s="5">
        <f t="shared" si="1745"/>
        <v>749.67149159246469</v>
      </c>
      <c r="H8636" s="5">
        <f t="shared" si="1746"/>
        <v>4958.5400443659892</v>
      </c>
      <c r="I8636" s="5">
        <f t="shared" si="1747"/>
        <v>720</v>
      </c>
      <c r="J8636" s="5">
        <f t="shared" si="1748"/>
        <v>4238.5400443659892</v>
      </c>
      <c r="K8636" s="2">
        <f t="shared" si="1749"/>
        <v>98585.764659131761</v>
      </c>
      <c r="L8636" s="2">
        <f t="shared" si="1750"/>
        <v>162670</v>
      </c>
      <c r="M8636" s="2">
        <f t="shared" si="1751"/>
        <v>25960</v>
      </c>
      <c r="N8636" s="6">
        <f t="shared" si="1752"/>
        <v>1</v>
      </c>
      <c r="O8636" s="2">
        <f t="shared" si="1753"/>
        <v>18124.235340868239</v>
      </c>
      <c r="P8636" s="2">
        <f t="shared" si="1754"/>
        <v>18124.235340868239</v>
      </c>
    </row>
    <row r="8637" spans="1:16">
      <c r="A8637" s="6">
        <v>13</v>
      </c>
      <c r="B8637" s="6">
        <v>5</v>
      </c>
      <c r="C8637" s="6">
        <v>15</v>
      </c>
      <c r="D8637" s="6">
        <f t="shared" si="1742"/>
        <v>33</v>
      </c>
      <c r="E8637" s="5">
        <f t="shared" si="1743"/>
        <v>4039.1573208399304</v>
      </c>
      <c r="F8637" s="5">
        <f t="shared" si="1744"/>
        <v>169.71123193359369</v>
      </c>
      <c r="G8637" s="5">
        <f t="shared" si="1745"/>
        <v>813.25969846861108</v>
      </c>
      <c r="H8637" s="5">
        <f t="shared" si="1746"/>
        <v>5022.1282512421349</v>
      </c>
      <c r="I8637" s="5">
        <f t="shared" si="1747"/>
        <v>720</v>
      </c>
      <c r="J8637" s="5">
        <f t="shared" si="1748"/>
        <v>4302.1282512421349</v>
      </c>
      <c r="K8637" s="2">
        <f t="shared" si="1749"/>
        <v>99689.726584064847</v>
      </c>
      <c r="L8637" s="2">
        <f t="shared" si="1750"/>
        <v>165370</v>
      </c>
      <c r="M8637" s="2">
        <f t="shared" si="1751"/>
        <v>26840</v>
      </c>
      <c r="N8637" s="6">
        <f t="shared" si="1752"/>
        <v>1</v>
      </c>
      <c r="O8637" s="2">
        <f t="shared" si="1753"/>
        <v>18840.273415935153</v>
      </c>
      <c r="P8637" s="2">
        <f t="shared" si="1754"/>
        <v>18840.273415935153</v>
      </c>
    </row>
    <row r="8638" spans="1:16">
      <c r="A8638" s="6">
        <v>13</v>
      </c>
      <c r="B8638" s="6">
        <v>5</v>
      </c>
      <c r="C8638" s="6">
        <v>16</v>
      </c>
      <c r="D8638" s="6">
        <f t="shared" si="1742"/>
        <v>34</v>
      </c>
      <c r="E8638" s="5">
        <f t="shared" si="1743"/>
        <v>4039.1573208399304</v>
      </c>
      <c r="F8638" s="5">
        <f t="shared" si="1744"/>
        <v>169.71123193359369</v>
      </c>
      <c r="G8638" s="5">
        <f t="shared" si="1745"/>
        <v>878.32047434610013</v>
      </c>
      <c r="H8638" s="5">
        <f t="shared" si="1746"/>
        <v>5087.1890271196244</v>
      </c>
      <c r="I8638" s="5">
        <f t="shared" si="1747"/>
        <v>720</v>
      </c>
      <c r="J8638" s="5">
        <f t="shared" si="1748"/>
        <v>4367.1890271196244</v>
      </c>
      <c r="K8638" s="2">
        <f t="shared" si="1749"/>
        <v>100819.25394304903</v>
      </c>
      <c r="L8638" s="2">
        <f t="shared" si="1750"/>
        <v>168070</v>
      </c>
      <c r="M8638" s="2">
        <f t="shared" si="1751"/>
        <v>27720</v>
      </c>
      <c r="N8638" s="6">
        <f t="shared" si="1752"/>
        <v>1</v>
      </c>
      <c r="O8638" s="2">
        <f t="shared" si="1753"/>
        <v>19530.746056950971</v>
      </c>
      <c r="P8638" s="2">
        <f t="shared" si="1754"/>
        <v>19530.746056950971</v>
      </c>
    </row>
    <row r="8639" spans="1:16">
      <c r="A8639" s="6">
        <v>13</v>
      </c>
      <c r="B8639" s="6">
        <v>5</v>
      </c>
      <c r="C8639" s="6">
        <v>17</v>
      </c>
      <c r="D8639" s="6">
        <f t="shared" si="1742"/>
        <v>35</v>
      </c>
      <c r="E8639" s="5">
        <f t="shared" si="1743"/>
        <v>4039.1573208399304</v>
      </c>
      <c r="F8639" s="5">
        <f t="shared" si="1744"/>
        <v>169.71123193359369</v>
      </c>
      <c r="G8639" s="5">
        <f t="shared" si="1745"/>
        <v>944.88069779264049</v>
      </c>
      <c r="H8639" s="5">
        <f t="shared" si="1746"/>
        <v>5153.7492505661648</v>
      </c>
      <c r="I8639" s="5">
        <f t="shared" si="1747"/>
        <v>720</v>
      </c>
      <c r="J8639" s="5">
        <f t="shared" si="1748"/>
        <v>4433.7492505661648</v>
      </c>
      <c r="K8639" s="2">
        <f t="shared" si="1749"/>
        <v>101974.8133778848</v>
      </c>
      <c r="L8639" s="2">
        <f t="shared" si="1750"/>
        <v>170770</v>
      </c>
      <c r="M8639" s="2">
        <f t="shared" si="1751"/>
        <v>28600</v>
      </c>
      <c r="N8639" s="6">
        <f t="shared" si="1752"/>
        <v>1</v>
      </c>
      <c r="O8639" s="2">
        <f t="shared" si="1753"/>
        <v>20195.186622115201</v>
      </c>
      <c r="P8639" s="2">
        <f t="shared" si="1754"/>
        <v>20195.186622115201</v>
      </c>
    </row>
    <row r="8640" spans="1:16">
      <c r="A8640" s="6">
        <v>13</v>
      </c>
      <c r="B8640" s="6">
        <v>5</v>
      </c>
      <c r="C8640" s="6">
        <v>18</v>
      </c>
      <c r="D8640" s="6">
        <f t="shared" si="1742"/>
        <v>36</v>
      </c>
      <c r="E8640" s="5">
        <f t="shared" si="1743"/>
        <v>4039.1573208399304</v>
      </c>
      <c r="F8640" s="5">
        <f t="shared" si="1744"/>
        <v>169.71123193359369</v>
      </c>
      <c r="G8640" s="5">
        <f t="shared" si="1745"/>
        <v>1012.9676892512279</v>
      </c>
      <c r="H8640" s="5">
        <f t="shared" si="1746"/>
        <v>5221.8362420247522</v>
      </c>
      <c r="I8640" s="5">
        <f t="shared" si="1747"/>
        <v>720</v>
      </c>
      <c r="J8640" s="5">
        <f t="shared" si="1748"/>
        <v>4501.8362420247522</v>
      </c>
      <c r="K8640" s="2">
        <f t="shared" si="1749"/>
        <v>103156.87920181861</v>
      </c>
      <c r="L8640" s="2">
        <f t="shared" si="1750"/>
        <v>173470</v>
      </c>
      <c r="M8640" s="2">
        <f t="shared" si="1751"/>
        <v>29480</v>
      </c>
      <c r="N8640" s="6">
        <f t="shared" si="1752"/>
        <v>1</v>
      </c>
      <c r="O8640" s="2">
        <f t="shared" si="1753"/>
        <v>20833.120798181393</v>
      </c>
      <c r="P8640" s="2">
        <f t="shared" si="1754"/>
        <v>20833.120798181393</v>
      </c>
    </row>
    <row r="8641" spans="1:16">
      <c r="A8641" s="6">
        <v>13</v>
      </c>
      <c r="B8641" s="6">
        <v>5</v>
      </c>
      <c r="C8641" s="6">
        <v>19</v>
      </c>
      <c r="D8641" s="6">
        <f t="shared" si="1742"/>
        <v>37</v>
      </c>
      <c r="E8641" s="5">
        <f t="shared" si="1743"/>
        <v>4039.1573208399304</v>
      </c>
      <c r="F8641" s="5">
        <f t="shared" si="1744"/>
        <v>169.71123193359369</v>
      </c>
      <c r="G8641" s="5">
        <f t="shared" si="1745"/>
        <v>1082.6092178872495</v>
      </c>
      <c r="H8641" s="5">
        <f t="shared" si="1746"/>
        <v>5291.4777706607738</v>
      </c>
      <c r="I8641" s="5">
        <f t="shared" si="1747"/>
        <v>720</v>
      </c>
      <c r="J8641" s="5">
        <f t="shared" si="1748"/>
        <v>4571.4777706607738</v>
      </c>
      <c r="K8641" s="2">
        <f t="shared" si="1749"/>
        <v>104365.9335184162</v>
      </c>
      <c r="L8641" s="2">
        <f t="shared" si="1750"/>
        <v>176170</v>
      </c>
      <c r="M8641" s="2">
        <f t="shared" si="1751"/>
        <v>30360</v>
      </c>
      <c r="N8641" s="6">
        <f t="shared" si="1752"/>
        <v>1</v>
      </c>
      <c r="O8641" s="2">
        <f t="shared" si="1753"/>
        <v>21444.066481583795</v>
      </c>
      <c r="P8641" s="2">
        <f t="shared" si="1754"/>
        <v>21444.066481583795</v>
      </c>
    </row>
    <row r="8642" spans="1:16">
      <c r="A8642" s="6">
        <v>13</v>
      </c>
      <c r="B8642" s="6">
        <v>5</v>
      </c>
      <c r="C8642" s="6">
        <v>20</v>
      </c>
      <c r="D8642" s="6">
        <f t="shared" si="1742"/>
        <v>38</v>
      </c>
      <c r="E8642" s="5">
        <f t="shared" si="1743"/>
        <v>4039.1573208399304</v>
      </c>
      <c r="F8642" s="5">
        <f t="shared" si="1744"/>
        <v>169.71123193359369</v>
      </c>
      <c r="G8642" s="5">
        <f t="shared" si="1745"/>
        <v>1153.8335085377266</v>
      </c>
      <c r="H8642" s="5">
        <f t="shared" si="1746"/>
        <v>5362.7020613112509</v>
      </c>
      <c r="I8642" s="5">
        <f t="shared" si="1747"/>
        <v>720</v>
      </c>
      <c r="J8642" s="5">
        <f t="shared" si="1748"/>
        <v>4642.7020613112509</v>
      </c>
      <c r="K8642" s="2">
        <f t="shared" si="1749"/>
        <v>105602.46634220921</v>
      </c>
      <c r="L8642" s="2">
        <f t="shared" si="1750"/>
        <v>178870</v>
      </c>
      <c r="M8642" s="2">
        <f t="shared" si="1751"/>
        <v>31240</v>
      </c>
      <c r="N8642" s="6">
        <f t="shared" si="1752"/>
        <v>1</v>
      </c>
      <c r="O8642" s="2">
        <f t="shared" si="1753"/>
        <v>22027.533657790787</v>
      </c>
      <c r="P8642" s="2">
        <f t="shared" si="1754"/>
        <v>22027.533657790787</v>
      </c>
    </row>
    <row r="8643" spans="1:16">
      <c r="A8643" s="6">
        <v>13</v>
      </c>
      <c r="B8643" s="6">
        <v>5</v>
      </c>
      <c r="C8643" s="6">
        <v>21</v>
      </c>
      <c r="D8643" s="6">
        <f t="shared" si="1742"/>
        <v>39</v>
      </c>
      <c r="E8643" s="5">
        <f t="shared" si="1743"/>
        <v>4039.1573208399304</v>
      </c>
      <c r="F8643" s="5">
        <f t="shared" si="1744"/>
        <v>169.71123193359369</v>
      </c>
      <c r="G8643" s="5">
        <f t="shared" si="1745"/>
        <v>1226.6692487641703</v>
      </c>
      <c r="H8643" s="5">
        <f t="shared" si="1746"/>
        <v>5435.5378015376946</v>
      </c>
      <c r="I8643" s="5">
        <f t="shared" si="1747"/>
        <v>720</v>
      </c>
      <c r="J8643" s="5">
        <f t="shared" si="1748"/>
        <v>4715.5378015376946</v>
      </c>
      <c r="K8643" s="2">
        <f t="shared" si="1749"/>
        <v>106866.97572114052</v>
      </c>
      <c r="L8643" s="2">
        <f t="shared" si="1750"/>
        <v>181570</v>
      </c>
      <c r="M8643" s="2">
        <f t="shared" si="1751"/>
        <v>32120</v>
      </c>
      <c r="N8643" s="6">
        <f t="shared" si="1752"/>
        <v>1</v>
      </c>
      <c r="O8643" s="2">
        <f t="shared" si="1753"/>
        <v>22583.024278859477</v>
      </c>
      <c r="P8643" s="2">
        <f t="shared" si="1754"/>
        <v>22583.024278859477</v>
      </c>
    </row>
    <row r="8644" spans="1:16">
      <c r="A8644" s="6">
        <v>13</v>
      </c>
      <c r="B8644" s="6">
        <v>5</v>
      </c>
      <c r="C8644" s="6">
        <v>22</v>
      </c>
      <c r="D8644" s="6">
        <f t="shared" ref="D8644:D8707" si="1755">A8644+B8644+C8644</f>
        <v>40</v>
      </c>
      <c r="E8644" s="5">
        <f t="shared" ref="E8644:E8707" si="1756">IF(A8644=0,0,A8644*LABOR_HRS_WK_TOM*SEASON_WEEKS*(1+DIM_PCT_TOM)^A8644)</f>
        <v>4039.1573208399304</v>
      </c>
      <c r="F8644" s="5">
        <f t="shared" ref="F8644:F8707" si="1757">IF(B8644=0,0,B8644*LABOR_HRS_WK_CAR*SEASON_WEEKS*(1+DIM_PCT_CAR)^B8644)</f>
        <v>169.71123193359369</v>
      </c>
      <c r="G8644" s="5">
        <f t="shared" ref="G8644:G8707" si="1758">IF(C8644=0,0,C8644*LABOR_HRS_WK_MES*SEASON_WEEKS*(1+DIM_PCT_MES)^C8644)</f>
        <v>1301.1455960105666</v>
      </c>
      <c r="H8644" s="5">
        <f t="shared" ref="H8644:H8707" si="1759">E8644+F8644+G8644</f>
        <v>5510.014148784091</v>
      </c>
      <c r="I8644" s="5">
        <f t="shared" ref="I8644:I8707" si="1760">MIN(H8644,FARMER_HRS)</f>
        <v>720</v>
      </c>
      <c r="J8644" s="5">
        <f t="shared" ref="J8644:J8707" si="1761">MAX(0,H8644-FARMER_HRS)</f>
        <v>4790.014148784091</v>
      </c>
      <c r="K8644" s="2">
        <f t="shared" ref="K8644:K8707" si="1762">I8644*FARMER_RATE+J8644*TEMP_WORKER_RATE</f>
        <v>108159.96786083491</v>
      </c>
      <c r="L8644" s="2">
        <f t="shared" ref="L8644:L8707" si="1763">A8644*PRICE_TOM+B8644*PRICE_CAR+C8644*PRICE_MES</f>
        <v>184270</v>
      </c>
      <c r="M8644" s="2">
        <f t="shared" ref="M8644:M8707" si="1764">A8644*FERT_BED_TOM+B8644*FERT_BED_CAR+C8644*FERT_BED_MES</f>
        <v>33000</v>
      </c>
      <c r="N8644" s="6">
        <f t="shared" ref="N8644:N8707" si="1765">IF(AND(D8644&lt;=TOTAL_BEDS,J8644&lt;=TEMP_WORKER_MAX*TEMP_WORKER_HRS),1,0)</f>
        <v>1</v>
      </c>
      <c r="O8644" s="2">
        <f t="shared" ref="O8644:O8707" si="1766">L8644-M8644-K8644-FIXED_COSTS</f>
        <v>23110.032139165094</v>
      </c>
      <c r="P8644" s="2">
        <f t="shared" ref="P8644:P8707" si="1767">IF(N8644=1,O8644,"")</f>
        <v>23110.032139165094</v>
      </c>
    </row>
    <row r="8645" spans="1:16">
      <c r="A8645" s="6">
        <v>13</v>
      </c>
      <c r="B8645" s="6">
        <v>5</v>
      </c>
      <c r="C8645" s="6">
        <v>23</v>
      </c>
      <c r="D8645" s="6">
        <f t="shared" si="1755"/>
        <v>41</v>
      </c>
      <c r="E8645" s="5">
        <f t="shared" si="1756"/>
        <v>4039.1573208399304</v>
      </c>
      <c r="F8645" s="5">
        <f t="shared" si="1757"/>
        <v>169.71123193359369</v>
      </c>
      <c r="G8645" s="5">
        <f t="shared" si="1758"/>
        <v>1377.292184868003</v>
      </c>
      <c r="H8645" s="5">
        <f t="shared" si="1759"/>
        <v>5586.1607376415268</v>
      </c>
      <c r="I8645" s="5">
        <f t="shared" si="1760"/>
        <v>720</v>
      </c>
      <c r="J8645" s="5">
        <f t="shared" si="1761"/>
        <v>4866.1607376415268</v>
      </c>
      <c r="K8645" s="2">
        <f t="shared" si="1762"/>
        <v>109481.95725072095</v>
      </c>
      <c r="L8645" s="2">
        <f t="shared" si="1763"/>
        <v>186970</v>
      </c>
      <c r="M8645" s="2">
        <f t="shared" si="1764"/>
        <v>33880</v>
      </c>
      <c r="N8645" s="6">
        <f t="shared" si="1765"/>
        <v>1</v>
      </c>
      <c r="O8645" s="2">
        <f t="shared" si="1766"/>
        <v>23608.042749279048</v>
      </c>
      <c r="P8645" s="2">
        <f t="shared" si="1767"/>
        <v>23608.042749279048</v>
      </c>
    </row>
    <row r="8646" spans="1:16">
      <c r="A8646" s="6">
        <v>13</v>
      </c>
      <c r="B8646" s="6">
        <v>5</v>
      </c>
      <c r="C8646" s="6">
        <v>24</v>
      </c>
      <c r="D8646" s="6">
        <f t="shared" si="1755"/>
        <v>42</v>
      </c>
      <c r="E8646" s="5">
        <f t="shared" si="1756"/>
        <v>4039.1573208399304</v>
      </c>
      <c r="F8646" s="5">
        <f t="shared" si="1757"/>
        <v>169.71123193359369</v>
      </c>
      <c r="G8646" s="5">
        <f t="shared" si="1758"/>
        <v>1455.1391344474989</v>
      </c>
      <c r="H8646" s="5">
        <f t="shared" si="1759"/>
        <v>5664.0076872210229</v>
      </c>
      <c r="I8646" s="5">
        <f t="shared" si="1760"/>
        <v>720</v>
      </c>
      <c r="J8646" s="5">
        <f t="shared" si="1761"/>
        <v>4944.0076872210229</v>
      </c>
      <c r="K8646" s="2">
        <f t="shared" si="1762"/>
        <v>110833.46679203164</v>
      </c>
      <c r="L8646" s="2">
        <f t="shared" si="1763"/>
        <v>189670</v>
      </c>
      <c r="M8646" s="2">
        <f t="shared" si="1764"/>
        <v>34760</v>
      </c>
      <c r="N8646" s="6">
        <f t="shared" si="1765"/>
        <v>1</v>
      </c>
      <c r="O8646" s="2">
        <f t="shared" si="1766"/>
        <v>24076.533207968358</v>
      </c>
      <c r="P8646" s="2">
        <f t="shared" si="1767"/>
        <v>24076.533207968358</v>
      </c>
    </row>
    <row r="8647" spans="1:16">
      <c r="A8647" s="6">
        <v>13</v>
      </c>
      <c r="B8647" s="6">
        <v>5</v>
      </c>
      <c r="C8647" s="6">
        <v>25</v>
      </c>
      <c r="D8647" s="6">
        <f t="shared" si="1755"/>
        <v>43</v>
      </c>
      <c r="E8647" s="5">
        <f t="shared" si="1756"/>
        <v>4039.1573208399304</v>
      </c>
      <c r="F8647" s="5">
        <f t="shared" si="1757"/>
        <v>169.71123193359369</v>
      </c>
      <c r="G8647" s="5">
        <f t="shared" si="1758"/>
        <v>1534.7170558625965</v>
      </c>
      <c r="H8647" s="5">
        <f t="shared" si="1759"/>
        <v>5743.5856086361209</v>
      </c>
      <c r="I8647" s="5">
        <f t="shared" si="1760"/>
        <v>720</v>
      </c>
      <c r="J8647" s="5">
        <f t="shared" si="1761"/>
        <v>5023.5856086361209</v>
      </c>
      <c r="K8647" s="2">
        <f t="shared" si="1762"/>
        <v>112215.02792771043</v>
      </c>
      <c r="L8647" s="2">
        <f t="shared" si="1763"/>
        <v>192370</v>
      </c>
      <c r="M8647" s="2">
        <f t="shared" si="1764"/>
        <v>35640</v>
      </c>
      <c r="N8647" s="6">
        <f t="shared" si="1765"/>
        <v>1</v>
      </c>
      <c r="O8647" s="2">
        <f t="shared" si="1766"/>
        <v>24514.972072289573</v>
      </c>
      <c r="P8647" s="2">
        <f t="shared" si="1767"/>
        <v>24514.972072289573</v>
      </c>
    </row>
    <row r="8648" spans="1:16">
      <c r="A8648" s="6">
        <v>13</v>
      </c>
      <c r="B8648" s="6">
        <v>5</v>
      </c>
      <c r="C8648" s="6">
        <v>26</v>
      </c>
      <c r="D8648" s="6">
        <f t="shared" si="1755"/>
        <v>44</v>
      </c>
      <c r="E8648" s="5">
        <f t="shared" si="1756"/>
        <v>4039.1573208399304</v>
      </c>
      <c r="F8648" s="5">
        <f t="shared" si="1757"/>
        <v>169.71123193359369</v>
      </c>
      <c r="G8648" s="5">
        <f t="shared" si="1758"/>
        <v>1616.0570598233144</v>
      </c>
      <c r="H8648" s="5">
        <f t="shared" si="1759"/>
        <v>5824.9256125968386</v>
      </c>
      <c r="I8648" s="5">
        <f t="shared" si="1760"/>
        <v>720</v>
      </c>
      <c r="J8648" s="5">
        <f t="shared" si="1761"/>
        <v>5104.9256125968386</v>
      </c>
      <c r="K8648" s="2">
        <f t="shared" si="1762"/>
        <v>113627.18077425066</v>
      </c>
      <c r="L8648" s="2">
        <f t="shared" si="1763"/>
        <v>195070</v>
      </c>
      <c r="M8648" s="2">
        <f t="shared" si="1764"/>
        <v>36520</v>
      </c>
      <c r="N8648" s="6">
        <f t="shared" si="1765"/>
        <v>1</v>
      </c>
      <c r="O8648" s="2">
        <f t="shared" si="1766"/>
        <v>24922.819225749336</v>
      </c>
      <c r="P8648" s="2">
        <f t="shared" si="1767"/>
        <v>24922.819225749336</v>
      </c>
    </row>
    <row r="8649" spans="1:16">
      <c r="A8649" s="6">
        <v>13</v>
      </c>
      <c r="B8649" s="6">
        <v>5</v>
      </c>
      <c r="C8649" s="6">
        <v>27</v>
      </c>
      <c r="D8649" s="6">
        <f t="shared" si="1755"/>
        <v>45</v>
      </c>
      <c r="E8649" s="5">
        <f t="shared" si="1756"/>
        <v>4039.1573208399304</v>
      </c>
      <c r="F8649" s="5">
        <f t="shared" si="1757"/>
        <v>169.71123193359369</v>
      </c>
      <c r="G8649" s="5">
        <f t="shared" si="1758"/>
        <v>1699.1907643430709</v>
      </c>
      <c r="H8649" s="5">
        <f t="shared" si="1759"/>
        <v>5908.0593171165947</v>
      </c>
      <c r="I8649" s="5">
        <f t="shared" si="1760"/>
        <v>720</v>
      </c>
      <c r="J8649" s="5">
        <f t="shared" si="1761"/>
        <v>5188.0593171165947</v>
      </c>
      <c r="K8649" s="2">
        <f t="shared" si="1762"/>
        <v>115070.47425549643</v>
      </c>
      <c r="L8649" s="2">
        <f t="shared" si="1763"/>
        <v>197770</v>
      </c>
      <c r="M8649" s="2">
        <f t="shared" si="1764"/>
        <v>37400</v>
      </c>
      <c r="N8649" s="6">
        <f t="shared" si="1765"/>
        <v>1</v>
      </c>
      <c r="O8649" s="2">
        <f t="shared" si="1766"/>
        <v>25299.525744503568</v>
      </c>
      <c r="P8649" s="2">
        <f t="shared" si="1767"/>
        <v>25299.525744503568</v>
      </c>
    </row>
    <row r="8650" spans="1:16">
      <c r="A8650" s="6">
        <v>13</v>
      </c>
      <c r="B8650" s="6">
        <v>5</v>
      </c>
      <c r="C8650" s="6">
        <v>28</v>
      </c>
      <c r="D8650" s="6">
        <f t="shared" si="1755"/>
        <v>46</v>
      </c>
      <c r="E8650" s="5">
        <f t="shared" si="1756"/>
        <v>4039.1573208399304</v>
      </c>
      <c r="F8650" s="5">
        <f t="shared" si="1757"/>
        <v>169.71123193359369</v>
      </c>
      <c r="G8650" s="5">
        <f t="shared" si="1758"/>
        <v>1784.1503025602246</v>
      </c>
      <c r="H8650" s="5">
        <f t="shared" si="1759"/>
        <v>5993.0188553337484</v>
      </c>
      <c r="I8650" s="5">
        <f t="shared" si="1760"/>
        <v>720</v>
      </c>
      <c r="J8650" s="5">
        <f t="shared" si="1761"/>
        <v>5273.0188553337484</v>
      </c>
      <c r="K8650" s="2">
        <f t="shared" si="1762"/>
        <v>116545.46623843313</v>
      </c>
      <c r="L8650" s="2">
        <f t="shared" si="1763"/>
        <v>200470</v>
      </c>
      <c r="M8650" s="2">
        <f t="shared" si="1764"/>
        <v>38280</v>
      </c>
      <c r="N8650" s="6">
        <f t="shared" si="1765"/>
        <v>1</v>
      </c>
      <c r="O8650" s="2">
        <f t="shared" si="1766"/>
        <v>25644.533761566869</v>
      </c>
      <c r="P8650" s="2">
        <f t="shared" si="1767"/>
        <v>25644.533761566869</v>
      </c>
    </row>
    <row r="8651" spans="1:16">
      <c r="A8651" s="6">
        <v>13</v>
      </c>
      <c r="B8651" s="6">
        <v>5</v>
      </c>
      <c r="C8651" s="6">
        <v>29</v>
      </c>
      <c r="D8651" s="6">
        <f t="shared" si="1755"/>
        <v>47</v>
      </c>
      <c r="E8651" s="5">
        <f t="shared" si="1756"/>
        <v>4039.1573208399304</v>
      </c>
      <c r="F8651" s="5">
        <f t="shared" si="1757"/>
        <v>169.71123193359369</v>
      </c>
      <c r="G8651" s="5">
        <f t="shared" si="1758"/>
        <v>1870.9683306758782</v>
      </c>
      <c r="H8651" s="5">
        <f t="shared" si="1759"/>
        <v>6079.8368834494022</v>
      </c>
      <c r="I8651" s="5">
        <f t="shared" si="1760"/>
        <v>720</v>
      </c>
      <c r="J8651" s="5">
        <f t="shared" si="1761"/>
        <v>5359.8368834494022</v>
      </c>
      <c r="K8651" s="2">
        <f t="shared" si="1762"/>
        <v>118052.72367099657</v>
      </c>
      <c r="L8651" s="2">
        <f t="shared" si="1763"/>
        <v>203170</v>
      </c>
      <c r="M8651" s="2">
        <f t="shared" si="1764"/>
        <v>39160</v>
      </c>
      <c r="N8651" s="6">
        <f t="shared" si="1765"/>
        <v>1</v>
      </c>
      <c r="O8651" s="2">
        <f t="shared" si="1766"/>
        <v>25957.276329003435</v>
      </c>
      <c r="P8651" s="2">
        <f t="shared" si="1767"/>
        <v>25957.276329003435</v>
      </c>
    </row>
    <row r="8652" spans="1:16">
      <c r="A8652" s="6">
        <v>13</v>
      </c>
      <c r="B8652" s="6">
        <v>5</v>
      </c>
      <c r="C8652" s="6">
        <v>30</v>
      </c>
      <c r="D8652" s="6">
        <f t="shared" si="1755"/>
        <v>48</v>
      </c>
      <c r="E8652" s="5">
        <f t="shared" si="1756"/>
        <v>4039.1573208399304</v>
      </c>
      <c r="F8652" s="5">
        <f t="shared" si="1757"/>
        <v>169.71123193359369</v>
      </c>
      <c r="G8652" s="5">
        <f t="shared" si="1758"/>
        <v>1959.6780360096488</v>
      </c>
      <c r="H8652" s="5">
        <f t="shared" si="1759"/>
        <v>6168.5465887831733</v>
      </c>
      <c r="I8652" s="5">
        <f t="shared" si="1760"/>
        <v>720</v>
      </c>
      <c r="J8652" s="5">
        <f t="shared" si="1761"/>
        <v>5448.5465887831733</v>
      </c>
      <c r="K8652" s="2">
        <f t="shared" si="1762"/>
        <v>119592.82272193009</v>
      </c>
      <c r="L8652" s="2">
        <f t="shared" si="1763"/>
        <v>205870</v>
      </c>
      <c r="M8652" s="2">
        <f t="shared" si="1764"/>
        <v>40040</v>
      </c>
      <c r="N8652" s="6">
        <f t="shared" si="1765"/>
        <v>1</v>
      </c>
      <c r="O8652" s="2">
        <f t="shared" si="1766"/>
        <v>26237.17727806991</v>
      </c>
      <c r="P8652" s="2">
        <f t="shared" si="1767"/>
        <v>26237.17727806991</v>
      </c>
    </row>
    <row r="8653" spans="1:16">
      <c r="A8653" s="6">
        <v>13</v>
      </c>
      <c r="B8653" s="6">
        <v>6</v>
      </c>
      <c r="C8653" s="6">
        <v>0</v>
      </c>
      <c r="D8653" s="6">
        <f t="shared" si="1755"/>
        <v>19</v>
      </c>
      <c r="E8653" s="5">
        <f t="shared" si="1756"/>
        <v>4039.1573208399304</v>
      </c>
      <c r="F8653" s="5">
        <f t="shared" si="1757"/>
        <v>208.74481527832023</v>
      </c>
      <c r="G8653" s="5">
        <f t="shared" si="1758"/>
        <v>0</v>
      </c>
      <c r="H8653" s="5">
        <f t="shared" si="1759"/>
        <v>4247.9021361182504</v>
      </c>
      <c r="I8653" s="5">
        <f t="shared" si="1760"/>
        <v>720</v>
      </c>
      <c r="J8653" s="5">
        <f t="shared" si="1761"/>
        <v>3527.9021361182504</v>
      </c>
      <c r="K8653" s="2">
        <f t="shared" si="1762"/>
        <v>86248.300974275189</v>
      </c>
      <c r="L8653" s="2">
        <f t="shared" si="1763"/>
        <v>126964</v>
      </c>
      <c r="M8653" s="2">
        <f t="shared" si="1764"/>
        <v>14080</v>
      </c>
      <c r="N8653" s="6">
        <f t="shared" si="1765"/>
        <v>1</v>
      </c>
      <c r="O8653" s="2">
        <f t="shared" si="1766"/>
        <v>6635.6990257248108</v>
      </c>
      <c r="P8653" s="2">
        <f t="shared" si="1767"/>
        <v>6635.6990257248108</v>
      </c>
    </row>
    <row r="8654" spans="1:16">
      <c r="A8654" s="6">
        <v>13</v>
      </c>
      <c r="B8654" s="6">
        <v>6</v>
      </c>
      <c r="C8654" s="6">
        <v>1</v>
      </c>
      <c r="D8654" s="6">
        <f t="shared" si="1755"/>
        <v>20</v>
      </c>
      <c r="E8654" s="5">
        <f t="shared" si="1756"/>
        <v>4039.1573208399304</v>
      </c>
      <c r="F8654" s="5">
        <f t="shared" si="1757"/>
        <v>208.74481527832023</v>
      </c>
      <c r="G8654" s="5">
        <f t="shared" si="1758"/>
        <v>45.5625</v>
      </c>
      <c r="H8654" s="5">
        <f t="shared" si="1759"/>
        <v>4293.4646361182504</v>
      </c>
      <c r="I8654" s="5">
        <f t="shared" si="1760"/>
        <v>720</v>
      </c>
      <c r="J8654" s="5">
        <f t="shared" si="1761"/>
        <v>3573.4646361182504</v>
      </c>
      <c r="K8654" s="2">
        <f t="shared" si="1762"/>
        <v>87039.316599275189</v>
      </c>
      <c r="L8654" s="2">
        <f t="shared" si="1763"/>
        <v>129664</v>
      </c>
      <c r="M8654" s="2">
        <f t="shared" si="1764"/>
        <v>14960</v>
      </c>
      <c r="N8654" s="6">
        <f t="shared" si="1765"/>
        <v>1</v>
      </c>
      <c r="O8654" s="2">
        <f t="shared" si="1766"/>
        <v>7664.6834007248108</v>
      </c>
      <c r="P8654" s="2">
        <f t="shared" si="1767"/>
        <v>7664.6834007248108</v>
      </c>
    </row>
    <row r="8655" spans="1:16">
      <c r="A8655" s="6">
        <v>13</v>
      </c>
      <c r="B8655" s="6">
        <v>6</v>
      </c>
      <c r="C8655" s="6">
        <v>2</v>
      </c>
      <c r="D8655" s="6">
        <f t="shared" si="1755"/>
        <v>21</v>
      </c>
      <c r="E8655" s="5">
        <f t="shared" si="1756"/>
        <v>4039.1573208399304</v>
      </c>
      <c r="F8655" s="5">
        <f t="shared" si="1757"/>
        <v>208.74481527832023</v>
      </c>
      <c r="G8655" s="5">
        <f t="shared" si="1758"/>
        <v>92.264062499999994</v>
      </c>
      <c r="H8655" s="5">
        <f t="shared" si="1759"/>
        <v>4340.1661986182507</v>
      </c>
      <c r="I8655" s="5">
        <f t="shared" si="1760"/>
        <v>720</v>
      </c>
      <c r="J8655" s="5">
        <f t="shared" si="1761"/>
        <v>3620.1661986182507</v>
      </c>
      <c r="K8655" s="2">
        <f t="shared" si="1762"/>
        <v>87850.107614900189</v>
      </c>
      <c r="L8655" s="2">
        <f t="shared" si="1763"/>
        <v>132364</v>
      </c>
      <c r="M8655" s="2">
        <f t="shared" si="1764"/>
        <v>15840</v>
      </c>
      <c r="N8655" s="6">
        <f t="shared" si="1765"/>
        <v>1</v>
      </c>
      <c r="O8655" s="2">
        <f t="shared" si="1766"/>
        <v>8673.8923850998108</v>
      </c>
      <c r="P8655" s="2">
        <f t="shared" si="1767"/>
        <v>8673.8923850998108</v>
      </c>
    </row>
    <row r="8656" spans="1:16">
      <c r="A8656" s="6">
        <v>13</v>
      </c>
      <c r="B8656" s="6">
        <v>6</v>
      </c>
      <c r="C8656" s="6">
        <v>3</v>
      </c>
      <c r="D8656" s="6">
        <f t="shared" si="1755"/>
        <v>22</v>
      </c>
      <c r="E8656" s="5">
        <f t="shared" si="1756"/>
        <v>4039.1573208399304</v>
      </c>
      <c r="F8656" s="5">
        <f t="shared" si="1757"/>
        <v>208.74481527832023</v>
      </c>
      <c r="G8656" s="5">
        <f t="shared" si="1758"/>
        <v>140.12604492187498</v>
      </c>
      <c r="H8656" s="5">
        <f t="shared" si="1759"/>
        <v>4388.0281810401257</v>
      </c>
      <c r="I8656" s="5">
        <f t="shared" si="1760"/>
        <v>720</v>
      </c>
      <c r="J8656" s="5">
        <f t="shared" si="1761"/>
        <v>3668.0281810401257</v>
      </c>
      <c r="K8656" s="2">
        <f t="shared" si="1762"/>
        <v>88681.044809724408</v>
      </c>
      <c r="L8656" s="2">
        <f t="shared" si="1763"/>
        <v>135064</v>
      </c>
      <c r="M8656" s="2">
        <f t="shared" si="1764"/>
        <v>16720</v>
      </c>
      <c r="N8656" s="6">
        <f t="shared" si="1765"/>
        <v>1</v>
      </c>
      <c r="O8656" s="2">
        <f t="shared" si="1766"/>
        <v>9662.955190275592</v>
      </c>
      <c r="P8656" s="2">
        <f t="shared" si="1767"/>
        <v>9662.955190275592</v>
      </c>
    </row>
    <row r="8657" spans="1:16">
      <c r="A8657" s="6">
        <v>13</v>
      </c>
      <c r="B8657" s="6">
        <v>6</v>
      </c>
      <c r="C8657" s="6">
        <v>4</v>
      </c>
      <c r="D8657" s="6">
        <f t="shared" si="1755"/>
        <v>23</v>
      </c>
      <c r="E8657" s="5">
        <f t="shared" si="1756"/>
        <v>4039.1573208399304</v>
      </c>
      <c r="F8657" s="5">
        <f t="shared" si="1757"/>
        <v>208.74481527832023</v>
      </c>
      <c r="G8657" s="5">
        <f t="shared" si="1758"/>
        <v>189.17016064453125</v>
      </c>
      <c r="H8657" s="5">
        <f t="shared" si="1759"/>
        <v>4437.0722967627817</v>
      </c>
      <c r="I8657" s="5">
        <f t="shared" si="1760"/>
        <v>720</v>
      </c>
      <c r="J8657" s="5">
        <f t="shared" si="1761"/>
        <v>3717.0722967627817</v>
      </c>
      <c r="K8657" s="2">
        <f t="shared" si="1762"/>
        <v>89532.505152131635</v>
      </c>
      <c r="L8657" s="2">
        <f t="shared" si="1763"/>
        <v>137764</v>
      </c>
      <c r="M8657" s="2">
        <f t="shared" si="1764"/>
        <v>17600</v>
      </c>
      <c r="N8657" s="6">
        <f t="shared" si="1765"/>
        <v>1</v>
      </c>
      <c r="O8657" s="2">
        <f t="shared" si="1766"/>
        <v>10631.494847868365</v>
      </c>
      <c r="P8657" s="2">
        <f t="shared" si="1767"/>
        <v>10631.494847868365</v>
      </c>
    </row>
    <row r="8658" spans="1:16">
      <c r="A8658" s="6">
        <v>13</v>
      </c>
      <c r="B8658" s="6">
        <v>6</v>
      </c>
      <c r="C8658" s="6">
        <v>5</v>
      </c>
      <c r="D8658" s="6">
        <f t="shared" si="1755"/>
        <v>24</v>
      </c>
      <c r="E8658" s="5">
        <f t="shared" si="1756"/>
        <v>4039.1573208399304</v>
      </c>
      <c r="F8658" s="5">
        <f t="shared" si="1757"/>
        <v>208.74481527832023</v>
      </c>
      <c r="G8658" s="5">
        <f t="shared" si="1758"/>
        <v>239.41848456573481</v>
      </c>
      <c r="H8658" s="5">
        <f t="shared" si="1759"/>
        <v>4487.320620683985</v>
      </c>
      <c r="I8658" s="5">
        <f t="shared" si="1760"/>
        <v>720</v>
      </c>
      <c r="J8658" s="5">
        <f t="shared" si="1761"/>
        <v>3767.320620683985</v>
      </c>
      <c r="K8658" s="2">
        <f t="shared" si="1762"/>
        <v>90404.871886874738</v>
      </c>
      <c r="L8658" s="2">
        <f t="shared" si="1763"/>
        <v>140464</v>
      </c>
      <c r="M8658" s="2">
        <f t="shared" si="1764"/>
        <v>18480</v>
      </c>
      <c r="N8658" s="6">
        <f t="shared" si="1765"/>
        <v>1</v>
      </c>
      <c r="O8658" s="2">
        <f t="shared" si="1766"/>
        <v>11579.128113125262</v>
      </c>
      <c r="P8658" s="2">
        <f t="shared" si="1767"/>
        <v>11579.128113125262</v>
      </c>
    </row>
    <row r="8659" spans="1:16">
      <c r="A8659" s="6">
        <v>13</v>
      </c>
      <c r="B8659" s="6">
        <v>6</v>
      </c>
      <c r="C8659" s="6">
        <v>6</v>
      </c>
      <c r="D8659" s="6">
        <f t="shared" si="1755"/>
        <v>25</v>
      </c>
      <c r="E8659" s="5">
        <f t="shared" si="1756"/>
        <v>4039.1573208399304</v>
      </c>
      <c r="F8659" s="5">
        <f t="shared" si="1757"/>
        <v>208.74481527832023</v>
      </c>
      <c r="G8659" s="5">
        <f t="shared" si="1758"/>
        <v>290.89345874736784</v>
      </c>
      <c r="H8659" s="5">
        <f t="shared" si="1759"/>
        <v>4538.7955948656181</v>
      </c>
      <c r="I8659" s="5">
        <f t="shared" si="1760"/>
        <v>720</v>
      </c>
      <c r="J8659" s="5">
        <f t="shared" si="1761"/>
        <v>3818.7955948656181</v>
      </c>
      <c r="K8659" s="2">
        <f t="shared" si="1762"/>
        <v>91298.534633083647</v>
      </c>
      <c r="L8659" s="2">
        <f t="shared" si="1763"/>
        <v>143164</v>
      </c>
      <c r="M8659" s="2">
        <f t="shared" si="1764"/>
        <v>19360</v>
      </c>
      <c r="N8659" s="6">
        <f t="shared" si="1765"/>
        <v>1</v>
      </c>
      <c r="O8659" s="2">
        <f t="shared" si="1766"/>
        <v>12505.465366916353</v>
      </c>
      <c r="P8659" s="2">
        <f t="shared" si="1767"/>
        <v>12505.465366916353</v>
      </c>
    </row>
    <row r="8660" spans="1:16">
      <c r="A8660" s="6">
        <v>13</v>
      </c>
      <c r="B8660" s="6">
        <v>6</v>
      </c>
      <c r="C8660" s="6">
        <v>7</v>
      </c>
      <c r="D8660" s="6">
        <f t="shared" si="1755"/>
        <v>26</v>
      </c>
      <c r="E8660" s="5">
        <f t="shared" si="1756"/>
        <v>4039.1573208399304</v>
      </c>
      <c r="F8660" s="5">
        <f t="shared" si="1757"/>
        <v>208.74481527832023</v>
      </c>
      <c r="G8660" s="5">
        <f t="shared" si="1758"/>
        <v>343.61789814532818</v>
      </c>
      <c r="H8660" s="5">
        <f t="shared" si="1759"/>
        <v>4591.520034263579</v>
      </c>
      <c r="I8660" s="5">
        <f t="shared" si="1760"/>
        <v>720</v>
      </c>
      <c r="J8660" s="5">
        <f t="shared" si="1761"/>
        <v>3871.520034263579</v>
      </c>
      <c r="K8660" s="2">
        <f t="shared" si="1762"/>
        <v>92213.889483742692</v>
      </c>
      <c r="L8660" s="2">
        <f t="shared" si="1763"/>
        <v>145864</v>
      </c>
      <c r="M8660" s="2">
        <f t="shared" si="1764"/>
        <v>20240</v>
      </c>
      <c r="N8660" s="6">
        <f t="shared" si="1765"/>
        <v>1</v>
      </c>
      <c r="O8660" s="2">
        <f t="shared" si="1766"/>
        <v>13410.110516257308</v>
      </c>
      <c r="P8660" s="2">
        <f t="shared" si="1767"/>
        <v>13410.110516257308</v>
      </c>
    </row>
    <row r="8661" spans="1:16">
      <c r="A8661" s="6">
        <v>13</v>
      </c>
      <c r="B8661" s="6">
        <v>6</v>
      </c>
      <c r="C8661" s="6">
        <v>8</v>
      </c>
      <c r="D8661" s="6">
        <f t="shared" si="1755"/>
        <v>27</v>
      </c>
      <c r="E8661" s="5">
        <f t="shared" si="1756"/>
        <v>4039.1573208399304</v>
      </c>
      <c r="F8661" s="5">
        <f t="shared" si="1757"/>
        <v>208.74481527832023</v>
      </c>
      <c r="G8661" s="5">
        <f t="shared" si="1758"/>
        <v>397.61499642530839</v>
      </c>
      <c r="H8661" s="5">
        <f t="shared" si="1759"/>
        <v>4645.5171325435585</v>
      </c>
      <c r="I8661" s="5">
        <f t="shared" si="1760"/>
        <v>720</v>
      </c>
      <c r="J8661" s="5">
        <f t="shared" si="1761"/>
        <v>3925.5171325435585</v>
      </c>
      <c r="K8661" s="2">
        <f t="shared" si="1762"/>
        <v>93151.339106658997</v>
      </c>
      <c r="L8661" s="2">
        <f t="shared" si="1763"/>
        <v>148564</v>
      </c>
      <c r="M8661" s="2">
        <f t="shared" si="1764"/>
        <v>21120</v>
      </c>
      <c r="N8661" s="6">
        <f t="shared" si="1765"/>
        <v>1</v>
      </c>
      <c r="O8661" s="2">
        <f t="shared" si="1766"/>
        <v>14292.660893341003</v>
      </c>
      <c r="P8661" s="2">
        <f t="shared" si="1767"/>
        <v>14292.660893341003</v>
      </c>
    </row>
    <row r="8662" spans="1:16">
      <c r="A8662" s="6">
        <v>13</v>
      </c>
      <c r="B8662" s="6">
        <v>6</v>
      </c>
      <c r="C8662" s="6">
        <v>9</v>
      </c>
      <c r="D8662" s="6">
        <f t="shared" si="1755"/>
        <v>28</v>
      </c>
      <c r="E8662" s="5">
        <f t="shared" si="1756"/>
        <v>4039.1573208399304</v>
      </c>
      <c r="F8662" s="5">
        <f t="shared" si="1757"/>
        <v>208.74481527832023</v>
      </c>
      <c r="G8662" s="5">
        <f t="shared" si="1758"/>
        <v>452.90833186570285</v>
      </c>
      <c r="H8662" s="5">
        <f t="shared" si="1759"/>
        <v>4700.8104679839535</v>
      </c>
      <c r="I8662" s="5">
        <f t="shared" si="1760"/>
        <v>720</v>
      </c>
      <c r="J8662" s="5">
        <f t="shared" si="1761"/>
        <v>3980.8104679839535</v>
      </c>
      <c r="K8662" s="2">
        <f t="shared" si="1762"/>
        <v>94111.29284694363</v>
      </c>
      <c r="L8662" s="2">
        <f t="shared" si="1763"/>
        <v>151264</v>
      </c>
      <c r="M8662" s="2">
        <f t="shared" si="1764"/>
        <v>22000</v>
      </c>
      <c r="N8662" s="6">
        <f t="shared" si="1765"/>
        <v>1</v>
      </c>
      <c r="O8662" s="2">
        <f t="shared" si="1766"/>
        <v>15152.70715305637</v>
      </c>
      <c r="P8662" s="2">
        <f t="shared" si="1767"/>
        <v>15152.70715305637</v>
      </c>
    </row>
    <row r="8663" spans="1:16">
      <c r="A8663" s="6">
        <v>13</v>
      </c>
      <c r="B8663" s="6">
        <v>6</v>
      </c>
      <c r="C8663" s="6">
        <v>10</v>
      </c>
      <c r="D8663" s="6">
        <f t="shared" si="1755"/>
        <v>29</v>
      </c>
      <c r="E8663" s="5">
        <f t="shared" si="1756"/>
        <v>4039.1573208399304</v>
      </c>
      <c r="F8663" s="5">
        <f t="shared" si="1757"/>
        <v>208.74481527832023</v>
      </c>
      <c r="G8663" s="5">
        <f t="shared" si="1758"/>
        <v>509.52187334891573</v>
      </c>
      <c r="H8663" s="5">
        <f t="shared" si="1759"/>
        <v>4757.4240094671659</v>
      </c>
      <c r="I8663" s="5">
        <f t="shared" si="1760"/>
        <v>720</v>
      </c>
      <c r="J8663" s="5">
        <f t="shared" si="1761"/>
        <v>4037.4240094671659</v>
      </c>
      <c r="K8663" s="2">
        <f t="shared" si="1762"/>
        <v>95094.166831027178</v>
      </c>
      <c r="L8663" s="2">
        <f t="shared" si="1763"/>
        <v>153964</v>
      </c>
      <c r="M8663" s="2">
        <f t="shared" si="1764"/>
        <v>22880</v>
      </c>
      <c r="N8663" s="6">
        <f t="shared" si="1765"/>
        <v>1</v>
      </c>
      <c r="O8663" s="2">
        <f t="shared" si="1766"/>
        <v>15989.833168972822</v>
      </c>
      <c r="P8663" s="2">
        <f t="shared" si="1767"/>
        <v>15989.833168972822</v>
      </c>
    </row>
    <row r="8664" spans="1:16">
      <c r="A8664" s="6">
        <v>13</v>
      </c>
      <c r="B8664" s="6">
        <v>6</v>
      </c>
      <c r="C8664" s="6">
        <v>11</v>
      </c>
      <c r="D8664" s="6">
        <f t="shared" si="1755"/>
        <v>30</v>
      </c>
      <c r="E8664" s="5">
        <f t="shared" si="1756"/>
        <v>4039.1573208399304</v>
      </c>
      <c r="F8664" s="5">
        <f t="shared" si="1757"/>
        <v>208.74481527832023</v>
      </c>
      <c r="G8664" s="5">
        <f t="shared" si="1758"/>
        <v>567.47998644235474</v>
      </c>
      <c r="H8664" s="5">
        <f t="shared" si="1759"/>
        <v>4815.3821225606052</v>
      </c>
      <c r="I8664" s="5">
        <f t="shared" si="1760"/>
        <v>720</v>
      </c>
      <c r="J8664" s="5">
        <f t="shared" si="1761"/>
        <v>4095.3821225606052</v>
      </c>
      <c r="K8664" s="2">
        <f t="shared" si="1762"/>
        <v>96100.38407223273</v>
      </c>
      <c r="L8664" s="2">
        <f t="shared" si="1763"/>
        <v>156664</v>
      </c>
      <c r="M8664" s="2">
        <f t="shared" si="1764"/>
        <v>23760</v>
      </c>
      <c r="N8664" s="6">
        <f t="shared" si="1765"/>
        <v>1</v>
      </c>
      <c r="O8664" s="2">
        <f t="shared" si="1766"/>
        <v>16803.61592776727</v>
      </c>
      <c r="P8664" s="2">
        <f t="shared" si="1767"/>
        <v>16803.61592776727</v>
      </c>
    </row>
    <row r="8665" spans="1:16">
      <c r="A8665" s="6">
        <v>13</v>
      </c>
      <c r="B8665" s="6">
        <v>6</v>
      </c>
      <c r="C8665" s="6">
        <v>12</v>
      </c>
      <c r="D8665" s="6">
        <f t="shared" si="1755"/>
        <v>31</v>
      </c>
      <c r="E8665" s="5">
        <f t="shared" si="1756"/>
        <v>4039.1573208399304</v>
      </c>
      <c r="F8665" s="5">
        <f t="shared" si="1757"/>
        <v>208.74481527832023</v>
      </c>
      <c r="G8665" s="5">
        <f t="shared" si="1758"/>
        <v>626.80743957041921</v>
      </c>
      <c r="H8665" s="5">
        <f t="shared" si="1759"/>
        <v>4874.7095756886692</v>
      </c>
      <c r="I8665" s="5">
        <f t="shared" si="1760"/>
        <v>720</v>
      </c>
      <c r="J8665" s="5">
        <f t="shared" si="1761"/>
        <v>4154.7095756886692</v>
      </c>
      <c r="K8665" s="2">
        <f t="shared" si="1762"/>
        <v>97130.374577928291</v>
      </c>
      <c r="L8665" s="2">
        <f t="shared" si="1763"/>
        <v>159364</v>
      </c>
      <c r="M8665" s="2">
        <f t="shared" si="1764"/>
        <v>24640</v>
      </c>
      <c r="N8665" s="6">
        <f t="shared" si="1765"/>
        <v>1</v>
      </c>
      <c r="O8665" s="2">
        <f t="shared" si="1766"/>
        <v>17593.625422071709</v>
      </c>
      <c r="P8665" s="2">
        <f t="shared" si="1767"/>
        <v>17593.625422071709</v>
      </c>
    </row>
    <row r="8666" spans="1:16">
      <c r="A8666" s="6">
        <v>13</v>
      </c>
      <c r="B8666" s="6">
        <v>6</v>
      </c>
      <c r="C8666" s="6">
        <v>13</v>
      </c>
      <c r="D8666" s="6">
        <f t="shared" si="1755"/>
        <v>32</v>
      </c>
      <c r="E8666" s="5">
        <f t="shared" si="1756"/>
        <v>4039.1573208399304</v>
      </c>
      <c r="F8666" s="5">
        <f t="shared" si="1757"/>
        <v>208.74481527832023</v>
      </c>
      <c r="G8666" s="5">
        <f t="shared" si="1758"/>
        <v>687.52941027880343</v>
      </c>
      <c r="H8666" s="5">
        <f t="shared" si="1759"/>
        <v>4935.4315463970543</v>
      </c>
      <c r="I8666" s="5">
        <f t="shared" si="1760"/>
        <v>720</v>
      </c>
      <c r="J8666" s="5">
        <f t="shared" si="1761"/>
        <v>4215.4315463970543</v>
      </c>
      <c r="K8666" s="2">
        <f t="shared" si="1762"/>
        <v>98184.575458282197</v>
      </c>
      <c r="L8666" s="2">
        <f t="shared" si="1763"/>
        <v>162064</v>
      </c>
      <c r="M8666" s="2">
        <f t="shared" si="1764"/>
        <v>25520</v>
      </c>
      <c r="N8666" s="6">
        <f t="shared" si="1765"/>
        <v>1</v>
      </c>
      <c r="O8666" s="2">
        <f t="shared" si="1766"/>
        <v>18359.424541717803</v>
      </c>
      <c r="P8666" s="2">
        <f t="shared" si="1767"/>
        <v>18359.424541717803</v>
      </c>
    </row>
    <row r="8667" spans="1:16">
      <c r="A8667" s="6">
        <v>13</v>
      </c>
      <c r="B8667" s="6">
        <v>6</v>
      </c>
      <c r="C8667" s="6">
        <v>14</v>
      </c>
      <c r="D8667" s="6">
        <f t="shared" si="1755"/>
        <v>33</v>
      </c>
      <c r="E8667" s="5">
        <f t="shared" si="1756"/>
        <v>4039.1573208399304</v>
      </c>
      <c r="F8667" s="5">
        <f t="shared" si="1757"/>
        <v>208.74481527832023</v>
      </c>
      <c r="G8667" s="5">
        <f t="shared" si="1758"/>
        <v>749.67149159246469</v>
      </c>
      <c r="H8667" s="5">
        <f t="shared" si="1759"/>
        <v>4997.5736277107153</v>
      </c>
      <c r="I8667" s="5">
        <f t="shared" si="1760"/>
        <v>720</v>
      </c>
      <c r="J8667" s="5">
        <f t="shared" si="1761"/>
        <v>4277.5736277107153</v>
      </c>
      <c r="K8667" s="2">
        <f t="shared" si="1762"/>
        <v>99263.431036644368</v>
      </c>
      <c r="L8667" s="2">
        <f t="shared" si="1763"/>
        <v>164764</v>
      </c>
      <c r="M8667" s="2">
        <f t="shared" si="1764"/>
        <v>26400</v>
      </c>
      <c r="N8667" s="6">
        <f t="shared" si="1765"/>
        <v>1</v>
      </c>
      <c r="O8667" s="2">
        <f t="shared" si="1766"/>
        <v>19100.568963355632</v>
      </c>
      <c r="P8667" s="2">
        <f t="shared" si="1767"/>
        <v>19100.568963355632</v>
      </c>
    </row>
    <row r="8668" spans="1:16">
      <c r="A8668" s="6">
        <v>13</v>
      </c>
      <c r="B8668" s="6">
        <v>6</v>
      </c>
      <c r="C8668" s="6">
        <v>15</v>
      </c>
      <c r="D8668" s="6">
        <f t="shared" si="1755"/>
        <v>34</v>
      </c>
      <c r="E8668" s="5">
        <f t="shared" si="1756"/>
        <v>4039.1573208399304</v>
      </c>
      <c r="F8668" s="5">
        <f t="shared" si="1757"/>
        <v>208.74481527832023</v>
      </c>
      <c r="G8668" s="5">
        <f t="shared" si="1758"/>
        <v>813.25969846861108</v>
      </c>
      <c r="H8668" s="5">
        <f t="shared" si="1759"/>
        <v>5061.161834586861</v>
      </c>
      <c r="I8668" s="5">
        <f t="shared" si="1760"/>
        <v>720</v>
      </c>
      <c r="J8668" s="5">
        <f t="shared" si="1761"/>
        <v>4341.161834586861</v>
      </c>
      <c r="K8668" s="2">
        <f t="shared" si="1762"/>
        <v>100367.39296157744</v>
      </c>
      <c r="L8668" s="2">
        <f t="shared" si="1763"/>
        <v>167464</v>
      </c>
      <c r="M8668" s="2">
        <f t="shared" si="1764"/>
        <v>27280</v>
      </c>
      <c r="N8668" s="6">
        <f t="shared" si="1765"/>
        <v>1</v>
      </c>
      <c r="O8668" s="2">
        <f t="shared" si="1766"/>
        <v>19816.60703842256</v>
      </c>
      <c r="P8668" s="2">
        <f t="shared" si="1767"/>
        <v>19816.60703842256</v>
      </c>
    </row>
    <row r="8669" spans="1:16">
      <c r="A8669" s="6">
        <v>13</v>
      </c>
      <c r="B8669" s="6">
        <v>6</v>
      </c>
      <c r="C8669" s="6">
        <v>16</v>
      </c>
      <c r="D8669" s="6">
        <f t="shared" si="1755"/>
        <v>35</v>
      </c>
      <c r="E8669" s="5">
        <f t="shared" si="1756"/>
        <v>4039.1573208399304</v>
      </c>
      <c r="F8669" s="5">
        <f t="shared" si="1757"/>
        <v>208.74481527832023</v>
      </c>
      <c r="G8669" s="5">
        <f t="shared" si="1758"/>
        <v>878.32047434610013</v>
      </c>
      <c r="H8669" s="5">
        <f t="shared" si="1759"/>
        <v>5126.2226104643505</v>
      </c>
      <c r="I8669" s="5">
        <f t="shared" si="1760"/>
        <v>720</v>
      </c>
      <c r="J8669" s="5">
        <f t="shared" si="1761"/>
        <v>4406.2226104643505</v>
      </c>
      <c r="K8669" s="2">
        <f t="shared" si="1762"/>
        <v>101496.92032056164</v>
      </c>
      <c r="L8669" s="2">
        <f t="shared" si="1763"/>
        <v>170164</v>
      </c>
      <c r="M8669" s="2">
        <f t="shared" si="1764"/>
        <v>28160</v>
      </c>
      <c r="N8669" s="6">
        <f t="shared" si="1765"/>
        <v>1</v>
      </c>
      <c r="O8669" s="2">
        <f t="shared" si="1766"/>
        <v>20507.079679438364</v>
      </c>
      <c r="P8669" s="2">
        <f t="shared" si="1767"/>
        <v>20507.079679438364</v>
      </c>
    </row>
    <row r="8670" spans="1:16">
      <c r="A8670" s="6">
        <v>13</v>
      </c>
      <c r="B8670" s="6">
        <v>6</v>
      </c>
      <c r="C8670" s="6">
        <v>17</v>
      </c>
      <c r="D8670" s="6">
        <f t="shared" si="1755"/>
        <v>36</v>
      </c>
      <c r="E8670" s="5">
        <f t="shared" si="1756"/>
        <v>4039.1573208399304</v>
      </c>
      <c r="F8670" s="5">
        <f t="shared" si="1757"/>
        <v>208.74481527832023</v>
      </c>
      <c r="G8670" s="5">
        <f t="shared" si="1758"/>
        <v>944.88069779264049</v>
      </c>
      <c r="H8670" s="5">
        <f t="shared" si="1759"/>
        <v>5192.782833910891</v>
      </c>
      <c r="I8670" s="5">
        <f t="shared" si="1760"/>
        <v>720</v>
      </c>
      <c r="J8670" s="5">
        <f t="shared" si="1761"/>
        <v>4472.782833910891</v>
      </c>
      <c r="K8670" s="2">
        <f t="shared" si="1762"/>
        <v>102652.47975539741</v>
      </c>
      <c r="L8670" s="2">
        <f t="shared" si="1763"/>
        <v>172864</v>
      </c>
      <c r="M8670" s="2">
        <f t="shared" si="1764"/>
        <v>29040</v>
      </c>
      <c r="N8670" s="6">
        <f t="shared" si="1765"/>
        <v>1</v>
      </c>
      <c r="O8670" s="2">
        <f t="shared" si="1766"/>
        <v>21171.520244602594</v>
      </c>
      <c r="P8670" s="2">
        <f t="shared" si="1767"/>
        <v>21171.520244602594</v>
      </c>
    </row>
    <row r="8671" spans="1:16">
      <c r="A8671" s="6">
        <v>13</v>
      </c>
      <c r="B8671" s="6">
        <v>6</v>
      </c>
      <c r="C8671" s="6">
        <v>18</v>
      </c>
      <c r="D8671" s="6">
        <f t="shared" si="1755"/>
        <v>37</v>
      </c>
      <c r="E8671" s="5">
        <f t="shared" si="1756"/>
        <v>4039.1573208399304</v>
      </c>
      <c r="F8671" s="5">
        <f t="shared" si="1757"/>
        <v>208.74481527832023</v>
      </c>
      <c r="G8671" s="5">
        <f t="shared" si="1758"/>
        <v>1012.9676892512279</v>
      </c>
      <c r="H8671" s="5">
        <f t="shared" si="1759"/>
        <v>5260.8698253694783</v>
      </c>
      <c r="I8671" s="5">
        <f t="shared" si="1760"/>
        <v>720</v>
      </c>
      <c r="J8671" s="5">
        <f t="shared" si="1761"/>
        <v>4540.8698253694783</v>
      </c>
      <c r="K8671" s="2">
        <f t="shared" si="1762"/>
        <v>103834.54557933121</v>
      </c>
      <c r="L8671" s="2">
        <f t="shared" si="1763"/>
        <v>175564</v>
      </c>
      <c r="M8671" s="2">
        <f t="shared" si="1764"/>
        <v>29920</v>
      </c>
      <c r="N8671" s="6">
        <f t="shared" si="1765"/>
        <v>1</v>
      </c>
      <c r="O8671" s="2">
        <f t="shared" si="1766"/>
        <v>21809.454420668786</v>
      </c>
      <c r="P8671" s="2">
        <f t="shared" si="1767"/>
        <v>21809.454420668786</v>
      </c>
    </row>
    <row r="8672" spans="1:16">
      <c r="A8672" s="6">
        <v>13</v>
      </c>
      <c r="B8672" s="6">
        <v>6</v>
      </c>
      <c r="C8672" s="6">
        <v>19</v>
      </c>
      <c r="D8672" s="6">
        <f t="shared" si="1755"/>
        <v>38</v>
      </c>
      <c r="E8672" s="5">
        <f t="shared" si="1756"/>
        <v>4039.1573208399304</v>
      </c>
      <c r="F8672" s="5">
        <f t="shared" si="1757"/>
        <v>208.74481527832023</v>
      </c>
      <c r="G8672" s="5">
        <f t="shared" si="1758"/>
        <v>1082.6092178872495</v>
      </c>
      <c r="H8672" s="5">
        <f t="shared" si="1759"/>
        <v>5330.5113540054999</v>
      </c>
      <c r="I8672" s="5">
        <f t="shared" si="1760"/>
        <v>720</v>
      </c>
      <c r="J8672" s="5">
        <f t="shared" si="1761"/>
        <v>4610.5113540054999</v>
      </c>
      <c r="K8672" s="2">
        <f t="shared" si="1762"/>
        <v>105043.59989592881</v>
      </c>
      <c r="L8672" s="2">
        <f t="shared" si="1763"/>
        <v>178264</v>
      </c>
      <c r="M8672" s="2">
        <f t="shared" si="1764"/>
        <v>30800</v>
      </c>
      <c r="N8672" s="6">
        <f t="shared" si="1765"/>
        <v>1</v>
      </c>
      <c r="O8672" s="2">
        <f t="shared" si="1766"/>
        <v>22420.400104071188</v>
      </c>
      <c r="P8672" s="2">
        <f t="shared" si="1767"/>
        <v>22420.400104071188</v>
      </c>
    </row>
    <row r="8673" spans="1:16">
      <c r="A8673" s="6">
        <v>13</v>
      </c>
      <c r="B8673" s="6">
        <v>6</v>
      </c>
      <c r="C8673" s="6">
        <v>20</v>
      </c>
      <c r="D8673" s="6">
        <f t="shared" si="1755"/>
        <v>39</v>
      </c>
      <c r="E8673" s="5">
        <f t="shared" si="1756"/>
        <v>4039.1573208399304</v>
      </c>
      <c r="F8673" s="5">
        <f t="shared" si="1757"/>
        <v>208.74481527832023</v>
      </c>
      <c r="G8673" s="5">
        <f t="shared" si="1758"/>
        <v>1153.8335085377266</v>
      </c>
      <c r="H8673" s="5">
        <f t="shared" si="1759"/>
        <v>5401.735644655977</v>
      </c>
      <c r="I8673" s="5">
        <f t="shared" si="1760"/>
        <v>720</v>
      </c>
      <c r="J8673" s="5">
        <f t="shared" si="1761"/>
        <v>4681.735644655977</v>
      </c>
      <c r="K8673" s="2">
        <f t="shared" si="1762"/>
        <v>106280.13271972182</v>
      </c>
      <c r="L8673" s="2">
        <f t="shared" si="1763"/>
        <v>180964</v>
      </c>
      <c r="M8673" s="2">
        <f t="shared" si="1764"/>
        <v>31680</v>
      </c>
      <c r="N8673" s="6">
        <f t="shared" si="1765"/>
        <v>1</v>
      </c>
      <c r="O8673" s="2">
        <f t="shared" si="1766"/>
        <v>23003.86728027818</v>
      </c>
      <c r="P8673" s="2">
        <f t="shared" si="1767"/>
        <v>23003.86728027818</v>
      </c>
    </row>
    <row r="8674" spans="1:16">
      <c r="A8674" s="6">
        <v>13</v>
      </c>
      <c r="B8674" s="6">
        <v>6</v>
      </c>
      <c r="C8674" s="6">
        <v>21</v>
      </c>
      <c r="D8674" s="6">
        <f t="shared" si="1755"/>
        <v>40</v>
      </c>
      <c r="E8674" s="5">
        <f t="shared" si="1756"/>
        <v>4039.1573208399304</v>
      </c>
      <c r="F8674" s="5">
        <f t="shared" si="1757"/>
        <v>208.74481527832023</v>
      </c>
      <c r="G8674" s="5">
        <f t="shared" si="1758"/>
        <v>1226.6692487641703</v>
      </c>
      <c r="H8674" s="5">
        <f t="shared" si="1759"/>
        <v>5474.5713848824207</v>
      </c>
      <c r="I8674" s="5">
        <f t="shared" si="1760"/>
        <v>720</v>
      </c>
      <c r="J8674" s="5">
        <f t="shared" si="1761"/>
        <v>4754.5713848824207</v>
      </c>
      <c r="K8674" s="2">
        <f t="shared" si="1762"/>
        <v>107544.64209865313</v>
      </c>
      <c r="L8674" s="2">
        <f t="shared" si="1763"/>
        <v>183664</v>
      </c>
      <c r="M8674" s="2">
        <f t="shared" si="1764"/>
        <v>32560</v>
      </c>
      <c r="N8674" s="6">
        <f t="shared" si="1765"/>
        <v>1</v>
      </c>
      <c r="O8674" s="2">
        <f t="shared" si="1766"/>
        <v>23559.35790134687</v>
      </c>
      <c r="P8674" s="2">
        <f t="shared" si="1767"/>
        <v>23559.35790134687</v>
      </c>
    </row>
    <row r="8675" spans="1:16">
      <c r="A8675" s="6">
        <v>13</v>
      </c>
      <c r="B8675" s="6">
        <v>6</v>
      </c>
      <c r="C8675" s="6">
        <v>22</v>
      </c>
      <c r="D8675" s="6">
        <f t="shared" si="1755"/>
        <v>41</v>
      </c>
      <c r="E8675" s="5">
        <f t="shared" si="1756"/>
        <v>4039.1573208399304</v>
      </c>
      <c r="F8675" s="5">
        <f t="shared" si="1757"/>
        <v>208.74481527832023</v>
      </c>
      <c r="G8675" s="5">
        <f t="shared" si="1758"/>
        <v>1301.1455960105666</v>
      </c>
      <c r="H8675" s="5">
        <f t="shared" si="1759"/>
        <v>5549.0477321288172</v>
      </c>
      <c r="I8675" s="5">
        <f t="shared" si="1760"/>
        <v>720</v>
      </c>
      <c r="J8675" s="5">
        <f t="shared" si="1761"/>
        <v>4829.0477321288172</v>
      </c>
      <c r="K8675" s="2">
        <f t="shared" si="1762"/>
        <v>108837.63423834751</v>
      </c>
      <c r="L8675" s="2">
        <f t="shared" si="1763"/>
        <v>186364</v>
      </c>
      <c r="M8675" s="2">
        <f t="shared" si="1764"/>
        <v>33440</v>
      </c>
      <c r="N8675" s="6">
        <f t="shared" si="1765"/>
        <v>1</v>
      </c>
      <c r="O8675" s="2">
        <f t="shared" si="1766"/>
        <v>24086.365761652487</v>
      </c>
      <c r="P8675" s="2">
        <f t="shared" si="1767"/>
        <v>24086.365761652487</v>
      </c>
    </row>
    <row r="8676" spans="1:16">
      <c r="A8676" s="6">
        <v>13</v>
      </c>
      <c r="B8676" s="6">
        <v>6</v>
      </c>
      <c r="C8676" s="6">
        <v>23</v>
      </c>
      <c r="D8676" s="6">
        <f t="shared" si="1755"/>
        <v>42</v>
      </c>
      <c r="E8676" s="5">
        <f t="shared" si="1756"/>
        <v>4039.1573208399304</v>
      </c>
      <c r="F8676" s="5">
        <f t="shared" si="1757"/>
        <v>208.74481527832023</v>
      </c>
      <c r="G8676" s="5">
        <f t="shared" si="1758"/>
        <v>1377.292184868003</v>
      </c>
      <c r="H8676" s="5">
        <f t="shared" si="1759"/>
        <v>5625.1943209862529</v>
      </c>
      <c r="I8676" s="5">
        <f t="shared" si="1760"/>
        <v>720</v>
      </c>
      <c r="J8676" s="5">
        <f t="shared" si="1761"/>
        <v>4905.1943209862529</v>
      </c>
      <c r="K8676" s="2">
        <f t="shared" si="1762"/>
        <v>110159.62362823356</v>
      </c>
      <c r="L8676" s="2">
        <f t="shared" si="1763"/>
        <v>189064</v>
      </c>
      <c r="M8676" s="2">
        <f t="shared" si="1764"/>
        <v>34320</v>
      </c>
      <c r="N8676" s="6">
        <f t="shared" si="1765"/>
        <v>1</v>
      </c>
      <c r="O8676" s="2">
        <f t="shared" si="1766"/>
        <v>24584.376371766441</v>
      </c>
      <c r="P8676" s="2">
        <f t="shared" si="1767"/>
        <v>24584.376371766441</v>
      </c>
    </row>
    <row r="8677" spans="1:16">
      <c r="A8677" s="6">
        <v>13</v>
      </c>
      <c r="B8677" s="6">
        <v>6</v>
      </c>
      <c r="C8677" s="6">
        <v>24</v>
      </c>
      <c r="D8677" s="6">
        <f t="shared" si="1755"/>
        <v>43</v>
      </c>
      <c r="E8677" s="5">
        <f t="shared" si="1756"/>
        <v>4039.1573208399304</v>
      </c>
      <c r="F8677" s="5">
        <f t="shared" si="1757"/>
        <v>208.74481527832023</v>
      </c>
      <c r="G8677" s="5">
        <f t="shared" si="1758"/>
        <v>1455.1391344474989</v>
      </c>
      <c r="H8677" s="5">
        <f t="shared" si="1759"/>
        <v>5703.0412705657491</v>
      </c>
      <c r="I8677" s="5">
        <f t="shared" si="1760"/>
        <v>720</v>
      </c>
      <c r="J8677" s="5">
        <f t="shared" si="1761"/>
        <v>4983.0412705657491</v>
      </c>
      <c r="K8677" s="2">
        <f t="shared" si="1762"/>
        <v>111511.13316954425</v>
      </c>
      <c r="L8677" s="2">
        <f t="shared" si="1763"/>
        <v>191764</v>
      </c>
      <c r="M8677" s="2">
        <f t="shared" si="1764"/>
        <v>35200</v>
      </c>
      <c r="N8677" s="6">
        <f t="shared" si="1765"/>
        <v>1</v>
      </c>
      <c r="O8677" s="2">
        <f t="shared" si="1766"/>
        <v>25052.86683045575</v>
      </c>
      <c r="P8677" s="2">
        <f t="shared" si="1767"/>
        <v>25052.86683045575</v>
      </c>
    </row>
    <row r="8678" spans="1:16">
      <c r="A8678" s="6">
        <v>13</v>
      </c>
      <c r="B8678" s="6">
        <v>6</v>
      </c>
      <c r="C8678" s="6">
        <v>25</v>
      </c>
      <c r="D8678" s="6">
        <f t="shared" si="1755"/>
        <v>44</v>
      </c>
      <c r="E8678" s="5">
        <f t="shared" si="1756"/>
        <v>4039.1573208399304</v>
      </c>
      <c r="F8678" s="5">
        <f t="shared" si="1757"/>
        <v>208.74481527832023</v>
      </c>
      <c r="G8678" s="5">
        <f t="shared" si="1758"/>
        <v>1534.7170558625965</v>
      </c>
      <c r="H8678" s="5">
        <f t="shared" si="1759"/>
        <v>5782.6191919808471</v>
      </c>
      <c r="I8678" s="5">
        <f t="shared" si="1760"/>
        <v>720</v>
      </c>
      <c r="J8678" s="5">
        <f t="shared" si="1761"/>
        <v>5062.6191919808471</v>
      </c>
      <c r="K8678" s="2">
        <f t="shared" si="1762"/>
        <v>112892.69430522303</v>
      </c>
      <c r="L8678" s="2">
        <f t="shared" si="1763"/>
        <v>194464</v>
      </c>
      <c r="M8678" s="2">
        <f t="shared" si="1764"/>
        <v>36080</v>
      </c>
      <c r="N8678" s="6">
        <f t="shared" si="1765"/>
        <v>1</v>
      </c>
      <c r="O8678" s="2">
        <f t="shared" si="1766"/>
        <v>25491.305694776966</v>
      </c>
      <c r="P8678" s="2">
        <f t="shared" si="1767"/>
        <v>25491.305694776966</v>
      </c>
    </row>
    <row r="8679" spans="1:16">
      <c r="A8679" s="6">
        <v>13</v>
      </c>
      <c r="B8679" s="6">
        <v>6</v>
      </c>
      <c r="C8679" s="6">
        <v>26</v>
      </c>
      <c r="D8679" s="6">
        <f t="shared" si="1755"/>
        <v>45</v>
      </c>
      <c r="E8679" s="5">
        <f t="shared" si="1756"/>
        <v>4039.1573208399304</v>
      </c>
      <c r="F8679" s="5">
        <f t="shared" si="1757"/>
        <v>208.74481527832023</v>
      </c>
      <c r="G8679" s="5">
        <f t="shared" si="1758"/>
        <v>1616.0570598233144</v>
      </c>
      <c r="H8679" s="5">
        <f t="shared" si="1759"/>
        <v>5863.9591959415648</v>
      </c>
      <c r="I8679" s="5">
        <f t="shared" si="1760"/>
        <v>720</v>
      </c>
      <c r="J8679" s="5">
        <f t="shared" si="1761"/>
        <v>5143.9591959415648</v>
      </c>
      <c r="K8679" s="2">
        <f t="shared" si="1762"/>
        <v>114304.84715176327</v>
      </c>
      <c r="L8679" s="2">
        <f t="shared" si="1763"/>
        <v>197164</v>
      </c>
      <c r="M8679" s="2">
        <f t="shared" si="1764"/>
        <v>36960</v>
      </c>
      <c r="N8679" s="6">
        <f t="shared" si="1765"/>
        <v>1</v>
      </c>
      <c r="O8679" s="2">
        <f t="shared" si="1766"/>
        <v>25899.152848236728</v>
      </c>
      <c r="P8679" s="2">
        <f t="shared" si="1767"/>
        <v>25899.152848236728</v>
      </c>
    </row>
    <row r="8680" spans="1:16">
      <c r="A8680" s="6">
        <v>13</v>
      </c>
      <c r="B8680" s="6">
        <v>6</v>
      </c>
      <c r="C8680" s="6">
        <v>27</v>
      </c>
      <c r="D8680" s="6">
        <f t="shared" si="1755"/>
        <v>46</v>
      </c>
      <c r="E8680" s="5">
        <f t="shared" si="1756"/>
        <v>4039.1573208399304</v>
      </c>
      <c r="F8680" s="5">
        <f t="shared" si="1757"/>
        <v>208.74481527832023</v>
      </c>
      <c r="G8680" s="5">
        <f t="shared" si="1758"/>
        <v>1699.1907643430709</v>
      </c>
      <c r="H8680" s="5">
        <f t="shared" si="1759"/>
        <v>5947.0929004613208</v>
      </c>
      <c r="I8680" s="5">
        <f t="shared" si="1760"/>
        <v>720</v>
      </c>
      <c r="J8680" s="5">
        <f t="shared" si="1761"/>
        <v>5227.0929004613208</v>
      </c>
      <c r="K8680" s="2">
        <f t="shared" si="1762"/>
        <v>115748.14063300904</v>
      </c>
      <c r="L8680" s="2">
        <f t="shared" si="1763"/>
        <v>199864</v>
      </c>
      <c r="M8680" s="2">
        <f t="shared" si="1764"/>
        <v>37840</v>
      </c>
      <c r="N8680" s="6">
        <f t="shared" si="1765"/>
        <v>1</v>
      </c>
      <c r="O8680" s="2">
        <f t="shared" si="1766"/>
        <v>26275.859366990961</v>
      </c>
      <c r="P8680" s="2">
        <f t="shared" si="1767"/>
        <v>26275.859366990961</v>
      </c>
    </row>
    <row r="8681" spans="1:16">
      <c r="A8681" s="6">
        <v>13</v>
      </c>
      <c r="B8681" s="6">
        <v>6</v>
      </c>
      <c r="C8681" s="6">
        <v>28</v>
      </c>
      <c r="D8681" s="6">
        <f t="shared" si="1755"/>
        <v>47</v>
      </c>
      <c r="E8681" s="5">
        <f t="shared" si="1756"/>
        <v>4039.1573208399304</v>
      </c>
      <c r="F8681" s="5">
        <f t="shared" si="1757"/>
        <v>208.74481527832023</v>
      </c>
      <c r="G8681" s="5">
        <f t="shared" si="1758"/>
        <v>1784.1503025602246</v>
      </c>
      <c r="H8681" s="5">
        <f t="shared" si="1759"/>
        <v>6032.0524386784746</v>
      </c>
      <c r="I8681" s="5">
        <f t="shared" si="1760"/>
        <v>720</v>
      </c>
      <c r="J8681" s="5">
        <f t="shared" si="1761"/>
        <v>5312.0524386784746</v>
      </c>
      <c r="K8681" s="2">
        <f t="shared" si="1762"/>
        <v>117223.13261594574</v>
      </c>
      <c r="L8681" s="2">
        <f t="shared" si="1763"/>
        <v>202564</v>
      </c>
      <c r="M8681" s="2">
        <f t="shared" si="1764"/>
        <v>38720</v>
      </c>
      <c r="N8681" s="6">
        <f t="shared" si="1765"/>
        <v>1</v>
      </c>
      <c r="O8681" s="2">
        <f t="shared" si="1766"/>
        <v>26620.867384054261</v>
      </c>
      <c r="P8681" s="2">
        <f t="shared" si="1767"/>
        <v>26620.867384054261</v>
      </c>
    </row>
    <row r="8682" spans="1:16">
      <c r="A8682" s="6">
        <v>13</v>
      </c>
      <c r="B8682" s="6">
        <v>6</v>
      </c>
      <c r="C8682" s="6">
        <v>29</v>
      </c>
      <c r="D8682" s="6">
        <f t="shared" si="1755"/>
        <v>48</v>
      </c>
      <c r="E8682" s="5">
        <f t="shared" si="1756"/>
        <v>4039.1573208399304</v>
      </c>
      <c r="F8682" s="5">
        <f t="shared" si="1757"/>
        <v>208.74481527832023</v>
      </c>
      <c r="G8682" s="5">
        <f t="shared" si="1758"/>
        <v>1870.9683306758782</v>
      </c>
      <c r="H8682" s="5">
        <f t="shared" si="1759"/>
        <v>6118.8704667941283</v>
      </c>
      <c r="I8682" s="5">
        <f t="shared" si="1760"/>
        <v>720</v>
      </c>
      <c r="J8682" s="5">
        <f t="shared" si="1761"/>
        <v>5398.8704667941283</v>
      </c>
      <c r="K8682" s="2">
        <f t="shared" si="1762"/>
        <v>118730.39004850917</v>
      </c>
      <c r="L8682" s="2">
        <f t="shared" si="1763"/>
        <v>205264</v>
      </c>
      <c r="M8682" s="2">
        <f t="shared" si="1764"/>
        <v>39600</v>
      </c>
      <c r="N8682" s="6">
        <f t="shared" si="1765"/>
        <v>1</v>
      </c>
      <c r="O8682" s="2">
        <f t="shared" si="1766"/>
        <v>26933.609951490827</v>
      </c>
      <c r="P8682" s="2">
        <f t="shared" si="1767"/>
        <v>26933.609951490827</v>
      </c>
    </row>
    <row r="8683" spans="1:16">
      <c r="A8683" s="6">
        <v>13</v>
      </c>
      <c r="B8683" s="6">
        <v>6</v>
      </c>
      <c r="C8683" s="6">
        <v>30</v>
      </c>
      <c r="D8683" s="6">
        <f t="shared" si="1755"/>
        <v>49</v>
      </c>
      <c r="E8683" s="5">
        <f t="shared" si="1756"/>
        <v>4039.1573208399304</v>
      </c>
      <c r="F8683" s="5">
        <f t="shared" si="1757"/>
        <v>208.74481527832023</v>
      </c>
      <c r="G8683" s="5">
        <f t="shared" si="1758"/>
        <v>1959.6780360096488</v>
      </c>
      <c r="H8683" s="5">
        <f t="shared" si="1759"/>
        <v>6207.5801721278995</v>
      </c>
      <c r="I8683" s="5">
        <f t="shared" si="1760"/>
        <v>720</v>
      </c>
      <c r="J8683" s="5">
        <f t="shared" si="1761"/>
        <v>5487.5801721278995</v>
      </c>
      <c r="K8683" s="2">
        <f t="shared" si="1762"/>
        <v>120270.4890994427</v>
      </c>
      <c r="L8683" s="2">
        <f t="shared" si="1763"/>
        <v>207964</v>
      </c>
      <c r="M8683" s="2">
        <f t="shared" si="1764"/>
        <v>40480</v>
      </c>
      <c r="N8683" s="6">
        <f t="shared" si="1765"/>
        <v>1</v>
      </c>
      <c r="O8683" s="2">
        <f t="shared" si="1766"/>
        <v>27213.510900557303</v>
      </c>
      <c r="P8683" s="2">
        <f t="shared" si="1767"/>
        <v>27213.510900557303</v>
      </c>
    </row>
    <row r="8684" spans="1:16">
      <c r="A8684" s="6">
        <v>13</v>
      </c>
      <c r="B8684" s="6">
        <v>7</v>
      </c>
      <c r="C8684" s="6">
        <v>0</v>
      </c>
      <c r="D8684" s="6">
        <f t="shared" si="1755"/>
        <v>20</v>
      </c>
      <c r="E8684" s="5">
        <f t="shared" si="1756"/>
        <v>4039.1573208399304</v>
      </c>
      <c r="F8684" s="5">
        <f t="shared" si="1757"/>
        <v>249.62400827032465</v>
      </c>
      <c r="G8684" s="5">
        <f t="shared" si="1758"/>
        <v>0</v>
      </c>
      <c r="H8684" s="5">
        <f t="shared" si="1759"/>
        <v>4288.7813291102548</v>
      </c>
      <c r="I8684" s="5">
        <f t="shared" si="1760"/>
        <v>720</v>
      </c>
      <c r="J8684" s="5">
        <f t="shared" si="1761"/>
        <v>3568.7813291102548</v>
      </c>
      <c r="K8684" s="2">
        <f t="shared" si="1762"/>
        <v>86958.009185941919</v>
      </c>
      <c r="L8684" s="2">
        <f t="shared" si="1763"/>
        <v>129058</v>
      </c>
      <c r="M8684" s="2">
        <f t="shared" si="1764"/>
        <v>14520</v>
      </c>
      <c r="N8684" s="6">
        <f t="shared" si="1765"/>
        <v>1</v>
      </c>
      <c r="O8684" s="2">
        <f t="shared" si="1766"/>
        <v>7579.990814058081</v>
      </c>
      <c r="P8684" s="2">
        <f t="shared" si="1767"/>
        <v>7579.990814058081</v>
      </c>
    </row>
    <row r="8685" spans="1:16">
      <c r="A8685" s="6">
        <v>13</v>
      </c>
      <c r="B8685" s="6">
        <v>7</v>
      </c>
      <c r="C8685" s="6">
        <v>1</v>
      </c>
      <c r="D8685" s="6">
        <f t="shared" si="1755"/>
        <v>21</v>
      </c>
      <c r="E8685" s="5">
        <f t="shared" si="1756"/>
        <v>4039.1573208399304</v>
      </c>
      <c r="F8685" s="5">
        <f t="shared" si="1757"/>
        <v>249.62400827032465</v>
      </c>
      <c r="G8685" s="5">
        <f t="shared" si="1758"/>
        <v>45.5625</v>
      </c>
      <c r="H8685" s="5">
        <f t="shared" si="1759"/>
        <v>4334.3438291102548</v>
      </c>
      <c r="I8685" s="5">
        <f t="shared" si="1760"/>
        <v>720</v>
      </c>
      <c r="J8685" s="5">
        <f t="shared" si="1761"/>
        <v>3614.3438291102548</v>
      </c>
      <c r="K8685" s="2">
        <f t="shared" si="1762"/>
        <v>87749.024810941919</v>
      </c>
      <c r="L8685" s="2">
        <f t="shared" si="1763"/>
        <v>131758</v>
      </c>
      <c r="M8685" s="2">
        <f t="shared" si="1764"/>
        <v>15400</v>
      </c>
      <c r="N8685" s="6">
        <f t="shared" si="1765"/>
        <v>1</v>
      </c>
      <c r="O8685" s="2">
        <f t="shared" si="1766"/>
        <v>8608.975189058081</v>
      </c>
      <c r="P8685" s="2">
        <f t="shared" si="1767"/>
        <v>8608.975189058081</v>
      </c>
    </row>
    <row r="8686" spans="1:16">
      <c r="A8686" s="6">
        <v>13</v>
      </c>
      <c r="B8686" s="6">
        <v>7</v>
      </c>
      <c r="C8686" s="6">
        <v>2</v>
      </c>
      <c r="D8686" s="6">
        <f t="shared" si="1755"/>
        <v>22</v>
      </c>
      <c r="E8686" s="5">
        <f t="shared" si="1756"/>
        <v>4039.1573208399304</v>
      </c>
      <c r="F8686" s="5">
        <f t="shared" si="1757"/>
        <v>249.62400827032465</v>
      </c>
      <c r="G8686" s="5">
        <f t="shared" si="1758"/>
        <v>92.264062499999994</v>
      </c>
      <c r="H8686" s="5">
        <f t="shared" si="1759"/>
        <v>4381.0453916102551</v>
      </c>
      <c r="I8686" s="5">
        <f t="shared" si="1760"/>
        <v>720</v>
      </c>
      <c r="J8686" s="5">
        <f t="shared" si="1761"/>
        <v>3661.0453916102551</v>
      </c>
      <c r="K8686" s="2">
        <f t="shared" si="1762"/>
        <v>88559.815826566919</v>
      </c>
      <c r="L8686" s="2">
        <f t="shared" si="1763"/>
        <v>134458</v>
      </c>
      <c r="M8686" s="2">
        <f t="shared" si="1764"/>
        <v>16280</v>
      </c>
      <c r="N8686" s="6">
        <f t="shared" si="1765"/>
        <v>1</v>
      </c>
      <c r="O8686" s="2">
        <f t="shared" si="1766"/>
        <v>9618.184173433081</v>
      </c>
      <c r="P8686" s="2">
        <f t="shared" si="1767"/>
        <v>9618.184173433081</v>
      </c>
    </row>
    <row r="8687" spans="1:16">
      <c r="A8687" s="6">
        <v>13</v>
      </c>
      <c r="B8687" s="6">
        <v>7</v>
      </c>
      <c r="C8687" s="6">
        <v>3</v>
      </c>
      <c r="D8687" s="6">
        <f t="shared" si="1755"/>
        <v>23</v>
      </c>
      <c r="E8687" s="5">
        <f t="shared" si="1756"/>
        <v>4039.1573208399304</v>
      </c>
      <c r="F8687" s="5">
        <f t="shared" si="1757"/>
        <v>249.62400827032465</v>
      </c>
      <c r="G8687" s="5">
        <f t="shared" si="1758"/>
        <v>140.12604492187498</v>
      </c>
      <c r="H8687" s="5">
        <f t="shared" si="1759"/>
        <v>4428.9073740321301</v>
      </c>
      <c r="I8687" s="5">
        <f t="shared" si="1760"/>
        <v>720</v>
      </c>
      <c r="J8687" s="5">
        <f t="shared" si="1761"/>
        <v>3708.9073740321301</v>
      </c>
      <c r="K8687" s="2">
        <f t="shared" si="1762"/>
        <v>89390.753021391138</v>
      </c>
      <c r="L8687" s="2">
        <f t="shared" si="1763"/>
        <v>137158</v>
      </c>
      <c r="M8687" s="2">
        <f t="shared" si="1764"/>
        <v>17160</v>
      </c>
      <c r="N8687" s="6">
        <f t="shared" si="1765"/>
        <v>1</v>
      </c>
      <c r="O8687" s="2">
        <f t="shared" si="1766"/>
        <v>10607.246978608862</v>
      </c>
      <c r="P8687" s="2">
        <f t="shared" si="1767"/>
        <v>10607.246978608862</v>
      </c>
    </row>
    <row r="8688" spans="1:16">
      <c r="A8688" s="6">
        <v>13</v>
      </c>
      <c r="B8688" s="6">
        <v>7</v>
      </c>
      <c r="C8688" s="6">
        <v>4</v>
      </c>
      <c r="D8688" s="6">
        <f t="shared" si="1755"/>
        <v>24</v>
      </c>
      <c r="E8688" s="5">
        <f t="shared" si="1756"/>
        <v>4039.1573208399304</v>
      </c>
      <c r="F8688" s="5">
        <f t="shared" si="1757"/>
        <v>249.62400827032465</v>
      </c>
      <c r="G8688" s="5">
        <f t="shared" si="1758"/>
        <v>189.17016064453125</v>
      </c>
      <c r="H8688" s="5">
        <f t="shared" si="1759"/>
        <v>4477.9514897547861</v>
      </c>
      <c r="I8688" s="5">
        <f t="shared" si="1760"/>
        <v>720</v>
      </c>
      <c r="J8688" s="5">
        <f t="shared" si="1761"/>
        <v>3757.9514897547861</v>
      </c>
      <c r="K8688" s="2">
        <f t="shared" si="1762"/>
        <v>90242.213363798364</v>
      </c>
      <c r="L8688" s="2">
        <f t="shared" si="1763"/>
        <v>139858</v>
      </c>
      <c r="M8688" s="2">
        <f t="shared" si="1764"/>
        <v>18040</v>
      </c>
      <c r="N8688" s="6">
        <f t="shared" si="1765"/>
        <v>1</v>
      </c>
      <c r="O8688" s="2">
        <f t="shared" si="1766"/>
        <v>11575.786636201636</v>
      </c>
      <c r="P8688" s="2">
        <f t="shared" si="1767"/>
        <v>11575.786636201636</v>
      </c>
    </row>
    <row r="8689" spans="1:16">
      <c r="A8689" s="6">
        <v>13</v>
      </c>
      <c r="B8689" s="6">
        <v>7</v>
      </c>
      <c r="C8689" s="6">
        <v>5</v>
      </c>
      <c r="D8689" s="6">
        <f t="shared" si="1755"/>
        <v>25</v>
      </c>
      <c r="E8689" s="5">
        <f t="shared" si="1756"/>
        <v>4039.1573208399304</v>
      </c>
      <c r="F8689" s="5">
        <f t="shared" si="1757"/>
        <v>249.62400827032465</v>
      </c>
      <c r="G8689" s="5">
        <f t="shared" si="1758"/>
        <v>239.41848456573481</v>
      </c>
      <c r="H8689" s="5">
        <f t="shared" si="1759"/>
        <v>4528.1998136759894</v>
      </c>
      <c r="I8689" s="5">
        <f t="shared" si="1760"/>
        <v>720</v>
      </c>
      <c r="J8689" s="5">
        <f t="shared" si="1761"/>
        <v>3808.1998136759894</v>
      </c>
      <c r="K8689" s="2">
        <f t="shared" si="1762"/>
        <v>91114.580098541483</v>
      </c>
      <c r="L8689" s="2">
        <f t="shared" si="1763"/>
        <v>142558</v>
      </c>
      <c r="M8689" s="2">
        <f t="shared" si="1764"/>
        <v>18920</v>
      </c>
      <c r="N8689" s="6">
        <f t="shared" si="1765"/>
        <v>1</v>
      </c>
      <c r="O8689" s="2">
        <f t="shared" si="1766"/>
        <v>12523.419901458517</v>
      </c>
      <c r="P8689" s="2">
        <f t="shared" si="1767"/>
        <v>12523.419901458517</v>
      </c>
    </row>
    <row r="8690" spans="1:16">
      <c r="A8690" s="6">
        <v>13</v>
      </c>
      <c r="B8690" s="6">
        <v>7</v>
      </c>
      <c r="C8690" s="6">
        <v>6</v>
      </c>
      <c r="D8690" s="6">
        <f t="shared" si="1755"/>
        <v>26</v>
      </c>
      <c r="E8690" s="5">
        <f t="shared" si="1756"/>
        <v>4039.1573208399304</v>
      </c>
      <c r="F8690" s="5">
        <f t="shared" si="1757"/>
        <v>249.62400827032465</v>
      </c>
      <c r="G8690" s="5">
        <f t="shared" si="1758"/>
        <v>290.89345874736784</v>
      </c>
      <c r="H8690" s="5">
        <f t="shared" si="1759"/>
        <v>4579.6747878576225</v>
      </c>
      <c r="I8690" s="5">
        <f t="shared" si="1760"/>
        <v>720</v>
      </c>
      <c r="J8690" s="5">
        <f t="shared" si="1761"/>
        <v>3859.6747878576225</v>
      </c>
      <c r="K8690" s="2">
        <f t="shared" si="1762"/>
        <v>92008.242844750392</v>
      </c>
      <c r="L8690" s="2">
        <f t="shared" si="1763"/>
        <v>145258</v>
      </c>
      <c r="M8690" s="2">
        <f t="shared" si="1764"/>
        <v>19800</v>
      </c>
      <c r="N8690" s="6">
        <f t="shared" si="1765"/>
        <v>1</v>
      </c>
      <c r="O8690" s="2">
        <f t="shared" si="1766"/>
        <v>13449.757155249608</v>
      </c>
      <c r="P8690" s="2">
        <f t="shared" si="1767"/>
        <v>13449.757155249608</v>
      </c>
    </row>
    <row r="8691" spans="1:16">
      <c r="A8691" s="6">
        <v>13</v>
      </c>
      <c r="B8691" s="6">
        <v>7</v>
      </c>
      <c r="C8691" s="6">
        <v>7</v>
      </c>
      <c r="D8691" s="6">
        <f t="shared" si="1755"/>
        <v>27</v>
      </c>
      <c r="E8691" s="5">
        <f t="shared" si="1756"/>
        <v>4039.1573208399304</v>
      </c>
      <c r="F8691" s="5">
        <f t="shared" si="1757"/>
        <v>249.62400827032465</v>
      </c>
      <c r="G8691" s="5">
        <f t="shared" si="1758"/>
        <v>343.61789814532818</v>
      </c>
      <c r="H8691" s="5">
        <f t="shared" si="1759"/>
        <v>4632.3992272555834</v>
      </c>
      <c r="I8691" s="5">
        <f t="shared" si="1760"/>
        <v>720</v>
      </c>
      <c r="J8691" s="5">
        <f t="shared" si="1761"/>
        <v>3912.3992272555834</v>
      </c>
      <c r="K8691" s="2">
        <f t="shared" si="1762"/>
        <v>92923.597695409437</v>
      </c>
      <c r="L8691" s="2">
        <f t="shared" si="1763"/>
        <v>147958</v>
      </c>
      <c r="M8691" s="2">
        <f t="shared" si="1764"/>
        <v>20680</v>
      </c>
      <c r="N8691" s="6">
        <f t="shared" si="1765"/>
        <v>1</v>
      </c>
      <c r="O8691" s="2">
        <f t="shared" si="1766"/>
        <v>14354.402304590563</v>
      </c>
      <c r="P8691" s="2">
        <f t="shared" si="1767"/>
        <v>14354.402304590563</v>
      </c>
    </row>
    <row r="8692" spans="1:16">
      <c r="A8692" s="6">
        <v>13</v>
      </c>
      <c r="B8692" s="6">
        <v>7</v>
      </c>
      <c r="C8692" s="6">
        <v>8</v>
      </c>
      <c r="D8692" s="6">
        <f t="shared" si="1755"/>
        <v>28</v>
      </c>
      <c r="E8692" s="5">
        <f t="shared" si="1756"/>
        <v>4039.1573208399304</v>
      </c>
      <c r="F8692" s="5">
        <f t="shared" si="1757"/>
        <v>249.62400827032465</v>
      </c>
      <c r="G8692" s="5">
        <f t="shared" si="1758"/>
        <v>397.61499642530839</v>
      </c>
      <c r="H8692" s="5">
        <f t="shared" si="1759"/>
        <v>4686.3963255355629</v>
      </c>
      <c r="I8692" s="5">
        <f t="shared" si="1760"/>
        <v>720</v>
      </c>
      <c r="J8692" s="5">
        <f t="shared" si="1761"/>
        <v>3966.3963255355629</v>
      </c>
      <c r="K8692" s="2">
        <f t="shared" si="1762"/>
        <v>93861.047318325742</v>
      </c>
      <c r="L8692" s="2">
        <f t="shared" si="1763"/>
        <v>150658</v>
      </c>
      <c r="M8692" s="2">
        <f t="shared" si="1764"/>
        <v>21560</v>
      </c>
      <c r="N8692" s="6">
        <f t="shared" si="1765"/>
        <v>1</v>
      </c>
      <c r="O8692" s="2">
        <f t="shared" si="1766"/>
        <v>15236.952681674258</v>
      </c>
      <c r="P8692" s="2">
        <f t="shared" si="1767"/>
        <v>15236.952681674258</v>
      </c>
    </row>
    <row r="8693" spans="1:16">
      <c r="A8693" s="6">
        <v>13</v>
      </c>
      <c r="B8693" s="6">
        <v>7</v>
      </c>
      <c r="C8693" s="6">
        <v>9</v>
      </c>
      <c r="D8693" s="6">
        <f t="shared" si="1755"/>
        <v>29</v>
      </c>
      <c r="E8693" s="5">
        <f t="shared" si="1756"/>
        <v>4039.1573208399304</v>
      </c>
      <c r="F8693" s="5">
        <f t="shared" si="1757"/>
        <v>249.62400827032465</v>
      </c>
      <c r="G8693" s="5">
        <f t="shared" si="1758"/>
        <v>452.90833186570285</v>
      </c>
      <c r="H8693" s="5">
        <f t="shared" si="1759"/>
        <v>4741.6896609759578</v>
      </c>
      <c r="I8693" s="5">
        <f t="shared" si="1760"/>
        <v>720</v>
      </c>
      <c r="J8693" s="5">
        <f t="shared" si="1761"/>
        <v>4021.6896609759578</v>
      </c>
      <c r="K8693" s="2">
        <f t="shared" si="1762"/>
        <v>94821.001058610374</v>
      </c>
      <c r="L8693" s="2">
        <f t="shared" si="1763"/>
        <v>153358</v>
      </c>
      <c r="M8693" s="2">
        <f t="shared" si="1764"/>
        <v>22440</v>
      </c>
      <c r="N8693" s="6">
        <f t="shared" si="1765"/>
        <v>1</v>
      </c>
      <c r="O8693" s="2">
        <f t="shared" si="1766"/>
        <v>16096.998941389626</v>
      </c>
      <c r="P8693" s="2">
        <f t="shared" si="1767"/>
        <v>16096.998941389626</v>
      </c>
    </row>
    <row r="8694" spans="1:16">
      <c r="A8694" s="6">
        <v>13</v>
      </c>
      <c r="B8694" s="6">
        <v>7</v>
      </c>
      <c r="C8694" s="6">
        <v>10</v>
      </c>
      <c r="D8694" s="6">
        <f t="shared" si="1755"/>
        <v>30</v>
      </c>
      <c r="E8694" s="5">
        <f t="shared" si="1756"/>
        <v>4039.1573208399304</v>
      </c>
      <c r="F8694" s="5">
        <f t="shared" si="1757"/>
        <v>249.62400827032465</v>
      </c>
      <c r="G8694" s="5">
        <f t="shared" si="1758"/>
        <v>509.52187334891573</v>
      </c>
      <c r="H8694" s="5">
        <f t="shared" si="1759"/>
        <v>4798.3032024591703</v>
      </c>
      <c r="I8694" s="5">
        <f t="shared" si="1760"/>
        <v>720</v>
      </c>
      <c r="J8694" s="5">
        <f t="shared" si="1761"/>
        <v>4078.3032024591703</v>
      </c>
      <c r="K8694" s="2">
        <f t="shared" si="1762"/>
        <v>95803.875042693922</v>
      </c>
      <c r="L8694" s="2">
        <f t="shared" si="1763"/>
        <v>156058</v>
      </c>
      <c r="M8694" s="2">
        <f t="shared" si="1764"/>
        <v>23320</v>
      </c>
      <c r="N8694" s="6">
        <f t="shared" si="1765"/>
        <v>1</v>
      </c>
      <c r="O8694" s="2">
        <f t="shared" si="1766"/>
        <v>16934.124957306078</v>
      </c>
      <c r="P8694" s="2">
        <f t="shared" si="1767"/>
        <v>16934.124957306078</v>
      </c>
    </row>
    <row r="8695" spans="1:16">
      <c r="A8695" s="6">
        <v>13</v>
      </c>
      <c r="B8695" s="6">
        <v>7</v>
      </c>
      <c r="C8695" s="6">
        <v>11</v>
      </c>
      <c r="D8695" s="6">
        <f t="shared" si="1755"/>
        <v>31</v>
      </c>
      <c r="E8695" s="5">
        <f t="shared" si="1756"/>
        <v>4039.1573208399304</v>
      </c>
      <c r="F8695" s="5">
        <f t="shared" si="1757"/>
        <v>249.62400827032465</v>
      </c>
      <c r="G8695" s="5">
        <f t="shared" si="1758"/>
        <v>567.47998644235474</v>
      </c>
      <c r="H8695" s="5">
        <f t="shared" si="1759"/>
        <v>4856.2613155526096</v>
      </c>
      <c r="I8695" s="5">
        <f t="shared" si="1760"/>
        <v>720</v>
      </c>
      <c r="J8695" s="5">
        <f t="shared" si="1761"/>
        <v>4136.2613155526096</v>
      </c>
      <c r="K8695" s="2">
        <f t="shared" si="1762"/>
        <v>96810.092283899474</v>
      </c>
      <c r="L8695" s="2">
        <f t="shared" si="1763"/>
        <v>158758</v>
      </c>
      <c r="M8695" s="2">
        <f t="shared" si="1764"/>
        <v>24200</v>
      </c>
      <c r="N8695" s="6">
        <f t="shared" si="1765"/>
        <v>1</v>
      </c>
      <c r="O8695" s="2">
        <f t="shared" si="1766"/>
        <v>17747.907716100526</v>
      </c>
      <c r="P8695" s="2">
        <f t="shared" si="1767"/>
        <v>17747.907716100526</v>
      </c>
    </row>
    <row r="8696" spans="1:16">
      <c r="A8696" s="6">
        <v>13</v>
      </c>
      <c r="B8696" s="6">
        <v>7</v>
      </c>
      <c r="C8696" s="6">
        <v>12</v>
      </c>
      <c r="D8696" s="6">
        <f t="shared" si="1755"/>
        <v>32</v>
      </c>
      <c r="E8696" s="5">
        <f t="shared" si="1756"/>
        <v>4039.1573208399304</v>
      </c>
      <c r="F8696" s="5">
        <f t="shared" si="1757"/>
        <v>249.62400827032465</v>
      </c>
      <c r="G8696" s="5">
        <f t="shared" si="1758"/>
        <v>626.80743957041921</v>
      </c>
      <c r="H8696" s="5">
        <f t="shared" si="1759"/>
        <v>4915.5887686806736</v>
      </c>
      <c r="I8696" s="5">
        <f t="shared" si="1760"/>
        <v>720</v>
      </c>
      <c r="J8696" s="5">
        <f t="shared" si="1761"/>
        <v>4195.5887686806736</v>
      </c>
      <c r="K8696" s="2">
        <f t="shared" si="1762"/>
        <v>97840.082789595021</v>
      </c>
      <c r="L8696" s="2">
        <f t="shared" si="1763"/>
        <v>161458</v>
      </c>
      <c r="M8696" s="2">
        <f t="shared" si="1764"/>
        <v>25080</v>
      </c>
      <c r="N8696" s="6">
        <f t="shared" si="1765"/>
        <v>1</v>
      </c>
      <c r="O8696" s="2">
        <f t="shared" si="1766"/>
        <v>18537.917210404979</v>
      </c>
      <c r="P8696" s="2">
        <f t="shared" si="1767"/>
        <v>18537.917210404979</v>
      </c>
    </row>
    <row r="8697" spans="1:16">
      <c r="A8697" s="6">
        <v>13</v>
      </c>
      <c r="B8697" s="6">
        <v>7</v>
      </c>
      <c r="C8697" s="6">
        <v>13</v>
      </c>
      <c r="D8697" s="6">
        <f t="shared" si="1755"/>
        <v>33</v>
      </c>
      <c r="E8697" s="5">
        <f t="shared" si="1756"/>
        <v>4039.1573208399304</v>
      </c>
      <c r="F8697" s="5">
        <f t="shared" si="1757"/>
        <v>249.62400827032465</v>
      </c>
      <c r="G8697" s="5">
        <f t="shared" si="1758"/>
        <v>687.52941027880343</v>
      </c>
      <c r="H8697" s="5">
        <f t="shared" si="1759"/>
        <v>4976.3107393890587</v>
      </c>
      <c r="I8697" s="5">
        <f t="shared" si="1760"/>
        <v>720</v>
      </c>
      <c r="J8697" s="5">
        <f t="shared" si="1761"/>
        <v>4256.3107393890587</v>
      </c>
      <c r="K8697" s="2">
        <f t="shared" si="1762"/>
        <v>98894.283669948927</v>
      </c>
      <c r="L8697" s="2">
        <f t="shared" si="1763"/>
        <v>164158</v>
      </c>
      <c r="M8697" s="2">
        <f t="shared" si="1764"/>
        <v>25960</v>
      </c>
      <c r="N8697" s="6">
        <f t="shared" si="1765"/>
        <v>1</v>
      </c>
      <c r="O8697" s="2">
        <f t="shared" si="1766"/>
        <v>19303.716330051073</v>
      </c>
      <c r="P8697" s="2">
        <f t="shared" si="1767"/>
        <v>19303.716330051073</v>
      </c>
    </row>
    <row r="8698" spans="1:16">
      <c r="A8698" s="6">
        <v>13</v>
      </c>
      <c r="B8698" s="6">
        <v>7</v>
      </c>
      <c r="C8698" s="6">
        <v>14</v>
      </c>
      <c r="D8698" s="6">
        <f t="shared" si="1755"/>
        <v>34</v>
      </c>
      <c r="E8698" s="5">
        <f t="shared" si="1756"/>
        <v>4039.1573208399304</v>
      </c>
      <c r="F8698" s="5">
        <f t="shared" si="1757"/>
        <v>249.62400827032465</v>
      </c>
      <c r="G8698" s="5">
        <f t="shared" si="1758"/>
        <v>749.67149159246469</v>
      </c>
      <c r="H8698" s="5">
        <f t="shared" si="1759"/>
        <v>5038.4528207027197</v>
      </c>
      <c r="I8698" s="5">
        <f t="shared" si="1760"/>
        <v>720</v>
      </c>
      <c r="J8698" s="5">
        <f t="shared" si="1761"/>
        <v>4318.4528207027197</v>
      </c>
      <c r="K8698" s="2">
        <f t="shared" si="1762"/>
        <v>99973.139248311098</v>
      </c>
      <c r="L8698" s="2">
        <f t="shared" si="1763"/>
        <v>166858</v>
      </c>
      <c r="M8698" s="2">
        <f t="shared" si="1764"/>
        <v>26840</v>
      </c>
      <c r="N8698" s="6">
        <f t="shared" si="1765"/>
        <v>1</v>
      </c>
      <c r="O8698" s="2">
        <f t="shared" si="1766"/>
        <v>20044.860751688902</v>
      </c>
      <c r="P8698" s="2">
        <f t="shared" si="1767"/>
        <v>20044.860751688902</v>
      </c>
    </row>
    <row r="8699" spans="1:16">
      <c r="A8699" s="6">
        <v>13</v>
      </c>
      <c r="B8699" s="6">
        <v>7</v>
      </c>
      <c r="C8699" s="6">
        <v>15</v>
      </c>
      <c r="D8699" s="6">
        <f t="shared" si="1755"/>
        <v>35</v>
      </c>
      <c r="E8699" s="5">
        <f t="shared" si="1756"/>
        <v>4039.1573208399304</v>
      </c>
      <c r="F8699" s="5">
        <f t="shared" si="1757"/>
        <v>249.62400827032465</v>
      </c>
      <c r="G8699" s="5">
        <f t="shared" si="1758"/>
        <v>813.25969846861108</v>
      </c>
      <c r="H8699" s="5">
        <f t="shared" si="1759"/>
        <v>5102.0410275788654</v>
      </c>
      <c r="I8699" s="5">
        <f t="shared" si="1760"/>
        <v>720</v>
      </c>
      <c r="J8699" s="5">
        <f t="shared" si="1761"/>
        <v>4382.0410275788654</v>
      </c>
      <c r="K8699" s="2">
        <f t="shared" si="1762"/>
        <v>101077.10117324418</v>
      </c>
      <c r="L8699" s="2">
        <f t="shared" si="1763"/>
        <v>169558</v>
      </c>
      <c r="M8699" s="2">
        <f t="shared" si="1764"/>
        <v>27720</v>
      </c>
      <c r="N8699" s="6">
        <f t="shared" si="1765"/>
        <v>1</v>
      </c>
      <c r="O8699" s="2">
        <f t="shared" si="1766"/>
        <v>20760.898826755816</v>
      </c>
      <c r="P8699" s="2">
        <f t="shared" si="1767"/>
        <v>20760.898826755816</v>
      </c>
    </row>
    <row r="8700" spans="1:16">
      <c r="A8700" s="6">
        <v>13</v>
      </c>
      <c r="B8700" s="6">
        <v>7</v>
      </c>
      <c r="C8700" s="6">
        <v>16</v>
      </c>
      <c r="D8700" s="6">
        <f t="shared" si="1755"/>
        <v>36</v>
      </c>
      <c r="E8700" s="5">
        <f t="shared" si="1756"/>
        <v>4039.1573208399304</v>
      </c>
      <c r="F8700" s="5">
        <f t="shared" si="1757"/>
        <v>249.62400827032465</v>
      </c>
      <c r="G8700" s="5">
        <f t="shared" si="1758"/>
        <v>878.32047434610013</v>
      </c>
      <c r="H8700" s="5">
        <f t="shared" si="1759"/>
        <v>5167.1018034563549</v>
      </c>
      <c r="I8700" s="5">
        <f t="shared" si="1760"/>
        <v>720</v>
      </c>
      <c r="J8700" s="5">
        <f t="shared" si="1761"/>
        <v>4447.1018034563549</v>
      </c>
      <c r="K8700" s="2">
        <f t="shared" si="1762"/>
        <v>102206.62853222838</v>
      </c>
      <c r="L8700" s="2">
        <f t="shared" si="1763"/>
        <v>172258</v>
      </c>
      <c r="M8700" s="2">
        <f t="shared" si="1764"/>
        <v>28600</v>
      </c>
      <c r="N8700" s="6">
        <f t="shared" si="1765"/>
        <v>1</v>
      </c>
      <c r="O8700" s="2">
        <f t="shared" si="1766"/>
        <v>21451.37146777162</v>
      </c>
      <c r="P8700" s="2">
        <f t="shared" si="1767"/>
        <v>21451.37146777162</v>
      </c>
    </row>
    <row r="8701" spans="1:16">
      <c r="A8701" s="6">
        <v>13</v>
      </c>
      <c r="B8701" s="6">
        <v>7</v>
      </c>
      <c r="C8701" s="6">
        <v>17</v>
      </c>
      <c r="D8701" s="6">
        <f t="shared" si="1755"/>
        <v>37</v>
      </c>
      <c r="E8701" s="5">
        <f t="shared" si="1756"/>
        <v>4039.1573208399304</v>
      </c>
      <c r="F8701" s="5">
        <f t="shared" si="1757"/>
        <v>249.62400827032465</v>
      </c>
      <c r="G8701" s="5">
        <f t="shared" si="1758"/>
        <v>944.88069779264049</v>
      </c>
      <c r="H8701" s="5">
        <f t="shared" si="1759"/>
        <v>5233.6620269028954</v>
      </c>
      <c r="I8701" s="5">
        <f t="shared" si="1760"/>
        <v>720</v>
      </c>
      <c r="J8701" s="5">
        <f t="shared" si="1761"/>
        <v>4513.6620269028954</v>
      </c>
      <c r="K8701" s="2">
        <f t="shared" si="1762"/>
        <v>103362.18796706415</v>
      </c>
      <c r="L8701" s="2">
        <f t="shared" si="1763"/>
        <v>174958</v>
      </c>
      <c r="M8701" s="2">
        <f t="shared" si="1764"/>
        <v>29480</v>
      </c>
      <c r="N8701" s="6">
        <f t="shared" si="1765"/>
        <v>1</v>
      </c>
      <c r="O8701" s="2">
        <f t="shared" si="1766"/>
        <v>22115.81203293585</v>
      </c>
      <c r="P8701" s="2">
        <f t="shared" si="1767"/>
        <v>22115.81203293585</v>
      </c>
    </row>
    <row r="8702" spans="1:16">
      <c r="A8702" s="6">
        <v>13</v>
      </c>
      <c r="B8702" s="6">
        <v>7</v>
      </c>
      <c r="C8702" s="6">
        <v>18</v>
      </c>
      <c r="D8702" s="6">
        <f t="shared" si="1755"/>
        <v>38</v>
      </c>
      <c r="E8702" s="5">
        <f t="shared" si="1756"/>
        <v>4039.1573208399304</v>
      </c>
      <c r="F8702" s="5">
        <f t="shared" si="1757"/>
        <v>249.62400827032465</v>
      </c>
      <c r="G8702" s="5">
        <f t="shared" si="1758"/>
        <v>1012.9676892512279</v>
      </c>
      <c r="H8702" s="5">
        <f t="shared" si="1759"/>
        <v>5301.7490183614827</v>
      </c>
      <c r="I8702" s="5">
        <f t="shared" si="1760"/>
        <v>720</v>
      </c>
      <c r="J8702" s="5">
        <f t="shared" si="1761"/>
        <v>4581.7490183614827</v>
      </c>
      <c r="K8702" s="2">
        <f t="shared" si="1762"/>
        <v>104544.25379099796</v>
      </c>
      <c r="L8702" s="2">
        <f t="shared" si="1763"/>
        <v>177658</v>
      </c>
      <c r="M8702" s="2">
        <f t="shared" si="1764"/>
        <v>30360</v>
      </c>
      <c r="N8702" s="6">
        <f t="shared" si="1765"/>
        <v>1</v>
      </c>
      <c r="O8702" s="2">
        <f t="shared" si="1766"/>
        <v>22753.746209002042</v>
      </c>
      <c r="P8702" s="2">
        <f t="shared" si="1767"/>
        <v>22753.746209002042</v>
      </c>
    </row>
    <row r="8703" spans="1:16">
      <c r="A8703" s="6">
        <v>13</v>
      </c>
      <c r="B8703" s="6">
        <v>7</v>
      </c>
      <c r="C8703" s="6">
        <v>19</v>
      </c>
      <c r="D8703" s="6">
        <f t="shared" si="1755"/>
        <v>39</v>
      </c>
      <c r="E8703" s="5">
        <f t="shared" si="1756"/>
        <v>4039.1573208399304</v>
      </c>
      <c r="F8703" s="5">
        <f t="shared" si="1757"/>
        <v>249.62400827032465</v>
      </c>
      <c r="G8703" s="5">
        <f t="shared" si="1758"/>
        <v>1082.6092178872495</v>
      </c>
      <c r="H8703" s="5">
        <f t="shared" si="1759"/>
        <v>5371.3905469975043</v>
      </c>
      <c r="I8703" s="5">
        <f t="shared" si="1760"/>
        <v>720</v>
      </c>
      <c r="J8703" s="5">
        <f t="shared" si="1761"/>
        <v>4651.3905469975043</v>
      </c>
      <c r="K8703" s="2">
        <f t="shared" si="1762"/>
        <v>105753.30810759556</v>
      </c>
      <c r="L8703" s="2">
        <f t="shared" si="1763"/>
        <v>180358</v>
      </c>
      <c r="M8703" s="2">
        <f t="shared" si="1764"/>
        <v>31240</v>
      </c>
      <c r="N8703" s="6">
        <f t="shared" si="1765"/>
        <v>1</v>
      </c>
      <c r="O8703" s="2">
        <f t="shared" si="1766"/>
        <v>23364.691892404444</v>
      </c>
      <c r="P8703" s="2">
        <f t="shared" si="1767"/>
        <v>23364.691892404444</v>
      </c>
    </row>
    <row r="8704" spans="1:16">
      <c r="A8704" s="6">
        <v>13</v>
      </c>
      <c r="B8704" s="6">
        <v>7</v>
      </c>
      <c r="C8704" s="6">
        <v>20</v>
      </c>
      <c r="D8704" s="6">
        <f t="shared" si="1755"/>
        <v>40</v>
      </c>
      <c r="E8704" s="5">
        <f t="shared" si="1756"/>
        <v>4039.1573208399304</v>
      </c>
      <c r="F8704" s="5">
        <f t="shared" si="1757"/>
        <v>249.62400827032465</v>
      </c>
      <c r="G8704" s="5">
        <f t="shared" si="1758"/>
        <v>1153.8335085377266</v>
      </c>
      <c r="H8704" s="5">
        <f t="shared" si="1759"/>
        <v>5442.6148376479814</v>
      </c>
      <c r="I8704" s="5">
        <f t="shared" si="1760"/>
        <v>720</v>
      </c>
      <c r="J8704" s="5">
        <f t="shared" si="1761"/>
        <v>4722.6148376479814</v>
      </c>
      <c r="K8704" s="2">
        <f t="shared" si="1762"/>
        <v>106989.84093138856</v>
      </c>
      <c r="L8704" s="2">
        <f t="shared" si="1763"/>
        <v>183058</v>
      </c>
      <c r="M8704" s="2">
        <f t="shared" si="1764"/>
        <v>32120</v>
      </c>
      <c r="N8704" s="6">
        <f t="shared" si="1765"/>
        <v>1</v>
      </c>
      <c r="O8704" s="2">
        <f t="shared" si="1766"/>
        <v>23948.159068611436</v>
      </c>
      <c r="P8704" s="2">
        <f t="shared" si="1767"/>
        <v>23948.159068611436</v>
      </c>
    </row>
    <row r="8705" spans="1:16">
      <c r="A8705" s="6">
        <v>13</v>
      </c>
      <c r="B8705" s="6">
        <v>7</v>
      </c>
      <c r="C8705" s="6">
        <v>21</v>
      </c>
      <c r="D8705" s="6">
        <f t="shared" si="1755"/>
        <v>41</v>
      </c>
      <c r="E8705" s="5">
        <f t="shared" si="1756"/>
        <v>4039.1573208399304</v>
      </c>
      <c r="F8705" s="5">
        <f t="shared" si="1757"/>
        <v>249.62400827032465</v>
      </c>
      <c r="G8705" s="5">
        <f t="shared" si="1758"/>
        <v>1226.6692487641703</v>
      </c>
      <c r="H8705" s="5">
        <f t="shared" si="1759"/>
        <v>5515.4505778744251</v>
      </c>
      <c r="I8705" s="5">
        <f t="shared" si="1760"/>
        <v>720</v>
      </c>
      <c r="J8705" s="5">
        <f t="shared" si="1761"/>
        <v>4795.4505778744251</v>
      </c>
      <c r="K8705" s="2">
        <f t="shared" si="1762"/>
        <v>108254.35031031987</v>
      </c>
      <c r="L8705" s="2">
        <f t="shared" si="1763"/>
        <v>185758</v>
      </c>
      <c r="M8705" s="2">
        <f t="shared" si="1764"/>
        <v>33000</v>
      </c>
      <c r="N8705" s="6">
        <f t="shared" si="1765"/>
        <v>1</v>
      </c>
      <c r="O8705" s="2">
        <f t="shared" si="1766"/>
        <v>24503.649689680125</v>
      </c>
      <c r="P8705" s="2">
        <f t="shared" si="1767"/>
        <v>24503.649689680125</v>
      </c>
    </row>
    <row r="8706" spans="1:16">
      <c r="A8706" s="6">
        <v>13</v>
      </c>
      <c r="B8706" s="6">
        <v>7</v>
      </c>
      <c r="C8706" s="6">
        <v>22</v>
      </c>
      <c r="D8706" s="6">
        <f t="shared" si="1755"/>
        <v>42</v>
      </c>
      <c r="E8706" s="5">
        <f t="shared" si="1756"/>
        <v>4039.1573208399304</v>
      </c>
      <c r="F8706" s="5">
        <f t="shared" si="1757"/>
        <v>249.62400827032465</v>
      </c>
      <c r="G8706" s="5">
        <f t="shared" si="1758"/>
        <v>1301.1455960105666</v>
      </c>
      <c r="H8706" s="5">
        <f t="shared" si="1759"/>
        <v>5589.9269251208216</v>
      </c>
      <c r="I8706" s="5">
        <f t="shared" si="1760"/>
        <v>720</v>
      </c>
      <c r="J8706" s="5">
        <f t="shared" si="1761"/>
        <v>4869.9269251208216</v>
      </c>
      <c r="K8706" s="2">
        <f t="shared" si="1762"/>
        <v>109547.34245001426</v>
      </c>
      <c r="L8706" s="2">
        <f t="shared" si="1763"/>
        <v>188458</v>
      </c>
      <c r="M8706" s="2">
        <f t="shared" si="1764"/>
        <v>33880</v>
      </c>
      <c r="N8706" s="6">
        <f t="shared" si="1765"/>
        <v>1</v>
      </c>
      <c r="O8706" s="2">
        <f t="shared" si="1766"/>
        <v>25030.657549985743</v>
      </c>
      <c r="P8706" s="2">
        <f t="shared" si="1767"/>
        <v>25030.657549985743</v>
      </c>
    </row>
    <row r="8707" spans="1:16">
      <c r="A8707" s="6">
        <v>13</v>
      </c>
      <c r="B8707" s="6">
        <v>7</v>
      </c>
      <c r="C8707" s="6">
        <v>23</v>
      </c>
      <c r="D8707" s="6">
        <f t="shared" si="1755"/>
        <v>43</v>
      </c>
      <c r="E8707" s="5">
        <f t="shared" si="1756"/>
        <v>4039.1573208399304</v>
      </c>
      <c r="F8707" s="5">
        <f t="shared" si="1757"/>
        <v>249.62400827032465</v>
      </c>
      <c r="G8707" s="5">
        <f t="shared" si="1758"/>
        <v>1377.292184868003</v>
      </c>
      <c r="H8707" s="5">
        <f t="shared" si="1759"/>
        <v>5666.0735139782573</v>
      </c>
      <c r="I8707" s="5">
        <f t="shared" si="1760"/>
        <v>720</v>
      </c>
      <c r="J8707" s="5">
        <f t="shared" si="1761"/>
        <v>4946.0735139782573</v>
      </c>
      <c r="K8707" s="2">
        <f t="shared" si="1762"/>
        <v>110869.3318399003</v>
      </c>
      <c r="L8707" s="2">
        <f t="shared" si="1763"/>
        <v>191158</v>
      </c>
      <c r="M8707" s="2">
        <f t="shared" si="1764"/>
        <v>34760</v>
      </c>
      <c r="N8707" s="6">
        <f t="shared" si="1765"/>
        <v>1</v>
      </c>
      <c r="O8707" s="2">
        <f t="shared" si="1766"/>
        <v>25528.668160099696</v>
      </c>
      <c r="P8707" s="2">
        <f t="shared" si="1767"/>
        <v>25528.668160099696</v>
      </c>
    </row>
    <row r="8708" spans="1:16">
      <c r="A8708" s="6">
        <v>13</v>
      </c>
      <c r="B8708" s="6">
        <v>7</v>
      </c>
      <c r="C8708" s="6">
        <v>24</v>
      </c>
      <c r="D8708" s="6">
        <f t="shared" ref="D8708:D8771" si="1768">A8708+B8708+C8708</f>
        <v>44</v>
      </c>
      <c r="E8708" s="5">
        <f t="shared" ref="E8708:E8771" si="1769">IF(A8708=0,0,A8708*LABOR_HRS_WK_TOM*SEASON_WEEKS*(1+DIM_PCT_TOM)^A8708)</f>
        <v>4039.1573208399304</v>
      </c>
      <c r="F8708" s="5">
        <f t="shared" ref="F8708:F8771" si="1770">IF(B8708=0,0,B8708*LABOR_HRS_WK_CAR*SEASON_WEEKS*(1+DIM_PCT_CAR)^B8708)</f>
        <v>249.62400827032465</v>
      </c>
      <c r="G8708" s="5">
        <f t="shared" ref="G8708:G8771" si="1771">IF(C8708=0,0,C8708*LABOR_HRS_WK_MES*SEASON_WEEKS*(1+DIM_PCT_MES)^C8708)</f>
        <v>1455.1391344474989</v>
      </c>
      <c r="H8708" s="5">
        <f t="shared" ref="H8708:H8771" si="1772">E8708+F8708+G8708</f>
        <v>5743.9204635577535</v>
      </c>
      <c r="I8708" s="5">
        <f t="shared" ref="I8708:I8771" si="1773">MIN(H8708,FARMER_HRS)</f>
        <v>720</v>
      </c>
      <c r="J8708" s="5">
        <f t="shared" ref="J8708:J8771" si="1774">MAX(0,H8708-FARMER_HRS)</f>
        <v>5023.9204635577535</v>
      </c>
      <c r="K8708" s="2">
        <f t="shared" ref="K8708:K8771" si="1775">I8708*FARMER_RATE+J8708*TEMP_WORKER_RATE</f>
        <v>112220.84138121099</v>
      </c>
      <c r="L8708" s="2">
        <f t="shared" ref="L8708:L8771" si="1776">A8708*PRICE_TOM+B8708*PRICE_CAR+C8708*PRICE_MES</f>
        <v>193858</v>
      </c>
      <c r="M8708" s="2">
        <f t="shared" ref="M8708:M8771" si="1777">A8708*FERT_BED_TOM+B8708*FERT_BED_CAR+C8708*FERT_BED_MES</f>
        <v>35640</v>
      </c>
      <c r="N8708" s="6">
        <f t="shared" ref="N8708:N8771" si="1778">IF(AND(D8708&lt;=TOTAL_BEDS,J8708&lt;=TEMP_WORKER_MAX*TEMP_WORKER_HRS),1,0)</f>
        <v>1</v>
      </c>
      <c r="O8708" s="2">
        <f t="shared" ref="O8708:O8771" si="1779">L8708-M8708-K8708-FIXED_COSTS</f>
        <v>25997.158618789006</v>
      </c>
      <c r="P8708" s="2">
        <f t="shared" ref="P8708:P8771" si="1780">IF(N8708=1,O8708,"")</f>
        <v>25997.158618789006</v>
      </c>
    </row>
    <row r="8709" spans="1:16">
      <c r="A8709" s="6">
        <v>13</v>
      </c>
      <c r="B8709" s="6">
        <v>7</v>
      </c>
      <c r="C8709" s="6">
        <v>25</v>
      </c>
      <c r="D8709" s="6">
        <f t="shared" si="1768"/>
        <v>45</v>
      </c>
      <c r="E8709" s="5">
        <f t="shared" si="1769"/>
        <v>4039.1573208399304</v>
      </c>
      <c r="F8709" s="5">
        <f t="shared" si="1770"/>
        <v>249.62400827032465</v>
      </c>
      <c r="G8709" s="5">
        <f t="shared" si="1771"/>
        <v>1534.7170558625965</v>
      </c>
      <c r="H8709" s="5">
        <f t="shared" si="1772"/>
        <v>5823.4983849728515</v>
      </c>
      <c r="I8709" s="5">
        <f t="shared" si="1773"/>
        <v>720</v>
      </c>
      <c r="J8709" s="5">
        <f t="shared" si="1774"/>
        <v>5103.4983849728515</v>
      </c>
      <c r="K8709" s="2">
        <f t="shared" si="1775"/>
        <v>113602.40251688978</v>
      </c>
      <c r="L8709" s="2">
        <f t="shared" si="1776"/>
        <v>196558</v>
      </c>
      <c r="M8709" s="2">
        <f t="shared" si="1777"/>
        <v>36520</v>
      </c>
      <c r="N8709" s="6">
        <f t="shared" si="1778"/>
        <v>1</v>
      </c>
      <c r="O8709" s="2">
        <f t="shared" si="1779"/>
        <v>26435.597483110221</v>
      </c>
      <c r="P8709" s="2">
        <f t="shared" si="1780"/>
        <v>26435.597483110221</v>
      </c>
    </row>
    <row r="8710" spans="1:16">
      <c r="A8710" s="6">
        <v>13</v>
      </c>
      <c r="B8710" s="6">
        <v>7</v>
      </c>
      <c r="C8710" s="6">
        <v>26</v>
      </c>
      <c r="D8710" s="6">
        <f t="shared" si="1768"/>
        <v>46</v>
      </c>
      <c r="E8710" s="5">
        <f t="shared" si="1769"/>
        <v>4039.1573208399304</v>
      </c>
      <c r="F8710" s="5">
        <f t="shared" si="1770"/>
        <v>249.62400827032465</v>
      </c>
      <c r="G8710" s="5">
        <f t="shared" si="1771"/>
        <v>1616.0570598233144</v>
      </c>
      <c r="H8710" s="5">
        <f t="shared" si="1772"/>
        <v>5904.8383889335691</v>
      </c>
      <c r="I8710" s="5">
        <f t="shared" si="1773"/>
        <v>720</v>
      </c>
      <c r="J8710" s="5">
        <f t="shared" si="1774"/>
        <v>5184.8383889335691</v>
      </c>
      <c r="K8710" s="2">
        <f t="shared" si="1775"/>
        <v>115014.55536343002</v>
      </c>
      <c r="L8710" s="2">
        <f t="shared" si="1776"/>
        <v>199258</v>
      </c>
      <c r="M8710" s="2">
        <f t="shared" si="1777"/>
        <v>37400</v>
      </c>
      <c r="N8710" s="6">
        <f t="shared" si="1778"/>
        <v>1</v>
      </c>
      <c r="O8710" s="2">
        <f t="shared" si="1779"/>
        <v>26843.444636569984</v>
      </c>
      <c r="P8710" s="2">
        <f t="shared" si="1780"/>
        <v>26843.444636569984</v>
      </c>
    </row>
    <row r="8711" spans="1:16">
      <c r="A8711" s="6">
        <v>13</v>
      </c>
      <c r="B8711" s="6">
        <v>7</v>
      </c>
      <c r="C8711" s="6">
        <v>27</v>
      </c>
      <c r="D8711" s="6">
        <f t="shared" si="1768"/>
        <v>47</v>
      </c>
      <c r="E8711" s="5">
        <f t="shared" si="1769"/>
        <v>4039.1573208399304</v>
      </c>
      <c r="F8711" s="5">
        <f t="shared" si="1770"/>
        <v>249.62400827032465</v>
      </c>
      <c r="G8711" s="5">
        <f t="shared" si="1771"/>
        <v>1699.1907643430709</v>
      </c>
      <c r="H8711" s="5">
        <f t="shared" si="1772"/>
        <v>5987.9720934533252</v>
      </c>
      <c r="I8711" s="5">
        <f t="shared" si="1773"/>
        <v>720</v>
      </c>
      <c r="J8711" s="5">
        <f t="shared" si="1774"/>
        <v>5267.9720934533252</v>
      </c>
      <c r="K8711" s="2">
        <f t="shared" si="1775"/>
        <v>116457.84884467578</v>
      </c>
      <c r="L8711" s="2">
        <f t="shared" si="1776"/>
        <v>201958</v>
      </c>
      <c r="M8711" s="2">
        <f t="shared" si="1777"/>
        <v>38280</v>
      </c>
      <c r="N8711" s="6">
        <f t="shared" si="1778"/>
        <v>1</v>
      </c>
      <c r="O8711" s="2">
        <f t="shared" si="1779"/>
        <v>27220.151155324216</v>
      </c>
      <c r="P8711" s="2">
        <f t="shared" si="1780"/>
        <v>27220.151155324216</v>
      </c>
    </row>
    <row r="8712" spans="1:16">
      <c r="A8712" s="6">
        <v>13</v>
      </c>
      <c r="B8712" s="6">
        <v>7</v>
      </c>
      <c r="C8712" s="6">
        <v>28</v>
      </c>
      <c r="D8712" s="6">
        <f t="shared" si="1768"/>
        <v>48</v>
      </c>
      <c r="E8712" s="5">
        <f t="shared" si="1769"/>
        <v>4039.1573208399304</v>
      </c>
      <c r="F8712" s="5">
        <f t="shared" si="1770"/>
        <v>249.62400827032465</v>
      </c>
      <c r="G8712" s="5">
        <f t="shared" si="1771"/>
        <v>1784.1503025602246</v>
      </c>
      <c r="H8712" s="5">
        <f t="shared" si="1772"/>
        <v>6072.931631670479</v>
      </c>
      <c r="I8712" s="5">
        <f t="shared" si="1773"/>
        <v>720</v>
      </c>
      <c r="J8712" s="5">
        <f t="shared" si="1774"/>
        <v>5352.931631670479</v>
      </c>
      <c r="K8712" s="2">
        <f t="shared" si="1775"/>
        <v>117932.84082761248</v>
      </c>
      <c r="L8712" s="2">
        <f t="shared" si="1776"/>
        <v>204658</v>
      </c>
      <c r="M8712" s="2">
        <f t="shared" si="1777"/>
        <v>39160</v>
      </c>
      <c r="N8712" s="6">
        <f t="shared" si="1778"/>
        <v>1</v>
      </c>
      <c r="O8712" s="2">
        <f t="shared" si="1779"/>
        <v>27565.159172387517</v>
      </c>
      <c r="P8712" s="2">
        <f t="shared" si="1780"/>
        <v>27565.159172387517</v>
      </c>
    </row>
    <row r="8713" spans="1:16">
      <c r="A8713" s="6">
        <v>13</v>
      </c>
      <c r="B8713" s="6">
        <v>7</v>
      </c>
      <c r="C8713" s="6">
        <v>29</v>
      </c>
      <c r="D8713" s="6">
        <f t="shared" si="1768"/>
        <v>49</v>
      </c>
      <c r="E8713" s="5">
        <f t="shared" si="1769"/>
        <v>4039.1573208399304</v>
      </c>
      <c r="F8713" s="5">
        <f t="shared" si="1770"/>
        <v>249.62400827032465</v>
      </c>
      <c r="G8713" s="5">
        <f t="shared" si="1771"/>
        <v>1870.9683306758782</v>
      </c>
      <c r="H8713" s="5">
        <f t="shared" si="1772"/>
        <v>6159.7496597861327</v>
      </c>
      <c r="I8713" s="5">
        <f t="shared" si="1773"/>
        <v>720</v>
      </c>
      <c r="J8713" s="5">
        <f t="shared" si="1774"/>
        <v>5439.7496597861327</v>
      </c>
      <c r="K8713" s="2">
        <f t="shared" si="1775"/>
        <v>119440.09826017592</v>
      </c>
      <c r="L8713" s="2">
        <f t="shared" si="1776"/>
        <v>207358</v>
      </c>
      <c r="M8713" s="2">
        <f t="shared" si="1777"/>
        <v>40040</v>
      </c>
      <c r="N8713" s="6">
        <f t="shared" si="1778"/>
        <v>1</v>
      </c>
      <c r="O8713" s="2">
        <f t="shared" si="1779"/>
        <v>27877.901739824083</v>
      </c>
      <c r="P8713" s="2">
        <f t="shared" si="1780"/>
        <v>27877.901739824083</v>
      </c>
    </row>
    <row r="8714" spans="1:16">
      <c r="A8714" s="6">
        <v>13</v>
      </c>
      <c r="B8714" s="6">
        <v>7</v>
      </c>
      <c r="C8714" s="6">
        <v>30</v>
      </c>
      <c r="D8714" s="6">
        <f t="shared" si="1768"/>
        <v>50</v>
      </c>
      <c r="E8714" s="5">
        <f t="shared" si="1769"/>
        <v>4039.1573208399304</v>
      </c>
      <c r="F8714" s="5">
        <f t="shared" si="1770"/>
        <v>249.62400827032465</v>
      </c>
      <c r="G8714" s="5">
        <f t="shared" si="1771"/>
        <v>1959.6780360096488</v>
      </c>
      <c r="H8714" s="5">
        <f t="shared" si="1772"/>
        <v>6248.4593651199039</v>
      </c>
      <c r="I8714" s="5">
        <f t="shared" si="1773"/>
        <v>720</v>
      </c>
      <c r="J8714" s="5">
        <f t="shared" si="1774"/>
        <v>5528.4593651199039</v>
      </c>
      <c r="K8714" s="2">
        <f t="shared" si="1775"/>
        <v>120980.19731110944</v>
      </c>
      <c r="L8714" s="2">
        <f t="shared" si="1776"/>
        <v>210058</v>
      </c>
      <c r="M8714" s="2">
        <f t="shared" si="1777"/>
        <v>40920</v>
      </c>
      <c r="N8714" s="6">
        <f t="shared" si="1778"/>
        <v>1</v>
      </c>
      <c r="O8714" s="2">
        <f t="shared" si="1779"/>
        <v>28157.802688890559</v>
      </c>
      <c r="P8714" s="2">
        <f t="shared" si="1780"/>
        <v>28157.802688890559</v>
      </c>
    </row>
    <row r="8715" spans="1:16">
      <c r="A8715" s="6">
        <v>13</v>
      </c>
      <c r="B8715" s="6">
        <v>8</v>
      </c>
      <c r="C8715" s="6">
        <v>0</v>
      </c>
      <c r="D8715" s="6">
        <f t="shared" si="1768"/>
        <v>21</v>
      </c>
      <c r="E8715" s="5">
        <f t="shared" si="1769"/>
        <v>4039.1573208399304</v>
      </c>
      <c r="F8715" s="5">
        <f t="shared" si="1770"/>
        <v>292.41669540238024</v>
      </c>
      <c r="G8715" s="5">
        <f t="shared" si="1771"/>
        <v>0</v>
      </c>
      <c r="H8715" s="5">
        <f t="shared" si="1772"/>
        <v>4331.5740162423108</v>
      </c>
      <c r="I8715" s="5">
        <f t="shared" si="1773"/>
        <v>720</v>
      </c>
      <c r="J8715" s="5">
        <f t="shared" si="1774"/>
        <v>3611.5740162423108</v>
      </c>
      <c r="K8715" s="2">
        <f t="shared" si="1775"/>
        <v>87700.937781984569</v>
      </c>
      <c r="L8715" s="2">
        <f t="shared" si="1776"/>
        <v>131152</v>
      </c>
      <c r="M8715" s="2">
        <f t="shared" si="1777"/>
        <v>14960</v>
      </c>
      <c r="N8715" s="6">
        <f t="shared" si="1778"/>
        <v>1</v>
      </c>
      <c r="O8715" s="2">
        <f t="shared" si="1779"/>
        <v>8491.0622180154314</v>
      </c>
      <c r="P8715" s="2">
        <f t="shared" si="1780"/>
        <v>8491.0622180154314</v>
      </c>
    </row>
    <row r="8716" spans="1:16">
      <c r="A8716" s="6">
        <v>13</v>
      </c>
      <c r="B8716" s="6">
        <v>8</v>
      </c>
      <c r="C8716" s="6">
        <v>1</v>
      </c>
      <c r="D8716" s="6">
        <f t="shared" si="1768"/>
        <v>22</v>
      </c>
      <c r="E8716" s="5">
        <f t="shared" si="1769"/>
        <v>4039.1573208399304</v>
      </c>
      <c r="F8716" s="5">
        <f t="shared" si="1770"/>
        <v>292.41669540238024</v>
      </c>
      <c r="G8716" s="5">
        <f t="shared" si="1771"/>
        <v>45.5625</v>
      </c>
      <c r="H8716" s="5">
        <f t="shared" si="1772"/>
        <v>4377.1365162423108</v>
      </c>
      <c r="I8716" s="5">
        <f t="shared" si="1773"/>
        <v>720</v>
      </c>
      <c r="J8716" s="5">
        <f t="shared" si="1774"/>
        <v>3657.1365162423108</v>
      </c>
      <c r="K8716" s="2">
        <f t="shared" si="1775"/>
        <v>88491.953406984569</v>
      </c>
      <c r="L8716" s="2">
        <f t="shared" si="1776"/>
        <v>133852</v>
      </c>
      <c r="M8716" s="2">
        <f t="shared" si="1777"/>
        <v>15840</v>
      </c>
      <c r="N8716" s="6">
        <f t="shared" si="1778"/>
        <v>1</v>
      </c>
      <c r="O8716" s="2">
        <f t="shared" si="1779"/>
        <v>9520.0465930154314</v>
      </c>
      <c r="P8716" s="2">
        <f t="shared" si="1780"/>
        <v>9520.0465930154314</v>
      </c>
    </row>
    <row r="8717" spans="1:16">
      <c r="A8717" s="6">
        <v>13</v>
      </c>
      <c r="B8717" s="6">
        <v>8</v>
      </c>
      <c r="C8717" s="6">
        <v>2</v>
      </c>
      <c r="D8717" s="6">
        <f t="shared" si="1768"/>
        <v>23</v>
      </c>
      <c r="E8717" s="5">
        <f t="shared" si="1769"/>
        <v>4039.1573208399304</v>
      </c>
      <c r="F8717" s="5">
        <f t="shared" si="1770"/>
        <v>292.41669540238024</v>
      </c>
      <c r="G8717" s="5">
        <f t="shared" si="1771"/>
        <v>92.264062499999994</v>
      </c>
      <c r="H8717" s="5">
        <f t="shared" si="1772"/>
        <v>4423.8380787423112</v>
      </c>
      <c r="I8717" s="5">
        <f t="shared" si="1773"/>
        <v>720</v>
      </c>
      <c r="J8717" s="5">
        <f t="shared" si="1774"/>
        <v>3703.8380787423112</v>
      </c>
      <c r="K8717" s="2">
        <f t="shared" si="1775"/>
        <v>89302.744422609569</v>
      </c>
      <c r="L8717" s="2">
        <f t="shared" si="1776"/>
        <v>136552</v>
      </c>
      <c r="M8717" s="2">
        <f t="shared" si="1777"/>
        <v>16720</v>
      </c>
      <c r="N8717" s="6">
        <f t="shared" si="1778"/>
        <v>1</v>
      </c>
      <c r="O8717" s="2">
        <f t="shared" si="1779"/>
        <v>10529.255577390431</v>
      </c>
      <c r="P8717" s="2">
        <f t="shared" si="1780"/>
        <v>10529.255577390431</v>
      </c>
    </row>
    <row r="8718" spans="1:16">
      <c r="A8718" s="6">
        <v>13</v>
      </c>
      <c r="B8718" s="6">
        <v>8</v>
      </c>
      <c r="C8718" s="6">
        <v>3</v>
      </c>
      <c r="D8718" s="6">
        <f t="shared" si="1768"/>
        <v>24</v>
      </c>
      <c r="E8718" s="5">
        <f t="shared" si="1769"/>
        <v>4039.1573208399304</v>
      </c>
      <c r="F8718" s="5">
        <f t="shared" si="1770"/>
        <v>292.41669540238024</v>
      </c>
      <c r="G8718" s="5">
        <f t="shared" si="1771"/>
        <v>140.12604492187498</v>
      </c>
      <c r="H8718" s="5">
        <f t="shared" si="1772"/>
        <v>4471.7000611641861</v>
      </c>
      <c r="I8718" s="5">
        <f t="shared" si="1773"/>
        <v>720</v>
      </c>
      <c r="J8718" s="5">
        <f t="shared" si="1774"/>
        <v>3751.7000611641861</v>
      </c>
      <c r="K8718" s="2">
        <f t="shared" si="1775"/>
        <v>90133.681617433787</v>
      </c>
      <c r="L8718" s="2">
        <f t="shared" si="1776"/>
        <v>139252</v>
      </c>
      <c r="M8718" s="2">
        <f t="shared" si="1777"/>
        <v>17600</v>
      </c>
      <c r="N8718" s="6">
        <f t="shared" si="1778"/>
        <v>1</v>
      </c>
      <c r="O8718" s="2">
        <f t="shared" si="1779"/>
        <v>11518.318382566213</v>
      </c>
      <c r="P8718" s="2">
        <f t="shared" si="1780"/>
        <v>11518.318382566213</v>
      </c>
    </row>
    <row r="8719" spans="1:16">
      <c r="A8719" s="6">
        <v>13</v>
      </c>
      <c r="B8719" s="6">
        <v>8</v>
      </c>
      <c r="C8719" s="6">
        <v>4</v>
      </c>
      <c r="D8719" s="6">
        <f t="shared" si="1768"/>
        <v>25</v>
      </c>
      <c r="E8719" s="5">
        <f t="shared" si="1769"/>
        <v>4039.1573208399304</v>
      </c>
      <c r="F8719" s="5">
        <f t="shared" si="1770"/>
        <v>292.41669540238024</v>
      </c>
      <c r="G8719" s="5">
        <f t="shared" si="1771"/>
        <v>189.17016064453125</v>
      </c>
      <c r="H8719" s="5">
        <f t="shared" si="1772"/>
        <v>4520.7441768868421</v>
      </c>
      <c r="I8719" s="5">
        <f t="shared" si="1773"/>
        <v>720</v>
      </c>
      <c r="J8719" s="5">
        <f t="shared" si="1774"/>
        <v>3800.7441768868421</v>
      </c>
      <c r="K8719" s="2">
        <f t="shared" si="1775"/>
        <v>90985.141959841014</v>
      </c>
      <c r="L8719" s="2">
        <f t="shared" si="1776"/>
        <v>141952</v>
      </c>
      <c r="M8719" s="2">
        <f t="shared" si="1777"/>
        <v>18480</v>
      </c>
      <c r="N8719" s="6">
        <f t="shared" si="1778"/>
        <v>1</v>
      </c>
      <c r="O8719" s="2">
        <f t="shared" si="1779"/>
        <v>12486.858040158986</v>
      </c>
      <c r="P8719" s="2">
        <f t="shared" si="1780"/>
        <v>12486.858040158986</v>
      </c>
    </row>
    <row r="8720" spans="1:16">
      <c r="A8720" s="6">
        <v>13</v>
      </c>
      <c r="B8720" s="6">
        <v>8</v>
      </c>
      <c r="C8720" s="6">
        <v>5</v>
      </c>
      <c r="D8720" s="6">
        <f t="shared" si="1768"/>
        <v>26</v>
      </c>
      <c r="E8720" s="5">
        <f t="shared" si="1769"/>
        <v>4039.1573208399304</v>
      </c>
      <c r="F8720" s="5">
        <f t="shared" si="1770"/>
        <v>292.41669540238024</v>
      </c>
      <c r="G8720" s="5">
        <f t="shared" si="1771"/>
        <v>239.41848456573481</v>
      </c>
      <c r="H8720" s="5">
        <f t="shared" si="1772"/>
        <v>4570.9925008080454</v>
      </c>
      <c r="I8720" s="5">
        <f t="shared" si="1773"/>
        <v>720</v>
      </c>
      <c r="J8720" s="5">
        <f t="shared" si="1774"/>
        <v>3850.9925008080454</v>
      </c>
      <c r="K8720" s="2">
        <f t="shared" si="1775"/>
        <v>91857.508694584118</v>
      </c>
      <c r="L8720" s="2">
        <f t="shared" si="1776"/>
        <v>144652</v>
      </c>
      <c r="M8720" s="2">
        <f t="shared" si="1777"/>
        <v>19360</v>
      </c>
      <c r="N8720" s="6">
        <f t="shared" si="1778"/>
        <v>1</v>
      </c>
      <c r="O8720" s="2">
        <f t="shared" si="1779"/>
        <v>13434.491305415882</v>
      </c>
      <c r="P8720" s="2">
        <f t="shared" si="1780"/>
        <v>13434.491305415882</v>
      </c>
    </row>
    <row r="8721" spans="1:16">
      <c r="A8721" s="6">
        <v>13</v>
      </c>
      <c r="B8721" s="6">
        <v>8</v>
      </c>
      <c r="C8721" s="6">
        <v>6</v>
      </c>
      <c r="D8721" s="6">
        <f t="shared" si="1768"/>
        <v>27</v>
      </c>
      <c r="E8721" s="5">
        <f t="shared" si="1769"/>
        <v>4039.1573208399304</v>
      </c>
      <c r="F8721" s="5">
        <f t="shared" si="1770"/>
        <v>292.41669540238024</v>
      </c>
      <c r="G8721" s="5">
        <f t="shared" si="1771"/>
        <v>290.89345874736784</v>
      </c>
      <c r="H8721" s="5">
        <f t="shared" si="1772"/>
        <v>4622.4674749896785</v>
      </c>
      <c r="I8721" s="5">
        <f t="shared" si="1773"/>
        <v>720</v>
      </c>
      <c r="J8721" s="5">
        <f t="shared" si="1774"/>
        <v>3902.4674749896785</v>
      </c>
      <c r="K8721" s="2">
        <f t="shared" si="1775"/>
        <v>92751.171440793027</v>
      </c>
      <c r="L8721" s="2">
        <f t="shared" si="1776"/>
        <v>147352</v>
      </c>
      <c r="M8721" s="2">
        <f t="shared" si="1777"/>
        <v>20240</v>
      </c>
      <c r="N8721" s="6">
        <f t="shared" si="1778"/>
        <v>1</v>
      </c>
      <c r="O8721" s="2">
        <f t="shared" si="1779"/>
        <v>14360.828559206973</v>
      </c>
      <c r="P8721" s="2">
        <f t="shared" si="1780"/>
        <v>14360.828559206973</v>
      </c>
    </row>
    <row r="8722" spans="1:16">
      <c r="A8722" s="6">
        <v>13</v>
      </c>
      <c r="B8722" s="6">
        <v>8</v>
      </c>
      <c r="C8722" s="6">
        <v>7</v>
      </c>
      <c r="D8722" s="6">
        <f t="shared" si="1768"/>
        <v>28</v>
      </c>
      <c r="E8722" s="5">
        <f t="shared" si="1769"/>
        <v>4039.1573208399304</v>
      </c>
      <c r="F8722" s="5">
        <f t="shared" si="1770"/>
        <v>292.41669540238024</v>
      </c>
      <c r="G8722" s="5">
        <f t="shared" si="1771"/>
        <v>343.61789814532818</v>
      </c>
      <c r="H8722" s="5">
        <f t="shared" si="1772"/>
        <v>4675.1919143876394</v>
      </c>
      <c r="I8722" s="5">
        <f t="shared" si="1773"/>
        <v>720</v>
      </c>
      <c r="J8722" s="5">
        <f t="shared" si="1774"/>
        <v>3955.1919143876394</v>
      </c>
      <c r="K8722" s="2">
        <f t="shared" si="1775"/>
        <v>93666.526291452072</v>
      </c>
      <c r="L8722" s="2">
        <f t="shared" si="1776"/>
        <v>150052</v>
      </c>
      <c r="M8722" s="2">
        <f t="shared" si="1777"/>
        <v>21120</v>
      </c>
      <c r="N8722" s="6">
        <f t="shared" si="1778"/>
        <v>1</v>
      </c>
      <c r="O8722" s="2">
        <f t="shared" si="1779"/>
        <v>15265.473708547928</v>
      </c>
      <c r="P8722" s="2">
        <f t="shared" si="1780"/>
        <v>15265.473708547928</v>
      </c>
    </row>
    <row r="8723" spans="1:16">
      <c r="A8723" s="6">
        <v>13</v>
      </c>
      <c r="B8723" s="6">
        <v>8</v>
      </c>
      <c r="C8723" s="6">
        <v>8</v>
      </c>
      <c r="D8723" s="6">
        <f t="shared" si="1768"/>
        <v>29</v>
      </c>
      <c r="E8723" s="5">
        <f t="shared" si="1769"/>
        <v>4039.1573208399304</v>
      </c>
      <c r="F8723" s="5">
        <f t="shared" si="1770"/>
        <v>292.41669540238024</v>
      </c>
      <c r="G8723" s="5">
        <f t="shared" si="1771"/>
        <v>397.61499642530839</v>
      </c>
      <c r="H8723" s="5">
        <f t="shared" si="1772"/>
        <v>4729.189012667619</v>
      </c>
      <c r="I8723" s="5">
        <f t="shared" si="1773"/>
        <v>720</v>
      </c>
      <c r="J8723" s="5">
        <f t="shared" si="1774"/>
        <v>4009.189012667619</v>
      </c>
      <c r="K8723" s="2">
        <f t="shared" si="1775"/>
        <v>94603.975914368377</v>
      </c>
      <c r="L8723" s="2">
        <f t="shared" si="1776"/>
        <v>152752</v>
      </c>
      <c r="M8723" s="2">
        <f t="shared" si="1777"/>
        <v>22000</v>
      </c>
      <c r="N8723" s="6">
        <f t="shared" si="1778"/>
        <v>1</v>
      </c>
      <c r="O8723" s="2">
        <f t="shared" si="1779"/>
        <v>16148.024085631623</v>
      </c>
      <c r="P8723" s="2">
        <f t="shared" si="1780"/>
        <v>16148.024085631623</v>
      </c>
    </row>
    <row r="8724" spans="1:16">
      <c r="A8724" s="6">
        <v>13</v>
      </c>
      <c r="B8724" s="6">
        <v>8</v>
      </c>
      <c r="C8724" s="6">
        <v>9</v>
      </c>
      <c r="D8724" s="6">
        <f t="shared" si="1768"/>
        <v>30</v>
      </c>
      <c r="E8724" s="5">
        <f t="shared" si="1769"/>
        <v>4039.1573208399304</v>
      </c>
      <c r="F8724" s="5">
        <f t="shared" si="1770"/>
        <v>292.41669540238024</v>
      </c>
      <c r="G8724" s="5">
        <f t="shared" si="1771"/>
        <v>452.90833186570285</v>
      </c>
      <c r="H8724" s="5">
        <f t="shared" si="1772"/>
        <v>4784.4823481080139</v>
      </c>
      <c r="I8724" s="5">
        <f t="shared" si="1773"/>
        <v>720</v>
      </c>
      <c r="J8724" s="5">
        <f t="shared" si="1774"/>
        <v>4064.4823481080139</v>
      </c>
      <c r="K8724" s="2">
        <f t="shared" si="1775"/>
        <v>95563.929654653024</v>
      </c>
      <c r="L8724" s="2">
        <f t="shared" si="1776"/>
        <v>155452</v>
      </c>
      <c r="M8724" s="2">
        <f t="shared" si="1777"/>
        <v>22880</v>
      </c>
      <c r="N8724" s="6">
        <f t="shared" si="1778"/>
        <v>1</v>
      </c>
      <c r="O8724" s="2">
        <f t="shared" si="1779"/>
        <v>17008.070345346976</v>
      </c>
      <c r="P8724" s="2">
        <f t="shared" si="1780"/>
        <v>17008.070345346976</v>
      </c>
    </row>
    <row r="8725" spans="1:16">
      <c r="A8725" s="6">
        <v>13</v>
      </c>
      <c r="B8725" s="6">
        <v>8</v>
      </c>
      <c r="C8725" s="6">
        <v>10</v>
      </c>
      <c r="D8725" s="6">
        <f t="shared" si="1768"/>
        <v>31</v>
      </c>
      <c r="E8725" s="5">
        <f t="shared" si="1769"/>
        <v>4039.1573208399304</v>
      </c>
      <c r="F8725" s="5">
        <f t="shared" si="1770"/>
        <v>292.41669540238024</v>
      </c>
      <c r="G8725" s="5">
        <f t="shared" si="1771"/>
        <v>509.52187334891573</v>
      </c>
      <c r="H8725" s="5">
        <f t="shared" si="1772"/>
        <v>4841.0958895912263</v>
      </c>
      <c r="I8725" s="5">
        <f t="shared" si="1773"/>
        <v>720</v>
      </c>
      <c r="J8725" s="5">
        <f t="shared" si="1774"/>
        <v>4121.0958895912263</v>
      </c>
      <c r="K8725" s="2">
        <f t="shared" si="1775"/>
        <v>96546.803638736572</v>
      </c>
      <c r="L8725" s="2">
        <f t="shared" si="1776"/>
        <v>158152</v>
      </c>
      <c r="M8725" s="2">
        <f t="shared" si="1777"/>
        <v>23760</v>
      </c>
      <c r="N8725" s="6">
        <f t="shared" si="1778"/>
        <v>1</v>
      </c>
      <c r="O8725" s="2">
        <f t="shared" si="1779"/>
        <v>17845.196361263428</v>
      </c>
      <c r="P8725" s="2">
        <f t="shared" si="1780"/>
        <v>17845.196361263428</v>
      </c>
    </row>
    <row r="8726" spans="1:16">
      <c r="A8726" s="6">
        <v>13</v>
      </c>
      <c r="B8726" s="6">
        <v>8</v>
      </c>
      <c r="C8726" s="6">
        <v>11</v>
      </c>
      <c r="D8726" s="6">
        <f t="shared" si="1768"/>
        <v>32</v>
      </c>
      <c r="E8726" s="5">
        <f t="shared" si="1769"/>
        <v>4039.1573208399304</v>
      </c>
      <c r="F8726" s="5">
        <f t="shared" si="1770"/>
        <v>292.41669540238024</v>
      </c>
      <c r="G8726" s="5">
        <f t="shared" si="1771"/>
        <v>567.47998644235474</v>
      </c>
      <c r="H8726" s="5">
        <f t="shared" si="1772"/>
        <v>4899.0540026846656</v>
      </c>
      <c r="I8726" s="5">
        <f t="shared" si="1773"/>
        <v>720</v>
      </c>
      <c r="J8726" s="5">
        <f t="shared" si="1774"/>
        <v>4179.0540026846656</v>
      </c>
      <c r="K8726" s="2">
        <f t="shared" si="1775"/>
        <v>97553.020879942109</v>
      </c>
      <c r="L8726" s="2">
        <f t="shared" si="1776"/>
        <v>160852</v>
      </c>
      <c r="M8726" s="2">
        <f t="shared" si="1777"/>
        <v>24640</v>
      </c>
      <c r="N8726" s="6">
        <f t="shared" si="1778"/>
        <v>1</v>
      </c>
      <c r="O8726" s="2">
        <f t="shared" si="1779"/>
        <v>18658.979120057891</v>
      </c>
      <c r="P8726" s="2">
        <f t="shared" si="1780"/>
        <v>18658.979120057891</v>
      </c>
    </row>
    <row r="8727" spans="1:16">
      <c r="A8727" s="6">
        <v>13</v>
      </c>
      <c r="B8727" s="6">
        <v>8</v>
      </c>
      <c r="C8727" s="6">
        <v>12</v>
      </c>
      <c r="D8727" s="6">
        <f t="shared" si="1768"/>
        <v>33</v>
      </c>
      <c r="E8727" s="5">
        <f t="shared" si="1769"/>
        <v>4039.1573208399304</v>
      </c>
      <c r="F8727" s="5">
        <f t="shared" si="1770"/>
        <v>292.41669540238024</v>
      </c>
      <c r="G8727" s="5">
        <f t="shared" si="1771"/>
        <v>626.80743957041921</v>
      </c>
      <c r="H8727" s="5">
        <f t="shared" si="1772"/>
        <v>4958.3814558127297</v>
      </c>
      <c r="I8727" s="5">
        <f t="shared" si="1773"/>
        <v>720</v>
      </c>
      <c r="J8727" s="5">
        <f t="shared" si="1774"/>
        <v>4238.3814558127297</v>
      </c>
      <c r="K8727" s="2">
        <f t="shared" si="1775"/>
        <v>98583.01138563767</v>
      </c>
      <c r="L8727" s="2">
        <f t="shared" si="1776"/>
        <v>163552</v>
      </c>
      <c r="M8727" s="2">
        <f t="shared" si="1777"/>
        <v>25520</v>
      </c>
      <c r="N8727" s="6">
        <f t="shared" si="1778"/>
        <v>1</v>
      </c>
      <c r="O8727" s="2">
        <f t="shared" si="1779"/>
        <v>19448.98861436233</v>
      </c>
      <c r="P8727" s="2">
        <f t="shared" si="1780"/>
        <v>19448.98861436233</v>
      </c>
    </row>
    <row r="8728" spans="1:16">
      <c r="A8728" s="6">
        <v>13</v>
      </c>
      <c r="B8728" s="6">
        <v>8</v>
      </c>
      <c r="C8728" s="6">
        <v>13</v>
      </c>
      <c r="D8728" s="6">
        <f t="shared" si="1768"/>
        <v>34</v>
      </c>
      <c r="E8728" s="5">
        <f t="shared" si="1769"/>
        <v>4039.1573208399304</v>
      </c>
      <c r="F8728" s="5">
        <f t="shared" si="1770"/>
        <v>292.41669540238024</v>
      </c>
      <c r="G8728" s="5">
        <f t="shared" si="1771"/>
        <v>687.52941027880343</v>
      </c>
      <c r="H8728" s="5">
        <f t="shared" si="1772"/>
        <v>5019.1034265211147</v>
      </c>
      <c r="I8728" s="5">
        <f t="shared" si="1773"/>
        <v>720</v>
      </c>
      <c r="J8728" s="5">
        <f t="shared" si="1774"/>
        <v>4299.1034265211147</v>
      </c>
      <c r="K8728" s="2">
        <f t="shared" si="1775"/>
        <v>99637.212265991577</v>
      </c>
      <c r="L8728" s="2">
        <f t="shared" si="1776"/>
        <v>166252</v>
      </c>
      <c r="M8728" s="2">
        <f t="shared" si="1777"/>
        <v>26400</v>
      </c>
      <c r="N8728" s="6">
        <f t="shared" si="1778"/>
        <v>1</v>
      </c>
      <c r="O8728" s="2">
        <f t="shared" si="1779"/>
        <v>20214.787734008423</v>
      </c>
      <c r="P8728" s="2">
        <f t="shared" si="1780"/>
        <v>20214.787734008423</v>
      </c>
    </row>
    <row r="8729" spans="1:16">
      <c r="A8729" s="6">
        <v>13</v>
      </c>
      <c r="B8729" s="6">
        <v>8</v>
      </c>
      <c r="C8729" s="6">
        <v>14</v>
      </c>
      <c r="D8729" s="6">
        <f t="shared" si="1768"/>
        <v>35</v>
      </c>
      <c r="E8729" s="5">
        <f t="shared" si="1769"/>
        <v>4039.1573208399304</v>
      </c>
      <c r="F8729" s="5">
        <f t="shared" si="1770"/>
        <v>292.41669540238024</v>
      </c>
      <c r="G8729" s="5">
        <f t="shared" si="1771"/>
        <v>749.67149159246469</v>
      </c>
      <c r="H8729" s="5">
        <f t="shared" si="1772"/>
        <v>5081.2455078347757</v>
      </c>
      <c r="I8729" s="5">
        <f t="shared" si="1773"/>
        <v>720</v>
      </c>
      <c r="J8729" s="5">
        <f t="shared" si="1774"/>
        <v>4361.2455078347757</v>
      </c>
      <c r="K8729" s="2">
        <f t="shared" si="1775"/>
        <v>100716.06784435375</v>
      </c>
      <c r="L8729" s="2">
        <f t="shared" si="1776"/>
        <v>168952</v>
      </c>
      <c r="M8729" s="2">
        <f t="shared" si="1777"/>
        <v>27280</v>
      </c>
      <c r="N8729" s="6">
        <f t="shared" si="1778"/>
        <v>1</v>
      </c>
      <c r="O8729" s="2">
        <f t="shared" si="1779"/>
        <v>20955.932155646253</v>
      </c>
      <c r="P8729" s="2">
        <f t="shared" si="1780"/>
        <v>20955.932155646253</v>
      </c>
    </row>
    <row r="8730" spans="1:16">
      <c r="A8730" s="6">
        <v>13</v>
      </c>
      <c r="B8730" s="6">
        <v>8</v>
      </c>
      <c r="C8730" s="6">
        <v>15</v>
      </c>
      <c r="D8730" s="6">
        <f t="shared" si="1768"/>
        <v>36</v>
      </c>
      <c r="E8730" s="5">
        <f t="shared" si="1769"/>
        <v>4039.1573208399304</v>
      </c>
      <c r="F8730" s="5">
        <f t="shared" si="1770"/>
        <v>292.41669540238024</v>
      </c>
      <c r="G8730" s="5">
        <f t="shared" si="1771"/>
        <v>813.25969846861108</v>
      </c>
      <c r="H8730" s="5">
        <f t="shared" si="1772"/>
        <v>5144.8337147109214</v>
      </c>
      <c r="I8730" s="5">
        <f t="shared" si="1773"/>
        <v>720</v>
      </c>
      <c r="J8730" s="5">
        <f t="shared" si="1774"/>
        <v>4424.8337147109214</v>
      </c>
      <c r="K8730" s="2">
        <f t="shared" si="1775"/>
        <v>101820.02976928683</v>
      </c>
      <c r="L8730" s="2">
        <f t="shared" si="1776"/>
        <v>171652</v>
      </c>
      <c r="M8730" s="2">
        <f t="shared" si="1777"/>
        <v>28160</v>
      </c>
      <c r="N8730" s="6">
        <f t="shared" si="1778"/>
        <v>1</v>
      </c>
      <c r="O8730" s="2">
        <f t="shared" si="1779"/>
        <v>21671.970230713167</v>
      </c>
      <c r="P8730" s="2">
        <f t="shared" si="1780"/>
        <v>21671.970230713167</v>
      </c>
    </row>
    <row r="8731" spans="1:16">
      <c r="A8731" s="6">
        <v>13</v>
      </c>
      <c r="B8731" s="6">
        <v>8</v>
      </c>
      <c r="C8731" s="6">
        <v>16</v>
      </c>
      <c r="D8731" s="6">
        <f t="shared" si="1768"/>
        <v>37</v>
      </c>
      <c r="E8731" s="5">
        <f t="shared" si="1769"/>
        <v>4039.1573208399304</v>
      </c>
      <c r="F8731" s="5">
        <f t="shared" si="1770"/>
        <v>292.41669540238024</v>
      </c>
      <c r="G8731" s="5">
        <f t="shared" si="1771"/>
        <v>878.32047434610013</v>
      </c>
      <c r="H8731" s="5">
        <f t="shared" si="1772"/>
        <v>5209.8944905884109</v>
      </c>
      <c r="I8731" s="5">
        <f t="shared" si="1773"/>
        <v>720</v>
      </c>
      <c r="J8731" s="5">
        <f t="shared" si="1774"/>
        <v>4489.8944905884109</v>
      </c>
      <c r="K8731" s="2">
        <f t="shared" si="1775"/>
        <v>102949.55712827102</v>
      </c>
      <c r="L8731" s="2">
        <f t="shared" si="1776"/>
        <v>174352</v>
      </c>
      <c r="M8731" s="2">
        <f t="shared" si="1777"/>
        <v>29040</v>
      </c>
      <c r="N8731" s="6">
        <f t="shared" si="1778"/>
        <v>1</v>
      </c>
      <c r="O8731" s="2">
        <f t="shared" si="1779"/>
        <v>22362.442871728985</v>
      </c>
      <c r="P8731" s="2">
        <f t="shared" si="1780"/>
        <v>22362.442871728985</v>
      </c>
    </row>
    <row r="8732" spans="1:16">
      <c r="A8732" s="6">
        <v>13</v>
      </c>
      <c r="B8732" s="6">
        <v>8</v>
      </c>
      <c r="C8732" s="6">
        <v>17</v>
      </c>
      <c r="D8732" s="6">
        <f t="shared" si="1768"/>
        <v>38</v>
      </c>
      <c r="E8732" s="5">
        <f t="shared" si="1769"/>
        <v>4039.1573208399304</v>
      </c>
      <c r="F8732" s="5">
        <f t="shared" si="1770"/>
        <v>292.41669540238024</v>
      </c>
      <c r="G8732" s="5">
        <f t="shared" si="1771"/>
        <v>944.88069779264049</v>
      </c>
      <c r="H8732" s="5">
        <f t="shared" si="1772"/>
        <v>5276.4547140349514</v>
      </c>
      <c r="I8732" s="5">
        <f t="shared" si="1773"/>
        <v>720</v>
      </c>
      <c r="J8732" s="5">
        <f t="shared" si="1774"/>
        <v>4556.4547140349514</v>
      </c>
      <c r="K8732" s="2">
        <f t="shared" si="1775"/>
        <v>104105.1165631068</v>
      </c>
      <c r="L8732" s="2">
        <f t="shared" si="1776"/>
        <v>177052</v>
      </c>
      <c r="M8732" s="2">
        <f t="shared" si="1777"/>
        <v>29920</v>
      </c>
      <c r="N8732" s="6">
        <f t="shared" si="1778"/>
        <v>1</v>
      </c>
      <c r="O8732" s="2">
        <f t="shared" si="1779"/>
        <v>23026.8834368932</v>
      </c>
      <c r="P8732" s="2">
        <f t="shared" si="1780"/>
        <v>23026.8834368932</v>
      </c>
    </row>
    <row r="8733" spans="1:16">
      <c r="A8733" s="6">
        <v>13</v>
      </c>
      <c r="B8733" s="6">
        <v>8</v>
      </c>
      <c r="C8733" s="6">
        <v>18</v>
      </c>
      <c r="D8733" s="6">
        <f t="shared" si="1768"/>
        <v>39</v>
      </c>
      <c r="E8733" s="5">
        <f t="shared" si="1769"/>
        <v>4039.1573208399304</v>
      </c>
      <c r="F8733" s="5">
        <f t="shared" si="1770"/>
        <v>292.41669540238024</v>
      </c>
      <c r="G8733" s="5">
        <f t="shared" si="1771"/>
        <v>1012.9676892512279</v>
      </c>
      <c r="H8733" s="5">
        <f t="shared" si="1772"/>
        <v>5344.5417054935388</v>
      </c>
      <c r="I8733" s="5">
        <f t="shared" si="1773"/>
        <v>720</v>
      </c>
      <c r="J8733" s="5">
        <f t="shared" si="1774"/>
        <v>4624.5417054935388</v>
      </c>
      <c r="K8733" s="2">
        <f t="shared" si="1775"/>
        <v>105287.18238704061</v>
      </c>
      <c r="L8733" s="2">
        <f t="shared" si="1776"/>
        <v>179752</v>
      </c>
      <c r="M8733" s="2">
        <f t="shared" si="1777"/>
        <v>30800</v>
      </c>
      <c r="N8733" s="6">
        <f t="shared" si="1778"/>
        <v>1</v>
      </c>
      <c r="O8733" s="2">
        <f t="shared" si="1779"/>
        <v>23664.817612959392</v>
      </c>
      <c r="P8733" s="2">
        <f t="shared" si="1780"/>
        <v>23664.817612959392</v>
      </c>
    </row>
    <row r="8734" spans="1:16">
      <c r="A8734" s="6">
        <v>13</v>
      </c>
      <c r="B8734" s="6">
        <v>8</v>
      </c>
      <c r="C8734" s="6">
        <v>19</v>
      </c>
      <c r="D8734" s="6">
        <f t="shared" si="1768"/>
        <v>40</v>
      </c>
      <c r="E8734" s="5">
        <f t="shared" si="1769"/>
        <v>4039.1573208399304</v>
      </c>
      <c r="F8734" s="5">
        <f t="shared" si="1770"/>
        <v>292.41669540238024</v>
      </c>
      <c r="G8734" s="5">
        <f t="shared" si="1771"/>
        <v>1082.6092178872495</v>
      </c>
      <c r="H8734" s="5">
        <f t="shared" si="1772"/>
        <v>5414.1832341295603</v>
      </c>
      <c r="I8734" s="5">
        <f t="shared" si="1773"/>
        <v>720</v>
      </c>
      <c r="J8734" s="5">
        <f t="shared" si="1774"/>
        <v>4694.1832341295603</v>
      </c>
      <c r="K8734" s="2">
        <f t="shared" si="1775"/>
        <v>106496.23670363819</v>
      </c>
      <c r="L8734" s="2">
        <f t="shared" si="1776"/>
        <v>182452</v>
      </c>
      <c r="M8734" s="2">
        <f t="shared" si="1777"/>
        <v>31680</v>
      </c>
      <c r="N8734" s="6">
        <f t="shared" si="1778"/>
        <v>1</v>
      </c>
      <c r="O8734" s="2">
        <f t="shared" si="1779"/>
        <v>24275.763296361809</v>
      </c>
      <c r="P8734" s="2">
        <f t="shared" si="1780"/>
        <v>24275.763296361809</v>
      </c>
    </row>
    <row r="8735" spans="1:16">
      <c r="A8735" s="6">
        <v>13</v>
      </c>
      <c r="B8735" s="6">
        <v>8</v>
      </c>
      <c r="C8735" s="6">
        <v>20</v>
      </c>
      <c r="D8735" s="6">
        <f t="shared" si="1768"/>
        <v>41</v>
      </c>
      <c r="E8735" s="5">
        <f t="shared" si="1769"/>
        <v>4039.1573208399304</v>
      </c>
      <c r="F8735" s="5">
        <f t="shared" si="1770"/>
        <v>292.41669540238024</v>
      </c>
      <c r="G8735" s="5">
        <f t="shared" si="1771"/>
        <v>1153.8335085377266</v>
      </c>
      <c r="H8735" s="5">
        <f t="shared" si="1772"/>
        <v>5485.4075247800374</v>
      </c>
      <c r="I8735" s="5">
        <f t="shared" si="1773"/>
        <v>720</v>
      </c>
      <c r="J8735" s="5">
        <f t="shared" si="1774"/>
        <v>4765.4075247800374</v>
      </c>
      <c r="K8735" s="2">
        <f t="shared" si="1775"/>
        <v>107732.7695274312</v>
      </c>
      <c r="L8735" s="2">
        <f t="shared" si="1776"/>
        <v>185152</v>
      </c>
      <c r="M8735" s="2">
        <f t="shared" si="1777"/>
        <v>32560</v>
      </c>
      <c r="N8735" s="6">
        <f t="shared" si="1778"/>
        <v>1</v>
      </c>
      <c r="O8735" s="2">
        <f t="shared" si="1779"/>
        <v>24859.230472568801</v>
      </c>
      <c r="P8735" s="2">
        <f t="shared" si="1780"/>
        <v>24859.230472568801</v>
      </c>
    </row>
    <row r="8736" spans="1:16">
      <c r="A8736" s="6">
        <v>13</v>
      </c>
      <c r="B8736" s="6">
        <v>8</v>
      </c>
      <c r="C8736" s="6">
        <v>21</v>
      </c>
      <c r="D8736" s="6">
        <f t="shared" si="1768"/>
        <v>42</v>
      </c>
      <c r="E8736" s="5">
        <f t="shared" si="1769"/>
        <v>4039.1573208399304</v>
      </c>
      <c r="F8736" s="5">
        <f t="shared" si="1770"/>
        <v>292.41669540238024</v>
      </c>
      <c r="G8736" s="5">
        <f t="shared" si="1771"/>
        <v>1226.6692487641703</v>
      </c>
      <c r="H8736" s="5">
        <f t="shared" si="1772"/>
        <v>5558.2432650064811</v>
      </c>
      <c r="I8736" s="5">
        <f t="shared" si="1773"/>
        <v>720</v>
      </c>
      <c r="J8736" s="5">
        <f t="shared" si="1774"/>
        <v>4838.2432650064811</v>
      </c>
      <c r="K8736" s="2">
        <f t="shared" si="1775"/>
        <v>108997.27890636252</v>
      </c>
      <c r="L8736" s="2">
        <f t="shared" si="1776"/>
        <v>187852</v>
      </c>
      <c r="M8736" s="2">
        <f t="shared" si="1777"/>
        <v>33440</v>
      </c>
      <c r="N8736" s="6">
        <f t="shared" si="1778"/>
        <v>1</v>
      </c>
      <c r="O8736" s="2">
        <f t="shared" si="1779"/>
        <v>25414.721093637476</v>
      </c>
      <c r="P8736" s="2">
        <f t="shared" si="1780"/>
        <v>25414.721093637476</v>
      </c>
    </row>
    <row r="8737" spans="1:16">
      <c r="A8737" s="6">
        <v>13</v>
      </c>
      <c r="B8737" s="6">
        <v>8</v>
      </c>
      <c r="C8737" s="6">
        <v>22</v>
      </c>
      <c r="D8737" s="6">
        <f t="shared" si="1768"/>
        <v>43</v>
      </c>
      <c r="E8737" s="5">
        <f t="shared" si="1769"/>
        <v>4039.1573208399304</v>
      </c>
      <c r="F8737" s="5">
        <f t="shared" si="1770"/>
        <v>292.41669540238024</v>
      </c>
      <c r="G8737" s="5">
        <f t="shared" si="1771"/>
        <v>1301.1455960105666</v>
      </c>
      <c r="H8737" s="5">
        <f t="shared" si="1772"/>
        <v>5632.7196122528776</v>
      </c>
      <c r="I8737" s="5">
        <f t="shared" si="1773"/>
        <v>720</v>
      </c>
      <c r="J8737" s="5">
        <f t="shared" si="1774"/>
        <v>4912.7196122528776</v>
      </c>
      <c r="K8737" s="2">
        <f t="shared" si="1775"/>
        <v>110290.27104605691</v>
      </c>
      <c r="L8737" s="2">
        <f t="shared" si="1776"/>
        <v>190552</v>
      </c>
      <c r="M8737" s="2">
        <f t="shared" si="1777"/>
        <v>34320</v>
      </c>
      <c r="N8737" s="6">
        <f t="shared" si="1778"/>
        <v>1</v>
      </c>
      <c r="O8737" s="2">
        <f t="shared" si="1779"/>
        <v>25941.728953943093</v>
      </c>
      <c r="P8737" s="2">
        <f t="shared" si="1780"/>
        <v>25941.728953943093</v>
      </c>
    </row>
    <row r="8738" spans="1:16">
      <c r="A8738" s="6">
        <v>13</v>
      </c>
      <c r="B8738" s="6">
        <v>8</v>
      </c>
      <c r="C8738" s="6">
        <v>23</v>
      </c>
      <c r="D8738" s="6">
        <f t="shared" si="1768"/>
        <v>44</v>
      </c>
      <c r="E8738" s="5">
        <f t="shared" si="1769"/>
        <v>4039.1573208399304</v>
      </c>
      <c r="F8738" s="5">
        <f t="shared" si="1770"/>
        <v>292.41669540238024</v>
      </c>
      <c r="G8738" s="5">
        <f t="shared" si="1771"/>
        <v>1377.292184868003</v>
      </c>
      <c r="H8738" s="5">
        <f t="shared" si="1772"/>
        <v>5708.8662011103133</v>
      </c>
      <c r="I8738" s="5">
        <f t="shared" si="1773"/>
        <v>720</v>
      </c>
      <c r="J8738" s="5">
        <f t="shared" si="1774"/>
        <v>4988.8662011103133</v>
      </c>
      <c r="K8738" s="2">
        <f t="shared" si="1775"/>
        <v>111612.26043594294</v>
      </c>
      <c r="L8738" s="2">
        <f t="shared" si="1776"/>
        <v>193252</v>
      </c>
      <c r="M8738" s="2">
        <f t="shared" si="1777"/>
        <v>35200</v>
      </c>
      <c r="N8738" s="6">
        <f t="shared" si="1778"/>
        <v>1</v>
      </c>
      <c r="O8738" s="2">
        <f t="shared" si="1779"/>
        <v>26439.739564057061</v>
      </c>
      <c r="P8738" s="2">
        <f t="shared" si="1780"/>
        <v>26439.739564057061</v>
      </c>
    </row>
    <row r="8739" spans="1:16">
      <c r="A8739" s="6">
        <v>13</v>
      </c>
      <c r="B8739" s="6">
        <v>8</v>
      </c>
      <c r="C8739" s="6">
        <v>24</v>
      </c>
      <c r="D8739" s="6">
        <f t="shared" si="1768"/>
        <v>45</v>
      </c>
      <c r="E8739" s="5">
        <f t="shared" si="1769"/>
        <v>4039.1573208399304</v>
      </c>
      <c r="F8739" s="5">
        <f t="shared" si="1770"/>
        <v>292.41669540238024</v>
      </c>
      <c r="G8739" s="5">
        <f t="shared" si="1771"/>
        <v>1455.1391344474989</v>
      </c>
      <c r="H8739" s="5">
        <f t="shared" si="1772"/>
        <v>5786.7131506898095</v>
      </c>
      <c r="I8739" s="5">
        <f t="shared" si="1773"/>
        <v>720</v>
      </c>
      <c r="J8739" s="5">
        <f t="shared" si="1774"/>
        <v>5066.7131506898095</v>
      </c>
      <c r="K8739" s="2">
        <f t="shared" si="1775"/>
        <v>112963.76997725363</v>
      </c>
      <c r="L8739" s="2">
        <f t="shared" si="1776"/>
        <v>195952</v>
      </c>
      <c r="M8739" s="2">
        <f t="shared" si="1777"/>
        <v>36080</v>
      </c>
      <c r="N8739" s="6">
        <f t="shared" si="1778"/>
        <v>1</v>
      </c>
      <c r="O8739" s="2">
        <f t="shared" si="1779"/>
        <v>26908.230022746371</v>
      </c>
      <c r="P8739" s="2">
        <f t="shared" si="1780"/>
        <v>26908.230022746371</v>
      </c>
    </row>
    <row r="8740" spans="1:16">
      <c r="A8740" s="6">
        <v>13</v>
      </c>
      <c r="B8740" s="6">
        <v>8</v>
      </c>
      <c r="C8740" s="6">
        <v>25</v>
      </c>
      <c r="D8740" s="6">
        <f t="shared" si="1768"/>
        <v>46</v>
      </c>
      <c r="E8740" s="5">
        <f t="shared" si="1769"/>
        <v>4039.1573208399304</v>
      </c>
      <c r="F8740" s="5">
        <f t="shared" si="1770"/>
        <v>292.41669540238024</v>
      </c>
      <c r="G8740" s="5">
        <f t="shared" si="1771"/>
        <v>1534.7170558625965</v>
      </c>
      <c r="H8740" s="5">
        <f t="shared" si="1772"/>
        <v>5866.2910721049075</v>
      </c>
      <c r="I8740" s="5">
        <f t="shared" si="1773"/>
        <v>720</v>
      </c>
      <c r="J8740" s="5">
        <f t="shared" si="1774"/>
        <v>5146.2910721049075</v>
      </c>
      <c r="K8740" s="2">
        <f t="shared" si="1775"/>
        <v>114345.33111293241</v>
      </c>
      <c r="L8740" s="2">
        <f t="shared" si="1776"/>
        <v>198652</v>
      </c>
      <c r="M8740" s="2">
        <f t="shared" si="1777"/>
        <v>36960</v>
      </c>
      <c r="N8740" s="6">
        <f t="shared" si="1778"/>
        <v>1</v>
      </c>
      <c r="O8740" s="2">
        <f t="shared" si="1779"/>
        <v>27346.668887067586</v>
      </c>
      <c r="P8740" s="2">
        <f t="shared" si="1780"/>
        <v>27346.668887067586</v>
      </c>
    </row>
    <row r="8741" spans="1:16">
      <c r="A8741" s="6">
        <v>13</v>
      </c>
      <c r="B8741" s="6">
        <v>8</v>
      </c>
      <c r="C8741" s="6">
        <v>26</v>
      </c>
      <c r="D8741" s="6">
        <f t="shared" si="1768"/>
        <v>47</v>
      </c>
      <c r="E8741" s="5">
        <f t="shared" si="1769"/>
        <v>4039.1573208399304</v>
      </c>
      <c r="F8741" s="5">
        <f t="shared" si="1770"/>
        <v>292.41669540238024</v>
      </c>
      <c r="G8741" s="5">
        <f t="shared" si="1771"/>
        <v>1616.0570598233144</v>
      </c>
      <c r="H8741" s="5">
        <f t="shared" si="1772"/>
        <v>5947.6310760656252</v>
      </c>
      <c r="I8741" s="5">
        <f t="shared" si="1773"/>
        <v>720</v>
      </c>
      <c r="J8741" s="5">
        <f t="shared" si="1774"/>
        <v>5227.6310760656252</v>
      </c>
      <c r="K8741" s="2">
        <f t="shared" si="1775"/>
        <v>115757.48395947265</v>
      </c>
      <c r="L8741" s="2">
        <f t="shared" si="1776"/>
        <v>201352</v>
      </c>
      <c r="M8741" s="2">
        <f t="shared" si="1777"/>
        <v>37840</v>
      </c>
      <c r="N8741" s="6">
        <f t="shared" si="1778"/>
        <v>1</v>
      </c>
      <c r="O8741" s="2">
        <f t="shared" si="1779"/>
        <v>27754.516040527349</v>
      </c>
      <c r="P8741" s="2">
        <f t="shared" si="1780"/>
        <v>27754.516040527349</v>
      </c>
    </row>
    <row r="8742" spans="1:16">
      <c r="A8742" s="6">
        <v>13</v>
      </c>
      <c r="B8742" s="6">
        <v>8</v>
      </c>
      <c r="C8742" s="6">
        <v>27</v>
      </c>
      <c r="D8742" s="6">
        <f t="shared" si="1768"/>
        <v>48</v>
      </c>
      <c r="E8742" s="5">
        <f t="shared" si="1769"/>
        <v>4039.1573208399304</v>
      </c>
      <c r="F8742" s="5">
        <f t="shared" si="1770"/>
        <v>292.41669540238024</v>
      </c>
      <c r="G8742" s="5">
        <f t="shared" si="1771"/>
        <v>1699.1907643430709</v>
      </c>
      <c r="H8742" s="5">
        <f t="shared" si="1772"/>
        <v>6030.7647805853812</v>
      </c>
      <c r="I8742" s="5">
        <f t="shared" si="1773"/>
        <v>720</v>
      </c>
      <c r="J8742" s="5">
        <f t="shared" si="1774"/>
        <v>5310.7647805853812</v>
      </c>
      <c r="K8742" s="2">
        <f t="shared" si="1775"/>
        <v>117200.77744071842</v>
      </c>
      <c r="L8742" s="2">
        <f t="shared" si="1776"/>
        <v>204052</v>
      </c>
      <c r="M8742" s="2">
        <f t="shared" si="1777"/>
        <v>38720</v>
      </c>
      <c r="N8742" s="6">
        <f t="shared" si="1778"/>
        <v>1</v>
      </c>
      <c r="O8742" s="2">
        <f t="shared" si="1779"/>
        <v>28131.222559281581</v>
      </c>
      <c r="P8742" s="2">
        <f t="shared" si="1780"/>
        <v>28131.222559281581</v>
      </c>
    </row>
    <row r="8743" spans="1:16">
      <c r="A8743" s="6">
        <v>13</v>
      </c>
      <c r="B8743" s="6">
        <v>8</v>
      </c>
      <c r="C8743" s="6">
        <v>28</v>
      </c>
      <c r="D8743" s="6">
        <f t="shared" si="1768"/>
        <v>49</v>
      </c>
      <c r="E8743" s="5">
        <f t="shared" si="1769"/>
        <v>4039.1573208399304</v>
      </c>
      <c r="F8743" s="5">
        <f t="shared" si="1770"/>
        <v>292.41669540238024</v>
      </c>
      <c r="G8743" s="5">
        <f t="shared" si="1771"/>
        <v>1784.1503025602246</v>
      </c>
      <c r="H8743" s="5">
        <f t="shared" si="1772"/>
        <v>6115.724318802535</v>
      </c>
      <c r="I8743" s="5">
        <f t="shared" si="1773"/>
        <v>720</v>
      </c>
      <c r="J8743" s="5">
        <f t="shared" si="1774"/>
        <v>5395.724318802535</v>
      </c>
      <c r="K8743" s="2">
        <f t="shared" si="1775"/>
        <v>118675.76942365512</v>
      </c>
      <c r="L8743" s="2">
        <f t="shared" si="1776"/>
        <v>206752</v>
      </c>
      <c r="M8743" s="2">
        <f t="shared" si="1777"/>
        <v>39600</v>
      </c>
      <c r="N8743" s="6">
        <f t="shared" si="1778"/>
        <v>1</v>
      </c>
      <c r="O8743" s="2">
        <f t="shared" si="1779"/>
        <v>28476.230576344882</v>
      </c>
      <c r="P8743" s="2">
        <f t="shared" si="1780"/>
        <v>28476.230576344882</v>
      </c>
    </row>
    <row r="8744" spans="1:16">
      <c r="A8744" s="6">
        <v>13</v>
      </c>
      <c r="B8744" s="6">
        <v>8</v>
      </c>
      <c r="C8744" s="6">
        <v>29</v>
      </c>
      <c r="D8744" s="6">
        <f t="shared" si="1768"/>
        <v>50</v>
      </c>
      <c r="E8744" s="5">
        <f t="shared" si="1769"/>
        <v>4039.1573208399304</v>
      </c>
      <c r="F8744" s="5">
        <f t="shared" si="1770"/>
        <v>292.41669540238024</v>
      </c>
      <c r="G8744" s="5">
        <f t="shared" si="1771"/>
        <v>1870.9683306758782</v>
      </c>
      <c r="H8744" s="5">
        <f t="shared" si="1772"/>
        <v>6202.5423469181887</v>
      </c>
      <c r="I8744" s="5">
        <f t="shared" si="1773"/>
        <v>720</v>
      </c>
      <c r="J8744" s="5">
        <f t="shared" si="1774"/>
        <v>5482.5423469181887</v>
      </c>
      <c r="K8744" s="2">
        <f t="shared" si="1775"/>
        <v>120183.02685621855</v>
      </c>
      <c r="L8744" s="2">
        <f t="shared" si="1776"/>
        <v>209452</v>
      </c>
      <c r="M8744" s="2">
        <f t="shared" si="1777"/>
        <v>40480</v>
      </c>
      <c r="N8744" s="6">
        <f t="shared" si="1778"/>
        <v>1</v>
      </c>
      <c r="O8744" s="2">
        <f t="shared" si="1779"/>
        <v>28788.973143781448</v>
      </c>
      <c r="P8744" s="2">
        <f t="shared" si="1780"/>
        <v>28788.973143781448</v>
      </c>
    </row>
    <row r="8745" spans="1:16">
      <c r="A8745" s="6">
        <v>13</v>
      </c>
      <c r="B8745" s="6">
        <v>8</v>
      </c>
      <c r="C8745" s="6">
        <v>30</v>
      </c>
      <c r="D8745" s="6">
        <f t="shared" si="1768"/>
        <v>51</v>
      </c>
      <c r="E8745" s="5">
        <f t="shared" si="1769"/>
        <v>4039.1573208399304</v>
      </c>
      <c r="F8745" s="5">
        <f t="shared" si="1770"/>
        <v>292.41669540238024</v>
      </c>
      <c r="G8745" s="5">
        <f t="shared" si="1771"/>
        <v>1959.6780360096488</v>
      </c>
      <c r="H8745" s="5">
        <f t="shared" si="1772"/>
        <v>6291.2520522519599</v>
      </c>
      <c r="I8745" s="5">
        <f t="shared" si="1773"/>
        <v>720</v>
      </c>
      <c r="J8745" s="5">
        <f t="shared" si="1774"/>
        <v>5571.2520522519599</v>
      </c>
      <c r="K8745" s="2">
        <f t="shared" si="1775"/>
        <v>121723.12590715208</v>
      </c>
      <c r="L8745" s="2">
        <f t="shared" si="1776"/>
        <v>212152</v>
      </c>
      <c r="M8745" s="2">
        <f t="shared" si="1777"/>
        <v>41360</v>
      </c>
      <c r="N8745" s="6">
        <f t="shared" si="1778"/>
        <v>1</v>
      </c>
      <c r="O8745" s="2">
        <f t="shared" si="1779"/>
        <v>29068.874092847924</v>
      </c>
      <c r="P8745" s="2">
        <f t="shared" si="1780"/>
        <v>29068.874092847924</v>
      </c>
    </row>
    <row r="8746" spans="1:16">
      <c r="A8746" s="6">
        <v>13</v>
      </c>
      <c r="B8746" s="6">
        <v>9</v>
      </c>
      <c r="C8746" s="6">
        <v>0</v>
      </c>
      <c r="D8746" s="6">
        <f t="shared" si="1768"/>
        <v>22</v>
      </c>
      <c r="E8746" s="5">
        <f t="shared" si="1769"/>
        <v>4039.1573208399304</v>
      </c>
      <c r="F8746" s="5">
        <f t="shared" si="1770"/>
        <v>337.19300188586965</v>
      </c>
      <c r="G8746" s="5">
        <f t="shared" si="1771"/>
        <v>0</v>
      </c>
      <c r="H8746" s="5">
        <f t="shared" si="1772"/>
        <v>4376.3503227257997</v>
      </c>
      <c r="I8746" s="5">
        <f t="shared" si="1773"/>
        <v>720</v>
      </c>
      <c r="J8746" s="5">
        <f t="shared" si="1774"/>
        <v>3656.3503227257997</v>
      </c>
      <c r="K8746" s="2">
        <f t="shared" si="1775"/>
        <v>88478.304213989584</v>
      </c>
      <c r="L8746" s="2">
        <f t="shared" si="1776"/>
        <v>133246</v>
      </c>
      <c r="M8746" s="2">
        <f t="shared" si="1777"/>
        <v>15400</v>
      </c>
      <c r="N8746" s="6">
        <f t="shared" si="1778"/>
        <v>1</v>
      </c>
      <c r="O8746" s="2">
        <f t="shared" si="1779"/>
        <v>9367.6957860104158</v>
      </c>
      <c r="P8746" s="2">
        <f t="shared" si="1780"/>
        <v>9367.6957860104158</v>
      </c>
    </row>
    <row r="8747" spans="1:16">
      <c r="A8747" s="6">
        <v>13</v>
      </c>
      <c r="B8747" s="6">
        <v>9</v>
      </c>
      <c r="C8747" s="6">
        <v>1</v>
      </c>
      <c r="D8747" s="6">
        <f t="shared" si="1768"/>
        <v>23</v>
      </c>
      <c r="E8747" s="5">
        <f t="shared" si="1769"/>
        <v>4039.1573208399304</v>
      </c>
      <c r="F8747" s="5">
        <f t="shared" si="1770"/>
        <v>337.19300188586965</v>
      </c>
      <c r="G8747" s="5">
        <f t="shared" si="1771"/>
        <v>45.5625</v>
      </c>
      <c r="H8747" s="5">
        <f t="shared" si="1772"/>
        <v>4421.9128227257997</v>
      </c>
      <c r="I8747" s="5">
        <f t="shared" si="1773"/>
        <v>720</v>
      </c>
      <c r="J8747" s="5">
        <f t="shared" si="1774"/>
        <v>3701.9128227257997</v>
      </c>
      <c r="K8747" s="2">
        <f t="shared" si="1775"/>
        <v>89269.319838989584</v>
      </c>
      <c r="L8747" s="2">
        <f t="shared" si="1776"/>
        <v>135946</v>
      </c>
      <c r="M8747" s="2">
        <f t="shared" si="1777"/>
        <v>16280</v>
      </c>
      <c r="N8747" s="6">
        <f t="shared" si="1778"/>
        <v>1</v>
      </c>
      <c r="O8747" s="2">
        <f t="shared" si="1779"/>
        <v>10396.680161010416</v>
      </c>
      <c r="P8747" s="2">
        <f t="shared" si="1780"/>
        <v>10396.680161010416</v>
      </c>
    </row>
    <row r="8748" spans="1:16">
      <c r="A8748" s="6">
        <v>13</v>
      </c>
      <c r="B8748" s="6">
        <v>9</v>
      </c>
      <c r="C8748" s="6">
        <v>2</v>
      </c>
      <c r="D8748" s="6">
        <f t="shared" si="1768"/>
        <v>24</v>
      </c>
      <c r="E8748" s="5">
        <f t="shared" si="1769"/>
        <v>4039.1573208399304</v>
      </c>
      <c r="F8748" s="5">
        <f t="shared" si="1770"/>
        <v>337.19300188586965</v>
      </c>
      <c r="G8748" s="5">
        <f t="shared" si="1771"/>
        <v>92.264062499999994</v>
      </c>
      <c r="H8748" s="5">
        <f t="shared" si="1772"/>
        <v>4468.6143852258001</v>
      </c>
      <c r="I8748" s="5">
        <f t="shared" si="1773"/>
        <v>720</v>
      </c>
      <c r="J8748" s="5">
        <f t="shared" si="1774"/>
        <v>3748.6143852258001</v>
      </c>
      <c r="K8748" s="2">
        <f t="shared" si="1775"/>
        <v>90080.110854614584</v>
      </c>
      <c r="L8748" s="2">
        <f t="shared" si="1776"/>
        <v>138646</v>
      </c>
      <c r="M8748" s="2">
        <f t="shared" si="1777"/>
        <v>17160</v>
      </c>
      <c r="N8748" s="6">
        <f t="shared" si="1778"/>
        <v>1</v>
      </c>
      <c r="O8748" s="2">
        <f t="shared" si="1779"/>
        <v>11405.889145385416</v>
      </c>
      <c r="P8748" s="2">
        <f t="shared" si="1780"/>
        <v>11405.889145385416</v>
      </c>
    </row>
    <row r="8749" spans="1:16">
      <c r="A8749" s="6">
        <v>13</v>
      </c>
      <c r="B8749" s="6">
        <v>9</v>
      </c>
      <c r="C8749" s="6">
        <v>3</v>
      </c>
      <c r="D8749" s="6">
        <f t="shared" si="1768"/>
        <v>25</v>
      </c>
      <c r="E8749" s="5">
        <f t="shared" si="1769"/>
        <v>4039.1573208399304</v>
      </c>
      <c r="F8749" s="5">
        <f t="shared" si="1770"/>
        <v>337.19300188586965</v>
      </c>
      <c r="G8749" s="5">
        <f t="shared" si="1771"/>
        <v>140.12604492187498</v>
      </c>
      <c r="H8749" s="5">
        <f t="shared" si="1772"/>
        <v>4516.476367647675</v>
      </c>
      <c r="I8749" s="5">
        <f t="shared" si="1773"/>
        <v>720</v>
      </c>
      <c r="J8749" s="5">
        <f t="shared" si="1774"/>
        <v>3796.476367647675</v>
      </c>
      <c r="K8749" s="2">
        <f t="shared" si="1775"/>
        <v>90911.048049438803</v>
      </c>
      <c r="L8749" s="2">
        <f t="shared" si="1776"/>
        <v>141346</v>
      </c>
      <c r="M8749" s="2">
        <f t="shared" si="1777"/>
        <v>18040</v>
      </c>
      <c r="N8749" s="6">
        <f t="shared" si="1778"/>
        <v>1</v>
      </c>
      <c r="O8749" s="2">
        <f t="shared" si="1779"/>
        <v>12394.951950561197</v>
      </c>
      <c r="P8749" s="2">
        <f t="shared" si="1780"/>
        <v>12394.951950561197</v>
      </c>
    </row>
    <row r="8750" spans="1:16">
      <c r="A8750" s="6">
        <v>13</v>
      </c>
      <c r="B8750" s="6">
        <v>9</v>
      </c>
      <c r="C8750" s="6">
        <v>4</v>
      </c>
      <c r="D8750" s="6">
        <f t="shared" si="1768"/>
        <v>26</v>
      </c>
      <c r="E8750" s="5">
        <f t="shared" si="1769"/>
        <v>4039.1573208399304</v>
      </c>
      <c r="F8750" s="5">
        <f t="shared" si="1770"/>
        <v>337.19300188586965</v>
      </c>
      <c r="G8750" s="5">
        <f t="shared" si="1771"/>
        <v>189.17016064453125</v>
      </c>
      <c r="H8750" s="5">
        <f t="shared" si="1772"/>
        <v>4565.520483370331</v>
      </c>
      <c r="I8750" s="5">
        <f t="shared" si="1773"/>
        <v>720</v>
      </c>
      <c r="J8750" s="5">
        <f t="shared" si="1774"/>
        <v>3845.520483370331</v>
      </c>
      <c r="K8750" s="2">
        <f t="shared" si="1775"/>
        <v>91762.50839184603</v>
      </c>
      <c r="L8750" s="2">
        <f t="shared" si="1776"/>
        <v>144046</v>
      </c>
      <c r="M8750" s="2">
        <f t="shared" si="1777"/>
        <v>18920</v>
      </c>
      <c r="N8750" s="6">
        <f t="shared" si="1778"/>
        <v>1</v>
      </c>
      <c r="O8750" s="2">
        <f t="shared" si="1779"/>
        <v>13363.49160815397</v>
      </c>
      <c r="P8750" s="2">
        <f t="shared" si="1780"/>
        <v>13363.49160815397</v>
      </c>
    </row>
    <row r="8751" spans="1:16">
      <c r="A8751" s="6">
        <v>13</v>
      </c>
      <c r="B8751" s="6">
        <v>9</v>
      </c>
      <c r="C8751" s="6">
        <v>5</v>
      </c>
      <c r="D8751" s="6">
        <f t="shared" si="1768"/>
        <v>27</v>
      </c>
      <c r="E8751" s="5">
        <f t="shared" si="1769"/>
        <v>4039.1573208399304</v>
      </c>
      <c r="F8751" s="5">
        <f t="shared" si="1770"/>
        <v>337.19300188586965</v>
      </c>
      <c r="G8751" s="5">
        <f t="shared" si="1771"/>
        <v>239.41848456573481</v>
      </c>
      <c r="H8751" s="5">
        <f t="shared" si="1772"/>
        <v>4615.7688072915344</v>
      </c>
      <c r="I8751" s="5">
        <f t="shared" si="1773"/>
        <v>720</v>
      </c>
      <c r="J8751" s="5">
        <f t="shared" si="1774"/>
        <v>3895.7688072915344</v>
      </c>
      <c r="K8751" s="2">
        <f t="shared" si="1775"/>
        <v>92634.875126589133</v>
      </c>
      <c r="L8751" s="2">
        <f t="shared" si="1776"/>
        <v>146746</v>
      </c>
      <c r="M8751" s="2">
        <f t="shared" si="1777"/>
        <v>19800</v>
      </c>
      <c r="N8751" s="6">
        <f t="shared" si="1778"/>
        <v>1</v>
      </c>
      <c r="O8751" s="2">
        <f t="shared" si="1779"/>
        <v>14311.124873410867</v>
      </c>
      <c r="P8751" s="2">
        <f t="shared" si="1780"/>
        <v>14311.124873410867</v>
      </c>
    </row>
    <row r="8752" spans="1:16">
      <c r="A8752" s="6">
        <v>13</v>
      </c>
      <c r="B8752" s="6">
        <v>9</v>
      </c>
      <c r="C8752" s="6">
        <v>6</v>
      </c>
      <c r="D8752" s="6">
        <f t="shared" si="1768"/>
        <v>28</v>
      </c>
      <c r="E8752" s="5">
        <f t="shared" si="1769"/>
        <v>4039.1573208399304</v>
      </c>
      <c r="F8752" s="5">
        <f t="shared" si="1770"/>
        <v>337.19300188586965</v>
      </c>
      <c r="G8752" s="5">
        <f t="shared" si="1771"/>
        <v>290.89345874736784</v>
      </c>
      <c r="H8752" s="5">
        <f t="shared" si="1772"/>
        <v>4667.2437814731675</v>
      </c>
      <c r="I8752" s="5">
        <f t="shared" si="1773"/>
        <v>720</v>
      </c>
      <c r="J8752" s="5">
        <f t="shared" si="1774"/>
        <v>3947.2437814731675</v>
      </c>
      <c r="K8752" s="2">
        <f t="shared" si="1775"/>
        <v>93528.537872798042</v>
      </c>
      <c r="L8752" s="2">
        <f t="shared" si="1776"/>
        <v>149446</v>
      </c>
      <c r="M8752" s="2">
        <f t="shared" si="1777"/>
        <v>20680</v>
      </c>
      <c r="N8752" s="6">
        <f t="shared" si="1778"/>
        <v>1</v>
      </c>
      <c r="O8752" s="2">
        <f t="shared" si="1779"/>
        <v>15237.462127201958</v>
      </c>
      <c r="P8752" s="2">
        <f t="shared" si="1780"/>
        <v>15237.462127201958</v>
      </c>
    </row>
    <row r="8753" spans="1:16">
      <c r="A8753" s="6">
        <v>13</v>
      </c>
      <c r="B8753" s="6">
        <v>9</v>
      </c>
      <c r="C8753" s="6">
        <v>7</v>
      </c>
      <c r="D8753" s="6">
        <f t="shared" si="1768"/>
        <v>29</v>
      </c>
      <c r="E8753" s="5">
        <f t="shared" si="1769"/>
        <v>4039.1573208399304</v>
      </c>
      <c r="F8753" s="5">
        <f t="shared" si="1770"/>
        <v>337.19300188586965</v>
      </c>
      <c r="G8753" s="5">
        <f t="shared" si="1771"/>
        <v>343.61789814532818</v>
      </c>
      <c r="H8753" s="5">
        <f t="shared" si="1772"/>
        <v>4719.9682208711283</v>
      </c>
      <c r="I8753" s="5">
        <f t="shared" si="1773"/>
        <v>720</v>
      </c>
      <c r="J8753" s="5">
        <f t="shared" si="1774"/>
        <v>3999.9682208711283</v>
      </c>
      <c r="K8753" s="2">
        <f t="shared" si="1775"/>
        <v>94443.892723457087</v>
      </c>
      <c r="L8753" s="2">
        <f t="shared" si="1776"/>
        <v>152146</v>
      </c>
      <c r="M8753" s="2">
        <f t="shared" si="1777"/>
        <v>21560</v>
      </c>
      <c r="N8753" s="6">
        <f t="shared" si="1778"/>
        <v>1</v>
      </c>
      <c r="O8753" s="2">
        <f t="shared" si="1779"/>
        <v>16142.107276542913</v>
      </c>
      <c r="P8753" s="2">
        <f t="shared" si="1780"/>
        <v>16142.107276542913</v>
      </c>
    </row>
    <row r="8754" spans="1:16">
      <c r="A8754" s="6">
        <v>13</v>
      </c>
      <c r="B8754" s="6">
        <v>9</v>
      </c>
      <c r="C8754" s="6">
        <v>8</v>
      </c>
      <c r="D8754" s="6">
        <f t="shared" si="1768"/>
        <v>30</v>
      </c>
      <c r="E8754" s="5">
        <f t="shared" si="1769"/>
        <v>4039.1573208399304</v>
      </c>
      <c r="F8754" s="5">
        <f t="shared" si="1770"/>
        <v>337.19300188586965</v>
      </c>
      <c r="G8754" s="5">
        <f t="shared" si="1771"/>
        <v>397.61499642530839</v>
      </c>
      <c r="H8754" s="5">
        <f t="shared" si="1772"/>
        <v>4773.9653191511079</v>
      </c>
      <c r="I8754" s="5">
        <f t="shared" si="1773"/>
        <v>720</v>
      </c>
      <c r="J8754" s="5">
        <f t="shared" si="1774"/>
        <v>4053.9653191511079</v>
      </c>
      <c r="K8754" s="2">
        <f t="shared" si="1775"/>
        <v>95381.342346373393</v>
      </c>
      <c r="L8754" s="2">
        <f t="shared" si="1776"/>
        <v>154846</v>
      </c>
      <c r="M8754" s="2">
        <f t="shared" si="1777"/>
        <v>22440</v>
      </c>
      <c r="N8754" s="6">
        <f t="shared" si="1778"/>
        <v>1</v>
      </c>
      <c r="O8754" s="2">
        <f t="shared" si="1779"/>
        <v>17024.657653626607</v>
      </c>
      <c r="P8754" s="2">
        <f t="shared" si="1780"/>
        <v>17024.657653626607</v>
      </c>
    </row>
    <row r="8755" spans="1:16">
      <c r="A8755" s="6">
        <v>13</v>
      </c>
      <c r="B8755" s="6">
        <v>9</v>
      </c>
      <c r="C8755" s="6">
        <v>9</v>
      </c>
      <c r="D8755" s="6">
        <f t="shared" si="1768"/>
        <v>31</v>
      </c>
      <c r="E8755" s="5">
        <f t="shared" si="1769"/>
        <v>4039.1573208399304</v>
      </c>
      <c r="F8755" s="5">
        <f t="shared" si="1770"/>
        <v>337.19300188586965</v>
      </c>
      <c r="G8755" s="5">
        <f t="shared" si="1771"/>
        <v>452.90833186570285</v>
      </c>
      <c r="H8755" s="5">
        <f t="shared" si="1772"/>
        <v>4829.2586545915028</v>
      </c>
      <c r="I8755" s="5">
        <f t="shared" si="1773"/>
        <v>720</v>
      </c>
      <c r="J8755" s="5">
        <f t="shared" si="1774"/>
        <v>4109.2586545915028</v>
      </c>
      <c r="K8755" s="2">
        <f t="shared" si="1775"/>
        <v>96341.29608665804</v>
      </c>
      <c r="L8755" s="2">
        <f t="shared" si="1776"/>
        <v>157546</v>
      </c>
      <c r="M8755" s="2">
        <f t="shared" si="1777"/>
        <v>23320</v>
      </c>
      <c r="N8755" s="6">
        <f t="shared" si="1778"/>
        <v>1</v>
      </c>
      <c r="O8755" s="2">
        <f t="shared" si="1779"/>
        <v>17884.70391334196</v>
      </c>
      <c r="P8755" s="2">
        <f t="shared" si="1780"/>
        <v>17884.70391334196</v>
      </c>
    </row>
    <row r="8756" spans="1:16">
      <c r="A8756" s="6">
        <v>13</v>
      </c>
      <c r="B8756" s="6">
        <v>9</v>
      </c>
      <c r="C8756" s="6">
        <v>10</v>
      </c>
      <c r="D8756" s="6">
        <f t="shared" si="1768"/>
        <v>32</v>
      </c>
      <c r="E8756" s="5">
        <f t="shared" si="1769"/>
        <v>4039.1573208399304</v>
      </c>
      <c r="F8756" s="5">
        <f t="shared" si="1770"/>
        <v>337.19300188586965</v>
      </c>
      <c r="G8756" s="5">
        <f t="shared" si="1771"/>
        <v>509.52187334891573</v>
      </c>
      <c r="H8756" s="5">
        <f t="shared" si="1772"/>
        <v>4885.8721960747152</v>
      </c>
      <c r="I8756" s="5">
        <f t="shared" si="1773"/>
        <v>720</v>
      </c>
      <c r="J8756" s="5">
        <f t="shared" si="1774"/>
        <v>4165.8721960747152</v>
      </c>
      <c r="K8756" s="2">
        <f t="shared" si="1775"/>
        <v>97324.170070741588</v>
      </c>
      <c r="L8756" s="2">
        <f t="shared" si="1776"/>
        <v>160246</v>
      </c>
      <c r="M8756" s="2">
        <f t="shared" si="1777"/>
        <v>24200</v>
      </c>
      <c r="N8756" s="6">
        <f t="shared" si="1778"/>
        <v>1</v>
      </c>
      <c r="O8756" s="2">
        <f t="shared" si="1779"/>
        <v>18721.829929258412</v>
      </c>
      <c r="P8756" s="2">
        <f t="shared" si="1780"/>
        <v>18721.829929258412</v>
      </c>
    </row>
    <row r="8757" spans="1:16">
      <c r="A8757" s="6">
        <v>13</v>
      </c>
      <c r="B8757" s="6">
        <v>9</v>
      </c>
      <c r="C8757" s="6">
        <v>11</v>
      </c>
      <c r="D8757" s="6">
        <f t="shared" si="1768"/>
        <v>33</v>
      </c>
      <c r="E8757" s="5">
        <f t="shared" si="1769"/>
        <v>4039.1573208399304</v>
      </c>
      <c r="F8757" s="5">
        <f t="shared" si="1770"/>
        <v>337.19300188586965</v>
      </c>
      <c r="G8757" s="5">
        <f t="shared" si="1771"/>
        <v>567.47998644235474</v>
      </c>
      <c r="H8757" s="5">
        <f t="shared" si="1772"/>
        <v>4943.8303091681546</v>
      </c>
      <c r="I8757" s="5">
        <f t="shared" si="1773"/>
        <v>720</v>
      </c>
      <c r="J8757" s="5">
        <f t="shared" si="1774"/>
        <v>4223.8303091681546</v>
      </c>
      <c r="K8757" s="2">
        <f t="shared" si="1775"/>
        <v>98330.387311947125</v>
      </c>
      <c r="L8757" s="2">
        <f t="shared" si="1776"/>
        <v>162946</v>
      </c>
      <c r="M8757" s="2">
        <f t="shared" si="1777"/>
        <v>25080</v>
      </c>
      <c r="N8757" s="6">
        <f t="shared" si="1778"/>
        <v>1</v>
      </c>
      <c r="O8757" s="2">
        <f t="shared" si="1779"/>
        <v>19535.612688052875</v>
      </c>
      <c r="P8757" s="2">
        <f t="shared" si="1780"/>
        <v>19535.612688052875</v>
      </c>
    </row>
    <row r="8758" spans="1:16">
      <c r="A8758" s="6">
        <v>13</v>
      </c>
      <c r="B8758" s="6">
        <v>9</v>
      </c>
      <c r="C8758" s="6">
        <v>12</v>
      </c>
      <c r="D8758" s="6">
        <f t="shared" si="1768"/>
        <v>34</v>
      </c>
      <c r="E8758" s="5">
        <f t="shared" si="1769"/>
        <v>4039.1573208399304</v>
      </c>
      <c r="F8758" s="5">
        <f t="shared" si="1770"/>
        <v>337.19300188586965</v>
      </c>
      <c r="G8758" s="5">
        <f t="shared" si="1771"/>
        <v>626.80743957041921</v>
      </c>
      <c r="H8758" s="5">
        <f t="shared" si="1772"/>
        <v>5003.1577622962186</v>
      </c>
      <c r="I8758" s="5">
        <f t="shared" si="1773"/>
        <v>720</v>
      </c>
      <c r="J8758" s="5">
        <f t="shared" si="1774"/>
        <v>4283.1577622962186</v>
      </c>
      <c r="K8758" s="2">
        <f t="shared" si="1775"/>
        <v>99360.377817642686</v>
      </c>
      <c r="L8758" s="2">
        <f t="shared" si="1776"/>
        <v>165646</v>
      </c>
      <c r="M8758" s="2">
        <f t="shared" si="1777"/>
        <v>25960</v>
      </c>
      <c r="N8758" s="6">
        <f t="shared" si="1778"/>
        <v>1</v>
      </c>
      <c r="O8758" s="2">
        <f t="shared" si="1779"/>
        <v>20325.622182357314</v>
      </c>
      <c r="P8758" s="2">
        <f t="shared" si="1780"/>
        <v>20325.622182357314</v>
      </c>
    </row>
    <row r="8759" spans="1:16">
      <c r="A8759" s="6">
        <v>13</v>
      </c>
      <c r="B8759" s="6">
        <v>9</v>
      </c>
      <c r="C8759" s="6">
        <v>13</v>
      </c>
      <c r="D8759" s="6">
        <f t="shared" si="1768"/>
        <v>35</v>
      </c>
      <c r="E8759" s="5">
        <f t="shared" si="1769"/>
        <v>4039.1573208399304</v>
      </c>
      <c r="F8759" s="5">
        <f t="shared" si="1770"/>
        <v>337.19300188586965</v>
      </c>
      <c r="G8759" s="5">
        <f t="shared" si="1771"/>
        <v>687.52941027880343</v>
      </c>
      <c r="H8759" s="5">
        <f t="shared" si="1772"/>
        <v>5063.8797330046036</v>
      </c>
      <c r="I8759" s="5">
        <f t="shared" si="1773"/>
        <v>720</v>
      </c>
      <c r="J8759" s="5">
        <f t="shared" si="1774"/>
        <v>4343.8797330046036</v>
      </c>
      <c r="K8759" s="2">
        <f t="shared" si="1775"/>
        <v>100414.57869799659</v>
      </c>
      <c r="L8759" s="2">
        <f t="shared" si="1776"/>
        <v>168346</v>
      </c>
      <c r="M8759" s="2">
        <f t="shared" si="1777"/>
        <v>26840</v>
      </c>
      <c r="N8759" s="6">
        <f t="shared" si="1778"/>
        <v>1</v>
      </c>
      <c r="O8759" s="2">
        <f t="shared" si="1779"/>
        <v>21091.421302003408</v>
      </c>
      <c r="P8759" s="2">
        <f t="shared" si="1780"/>
        <v>21091.421302003408</v>
      </c>
    </row>
    <row r="8760" spans="1:16">
      <c r="A8760" s="6">
        <v>13</v>
      </c>
      <c r="B8760" s="6">
        <v>9</v>
      </c>
      <c r="C8760" s="6">
        <v>14</v>
      </c>
      <c r="D8760" s="6">
        <f t="shared" si="1768"/>
        <v>36</v>
      </c>
      <c r="E8760" s="5">
        <f t="shared" si="1769"/>
        <v>4039.1573208399304</v>
      </c>
      <c r="F8760" s="5">
        <f t="shared" si="1770"/>
        <v>337.19300188586965</v>
      </c>
      <c r="G8760" s="5">
        <f t="shared" si="1771"/>
        <v>749.67149159246469</v>
      </c>
      <c r="H8760" s="5">
        <f t="shared" si="1772"/>
        <v>5126.0218143182647</v>
      </c>
      <c r="I8760" s="5">
        <f t="shared" si="1773"/>
        <v>720</v>
      </c>
      <c r="J8760" s="5">
        <f t="shared" si="1774"/>
        <v>4406.0218143182647</v>
      </c>
      <c r="K8760" s="2">
        <f t="shared" si="1775"/>
        <v>101493.43427635876</v>
      </c>
      <c r="L8760" s="2">
        <f t="shared" si="1776"/>
        <v>171046</v>
      </c>
      <c r="M8760" s="2">
        <f t="shared" si="1777"/>
        <v>27720</v>
      </c>
      <c r="N8760" s="6">
        <f t="shared" si="1778"/>
        <v>1</v>
      </c>
      <c r="O8760" s="2">
        <f t="shared" si="1779"/>
        <v>21832.565723641237</v>
      </c>
      <c r="P8760" s="2">
        <f t="shared" si="1780"/>
        <v>21832.565723641237</v>
      </c>
    </row>
    <row r="8761" spans="1:16">
      <c r="A8761" s="6">
        <v>13</v>
      </c>
      <c r="B8761" s="6">
        <v>9</v>
      </c>
      <c r="C8761" s="6">
        <v>15</v>
      </c>
      <c r="D8761" s="6">
        <f t="shared" si="1768"/>
        <v>37</v>
      </c>
      <c r="E8761" s="5">
        <f t="shared" si="1769"/>
        <v>4039.1573208399304</v>
      </c>
      <c r="F8761" s="5">
        <f t="shared" si="1770"/>
        <v>337.19300188586965</v>
      </c>
      <c r="G8761" s="5">
        <f t="shared" si="1771"/>
        <v>813.25969846861108</v>
      </c>
      <c r="H8761" s="5">
        <f t="shared" si="1772"/>
        <v>5189.6100211944104</v>
      </c>
      <c r="I8761" s="5">
        <f t="shared" si="1773"/>
        <v>720</v>
      </c>
      <c r="J8761" s="5">
        <f t="shared" si="1774"/>
        <v>4469.6100211944104</v>
      </c>
      <c r="K8761" s="2">
        <f t="shared" si="1775"/>
        <v>102597.39620129185</v>
      </c>
      <c r="L8761" s="2">
        <f t="shared" si="1776"/>
        <v>173746</v>
      </c>
      <c r="M8761" s="2">
        <f t="shared" si="1777"/>
        <v>28600</v>
      </c>
      <c r="N8761" s="6">
        <f t="shared" si="1778"/>
        <v>1</v>
      </c>
      <c r="O8761" s="2">
        <f t="shared" si="1779"/>
        <v>22548.603798708151</v>
      </c>
      <c r="P8761" s="2">
        <f t="shared" si="1780"/>
        <v>22548.603798708151</v>
      </c>
    </row>
    <row r="8762" spans="1:16">
      <c r="A8762" s="6">
        <v>13</v>
      </c>
      <c r="B8762" s="6">
        <v>9</v>
      </c>
      <c r="C8762" s="6">
        <v>16</v>
      </c>
      <c r="D8762" s="6">
        <f t="shared" si="1768"/>
        <v>38</v>
      </c>
      <c r="E8762" s="5">
        <f t="shared" si="1769"/>
        <v>4039.1573208399304</v>
      </c>
      <c r="F8762" s="5">
        <f t="shared" si="1770"/>
        <v>337.19300188586965</v>
      </c>
      <c r="G8762" s="5">
        <f t="shared" si="1771"/>
        <v>878.32047434610013</v>
      </c>
      <c r="H8762" s="5">
        <f t="shared" si="1772"/>
        <v>5254.6707970718999</v>
      </c>
      <c r="I8762" s="5">
        <f t="shared" si="1773"/>
        <v>720</v>
      </c>
      <c r="J8762" s="5">
        <f t="shared" si="1774"/>
        <v>4534.6707970718999</v>
      </c>
      <c r="K8762" s="2">
        <f t="shared" si="1775"/>
        <v>103726.92356027603</v>
      </c>
      <c r="L8762" s="2">
        <f t="shared" si="1776"/>
        <v>176446</v>
      </c>
      <c r="M8762" s="2">
        <f t="shared" si="1777"/>
        <v>29480</v>
      </c>
      <c r="N8762" s="6">
        <f t="shared" si="1778"/>
        <v>1</v>
      </c>
      <c r="O8762" s="2">
        <f t="shared" si="1779"/>
        <v>23239.076439723969</v>
      </c>
      <c r="P8762" s="2">
        <f t="shared" si="1780"/>
        <v>23239.076439723969</v>
      </c>
    </row>
    <row r="8763" spans="1:16">
      <c r="A8763" s="6">
        <v>13</v>
      </c>
      <c r="B8763" s="6">
        <v>9</v>
      </c>
      <c r="C8763" s="6">
        <v>17</v>
      </c>
      <c r="D8763" s="6">
        <f t="shared" si="1768"/>
        <v>39</v>
      </c>
      <c r="E8763" s="5">
        <f t="shared" si="1769"/>
        <v>4039.1573208399304</v>
      </c>
      <c r="F8763" s="5">
        <f t="shared" si="1770"/>
        <v>337.19300188586965</v>
      </c>
      <c r="G8763" s="5">
        <f t="shared" si="1771"/>
        <v>944.88069779264049</v>
      </c>
      <c r="H8763" s="5">
        <f t="shared" si="1772"/>
        <v>5321.2310205184403</v>
      </c>
      <c r="I8763" s="5">
        <f t="shared" si="1773"/>
        <v>720</v>
      </c>
      <c r="J8763" s="5">
        <f t="shared" si="1774"/>
        <v>4601.2310205184403</v>
      </c>
      <c r="K8763" s="2">
        <f t="shared" si="1775"/>
        <v>104882.48299511182</v>
      </c>
      <c r="L8763" s="2">
        <f t="shared" si="1776"/>
        <v>179146</v>
      </c>
      <c r="M8763" s="2">
        <f t="shared" si="1777"/>
        <v>30360</v>
      </c>
      <c r="N8763" s="6">
        <f t="shared" si="1778"/>
        <v>1</v>
      </c>
      <c r="O8763" s="2">
        <f t="shared" si="1779"/>
        <v>23903.517004888185</v>
      </c>
      <c r="P8763" s="2">
        <f t="shared" si="1780"/>
        <v>23903.517004888185</v>
      </c>
    </row>
    <row r="8764" spans="1:16">
      <c r="A8764" s="6">
        <v>13</v>
      </c>
      <c r="B8764" s="6">
        <v>9</v>
      </c>
      <c r="C8764" s="6">
        <v>18</v>
      </c>
      <c r="D8764" s="6">
        <f t="shared" si="1768"/>
        <v>40</v>
      </c>
      <c r="E8764" s="5">
        <f t="shared" si="1769"/>
        <v>4039.1573208399304</v>
      </c>
      <c r="F8764" s="5">
        <f t="shared" si="1770"/>
        <v>337.19300188586965</v>
      </c>
      <c r="G8764" s="5">
        <f t="shared" si="1771"/>
        <v>1012.9676892512279</v>
      </c>
      <c r="H8764" s="5">
        <f t="shared" si="1772"/>
        <v>5389.3180119770277</v>
      </c>
      <c r="I8764" s="5">
        <f t="shared" si="1773"/>
        <v>720</v>
      </c>
      <c r="J8764" s="5">
        <f t="shared" si="1774"/>
        <v>4669.3180119770277</v>
      </c>
      <c r="K8764" s="2">
        <f t="shared" si="1775"/>
        <v>106064.54881904562</v>
      </c>
      <c r="L8764" s="2">
        <f t="shared" si="1776"/>
        <v>181846</v>
      </c>
      <c r="M8764" s="2">
        <f t="shared" si="1777"/>
        <v>31240</v>
      </c>
      <c r="N8764" s="6">
        <f t="shared" si="1778"/>
        <v>1</v>
      </c>
      <c r="O8764" s="2">
        <f t="shared" si="1779"/>
        <v>24541.451180954376</v>
      </c>
      <c r="P8764" s="2">
        <f t="shared" si="1780"/>
        <v>24541.451180954376</v>
      </c>
    </row>
    <row r="8765" spans="1:16">
      <c r="A8765" s="6">
        <v>13</v>
      </c>
      <c r="B8765" s="6">
        <v>9</v>
      </c>
      <c r="C8765" s="6">
        <v>19</v>
      </c>
      <c r="D8765" s="6">
        <f t="shared" si="1768"/>
        <v>41</v>
      </c>
      <c r="E8765" s="5">
        <f t="shared" si="1769"/>
        <v>4039.1573208399304</v>
      </c>
      <c r="F8765" s="5">
        <f t="shared" si="1770"/>
        <v>337.19300188586965</v>
      </c>
      <c r="G8765" s="5">
        <f t="shared" si="1771"/>
        <v>1082.6092178872495</v>
      </c>
      <c r="H8765" s="5">
        <f t="shared" si="1772"/>
        <v>5458.9595406130493</v>
      </c>
      <c r="I8765" s="5">
        <f t="shared" si="1773"/>
        <v>720</v>
      </c>
      <c r="J8765" s="5">
        <f t="shared" si="1774"/>
        <v>4738.9595406130493</v>
      </c>
      <c r="K8765" s="2">
        <f t="shared" si="1775"/>
        <v>107273.60313564322</v>
      </c>
      <c r="L8765" s="2">
        <f t="shared" si="1776"/>
        <v>184546</v>
      </c>
      <c r="M8765" s="2">
        <f t="shared" si="1777"/>
        <v>32120</v>
      </c>
      <c r="N8765" s="6">
        <f t="shared" si="1778"/>
        <v>1</v>
      </c>
      <c r="O8765" s="2">
        <f t="shared" si="1779"/>
        <v>25152.396864356779</v>
      </c>
      <c r="P8765" s="2">
        <f t="shared" si="1780"/>
        <v>25152.396864356779</v>
      </c>
    </row>
    <row r="8766" spans="1:16">
      <c r="A8766" s="6">
        <v>13</v>
      </c>
      <c r="B8766" s="6">
        <v>9</v>
      </c>
      <c r="C8766" s="6">
        <v>20</v>
      </c>
      <c r="D8766" s="6">
        <f t="shared" si="1768"/>
        <v>42</v>
      </c>
      <c r="E8766" s="5">
        <f t="shared" si="1769"/>
        <v>4039.1573208399304</v>
      </c>
      <c r="F8766" s="5">
        <f t="shared" si="1770"/>
        <v>337.19300188586965</v>
      </c>
      <c r="G8766" s="5">
        <f t="shared" si="1771"/>
        <v>1153.8335085377266</v>
      </c>
      <c r="H8766" s="5">
        <f t="shared" si="1772"/>
        <v>5530.1838312635264</v>
      </c>
      <c r="I8766" s="5">
        <f t="shared" si="1773"/>
        <v>720</v>
      </c>
      <c r="J8766" s="5">
        <f t="shared" si="1774"/>
        <v>4810.1838312635264</v>
      </c>
      <c r="K8766" s="2">
        <f t="shared" si="1775"/>
        <v>108510.13595943621</v>
      </c>
      <c r="L8766" s="2">
        <f t="shared" si="1776"/>
        <v>187246</v>
      </c>
      <c r="M8766" s="2">
        <f t="shared" si="1777"/>
        <v>33000</v>
      </c>
      <c r="N8766" s="6">
        <f t="shared" si="1778"/>
        <v>1</v>
      </c>
      <c r="O8766" s="2">
        <f t="shared" si="1779"/>
        <v>25735.864040563785</v>
      </c>
      <c r="P8766" s="2">
        <f t="shared" si="1780"/>
        <v>25735.864040563785</v>
      </c>
    </row>
    <row r="8767" spans="1:16">
      <c r="A8767" s="6">
        <v>13</v>
      </c>
      <c r="B8767" s="6">
        <v>9</v>
      </c>
      <c r="C8767" s="6">
        <v>21</v>
      </c>
      <c r="D8767" s="6">
        <f t="shared" si="1768"/>
        <v>43</v>
      </c>
      <c r="E8767" s="5">
        <f t="shared" si="1769"/>
        <v>4039.1573208399304</v>
      </c>
      <c r="F8767" s="5">
        <f t="shared" si="1770"/>
        <v>337.19300188586965</v>
      </c>
      <c r="G8767" s="5">
        <f t="shared" si="1771"/>
        <v>1226.6692487641703</v>
      </c>
      <c r="H8767" s="5">
        <f t="shared" si="1772"/>
        <v>5603.0195714899701</v>
      </c>
      <c r="I8767" s="5">
        <f t="shared" si="1773"/>
        <v>720</v>
      </c>
      <c r="J8767" s="5">
        <f t="shared" si="1774"/>
        <v>4883.0195714899701</v>
      </c>
      <c r="K8767" s="2">
        <f t="shared" si="1775"/>
        <v>109774.64533836754</v>
      </c>
      <c r="L8767" s="2">
        <f t="shared" si="1776"/>
        <v>189946</v>
      </c>
      <c r="M8767" s="2">
        <f t="shared" si="1777"/>
        <v>33880</v>
      </c>
      <c r="N8767" s="6">
        <f t="shared" si="1778"/>
        <v>1</v>
      </c>
      <c r="O8767" s="2">
        <f t="shared" si="1779"/>
        <v>26291.35466163246</v>
      </c>
      <c r="P8767" s="2">
        <f t="shared" si="1780"/>
        <v>26291.35466163246</v>
      </c>
    </row>
    <row r="8768" spans="1:16">
      <c r="A8768" s="6">
        <v>13</v>
      </c>
      <c r="B8768" s="6">
        <v>9</v>
      </c>
      <c r="C8768" s="6">
        <v>22</v>
      </c>
      <c r="D8768" s="6">
        <f t="shared" si="1768"/>
        <v>44</v>
      </c>
      <c r="E8768" s="5">
        <f t="shared" si="1769"/>
        <v>4039.1573208399304</v>
      </c>
      <c r="F8768" s="5">
        <f t="shared" si="1770"/>
        <v>337.19300188586965</v>
      </c>
      <c r="G8768" s="5">
        <f t="shared" si="1771"/>
        <v>1301.1455960105666</v>
      </c>
      <c r="H8768" s="5">
        <f t="shared" si="1772"/>
        <v>5677.4959187363665</v>
      </c>
      <c r="I8768" s="5">
        <f t="shared" si="1773"/>
        <v>720</v>
      </c>
      <c r="J8768" s="5">
        <f t="shared" si="1774"/>
        <v>4957.4959187363665</v>
      </c>
      <c r="K8768" s="2">
        <f t="shared" si="1775"/>
        <v>111067.63747806192</v>
      </c>
      <c r="L8768" s="2">
        <f t="shared" si="1776"/>
        <v>192646</v>
      </c>
      <c r="M8768" s="2">
        <f t="shared" si="1777"/>
        <v>34760</v>
      </c>
      <c r="N8768" s="6">
        <f t="shared" si="1778"/>
        <v>1</v>
      </c>
      <c r="O8768" s="2">
        <f t="shared" si="1779"/>
        <v>26818.362521938077</v>
      </c>
      <c r="P8768" s="2">
        <f t="shared" si="1780"/>
        <v>26818.362521938077</v>
      </c>
    </row>
    <row r="8769" spans="1:16">
      <c r="A8769" s="6">
        <v>13</v>
      </c>
      <c r="B8769" s="6">
        <v>9</v>
      </c>
      <c r="C8769" s="6">
        <v>23</v>
      </c>
      <c r="D8769" s="6">
        <f t="shared" si="1768"/>
        <v>45</v>
      </c>
      <c r="E8769" s="5">
        <f t="shared" si="1769"/>
        <v>4039.1573208399304</v>
      </c>
      <c r="F8769" s="5">
        <f t="shared" si="1770"/>
        <v>337.19300188586965</v>
      </c>
      <c r="G8769" s="5">
        <f t="shared" si="1771"/>
        <v>1377.292184868003</v>
      </c>
      <c r="H8769" s="5">
        <f t="shared" si="1772"/>
        <v>5753.6425075938023</v>
      </c>
      <c r="I8769" s="5">
        <f t="shared" si="1773"/>
        <v>720</v>
      </c>
      <c r="J8769" s="5">
        <f t="shared" si="1774"/>
        <v>5033.6425075938023</v>
      </c>
      <c r="K8769" s="2">
        <f t="shared" si="1775"/>
        <v>112389.62686794795</v>
      </c>
      <c r="L8769" s="2">
        <f t="shared" si="1776"/>
        <v>195346</v>
      </c>
      <c r="M8769" s="2">
        <f t="shared" si="1777"/>
        <v>35640</v>
      </c>
      <c r="N8769" s="6">
        <f t="shared" si="1778"/>
        <v>1</v>
      </c>
      <c r="O8769" s="2">
        <f t="shared" si="1779"/>
        <v>27316.373132052046</v>
      </c>
      <c r="P8769" s="2">
        <f t="shared" si="1780"/>
        <v>27316.373132052046</v>
      </c>
    </row>
    <row r="8770" spans="1:16">
      <c r="A8770" s="6">
        <v>13</v>
      </c>
      <c r="B8770" s="6">
        <v>9</v>
      </c>
      <c r="C8770" s="6">
        <v>24</v>
      </c>
      <c r="D8770" s="6">
        <f t="shared" si="1768"/>
        <v>46</v>
      </c>
      <c r="E8770" s="5">
        <f t="shared" si="1769"/>
        <v>4039.1573208399304</v>
      </c>
      <c r="F8770" s="5">
        <f t="shared" si="1770"/>
        <v>337.19300188586965</v>
      </c>
      <c r="G8770" s="5">
        <f t="shared" si="1771"/>
        <v>1455.1391344474989</v>
      </c>
      <c r="H8770" s="5">
        <f t="shared" si="1772"/>
        <v>5831.4894571732984</v>
      </c>
      <c r="I8770" s="5">
        <f t="shared" si="1773"/>
        <v>720</v>
      </c>
      <c r="J8770" s="5">
        <f t="shared" si="1774"/>
        <v>5111.4894571732984</v>
      </c>
      <c r="K8770" s="2">
        <f t="shared" si="1775"/>
        <v>113741.13640925864</v>
      </c>
      <c r="L8770" s="2">
        <f t="shared" si="1776"/>
        <v>198046</v>
      </c>
      <c r="M8770" s="2">
        <f t="shared" si="1777"/>
        <v>36520</v>
      </c>
      <c r="N8770" s="6">
        <f t="shared" si="1778"/>
        <v>1</v>
      </c>
      <c r="O8770" s="2">
        <f t="shared" si="1779"/>
        <v>27784.863590741355</v>
      </c>
      <c r="P8770" s="2">
        <f t="shared" si="1780"/>
        <v>27784.863590741355</v>
      </c>
    </row>
    <row r="8771" spans="1:16">
      <c r="A8771" s="6">
        <v>13</v>
      </c>
      <c r="B8771" s="6">
        <v>9</v>
      </c>
      <c r="C8771" s="6">
        <v>25</v>
      </c>
      <c r="D8771" s="6">
        <f t="shared" si="1768"/>
        <v>47</v>
      </c>
      <c r="E8771" s="5">
        <f t="shared" si="1769"/>
        <v>4039.1573208399304</v>
      </c>
      <c r="F8771" s="5">
        <f t="shared" si="1770"/>
        <v>337.19300188586965</v>
      </c>
      <c r="G8771" s="5">
        <f t="shared" si="1771"/>
        <v>1534.7170558625965</v>
      </c>
      <c r="H8771" s="5">
        <f t="shared" si="1772"/>
        <v>5911.0673785883964</v>
      </c>
      <c r="I8771" s="5">
        <f t="shared" si="1773"/>
        <v>720</v>
      </c>
      <c r="J8771" s="5">
        <f t="shared" si="1774"/>
        <v>5191.0673785883964</v>
      </c>
      <c r="K8771" s="2">
        <f t="shared" si="1775"/>
        <v>115122.69754493743</v>
      </c>
      <c r="L8771" s="2">
        <f t="shared" si="1776"/>
        <v>200746</v>
      </c>
      <c r="M8771" s="2">
        <f t="shared" si="1777"/>
        <v>37400</v>
      </c>
      <c r="N8771" s="6">
        <f t="shared" si="1778"/>
        <v>1</v>
      </c>
      <c r="O8771" s="2">
        <f t="shared" si="1779"/>
        <v>28223.302455062571</v>
      </c>
      <c r="P8771" s="2">
        <f t="shared" si="1780"/>
        <v>28223.302455062571</v>
      </c>
    </row>
    <row r="8772" spans="1:16">
      <c r="A8772" s="6">
        <v>13</v>
      </c>
      <c r="B8772" s="6">
        <v>9</v>
      </c>
      <c r="C8772" s="6">
        <v>26</v>
      </c>
      <c r="D8772" s="6">
        <f t="shared" ref="D8772:D8835" si="1781">A8772+B8772+C8772</f>
        <v>48</v>
      </c>
      <c r="E8772" s="5">
        <f t="shared" ref="E8772:E8835" si="1782">IF(A8772=0,0,A8772*LABOR_HRS_WK_TOM*SEASON_WEEKS*(1+DIM_PCT_TOM)^A8772)</f>
        <v>4039.1573208399304</v>
      </c>
      <c r="F8772" s="5">
        <f t="shared" ref="F8772:F8835" si="1783">IF(B8772=0,0,B8772*LABOR_HRS_WK_CAR*SEASON_WEEKS*(1+DIM_PCT_CAR)^B8772)</f>
        <v>337.19300188586965</v>
      </c>
      <c r="G8772" s="5">
        <f t="shared" ref="G8772:G8835" si="1784">IF(C8772=0,0,C8772*LABOR_HRS_WK_MES*SEASON_WEEKS*(1+DIM_PCT_MES)^C8772)</f>
        <v>1616.0570598233144</v>
      </c>
      <c r="H8772" s="5">
        <f t="shared" ref="H8772:H8835" si="1785">E8772+F8772+G8772</f>
        <v>5992.4073825491141</v>
      </c>
      <c r="I8772" s="5">
        <f t="shared" ref="I8772:I8835" si="1786">MIN(H8772,FARMER_HRS)</f>
        <v>720</v>
      </c>
      <c r="J8772" s="5">
        <f t="shared" ref="J8772:J8835" si="1787">MAX(0,H8772-FARMER_HRS)</f>
        <v>5272.4073825491141</v>
      </c>
      <c r="K8772" s="2">
        <f t="shared" ref="K8772:K8835" si="1788">I8772*FARMER_RATE+J8772*TEMP_WORKER_RATE</f>
        <v>116534.85039147767</v>
      </c>
      <c r="L8772" s="2">
        <f t="shared" ref="L8772:L8835" si="1789">A8772*PRICE_TOM+B8772*PRICE_CAR+C8772*PRICE_MES</f>
        <v>203446</v>
      </c>
      <c r="M8772" s="2">
        <f t="shared" ref="M8772:M8835" si="1790">A8772*FERT_BED_TOM+B8772*FERT_BED_CAR+C8772*FERT_BED_MES</f>
        <v>38280</v>
      </c>
      <c r="N8772" s="6">
        <f t="shared" ref="N8772:N8835" si="1791">IF(AND(D8772&lt;=TOTAL_BEDS,J8772&lt;=TEMP_WORKER_MAX*TEMP_WORKER_HRS),1,0)</f>
        <v>1</v>
      </c>
      <c r="O8772" s="2">
        <f t="shared" ref="O8772:O8835" si="1792">L8772-M8772-K8772-FIXED_COSTS</f>
        <v>28631.149608522333</v>
      </c>
      <c r="P8772" s="2">
        <f t="shared" ref="P8772:P8835" si="1793">IF(N8772=1,O8772,"")</f>
        <v>28631.149608522333</v>
      </c>
    </row>
    <row r="8773" spans="1:16">
      <c r="A8773" s="6">
        <v>13</v>
      </c>
      <c r="B8773" s="6">
        <v>9</v>
      </c>
      <c r="C8773" s="6">
        <v>27</v>
      </c>
      <c r="D8773" s="6">
        <f t="shared" si="1781"/>
        <v>49</v>
      </c>
      <c r="E8773" s="5">
        <f t="shared" si="1782"/>
        <v>4039.1573208399304</v>
      </c>
      <c r="F8773" s="5">
        <f t="shared" si="1783"/>
        <v>337.19300188586965</v>
      </c>
      <c r="G8773" s="5">
        <f t="shared" si="1784"/>
        <v>1699.1907643430709</v>
      </c>
      <c r="H8773" s="5">
        <f t="shared" si="1785"/>
        <v>6075.5410870688702</v>
      </c>
      <c r="I8773" s="5">
        <f t="shared" si="1786"/>
        <v>720</v>
      </c>
      <c r="J8773" s="5">
        <f t="shared" si="1787"/>
        <v>5355.5410870688702</v>
      </c>
      <c r="K8773" s="2">
        <f t="shared" si="1788"/>
        <v>117978.14387272343</v>
      </c>
      <c r="L8773" s="2">
        <f t="shared" si="1789"/>
        <v>206146</v>
      </c>
      <c r="M8773" s="2">
        <f t="shared" si="1790"/>
        <v>39160</v>
      </c>
      <c r="N8773" s="6">
        <f t="shared" si="1791"/>
        <v>1</v>
      </c>
      <c r="O8773" s="2">
        <f t="shared" si="1792"/>
        <v>29007.856127276566</v>
      </c>
      <c r="P8773" s="2">
        <f t="shared" si="1793"/>
        <v>29007.856127276566</v>
      </c>
    </row>
    <row r="8774" spans="1:16">
      <c r="A8774" s="6">
        <v>13</v>
      </c>
      <c r="B8774" s="6">
        <v>9</v>
      </c>
      <c r="C8774" s="6">
        <v>28</v>
      </c>
      <c r="D8774" s="6">
        <f t="shared" si="1781"/>
        <v>50</v>
      </c>
      <c r="E8774" s="5">
        <f t="shared" si="1782"/>
        <v>4039.1573208399304</v>
      </c>
      <c r="F8774" s="5">
        <f t="shared" si="1783"/>
        <v>337.19300188586965</v>
      </c>
      <c r="G8774" s="5">
        <f t="shared" si="1784"/>
        <v>1784.1503025602246</v>
      </c>
      <c r="H8774" s="5">
        <f t="shared" si="1785"/>
        <v>6160.5006252860239</v>
      </c>
      <c r="I8774" s="5">
        <f t="shared" si="1786"/>
        <v>720</v>
      </c>
      <c r="J8774" s="5">
        <f t="shared" si="1787"/>
        <v>5440.5006252860239</v>
      </c>
      <c r="K8774" s="2">
        <f t="shared" si="1788"/>
        <v>119453.13585566013</v>
      </c>
      <c r="L8774" s="2">
        <f t="shared" si="1789"/>
        <v>208846</v>
      </c>
      <c r="M8774" s="2">
        <f t="shared" si="1790"/>
        <v>40040</v>
      </c>
      <c r="N8774" s="6">
        <f t="shared" si="1791"/>
        <v>1</v>
      </c>
      <c r="O8774" s="2">
        <f t="shared" si="1792"/>
        <v>29352.864144339866</v>
      </c>
      <c r="P8774" s="2">
        <f t="shared" si="1793"/>
        <v>29352.864144339866</v>
      </c>
    </row>
    <row r="8775" spans="1:16">
      <c r="A8775" s="6">
        <v>13</v>
      </c>
      <c r="B8775" s="6">
        <v>9</v>
      </c>
      <c r="C8775" s="6">
        <v>29</v>
      </c>
      <c r="D8775" s="6">
        <f t="shared" si="1781"/>
        <v>51</v>
      </c>
      <c r="E8775" s="5">
        <f t="shared" si="1782"/>
        <v>4039.1573208399304</v>
      </c>
      <c r="F8775" s="5">
        <f t="shared" si="1783"/>
        <v>337.19300188586965</v>
      </c>
      <c r="G8775" s="5">
        <f t="shared" si="1784"/>
        <v>1870.9683306758782</v>
      </c>
      <c r="H8775" s="5">
        <f t="shared" si="1785"/>
        <v>6247.3186534016777</v>
      </c>
      <c r="I8775" s="5">
        <f t="shared" si="1786"/>
        <v>720</v>
      </c>
      <c r="J8775" s="5">
        <f t="shared" si="1787"/>
        <v>5527.3186534016777</v>
      </c>
      <c r="K8775" s="2">
        <f t="shared" si="1788"/>
        <v>120960.39328822357</v>
      </c>
      <c r="L8775" s="2">
        <f t="shared" si="1789"/>
        <v>211546</v>
      </c>
      <c r="M8775" s="2">
        <f t="shared" si="1790"/>
        <v>40920</v>
      </c>
      <c r="N8775" s="6">
        <f t="shared" si="1791"/>
        <v>1</v>
      </c>
      <c r="O8775" s="2">
        <f t="shared" si="1792"/>
        <v>29665.606711776432</v>
      </c>
      <c r="P8775" s="2">
        <f t="shared" si="1793"/>
        <v>29665.606711776432</v>
      </c>
    </row>
    <row r="8776" spans="1:16">
      <c r="A8776" s="6">
        <v>13</v>
      </c>
      <c r="B8776" s="6">
        <v>9</v>
      </c>
      <c r="C8776" s="6">
        <v>30</v>
      </c>
      <c r="D8776" s="6">
        <f t="shared" si="1781"/>
        <v>52</v>
      </c>
      <c r="E8776" s="5">
        <f t="shared" si="1782"/>
        <v>4039.1573208399304</v>
      </c>
      <c r="F8776" s="5">
        <f t="shared" si="1783"/>
        <v>337.19300188586965</v>
      </c>
      <c r="G8776" s="5">
        <f t="shared" si="1784"/>
        <v>1959.6780360096488</v>
      </c>
      <c r="H8776" s="5">
        <f t="shared" si="1785"/>
        <v>6336.0283587354488</v>
      </c>
      <c r="I8776" s="5">
        <f t="shared" si="1786"/>
        <v>720</v>
      </c>
      <c r="J8776" s="5">
        <f t="shared" si="1787"/>
        <v>5616.0283587354488</v>
      </c>
      <c r="K8776" s="2">
        <f t="shared" si="1788"/>
        <v>122500.49233915709</v>
      </c>
      <c r="L8776" s="2">
        <f t="shared" si="1789"/>
        <v>214246</v>
      </c>
      <c r="M8776" s="2">
        <f t="shared" si="1790"/>
        <v>41800</v>
      </c>
      <c r="N8776" s="6">
        <f t="shared" si="1791"/>
        <v>1</v>
      </c>
      <c r="O8776" s="2">
        <f t="shared" si="1792"/>
        <v>29945.507660842908</v>
      </c>
      <c r="P8776" s="2">
        <f t="shared" si="1793"/>
        <v>29945.507660842908</v>
      </c>
    </row>
    <row r="8777" spans="1:16">
      <c r="A8777" s="6">
        <v>13</v>
      </c>
      <c r="B8777" s="6">
        <v>10</v>
      </c>
      <c r="C8777" s="6">
        <v>0</v>
      </c>
      <c r="D8777" s="6">
        <f t="shared" si="1781"/>
        <v>23</v>
      </c>
      <c r="E8777" s="5">
        <f t="shared" si="1782"/>
        <v>4039.1573208399304</v>
      </c>
      <c r="F8777" s="5">
        <f t="shared" si="1783"/>
        <v>384.02536325890713</v>
      </c>
      <c r="G8777" s="5">
        <f t="shared" si="1784"/>
        <v>0</v>
      </c>
      <c r="H8777" s="5">
        <f t="shared" si="1785"/>
        <v>4423.1826840988379</v>
      </c>
      <c r="I8777" s="5">
        <f t="shared" si="1786"/>
        <v>720</v>
      </c>
      <c r="J8777" s="5">
        <f t="shared" si="1787"/>
        <v>3703.1826840988379</v>
      </c>
      <c r="K8777" s="2">
        <f t="shared" si="1788"/>
        <v>89291.366043382601</v>
      </c>
      <c r="L8777" s="2">
        <f t="shared" si="1789"/>
        <v>135340</v>
      </c>
      <c r="M8777" s="2">
        <f t="shared" si="1790"/>
        <v>15840</v>
      </c>
      <c r="N8777" s="6">
        <f t="shared" si="1791"/>
        <v>1</v>
      </c>
      <c r="O8777" s="2">
        <f t="shared" si="1792"/>
        <v>10208.633956617399</v>
      </c>
      <c r="P8777" s="2">
        <f t="shared" si="1793"/>
        <v>10208.633956617399</v>
      </c>
    </row>
    <row r="8778" spans="1:16">
      <c r="A8778" s="6">
        <v>13</v>
      </c>
      <c r="B8778" s="6">
        <v>10</v>
      </c>
      <c r="C8778" s="6">
        <v>1</v>
      </c>
      <c r="D8778" s="6">
        <f t="shared" si="1781"/>
        <v>24</v>
      </c>
      <c r="E8778" s="5">
        <f t="shared" si="1782"/>
        <v>4039.1573208399304</v>
      </c>
      <c r="F8778" s="5">
        <f t="shared" si="1783"/>
        <v>384.02536325890713</v>
      </c>
      <c r="G8778" s="5">
        <f t="shared" si="1784"/>
        <v>45.5625</v>
      </c>
      <c r="H8778" s="5">
        <f t="shared" si="1785"/>
        <v>4468.7451840988379</v>
      </c>
      <c r="I8778" s="5">
        <f t="shared" si="1786"/>
        <v>720</v>
      </c>
      <c r="J8778" s="5">
        <f t="shared" si="1787"/>
        <v>3748.7451840988379</v>
      </c>
      <c r="K8778" s="2">
        <f t="shared" si="1788"/>
        <v>90082.381668382601</v>
      </c>
      <c r="L8778" s="2">
        <f t="shared" si="1789"/>
        <v>138040</v>
      </c>
      <c r="M8778" s="2">
        <f t="shared" si="1790"/>
        <v>16720</v>
      </c>
      <c r="N8778" s="6">
        <f t="shared" si="1791"/>
        <v>1</v>
      </c>
      <c r="O8778" s="2">
        <f t="shared" si="1792"/>
        <v>11237.618331617399</v>
      </c>
      <c r="P8778" s="2">
        <f t="shared" si="1793"/>
        <v>11237.618331617399</v>
      </c>
    </row>
    <row r="8779" spans="1:16">
      <c r="A8779" s="6">
        <v>13</v>
      </c>
      <c r="B8779" s="6">
        <v>10</v>
      </c>
      <c r="C8779" s="6">
        <v>2</v>
      </c>
      <c r="D8779" s="6">
        <f t="shared" si="1781"/>
        <v>25</v>
      </c>
      <c r="E8779" s="5">
        <f t="shared" si="1782"/>
        <v>4039.1573208399304</v>
      </c>
      <c r="F8779" s="5">
        <f t="shared" si="1783"/>
        <v>384.02536325890713</v>
      </c>
      <c r="G8779" s="5">
        <f t="shared" si="1784"/>
        <v>92.264062499999994</v>
      </c>
      <c r="H8779" s="5">
        <f t="shared" si="1785"/>
        <v>4515.4467465988382</v>
      </c>
      <c r="I8779" s="5">
        <f t="shared" si="1786"/>
        <v>720</v>
      </c>
      <c r="J8779" s="5">
        <f t="shared" si="1787"/>
        <v>3795.4467465988382</v>
      </c>
      <c r="K8779" s="2">
        <f t="shared" si="1788"/>
        <v>90893.172684007601</v>
      </c>
      <c r="L8779" s="2">
        <f t="shared" si="1789"/>
        <v>140740</v>
      </c>
      <c r="M8779" s="2">
        <f t="shared" si="1790"/>
        <v>17600</v>
      </c>
      <c r="N8779" s="6">
        <f t="shared" si="1791"/>
        <v>1</v>
      </c>
      <c r="O8779" s="2">
        <f t="shared" si="1792"/>
        <v>12246.827315992399</v>
      </c>
      <c r="P8779" s="2">
        <f t="shared" si="1793"/>
        <v>12246.827315992399</v>
      </c>
    </row>
    <row r="8780" spans="1:16">
      <c r="A8780" s="6">
        <v>13</v>
      </c>
      <c r="B8780" s="6">
        <v>10</v>
      </c>
      <c r="C8780" s="6">
        <v>3</v>
      </c>
      <c r="D8780" s="6">
        <f t="shared" si="1781"/>
        <v>26</v>
      </c>
      <c r="E8780" s="5">
        <f t="shared" si="1782"/>
        <v>4039.1573208399304</v>
      </c>
      <c r="F8780" s="5">
        <f t="shared" si="1783"/>
        <v>384.02536325890713</v>
      </c>
      <c r="G8780" s="5">
        <f t="shared" si="1784"/>
        <v>140.12604492187498</v>
      </c>
      <c r="H8780" s="5">
        <f t="shared" si="1785"/>
        <v>4563.3087290207131</v>
      </c>
      <c r="I8780" s="5">
        <f t="shared" si="1786"/>
        <v>720</v>
      </c>
      <c r="J8780" s="5">
        <f t="shared" si="1787"/>
        <v>3843.3087290207131</v>
      </c>
      <c r="K8780" s="2">
        <f t="shared" si="1788"/>
        <v>91724.10987883182</v>
      </c>
      <c r="L8780" s="2">
        <f t="shared" si="1789"/>
        <v>143440</v>
      </c>
      <c r="M8780" s="2">
        <f t="shared" si="1790"/>
        <v>18480</v>
      </c>
      <c r="N8780" s="6">
        <f t="shared" si="1791"/>
        <v>1</v>
      </c>
      <c r="O8780" s="2">
        <f t="shared" si="1792"/>
        <v>13235.89012116818</v>
      </c>
      <c r="P8780" s="2">
        <f t="shared" si="1793"/>
        <v>13235.89012116818</v>
      </c>
    </row>
    <row r="8781" spans="1:16">
      <c r="A8781" s="6">
        <v>13</v>
      </c>
      <c r="B8781" s="6">
        <v>10</v>
      </c>
      <c r="C8781" s="6">
        <v>4</v>
      </c>
      <c r="D8781" s="6">
        <f t="shared" si="1781"/>
        <v>27</v>
      </c>
      <c r="E8781" s="5">
        <f t="shared" si="1782"/>
        <v>4039.1573208399304</v>
      </c>
      <c r="F8781" s="5">
        <f t="shared" si="1783"/>
        <v>384.02536325890713</v>
      </c>
      <c r="G8781" s="5">
        <f t="shared" si="1784"/>
        <v>189.17016064453125</v>
      </c>
      <c r="H8781" s="5">
        <f t="shared" si="1785"/>
        <v>4612.3528447433691</v>
      </c>
      <c r="I8781" s="5">
        <f t="shared" si="1786"/>
        <v>720</v>
      </c>
      <c r="J8781" s="5">
        <f t="shared" si="1787"/>
        <v>3892.3528447433691</v>
      </c>
      <c r="K8781" s="2">
        <f t="shared" si="1788"/>
        <v>92575.570221239046</v>
      </c>
      <c r="L8781" s="2">
        <f t="shared" si="1789"/>
        <v>146140</v>
      </c>
      <c r="M8781" s="2">
        <f t="shared" si="1790"/>
        <v>19360</v>
      </c>
      <c r="N8781" s="6">
        <f t="shared" si="1791"/>
        <v>1</v>
      </c>
      <c r="O8781" s="2">
        <f t="shared" si="1792"/>
        <v>14204.429778760954</v>
      </c>
      <c r="P8781" s="2">
        <f t="shared" si="1793"/>
        <v>14204.429778760954</v>
      </c>
    </row>
    <row r="8782" spans="1:16">
      <c r="A8782" s="6">
        <v>13</v>
      </c>
      <c r="B8782" s="6">
        <v>10</v>
      </c>
      <c r="C8782" s="6">
        <v>5</v>
      </c>
      <c r="D8782" s="6">
        <f t="shared" si="1781"/>
        <v>28</v>
      </c>
      <c r="E8782" s="5">
        <f t="shared" si="1782"/>
        <v>4039.1573208399304</v>
      </c>
      <c r="F8782" s="5">
        <f t="shared" si="1783"/>
        <v>384.02536325890713</v>
      </c>
      <c r="G8782" s="5">
        <f t="shared" si="1784"/>
        <v>239.41848456573481</v>
      </c>
      <c r="H8782" s="5">
        <f t="shared" si="1785"/>
        <v>4662.6011686645725</v>
      </c>
      <c r="I8782" s="5">
        <f t="shared" si="1786"/>
        <v>720</v>
      </c>
      <c r="J8782" s="5">
        <f t="shared" si="1787"/>
        <v>3942.6011686645725</v>
      </c>
      <c r="K8782" s="2">
        <f t="shared" si="1788"/>
        <v>93447.936955982164</v>
      </c>
      <c r="L8782" s="2">
        <f t="shared" si="1789"/>
        <v>148840</v>
      </c>
      <c r="M8782" s="2">
        <f t="shared" si="1790"/>
        <v>20240</v>
      </c>
      <c r="N8782" s="6">
        <f t="shared" si="1791"/>
        <v>1</v>
      </c>
      <c r="O8782" s="2">
        <f t="shared" si="1792"/>
        <v>15152.063044017836</v>
      </c>
      <c r="P8782" s="2">
        <f t="shared" si="1793"/>
        <v>15152.063044017836</v>
      </c>
    </row>
    <row r="8783" spans="1:16">
      <c r="A8783" s="6">
        <v>13</v>
      </c>
      <c r="B8783" s="6">
        <v>10</v>
      </c>
      <c r="C8783" s="6">
        <v>6</v>
      </c>
      <c r="D8783" s="6">
        <f t="shared" si="1781"/>
        <v>29</v>
      </c>
      <c r="E8783" s="5">
        <f t="shared" si="1782"/>
        <v>4039.1573208399304</v>
      </c>
      <c r="F8783" s="5">
        <f t="shared" si="1783"/>
        <v>384.02536325890713</v>
      </c>
      <c r="G8783" s="5">
        <f t="shared" si="1784"/>
        <v>290.89345874736784</v>
      </c>
      <c r="H8783" s="5">
        <f t="shared" si="1785"/>
        <v>4714.0761428462056</v>
      </c>
      <c r="I8783" s="5">
        <f t="shared" si="1786"/>
        <v>720</v>
      </c>
      <c r="J8783" s="5">
        <f t="shared" si="1787"/>
        <v>3994.0761428462056</v>
      </c>
      <c r="K8783" s="2">
        <f t="shared" si="1788"/>
        <v>94341.599702191073</v>
      </c>
      <c r="L8783" s="2">
        <f t="shared" si="1789"/>
        <v>151540</v>
      </c>
      <c r="M8783" s="2">
        <f t="shared" si="1790"/>
        <v>21120</v>
      </c>
      <c r="N8783" s="6">
        <f t="shared" si="1791"/>
        <v>1</v>
      </c>
      <c r="O8783" s="2">
        <f t="shared" si="1792"/>
        <v>16078.400297808927</v>
      </c>
      <c r="P8783" s="2">
        <f t="shared" si="1793"/>
        <v>16078.400297808927</v>
      </c>
    </row>
    <row r="8784" spans="1:16">
      <c r="A8784" s="6">
        <v>13</v>
      </c>
      <c r="B8784" s="6">
        <v>10</v>
      </c>
      <c r="C8784" s="6">
        <v>7</v>
      </c>
      <c r="D8784" s="6">
        <f t="shared" si="1781"/>
        <v>30</v>
      </c>
      <c r="E8784" s="5">
        <f t="shared" si="1782"/>
        <v>4039.1573208399304</v>
      </c>
      <c r="F8784" s="5">
        <f t="shared" si="1783"/>
        <v>384.02536325890713</v>
      </c>
      <c r="G8784" s="5">
        <f t="shared" si="1784"/>
        <v>343.61789814532818</v>
      </c>
      <c r="H8784" s="5">
        <f t="shared" si="1785"/>
        <v>4766.8005822441664</v>
      </c>
      <c r="I8784" s="5">
        <f t="shared" si="1786"/>
        <v>720</v>
      </c>
      <c r="J8784" s="5">
        <f t="shared" si="1787"/>
        <v>4046.8005822441664</v>
      </c>
      <c r="K8784" s="2">
        <f t="shared" si="1788"/>
        <v>95256.954552850104</v>
      </c>
      <c r="L8784" s="2">
        <f t="shared" si="1789"/>
        <v>154240</v>
      </c>
      <c r="M8784" s="2">
        <f t="shared" si="1790"/>
        <v>22000</v>
      </c>
      <c r="N8784" s="6">
        <f t="shared" si="1791"/>
        <v>1</v>
      </c>
      <c r="O8784" s="2">
        <f t="shared" si="1792"/>
        <v>16983.045447149896</v>
      </c>
      <c r="P8784" s="2">
        <f t="shared" si="1793"/>
        <v>16983.045447149896</v>
      </c>
    </row>
    <row r="8785" spans="1:16">
      <c r="A8785" s="6">
        <v>13</v>
      </c>
      <c r="B8785" s="6">
        <v>10</v>
      </c>
      <c r="C8785" s="6">
        <v>8</v>
      </c>
      <c r="D8785" s="6">
        <f t="shared" si="1781"/>
        <v>31</v>
      </c>
      <c r="E8785" s="5">
        <f t="shared" si="1782"/>
        <v>4039.1573208399304</v>
      </c>
      <c r="F8785" s="5">
        <f t="shared" si="1783"/>
        <v>384.02536325890713</v>
      </c>
      <c r="G8785" s="5">
        <f t="shared" si="1784"/>
        <v>397.61499642530839</v>
      </c>
      <c r="H8785" s="5">
        <f t="shared" si="1785"/>
        <v>4820.797680524146</v>
      </c>
      <c r="I8785" s="5">
        <f t="shared" si="1786"/>
        <v>720</v>
      </c>
      <c r="J8785" s="5">
        <f t="shared" si="1787"/>
        <v>4100.797680524146</v>
      </c>
      <c r="K8785" s="2">
        <f t="shared" si="1788"/>
        <v>96194.404175766424</v>
      </c>
      <c r="L8785" s="2">
        <f t="shared" si="1789"/>
        <v>156940</v>
      </c>
      <c r="M8785" s="2">
        <f t="shared" si="1790"/>
        <v>22880</v>
      </c>
      <c r="N8785" s="6">
        <f t="shared" si="1791"/>
        <v>1</v>
      </c>
      <c r="O8785" s="2">
        <f t="shared" si="1792"/>
        <v>17865.595824233576</v>
      </c>
      <c r="P8785" s="2">
        <f t="shared" si="1793"/>
        <v>17865.595824233576</v>
      </c>
    </row>
    <row r="8786" spans="1:16">
      <c r="A8786" s="6">
        <v>13</v>
      </c>
      <c r="B8786" s="6">
        <v>10</v>
      </c>
      <c r="C8786" s="6">
        <v>9</v>
      </c>
      <c r="D8786" s="6">
        <f t="shared" si="1781"/>
        <v>32</v>
      </c>
      <c r="E8786" s="5">
        <f t="shared" si="1782"/>
        <v>4039.1573208399304</v>
      </c>
      <c r="F8786" s="5">
        <f t="shared" si="1783"/>
        <v>384.02536325890713</v>
      </c>
      <c r="G8786" s="5">
        <f t="shared" si="1784"/>
        <v>452.90833186570285</v>
      </c>
      <c r="H8786" s="5">
        <f t="shared" si="1785"/>
        <v>4876.0910159645409</v>
      </c>
      <c r="I8786" s="5">
        <f t="shared" si="1786"/>
        <v>720</v>
      </c>
      <c r="J8786" s="5">
        <f t="shared" si="1787"/>
        <v>4156.0910159645409</v>
      </c>
      <c r="K8786" s="2">
        <f t="shared" si="1788"/>
        <v>97154.357916051056</v>
      </c>
      <c r="L8786" s="2">
        <f t="shared" si="1789"/>
        <v>159640</v>
      </c>
      <c r="M8786" s="2">
        <f t="shared" si="1790"/>
        <v>23760</v>
      </c>
      <c r="N8786" s="6">
        <f t="shared" si="1791"/>
        <v>1</v>
      </c>
      <c r="O8786" s="2">
        <f t="shared" si="1792"/>
        <v>18725.642083948944</v>
      </c>
      <c r="P8786" s="2">
        <f t="shared" si="1793"/>
        <v>18725.642083948944</v>
      </c>
    </row>
    <row r="8787" spans="1:16">
      <c r="A8787" s="6">
        <v>13</v>
      </c>
      <c r="B8787" s="6">
        <v>10</v>
      </c>
      <c r="C8787" s="6">
        <v>10</v>
      </c>
      <c r="D8787" s="6">
        <f t="shared" si="1781"/>
        <v>33</v>
      </c>
      <c r="E8787" s="5">
        <f t="shared" si="1782"/>
        <v>4039.1573208399304</v>
      </c>
      <c r="F8787" s="5">
        <f t="shared" si="1783"/>
        <v>384.02536325890713</v>
      </c>
      <c r="G8787" s="5">
        <f t="shared" si="1784"/>
        <v>509.52187334891573</v>
      </c>
      <c r="H8787" s="5">
        <f t="shared" si="1785"/>
        <v>4932.7045574477534</v>
      </c>
      <c r="I8787" s="5">
        <f t="shared" si="1786"/>
        <v>720</v>
      </c>
      <c r="J8787" s="5">
        <f t="shared" si="1787"/>
        <v>4212.7045574477534</v>
      </c>
      <c r="K8787" s="2">
        <f t="shared" si="1788"/>
        <v>98137.231900134604</v>
      </c>
      <c r="L8787" s="2">
        <f t="shared" si="1789"/>
        <v>162340</v>
      </c>
      <c r="M8787" s="2">
        <f t="shared" si="1790"/>
        <v>24640</v>
      </c>
      <c r="N8787" s="6">
        <f t="shared" si="1791"/>
        <v>1</v>
      </c>
      <c r="O8787" s="2">
        <f t="shared" si="1792"/>
        <v>19562.768099865396</v>
      </c>
      <c r="P8787" s="2">
        <f t="shared" si="1793"/>
        <v>19562.768099865396</v>
      </c>
    </row>
    <row r="8788" spans="1:16">
      <c r="A8788" s="6">
        <v>13</v>
      </c>
      <c r="B8788" s="6">
        <v>10</v>
      </c>
      <c r="C8788" s="6">
        <v>11</v>
      </c>
      <c r="D8788" s="6">
        <f t="shared" si="1781"/>
        <v>34</v>
      </c>
      <c r="E8788" s="5">
        <f t="shared" si="1782"/>
        <v>4039.1573208399304</v>
      </c>
      <c r="F8788" s="5">
        <f t="shared" si="1783"/>
        <v>384.02536325890713</v>
      </c>
      <c r="G8788" s="5">
        <f t="shared" si="1784"/>
        <v>567.47998644235474</v>
      </c>
      <c r="H8788" s="5">
        <f t="shared" si="1785"/>
        <v>4990.6626705411927</v>
      </c>
      <c r="I8788" s="5">
        <f t="shared" si="1786"/>
        <v>720</v>
      </c>
      <c r="J8788" s="5">
        <f t="shared" si="1787"/>
        <v>4270.6626705411927</v>
      </c>
      <c r="K8788" s="2">
        <f t="shared" si="1788"/>
        <v>99143.449141340156</v>
      </c>
      <c r="L8788" s="2">
        <f t="shared" si="1789"/>
        <v>165040</v>
      </c>
      <c r="M8788" s="2">
        <f t="shared" si="1790"/>
        <v>25520</v>
      </c>
      <c r="N8788" s="6">
        <f t="shared" si="1791"/>
        <v>1</v>
      </c>
      <c r="O8788" s="2">
        <f t="shared" si="1792"/>
        <v>20376.550858659844</v>
      </c>
      <c r="P8788" s="2">
        <f t="shared" si="1793"/>
        <v>20376.550858659844</v>
      </c>
    </row>
    <row r="8789" spans="1:16">
      <c r="A8789" s="6">
        <v>13</v>
      </c>
      <c r="B8789" s="6">
        <v>10</v>
      </c>
      <c r="C8789" s="6">
        <v>12</v>
      </c>
      <c r="D8789" s="6">
        <f t="shared" si="1781"/>
        <v>35</v>
      </c>
      <c r="E8789" s="5">
        <f t="shared" si="1782"/>
        <v>4039.1573208399304</v>
      </c>
      <c r="F8789" s="5">
        <f t="shared" si="1783"/>
        <v>384.02536325890713</v>
      </c>
      <c r="G8789" s="5">
        <f t="shared" si="1784"/>
        <v>626.80743957041921</v>
      </c>
      <c r="H8789" s="5">
        <f t="shared" si="1785"/>
        <v>5049.9901236692567</v>
      </c>
      <c r="I8789" s="5">
        <f t="shared" si="1786"/>
        <v>720</v>
      </c>
      <c r="J8789" s="5">
        <f t="shared" si="1787"/>
        <v>4329.9901236692567</v>
      </c>
      <c r="K8789" s="2">
        <f t="shared" si="1788"/>
        <v>100173.4396470357</v>
      </c>
      <c r="L8789" s="2">
        <f t="shared" si="1789"/>
        <v>167740</v>
      </c>
      <c r="M8789" s="2">
        <f t="shared" si="1790"/>
        <v>26400</v>
      </c>
      <c r="N8789" s="6">
        <f t="shared" si="1791"/>
        <v>1</v>
      </c>
      <c r="O8789" s="2">
        <f t="shared" si="1792"/>
        <v>21166.560352964298</v>
      </c>
      <c r="P8789" s="2">
        <f t="shared" si="1793"/>
        <v>21166.560352964298</v>
      </c>
    </row>
    <row r="8790" spans="1:16">
      <c r="A8790" s="6">
        <v>13</v>
      </c>
      <c r="B8790" s="6">
        <v>10</v>
      </c>
      <c r="C8790" s="6">
        <v>13</v>
      </c>
      <c r="D8790" s="6">
        <f t="shared" si="1781"/>
        <v>36</v>
      </c>
      <c r="E8790" s="5">
        <f t="shared" si="1782"/>
        <v>4039.1573208399304</v>
      </c>
      <c r="F8790" s="5">
        <f t="shared" si="1783"/>
        <v>384.02536325890713</v>
      </c>
      <c r="G8790" s="5">
        <f t="shared" si="1784"/>
        <v>687.52941027880343</v>
      </c>
      <c r="H8790" s="5">
        <f t="shared" si="1785"/>
        <v>5110.7120943776408</v>
      </c>
      <c r="I8790" s="5">
        <f t="shared" si="1786"/>
        <v>720</v>
      </c>
      <c r="J8790" s="5">
        <f t="shared" si="1787"/>
        <v>4390.7120943776408</v>
      </c>
      <c r="K8790" s="2">
        <f t="shared" si="1788"/>
        <v>101227.64052738959</v>
      </c>
      <c r="L8790" s="2">
        <f t="shared" si="1789"/>
        <v>170440</v>
      </c>
      <c r="M8790" s="2">
        <f t="shared" si="1790"/>
        <v>27280</v>
      </c>
      <c r="N8790" s="6">
        <f t="shared" si="1791"/>
        <v>1</v>
      </c>
      <c r="O8790" s="2">
        <f t="shared" si="1792"/>
        <v>21932.359472610406</v>
      </c>
      <c r="P8790" s="2">
        <f t="shared" si="1793"/>
        <v>21932.359472610406</v>
      </c>
    </row>
    <row r="8791" spans="1:16">
      <c r="A8791" s="6">
        <v>13</v>
      </c>
      <c r="B8791" s="6">
        <v>10</v>
      </c>
      <c r="C8791" s="6">
        <v>14</v>
      </c>
      <c r="D8791" s="6">
        <f t="shared" si="1781"/>
        <v>37</v>
      </c>
      <c r="E8791" s="5">
        <f t="shared" si="1782"/>
        <v>4039.1573208399304</v>
      </c>
      <c r="F8791" s="5">
        <f t="shared" si="1783"/>
        <v>384.02536325890713</v>
      </c>
      <c r="G8791" s="5">
        <f t="shared" si="1784"/>
        <v>749.67149159246469</v>
      </c>
      <c r="H8791" s="5">
        <f t="shared" si="1785"/>
        <v>5172.8541756913028</v>
      </c>
      <c r="I8791" s="5">
        <f t="shared" si="1786"/>
        <v>720</v>
      </c>
      <c r="J8791" s="5">
        <f t="shared" si="1787"/>
        <v>4452.8541756913028</v>
      </c>
      <c r="K8791" s="2">
        <f t="shared" si="1788"/>
        <v>102306.49610575178</v>
      </c>
      <c r="L8791" s="2">
        <f t="shared" si="1789"/>
        <v>173140</v>
      </c>
      <c r="M8791" s="2">
        <f t="shared" si="1790"/>
        <v>28160</v>
      </c>
      <c r="N8791" s="6">
        <f t="shared" si="1791"/>
        <v>1</v>
      </c>
      <c r="O8791" s="2">
        <f t="shared" si="1792"/>
        <v>22673.503894248221</v>
      </c>
      <c r="P8791" s="2">
        <f t="shared" si="1793"/>
        <v>22673.503894248221</v>
      </c>
    </row>
    <row r="8792" spans="1:16">
      <c r="A8792" s="6">
        <v>13</v>
      </c>
      <c r="B8792" s="6">
        <v>10</v>
      </c>
      <c r="C8792" s="6">
        <v>15</v>
      </c>
      <c r="D8792" s="6">
        <f t="shared" si="1781"/>
        <v>38</v>
      </c>
      <c r="E8792" s="5">
        <f t="shared" si="1782"/>
        <v>4039.1573208399304</v>
      </c>
      <c r="F8792" s="5">
        <f t="shared" si="1783"/>
        <v>384.02536325890713</v>
      </c>
      <c r="G8792" s="5">
        <f t="shared" si="1784"/>
        <v>813.25969846861108</v>
      </c>
      <c r="H8792" s="5">
        <f t="shared" si="1785"/>
        <v>5236.4423825674494</v>
      </c>
      <c r="I8792" s="5">
        <f t="shared" si="1786"/>
        <v>720</v>
      </c>
      <c r="J8792" s="5">
        <f t="shared" si="1787"/>
        <v>4516.4423825674494</v>
      </c>
      <c r="K8792" s="2">
        <f t="shared" si="1788"/>
        <v>103410.45803068488</v>
      </c>
      <c r="L8792" s="2">
        <f t="shared" si="1789"/>
        <v>175840</v>
      </c>
      <c r="M8792" s="2">
        <f t="shared" si="1790"/>
        <v>29040</v>
      </c>
      <c r="N8792" s="6">
        <f t="shared" si="1791"/>
        <v>1</v>
      </c>
      <c r="O8792" s="2">
        <f t="shared" si="1792"/>
        <v>23389.54196931512</v>
      </c>
      <c r="P8792" s="2">
        <f t="shared" si="1793"/>
        <v>23389.54196931512</v>
      </c>
    </row>
    <row r="8793" spans="1:16">
      <c r="A8793" s="6">
        <v>13</v>
      </c>
      <c r="B8793" s="6">
        <v>10</v>
      </c>
      <c r="C8793" s="6">
        <v>16</v>
      </c>
      <c r="D8793" s="6">
        <f t="shared" si="1781"/>
        <v>39</v>
      </c>
      <c r="E8793" s="5">
        <f t="shared" si="1782"/>
        <v>4039.1573208399304</v>
      </c>
      <c r="F8793" s="5">
        <f t="shared" si="1783"/>
        <v>384.02536325890713</v>
      </c>
      <c r="G8793" s="5">
        <f t="shared" si="1784"/>
        <v>878.32047434610013</v>
      </c>
      <c r="H8793" s="5">
        <f t="shared" si="1785"/>
        <v>5301.503158444938</v>
      </c>
      <c r="I8793" s="5">
        <f t="shared" si="1786"/>
        <v>720</v>
      </c>
      <c r="J8793" s="5">
        <f t="shared" si="1787"/>
        <v>4581.503158444938</v>
      </c>
      <c r="K8793" s="2">
        <f t="shared" si="1788"/>
        <v>104539.98538966906</v>
      </c>
      <c r="L8793" s="2">
        <f t="shared" si="1789"/>
        <v>178540</v>
      </c>
      <c r="M8793" s="2">
        <f t="shared" si="1790"/>
        <v>29920</v>
      </c>
      <c r="N8793" s="6">
        <f t="shared" si="1791"/>
        <v>1</v>
      </c>
      <c r="O8793" s="2">
        <f t="shared" si="1792"/>
        <v>24080.014610330938</v>
      </c>
      <c r="P8793" s="2">
        <f t="shared" si="1793"/>
        <v>24080.014610330938</v>
      </c>
    </row>
    <row r="8794" spans="1:16">
      <c r="A8794" s="6">
        <v>13</v>
      </c>
      <c r="B8794" s="6">
        <v>10</v>
      </c>
      <c r="C8794" s="6">
        <v>17</v>
      </c>
      <c r="D8794" s="6">
        <f t="shared" si="1781"/>
        <v>40</v>
      </c>
      <c r="E8794" s="5">
        <f t="shared" si="1782"/>
        <v>4039.1573208399304</v>
      </c>
      <c r="F8794" s="5">
        <f t="shared" si="1783"/>
        <v>384.02536325890713</v>
      </c>
      <c r="G8794" s="5">
        <f t="shared" si="1784"/>
        <v>944.88069779264049</v>
      </c>
      <c r="H8794" s="5">
        <f t="shared" si="1785"/>
        <v>5368.0633818914785</v>
      </c>
      <c r="I8794" s="5">
        <f t="shared" si="1786"/>
        <v>720</v>
      </c>
      <c r="J8794" s="5">
        <f t="shared" si="1787"/>
        <v>4648.0633818914785</v>
      </c>
      <c r="K8794" s="2">
        <f t="shared" si="1788"/>
        <v>105695.54482450483</v>
      </c>
      <c r="L8794" s="2">
        <f t="shared" si="1789"/>
        <v>181240</v>
      </c>
      <c r="M8794" s="2">
        <f t="shared" si="1790"/>
        <v>30800</v>
      </c>
      <c r="N8794" s="6">
        <f t="shared" si="1791"/>
        <v>1</v>
      </c>
      <c r="O8794" s="2">
        <f t="shared" si="1792"/>
        <v>24744.455175495168</v>
      </c>
      <c r="P8794" s="2">
        <f t="shared" si="1793"/>
        <v>24744.455175495168</v>
      </c>
    </row>
    <row r="8795" spans="1:16">
      <c r="A8795" s="6">
        <v>13</v>
      </c>
      <c r="B8795" s="6">
        <v>10</v>
      </c>
      <c r="C8795" s="6">
        <v>18</v>
      </c>
      <c r="D8795" s="6">
        <f t="shared" si="1781"/>
        <v>41</v>
      </c>
      <c r="E8795" s="5">
        <f t="shared" si="1782"/>
        <v>4039.1573208399304</v>
      </c>
      <c r="F8795" s="5">
        <f t="shared" si="1783"/>
        <v>384.02536325890713</v>
      </c>
      <c r="G8795" s="5">
        <f t="shared" si="1784"/>
        <v>1012.9676892512279</v>
      </c>
      <c r="H8795" s="5">
        <f t="shared" si="1785"/>
        <v>5436.1503733500658</v>
      </c>
      <c r="I8795" s="5">
        <f t="shared" si="1786"/>
        <v>720</v>
      </c>
      <c r="J8795" s="5">
        <f t="shared" si="1787"/>
        <v>4716.1503733500658</v>
      </c>
      <c r="K8795" s="2">
        <f t="shared" si="1788"/>
        <v>106877.61064843864</v>
      </c>
      <c r="L8795" s="2">
        <f t="shared" si="1789"/>
        <v>183940</v>
      </c>
      <c r="M8795" s="2">
        <f t="shared" si="1790"/>
        <v>31680</v>
      </c>
      <c r="N8795" s="6">
        <f t="shared" si="1791"/>
        <v>1</v>
      </c>
      <c r="O8795" s="2">
        <f t="shared" si="1792"/>
        <v>25382.38935156136</v>
      </c>
      <c r="P8795" s="2">
        <f t="shared" si="1793"/>
        <v>25382.38935156136</v>
      </c>
    </row>
    <row r="8796" spans="1:16">
      <c r="A8796" s="6">
        <v>13</v>
      </c>
      <c r="B8796" s="6">
        <v>10</v>
      </c>
      <c r="C8796" s="6">
        <v>19</v>
      </c>
      <c r="D8796" s="6">
        <f t="shared" si="1781"/>
        <v>42</v>
      </c>
      <c r="E8796" s="5">
        <f t="shared" si="1782"/>
        <v>4039.1573208399304</v>
      </c>
      <c r="F8796" s="5">
        <f t="shared" si="1783"/>
        <v>384.02536325890713</v>
      </c>
      <c r="G8796" s="5">
        <f t="shared" si="1784"/>
        <v>1082.6092178872495</v>
      </c>
      <c r="H8796" s="5">
        <f t="shared" si="1785"/>
        <v>5505.7919019860874</v>
      </c>
      <c r="I8796" s="5">
        <f t="shared" si="1786"/>
        <v>720</v>
      </c>
      <c r="J8796" s="5">
        <f t="shared" si="1787"/>
        <v>4785.7919019860874</v>
      </c>
      <c r="K8796" s="2">
        <f t="shared" si="1788"/>
        <v>108086.66496503624</v>
      </c>
      <c r="L8796" s="2">
        <f t="shared" si="1789"/>
        <v>186640</v>
      </c>
      <c r="M8796" s="2">
        <f t="shared" si="1790"/>
        <v>32560</v>
      </c>
      <c r="N8796" s="6">
        <f t="shared" si="1791"/>
        <v>1</v>
      </c>
      <c r="O8796" s="2">
        <f t="shared" si="1792"/>
        <v>25993.335034963762</v>
      </c>
      <c r="P8796" s="2">
        <f t="shared" si="1793"/>
        <v>25993.335034963762</v>
      </c>
    </row>
    <row r="8797" spans="1:16">
      <c r="A8797" s="6">
        <v>13</v>
      </c>
      <c r="B8797" s="6">
        <v>10</v>
      </c>
      <c r="C8797" s="6">
        <v>20</v>
      </c>
      <c r="D8797" s="6">
        <f t="shared" si="1781"/>
        <v>43</v>
      </c>
      <c r="E8797" s="5">
        <f t="shared" si="1782"/>
        <v>4039.1573208399304</v>
      </c>
      <c r="F8797" s="5">
        <f t="shared" si="1783"/>
        <v>384.02536325890713</v>
      </c>
      <c r="G8797" s="5">
        <f t="shared" si="1784"/>
        <v>1153.8335085377266</v>
      </c>
      <c r="H8797" s="5">
        <f t="shared" si="1785"/>
        <v>5577.0161926365645</v>
      </c>
      <c r="I8797" s="5">
        <f t="shared" si="1786"/>
        <v>720</v>
      </c>
      <c r="J8797" s="5">
        <f t="shared" si="1787"/>
        <v>4857.0161926365645</v>
      </c>
      <c r="K8797" s="2">
        <f t="shared" si="1788"/>
        <v>109323.19778882925</v>
      </c>
      <c r="L8797" s="2">
        <f t="shared" si="1789"/>
        <v>189340</v>
      </c>
      <c r="M8797" s="2">
        <f t="shared" si="1790"/>
        <v>33440</v>
      </c>
      <c r="N8797" s="6">
        <f t="shared" si="1791"/>
        <v>1</v>
      </c>
      <c r="O8797" s="2">
        <f t="shared" si="1792"/>
        <v>26576.802211170754</v>
      </c>
      <c r="P8797" s="2">
        <f t="shared" si="1793"/>
        <v>26576.802211170754</v>
      </c>
    </row>
    <row r="8798" spans="1:16">
      <c r="A8798" s="6">
        <v>13</v>
      </c>
      <c r="B8798" s="6">
        <v>10</v>
      </c>
      <c r="C8798" s="6">
        <v>21</v>
      </c>
      <c r="D8798" s="6">
        <f t="shared" si="1781"/>
        <v>44</v>
      </c>
      <c r="E8798" s="5">
        <f t="shared" si="1782"/>
        <v>4039.1573208399304</v>
      </c>
      <c r="F8798" s="5">
        <f t="shared" si="1783"/>
        <v>384.02536325890713</v>
      </c>
      <c r="G8798" s="5">
        <f t="shared" si="1784"/>
        <v>1226.6692487641703</v>
      </c>
      <c r="H8798" s="5">
        <f t="shared" si="1785"/>
        <v>5649.8519328630082</v>
      </c>
      <c r="I8798" s="5">
        <f t="shared" si="1786"/>
        <v>720</v>
      </c>
      <c r="J8798" s="5">
        <f t="shared" si="1787"/>
        <v>4929.8519328630082</v>
      </c>
      <c r="K8798" s="2">
        <f t="shared" si="1788"/>
        <v>110587.70716776056</v>
      </c>
      <c r="L8798" s="2">
        <f t="shared" si="1789"/>
        <v>192040</v>
      </c>
      <c r="M8798" s="2">
        <f t="shared" si="1790"/>
        <v>34320</v>
      </c>
      <c r="N8798" s="6">
        <f t="shared" si="1791"/>
        <v>1</v>
      </c>
      <c r="O8798" s="2">
        <f t="shared" si="1792"/>
        <v>27132.292832239444</v>
      </c>
      <c r="P8798" s="2">
        <f t="shared" si="1793"/>
        <v>27132.292832239444</v>
      </c>
    </row>
    <row r="8799" spans="1:16">
      <c r="A8799" s="6">
        <v>13</v>
      </c>
      <c r="B8799" s="6">
        <v>10</v>
      </c>
      <c r="C8799" s="6">
        <v>22</v>
      </c>
      <c r="D8799" s="6">
        <f t="shared" si="1781"/>
        <v>45</v>
      </c>
      <c r="E8799" s="5">
        <f t="shared" si="1782"/>
        <v>4039.1573208399304</v>
      </c>
      <c r="F8799" s="5">
        <f t="shared" si="1783"/>
        <v>384.02536325890713</v>
      </c>
      <c r="G8799" s="5">
        <f t="shared" si="1784"/>
        <v>1301.1455960105666</v>
      </c>
      <c r="H8799" s="5">
        <f t="shared" si="1785"/>
        <v>5724.3282801094047</v>
      </c>
      <c r="I8799" s="5">
        <f t="shared" si="1786"/>
        <v>720</v>
      </c>
      <c r="J8799" s="5">
        <f t="shared" si="1787"/>
        <v>5004.3282801094047</v>
      </c>
      <c r="K8799" s="2">
        <f t="shared" si="1788"/>
        <v>111880.69930745494</v>
      </c>
      <c r="L8799" s="2">
        <f t="shared" si="1789"/>
        <v>194740</v>
      </c>
      <c r="M8799" s="2">
        <f t="shared" si="1790"/>
        <v>35200</v>
      </c>
      <c r="N8799" s="6">
        <f t="shared" si="1791"/>
        <v>1</v>
      </c>
      <c r="O8799" s="2">
        <f t="shared" si="1792"/>
        <v>27659.300692545061</v>
      </c>
      <c r="P8799" s="2">
        <f t="shared" si="1793"/>
        <v>27659.300692545061</v>
      </c>
    </row>
    <row r="8800" spans="1:16">
      <c r="A8800" s="6">
        <v>13</v>
      </c>
      <c r="B8800" s="6">
        <v>10</v>
      </c>
      <c r="C8800" s="6">
        <v>23</v>
      </c>
      <c r="D8800" s="6">
        <f t="shared" si="1781"/>
        <v>46</v>
      </c>
      <c r="E8800" s="5">
        <f t="shared" si="1782"/>
        <v>4039.1573208399304</v>
      </c>
      <c r="F8800" s="5">
        <f t="shared" si="1783"/>
        <v>384.02536325890713</v>
      </c>
      <c r="G8800" s="5">
        <f t="shared" si="1784"/>
        <v>1377.292184868003</v>
      </c>
      <c r="H8800" s="5">
        <f t="shared" si="1785"/>
        <v>5800.4748689668413</v>
      </c>
      <c r="I8800" s="5">
        <f t="shared" si="1786"/>
        <v>720</v>
      </c>
      <c r="J8800" s="5">
        <f t="shared" si="1787"/>
        <v>5080.4748689668413</v>
      </c>
      <c r="K8800" s="2">
        <f t="shared" si="1788"/>
        <v>113202.688697341</v>
      </c>
      <c r="L8800" s="2">
        <f t="shared" si="1789"/>
        <v>197440</v>
      </c>
      <c r="M8800" s="2">
        <f t="shared" si="1790"/>
        <v>36080</v>
      </c>
      <c r="N8800" s="6">
        <f t="shared" si="1791"/>
        <v>1</v>
      </c>
      <c r="O8800" s="2">
        <f t="shared" si="1792"/>
        <v>28157.311302659</v>
      </c>
      <c r="P8800" s="2">
        <f t="shared" si="1793"/>
        <v>28157.311302659</v>
      </c>
    </row>
    <row r="8801" spans="1:16">
      <c r="A8801" s="6">
        <v>13</v>
      </c>
      <c r="B8801" s="6">
        <v>10</v>
      </c>
      <c r="C8801" s="6">
        <v>24</v>
      </c>
      <c r="D8801" s="6">
        <f t="shared" si="1781"/>
        <v>47</v>
      </c>
      <c r="E8801" s="5">
        <f t="shared" si="1782"/>
        <v>4039.1573208399304</v>
      </c>
      <c r="F8801" s="5">
        <f t="shared" si="1783"/>
        <v>384.02536325890713</v>
      </c>
      <c r="G8801" s="5">
        <f t="shared" si="1784"/>
        <v>1455.1391344474989</v>
      </c>
      <c r="H8801" s="5">
        <f t="shared" si="1785"/>
        <v>5878.3218185463365</v>
      </c>
      <c r="I8801" s="5">
        <f t="shared" si="1786"/>
        <v>720</v>
      </c>
      <c r="J8801" s="5">
        <f t="shared" si="1787"/>
        <v>5158.3218185463365</v>
      </c>
      <c r="K8801" s="2">
        <f t="shared" si="1788"/>
        <v>114554.19823865168</v>
      </c>
      <c r="L8801" s="2">
        <f t="shared" si="1789"/>
        <v>200140</v>
      </c>
      <c r="M8801" s="2">
        <f t="shared" si="1790"/>
        <v>36960</v>
      </c>
      <c r="N8801" s="6">
        <f t="shared" si="1791"/>
        <v>1</v>
      </c>
      <c r="O8801" s="2">
        <f t="shared" si="1792"/>
        <v>28625.801761348324</v>
      </c>
      <c r="P8801" s="2">
        <f t="shared" si="1793"/>
        <v>28625.801761348324</v>
      </c>
    </row>
    <row r="8802" spans="1:16">
      <c r="A8802" s="6">
        <v>13</v>
      </c>
      <c r="B8802" s="6">
        <v>10</v>
      </c>
      <c r="C8802" s="6">
        <v>25</v>
      </c>
      <c r="D8802" s="6">
        <f t="shared" si="1781"/>
        <v>48</v>
      </c>
      <c r="E8802" s="5">
        <f t="shared" si="1782"/>
        <v>4039.1573208399304</v>
      </c>
      <c r="F8802" s="5">
        <f t="shared" si="1783"/>
        <v>384.02536325890713</v>
      </c>
      <c r="G8802" s="5">
        <f t="shared" si="1784"/>
        <v>1534.7170558625965</v>
      </c>
      <c r="H8802" s="5">
        <f t="shared" si="1785"/>
        <v>5957.8997399614345</v>
      </c>
      <c r="I8802" s="5">
        <f t="shared" si="1786"/>
        <v>720</v>
      </c>
      <c r="J8802" s="5">
        <f t="shared" si="1787"/>
        <v>5237.8997399614345</v>
      </c>
      <c r="K8802" s="2">
        <f t="shared" si="1788"/>
        <v>115935.75937433046</v>
      </c>
      <c r="L8802" s="2">
        <f t="shared" si="1789"/>
        <v>202840</v>
      </c>
      <c r="M8802" s="2">
        <f t="shared" si="1790"/>
        <v>37840</v>
      </c>
      <c r="N8802" s="6">
        <f t="shared" si="1791"/>
        <v>1</v>
      </c>
      <c r="O8802" s="2">
        <f t="shared" si="1792"/>
        <v>29064.240625669539</v>
      </c>
      <c r="P8802" s="2">
        <f t="shared" si="1793"/>
        <v>29064.240625669539</v>
      </c>
    </row>
    <row r="8803" spans="1:16">
      <c r="A8803" s="6">
        <v>13</v>
      </c>
      <c r="B8803" s="6">
        <v>10</v>
      </c>
      <c r="C8803" s="6">
        <v>26</v>
      </c>
      <c r="D8803" s="6">
        <f t="shared" si="1781"/>
        <v>49</v>
      </c>
      <c r="E8803" s="5">
        <f t="shared" si="1782"/>
        <v>4039.1573208399304</v>
      </c>
      <c r="F8803" s="5">
        <f t="shared" si="1783"/>
        <v>384.02536325890713</v>
      </c>
      <c r="G8803" s="5">
        <f t="shared" si="1784"/>
        <v>1616.0570598233144</v>
      </c>
      <c r="H8803" s="5">
        <f t="shared" si="1785"/>
        <v>6039.2397439221522</v>
      </c>
      <c r="I8803" s="5">
        <f t="shared" si="1786"/>
        <v>720</v>
      </c>
      <c r="J8803" s="5">
        <f t="shared" si="1787"/>
        <v>5319.2397439221522</v>
      </c>
      <c r="K8803" s="2">
        <f t="shared" si="1788"/>
        <v>117347.9122208707</v>
      </c>
      <c r="L8803" s="2">
        <f t="shared" si="1789"/>
        <v>205540</v>
      </c>
      <c r="M8803" s="2">
        <f t="shared" si="1790"/>
        <v>38720</v>
      </c>
      <c r="N8803" s="6">
        <f t="shared" si="1791"/>
        <v>1</v>
      </c>
      <c r="O8803" s="2">
        <f t="shared" si="1792"/>
        <v>29472.087779129302</v>
      </c>
      <c r="P8803" s="2">
        <f t="shared" si="1793"/>
        <v>29472.087779129302</v>
      </c>
    </row>
    <row r="8804" spans="1:16">
      <c r="A8804" s="6">
        <v>13</v>
      </c>
      <c r="B8804" s="6">
        <v>10</v>
      </c>
      <c r="C8804" s="6">
        <v>27</v>
      </c>
      <c r="D8804" s="6">
        <f t="shared" si="1781"/>
        <v>50</v>
      </c>
      <c r="E8804" s="5">
        <f t="shared" si="1782"/>
        <v>4039.1573208399304</v>
      </c>
      <c r="F8804" s="5">
        <f t="shared" si="1783"/>
        <v>384.02536325890713</v>
      </c>
      <c r="G8804" s="5">
        <f t="shared" si="1784"/>
        <v>1699.1907643430709</v>
      </c>
      <c r="H8804" s="5">
        <f t="shared" si="1785"/>
        <v>6122.3734484419092</v>
      </c>
      <c r="I8804" s="5">
        <f t="shared" si="1786"/>
        <v>720</v>
      </c>
      <c r="J8804" s="5">
        <f t="shared" si="1787"/>
        <v>5402.3734484419092</v>
      </c>
      <c r="K8804" s="2">
        <f t="shared" si="1788"/>
        <v>118791.20570211648</v>
      </c>
      <c r="L8804" s="2">
        <f t="shared" si="1789"/>
        <v>208240</v>
      </c>
      <c r="M8804" s="2">
        <f t="shared" si="1790"/>
        <v>39600</v>
      </c>
      <c r="N8804" s="6">
        <f t="shared" si="1791"/>
        <v>1</v>
      </c>
      <c r="O8804" s="2">
        <f t="shared" si="1792"/>
        <v>29848.79429788352</v>
      </c>
      <c r="P8804" s="2">
        <f t="shared" si="1793"/>
        <v>29848.79429788352</v>
      </c>
    </row>
    <row r="8805" spans="1:16">
      <c r="A8805" s="6">
        <v>13</v>
      </c>
      <c r="B8805" s="6">
        <v>10</v>
      </c>
      <c r="C8805" s="6">
        <v>28</v>
      </c>
      <c r="D8805" s="6">
        <f t="shared" si="1781"/>
        <v>51</v>
      </c>
      <c r="E8805" s="5">
        <f t="shared" si="1782"/>
        <v>4039.1573208399304</v>
      </c>
      <c r="F8805" s="5">
        <f t="shared" si="1783"/>
        <v>384.02536325890713</v>
      </c>
      <c r="G8805" s="5">
        <f t="shared" si="1784"/>
        <v>1784.1503025602246</v>
      </c>
      <c r="H8805" s="5">
        <f t="shared" si="1785"/>
        <v>6207.332986659063</v>
      </c>
      <c r="I8805" s="5">
        <f t="shared" si="1786"/>
        <v>720</v>
      </c>
      <c r="J8805" s="5">
        <f t="shared" si="1787"/>
        <v>5487.332986659063</v>
      </c>
      <c r="K8805" s="2">
        <f t="shared" si="1788"/>
        <v>120266.19768505318</v>
      </c>
      <c r="L8805" s="2">
        <f t="shared" si="1789"/>
        <v>210940</v>
      </c>
      <c r="M8805" s="2">
        <f t="shared" si="1790"/>
        <v>40480</v>
      </c>
      <c r="N8805" s="6">
        <f t="shared" si="1791"/>
        <v>1</v>
      </c>
      <c r="O8805" s="2">
        <f t="shared" si="1792"/>
        <v>30193.802314946821</v>
      </c>
      <c r="P8805" s="2">
        <f t="shared" si="1793"/>
        <v>30193.802314946821</v>
      </c>
    </row>
    <row r="8806" spans="1:16">
      <c r="A8806" s="6">
        <v>13</v>
      </c>
      <c r="B8806" s="6">
        <v>10</v>
      </c>
      <c r="C8806" s="6">
        <v>29</v>
      </c>
      <c r="D8806" s="6">
        <f t="shared" si="1781"/>
        <v>52</v>
      </c>
      <c r="E8806" s="5">
        <f t="shared" si="1782"/>
        <v>4039.1573208399304</v>
      </c>
      <c r="F8806" s="5">
        <f t="shared" si="1783"/>
        <v>384.02536325890713</v>
      </c>
      <c r="G8806" s="5">
        <f t="shared" si="1784"/>
        <v>1870.9683306758782</v>
      </c>
      <c r="H8806" s="5">
        <f t="shared" si="1785"/>
        <v>6294.1510147747158</v>
      </c>
      <c r="I8806" s="5">
        <f t="shared" si="1786"/>
        <v>720</v>
      </c>
      <c r="J8806" s="5">
        <f t="shared" si="1787"/>
        <v>5574.1510147747158</v>
      </c>
      <c r="K8806" s="2">
        <f t="shared" si="1788"/>
        <v>121773.4551176166</v>
      </c>
      <c r="L8806" s="2">
        <f t="shared" si="1789"/>
        <v>213640</v>
      </c>
      <c r="M8806" s="2">
        <f t="shared" si="1790"/>
        <v>41360</v>
      </c>
      <c r="N8806" s="6">
        <f t="shared" si="1791"/>
        <v>1</v>
      </c>
      <c r="O8806" s="2">
        <f t="shared" si="1792"/>
        <v>30506.544882383401</v>
      </c>
      <c r="P8806" s="2">
        <f t="shared" si="1793"/>
        <v>30506.544882383401</v>
      </c>
    </row>
    <row r="8807" spans="1:16">
      <c r="A8807" s="6">
        <v>13</v>
      </c>
      <c r="B8807" s="6">
        <v>10</v>
      </c>
      <c r="C8807" s="6">
        <v>30</v>
      </c>
      <c r="D8807" s="6">
        <f t="shared" si="1781"/>
        <v>53</v>
      </c>
      <c r="E8807" s="5">
        <f t="shared" si="1782"/>
        <v>4039.1573208399304</v>
      </c>
      <c r="F8807" s="5">
        <f t="shared" si="1783"/>
        <v>384.02536325890713</v>
      </c>
      <c r="G8807" s="5">
        <f t="shared" si="1784"/>
        <v>1959.6780360096488</v>
      </c>
      <c r="H8807" s="5">
        <f t="shared" si="1785"/>
        <v>6382.8607201084869</v>
      </c>
      <c r="I8807" s="5">
        <f t="shared" si="1786"/>
        <v>720</v>
      </c>
      <c r="J8807" s="5">
        <f t="shared" si="1787"/>
        <v>5662.8607201084869</v>
      </c>
      <c r="K8807" s="2">
        <f t="shared" si="1788"/>
        <v>123313.55416855012</v>
      </c>
      <c r="L8807" s="2">
        <f t="shared" si="1789"/>
        <v>216340</v>
      </c>
      <c r="M8807" s="2">
        <f t="shared" si="1790"/>
        <v>42240</v>
      </c>
      <c r="N8807" s="6">
        <f t="shared" si="1791"/>
        <v>1</v>
      </c>
      <c r="O8807" s="2">
        <f t="shared" si="1792"/>
        <v>30786.445831449877</v>
      </c>
      <c r="P8807" s="2">
        <f t="shared" si="1793"/>
        <v>30786.445831449877</v>
      </c>
    </row>
    <row r="8808" spans="1:16">
      <c r="A8808" s="6">
        <v>13</v>
      </c>
      <c r="B8808" s="6">
        <v>11</v>
      </c>
      <c r="C8808" s="6">
        <v>0</v>
      </c>
      <c r="D8808" s="6">
        <f t="shared" si="1781"/>
        <v>24</v>
      </c>
      <c r="E8808" s="5">
        <f t="shared" si="1782"/>
        <v>4039.1573208399304</v>
      </c>
      <c r="F8808" s="5">
        <f t="shared" si="1783"/>
        <v>432.98859707441784</v>
      </c>
      <c r="G8808" s="5">
        <f t="shared" si="1784"/>
        <v>0</v>
      </c>
      <c r="H8808" s="5">
        <f t="shared" si="1785"/>
        <v>4472.1459179143485</v>
      </c>
      <c r="I8808" s="5">
        <f t="shared" si="1786"/>
        <v>720</v>
      </c>
      <c r="J8808" s="5">
        <f t="shared" si="1787"/>
        <v>3752.1459179143485</v>
      </c>
      <c r="K8808" s="2">
        <f t="shared" si="1788"/>
        <v>90141.422186012991</v>
      </c>
      <c r="L8808" s="2">
        <f t="shared" si="1789"/>
        <v>137434</v>
      </c>
      <c r="M8808" s="2">
        <f t="shared" si="1790"/>
        <v>16280</v>
      </c>
      <c r="N8808" s="6">
        <f t="shared" si="1791"/>
        <v>1</v>
      </c>
      <c r="O8808" s="2">
        <f t="shared" si="1792"/>
        <v>11012.577813987009</v>
      </c>
      <c r="P8808" s="2">
        <f t="shared" si="1793"/>
        <v>11012.577813987009</v>
      </c>
    </row>
    <row r="8809" spans="1:16">
      <c r="A8809" s="6">
        <v>13</v>
      </c>
      <c r="B8809" s="6">
        <v>11</v>
      </c>
      <c r="C8809" s="6">
        <v>1</v>
      </c>
      <c r="D8809" s="6">
        <f t="shared" si="1781"/>
        <v>25</v>
      </c>
      <c r="E8809" s="5">
        <f t="shared" si="1782"/>
        <v>4039.1573208399304</v>
      </c>
      <c r="F8809" s="5">
        <f t="shared" si="1783"/>
        <v>432.98859707441784</v>
      </c>
      <c r="G8809" s="5">
        <f t="shared" si="1784"/>
        <v>45.5625</v>
      </c>
      <c r="H8809" s="5">
        <f t="shared" si="1785"/>
        <v>4517.7084179143485</v>
      </c>
      <c r="I8809" s="5">
        <f t="shared" si="1786"/>
        <v>720</v>
      </c>
      <c r="J8809" s="5">
        <f t="shared" si="1787"/>
        <v>3797.7084179143485</v>
      </c>
      <c r="K8809" s="2">
        <f t="shared" si="1788"/>
        <v>90932.437811012991</v>
      </c>
      <c r="L8809" s="2">
        <f t="shared" si="1789"/>
        <v>140134</v>
      </c>
      <c r="M8809" s="2">
        <f t="shared" si="1790"/>
        <v>17160</v>
      </c>
      <c r="N8809" s="6">
        <f t="shared" si="1791"/>
        <v>1</v>
      </c>
      <c r="O8809" s="2">
        <f t="shared" si="1792"/>
        <v>12041.562188987009</v>
      </c>
      <c r="P8809" s="2">
        <f t="shared" si="1793"/>
        <v>12041.562188987009</v>
      </c>
    </row>
    <row r="8810" spans="1:16">
      <c r="A8810" s="6">
        <v>13</v>
      </c>
      <c r="B8810" s="6">
        <v>11</v>
      </c>
      <c r="C8810" s="6">
        <v>2</v>
      </c>
      <c r="D8810" s="6">
        <f t="shared" si="1781"/>
        <v>26</v>
      </c>
      <c r="E8810" s="5">
        <f t="shared" si="1782"/>
        <v>4039.1573208399304</v>
      </c>
      <c r="F8810" s="5">
        <f t="shared" si="1783"/>
        <v>432.98859707441784</v>
      </c>
      <c r="G8810" s="5">
        <f t="shared" si="1784"/>
        <v>92.264062499999994</v>
      </c>
      <c r="H8810" s="5">
        <f t="shared" si="1785"/>
        <v>4564.4099804143489</v>
      </c>
      <c r="I8810" s="5">
        <f t="shared" si="1786"/>
        <v>720</v>
      </c>
      <c r="J8810" s="5">
        <f t="shared" si="1787"/>
        <v>3844.4099804143489</v>
      </c>
      <c r="K8810" s="2">
        <f t="shared" si="1788"/>
        <v>91743.228826638006</v>
      </c>
      <c r="L8810" s="2">
        <f t="shared" si="1789"/>
        <v>142834</v>
      </c>
      <c r="M8810" s="2">
        <f t="shared" si="1790"/>
        <v>18040</v>
      </c>
      <c r="N8810" s="6">
        <f t="shared" si="1791"/>
        <v>1</v>
      </c>
      <c r="O8810" s="2">
        <f t="shared" si="1792"/>
        <v>13050.771173361994</v>
      </c>
      <c r="P8810" s="2">
        <f t="shared" si="1793"/>
        <v>13050.771173361994</v>
      </c>
    </row>
    <row r="8811" spans="1:16">
      <c r="A8811" s="6">
        <v>13</v>
      </c>
      <c r="B8811" s="6">
        <v>11</v>
      </c>
      <c r="C8811" s="6">
        <v>3</v>
      </c>
      <c r="D8811" s="6">
        <f t="shared" si="1781"/>
        <v>27</v>
      </c>
      <c r="E8811" s="5">
        <f t="shared" si="1782"/>
        <v>4039.1573208399304</v>
      </c>
      <c r="F8811" s="5">
        <f t="shared" si="1783"/>
        <v>432.98859707441784</v>
      </c>
      <c r="G8811" s="5">
        <f t="shared" si="1784"/>
        <v>140.12604492187498</v>
      </c>
      <c r="H8811" s="5">
        <f t="shared" si="1785"/>
        <v>4612.2719628362238</v>
      </c>
      <c r="I8811" s="5">
        <f t="shared" si="1786"/>
        <v>720</v>
      </c>
      <c r="J8811" s="5">
        <f t="shared" si="1787"/>
        <v>3892.2719628362238</v>
      </c>
      <c r="K8811" s="2">
        <f t="shared" si="1788"/>
        <v>92574.166021462224</v>
      </c>
      <c r="L8811" s="2">
        <f t="shared" si="1789"/>
        <v>145534</v>
      </c>
      <c r="M8811" s="2">
        <f t="shared" si="1790"/>
        <v>18920</v>
      </c>
      <c r="N8811" s="6">
        <f t="shared" si="1791"/>
        <v>1</v>
      </c>
      <c r="O8811" s="2">
        <f t="shared" si="1792"/>
        <v>14039.833978537776</v>
      </c>
      <c r="P8811" s="2">
        <f t="shared" si="1793"/>
        <v>14039.833978537776</v>
      </c>
    </row>
    <row r="8812" spans="1:16">
      <c r="A8812" s="6">
        <v>13</v>
      </c>
      <c r="B8812" s="6">
        <v>11</v>
      </c>
      <c r="C8812" s="6">
        <v>4</v>
      </c>
      <c r="D8812" s="6">
        <f t="shared" si="1781"/>
        <v>28</v>
      </c>
      <c r="E8812" s="5">
        <f t="shared" si="1782"/>
        <v>4039.1573208399304</v>
      </c>
      <c r="F8812" s="5">
        <f t="shared" si="1783"/>
        <v>432.98859707441784</v>
      </c>
      <c r="G8812" s="5">
        <f t="shared" si="1784"/>
        <v>189.17016064453125</v>
      </c>
      <c r="H8812" s="5">
        <f t="shared" si="1785"/>
        <v>4661.3160785588798</v>
      </c>
      <c r="I8812" s="5">
        <f t="shared" si="1786"/>
        <v>720</v>
      </c>
      <c r="J8812" s="5">
        <f t="shared" si="1787"/>
        <v>3941.3160785588798</v>
      </c>
      <c r="K8812" s="2">
        <f t="shared" si="1788"/>
        <v>93425.626363869436</v>
      </c>
      <c r="L8812" s="2">
        <f t="shared" si="1789"/>
        <v>148234</v>
      </c>
      <c r="M8812" s="2">
        <f t="shared" si="1790"/>
        <v>19800</v>
      </c>
      <c r="N8812" s="6">
        <f t="shared" si="1791"/>
        <v>1</v>
      </c>
      <c r="O8812" s="2">
        <f t="shared" si="1792"/>
        <v>15008.373636130564</v>
      </c>
      <c r="P8812" s="2">
        <f t="shared" si="1793"/>
        <v>15008.373636130564</v>
      </c>
    </row>
    <row r="8813" spans="1:16">
      <c r="A8813" s="6">
        <v>13</v>
      </c>
      <c r="B8813" s="6">
        <v>11</v>
      </c>
      <c r="C8813" s="6">
        <v>5</v>
      </c>
      <c r="D8813" s="6">
        <f t="shared" si="1781"/>
        <v>29</v>
      </c>
      <c r="E8813" s="5">
        <f t="shared" si="1782"/>
        <v>4039.1573208399304</v>
      </c>
      <c r="F8813" s="5">
        <f t="shared" si="1783"/>
        <v>432.98859707441784</v>
      </c>
      <c r="G8813" s="5">
        <f t="shared" si="1784"/>
        <v>239.41848456573481</v>
      </c>
      <c r="H8813" s="5">
        <f t="shared" si="1785"/>
        <v>4711.5644024800831</v>
      </c>
      <c r="I8813" s="5">
        <f t="shared" si="1786"/>
        <v>720</v>
      </c>
      <c r="J8813" s="5">
        <f t="shared" si="1787"/>
        <v>3991.5644024800831</v>
      </c>
      <c r="K8813" s="2">
        <f t="shared" si="1788"/>
        <v>94297.993098612555</v>
      </c>
      <c r="L8813" s="2">
        <f t="shared" si="1789"/>
        <v>150934</v>
      </c>
      <c r="M8813" s="2">
        <f t="shared" si="1790"/>
        <v>20680</v>
      </c>
      <c r="N8813" s="6">
        <f t="shared" si="1791"/>
        <v>1</v>
      </c>
      <c r="O8813" s="2">
        <f t="shared" si="1792"/>
        <v>15956.006901387445</v>
      </c>
      <c r="P8813" s="2">
        <f t="shared" si="1793"/>
        <v>15956.006901387445</v>
      </c>
    </row>
    <row r="8814" spans="1:16">
      <c r="A8814" s="6">
        <v>13</v>
      </c>
      <c r="B8814" s="6">
        <v>11</v>
      </c>
      <c r="C8814" s="6">
        <v>6</v>
      </c>
      <c r="D8814" s="6">
        <f t="shared" si="1781"/>
        <v>30</v>
      </c>
      <c r="E8814" s="5">
        <f t="shared" si="1782"/>
        <v>4039.1573208399304</v>
      </c>
      <c r="F8814" s="5">
        <f t="shared" si="1783"/>
        <v>432.98859707441784</v>
      </c>
      <c r="G8814" s="5">
        <f t="shared" si="1784"/>
        <v>290.89345874736784</v>
      </c>
      <c r="H8814" s="5">
        <f t="shared" si="1785"/>
        <v>4763.0393766617162</v>
      </c>
      <c r="I8814" s="5">
        <f t="shared" si="1786"/>
        <v>720</v>
      </c>
      <c r="J8814" s="5">
        <f t="shared" si="1787"/>
        <v>4043.0393766617162</v>
      </c>
      <c r="K8814" s="2">
        <f t="shared" si="1788"/>
        <v>95191.655844821464</v>
      </c>
      <c r="L8814" s="2">
        <f t="shared" si="1789"/>
        <v>153634</v>
      </c>
      <c r="M8814" s="2">
        <f t="shared" si="1790"/>
        <v>21560</v>
      </c>
      <c r="N8814" s="6">
        <f t="shared" si="1791"/>
        <v>1</v>
      </c>
      <c r="O8814" s="2">
        <f t="shared" si="1792"/>
        <v>16882.344155178536</v>
      </c>
      <c r="P8814" s="2">
        <f t="shared" si="1793"/>
        <v>16882.344155178536</v>
      </c>
    </row>
    <row r="8815" spans="1:16">
      <c r="A8815" s="6">
        <v>13</v>
      </c>
      <c r="B8815" s="6">
        <v>11</v>
      </c>
      <c r="C8815" s="6">
        <v>7</v>
      </c>
      <c r="D8815" s="6">
        <f t="shared" si="1781"/>
        <v>31</v>
      </c>
      <c r="E8815" s="5">
        <f t="shared" si="1782"/>
        <v>4039.1573208399304</v>
      </c>
      <c r="F8815" s="5">
        <f t="shared" si="1783"/>
        <v>432.98859707441784</v>
      </c>
      <c r="G8815" s="5">
        <f t="shared" si="1784"/>
        <v>343.61789814532818</v>
      </c>
      <c r="H8815" s="5">
        <f t="shared" si="1785"/>
        <v>4815.7638160596771</v>
      </c>
      <c r="I8815" s="5">
        <f t="shared" si="1786"/>
        <v>720</v>
      </c>
      <c r="J8815" s="5">
        <f t="shared" si="1787"/>
        <v>4095.7638160596771</v>
      </c>
      <c r="K8815" s="2">
        <f t="shared" si="1788"/>
        <v>96107.010695480509</v>
      </c>
      <c r="L8815" s="2">
        <f t="shared" si="1789"/>
        <v>156334</v>
      </c>
      <c r="M8815" s="2">
        <f t="shared" si="1790"/>
        <v>22440</v>
      </c>
      <c r="N8815" s="6">
        <f t="shared" si="1791"/>
        <v>1</v>
      </c>
      <c r="O8815" s="2">
        <f t="shared" si="1792"/>
        <v>17786.989304519491</v>
      </c>
      <c r="P8815" s="2">
        <f t="shared" si="1793"/>
        <v>17786.989304519491</v>
      </c>
    </row>
    <row r="8816" spans="1:16">
      <c r="A8816" s="6">
        <v>13</v>
      </c>
      <c r="B8816" s="6">
        <v>11</v>
      </c>
      <c r="C8816" s="6">
        <v>8</v>
      </c>
      <c r="D8816" s="6">
        <f t="shared" si="1781"/>
        <v>32</v>
      </c>
      <c r="E8816" s="5">
        <f t="shared" si="1782"/>
        <v>4039.1573208399304</v>
      </c>
      <c r="F8816" s="5">
        <f t="shared" si="1783"/>
        <v>432.98859707441784</v>
      </c>
      <c r="G8816" s="5">
        <f t="shared" si="1784"/>
        <v>397.61499642530839</v>
      </c>
      <c r="H8816" s="5">
        <f t="shared" si="1785"/>
        <v>4869.7609143396567</v>
      </c>
      <c r="I8816" s="5">
        <f t="shared" si="1786"/>
        <v>720</v>
      </c>
      <c r="J8816" s="5">
        <f t="shared" si="1787"/>
        <v>4149.7609143396567</v>
      </c>
      <c r="K8816" s="2">
        <f t="shared" si="1788"/>
        <v>97044.460318396814</v>
      </c>
      <c r="L8816" s="2">
        <f t="shared" si="1789"/>
        <v>159034</v>
      </c>
      <c r="M8816" s="2">
        <f t="shared" si="1790"/>
        <v>23320</v>
      </c>
      <c r="N8816" s="6">
        <f t="shared" si="1791"/>
        <v>1</v>
      </c>
      <c r="O8816" s="2">
        <f t="shared" si="1792"/>
        <v>18669.539681603186</v>
      </c>
      <c r="P8816" s="2">
        <f t="shared" si="1793"/>
        <v>18669.539681603186</v>
      </c>
    </row>
    <row r="8817" spans="1:16">
      <c r="A8817" s="6">
        <v>13</v>
      </c>
      <c r="B8817" s="6">
        <v>11</v>
      </c>
      <c r="C8817" s="6">
        <v>9</v>
      </c>
      <c r="D8817" s="6">
        <f t="shared" si="1781"/>
        <v>33</v>
      </c>
      <c r="E8817" s="5">
        <f t="shared" si="1782"/>
        <v>4039.1573208399304</v>
      </c>
      <c r="F8817" s="5">
        <f t="shared" si="1783"/>
        <v>432.98859707441784</v>
      </c>
      <c r="G8817" s="5">
        <f t="shared" si="1784"/>
        <v>452.90833186570285</v>
      </c>
      <c r="H8817" s="5">
        <f t="shared" si="1785"/>
        <v>4925.0542497800516</v>
      </c>
      <c r="I8817" s="5">
        <f t="shared" si="1786"/>
        <v>720</v>
      </c>
      <c r="J8817" s="5">
        <f t="shared" si="1787"/>
        <v>4205.0542497800516</v>
      </c>
      <c r="K8817" s="2">
        <f t="shared" si="1788"/>
        <v>98004.414058681446</v>
      </c>
      <c r="L8817" s="2">
        <f t="shared" si="1789"/>
        <v>161734</v>
      </c>
      <c r="M8817" s="2">
        <f t="shared" si="1790"/>
        <v>24200</v>
      </c>
      <c r="N8817" s="6">
        <f t="shared" si="1791"/>
        <v>1</v>
      </c>
      <c r="O8817" s="2">
        <f t="shared" si="1792"/>
        <v>19529.585941318554</v>
      </c>
      <c r="P8817" s="2">
        <f t="shared" si="1793"/>
        <v>19529.585941318554</v>
      </c>
    </row>
    <row r="8818" spans="1:16">
      <c r="A8818" s="6">
        <v>13</v>
      </c>
      <c r="B8818" s="6">
        <v>11</v>
      </c>
      <c r="C8818" s="6">
        <v>10</v>
      </c>
      <c r="D8818" s="6">
        <f t="shared" si="1781"/>
        <v>34</v>
      </c>
      <c r="E8818" s="5">
        <f t="shared" si="1782"/>
        <v>4039.1573208399304</v>
      </c>
      <c r="F8818" s="5">
        <f t="shared" si="1783"/>
        <v>432.98859707441784</v>
      </c>
      <c r="G8818" s="5">
        <f t="shared" si="1784"/>
        <v>509.52187334891573</v>
      </c>
      <c r="H8818" s="5">
        <f t="shared" si="1785"/>
        <v>4981.667791263264</v>
      </c>
      <c r="I8818" s="5">
        <f t="shared" si="1786"/>
        <v>720</v>
      </c>
      <c r="J8818" s="5">
        <f t="shared" si="1787"/>
        <v>4261.667791263264</v>
      </c>
      <c r="K8818" s="2">
        <f t="shared" si="1788"/>
        <v>98987.288042764994</v>
      </c>
      <c r="L8818" s="2">
        <f t="shared" si="1789"/>
        <v>164434</v>
      </c>
      <c r="M8818" s="2">
        <f t="shared" si="1790"/>
        <v>25080</v>
      </c>
      <c r="N8818" s="6">
        <f t="shared" si="1791"/>
        <v>1</v>
      </c>
      <c r="O8818" s="2">
        <f t="shared" si="1792"/>
        <v>20366.711957235006</v>
      </c>
      <c r="P8818" s="2">
        <f t="shared" si="1793"/>
        <v>20366.711957235006</v>
      </c>
    </row>
    <row r="8819" spans="1:16">
      <c r="A8819" s="6">
        <v>13</v>
      </c>
      <c r="B8819" s="6">
        <v>11</v>
      </c>
      <c r="C8819" s="6">
        <v>11</v>
      </c>
      <c r="D8819" s="6">
        <f t="shared" si="1781"/>
        <v>35</v>
      </c>
      <c r="E8819" s="5">
        <f t="shared" si="1782"/>
        <v>4039.1573208399304</v>
      </c>
      <c r="F8819" s="5">
        <f t="shared" si="1783"/>
        <v>432.98859707441784</v>
      </c>
      <c r="G8819" s="5">
        <f t="shared" si="1784"/>
        <v>567.47998644235474</v>
      </c>
      <c r="H8819" s="5">
        <f t="shared" si="1785"/>
        <v>5039.6259043567034</v>
      </c>
      <c r="I8819" s="5">
        <f t="shared" si="1786"/>
        <v>720</v>
      </c>
      <c r="J8819" s="5">
        <f t="shared" si="1787"/>
        <v>4319.6259043567034</v>
      </c>
      <c r="K8819" s="2">
        <f t="shared" si="1788"/>
        <v>99993.505283970546</v>
      </c>
      <c r="L8819" s="2">
        <f t="shared" si="1789"/>
        <v>167134</v>
      </c>
      <c r="M8819" s="2">
        <f t="shared" si="1790"/>
        <v>25960</v>
      </c>
      <c r="N8819" s="6">
        <f t="shared" si="1791"/>
        <v>1</v>
      </c>
      <c r="O8819" s="2">
        <f t="shared" si="1792"/>
        <v>21180.494716029454</v>
      </c>
      <c r="P8819" s="2">
        <f t="shared" si="1793"/>
        <v>21180.494716029454</v>
      </c>
    </row>
    <row r="8820" spans="1:16">
      <c r="A8820" s="6">
        <v>13</v>
      </c>
      <c r="B8820" s="6">
        <v>11</v>
      </c>
      <c r="C8820" s="6">
        <v>12</v>
      </c>
      <c r="D8820" s="6">
        <f t="shared" si="1781"/>
        <v>36</v>
      </c>
      <c r="E8820" s="5">
        <f t="shared" si="1782"/>
        <v>4039.1573208399304</v>
      </c>
      <c r="F8820" s="5">
        <f t="shared" si="1783"/>
        <v>432.98859707441784</v>
      </c>
      <c r="G8820" s="5">
        <f t="shared" si="1784"/>
        <v>626.80743957041921</v>
      </c>
      <c r="H8820" s="5">
        <f t="shared" si="1785"/>
        <v>5098.9533574847674</v>
      </c>
      <c r="I8820" s="5">
        <f t="shared" si="1786"/>
        <v>720</v>
      </c>
      <c r="J8820" s="5">
        <f t="shared" si="1787"/>
        <v>4378.9533574847674</v>
      </c>
      <c r="K8820" s="2">
        <f t="shared" si="1788"/>
        <v>101023.49578966609</v>
      </c>
      <c r="L8820" s="2">
        <f t="shared" si="1789"/>
        <v>169834</v>
      </c>
      <c r="M8820" s="2">
        <f t="shared" si="1790"/>
        <v>26840</v>
      </c>
      <c r="N8820" s="6">
        <f t="shared" si="1791"/>
        <v>1</v>
      </c>
      <c r="O8820" s="2">
        <f t="shared" si="1792"/>
        <v>21970.504210333907</v>
      </c>
      <c r="P8820" s="2">
        <f t="shared" si="1793"/>
        <v>21970.504210333907</v>
      </c>
    </row>
    <row r="8821" spans="1:16">
      <c r="A8821" s="6">
        <v>13</v>
      </c>
      <c r="B8821" s="6">
        <v>11</v>
      </c>
      <c r="C8821" s="6">
        <v>13</v>
      </c>
      <c r="D8821" s="6">
        <f t="shared" si="1781"/>
        <v>37</v>
      </c>
      <c r="E8821" s="5">
        <f t="shared" si="1782"/>
        <v>4039.1573208399304</v>
      </c>
      <c r="F8821" s="5">
        <f t="shared" si="1783"/>
        <v>432.98859707441784</v>
      </c>
      <c r="G8821" s="5">
        <f t="shared" si="1784"/>
        <v>687.52941027880343</v>
      </c>
      <c r="H8821" s="5">
        <f t="shared" si="1785"/>
        <v>5159.6753281931524</v>
      </c>
      <c r="I8821" s="5">
        <f t="shared" si="1786"/>
        <v>720</v>
      </c>
      <c r="J8821" s="5">
        <f t="shared" si="1787"/>
        <v>4439.6753281931524</v>
      </c>
      <c r="K8821" s="2">
        <f t="shared" si="1788"/>
        <v>102077.69667002</v>
      </c>
      <c r="L8821" s="2">
        <f t="shared" si="1789"/>
        <v>172534</v>
      </c>
      <c r="M8821" s="2">
        <f t="shared" si="1790"/>
        <v>27720</v>
      </c>
      <c r="N8821" s="6">
        <f t="shared" si="1791"/>
        <v>1</v>
      </c>
      <c r="O8821" s="2">
        <f t="shared" si="1792"/>
        <v>22736.303329980001</v>
      </c>
      <c r="P8821" s="2">
        <f t="shared" si="1793"/>
        <v>22736.303329980001</v>
      </c>
    </row>
    <row r="8822" spans="1:16">
      <c r="A8822" s="6">
        <v>13</v>
      </c>
      <c r="B8822" s="6">
        <v>11</v>
      </c>
      <c r="C8822" s="6">
        <v>14</v>
      </c>
      <c r="D8822" s="6">
        <f t="shared" si="1781"/>
        <v>38</v>
      </c>
      <c r="E8822" s="5">
        <f t="shared" si="1782"/>
        <v>4039.1573208399304</v>
      </c>
      <c r="F8822" s="5">
        <f t="shared" si="1783"/>
        <v>432.98859707441784</v>
      </c>
      <c r="G8822" s="5">
        <f t="shared" si="1784"/>
        <v>749.67149159246469</v>
      </c>
      <c r="H8822" s="5">
        <f t="shared" si="1785"/>
        <v>5221.8174095068134</v>
      </c>
      <c r="I8822" s="5">
        <f t="shared" si="1786"/>
        <v>720</v>
      </c>
      <c r="J8822" s="5">
        <f t="shared" si="1787"/>
        <v>4501.8174095068134</v>
      </c>
      <c r="K8822" s="2">
        <f t="shared" si="1788"/>
        <v>103156.55224838217</v>
      </c>
      <c r="L8822" s="2">
        <f t="shared" si="1789"/>
        <v>175234</v>
      </c>
      <c r="M8822" s="2">
        <f t="shared" si="1790"/>
        <v>28600</v>
      </c>
      <c r="N8822" s="6">
        <f t="shared" si="1791"/>
        <v>1</v>
      </c>
      <c r="O8822" s="2">
        <f t="shared" si="1792"/>
        <v>23477.44775161783</v>
      </c>
      <c r="P8822" s="2">
        <f t="shared" si="1793"/>
        <v>23477.44775161783</v>
      </c>
    </row>
    <row r="8823" spans="1:16">
      <c r="A8823" s="6">
        <v>13</v>
      </c>
      <c r="B8823" s="6">
        <v>11</v>
      </c>
      <c r="C8823" s="6">
        <v>15</v>
      </c>
      <c r="D8823" s="6">
        <f t="shared" si="1781"/>
        <v>39</v>
      </c>
      <c r="E8823" s="5">
        <f t="shared" si="1782"/>
        <v>4039.1573208399304</v>
      </c>
      <c r="F8823" s="5">
        <f t="shared" si="1783"/>
        <v>432.98859707441784</v>
      </c>
      <c r="G8823" s="5">
        <f t="shared" si="1784"/>
        <v>813.25969846861108</v>
      </c>
      <c r="H8823" s="5">
        <f t="shared" si="1785"/>
        <v>5285.4056163829591</v>
      </c>
      <c r="I8823" s="5">
        <f t="shared" si="1786"/>
        <v>720</v>
      </c>
      <c r="J8823" s="5">
        <f t="shared" si="1787"/>
        <v>4565.4056163829591</v>
      </c>
      <c r="K8823" s="2">
        <f t="shared" si="1788"/>
        <v>104260.51417331526</v>
      </c>
      <c r="L8823" s="2">
        <f t="shared" si="1789"/>
        <v>177934</v>
      </c>
      <c r="M8823" s="2">
        <f t="shared" si="1790"/>
        <v>29480</v>
      </c>
      <c r="N8823" s="6">
        <f t="shared" si="1791"/>
        <v>1</v>
      </c>
      <c r="O8823" s="2">
        <f t="shared" si="1792"/>
        <v>24193.485826684744</v>
      </c>
      <c r="P8823" s="2">
        <f t="shared" si="1793"/>
        <v>24193.485826684744</v>
      </c>
    </row>
    <row r="8824" spans="1:16">
      <c r="A8824" s="6">
        <v>13</v>
      </c>
      <c r="B8824" s="6">
        <v>11</v>
      </c>
      <c r="C8824" s="6">
        <v>16</v>
      </c>
      <c r="D8824" s="6">
        <f t="shared" si="1781"/>
        <v>40</v>
      </c>
      <c r="E8824" s="5">
        <f t="shared" si="1782"/>
        <v>4039.1573208399304</v>
      </c>
      <c r="F8824" s="5">
        <f t="shared" si="1783"/>
        <v>432.98859707441784</v>
      </c>
      <c r="G8824" s="5">
        <f t="shared" si="1784"/>
        <v>878.32047434610013</v>
      </c>
      <c r="H8824" s="5">
        <f t="shared" si="1785"/>
        <v>5350.4663922604486</v>
      </c>
      <c r="I8824" s="5">
        <f t="shared" si="1786"/>
        <v>720</v>
      </c>
      <c r="J8824" s="5">
        <f t="shared" si="1787"/>
        <v>4630.4663922604486</v>
      </c>
      <c r="K8824" s="2">
        <f t="shared" si="1788"/>
        <v>105390.04153229945</v>
      </c>
      <c r="L8824" s="2">
        <f t="shared" si="1789"/>
        <v>180634</v>
      </c>
      <c r="M8824" s="2">
        <f t="shared" si="1790"/>
        <v>30360</v>
      </c>
      <c r="N8824" s="6">
        <f t="shared" si="1791"/>
        <v>1</v>
      </c>
      <c r="O8824" s="2">
        <f t="shared" si="1792"/>
        <v>24883.958467700548</v>
      </c>
      <c r="P8824" s="2">
        <f t="shared" si="1793"/>
        <v>24883.958467700548</v>
      </c>
    </row>
    <row r="8825" spans="1:16">
      <c r="A8825" s="6">
        <v>13</v>
      </c>
      <c r="B8825" s="6">
        <v>11</v>
      </c>
      <c r="C8825" s="6">
        <v>17</v>
      </c>
      <c r="D8825" s="6">
        <f t="shared" si="1781"/>
        <v>41</v>
      </c>
      <c r="E8825" s="5">
        <f t="shared" si="1782"/>
        <v>4039.1573208399304</v>
      </c>
      <c r="F8825" s="5">
        <f t="shared" si="1783"/>
        <v>432.98859707441784</v>
      </c>
      <c r="G8825" s="5">
        <f t="shared" si="1784"/>
        <v>944.88069779264049</v>
      </c>
      <c r="H8825" s="5">
        <f t="shared" si="1785"/>
        <v>5417.0266157069891</v>
      </c>
      <c r="I8825" s="5">
        <f t="shared" si="1786"/>
        <v>720</v>
      </c>
      <c r="J8825" s="5">
        <f t="shared" si="1787"/>
        <v>4697.0266157069891</v>
      </c>
      <c r="K8825" s="2">
        <f t="shared" si="1788"/>
        <v>106545.60096713522</v>
      </c>
      <c r="L8825" s="2">
        <f t="shared" si="1789"/>
        <v>183334</v>
      </c>
      <c r="M8825" s="2">
        <f t="shared" si="1790"/>
        <v>31240</v>
      </c>
      <c r="N8825" s="6">
        <f t="shared" si="1791"/>
        <v>1</v>
      </c>
      <c r="O8825" s="2">
        <f t="shared" si="1792"/>
        <v>25548.399032864778</v>
      </c>
      <c r="P8825" s="2">
        <f t="shared" si="1793"/>
        <v>25548.399032864778</v>
      </c>
    </row>
    <row r="8826" spans="1:16">
      <c r="A8826" s="6">
        <v>13</v>
      </c>
      <c r="B8826" s="6">
        <v>11</v>
      </c>
      <c r="C8826" s="6">
        <v>18</v>
      </c>
      <c r="D8826" s="6">
        <f t="shared" si="1781"/>
        <v>42</v>
      </c>
      <c r="E8826" s="5">
        <f t="shared" si="1782"/>
        <v>4039.1573208399304</v>
      </c>
      <c r="F8826" s="5">
        <f t="shared" si="1783"/>
        <v>432.98859707441784</v>
      </c>
      <c r="G8826" s="5">
        <f t="shared" si="1784"/>
        <v>1012.9676892512279</v>
      </c>
      <c r="H8826" s="5">
        <f t="shared" si="1785"/>
        <v>5485.1136071655765</v>
      </c>
      <c r="I8826" s="5">
        <f t="shared" si="1786"/>
        <v>720</v>
      </c>
      <c r="J8826" s="5">
        <f t="shared" si="1787"/>
        <v>4765.1136071655765</v>
      </c>
      <c r="K8826" s="2">
        <f t="shared" si="1788"/>
        <v>107727.66679106903</v>
      </c>
      <c r="L8826" s="2">
        <f t="shared" si="1789"/>
        <v>186034</v>
      </c>
      <c r="M8826" s="2">
        <f t="shared" si="1790"/>
        <v>32120</v>
      </c>
      <c r="N8826" s="6">
        <f t="shared" si="1791"/>
        <v>1</v>
      </c>
      <c r="O8826" s="2">
        <f t="shared" si="1792"/>
        <v>26186.33320893097</v>
      </c>
      <c r="P8826" s="2">
        <f t="shared" si="1793"/>
        <v>26186.33320893097</v>
      </c>
    </row>
    <row r="8827" spans="1:16">
      <c r="A8827" s="6">
        <v>13</v>
      </c>
      <c r="B8827" s="6">
        <v>11</v>
      </c>
      <c r="C8827" s="6">
        <v>19</v>
      </c>
      <c r="D8827" s="6">
        <f t="shared" si="1781"/>
        <v>43</v>
      </c>
      <c r="E8827" s="5">
        <f t="shared" si="1782"/>
        <v>4039.1573208399304</v>
      </c>
      <c r="F8827" s="5">
        <f t="shared" si="1783"/>
        <v>432.98859707441784</v>
      </c>
      <c r="G8827" s="5">
        <f t="shared" si="1784"/>
        <v>1082.6092178872495</v>
      </c>
      <c r="H8827" s="5">
        <f t="shared" si="1785"/>
        <v>5554.755135801598</v>
      </c>
      <c r="I8827" s="5">
        <f t="shared" si="1786"/>
        <v>720</v>
      </c>
      <c r="J8827" s="5">
        <f t="shared" si="1787"/>
        <v>4834.755135801598</v>
      </c>
      <c r="K8827" s="2">
        <f t="shared" si="1788"/>
        <v>108936.72110766663</v>
      </c>
      <c r="L8827" s="2">
        <f t="shared" si="1789"/>
        <v>188734</v>
      </c>
      <c r="M8827" s="2">
        <f t="shared" si="1790"/>
        <v>33000</v>
      </c>
      <c r="N8827" s="6">
        <f t="shared" si="1791"/>
        <v>1</v>
      </c>
      <c r="O8827" s="2">
        <f t="shared" si="1792"/>
        <v>26797.278892333372</v>
      </c>
      <c r="P8827" s="2">
        <f t="shared" si="1793"/>
        <v>26797.278892333372</v>
      </c>
    </row>
    <row r="8828" spans="1:16">
      <c r="A8828" s="6">
        <v>13</v>
      </c>
      <c r="B8828" s="6">
        <v>11</v>
      </c>
      <c r="C8828" s="6">
        <v>20</v>
      </c>
      <c r="D8828" s="6">
        <f t="shared" si="1781"/>
        <v>44</v>
      </c>
      <c r="E8828" s="5">
        <f t="shared" si="1782"/>
        <v>4039.1573208399304</v>
      </c>
      <c r="F8828" s="5">
        <f t="shared" si="1783"/>
        <v>432.98859707441784</v>
      </c>
      <c r="G8828" s="5">
        <f t="shared" si="1784"/>
        <v>1153.8335085377266</v>
      </c>
      <c r="H8828" s="5">
        <f t="shared" si="1785"/>
        <v>5625.9794264520751</v>
      </c>
      <c r="I8828" s="5">
        <f t="shared" si="1786"/>
        <v>720</v>
      </c>
      <c r="J8828" s="5">
        <f t="shared" si="1787"/>
        <v>4905.9794264520751</v>
      </c>
      <c r="K8828" s="2">
        <f t="shared" si="1788"/>
        <v>110173.25393145964</v>
      </c>
      <c r="L8828" s="2">
        <f t="shared" si="1789"/>
        <v>191434</v>
      </c>
      <c r="M8828" s="2">
        <f t="shared" si="1790"/>
        <v>33880</v>
      </c>
      <c r="N8828" s="6">
        <f t="shared" si="1791"/>
        <v>1</v>
      </c>
      <c r="O8828" s="2">
        <f t="shared" si="1792"/>
        <v>27380.746068540364</v>
      </c>
      <c r="P8828" s="2">
        <f t="shared" si="1793"/>
        <v>27380.746068540364</v>
      </c>
    </row>
    <row r="8829" spans="1:16">
      <c r="A8829" s="6">
        <v>13</v>
      </c>
      <c r="B8829" s="6">
        <v>11</v>
      </c>
      <c r="C8829" s="6">
        <v>21</v>
      </c>
      <c r="D8829" s="6">
        <f t="shared" si="1781"/>
        <v>45</v>
      </c>
      <c r="E8829" s="5">
        <f t="shared" si="1782"/>
        <v>4039.1573208399304</v>
      </c>
      <c r="F8829" s="5">
        <f t="shared" si="1783"/>
        <v>432.98859707441784</v>
      </c>
      <c r="G8829" s="5">
        <f t="shared" si="1784"/>
        <v>1226.6692487641703</v>
      </c>
      <c r="H8829" s="5">
        <f t="shared" si="1785"/>
        <v>5698.8151666785188</v>
      </c>
      <c r="I8829" s="5">
        <f t="shared" si="1786"/>
        <v>720</v>
      </c>
      <c r="J8829" s="5">
        <f t="shared" si="1787"/>
        <v>4978.8151666785188</v>
      </c>
      <c r="K8829" s="2">
        <f t="shared" si="1788"/>
        <v>111437.76331039095</v>
      </c>
      <c r="L8829" s="2">
        <f t="shared" si="1789"/>
        <v>194134</v>
      </c>
      <c r="M8829" s="2">
        <f t="shared" si="1790"/>
        <v>34760</v>
      </c>
      <c r="N8829" s="6">
        <f t="shared" si="1791"/>
        <v>1</v>
      </c>
      <c r="O8829" s="2">
        <f t="shared" si="1792"/>
        <v>27936.236689609053</v>
      </c>
      <c r="P8829" s="2">
        <f t="shared" si="1793"/>
        <v>27936.236689609053</v>
      </c>
    </row>
    <row r="8830" spans="1:16">
      <c r="A8830" s="6">
        <v>13</v>
      </c>
      <c r="B8830" s="6">
        <v>11</v>
      </c>
      <c r="C8830" s="6">
        <v>22</v>
      </c>
      <c r="D8830" s="6">
        <f t="shared" si="1781"/>
        <v>46</v>
      </c>
      <c r="E8830" s="5">
        <f t="shared" si="1782"/>
        <v>4039.1573208399304</v>
      </c>
      <c r="F8830" s="5">
        <f t="shared" si="1783"/>
        <v>432.98859707441784</v>
      </c>
      <c r="G8830" s="5">
        <f t="shared" si="1784"/>
        <v>1301.1455960105666</v>
      </c>
      <c r="H8830" s="5">
        <f t="shared" si="1785"/>
        <v>5773.2915139249153</v>
      </c>
      <c r="I8830" s="5">
        <f t="shared" si="1786"/>
        <v>720</v>
      </c>
      <c r="J8830" s="5">
        <f t="shared" si="1787"/>
        <v>5053.2915139249153</v>
      </c>
      <c r="K8830" s="2">
        <f t="shared" si="1788"/>
        <v>112730.75545008533</v>
      </c>
      <c r="L8830" s="2">
        <f t="shared" si="1789"/>
        <v>196834</v>
      </c>
      <c r="M8830" s="2">
        <f t="shared" si="1790"/>
        <v>35640</v>
      </c>
      <c r="N8830" s="6">
        <f t="shared" si="1791"/>
        <v>1</v>
      </c>
      <c r="O8830" s="2">
        <f t="shared" si="1792"/>
        <v>28463.244549914671</v>
      </c>
      <c r="P8830" s="2">
        <f t="shared" si="1793"/>
        <v>28463.244549914671</v>
      </c>
    </row>
    <row r="8831" spans="1:16">
      <c r="A8831" s="6">
        <v>13</v>
      </c>
      <c r="B8831" s="6">
        <v>11</v>
      </c>
      <c r="C8831" s="6">
        <v>23</v>
      </c>
      <c r="D8831" s="6">
        <f t="shared" si="1781"/>
        <v>47</v>
      </c>
      <c r="E8831" s="5">
        <f t="shared" si="1782"/>
        <v>4039.1573208399304</v>
      </c>
      <c r="F8831" s="5">
        <f t="shared" si="1783"/>
        <v>432.98859707441784</v>
      </c>
      <c r="G8831" s="5">
        <f t="shared" si="1784"/>
        <v>1377.292184868003</v>
      </c>
      <c r="H8831" s="5">
        <f t="shared" si="1785"/>
        <v>5849.4381027823511</v>
      </c>
      <c r="I8831" s="5">
        <f t="shared" si="1786"/>
        <v>720</v>
      </c>
      <c r="J8831" s="5">
        <f t="shared" si="1787"/>
        <v>5129.4381027823511</v>
      </c>
      <c r="K8831" s="2">
        <f t="shared" si="1788"/>
        <v>114052.74483997138</v>
      </c>
      <c r="L8831" s="2">
        <f t="shared" si="1789"/>
        <v>199534</v>
      </c>
      <c r="M8831" s="2">
        <f t="shared" si="1790"/>
        <v>36520</v>
      </c>
      <c r="N8831" s="6">
        <f t="shared" si="1791"/>
        <v>1</v>
      </c>
      <c r="O8831" s="2">
        <f t="shared" si="1792"/>
        <v>28961.255160028624</v>
      </c>
      <c r="P8831" s="2">
        <f t="shared" si="1793"/>
        <v>28961.255160028624</v>
      </c>
    </row>
    <row r="8832" spans="1:16">
      <c r="A8832" s="6">
        <v>13</v>
      </c>
      <c r="B8832" s="6">
        <v>11</v>
      </c>
      <c r="C8832" s="6">
        <v>24</v>
      </c>
      <c r="D8832" s="6">
        <f t="shared" si="1781"/>
        <v>48</v>
      </c>
      <c r="E8832" s="5">
        <f t="shared" si="1782"/>
        <v>4039.1573208399304</v>
      </c>
      <c r="F8832" s="5">
        <f t="shared" si="1783"/>
        <v>432.98859707441784</v>
      </c>
      <c r="G8832" s="5">
        <f t="shared" si="1784"/>
        <v>1455.1391344474989</v>
      </c>
      <c r="H8832" s="5">
        <f t="shared" si="1785"/>
        <v>5927.2850523618472</v>
      </c>
      <c r="I8832" s="5">
        <f t="shared" si="1786"/>
        <v>720</v>
      </c>
      <c r="J8832" s="5">
        <f t="shared" si="1787"/>
        <v>5207.2850523618472</v>
      </c>
      <c r="K8832" s="2">
        <f t="shared" si="1788"/>
        <v>115404.25438128207</v>
      </c>
      <c r="L8832" s="2">
        <f t="shared" si="1789"/>
        <v>202234</v>
      </c>
      <c r="M8832" s="2">
        <f t="shared" si="1790"/>
        <v>37400</v>
      </c>
      <c r="N8832" s="6">
        <f t="shared" si="1791"/>
        <v>1</v>
      </c>
      <c r="O8832" s="2">
        <f t="shared" si="1792"/>
        <v>29429.745618717934</v>
      </c>
      <c r="P8832" s="2">
        <f t="shared" si="1793"/>
        <v>29429.745618717934</v>
      </c>
    </row>
    <row r="8833" spans="1:16">
      <c r="A8833" s="6">
        <v>13</v>
      </c>
      <c r="B8833" s="6">
        <v>11</v>
      </c>
      <c r="C8833" s="6">
        <v>25</v>
      </c>
      <c r="D8833" s="6">
        <f t="shared" si="1781"/>
        <v>49</v>
      </c>
      <c r="E8833" s="5">
        <f t="shared" si="1782"/>
        <v>4039.1573208399304</v>
      </c>
      <c r="F8833" s="5">
        <f t="shared" si="1783"/>
        <v>432.98859707441784</v>
      </c>
      <c r="G8833" s="5">
        <f t="shared" si="1784"/>
        <v>1534.7170558625965</v>
      </c>
      <c r="H8833" s="5">
        <f t="shared" si="1785"/>
        <v>6006.8629737769452</v>
      </c>
      <c r="I8833" s="5">
        <f t="shared" si="1786"/>
        <v>720</v>
      </c>
      <c r="J8833" s="5">
        <f t="shared" si="1787"/>
        <v>5286.8629737769452</v>
      </c>
      <c r="K8833" s="2">
        <f t="shared" si="1788"/>
        <v>116785.81551696085</v>
      </c>
      <c r="L8833" s="2">
        <f t="shared" si="1789"/>
        <v>204934</v>
      </c>
      <c r="M8833" s="2">
        <f t="shared" si="1790"/>
        <v>38280</v>
      </c>
      <c r="N8833" s="6">
        <f t="shared" si="1791"/>
        <v>1</v>
      </c>
      <c r="O8833" s="2">
        <f t="shared" si="1792"/>
        <v>29868.184483039149</v>
      </c>
      <c r="P8833" s="2">
        <f t="shared" si="1793"/>
        <v>29868.184483039149</v>
      </c>
    </row>
    <row r="8834" spans="1:16">
      <c r="A8834" s="6">
        <v>13</v>
      </c>
      <c r="B8834" s="6">
        <v>11</v>
      </c>
      <c r="C8834" s="6">
        <v>26</v>
      </c>
      <c r="D8834" s="6">
        <f t="shared" si="1781"/>
        <v>50</v>
      </c>
      <c r="E8834" s="5">
        <f t="shared" si="1782"/>
        <v>4039.1573208399304</v>
      </c>
      <c r="F8834" s="5">
        <f t="shared" si="1783"/>
        <v>432.98859707441784</v>
      </c>
      <c r="G8834" s="5">
        <f t="shared" si="1784"/>
        <v>1616.0570598233144</v>
      </c>
      <c r="H8834" s="5">
        <f t="shared" si="1785"/>
        <v>6088.2029777376629</v>
      </c>
      <c r="I8834" s="5">
        <f t="shared" si="1786"/>
        <v>720</v>
      </c>
      <c r="J8834" s="5">
        <f t="shared" si="1787"/>
        <v>5368.2029777376629</v>
      </c>
      <c r="K8834" s="2">
        <f t="shared" si="1788"/>
        <v>118197.96836350109</v>
      </c>
      <c r="L8834" s="2">
        <f t="shared" si="1789"/>
        <v>207634</v>
      </c>
      <c r="M8834" s="2">
        <f t="shared" si="1790"/>
        <v>39160</v>
      </c>
      <c r="N8834" s="6">
        <f t="shared" si="1791"/>
        <v>1</v>
      </c>
      <c r="O8834" s="2">
        <f t="shared" si="1792"/>
        <v>30276.031636498912</v>
      </c>
      <c r="P8834" s="2">
        <f t="shared" si="1793"/>
        <v>30276.031636498912</v>
      </c>
    </row>
    <row r="8835" spans="1:16">
      <c r="A8835" s="6">
        <v>13</v>
      </c>
      <c r="B8835" s="6">
        <v>11</v>
      </c>
      <c r="C8835" s="6">
        <v>27</v>
      </c>
      <c r="D8835" s="6">
        <f t="shared" si="1781"/>
        <v>51</v>
      </c>
      <c r="E8835" s="5">
        <f t="shared" si="1782"/>
        <v>4039.1573208399304</v>
      </c>
      <c r="F8835" s="5">
        <f t="shared" si="1783"/>
        <v>432.98859707441784</v>
      </c>
      <c r="G8835" s="5">
        <f t="shared" si="1784"/>
        <v>1699.1907643430709</v>
      </c>
      <c r="H8835" s="5">
        <f t="shared" si="1785"/>
        <v>6171.3366822574189</v>
      </c>
      <c r="I8835" s="5">
        <f t="shared" si="1786"/>
        <v>720</v>
      </c>
      <c r="J8835" s="5">
        <f t="shared" si="1787"/>
        <v>5451.3366822574189</v>
      </c>
      <c r="K8835" s="2">
        <f t="shared" si="1788"/>
        <v>119641.26184474686</v>
      </c>
      <c r="L8835" s="2">
        <f t="shared" si="1789"/>
        <v>210334</v>
      </c>
      <c r="M8835" s="2">
        <f t="shared" si="1790"/>
        <v>40040</v>
      </c>
      <c r="N8835" s="6">
        <f t="shared" si="1791"/>
        <v>1</v>
      </c>
      <c r="O8835" s="2">
        <f t="shared" si="1792"/>
        <v>30652.738155253144</v>
      </c>
      <c r="P8835" s="2">
        <f t="shared" si="1793"/>
        <v>30652.738155253144</v>
      </c>
    </row>
    <row r="8836" spans="1:16">
      <c r="A8836" s="6">
        <v>13</v>
      </c>
      <c r="B8836" s="6">
        <v>11</v>
      </c>
      <c r="C8836" s="6">
        <v>28</v>
      </c>
      <c r="D8836" s="6">
        <f t="shared" ref="D8836:D8899" si="1794">A8836+B8836+C8836</f>
        <v>52</v>
      </c>
      <c r="E8836" s="5">
        <f t="shared" ref="E8836:E8899" si="1795">IF(A8836=0,0,A8836*LABOR_HRS_WK_TOM*SEASON_WEEKS*(1+DIM_PCT_TOM)^A8836)</f>
        <v>4039.1573208399304</v>
      </c>
      <c r="F8836" s="5">
        <f t="shared" ref="F8836:F8899" si="1796">IF(B8836=0,0,B8836*LABOR_HRS_WK_CAR*SEASON_WEEKS*(1+DIM_PCT_CAR)^B8836)</f>
        <v>432.98859707441784</v>
      </c>
      <c r="G8836" s="5">
        <f t="shared" ref="G8836:G8899" si="1797">IF(C8836=0,0,C8836*LABOR_HRS_WK_MES*SEASON_WEEKS*(1+DIM_PCT_MES)^C8836)</f>
        <v>1784.1503025602246</v>
      </c>
      <c r="H8836" s="5">
        <f t="shared" ref="H8836:H8899" si="1798">E8836+F8836+G8836</f>
        <v>6256.2962204745727</v>
      </c>
      <c r="I8836" s="5">
        <f t="shared" ref="I8836:I8899" si="1799">MIN(H8836,FARMER_HRS)</f>
        <v>720</v>
      </c>
      <c r="J8836" s="5">
        <f t="shared" ref="J8836:J8899" si="1800">MAX(0,H8836-FARMER_HRS)</f>
        <v>5536.2962204745727</v>
      </c>
      <c r="K8836" s="2">
        <f t="shared" ref="K8836:K8899" si="1801">I8836*FARMER_RATE+J8836*TEMP_WORKER_RATE</f>
        <v>121116.25382768355</v>
      </c>
      <c r="L8836" s="2">
        <f t="shared" ref="L8836:L8899" si="1802">A8836*PRICE_TOM+B8836*PRICE_CAR+C8836*PRICE_MES</f>
        <v>213034</v>
      </c>
      <c r="M8836" s="2">
        <f t="shared" ref="M8836:M8899" si="1803">A8836*FERT_BED_TOM+B8836*FERT_BED_CAR+C8836*FERT_BED_MES</f>
        <v>40920</v>
      </c>
      <c r="N8836" s="6">
        <f t="shared" ref="N8836:N8899" si="1804">IF(AND(D8836&lt;=TOTAL_BEDS,J8836&lt;=TEMP_WORKER_MAX*TEMP_WORKER_HRS),1,0)</f>
        <v>1</v>
      </c>
      <c r="O8836" s="2">
        <f t="shared" ref="O8836:O8899" si="1805">L8836-M8836-K8836-FIXED_COSTS</f>
        <v>30997.746172316445</v>
      </c>
      <c r="P8836" s="2">
        <f t="shared" ref="P8836:P8899" si="1806">IF(N8836=1,O8836,"")</f>
        <v>30997.746172316445</v>
      </c>
    </row>
    <row r="8837" spans="1:16">
      <c r="A8837" s="6">
        <v>13</v>
      </c>
      <c r="B8837" s="6">
        <v>11</v>
      </c>
      <c r="C8837" s="6">
        <v>29</v>
      </c>
      <c r="D8837" s="6">
        <f t="shared" si="1794"/>
        <v>53</v>
      </c>
      <c r="E8837" s="5">
        <f t="shared" si="1795"/>
        <v>4039.1573208399304</v>
      </c>
      <c r="F8837" s="5">
        <f t="shared" si="1796"/>
        <v>432.98859707441784</v>
      </c>
      <c r="G8837" s="5">
        <f t="shared" si="1797"/>
        <v>1870.9683306758782</v>
      </c>
      <c r="H8837" s="5">
        <f t="shared" si="1798"/>
        <v>6343.1142485902265</v>
      </c>
      <c r="I8837" s="5">
        <f t="shared" si="1799"/>
        <v>720</v>
      </c>
      <c r="J8837" s="5">
        <f t="shared" si="1800"/>
        <v>5623.1142485902265</v>
      </c>
      <c r="K8837" s="2">
        <f t="shared" si="1801"/>
        <v>122623.51126024699</v>
      </c>
      <c r="L8837" s="2">
        <f t="shared" si="1802"/>
        <v>215734</v>
      </c>
      <c r="M8837" s="2">
        <f t="shared" si="1803"/>
        <v>41800</v>
      </c>
      <c r="N8837" s="6">
        <f t="shared" si="1804"/>
        <v>1</v>
      </c>
      <c r="O8837" s="2">
        <f t="shared" si="1805"/>
        <v>31310.488739753011</v>
      </c>
      <c r="P8837" s="2">
        <f t="shared" si="1806"/>
        <v>31310.488739753011</v>
      </c>
    </row>
    <row r="8838" spans="1:16">
      <c r="A8838" s="6">
        <v>13</v>
      </c>
      <c r="B8838" s="6">
        <v>11</v>
      </c>
      <c r="C8838" s="6">
        <v>30</v>
      </c>
      <c r="D8838" s="6">
        <f t="shared" si="1794"/>
        <v>54</v>
      </c>
      <c r="E8838" s="5">
        <f t="shared" si="1795"/>
        <v>4039.1573208399304</v>
      </c>
      <c r="F8838" s="5">
        <f t="shared" si="1796"/>
        <v>432.98859707441784</v>
      </c>
      <c r="G8838" s="5">
        <f t="shared" si="1797"/>
        <v>1959.6780360096488</v>
      </c>
      <c r="H8838" s="5">
        <f t="shared" si="1798"/>
        <v>6431.8239539239976</v>
      </c>
      <c r="I8838" s="5">
        <f t="shared" si="1799"/>
        <v>720</v>
      </c>
      <c r="J8838" s="5">
        <f t="shared" si="1800"/>
        <v>5711.8239539239976</v>
      </c>
      <c r="K8838" s="2">
        <f t="shared" si="1801"/>
        <v>124163.61031118051</v>
      </c>
      <c r="L8838" s="2">
        <f t="shared" si="1802"/>
        <v>218434</v>
      </c>
      <c r="M8838" s="2">
        <f t="shared" si="1803"/>
        <v>42680</v>
      </c>
      <c r="N8838" s="6">
        <f t="shared" si="1804"/>
        <v>1</v>
      </c>
      <c r="O8838" s="2">
        <f t="shared" si="1805"/>
        <v>31590.389688819487</v>
      </c>
      <c r="P8838" s="2">
        <f t="shared" si="1806"/>
        <v>31590.389688819487</v>
      </c>
    </row>
    <row r="8839" spans="1:16">
      <c r="A8839" s="6">
        <v>13</v>
      </c>
      <c r="B8839" s="6">
        <v>12</v>
      </c>
      <c r="C8839" s="6">
        <v>0</v>
      </c>
      <c r="D8839" s="6">
        <f t="shared" si="1794"/>
        <v>25</v>
      </c>
      <c r="E8839" s="5">
        <f t="shared" si="1795"/>
        <v>4039.1573208399304</v>
      </c>
      <c r="F8839" s="5">
        <f t="shared" si="1796"/>
        <v>484.15997672866712</v>
      </c>
      <c r="G8839" s="5">
        <f t="shared" si="1797"/>
        <v>0</v>
      </c>
      <c r="H8839" s="5">
        <f t="shared" si="1798"/>
        <v>4523.3172975685975</v>
      </c>
      <c r="I8839" s="5">
        <f t="shared" si="1799"/>
        <v>720</v>
      </c>
      <c r="J8839" s="5">
        <f t="shared" si="1800"/>
        <v>3803.3172975685975</v>
      </c>
      <c r="K8839" s="2">
        <f t="shared" si="1801"/>
        <v>91029.814193899263</v>
      </c>
      <c r="L8839" s="2">
        <f t="shared" si="1802"/>
        <v>139528</v>
      </c>
      <c r="M8839" s="2">
        <f t="shared" si="1803"/>
        <v>16720</v>
      </c>
      <c r="N8839" s="6">
        <f t="shared" si="1804"/>
        <v>1</v>
      </c>
      <c r="O8839" s="2">
        <f t="shared" si="1805"/>
        <v>11778.185806100737</v>
      </c>
      <c r="P8839" s="2">
        <f t="shared" si="1806"/>
        <v>11778.185806100737</v>
      </c>
    </row>
    <row r="8840" spans="1:16">
      <c r="A8840" s="6">
        <v>13</v>
      </c>
      <c r="B8840" s="6">
        <v>12</v>
      </c>
      <c r="C8840" s="6">
        <v>1</v>
      </c>
      <c r="D8840" s="6">
        <f t="shared" si="1794"/>
        <v>26</v>
      </c>
      <c r="E8840" s="5">
        <f t="shared" si="1795"/>
        <v>4039.1573208399304</v>
      </c>
      <c r="F8840" s="5">
        <f t="shared" si="1796"/>
        <v>484.15997672866712</v>
      </c>
      <c r="G8840" s="5">
        <f t="shared" si="1797"/>
        <v>45.5625</v>
      </c>
      <c r="H8840" s="5">
        <f t="shared" si="1798"/>
        <v>4568.8797975685975</v>
      </c>
      <c r="I8840" s="5">
        <f t="shared" si="1799"/>
        <v>720</v>
      </c>
      <c r="J8840" s="5">
        <f t="shared" si="1800"/>
        <v>3848.8797975685975</v>
      </c>
      <c r="K8840" s="2">
        <f t="shared" si="1801"/>
        <v>91820.829818899263</v>
      </c>
      <c r="L8840" s="2">
        <f t="shared" si="1802"/>
        <v>142228</v>
      </c>
      <c r="M8840" s="2">
        <f t="shared" si="1803"/>
        <v>17600</v>
      </c>
      <c r="N8840" s="6">
        <f t="shared" si="1804"/>
        <v>1</v>
      </c>
      <c r="O8840" s="2">
        <f t="shared" si="1805"/>
        <v>12807.170181100737</v>
      </c>
      <c r="P8840" s="2">
        <f t="shared" si="1806"/>
        <v>12807.170181100737</v>
      </c>
    </row>
    <row r="8841" spans="1:16">
      <c r="A8841" s="6">
        <v>13</v>
      </c>
      <c r="B8841" s="6">
        <v>12</v>
      </c>
      <c r="C8841" s="6">
        <v>2</v>
      </c>
      <c r="D8841" s="6">
        <f t="shared" si="1794"/>
        <v>27</v>
      </c>
      <c r="E8841" s="5">
        <f t="shared" si="1795"/>
        <v>4039.1573208399304</v>
      </c>
      <c r="F8841" s="5">
        <f t="shared" si="1796"/>
        <v>484.15997672866712</v>
      </c>
      <c r="G8841" s="5">
        <f t="shared" si="1797"/>
        <v>92.264062499999994</v>
      </c>
      <c r="H8841" s="5">
        <f t="shared" si="1798"/>
        <v>4615.5813600685979</v>
      </c>
      <c r="I8841" s="5">
        <f t="shared" si="1799"/>
        <v>720</v>
      </c>
      <c r="J8841" s="5">
        <f t="shared" si="1800"/>
        <v>3895.5813600685979</v>
      </c>
      <c r="K8841" s="2">
        <f t="shared" si="1801"/>
        <v>92631.620834524263</v>
      </c>
      <c r="L8841" s="2">
        <f t="shared" si="1802"/>
        <v>144928</v>
      </c>
      <c r="M8841" s="2">
        <f t="shared" si="1803"/>
        <v>18480</v>
      </c>
      <c r="N8841" s="6">
        <f t="shared" si="1804"/>
        <v>1</v>
      </c>
      <c r="O8841" s="2">
        <f t="shared" si="1805"/>
        <v>13816.379165475737</v>
      </c>
      <c r="P8841" s="2">
        <f t="shared" si="1806"/>
        <v>13816.379165475737</v>
      </c>
    </row>
    <row r="8842" spans="1:16">
      <c r="A8842" s="6">
        <v>13</v>
      </c>
      <c r="B8842" s="6">
        <v>12</v>
      </c>
      <c r="C8842" s="6">
        <v>3</v>
      </c>
      <c r="D8842" s="6">
        <f t="shared" si="1794"/>
        <v>28</v>
      </c>
      <c r="E8842" s="5">
        <f t="shared" si="1795"/>
        <v>4039.1573208399304</v>
      </c>
      <c r="F8842" s="5">
        <f t="shared" si="1796"/>
        <v>484.15997672866712</v>
      </c>
      <c r="G8842" s="5">
        <f t="shared" si="1797"/>
        <v>140.12604492187498</v>
      </c>
      <c r="H8842" s="5">
        <f t="shared" si="1798"/>
        <v>4663.4433424904728</v>
      </c>
      <c r="I8842" s="5">
        <f t="shared" si="1799"/>
        <v>720</v>
      </c>
      <c r="J8842" s="5">
        <f t="shared" si="1800"/>
        <v>3943.4433424904728</v>
      </c>
      <c r="K8842" s="2">
        <f t="shared" si="1801"/>
        <v>93462.558029348482</v>
      </c>
      <c r="L8842" s="2">
        <f t="shared" si="1802"/>
        <v>147628</v>
      </c>
      <c r="M8842" s="2">
        <f t="shared" si="1803"/>
        <v>19360</v>
      </c>
      <c r="N8842" s="6">
        <f t="shared" si="1804"/>
        <v>1</v>
      </c>
      <c r="O8842" s="2">
        <f t="shared" si="1805"/>
        <v>14805.441970651518</v>
      </c>
      <c r="P8842" s="2">
        <f t="shared" si="1806"/>
        <v>14805.441970651518</v>
      </c>
    </row>
    <row r="8843" spans="1:16">
      <c r="A8843" s="6">
        <v>13</v>
      </c>
      <c r="B8843" s="6">
        <v>12</v>
      </c>
      <c r="C8843" s="6">
        <v>4</v>
      </c>
      <c r="D8843" s="6">
        <f t="shared" si="1794"/>
        <v>29</v>
      </c>
      <c r="E8843" s="5">
        <f t="shared" si="1795"/>
        <v>4039.1573208399304</v>
      </c>
      <c r="F8843" s="5">
        <f t="shared" si="1796"/>
        <v>484.15997672866712</v>
      </c>
      <c r="G8843" s="5">
        <f t="shared" si="1797"/>
        <v>189.17016064453125</v>
      </c>
      <c r="H8843" s="5">
        <f t="shared" si="1798"/>
        <v>4712.4874582131288</v>
      </c>
      <c r="I8843" s="5">
        <f t="shared" si="1799"/>
        <v>720</v>
      </c>
      <c r="J8843" s="5">
        <f t="shared" si="1800"/>
        <v>3992.4874582131288</v>
      </c>
      <c r="K8843" s="2">
        <f t="shared" si="1801"/>
        <v>94314.018371755708</v>
      </c>
      <c r="L8843" s="2">
        <f t="shared" si="1802"/>
        <v>150328</v>
      </c>
      <c r="M8843" s="2">
        <f t="shared" si="1803"/>
        <v>20240</v>
      </c>
      <c r="N8843" s="6">
        <f t="shared" si="1804"/>
        <v>1</v>
      </c>
      <c r="O8843" s="2">
        <f t="shared" si="1805"/>
        <v>15773.981628244292</v>
      </c>
      <c r="P8843" s="2">
        <f t="shared" si="1806"/>
        <v>15773.981628244292</v>
      </c>
    </row>
    <row r="8844" spans="1:16">
      <c r="A8844" s="6">
        <v>13</v>
      </c>
      <c r="B8844" s="6">
        <v>12</v>
      </c>
      <c r="C8844" s="6">
        <v>5</v>
      </c>
      <c r="D8844" s="6">
        <f t="shared" si="1794"/>
        <v>30</v>
      </c>
      <c r="E8844" s="5">
        <f t="shared" si="1795"/>
        <v>4039.1573208399304</v>
      </c>
      <c r="F8844" s="5">
        <f t="shared" si="1796"/>
        <v>484.15997672866712</v>
      </c>
      <c r="G8844" s="5">
        <f t="shared" si="1797"/>
        <v>239.41848456573481</v>
      </c>
      <c r="H8844" s="5">
        <f t="shared" si="1798"/>
        <v>4762.7357821343321</v>
      </c>
      <c r="I8844" s="5">
        <f t="shared" si="1799"/>
        <v>720</v>
      </c>
      <c r="J8844" s="5">
        <f t="shared" si="1800"/>
        <v>4042.7357821343321</v>
      </c>
      <c r="K8844" s="2">
        <f t="shared" si="1801"/>
        <v>95186.385106498827</v>
      </c>
      <c r="L8844" s="2">
        <f t="shared" si="1802"/>
        <v>153028</v>
      </c>
      <c r="M8844" s="2">
        <f t="shared" si="1803"/>
        <v>21120</v>
      </c>
      <c r="N8844" s="6">
        <f t="shared" si="1804"/>
        <v>1</v>
      </c>
      <c r="O8844" s="2">
        <f t="shared" si="1805"/>
        <v>16721.614893501173</v>
      </c>
      <c r="P8844" s="2">
        <f t="shared" si="1806"/>
        <v>16721.614893501173</v>
      </c>
    </row>
    <row r="8845" spans="1:16">
      <c r="A8845" s="6">
        <v>13</v>
      </c>
      <c r="B8845" s="6">
        <v>12</v>
      </c>
      <c r="C8845" s="6">
        <v>6</v>
      </c>
      <c r="D8845" s="6">
        <f t="shared" si="1794"/>
        <v>31</v>
      </c>
      <c r="E8845" s="5">
        <f t="shared" si="1795"/>
        <v>4039.1573208399304</v>
      </c>
      <c r="F8845" s="5">
        <f t="shared" si="1796"/>
        <v>484.15997672866712</v>
      </c>
      <c r="G8845" s="5">
        <f t="shared" si="1797"/>
        <v>290.89345874736784</v>
      </c>
      <c r="H8845" s="5">
        <f t="shared" si="1798"/>
        <v>4814.2107563159652</v>
      </c>
      <c r="I8845" s="5">
        <f t="shared" si="1799"/>
        <v>720</v>
      </c>
      <c r="J8845" s="5">
        <f t="shared" si="1800"/>
        <v>4094.2107563159652</v>
      </c>
      <c r="K8845" s="2">
        <f t="shared" si="1801"/>
        <v>96080.047852707721</v>
      </c>
      <c r="L8845" s="2">
        <f t="shared" si="1802"/>
        <v>155728</v>
      </c>
      <c r="M8845" s="2">
        <f t="shared" si="1803"/>
        <v>22000</v>
      </c>
      <c r="N8845" s="6">
        <f t="shared" si="1804"/>
        <v>1</v>
      </c>
      <c r="O8845" s="2">
        <f t="shared" si="1805"/>
        <v>17647.952147292279</v>
      </c>
      <c r="P8845" s="2">
        <f t="shared" si="1806"/>
        <v>17647.952147292279</v>
      </c>
    </row>
    <row r="8846" spans="1:16">
      <c r="A8846" s="6">
        <v>13</v>
      </c>
      <c r="B8846" s="6">
        <v>12</v>
      </c>
      <c r="C8846" s="6">
        <v>7</v>
      </c>
      <c r="D8846" s="6">
        <f t="shared" si="1794"/>
        <v>32</v>
      </c>
      <c r="E8846" s="5">
        <f t="shared" si="1795"/>
        <v>4039.1573208399304</v>
      </c>
      <c r="F8846" s="5">
        <f t="shared" si="1796"/>
        <v>484.15997672866712</v>
      </c>
      <c r="G8846" s="5">
        <f t="shared" si="1797"/>
        <v>343.61789814532818</v>
      </c>
      <c r="H8846" s="5">
        <f t="shared" si="1798"/>
        <v>4866.9351957139261</v>
      </c>
      <c r="I8846" s="5">
        <f t="shared" si="1799"/>
        <v>720</v>
      </c>
      <c r="J8846" s="5">
        <f t="shared" si="1800"/>
        <v>4146.9351957139261</v>
      </c>
      <c r="K8846" s="2">
        <f t="shared" si="1801"/>
        <v>96995.402703366766</v>
      </c>
      <c r="L8846" s="2">
        <f t="shared" si="1802"/>
        <v>158428</v>
      </c>
      <c r="M8846" s="2">
        <f t="shared" si="1803"/>
        <v>22880</v>
      </c>
      <c r="N8846" s="6">
        <f t="shared" si="1804"/>
        <v>1</v>
      </c>
      <c r="O8846" s="2">
        <f t="shared" si="1805"/>
        <v>18552.597296633234</v>
      </c>
      <c r="P8846" s="2">
        <f t="shared" si="1806"/>
        <v>18552.597296633234</v>
      </c>
    </row>
    <row r="8847" spans="1:16">
      <c r="A8847" s="6">
        <v>13</v>
      </c>
      <c r="B8847" s="6">
        <v>12</v>
      </c>
      <c r="C8847" s="6">
        <v>8</v>
      </c>
      <c r="D8847" s="6">
        <f t="shared" si="1794"/>
        <v>33</v>
      </c>
      <c r="E8847" s="5">
        <f t="shared" si="1795"/>
        <v>4039.1573208399304</v>
      </c>
      <c r="F8847" s="5">
        <f t="shared" si="1796"/>
        <v>484.15997672866712</v>
      </c>
      <c r="G8847" s="5">
        <f t="shared" si="1797"/>
        <v>397.61499642530839</v>
      </c>
      <c r="H8847" s="5">
        <f t="shared" si="1798"/>
        <v>4920.9322939939057</v>
      </c>
      <c r="I8847" s="5">
        <f t="shared" si="1799"/>
        <v>720</v>
      </c>
      <c r="J8847" s="5">
        <f t="shared" si="1800"/>
        <v>4200.9322939939057</v>
      </c>
      <c r="K8847" s="2">
        <f t="shared" si="1801"/>
        <v>97932.852326283086</v>
      </c>
      <c r="L8847" s="2">
        <f t="shared" si="1802"/>
        <v>161128</v>
      </c>
      <c r="M8847" s="2">
        <f t="shared" si="1803"/>
        <v>23760</v>
      </c>
      <c r="N8847" s="6">
        <f t="shared" si="1804"/>
        <v>1</v>
      </c>
      <c r="O8847" s="2">
        <f t="shared" si="1805"/>
        <v>19435.147673716914</v>
      </c>
      <c r="P8847" s="2">
        <f t="shared" si="1806"/>
        <v>19435.147673716914</v>
      </c>
    </row>
    <row r="8848" spans="1:16">
      <c r="A8848" s="6">
        <v>13</v>
      </c>
      <c r="B8848" s="6">
        <v>12</v>
      </c>
      <c r="C8848" s="6">
        <v>9</v>
      </c>
      <c r="D8848" s="6">
        <f t="shared" si="1794"/>
        <v>34</v>
      </c>
      <c r="E8848" s="5">
        <f t="shared" si="1795"/>
        <v>4039.1573208399304</v>
      </c>
      <c r="F8848" s="5">
        <f t="shared" si="1796"/>
        <v>484.15997672866712</v>
      </c>
      <c r="G8848" s="5">
        <f t="shared" si="1797"/>
        <v>452.90833186570285</v>
      </c>
      <c r="H8848" s="5">
        <f t="shared" si="1798"/>
        <v>4976.2256294343006</v>
      </c>
      <c r="I8848" s="5">
        <f t="shared" si="1799"/>
        <v>720</v>
      </c>
      <c r="J8848" s="5">
        <f t="shared" si="1800"/>
        <v>4256.2256294343006</v>
      </c>
      <c r="K8848" s="2">
        <f t="shared" si="1801"/>
        <v>98892.806066567719</v>
      </c>
      <c r="L8848" s="2">
        <f t="shared" si="1802"/>
        <v>163828</v>
      </c>
      <c r="M8848" s="2">
        <f t="shared" si="1803"/>
        <v>24640</v>
      </c>
      <c r="N8848" s="6">
        <f t="shared" si="1804"/>
        <v>1</v>
      </c>
      <c r="O8848" s="2">
        <f t="shared" si="1805"/>
        <v>20295.193933432281</v>
      </c>
      <c r="P8848" s="2">
        <f t="shared" si="1806"/>
        <v>20295.193933432281</v>
      </c>
    </row>
    <row r="8849" spans="1:16">
      <c r="A8849" s="6">
        <v>13</v>
      </c>
      <c r="B8849" s="6">
        <v>12</v>
      </c>
      <c r="C8849" s="6">
        <v>10</v>
      </c>
      <c r="D8849" s="6">
        <f t="shared" si="1794"/>
        <v>35</v>
      </c>
      <c r="E8849" s="5">
        <f t="shared" si="1795"/>
        <v>4039.1573208399304</v>
      </c>
      <c r="F8849" s="5">
        <f t="shared" si="1796"/>
        <v>484.15997672866712</v>
      </c>
      <c r="G8849" s="5">
        <f t="shared" si="1797"/>
        <v>509.52187334891573</v>
      </c>
      <c r="H8849" s="5">
        <f t="shared" si="1798"/>
        <v>5032.839170917513</v>
      </c>
      <c r="I8849" s="5">
        <f t="shared" si="1799"/>
        <v>720</v>
      </c>
      <c r="J8849" s="5">
        <f t="shared" si="1800"/>
        <v>4312.839170917513</v>
      </c>
      <c r="K8849" s="2">
        <f t="shared" si="1801"/>
        <v>99875.680050651266</v>
      </c>
      <c r="L8849" s="2">
        <f t="shared" si="1802"/>
        <v>166528</v>
      </c>
      <c r="M8849" s="2">
        <f t="shared" si="1803"/>
        <v>25520</v>
      </c>
      <c r="N8849" s="6">
        <f t="shared" si="1804"/>
        <v>1</v>
      </c>
      <c r="O8849" s="2">
        <f t="shared" si="1805"/>
        <v>21132.319949348734</v>
      </c>
      <c r="P8849" s="2">
        <f t="shared" si="1806"/>
        <v>21132.319949348734</v>
      </c>
    </row>
    <row r="8850" spans="1:16">
      <c r="A8850" s="6">
        <v>13</v>
      </c>
      <c r="B8850" s="6">
        <v>12</v>
      </c>
      <c r="C8850" s="6">
        <v>11</v>
      </c>
      <c r="D8850" s="6">
        <f t="shared" si="1794"/>
        <v>36</v>
      </c>
      <c r="E8850" s="5">
        <f t="shared" si="1795"/>
        <v>4039.1573208399304</v>
      </c>
      <c r="F8850" s="5">
        <f t="shared" si="1796"/>
        <v>484.15997672866712</v>
      </c>
      <c r="G8850" s="5">
        <f t="shared" si="1797"/>
        <v>567.47998644235474</v>
      </c>
      <c r="H8850" s="5">
        <f t="shared" si="1798"/>
        <v>5090.7972840109524</v>
      </c>
      <c r="I8850" s="5">
        <f t="shared" si="1799"/>
        <v>720</v>
      </c>
      <c r="J8850" s="5">
        <f t="shared" si="1800"/>
        <v>4370.7972840109524</v>
      </c>
      <c r="K8850" s="2">
        <f t="shared" si="1801"/>
        <v>100881.8972918568</v>
      </c>
      <c r="L8850" s="2">
        <f t="shared" si="1802"/>
        <v>169228</v>
      </c>
      <c r="M8850" s="2">
        <f t="shared" si="1803"/>
        <v>26400</v>
      </c>
      <c r="N8850" s="6">
        <f t="shared" si="1804"/>
        <v>1</v>
      </c>
      <c r="O8850" s="2">
        <f t="shared" si="1805"/>
        <v>21946.102708143197</v>
      </c>
      <c r="P8850" s="2">
        <f t="shared" si="1806"/>
        <v>21946.102708143197</v>
      </c>
    </row>
    <row r="8851" spans="1:16">
      <c r="A8851" s="6">
        <v>13</v>
      </c>
      <c r="B8851" s="6">
        <v>12</v>
      </c>
      <c r="C8851" s="6">
        <v>12</v>
      </c>
      <c r="D8851" s="6">
        <f t="shared" si="1794"/>
        <v>37</v>
      </c>
      <c r="E8851" s="5">
        <f t="shared" si="1795"/>
        <v>4039.1573208399304</v>
      </c>
      <c r="F8851" s="5">
        <f t="shared" si="1796"/>
        <v>484.15997672866712</v>
      </c>
      <c r="G8851" s="5">
        <f t="shared" si="1797"/>
        <v>626.80743957041921</v>
      </c>
      <c r="H8851" s="5">
        <f t="shared" si="1798"/>
        <v>5150.1247371390164</v>
      </c>
      <c r="I8851" s="5">
        <f t="shared" si="1799"/>
        <v>720</v>
      </c>
      <c r="J8851" s="5">
        <f t="shared" si="1800"/>
        <v>4430.1247371390164</v>
      </c>
      <c r="K8851" s="2">
        <f t="shared" si="1801"/>
        <v>101911.88779755236</v>
      </c>
      <c r="L8851" s="2">
        <f t="shared" si="1802"/>
        <v>171928</v>
      </c>
      <c r="M8851" s="2">
        <f t="shared" si="1803"/>
        <v>27280</v>
      </c>
      <c r="N8851" s="6">
        <f t="shared" si="1804"/>
        <v>1</v>
      </c>
      <c r="O8851" s="2">
        <f t="shared" si="1805"/>
        <v>22736.112202447635</v>
      </c>
      <c r="P8851" s="2">
        <f t="shared" si="1806"/>
        <v>22736.112202447635</v>
      </c>
    </row>
    <row r="8852" spans="1:16">
      <c r="A8852" s="6">
        <v>13</v>
      </c>
      <c r="B8852" s="6">
        <v>12</v>
      </c>
      <c r="C8852" s="6">
        <v>13</v>
      </c>
      <c r="D8852" s="6">
        <f t="shared" si="1794"/>
        <v>38</v>
      </c>
      <c r="E8852" s="5">
        <f t="shared" si="1795"/>
        <v>4039.1573208399304</v>
      </c>
      <c r="F8852" s="5">
        <f t="shared" si="1796"/>
        <v>484.15997672866712</v>
      </c>
      <c r="G8852" s="5">
        <f t="shared" si="1797"/>
        <v>687.52941027880343</v>
      </c>
      <c r="H8852" s="5">
        <f t="shared" si="1798"/>
        <v>5210.8467078474005</v>
      </c>
      <c r="I8852" s="5">
        <f t="shared" si="1799"/>
        <v>720</v>
      </c>
      <c r="J8852" s="5">
        <f t="shared" si="1800"/>
        <v>4490.8467078474005</v>
      </c>
      <c r="K8852" s="2">
        <f t="shared" si="1801"/>
        <v>102966.08867790626</v>
      </c>
      <c r="L8852" s="2">
        <f t="shared" si="1802"/>
        <v>174628</v>
      </c>
      <c r="M8852" s="2">
        <f t="shared" si="1803"/>
        <v>28160</v>
      </c>
      <c r="N8852" s="6">
        <f t="shared" si="1804"/>
        <v>1</v>
      </c>
      <c r="O8852" s="2">
        <f t="shared" si="1805"/>
        <v>23501.911322093743</v>
      </c>
      <c r="P8852" s="2">
        <f t="shared" si="1806"/>
        <v>23501.911322093743</v>
      </c>
    </row>
    <row r="8853" spans="1:16">
      <c r="A8853" s="6">
        <v>13</v>
      </c>
      <c r="B8853" s="6">
        <v>12</v>
      </c>
      <c r="C8853" s="6">
        <v>14</v>
      </c>
      <c r="D8853" s="6">
        <f t="shared" si="1794"/>
        <v>39</v>
      </c>
      <c r="E8853" s="5">
        <f t="shared" si="1795"/>
        <v>4039.1573208399304</v>
      </c>
      <c r="F8853" s="5">
        <f t="shared" si="1796"/>
        <v>484.15997672866712</v>
      </c>
      <c r="G8853" s="5">
        <f t="shared" si="1797"/>
        <v>749.67149159246469</v>
      </c>
      <c r="H8853" s="5">
        <f t="shared" si="1798"/>
        <v>5272.9887891610624</v>
      </c>
      <c r="I8853" s="5">
        <f t="shared" si="1799"/>
        <v>720</v>
      </c>
      <c r="J8853" s="5">
        <f t="shared" si="1800"/>
        <v>4552.9887891610624</v>
      </c>
      <c r="K8853" s="2">
        <f t="shared" si="1801"/>
        <v>104044.94425626844</v>
      </c>
      <c r="L8853" s="2">
        <f t="shared" si="1802"/>
        <v>177328</v>
      </c>
      <c r="M8853" s="2">
        <f t="shared" si="1803"/>
        <v>29040</v>
      </c>
      <c r="N8853" s="6">
        <f t="shared" si="1804"/>
        <v>1</v>
      </c>
      <c r="O8853" s="2">
        <f t="shared" si="1805"/>
        <v>24243.055743731558</v>
      </c>
      <c r="P8853" s="2">
        <f t="shared" si="1806"/>
        <v>24243.055743731558</v>
      </c>
    </row>
    <row r="8854" spans="1:16">
      <c r="A8854" s="6">
        <v>13</v>
      </c>
      <c r="B8854" s="6">
        <v>12</v>
      </c>
      <c r="C8854" s="6">
        <v>15</v>
      </c>
      <c r="D8854" s="6">
        <f t="shared" si="1794"/>
        <v>40</v>
      </c>
      <c r="E8854" s="5">
        <f t="shared" si="1795"/>
        <v>4039.1573208399304</v>
      </c>
      <c r="F8854" s="5">
        <f t="shared" si="1796"/>
        <v>484.15997672866712</v>
      </c>
      <c r="G8854" s="5">
        <f t="shared" si="1797"/>
        <v>813.25969846861108</v>
      </c>
      <c r="H8854" s="5">
        <f t="shared" si="1798"/>
        <v>5336.576996037209</v>
      </c>
      <c r="I8854" s="5">
        <f t="shared" si="1799"/>
        <v>720</v>
      </c>
      <c r="J8854" s="5">
        <f t="shared" si="1800"/>
        <v>4616.576996037209</v>
      </c>
      <c r="K8854" s="2">
        <f t="shared" si="1801"/>
        <v>105148.90618120154</v>
      </c>
      <c r="L8854" s="2">
        <f t="shared" si="1802"/>
        <v>180028</v>
      </c>
      <c r="M8854" s="2">
        <f t="shared" si="1803"/>
        <v>29920</v>
      </c>
      <c r="N8854" s="6">
        <f t="shared" si="1804"/>
        <v>1</v>
      </c>
      <c r="O8854" s="2">
        <f t="shared" si="1805"/>
        <v>24959.093818798458</v>
      </c>
      <c r="P8854" s="2">
        <f t="shared" si="1806"/>
        <v>24959.093818798458</v>
      </c>
    </row>
    <row r="8855" spans="1:16">
      <c r="A8855" s="6">
        <v>13</v>
      </c>
      <c r="B8855" s="6">
        <v>12</v>
      </c>
      <c r="C8855" s="6">
        <v>16</v>
      </c>
      <c r="D8855" s="6">
        <f t="shared" si="1794"/>
        <v>41</v>
      </c>
      <c r="E8855" s="5">
        <f t="shared" si="1795"/>
        <v>4039.1573208399304</v>
      </c>
      <c r="F8855" s="5">
        <f t="shared" si="1796"/>
        <v>484.15997672866712</v>
      </c>
      <c r="G8855" s="5">
        <f t="shared" si="1797"/>
        <v>878.32047434610013</v>
      </c>
      <c r="H8855" s="5">
        <f t="shared" si="1798"/>
        <v>5401.6377719146976</v>
      </c>
      <c r="I8855" s="5">
        <f t="shared" si="1799"/>
        <v>720</v>
      </c>
      <c r="J8855" s="5">
        <f t="shared" si="1800"/>
        <v>4681.6377719146976</v>
      </c>
      <c r="K8855" s="2">
        <f t="shared" si="1801"/>
        <v>106278.43354018572</v>
      </c>
      <c r="L8855" s="2">
        <f t="shared" si="1802"/>
        <v>182728</v>
      </c>
      <c r="M8855" s="2">
        <f t="shared" si="1803"/>
        <v>30800</v>
      </c>
      <c r="N8855" s="6">
        <f t="shared" si="1804"/>
        <v>1</v>
      </c>
      <c r="O8855" s="2">
        <f t="shared" si="1805"/>
        <v>25649.566459814276</v>
      </c>
      <c r="P8855" s="2">
        <f t="shared" si="1806"/>
        <v>25649.566459814276</v>
      </c>
    </row>
    <row r="8856" spans="1:16">
      <c r="A8856" s="6">
        <v>13</v>
      </c>
      <c r="B8856" s="6">
        <v>12</v>
      </c>
      <c r="C8856" s="6">
        <v>17</v>
      </c>
      <c r="D8856" s="6">
        <f t="shared" si="1794"/>
        <v>42</v>
      </c>
      <c r="E8856" s="5">
        <f t="shared" si="1795"/>
        <v>4039.1573208399304</v>
      </c>
      <c r="F8856" s="5">
        <f t="shared" si="1796"/>
        <v>484.15997672866712</v>
      </c>
      <c r="G8856" s="5">
        <f t="shared" si="1797"/>
        <v>944.88069779264049</v>
      </c>
      <c r="H8856" s="5">
        <f t="shared" si="1798"/>
        <v>5468.1979953612381</v>
      </c>
      <c r="I8856" s="5">
        <f t="shared" si="1799"/>
        <v>720</v>
      </c>
      <c r="J8856" s="5">
        <f t="shared" si="1800"/>
        <v>4748.1979953612381</v>
      </c>
      <c r="K8856" s="2">
        <f t="shared" si="1801"/>
        <v>107433.99297502149</v>
      </c>
      <c r="L8856" s="2">
        <f t="shared" si="1802"/>
        <v>185428</v>
      </c>
      <c r="M8856" s="2">
        <f t="shared" si="1803"/>
        <v>31680</v>
      </c>
      <c r="N8856" s="6">
        <f t="shared" si="1804"/>
        <v>1</v>
      </c>
      <c r="O8856" s="2">
        <f t="shared" si="1805"/>
        <v>26314.007024978506</v>
      </c>
      <c r="P8856" s="2">
        <f t="shared" si="1806"/>
        <v>26314.007024978506</v>
      </c>
    </row>
    <row r="8857" spans="1:16">
      <c r="A8857" s="6">
        <v>13</v>
      </c>
      <c r="B8857" s="6">
        <v>12</v>
      </c>
      <c r="C8857" s="6">
        <v>18</v>
      </c>
      <c r="D8857" s="6">
        <f t="shared" si="1794"/>
        <v>43</v>
      </c>
      <c r="E8857" s="5">
        <f t="shared" si="1795"/>
        <v>4039.1573208399304</v>
      </c>
      <c r="F8857" s="5">
        <f t="shared" si="1796"/>
        <v>484.15997672866712</v>
      </c>
      <c r="G8857" s="5">
        <f t="shared" si="1797"/>
        <v>1012.9676892512279</v>
      </c>
      <c r="H8857" s="5">
        <f t="shared" si="1798"/>
        <v>5536.2849868198255</v>
      </c>
      <c r="I8857" s="5">
        <f t="shared" si="1799"/>
        <v>720</v>
      </c>
      <c r="J8857" s="5">
        <f t="shared" si="1800"/>
        <v>4816.2849868198255</v>
      </c>
      <c r="K8857" s="2">
        <f t="shared" si="1801"/>
        <v>108616.0587989553</v>
      </c>
      <c r="L8857" s="2">
        <f t="shared" si="1802"/>
        <v>188128</v>
      </c>
      <c r="M8857" s="2">
        <f t="shared" si="1803"/>
        <v>32560</v>
      </c>
      <c r="N8857" s="6">
        <f t="shared" si="1804"/>
        <v>1</v>
      </c>
      <c r="O8857" s="2">
        <f t="shared" si="1805"/>
        <v>26951.941201044698</v>
      </c>
      <c r="P8857" s="2">
        <f t="shared" si="1806"/>
        <v>26951.941201044698</v>
      </c>
    </row>
    <row r="8858" spans="1:16">
      <c r="A8858" s="6">
        <v>13</v>
      </c>
      <c r="B8858" s="6">
        <v>12</v>
      </c>
      <c r="C8858" s="6">
        <v>19</v>
      </c>
      <c r="D8858" s="6">
        <f t="shared" si="1794"/>
        <v>44</v>
      </c>
      <c r="E8858" s="5">
        <f t="shared" si="1795"/>
        <v>4039.1573208399304</v>
      </c>
      <c r="F8858" s="5">
        <f t="shared" si="1796"/>
        <v>484.15997672866712</v>
      </c>
      <c r="G8858" s="5">
        <f t="shared" si="1797"/>
        <v>1082.6092178872495</v>
      </c>
      <c r="H8858" s="5">
        <f t="shared" si="1798"/>
        <v>5605.926515455847</v>
      </c>
      <c r="I8858" s="5">
        <f t="shared" si="1799"/>
        <v>720</v>
      </c>
      <c r="J8858" s="5">
        <f t="shared" si="1800"/>
        <v>4885.926515455847</v>
      </c>
      <c r="K8858" s="2">
        <f t="shared" si="1801"/>
        <v>109825.1131155529</v>
      </c>
      <c r="L8858" s="2">
        <f t="shared" si="1802"/>
        <v>190828</v>
      </c>
      <c r="M8858" s="2">
        <f t="shared" si="1803"/>
        <v>33440</v>
      </c>
      <c r="N8858" s="6">
        <f t="shared" si="1804"/>
        <v>1</v>
      </c>
      <c r="O8858" s="2">
        <f t="shared" si="1805"/>
        <v>27562.8868844471</v>
      </c>
      <c r="P8858" s="2">
        <f t="shared" si="1806"/>
        <v>27562.8868844471</v>
      </c>
    </row>
    <row r="8859" spans="1:16">
      <c r="A8859" s="6">
        <v>13</v>
      </c>
      <c r="B8859" s="6">
        <v>12</v>
      </c>
      <c r="C8859" s="6">
        <v>20</v>
      </c>
      <c r="D8859" s="6">
        <f t="shared" si="1794"/>
        <v>45</v>
      </c>
      <c r="E8859" s="5">
        <f t="shared" si="1795"/>
        <v>4039.1573208399304</v>
      </c>
      <c r="F8859" s="5">
        <f t="shared" si="1796"/>
        <v>484.15997672866712</v>
      </c>
      <c r="G8859" s="5">
        <f t="shared" si="1797"/>
        <v>1153.8335085377266</v>
      </c>
      <c r="H8859" s="5">
        <f t="shared" si="1798"/>
        <v>5677.1508061063241</v>
      </c>
      <c r="I8859" s="5">
        <f t="shared" si="1799"/>
        <v>720</v>
      </c>
      <c r="J8859" s="5">
        <f t="shared" si="1800"/>
        <v>4957.1508061063241</v>
      </c>
      <c r="K8859" s="2">
        <f t="shared" si="1801"/>
        <v>111061.64593934591</v>
      </c>
      <c r="L8859" s="2">
        <f t="shared" si="1802"/>
        <v>193528</v>
      </c>
      <c r="M8859" s="2">
        <f t="shared" si="1803"/>
        <v>34320</v>
      </c>
      <c r="N8859" s="6">
        <f t="shared" si="1804"/>
        <v>1</v>
      </c>
      <c r="O8859" s="2">
        <f t="shared" si="1805"/>
        <v>28146.354060654092</v>
      </c>
      <c r="P8859" s="2">
        <f t="shared" si="1806"/>
        <v>28146.354060654092</v>
      </c>
    </row>
    <row r="8860" spans="1:16">
      <c r="A8860" s="6">
        <v>13</v>
      </c>
      <c r="B8860" s="6">
        <v>12</v>
      </c>
      <c r="C8860" s="6">
        <v>21</v>
      </c>
      <c r="D8860" s="6">
        <f t="shared" si="1794"/>
        <v>46</v>
      </c>
      <c r="E8860" s="5">
        <f t="shared" si="1795"/>
        <v>4039.1573208399304</v>
      </c>
      <c r="F8860" s="5">
        <f t="shared" si="1796"/>
        <v>484.15997672866712</v>
      </c>
      <c r="G8860" s="5">
        <f t="shared" si="1797"/>
        <v>1226.6692487641703</v>
      </c>
      <c r="H8860" s="5">
        <f t="shared" si="1798"/>
        <v>5749.9865463327678</v>
      </c>
      <c r="I8860" s="5">
        <f t="shared" si="1799"/>
        <v>720</v>
      </c>
      <c r="J8860" s="5">
        <f t="shared" si="1800"/>
        <v>5029.9865463327678</v>
      </c>
      <c r="K8860" s="2">
        <f t="shared" si="1801"/>
        <v>112326.15531827722</v>
      </c>
      <c r="L8860" s="2">
        <f t="shared" si="1802"/>
        <v>196228</v>
      </c>
      <c r="M8860" s="2">
        <f t="shared" si="1803"/>
        <v>35200</v>
      </c>
      <c r="N8860" s="6">
        <f t="shared" si="1804"/>
        <v>1</v>
      </c>
      <c r="O8860" s="2">
        <f t="shared" si="1805"/>
        <v>28701.844681722781</v>
      </c>
      <c r="P8860" s="2">
        <f t="shared" si="1806"/>
        <v>28701.844681722781</v>
      </c>
    </row>
    <row r="8861" spans="1:16">
      <c r="A8861" s="6">
        <v>13</v>
      </c>
      <c r="B8861" s="6">
        <v>12</v>
      </c>
      <c r="C8861" s="6">
        <v>22</v>
      </c>
      <c r="D8861" s="6">
        <f t="shared" si="1794"/>
        <v>47</v>
      </c>
      <c r="E8861" s="5">
        <f t="shared" si="1795"/>
        <v>4039.1573208399304</v>
      </c>
      <c r="F8861" s="5">
        <f t="shared" si="1796"/>
        <v>484.15997672866712</v>
      </c>
      <c r="G8861" s="5">
        <f t="shared" si="1797"/>
        <v>1301.1455960105666</v>
      </c>
      <c r="H8861" s="5">
        <f t="shared" si="1798"/>
        <v>5824.4628935791643</v>
      </c>
      <c r="I8861" s="5">
        <f t="shared" si="1799"/>
        <v>720</v>
      </c>
      <c r="J8861" s="5">
        <f t="shared" si="1800"/>
        <v>5104.4628935791643</v>
      </c>
      <c r="K8861" s="2">
        <f t="shared" si="1801"/>
        <v>113619.1474579716</v>
      </c>
      <c r="L8861" s="2">
        <f t="shared" si="1802"/>
        <v>198928</v>
      </c>
      <c r="M8861" s="2">
        <f t="shared" si="1803"/>
        <v>36080</v>
      </c>
      <c r="N8861" s="6">
        <f t="shared" si="1804"/>
        <v>1</v>
      </c>
      <c r="O8861" s="2">
        <f t="shared" si="1805"/>
        <v>29228.852542028399</v>
      </c>
      <c r="P8861" s="2">
        <f t="shared" si="1806"/>
        <v>29228.852542028399</v>
      </c>
    </row>
    <row r="8862" spans="1:16">
      <c r="A8862" s="6">
        <v>13</v>
      </c>
      <c r="B8862" s="6">
        <v>12</v>
      </c>
      <c r="C8862" s="6">
        <v>23</v>
      </c>
      <c r="D8862" s="6">
        <f t="shared" si="1794"/>
        <v>48</v>
      </c>
      <c r="E8862" s="5">
        <f t="shared" si="1795"/>
        <v>4039.1573208399304</v>
      </c>
      <c r="F8862" s="5">
        <f t="shared" si="1796"/>
        <v>484.15997672866712</v>
      </c>
      <c r="G8862" s="5">
        <f t="shared" si="1797"/>
        <v>1377.292184868003</v>
      </c>
      <c r="H8862" s="5">
        <f t="shared" si="1798"/>
        <v>5900.609482436601</v>
      </c>
      <c r="I8862" s="5">
        <f t="shared" si="1799"/>
        <v>720</v>
      </c>
      <c r="J8862" s="5">
        <f t="shared" si="1800"/>
        <v>5180.609482436601</v>
      </c>
      <c r="K8862" s="2">
        <f t="shared" si="1801"/>
        <v>114941.13684785765</v>
      </c>
      <c r="L8862" s="2">
        <f t="shared" si="1802"/>
        <v>201628</v>
      </c>
      <c r="M8862" s="2">
        <f t="shared" si="1803"/>
        <v>36960</v>
      </c>
      <c r="N8862" s="6">
        <f t="shared" si="1804"/>
        <v>1</v>
      </c>
      <c r="O8862" s="2">
        <f t="shared" si="1805"/>
        <v>29726.863152142352</v>
      </c>
      <c r="P8862" s="2">
        <f t="shared" si="1806"/>
        <v>29726.863152142352</v>
      </c>
    </row>
    <row r="8863" spans="1:16">
      <c r="A8863" s="6">
        <v>13</v>
      </c>
      <c r="B8863" s="6">
        <v>12</v>
      </c>
      <c r="C8863" s="6">
        <v>24</v>
      </c>
      <c r="D8863" s="6">
        <f t="shared" si="1794"/>
        <v>49</v>
      </c>
      <c r="E8863" s="5">
        <f t="shared" si="1795"/>
        <v>4039.1573208399304</v>
      </c>
      <c r="F8863" s="5">
        <f t="shared" si="1796"/>
        <v>484.15997672866712</v>
      </c>
      <c r="G8863" s="5">
        <f t="shared" si="1797"/>
        <v>1455.1391344474989</v>
      </c>
      <c r="H8863" s="5">
        <f t="shared" si="1798"/>
        <v>5978.4564320160962</v>
      </c>
      <c r="I8863" s="5">
        <f t="shared" si="1799"/>
        <v>720</v>
      </c>
      <c r="J8863" s="5">
        <f t="shared" si="1800"/>
        <v>5258.4564320160962</v>
      </c>
      <c r="K8863" s="2">
        <f t="shared" si="1801"/>
        <v>116292.64638916834</v>
      </c>
      <c r="L8863" s="2">
        <f t="shared" si="1802"/>
        <v>204328</v>
      </c>
      <c r="M8863" s="2">
        <f t="shared" si="1803"/>
        <v>37840</v>
      </c>
      <c r="N8863" s="6">
        <f t="shared" si="1804"/>
        <v>1</v>
      </c>
      <c r="O8863" s="2">
        <f t="shared" si="1805"/>
        <v>30195.353610831662</v>
      </c>
      <c r="P8863" s="2">
        <f t="shared" si="1806"/>
        <v>30195.353610831662</v>
      </c>
    </row>
    <row r="8864" spans="1:16">
      <c r="A8864" s="6">
        <v>13</v>
      </c>
      <c r="B8864" s="6">
        <v>12</v>
      </c>
      <c r="C8864" s="6">
        <v>25</v>
      </c>
      <c r="D8864" s="6">
        <f t="shared" si="1794"/>
        <v>50</v>
      </c>
      <c r="E8864" s="5">
        <f t="shared" si="1795"/>
        <v>4039.1573208399304</v>
      </c>
      <c r="F8864" s="5">
        <f t="shared" si="1796"/>
        <v>484.15997672866712</v>
      </c>
      <c r="G8864" s="5">
        <f t="shared" si="1797"/>
        <v>1534.7170558625965</v>
      </c>
      <c r="H8864" s="5">
        <f t="shared" si="1798"/>
        <v>6058.0343534311942</v>
      </c>
      <c r="I8864" s="5">
        <f t="shared" si="1799"/>
        <v>720</v>
      </c>
      <c r="J8864" s="5">
        <f t="shared" si="1800"/>
        <v>5338.0343534311942</v>
      </c>
      <c r="K8864" s="2">
        <f t="shared" si="1801"/>
        <v>117674.20752484712</v>
      </c>
      <c r="L8864" s="2">
        <f t="shared" si="1802"/>
        <v>207028</v>
      </c>
      <c r="M8864" s="2">
        <f t="shared" si="1803"/>
        <v>38720</v>
      </c>
      <c r="N8864" s="6">
        <f t="shared" si="1804"/>
        <v>1</v>
      </c>
      <c r="O8864" s="2">
        <f t="shared" si="1805"/>
        <v>30633.792475152877</v>
      </c>
      <c r="P8864" s="2">
        <f t="shared" si="1806"/>
        <v>30633.792475152877</v>
      </c>
    </row>
    <row r="8865" spans="1:16">
      <c r="A8865" s="6">
        <v>13</v>
      </c>
      <c r="B8865" s="6">
        <v>12</v>
      </c>
      <c r="C8865" s="6">
        <v>26</v>
      </c>
      <c r="D8865" s="6">
        <f t="shared" si="1794"/>
        <v>51</v>
      </c>
      <c r="E8865" s="5">
        <f t="shared" si="1795"/>
        <v>4039.1573208399304</v>
      </c>
      <c r="F8865" s="5">
        <f t="shared" si="1796"/>
        <v>484.15997672866712</v>
      </c>
      <c r="G8865" s="5">
        <f t="shared" si="1797"/>
        <v>1616.0570598233144</v>
      </c>
      <c r="H8865" s="5">
        <f t="shared" si="1798"/>
        <v>6139.3743573919119</v>
      </c>
      <c r="I8865" s="5">
        <f t="shared" si="1799"/>
        <v>720</v>
      </c>
      <c r="J8865" s="5">
        <f t="shared" si="1800"/>
        <v>5419.3743573919119</v>
      </c>
      <c r="K8865" s="2">
        <f t="shared" si="1801"/>
        <v>119086.36037138736</v>
      </c>
      <c r="L8865" s="2">
        <f t="shared" si="1802"/>
        <v>209728</v>
      </c>
      <c r="M8865" s="2">
        <f t="shared" si="1803"/>
        <v>39600</v>
      </c>
      <c r="N8865" s="6">
        <f t="shared" si="1804"/>
        <v>1</v>
      </c>
      <c r="O8865" s="2">
        <f t="shared" si="1805"/>
        <v>31041.63962861264</v>
      </c>
      <c r="P8865" s="2">
        <f t="shared" si="1806"/>
        <v>31041.63962861264</v>
      </c>
    </row>
    <row r="8866" spans="1:16">
      <c r="A8866" s="6">
        <v>13</v>
      </c>
      <c r="B8866" s="6">
        <v>12</v>
      </c>
      <c r="C8866" s="6">
        <v>27</v>
      </c>
      <c r="D8866" s="6">
        <f t="shared" si="1794"/>
        <v>52</v>
      </c>
      <c r="E8866" s="5">
        <f t="shared" si="1795"/>
        <v>4039.1573208399304</v>
      </c>
      <c r="F8866" s="5">
        <f t="shared" si="1796"/>
        <v>484.15997672866712</v>
      </c>
      <c r="G8866" s="5">
        <f t="shared" si="1797"/>
        <v>1699.1907643430709</v>
      </c>
      <c r="H8866" s="5">
        <f t="shared" si="1798"/>
        <v>6222.5080619116688</v>
      </c>
      <c r="I8866" s="5">
        <f t="shared" si="1799"/>
        <v>720</v>
      </c>
      <c r="J8866" s="5">
        <f t="shared" si="1800"/>
        <v>5502.5080619116688</v>
      </c>
      <c r="K8866" s="2">
        <f t="shared" si="1801"/>
        <v>120529.65385263314</v>
      </c>
      <c r="L8866" s="2">
        <f t="shared" si="1802"/>
        <v>212428</v>
      </c>
      <c r="M8866" s="2">
        <f t="shared" si="1803"/>
        <v>40480</v>
      </c>
      <c r="N8866" s="6">
        <f t="shared" si="1804"/>
        <v>1</v>
      </c>
      <c r="O8866" s="2">
        <f t="shared" si="1805"/>
        <v>31418.346147366858</v>
      </c>
      <c r="P8866" s="2">
        <f t="shared" si="1806"/>
        <v>31418.346147366858</v>
      </c>
    </row>
    <row r="8867" spans="1:16">
      <c r="A8867" s="6">
        <v>13</v>
      </c>
      <c r="B8867" s="6">
        <v>12</v>
      </c>
      <c r="C8867" s="6">
        <v>28</v>
      </c>
      <c r="D8867" s="6">
        <f t="shared" si="1794"/>
        <v>53</v>
      </c>
      <c r="E8867" s="5">
        <f t="shared" si="1795"/>
        <v>4039.1573208399304</v>
      </c>
      <c r="F8867" s="5">
        <f t="shared" si="1796"/>
        <v>484.15997672866712</v>
      </c>
      <c r="G8867" s="5">
        <f t="shared" si="1797"/>
        <v>1784.1503025602246</v>
      </c>
      <c r="H8867" s="5">
        <f t="shared" si="1798"/>
        <v>6307.4676001288226</v>
      </c>
      <c r="I8867" s="5">
        <f t="shared" si="1799"/>
        <v>720</v>
      </c>
      <c r="J8867" s="5">
        <f t="shared" si="1800"/>
        <v>5587.4676001288226</v>
      </c>
      <c r="K8867" s="2">
        <f t="shared" si="1801"/>
        <v>122004.64583556984</v>
      </c>
      <c r="L8867" s="2">
        <f t="shared" si="1802"/>
        <v>215128</v>
      </c>
      <c r="M8867" s="2">
        <f t="shared" si="1803"/>
        <v>41360</v>
      </c>
      <c r="N8867" s="6">
        <f t="shared" si="1804"/>
        <v>1</v>
      </c>
      <c r="O8867" s="2">
        <f t="shared" si="1805"/>
        <v>31763.354164430159</v>
      </c>
      <c r="P8867" s="2">
        <f t="shared" si="1806"/>
        <v>31763.354164430159</v>
      </c>
    </row>
    <row r="8868" spans="1:16">
      <c r="A8868" s="6">
        <v>13</v>
      </c>
      <c r="B8868" s="6">
        <v>12</v>
      </c>
      <c r="C8868" s="6">
        <v>29</v>
      </c>
      <c r="D8868" s="6">
        <f t="shared" si="1794"/>
        <v>54</v>
      </c>
      <c r="E8868" s="5">
        <f t="shared" si="1795"/>
        <v>4039.1573208399304</v>
      </c>
      <c r="F8868" s="5">
        <f t="shared" si="1796"/>
        <v>484.15997672866712</v>
      </c>
      <c r="G8868" s="5">
        <f t="shared" si="1797"/>
        <v>1870.9683306758782</v>
      </c>
      <c r="H8868" s="5">
        <f t="shared" si="1798"/>
        <v>6394.2856282444754</v>
      </c>
      <c r="I8868" s="5">
        <f t="shared" si="1799"/>
        <v>720</v>
      </c>
      <c r="J8868" s="5">
        <f t="shared" si="1800"/>
        <v>5674.2856282444754</v>
      </c>
      <c r="K8868" s="2">
        <f t="shared" si="1801"/>
        <v>123511.90326813325</v>
      </c>
      <c r="L8868" s="2">
        <f t="shared" si="1802"/>
        <v>217828</v>
      </c>
      <c r="M8868" s="2">
        <f t="shared" si="1803"/>
        <v>42240</v>
      </c>
      <c r="N8868" s="6">
        <f t="shared" si="1804"/>
        <v>1</v>
      </c>
      <c r="O8868" s="2">
        <f t="shared" si="1805"/>
        <v>32076.096731866754</v>
      </c>
      <c r="P8868" s="2">
        <f t="shared" si="1806"/>
        <v>32076.096731866754</v>
      </c>
    </row>
    <row r="8869" spans="1:16">
      <c r="A8869" s="6">
        <v>13</v>
      </c>
      <c r="B8869" s="6">
        <v>12</v>
      </c>
      <c r="C8869" s="6">
        <v>30</v>
      </c>
      <c r="D8869" s="6">
        <f t="shared" si="1794"/>
        <v>55</v>
      </c>
      <c r="E8869" s="5">
        <f t="shared" si="1795"/>
        <v>4039.1573208399304</v>
      </c>
      <c r="F8869" s="5">
        <f t="shared" si="1796"/>
        <v>484.15997672866712</v>
      </c>
      <c r="G8869" s="5">
        <f t="shared" si="1797"/>
        <v>1959.6780360096488</v>
      </c>
      <c r="H8869" s="5">
        <f t="shared" si="1798"/>
        <v>6482.9953335782466</v>
      </c>
      <c r="I8869" s="5">
        <f t="shared" si="1799"/>
        <v>720</v>
      </c>
      <c r="J8869" s="5">
        <f t="shared" si="1800"/>
        <v>5762.9953335782466</v>
      </c>
      <c r="K8869" s="2">
        <f t="shared" si="1801"/>
        <v>125052.00231906679</v>
      </c>
      <c r="L8869" s="2">
        <f t="shared" si="1802"/>
        <v>220528</v>
      </c>
      <c r="M8869" s="2">
        <f t="shared" si="1803"/>
        <v>43120</v>
      </c>
      <c r="N8869" s="6">
        <f t="shared" si="1804"/>
        <v>0</v>
      </c>
      <c r="O8869" s="2">
        <f t="shared" si="1805"/>
        <v>32355.997680933215</v>
      </c>
      <c r="P8869" s="2" t="str">
        <f t="shared" si="1806"/>
        <v/>
      </c>
    </row>
    <row r="8870" spans="1:16">
      <c r="A8870" s="6">
        <v>13</v>
      </c>
      <c r="B8870" s="6">
        <v>13</v>
      </c>
      <c r="C8870" s="6">
        <v>0</v>
      </c>
      <c r="D8870" s="6">
        <f t="shared" si="1794"/>
        <v>26</v>
      </c>
      <c r="E8870" s="5">
        <f t="shared" si="1795"/>
        <v>4039.1573208399304</v>
      </c>
      <c r="F8870" s="5">
        <f t="shared" si="1796"/>
        <v>537.61930749245744</v>
      </c>
      <c r="G8870" s="5">
        <f t="shared" si="1797"/>
        <v>0</v>
      </c>
      <c r="H8870" s="5">
        <f t="shared" si="1798"/>
        <v>4576.7766283323881</v>
      </c>
      <c r="I8870" s="5">
        <f t="shared" si="1799"/>
        <v>720</v>
      </c>
      <c r="J8870" s="5">
        <f t="shared" si="1800"/>
        <v>3856.7766283323881</v>
      </c>
      <c r="K8870" s="2">
        <f t="shared" si="1801"/>
        <v>91957.927575215072</v>
      </c>
      <c r="L8870" s="2">
        <f t="shared" si="1802"/>
        <v>141622</v>
      </c>
      <c r="M8870" s="2">
        <f t="shared" si="1803"/>
        <v>17160</v>
      </c>
      <c r="N8870" s="6">
        <f t="shared" si="1804"/>
        <v>1</v>
      </c>
      <c r="O8870" s="2">
        <f t="shared" si="1805"/>
        <v>12504.072424784928</v>
      </c>
      <c r="P8870" s="2">
        <f t="shared" si="1806"/>
        <v>12504.072424784928</v>
      </c>
    </row>
    <row r="8871" spans="1:16">
      <c r="A8871" s="6">
        <v>13</v>
      </c>
      <c r="B8871" s="6">
        <v>13</v>
      </c>
      <c r="C8871" s="6">
        <v>1</v>
      </c>
      <c r="D8871" s="6">
        <f t="shared" si="1794"/>
        <v>27</v>
      </c>
      <c r="E8871" s="5">
        <f t="shared" si="1795"/>
        <v>4039.1573208399304</v>
      </c>
      <c r="F8871" s="5">
        <f t="shared" si="1796"/>
        <v>537.61930749245744</v>
      </c>
      <c r="G8871" s="5">
        <f t="shared" si="1797"/>
        <v>45.5625</v>
      </c>
      <c r="H8871" s="5">
        <f t="shared" si="1798"/>
        <v>4622.3391283323881</v>
      </c>
      <c r="I8871" s="5">
        <f t="shared" si="1799"/>
        <v>720</v>
      </c>
      <c r="J8871" s="5">
        <f t="shared" si="1800"/>
        <v>3902.3391283323881</v>
      </c>
      <c r="K8871" s="2">
        <f t="shared" si="1801"/>
        <v>92748.943200215072</v>
      </c>
      <c r="L8871" s="2">
        <f t="shared" si="1802"/>
        <v>144322</v>
      </c>
      <c r="M8871" s="2">
        <f t="shared" si="1803"/>
        <v>18040</v>
      </c>
      <c r="N8871" s="6">
        <f t="shared" si="1804"/>
        <v>1</v>
      </c>
      <c r="O8871" s="2">
        <f t="shared" si="1805"/>
        <v>13533.056799784928</v>
      </c>
      <c r="P8871" s="2">
        <f t="shared" si="1806"/>
        <v>13533.056799784928</v>
      </c>
    </row>
    <row r="8872" spans="1:16">
      <c r="A8872" s="6">
        <v>13</v>
      </c>
      <c r="B8872" s="6">
        <v>13</v>
      </c>
      <c r="C8872" s="6">
        <v>2</v>
      </c>
      <c r="D8872" s="6">
        <f t="shared" si="1794"/>
        <v>28</v>
      </c>
      <c r="E8872" s="5">
        <f t="shared" si="1795"/>
        <v>4039.1573208399304</v>
      </c>
      <c r="F8872" s="5">
        <f t="shared" si="1796"/>
        <v>537.61930749245744</v>
      </c>
      <c r="G8872" s="5">
        <f t="shared" si="1797"/>
        <v>92.264062499999994</v>
      </c>
      <c r="H8872" s="5">
        <f t="shared" si="1798"/>
        <v>4669.0406908323885</v>
      </c>
      <c r="I8872" s="5">
        <f t="shared" si="1799"/>
        <v>720</v>
      </c>
      <c r="J8872" s="5">
        <f t="shared" si="1800"/>
        <v>3949.0406908323885</v>
      </c>
      <c r="K8872" s="2">
        <f t="shared" si="1801"/>
        <v>93559.734215840072</v>
      </c>
      <c r="L8872" s="2">
        <f t="shared" si="1802"/>
        <v>147022</v>
      </c>
      <c r="M8872" s="2">
        <f t="shared" si="1803"/>
        <v>18920</v>
      </c>
      <c r="N8872" s="6">
        <f t="shared" si="1804"/>
        <v>1</v>
      </c>
      <c r="O8872" s="2">
        <f t="shared" si="1805"/>
        <v>14542.265784159928</v>
      </c>
      <c r="P8872" s="2">
        <f t="shared" si="1806"/>
        <v>14542.265784159928</v>
      </c>
    </row>
    <row r="8873" spans="1:16">
      <c r="A8873" s="6">
        <v>13</v>
      </c>
      <c r="B8873" s="6">
        <v>13</v>
      </c>
      <c r="C8873" s="6">
        <v>3</v>
      </c>
      <c r="D8873" s="6">
        <f t="shared" si="1794"/>
        <v>29</v>
      </c>
      <c r="E8873" s="5">
        <f t="shared" si="1795"/>
        <v>4039.1573208399304</v>
      </c>
      <c r="F8873" s="5">
        <f t="shared" si="1796"/>
        <v>537.61930749245744</v>
      </c>
      <c r="G8873" s="5">
        <f t="shared" si="1797"/>
        <v>140.12604492187498</v>
      </c>
      <c r="H8873" s="5">
        <f t="shared" si="1798"/>
        <v>4716.9026732542634</v>
      </c>
      <c r="I8873" s="5">
        <f t="shared" si="1799"/>
        <v>720</v>
      </c>
      <c r="J8873" s="5">
        <f t="shared" si="1800"/>
        <v>3996.9026732542634</v>
      </c>
      <c r="K8873" s="2">
        <f t="shared" si="1801"/>
        <v>94390.67141066429</v>
      </c>
      <c r="L8873" s="2">
        <f t="shared" si="1802"/>
        <v>149722</v>
      </c>
      <c r="M8873" s="2">
        <f t="shared" si="1803"/>
        <v>19800</v>
      </c>
      <c r="N8873" s="6">
        <f t="shared" si="1804"/>
        <v>1</v>
      </c>
      <c r="O8873" s="2">
        <f t="shared" si="1805"/>
        <v>15531.32858933571</v>
      </c>
      <c r="P8873" s="2">
        <f t="shared" si="1806"/>
        <v>15531.32858933571</v>
      </c>
    </row>
    <row r="8874" spans="1:16">
      <c r="A8874" s="6">
        <v>13</v>
      </c>
      <c r="B8874" s="6">
        <v>13</v>
      </c>
      <c r="C8874" s="6">
        <v>4</v>
      </c>
      <c r="D8874" s="6">
        <f t="shared" si="1794"/>
        <v>30</v>
      </c>
      <c r="E8874" s="5">
        <f t="shared" si="1795"/>
        <v>4039.1573208399304</v>
      </c>
      <c r="F8874" s="5">
        <f t="shared" si="1796"/>
        <v>537.61930749245744</v>
      </c>
      <c r="G8874" s="5">
        <f t="shared" si="1797"/>
        <v>189.17016064453125</v>
      </c>
      <c r="H8874" s="5">
        <f t="shared" si="1798"/>
        <v>4765.9467889769194</v>
      </c>
      <c r="I8874" s="5">
        <f t="shared" si="1799"/>
        <v>720</v>
      </c>
      <c r="J8874" s="5">
        <f t="shared" si="1800"/>
        <v>4045.9467889769194</v>
      </c>
      <c r="K8874" s="2">
        <f t="shared" si="1801"/>
        <v>95242.131753071517</v>
      </c>
      <c r="L8874" s="2">
        <f t="shared" si="1802"/>
        <v>152422</v>
      </c>
      <c r="M8874" s="2">
        <f t="shared" si="1803"/>
        <v>20680</v>
      </c>
      <c r="N8874" s="6">
        <f t="shared" si="1804"/>
        <v>1</v>
      </c>
      <c r="O8874" s="2">
        <f t="shared" si="1805"/>
        <v>16499.868246928483</v>
      </c>
      <c r="P8874" s="2">
        <f t="shared" si="1806"/>
        <v>16499.868246928483</v>
      </c>
    </row>
    <row r="8875" spans="1:16">
      <c r="A8875" s="6">
        <v>13</v>
      </c>
      <c r="B8875" s="6">
        <v>13</v>
      </c>
      <c r="C8875" s="6">
        <v>5</v>
      </c>
      <c r="D8875" s="6">
        <f t="shared" si="1794"/>
        <v>31</v>
      </c>
      <c r="E8875" s="5">
        <f t="shared" si="1795"/>
        <v>4039.1573208399304</v>
      </c>
      <c r="F8875" s="5">
        <f t="shared" si="1796"/>
        <v>537.61930749245744</v>
      </c>
      <c r="G8875" s="5">
        <f t="shared" si="1797"/>
        <v>239.41848456573481</v>
      </c>
      <c r="H8875" s="5">
        <f t="shared" si="1798"/>
        <v>4816.1951128981227</v>
      </c>
      <c r="I8875" s="5">
        <f t="shared" si="1799"/>
        <v>720</v>
      </c>
      <c r="J8875" s="5">
        <f t="shared" si="1800"/>
        <v>4096.1951128981227</v>
      </c>
      <c r="K8875" s="2">
        <f t="shared" si="1801"/>
        <v>96114.498487814635</v>
      </c>
      <c r="L8875" s="2">
        <f t="shared" si="1802"/>
        <v>155122</v>
      </c>
      <c r="M8875" s="2">
        <f t="shared" si="1803"/>
        <v>21560</v>
      </c>
      <c r="N8875" s="6">
        <f t="shared" si="1804"/>
        <v>1</v>
      </c>
      <c r="O8875" s="2">
        <f t="shared" si="1805"/>
        <v>17447.501512185365</v>
      </c>
      <c r="P8875" s="2">
        <f t="shared" si="1806"/>
        <v>17447.501512185365</v>
      </c>
    </row>
    <row r="8876" spans="1:16">
      <c r="A8876" s="6">
        <v>13</v>
      </c>
      <c r="B8876" s="6">
        <v>13</v>
      </c>
      <c r="C8876" s="6">
        <v>6</v>
      </c>
      <c r="D8876" s="6">
        <f t="shared" si="1794"/>
        <v>32</v>
      </c>
      <c r="E8876" s="5">
        <f t="shared" si="1795"/>
        <v>4039.1573208399304</v>
      </c>
      <c r="F8876" s="5">
        <f t="shared" si="1796"/>
        <v>537.61930749245744</v>
      </c>
      <c r="G8876" s="5">
        <f t="shared" si="1797"/>
        <v>290.89345874736784</v>
      </c>
      <c r="H8876" s="5">
        <f t="shared" si="1798"/>
        <v>4867.6700870797558</v>
      </c>
      <c r="I8876" s="5">
        <f t="shared" si="1799"/>
        <v>720</v>
      </c>
      <c r="J8876" s="5">
        <f t="shared" si="1800"/>
        <v>4147.6700870797558</v>
      </c>
      <c r="K8876" s="2">
        <f t="shared" si="1801"/>
        <v>97008.161234023544</v>
      </c>
      <c r="L8876" s="2">
        <f t="shared" si="1802"/>
        <v>157822</v>
      </c>
      <c r="M8876" s="2">
        <f t="shared" si="1803"/>
        <v>22440</v>
      </c>
      <c r="N8876" s="6">
        <f t="shared" si="1804"/>
        <v>1</v>
      </c>
      <c r="O8876" s="2">
        <f t="shared" si="1805"/>
        <v>18373.838765976456</v>
      </c>
      <c r="P8876" s="2">
        <f t="shared" si="1806"/>
        <v>18373.838765976456</v>
      </c>
    </row>
    <row r="8877" spans="1:16">
      <c r="A8877" s="6">
        <v>13</v>
      </c>
      <c r="B8877" s="6">
        <v>13</v>
      </c>
      <c r="C8877" s="6">
        <v>7</v>
      </c>
      <c r="D8877" s="6">
        <f t="shared" si="1794"/>
        <v>33</v>
      </c>
      <c r="E8877" s="5">
        <f t="shared" si="1795"/>
        <v>4039.1573208399304</v>
      </c>
      <c r="F8877" s="5">
        <f t="shared" si="1796"/>
        <v>537.61930749245744</v>
      </c>
      <c r="G8877" s="5">
        <f t="shared" si="1797"/>
        <v>343.61789814532818</v>
      </c>
      <c r="H8877" s="5">
        <f t="shared" si="1798"/>
        <v>4920.3945264777167</v>
      </c>
      <c r="I8877" s="5">
        <f t="shared" si="1799"/>
        <v>720</v>
      </c>
      <c r="J8877" s="5">
        <f t="shared" si="1800"/>
        <v>4200.3945264777167</v>
      </c>
      <c r="K8877" s="2">
        <f t="shared" si="1801"/>
        <v>97923.516084682575</v>
      </c>
      <c r="L8877" s="2">
        <f t="shared" si="1802"/>
        <v>160522</v>
      </c>
      <c r="M8877" s="2">
        <f t="shared" si="1803"/>
        <v>23320</v>
      </c>
      <c r="N8877" s="6">
        <f t="shared" si="1804"/>
        <v>1</v>
      </c>
      <c r="O8877" s="2">
        <f t="shared" si="1805"/>
        <v>19278.483915317425</v>
      </c>
      <c r="P8877" s="2">
        <f t="shared" si="1806"/>
        <v>19278.483915317425</v>
      </c>
    </row>
    <row r="8878" spans="1:16">
      <c r="A8878" s="6">
        <v>13</v>
      </c>
      <c r="B8878" s="6">
        <v>13</v>
      </c>
      <c r="C8878" s="6">
        <v>8</v>
      </c>
      <c r="D8878" s="6">
        <f t="shared" si="1794"/>
        <v>34</v>
      </c>
      <c r="E8878" s="5">
        <f t="shared" si="1795"/>
        <v>4039.1573208399304</v>
      </c>
      <c r="F8878" s="5">
        <f t="shared" si="1796"/>
        <v>537.61930749245744</v>
      </c>
      <c r="G8878" s="5">
        <f t="shared" si="1797"/>
        <v>397.61499642530839</v>
      </c>
      <c r="H8878" s="5">
        <f t="shared" si="1798"/>
        <v>4974.3916247576963</v>
      </c>
      <c r="I8878" s="5">
        <f t="shared" si="1799"/>
        <v>720</v>
      </c>
      <c r="J8878" s="5">
        <f t="shared" si="1800"/>
        <v>4254.3916247576963</v>
      </c>
      <c r="K8878" s="2">
        <f t="shared" si="1801"/>
        <v>98860.965707598894</v>
      </c>
      <c r="L8878" s="2">
        <f t="shared" si="1802"/>
        <v>163222</v>
      </c>
      <c r="M8878" s="2">
        <f t="shared" si="1803"/>
        <v>24200</v>
      </c>
      <c r="N8878" s="6">
        <f t="shared" si="1804"/>
        <v>1</v>
      </c>
      <c r="O8878" s="2">
        <f t="shared" si="1805"/>
        <v>20161.034292401106</v>
      </c>
      <c r="P8878" s="2">
        <f t="shared" si="1806"/>
        <v>20161.034292401106</v>
      </c>
    </row>
    <row r="8879" spans="1:16">
      <c r="A8879" s="6">
        <v>13</v>
      </c>
      <c r="B8879" s="6">
        <v>13</v>
      </c>
      <c r="C8879" s="6">
        <v>9</v>
      </c>
      <c r="D8879" s="6">
        <f t="shared" si="1794"/>
        <v>35</v>
      </c>
      <c r="E8879" s="5">
        <f t="shared" si="1795"/>
        <v>4039.1573208399304</v>
      </c>
      <c r="F8879" s="5">
        <f t="shared" si="1796"/>
        <v>537.61930749245744</v>
      </c>
      <c r="G8879" s="5">
        <f t="shared" si="1797"/>
        <v>452.90833186570285</v>
      </c>
      <c r="H8879" s="5">
        <f t="shared" si="1798"/>
        <v>5029.6849601980912</v>
      </c>
      <c r="I8879" s="5">
        <f t="shared" si="1799"/>
        <v>720</v>
      </c>
      <c r="J8879" s="5">
        <f t="shared" si="1800"/>
        <v>4309.6849601980912</v>
      </c>
      <c r="K8879" s="2">
        <f t="shared" si="1801"/>
        <v>99820.919447883527</v>
      </c>
      <c r="L8879" s="2">
        <f t="shared" si="1802"/>
        <v>165922</v>
      </c>
      <c r="M8879" s="2">
        <f t="shared" si="1803"/>
        <v>25080</v>
      </c>
      <c r="N8879" s="6">
        <f t="shared" si="1804"/>
        <v>1</v>
      </c>
      <c r="O8879" s="2">
        <f t="shared" si="1805"/>
        <v>21021.080552116473</v>
      </c>
      <c r="P8879" s="2">
        <f t="shared" si="1806"/>
        <v>21021.080552116473</v>
      </c>
    </row>
    <row r="8880" spans="1:16">
      <c r="A8880" s="6">
        <v>13</v>
      </c>
      <c r="B8880" s="6">
        <v>13</v>
      </c>
      <c r="C8880" s="6">
        <v>10</v>
      </c>
      <c r="D8880" s="6">
        <f t="shared" si="1794"/>
        <v>36</v>
      </c>
      <c r="E8880" s="5">
        <f t="shared" si="1795"/>
        <v>4039.1573208399304</v>
      </c>
      <c r="F8880" s="5">
        <f t="shared" si="1796"/>
        <v>537.61930749245744</v>
      </c>
      <c r="G8880" s="5">
        <f t="shared" si="1797"/>
        <v>509.52187334891573</v>
      </c>
      <c r="H8880" s="5">
        <f t="shared" si="1798"/>
        <v>5086.2985016813036</v>
      </c>
      <c r="I8880" s="5">
        <f t="shared" si="1799"/>
        <v>720</v>
      </c>
      <c r="J8880" s="5">
        <f t="shared" si="1800"/>
        <v>4366.2985016813036</v>
      </c>
      <c r="K8880" s="2">
        <f t="shared" si="1801"/>
        <v>100803.79343196707</v>
      </c>
      <c r="L8880" s="2">
        <f t="shared" si="1802"/>
        <v>168622</v>
      </c>
      <c r="M8880" s="2">
        <f t="shared" si="1803"/>
        <v>25960</v>
      </c>
      <c r="N8880" s="6">
        <f t="shared" si="1804"/>
        <v>1</v>
      </c>
      <c r="O8880" s="2">
        <f t="shared" si="1805"/>
        <v>21858.206568032925</v>
      </c>
      <c r="P8880" s="2">
        <f t="shared" si="1806"/>
        <v>21858.206568032925</v>
      </c>
    </row>
    <row r="8881" spans="1:16">
      <c r="A8881" s="6">
        <v>13</v>
      </c>
      <c r="B8881" s="6">
        <v>13</v>
      </c>
      <c r="C8881" s="6">
        <v>11</v>
      </c>
      <c r="D8881" s="6">
        <f t="shared" si="1794"/>
        <v>37</v>
      </c>
      <c r="E8881" s="5">
        <f t="shared" si="1795"/>
        <v>4039.1573208399304</v>
      </c>
      <c r="F8881" s="5">
        <f t="shared" si="1796"/>
        <v>537.61930749245744</v>
      </c>
      <c r="G8881" s="5">
        <f t="shared" si="1797"/>
        <v>567.47998644235474</v>
      </c>
      <c r="H8881" s="5">
        <f t="shared" si="1798"/>
        <v>5144.256614774743</v>
      </c>
      <c r="I8881" s="5">
        <f t="shared" si="1799"/>
        <v>720</v>
      </c>
      <c r="J8881" s="5">
        <f t="shared" si="1800"/>
        <v>4424.256614774743</v>
      </c>
      <c r="K8881" s="2">
        <f t="shared" si="1801"/>
        <v>101810.01067317261</v>
      </c>
      <c r="L8881" s="2">
        <f t="shared" si="1802"/>
        <v>171322</v>
      </c>
      <c r="M8881" s="2">
        <f t="shared" si="1803"/>
        <v>26840</v>
      </c>
      <c r="N8881" s="6">
        <f t="shared" si="1804"/>
        <v>1</v>
      </c>
      <c r="O8881" s="2">
        <f t="shared" si="1805"/>
        <v>22671.989326827388</v>
      </c>
      <c r="P8881" s="2">
        <f t="shared" si="1806"/>
        <v>22671.989326827388</v>
      </c>
    </row>
    <row r="8882" spans="1:16">
      <c r="A8882" s="6">
        <v>13</v>
      </c>
      <c r="B8882" s="6">
        <v>13</v>
      </c>
      <c r="C8882" s="6">
        <v>12</v>
      </c>
      <c r="D8882" s="6">
        <f t="shared" si="1794"/>
        <v>38</v>
      </c>
      <c r="E8882" s="5">
        <f t="shared" si="1795"/>
        <v>4039.1573208399304</v>
      </c>
      <c r="F8882" s="5">
        <f t="shared" si="1796"/>
        <v>537.61930749245744</v>
      </c>
      <c r="G8882" s="5">
        <f t="shared" si="1797"/>
        <v>626.80743957041921</v>
      </c>
      <c r="H8882" s="5">
        <f t="shared" si="1798"/>
        <v>5203.584067902807</v>
      </c>
      <c r="I8882" s="5">
        <f t="shared" si="1799"/>
        <v>720</v>
      </c>
      <c r="J8882" s="5">
        <f t="shared" si="1800"/>
        <v>4483.584067902807</v>
      </c>
      <c r="K8882" s="2">
        <f t="shared" si="1801"/>
        <v>102840.00117886817</v>
      </c>
      <c r="L8882" s="2">
        <f t="shared" si="1802"/>
        <v>174022</v>
      </c>
      <c r="M8882" s="2">
        <f t="shared" si="1803"/>
        <v>27720</v>
      </c>
      <c r="N8882" s="6">
        <f t="shared" si="1804"/>
        <v>1</v>
      </c>
      <c r="O8882" s="2">
        <f t="shared" si="1805"/>
        <v>23461.998821131827</v>
      </c>
      <c r="P8882" s="2">
        <f t="shared" si="1806"/>
        <v>23461.998821131827</v>
      </c>
    </row>
    <row r="8883" spans="1:16">
      <c r="A8883" s="6">
        <v>13</v>
      </c>
      <c r="B8883" s="6">
        <v>13</v>
      </c>
      <c r="C8883" s="6">
        <v>13</v>
      </c>
      <c r="D8883" s="6">
        <f t="shared" si="1794"/>
        <v>39</v>
      </c>
      <c r="E8883" s="5">
        <f t="shared" si="1795"/>
        <v>4039.1573208399304</v>
      </c>
      <c r="F8883" s="5">
        <f t="shared" si="1796"/>
        <v>537.61930749245744</v>
      </c>
      <c r="G8883" s="5">
        <f t="shared" si="1797"/>
        <v>687.52941027880343</v>
      </c>
      <c r="H8883" s="5">
        <f t="shared" si="1798"/>
        <v>5264.306038611192</v>
      </c>
      <c r="I8883" s="5">
        <f t="shared" si="1799"/>
        <v>720</v>
      </c>
      <c r="J8883" s="5">
        <f t="shared" si="1800"/>
        <v>4544.306038611192</v>
      </c>
      <c r="K8883" s="2">
        <f t="shared" si="1801"/>
        <v>103894.20205922208</v>
      </c>
      <c r="L8883" s="2">
        <f t="shared" si="1802"/>
        <v>176722</v>
      </c>
      <c r="M8883" s="2">
        <f t="shared" si="1803"/>
        <v>28600</v>
      </c>
      <c r="N8883" s="6">
        <f t="shared" si="1804"/>
        <v>1</v>
      </c>
      <c r="O8883" s="2">
        <f t="shared" si="1805"/>
        <v>24227.79794077792</v>
      </c>
      <c r="P8883" s="2">
        <f t="shared" si="1806"/>
        <v>24227.79794077792</v>
      </c>
    </row>
    <row r="8884" spans="1:16">
      <c r="A8884" s="6">
        <v>13</v>
      </c>
      <c r="B8884" s="6">
        <v>13</v>
      </c>
      <c r="C8884" s="6">
        <v>14</v>
      </c>
      <c r="D8884" s="6">
        <f t="shared" si="1794"/>
        <v>40</v>
      </c>
      <c r="E8884" s="5">
        <f t="shared" si="1795"/>
        <v>4039.1573208399304</v>
      </c>
      <c r="F8884" s="5">
        <f t="shared" si="1796"/>
        <v>537.61930749245744</v>
      </c>
      <c r="G8884" s="5">
        <f t="shared" si="1797"/>
        <v>749.67149159246469</v>
      </c>
      <c r="H8884" s="5">
        <f t="shared" si="1798"/>
        <v>5326.448119924853</v>
      </c>
      <c r="I8884" s="5">
        <f t="shared" si="1799"/>
        <v>720</v>
      </c>
      <c r="J8884" s="5">
        <f t="shared" si="1800"/>
        <v>4606.448119924853</v>
      </c>
      <c r="K8884" s="2">
        <f t="shared" si="1801"/>
        <v>104973.05763758425</v>
      </c>
      <c r="L8884" s="2">
        <f t="shared" si="1802"/>
        <v>179422</v>
      </c>
      <c r="M8884" s="2">
        <f t="shared" si="1803"/>
        <v>29480</v>
      </c>
      <c r="N8884" s="6">
        <f t="shared" si="1804"/>
        <v>1</v>
      </c>
      <c r="O8884" s="2">
        <f t="shared" si="1805"/>
        <v>24968.94236241575</v>
      </c>
      <c r="P8884" s="2">
        <f t="shared" si="1806"/>
        <v>24968.94236241575</v>
      </c>
    </row>
    <row r="8885" spans="1:16">
      <c r="A8885" s="6">
        <v>13</v>
      </c>
      <c r="B8885" s="6">
        <v>13</v>
      </c>
      <c r="C8885" s="6">
        <v>15</v>
      </c>
      <c r="D8885" s="6">
        <f t="shared" si="1794"/>
        <v>41</v>
      </c>
      <c r="E8885" s="5">
        <f t="shared" si="1795"/>
        <v>4039.1573208399304</v>
      </c>
      <c r="F8885" s="5">
        <f t="shared" si="1796"/>
        <v>537.61930749245744</v>
      </c>
      <c r="G8885" s="5">
        <f t="shared" si="1797"/>
        <v>813.25969846861108</v>
      </c>
      <c r="H8885" s="5">
        <f t="shared" si="1798"/>
        <v>5390.0363268009987</v>
      </c>
      <c r="I8885" s="5">
        <f t="shared" si="1799"/>
        <v>720</v>
      </c>
      <c r="J8885" s="5">
        <f t="shared" si="1800"/>
        <v>4670.0363268009987</v>
      </c>
      <c r="K8885" s="2">
        <f t="shared" si="1801"/>
        <v>106077.01956251734</v>
      </c>
      <c r="L8885" s="2">
        <f t="shared" si="1802"/>
        <v>182122</v>
      </c>
      <c r="M8885" s="2">
        <f t="shared" si="1803"/>
        <v>30360</v>
      </c>
      <c r="N8885" s="6">
        <f t="shared" si="1804"/>
        <v>1</v>
      </c>
      <c r="O8885" s="2">
        <f t="shared" si="1805"/>
        <v>25684.980437482664</v>
      </c>
      <c r="P8885" s="2">
        <f t="shared" si="1806"/>
        <v>25684.980437482664</v>
      </c>
    </row>
    <row r="8886" spans="1:16">
      <c r="A8886" s="6">
        <v>13</v>
      </c>
      <c r="B8886" s="6">
        <v>13</v>
      </c>
      <c r="C8886" s="6">
        <v>16</v>
      </c>
      <c r="D8886" s="6">
        <f t="shared" si="1794"/>
        <v>42</v>
      </c>
      <c r="E8886" s="5">
        <f t="shared" si="1795"/>
        <v>4039.1573208399304</v>
      </c>
      <c r="F8886" s="5">
        <f t="shared" si="1796"/>
        <v>537.61930749245744</v>
      </c>
      <c r="G8886" s="5">
        <f t="shared" si="1797"/>
        <v>878.32047434610013</v>
      </c>
      <c r="H8886" s="5">
        <f t="shared" si="1798"/>
        <v>5455.0971026784882</v>
      </c>
      <c r="I8886" s="5">
        <f t="shared" si="1799"/>
        <v>720</v>
      </c>
      <c r="J8886" s="5">
        <f t="shared" si="1800"/>
        <v>4735.0971026784882</v>
      </c>
      <c r="K8886" s="2">
        <f t="shared" si="1801"/>
        <v>107206.54692150153</v>
      </c>
      <c r="L8886" s="2">
        <f t="shared" si="1802"/>
        <v>184822</v>
      </c>
      <c r="M8886" s="2">
        <f t="shared" si="1803"/>
        <v>31240</v>
      </c>
      <c r="N8886" s="6">
        <f t="shared" si="1804"/>
        <v>1</v>
      </c>
      <c r="O8886" s="2">
        <f t="shared" si="1805"/>
        <v>26375.453078498467</v>
      </c>
      <c r="P8886" s="2">
        <f t="shared" si="1806"/>
        <v>26375.453078498467</v>
      </c>
    </row>
    <row r="8887" spans="1:16">
      <c r="A8887" s="6">
        <v>13</v>
      </c>
      <c r="B8887" s="6">
        <v>13</v>
      </c>
      <c r="C8887" s="6">
        <v>17</v>
      </c>
      <c r="D8887" s="6">
        <f t="shared" si="1794"/>
        <v>43</v>
      </c>
      <c r="E8887" s="5">
        <f t="shared" si="1795"/>
        <v>4039.1573208399304</v>
      </c>
      <c r="F8887" s="5">
        <f t="shared" si="1796"/>
        <v>537.61930749245744</v>
      </c>
      <c r="G8887" s="5">
        <f t="shared" si="1797"/>
        <v>944.88069779264049</v>
      </c>
      <c r="H8887" s="5">
        <f t="shared" si="1798"/>
        <v>5521.6573261250287</v>
      </c>
      <c r="I8887" s="5">
        <f t="shared" si="1799"/>
        <v>720</v>
      </c>
      <c r="J8887" s="5">
        <f t="shared" si="1800"/>
        <v>4801.6573261250287</v>
      </c>
      <c r="K8887" s="2">
        <f t="shared" si="1801"/>
        <v>108362.1063563373</v>
      </c>
      <c r="L8887" s="2">
        <f t="shared" si="1802"/>
        <v>187522</v>
      </c>
      <c r="M8887" s="2">
        <f t="shared" si="1803"/>
        <v>32120</v>
      </c>
      <c r="N8887" s="6">
        <f t="shared" si="1804"/>
        <v>1</v>
      </c>
      <c r="O8887" s="2">
        <f t="shared" si="1805"/>
        <v>27039.893643662697</v>
      </c>
      <c r="P8887" s="2">
        <f t="shared" si="1806"/>
        <v>27039.893643662697</v>
      </c>
    </row>
    <row r="8888" spans="1:16">
      <c r="A8888" s="6">
        <v>13</v>
      </c>
      <c r="B8888" s="6">
        <v>13</v>
      </c>
      <c r="C8888" s="6">
        <v>18</v>
      </c>
      <c r="D8888" s="6">
        <f t="shared" si="1794"/>
        <v>44</v>
      </c>
      <c r="E8888" s="5">
        <f t="shared" si="1795"/>
        <v>4039.1573208399304</v>
      </c>
      <c r="F8888" s="5">
        <f t="shared" si="1796"/>
        <v>537.61930749245744</v>
      </c>
      <c r="G8888" s="5">
        <f t="shared" si="1797"/>
        <v>1012.9676892512279</v>
      </c>
      <c r="H8888" s="5">
        <f t="shared" si="1798"/>
        <v>5589.7443175836161</v>
      </c>
      <c r="I8888" s="5">
        <f t="shared" si="1799"/>
        <v>720</v>
      </c>
      <c r="J8888" s="5">
        <f t="shared" si="1800"/>
        <v>4869.7443175836161</v>
      </c>
      <c r="K8888" s="2">
        <f t="shared" si="1801"/>
        <v>109544.17218027111</v>
      </c>
      <c r="L8888" s="2">
        <f t="shared" si="1802"/>
        <v>190222</v>
      </c>
      <c r="M8888" s="2">
        <f t="shared" si="1803"/>
        <v>33000</v>
      </c>
      <c r="N8888" s="6">
        <f t="shared" si="1804"/>
        <v>1</v>
      </c>
      <c r="O8888" s="2">
        <f t="shared" si="1805"/>
        <v>27677.827819728889</v>
      </c>
      <c r="P8888" s="2">
        <f t="shared" si="1806"/>
        <v>27677.827819728889</v>
      </c>
    </row>
    <row r="8889" spans="1:16">
      <c r="A8889" s="6">
        <v>13</v>
      </c>
      <c r="B8889" s="6">
        <v>13</v>
      </c>
      <c r="C8889" s="6">
        <v>19</v>
      </c>
      <c r="D8889" s="6">
        <f t="shared" si="1794"/>
        <v>45</v>
      </c>
      <c r="E8889" s="5">
        <f t="shared" si="1795"/>
        <v>4039.1573208399304</v>
      </c>
      <c r="F8889" s="5">
        <f t="shared" si="1796"/>
        <v>537.61930749245744</v>
      </c>
      <c r="G8889" s="5">
        <f t="shared" si="1797"/>
        <v>1082.6092178872495</v>
      </c>
      <c r="H8889" s="5">
        <f t="shared" si="1798"/>
        <v>5659.3858462196376</v>
      </c>
      <c r="I8889" s="5">
        <f t="shared" si="1799"/>
        <v>720</v>
      </c>
      <c r="J8889" s="5">
        <f t="shared" si="1800"/>
        <v>4939.3858462196376</v>
      </c>
      <c r="K8889" s="2">
        <f t="shared" si="1801"/>
        <v>110753.22649686871</v>
      </c>
      <c r="L8889" s="2">
        <f t="shared" si="1802"/>
        <v>192922</v>
      </c>
      <c r="M8889" s="2">
        <f t="shared" si="1803"/>
        <v>33880</v>
      </c>
      <c r="N8889" s="6">
        <f t="shared" si="1804"/>
        <v>1</v>
      </c>
      <c r="O8889" s="2">
        <f t="shared" si="1805"/>
        <v>28288.773503131291</v>
      </c>
      <c r="P8889" s="2">
        <f t="shared" si="1806"/>
        <v>28288.773503131291</v>
      </c>
    </row>
    <row r="8890" spans="1:16">
      <c r="A8890" s="6">
        <v>13</v>
      </c>
      <c r="B8890" s="6">
        <v>13</v>
      </c>
      <c r="C8890" s="6">
        <v>20</v>
      </c>
      <c r="D8890" s="6">
        <f t="shared" si="1794"/>
        <v>46</v>
      </c>
      <c r="E8890" s="5">
        <f t="shared" si="1795"/>
        <v>4039.1573208399304</v>
      </c>
      <c r="F8890" s="5">
        <f t="shared" si="1796"/>
        <v>537.61930749245744</v>
      </c>
      <c r="G8890" s="5">
        <f t="shared" si="1797"/>
        <v>1153.8335085377266</v>
      </c>
      <c r="H8890" s="5">
        <f t="shared" si="1798"/>
        <v>5730.6101368701147</v>
      </c>
      <c r="I8890" s="5">
        <f t="shared" si="1799"/>
        <v>720</v>
      </c>
      <c r="J8890" s="5">
        <f t="shared" si="1800"/>
        <v>5010.6101368701147</v>
      </c>
      <c r="K8890" s="2">
        <f t="shared" si="1801"/>
        <v>111989.75932066172</v>
      </c>
      <c r="L8890" s="2">
        <f t="shared" si="1802"/>
        <v>195622</v>
      </c>
      <c r="M8890" s="2">
        <f t="shared" si="1803"/>
        <v>34760</v>
      </c>
      <c r="N8890" s="6">
        <f t="shared" si="1804"/>
        <v>1</v>
      </c>
      <c r="O8890" s="2">
        <f t="shared" si="1805"/>
        <v>28872.240679338283</v>
      </c>
      <c r="P8890" s="2">
        <f t="shared" si="1806"/>
        <v>28872.240679338283</v>
      </c>
    </row>
    <row r="8891" spans="1:16">
      <c r="A8891" s="6">
        <v>13</v>
      </c>
      <c r="B8891" s="6">
        <v>13</v>
      </c>
      <c r="C8891" s="6">
        <v>21</v>
      </c>
      <c r="D8891" s="6">
        <f t="shared" si="1794"/>
        <v>47</v>
      </c>
      <c r="E8891" s="5">
        <f t="shared" si="1795"/>
        <v>4039.1573208399304</v>
      </c>
      <c r="F8891" s="5">
        <f t="shared" si="1796"/>
        <v>537.61930749245744</v>
      </c>
      <c r="G8891" s="5">
        <f t="shared" si="1797"/>
        <v>1226.6692487641703</v>
      </c>
      <c r="H8891" s="5">
        <f t="shared" si="1798"/>
        <v>5803.4458770965584</v>
      </c>
      <c r="I8891" s="5">
        <f t="shared" si="1799"/>
        <v>720</v>
      </c>
      <c r="J8891" s="5">
        <f t="shared" si="1800"/>
        <v>5083.4458770965584</v>
      </c>
      <c r="K8891" s="2">
        <f t="shared" si="1801"/>
        <v>113254.26869959303</v>
      </c>
      <c r="L8891" s="2">
        <f t="shared" si="1802"/>
        <v>198322</v>
      </c>
      <c r="M8891" s="2">
        <f t="shared" si="1803"/>
        <v>35640</v>
      </c>
      <c r="N8891" s="6">
        <f t="shared" si="1804"/>
        <v>1</v>
      </c>
      <c r="O8891" s="2">
        <f t="shared" si="1805"/>
        <v>29427.731300406973</v>
      </c>
      <c r="P8891" s="2">
        <f t="shared" si="1806"/>
        <v>29427.731300406973</v>
      </c>
    </row>
    <row r="8892" spans="1:16">
      <c r="A8892" s="6">
        <v>13</v>
      </c>
      <c r="B8892" s="6">
        <v>13</v>
      </c>
      <c r="C8892" s="6">
        <v>22</v>
      </c>
      <c r="D8892" s="6">
        <f t="shared" si="1794"/>
        <v>48</v>
      </c>
      <c r="E8892" s="5">
        <f t="shared" si="1795"/>
        <v>4039.1573208399304</v>
      </c>
      <c r="F8892" s="5">
        <f t="shared" si="1796"/>
        <v>537.61930749245744</v>
      </c>
      <c r="G8892" s="5">
        <f t="shared" si="1797"/>
        <v>1301.1455960105666</v>
      </c>
      <c r="H8892" s="5">
        <f t="shared" si="1798"/>
        <v>5877.9222243429549</v>
      </c>
      <c r="I8892" s="5">
        <f t="shared" si="1799"/>
        <v>720</v>
      </c>
      <c r="J8892" s="5">
        <f t="shared" si="1800"/>
        <v>5157.9222243429549</v>
      </c>
      <c r="K8892" s="2">
        <f t="shared" si="1801"/>
        <v>114547.26083928741</v>
      </c>
      <c r="L8892" s="2">
        <f t="shared" si="1802"/>
        <v>201022</v>
      </c>
      <c r="M8892" s="2">
        <f t="shared" si="1803"/>
        <v>36520</v>
      </c>
      <c r="N8892" s="6">
        <f t="shared" si="1804"/>
        <v>1</v>
      </c>
      <c r="O8892" s="2">
        <f t="shared" si="1805"/>
        <v>29954.73916071259</v>
      </c>
      <c r="P8892" s="2">
        <f t="shared" si="1806"/>
        <v>29954.73916071259</v>
      </c>
    </row>
    <row r="8893" spans="1:16">
      <c r="A8893" s="6">
        <v>13</v>
      </c>
      <c r="B8893" s="6">
        <v>13</v>
      </c>
      <c r="C8893" s="6">
        <v>23</v>
      </c>
      <c r="D8893" s="6">
        <f t="shared" si="1794"/>
        <v>49</v>
      </c>
      <c r="E8893" s="5">
        <f t="shared" si="1795"/>
        <v>4039.1573208399304</v>
      </c>
      <c r="F8893" s="5">
        <f t="shared" si="1796"/>
        <v>537.61930749245744</v>
      </c>
      <c r="G8893" s="5">
        <f t="shared" si="1797"/>
        <v>1377.292184868003</v>
      </c>
      <c r="H8893" s="5">
        <f t="shared" si="1798"/>
        <v>5954.0688132003907</v>
      </c>
      <c r="I8893" s="5">
        <f t="shared" si="1799"/>
        <v>720</v>
      </c>
      <c r="J8893" s="5">
        <f t="shared" si="1800"/>
        <v>5234.0688132003907</v>
      </c>
      <c r="K8893" s="2">
        <f t="shared" si="1801"/>
        <v>115869.25022917344</v>
      </c>
      <c r="L8893" s="2">
        <f t="shared" si="1802"/>
        <v>203722</v>
      </c>
      <c r="M8893" s="2">
        <f t="shared" si="1803"/>
        <v>37400</v>
      </c>
      <c r="N8893" s="6">
        <f t="shared" si="1804"/>
        <v>1</v>
      </c>
      <c r="O8893" s="2">
        <f t="shared" si="1805"/>
        <v>30452.749770826558</v>
      </c>
      <c r="P8893" s="2">
        <f t="shared" si="1806"/>
        <v>30452.749770826558</v>
      </c>
    </row>
    <row r="8894" spans="1:16">
      <c r="A8894" s="6">
        <v>13</v>
      </c>
      <c r="B8894" s="6">
        <v>13</v>
      </c>
      <c r="C8894" s="6">
        <v>24</v>
      </c>
      <c r="D8894" s="6">
        <f t="shared" si="1794"/>
        <v>50</v>
      </c>
      <c r="E8894" s="5">
        <f t="shared" si="1795"/>
        <v>4039.1573208399304</v>
      </c>
      <c r="F8894" s="5">
        <f t="shared" si="1796"/>
        <v>537.61930749245744</v>
      </c>
      <c r="G8894" s="5">
        <f t="shared" si="1797"/>
        <v>1455.1391344474989</v>
      </c>
      <c r="H8894" s="5">
        <f t="shared" si="1798"/>
        <v>6031.9157627798868</v>
      </c>
      <c r="I8894" s="5">
        <f t="shared" si="1799"/>
        <v>720</v>
      </c>
      <c r="J8894" s="5">
        <f t="shared" si="1800"/>
        <v>5311.9157627798868</v>
      </c>
      <c r="K8894" s="2">
        <f t="shared" si="1801"/>
        <v>117220.75977048415</v>
      </c>
      <c r="L8894" s="2">
        <f t="shared" si="1802"/>
        <v>206422</v>
      </c>
      <c r="M8894" s="2">
        <f t="shared" si="1803"/>
        <v>38280</v>
      </c>
      <c r="N8894" s="6">
        <f t="shared" si="1804"/>
        <v>1</v>
      </c>
      <c r="O8894" s="2">
        <f t="shared" si="1805"/>
        <v>30921.240229515854</v>
      </c>
      <c r="P8894" s="2">
        <f t="shared" si="1806"/>
        <v>30921.240229515854</v>
      </c>
    </row>
    <row r="8895" spans="1:16">
      <c r="A8895" s="6">
        <v>13</v>
      </c>
      <c r="B8895" s="6">
        <v>13</v>
      </c>
      <c r="C8895" s="6">
        <v>25</v>
      </c>
      <c r="D8895" s="6">
        <f t="shared" si="1794"/>
        <v>51</v>
      </c>
      <c r="E8895" s="5">
        <f t="shared" si="1795"/>
        <v>4039.1573208399304</v>
      </c>
      <c r="F8895" s="5">
        <f t="shared" si="1796"/>
        <v>537.61930749245744</v>
      </c>
      <c r="G8895" s="5">
        <f t="shared" si="1797"/>
        <v>1534.7170558625965</v>
      </c>
      <c r="H8895" s="5">
        <f t="shared" si="1798"/>
        <v>6111.4936841949848</v>
      </c>
      <c r="I8895" s="5">
        <f t="shared" si="1799"/>
        <v>720</v>
      </c>
      <c r="J8895" s="5">
        <f t="shared" si="1800"/>
        <v>5391.4936841949848</v>
      </c>
      <c r="K8895" s="2">
        <f t="shared" si="1801"/>
        <v>118602.32090616293</v>
      </c>
      <c r="L8895" s="2">
        <f t="shared" si="1802"/>
        <v>209122</v>
      </c>
      <c r="M8895" s="2">
        <f t="shared" si="1803"/>
        <v>39160</v>
      </c>
      <c r="N8895" s="6">
        <f t="shared" si="1804"/>
        <v>1</v>
      </c>
      <c r="O8895" s="2">
        <f t="shared" si="1805"/>
        <v>31359.679093837069</v>
      </c>
      <c r="P8895" s="2">
        <f t="shared" si="1806"/>
        <v>31359.679093837069</v>
      </c>
    </row>
    <row r="8896" spans="1:16">
      <c r="A8896" s="6">
        <v>13</v>
      </c>
      <c r="B8896" s="6">
        <v>13</v>
      </c>
      <c r="C8896" s="6">
        <v>26</v>
      </c>
      <c r="D8896" s="6">
        <f t="shared" si="1794"/>
        <v>52</v>
      </c>
      <c r="E8896" s="5">
        <f t="shared" si="1795"/>
        <v>4039.1573208399304</v>
      </c>
      <c r="F8896" s="5">
        <f t="shared" si="1796"/>
        <v>537.61930749245744</v>
      </c>
      <c r="G8896" s="5">
        <f t="shared" si="1797"/>
        <v>1616.0570598233144</v>
      </c>
      <c r="H8896" s="5">
        <f t="shared" si="1798"/>
        <v>6192.8336881557025</v>
      </c>
      <c r="I8896" s="5">
        <f t="shared" si="1799"/>
        <v>720</v>
      </c>
      <c r="J8896" s="5">
        <f t="shared" si="1800"/>
        <v>5472.8336881557025</v>
      </c>
      <c r="K8896" s="2">
        <f t="shared" si="1801"/>
        <v>120014.47375270317</v>
      </c>
      <c r="L8896" s="2">
        <f t="shared" si="1802"/>
        <v>211822</v>
      </c>
      <c r="M8896" s="2">
        <f t="shared" si="1803"/>
        <v>40040</v>
      </c>
      <c r="N8896" s="6">
        <f t="shared" si="1804"/>
        <v>1</v>
      </c>
      <c r="O8896" s="2">
        <f t="shared" si="1805"/>
        <v>31767.526247296832</v>
      </c>
      <c r="P8896" s="2">
        <f t="shared" si="1806"/>
        <v>31767.526247296832</v>
      </c>
    </row>
    <row r="8897" spans="1:16">
      <c r="A8897" s="6">
        <v>13</v>
      </c>
      <c r="B8897" s="6">
        <v>13</v>
      </c>
      <c r="C8897" s="6">
        <v>27</v>
      </c>
      <c r="D8897" s="6">
        <f t="shared" si="1794"/>
        <v>53</v>
      </c>
      <c r="E8897" s="5">
        <f t="shared" si="1795"/>
        <v>4039.1573208399304</v>
      </c>
      <c r="F8897" s="5">
        <f t="shared" si="1796"/>
        <v>537.61930749245744</v>
      </c>
      <c r="G8897" s="5">
        <f t="shared" si="1797"/>
        <v>1699.1907643430709</v>
      </c>
      <c r="H8897" s="5">
        <f t="shared" si="1798"/>
        <v>6275.9673926754585</v>
      </c>
      <c r="I8897" s="5">
        <f t="shared" si="1799"/>
        <v>720</v>
      </c>
      <c r="J8897" s="5">
        <f t="shared" si="1800"/>
        <v>5555.9673926754585</v>
      </c>
      <c r="K8897" s="2">
        <f t="shared" si="1801"/>
        <v>121457.76723394894</v>
      </c>
      <c r="L8897" s="2">
        <f t="shared" si="1802"/>
        <v>214522</v>
      </c>
      <c r="M8897" s="2">
        <f t="shared" si="1803"/>
        <v>40920</v>
      </c>
      <c r="N8897" s="6">
        <f t="shared" si="1804"/>
        <v>1</v>
      </c>
      <c r="O8897" s="2">
        <f t="shared" si="1805"/>
        <v>32144.232766051064</v>
      </c>
      <c r="P8897" s="2">
        <f t="shared" si="1806"/>
        <v>32144.232766051064</v>
      </c>
    </row>
    <row r="8898" spans="1:16">
      <c r="A8898" s="6">
        <v>13</v>
      </c>
      <c r="B8898" s="6">
        <v>13</v>
      </c>
      <c r="C8898" s="6">
        <v>28</v>
      </c>
      <c r="D8898" s="6">
        <f t="shared" si="1794"/>
        <v>54</v>
      </c>
      <c r="E8898" s="5">
        <f t="shared" si="1795"/>
        <v>4039.1573208399304</v>
      </c>
      <c r="F8898" s="5">
        <f t="shared" si="1796"/>
        <v>537.61930749245744</v>
      </c>
      <c r="G8898" s="5">
        <f t="shared" si="1797"/>
        <v>1784.1503025602246</v>
      </c>
      <c r="H8898" s="5">
        <f t="shared" si="1798"/>
        <v>6360.9269308926123</v>
      </c>
      <c r="I8898" s="5">
        <f t="shared" si="1799"/>
        <v>720</v>
      </c>
      <c r="J8898" s="5">
        <f t="shared" si="1800"/>
        <v>5640.9269308926123</v>
      </c>
      <c r="K8898" s="2">
        <f t="shared" si="1801"/>
        <v>122932.75921688562</v>
      </c>
      <c r="L8898" s="2">
        <f t="shared" si="1802"/>
        <v>217222</v>
      </c>
      <c r="M8898" s="2">
        <f t="shared" si="1803"/>
        <v>41800</v>
      </c>
      <c r="N8898" s="6">
        <f t="shared" si="1804"/>
        <v>1</v>
      </c>
      <c r="O8898" s="2">
        <f t="shared" si="1805"/>
        <v>32489.240783114379</v>
      </c>
      <c r="P8898" s="2">
        <f t="shared" si="1806"/>
        <v>32489.240783114379</v>
      </c>
    </row>
    <row r="8899" spans="1:16">
      <c r="A8899" s="6">
        <v>13</v>
      </c>
      <c r="B8899" s="6">
        <v>13</v>
      </c>
      <c r="C8899" s="6">
        <v>29</v>
      </c>
      <c r="D8899" s="6">
        <f t="shared" si="1794"/>
        <v>55</v>
      </c>
      <c r="E8899" s="5">
        <f t="shared" si="1795"/>
        <v>4039.1573208399304</v>
      </c>
      <c r="F8899" s="5">
        <f t="shared" si="1796"/>
        <v>537.61930749245744</v>
      </c>
      <c r="G8899" s="5">
        <f t="shared" si="1797"/>
        <v>1870.9683306758782</v>
      </c>
      <c r="H8899" s="5">
        <f t="shared" si="1798"/>
        <v>6447.7449590082661</v>
      </c>
      <c r="I8899" s="5">
        <f t="shared" si="1799"/>
        <v>720</v>
      </c>
      <c r="J8899" s="5">
        <f t="shared" si="1800"/>
        <v>5727.7449590082661</v>
      </c>
      <c r="K8899" s="2">
        <f t="shared" si="1801"/>
        <v>124440.01664944905</v>
      </c>
      <c r="L8899" s="2">
        <f t="shared" si="1802"/>
        <v>219922</v>
      </c>
      <c r="M8899" s="2">
        <f t="shared" si="1803"/>
        <v>42680</v>
      </c>
      <c r="N8899" s="6">
        <f t="shared" si="1804"/>
        <v>1</v>
      </c>
      <c r="O8899" s="2">
        <f t="shared" si="1805"/>
        <v>32801.983350550945</v>
      </c>
      <c r="P8899" s="2">
        <f t="shared" si="1806"/>
        <v>32801.983350550945</v>
      </c>
    </row>
    <row r="8900" spans="1:16">
      <c r="A8900" s="6">
        <v>13</v>
      </c>
      <c r="B8900" s="6">
        <v>13</v>
      </c>
      <c r="C8900" s="6">
        <v>30</v>
      </c>
      <c r="D8900" s="6">
        <f t="shared" ref="D8900:D8963" si="1807">A8900+B8900+C8900</f>
        <v>56</v>
      </c>
      <c r="E8900" s="5">
        <f t="shared" ref="E8900:E8963" si="1808">IF(A8900=0,0,A8900*LABOR_HRS_WK_TOM*SEASON_WEEKS*(1+DIM_PCT_TOM)^A8900)</f>
        <v>4039.1573208399304</v>
      </c>
      <c r="F8900" s="5">
        <f t="shared" ref="F8900:F8963" si="1809">IF(B8900=0,0,B8900*LABOR_HRS_WK_CAR*SEASON_WEEKS*(1+DIM_PCT_CAR)^B8900)</f>
        <v>537.61930749245744</v>
      </c>
      <c r="G8900" s="5">
        <f t="shared" ref="G8900:G8963" si="1810">IF(C8900=0,0,C8900*LABOR_HRS_WK_MES*SEASON_WEEKS*(1+DIM_PCT_MES)^C8900)</f>
        <v>1959.6780360096488</v>
      </c>
      <c r="H8900" s="5">
        <f t="shared" ref="H8900:H8963" si="1811">E8900+F8900+G8900</f>
        <v>6536.4546643420372</v>
      </c>
      <c r="I8900" s="5">
        <f t="shared" ref="I8900:I8963" si="1812">MIN(H8900,FARMER_HRS)</f>
        <v>720</v>
      </c>
      <c r="J8900" s="5">
        <f t="shared" ref="J8900:J8963" si="1813">MAX(0,H8900-FARMER_HRS)</f>
        <v>5816.4546643420372</v>
      </c>
      <c r="K8900" s="2">
        <f t="shared" ref="K8900:K8963" si="1814">I8900*FARMER_RATE+J8900*TEMP_WORKER_RATE</f>
        <v>125980.11570038259</v>
      </c>
      <c r="L8900" s="2">
        <f t="shared" ref="L8900:L8963" si="1815">A8900*PRICE_TOM+B8900*PRICE_CAR+C8900*PRICE_MES</f>
        <v>222622</v>
      </c>
      <c r="M8900" s="2">
        <f t="shared" ref="M8900:M8963" si="1816">A8900*FERT_BED_TOM+B8900*FERT_BED_CAR+C8900*FERT_BED_MES</f>
        <v>43560</v>
      </c>
      <c r="N8900" s="6">
        <f t="shared" ref="N8900:N8963" si="1817">IF(AND(D8900&lt;=TOTAL_BEDS,J8900&lt;=TEMP_WORKER_MAX*TEMP_WORKER_HRS),1,0)</f>
        <v>0</v>
      </c>
      <c r="O8900" s="2">
        <f t="shared" ref="O8900:O8963" si="1818">L8900-M8900-K8900-FIXED_COSTS</f>
        <v>33081.884299617406</v>
      </c>
      <c r="P8900" s="2" t="str">
        <f t="shared" ref="P8900:P8963" si="1819">IF(N8900=1,O8900,"")</f>
        <v/>
      </c>
    </row>
    <row r="8901" spans="1:16">
      <c r="A8901" s="6">
        <v>13</v>
      </c>
      <c r="B8901" s="6">
        <v>14</v>
      </c>
      <c r="C8901" s="6">
        <v>0</v>
      </c>
      <c r="D8901" s="6">
        <f t="shared" si="1807"/>
        <v>27</v>
      </c>
      <c r="E8901" s="5">
        <f t="shared" si="1808"/>
        <v>4039.1573208399304</v>
      </c>
      <c r="F8901" s="5">
        <f t="shared" si="1809"/>
        <v>593.44900480898184</v>
      </c>
      <c r="G8901" s="5">
        <f t="shared" si="1810"/>
        <v>0</v>
      </c>
      <c r="H8901" s="5">
        <f t="shared" si="1811"/>
        <v>4632.6063256489124</v>
      </c>
      <c r="I8901" s="5">
        <f t="shared" si="1812"/>
        <v>720</v>
      </c>
      <c r="J8901" s="5">
        <f t="shared" si="1813"/>
        <v>3912.6063256489124</v>
      </c>
      <c r="K8901" s="2">
        <f t="shared" si="1814"/>
        <v>92927.193153626955</v>
      </c>
      <c r="L8901" s="2">
        <f t="shared" si="1815"/>
        <v>143716</v>
      </c>
      <c r="M8901" s="2">
        <f t="shared" si="1816"/>
        <v>17600</v>
      </c>
      <c r="N8901" s="6">
        <f t="shared" si="1817"/>
        <v>1</v>
      </c>
      <c r="O8901" s="2">
        <f t="shared" si="1818"/>
        <v>13188.806846373045</v>
      </c>
      <c r="P8901" s="2">
        <f t="shared" si="1819"/>
        <v>13188.806846373045</v>
      </c>
    </row>
    <row r="8902" spans="1:16">
      <c r="A8902" s="6">
        <v>13</v>
      </c>
      <c r="B8902" s="6">
        <v>14</v>
      </c>
      <c r="C8902" s="6">
        <v>1</v>
      </c>
      <c r="D8902" s="6">
        <f t="shared" si="1807"/>
        <v>28</v>
      </c>
      <c r="E8902" s="5">
        <f t="shared" si="1808"/>
        <v>4039.1573208399304</v>
      </c>
      <c r="F8902" s="5">
        <f t="shared" si="1809"/>
        <v>593.44900480898184</v>
      </c>
      <c r="G8902" s="5">
        <f t="shared" si="1810"/>
        <v>45.5625</v>
      </c>
      <c r="H8902" s="5">
        <f t="shared" si="1811"/>
        <v>4678.1688256489124</v>
      </c>
      <c r="I8902" s="5">
        <f t="shared" si="1812"/>
        <v>720</v>
      </c>
      <c r="J8902" s="5">
        <f t="shared" si="1813"/>
        <v>3958.1688256489124</v>
      </c>
      <c r="K8902" s="2">
        <f t="shared" si="1814"/>
        <v>93718.208778626955</v>
      </c>
      <c r="L8902" s="2">
        <f t="shared" si="1815"/>
        <v>146416</v>
      </c>
      <c r="M8902" s="2">
        <f t="shared" si="1816"/>
        <v>18480</v>
      </c>
      <c r="N8902" s="6">
        <f t="shared" si="1817"/>
        <v>1</v>
      </c>
      <c r="O8902" s="2">
        <f t="shared" si="1818"/>
        <v>14217.791221373045</v>
      </c>
      <c r="P8902" s="2">
        <f t="shared" si="1819"/>
        <v>14217.791221373045</v>
      </c>
    </row>
    <row r="8903" spans="1:16">
      <c r="A8903" s="6">
        <v>13</v>
      </c>
      <c r="B8903" s="6">
        <v>14</v>
      </c>
      <c r="C8903" s="6">
        <v>2</v>
      </c>
      <c r="D8903" s="6">
        <f t="shared" si="1807"/>
        <v>29</v>
      </c>
      <c r="E8903" s="5">
        <f t="shared" si="1808"/>
        <v>4039.1573208399304</v>
      </c>
      <c r="F8903" s="5">
        <f t="shared" si="1809"/>
        <v>593.44900480898184</v>
      </c>
      <c r="G8903" s="5">
        <f t="shared" si="1810"/>
        <v>92.264062499999994</v>
      </c>
      <c r="H8903" s="5">
        <f t="shared" si="1811"/>
        <v>4724.8703881489128</v>
      </c>
      <c r="I8903" s="5">
        <f t="shared" si="1812"/>
        <v>720</v>
      </c>
      <c r="J8903" s="5">
        <f t="shared" si="1813"/>
        <v>4004.8703881489128</v>
      </c>
      <c r="K8903" s="2">
        <f t="shared" si="1814"/>
        <v>94528.999794251955</v>
      </c>
      <c r="L8903" s="2">
        <f t="shared" si="1815"/>
        <v>149116</v>
      </c>
      <c r="M8903" s="2">
        <f t="shared" si="1816"/>
        <v>19360</v>
      </c>
      <c r="N8903" s="6">
        <f t="shared" si="1817"/>
        <v>1</v>
      </c>
      <c r="O8903" s="2">
        <f t="shared" si="1818"/>
        <v>15227.000205748045</v>
      </c>
      <c r="P8903" s="2">
        <f t="shared" si="1819"/>
        <v>15227.000205748045</v>
      </c>
    </row>
    <row r="8904" spans="1:16">
      <c r="A8904" s="6">
        <v>13</v>
      </c>
      <c r="B8904" s="6">
        <v>14</v>
      </c>
      <c r="C8904" s="6">
        <v>3</v>
      </c>
      <c r="D8904" s="6">
        <f t="shared" si="1807"/>
        <v>30</v>
      </c>
      <c r="E8904" s="5">
        <f t="shared" si="1808"/>
        <v>4039.1573208399304</v>
      </c>
      <c r="F8904" s="5">
        <f t="shared" si="1809"/>
        <v>593.44900480898184</v>
      </c>
      <c r="G8904" s="5">
        <f t="shared" si="1810"/>
        <v>140.12604492187498</v>
      </c>
      <c r="H8904" s="5">
        <f t="shared" si="1811"/>
        <v>4772.7323705707877</v>
      </c>
      <c r="I8904" s="5">
        <f t="shared" si="1812"/>
        <v>720</v>
      </c>
      <c r="J8904" s="5">
        <f t="shared" si="1813"/>
        <v>4052.7323705707877</v>
      </c>
      <c r="K8904" s="2">
        <f t="shared" si="1814"/>
        <v>95359.936989076174</v>
      </c>
      <c r="L8904" s="2">
        <f t="shared" si="1815"/>
        <v>151816</v>
      </c>
      <c r="M8904" s="2">
        <f t="shared" si="1816"/>
        <v>20240</v>
      </c>
      <c r="N8904" s="6">
        <f t="shared" si="1817"/>
        <v>1</v>
      </c>
      <c r="O8904" s="2">
        <f t="shared" si="1818"/>
        <v>16216.063010923826</v>
      </c>
      <c r="P8904" s="2">
        <f t="shared" si="1819"/>
        <v>16216.063010923826</v>
      </c>
    </row>
    <row r="8905" spans="1:16">
      <c r="A8905" s="6">
        <v>13</v>
      </c>
      <c r="B8905" s="6">
        <v>14</v>
      </c>
      <c r="C8905" s="6">
        <v>4</v>
      </c>
      <c r="D8905" s="6">
        <f t="shared" si="1807"/>
        <v>31</v>
      </c>
      <c r="E8905" s="5">
        <f t="shared" si="1808"/>
        <v>4039.1573208399304</v>
      </c>
      <c r="F8905" s="5">
        <f t="shared" si="1809"/>
        <v>593.44900480898184</v>
      </c>
      <c r="G8905" s="5">
        <f t="shared" si="1810"/>
        <v>189.17016064453125</v>
      </c>
      <c r="H8905" s="5">
        <f t="shared" si="1811"/>
        <v>4821.7764862934437</v>
      </c>
      <c r="I8905" s="5">
        <f t="shared" si="1812"/>
        <v>720</v>
      </c>
      <c r="J8905" s="5">
        <f t="shared" si="1813"/>
        <v>4101.7764862934437</v>
      </c>
      <c r="K8905" s="2">
        <f t="shared" si="1814"/>
        <v>96211.3973314834</v>
      </c>
      <c r="L8905" s="2">
        <f t="shared" si="1815"/>
        <v>154516</v>
      </c>
      <c r="M8905" s="2">
        <f t="shared" si="1816"/>
        <v>21120</v>
      </c>
      <c r="N8905" s="6">
        <f t="shared" si="1817"/>
        <v>1</v>
      </c>
      <c r="O8905" s="2">
        <f t="shared" si="1818"/>
        <v>17184.6026685166</v>
      </c>
      <c r="P8905" s="2">
        <f t="shared" si="1819"/>
        <v>17184.6026685166</v>
      </c>
    </row>
    <row r="8906" spans="1:16">
      <c r="A8906" s="6">
        <v>13</v>
      </c>
      <c r="B8906" s="6">
        <v>14</v>
      </c>
      <c r="C8906" s="6">
        <v>5</v>
      </c>
      <c r="D8906" s="6">
        <f t="shared" si="1807"/>
        <v>32</v>
      </c>
      <c r="E8906" s="5">
        <f t="shared" si="1808"/>
        <v>4039.1573208399304</v>
      </c>
      <c r="F8906" s="5">
        <f t="shared" si="1809"/>
        <v>593.44900480898184</v>
      </c>
      <c r="G8906" s="5">
        <f t="shared" si="1810"/>
        <v>239.41848456573481</v>
      </c>
      <c r="H8906" s="5">
        <f t="shared" si="1811"/>
        <v>4872.024810214647</v>
      </c>
      <c r="I8906" s="5">
        <f t="shared" si="1812"/>
        <v>720</v>
      </c>
      <c r="J8906" s="5">
        <f t="shared" si="1813"/>
        <v>4152.024810214647</v>
      </c>
      <c r="K8906" s="2">
        <f t="shared" si="1814"/>
        <v>97083.764066226504</v>
      </c>
      <c r="L8906" s="2">
        <f t="shared" si="1815"/>
        <v>157216</v>
      </c>
      <c r="M8906" s="2">
        <f t="shared" si="1816"/>
        <v>22000</v>
      </c>
      <c r="N8906" s="6">
        <f t="shared" si="1817"/>
        <v>1</v>
      </c>
      <c r="O8906" s="2">
        <f t="shared" si="1818"/>
        <v>18132.235933773496</v>
      </c>
      <c r="P8906" s="2">
        <f t="shared" si="1819"/>
        <v>18132.235933773496</v>
      </c>
    </row>
    <row r="8907" spans="1:16">
      <c r="A8907" s="6">
        <v>13</v>
      </c>
      <c r="B8907" s="6">
        <v>14</v>
      </c>
      <c r="C8907" s="6">
        <v>6</v>
      </c>
      <c r="D8907" s="6">
        <f t="shared" si="1807"/>
        <v>33</v>
      </c>
      <c r="E8907" s="5">
        <f t="shared" si="1808"/>
        <v>4039.1573208399304</v>
      </c>
      <c r="F8907" s="5">
        <f t="shared" si="1809"/>
        <v>593.44900480898184</v>
      </c>
      <c r="G8907" s="5">
        <f t="shared" si="1810"/>
        <v>290.89345874736784</v>
      </c>
      <c r="H8907" s="5">
        <f t="shared" si="1811"/>
        <v>4923.4997843962801</v>
      </c>
      <c r="I8907" s="5">
        <f t="shared" si="1812"/>
        <v>720</v>
      </c>
      <c r="J8907" s="5">
        <f t="shared" si="1813"/>
        <v>4203.4997843962801</v>
      </c>
      <c r="K8907" s="2">
        <f t="shared" si="1814"/>
        <v>97977.426812435413</v>
      </c>
      <c r="L8907" s="2">
        <f t="shared" si="1815"/>
        <v>159916</v>
      </c>
      <c r="M8907" s="2">
        <f t="shared" si="1816"/>
        <v>22880</v>
      </c>
      <c r="N8907" s="6">
        <f t="shared" si="1817"/>
        <v>1</v>
      </c>
      <c r="O8907" s="2">
        <f t="shared" si="1818"/>
        <v>19058.573187564587</v>
      </c>
      <c r="P8907" s="2">
        <f t="shared" si="1819"/>
        <v>19058.573187564587</v>
      </c>
    </row>
    <row r="8908" spans="1:16">
      <c r="A8908" s="6">
        <v>13</v>
      </c>
      <c r="B8908" s="6">
        <v>14</v>
      </c>
      <c r="C8908" s="6">
        <v>7</v>
      </c>
      <c r="D8908" s="6">
        <f t="shared" si="1807"/>
        <v>34</v>
      </c>
      <c r="E8908" s="5">
        <f t="shared" si="1808"/>
        <v>4039.1573208399304</v>
      </c>
      <c r="F8908" s="5">
        <f t="shared" si="1809"/>
        <v>593.44900480898184</v>
      </c>
      <c r="G8908" s="5">
        <f t="shared" si="1810"/>
        <v>343.61789814532818</v>
      </c>
      <c r="H8908" s="5">
        <f t="shared" si="1811"/>
        <v>4976.224223794241</v>
      </c>
      <c r="I8908" s="5">
        <f t="shared" si="1812"/>
        <v>720</v>
      </c>
      <c r="J8908" s="5">
        <f t="shared" si="1813"/>
        <v>4256.224223794241</v>
      </c>
      <c r="K8908" s="2">
        <f t="shared" si="1814"/>
        <v>98892.781663094458</v>
      </c>
      <c r="L8908" s="2">
        <f t="shared" si="1815"/>
        <v>162616</v>
      </c>
      <c r="M8908" s="2">
        <f t="shared" si="1816"/>
        <v>23760</v>
      </c>
      <c r="N8908" s="6">
        <f t="shared" si="1817"/>
        <v>1</v>
      </c>
      <c r="O8908" s="2">
        <f t="shared" si="1818"/>
        <v>19963.218336905542</v>
      </c>
      <c r="P8908" s="2">
        <f t="shared" si="1819"/>
        <v>19963.218336905542</v>
      </c>
    </row>
    <row r="8909" spans="1:16">
      <c r="A8909" s="6">
        <v>13</v>
      </c>
      <c r="B8909" s="6">
        <v>14</v>
      </c>
      <c r="C8909" s="6">
        <v>8</v>
      </c>
      <c r="D8909" s="6">
        <f t="shared" si="1807"/>
        <v>35</v>
      </c>
      <c r="E8909" s="5">
        <f t="shared" si="1808"/>
        <v>4039.1573208399304</v>
      </c>
      <c r="F8909" s="5">
        <f t="shared" si="1809"/>
        <v>593.44900480898184</v>
      </c>
      <c r="G8909" s="5">
        <f t="shared" si="1810"/>
        <v>397.61499642530839</v>
      </c>
      <c r="H8909" s="5">
        <f t="shared" si="1811"/>
        <v>5030.2213220742206</v>
      </c>
      <c r="I8909" s="5">
        <f t="shared" si="1812"/>
        <v>720</v>
      </c>
      <c r="J8909" s="5">
        <f t="shared" si="1813"/>
        <v>4310.2213220742206</v>
      </c>
      <c r="K8909" s="2">
        <f t="shared" si="1814"/>
        <v>99830.231286010778</v>
      </c>
      <c r="L8909" s="2">
        <f t="shared" si="1815"/>
        <v>165316</v>
      </c>
      <c r="M8909" s="2">
        <f t="shared" si="1816"/>
        <v>24640</v>
      </c>
      <c r="N8909" s="6">
        <f t="shared" si="1817"/>
        <v>1</v>
      </c>
      <c r="O8909" s="2">
        <f t="shared" si="1818"/>
        <v>20845.768713989222</v>
      </c>
      <c r="P8909" s="2">
        <f t="shared" si="1819"/>
        <v>20845.768713989222</v>
      </c>
    </row>
    <row r="8910" spans="1:16">
      <c r="A8910" s="6">
        <v>13</v>
      </c>
      <c r="B8910" s="6">
        <v>14</v>
      </c>
      <c r="C8910" s="6">
        <v>9</v>
      </c>
      <c r="D8910" s="6">
        <f t="shared" si="1807"/>
        <v>36</v>
      </c>
      <c r="E8910" s="5">
        <f t="shared" si="1808"/>
        <v>4039.1573208399304</v>
      </c>
      <c r="F8910" s="5">
        <f t="shared" si="1809"/>
        <v>593.44900480898184</v>
      </c>
      <c r="G8910" s="5">
        <f t="shared" si="1810"/>
        <v>452.90833186570285</v>
      </c>
      <c r="H8910" s="5">
        <f t="shared" si="1811"/>
        <v>5085.5146575146155</v>
      </c>
      <c r="I8910" s="5">
        <f t="shared" si="1812"/>
        <v>720</v>
      </c>
      <c r="J8910" s="5">
        <f t="shared" si="1813"/>
        <v>4365.5146575146155</v>
      </c>
      <c r="K8910" s="2">
        <f t="shared" si="1814"/>
        <v>100790.18502629541</v>
      </c>
      <c r="L8910" s="2">
        <f t="shared" si="1815"/>
        <v>168016</v>
      </c>
      <c r="M8910" s="2">
        <f t="shared" si="1816"/>
        <v>25520</v>
      </c>
      <c r="N8910" s="6">
        <f t="shared" si="1817"/>
        <v>1</v>
      </c>
      <c r="O8910" s="2">
        <f t="shared" si="1818"/>
        <v>21705.81497370459</v>
      </c>
      <c r="P8910" s="2">
        <f t="shared" si="1819"/>
        <v>21705.81497370459</v>
      </c>
    </row>
    <row r="8911" spans="1:16">
      <c r="A8911" s="6">
        <v>13</v>
      </c>
      <c r="B8911" s="6">
        <v>14</v>
      </c>
      <c r="C8911" s="6">
        <v>10</v>
      </c>
      <c r="D8911" s="6">
        <f t="shared" si="1807"/>
        <v>37</v>
      </c>
      <c r="E8911" s="5">
        <f t="shared" si="1808"/>
        <v>4039.1573208399304</v>
      </c>
      <c r="F8911" s="5">
        <f t="shared" si="1809"/>
        <v>593.44900480898184</v>
      </c>
      <c r="G8911" s="5">
        <f t="shared" si="1810"/>
        <v>509.52187334891573</v>
      </c>
      <c r="H8911" s="5">
        <f t="shared" si="1811"/>
        <v>5142.1281989978279</v>
      </c>
      <c r="I8911" s="5">
        <f t="shared" si="1812"/>
        <v>720</v>
      </c>
      <c r="J8911" s="5">
        <f t="shared" si="1813"/>
        <v>4422.1281989978279</v>
      </c>
      <c r="K8911" s="2">
        <f t="shared" si="1814"/>
        <v>101773.05901037896</v>
      </c>
      <c r="L8911" s="2">
        <f t="shared" si="1815"/>
        <v>170716</v>
      </c>
      <c r="M8911" s="2">
        <f t="shared" si="1816"/>
        <v>26400</v>
      </c>
      <c r="N8911" s="6">
        <f t="shared" si="1817"/>
        <v>1</v>
      </c>
      <c r="O8911" s="2">
        <f t="shared" si="1818"/>
        <v>22542.940989621042</v>
      </c>
      <c r="P8911" s="2">
        <f t="shared" si="1819"/>
        <v>22542.940989621042</v>
      </c>
    </row>
    <row r="8912" spans="1:16">
      <c r="A8912" s="6">
        <v>13</v>
      </c>
      <c r="B8912" s="6">
        <v>14</v>
      </c>
      <c r="C8912" s="6">
        <v>11</v>
      </c>
      <c r="D8912" s="6">
        <f t="shared" si="1807"/>
        <v>38</v>
      </c>
      <c r="E8912" s="5">
        <f t="shared" si="1808"/>
        <v>4039.1573208399304</v>
      </c>
      <c r="F8912" s="5">
        <f t="shared" si="1809"/>
        <v>593.44900480898184</v>
      </c>
      <c r="G8912" s="5">
        <f t="shared" si="1810"/>
        <v>567.47998644235474</v>
      </c>
      <c r="H8912" s="5">
        <f t="shared" si="1811"/>
        <v>5200.0863120912672</v>
      </c>
      <c r="I8912" s="5">
        <f t="shared" si="1812"/>
        <v>720</v>
      </c>
      <c r="J8912" s="5">
        <f t="shared" si="1813"/>
        <v>4480.0863120912672</v>
      </c>
      <c r="K8912" s="2">
        <f t="shared" si="1814"/>
        <v>102779.2762515845</v>
      </c>
      <c r="L8912" s="2">
        <f t="shared" si="1815"/>
        <v>173416</v>
      </c>
      <c r="M8912" s="2">
        <f t="shared" si="1816"/>
        <v>27280</v>
      </c>
      <c r="N8912" s="6">
        <f t="shared" si="1817"/>
        <v>1</v>
      </c>
      <c r="O8912" s="2">
        <f t="shared" si="1818"/>
        <v>23356.723748415505</v>
      </c>
      <c r="P8912" s="2">
        <f t="shared" si="1819"/>
        <v>23356.723748415505</v>
      </c>
    </row>
    <row r="8913" spans="1:16">
      <c r="A8913" s="6">
        <v>13</v>
      </c>
      <c r="B8913" s="6">
        <v>14</v>
      </c>
      <c r="C8913" s="6">
        <v>12</v>
      </c>
      <c r="D8913" s="6">
        <f t="shared" si="1807"/>
        <v>39</v>
      </c>
      <c r="E8913" s="5">
        <f t="shared" si="1808"/>
        <v>4039.1573208399304</v>
      </c>
      <c r="F8913" s="5">
        <f t="shared" si="1809"/>
        <v>593.44900480898184</v>
      </c>
      <c r="G8913" s="5">
        <f t="shared" si="1810"/>
        <v>626.80743957041921</v>
      </c>
      <c r="H8913" s="5">
        <f t="shared" si="1811"/>
        <v>5259.4137652193313</v>
      </c>
      <c r="I8913" s="5">
        <f t="shared" si="1812"/>
        <v>720</v>
      </c>
      <c r="J8913" s="5">
        <f t="shared" si="1813"/>
        <v>4539.4137652193313</v>
      </c>
      <c r="K8913" s="2">
        <f t="shared" si="1814"/>
        <v>103809.26675728006</v>
      </c>
      <c r="L8913" s="2">
        <f t="shared" si="1815"/>
        <v>176116</v>
      </c>
      <c r="M8913" s="2">
        <f t="shared" si="1816"/>
        <v>28160</v>
      </c>
      <c r="N8913" s="6">
        <f t="shared" si="1817"/>
        <v>1</v>
      </c>
      <c r="O8913" s="2">
        <f t="shared" si="1818"/>
        <v>24146.733242719944</v>
      </c>
      <c r="P8913" s="2">
        <f t="shared" si="1819"/>
        <v>24146.733242719944</v>
      </c>
    </row>
    <row r="8914" spans="1:16">
      <c r="A8914" s="6">
        <v>13</v>
      </c>
      <c r="B8914" s="6">
        <v>14</v>
      </c>
      <c r="C8914" s="6">
        <v>13</v>
      </c>
      <c r="D8914" s="6">
        <f t="shared" si="1807"/>
        <v>40</v>
      </c>
      <c r="E8914" s="5">
        <f t="shared" si="1808"/>
        <v>4039.1573208399304</v>
      </c>
      <c r="F8914" s="5">
        <f t="shared" si="1809"/>
        <v>593.44900480898184</v>
      </c>
      <c r="G8914" s="5">
        <f t="shared" si="1810"/>
        <v>687.52941027880343</v>
      </c>
      <c r="H8914" s="5">
        <f t="shared" si="1811"/>
        <v>5320.1357359277154</v>
      </c>
      <c r="I8914" s="5">
        <f t="shared" si="1812"/>
        <v>720</v>
      </c>
      <c r="J8914" s="5">
        <f t="shared" si="1813"/>
        <v>4600.1357359277154</v>
      </c>
      <c r="K8914" s="2">
        <f t="shared" si="1814"/>
        <v>104863.46763763395</v>
      </c>
      <c r="L8914" s="2">
        <f t="shared" si="1815"/>
        <v>178816</v>
      </c>
      <c r="M8914" s="2">
        <f t="shared" si="1816"/>
        <v>29040</v>
      </c>
      <c r="N8914" s="6">
        <f t="shared" si="1817"/>
        <v>1</v>
      </c>
      <c r="O8914" s="2">
        <f t="shared" si="1818"/>
        <v>24912.532362366052</v>
      </c>
      <c r="P8914" s="2">
        <f t="shared" si="1819"/>
        <v>24912.532362366052</v>
      </c>
    </row>
    <row r="8915" spans="1:16">
      <c r="A8915" s="6">
        <v>13</v>
      </c>
      <c r="B8915" s="6">
        <v>14</v>
      </c>
      <c r="C8915" s="6">
        <v>14</v>
      </c>
      <c r="D8915" s="6">
        <f t="shared" si="1807"/>
        <v>41</v>
      </c>
      <c r="E8915" s="5">
        <f t="shared" si="1808"/>
        <v>4039.1573208399304</v>
      </c>
      <c r="F8915" s="5">
        <f t="shared" si="1809"/>
        <v>593.44900480898184</v>
      </c>
      <c r="G8915" s="5">
        <f t="shared" si="1810"/>
        <v>749.67149159246469</v>
      </c>
      <c r="H8915" s="5">
        <f t="shared" si="1811"/>
        <v>5382.2778172413773</v>
      </c>
      <c r="I8915" s="5">
        <f t="shared" si="1812"/>
        <v>720</v>
      </c>
      <c r="J8915" s="5">
        <f t="shared" si="1813"/>
        <v>4662.2778172413773</v>
      </c>
      <c r="K8915" s="2">
        <f t="shared" si="1814"/>
        <v>105942.32321599613</v>
      </c>
      <c r="L8915" s="2">
        <f t="shared" si="1815"/>
        <v>181516</v>
      </c>
      <c r="M8915" s="2">
        <f t="shared" si="1816"/>
        <v>29920</v>
      </c>
      <c r="N8915" s="6">
        <f t="shared" si="1817"/>
        <v>1</v>
      </c>
      <c r="O8915" s="2">
        <f t="shared" si="1818"/>
        <v>25653.676784003866</v>
      </c>
      <c r="P8915" s="2">
        <f t="shared" si="1819"/>
        <v>25653.676784003866</v>
      </c>
    </row>
    <row r="8916" spans="1:16">
      <c r="A8916" s="6">
        <v>13</v>
      </c>
      <c r="B8916" s="6">
        <v>14</v>
      </c>
      <c r="C8916" s="6">
        <v>15</v>
      </c>
      <c r="D8916" s="6">
        <f t="shared" si="1807"/>
        <v>42</v>
      </c>
      <c r="E8916" s="5">
        <f t="shared" si="1808"/>
        <v>4039.1573208399304</v>
      </c>
      <c r="F8916" s="5">
        <f t="shared" si="1809"/>
        <v>593.44900480898184</v>
      </c>
      <c r="G8916" s="5">
        <f t="shared" si="1810"/>
        <v>813.25969846861108</v>
      </c>
      <c r="H8916" s="5">
        <f t="shared" si="1811"/>
        <v>5445.8660241175239</v>
      </c>
      <c r="I8916" s="5">
        <f t="shared" si="1812"/>
        <v>720</v>
      </c>
      <c r="J8916" s="5">
        <f t="shared" si="1813"/>
        <v>4725.8660241175239</v>
      </c>
      <c r="K8916" s="2">
        <f t="shared" si="1814"/>
        <v>107046.28514092923</v>
      </c>
      <c r="L8916" s="2">
        <f t="shared" si="1815"/>
        <v>184216</v>
      </c>
      <c r="M8916" s="2">
        <f t="shared" si="1816"/>
        <v>30800</v>
      </c>
      <c r="N8916" s="6">
        <f t="shared" si="1817"/>
        <v>1</v>
      </c>
      <c r="O8916" s="2">
        <f t="shared" si="1818"/>
        <v>26369.714859070766</v>
      </c>
      <c r="P8916" s="2">
        <f t="shared" si="1819"/>
        <v>26369.714859070766</v>
      </c>
    </row>
    <row r="8917" spans="1:16">
      <c r="A8917" s="6">
        <v>13</v>
      </c>
      <c r="B8917" s="6">
        <v>14</v>
      </c>
      <c r="C8917" s="6">
        <v>16</v>
      </c>
      <c r="D8917" s="6">
        <f t="shared" si="1807"/>
        <v>43</v>
      </c>
      <c r="E8917" s="5">
        <f t="shared" si="1808"/>
        <v>4039.1573208399304</v>
      </c>
      <c r="F8917" s="5">
        <f t="shared" si="1809"/>
        <v>593.44900480898184</v>
      </c>
      <c r="G8917" s="5">
        <f t="shared" si="1810"/>
        <v>878.32047434610013</v>
      </c>
      <c r="H8917" s="5">
        <f t="shared" si="1811"/>
        <v>5510.9267999950125</v>
      </c>
      <c r="I8917" s="5">
        <f t="shared" si="1812"/>
        <v>720</v>
      </c>
      <c r="J8917" s="5">
        <f t="shared" si="1813"/>
        <v>4790.9267999950125</v>
      </c>
      <c r="K8917" s="2">
        <f t="shared" si="1814"/>
        <v>108175.81249991342</v>
      </c>
      <c r="L8917" s="2">
        <f t="shared" si="1815"/>
        <v>186916</v>
      </c>
      <c r="M8917" s="2">
        <f t="shared" si="1816"/>
        <v>31680</v>
      </c>
      <c r="N8917" s="6">
        <f t="shared" si="1817"/>
        <v>1</v>
      </c>
      <c r="O8917" s="2">
        <f t="shared" si="1818"/>
        <v>27060.187500086584</v>
      </c>
      <c r="P8917" s="2">
        <f t="shared" si="1819"/>
        <v>27060.187500086584</v>
      </c>
    </row>
    <row r="8918" spans="1:16">
      <c r="A8918" s="6">
        <v>13</v>
      </c>
      <c r="B8918" s="6">
        <v>14</v>
      </c>
      <c r="C8918" s="6">
        <v>17</v>
      </c>
      <c r="D8918" s="6">
        <f t="shared" si="1807"/>
        <v>44</v>
      </c>
      <c r="E8918" s="5">
        <f t="shared" si="1808"/>
        <v>4039.1573208399304</v>
      </c>
      <c r="F8918" s="5">
        <f t="shared" si="1809"/>
        <v>593.44900480898184</v>
      </c>
      <c r="G8918" s="5">
        <f t="shared" si="1810"/>
        <v>944.88069779264049</v>
      </c>
      <c r="H8918" s="5">
        <f t="shared" si="1811"/>
        <v>5577.487023441553</v>
      </c>
      <c r="I8918" s="5">
        <f t="shared" si="1812"/>
        <v>720</v>
      </c>
      <c r="J8918" s="5">
        <f t="shared" si="1813"/>
        <v>4857.487023441553</v>
      </c>
      <c r="K8918" s="2">
        <f t="shared" si="1814"/>
        <v>109331.37193474919</v>
      </c>
      <c r="L8918" s="2">
        <f t="shared" si="1815"/>
        <v>189616</v>
      </c>
      <c r="M8918" s="2">
        <f t="shared" si="1816"/>
        <v>32560</v>
      </c>
      <c r="N8918" s="6">
        <f t="shared" si="1817"/>
        <v>1</v>
      </c>
      <c r="O8918" s="2">
        <f t="shared" si="1818"/>
        <v>27724.628065250814</v>
      </c>
      <c r="P8918" s="2">
        <f t="shared" si="1819"/>
        <v>27724.628065250814</v>
      </c>
    </row>
    <row r="8919" spans="1:16">
      <c r="A8919" s="6">
        <v>13</v>
      </c>
      <c r="B8919" s="6">
        <v>14</v>
      </c>
      <c r="C8919" s="6">
        <v>18</v>
      </c>
      <c r="D8919" s="6">
        <f t="shared" si="1807"/>
        <v>45</v>
      </c>
      <c r="E8919" s="5">
        <f t="shared" si="1808"/>
        <v>4039.1573208399304</v>
      </c>
      <c r="F8919" s="5">
        <f t="shared" si="1809"/>
        <v>593.44900480898184</v>
      </c>
      <c r="G8919" s="5">
        <f t="shared" si="1810"/>
        <v>1012.9676892512279</v>
      </c>
      <c r="H8919" s="5">
        <f t="shared" si="1811"/>
        <v>5645.5740149001404</v>
      </c>
      <c r="I8919" s="5">
        <f t="shared" si="1812"/>
        <v>720</v>
      </c>
      <c r="J8919" s="5">
        <f t="shared" si="1813"/>
        <v>4925.5740149001404</v>
      </c>
      <c r="K8919" s="2">
        <f t="shared" si="1814"/>
        <v>110513.43775868299</v>
      </c>
      <c r="L8919" s="2">
        <f t="shared" si="1815"/>
        <v>192316</v>
      </c>
      <c r="M8919" s="2">
        <f t="shared" si="1816"/>
        <v>33440</v>
      </c>
      <c r="N8919" s="6">
        <f t="shared" si="1817"/>
        <v>1</v>
      </c>
      <c r="O8919" s="2">
        <f t="shared" si="1818"/>
        <v>28362.562241317006</v>
      </c>
      <c r="P8919" s="2">
        <f t="shared" si="1819"/>
        <v>28362.562241317006</v>
      </c>
    </row>
    <row r="8920" spans="1:16">
      <c r="A8920" s="6">
        <v>13</v>
      </c>
      <c r="B8920" s="6">
        <v>14</v>
      </c>
      <c r="C8920" s="6">
        <v>19</v>
      </c>
      <c r="D8920" s="6">
        <f t="shared" si="1807"/>
        <v>46</v>
      </c>
      <c r="E8920" s="5">
        <f t="shared" si="1808"/>
        <v>4039.1573208399304</v>
      </c>
      <c r="F8920" s="5">
        <f t="shared" si="1809"/>
        <v>593.44900480898184</v>
      </c>
      <c r="G8920" s="5">
        <f t="shared" si="1810"/>
        <v>1082.6092178872495</v>
      </c>
      <c r="H8920" s="5">
        <f t="shared" si="1811"/>
        <v>5715.2155435361619</v>
      </c>
      <c r="I8920" s="5">
        <f t="shared" si="1812"/>
        <v>720</v>
      </c>
      <c r="J8920" s="5">
        <f t="shared" si="1813"/>
        <v>4995.2155435361619</v>
      </c>
      <c r="K8920" s="2">
        <f t="shared" si="1814"/>
        <v>111722.49207528059</v>
      </c>
      <c r="L8920" s="2">
        <f t="shared" si="1815"/>
        <v>195016</v>
      </c>
      <c r="M8920" s="2">
        <f t="shared" si="1816"/>
        <v>34320</v>
      </c>
      <c r="N8920" s="6">
        <f t="shared" si="1817"/>
        <v>1</v>
      </c>
      <c r="O8920" s="2">
        <f t="shared" si="1818"/>
        <v>28973.507924719408</v>
      </c>
      <c r="P8920" s="2">
        <f t="shared" si="1819"/>
        <v>28973.507924719408</v>
      </c>
    </row>
    <row r="8921" spans="1:16">
      <c r="A8921" s="6">
        <v>13</v>
      </c>
      <c r="B8921" s="6">
        <v>14</v>
      </c>
      <c r="C8921" s="6">
        <v>20</v>
      </c>
      <c r="D8921" s="6">
        <f t="shared" si="1807"/>
        <v>47</v>
      </c>
      <c r="E8921" s="5">
        <f t="shared" si="1808"/>
        <v>4039.1573208399304</v>
      </c>
      <c r="F8921" s="5">
        <f t="shared" si="1809"/>
        <v>593.44900480898184</v>
      </c>
      <c r="G8921" s="5">
        <f t="shared" si="1810"/>
        <v>1153.8335085377266</v>
      </c>
      <c r="H8921" s="5">
        <f t="shared" si="1811"/>
        <v>5786.439834186639</v>
      </c>
      <c r="I8921" s="5">
        <f t="shared" si="1812"/>
        <v>720</v>
      </c>
      <c r="J8921" s="5">
        <f t="shared" si="1813"/>
        <v>5066.439834186639</v>
      </c>
      <c r="K8921" s="2">
        <f t="shared" si="1814"/>
        <v>112959.02489907359</v>
      </c>
      <c r="L8921" s="2">
        <f t="shared" si="1815"/>
        <v>197716</v>
      </c>
      <c r="M8921" s="2">
        <f t="shared" si="1816"/>
        <v>35200</v>
      </c>
      <c r="N8921" s="6">
        <f t="shared" si="1817"/>
        <v>1</v>
      </c>
      <c r="O8921" s="2">
        <f t="shared" si="1818"/>
        <v>29556.975100926415</v>
      </c>
      <c r="P8921" s="2">
        <f t="shared" si="1819"/>
        <v>29556.975100926415</v>
      </c>
    </row>
    <row r="8922" spans="1:16">
      <c r="A8922" s="6">
        <v>13</v>
      </c>
      <c r="B8922" s="6">
        <v>14</v>
      </c>
      <c r="C8922" s="6">
        <v>21</v>
      </c>
      <c r="D8922" s="6">
        <f t="shared" si="1807"/>
        <v>48</v>
      </c>
      <c r="E8922" s="5">
        <f t="shared" si="1808"/>
        <v>4039.1573208399304</v>
      </c>
      <c r="F8922" s="5">
        <f t="shared" si="1809"/>
        <v>593.44900480898184</v>
      </c>
      <c r="G8922" s="5">
        <f t="shared" si="1810"/>
        <v>1226.6692487641703</v>
      </c>
      <c r="H8922" s="5">
        <f t="shared" si="1811"/>
        <v>5859.2755744130827</v>
      </c>
      <c r="I8922" s="5">
        <f t="shared" si="1812"/>
        <v>720</v>
      </c>
      <c r="J8922" s="5">
        <f t="shared" si="1813"/>
        <v>5139.2755744130827</v>
      </c>
      <c r="K8922" s="2">
        <f t="shared" si="1814"/>
        <v>114223.53427800491</v>
      </c>
      <c r="L8922" s="2">
        <f t="shared" si="1815"/>
        <v>200416</v>
      </c>
      <c r="M8922" s="2">
        <f t="shared" si="1816"/>
        <v>36080</v>
      </c>
      <c r="N8922" s="6">
        <f t="shared" si="1817"/>
        <v>1</v>
      </c>
      <c r="O8922" s="2">
        <f t="shared" si="1818"/>
        <v>30112.46572199509</v>
      </c>
      <c r="P8922" s="2">
        <f t="shared" si="1819"/>
        <v>30112.46572199509</v>
      </c>
    </row>
    <row r="8923" spans="1:16">
      <c r="A8923" s="6">
        <v>13</v>
      </c>
      <c r="B8923" s="6">
        <v>14</v>
      </c>
      <c r="C8923" s="6">
        <v>22</v>
      </c>
      <c r="D8923" s="6">
        <f t="shared" si="1807"/>
        <v>49</v>
      </c>
      <c r="E8923" s="5">
        <f t="shared" si="1808"/>
        <v>4039.1573208399304</v>
      </c>
      <c r="F8923" s="5">
        <f t="shared" si="1809"/>
        <v>593.44900480898184</v>
      </c>
      <c r="G8923" s="5">
        <f t="shared" si="1810"/>
        <v>1301.1455960105666</v>
      </c>
      <c r="H8923" s="5">
        <f t="shared" si="1811"/>
        <v>5933.7519216594792</v>
      </c>
      <c r="I8923" s="5">
        <f t="shared" si="1812"/>
        <v>720</v>
      </c>
      <c r="J8923" s="5">
        <f t="shared" si="1813"/>
        <v>5213.7519216594792</v>
      </c>
      <c r="K8923" s="2">
        <f t="shared" si="1814"/>
        <v>115516.52641769929</v>
      </c>
      <c r="L8923" s="2">
        <f t="shared" si="1815"/>
        <v>203116</v>
      </c>
      <c r="M8923" s="2">
        <f t="shared" si="1816"/>
        <v>36960</v>
      </c>
      <c r="N8923" s="6">
        <f t="shared" si="1817"/>
        <v>1</v>
      </c>
      <c r="O8923" s="2">
        <f t="shared" si="1818"/>
        <v>30639.473582300707</v>
      </c>
      <c r="P8923" s="2">
        <f t="shared" si="1819"/>
        <v>30639.473582300707</v>
      </c>
    </row>
    <row r="8924" spans="1:16">
      <c r="A8924" s="6">
        <v>13</v>
      </c>
      <c r="B8924" s="6">
        <v>14</v>
      </c>
      <c r="C8924" s="6">
        <v>23</v>
      </c>
      <c r="D8924" s="6">
        <f t="shared" si="1807"/>
        <v>50</v>
      </c>
      <c r="E8924" s="5">
        <f t="shared" si="1808"/>
        <v>4039.1573208399304</v>
      </c>
      <c r="F8924" s="5">
        <f t="shared" si="1809"/>
        <v>593.44900480898184</v>
      </c>
      <c r="G8924" s="5">
        <f t="shared" si="1810"/>
        <v>1377.292184868003</v>
      </c>
      <c r="H8924" s="5">
        <f t="shared" si="1811"/>
        <v>6009.8985105169158</v>
      </c>
      <c r="I8924" s="5">
        <f t="shared" si="1812"/>
        <v>720</v>
      </c>
      <c r="J8924" s="5">
        <f t="shared" si="1813"/>
        <v>5289.8985105169158</v>
      </c>
      <c r="K8924" s="2">
        <f t="shared" si="1814"/>
        <v>116838.51580758534</v>
      </c>
      <c r="L8924" s="2">
        <f t="shared" si="1815"/>
        <v>205816</v>
      </c>
      <c r="M8924" s="2">
        <f t="shared" si="1816"/>
        <v>37840</v>
      </c>
      <c r="N8924" s="6">
        <f t="shared" si="1817"/>
        <v>1</v>
      </c>
      <c r="O8924" s="2">
        <f t="shared" si="1818"/>
        <v>31137.48419241466</v>
      </c>
      <c r="P8924" s="2">
        <f t="shared" si="1819"/>
        <v>31137.48419241466</v>
      </c>
    </row>
    <row r="8925" spans="1:16">
      <c r="A8925" s="6">
        <v>13</v>
      </c>
      <c r="B8925" s="6">
        <v>14</v>
      </c>
      <c r="C8925" s="6">
        <v>24</v>
      </c>
      <c r="D8925" s="6">
        <f t="shared" si="1807"/>
        <v>51</v>
      </c>
      <c r="E8925" s="5">
        <f t="shared" si="1808"/>
        <v>4039.1573208399304</v>
      </c>
      <c r="F8925" s="5">
        <f t="shared" si="1809"/>
        <v>593.44900480898184</v>
      </c>
      <c r="G8925" s="5">
        <f t="shared" si="1810"/>
        <v>1455.1391344474989</v>
      </c>
      <c r="H8925" s="5">
        <f t="shared" si="1811"/>
        <v>6087.7454600964111</v>
      </c>
      <c r="I8925" s="5">
        <f t="shared" si="1812"/>
        <v>720</v>
      </c>
      <c r="J8925" s="5">
        <f t="shared" si="1813"/>
        <v>5367.7454600964111</v>
      </c>
      <c r="K8925" s="2">
        <f t="shared" si="1814"/>
        <v>118190.02534889603</v>
      </c>
      <c r="L8925" s="2">
        <f t="shared" si="1815"/>
        <v>208516</v>
      </c>
      <c r="M8925" s="2">
        <f t="shared" si="1816"/>
        <v>38720</v>
      </c>
      <c r="N8925" s="6">
        <f t="shared" si="1817"/>
        <v>1</v>
      </c>
      <c r="O8925" s="2">
        <f t="shared" si="1818"/>
        <v>31605.97465110397</v>
      </c>
      <c r="P8925" s="2">
        <f t="shared" si="1819"/>
        <v>31605.97465110397</v>
      </c>
    </row>
    <row r="8926" spans="1:16">
      <c r="A8926" s="6">
        <v>13</v>
      </c>
      <c r="B8926" s="6">
        <v>14</v>
      </c>
      <c r="C8926" s="6">
        <v>25</v>
      </c>
      <c r="D8926" s="6">
        <f t="shared" si="1807"/>
        <v>52</v>
      </c>
      <c r="E8926" s="5">
        <f t="shared" si="1808"/>
        <v>4039.1573208399304</v>
      </c>
      <c r="F8926" s="5">
        <f t="shared" si="1809"/>
        <v>593.44900480898184</v>
      </c>
      <c r="G8926" s="5">
        <f t="shared" si="1810"/>
        <v>1534.7170558625965</v>
      </c>
      <c r="H8926" s="5">
        <f t="shared" si="1811"/>
        <v>6167.3233815115091</v>
      </c>
      <c r="I8926" s="5">
        <f t="shared" si="1812"/>
        <v>720</v>
      </c>
      <c r="J8926" s="5">
        <f t="shared" si="1813"/>
        <v>5447.3233815115091</v>
      </c>
      <c r="K8926" s="2">
        <f t="shared" si="1814"/>
        <v>119571.58648457481</v>
      </c>
      <c r="L8926" s="2">
        <f t="shared" si="1815"/>
        <v>211216</v>
      </c>
      <c r="M8926" s="2">
        <f t="shared" si="1816"/>
        <v>39600</v>
      </c>
      <c r="N8926" s="6">
        <f t="shared" si="1817"/>
        <v>1</v>
      </c>
      <c r="O8926" s="2">
        <f t="shared" si="1818"/>
        <v>32044.413515425185</v>
      </c>
      <c r="P8926" s="2">
        <f t="shared" si="1819"/>
        <v>32044.413515425185</v>
      </c>
    </row>
    <row r="8927" spans="1:16">
      <c r="A8927" s="6">
        <v>13</v>
      </c>
      <c r="B8927" s="6">
        <v>14</v>
      </c>
      <c r="C8927" s="6">
        <v>26</v>
      </c>
      <c r="D8927" s="6">
        <f t="shared" si="1807"/>
        <v>53</v>
      </c>
      <c r="E8927" s="5">
        <f t="shared" si="1808"/>
        <v>4039.1573208399304</v>
      </c>
      <c r="F8927" s="5">
        <f t="shared" si="1809"/>
        <v>593.44900480898184</v>
      </c>
      <c r="G8927" s="5">
        <f t="shared" si="1810"/>
        <v>1616.0570598233144</v>
      </c>
      <c r="H8927" s="5">
        <f t="shared" si="1811"/>
        <v>6248.6633854722268</v>
      </c>
      <c r="I8927" s="5">
        <f t="shared" si="1812"/>
        <v>720</v>
      </c>
      <c r="J8927" s="5">
        <f t="shared" si="1813"/>
        <v>5528.6633854722268</v>
      </c>
      <c r="K8927" s="2">
        <f t="shared" si="1814"/>
        <v>120983.73933111505</v>
      </c>
      <c r="L8927" s="2">
        <f t="shared" si="1815"/>
        <v>213916</v>
      </c>
      <c r="M8927" s="2">
        <f t="shared" si="1816"/>
        <v>40480</v>
      </c>
      <c r="N8927" s="6">
        <f t="shared" si="1817"/>
        <v>1</v>
      </c>
      <c r="O8927" s="2">
        <f t="shared" si="1818"/>
        <v>32452.260668884948</v>
      </c>
      <c r="P8927" s="2">
        <f t="shared" si="1819"/>
        <v>32452.260668884948</v>
      </c>
    </row>
    <row r="8928" spans="1:16">
      <c r="A8928" s="6">
        <v>13</v>
      </c>
      <c r="B8928" s="6">
        <v>14</v>
      </c>
      <c r="C8928" s="6">
        <v>27</v>
      </c>
      <c r="D8928" s="6">
        <f t="shared" si="1807"/>
        <v>54</v>
      </c>
      <c r="E8928" s="5">
        <f t="shared" si="1808"/>
        <v>4039.1573208399304</v>
      </c>
      <c r="F8928" s="5">
        <f t="shared" si="1809"/>
        <v>593.44900480898184</v>
      </c>
      <c r="G8928" s="5">
        <f t="shared" si="1810"/>
        <v>1699.1907643430709</v>
      </c>
      <c r="H8928" s="5">
        <f t="shared" si="1811"/>
        <v>6331.7970899919837</v>
      </c>
      <c r="I8928" s="5">
        <f t="shared" si="1812"/>
        <v>720</v>
      </c>
      <c r="J8928" s="5">
        <f t="shared" si="1813"/>
        <v>5611.7970899919837</v>
      </c>
      <c r="K8928" s="2">
        <f t="shared" si="1814"/>
        <v>122427.03281236082</v>
      </c>
      <c r="L8928" s="2">
        <f t="shared" si="1815"/>
        <v>216616</v>
      </c>
      <c r="M8928" s="2">
        <f t="shared" si="1816"/>
        <v>41360</v>
      </c>
      <c r="N8928" s="6">
        <f t="shared" si="1817"/>
        <v>1</v>
      </c>
      <c r="O8928" s="2">
        <f t="shared" si="1818"/>
        <v>32828.96718763918</v>
      </c>
      <c r="P8928" s="2">
        <f t="shared" si="1819"/>
        <v>32828.96718763918</v>
      </c>
    </row>
    <row r="8929" spans="1:16">
      <c r="A8929" s="6">
        <v>13</v>
      </c>
      <c r="B8929" s="6">
        <v>14</v>
      </c>
      <c r="C8929" s="6">
        <v>28</v>
      </c>
      <c r="D8929" s="6">
        <f t="shared" si="1807"/>
        <v>55</v>
      </c>
      <c r="E8929" s="5">
        <f t="shared" si="1808"/>
        <v>4039.1573208399304</v>
      </c>
      <c r="F8929" s="5">
        <f t="shared" si="1809"/>
        <v>593.44900480898184</v>
      </c>
      <c r="G8929" s="5">
        <f t="shared" si="1810"/>
        <v>1784.1503025602246</v>
      </c>
      <c r="H8929" s="5">
        <f t="shared" si="1811"/>
        <v>6416.7566282091375</v>
      </c>
      <c r="I8929" s="5">
        <f t="shared" si="1812"/>
        <v>720</v>
      </c>
      <c r="J8929" s="5">
        <f t="shared" si="1813"/>
        <v>5696.7566282091375</v>
      </c>
      <c r="K8929" s="2">
        <f t="shared" si="1814"/>
        <v>123902.02479529752</v>
      </c>
      <c r="L8929" s="2">
        <f t="shared" si="1815"/>
        <v>219316</v>
      </c>
      <c r="M8929" s="2">
        <f t="shared" si="1816"/>
        <v>42240</v>
      </c>
      <c r="N8929" s="6">
        <f t="shared" si="1817"/>
        <v>1</v>
      </c>
      <c r="O8929" s="2">
        <f t="shared" si="1818"/>
        <v>33173.975204702481</v>
      </c>
      <c r="P8929" s="2">
        <f t="shared" si="1819"/>
        <v>33173.975204702481</v>
      </c>
    </row>
    <row r="8930" spans="1:16">
      <c r="A8930" s="6">
        <v>13</v>
      </c>
      <c r="B8930" s="6">
        <v>14</v>
      </c>
      <c r="C8930" s="6">
        <v>29</v>
      </c>
      <c r="D8930" s="6">
        <f t="shared" si="1807"/>
        <v>56</v>
      </c>
      <c r="E8930" s="5">
        <f t="shared" si="1808"/>
        <v>4039.1573208399304</v>
      </c>
      <c r="F8930" s="5">
        <f t="shared" si="1809"/>
        <v>593.44900480898184</v>
      </c>
      <c r="G8930" s="5">
        <f t="shared" si="1810"/>
        <v>1870.9683306758782</v>
      </c>
      <c r="H8930" s="5">
        <f t="shared" si="1811"/>
        <v>6503.5746563247903</v>
      </c>
      <c r="I8930" s="5">
        <f t="shared" si="1812"/>
        <v>720</v>
      </c>
      <c r="J8930" s="5">
        <f t="shared" si="1813"/>
        <v>5783.5746563247903</v>
      </c>
      <c r="K8930" s="2">
        <f t="shared" si="1814"/>
        <v>125409.28222786094</v>
      </c>
      <c r="L8930" s="2">
        <f t="shared" si="1815"/>
        <v>222016</v>
      </c>
      <c r="M8930" s="2">
        <f t="shared" si="1816"/>
        <v>43120</v>
      </c>
      <c r="N8930" s="6">
        <f t="shared" si="1817"/>
        <v>0</v>
      </c>
      <c r="O8930" s="2">
        <f t="shared" si="1818"/>
        <v>33486.717772139062</v>
      </c>
      <c r="P8930" s="2" t="str">
        <f t="shared" si="1819"/>
        <v/>
      </c>
    </row>
    <row r="8931" spans="1:16">
      <c r="A8931" s="6">
        <v>13</v>
      </c>
      <c r="B8931" s="6">
        <v>14</v>
      </c>
      <c r="C8931" s="6">
        <v>30</v>
      </c>
      <c r="D8931" s="6">
        <f t="shared" si="1807"/>
        <v>57</v>
      </c>
      <c r="E8931" s="5">
        <f t="shared" si="1808"/>
        <v>4039.1573208399304</v>
      </c>
      <c r="F8931" s="5">
        <f t="shared" si="1809"/>
        <v>593.44900480898184</v>
      </c>
      <c r="G8931" s="5">
        <f t="shared" si="1810"/>
        <v>1959.6780360096488</v>
      </c>
      <c r="H8931" s="5">
        <f t="shared" si="1811"/>
        <v>6592.2843616585615</v>
      </c>
      <c r="I8931" s="5">
        <f t="shared" si="1812"/>
        <v>720</v>
      </c>
      <c r="J8931" s="5">
        <f t="shared" si="1813"/>
        <v>5872.2843616585615</v>
      </c>
      <c r="K8931" s="2">
        <f t="shared" si="1814"/>
        <v>126949.38127879446</v>
      </c>
      <c r="L8931" s="2">
        <f t="shared" si="1815"/>
        <v>224716</v>
      </c>
      <c r="M8931" s="2">
        <f t="shared" si="1816"/>
        <v>44000</v>
      </c>
      <c r="N8931" s="6">
        <f t="shared" si="1817"/>
        <v>0</v>
      </c>
      <c r="O8931" s="2">
        <f t="shared" si="1818"/>
        <v>33766.618721205537</v>
      </c>
      <c r="P8931" s="2" t="str">
        <f t="shared" si="1819"/>
        <v/>
      </c>
    </row>
    <row r="8932" spans="1:16">
      <c r="A8932" s="6">
        <v>13</v>
      </c>
      <c r="B8932" s="6">
        <v>15</v>
      </c>
      <c r="C8932" s="6">
        <v>0</v>
      </c>
      <c r="D8932" s="6">
        <f t="shared" si="1807"/>
        <v>28</v>
      </c>
      <c r="E8932" s="5">
        <f t="shared" si="1808"/>
        <v>4039.1573208399304</v>
      </c>
      <c r="F8932" s="5">
        <f t="shared" si="1809"/>
        <v>651.73417492414967</v>
      </c>
      <c r="G8932" s="5">
        <f t="shared" si="1810"/>
        <v>0</v>
      </c>
      <c r="H8932" s="5">
        <f t="shared" si="1811"/>
        <v>4690.89149576408</v>
      </c>
      <c r="I8932" s="5">
        <f t="shared" si="1812"/>
        <v>720</v>
      </c>
      <c r="J8932" s="5">
        <f t="shared" si="1813"/>
        <v>3970.89149576408</v>
      </c>
      <c r="K8932" s="2">
        <f t="shared" si="1814"/>
        <v>93939.088468126385</v>
      </c>
      <c r="L8932" s="2">
        <f t="shared" si="1815"/>
        <v>145810</v>
      </c>
      <c r="M8932" s="2">
        <f t="shared" si="1816"/>
        <v>18040</v>
      </c>
      <c r="N8932" s="6">
        <f t="shared" si="1817"/>
        <v>1</v>
      </c>
      <c r="O8932" s="2">
        <f t="shared" si="1818"/>
        <v>13830.911531873615</v>
      </c>
      <c r="P8932" s="2">
        <f t="shared" si="1819"/>
        <v>13830.911531873615</v>
      </c>
    </row>
    <row r="8933" spans="1:16">
      <c r="A8933" s="6">
        <v>13</v>
      </c>
      <c r="B8933" s="6">
        <v>15</v>
      </c>
      <c r="C8933" s="6">
        <v>1</v>
      </c>
      <c r="D8933" s="6">
        <f t="shared" si="1807"/>
        <v>29</v>
      </c>
      <c r="E8933" s="5">
        <f t="shared" si="1808"/>
        <v>4039.1573208399304</v>
      </c>
      <c r="F8933" s="5">
        <f t="shared" si="1809"/>
        <v>651.73417492414967</v>
      </c>
      <c r="G8933" s="5">
        <f t="shared" si="1810"/>
        <v>45.5625</v>
      </c>
      <c r="H8933" s="5">
        <f t="shared" si="1811"/>
        <v>4736.45399576408</v>
      </c>
      <c r="I8933" s="5">
        <f t="shared" si="1812"/>
        <v>720</v>
      </c>
      <c r="J8933" s="5">
        <f t="shared" si="1813"/>
        <v>4016.45399576408</v>
      </c>
      <c r="K8933" s="2">
        <f t="shared" si="1814"/>
        <v>94730.104093126385</v>
      </c>
      <c r="L8933" s="2">
        <f t="shared" si="1815"/>
        <v>148510</v>
      </c>
      <c r="M8933" s="2">
        <f t="shared" si="1816"/>
        <v>18920</v>
      </c>
      <c r="N8933" s="6">
        <f t="shared" si="1817"/>
        <v>1</v>
      </c>
      <c r="O8933" s="2">
        <f t="shared" si="1818"/>
        <v>14859.895906873615</v>
      </c>
      <c r="P8933" s="2">
        <f t="shared" si="1819"/>
        <v>14859.895906873615</v>
      </c>
    </row>
    <row r="8934" spans="1:16">
      <c r="A8934" s="6">
        <v>13</v>
      </c>
      <c r="B8934" s="6">
        <v>15</v>
      </c>
      <c r="C8934" s="6">
        <v>2</v>
      </c>
      <c r="D8934" s="6">
        <f t="shared" si="1807"/>
        <v>30</v>
      </c>
      <c r="E8934" s="5">
        <f t="shared" si="1808"/>
        <v>4039.1573208399304</v>
      </c>
      <c r="F8934" s="5">
        <f t="shared" si="1809"/>
        <v>651.73417492414967</v>
      </c>
      <c r="G8934" s="5">
        <f t="shared" si="1810"/>
        <v>92.264062499999994</v>
      </c>
      <c r="H8934" s="5">
        <f t="shared" si="1811"/>
        <v>4783.1555582640804</v>
      </c>
      <c r="I8934" s="5">
        <f t="shared" si="1812"/>
        <v>720</v>
      </c>
      <c r="J8934" s="5">
        <f t="shared" si="1813"/>
        <v>4063.1555582640804</v>
      </c>
      <c r="K8934" s="2">
        <f t="shared" si="1814"/>
        <v>95540.8951087514</v>
      </c>
      <c r="L8934" s="2">
        <f t="shared" si="1815"/>
        <v>151210</v>
      </c>
      <c r="M8934" s="2">
        <f t="shared" si="1816"/>
        <v>19800</v>
      </c>
      <c r="N8934" s="6">
        <f t="shared" si="1817"/>
        <v>1</v>
      </c>
      <c r="O8934" s="2">
        <f t="shared" si="1818"/>
        <v>15869.1048912486</v>
      </c>
      <c r="P8934" s="2">
        <f t="shared" si="1819"/>
        <v>15869.1048912486</v>
      </c>
    </row>
    <row r="8935" spans="1:16">
      <c r="A8935" s="6">
        <v>13</v>
      </c>
      <c r="B8935" s="6">
        <v>15</v>
      </c>
      <c r="C8935" s="6">
        <v>3</v>
      </c>
      <c r="D8935" s="6">
        <f t="shared" si="1807"/>
        <v>31</v>
      </c>
      <c r="E8935" s="5">
        <f t="shared" si="1808"/>
        <v>4039.1573208399304</v>
      </c>
      <c r="F8935" s="5">
        <f t="shared" si="1809"/>
        <v>651.73417492414967</v>
      </c>
      <c r="G8935" s="5">
        <f t="shared" si="1810"/>
        <v>140.12604492187498</v>
      </c>
      <c r="H8935" s="5">
        <f t="shared" si="1811"/>
        <v>4831.0175406859553</v>
      </c>
      <c r="I8935" s="5">
        <f t="shared" si="1812"/>
        <v>720</v>
      </c>
      <c r="J8935" s="5">
        <f t="shared" si="1813"/>
        <v>4111.0175406859553</v>
      </c>
      <c r="K8935" s="2">
        <f t="shared" si="1814"/>
        <v>96371.832303575604</v>
      </c>
      <c r="L8935" s="2">
        <f t="shared" si="1815"/>
        <v>153910</v>
      </c>
      <c r="M8935" s="2">
        <f t="shared" si="1816"/>
        <v>20680</v>
      </c>
      <c r="N8935" s="6">
        <f t="shared" si="1817"/>
        <v>1</v>
      </c>
      <c r="O8935" s="2">
        <f t="shared" si="1818"/>
        <v>16858.167696424396</v>
      </c>
      <c r="P8935" s="2">
        <f t="shared" si="1819"/>
        <v>16858.167696424396</v>
      </c>
    </row>
    <row r="8936" spans="1:16">
      <c r="A8936" s="6">
        <v>13</v>
      </c>
      <c r="B8936" s="6">
        <v>15</v>
      </c>
      <c r="C8936" s="6">
        <v>4</v>
      </c>
      <c r="D8936" s="6">
        <f t="shared" si="1807"/>
        <v>32</v>
      </c>
      <c r="E8936" s="5">
        <f t="shared" si="1808"/>
        <v>4039.1573208399304</v>
      </c>
      <c r="F8936" s="5">
        <f t="shared" si="1809"/>
        <v>651.73417492414967</v>
      </c>
      <c r="G8936" s="5">
        <f t="shared" si="1810"/>
        <v>189.17016064453125</v>
      </c>
      <c r="H8936" s="5">
        <f t="shared" si="1811"/>
        <v>4880.0616564086113</v>
      </c>
      <c r="I8936" s="5">
        <f t="shared" si="1812"/>
        <v>720</v>
      </c>
      <c r="J8936" s="5">
        <f t="shared" si="1813"/>
        <v>4160.0616564086113</v>
      </c>
      <c r="K8936" s="2">
        <f t="shared" si="1814"/>
        <v>97223.29264598283</v>
      </c>
      <c r="L8936" s="2">
        <f t="shared" si="1815"/>
        <v>156610</v>
      </c>
      <c r="M8936" s="2">
        <f t="shared" si="1816"/>
        <v>21560</v>
      </c>
      <c r="N8936" s="6">
        <f t="shared" si="1817"/>
        <v>1</v>
      </c>
      <c r="O8936" s="2">
        <f t="shared" si="1818"/>
        <v>17826.70735401717</v>
      </c>
      <c r="P8936" s="2">
        <f t="shared" si="1819"/>
        <v>17826.70735401717</v>
      </c>
    </row>
    <row r="8937" spans="1:16">
      <c r="A8937" s="6">
        <v>13</v>
      </c>
      <c r="B8937" s="6">
        <v>15</v>
      </c>
      <c r="C8937" s="6">
        <v>5</v>
      </c>
      <c r="D8937" s="6">
        <f t="shared" si="1807"/>
        <v>33</v>
      </c>
      <c r="E8937" s="5">
        <f t="shared" si="1808"/>
        <v>4039.1573208399304</v>
      </c>
      <c r="F8937" s="5">
        <f t="shared" si="1809"/>
        <v>651.73417492414967</v>
      </c>
      <c r="G8937" s="5">
        <f t="shared" si="1810"/>
        <v>239.41848456573481</v>
      </c>
      <c r="H8937" s="5">
        <f t="shared" si="1811"/>
        <v>4930.3099803298146</v>
      </c>
      <c r="I8937" s="5">
        <f t="shared" si="1812"/>
        <v>720</v>
      </c>
      <c r="J8937" s="5">
        <f t="shared" si="1813"/>
        <v>4210.3099803298146</v>
      </c>
      <c r="K8937" s="2">
        <f t="shared" si="1814"/>
        <v>98095.659380725949</v>
      </c>
      <c r="L8937" s="2">
        <f t="shared" si="1815"/>
        <v>159310</v>
      </c>
      <c r="M8937" s="2">
        <f t="shared" si="1816"/>
        <v>22440</v>
      </c>
      <c r="N8937" s="6">
        <f t="shared" si="1817"/>
        <v>1</v>
      </c>
      <c r="O8937" s="2">
        <f t="shared" si="1818"/>
        <v>18774.340619274051</v>
      </c>
      <c r="P8937" s="2">
        <f t="shared" si="1819"/>
        <v>18774.340619274051</v>
      </c>
    </row>
    <row r="8938" spans="1:16">
      <c r="A8938" s="6">
        <v>13</v>
      </c>
      <c r="B8938" s="6">
        <v>15</v>
      </c>
      <c r="C8938" s="6">
        <v>6</v>
      </c>
      <c r="D8938" s="6">
        <f t="shared" si="1807"/>
        <v>34</v>
      </c>
      <c r="E8938" s="5">
        <f t="shared" si="1808"/>
        <v>4039.1573208399304</v>
      </c>
      <c r="F8938" s="5">
        <f t="shared" si="1809"/>
        <v>651.73417492414967</v>
      </c>
      <c r="G8938" s="5">
        <f t="shared" si="1810"/>
        <v>290.89345874736784</v>
      </c>
      <c r="H8938" s="5">
        <f t="shared" si="1811"/>
        <v>4981.7849545114477</v>
      </c>
      <c r="I8938" s="5">
        <f t="shared" si="1812"/>
        <v>720</v>
      </c>
      <c r="J8938" s="5">
        <f t="shared" si="1813"/>
        <v>4261.7849545114477</v>
      </c>
      <c r="K8938" s="2">
        <f t="shared" si="1814"/>
        <v>98989.322126934858</v>
      </c>
      <c r="L8938" s="2">
        <f t="shared" si="1815"/>
        <v>162010</v>
      </c>
      <c r="M8938" s="2">
        <f t="shared" si="1816"/>
        <v>23320</v>
      </c>
      <c r="N8938" s="6">
        <f t="shared" si="1817"/>
        <v>1</v>
      </c>
      <c r="O8938" s="2">
        <f t="shared" si="1818"/>
        <v>19700.677873065142</v>
      </c>
      <c r="P8938" s="2">
        <f t="shared" si="1819"/>
        <v>19700.677873065142</v>
      </c>
    </row>
    <row r="8939" spans="1:16">
      <c r="A8939" s="6">
        <v>13</v>
      </c>
      <c r="B8939" s="6">
        <v>15</v>
      </c>
      <c r="C8939" s="6">
        <v>7</v>
      </c>
      <c r="D8939" s="6">
        <f t="shared" si="1807"/>
        <v>35</v>
      </c>
      <c r="E8939" s="5">
        <f t="shared" si="1808"/>
        <v>4039.1573208399304</v>
      </c>
      <c r="F8939" s="5">
        <f t="shared" si="1809"/>
        <v>651.73417492414967</v>
      </c>
      <c r="G8939" s="5">
        <f t="shared" si="1810"/>
        <v>343.61789814532818</v>
      </c>
      <c r="H8939" s="5">
        <f t="shared" si="1811"/>
        <v>5034.5093939094086</v>
      </c>
      <c r="I8939" s="5">
        <f t="shared" si="1812"/>
        <v>720</v>
      </c>
      <c r="J8939" s="5">
        <f t="shared" si="1813"/>
        <v>4314.5093939094086</v>
      </c>
      <c r="K8939" s="2">
        <f t="shared" si="1814"/>
        <v>99904.676977593903</v>
      </c>
      <c r="L8939" s="2">
        <f t="shared" si="1815"/>
        <v>164710</v>
      </c>
      <c r="M8939" s="2">
        <f t="shared" si="1816"/>
        <v>24200</v>
      </c>
      <c r="N8939" s="6">
        <f t="shared" si="1817"/>
        <v>1</v>
      </c>
      <c r="O8939" s="2">
        <f t="shared" si="1818"/>
        <v>20605.323022406097</v>
      </c>
      <c r="P8939" s="2">
        <f t="shared" si="1819"/>
        <v>20605.323022406097</v>
      </c>
    </row>
    <row r="8940" spans="1:16">
      <c r="A8940" s="6">
        <v>13</v>
      </c>
      <c r="B8940" s="6">
        <v>15</v>
      </c>
      <c r="C8940" s="6">
        <v>8</v>
      </c>
      <c r="D8940" s="6">
        <f t="shared" si="1807"/>
        <v>36</v>
      </c>
      <c r="E8940" s="5">
        <f t="shared" si="1808"/>
        <v>4039.1573208399304</v>
      </c>
      <c r="F8940" s="5">
        <f t="shared" si="1809"/>
        <v>651.73417492414967</v>
      </c>
      <c r="G8940" s="5">
        <f t="shared" si="1810"/>
        <v>397.61499642530839</v>
      </c>
      <c r="H8940" s="5">
        <f t="shared" si="1811"/>
        <v>5088.5064921893882</v>
      </c>
      <c r="I8940" s="5">
        <f t="shared" si="1812"/>
        <v>720</v>
      </c>
      <c r="J8940" s="5">
        <f t="shared" si="1813"/>
        <v>4368.5064921893882</v>
      </c>
      <c r="K8940" s="2">
        <f t="shared" si="1814"/>
        <v>100842.12660051021</v>
      </c>
      <c r="L8940" s="2">
        <f t="shared" si="1815"/>
        <v>167410</v>
      </c>
      <c r="M8940" s="2">
        <f t="shared" si="1816"/>
        <v>25080</v>
      </c>
      <c r="N8940" s="6">
        <f t="shared" si="1817"/>
        <v>1</v>
      </c>
      <c r="O8940" s="2">
        <f t="shared" si="1818"/>
        <v>21487.873399489792</v>
      </c>
      <c r="P8940" s="2">
        <f t="shared" si="1819"/>
        <v>21487.873399489792</v>
      </c>
    </row>
    <row r="8941" spans="1:16">
      <c r="A8941" s="6">
        <v>13</v>
      </c>
      <c r="B8941" s="6">
        <v>15</v>
      </c>
      <c r="C8941" s="6">
        <v>9</v>
      </c>
      <c r="D8941" s="6">
        <f t="shared" si="1807"/>
        <v>37</v>
      </c>
      <c r="E8941" s="5">
        <f t="shared" si="1808"/>
        <v>4039.1573208399304</v>
      </c>
      <c r="F8941" s="5">
        <f t="shared" si="1809"/>
        <v>651.73417492414967</v>
      </c>
      <c r="G8941" s="5">
        <f t="shared" si="1810"/>
        <v>452.90833186570285</v>
      </c>
      <c r="H8941" s="5">
        <f t="shared" si="1811"/>
        <v>5143.7998276297831</v>
      </c>
      <c r="I8941" s="5">
        <f t="shared" si="1812"/>
        <v>720</v>
      </c>
      <c r="J8941" s="5">
        <f t="shared" si="1813"/>
        <v>4423.7998276297831</v>
      </c>
      <c r="K8941" s="2">
        <f t="shared" si="1814"/>
        <v>101802.08034079484</v>
      </c>
      <c r="L8941" s="2">
        <f t="shared" si="1815"/>
        <v>170110</v>
      </c>
      <c r="M8941" s="2">
        <f t="shared" si="1816"/>
        <v>25960</v>
      </c>
      <c r="N8941" s="6">
        <f t="shared" si="1817"/>
        <v>1</v>
      </c>
      <c r="O8941" s="2">
        <f t="shared" si="1818"/>
        <v>22347.919659205159</v>
      </c>
      <c r="P8941" s="2">
        <f t="shared" si="1819"/>
        <v>22347.919659205159</v>
      </c>
    </row>
    <row r="8942" spans="1:16">
      <c r="A8942" s="6">
        <v>13</v>
      </c>
      <c r="B8942" s="6">
        <v>15</v>
      </c>
      <c r="C8942" s="6">
        <v>10</v>
      </c>
      <c r="D8942" s="6">
        <f t="shared" si="1807"/>
        <v>38</v>
      </c>
      <c r="E8942" s="5">
        <f t="shared" si="1808"/>
        <v>4039.1573208399304</v>
      </c>
      <c r="F8942" s="5">
        <f t="shared" si="1809"/>
        <v>651.73417492414967</v>
      </c>
      <c r="G8942" s="5">
        <f t="shared" si="1810"/>
        <v>509.52187334891573</v>
      </c>
      <c r="H8942" s="5">
        <f t="shared" si="1811"/>
        <v>5200.4133691129955</v>
      </c>
      <c r="I8942" s="5">
        <f t="shared" si="1812"/>
        <v>720</v>
      </c>
      <c r="J8942" s="5">
        <f t="shared" si="1813"/>
        <v>4480.4133691129955</v>
      </c>
      <c r="K8942" s="2">
        <f t="shared" si="1814"/>
        <v>102784.95432487839</v>
      </c>
      <c r="L8942" s="2">
        <f t="shared" si="1815"/>
        <v>172810</v>
      </c>
      <c r="M8942" s="2">
        <f t="shared" si="1816"/>
        <v>26840</v>
      </c>
      <c r="N8942" s="6">
        <f t="shared" si="1817"/>
        <v>1</v>
      </c>
      <c r="O8942" s="2">
        <f t="shared" si="1818"/>
        <v>23185.045675121612</v>
      </c>
      <c r="P8942" s="2">
        <f t="shared" si="1819"/>
        <v>23185.045675121612</v>
      </c>
    </row>
    <row r="8943" spans="1:16">
      <c r="A8943" s="6">
        <v>13</v>
      </c>
      <c r="B8943" s="6">
        <v>15</v>
      </c>
      <c r="C8943" s="6">
        <v>11</v>
      </c>
      <c r="D8943" s="6">
        <f t="shared" si="1807"/>
        <v>39</v>
      </c>
      <c r="E8943" s="5">
        <f t="shared" si="1808"/>
        <v>4039.1573208399304</v>
      </c>
      <c r="F8943" s="5">
        <f t="shared" si="1809"/>
        <v>651.73417492414967</v>
      </c>
      <c r="G8943" s="5">
        <f t="shared" si="1810"/>
        <v>567.47998644235474</v>
      </c>
      <c r="H8943" s="5">
        <f t="shared" si="1811"/>
        <v>5258.3714822064348</v>
      </c>
      <c r="I8943" s="5">
        <f t="shared" si="1812"/>
        <v>720</v>
      </c>
      <c r="J8943" s="5">
        <f t="shared" si="1813"/>
        <v>4538.3714822064348</v>
      </c>
      <c r="K8943" s="2">
        <f t="shared" si="1814"/>
        <v>103791.17156608394</v>
      </c>
      <c r="L8943" s="2">
        <f t="shared" si="1815"/>
        <v>175510</v>
      </c>
      <c r="M8943" s="2">
        <f t="shared" si="1816"/>
        <v>27720</v>
      </c>
      <c r="N8943" s="6">
        <f t="shared" si="1817"/>
        <v>1</v>
      </c>
      <c r="O8943" s="2">
        <f t="shared" si="1818"/>
        <v>23998.82843391606</v>
      </c>
      <c r="P8943" s="2">
        <f t="shared" si="1819"/>
        <v>23998.82843391606</v>
      </c>
    </row>
    <row r="8944" spans="1:16">
      <c r="A8944" s="6">
        <v>13</v>
      </c>
      <c r="B8944" s="6">
        <v>15</v>
      </c>
      <c r="C8944" s="6">
        <v>12</v>
      </c>
      <c r="D8944" s="6">
        <f t="shared" si="1807"/>
        <v>40</v>
      </c>
      <c r="E8944" s="5">
        <f t="shared" si="1808"/>
        <v>4039.1573208399304</v>
      </c>
      <c r="F8944" s="5">
        <f t="shared" si="1809"/>
        <v>651.73417492414967</v>
      </c>
      <c r="G8944" s="5">
        <f t="shared" si="1810"/>
        <v>626.80743957041921</v>
      </c>
      <c r="H8944" s="5">
        <f t="shared" si="1811"/>
        <v>5317.6989353344989</v>
      </c>
      <c r="I8944" s="5">
        <f t="shared" si="1812"/>
        <v>720</v>
      </c>
      <c r="J8944" s="5">
        <f t="shared" si="1813"/>
        <v>4597.6989353344989</v>
      </c>
      <c r="K8944" s="2">
        <f t="shared" si="1814"/>
        <v>104821.16207177949</v>
      </c>
      <c r="L8944" s="2">
        <f t="shared" si="1815"/>
        <v>178210</v>
      </c>
      <c r="M8944" s="2">
        <f t="shared" si="1816"/>
        <v>28600</v>
      </c>
      <c r="N8944" s="6">
        <f t="shared" si="1817"/>
        <v>1</v>
      </c>
      <c r="O8944" s="2">
        <f t="shared" si="1818"/>
        <v>24788.837928220513</v>
      </c>
      <c r="P8944" s="2">
        <f t="shared" si="1819"/>
        <v>24788.837928220513</v>
      </c>
    </row>
    <row r="8945" spans="1:16">
      <c r="A8945" s="6">
        <v>13</v>
      </c>
      <c r="B8945" s="6">
        <v>15</v>
      </c>
      <c r="C8945" s="6">
        <v>13</v>
      </c>
      <c r="D8945" s="6">
        <f t="shared" si="1807"/>
        <v>41</v>
      </c>
      <c r="E8945" s="5">
        <f t="shared" si="1808"/>
        <v>4039.1573208399304</v>
      </c>
      <c r="F8945" s="5">
        <f t="shared" si="1809"/>
        <v>651.73417492414967</v>
      </c>
      <c r="G8945" s="5">
        <f t="shared" si="1810"/>
        <v>687.52941027880343</v>
      </c>
      <c r="H8945" s="5">
        <f t="shared" si="1811"/>
        <v>5378.4209060428839</v>
      </c>
      <c r="I8945" s="5">
        <f t="shared" si="1812"/>
        <v>720</v>
      </c>
      <c r="J8945" s="5">
        <f t="shared" si="1813"/>
        <v>4658.4209060428839</v>
      </c>
      <c r="K8945" s="2">
        <f t="shared" si="1814"/>
        <v>105875.36295213339</v>
      </c>
      <c r="L8945" s="2">
        <f t="shared" si="1815"/>
        <v>180910</v>
      </c>
      <c r="M8945" s="2">
        <f t="shared" si="1816"/>
        <v>29480</v>
      </c>
      <c r="N8945" s="6">
        <f t="shared" si="1817"/>
        <v>1</v>
      </c>
      <c r="O8945" s="2">
        <f t="shared" si="1818"/>
        <v>25554.637047866607</v>
      </c>
      <c r="P8945" s="2">
        <f t="shared" si="1819"/>
        <v>25554.637047866607</v>
      </c>
    </row>
    <row r="8946" spans="1:16">
      <c r="A8946" s="6">
        <v>13</v>
      </c>
      <c r="B8946" s="6">
        <v>15</v>
      </c>
      <c r="C8946" s="6">
        <v>14</v>
      </c>
      <c r="D8946" s="6">
        <f t="shared" si="1807"/>
        <v>42</v>
      </c>
      <c r="E8946" s="5">
        <f t="shared" si="1808"/>
        <v>4039.1573208399304</v>
      </c>
      <c r="F8946" s="5">
        <f t="shared" si="1809"/>
        <v>651.73417492414967</v>
      </c>
      <c r="G8946" s="5">
        <f t="shared" si="1810"/>
        <v>749.67149159246469</v>
      </c>
      <c r="H8946" s="5">
        <f t="shared" si="1811"/>
        <v>5440.5629873565449</v>
      </c>
      <c r="I8946" s="5">
        <f t="shared" si="1812"/>
        <v>720</v>
      </c>
      <c r="J8946" s="5">
        <f t="shared" si="1813"/>
        <v>4720.5629873565449</v>
      </c>
      <c r="K8946" s="2">
        <f t="shared" si="1814"/>
        <v>106954.21853049556</v>
      </c>
      <c r="L8946" s="2">
        <f t="shared" si="1815"/>
        <v>183610</v>
      </c>
      <c r="M8946" s="2">
        <f t="shared" si="1816"/>
        <v>30360</v>
      </c>
      <c r="N8946" s="6">
        <f t="shared" si="1817"/>
        <v>1</v>
      </c>
      <c r="O8946" s="2">
        <f t="shared" si="1818"/>
        <v>26295.781469504436</v>
      </c>
      <c r="P8946" s="2">
        <f t="shared" si="1819"/>
        <v>26295.781469504436</v>
      </c>
    </row>
    <row r="8947" spans="1:16">
      <c r="A8947" s="6">
        <v>13</v>
      </c>
      <c r="B8947" s="6">
        <v>15</v>
      </c>
      <c r="C8947" s="6">
        <v>15</v>
      </c>
      <c r="D8947" s="6">
        <f t="shared" si="1807"/>
        <v>43</v>
      </c>
      <c r="E8947" s="5">
        <f t="shared" si="1808"/>
        <v>4039.1573208399304</v>
      </c>
      <c r="F8947" s="5">
        <f t="shared" si="1809"/>
        <v>651.73417492414967</v>
      </c>
      <c r="G8947" s="5">
        <f t="shared" si="1810"/>
        <v>813.25969846861108</v>
      </c>
      <c r="H8947" s="5">
        <f t="shared" si="1811"/>
        <v>5504.1511942326906</v>
      </c>
      <c r="I8947" s="5">
        <f t="shared" si="1812"/>
        <v>720</v>
      </c>
      <c r="J8947" s="5">
        <f t="shared" si="1813"/>
        <v>4784.1511942326906</v>
      </c>
      <c r="K8947" s="2">
        <f t="shared" si="1814"/>
        <v>108058.18045542865</v>
      </c>
      <c r="L8947" s="2">
        <f t="shared" si="1815"/>
        <v>186310</v>
      </c>
      <c r="M8947" s="2">
        <f t="shared" si="1816"/>
        <v>31240</v>
      </c>
      <c r="N8947" s="6">
        <f t="shared" si="1817"/>
        <v>1</v>
      </c>
      <c r="O8947" s="2">
        <f t="shared" si="1818"/>
        <v>27011.81954457135</v>
      </c>
      <c r="P8947" s="2">
        <f t="shared" si="1819"/>
        <v>27011.81954457135</v>
      </c>
    </row>
    <row r="8948" spans="1:16">
      <c r="A8948" s="6">
        <v>13</v>
      </c>
      <c r="B8948" s="6">
        <v>15</v>
      </c>
      <c r="C8948" s="6">
        <v>16</v>
      </c>
      <c r="D8948" s="6">
        <f t="shared" si="1807"/>
        <v>44</v>
      </c>
      <c r="E8948" s="5">
        <f t="shared" si="1808"/>
        <v>4039.1573208399304</v>
      </c>
      <c r="F8948" s="5">
        <f t="shared" si="1809"/>
        <v>651.73417492414967</v>
      </c>
      <c r="G8948" s="5">
        <f t="shared" si="1810"/>
        <v>878.32047434610013</v>
      </c>
      <c r="H8948" s="5">
        <f t="shared" si="1811"/>
        <v>5569.2119701101801</v>
      </c>
      <c r="I8948" s="5">
        <f t="shared" si="1812"/>
        <v>720</v>
      </c>
      <c r="J8948" s="5">
        <f t="shared" si="1813"/>
        <v>4849.2119701101801</v>
      </c>
      <c r="K8948" s="2">
        <f t="shared" si="1814"/>
        <v>109187.70781441285</v>
      </c>
      <c r="L8948" s="2">
        <f t="shared" si="1815"/>
        <v>189010</v>
      </c>
      <c r="M8948" s="2">
        <f t="shared" si="1816"/>
        <v>32120</v>
      </c>
      <c r="N8948" s="6">
        <f t="shared" si="1817"/>
        <v>1</v>
      </c>
      <c r="O8948" s="2">
        <f t="shared" si="1818"/>
        <v>27702.292185587154</v>
      </c>
      <c r="P8948" s="2">
        <f t="shared" si="1819"/>
        <v>27702.292185587154</v>
      </c>
    </row>
    <row r="8949" spans="1:16">
      <c r="A8949" s="6">
        <v>13</v>
      </c>
      <c r="B8949" s="6">
        <v>15</v>
      </c>
      <c r="C8949" s="6">
        <v>17</v>
      </c>
      <c r="D8949" s="6">
        <f t="shared" si="1807"/>
        <v>45</v>
      </c>
      <c r="E8949" s="5">
        <f t="shared" si="1808"/>
        <v>4039.1573208399304</v>
      </c>
      <c r="F8949" s="5">
        <f t="shared" si="1809"/>
        <v>651.73417492414967</v>
      </c>
      <c r="G8949" s="5">
        <f t="shared" si="1810"/>
        <v>944.88069779264049</v>
      </c>
      <c r="H8949" s="5">
        <f t="shared" si="1811"/>
        <v>5635.7721935567206</v>
      </c>
      <c r="I8949" s="5">
        <f t="shared" si="1812"/>
        <v>720</v>
      </c>
      <c r="J8949" s="5">
        <f t="shared" si="1813"/>
        <v>4915.7721935567206</v>
      </c>
      <c r="K8949" s="2">
        <f t="shared" si="1814"/>
        <v>110343.26724924862</v>
      </c>
      <c r="L8949" s="2">
        <f t="shared" si="1815"/>
        <v>191710</v>
      </c>
      <c r="M8949" s="2">
        <f t="shared" si="1816"/>
        <v>33000</v>
      </c>
      <c r="N8949" s="6">
        <f t="shared" si="1817"/>
        <v>1</v>
      </c>
      <c r="O8949" s="2">
        <f t="shared" si="1818"/>
        <v>28366.732750751384</v>
      </c>
      <c r="P8949" s="2">
        <f t="shared" si="1819"/>
        <v>28366.732750751384</v>
      </c>
    </row>
    <row r="8950" spans="1:16">
      <c r="A8950" s="6">
        <v>13</v>
      </c>
      <c r="B8950" s="6">
        <v>15</v>
      </c>
      <c r="C8950" s="6">
        <v>18</v>
      </c>
      <c r="D8950" s="6">
        <f t="shared" si="1807"/>
        <v>46</v>
      </c>
      <c r="E8950" s="5">
        <f t="shared" si="1808"/>
        <v>4039.1573208399304</v>
      </c>
      <c r="F8950" s="5">
        <f t="shared" si="1809"/>
        <v>651.73417492414967</v>
      </c>
      <c r="G8950" s="5">
        <f t="shared" si="1810"/>
        <v>1012.9676892512279</v>
      </c>
      <c r="H8950" s="5">
        <f t="shared" si="1811"/>
        <v>5703.859185015308</v>
      </c>
      <c r="I8950" s="5">
        <f t="shared" si="1812"/>
        <v>720</v>
      </c>
      <c r="J8950" s="5">
        <f t="shared" si="1813"/>
        <v>4983.859185015308</v>
      </c>
      <c r="K8950" s="2">
        <f t="shared" si="1814"/>
        <v>111525.33307318242</v>
      </c>
      <c r="L8950" s="2">
        <f t="shared" si="1815"/>
        <v>194410</v>
      </c>
      <c r="M8950" s="2">
        <f t="shared" si="1816"/>
        <v>33880</v>
      </c>
      <c r="N8950" s="6">
        <f t="shared" si="1817"/>
        <v>1</v>
      </c>
      <c r="O8950" s="2">
        <f t="shared" si="1818"/>
        <v>29004.666926817576</v>
      </c>
      <c r="P8950" s="2">
        <f t="shared" si="1819"/>
        <v>29004.666926817576</v>
      </c>
    </row>
    <row r="8951" spans="1:16">
      <c r="A8951" s="6">
        <v>13</v>
      </c>
      <c r="B8951" s="6">
        <v>15</v>
      </c>
      <c r="C8951" s="6">
        <v>19</v>
      </c>
      <c r="D8951" s="6">
        <f t="shared" si="1807"/>
        <v>47</v>
      </c>
      <c r="E8951" s="5">
        <f t="shared" si="1808"/>
        <v>4039.1573208399304</v>
      </c>
      <c r="F8951" s="5">
        <f t="shared" si="1809"/>
        <v>651.73417492414967</v>
      </c>
      <c r="G8951" s="5">
        <f t="shared" si="1810"/>
        <v>1082.6092178872495</v>
      </c>
      <c r="H8951" s="5">
        <f t="shared" si="1811"/>
        <v>5773.5007136513295</v>
      </c>
      <c r="I8951" s="5">
        <f t="shared" si="1812"/>
        <v>720</v>
      </c>
      <c r="J8951" s="5">
        <f t="shared" si="1813"/>
        <v>5053.5007136513295</v>
      </c>
      <c r="K8951" s="2">
        <f t="shared" si="1814"/>
        <v>112734.38738978002</v>
      </c>
      <c r="L8951" s="2">
        <f t="shared" si="1815"/>
        <v>197110</v>
      </c>
      <c r="M8951" s="2">
        <f t="shared" si="1816"/>
        <v>34760</v>
      </c>
      <c r="N8951" s="6">
        <f t="shared" si="1817"/>
        <v>1</v>
      </c>
      <c r="O8951" s="2">
        <f t="shared" si="1818"/>
        <v>29615.612610219978</v>
      </c>
      <c r="P8951" s="2">
        <f t="shared" si="1819"/>
        <v>29615.612610219978</v>
      </c>
    </row>
    <row r="8952" spans="1:16">
      <c r="A8952" s="6">
        <v>13</v>
      </c>
      <c r="B8952" s="6">
        <v>15</v>
      </c>
      <c r="C8952" s="6">
        <v>20</v>
      </c>
      <c r="D8952" s="6">
        <f t="shared" si="1807"/>
        <v>48</v>
      </c>
      <c r="E8952" s="5">
        <f t="shared" si="1808"/>
        <v>4039.1573208399304</v>
      </c>
      <c r="F8952" s="5">
        <f t="shared" si="1809"/>
        <v>651.73417492414967</v>
      </c>
      <c r="G8952" s="5">
        <f t="shared" si="1810"/>
        <v>1153.8335085377266</v>
      </c>
      <c r="H8952" s="5">
        <f t="shared" si="1811"/>
        <v>5844.7250043018066</v>
      </c>
      <c r="I8952" s="5">
        <f t="shared" si="1812"/>
        <v>720</v>
      </c>
      <c r="J8952" s="5">
        <f t="shared" si="1813"/>
        <v>5124.7250043018066</v>
      </c>
      <c r="K8952" s="2">
        <f t="shared" si="1814"/>
        <v>113970.92021357303</v>
      </c>
      <c r="L8952" s="2">
        <f t="shared" si="1815"/>
        <v>199810</v>
      </c>
      <c r="M8952" s="2">
        <f t="shared" si="1816"/>
        <v>35640</v>
      </c>
      <c r="N8952" s="6">
        <f t="shared" si="1817"/>
        <v>1</v>
      </c>
      <c r="O8952" s="2">
        <f t="shared" si="1818"/>
        <v>30199.07978642697</v>
      </c>
      <c r="P8952" s="2">
        <f t="shared" si="1819"/>
        <v>30199.07978642697</v>
      </c>
    </row>
    <row r="8953" spans="1:16">
      <c r="A8953" s="6">
        <v>13</v>
      </c>
      <c r="B8953" s="6">
        <v>15</v>
      </c>
      <c r="C8953" s="6">
        <v>21</v>
      </c>
      <c r="D8953" s="6">
        <f t="shared" si="1807"/>
        <v>49</v>
      </c>
      <c r="E8953" s="5">
        <f t="shared" si="1808"/>
        <v>4039.1573208399304</v>
      </c>
      <c r="F8953" s="5">
        <f t="shared" si="1809"/>
        <v>651.73417492414967</v>
      </c>
      <c r="G8953" s="5">
        <f t="shared" si="1810"/>
        <v>1226.6692487641703</v>
      </c>
      <c r="H8953" s="5">
        <f t="shared" si="1811"/>
        <v>5917.5607445282503</v>
      </c>
      <c r="I8953" s="5">
        <f t="shared" si="1812"/>
        <v>720</v>
      </c>
      <c r="J8953" s="5">
        <f t="shared" si="1813"/>
        <v>5197.5607445282503</v>
      </c>
      <c r="K8953" s="2">
        <f t="shared" si="1814"/>
        <v>115235.42959250434</v>
      </c>
      <c r="L8953" s="2">
        <f t="shared" si="1815"/>
        <v>202510</v>
      </c>
      <c r="M8953" s="2">
        <f t="shared" si="1816"/>
        <v>36520</v>
      </c>
      <c r="N8953" s="6">
        <f t="shared" si="1817"/>
        <v>1</v>
      </c>
      <c r="O8953" s="2">
        <f t="shared" si="1818"/>
        <v>30754.570407495659</v>
      </c>
      <c r="P8953" s="2">
        <f t="shared" si="1819"/>
        <v>30754.570407495659</v>
      </c>
    </row>
    <row r="8954" spans="1:16">
      <c r="A8954" s="6">
        <v>13</v>
      </c>
      <c r="B8954" s="6">
        <v>15</v>
      </c>
      <c r="C8954" s="6">
        <v>22</v>
      </c>
      <c r="D8954" s="6">
        <f t="shared" si="1807"/>
        <v>50</v>
      </c>
      <c r="E8954" s="5">
        <f t="shared" si="1808"/>
        <v>4039.1573208399304</v>
      </c>
      <c r="F8954" s="5">
        <f t="shared" si="1809"/>
        <v>651.73417492414967</v>
      </c>
      <c r="G8954" s="5">
        <f t="shared" si="1810"/>
        <v>1301.1455960105666</v>
      </c>
      <c r="H8954" s="5">
        <f t="shared" si="1811"/>
        <v>5992.0370917746468</v>
      </c>
      <c r="I8954" s="5">
        <f t="shared" si="1812"/>
        <v>720</v>
      </c>
      <c r="J8954" s="5">
        <f t="shared" si="1813"/>
        <v>5272.0370917746468</v>
      </c>
      <c r="K8954" s="2">
        <f t="shared" si="1814"/>
        <v>116528.42173219872</v>
      </c>
      <c r="L8954" s="2">
        <f t="shared" si="1815"/>
        <v>205210</v>
      </c>
      <c r="M8954" s="2">
        <f t="shared" si="1816"/>
        <v>37400</v>
      </c>
      <c r="N8954" s="6">
        <f t="shared" si="1817"/>
        <v>1</v>
      </c>
      <c r="O8954" s="2">
        <f t="shared" si="1818"/>
        <v>31281.578267801277</v>
      </c>
      <c r="P8954" s="2">
        <f t="shared" si="1819"/>
        <v>31281.578267801277</v>
      </c>
    </row>
    <row r="8955" spans="1:16">
      <c r="A8955" s="6">
        <v>13</v>
      </c>
      <c r="B8955" s="6">
        <v>15</v>
      </c>
      <c r="C8955" s="6">
        <v>23</v>
      </c>
      <c r="D8955" s="6">
        <f t="shared" si="1807"/>
        <v>51</v>
      </c>
      <c r="E8955" s="5">
        <f t="shared" si="1808"/>
        <v>4039.1573208399304</v>
      </c>
      <c r="F8955" s="5">
        <f t="shared" si="1809"/>
        <v>651.73417492414967</v>
      </c>
      <c r="G8955" s="5">
        <f t="shared" si="1810"/>
        <v>1377.292184868003</v>
      </c>
      <c r="H8955" s="5">
        <f t="shared" si="1811"/>
        <v>6068.1836806320825</v>
      </c>
      <c r="I8955" s="5">
        <f t="shared" si="1812"/>
        <v>720</v>
      </c>
      <c r="J8955" s="5">
        <f t="shared" si="1813"/>
        <v>5348.1836806320825</v>
      </c>
      <c r="K8955" s="2">
        <f t="shared" si="1814"/>
        <v>117850.41112208477</v>
      </c>
      <c r="L8955" s="2">
        <f t="shared" si="1815"/>
        <v>207910</v>
      </c>
      <c r="M8955" s="2">
        <f t="shared" si="1816"/>
        <v>38280</v>
      </c>
      <c r="N8955" s="6">
        <f t="shared" si="1817"/>
        <v>1</v>
      </c>
      <c r="O8955" s="2">
        <f t="shared" si="1818"/>
        <v>31779.58887791523</v>
      </c>
      <c r="P8955" s="2">
        <f t="shared" si="1819"/>
        <v>31779.58887791523</v>
      </c>
    </row>
    <row r="8956" spans="1:16">
      <c r="A8956" s="6">
        <v>13</v>
      </c>
      <c r="B8956" s="6">
        <v>15</v>
      </c>
      <c r="C8956" s="6">
        <v>24</v>
      </c>
      <c r="D8956" s="6">
        <f t="shared" si="1807"/>
        <v>52</v>
      </c>
      <c r="E8956" s="5">
        <f t="shared" si="1808"/>
        <v>4039.1573208399304</v>
      </c>
      <c r="F8956" s="5">
        <f t="shared" si="1809"/>
        <v>651.73417492414967</v>
      </c>
      <c r="G8956" s="5">
        <f t="shared" si="1810"/>
        <v>1455.1391344474989</v>
      </c>
      <c r="H8956" s="5">
        <f t="shared" si="1811"/>
        <v>6146.0306302115787</v>
      </c>
      <c r="I8956" s="5">
        <f t="shared" si="1812"/>
        <v>720</v>
      </c>
      <c r="J8956" s="5">
        <f t="shared" si="1813"/>
        <v>5426.0306302115787</v>
      </c>
      <c r="K8956" s="2">
        <f t="shared" si="1814"/>
        <v>119201.92066339546</v>
      </c>
      <c r="L8956" s="2">
        <f t="shared" si="1815"/>
        <v>210610</v>
      </c>
      <c r="M8956" s="2">
        <f t="shared" si="1816"/>
        <v>39160</v>
      </c>
      <c r="N8956" s="6">
        <f t="shared" si="1817"/>
        <v>1</v>
      </c>
      <c r="O8956" s="2">
        <f t="shared" si="1818"/>
        <v>32248.07933660454</v>
      </c>
      <c r="P8956" s="2">
        <f t="shared" si="1819"/>
        <v>32248.07933660454</v>
      </c>
    </row>
    <row r="8957" spans="1:16">
      <c r="A8957" s="6">
        <v>13</v>
      </c>
      <c r="B8957" s="6">
        <v>15</v>
      </c>
      <c r="C8957" s="6">
        <v>25</v>
      </c>
      <c r="D8957" s="6">
        <f t="shared" si="1807"/>
        <v>53</v>
      </c>
      <c r="E8957" s="5">
        <f t="shared" si="1808"/>
        <v>4039.1573208399304</v>
      </c>
      <c r="F8957" s="5">
        <f t="shared" si="1809"/>
        <v>651.73417492414967</v>
      </c>
      <c r="G8957" s="5">
        <f t="shared" si="1810"/>
        <v>1534.7170558625965</v>
      </c>
      <c r="H8957" s="5">
        <f t="shared" si="1811"/>
        <v>6225.6085516266767</v>
      </c>
      <c r="I8957" s="5">
        <f t="shared" si="1812"/>
        <v>720</v>
      </c>
      <c r="J8957" s="5">
        <f t="shared" si="1813"/>
        <v>5505.6085516266767</v>
      </c>
      <c r="K8957" s="2">
        <f t="shared" si="1814"/>
        <v>120583.48179907424</v>
      </c>
      <c r="L8957" s="2">
        <f t="shared" si="1815"/>
        <v>213310</v>
      </c>
      <c r="M8957" s="2">
        <f t="shared" si="1816"/>
        <v>40040</v>
      </c>
      <c r="N8957" s="6">
        <f t="shared" si="1817"/>
        <v>1</v>
      </c>
      <c r="O8957" s="2">
        <f t="shared" si="1818"/>
        <v>32686.518200925755</v>
      </c>
      <c r="P8957" s="2">
        <f t="shared" si="1819"/>
        <v>32686.518200925755</v>
      </c>
    </row>
    <row r="8958" spans="1:16">
      <c r="A8958" s="6">
        <v>13</v>
      </c>
      <c r="B8958" s="6">
        <v>15</v>
      </c>
      <c r="C8958" s="6">
        <v>26</v>
      </c>
      <c r="D8958" s="6">
        <f t="shared" si="1807"/>
        <v>54</v>
      </c>
      <c r="E8958" s="5">
        <f t="shared" si="1808"/>
        <v>4039.1573208399304</v>
      </c>
      <c r="F8958" s="5">
        <f t="shared" si="1809"/>
        <v>651.73417492414967</v>
      </c>
      <c r="G8958" s="5">
        <f t="shared" si="1810"/>
        <v>1616.0570598233144</v>
      </c>
      <c r="H8958" s="5">
        <f t="shared" si="1811"/>
        <v>6306.9485555873944</v>
      </c>
      <c r="I8958" s="5">
        <f t="shared" si="1812"/>
        <v>720</v>
      </c>
      <c r="J8958" s="5">
        <f t="shared" si="1813"/>
        <v>5586.9485555873944</v>
      </c>
      <c r="K8958" s="2">
        <f t="shared" si="1814"/>
        <v>121995.63464561448</v>
      </c>
      <c r="L8958" s="2">
        <f t="shared" si="1815"/>
        <v>216010</v>
      </c>
      <c r="M8958" s="2">
        <f t="shared" si="1816"/>
        <v>40920</v>
      </c>
      <c r="N8958" s="6">
        <f t="shared" si="1817"/>
        <v>1</v>
      </c>
      <c r="O8958" s="2">
        <f t="shared" si="1818"/>
        <v>33094.365354385518</v>
      </c>
      <c r="P8958" s="2">
        <f t="shared" si="1819"/>
        <v>33094.365354385518</v>
      </c>
    </row>
    <row r="8959" spans="1:16">
      <c r="A8959" s="6">
        <v>13</v>
      </c>
      <c r="B8959" s="6">
        <v>15</v>
      </c>
      <c r="C8959" s="6">
        <v>27</v>
      </c>
      <c r="D8959" s="6">
        <f t="shared" si="1807"/>
        <v>55</v>
      </c>
      <c r="E8959" s="5">
        <f t="shared" si="1808"/>
        <v>4039.1573208399304</v>
      </c>
      <c r="F8959" s="5">
        <f t="shared" si="1809"/>
        <v>651.73417492414967</v>
      </c>
      <c r="G8959" s="5">
        <f t="shared" si="1810"/>
        <v>1699.1907643430709</v>
      </c>
      <c r="H8959" s="5">
        <f t="shared" si="1811"/>
        <v>6390.0822601071504</v>
      </c>
      <c r="I8959" s="5">
        <f t="shared" si="1812"/>
        <v>720</v>
      </c>
      <c r="J8959" s="5">
        <f t="shared" si="1813"/>
        <v>5670.0822601071504</v>
      </c>
      <c r="K8959" s="2">
        <f t="shared" si="1814"/>
        <v>123438.92812686025</v>
      </c>
      <c r="L8959" s="2">
        <f t="shared" si="1815"/>
        <v>218710</v>
      </c>
      <c r="M8959" s="2">
        <f t="shared" si="1816"/>
        <v>41800</v>
      </c>
      <c r="N8959" s="6">
        <f t="shared" si="1817"/>
        <v>1</v>
      </c>
      <c r="O8959" s="2">
        <f t="shared" si="1818"/>
        <v>33471.07187313975</v>
      </c>
      <c r="P8959" s="2">
        <f t="shared" si="1819"/>
        <v>33471.07187313975</v>
      </c>
    </row>
    <row r="8960" spans="1:16">
      <c r="A8960" s="6">
        <v>13</v>
      </c>
      <c r="B8960" s="6">
        <v>15</v>
      </c>
      <c r="C8960" s="6">
        <v>28</v>
      </c>
      <c r="D8960" s="6">
        <f t="shared" si="1807"/>
        <v>56</v>
      </c>
      <c r="E8960" s="5">
        <f t="shared" si="1808"/>
        <v>4039.1573208399304</v>
      </c>
      <c r="F8960" s="5">
        <f t="shared" si="1809"/>
        <v>651.73417492414967</v>
      </c>
      <c r="G8960" s="5">
        <f t="shared" si="1810"/>
        <v>1784.1503025602246</v>
      </c>
      <c r="H8960" s="5">
        <f t="shared" si="1811"/>
        <v>6475.0417983243042</v>
      </c>
      <c r="I8960" s="5">
        <f t="shared" si="1812"/>
        <v>720</v>
      </c>
      <c r="J8960" s="5">
        <f t="shared" si="1813"/>
        <v>5755.0417983243042</v>
      </c>
      <c r="K8960" s="2">
        <f t="shared" si="1814"/>
        <v>124913.92010979695</v>
      </c>
      <c r="L8960" s="2">
        <f t="shared" si="1815"/>
        <v>221410</v>
      </c>
      <c r="M8960" s="2">
        <f t="shared" si="1816"/>
        <v>42680</v>
      </c>
      <c r="N8960" s="6">
        <f t="shared" si="1817"/>
        <v>1</v>
      </c>
      <c r="O8960" s="2">
        <f t="shared" si="1818"/>
        <v>33816.079890203051</v>
      </c>
      <c r="P8960" s="2">
        <f t="shared" si="1819"/>
        <v>33816.079890203051</v>
      </c>
    </row>
    <row r="8961" spans="1:16">
      <c r="A8961" s="6">
        <v>13</v>
      </c>
      <c r="B8961" s="6">
        <v>15</v>
      </c>
      <c r="C8961" s="6">
        <v>29</v>
      </c>
      <c r="D8961" s="6">
        <f t="shared" si="1807"/>
        <v>57</v>
      </c>
      <c r="E8961" s="5">
        <f t="shared" si="1808"/>
        <v>4039.1573208399304</v>
      </c>
      <c r="F8961" s="5">
        <f t="shared" si="1809"/>
        <v>651.73417492414967</v>
      </c>
      <c r="G8961" s="5">
        <f t="shared" si="1810"/>
        <v>1870.9683306758782</v>
      </c>
      <c r="H8961" s="5">
        <f t="shared" si="1811"/>
        <v>6561.8598264399579</v>
      </c>
      <c r="I8961" s="5">
        <f t="shared" si="1812"/>
        <v>720</v>
      </c>
      <c r="J8961" s="5">
        <f t="shared" si="1813"/>
        <v>5841.8598264399579</v>
      </c>
      <c r="K8961" s="2">
        <f t="shared" si="1814"/>
        <v>126421.17754236038</v>
      </c>
      <c r="L8961" s="2">
        <f t="shared" si="1815"/>
        <v>224110</v>
      </c>
      <c r="M8961" s="2">
        <f t="shared" si="1816"/>
        <v>43560</v>
      </c>
      <c r="N8961" s="6">
        <f t="shared" si="1817"/>
        <v>0</v>
      </c>
      <c r="O8961" s="2">
        <f t="shared" si="1818"/>
        <v>34128.822457639617</v>
      </c>
      <c r="P8961" s="2" t="str">
        <f t="shared" si="1819"/>
        <v/>
      </c>
    </row>
    <row r="8962" spans="1:16">
      <c r="A8962" s="6">
        <v>13</v>
      </c>
      <c r="B8962" s="6">
        <v>15</v>
      </c>
      <c r="C8962" s="6">
        <v>30</v>
      </c>
      <c r="D8962" s="6">
        <f t="shared" si="1807"/>
        <v>58</v>
      </c>
      <c r="E8962" s="5">
        <f t="shared" si="1808"/>
        <v>4039.1573208399304</v>
      </c>
      <c r="F8962" s="5">
        <f t="shared" si="1809"/>
        <v>651.73417492414967</v>
      </c>
      <c r="G8962" s="5">
        <f t="shared" si="1810"/>
        <v>1959.6780360096488</v>
      </c>
      <c r="H8962" s="5">
        <f t="shared" si="1811"/>
        <v>6650.5695317737291</v>
      </c>
      <c r="I8962" s="5">
        <f t="shared" si="1812"/>
        <v>720</v>
      </c>
      <c r="J8962" s="5">
        <f t="shared" si="1813"/>
        <v>5930.5695317737291</v>
      </c>
      <c r="K8962" s="2">
        <f t="shared" si="1814"/>
        <v>127961.27659329391</v>
      </c>
      <c r="L8962" s="2">
        <f t="shared" si="1815"/>
        <v>226810</v>
      </c>
      <c r="M8962" s="2">
        <f t="shared" si="1816"/>
        <v>44440</v>
      </c>
      <c r="N8962" s="6">
        <f t="shared" si="1817"/>
        <v>0</v>
      </c>
      <c r="O8962" s="2">
        <f t="shared" si="1818"/>
        <v>34408.723406706093</v>
      </c>
      <c r="P8962" s="2" t="str">
        <f t="shared" si="1819"/>
        <v/>
      </c>
    </row>
    <row r="8963" spans="1:16">
      <c r="A8963" s="6">
        <v>13</v>
      </c>
      <c r="B8963" s="6">
        <v>16</v>
      </c>
      <c r="C8963" s="6">
        <v>0</v>
      </c>
      <c r="D8963" s="6">
        <f t="shared" si="1807"/>
        <v>29</v>
      </c>
      <c r="E8963" s="5">
        <f t="shared" si="1808"/>
        <v>4039.1573208399304</v>
      </c>
      <c r="F8963" s="5">
        <f t="shared" si="1809"/>
        <v>712.5626979170703</v>
      </c>
      <c r="G8963" s="5">
        <f t="shared" si="1810"/>
        <v>0</v>
      </c>
      <c r="H8963" s="5">
        <f t="shared" si="1811"/>
        <v>4751.7200187570006</v>
      </c>
      <c r="I8963" s="5">
        <f t="shared" si="1812"/>
        <v>720</v>
      </c>
      <c r="J8963" s="5">
        <f t="shared" si="1813"/>
        <v>4031.7200187570006</v>
      </c>
      <c r="K8963" s="2">
        <f t="shared" si="1814"/>
        <v>94995.139214531257</v>
      </c>
      <c r="L8963" s="2">
        <f t="shared" si="1815"/>
        <v>147904</v>
      </c>
      <c r="M8963" s="2">
        <f t="shared" si="1816"/>
        <v>18480</v>
      </c>
      <c r="N8963" s="6">
        <f t="shared" si="1817"/>
        <v>1</v>
      </c>
      <c r="O8963" s="2">
        <f t="shared" si="1818"/>
        <v>14428.860785468743</v>
      </c>
      <c r="P8963" s="2">
        <f t="shared" si="1819"/>
        <v>14428.860785468743</v>
      </c>
    </row>
    <row r="8964" spans="1:16">
      <c r="A8964" s="6">
        <v>13</v>
      </c>
      <c r="B8964" s="6">
        <v>16</v>
      </c>
      <c r="C8964" s="6">
        <v>1</v>
      </c>
      <c r="D8964" s="6">
        <f t="shared" ref="D8964:D9027" si="1820">A8964+B8964+C8964</f>
        <v>30</v>
      </c>
      <c r="E8964" s="5">
        <f t="shared" ref="E8964:E9027" si="1821">IF(A8964=0,0,A8964*LABOR_HRS_WK_TOM*SEASON_WEEKS*(1+DIM_PCT_TOM)^A8964)</f>
        <v>4039.1573208399304</v>
      </c>
      <c r="F8964" s="5">
        <f t="shared" ref="F8964:F9027" si="1822">IF(B8964=0,0,B8964*LABOR_HRS_WK_CAR*SEASON_WEEKS*(1+DIM_PCT_CAR)^B8964)</f>
        <v>712.5626979170703</v>
      </c>
      <c r="G8964" s="5">
        <f t="shared" ref="G8964:G9027" si="1823">IF(C8964=0,0,C8964*LABOR_HRS_WK_MES*SEASON_WEEKS*(1+DIM_PCT_MES)^C8964)</f>
        <v>45.5625</v>
      </c>
      <c r="H8964" s="5">
        <f t="shared" ref="H8964:H9027" si="1824">E8964+F8964+G8964</f>
        <v>4797.2825187570006</v>
      </c>
      <c r="I8964" s="5">
        <f t="shared" ref="I8964:I9027" si="1825">MIN(H8964,FARMER_HRS)</f>
        <v>720</v>
      </c>
      <c r="J8964" s="5">
        <f t="shared" ref="J8964:J9027" si="1826">MAX(0,H8964-FARMER_HRS)</f>
        <v>4077.2825187570006</v>
      </c>
      <c r="K8964" s="2">
        <f t="shared" ref="K8964:K9027" si="1827">I8964*FARMER_RATE+J8964*TEMP_WORKER_RATE</f>
        <v>95786.154839531257</v>
      </c>
      <c r="L8964" s="2">
        <f t="shared" ref="L8964:L9027" si="1828">A8964*PRICE_TOM+B8964*PRICE_CAR+C8964*PRICE_MES</f>
        <v>150604</v>
      </c>
      <c r="M8964" s="2">
        <f t="shared" ref="M8964:M9027" si="1829">A8964*FERT_BED_TOM+B8964*FERT_BED_CAR+C8964*FERT_BED_MES</f>
        <v>19360</v>
      </c>
      <c r="N8964" s="6">
        <f t="shared" ref="N8964:N9027" si="1830">IF(AND(D8964&lt;=TOTAL_BEDS,J8964&lt;=TEMP_WORKER_MAX*TEMP_WORKER_HRS),1,0)</f>
        <v>1</v>
      </c>
      <c r="O8964" s="2">
        <f t="shared" ref="O8964:O9027" si="1831">L8964-M8964-K8964-FIXED_COSTS</f>
        <v>15457.845160468743</v>
      </c>
      <c r="P8964" s="2">
        <f t="shared" ref="P8964:P9027" si="1832">IF(N8964=1,O8964,"")</f>
        <v>15457.845160468743</v>
      </c>
    </row>
    <row r="8965" spans="1:16">
      <c r="A8965" s="6">
        <v>13</v>
      </c>
      <c r="B8965" s="6">
        <v>16</v>
      </c>
      <c r="C8965" s="6">
        <v>2</v>
      </c>
      <c r="D8965" s="6">
        <f t="shared" si="1820"/>
        <v>31</v>
      </c>
      <c r="E8965" s="5">
        <f t="shared" si="1821"/>
        <v>4039.1573208399304</v>
      </c>
      <c r="F8965" s="5">
        <f t="shared" si="1822"/>
        <v>712.5626979170703</v>
      </c>
      <c r="G8965" s="5">
        <f t="shared" si="1823"/>
        <v>92.264062499999994</v>
      </c>
      <c r="H8965" s="5">
        <f t="shared" si="1824"/>
        <v>4843.984081257001</v>
      </c>
      <c r="I8965" s="5">
        <f t="shared" si="1825"/>
        <v>720</v>
      </c>
      <c r="J8965" s="5">
        <f t="shared" si="1826"/>
        <v>4123.984081257001</v>
      </c>
      <c r="K8965" s="2">
        <f t="shared" si="1827"/>
        <v>96596.945855156271</v>
      </c>
      <c r="L8965" s="2">
        <f t="shared" si="1828"/>
        <v>153304</v>
      </c>
      <c r="M8965" s="2">
        <f t="shared" si="1829"/>
        <v>20240</v>
      </c>
      <c r="N8965" s="6">
        <f t="shared" si="1830"/>
        <v>1</v>
      </c>
      <c r="O8965" s="2">
        <f t="shared" si="1831"/>
        <v>16467.054144843729</v>
      </c>
      <c r="P8965" s="2">
        <f t="shared" si="1832"/>
        <v>16467.054144843729</v>
      </c>
    </row>
    <row r="8966" spans="1:16">
      <c r="A8966" s="6">
        <v>13</v>
      </c>
      <c r="B8966" s="6">
        <v>16</v>
      </c>
      <c r="C8966" s="6">
        <v>3</v>
      </c>
      <c r="D8966" s="6">
        <f t="shared" si="1820"/>
        <v>32</v>
      </c>
      <c r="E8966" s="5">
        <f t="shared" si="1821"/>
        <v>4039.1573208399304</v>
      </c>
      <c r="F8966" s="5">
        <f t="shared" si="1822"/>
        <v>712.5626979170703</v>
      </c>
      <c r="G8966" s="5">
        <f t="shared" si="1823"/>
        <v>140.12604492187498</v>
      </c>
      <c r="H8966" s="5">
        <f t="shared" si="1824"/>
        <v>4891.8460636788759</v>
      </c>
      <c r="I8966" s="5">
        <f t="shared" si="1825"/>
        <v>720</v>
      </c>
      <c r="J8966" s="5">
        <f t="shared" si="1826"/>
        <v>4171.8460636788759</v>
      </c>
      <c r="K8966" s="2">
        <f t="shared" si="1827"/>
        <v>97427.88304998049</v>
      </c>
      <c r="L8966" s="2">
        <f t="shared" si="1828"/>
        <v>156004</v>
      </c>
      <c r="M8966" s="2">
        <f t="shared" si="1829"/>
        <v>21120</v>
      </c>
      <c r="N8966" s="6">
        <f t="shared" si="1830"/>
        <v>1</v>
      </c>
      <c r="O8966" s="2">
        <f t="shared" si="1831"/>
        <v>17456.11695001951</v>
      </c>
      <c r="P8966" s="2">
        <f t="shared" si="1832"/>
        <v>17456.11695001951</v>
      </c>
    </row>
    <row r="8967" spans="1:16">
      <c r="A8967" s="6">
        <v>13</v>
      </c>
      <c r="B8967" s="6">
        <v>16</v>
      </c>
      <c r="C8967" s="6">
        <v>4</v>
      </c>
      <c r="D8967" s="6">
        <f t="shared" si="1820"/>
        <v>33</v>
      </c>
      <c r="E8967" s="5">
        <f t="shared" si="1821"/>
        <v>4039.1573208399304</v>
      </c>
      <c r="F8967" s="5">
        <f t="shared" si="1822"/>
        <v>712.5626979170703</v>
      </c>
      <c r="G8967" s="5">
        <f t="shared" si="1823"/>
        <v>189.17016064453125</v>
      </c>
      <c r="H8967" s="5">
        <f t="shared" si="1824"/>
        <v>4940.8901794015319</v>
      </c>
      <c r="I8967" s="5">
        <f t="shared" si="1825"/>
        <v>720</v>
      </c>
      <c r="J8967" s="5">
        <f t="shared" si="1826"/>
        <v>4220.8901794015319</v>
      </c>
      <c r="K8967" s="2">
        <f t="shared" si="1827"/>
        <v>98279.343392387702</v>
      </c>
      <c r="L8967" s="2">
        <f t="shared" si="1828"/>
        <v>158704</v>
      </c>
      <c r="M8967" s="2">
        <f t="shared" si="1829"/>
        <v>22000</v>
      </c>
      <c r="N8967" s="6">
        <f t="shared" si="1830"/>
        <v>1</v>
      </c>
      <c r="O8967" s="2">
        <f t="shared" si="1831"/>
        <v>18424.656607612298</v>
      </c>
      <c r="P8967" s="2">
        <f t="shared" si="1832"/>
        <v>18424.656607612298</v>
      </c>
    </row>
    <row r="8968" spans="1:16">
      <c r="A8968" s="6">
        <v>13</v>
      </c>
      <c r="B8968" s="6">
        <v>16</v>
      </c>
      <c r="C8968" s="6">
        <v>5</v>
      </c>
      <c r="D8968" s="6">
        <f t="shared" si="1820"/>
        <v>34</v>
      </c>
      <c r="E8968" s="5">
        <f t="shared" si="1821"/>
        <v>4039.1573208399304</v>
      </c>
      <c r="F8968" s="5">
        <f t="shared" si="1822"/>
        <v>712.5626979170703</v>
      </c>
      <c r="G8968" s="5">
        <f t="shared" si="1823"/>
        <v>239.41848456573481</v>
      </c>
      <c r="H8968" s="5">
        <f t="shared" si="1824"/>
        <v>4991.1385033227352</v>
      </c>
      <c r="I8968" s="5">
        <f t="shared" si="1825"/>
        <v>720</v>
      </c>
      <c r="J8968" s="5">
        <f t="shared" si="1826"/>
        <v>4271.1385033227352</v>
      </c>
      <c r="K8968" s="2">
        <f t="shared" si="1827"/>
        <v>99151.71012713082</v>
      </c>
      <c r="L8968" s="2">
        <f t="shared" si="1828"/>
        <v>161404</v>
      </c>
      <c r="M8968" s="2">
        <f t="shared" si="1829"/>
        <v>22880</v>
      </c>
      <c r="N8968" s="6">
        <f t="shared" si="1830"/>
        <v>1</v>
      </c>
      <c r="O8968" s="2">
        <f t="shared" si="1831"/>
        <v>19372.28987286918</v>
      </c>
      <c r="P8968" s="2">
        <f t="shared" si="1832"/>
        <v>19372.28987286918</v>
      </c>
    </row>
    <row r="8969" spans="1:16">
      <c r="A8969" s="6">
        <v>13</v>
      </c>
      <c r="B8969" s="6">
        <v>16</v>
      </c>
      <c r="C8969" s="6">
        <v>6</v>
      </c>
      <c r="D8969" s="6">
        <f t="shared" si="1820"/>
        <v>35</v>
      </c>
      <c r="E8969" s="5">
        <f t="shared" si="1821"/>
        <v>4039.1573208399304</v>
      </c>
      <c r="F8969" s="5">
        <f t="shared" si="1822"/>
        <v>712.5626979170703</v>
      </c>
      <c r="G8969" s="5">
        <f t="shared" si="1823"/>
        <v>290.89345874736784</v>
      </c>
      <c r="H8969" s="5">
        <f t="shared" si="1824"/>
        <v>5042.6134775043683</v>
      </c>
      <c r="I8969" s="5">
        <f t="shared" si="1825"/>
        <v>720</v>
      </c>
      <c r="J8969" s="5">
        <f t="shared" si="1826"/>
        <v>4322.6134775043683</v>
      </c>
      <c r="K8969" s="2">
        <f t="shared" si="1827"/>
        <v>100045.37287333973</v>
      </c>
      <c r="L8969" s="2">
        <f t="shared" si="1828"/>
        <v>164104</v>
      </c>
      <c r="M8969" s="2">
        <f t="shared" si="1829"/>
        <v>23760</v>
      </c>
      <c r="N8969" s="6">
        <f t="shared" si="1830"/>
        <v>1</v>
      </c>
      <c r="O8969" s="2">
        <f t="shared" si="1831"/>
        <v>20298.627126660271</v>
      </c>
      <c r="P8969" s="2">
        <f t="shared" si="1832"/>
        <v>20298.627126660271</v>
      </c>
    </row>
    <row r="8970" spans="1:16">
      <c r="A8970" s="6">
        <v>13</v>
      </c>
      <c r="B8970" s="6">
        <v>16</v>
      </c>
      <c r="C8970" s="6">
        <v>7</v>
      </c>
      <c r="D8970" s="6">
        <f t="shared" si="1820"/>
        <v>36</v>
      </c>
      <c r="E8970" s="5">
        <f t="shared" si="1821"/>
        <v>4039.1573208399304</v>
      </c>
      <c r="F8970" s="5">
        <f t="shared" si="1822"/>
        <v>712.5626979170703</v>
      </c>
      <c r="G8970" s="5">
        <f t="shared" si="1823"/>
        <v>343.61789814532818</v>
      </c>
      <c r="H8970" s="5">
        <f t="shared" si="1824"/>
        <v>5095.3379169023292</v>
      </c>
      <c r="I8970" s="5">
        <f t="shared" si="1825"/>
        <v>720</v>
      </c>
      <c r="J8970" s="5">
        <f t="shared" si="1826"/>
        <v>4375.3379169023292</v>
      </c>
      <c r="K8970" s="2">
        <f t="shared" si="1827"/>
        <v>100960.72772399877</v>
      </c>
      <c r="L8970" s="2">
        <f t="shared" si="1828"/>
        <v>166804</v>
      </c>
      <c r="M8970" s="2">
        <f t="shared" si="1829"/>
        <v>24640</v>
      </c>
      <c r="N8970" s="6">
        <f t="shared" si="1830"/>
        <v>1</v>
      </c>
      <c r="O8970" s="2">
        <f t="shared" si="1831"/>
        <v>21203.272276001226</v>
      </c>
      <c r="P8970" s="2">
        <f t="shared" si="1832"/>
        <v>21203.272276001226</v>
      </c>
    </row>
    <row r="8971" spans="1:16">
      <c r="A8971" s="6">
        <v>13</v>
      </c>
      <c r="B8971" s="6">
        <v>16</v>
      </c>
      <c r="C8971" s="6">
        <v>8</v>
      </c>
      <c r="D8971" s="6">
        <f t="shared" si="1820"/>
        <v>37</v>
      </c>
      <c r="E8971" s="5">
        <f t="shared" si="1821"/>
        <v>4039.1573208399304</v>
      </c>
      <c r="F8971" s="5">
        <f t="shared" si="1822"/>
        <v>712.5626979170703</v>
      </c>
      <c r="G8971" s="5">
        <f t="shared" si="1823"/>
        <v>397.61499642530839</v>
      </c>
      <c r="H8971" s="5">
        <f t="shared" si="1824"/>
        <v>5149.3350151823088</v>
      </c>
      <c r="I8971" s="5">
        <f t="shared" si="1825"/>
        <v>720</v>
      </c>
      <c r="J8971" s="5">
        <f t="shared" si="1826"/>
        <v>4429.3350151823088</v>
      </c>
      <c r="K8971" s="2">
        <f t="shared" si="1827"/>
        <v>101898.17734691508</v>
      </c>
      <c r="L8971" s="2">
        <f t="shared" si="1828"/>
        <v>169504</v>
      </c>
      <c r="M8971" s="2">
        <f t="shared" si="1829"/>
        <v>25520</v>
      </c>
      <c r="N8971" s="6">
        <f t="shared" si="1830"/>
        <v>1</v>
      </c>
      <c r="O8971" s="2">
        <f t="shared" si="1831"/>
        <v>22085.822653084921</v>
      </c>
      <c r="P8971" s="2">
        <f t="shared" si="1832"/>
        <v>22085.822653084921</v>
      </c>
    </row>
    <row r="8972" spans="1:16">
      <c r="A8972" s="6">
        <v>13</v>
      </c>
      <c r="B8972" s="6">
        <v>16</v>
      </c>
      <c r="C8972" s="6">
        <v>9</v>
      </c>
      <c r="D8972" s="6">
        <f t="shared" si="1820"/>
        <v>38</v>
      </c>
      <c r="E8972" s="5">
        <f t="shared" si="1821"/>
        <v>4039.1573208399304</v>
      </c>
      <c r="F8972" s="5">
        <f t="shared" si="1822"/>
        <v>712.5626979170703</v>
      </c>
      <c r="G8972" s="5">
        <f t="shared" si="1823"/>
        <v>452.90833186570285</v>
      </c>
      <c r="H8972" s="5">
        <f t="shared" si="1824"/>
        <v>5204.6283506227037</v>
      </c>
      <c r="I8972" s="5">
        <f t="shared" si="1825"/>
        <v>720</v>
      </c>
      <c r="J8972" s="5">
        <f t="shared" si="1826"/>
        <v>4484.6283506227037</v>
      </c>
      <c r="K8972" s="2">
        <f t="shared" si="1827"/>
        <v>102858.13108719971</v>
      </c>
      <c r="L8972" s="2">
        <f t="shared" si="1828"/>
        <v>172204</v>
      </c>
      <c r="M8972" s="2">
        <f t="shared" si="1829"/>
        <v>26400</v>
      </c>
      <c r="N8972" s="6">
        <f t="shared" si="1830"/>
        <v>1</v>
      </c>
      <c r="O8972" s="2">
        <f t="shared" si="1831"/>
        <v>22945.868912800288</v>
      </c>
      <c r="P8972" s="2">
        <f t="shared" si="1832"/>
        <v>22945.868912800288</v>
      </c>
    </row>
    <row r="8973" spans="1:16">
      <c r="A8973" s="6">
        <v>13</v>
      </c>
      <c r="B8973" s="6">
        <v>16</v>
      </c>
      <c r="C8973" s="6">
        <v>10</v>
      </c>
      <c r="D8973" s="6">
        <f t="shared" si="1820"/>
        <v>39</v>
      </c>
      <c r="E8973" s="5">
        <f t="shared" si="1821"/>
        <v>4039.1573208399304</v>
      </c>
      <c r="F8973" s="5">
        <f t="shared" si="1822"/>
        <v>712.5626979170703</v>
      </c>
      <c r="G8973" s="5">
        <f t="shared" si="1823"/>
        <v>509.52187334891573</v>
      </c>
      <c r="H8973" s="5">
        <f t="shared" si="1824"/>
        <v>5261.2418921059161</v>
      </c>
      <c r="I8973" s="5">
        <f t="shared" si="1825"/>
        <v>720</v>
      </c>
      <c r="J8973" s="5">
        <f t="shared" si="1826"/>
        <v>4541.2418921059161</v>
      </c>
      <c r="K8973" s="2">
        <f t="shared" si="1827"/>
        <v>103841.00507128326</v>
      </c>
      <c r="L8973" s="2">
        <f t="shared" si="1828"/>
        <v>174904</v>
      </c>
      <c r="M8973" s="2">
        <f t="shared" si="1829"/>
        <v>27280</v>
      </c>
      <c r="N8973" s="6">
        <f t="shared" si="1830"/>
        <v>1</v>
      </c>
      <c r="O8973" s="2">
        <f t="shared" si="1831"/>
        <v>23782.99492871674</v>
      </c>
      <c r="P8973" s="2">
        <f t="shared" si="1832"/>
        <v>23782.99492871674</v>
      </c>
    </row>
    <row r="8974" spans="1:16">
      <c r="A8974" s="6">
        <v>13</v>
      </c>
      <c r="B8974" s="6">
        <v>16</v>
      </c>
      <c r="C8974" s="6">
        <v>11</v>
      </c>
      <c r="D8974" s="6">
        <f t="shared" si="1820"/>
        <v>40</v>
      </c>
      <c r="E8974" s="5">
        <f t="shared" si="1821"/>
        <v>4039.1573208399304</v>
      </c>
      <c r="F8974" s="5">
        <f t="shared" si="1822"/>
        <v>712.5626979170703</v>
      </c>
      <c r="G8974" s="5">
        <f t="shared" si="1823"/>
        <v>567.47998644235474</v>
      </c>
      <c r="H8974" s="5">
        <f t="shared" si="1824"/>
        <v>5319.2000051993555</v>
      </c>
      <c r="I8974" s="5">
        <f t="shared" si="1825"/>
        <v>720</v>
      </c>
      <c r="J8974" s="5">
        <f t="shared" si="1826"/>
        <v>4599.2000051993555</v>
      </c>
      <c r="K8974" s="2">
        <f t="shared" si="1827"/>
        <v>104847.22231248881</v>
      </c>
      <c r="L8974" s="2">
        <f t="shared" si="1828"/>
        <v>177604</v>
      </c>
      <c r="M8974" s="2">
        <f t="shared" si="1829"/>
        <v>28160</v>
      </c>
      <c r="N8974" s="6">
        <f t="shared" si="1830"/>
        <v>1</v>
      </c>
      <c r="O8974" s="2">
        <f t="shared" si="1831"/>
        <v>24596.777687511189</v>
      </c>
      <c r="P8974" s="2">
        <f t="shared" si="1832"/>
        <v>24596.777687511189</v>
      </c>
    </row>
    <row r="8975" spans="1:16">
      <c r="A8975" s="6">
        <v>13</v>
      </c>
      <c r="B8975" s="6">
        <v>16</v>
      </c>
      <c r="C8975" s="6">
        <v>12</v>
      </c>
      <c r="D8975" s="6">
        <f t="shared" si="1820"/>
        <v>41</v>
      </c>
      <c r="E8975" s="5">
        <f t="shared" si="1821"/>
        <v>4039.1573208399304</v>
      </c>
      <c r="F8975" s="5">
        <f t="shared" si="1822"/>
        <v>712.5626979170703</v>
      </c>
      <c r="G8975" s="5">
        <f t="shared" si="1823"/>
        <v>626.80743957041921</v>
      </c>
      <c r="H8975" s="5">
        <f t="shared" si="1824"/>
        <v>5378.5274583274195</v>
      </c>
      <c r="I8975" s="5">
        <f t="shared" si="1825"/>
        <v>720</v>
      </c>
      <c r="J8975" s="5">
        <f t="shared" si="1826"/>
        <v>4658.5274583274195</v>
      </c>
      <c r="K8975" s="2">
        <f t="shared" si="1827"/>
        <v>105877.21281818436</v>
      </c>
      <c r="L8975" s="2">
        <f t="shared" si="1828"/>
        <v>180304</v>
      </c>
      <c r="M8975" s="2">
        <f t="shared" si="1829"/>
        <v>29040</v>
      </c>
      <c r="N8975" s="6">
        <f t="shared" si="1830"/>
        <v>1</v>
      </c>
      <c r="O8975" s="2">
        <f t="shared" si="1831"/>
        <v>25386.787181815642</v>
      </c>
      <c r="P8975" s="2">
        <f t="shared" si="1832"/>
        <v>25386.787181815642</v>
      </c>
    </row>
    <row r="8976" spans="1:16">
      <c r="A8976" s="6">
        <v>13</v>
      </c>
      <c r="B8976" s="6">
        <v>16</v>
      </c>
      <c r="C8976" s="6">
        <v>13</v>
      </c>
      <c r="D8976" s="6">
        <f t="shared" si="1820"/>
        <v>42</v>
      </c>
      <c r="E8976" s="5">
        <f t="shared" si="1821"/>
        <v>4039.1573208399304</v>
      </c>
      <c r="F8976" s="5">
        <f t="shared" si="1822"/>
        <v>712.5626979170703</v>
      </c>
      <c r="G8976" s="5">
        <f t="shared" si="1823"/>
        <v>687.52941027880343</v>
      </c>
      <c r="H8976" s="5">
        <f t="shared" si="1824"/>
        <v>5439.2494290358045</v>
      </c>
      <c r="I8976" s="5">
        <f t="shared" si="1825"/>
        <v>720</v>
      </c>
      <c r="J8976" s="5">
        <f t="shared" si="1826"/>
        <v>4719.2494290358045</v>
      </c>
      <c r="K8976" s="2">
        <f t="shared" si="1827"/>
        <v>106931.41369853826</v>
      </c>
      <c r="L8976" s="2">
        <f t="shared" si="1828"/>
        <v>183004</v>
      </c>
      <c r="M8976" s="2">
        <f t="shared" si="1829"/>
        <v>29920</v>
      </c>
      <c r="N8976" s="6">
        <f t="shared" si="1830"/>
        <v>1</v>
      </c>
      <c r="O8976" s="2">
        <f t="shared" si="1831"/>
        <v>26152.586301461735</v>
      </c>
      <c r="P8976" s="2">
        <f t="shared" si="1832"/>
        <v>26152.586301461735</v>
      </c>
    </row>
    <row r="8977" spans="1:16">
      <c r="A8977" s="6">
        <v>13</v>
      </c>
      <c r="B8977" s="6">
        <v>16</v>
      </c>
      <c r="C8977" s="6">
        <v>14</v>
      </c>
      <c r="D8977" s="6">
        <f t="shared" si="1820"/>
        <v>43</v>
      </c>
      <c r="E8977" s="5">
        <f t="shared" si="1821"/>
        <v>4039.1573208399304</v>
      </c>
      <c r="F8977" s="5">
        <f t="shared" si="1822"/>
        <v>712.5626979170703</v>
      </c>
      <c r="G8977" s="5">
        <f t="shared" si="1823"/>
        <v>749.67149159246469</v>
      </c>
      <c r="H8977" s="5">
        <f t="shared" si="1824"/>
        <v>5501.3915103494655</v>
      </c>
      <c r="I8977" s="5">
        <f t="shared" si="1825"/>
        <v>720</v>
      </c>
      <c r="J8977" s="5">
        <f t="shared" si="1826"/>
        <v>4781.3915103494655</v>
      </c>
      <c r="K8977" s="2">
        <f t="shared" si="1827"/>
        <v>108010.26927690044</v>
      </c>
      <c r="L8977" s="2">
        <f t="shared" si="1828"/>
        <v>185704</v>
      </c>
      <c r="M8977" s="2">
        <f t="shared" si="1829"/>
        <v>30800</v>
      </c>
      <c r="N8977" s="6">
        <f t="shared" si="1830"/>
        <v>1</v>
      </c>
      <c r="O8977" s="2">
        <f t="shared" si="1831"/>
        <v>26893.730723099565</v>
      </c>
      <c r="P8977" s="2">
        <f t="shared" si="1832"/>
        <v>26893.730723099565</v>
      </c>
    </row>
    <row r="8978" spans="1:16">
      <c r="A8978" s="6">
        <v>13</v>
      </c>
      <c r="B8978" s="6">
        <v>16</v>
      </c>
      <c r="C8978" s="6">
        <v>15</v>
      </c>
      <c r="D8978" s="6">
        <f t="shared" si="1820"/>
        <v>44</v>
      </c>
      <c r="E8978" s="5">
        <f t="shared" si="1821"/>
        <v>4039.1573208399304</v>
      </c>
      <c r="F8978" s="5">
        <f t="shared" si="1822"/>
        <v>712.5626979170703</v>
      </c>
      <c r="G8978" s="5">
        <f t="shared" si="1823"/>
        <v>813.25969846861108</v>
      </c>
      <c r="H8978" s="5">
        <f t="shared" si="1824"/>
        <v>5564.9797172256112</v>
      </c>
      <c r="I8978" s="5">
        <f t="shared" si="1825"/>
        <v>720</v>
      </c>
      <c r="J8978" s="5">
        <f t="shared" si="1826"/>
        <v>4844.9797172256112</v>
      </c>
      <c r="K8978" s="2">
        <f t="shared" si="1827"/>
        <v>109114.23120183352</v>
      </c>
      <c r="L8978" s="2">
        <f t="shared" si="1828"/>
        <v>188404</v>
      </c>
      <c r="M8978" s="2">
        <f t="shared" si="1829"/>
        <v>31680</v>
      </c>
      <c r="N8978" s="6">
        <f t="shared" si="1830"/>
        <v>1</v>
      </c>
      <c r="O8978" s="2">
        <f t="shared" si="1831"/>
        <v>27609.768798166479</v>
      </c>
      <c r="P8978" s="2">
        <f t="shared" si="1832"/>
        <v>27609.768798166479</v>
      </c>
    </row>
    <row r="8979" spans="1:16">
      <c r="A8979" s="6">
        <v>13</v>
      </c>
      <c r="B8979" s="6">
        <v>16</v>
      </c>
      <c r="C8979" s="6">
        <v>16</v>
      </c>
      <c r="D8979" s="6">
        <f t="shared" si="1820"/>
        <v>45</v>
      </c>
      <c r="E8979" s="5">
        <f t="shared" si="1821"/>
        <v>4039.1573208399304</v>
      </c>
      <c r="F8979" s="5">
        <f t="shared" si="1822"/>
        <v>712.5626979170703</v>
      </c>
      <c r="G8979" s="5">
        <f t="shared" si="1823"/>
        <v>878.32047434610013</v>
      </c>
      <c r="H8979" s="5">
        <f t="shared" si="1824"/>
        <v>5630.0404931031007</v>
      </c>
      <c r="I8979" s="5">
        <f t="shared" si="1825"/>
        <v>720</v>
      </c>
      <c r="J8979" s="5">
        <f t="shared" si="1826"/>
        <v>4910.0404931031007</v>
      </c>
      <c r="K8979" s="2">
        <f t="shared" si="1827"/>
        <v>110243.75856081772</v>
      </c>
      <c r="L8979" s="2">
        <f t="shared" si="1828"/>
        <v>191104</v>
      </c>
      <c r="M8979" s="2">
        <f t="shared" si="1829"/>
        <v>32560</v>
      </c>
      <c r="N8979" s="6">
        <f t="shared" si="1830"/>
        <v>1</v>
      </c>
      <c r="O8979" s="2">
        <f t="shared" si="1831"/>
        <v>28300.241439182282</v>
      </c>
      <c r="P8979" s="2">
        <f t="shared" si="1832"/>
        <v>28300.241439182282</v>
      </c>
    </row>
    <row r="8980" spans="1:16">
      <c r="A8980" s="6">
        <v>13</v>
      </c>
      <c r="B8980" s="6">
        <v>16</v>
      </c>
      <c r="C8980" s="6">
        <v>17</v>
      </c>
      <c r="D8980" s="6">
        <f t="shared" si="1820"/>
        <v>46</v>
      </c>
      <c r="E8980" s="5">
        <f t="shared" si="1821"/>
        <v>4039.1573208399304</v>
      </c>
      <c r="F8980" s="5">
        <f t="shared" si="1822"/>
        <v>712.5626979170703</v>
      </c>
      <c r="G8980" s="5">
        <f t="shared" si="1823"/>
        <v>944.88069779264049</v>
      </c>
      <c r="H8980" s="5">
        <f t="shared" si="1824"/>
        <v>5696.6007165496412</v>
      </c>
      <c r="I8980" s="5">
        <f t="shared" si="1825"/>
        <v>720</v>
      </c>
      <c r="J8980" s="5">
        <f t="shared" si="1826"/>
        <v>4976.6007165496412</v>
      </c>
      <c r="K8980" s="2">
        <f t="shared" si="1827"/>
        <v>111399.31799565349</v>
      </c>
      <c r="L8980" s="2">
        <f t="shared" si="1828"/>
        <v>193804</v>
      </c>
      <c r="M8980" s="2">
        <f t="shared" si="1829"/>
        <v>33440</v>
      </c>
      <c r="N8980" s="6">
        <f t="shared" si="1830"/>
        <v>1</v>
      </c>
      <c r="O8980" s="2">
        <f t="shared" si="1831"/>
        <v>28964.682004346512</v>
      </c>
      <c r="P8980" s="2">
        <f t="shared" si="1832"/>
        <v>28964.682004346512</v>
      </c>
    </row>
    <row r="8981" spans="1:16">
      <c r="A8981" s="6">
        <v>13</v>
      </c>
      <c r="B8981" s="6">
        <v>16</v>
      </c>
      <c r="C8981" s="6">
        <v>18</v>
      </c>
      <c r="D8981" s="6">
        <f t="shared" si="1820"/>
        <v>47</v>
      </c>
      <c r="E8981" s="5">
        <f t="shared" si="1821"/>
        <v>4039.1573208399304</v>
      </c>
      <c r="F8981" s="5">
        <f t="shared" si="1822"/>
        <v>712.5626979170703</v>
      </c>
      <c r="G8981" s="5">
        <f t="shared" si="1823"/>
        <v>1012.9676892512279</v>
      </c>
      <c r="H8981" s="5">
        <f t="shared" si="1824"/>
        <v>5764.6877080082286</v>
      </c>
      <c r="I8981" s="5">
        <f t="shared" si="1825"/>
        <v>720</v>
      </c>
      <c r="J8981" s="5">
        <f t="shared" si="1826"/>
        <v>5044.6877080082286</v>
      </c>
      <c r="K8981" s="2">
        <f t="shared" si="1827"/>
        <v>112581.3838195873</v>
      </c>
      <c r="L8981" s="2">
        <f t="shared" si="1828"/>
        <v>196504</v>
      </c>
      <c r="M8981" s="2">
        <f t="shared" si="1829"/>
        <v>34320</v>
      </c>
      <c r="N8981" s="6">
        <f t="shared" si="1830"/>
        <v>1</v>
      </c>
      <c r="O8981" s="2">
        <f t="shared" si="1831"/>
        <v>29602.616180412704</v>
      </c>
      <c r="P8981" s="2">
        <f t="shared" si="1832"/>
        <v>29602.616180412704</v>
      </c>
    </row>
    <row r="8982" spans="1:16">
      <c r="A8982" s="6">
        <v>13</v>
      </c>
      <c r="B8982" s="6">
        <v>16</v>
      </c>
      <c r="C8982" s="6">
        <v>19</v>
      </c>
      <c r="D8982" s="6">
        <f t="shared" si="1820"/>
        <v>48</v>
      </c>
      <c r="E8982" s="5">
        <f t="shared" si="1821"/>
        <v>4039.1573208399304</v>
      </c>
      <c r="F8982" s="5">
        <f t="shared" si="1822"/>
        <v>712.5626979170703</v>
      </c>
      <c r="G8982" s="5">
        <f t="shared" si="1823"/>
        <v>1082.6092178872495</v>
      </c>
      <c r="H8982" s="5">
        <f t="shared" si="1824"/>
        <v>5834.3292366442502</v>
      </c>
      <c r="I8982" s="5">
        <f t="shared" si="1825"/>
        <v>720</v>
      </c>
      <c r="J8982" s="5">
        <f t="shared" si="1826"/>
        <v>5114.3292366442502</v>
      </c>
      <c r="K8982" s="2">
        <f t="shared" si="1827"/>
        <v>113790.43813618489</v>
      </c>
      <c r="L8982" s="2">
        <f t="shared" si="1828"/>
        <v>199204</v>
      </c>
      <c r="M8982" s="2">
        <f t="shared" si="1829"/>
        <v>35200</v>
      </c>
      <c r="N8982" s="6">
        <f t="shared" si="1830"/>
        <v>1</v>
      </c>
      <c r="O8982" s="2">
        <f t="shared" si="1831"/>
        <v>30213.561863815106</v>
      </c>
      <c r="P8982" s="2">
        <f t="shared" si="1832"/>
        <v>30213.561863815106</v>
      </c>
    </row>
    <row r="8983" spans="1:16">
      <c r="A8983" s="6">
        <v>13</v>
      </c>
      <c r="B8983" s="6">
        <v>16</v>
      </c>
      <c r="C8983" s="6">
        <v>20</v>
      </c>
      <c r="D8983" s="6">
        <f t="shared" si="1820"/>
        <v>49</v>
      </c>
      <c r="E8983" s="5">
        <f t="shared" si="1821"/>
        <v>4039.1573208399304</v>
      </c>
      <c r="F8983" s="5">
        <f t="shared" si="1822"/>
        <v>712.5626979170703</v>
      </c>
      <c r="G8983" s="5">
        <f t="shared" si="1823"/>
        <v>1153.8335085377266</v>
      </c>
      <c r="H8983" s="5">
        <f t="shared" si="1824"/>
        <v>5905.5535272947272</v>
      </c>
      <c r="I8983" s="5">
        <f t="shared" si="1825"/>
        <v>720</v>
      </c>
      <c r="J8983" s="5">
        <f t="shared" si="1826"/>
        <v>5185.5535272947272</v>
      </c>
      <c r="K8983" s="2">
        <f t="shared" si="1827"/>
        <v>115026.9709599779</v>
      </c>
      <c r="L8983" s="2">
        <f t="shared" si="1828"/>
        <v>201904</v>
      </c>
      <c r="M8983" s="2">
        <f t="shared" si="1829"/>
        <v>36080</v>
      </c>
      <c r="N8983" s="6">
        <f t="shared" si="1830"/>
        <v>1</v>
      </c>
      <c r="O8983" s="2">
        <f t="shared" si="1831"/>
        <v>30797.029040022098</v>
      </c>
      <c r="P8983" s="2">
        <f t="shared" si="1832"/>
        <v>30797.029040022098</v>
      </c>
    </row>
    <row r="8984" spans="1:16">
      <c r="A8984" s="6">
        <v>13</v>
      </c>
      <c r="B8984" s="6">
        <v>16</v>
      </c>
      <c r="C8984" s="6">
        <v>21</v>
      </c>
      <c r="D8984" s="6">
        <f t="shared" si="1820"/>
        <v>50</v>
      </c>
      <c r="E8984" s="5">
        <f t="shared" si="1821"/>
        <v>4039.1573208399304</v>
      </c>
      <c r="F8984" s="5">
        <f t="shared" si="1822"/>
        <v>712.5626979170703</v>
      </c>
      <c r="G8984" s="5">
        <f t="shared" si="1823"/>
        <v>1226.6692487641703</v>
      </c>
      <c r="H8984" s="5">
        <f t="shared" si="1824"/>
        <v>5978.389267521171</v>
      </c>
      <c r="I8984" s="5">
        <f t="shared" si="1825"/>
        <v>720</v>
      </c>
      <c r="J8984" s="5">
        <f t="shared" si="1826"/>
        <v>5258.389267521171</v>
      </c>
      <c r="K8984" s="2">
        <f t="shared" si="1827"/>
        <v>116291.48033890921</v>
      </c>
      <c r="L8984" s="2">
        <f t="shared" si="1828"/>
        <v>204604</v>
      </c>
      <c r="M8984" s="2">
        <f t="shared" si="1829"/>
        <v>36960</v>
      </c>
      <c r="N8984" s="6">
        <f t="shared" si="1830"/>
        <v>1</v>
      </c>
      <c r="O8984" s="2">
        <f t="shared" si="1831"/>
        <v>31352.519661090788</v>
      </c>
      <c r="P8984" s="2">
        <f t="shared" si="1832"/>
        <v>31352.519661090788</v>
      </c>
    </row>
    <row r="8985" spans="1:16">
      <c r="A8985" s="6">
        <v>13</v>
      </c>
      <c r="B8985" s="6">
        <v>16</v>
      </c>
      <c r="C8985" s="6">
        <v>22</v>
      </c>
      <c r="D8985" s="6">
        <f t="shared" si="1820"/>
        <v>51</v>
      </c>
      <c r="E8985" s="5">
        <f t="shared" si="1821"/>
        <v>4039.1573208399304</v>
      </c>
      <c r="F8985" s="5">
        <f t="shared" si="1822"/>
        <v>712.5626979170703</v>
      </c>
      <c r="G8985" s="5">
        <f t="shared" si="1823"/>
        <v>1301.1455960105666</v>
      </c>
      <c r="H8985" s="5">
        <f t="shared" si="1824"/>
        <v>6052.8656147675674</v>
      </c>
      <c r="I8985" s="5">
        <f t="shared" si="1825"/>
        <v>720</v>
      </c>
      <c r="J8985" s="5">
        <f t="shared" si="1826"/>
        <v>5332.8656147675674</v>
      </c>
      <c r="K8985" s="2">
        <f t="shared" si="1827"/>
        <v>117584.47247860359</v>
      </c>
      <c r="L8985" s="2">
        <f t="shared" si="1828"/>
        <v>207304</v>
      </c>
      <c r="M8985" s="2">
        <f t="shared" si="1829"/>
        <v>37840</v>
      </c>
      <c r="N8985" s="6">
        <f t="shared" si="1830"/>
        <v>1</v>
      </c>
      <c r="O8985" s="2">
        <f t="shared" si="1831"/>
        <v>31879.527521396405</v>
      </c>
      <c r="P8985" s="2">
        <f t="shared" si="1832"/>
        <v>31879.527521396405</v>
      </c>
    </row>
    <row r="8986" spans="1:16">
      <c r="A8986" s="6">
        <v>13</v>
      </c>
      <c r="B8986" s="6">
        <v>16</v>
      </c>
      <c r="C8986" s="6">
        <v>23</v>
      </c>
      <c r="D8986" s="6">
        <f t="shared" si="1820"/>
        <v>52</v>
      </c>
      <c r="E8986" s="5">
        <f t="shared" si="1821"/>
        <v>4039.1573208399304</v>
      </c>
      <c r="F8986" s="5">
        <f t="shared" si="1822"/>
        <v>712.5626979170703</v>
      </c>
      <c r="G8986" s="5">
        <f t="shared" si="1823"/>
        <v>1377.292184868003</v>
      </c>
      <c r="H8986" s="5">
        <f t="shared" si="1824"/>
        <v>6129.0122036250032</v>
      </c>
      <c r="I8986" s="5">
        <f t="shared" si="1825"/>
        <v>720</v>
      </c>
      <c r="J8986" s="5">
        <f t="shared" si="1826"/>
        <v>5409.0122036250032</v>
      </c>
      <c r="K8986" s="2">
        <f t="shared" si="1827"/>
        <v>118906.46186848964</v>
      </c>
      <c r="L8986" s="2">
        <f t="shared" si="1828"/>
        <v>210004</v>
      </c>
      <c r="M8986" s="2">
        <f t="shared" si="1829"/>
        <v>38720</v>
      </c>
      <c r="N8986" s="6">
        <f t="shared" si="1830"/>
        <v>1</v>
      </c>
      <c r="O8986" s="2">
        <f t="shared" si="1831"/>
        <v>32377.538131510359</v>
      </c>
      <c r="P8986" s="2">
        <f t="shared" si="1832"/>
        <v>32377.538131510359</v>
      </c>
    </row>
    <row r="8987" spans="1:16">
      <c r="A8987" s="6">
        <v>13</v>
      </c>
      <c r="B8987" s="6">
        <v>16</v>
      </c>
      <c r="C8987" s="6">
        <v>24</v>
      </c>
      <c r="D8987" s="6">
        <f t="shared" si="1820"/>
        <v>53</v>
      </c>
      <c r="E8987" s="5">
        <f t="shared" si="1821"/>
        <v>4039.1573208399304</v>
      </c>
      <c r="F8987" s="5">
        <f t="shared" si="1822"/>
        <v>712.5626979170703</v>
      </c>
      <c r="G8987" s="5">
        <f t="shared" si="1823"/>
        <v>1455.1391344474989</v>
      </c>
      <c r="H8987" s="5">
        <f t="shared" si="1824"/>
        <v>6206.8591532044993</v>
      </c>
      <c r="I8987" s="5">
        <f t="shared" si="1825"/>
        <v>720</v>
      </c>
      <c r="J8987" s="5">
        <f t="shared" si="1826"/>
        <v>5486.8591532044993</v>
      </c>
      <c r="K8987" s="2">
        <f t="shared" si="1827"/>
        <v>120257.97140980033</v>
      </c>
      <c r="L8987" s="2">
        <f t="shared" si="1828"/>
        <v>212704</v>
      </c>
      <c r="M8987" s="2">
        <f t="shared" si="1829"/>
        <v>39600</v>
      </c>
      <c r="N8987" s="6">
        <f t="shared" si="1830"/>
        <v>1</v>
      </c>
      <c r="O8987" s="2">
        <f t="shared" si="1831"/>
        <v>32846.028590199669</v>
      </c>
      <c r="P8987" s="2">
        <f t="shared" si="1832"/>
        <v>32846.028590199669</v>
      </c>
    </row>
    <row r="8988" spans="1:16">
      <c r="A8988" s="6">
        <v>13</v>
      </c>
      <c r="B8988" s="6">
        <v>16</v>
      </c>
      <c r="C8988" s="6">
        <v>25</v>
      </c>
      <c r="D8988" s="6">
        <f t="shared" si="1820"/>
        <v>54</v>
      </c>
      <c r="E8988" s="5">
        <f t="shared" si="1821"/>
        <v>4039.1573208399304</v>
      </c>
      <c r="F8988" s="5">
        <f t="shared" si="1822"/>
        <v>712.5626979170703</v>
      </c>
      <c r="G8988" s="5">
        <f t="shared" si="1823"/>
        <v>1534.7170558625965</v>
      </c>
      <c r="H8988" s="5">
        <f t="shared" si="1824"/>
        <v>6286.4370746195973</v>
      </c>
      <c r="I8988" s="5">
        <f t="shared" si="1825"/>
        <v>720</v>
      </c>
      <c r="J8988" s="5">
        <f t="shared" si="1826"/>
        <v>5566.4370746195973</v>
      </c>
      <c r="K8988" s="2">
        <f t="shared" si="1827"/>
        <v>121639.53254547912</v>
      </c>
      <c r="L8988" s="2">
        <f t="shared" si="1828"/>
        <v>215404</v>
      </c>
      <c r="M8988" s="2">
        <f t="shared" si="1829"/>
        <v>40480</v>
      </c>
      <c r="N8988" s="6">
        <f t="shared" si="1830"/>
        <v>1</v>
      </c>
      <c r="O8988" s="2">
        <f t="shared" si="1831"/>
        <v>33284.467454520884</v>
      </c>
      <c r="P8988" s="2">
        <f t="shared" si="1832"/>
        <v>33284.467454520884</v>
      </c>
    </row>
    <row r="8989" spans="1:16">
      <c r="A8989" s="6">
        <v>13</v>
      </c>
      <c r="B8989" s="6">
        <v>16</v>
      </c>
      <c r="C8989" s="6">
        <v>26</v>
      </c>
      <c r="D8989" s="6">
        <f t="shared" si="1820"/>
        <v>55</v>
      </c>
      <c r="E8989" s="5">
        <f t="shared" si="1821"/>
        <v>4039.1573208399304</v>
      </c>
      <c r="F8989" s="5">
        <f t="shared" si="1822"/>
        <v>712.5626979170703</v>
      </c>
      <c r="G8989" s="5">
        <f t="shared" si="1823"/>
        <v>1616.0570598233144</v>
      </c>
      <c r="H8989" s="5">
        <f t="shared" si="1824"/>
        <v>6367.777078580315</v>
      </c>
      <c r="I8989" s="5">
        <f t="shared" si="1825"/>
        <v>720</v>
      </c>
      <c r="J8989" s="5">
        <f t="shared" si="1826"/>
        <v>5647.777078580315</v>
      </c>
      <c r="K8989" s="2">
        <f t="shared" si="1827"/>
        <v>123051.68539201935</v>
      </c>
      <c r="L8989" s="2">
        <f t="shared" si="1828"/>
        <v>218104</v>
      </c>
      <c r="M8989" s="2">
        <f t="shared" si="1829"/>
        <v>41360</v>
      </c>
      <c r="N8989" s="6">
        <f t="shared" si="1830"/>
        <v>1</v>
      </c>
      <c r="O8989" s="2">
        <f t="shared" si="1831"/>
        <v>33692.314607980647</v>
      </c>
      <c r="P8989" s="2">
        <f t="shared" si="1832"/>
        <v>33692.314607980647</v>
      </c>
    </row>
    <row r="8990" spans="1:16">
      <c r="A8990" s="6">
        <v>13</v>
      </c>
      <c r="B8990" s="6">
        <v>16</v>
      </c>
      <c r="C8990" s="6">
        <v>27</v>
      </c>
      <c r="D8990" s="6">
        <f t="shared" si="1820"/>
        <v>56</v>
      </c>
      <c r="E8990" s="5">
        <f t="shared" si="1821"/>
        <v>4039.1573208399304</v>
      </c>
      <c r="F8990" s="5">
        <f t="shared" si="1822"/>
        <v>712.5626979170703</v>
      </c>
      <c r="G8990" s="5">
        <f t="shared" si="1823"/>
        <v>1699.1907643430709</v>
      </c>
      <c r="H8990" s="5">
        <f t="shared" si="1824"/>
        <v>6450.9107831000711</v>
      </c>
      <c r="I8990" s="5">
        <f t="shared" si="1825"/>
        <v>720</v>
      </c>
      <c r="J8990" s="5">
        <f t="shared" si="1826"/>
        <v>5730.9107831000711</v>
      </c>
      <c r="K8990" s="2">
        <f t="shared" si="1827"/>
        <v>124494.97887326512</v>
      </c>
      <c r="L8990" s="2">
        <f t="shared" si="1828"/>
        <v>220804</v>
      </c>
      <c r="M8990" s="2">
        <f t="shared" si="1829"/>
        <v>42240</v>
      </c>
      <c r="N8990" s="6">
        <f t="shared" si="1830"/>
        <v>1</v>
      </c>
      <c r="O8990" s="2">
        <f t="shared" si="1831"/>
        <v>34069.021126734879</v>
      </c>
      <c r="P8990" s="2">
        <f t="shared" si="1832"/>
        <v>34069.021126734879</v>
      </c>
    </row>
    <row r="8991" spans="1:16">
      <c r="A8991" s="6">
        <v>13</v>
      </c>
      <c r="B8991" s="6">
        <v>16</v>
      </c>
      <c r="C8991" s="6">
        <v>28</v>
      </c>
      <c r="D8991" s="6">
        <f t="shared" si="1820"/>
        <v>57</v>
      </c>
      <c r="E8991" s="5">
        <f t="shared" si="1821"/>
        <v>4039.1573208399304</v>
      </c>
      <c r="F8991" s="5">
        <f t="shared" si="1822"/>
        <v>712.5626979170703</v>
      </c>
      <c r="G8991" s="5">
        <f t="shared" si="1823"/>
        <v>1784.1503025602246</v>
      </c>
      <c r="H8991" s="5">
        <f t="shared" si="1824"/>
        <v>6535.8703213172248</v>
      </c>
      <c r="I8991" s="5">
        <f t="shared" si="1825"/>
        <v>720</v>
      </c>
      <c r="J8991" s="5">
        <f t="shared" si="1826"/>
        <v>5815.8703213172248</v>
      </c>
      <c r="K8991" s="2">
        <f t="shared" si="1827"/>
        <v>125969.97085620182</v>
      </c>
      <c r="L8991" s="2">
        <f t="shared" si="1828"/>
        <v>223504</v>
      </c>
      <c r="M8991" s="2">
        <f t="shared" si="1829"/>
        <v>43120</v>
      </c>
      <c r="N8991" s="6">
        <f t="shared" si="1830"/>
        <v>0</v>
      </c>
      <c r="O8991" s="2">
        <f t="shared" si="1831"/>
        <v>34414.02914379818</v>
      </c>
      <c r="P8991" s="2" t="str">
        <f t="shared" si="1832"/>
        <v/>
      </c>
    </row>
    <row r="8992" spans="1:16">
      <c r="A8992" s="6">
        <v>13</v>
      </c>
      <c r="B8992" s="6">
        <v>16</v>
      </c>
      <c r="C8992" s="6">
        <v>29</v>
      </c>
      <c r="D8992" s="6">
        <f t="shared" si="1820"/>
        <v>58</v>
      </c>
      <c r="E8992" s="5">
        <f t="shared" si="1821"/>
        <v>4039.1573208399304</v>
      </c>
      <c r="F8992" s="5">
        <f t="shared" si="1822"/>
        <v>712.5626979170703</v>
      </c>
      <c r="G8992" s="5">
        <f t="shared" si="1823"/>
        <v>1870.9683306758782</v>
      </c>
      <c r="H8992" s="5">
        <f t="shared" si="1824"/>
        <v>6622.6883494328786</v>
      </c>
      <c r="I8992" s="5">
        <f t="shared" si="1825"/>
        <v>720</v>
      </c>
      <c r="J8992" s="5">
        <f t="shared" si="1826"/>
        <v>5902.6883494328786</v>
      </c>
      <c r="K8992" s="2">
        <f t="shared" si="1827"/>
        <v>127477.22828876525</v>
      </c>
      <c r="L8992" s="2">
        <f t="shared" si="1828"/>
        <v>226204</v>
      </c>
      <c r="M8992" s="2">
        <f t="shared" si="1829"/>
        <v>44000</v>
      </c>
      <c r="N8992" s="6">
        <f t="shared" si="1830"/>
        <v>0</v>
      </c>
      <c r="O8992" s="2">
        <f t="shared" si="1831"/>
        <v>34726.771711234745</v>
      </c>
      <c r="P8992" s="2" t="str">
        <f t="shared" si="1832"/>
        <v/>
      </c>
    </row>
    <row r="8993" spans="1:16">
      <c r="A8993" s="6">
        <v>13</v>
      </c>
      <c r="B8993" s="6">
        <v>16</v>
      </c>
      <c r="C8993" s="6">
        <v>30</v>
      </c>
      <c r="D8993" s="6">
        <f t="shared" si="1820"/>
        <v>59</v>
      </c>
      <c r="E8993" s="5">
        <f t="shared" si="1821"/>
        <v>4039.1573208399304</v>
      </c>
      <c r="F8993" s="5">
        <f t="shared" si="1822"/>
        <v>712.5626979170703</v>
      </c>
      <c r="G8993" s="5">
        <f t="shared" si="1823"/>
        <v>1959.6780360096488</v>
      </c>
      <c r="H8993" s="5">
        <f t="shared" si="1824"/>
        <v>6711.3980547666497</v>
      </c>
      <c r="I8993" s="5">
        <f t="shared" si="1825"/>
        <v>720</v>
      </c>
      <c r="J8993" s="5">
        <f t="shared" si="1826"/>
        <v>5991.3980547666497</v>
      </c>
      <c r="K8993" s="2">
        <f t="shared" si="1827"/>
        <v>129017.32733969878</v>
      </c>
      <c r="L8993" s="2">
        <f t="shared" si="1828"/>
        <v>228904</v>
      </c>
      <c r="M8993" s="2">
        <f t="shared" si="1829"/>
        <v>44880</v>
      </c>
      <c r="N8993" s="6">
        <f t="shared" si="1830"/>
        <v>0</v>
      </c>
      <c r="O8993" s="2">
        <f t="shared" si="1831"/>
        <v>35006.672660301221</v>
      </c>
      <c r="P8993" s="2" t="str">
        <f t="shared" si="1832"/>
        <v/>
      </c>
    </row>
    <row r="8994" spans="1:16">
      <c r="A8994" s="6">
        <v>13</v>
      </c>
      <c r="B8994" s="6">
        <v>17</v>
      </c>
      <c r="C8994" s="6">
        <v>0</v>
      </c>
      <c r="D8994" s="6">
        <f t="shared" si="1820"/>
        <v>30</v>
      </c>
      <c r="E8994" s="5">
        <f t="shared" si="1821"/>
        <v>4039.1573208399304</v>
      </c>
      <c r="F8994" s="5">
        <f t="shared" si="1822"/>
        <v>776.02531320030937</v>
      </c>
      <c r="G8994" s="5">
        <f t="shared" si="1823"/>
        <v>0</v>
      </c>
      <c r="H8994" s="5">
        <f t="shared" si="1824"/>
        <v>4815.1826340402395</v>
      </c>
      <c r="I8994" s="5">
        <f t="shared" si="1825"/>
        <v>720</v>
      </c>
      <c r="J8994" s="5">
        <f t="shared" si="1826"/>
        <v>4095.1826340402395</v>
      </c>
      <c r="K8994" s="2">
        <f t="shared" si="1827"/>
        <v>96096.920729865262</v>
      </c>
      <c r="L8994" s="2">
        <f t="shared" si="1828"/>
        <v>149998</v>
      </c>
      <c r="M8994" s="2">
        <f t="shared" si="1829"/>
        <v>18920</v>
      </c>
      <c r="N8994" s="6">
        <f t="shared" si="1830"/>
        <v>1</v>
      </c>
      <c r="O8994" s="2">
        <f t="shared" si="1831"/>
        <v>14981.079270134738</v>
      </c>
      <c r="P8994" s="2">
        <f t="shared" si="1832"/>
        <v>14981.079270134738</v>
      </c>
    </row>
    <row r="8995" spans="1:16">
      <c r="A8995" s="6">
        <v>13</v>
      </c>
      <c r="B8995" s="6">
        <v>17</v>
      </c>
      <c r="C8995" s="6">
        <v>1</v>
      </c>
      <c r="D8995" s="6">
        <f t="shared" si="1820"/>
        <v>31</v>
      </c>
      <c r="E8995" s="5">
        <f t="shared" si="1821"/>
        <v>4039.1573208399304</v>
      </c>
      <c r="F8995" s="5">
        <f t="shared" si="1822"/>
        <v>776.02531320030937</v>
      </c>
      <c r="G8995" s="5">
        <f t="shared" si="1823"/>
        <v>45.5625</v>
      </c>
      <c r="H8995" s="5">
        <f t="shared" si="1824"/>
        <v>4860.7451340402395</v>
      </c>
      <c r="I8995" s="5">
        <f t="shared" si="1825"/>
        <v>720</v>
      </c>
      <c r="J8995" s="5">
        <f t="shared" si="1826"/>
        <v>4140.7451340402395</v>
      </c>
      <c r="K8995" s="2">
        <f t="shared" si="1827"/>
        <v>96887.936354865262</v>
      </c>
      <c r="L8995" s="2">
        <f t="shared" si="1828"/>
        <v>152698</v>
      </c>
      <c r="M8995" s="2">
        <f t="shared" si="1829"/>
        <v>19800</v>
      </c>
      <c r="N8995" s="6">
        <f t="shared" si="1830"/>
        <v>1</v>
      </c>
      <c r="O8995" s="2">
        <f t="shared" si="1831"/>
        <v>16010.063645134738</v>
      </c>
      <c r="P8995" s="2">
        <f t="shared" si="1832"/>
        <v>16010.063645134738</v>
      </c>
    </row>
    <row r="8996" spans="1:16">
      <c r="A8996" s="6">
        <v>13</v>
      </c>
      <c r="B8996" s="6">
        <v>17</v>
      </c>
      <c r="C8996" s="6">
        <v>2</v>
      </c>
      <c r="D8996" s="6">
        <f t="shared" si="1820"/>
        <v>32</v>
      </c>
      <c r="E8996" s="5">
        <f t="shared" si="1821"/>
        <v>4039.1573208399304</v>
      </c>
      <c r="F8996" s="5">
        <f t="shared" si="1822"/>
        <v>776.02531320030937</v>
      </c>
      <c r="G8996" s="5">
        <f t="shared" si="1823"/>
        <v>92.264062499999994</v>
      </c>
      <c r="H8996" s="5">
        <f t="shared" si="1824"/>
        <v>4907.4466965402398</v>
      </c>
      <c r="I8996" s="5">
        <f t="shared" si="1825"/>
        <v>720</v>
      </c>
      <c r="J8996" s="5">
        <f t="shared" si="1826"/>
        <v>4187.4466965402398</v>
      </c>
      <c r="K8996" s="2">
        <f t="shared" si="1827"/>
        <v>97698.727370490276</v>
      </c>
      <c r="L8996" s="2">
        <f t="shared" si="1828"/>
        <v>155398</v>
      </c>
      <c r="M8996" s="2">
        <f t="shared" si="1829"/>
        <v>20680</v>
      </c>
      <c r="N8996" s="6">
        <f t="shared" si="1830"/>
        <v>1</v>
      </c>
      <c r="O8996" s="2">
        <f t="shared" si="1831"/>
        <v>17019.272629509724</v>
      </c>
      <c r="P8996" s="2">
        <f t="shared" si="1832"/>
        <v>17019.272629509724</v>
      </c>
    </row>
    <row r="8997" spans="1:16">
      <c r="A8997" s="6">
        <v>13</v>
      </c>
      <c r="B8997" s="6">
        <v>17</v>
      </c>
      <c r="C8997" s="6">
        <v>3</v>
      </c>
      <c r="D8997" s="6">
        <f t="shared" si="1820"/>
        <v>33</v>
      </c>
      <c r="E8997" s="5">
        <f t="shared" si="1821"/>
        <v>4039.1573208399304</v>
      </c>
      <c r="F8997" s="5">
        <f t="shared" si="1822"/>
        <v>776.02531320030937</v>
      </c>
      <c r="G8997" s="5">
        <f t="shared" si="1823"/>
        <v>140.12604492187498</v>
      </c>
      <c r="H8997" s="5">
        <f t="shared" si="1824"/>
        <v>4955.3086789621148</v>
      </c>
      <c r="I8997" s="5">
        <f t="shared" si="1825"/>
        <v>720</v>
      </c>
      <c r="J8997" s="5">
        <f t="shared" si="1826"/>
        <v>4235.3086789621148</v>
      </c>
      <c r="K8997" s="2">
        <f t="shared" si="1827"/>
        <v>98529.664565314495</v>
      </c>
      <c r="L8997" s="2">
        <f t="shared" si="1828"/>
        <v>158098</v>
      </c>
      <c r="M8997" s="2">
        <f t="shared" si="1829"/>
        <v>21560</v>
      </c>
      <c r="N8997" s="6">
        <f t="shared" si="1830"/>
        <v>1</v>
      </c>
      <c r="O8997" s="2">
        <f t="shared" si="1831"/>
        <v>18008.335434685505</v>
      </c>
      <c r="P8997" s="2">
        <f t="shared" si="1832"/>
        <v>18008.335434685505</v>
      </c>
    </row>
    <row r="8998" spans="1:16">
      <c r="A8998" s="6">
        <v>13</v>
      </c>
      <c r="B8998" s="6">
        <v>17</v>
      </c>
      <c r="C8998" s="6">
        <v>4</v>
      </c>
      <c r="D8998" s="6">
        <f t="shared" si="1820"/>
        <v>34</v>
      </c>
      <c r="E8998" s="5">
        <f t="shared" si="1821"/>
        <v>4039.1573208399304</v>
      </c>
      <c r="F8998" s="5">
        <f t="shared" si="1822"/>
        <v>776.02531320030937</v>
      </c>
      <c r="G8998" s="5">
        <f t="shared" si="1823"/>
        <v>189.17016064453125</v>
      </c>
      <c r="H8998" s="5">
        <f t="shared" si="1824"/>
        <v>5004.3527946847707</v>
      </c>
      <c r="I8998" s="5">
        <f t="shared" si="1825"/>
        <v>720</v>
      </c>
      <c r="J8998" s="5">
        <f t="shared" si="1826"/>
        <v>4284.3527946847707</v>
      </c>
      <c r="K8998" s="2">
        <f t="shared" si="1827"/>
        <v>99381.124907721707</v>
      </c>
      <c r="L8998" s="2">
        <f t="shared" si="1828"/>
        <v>160798</v>
      </c>
      <c r="M8998" s="2">
        <f t="shared" si="1829"/>
        <v>22440</v>
      </c>
      <c r="N8998" s="6">
        <f t="shared" si="1830"/>
        <v>1</v>
      </c>
      <c r="O8998" s="2">
        <f t="shared" si="1831"/>
        <v>18976.875092278293</v>
      </c>
      <c r="P8998" s="2">
        <f t="shared" si="1832"/>
        <v>18976.875092278293</v>
      </c>
    </row>
    <row r="8999" spans="1:16">
      <c r="A8999" s="6">
        <v>13</v>
      </c>
      <c r="B8999" s="6">
        <v>17</v>
      </c>
      <c r="C8999" s="6">
        <v>5</v>
      </c>
      <c r="D8999" s="6">
        <f t="shared" si="1820"/>
        <v>35</v>
      </c>
      <c r="E8999" s="5">
        <f t="shared" si="1821"/>
        <v>4039.1573208399304</v>
      </c>
      <c r="F8999" s="5">
        <f t="shared" si="1822"/>
        <v>776.02531320030937</v>
      </c>
      <c r="G8999" s="5">
        <f t="shared" si="1823"/>
        <v>239.41848456573481</v>
      </c>
      <c r="H8999" s="5">
        <f t="shared" si="1824"/>
        <v>5054.6011186059741</v>
      </c>
      <c r="I8999" s="5">
        <f t="shared" si="1825"/>
        <v>720</v>
      </c>
      <c r="J8999" s="5">
        <f t="shared" si="1826"/>
        <v>4334.6011186059741</v>
      </c>
      <c r="K8999" s="2">
        <f t="shared" si="1827"/>
        <v>100253.49164246483</v>
      </c>
      <c r="L8999" s="2">
        <f t="shared" si="1828"/>
        <v>163498</v>
      </c>
      <c r="M8999" s="2">
        <f t="shared" si="1829"/>
        <v>23320</v>
      </c>
      <c r="N8999" s="6">
        <f t="shared" si="1830"/>
        <v>1</v>
      </c>
      <c r="O8999" s="2">
        <f t="shared" si="1831"/>
        <v>19924.508357535175</v>
      </c>
      <c r="P8999" s="2">
        <f t="shared" si="1832"/>
        <v>19924.508357535175</v>
      </c>
    </row>
    <row r="9000" spans="1:16">
      <c r="A9000" s="6">
        <v>13</v>
      </c>
      <c r="B9000" s="6">
        <v>17</v>
      </c>
      <c r="C9000" s="6">
        <v>6</v>
      </c>
      <c r="D9000" s="6">
        <f t="shared" si="1820"/>
        <v>36</v>
      </c>
      <c r="E9000" s="5">
        <f t="shared" si="1821"/>
        <v>4039.1573208399304</v>
      </c>
      <c r="F9000" s="5">
        <f t="shared" si="1822"/>
        <v>776.02531320030937</v>
      </c>
      <c r="G9000" s="5">
        <f t="shared" si="1823"/>
        <v>290.89345874736784</v>
      </c>
      <c r="H9000" s="5">
        <f t="shared" si="1824"/>
        <v>5106.0760927876072</v>
      </c>
      <c r="I9000" s="5">
        <f t="shared" si="1825"/>
        <v>720</v>
      </c>
      <c r="J9000" s="5">
        <f t="shared" si="1826"/>
        <v>4386.0760927876072</v>
      </c>
      <c r="K9000" s="2">
        <f t="shared" si="1827"/>
        <v>101147.15438867373</v>
      </c>
      <c r="L9000" s="2">
        <f t="shared" si="1828"/>
        <v>166198</v>
      </c>
      <c r="M9000" s="2">
        <f t="shared" si="1829"/>
        <v>24200</v>
      </c>
      <c r="N9000" s="6">
        <f t="shared" si="1830"/>
        <v>1</v>
      </c>
      <c r="O9000" s="2">
        <f t="shared" si="1831"/>
        <v>20850.845611326265</v>
      </c>
      <c r="P9000" s="2">
        <f t="shared" si="1832"/>
        <v>20850.845611326265</v>
      </c>
    </row>
    <row r="9001" spans="1:16">
      <c r="A9001" s="6">
        <v>13</v>
      </c>
      <c r="B9001" s="6">
        <v>17</v>
      </c>
      <c r="C9001" s="6">
        <v>7</v>
      </c>
      <c r="D9001" s="6">
        <f t="shared" si="1820"/>
        <v>37</v>
      </c>
      <c r="E9001" s="5">
        <f t="shared" si="1821"/>
        <v>4039.1573208399304</v>
      </c>
      <c r="F9001" s="5">
        <f t="shared" si="1822"/>
        <v>776.02531320030937</v>
      </c>
      <c r="G9001" s="5">
        <f t="shared" si="1823"/>
        <v>343.61789814532818</v>
      </c>
      <c r="H9001" s="5">
        <f t="shared" si="1824"/>
        <v>5158.800532185568</v>
      </c>
      <c r="I9001" s="5">
        <f t="shared" si="1825"/>
        <v>720</v>
      </c>
      <c r="J9001" s="5">
        <f t="shared" si="1826"/>
        <v>4438.800532185568</v>
      </c>
      <c r="K9001" s="2">
        <f t="shared" si="1827"/>
        <v>102062.50923933278</v>
      </c>
      <c r="L9001" s="2">
        <f t="shared" si="1828"/>
        <v>168898</v>
      </c>
      <c r="M9001" s="2">
        <f t="shared" si="1829"/>
        <v>25080</v>
      </c>
      <c r="N9001" s="6">
        <f t="shared" si="1830"/>
        <v>1</v>
      </c>
      <c r="O9001" s="2">
        <f t="shared" si="1831"/>
        <v>21755.49076066722</v>
      </c>
      <c r="P9001" s="2">
        <f t="shared" si="1832"/>
        <v>21755.49076066722</v>
      </c>
    </row>
    <row r="9002" spans="1:16">
      <c r="A9002" s="6">
        <v>13</v>
      </c>
      <c r="B9002" s="6">
        <v>17</v>
      </c>
      <c r="C9002" s="6">
        <v>8</v>
      </c>
      <c r="D9002" s="6">
        <f t="shared" si="1820"/>
        <v>38</v>
      </c>
      <c r="E9002" s="5">
        <f t="shared" si="1821"/>
        <v>4039.1573208399304</v>
      </c>
      <c r="F9002" s="5">
        <f t="shared" si="1822"/>
        <v>776.02531320030937</v>
      </c>
      <c r="G9002" s="5">
        <f t="shared" si="1823"/>
        <v>397.61499642530839</v>
      </c>
      <c r="H9002" s="5">
        <f t="shared" si="1824"/>
        <v>5212.7976304655476</v>
      </c>
      <c r="I9002" s="5">
        <f t="shared" si="1825"/>
        <v>720</v>
      </c>
      <c r="J9002" s="5">
        <f t="shared" si="1826"/>
        <v>4492.7976304655476</v>
      </c>
      <c r="K9002" s="2">
        <f t="shared" si="1827"/>
        <v>102999.95886224908</v>
      </c>
      <c r="L9002" s="2">
        <f t="shared" si="1828"/>
        <v>171598</v>
      </c>
      <c r="M9002" s="2">
        <f t="shared" si="1829"/>
        <v>25960</v>
      </c>
      <c r="N9002" s="6">
        <f t="shared" si="1830"/>
        <v>1</v>
      </c>
      <c r="O9002" s="2">
        <f t="shared" si="1831"/>
        <v>22638.041137750915</v>
      </c>
      <c r="P9002" s="2">
        <f t="shared" si="1832"/>
        <v>22638.041137750915</v>
      </c>
    </row>
    <row r="9003" spans="1:16">
      <c r="A9003" s="6">
        <v>13</v>
      </c>
      <c r="B9003" s="6">
        <v>17</v>
      </c>
      <c r="C9003" s="6">
        <v>9</v>
      </c>
      <c r="D9003" s="6">
        <f t="shared" si="1820"/>
        <v>39</v>
      </c>
      <c r="E9003" s="5">
        <f t="shared" si="1821"/>
        <v>4039.1573208399304</v>
      </c>
      <c r="F9003" s="5">
        <f t="shared" si="1822"/>
        <v>776.02531320030937</v>
      </c>
      <c r="G9003" s="5">
        <f t="shared" si="1823"/>
        <v>452.90833186570285</v>
      </c>
      <c r="H9003" s="5">
        <f t="shared" si="1824"/>
        <v>5268.0909659059425</v>
      </c>
      <c r="I9003" s="5">
        <f t="shared" si="1825"/>
        <v>720</v>
      </c>
      <c r="J9003" s="5">
        <f t="shared" si="1826"/>
        <v>4548.0909659059425</v>
      </c>
      <c r="K9003" s="2">
        <f t="shared" si="1827"/>
        <v>103959.91260253372</v>
      </c>
      <c r="L9003" s="2">
        <f t="shared" si="1828"/>
        <v>174298</v>
      </c>
      <c r="M9003" s="2">
        <f t="shared" si="1829"/>
        <v>26840</v>
      </c>
      <c r="N9003" s="6">
        <f t="shared" si="1830"/>
        <v>1</v>
      </c>
      <c r="O9003" s="2">
        <f t="shared" si="1831"/>
        <v>23498.087397466283</v>
      </c>
      <c r="P9003" s="2">
        <f t="shared" si="1832"/>
        <v>23498.087397466283</v>
      </c>
    </row>
    <row r="9004" spans="1:16">
      <c r="A9004" s="6">
        <v>13</v>
      </c>
      <c r="B9004" s="6">
        <v>17</v>
      </c>
      <c r="C9004" s="6">
        <v>10</v>
      </c>
      <c r="D9004" s="6">
        <f t="shared" si="1820"/>
        <v>40</v>
      </c>
      <c r="E9004" s="5">
        <f t="shared" si="1821"/>
        <v>4039.1573208399304</v>
      </c>
      <c r="F9004" s="5">
        <f t="shared" si="1822"/>
        <v>776.02531320030937</v>
      </c>
      <c r="G9004" s="5">
        <f t="shared" si="1823"/>
        <v>509.52187334891573</v>
      </c>
      <c r="H9004" s="5">
        <f t="shared" si="1824"/>
        <v>5324.704507389155</v>
      </c>
      <c r="I9004" s="5">
        <f t="shared" si="1825"/>
        <v>720</v>
      </c>
      <c r="J9004" s="5">
        <f t="shared" si="1826"/>
        <v>4604.704507389155</v>
      </c>
      <c r="K9004" s="2">
        <f t="shared" si="1827"/>
        <v>104942.78658661727</v>
      </c>
      <c r="L9004" s="2">
        <f t="shared" si="1828"/>
        <v>176998</v>
      </c>
      <c r="M9004" s="2">
        <f t="shared" si="1829"/>
        <v>27720</v>
      </c>
      <c r="N9004" s="6">
        <f t="shared" si="1830"/>
        <v>1</v>
      </c>
      <c r="O9004" s="2">
        <f t="shared" si="1831"/>
        <v>24335.213413382735</v>
      </c>
      <c r="P9004" s="2">
        <f t="shared" si="1832"/>
        <v>24335.213413382735</v>
      </c>
    </row>
    <row r="9005" spans="1:16">
      <c r="A9005" s="6">
        <v>13</v>
      </c>
      <c r="B9005" s="6">
        <v>17</v>
      </c>
      <c r="C9005" s="6">
        <v>11</v>
      </c>
      <c r="D9005" s="6">
        <f t="shared" si="1820"/>
        <v>41</v>
      </c>
      <c r="E9005" s="5">
        <f t="shared" si="1821"/>
        <v>4039.1573208399304</v>
      </c>
      <c r="F9005" s="5">
        <f t="shared" si="1822"/>
        <v>776.02531320030937</v>
      </c>
      <c r="G9005" s="5">
        <f t="shared" si="1823"/>
        <v>567.47998644235474</v>
      </c>
      <c r="H9005" s="5">
        <f t="shared" si="1824"/>
        <v>5382.6626204825943</v>
      </c>
      <c r="I9005" s="5">
        <f t="shared" si="1825"/>
        <v>720</v>
      </c>
      <c r="J9005" s="5">
        <f t="shared" si="1826"/>
        <v>4662.6626204825943</v>
      </c>
      <c r="K9005" s="2">
        <f t="shared" si="1827"/>
        <v>105949.00382782282</v>
      </c>
      <c r="L9005" s="2">
        <f t="shared" si="1828"/>
        <v>179698</v>
      </c>
      <c r="M9005" s="2">
        <f t="shared" si="1829"/>
        <v>28600</v>
      </c>
      <c r="N9005" s="6">
        <f t="shared" si="1830"/>
        <v>1</v>
      </c>
      <c r="O9005" s="2">
        <f t="shared" si="1831"/>
        <v>25148.996172177183</v>
      </c>
      <c r="P9005" s="2">
        <f t="shared" si="1832"/>
        <v>25148.996172177183</v>
      </c>
    </row>
    <row r="9006" spans="1:16">
      <c r="A9006" s="6">
        <v>13</v>
      </c>
      <c r="B9006" s="6">
        <v>17</v>
      </c>
      <c r="C9006" s="6">
        <v>12</v>
      </c>
      <c r="D9006" s="6">
        <f t="shared" si="1820"/>
        <v>42</v>
      </c>
      <c r="E9006" s="5">
        <f t="shared" si="1821"/>
        <v>4039.1573208399304</v>
      </c>
      <c r="F9006" s="5">
        <f t="shared" si="1822"/>
        <v>776.02531320030937</v>
      </c>
      <c r="G9006" s="5">
        <f t="shared" si="1823"/>
        <v>626.80743957041921</v>
      </c>
      <c r="H9006" s="5">
        <f t="shared" si="1824"/>
        <v>5441.9900736106583</v>
      </c>
      <c r="I9006" s="5">
        <f t="shared" si="1825"/>
        <v>720</v>
      </c>
      <c r="J9006" s="5">
        <f t="shared" si="1826"/>
        <v>4721.9900736106583</v>
      </c>
      <c r="K9006" s="2">
        <f t="shared" si="1827"/>
        <v>106978.99433351838</v>
      </c>
      <c r="L9006" s="2">
        <f t="shared" si="1828"/>
        <v>182398</v>
      </c>
      <c r="M9006" s="2">
        <f t="shared" si="1829"/>
        <v>29480</v>
      </c>
      <c r="N9006" s="6">
        <f t="shared" si="1830"/>
        <v>1</v>
      </c>
      <c r="O9006" s="2">
        <f t="shared" si="1831"/>
        <v>25939.005666481622</v>
      </c>
      <c r="P9006" s="2">
        <f t="shared" si="1832"/>
        <v>25939.005666481622</v>
      </c>
    </row>
    <row r="9007" spans="1:16">
      <c r="A9007" s="6">
        <v>13</v>
      </c>
      <c r="B9007" s="6">
        <v>17</v>
      </c>
      <c r="C9007" s="6">
        <v>13</v>
      </c>
      <c r="D9007" s="6">
        <f t="shared" si="1820"/>
        <v>43</v>
      </c>
      <c r="E9007" s="5">
        <f t="shared" si="1821"/>
        <v>4039.1573208399304</v>
      </c>
      <c r="F9007" s="5">
        <f t="shared" si="1822"/>
        <v>776.02531320030937</v>
      </c>
      <c r="G9007" s="5">
        <f t="shared" si="1823"/>
        <v>687.52941027880343</v>
      </c>
      <c r="H9007" s="5">
        <f t="shared" si="1824"/>
        <v>5502.7120443190433</v>
      </c>
      <c r="I9007" s="5">
        <f t="shared" si="1825"/>
        <v>720</v>
      </c>
      <c r="J9007" s="5">
        <f t="shared" si="1826"/>
        <v>4782.7120443190433</v>
      </c>
      <c r="K9007" s="2">
        <f t="shared" si="1827"/>
        <v>108033.19521387228</v>
      </c>
      <c r="L9007" s="2">
        <f t="shared" si="1828"/>
        <v>185098</v>
      </c>
      <c r="M9007" s="2">
        <f t="shared" si="1829"/>
        <v>30360</v>
      </c>
      <c r="N9007" s="6">
        <f t="shared" si="1830"/>
        <v>1</v>
      </c>
      <c r="O9007" s="2">
        <f t="shared" si="1831"/>
        <v>26704.804786127715</v>
      </c>
      <c r="P9007" s="2">
        <f t="shared" si="1832"/>
        <v>26704.804786127715</v>
      </c>
    </row>
    <row r="9008" spans="1:16">
      <c r="A9008" s="6">
        <v>13</v>
      </c>
      <c r="B9008" s="6">
        <v>17</v>
      </c>
      <c r="C9008" s="6">
        <v>14</v>
      </c>
      <c r="D9008" s="6">
        <f t="shared" si="1820"/>
        <v>44</v>
      </c>
      <c r="E9008" s="5">
        <f t="shared" si="1821"/>
        <v>4039.1573208399304</v>
      </c>
      <c r="F9008" s="5">
        <f t="shared" si="1822"/>
        <v>776.02531320030937</v>
      </c>
      <c r="G9008" s="5">
        <f t="shared" si="1823"/>
        <v>749.67149159246469</v>
      </c>
      <c r="H9008" s="5">
        <f t="shared" si="1824"/>
        <v>5564.8541256327044</v>
      </c>
      <c r="I9008" s="5">
        <f t="shared" si="1825"/>
        <v>720</v>
      </c>
      <c r="J9008" s="5">
        <f t="shared" si="1826"/>
        <v>4844.8541256327044</v>
      </c>
      <c r="K9008" s="2">
        <f t="shared" si="1827"/>
        <v>109112.05079223446</v>
      </c>
      <c r="L9008" s="2">
        <f t="shared" si="1828"/>
        <v>187798</v>
      </c>
      <c r="M9008" s="2">
        <f t="shared" si="1829"/>
        <v>31240</v>
      </c>
      <c r="N9008" s="6">
        <f t="shared" si="1830"/>
        <v>1</v>
      </c>
      <c r="O9008" s="2">
        <f t="shared" si="1831"/>
        <v>27445.949207765545</v>
      </c>
      <c r="P9008" s="2">
        <f t="shared" si="1832"/>
        <v>27445.949207765545</v>
      </c>
    </row>
    <row r="9009" spans="1:16">
      <c r="A9009" s="6">
        <v>13</v>
      </c>
      <c r="B9009" s="6">
        <v>17</v>
      </c>
      <c r="C9009" s="6">
        <v>15</v>
      </c>
      <c r="D9009" s="6">
        <f t="shared" si="1820"/>
        <v>45</v>
      </c>
      <c r="E9009" s="5">
        <f t="shared" si="1821"/>
        <v>4039.1573208399304</v>
      </c>
      <c r="F9009" s="5">
        <f t="shared" si="1822"/>
        <v>776.02531320030937</v>
      </c>
      <c r="G9009" s="5">
        <f t="shared" si="1823"/>
        <v>813.25969846861108</v>
      </c>
      <c r="H9009" s="5">
        <f t="shared" si="1824"/>
        <v>5628.4423325088501</v>
      </c>
      <c r="I9009" s="5">
        <f t="shared" si="1825"/>
        <v>720</v>
      </c>
      <c r="J9009" s="5">
        <f t="shared" si="1826"/>
        <v>4908.4423325088501</v>
      </c>
      <c r="K9009" s="2">
        <f t="shared" si="1827"/>
        <v>110216.01271716754</v>
      </c>
      <c r="L9009" s="2">
        <f t="shared" si="1828"/>
        <v>190498</v>
      </c>
      <c r="M9009" s="2">
        <f t="shared" si="1829"/>
        <v>32120</v>
      </c>
      <c r="N9009" s="6">
        <f t="shared" si="1830"/>
        <v>1</v>
      </c>
      <c r="O9009" s="2">
        <f t="shared" si="1831"/>
        <v>28161.987282832459</v>
      </c>
      <c r="P9009" s="2">
        <f t="shared" si="1832"/>
        <v>28161.987282832459</v>
      </c>
    </row>
    <row r="9010" spans="1:16">
      <c r="A9010" s="6">
        <v>13</v>
      </c>
      <c r="B9010" s="6">
        <v>17</v>
      </c>
      <c r="C9010" s="6">
        <v>16</v>
      </c>
      <c r="D9010" s="6">
        <f t="shared" si="1820"/>
        <v>46</v>
      </c>
      <c r="E9010" s="5">
        <f t="shared" si="1821"/>
        <v>4039.1573208399304</v>
      </c>
      <c r="F9010" s="5">
        <f t="shared" si="1822"/>
        <v>776.02531320030937</v>
      </c>
      <c r="G9010" s="5">
        <f t="shared" si="1823"/>
        <v>878.32047434610013</v>
      </c>
      <c r="H9010" s="5">
        <f t="shared" si="1824"/>
        <v>5693.5031083863396</v>
      </c>
      <c r="I9010" s="5">
        <f t="shared" si="1825"/>
        <v>720</v>
      </c>
      <c r="J9010" s="5">
        <f t="shared" si="1826"/>
        <v>4973.5031083863396</v>
      </c>
      <c r="K9010" s="2">
        <f t="shared" si="1827"/>
        <v>111345.54007615172</v>
      </c>
      <c r="L9010" s="2">
        <f t="shared" si="1828"/>
        <v>193198</v>
      </c>
      <c r="M9010" s="2">
        <f t="shared" si="1829"/>
        <v>33000</v>
      </c>
      <c r="N9010" s="6">
        <f t="shared" si="1830"/>
        <v>1</v>
      </c>
      <c r="O9010" s="2">
        <f t="shared" si="1831"/>
        <v>28852.459923848277</v>
      </c>
      <c r="P9010" s="2">
        <f t="shared" si="1832"/>
        <v>28852.459923848277</v>
      </c>
    </row>
    <row r="9011" spans="1:16">
      <c r="A9011" s="6">
        <v>13</v>
      </c>
      <c r="B9011" s="6">
        <v>17</v>
      </c>
      <c r="C9011" s="6">
        <v>17</v>
      </c>
      <c r="D9011" s="6">
        <f t="shared" si="1820"/>
        <v>47</v>
      </c>
      <c r="E9011" s="5">
        <f t="shared" si="1821"/>
        <v>4039.1573208399304</v>
      </c>
      <c r="F9011" s="5">
        <f t="shared" si="1822"/>
        <v>776.02531320030937</v>
      </c>
      <c r="G9011" s="5">
        <f t="shared" si="1823"/>
        <v>944.88069779264049</v>
      </c>
      <c r="H9011" s="5">
        <f t="shared" si="1824"/>
        <v>5760.0633318328801</v>
      </c>
      <c r="I9011" s="5">
        <f t="shared" si="1825"/>
        <v>720</v>
      </c>
      <c r="J9011" s="5">
        <f t="shared" si="1826"/>
        <v>5040.0633318328801</v>
      </c>
      <c r="K9011" s="2">
        <f t="shared" si="1827"/>
        <v>112501.09951098749</v>
      </c>
      <c r="L9011" s="2">
        <f t="shared" si="1828"/>
        <v>195898</v>
      </c>
      <c r="M9011" s="2">
        <f t="shared" si="1829"/>
        <v>33880</v>
      </c>
      <c r="N9011" s="6">
        <f t="shared" si="1830"/>
        <v>1</v>
      </c>
      <c r="O9011" s="2">
        <f t="shared" si="1831"/>
        <v>29516.900489012507</v>
      </c>
      <c r="P9011" s="2">
        <f t="shared" si="1832"/>
        <v>29516.900489012507</v>
      </c>
    </row>
    <row r="9012" spans="1:16">
      <c r="A9012" s="6">
        <v>13</v>
      </c>
      <c r="B9012" s="6">
        <v>17</v>
      </c>
      <c r="C9012" s="6">
        <v>18</v>
      </c>
      <c r="D9012" s="6">
        <f t="shared" si="1820"/>
        <v>48</v>
      </c>
      <c r="E9012" s="5">
        <f t="shared" si="1821"/>
        <v>4039.1573208399304</v>
      </c>
      <c r="F9012" s="5">
        <f t="shared" si="1822"/>
        <v>776.02531320030937</v>
      </c>
      <c r="G9012" s="5">
        <f t="shared" si="1823"/>
        <v>1012.9676892512279</v>
      </c>
      <c r="H9012" s="5">
        <f t="shared" si="1824"/>
        <v>5828.1503232914674</v>
      </c>
      <c r="I9012" s="5">
        <f t="shared" si="1825"/>
        <v>720</v>
      </c>
      <c r="J9012" s="5">
        <f t="shared" si="1826"/>
        <v>5108.1503232914674</v>
      </c>
      <c r="K9012" s="2">
        <f t="shared" si="1827"/>
        <v>113683.1653349213</v>
      </c>
      <c r="L9012" s="2">
        <f t="shared" si="1828"/>
        <v>198598</v>
      </c>
      <c r="M9012" s="2">
        <f t="shared" si="1829"/>
        <v>34760</v>
      </c>
      <c r="N9012" s="6">
        <f t="shared" si="1830"/>
        <v>1</v>
      </c>
      <c r="O9012" s="2">
        <f t="shared" si="1831"/>
        <v>30154.834665078699</v>
      </c>
      <c r="P9012" s="2">
        <f t="shared" si="1832"/>
        <v>30154.834665078699</v>
      </c>
    </row>
    <row r="9013" spans="1:16">
      <c r="A9013" s="6">
        <v>13</v>
      </c>
      <c r="B9013" s="6">
        <v>17</v>
      </c>
      <c r="C9013" s="6">
        <v>19</v>
      </c>
      <c r="D9013" s="6">
        <f t="shared" si="1820"/>
        <v>49</v>
      </c>
      <c r="E9013" s="5">
        <f t="shared" si="1821"/>
        <v>4039.1573208399304</v>
      </c>
      <c r="F9013" s="5">
        <f t="shared" si="1822"/>
        <v>776.02531320030937</v>
      </c>
      <c r="G9013" s="5">
        <f t="shared" si="1823"/>
        <v>1082.6092178872495</v>
      </c>
      <c r="H9013" s="5">
        <f t="shared" si="1824"/>
        <v>5897.791851927489</v>
      </c>
      <c r="I9013" s="5">
        <f t="shared" si="1825"/>
        <v>720</v>
      </c>
      <c r="J9013" s="5">
        <f t="shared" si="1826"/>
        <v>5177.791851927489</v>
      </c>
      <c r="K9013" s="2">
        <f t="shared" si="1827"/>
        <v>114892.2196515189</v>
      </c>
      <c r="L9013" s="2">
        <f t="shared" si="1828"/>
        <v>201298</v>
      </c>
      <c r="M9013" s="2">
        <f t="shared" si="1829"/>
        <v>35640</v>
      </c>
      <c r="N9013" s="6">
        <f t="shared" si="1830"/>
        <v>1</v>
      </c>
      <c r="O9013" s="2">
        <f t="shared" si="1831"/>
        <v>30765.780348481101</v>
      </c>
      <c r="P9013" s="2">
        <f t="shared" si="1832"/>
        <v>30765.780348481101</v>
      </c>
    </row>
    <row r="9014" spans="1:16">
      <c r="A9014" s="6">
        <v>13</v>
      </c>
      <c r="B9014" s="6">
        <v>17</v>
      </c>
      <c r="C9014" s="6">
        <v>20</v>
      </c>
      <c r="D9014" s="6">
        <f t="shared" si="1820"/>
        <v>50</v>
      </c>
      <c r="E9014" s="5">
        <f t="shared" si="1821"/>
        <v>4039.1573208399304</v>
      </c>
      <c r="F9014" s="5">
        <f t="shared" si="1822"/>
        <v>776.02531320030937</v>
      </c>
      <c r="G9014" s="5">
        <f t="shared" si="1823"/>
        <v>1153.8335085377266</v>
      </c>
      <c r="H9014" s="5">
        <f t="shared" si="1824"/>
        <v>5969.0161425779661</v>
      </c>
      <c r="I9014" s="5">
        <f t="shared" si="1825"/>
        <v>720</v>
      </c>
      <c r="J9014" s="5">
        <f t="shared" si="1826"/>
        <v>5249.0161425779661</v>
      </c>
      <c r="K9014" s="2">
        <f t="shared" si="1827"/>
        <v>116128.75247531191</v>
      </c>
      <c r="L9014" s="2">
        <f t="shared" si="1828"/>
        <v>203998</v>
      </c>
      <c r="M9014" s="2">
        <f t="shared" si="1829"/>
        <v>36520</v>
      </c>
      <c r="N9014" s="6">
        <f t="shared" si="1830"/>
        <v>1</v>
      </c>
      <c r="O9014" s="2">
        <f t="shared" si="1831"/>
        <v>31349.247524688093</v>
      </c>
      <c r="P9014" s="2">
        <f t="shared" si="1832"/>
        <v>31349.247524688093</v>
      </c>
    </row>
    <row r="9015" spans="1:16">
      <c r="A9015" s="6">
        <v>13</v>
      </c>
      <c r="B9015" s="6">
        <v>17</v>
      </c>
      <c r="C9015" s="6">
        <v>21</v>
      </c>
      <c r="D9015" s="6">
        <f t="shared" si="1820"/>
        <v>51</v>
      </c>
      <c r="E9015" s="5">
        <f t="shared" si="1821"/>
        <v>4039.1573208399304</v>
      </c>
      <c r="F9015" s="5">
        <f t="shared" si="1822"/>
        <v>776.02531320030937</v>
      </c>
      <c r="G9015" s="5">
        <f t="shared" si="1823"/>
        <v>1226.6692487641703</v>
      </c>
      <c r="H9015" s="5">
        <f t="shared" si="1824"/>
        <v>6041.8518828044098</v>
      </c>
      <c r="I9015" s="5">
        <f t="shared" si="1825"/>
        <v>720</v>
      </c>
      <c r="J9015" s="5">
        <f t="shared" si="1826"/>
        <v>5321.8518828044098</v>
      </c>
      <c r="K9015" s="2">
        <f t="shared" si="1827"/>
        <v>117393.26185424322</v>
      </c>
      <c r="L9015" s="2">
        <f t="shared" si="1828"/>
        <v>206698</v>
      </c>
      <c r="M9015" s="2">
        <f t="shared" si="1829"/>
        <v>37400</v>
      </c>
      <c r="N9015" s="6">
        <f t="shared" si="1830"/>
        <v>1</v>
      </c>
      <c r="O9015" s="2">
        <f t="shared" si="1831"/>
        <v>31904.738145756783</v>
      </c>
      <c r="P9015" s="2">
        <f t="shared" si="1832"/>
        <v>31904.738145756783</v>
      </c>
    </row>
    <row r="9016" spans="1:16">
      <c r="A9016" s="6">
        <v>13</v>
      </c>
      <c r="B9016" s="6">
        <v>17</v>
      </c>
      <c r="C9016" s="6">
        <v>22</v>
      </c>
      <c r="D9016" s="6">
        <f t="shared" si="1820"/>
        <v>52</v>
      </c>
      <c r="E9016" s="5">
        <f t="shared" si="1821"/>
        <v>4039.1573208399304</v>
      </c>
      <c r="F9016" s="5">
        <f t="shared" si="1822"/>
        <v>776.02531320030937</v>
      </c>
      <c r="G9016" s="5">
        <f t="shared" si="1823"/>
        <v>1301.1455960105666</v>
      </c>
      <c r="H9016" s="5">
        <f t="shared" si="1824"/>
        <v>6116.3282300508063</v>
      </c>
      <c r="I9016" s="5">
        <f t="shared" si="1825"/>
        <v>720</v>
      </c>
      <c r="J9016" s="5">
        <f t="shared" si="1826"/>
        <v>5396.3282300508063</v>
      </c>
      <c r="K9016" s="2">
        <f t="shared" si="1827"/>
        <v>118686.2539939376</v>
      </c>
      <c r="L9016" s="2">
        <f t="shared" si="1828"/>
        <v>209398</v>
      </c>
      <c r="M9016" s="2">
        <f t="shared" si="1829"/>
        <v>38280</v>
      </c>
      <c r="N9016" s="6">
        <f t="shared" si="1830"/>
        <v>1</v>
      </c>
      <c r="O9016" s="2">
        <f t="shared" si="1831"/>
        <v>32431.7460060624</v>
      </c>
      <c r="P9016" s="2">
        <f t="shared" si="1832"/>
        <v>32431.7460060624</v>
      </c>
    </row>
    <row r="9017" spans="1:16">
      <c r="A9017" s="6">
        <v>13</v>
      </c>
      <c r="B9017" s="6">
        <v>17</v>
      </c>
      <c r="C9017" s="6">
        <v>23</v>
      </c>
      <c r="D9017" s="6">
        <f t="shared" si="1820"/>
        <v>53</v>
      </c>
      <c r="E9017" s="5">
        <f t="shared" si="1821"/>
        <v>4039.1573208399304</v>
      </c>
      <c r="F9017" s="5">
        <f t="shared" si="1822"/>
        <v>776.02531320030937</v>
      </c>
      <c r="G9017" s="5">
        <f t="shared" si="1823"/>
        <v>1377.292184868003</v>
      </c>
      <c r="H9017" s="5">
        <f t="shared" si="1824"/>
        <v>6192.474818908242</v>
      </c>
      <c r="I9017" s="5">
        <f t="shared" si="1825"/>
        <v>720</v>
      </c>
      <c r="J9017" s="5">
        <f t="shared" si="1826"/>
        <v>5472.474818908242</v>
      </c>
      <c r="K9017" s="2">
        <f t="shared" si="1827"/>
        <v>120008.24338382365</v>
      </c>
      <c r="L9017" s="2">
        <f t="shared" si="1828"/>
        <v>212098</v>
      </c>
      <c r="M9017" s="2">
        <f t="shared" si="1829"/>
        <v>39160</v>
      </c>
      <c r="N9017" s="6">
        <f t="shared" si="1830"/>
        <v>1</v>
      </c>
      <c r="O9017" s="2">
        <f t="shared" si="1831"/>
        <v>32929.756616176353</v>
      </c>
      <c r="P9017" s="2">
        <f t="shared" si="1832"/>
        <v>32929.756616176353</v>
      </c>
    </row>
    <row r="9018" spans="1:16">
      <c r="A9018" s="6">
        <v>13</v>
      </c>
      <c r="B9018" s="6">
        <v>17</v>
      </c>
      <c r="C9018" s="6">
        <v>24</v>
      </c>
      <c r="D9018" s="6">
        <f t="shared" si="1820"/>
        <v>54</v>
      </c>
      <c r="E9018" s="5">
        <f t="shared" si="1821"/>
        <v>4039.1573208399304</v>
      </c>
      <c r="F9018" s="5">
        <f t="shared" si="1822"/>
        <v>776.02531320030937</v>
      </c>
      <c r="G9018" s="5">
        <f t="shared" si="1823"/>
        <v>1455.1391344474989</v>
      </c>
      <c r="H9018" s="5">
        <f t="shared" si="1824"/>
        <v>6270.3217684877382</v>
      </c>
      <c r="I9018" s="5">
        <f t="shared" si="1825"/>
        <v>720</v>
      </c>
      <c r="J9018" s="5">
        <f t="shared" si="1826"/>
        <v>5550.3217684877382</v>
      </c>
      <c r="K9018" s="2">
        <f t="shared" si="1827"/>
        <v>121359.75292513434</v>
      </c>
      <c r="L9018" s="2">
        <f t="shared" si="1828"/>
        <v>214798</v>
      </c>
      <c r="M9018" s="2">
        <f t="shared" si="1829"/>
        <v>40040</v>
      </c>
      <c r="N9018" s="6">
        <f t="shared" si="1830"/>
        <v>1</v>
      </c>
      <c r="O9018" s="2">
        <f t="shared" si="1831"/>
        <v>33398.247074865663</v>
      </c>
      <c r="P9018" s="2">
        <f t="shared" si="1832"/>
        <v>33398.247074865663</v>
      </c>
    </row>
    <row r="9019" spans="1:16">
      <c r="A9019" s="6">
        <v>13</v>
      </c>
      <c r="B9019" s="6">
        <v>17</v>
      </c>
      <c r="C9019" s="6">
        <v>25</v>
      </c>
      <c r="D9019" s="6">
        <f t="shared" si="1820"/>
        <v>55</v>
      </c>
      <c r="E9019" s="5">
        <f t="shared" si="1821"/>
        <v>4039.1573208399304</v>
      </c>
      <c r="F9019" s="5">
        <f t="shared" si="1822"/>
        <v>776.02531320030937</v>
      </c>
      <c r="G9019" s="5">
        <f t="shared" si="1823"/>
        <v>1534.7170558625965</v>
      </c>
      <c r="H9019" s="5">
        <f t="shared" si="1824"/>
        <v>6349.8996899028361</v>
      </c>
      <c r="I9019" s="5">
        <f t="shared" si="1825"/>
        <v>720</v>
      </c>
      <c r="J9019" s="5">
        <f t="shared" si="1826"/>
        <v>5629.8996899028361</v>
      </c>
      <c r="K9019" s="2">
        <f t="shared" si="1827"/>
        <v>122741.31406081312</v>
      </c>
      <c r="L9019" s="2">
        <f t="shared" si="1828"/>
        <v>217498</v>
      </c>
      <c r="M9019" s="2">
        <f t="shared" si="1829"/>
        <v>40920</v>
      </c>
      <c r="N9019" s="6">
        <f t="shared" si="1830"/>
        <v>1</v>
      </c>
      <c r="O9019" s="2">
        <f t="shared" si="1831"/>
        <v>33836.685939186878</v>
      </c>
      <c r="P9019" s="2">
        <f t="shared" si="1832"/>
        <v>33836.685939186878</v>
      </c>
    </row>
    <row r="9020" spans="1:16">
      <c r="A9020" s="6">
        <v>13</v>
      </c>
      <c r="B9020" s="6">
        <v>17</v>
      </c>
      <c r="C9020" s="6">
        <v>26</v>
      </c>
      <c r="D9020" s="6">
        <f t="shared" si="1820"/>
        <v>56</v>
      </c>
      <c r="E9020" s="5">
        <f t="shared" si="1821"/>
        <v>4039.1573208399304</v>
      </c>
      <c r="F9020" s="5">
        <f t="shared" si="1822"/>
        <v>776.02531320030937</v>
      </c>
      <c r="G9020" s="5">
        <f t="shared" si="1823"/>
        <v>1616.0570598233144</v>
      </c>
      <c r="H9020" s="5">
        <f t="shared" si="1824"/>
        <v>6431.2396938635538</v>
      </c>
      <c r="I9020" s="5">
        <f t="shared" si="1825"/>
        <v>720</v>
      </c>
      <c r="J9020" s="5">
        <f t="shared" si="1826"/>
        <v>5711.2396938635538</v>
      </c>
      <c r="K9020" s="2">
        <f t="shared" si="1827"/>
        <v>124153.46690735336</v>
      </c>
      <c r="L9020" s="2">
        <f t="shared" si="1828"/>
        <v>220198</v>
      </c>
      <c r="M9020" s="2">
        <f t="shared" si="1829"/>
        <v>41800</v>
      </c>
      <c r="N9020" s="6">
        <f t="shared" si="1830"/>
        <v>1</v>
      </c>
      <c r="O9020" s="2">
        <f t="shared" si="1831"/>
        <v>34244.533092646641</v>
      </c>
      <c r="P9020" s="2">
        <f t="shared" si="1832"/>
        <v>34244.533092646641</v>
      </c>
    </row>
    <row r="9021" spans="1:16">
      <c r="A9021" s="6">
        <v>13</v>
      </c>
      <c r="B9021" s="6">
        <v>17</v>
      </c>
      <c r="C9021" s="6">
        <v>27</v>
      </c>
      <c r="D9021" s="6">
        <f t="shared" si="1820"/>
        <v>57</v>
      </c>
      <c r="E9021" s="5">
        <f t="shared" si="1821"/>
        <v>4039.1573208399304</v>
      </c>
      <c r="F9021" s="5">
        <f t="shared" si="1822"/>
        <v>776.02531320030937</v>
      </c>
      <c r="G9021" s="5">
        <f t="shared" si="1823"/>
        <v>1699.1907643430709</v>
      </c>
      <c r="H9021" s="5">
        <f t="shared" si="1824"/>
        <v>6514.3733983833099</v>
      </c>
      <c r="I9021" s="5">
        <f t="shared" si="1825"/>
        <v>720</v>
      </c>
      <c r="J9021" s="5">
        <f t="shared" si="1826"/>
        <v>5794.3733983833099</v>
      </c>
      <c r="K9021" s="2">
        <f t="shared" si="1827"/>
        <v>125596.76038859913</v>
      </c>
      <c r="L9021" s="2">
        <f t="shared" si="1828"/>
        <v>222898</v>
      </c>
      <c r="M9021" s="2">
        <f t="shared" si="1829"/>
        <v>42680</v>
      </c>
      <c r="N9021" s="6">
        <f t="shared" si="1830"/>
        <v>0</v>
      </c>
      <c r="O9021" s="2">
        <f t="shared" si="1831"/>
        <v>34621.239611400873</v>
      </c>
      <c r="P9021" s="2" t="str">
        <f t="shared" si="1832"/>
        <v/>
      </c>
    </row>
    <row r="9022" spans="1:16">
      <c r="A9022" s="6">
        <v>13</v>
      </c>
      <c r="B9022" s="6">
        <v>17</v>
      </c>
      <c r="C9022" s="6">
        <v>28</v>
      </c>
      <c r="D9022" s="6">
        <f t="shared" si="1820"/>
        <v>58</v>
      </c>
      <c r="E9022" s="5">
        <f t="shared" si="1821"/>
        <v>4039.1573208399304</v>
      </c>
      <c r="F9022" s="5">
        <f t="shared" si="1822"/>
        <v>776.02531320030937</v>
      </c>
      <c r="G9022" s="5">
        <f t="shared" si="1823"/>
        <v>1784.1503025602246</v>
      </c>
      <c r="H9022" s="5">
        <f t="shared" si="1824"/>
        <v>6599.3329366004637</v>
      </c>
      <c r="I9022" s="5">
        <f t="shared" si="1825"/>
        <v>720</v>
      </c>
      <c r="J9022" s="5">
        <f t="shared" si="1826"/>
        <v>5879.3329366004637</v>
      </c>
      <c r="K9022" s="2">
        <f t="shared" si="1827"/>
        <v>127071.75237153583</v>
      </c>
      <c r="L9022" s="2">
        <f t="shared" si="1828"/>
        <v>225598</v>
      </c>
      <c r="M9022" s="2">
        <f t="shared" si="1829"/>
        <v>43560</v>
      </c>
      <c r="N9022" s="6">
        <f t="shared" si="1830"/>
        <v>0</v>
      </c>
      <c r="O9022" s="2">
        <f t="shared" si="1831"/>
        <v>34966.247628464174</v>
      </c>
      <c r="P9022" s="2" t="str">
        <f t="shared" si="1832"/>
        <v/>
      </c>
    </row>
    <row r="9023" spans="1:16">
      <c r="A9023" s="6">
        <v>13</v>
      </c>
      <c r="B9023" s="6">
        <v>17</v>
      </c>
      <c r="C9023" s="6">
        <v>29</v>
      </c>
      <c r="D9023" s="6">
        <f t="shared" si="1820"/>
        <v>59</v>
      </c>
      <c r="E9023" s="5">
        <f t="shared" si="1821"/>
        <v>4039.1573208399304</v>
      </c>
      <c r="F9023" s="5">
        <f t="shared" si="1822"/>
        <v>776.02531320030937</v>
      </c>
      <c r="G9023" s="5">
        <f t="shared" si="1823"/>
        <v>1870.9683306758782</v>
      </c>
      <c r="H9023" s="5">
        <f t="shared" si="1824"/>
        <v>6686.1509647161174</v>
      </c>
      <c r="I9023" s="5">
        <f t="shared" si="1825"/>
        <v>720</v>
      </c>
      <c r="J9023" s="5">
        <f t="shared" si="1826"/>
        <v>5966.1509647161174</v>
      </c>
      <c r="K9023" s="2">
        <f t="shared" si="1827"/>
        <v>128579.00980409926</v>
      </c>
      <c r="L9023" s="2">
        <f t="shared" si="1828"/>
        <v>228298</v>
      </c>
      <c r="M9023" s="2">
        <f t="shared" si="1829"/>
        <v>44440</v>
      </c>
      <c r="N9023" s="6">
        <f t="shared" si="1830"/>
        <v>0</v>
      </c>
      <c r="O9023" s="2">
        <f t="shared" si="1831"/>
        <v>35278.99019590074</v>
      </c>
      <c r="P9023" s="2" t="str">
        <f t="shared" si="1832"/>
        <v/>
      </c>
    </row>
    <row r="9024" spans="1:16">
      <c r="A9024" s="6">
        <v>13</v>
      </c>
      <c r="B9024" s="6">
        <v>17</v>
      </c>
      <c r="C9024" s="6">
        <v>30</v>
      </c>
      <c r="D9024" s="6">
        <f t="shared" si="1820"/>
        <v>60</v>
      </c>
      <c r="E9024" s="5">
        <f t="shared" si="1821"/>
        <v>4039.1573208399304</v>
      </c>
      <c r="F9024" s="5">
        <f t="shared" si="1822"/>
        <v>776.02531320030937</v>
      </c>
      <c r="G9024" s="5">
        <f t="shared" si="1823"/>
        <v>1959.6780360096488</v>
      </c>
      <c r="H9024" s="5">
        <f t="shared" si="1824"/>
        <v>6774.8606700498885</v>
      </c>
      <c r="I9024" s="5">
        <f t="shared" si="1825"/>
        <v>720</v>
      </c>
      <c r="J9024" s="5">
        <f t="shared" si="1826"/>
        <v>6054.8606700498885</v>
      </c>
      <c r="K9024" s="2">
        <f t="shared" si="1827"/>
        <v>130119.10885503278</v>
      </c>
      <c r="L9024" s="2">
        <f t="shared" si="1828"/>
        <v>230998</v>
      </c>
      <c r="M9024" s="2">
        <f t="shared" si="1829"/>
        <v>45320</v>
      </c>
      <c r="N9024" s="6">
        <f t="shared" si="1830"/>
        <v>0</v>
      </c>
      <c r="O9024" s="2">
        <f t="shared" si="1831"/>
        <v>35558.891144967216</v>
      </c>
      <c r="P9024" s="2" t="str">
        <f t="shared" si="1832"/>
        <v/>
      </c>
    </row>
    <row r="9025" spans="1:16">
      <c r="A9025" s="6">
        <v>13</v>
      </c>
      <c r="B9025" s="6">
        <v>18</v>
      </c>
      <c r="C9025" s="6">
        <v>0</v>
      </c>
      <c r="D9025" s="6">
        <f t="shared" si="1820"/>
        <v>31</v>
      </c>
      <c r="E9025" s="5">
        <f t="shared" si="1821"/>
        <v>4039.1573208399304</v>
      </c>
      <c r="F9025" s="5">
        <f t="shared" si="1822"/>
        <v>842.2157075615122</v>
      </c>
      <c r="G9025" s="5">
        <f t="shared" si="1823"/>
        <v>0</v>
      </c>
      <c r="H9025" s="5">
        <f t="shared" si="1824"/>
        <v>4881.3730284014428</v>
      </c>
      <c r="I9025" s="5">
        <f t="shared" si="1825"/>
        <v>720</v>
      </c>
      <c r="J9025" s="5">
        <f t="shared" si="1826"/>
        <v>4161.3730284014428</v>
      </c>
      <c r="K9025" s="2">
        <f t="shared" si="1827"/>
        <v>97246.059520858384</v>
      </c>
      <c r="L9025" s="2">
        <f t="shared" si="1828"/>
        <v>152092</v>
      </c>
      <c r="M9025" s="2">
        <f t="shared" si="1829"/>
        <v>19360</v>
      </c>
      <c r="N9025" s="6">
        <f t="shared" si="1830"/>
        <v>1</v>
      </c>
      <c r="O9025" s="2">
        <f t="shared" si="1831"/>
        <v>15485.940479141616</v>
      </c>
      <c r="P9025" s="2">
        <f t="shared" si="1832"/>
        <v>15485.940479141616</v>
      </c>
    </row>
    <row r="9026" spans="1:16">
      <c r="A9026" s="6">
        <v>13</v>
      </c>
      <c r="B9026" s="6">
        <v>18</v>
      </c>
      <c r="C9026" s="6">
        <v>1</v>
      </c>
      <c r="D9026" s="6">
        <f t="shared" si="1820"/>
        <v>32</v>
      </c>
      <c r="E9026" s="5">
        <f t="shared" si="1821"/>
        <v>4039.1573208399304</v>
      </c>
      <c r="F9026" s="5">
        <f t="shared" si="1822"/>
        <v>842.2157075615122</v>
      </c>
      <c r="G9026" s="5">
        <f t="shared" si="1823"/>
        <v>45.5625</v>
      </c>
      <c r="H9026" s="5">
        <f t="shared" si="1824"/>
        <v>4926.9355284014428</v>
      </c>
      <c r="I9026" s="5">
        <f t="shared" si="1825"/>
        <v>720</v>
      </c>
      <c r="J9026" s="5">
        <f t="shared" si="1826"/>
        <v>4206.9355284014428</v>
      </c>
      <c r="K9026" s="2">
        <f t="shared" si="1827"/>
        <v>98037.075145858384</v>
      </c>
      <c r="L9026" s="2">
        <f t="shared" si="1828"/>
        <v>154792</v>
      </c>
      <c r="M9026" s="2">
        <f t="shared" si="1829"/>
        <v>20240</v>
      </c>
      <c r="N9026" s="6">
        <f t="shared" si="1830"/>
        <v>1</v>
      </c>
      <c r="O9026" s="2">
        <f t="shared" si="1831"/>
        <v>16514.924854141616</v>
      </c>
      <c r="P9026" s="2">
        <f t="shared" si="1832"/>
        <v>16514.924854141616</v>
      </c>
    </row>
    <row r="9027" spans="1:16">
      <c r="A9027" s="6">
        <v>13</v>
      </c>
      <c r="B9027" s="6">
        <v>18</v>
      </c>
      <c r="C9027" s="6">
        <v>2</v>
      </c>
      <c r="D9027" s="6">
        <f t="shared" si="1820"/>
        <v>33</v>
      </c>
      <c r="E9027" s="5">
        <f t="shared" si="1821"/>
        <v>4039.1573208399304</v>
      </c>
      <c r="F9027" s="5">
        <f t="shared" si="1822"/>
        <v>842.2157075615122</v>
      </c>
      <c r="G9027" s="5">
        <f t="shared" si="1823"/>
        <v>92.264062499999994</v>
      </c>
      <c r="H9027" s="5">
        <f t="shared" si="1824"/>
        <v>4973.6370909014431</v>
      </c>
      <c r="I9027" s="5">
        <f t="shared" si="1825"/>
        <v>720</v>
      </c>
      <c r="J9027" s="5">
        <f t="shared" si="1826"/>
        <v>4253.6370909014431</v>
      </c>
      <c r="K9027" s="2">
        <f t="shared" si="1827"/>
        <v>98847.866161483384</v>
      </c>
      <c r="L9027" s="2">
        <f t="shared" si="1828"/>
        <v>157492</v>
      </c>
      <c r="M9027" s="2">
        <f t="shared" si="1829"/>
        <v>21120</v>
      </c>
      <c r="N9027" s="6">
        <f t="shared" si="1830"/>
        <v>1</v>
      </c>
      <c r="O9027" s="2">
        <f t="shared" si="1831"/>
        <v>17524.133838516616</v>
      </c>
      <c r="P9027" s="2">
        <f t="shared" si="1832"/>
        <v>17524.133838516616</v>
      </c>
    </row>
    <row r="9028" spans="1:16">
      <c r="A9028" s="6">
        <v>13</v>
      </c>
      <c r="B9028" s="6">
        <v>18</v>
      </c>
      <c r="C9028" s="6">
        <v>3</v>
      </c>
      <c r="D9028" s="6">
        <f t="shared" ref="D9028:D9091" si="1833">A9028+B9028+C9028</f>
        <v>34</v>
      </c>
      <c r="E9028" s="5">
        <f t="shared" ref="E9028:E9091" si="1834">IF(A9028=0,0,A9028*LABOR_HRS_WK_TOM*SEASON_WEEKS*(1+DIM_PCT_TOM)^A9028)</f>
        <v>4039.1573208399304</v>
      </c>
      <c r="F9028" s="5">
        <f t="shared" ref="F9028:F9091" si="1835">IF(B9028=0,0,B9028*LABOR_HRS_WK_CAR*SEASON_WEEKS*(1+DIM_PCT_CAR)^B9028)</f>
        <v>842.2157075615122</v>
      </c>
      <c r="G9028" s="5">
        <f t="shared" ref="G9028:G9091" si="1836">IF(C9028=0,0,C9028*LABOR_HRS_WK_MES*SEASON_WEEKS*(1+DIM_PCT_MES)^C9028)</f>
        <v>140.12604492187498</v>
      </c>
      <c r="H9028" s="5">
        <f t="shared" ref="H9028:H9091" si="1837">E9028+F9028+G9028</f>
        <v>5021.499073323318</v>
      </c>
      <c r="I9028" s="5">
        <f t="shared" ref="I9028:I9091" si="1838">MIN(H9028,FARMER_HRS)</f>
        <v>720</v>
      </c>
      <c r="J9028" s="5">
        <f t="shared" ref="J9028:J9091" si="1839">MAX(0,H9028-FARMER_HRS)</f>
        <v>4301.499073323318</v>
      </c>
      <c r="K9028" s="2">
        <f t="shared" ref="K9028:K9091" si="1840">I9028*FARMER_RATE+J9028*TEMP_WORKER_RATE</f>
        <v>99678.803356307602</v>
      </c>
      <c r="L9028" s="2">
        <f t="shared" ref="L9028:L9091" si="1841">A9028*PRICE_TOM+B9028*PRICE_CAR+C9028*PRICE_MES</f>
        <v>160192</v>
      </c>
      <c r="M9028" s="2">
        <f t="shared" ref="M9028:M9091" si="1842">A9028*FERT_BED_TOM+B9028*FERT_BED_CAR+C9028*FERT_BED_MES</f>
        <v>22000</v>
      </c>
      <c r="N9028" s="6">
        <f t="shared" ref="N9028:N9091" si="1843">IF(AND(D9028&lt;=TOTAL_BEDS,J9028&lt;=TEMP_WORKER_MAX*TEMP_WORKER_HRS),1,0)</f>
        <v>1</v>
      </c>
      <c r="O9028" s="2">
        <f t="shared" ref="O9028:O9091" si="1844">L9028-M9028-K9028-FIXED_COSTS</f>
        <v>18513.196643692398</v>
      </c>
      <c r="P9028" s="2">
        <f t="shared" ref="P9028:P9091" si="1845">IF(N9028=1,O9028,"")</f>
        <v>18513.196643692398</v>
      </c>
    </row>
    <row r="9029" spans="1:16">
      <c r="A9029" s="6">
        <v>13</v>
      </c>
      <c r="B9029" s="6">
        <v>18</v>
      </c>
      <c r="C9029" s="6">
        <v>4</v>
      </c>
      <c r="D9029" s="6">
        <f t="shared" si="1833"/>
        <v>35</v>
      </c>
      <c r="E9029" s="5">
        <f t="shared" si="1834"/>
        <v>4039.1573208399304</v>
      </c>
      <c r="F9029" s="5">
        <f t="shared" si="1835"/>
        <v>842.2157075615122</v>
      </c>
      <c r="G9029" s="5">
        <f t="shared" si="1836"/>
        <v>189.17016064453125</v>
      </c>
      <c r="H9029" s="5">
        <f t="shared" si="1837"/>
        <v>5070.543189045974</v>
      </c>
      <c r="I9029" s="5">
        <f t="shared" si="1838"/>
        <v>720</v>
      </c>
      <c r="J9029" s="5">
        <f t="shared" si="1839"/>
        <v>4350.543189045974</v>
      </c>
      <c r="K9029" s="2">
        <f t="shared" si="1840"/>
        <v>100530.26369871483</v>
      </c>
      <c r="L9029" s="2">
        <f t="shared" si="1841"/>
        <v>162892</v>
      </c>
      <c r="M9029" s="2">
        <f t="shared" si="1842"/>
        <v>22880</v>
      </c>
      <c r="N9029" s="6">
        <f t="shared" si="1843"/>
        <v>1</v>
      </c>
      <c r="O9029" s="2">
        <f t="shared" si="1844"/>
        <v>19481.736301285171</v>
      </c>
      <c r="P9029" s="2">
        <f t="shared" si="1845"/>
        <v>19481.736301285171</v>
      </c>
    </row>
    <row r="9030" spans="1:16">
      <c r="A9030" s="6">
        <v>13</v>
      </c>
      <c r="B9030" s="6">
        <v>18</v>
      </c>
      <c r="C9030" s="6">
        <v>5</v>
      </c>
      <c r="D9030" s="6">
        <f t="shared" si="1833"/>
        <v>36</v>
      </c>
      <c r="E9030" s="5">
        <f t="shared" si="1834"/>
        <v>4039.1573208399304</v>
      </c>
      <c r="F9030" s="5">
        <f t="shared" si="1835"/>
        <v>842.2157075615122</v>
      </c>
      <c r="G9030" s="5">
        <f t="shared" si="1836"/>
        <v>239.41848456573481</v>
      </c>
      <c r="H9030" s="5">
        <f t="shared" si="1837"/>
        <v>5120.7915129671774</v>
      </c>
      <c r="I9030" s="5">
        <f t="shared" si="1838"/>
        <v>720</v>
      </c>
      <c r="J9030" s="5">
        <f t="shared" si="1839"/>
        <v>4400.7915129671774</v>
      </c>
      <c r="K9030" s="2">
        <f t="shared" si="1840"/>
        <v>101402.63043345793</v>
      </c>
      <c r="L9030" s="2">
        <f t="shared" si="1841"/>
        <v>165592</v>
      </c>
      <c r="M9030" s="2">
        <f t="shared" si="1842"/>
        <v>23760</v>
      </c>
      <c r="N9030" s="6">
        <f t="shared" si="1843"/>
        <v>1</v>
      </c>
      <c r="O9030" s="2">
        <f t="shared" si="1844"/>
        <v>20429.369566542067</v>
      </c>
      <c r="P9030" s="2">
        <f t="shared" si="1845"/>
        <v>20429.369566542067</v>
      </c>
    </row>
    <row r="9031" spans="1:16">
      <c r="A9031" s="6">
        <v>13</v>
      </c>
      <c r="B9031" s="6">
        <v>18</v>
      </c>
      <c r="C9031" s="6">
        <v>6</v>
      </c>
      <c r="D9031" s="6">
        <f t="shared" si="1833"/>
        <v>37</v>
      </c>
      <c r="E9031" s="5">
        <f t="shared" si="1834"/>
        <v>4039.1573208399304</v>
      </c>
      <c r="F9031" s="5">
        <f t="shared" si="1835"/>
        <v>842.2157075615122</v>
      </c>
      <c r="G9031" s="5">
        <f t="shared" si="1836"/>
        <v>290.89345874736784</v>
      </c>
      <c r="H9031" s="5">
        <f t="shared" si="1837"/>
        <v>5172.2664871488105</v>
      </c>
      <c r="I9031" s="5">
        <f t="shared" si="1838"/>
        <v>720</v>
      </c>
      <c r="J9031" s="5">
        <f t="shared" si="1839"/>
        <v>4452.2664871488105</v>
      </c>
      <c r="K9031" s="2">
        <f t="shared" si="1840"/>
        <v>102296.29317966684</v>
      </c>
      <c r="L9031" s="2">
        <f t="shared" si="1841"/>
        <v>168292</v>
      </c>
      <c r="M9031" s="2">
        <f t="shared" si="1842"/>
        <v>24640</v>
      </c>
      <c r="N9031" s="6">
        <f t="shared" si="1843"/>
        <v>1</v>
      </c>
      <c r="O9031" s="2">
        <f t="shared" si="1844"/>
        <v>21355.706820333158</v>
      </c>
      <c r="P9031" s="2">
        <f t="shared" si="1845"/>
        <v>21355.706820333158</v>
      </c>
    </row>
    <row r="9032" spans="1:16">
      <c r="A9032" s="6">
        <v>13</v>
      </c>
      <c r="B9032" s="6">
        <v>18</v>
      </c>
      <c r="C9032" s="6">
        <v>7</v>
      </c>
      <c r="D9032" s="6">
        <f t="shared" si="1833"/>
        <v>38</v>
      </c>
      <c r="E9032" s="5">
        <f t="shared" si="1834"/>
        <v>4039.1573208399304</v>
      </c>
      <c r="F9032" s="5">
        <f t="shared" si="1835"/>
        <v>842.2157075615122</v>
      </c>
      <c r="G9032" s="5">
        <f t="shared" si="1836"/>
        <v>343.61789814532818</v>
      </c>
      <c r="H9032" s="5">
        <f t="shared" si="1837"/>
        <v>5224.9909265467713</v>
      </c>
      <c r="I9032" s="5">
        <f t="shared" si="1838"/>
        <v>720</v>
      </c>
      <c r="J9032" s="5">
        <f t="shared" si="1839"/>
        <v>4504.9909265467713</v>
      </c>
      <c r="K9032" s="2">
        <f t="shared" si="1840"/>
        <v>103211.64803032589</v>
      </c>
      <c r="L9032" s="2">
        <f t="shared" si="1841"/>
        <v>170992</v>
      </c>
      <c r="M9032" s="2">
        <f t="shared" si="1842"/>
        <v>25520</v>
      </c>
      <c r="N9032" s="6">
        <f t="shared" si="1843"/>
        <v>1</v>
      </c>
      <c r="O9032" s="2">
        <f t="shared" si="1844"/>
        <v>22260.351969674113</v>
      </c>
      <c r="P9032" s="2">
        <f t="shared" si="1845"/>
        <v>22260.351969674113</v>
      </c>
    </row>
    <row r="9033" spans="1:16">
      <c r="A9033" s="6">
        <v>13</v>
      </c>
      <c r="B9033" s="6">
        <v>18</v>
      </c>
      <c r="C9033" s="6">
        <v>8</v>
      </c>
      <c r="D9033" s="6">
        <f t="shared" si="1833"/>
        <v>39</v>
      </c>
      <c r="E9033" s="5">
        <f t="shared" si="1834"/>
        <v>4039.1573208399304</v>
      </c>
      <c r="F9033" s="5">
        <f t="shared" si="1835"/>
        <v>842.2157075615122</v>
      </c>
      <c r="G9033" s="5">
        <f t="shared" si="1836"/>
        <v>397.61499642530839</v>
      </c>
      <c r="H9033" s="5">
        <f t="shared" si="1837"/>
        <v>5278.9880248267509</v>
      </c>
      <c r="I9033" s="5">
        <f t="shared" si="1838"/>
        <v>720</v>
      </c>
      <c r="J9033" s="5">
        <f t="shared" si="1839"/>
        <v>4558.9880248267509</v>
      </c>
      <c r="K9033" s="2">
        <f t="shared" si="1840"/>
        <v>104149.09765324221</v>
      </c>
      <c r="L9033" s="2">
        <f t="shared" si="1841"/>
        <v>173692</v>
      </c>
      <c r="M9033" s="2">
        <f t="shared" si="1842"/>
        <v>26400</v>
      </c>
      <c r="N9033" s="6">
        <f t="shared" si="1843"/>
        <v>1</v>
      </c>
      <c r="O9033" s="2">
        <f t="shared" si="1844"/>
        <v>23142.902346757794</v>
      </c>
      <c r="P9033" s="2">
        <f t="shared" si="1845"/>
        <v>23142.902346757794</v>
      </c>
    </row>
    <row r="9034" spans="1:16">
      <c r="A9034" s="6">
        <v>13</v>
      </c>
      <c r="B9034" s="6">
        <v>18</v>
      </c>
      <c r="C9034" s="6">
        <v>9</v>
      </c>
      <c r="D9034" s="6">
        <f t="shared" si="1833"/>
        <v>40</v>
      </c>
      <c r="E9034" s="5">
        <f t="shared" si="1834"/>
        <v>4039.1573208399304</v>
      </c>
      <c r="F9034" s="5">
        <f t="shared" si="1835"/>
        <v>842.2157075615122</v>
      </c>
      <c r="G9034" s="5">
        <f t="shared" si="1836"/>
        <v>452.90833186570285</v>
      </c>
      <c r="H9034" s="5">
        <f t="shared" si="1837"/>
        <v>5334.2813602671458</v>
      </c>
      <c r="I9034" s="5">
        <f t="shared" si="1838"/>
        <v>720</v>
      </c>
      <c r="J9034" s="5">
        <f t="shared" si="1839"/>
        <v>4614.2813602671458</v>
      </c>
      <c r="K9034" s="2">
        <f t="shared" si="1840"/>
        <v>105109.05139352684</v>
      </c>
      <c r="L9034" s="2">
        <f t="shared" si="1841"/>
        <v>176392</v>
      </c>
      <c r="M9034" s="2">
        <f t="shared" si="1842"/>
        <v>27280</v>
      </c>
      <c r="N9034" s="6">
        <f t="shared" si="1843"/>
        <v>1</v>
      </c>
      <c r="O9034" s="2">
        <f t="shared" si="1844"/>
        <v>24002.948606473161</v>
      </c>
      <c r="P9034" s="2">
        <f t="shared" si="1845"/>
        <v>24002.948606473161</v>
      </c>
    </row>
    <row r="9035" spans="1:16">
      <c r="A9035" s="6">
        <v>13</v>
      </c>
      <c r="B9035" s="6">
        <v>18</v>
      </c>
      <c r="C9035" s="6">
        <v>10</v>
      </c>
      <c r="D9035" s="6">
        <f t="shared" si="1833"/>
        <v>41</v>
      </c>
      <c r="E9035" s="5">
        <f t="shared" si="1834"/>
        <v>4039.1573208399304</v>
      </c>
      <c r="F9035" s="5">
        <f t="shared" si="1835"/>
        <v>842.2157075615122</v>
      </c>
      <c r="G9035" s="5">
        <f t="shared" si="1836"/>
        <v>509.52187334891573</v>
      </c>
      <c r="H9035" s="5">
        <f t="shared" si="1837"/>
        <v>5390.8949017503583</v>
      </c>
      <c r="I9035" s="5">
        <f t="shared" si="1838"/>
        <v>720</v>
      </c>
      <c r="J9035" s="5">
        <f t="shared" si="1839"/>
        <v>4670.8949017503583</v>
      </c>
      <c r="K9035" s="2">
        <f t="shared" si="1840"/>
        <v>106091.92537761039</v>
      </c>
      <c r="L9035" s="2">
        <f t="shared" si="1841"/>
        <v>179092</v>
      </c>
      <c r="M9035" s="2">
        <f t="shared" si="1842"/>
        <v>28160</v>
      </c>
      <c r="N9035" s="6">
        <f t="shared" si="1843"/>
        <v>1</v>
      </c>
      <c r="O9035" s="2">
        <f t="shared" si="1844"/>
        <v>24840.074622389613</v>
      </c>
      <c r="P9035" s="2">
        <f t="shared" si="1845"/>
        <v>24840.074622389613</v>
      </c>
    </row>
    <row r="9036" spans="1:16">
      <c r="A9036" s="6">
        <v>13</v>
      </c>
      <c r="B9036" s="6">
        <v>18</v>
      </c>
      <c r="C9036" s="6">
        <v>11</v>
      </c>
      <c r="D9036" s="6">
        <f t="shared" si="1833"/>
        <v>42</v>
      </c>
      <c r="E9036" s="5">
        <f t="shared" si="1834"/>
        <v>4039.1573208399304</v>
      </c>
      <c r="F9036" s="5">
        <f t="shared" si="1835"/>
        <v>842.2157075615122</v>
      </c>
      <c r="G9036" s="5">
        <f t="shared" si="1836"/>
        <v>567.47998644235474</v>
      </c>
      <c r="H9036" s="5">
        <f t="shared" si="1837"/>
        <v>5448.8530148437976</v>
      </c>
      <c r="I9036" s="5">
        <f t="shared" si="1838"/>
        <v>720</v>
      </c>
      <c r="J9036" s="5">
        <f t="shared" si="1839"/>
        <v>4728.8530148437976</v>
      </c>
      <c r="K9036" s="2">
        <f t="shared" si="1840"/>
        <v>107098.14261881592</v>
      </c>
      <c r="L9036" s="2">
        <f t="shared" si="1841"/>
        <v>181792</v>
      </c>
      <c r="M9036" s="2">
        <f t="shared" si="1842"/>
        <v>29040</v>
      </c>
      <c r="N9036" s="6">
        <f t="shared" si="1843"/>
        <v>1</v>
      </c>
      <c r="O9036" s="2">
        <f t="shared" si="1844"/>
        <v>25653.857381184076</v>
      </c>
      <c r="P9036" s="2">
        <f t="shared" si="1845"/>
        <v>25653.857381184076</v>
      </c>
    </row>
    <row r="9037" spans="1:16">
      <c r="A9037" s="6">
        <v>13</v>
      </c>
      <c r="B9037" s="6">
        <v>18</v>
      </c>
      <c r="C9037" s="6">
        <v>12</v>
      </c>
      <c r="D9037" s="6">
        <f t="shared" si="1833"/>
        <v>43</v>
      </c>
      <c r="E9037" s="5">
        <f t="shared" si="1834"/>
        <v>4039.1573208399304</v>
      </c>
      <c r="F9037" s="5">
        <f t="shared" si="1835"/>
        <v>842.2157075615122</v>
      </c>
      <c r="G9037" s="5">
        <f t="shared" si="1836"/>
        <v>626.80743957041921</v>
      </c>
      <c r="H9037" s="5">
        <f t="shared" si="1837"/>
        <v>5508.1804679718616</v>
      </c>
      <c r="I9037" s="5">
        <f t="shared" si="1838"/>
        <v>720</v>
      </c>
      <c r="J9037" s="5">
        <f t="shared" si="1839"/>
        <v>4788.1804679718616</v>
      </c>
      <c r="K9037" s="2">
        <f t="shared" si="1840"/>
        <v>108128.13312451149</v>
      </c>
      <c r="L9037" s="2">
        <f t="shared" si="1841"/>
        <v>184492</v>
      </c>
      <c r="M9037" s="2">
        <f t="shared" si="1842"/>
        <v>29920</v>
      </c>
      <c r="N9037" s="6">
        <f t="shared" si="1843"/>
        <v>1</v>
      </c>
      <c r="O9037" s="2">
        <f t="shared" si="1844"/>
        <v>26443.866875488515</v>
      </c>
      <c r="P9037" s="2">
        <f t="shared" si="1845"/>
        <v>26443.866875488515</v>
      </c>
    </row>
    <row r="9038" spans="1:16">
      <c r="A9038" s="6">
        <v>13</v>
      </c>
      <c r="B9038" s="6">
        <v>18</v>
      </c>
      <c r="C9038" s="6">
        <v>13</v>
      </c>
      <c r="D9038" s="6">
        <f t="shared" si="1833"/>
        <v>44</v>
      </c>
      <c r="E9038" s="5">
        <f t="shared" si="1834"/>
        <v>4039.1573208399304</v>
      </c>
      <c r="F9038" s="5">
        <f t="shared" si="1835"/>
        <v>842.2157075615122</v>
      </c>
      <c r="G9038" s="5">
        <f t="shared" si="1836"/>
        <v>687.52941027880343</v>
      </c>
      <c r="H9038" s="5">
        <f t="shared" si="1837"/>
        <v>5568.9024386802466</v>
      </c>
      <c r="I9038" s="5">
        <f t="shared" si="1838"/>
        <v>720</v>
      </c>
      <c r="J9038" s="5">
        <f t="shared" si="1839"/>
        <v>4848.9024386802466</v>
      </c>
      <c r="K9038" s="2">
        <f t="shared" si="1840"/>
        <v>109182.33400486539</v>
      </c>
      <c r="L9038" s="2">
        <f t="shared" si="1841"/>
        <v>187192</v>
      </c>
      <c r="M9038" s="2">
        <f t="shared" si="1842"/>
        <v>30800</v>
      </c>
      <c r="N9038" s="6">
        <f t="shared" si="1843"/>
        <v>1</v>
      </c>
      <c r="O9038" s="2">
        <f t="shared" si="1844"/>
        <v>27209.665995134608</v>
      </c>
      <c r="P9038" s="2">
        <f t="shared" si="1845"/>
        <v>27209.665995134608</v>
      </c>
    </row>
    <row r="9039" spans="1:16">
      <c r="A9039" s="6">
        <v>13</v>
      </c>
      <c r="B9039" s="6">
        <v>18</v>
      </c>
      <c r="C9039" s="6">
        <v>14</v>
      </c>
      <c r="D9039" s="6">
        <f t="shared" si="1833"/>
        <v>45</v>
      </c>
      <c r="E9039" s="5">
        <f t="shared" si="1834"/>
        <v>4039.1573208399304</v>
      </c>
      <c r="F9039" s="5">
        <f t="shared" si="1835"/>
        <v>842.2157075615122</v>
      </c>
      <c r="G9039" s="5">
        <f t="shared" si="1836"/>
        <v>749.67149159246469</v>
      </c>
      <c r="H9039" s="5">
        <f t="shared" si="1837"/>
        <v>5631.0445199939077</v>
      </c>
      <c r="I9039" s="5">
        <f t="shared" si="1838"/>
        <v>720</v>
      </c>
      <c r="J9039" s="5">
        <f t="shared" si="1839"/>
        <v>4911.0445199939077</v>
      </c>
      <c r="K9039" s="2">
        <f t="shared" si="1840"/>
        <v>110261.18958322756</v>
      </c>
      <c r="L9039" s="2">
        <f t="shared" si="1841"/>
        <v>189892</v>
      </c>
      <c r="M9039" s="2">
        <f t="shared" si="1842"/>
        <v>31680</v>
      </c>
      <c r="N9039" s="6">
        <f t="shared" si="1843"/>
        <v>1</v>
      </c>
      <c r="O9039" s="2">
        <f t="shared" si="1844"/>
        <v>27950.810416772438</v>
      </c>
      <c r="P9039" s="2">
        <f t="shared" si="1845"/>
        <v>27950.810416772438</v>
      </c>
    </row>
    <row r="9040" spans="1:16">
      <c r="A9040" s="6">
        <v>13</v>
      </c>
      <c r="B9040" s="6">
        <v>18</v>
      </c>
      <c r="C9040" s="6">
        <v>15</v>
      </c>
      <c r="D9040" s="6">
        <f t="shared" si="1833"/>
        <v>46</v>
      </c>
      <c r="E9040" s="5">
        <f t="shared" si="1834"/>
        <v>4039.1573208399304</v>
      </c>
      <c r="F9040" s="5">
        <f t="shared" si="1835"/>
        <v>842.2157075615122</v>
      </c>
      <c r="G9040" s="5">
        <f t="shared" si="1836"/>
        <v>813.25969846861108</v>
      </c>
      <c r="H9040" s="5">
        <f t="shared" si="1837"/>
        <v>5694.6327268700534</v>
      </c>
      <c r="I9040" s="5">
        <f t="shared" si="1838"/>
        <v>720</v>
      </c>
      <c r="J9040" s="5">
        <f t="shared" si="1839"/>
        <v>4974.6327268700534</v>
      </c>
      <c r="K9040" s="2">
        <f t="shared" si="1840"/>
        <v>111365.15150816065</v>
      </c>
      <c r="L9040" s="2">
        <f t="shared" si="1841"/>
        <v>192592</v>
      </c>
      <c r="M9040" s="2">
        <f t="shared" si="1842"/>
        <v>32560</v>
      </c>
      <c r="N9040" s="6">
        <f t="shared" si="1843"/>
        <v>1</v>
      </c>
      <c r="O9040" s="2">
        <f t="shared" si="1844"/>
        <v>28666.848491839351</v>
      </c>
      <c r="P9040" s="2">
        <f t="shared" si="1845"/>
        <v>28666.848491839351</v>
      </c>
    </row>
    <row r="9041" spans="1:16">
      <c r="A9041" s="6">
        <v>13</v>
      </c>
      <c r="B9041" s="6">
        <v>18</v>
      </c>
      <c r="C9041" s="6">
        <v>16</v>
      </c>
      <c r="D9041" s="6">
        <f t="shared" si="1833"/>
        <v>47</v>
      </c>
      <c r="E9041" s="5">
        <f t="shared" si="1834"/>
        <v>4039.1573208399304</v>
      </c>
      <c r="F9041" s="5">
        <f t="shared" si="1835"/>
        <v>842.2157075615122</v>
      </c>
      <c r="G9041" s="5">
        <f t="shared" si="1836"/>
        <v>878.32047434610013</v>
      </c>
      <c r="H9041" s="5">
        <f t="shared" si="1837"/>
        <v>5759.6935027475429</v>
      </c>
      <c r="I9041" s="5">
        <f t="shared" si="1838"/>
        <v>720</v>
      </c>
      <c r="J9041" s="5">
        <f t="shared" si="1839"/>
        <v>5039.6935027475429</v>
      </c>
      <c r="K9041" s="2">
        <f t="shared" si="1840"/>
        <v>112494.67886714484</v>
      </c>
      <c r="L9041" s="2">
        <f t="shared" si="1841"/>
        <v>195292</v>
      </c>
      <c r="M9041" s="2">
        <f t="shared" si="1842"/>
        <v>33440</v>
      </c>
      <c r="N9041" s="6">
        <f t="shared" si="1843"/>
        <v>1</v>
      </c>
      <c r="O9041" s="2">
        <f t="shared" si="1844"/>
        <v>29357.321132855155</v>
      </c>
      <c r="P9041" s="2">
        <f t="shared" si="1845"/>
        <v>29357.321132855155</v>
      </c>
    </row>
    <row r="9042" spans="1:16">
      <c r="A9042" s="6">
        <v>13</v>
      </c>
      <c r="B9042" s="6">
        <v>18</v>
      </c>
      <c r="C9042" s="6">
        <v>17</v>
      </c>
      <c r="D9042" s="6">
        <f t="shared" si="1833"/>
        <v>48</v>
      </c>
      <c r="E9042" s="5">
        <f t="shared" si="1834"/>
        <v>4039.1573208399304</v>
      </c>
      <c r="F9042" s="5">
        <f t="shared" si="1835"/>
        <v>842.2157075615122</v>
      </c>
      <c r="G9042" s="5">
        <f t="shared" si="1836"/>
        <v>944.88069779264049</v>
      </c>
      <c r="H9042" s="5">
        <f t="shared" si="1837"/>
        <v>5826.2537261940834</v>
      </c>
      <c r="I9042" s="5">
        <f t="shared" si="1838"/>
        <v>720</v>
      </c>
      <c r="J9042" s="5">
        <f t="shared" si="1839"/>
        <v>5106.2537261940834</v>
      </c>
      <c r="K9042" s="2">
        <f t="shared" si="1840"/>
        <v>113650.23830198061</v>
      </c>
      <c r="L9042" s="2">
        <f t="shared" si="1841"/>
        <v>197992</v>
      </c>
      <c r="M9042" s="2">
        <f t="shared" si="1842"/>
        <v>34320</v>
      </c>
      <c r="N9042" s="6">
        <f t="shared" si="1843"/>
        <v>1</v>
      </c>
      <c r="O9042" s="2">
        <f t="shared" si="1844"/>
        <v>30021.761698019385</v>
      </c>
      <c r="P9042" s="2">
        <f t="shared" si="1845"/>
        <v>30021.761698019385</v>
      </c>
    </row>
    <row r="9043" spans="1:16">
      <c r="A9043" s="6">
        <v>13</v>
      </c>
      <c r="B9043" s="6">
        <v>18</v>
      </c>
      <c r="C9043" s="6">
        <v>18</v>
      </c>
      <c r="D9043" s="6">
        <f t="shared" si="1833"/>
        <v>49</v>
      </c>
      <c r="E9043" s="5">
        <f t="shared" si="1834"/>
        <v>4039.1573208399304</v>
      </c>
      <c r="F9043" s="5">
        <f t="shared" si="1835"/>
        <v>842.2157075615122</v>
      </c>
      <c r="G9043" s="5">
        <f t="shared" si="1836"/>
        <v>1012.9676892512279</v>
      </c>
      <c r="H9043" s="5">
        <f t="shared" si="1837"/>
        <v>5894.3407176526707</v>
      </c>
      <c r="I9043" s="5">
        <f t="shared" si="1838"/>
        <v>720</v>
      </c>
      <c r="J9043" s="5">
        <f t="shared" si="1839"/>
        <v>5174.3407176526707</v>
      </c>
      <c r="K9043" s="2">
        <f t="shared" si="1840"/>
        <v>114832.30412591442</v>
      </c>
      <c r="L9043" s="2">
        <f t="shared" si="1841"/>
        <v>200692</v>
      </c>
      <c r="M9043" s="2">
        <f t="shared" si="1842"/>
        <v>35200</v>
      </c>
      <c r="N9043" s="6">
        <f t="shared" si="1843"/>
        <v>1</v>
      </c>
      <c r="O9043" s="2">
        <f t="shared" si="1844"/>
        <v>30659.695874085577</v>
      </c>
      <c r="P9043" s="2">
        <f t="shared" si="1845"/>
        <v>30659.695874085577</v>
      </c>
    </row>
    <row r="9044" spans="1:16">
      <c r="A9044" s="6">
        <v>13</v>
      </c>
      <c r="B9044" s="6">
        <v>18</v>
      </c>
      <c r="C9044" s="6">
        <v>19</v>
      </c>
      <c r="D9044" s="6">
        <f t="shared" si="1833"/>
        <v>50</v>
      </c>
      <c r="E9044" s="5">
        <f t="shared" si="1834"/>
        <v>4039.1573208399304</v>
      </c>
      <c r="F9044" s="5">
        <f t="shared" si="1835"/>
        <v>842.2157075615122</v>
      </c>
      <c r="G9044" s="5">
        <f t="shared" si="1836"/>
        <v>1082.6092178872495</v>
      </c>
      <c r="H9044" s="5">
        <f t="shared" si="1837"/>
        <v>5963.9822462886923</v>
      </c>
      <c r="I9044" s="5">
        <f t="shared" si="1838"/>
        <v>720</v>
      </c>
      <c r="J9044" s="5">
        <f t="shared" si="1839"/>
        <v>5243.9822462886923</v>
      </c>
      <c r="K9044" s="2">
        <f t="shared" si="1840"/>
        <v>116041.35844251202</v>
      </c>
      <c r="L9044" s="2">
        <f t="shared" si="1841"/>
        <v>203392</v>
      </c>
      <c r="M9044" s="2">
        <f t="shared" si="1842"/>
        <v>36080</v>
      </c>
      <c r="N9044" s="6">
        <f t="shared" si="1843"/>
        <v>1</v>
      </c>
      <c r="O9044" s="2">
        <f t="shared" si="1844"/>
        <v>31270.641557487979</v>
      </c>
      <c r="P9044" s="2">
        <f t="shared" si="1845"/>
        <v>31270.641557487979</v>
      </c>
    </row>
    <row r="9045" spans="1:16">
      <c r="A9045" s="6">
        <v>13</v>
      </c>
      <c r="B9045" s="6">
        <v>18</v>
      </c>
      <c r="C9045" s="6">
        <v>20</v>
      </c>
      <c r="D9045" s="6">
        <f t="shared" si="1833"/>
        <v>51</v>
      </c>
      <c r="E9045" s="5">
        <f t="shared" si="1834"/>
        <v>4039.1573208399304</v>
      </c>
      <c r="F9045" s="5">
        <f t="shared" si="1835"/>
        <v>842.2157075615122</v>
      </c>
      <c r="G9045" s="5">
        <f t="shared" si="1836"/>
        <v>1153.8335085377266</v>
      </c>
      <c r="H9045" s="5">
        <f t="shared" si="1837"/>
        <v>6035.2065369391694</v>
      </c>
      <c r="I9045" s="5">
        <f t="shared" si="1838"/>
        <v>720</v>
      </c>
      <c r="J9045" s="5">
        <f t="shared" si="1839"/>
        <v>5315.2065369391694</v>
      </c>
      <c r="K9045" s="2">
        <f t="shared" si="1840"/>
        <v>117277.89126630503</v>
      </c>
      <c r="L9045" s="2">
        <f t="shared" si="1841"/>
        <v>206092</v>
      </c>
      <c r="M9045" s="2">
        <f t="shared" si="1842"/>
        <v>36960</v>
      </c>
      <c r="N9045" s="6">
        <f t="shared" si="1843"/>
        <v>1</v>
      </c>
      <c r="O9045" s="2">
        <f t="shared" si="1844"/>
        <v>31854.108733694971</v>
      </c>
      <c r="P9045" s="2">
        <f t="shared" si="1845"/>
        <v>31854.108733694971</v>
      </c>
    </row>
    <row r="9046" spans="1:16">
      <c r="A9046" s="6">
        <v>13</v>
      </c>
      <c r="B9046" s="6">
        <v>18</v>
      </c>
      <c r="C9046" s="6">
        <v>21</v>
      </c>
      <c r="D9046" s="6">
        <f t="shared" si="1833"/>
        <v>52</v>
      </c>
      <c r="E9046" s="5">
        <f t="shared" si="1834"/>
        <v>4039.1573208399304</v>
      </c>
      <c r="F9046" s="5">
        <f t="shared" si="1835"/>
        <v>842.2157075615122</v>
      </c>
      <c r="G9046" s="5">
        <f t="shared" si="1836"/>
        <v>1226.6692487641703</v>
      </c>
      <c r="H9046" s="5">
        <f t="shared" si="1837"/>
        <v>6108.0422771656131</v>
      </c>
      <c r="I9046" s="5">
        <f t="shared" si="1838"/>
        <v>720</v>
      </c>
      <c r="J9046" s="5">
        <f t="shared" si="1839"/>
        <v>5388.0422771656131</v>
      </c>
      <c r="K9046" s="2">
        <f t="shared" si="1840"/>
        <v>118542.40064523634</v>
      </c>
      <c r="L9046" s="2">
        <f t="shared" si="1841"/>
        <v>208792</v>
      </c>
      <c r="M9046" s="2">
        <f t="shared" si="1842"/>
        <v>37840</v>
      </c>
      <c r="N9046" s="6">
        <f t="shared" si="1843"/>
        <v>1</v>
      </c>
      <c r="O9046" s="2">
        <f t="shared" si="1844"/>
        <v>32409.599354763661</v>
      </c>
      <c r="P9046" s="2">
        <f t="shared" si="1845"/>
        <v>32409.599354763661</v>
      </c>
    </row>
    <row r="9047" spans="1:16">
      <c r="A9047" s="6">
        <v>13</v>
      </c>
      <c r="B9047" s="6">
        <v>18</v>
      </c>
      <c r="C9047" s="6">
        <v>22</v>
      </c>
      <c r="D9047" s="6">
        <f t="shared" si="1833"/>
        <v>53</v>
      </c>
      <c r="E9047" s="5">
        <f t="shared" si="1834"/>
        <v>4039.1573208399304</v>
      </c>
      <c r="F9047" s="5">
        <f t="shared" si="1835"/>
        <v>842.2157075615122</v>
      </c>
      <c r="G9047" s="5">
        <f t="shared" si="1836"/>
        <v>1301.1455960105666</v>
      </c>
      <c r="H9047" s="5">
        <f t="shared" si="1837"/>
        <v>6182.5186244120096</v>
      </c>
      <c r="I9047" s="5">
        <f t="shared" si="1838"/>
        <v>720</v>
      </c>
      <c r="J9047" s="5">
        <f t="shared" si="1839"/>
        <v>5462.5186244120096</v>
      </c>
      <c r="K9047" s="2">
        <f t="shared" si="1840"/>
        <v>119835.39278493072</v>
      </c>
      <c r="L9047" s="2">
        <f t="shared" si="1841"/>
        <v>211492</v>
      </c>
      <c r="M9047" s="2">
        <f t="shared" si="1842"/>
        <v>38720</v>
      </c>
      <c r="N9047" s="6">
        <f t="shared" si="1843"/>
        <v>1</v>
      </c>
      <c r="O9047" s="2">
        <f t="shared" si="1844"/>
        <v>32936.607215069278</v>
      </c>
      <c r="P9047" s="2">
        <f t="shared" si="1845"/>
        <v>32936.607215069278</v>
      </c>
    </row>
    <row r="9048" spans="1:16">
      <c r="A9048" s="6">
        <v>13</v>
      </c>
      <c r="B9048" s="6">
        <v>18</v>
      </c>
      <c r="C9048" s="6">
        <v>23</v>
      </c>
      <c r="D9048" s="6">
        <f t="shared" si="1833"/>
        <v>54</v>
      </c>
      <c r="E9048" s="5">
        <f t="shared" si="1834"/>
        <v>4039.1573208399304</v>
      </c>
      <c r="F9048" s="5">
        <f t="shared" si="1835"/>
        <v>842.2157075615122</v>
      </c>
      <c r="G9048" s="5">
        <f t="shared" si="1836"/>
        <v>1377.292184868003</v>
      </c>
      <c r="H9048" s="5">
        <f t="shared" si="1837"/>
        <v>6258.6652132694453</v>
      </c>
      <c r="I9048" s="5">
        <f t="shared" si="1838"/>
        <v>720</v>
      </c>
      <c r="J9048" s="5">
        <f t="shared" si="1839"/>
        <v>5538.6652132694453</v>
      </c>
      <c r="K9048" s="2">
        <f t="shared" si="1840"/>
        <v>121157.38217481675</v>
      </c>
      <c r="L9048" s="2">
        <f t="shared" si="1841"/>
        <v>214192</v>
      </c>
      <c r="M9048" s="2">
        <f t="shared" si="1842"/>
        <v>39600</v>
      </c>
      <c r="N9048" s="6">
        <f t="shared" si="1843"/>
        <v>1</v>
      </c>
      <c r="O9048" s="2">
        <f t="shared" si="1844"/>
        <v>33434.617825183246</v>
      </c>
      <c r="P9048" s="2">
        <f t="shared" si="1845"/>
        <v>33434.617825183246</v>
      </c>
    </row>
    <row r="9049" spans="1:16">
      <c r="A9049" s="6">
        <v>13</v>
      </c>
      <c r="B9049" s="6">
        <v>18</v>
      </c>
      <c r="C9049" s="6">
        <v>24</v>
      </c>
      <c r="D9049" s="6">
        <f t="shared" si="1833"/>
        <v>55</v>
      </c>
      <c r="E9049" s="5">
        <f t="shared" si="1834"/>
        <v>4039.1573208399304</v>
      </c>
      <c r="F9049" s="5">
        <f t="shared" si="1835"/>
        <v>842.2157075615122</v>
      </c>
      <c r="G9049" s="5">
        <f t="shared" si="1836"/>
        <v>1455.1391344474989</v>
      </c>
      <c r="H9049" s="5">
        <f t="shared" si="1837"/>
        <v>6336.5121628489414</v>
      </c>
      <c r="I9049" s="5">
        <f t="shared" si="1838"/>
        <v>720</v>
      </c>
      <c r="J9049" s="5">
        <f t="shared" si="1839"/>
        <v>5616.5121628489414</v>
      </c>
      <c r="K9049" s="2">
        <f t="shared" si="1840"/>
        <v>122508.89171612746</v>
      </c>
      <c r="L9049" s="2">
        <f t="shared" si="1841"/>
        <v>216892</v>
      </c>
      <c r="M9049" s="2">
        <f t="shared" si="1842"/>
        <v>40480</v>
      </c>
      <c r="N9049" s="6">
        <f t="shared" si="1843"/>
        <v>1</v>
      </c>
      <c r="O9049" s="2">
        <f t="shared" si="1844"/>
        <v>33903.108283872542</v>
      </c>
      <c r="P9049" s="2">
        <f t="shared" si="1845"/>
        <v>33903.108283872542</v>
      </c>
    </row>
    <row r="9050" spans="1:16">
      <c r="A9050" s="6">
        <v>13</v>
      </c>
      <c r="B9050" s="6">
        <v>18</v>
      </c>
      <c r="C9050" s="6">
        <v>25</v>
      </c>
      <c r="D9050" s="6">
        <f t="shared" si="1833"/>
        <v>56</v>
      </c>
      <c r="E9050" s="5">
        <f t="shared" si="1834"/>
        <v>4039.1573208399304</v>
      </c>
      <c r="F9050" s="5">
        <f t="shared" si="1835"/>
        <v>842.2157075615122</v>
      </c>
      <c r="G9050" s="5">
        <f t="shared" si="1836"/>
        <v>1534.7170558625965</v>
      </c>
      <c r="H9050" s="5">
        <f t="shared" si="1837"/>
        <v>6416.0900842640394</v>
      </c>
      <c r="I9050" s="5">
        <f t="shared" si="1838"/>
        <v>720</v>
      </c>
      <c r="J9050" s="5">
        <f t="shared" si="1839"/>
        <v>5696.0900842640394</v>
      </c>
      <c r="K9050" s="2">
        <f t="shared" si="1840"/>
        <v>123890.45285180624</v>
      </c>
      <c r="L9050" s="2">
        <f t="shared" si="1841"/>
        <v>219592</v>
      </c>
      <c r="M9050" s="2">
        <f t="shared" si="1842"/>
        <v>41360</v>
      </c>
      <c r="N9050" s="6">
        <f t="shared" si="1843"/>
        <v>1</v>
      </c>
      <c r="O9050" s="2">
        <f t="shared" si="1844"/>
        <v>34341.547148193757</v>
      </c>
      <c r="P9050" s="2">
        <f t="shared" si="1845"/>
        <v>34341.547148193757</v>
      </c>
    </row>
    <row r="9051" spans="1:16">
      <c r="A9051" s="6">
        <v>13</v>
      </c>
      <c r="B9051" s="6">
        <v>18</v>
      </c>
      <c r="C9051" s="6">
        <v>26</v>
      </c>
      <c r="D9051" s="6">
        <f t="shared" si="1833"/>
        <v>57</v>
      </c>
      <c r="E9051" s="5">
        <f t="shared" si="1834"/>
        <v>4039.1573208399304</v>
      </c>
      <c r="F9051" s="5">
        <f t="shared" si="1835"/>
        <v>842.2157075615122</v>
      </c>
      <c r="G9051" s="5">
        <f t="shared" si="1836"/>
        <v>1616.0570598233144</v>
      </c>
      <c r="H9051" s="5">
        <f t="shared" si="1837"/>
        <v>6497.4300882247571</v>
      </c>
      <c r="I9051" s="5">
        <f t="shared" si="1838"/>
        <v>720</v>
      </c>
      <c r="J9051" s="5">
        <f t="shared" si="1839"/>
        <v>5777.4300882247571</v>
      </c>
      <c r="K9051" s="2">
        <f t="shared" si="1840"/>
        <v>125302.60569834648</v>
      </c>
      <c r="L9051" s="2">
        <f t="shared" si="1841"/>
        <v>222292</v>
      </c>
      <c r="M9051" s="2">
        <f t="shared" si="1842"/>
        <v>42240</v>
      </c>
      <c r="N9051" s="6">
        <f t="shared" si="1843"/>
        <v>0</v>
      </c>
      <c r="O9051" s="2">
        <f t="shared" si="1844"/>
        <v>34749.39430165352</v>
      </c>
      <c r="P9051" s="2" t="str">
        <f t="shared" si="1845"/>
        <v/>
      </c>
    </row>
    <row r="9052" spans="1:16">
      <c r="A9052" s="6">
        <v>13</v>
      </c>
      <c r="B9052" s="6">
        <v>18</v>
      </c>
      <c r="C9052" s="6">
        <v>27</v>
      </c>
      <c r="D9052" s="6">
        <f t="shared" si="1833"/>
        <v>58</v>
      </c>
      <c r="E9052" s="5">
        <f t="shared" si="1834"/>
        <v>4039.1573208399304</v>
      </c>
      <c r="F9052" s="5">
        <f t="shared" si="1835"/>
        <v>842.2157075615122</v>
      </c>
      <c r="G9052" s="5">
        <f t="shared" si="1836"/>
        <v>1699.1907643430709</v>
      </c>
      <c r="H9052" s="5">
        <f t="shared" si="1837"/>
        <v>6580.5637927445132</v>
      </c>
      <c r="I9052" s="5">
        <f t="shared" si="1838"/>
        <v>720</v>
      </c>
      <c r="J9052" s="5">
        <f t="shared" si="1839"/>
        <v>5860.5637927445132</v>
      </c>
      <c r="K9052" s="2">
        <f t="shared" si="1840"/>
        <v>126745.89917959223</v>
      </c>
      <c r="L9052" s="2">
        <f t="shared" si="1841"/>
        <v>224992</v>
      </c>
      <c r="M9052" s="2">
        <f t="shared" si="1842"/>
        <v>43120</v>
      </c>
      <c r="N9052" s="6">
        <f t="shared" si="1843"/>
        <v>0</v>
      </c>
      <c r="O9052" s="2">
        <f t="shared" si="1844"/>
        <v>35126.100820407766</v>
      </c>
      <c r="P9052" s="2" t="str">
        <f t="shared" si="1845"/>
        <v/>
      </c>
    </row>
    <row r="9053" spans="1:16">
      <c r="A9053" s="6">
        <v>13</v>
      </c>
      <c r="B9053" s="6">
        <v>18</v>
      </c>
      <c r="C9053" s="6">
        <v>28</v>
      </c>
      <c r="D9053" s="6">
        <f t="shared" si="1833"/>
        <v>59</v>
      </c>
      <c r="E9053" s="5">
        <f t="shared" si="1834"/>
        <v>4039.1573208399304</v>
      </c>
      <c r="F9053" s="5">
        <f t="shared" si="1835"/>
        <v>842.2157075615122</v>
      </c>
      <c r="G9053" s="5">
        <f t="shared" si="1836"/>
        <v>1784.1503025602246</v>
      </c>
      <c r="H9053" s="5">
        <f t="shared" si="1837"/>
        <v>6665.5233309616669</v>
      </c>
      <c r="I9053" s="5">
        <f t="shared" si="1838"/>
        <v>720</v>
      </c>
      <c r="J9053" s="5">
        <f t="shared" si="1839"/>
        <v>5945.5233309616669</v>
      </c>
      <c r="K9053" s="2">
        <f t="shared" si="1840"/>
        <v>128220.89116252893</v>
      </c>
      <c r="L9053" s="2">
        <f t="shared" si="1841"/>
        <v>227692</v>
      </c>
      <c r="M9053" s="2">
        <f t="shared" si="1842"/>
        <v>44000</v>
      </c>
      <c r="N9053" s="6">
        <f t="shared" si="1843"/>
        <v>0</v>
      </c>
      <c r="O9053" s="2">
        <f t="shared" si="1844"/>
        <v>35471.108837471067</v>
      </c>
      <c r="P9053" s="2" t="str">
        <f t="shared" si="1845"/>
        <v/>
      </c>
    </row>
    <row r="9054" spans="1:16">
      <c r="A9054" s="6">
        <v>13</v>
      </c>
      <c r="B9054" s="6">
        <v>18</v>
      </c>
      <c r="C9054" s="6">
        <v>29</v>
      </c>
      <c r="D9054" s="6">
        <f t="shared" si="1833"/>
        <v>60</v>
      </c>
      <c r="E9054" s="5">
        <f t="shared" si="1834"/>
        <v>4039.1573208399304</v>
      </c>
      <c r="F9054" s="5">
        <f t="shared" si="1835"/>
        <v>842.2157075615122</v>
      </c>
      <c r="G9054" s="5">
        <f t="shared" si="1836"/>
        <v>1870.9683306758782</v>
      </c>
      <c r="H9054" s="5">
        <f t="shared" si="1837"/>
        <v>6752.3413590773207</v>
      </c>
      <c r="I9054" s="5">
        <f t="shared" si="1838"/>
        <v>720</v>
      </c>
      <c r="J9054" s="5">
        <f t="shared" si="1839"/>
        <v>6032.3413590773207</v>
      </c>
      <c r="K9054" s="2">
        <f t="shared" si="1840"/>
        <v>129728.14859509237</v>
      </c>
      <c r="L9054" s="2">
        <f t="shared" si="1841"/>
        <v>230392</v>
      </c>
      <c r="M9054" s="2">
        <f t="shared" si="1842"/>
        <v>44880</v>
      </c>
      <c r="N9054" s="6">
        <f t="shared" si="1843"/>
        <v>0</v>
      </c>
      <c r="O9054" s="2">
        <f t="shared" si="1844"/>
        <v>35783.851404907633</v>
      </c>
      <c r="P9054" s="2" t="str">
        <f t="shared" si="1845"/>
        <v/>
      </c>
    </row>
    <row r="9055" spans="1:16">
      <c r="A9055" s="6">
        <v>13</v>
      </c>
      <c r="B9055" s="6">
        <v>18</v>
      </c>
      <c r="C9055" s="6">
        <v>30</v>
      </c>
      <c r="D9055" s="6">
        <f t="shared" si="1833"/>
        <v>61</v>
      </c>
      <c r="E9055" s="5">
        <f t="shared" si="1834"/>
        <v>4039.1573208399304</v>
      </c>
      <c r="F9055" s="5">
        <f t="shared" si="1835"/>
        <v>842.2157075615122</v>
      </c>
      <c r="G9055" s="5">
        <f t="shared" si="1836"/>
        <v>1959.6780360096488</v>
      </c>
      <c r="H9055" s="5">
        <f t="shared" si="1837"/>
        <v>6841.0510644110918</v>
      </c>
      <c r="I9055" s="5">
        <f t="shared" si="1838"/>
        <v>720</v>
      </c>
      <c r="J9055" s="5">
        <f t="shared" si="1839"/>
        <v>6121.0510644110918</v>
      </c>
      <c r="K9055" s="2">
        <f t="shared" si="1840"/>
        <v>131268.24764602591</v>
      </c>
      <c r="L9055" s="2">
        <f t="shared" si="1841"/>
        <v>233092</v>
      </c>
      <c r="M9055" s="2">
        <f t="shared" si="1842"/>
        <v>45760</v>
      </c>
      <c r="N9055" s="6">
        <f t="shared" si="1843"/>
        <v>0</v>
      </c>
      <c r="O9055" s="2">
        <f t="shared" si="1844"/>
        <v>36063.752353974094</v>
      </c>
      <c r="P9055" s="2" t="str">
        <f t="shared" si="1845"/>
        <v/>
      </c>
    </row>
    <row r="9056" spans="1:16">
      <c r="A9056" s="6">
        <v>13</v>
      </c>
      <c r="B9056" s="6">
        <v>19</v>
      </c>
      <c r="C9056" s="6">
        <v>0</v>
      </c>
      <c r="D9056" s="6">
        <f t="shared" si="1833"/>
        <v>32</v>
      </c>
      <c r="E9056" s="5">
        <f t="shared" si="1834"/>
        <v>4039.1573208399304</v>
      </c>
      <c r="F9056" s="5">
        <f t="shared" si="1835"/>
        <v>911.23060582002495</v>
      </c>
      <c r="G9056" s="5">
        <f t="shared" si="1836"/>
        <v>0</v>
      </c>
      <c r="H9056" s="5">
        <f t="shared" si="1837"/>
        <v>4950.3879266599552</v>
      </c>
      <c r="I9056" s="5">
        <f t="shared" si="1838"/>
        <v>720</v>
      </c>
      <c r="J9056" s="5">
        <f t="shared" si="1839"/>
        <v>4230.3879266599552</v>
      </c>
      <c r="K9056" s="2">
        <f t="shared" si="1840"/>
        <v>98444.234837846438</v>
      </c>
      <c r="L9056" s="2">
        <f t="shared" si="1841"/>
        <v>154186</v>
      </c>
      <c r="M9056" s="2">
        <f t="shared" si="1842"/>
        <v>19800</v>
      </c>
      <c r="N9056" s="6">
        <f t="shared" si="1843"/>
        <v>1</v>
      </c>
      <c r="O9056" s="2">
        <f t="shared" si="1844"/>
        <v>15941.765162153562</v>
      </c>
      <c r="P9056" s="2">
        <f t="shared" si="1845"/>
        <v>15941.765162153562</v>
      </c>
    </row>
    <row r="9057" spans="1:16">
      <c r="A9057" s="6">
        <v>13</v>
      </c>
      <c r="B9057" s="6">
        <v>19</v>
      </c>
      <c r="C9057" s="6">
        <v>1</v>
      </c>
      <c r="D9057" s="6">
        <f t="shared" si="1833"/>
        <v>33</v>
      </c>
      <c r="E9057" s="5">
        <f t="shared" si="1834"/>
        <v>4039.1573208399304</v>
      </c>
      <c r="F9057" s="5">
        <f t="shared" si="1835"/>
        <v>911.23060582002495</v>
      </c>
      <c r="G9057" s="5">
        <f t="shared" si="1836"/>
        <v>45.5625</v>
      </c>
      <c r="H9057" s="5">
        <f t="shared" si="1837"/>
        <v>4995.9504266599552</v>
      </c>
      <c r="I9057" s="5">
        <f t="shared" si="1838"/>
        <v>720</v>
      </c>
      <c r="J9057" s="5">
        <f t="shared" si="1839"/>
        <v>4275.9504266599552</v>
      </c>
      <c r="K9057" s="2">
        <f t="shared" si="1840"/>
        <v>99235.250462846438</v>
      </c>
      <c r="L9057" s="2">
        <f t="shared" si="1841"/>
        <v>156886</v>
      </c>
      <c r="M9057" s="2">
        <f t="shared" si="1842"/>
        <v>20680</v>
      </c>
      <c r="N9057" s="6">
        <f t="shared" si="1843"/>
        <v>1</v>
      </c>
      <c r="O9057" s="2">
        <f t="shared" si="1844"/>
        <v>16970.749537153562</v>
      </c>
      <c r="P9057" s="2">
        <f t="shared" si="1845"/>
        <v>16970.749537153562</v>
      </c>
    </row>
    <row r="9058" spans="1:16">
      <c r="A9058" s="6">
        <v>13</v>
      </c>
      <c r="B9058" s="6">
        <v>19</v>
      </c>
      <c r="C9058" s="6">
        <v>2</v>
      </c>
      <c r="D9058" s="6">
        <f t="shared" si="1833"/>
        <v>34</v>
      </c>
      <c r="E9058" s="5">
        <f t="shared" si="1834"/>
        <v>4039.1573208399304</v>
      </c>
      <c r="F9058" s="5">
        <f t="shared" si="1835"/>
        <v>911.23060582002495</v>
      </c>
      <c r="G9058" s="5">
        <f t="shared" si="1836"/>
        <v>92.264062499999994</v>
      </c>
      <c r="H9058" s="5">
        <f t="shared" si="1837"/>
        <v>5042.6519891599555</v>
      </c>
      <c r="I9058" s="5">
        <f t="shared" si="1838"/>
        <v>720</v>
      </c>
      <c r="J9058" s="5">
        <f t="shared" si="1839"/>
        <v>4322.6519891599555</v>
      </c>
      <c r="K9058" s="2">
        <f t="shared" si="1840"/>
        <v>100046.04147847145</v>
      </c>
      <c r="L9058" s="2">
        <f t="shared" si="1841"/>
        <v>159586</v>
      </c>
      <c r="M9058" s="2">
        <f t="shared" si="1842"/>
        <v>21560</v>
      </c>
      <c r="N9058" s="6">
        <f t="shared" si="1843"/>
        <v>1</v>
      </c>
      <c r="O9058" s="2">
        <f t="shared" si="1844"/>
        <v>17979.958521528548</v>
      </c>
      <c r="P9058" s="2">
        <f t="shared" si="1845"/>
        <v>17979.958521528548</v>
      </c>
    </row>
    <row r="9059" spans="1:16">
      <c r="A9059" s="6">
        <v>13</v>
      </c>
      <c r="B9059" s="6">
        <v>19</v>
      </c>
      <c r="C9059" s="6">
        <v>3</v>
      </c>
      <c r="D9059" s="6">
        <f t="shared" si="1833"/>
        <v>35</v>
      </c>
      <c r="E9059" s="5">
        <f t="shared" si="1834"/>
        <v>4039.1573208399304</v>
      </c>
      <c r="F9059" s="5">
        <f t="shared" si="1835"/>
        <v>911.23060582002495</v>
      </c>
      <c r="G9059" s="5">
        <f t="shared" si="1836"/>
        <v>140.12604492187498</v>
      </c>
      <c r="H9059" s="5">
        <f t="shared" si="1837"/>
        <v>5090.5139715818304</v>
      </c>
      <c r="I9059" s="5">
        <f t="shared" si="1838"/>
        <v>720</v>
      </c>
      <c r="J9059" s="5">
        <f t="shared" si="1839"/>
        <v>4370.5139715818304</v>
      </c>
      <c r="K9059" s="2">
        <f t="shared" si="1840"/>
        <v>100876.97867329567</v>
      </c>
      <c r="L9059" s="2">
        <f t="shared" si="1841"/>
        <v>162286</v>
      </c>
      <c r="M9059" s="2">
        <f t="shared" si="1842"/>
        <v>22440</v>
      </c>
      <c r="N9059" s="6">
        <f t="shared" si="1843"/>
        <v>1</v>
      </c>
      <c r="O9059" s="2">
        <f t="shared" si="1844"/>
        <v>18969.021326704329</v>
      </c>
      <c r="P9059" s="2">
        <f t="shared" si="1845"/>
        <v>18969.021326704329</v>
      </c>
    </row>
    <row r="9060" spans="1:16">
      <c r="A9060" s="6">
        <v>13</v>
      </c>
      <c r="B9060" s="6">
        <v>19</v>
      </c>
      <c r="C9060" s="6">
        <v>4</v>
      </c>
      <c r="D9060" s="6">
        <f t="shared" si="1833"/>
        <v>36</v>
      </c>
      <c r="E9060" s="5">
        <f t="shared" si="1834"/>
        <v>4039.1573208399304</v>
      </c>
      <c r="F9060" s="5">
        <f t="shared" si="1835"/>
        <v>911.23060582002495</v>
      </c>
      <c r="G9060" s="5">
        <f t="shared" si="1836"/>
        <v>189.17016064453125</v>
      </c>
      <c r="H9060" s="5">
        <f t="shared" si="1837"/>
        <v>5139.5580873044864</v>
      </c>
      <c r="I9060" s="5">
        <f t="shared" si="1838"/>
        <v>720</v>
      </c>
      <c r="J9060" s="5">
        <f t="shared" si="1839"/>
        <v>4419.5580873044864</v>
      </c>
      <c r="K9060" s="2">
        <f t="shared" si="1840"/>
        <v>101728.43901570288</v>
      </c>
      <c r="L9060" s="2">
        <f t="shared" si="1841"/>
        <v>164986</v>
      </c>
      <c r="M9060" s="2">
        <f t="shared" si="1842"/>
        <v>23320</v>
      </c>
      <c r="N9060" s="6">
        <f t="shared" si="1843"/>
        <v>1</v>
      </c>
      <c r="O9060" s="2">
        <f t="shared" si="1844"/>
        <v>19937.560984297117</v>
      </c>
      <c r="P9060" s="2">
        <f t="shared" si="1845"/>
        <v>19937.560984297117</v>
      </c>
    </row>
    <row r="9061" spans="1:16">
      <c r="A9061" s="6">
        <v>13</v>
      </c>
      <c r="B9061" s="6">
        <v>19</v>
      </c>
      <c r="C9061" s="6">
        <v>5</v>
      </c>
      <c r="D9061" s="6">
        <f t="shared" si="1833"/>
        <v>37</v>
      </c>
      <c r="E9061" s="5">
        <f t="shared" si="1834"/>
        <v>4039.1573208399304</v>
      </c>
      <c r="F9061" s="5">
        <f t="shared" si="1835"/>
        <v>911.23060582002495</v>
      </c>
      <c r="G9061" s="5">
        <f t="shared" si="1836"/>
        <v>239.41848456573481</v>
      </c>
      <c r="H9061" s="5">
        <f t="shared" si="1837"/>
        <v>5189.8064112256898</v>
      </c>
      <c r="I9061" s="5">
        <f t="shared" si="1838"/>
        <v>720</v>
      </c>
      <c r="J9061" s="5">
        <f t="shared" si="1839"/>
        <v>4469.8064112256898</v>
      </c>
      <c r="K9061" s="2">
        <f t="shared" si="1840"/>
        <v>102600.805750446</v>
      </c>
      <c r="L9061" s="2">
        <f t="shared" si="1841"/>
        <v>167686</v>
      </c>
      <c r="M9061" s="2">
        <f t="shared" si="1842"/>
        <v>24200</v>
      </c>
      <c r="N9061" s="6">
        <f t="shared" si="1843"/>
        <v>1</v>
      </c>
      <c r="O9061" s="2">
        <f t="shared" si="1844"/>
        <v>20885.194249553999</v>
      </c>
      <c r="P9061" s="2">
        <f t="shared" si="1845"/>
        <v>20885.194249553999</v>
      </c>
    </row>
    <row r="9062" spans="1:16">
      <c r="A9062" s="6">
        <v>13</v>
      </c>
      <c r="B9062" s="6">
        <v>19</v>
      </c>
      <c r="C9062" s="6">
        <v>6</v>
      </c>
      <c r="D9062" s="6">
        <f t="shared" si="1833"/>
        <v>38</v>
      </c>
      <c r="E9062" s="5">
        <f t="shared" si="1834"/>
        <v>4039.1573208399304</v>
      </c>
      <c r="F9062" s="5">
        <f t="shared" si="1835"/>
        <v>911.23060582002495</v>
      </c>
      <c r="G9062" s="5">
        <f t="shared" si="1836"/>
        <v>290.89345874736784</v>
      </c>
      <c r="H9062" s="5">
        <f t="shared" si="1837"/>
        <v>5241.2813854073229</v>
      </c>
      <c r="I9062" s="5">
        <f t="shared" si="1838"/>
        <v>720</v>
      </c>
      <c r="J9062" s="5">
        <f t="shared" si="1839"/>
        <v>4521.2813854073229</v>
      </c>
      <c r="K9062" s="2">
        <f t="shared" si="1840"/>
        <v>103494.46849665491</v>
      </c>
      <c r="L9062" s="2">
        <f t="shared" si="1841"/>
        <v>170386</v>
      </c>
      <c r="M9062" s="2">
        <f t="shared" si="1842"/>
        <v>25080</v>
      </c>
      <c r="N9062" s="6">
        <f t="shared" si="1843"/>
        <v>1</v>
      </c>
      <c r="O9062" s="2">
        <f t="shared" si="1844"/>
        <v>21811.53150334509</v>
      </c>
      <c r="P9062" s="2">
        <f t="shared" si="1845"/>
        <v>21811.53150334509</v>
      </c>
    </row>
    <row r="9063" spans="1:16">
      <c r="A9063" s="6">
        <v>13</v>
      </c>
      <c r="B9063" s="6">
        <v>19</v>
      </c>
      <c r="C9063" s="6">
        <v>7</v>
      </c>
      <c r="D9063" s="6">
        <f t="shared" si="1833"/>
        <v>39</v>
      </c>
      <c r="E9063" s="5">
        <f t="shared" si="1834"/>
        <v>4039.1573208399304</v>
      </c>
      <c r="F9063" s="5">
        <f t="shared" si="1835"/>
        <v>911.23060582002495</v>
      </c>
      <c r="G9063" s="5">
        <f t="shared" si="1836"/>
        <v>343.61789814532818</v>
      </c>
      <c r="H9063" s="5">
        <f t="shared" si="1837"/>
        <v>5294.0058248052837</v>
      </c>
      <c r="I9063" s="5">
        <f t="shared" si="1838"/>
        <v>720</v>
      </c>
      <c r="J9063" s="5">
        <f t="shared" si="1839"/>
        <v>4574.0058248052837</v>
      </c>
      <c r="K9063" s="2">
        <f t="shared" si="1840"/>
        <v>104409.82334731396</v>
      </c>
      <c r="L9063" s="2">
        <f t="shared" si="1841"/>
        <v>173086</v>
      </c>
      <c r="M9063" s="2">
        <f t="shared" si="1842"/>
        <v>25960</v>
      </c>
      <c r="N9063" s="6">
        <f t="shared" si="1843"/>
        <v>1</v>
      </c>
      <c r="O9063" s="2">
        <f t="shared" si="1844"/>
        <v>22716.176652686045</v>
      </c>
      <c r="P9063" s="2">
        <f t="shared" si="1845"/>
        <v>22716.176652686045</v>
      </c>
    </row>
    <row r="9064" spans="1:16">
      <c r="A9064" s="6">
        <v>13</v>
      </c>
      <c r="B9064" s="6">
        <v>19</v>
      </c>
      <c r="C9064" s="6">
        <v>8</v>
      </c>
      <c r="D9064" s="6">
        <f t="shared" si="1833"/>
        <v>40</v>
      </c>
      <c r="E9064" s="5">
        <f t="shared" si="1834"/>
        <v>4039.1573208399304</v>
      </c>
      <c r="F9064" s="5">
        <f t="shared" si="1835"/>
        <v>911.23060582002495</v>
      </c>
      <c r="G9064" s="5">
        <f t="shared" si="1836"/>
        <v>397.61499642530839</v>
      </c>
      <c r="H9064" s="5">
        <f t="shared" si="1837"/>
        <v>5348.0029230852633</v>
      </c>
      <c r="I9064" s="5">
        <f t="shared" si="1838"/>
        <v>720</v>
      </c>
      <c r="J9064" s="5">
        <f t="shared" si="1839"/>
        <v>4628.0029230852633</v>
      </c>
      <c r="K9064" s="2">
        <f t="shared" si="1840"/>
        <v>105347.27297023026</v>
      </c>
      <c r="L9064" s="2">
        <f t="shared" si="1841"/>
        <v>175786</v>
      </c>
      <c r="M9064" s="2">
        <f t="shared" si="1842"/>
        <v>26840</v>
      </c>
      <c r="N9064" s="6">
        <f t="shared" si="1843"/>
        <v>1</v>
      </c>
      <c r="O9064" s="2">
        <f t="shared" si="1844"/>
        <v>23598.72702976974</v>
      </c>
      <c r="P9064" s="2">
        <f t="shared" si="1845"/>
        <v>23598.72702976974</v>
      </c>
    </row>
    <row r="9065" spans="1:16">
      <c r="A9065" s="6">
        <v>13</v>
      </c>
      <c r="B9065" s="6">
        <v>19</v>
      </c>
      <c r="C9065" s="6">
        <v>9</v>
      </c>
      <c r="D9065" s="6">
        <f t="shared" si="1833"/>
        <v>41</v>
      </c>
      <c r="E9065" s="5">
        <f t="shared" si="1834"/>
        <v>4039.1573208399304</v>
      </c>
      <c r="F9065" s="5">
        <f t="shared" si="1835"/>
        <v>911.23060582002495</v>
      </c>
      <c r="G9065" s="5">
        <f t="shared" si="1836"/>
        <v>452.90833186570285</v>
      </c>
      <c r="H9065" s="5">
        <f t="shared" si="1837"/>
        <v>5403.2962585256582</v>
      </c>
      <c r="I9065" s="5">
        <f t="shared" si="1838"/>
        <v>720</v>
      </c>
      <c r="J9065" s="5">
        <f t="shared" si="1839"/>
        <v>4683.2962585256582</v>
      </c>
      <c r="K9065" s="2">
        <f t="shared" si="1840"/>
        <v>106307.22671051489</v>
      </c>
      <c r="L9065" s="2">
        <f t="shared" si="1841"/>
        <v>178486</v>
      </c>
      <c r="M9065" s="2">
        <f t="shared" si="1842"/>
        <v>27720</v>
      </c>
      <c r="N9065" s="6">
        <f t="shared" si="1843"/>
        <v>1</v>
      </c>
      <c r="O9065" s="2">
        <f t="shared" si="1844"/>
        <v>24458.773289485107</v>
      </c>
      <c r="P9065" s="2">
        <f t="shared" si="1845"/>
        <v>24458.773289485107</v>
      </c>
    </row>
    <row r="9066" spans="1:16">
      <c r="A9066" s="6">
        <v>13</v>
      </c>
      <c r="B9066" s="6">
        <v>19</v>
      </c>
      <c r="C9066" s="6">
        <v>10</v>
      </c>
      <c r="D9066" s="6">
        <f t="shared" si="1833"/>
        <v>42</v>
      </c>
      <c r="E9066" s="5">
        <f t="shared" si="1834"/>
        <v>4039.1573208399304</v>
      </c>
      <c r="F9066" s="5">
        <f t="shared" si="1835"/>
        <v>911.23060582002495</v>
      </c>
      <c r="G9066" s="5">
        <f t="shared" si="1836"/>
        <v>509.52187334891573</v>
      </c>
      <c r="H9066" s="5">
        <f t="shared" si="1837"/>
        <v>5459.9098000088707</v>
      </c>
      <c r="I9066" s="5">
        <f t="shared" si="1838"/>
        <v>720</v>
      </c>
      <c r="J9066" s="5">
        <f t="shared" si="1839"/>
        <v>4739.9098000088707</v>
      </c>
      <c r="K9066" s="2">
        <f t="shared" si="1840"/>
        <v>107290.10069459844</v>
      </c>
      <c r="L9066" s="2">
        <f t="shared" si="1841"/>
        <v>181186</v>
      </c>
      <c r="M9066" s="2">
        <f t="shared" si="1842"/>
        <v>28600</v>
      </c>
      <c r="N9066" s="6">
        <f t="shared" si="1843"/>
        <v>1</v>
      </c>
      <c r="O9066" s="2">
        <f t="shared" si="1844"/>
        <v>25295.899305401559</v>
      </c>
      <c r="P9066" s="2">
        <f t="shared" si="1845"/>
        <v>25295.899305401559</v>
      </c>
    </row>
    <row r="9067" spans="1:16">
      <c r="A9067" s="6">
        <v>13</v>
      </c>
      <c r="B9067" s="6">
        <v>19</v>
      </c>
      <c r="C9067" s="6">
        <v>11</v>
      </c>
      <c r="D9067" s="6">
        <f t="shared" si="1833"/>
        <v>43</v>
      </c>
      <c r="E9067" s="5">
        <f t="shared" si="1834"/>
        <v>4039.1573208399304</v>
      </c>
      <c r="F9067" s="5">
        <f t="shared" si="1835"/>
        <v>911.23060582002495</v>
      </c>
      <c r="G9067" s="5">
        <f t="shared" si="1836"/>
        <v>567.47998644235474</v>
      </c>
      <c r="H9067" s="5">
        <f t="shared" si="1837"/>
        <v>5517.86791310231</v>
      </c>
      <c r="I9067" s="5">
        <f t="shared" si="1838"/>
        <v>720</v>
      </c>
      <c r="J9067" s="5">
        <f t="shared" si="1839"/>
        <v>4797.86791310231</v>
      </c>
      <c r="K9067" s="2">
        <f t="shared" si="1840"/>
        <v>108296.31793580399</v>
      </c>
      <c r="L9067" s="2">
        <f t="shared" si="1841"/>
        <v>183886</v>
      </c>
      <c r="M9067" s="2">
        <f t="shared" si="1842"/>
        <v>29480</v>
      </c>
      <c r="N9067" s="6">
        <f t="shared" si="1843"/>
        <v>1</v>
      </c>
      <c r="O9067" s="2">
        <f t="shared" si="1844"/>
        <v>26109.682064196008</v>
      </c>
      <c r="P9067" s="2">
        <f t="shared" si="1845"/>
        <v>26109.682064196008</v>
      </c>
    </row>
    <row r="9068" spans="1:16">
      <c r="A9068" s="6">
        <v>13</v>
      </c>
      <c r="B9068" s="6">
        <v>19</v>
      </c>
      <c r="C9068" s="6">
        <v>12</v>
      </c>
      <c r="D9068" s="6">
        <f t="shared" si="1833"/>
        <v>44</v>
      </c>
      <c r="E9068" s="5">
        <f t="shared" si="1834"/>
        <v>4039.1573208399304</v>
      </c>
      <c r="F9068" s="5">
        <f t="shared" si="1835"/>
        <v>911.23060582002495</v>
      </c>
      <c r="G9068" s="5">
        <f t="shared" si="1836"/>
        <v>626.80743957041921</v>
      </c>
      <c r="H9068" s="5">
        <f t="shared" si="1837"/>
        <v>5577.195366230374</v>
      </c>
      <c r="I9068" s="5">
        <f t="shared" si="1838"/>
        <v>720</v>
      </c>
      <c r="J9068" s="5">
        <f t="shared" si="1839"/>
        <v>4857.195366230374</v>
      </c>
      <c r="K9068" s="2">
        <f t="shared" si="1840"/>
        <v>109326.30844149955</v>
      </c>
      <c r="L9068" s="2">
        <f t="shared" si="1841"/>
        <v>186586</v>
      </c>
      <c r="M9068" s="2">
        <f t="shared" si="1842"/>
        <v>30360</v>
      </c>
      <c r="N9068" s="6">
        <f t="shared" si="1843"/>
        <v>1</v>
      </c>
      <c r="O9068" s="2">
        <f t="shared" si="1844"/>
        <v>26899.691558500446</v>
      </c>
      <c r="P9068" s="2">
        <f t="shared" si="1845"/>
        <v>26899.691558500446</v>
      </c>
    </row>
    <row r="9069" spans="1:16">
      <c r="A9069" s="6">
        <v>13</v>
      </c>
      <c r="B9069" s="6">
        <v>19</v>
      </c>
      <c r="C9069" s="6">
        <v>13</v>
      </c>
      <c r="D9069" s="6">
        <f t="shared" si="1833"/>
        <v>45</v>
      </c>
      <c r="E9069" s="5">
        <f t="shared" si="1834"/>
        <v>4039.1573208399304</v>
      </c>
      <c r="F9069" s="5">
        <f t="shared" si="1835"/>
        <v>911.23060582002495</v>
      </c>
      <c r="G9069" s="5">
        <f t="shared" si="1836"/>
        <v>687.52941027880343</v>
      </c>
      <c r="H9069" s="5">
        <f t="shared" si="1837"/>
        <v>5637.917336938759</v>
      </c>
      <c r="I9069" s="5">
        <f t="shared" si="1838"/>
        <v>720</v>
      </c>
      <c r="J9069" s="5">
        <f t="shared" si="1839"/>
        <v>4917.917336938759</v>
      </c>
      <c r="K9069" s="2">
        <f t="shared" si="1840"/>
        <v>110380.50932185346</v>
      </c>
      <c r="L9069" s="2">
        <f t="shared" si="1841"/>
        <v>189286</v>
      </c>
      <c r="M9069" s="2">
        <f t="shared" si="1842"/>
        <v>31240</v>
      </c>
      <c r="N9069" s="6">
        <f t="shared" si="1843"/>
        <v>1</v>
      </c>
      <c r="O9069" s="2">
        <f t="shared" si="1844"/>
        <v>27665.49067814654</v>
      </c>
      <c r="P9069" s="2">
        <f t="shared" si="1845"/>
        <v>27665.49067814654</v>
      </c>
    </row>
    <row r="9070" spans="1:16">
      <c r="A9070" s="6">
        <v>13</v>
      </c>
      <c r="B9070" s="6">
        <v>19</v>
      </c>
      <c r="C9070" s="6">
        <v>14</v>
      </c>
      <c r="D9070" s="6">
        <f t="shared" si="1833"/>
        <v>46</v>
      </c>
      <c r="E9070" s="5">
        <f t="shared" si="1834"/>
        <v>4039.1573208399304</v>
      </c>
      <c r="F9070" s="5">
        <f t="shared" si="1835"/>
        <v>911.23060582002495</v>
      </c>
      <c r="G9070" s="5">
        <f t="shared" si="1836"/>
        <v>749.67149159246469</v>
      </c>
      <c r="H9070" s="5">
        <f t="shared" si="1837"/>
        <v>5700.0594182524201</v>
      </c>
      <c r="I9070" s="5">
        <f t="shared" si="1838"/>
        <v>720</v>
      </c>
      <c r="J9070" s="5">
        <f t="shared" si="1839"/>
        <v>4980.0594182524201</v>
      </c>
      <c r="K9070" s="2">
        <f t="shared" si="1840"/>
        <v>111459.36490021563</v>
      </c>
      <c r="L9070" s="2">
        <f t="shared" si="1841"/>
        <v>191986</v>
      </c>
      <c r="M9070" s="2">
        <f t="shared" si="1842"/>
        <v>32120</v>
      </c>
      <c r="N9070" s="6">
        <f t="shared" si="1843"/>
        <v>1</v>
      </c>
      <c r="O9070" s="2">
        <f t="shared" si="1844"/>
        <v>28406.635099784369</v>
      </c>
      <c r="P9070" s="2">
        <f t="shared" si="1845"/>
        <v>28406.635099784369</v>
      </c>
    </row>
    <row r="9071" spans="1:16">
      <c r="A9071" s="6">
        <v>13</v>
      </c>
      <c r="B9071" s="6">
        <v>19</v>
      </c>
      <c r="C9071" s="6">
        <v>15</v>
      </c>
      <c r="D9071" s="6">
        <f t="shared" si="1833"/>
        <v>47</v>
      </c>
      <c r="E9071" s="5">
        <f t="shared" si="1834"/>
        <v>4039.1573208399304</v>
      </c>
      <c r="F9071" s="5">
        <f t="shared" si="1835"/>
        <v>911.23060582002495</v>
      </c>
      <c r="G9071" s="5">
        <f t="shared" si="1836"/>
        <v>813.25969846861108</v>
      </c>
      <c r="H9071" s="5">
        <f t="shared" si="1837"/>
        <v>5763.6476251285658</v>
      </c>
      <c r="I9071" s="5">
        <f t="shared" si="1838"/>
        <v>720</v>
      </c>
      <c r="J9071" s="5">
        <f t="shared" si="1839"/>
        <v>5043.6476251285658</v>
      </c>
      <c r="K9071" s="2">
        <f t="shared" si="1840"/>
        <v>112563.3268251487</v>
      </c>
      <c r="L9071" s="2">
        <f t="shared" si="1841"/>
        <v>194686</v>
      </c>
      <c r="M9071" s="2">
        <f t="shared" si="1842"/>
        <v>33000</v>
      </c>
      <c r="N9071" s="6">
        <f t="shared" si="1843"/>
        <v>1</v>
      </c>
      <c r="O9071" s="2">
        <f t="shared" si="1844"/>
        <v>29122.673174851298</v>
      </c>
      <c r="P9071" s="2">
        <f t="shared" si="1845"/>
        <v>29122.673174851298</v>
      </c>
    </row>
    <row r="9072" spans="1:16">
      <c r="A9072" s="6">
        <v>13</v>
      </c>
      <c r="B9072" s="6">
        <v>19</v>
      </c>
      <c r="C9072" s="6">
        <v>16</v>
      </c>
      <c r="D9072" s="6">
        <f t="shared" si="1833"/>
        <v>48</v>
      </c>
      <c r="E9072" s="5">
        <f t="shared" si="1834"/>
        <v>4039.1573208399304</v>
      </c>
      <c r="F9072" s="5">
        <f t="shared" si="1835"/>
        <v>911.23060582002495</v>
      </c>
      <c r="G9072" s="5">
        <f t="shared" si="1836"/>
        <v>878.32047434610013</v>
      </c>
      <c r="H9072" s="5">
        <f t="shared" si="1837"/>
        <v>5828.7084010060553</v>
      </c>
      <c r="I9072" s="5">
        <f t="shared" si="1838"/>
        <v>720</v>
      </c>
      <c r="J9072" s="5">
        <f t="shared" si="1839"/>
        <v>5108.7084010060553</v>
      </c>
      <c r="K9072" s="2">
        <f t="shared" si="1840"/>
        <v>113692.8541841329</v>
      </c>
      <c r="L9072" s="2">
        <f t="shared" si="1841"/>
        <v>197386</v>
      </c>
      <c r="M9072" s="2">
        <f t="shared" si="1842"/>
        <v>33880</v>
      </c>
      <c r="N9072" s="6">
        <f t="shared" si="1843"/>
        <v>1</v>
      </c>
      <c r="O9072" s="2">
        <f t="shared" si="1844"/>
        <v>29813.145815867101</v>
      </c>
      <c r="P9072" s="2">
        <f t="shared" si="1845"/>
        <v>29813.145815867101</v>
      </c>
    </row>
    <row r="9073" spans="1:16">
      <c r="A9073" s="6">
        <v>13</v>
      </c>
      <c r="B9073" s="6">
        <v>19</v>
      </c>
      <c r="C9073" s="6">
        <v>17</v>
      </c>
      <c r="D9073" s="6">
        <f t="shared" si="1833"/>
        <v>49</v>
      </c>
      <c r="E9073" s="5">
        <f t="shared" si="1834"/>
        <v>4039.1573208399304</v>
      </c>
      <c r="F9073" s="5">
        <f t="shared" si="1835"/>
        <v>911.23060582002495</v>
      </c>
      <c r="G9073" s="5">
        <f t="shared" si="1836"/>
        <v>944.88069779264049</v>
      </c>
      <c r="H9073" s="5">
        <f t="shared" si="1837"/>
        <v>5895.2686244525958</v>
      </c>
      <c r="I9073" s="5">
        <f t="shared" si="1838"/>
        <v>720</v>
      </c>
      <c r="J9073" s="5">
        <f t="shared" si="1839"/>
        <v>5175.2686244525958</v>
      </c>
      <c r="K9073" s="2">
        <f t="shared" si="1840"/>
        <v>114848.41361896867</v>
      </c>
      <c r="L9073" s="2">
        <f t="shared" si="1841"/>
        <v>200086</v>
      </c>
      <c r="M9073" s="2">
        <f t="shared" si="1842"/>
        <v>34760</v>
      </c>
      <c r="N9073" s="6">
        <f t="shared" si="1843"/>
        <v>1</v>
      </c>
      <c r="O9073" s="2">
        <f t="shared" si="1844"/>
        <v>30477.586381031331</v>
      </c>
      <c r="P9073" s="2">
        <f t="shared" si="1845"/>
        <v>30477.586381031331</v>
      </c>
    </row>
    <row r="9074" spans="1:16">
      <c r="A9074" s="6">
        <v>13</v>
      </c>
      <c r="B9074" s="6">
        <v>19</v>
      </c>
      <c r="C9074" s="6">
        <v>18</v>
      </c>
      <c r="D9074" s="6">
        <f t="shared" si="1833"/>
        <v>50</v>
      </c>
      <c r="E9074" s="5">
        <f t="shared" si="1834"/>
        <v>4039.1573208399304</v>
      </c>
      <c r="F9074" s="5">
        <f t="shared" si="1835"/>
        <v>911.23060582002495</v>
      </c>
      <c r="G9074" s="5">
        <f t="shared" si="1836"/>
        <v>1012.9676892512279</v>
      </c>
      <c r="H9074" s="5">
        <f t="shared" si="1837"/>
        <v>5963.3556159111831</v>
      </c>
      <c r="I9074" s="5">
        <f t="shared" si="1838"/>
        <v>720</v>
      </c>
      <c r="J9074" s="5">
        <f t="shared" si="1839"/>
        <v>5243.3556159111831</v>
      </c>
      <c r="K9074" s="2">
        <f t="shared" si="1840"/>
        <v>116030.47944290248</v>
      </c>
      <c r="L9074" s="2">
        <f t="shared" si="1841"/>
        <v>202786</v>
      </c>
      <c r="M9074" s="2">
        <f t="shared" si="1842"/>
        <v>35640</v>
      </c>
      <c r="N9074" s="6">
        <f t="shared" si="1843"/>
        <v>1</v>
      </c>
      <c r="O9074" s="2">
        <f t="shared" si="1844"/>
        <v>31115.520557097523</v>
      </c>
      <c r="P9074" s="2">
        <f t="shared" si="1845"/>
        <v>31115.520557097523</v>
      </c>
    </row>
    <row r="9075" spans="1:16">
      <c r="A9075" s="6">
        <v>13</v>
      </c>
      <c r="B9075" s="6">
        <v>19</v>
      </c>
      <c r="C9075" s="6">
        <v>19</v>
      </c>
      <c r="D9075" s="6">
        <f t="shared" si="1833"/>
        <v>51</v>
      </c>
      <c r="E9075" s="5">
        <f t="shared" si="1834"/>
        <v>4039.1573208399304</v>
      </c>
      <c r="F9075" s="5">
        <f t="shared" si="1835"/>
        <v>911.23060582002495</v>
      </c>
      <c r="G9075" s="5">
        <f t="shared" si="1836"/>
        <v>1082.6092178872495</v>
      </c>
      <c r="H9075" s="5">
        <f t="shared" si="1837"/>
        <v>6032.9971445472047</v>
      </c>
      <c r="I9075" s="5">
        <f t="shared" si="1838"/>
        <v>720</v>
      </c>
      <c r="J9075" s="5">
        <f t="shared" si="1839"/>
        <v>5312.9971445472047</v>
      </c>
      <c r="K9075" s="2">
        <f t="shared" si="1840"/>
        <v>117239.53375950007</v>
      </c>
      <c r="L9075" s="2">
        <f t="shared" si="1841"/>
        <v>205486</v>
      </c>
      <c r="M9075" s="2">
        <f t="shared" si="1842"/>
        <v>36520</v>
      </c>
      <c r="N9075" s="6">
        <f t="shared" si="1843"/>
        <v>1</v>
      </c>
      <c r="O9075" s="2">
        <f t="shared" si="1844"/>
        <v>31726.466240499925</v>
      </c>
      <c r="P9075" s="2">
        <f t="shared" si="1845"/>
        <v>31726.466240499925</v>
      </c>
    </row>
    <row r="9076" spans="1:16">
      <c r="A9076" s="6">
        <v>13</v>
      </c>
      <c r="B9076" s="6">
        <v>19</v>
      </c>
      <c r="C9076" s="6">
        <v>20</v>
      </c>
      <c r="D9076" s="6">
        <f t="shared" si="1833"/>
        <v>52</v>
      </c>
      <c r="E9076" s="5">
        <f t="shared" si="1834"/>
        <v>4039.1573208399304</v>
      </c>
      <c r="F9076" s="5">
        <f t="shared" si="1835"/>
        <v>911.23060582002495</v>
      </c>
      <c r="G9076" s="5">
        <f t="shared" si="1836"/>
        <v>1153.8335085377266</v>
      </c>
      <c r="H9076" s="5">
        <f t="shared" si="1837"/>
        <v>6104.2214351976818</v>
      </c>
      <c r="I9076" s="5">
        <f t="shared" si="1838"/>
        <v>720</v>
      </c>
      <c r="J9076" s="5">
        <f t="shared" si="1839"/>
        <v>5384.2214351976818</v>
      </c>
      <c r="K9076" s="2">
        <f t="shared" si="1840"/>
        <v>118476.06658329308</v>
      </c>
      <c r="L9076" s="2">
        <f t="shared" si="1841"/>
        <v>208186</v>
      </c>
      <c r="M9076" s="2">
        <f t="shared" si="1842"/>
        <v>37400</v>
      </c>
      <c r="N9076" s="6">
        <f t="shared" si="1843"/>
        <v>1</v>
      </c>
      <c r="O9076" s="2">
        <f t="shared" si="1844"/>
        <v>32309.933416706917</v>
      </c>
      <c r="P9076" s="2">
        <f t="shared" si="1845"/>
        <v>32309.933416706917</v>
      </c>
    </row>
    <row r="9077" spans="1:16">
      <c r="A9077" s="6">
        <v>13</v>
      </c>
      <c r="B9077" s="6">
        <v>19</v>
      </c>
      <c r="C9077" s="6">
        <v>21</v>
      </c>
      <c r="D9077" s="6">
        <f t="shared" si="1833"/>
        <v>53</v>
      </c>
      <c r="E9077" s="5">
        <f t="shared" si="1834"/>
        <v>4039.1573208399304</v>
      </c>
      <c r="F9077" s="5">
        <f t="shared" si="1835"/>
        <v>911.23060582002495</v>
      </c>
      <c r="G9077" s="5">
        <f t="shared" si="1836"/>
        <v>1226.6692487641703</v>
      </c>
      <c r="H9077" s="5">
        <f t="shared" si="1837"/>
        <v>6177.0571754241255</v>
      </c>
      <c r="I9077" s="5">
        <f t="shared" si="1838"/>
        <v>720</v>
      </c>
      <c r="J9077" s="5">
        <f t="shared" si="1839"/>
        <v>5457.0571754241255</v>
      </c>
      <c r="K9077" s="2">
        <f t="shared" si="1840"/>
        <v>119740.57596222439</v>
      </c>
      <c r="L9077" s="2">
        <f t="shared" si="1841"/>
        <v>210886</v>
      </c>
      <c r="M9077" s="2">
        <f t="shared" si="1842"/>
        <v>38280</v>
      </c>
      <c r="N9077" s="6">
        <f t="shared" si="1843"/>
        <v>1</v>
      </c>
      <c r="O9077" s="2">
        <f t="shared" si="1844"/>
        <v>32865.424037775607</v>
      </c>
      <c r="P9077" s="2">
        <f t="shared" si="1845"/>
        <v>32865.424037775607</v>
      </c>
    </row>
    <row r="9078" spans="1:16">
      <c r="A9078" s="6">
        <v>13</v>
      </c>
      <c r="B9078" s="6">
        <v>19</v>
      </c>
      <c r="C9078" s="6">
        <v>22</v>
      </c>
      <c r="D9078" s="6">
        <f t="shared" si="1833"/>
        <v>54</v>
      </c>
      <c r="E9078" s="5">
        <f t="shared" si="1834"/>
        <v>4039.1573208399304</v>
      </c>
      <c r="F9078" s="5">
        <f t="shared" si="1835"/>
        <v>911.23060582002495</v>
      </c>
      <c r="G9078" s="5">
        <f t="shared" si="1836"/>
        <v>1301.1455960105666</v>
      </c>
      <c r="H9078" s="5">
        <f t="shared" si="1837"/>
        <v>6251.533522670522</v>
      </c>
      <c r="I9078" s="5">
        <f t="shared" si="1838"/>
        <v>720</v>
      </c>
      <c r="J9078" s="5">
        <f t="shared" si="1839"/>
        <v>5531.533522670522</v>
      </c>
      <c r="K9078" s="2">
        <f t="shared" si="1840"/>
        <v>121033.56810191878</v>
      </c>
      <c r="L9078" s="2">
        <f t="shared" si="1841"/>
        <v>213586</v>
      </c>
      <c r="M9078" s="2">
        <f t="shared" si="1842"/>
        <v>39160</v>
      </c>
      <c r="N9078" s="6">
        <f t="shared" si="1843"/>
        <v>1</v>
      </c>
      <c r="O9078" s="2">
        <f t="shared" si="1844"/>
        <v>33392.431898081224</v>
      </c>
      <c r="P9078" s="2">
        <f t="shared" si="1845"/>
        <v>33392.431898081224</v>
      </c>
    </row>
    <row r="9079" spans="1:16">
      <c r="A9079" s="6">
        <v>13</v>
      </c>
      <c r="B9079" s="6">
        <v>19</v>
      </c>
      <c r="C9079" s="6">
        <v>23</v>
      </c>
      <c r="D9079" s="6">
        <f t="shared" si="1833"/>
        <v>55</v>
      </c>
      <c r="E9079" s="5">
        <f t="shared" si="1834"/>
        <v>4039.1573208399304</v>
      </c>
      <c r="F9079" s="5">
        <f t="shared" si="1835"/>
        <v>911.23060582002495</v>
      </c>
      <c r="G9079" s="5">
        <f t="shared" si="1836"/>
        <v>1377.292184868003</v>
      </c>
      <c r="H9079" s="5">
        <f t="shared" si="1837"/>
        <v>6327.6801115279577</v>
      </c>
      <c r="I9079" s="5">
        <f t="shared" si="1838"/>
        <v>720</v>
      </c>
      <c r="J9079" s="5">
        <f t="shared" si="1839"/>
        <v>5607.6801115279577</v>
      </c>
      <c r="K9079" s="2">
        <f t="shared" si="1840"/>
        <v>122355.55749180482</v>
      </c>
      <c r="L9079" s="2">
        <f t="shared" si="1841"/>
        <v>216286</v>
      </c>
      <c r="M9079" s="2">
        <f t="shared" si="1842"/>
        <v>40040</v>
      </c>
      <c r="N9079" s="6">
        <f t="shared" si="1843"/>
        <v>1</v>
      </c>
      <c r="O9079" s="2">
        <f t="shared" si="1844"/>
        <v>33890.442508195178</v>
      </c>
      <c r="P9079" s="2">
        <f t="shared" si="1845"/>
        <v>33890.442508195178</v>
      </c>
    </row>
    <row r="9080" spans="1:16">
      <c r="A9080" s="6">
        <v>13</v>
      </c>
      <c r="B9080" s="6">
        <v>19</v>
      </c>
      <c r="C9080" s="6">
        <v>24</v>
      </c>
      <c r="D9080" s="6">
        <f t="shared" si="1833"/>
        <v>56</v>
      </c>
      <c r="E9080" s="5">
        <f t="shared" si="1834"/>
        <v>4039.1573208399304</v>
      </c>
      <c r="F9080" s="5">
        <f t="shared" si="1835"/>
        <v>911.23060582002495</v>
      </c>
      <c r="G9080" s="5">
        <f t="shared" si="1836"/>
        <v>1455.1391344474989</v>
      </c>
      <c r="H9080" s="5">
        <f t="shared" si="1837"/>
        <v>6405.5270611074538</v>
      </c>
      <c r="I9080" s="5">
        <f t="shared" si="1838"/>
        <v>720</v>
      </c>
      <c r="J9080" s="5">
        <f t="shared" si="1839"/>
        <v>5685.5270611074538</v>
      </c>
      <c r="K9080" s="2">
        <f t="shared" si="1840"/>
        <v>123707.06703311551</v>
      </c>
      <c r="L9080" s="2">
        <f t="shared" si="1841"/>
        <v>218986</v>
      </c>
      <c r="M9080" s="2">
        <f t="shared" si="1842"/>
        <v>40920</v>
      </c>
      <c r="N9080" s="6">
        <f t="shared" si="1843"/>
        <v>1</v>
      </c>
      <c r="O9080" s="2">
        <f t="shared" si="1844"/>
        <v>34358.932966884488</v>
      </c>
      <c r="P9080" s="2">
        <f t="shared" si="1845"/>
        <v>34358.932966884488</v>
      </c>
    </row>
    <row r="9081" spans="1:16">
      <c r="A9081" s="6">
        <v>13</v>
      </c>
      <c r="B9081" s="6">
        <v>19</v>
      </c>
      <c r="C9081" s="6">
        <v>25</v>
      </c>
      <c r="D9081" s="6">
        <f t="shared" si="1833"/>
        <v>57</v>
      </c>
      <c r="E9081" s="5">
        <f t="shared" si="1834"/>
        <v>4039.1573208399304</v>
      </c>
      <c r="F9081" s="5">
        <f t="shared" si="1835"/>
        <v>911.23060582002495</v>
      </c>
      <c r="G9081" s="5">
        <f t="shared" si="1836"/>
        <v>1534.7170558625965</v>
      </c>
      <c r="H9081" s="5">
        <f t="shared" si="1837"/>
        <v>6485.1049825225518</v>
      </c>
      <c r="I9081" s="5">
        <f t="shared" si="1838"/>
        <v>720</v>
      </c>
      <c r="J9081" s="5">
        <f t="shared" si="1839"/>
        <v>5765.1049825225518</v>
      </c>
      <c r="K9081" s="2">
        <f t="shared" si="1840"/>
        <v>125088.6281687943</v>
      </c>
      <c r="L9081" s="2">
        <f t="shared" si="1841"/>
        <v>221686</v>
      </c>
      <c r="M9081" s="2">
        <f t="shared" si="1842"/>
        <v>41800</v>
      </c>
      <c r="N9081" s="6">
        <f t="shared" si="1843"/>
        <v>0</v>
      </c>
      <c r="O9081" s="2">
        <f t="shared" si="1844"/>
        <v>34797.371831205703</v>
      </c>
      <c r="P9081" s="2" t="str">
        <f t="shared" si="1845"/>
        <v/>
      </c>
    </row>
    <row r="9082" spans="1:16">
      <c r="A9082" s="6">
        <v>13</v>
      </c>
      <c r="B9082" s="6">
        <v>19</v>
      </c>
      <c r="C9082" s="6">
        <v>26</v>
      </c>
      <c r="D9082" s="6">
        <f t="shared" si="1833"/>
        <v>58</v>
      </c>
      <c r="E9082" s="5">
        <f t="shared" si="1834"/>
        <v>4039.1573208399304</v>
      </c>
      <c r="F9082" s="5">
        <f t="shared" si="1835"/>
        <v>911.23060582002495</v>
      </c>
      <c r="G9082" s="5">
        <f t="shared" si="1836"/>
        <v>1616.0570598233144</v>
      </c>
      <c r="H9082" s="5">
        <f t="shared" si="1837"/>
        <v>6566.4449864832695</v>
      </c>
      <c r="I9082" s="5">
        <f t="shared" si="1838"/>
        <v>720</v>
      </c>
      <c r="J9082" s="5">
        <f t="shared" si="1839"/>
        <v>5846.4449864832695</v>
      </c>
      <c r="K9082" s="2">
        <f t="shared" si="1840"/>
        <v>126500.78101533453</v>
      </c>
      <c r="L9082" s="2">
        <f t="shared" si="1841"/>
        <v>224386</v>
      </c>
      <c r="M9082" s="2">
        <f t="shared" si="1842"/>
        <v>42680</v>
      </c>
      <c r="N9082" s="6">
        <f t="shared" si="1843"/>
        <v>0</v>
      </c>
      <c r="O9082" s="2">
        <f t="shared" si="1844"/>
        <v>35205.218984665466</v>
      </c>
      <c r="P9082" s="2" t="str">
        <f t="shared" si="1845"/>
        <v/>
      </c>
    </row>
    <row r="9083" spans="1:16">
      <c r="A9083" s="6">
        <v>13</v>
      </c>
      <c r="B9083" s="6">
        <v>19</v>
      </c>
      <c r="C9083" s="6">
        <v>27</v>
      </c>
      <c r="D9083" s="6">
        <f t="shared" si="1833"/>
        <v>59</v>
      </c>
      <c r="E9083" s="5">
        <f t="shared" si="1834"/>
        <v>4039.1573208399304</v>
      </c>
      <c r="F9083" s="5">
        <f t="shared" si="1835"/>
        <v>911.23060582002495</v>
      </c>
      <c r="G9083" s="5">
        <f t="shared" si="1836"/>
        <v>1699.1907643430709</v>
      </c>
      <c r="H9083" s="5">
        <f t="shared" si="1837"/>
        <v>6649.5786910030256</v>
      </c>
      <c r="I9083" s="5">
        <f t="shared" si="1838"/>
        <v>720</v>
      </c>
      <c r="J9083" s="5">
        <f t="shared" si="1839"/>
        <v>5929.5786910030256</v>
      </c>
      <c r="K9083" s="2">
        <f t="shared" si="1840"/>
        <v>127944.0744965803</v>
      </c>
      <c r="L9083" s="2">
        <f t="shared" si="1841"/>
        <v>227086</v>
      </c>
      <c r="M9083" s="2">
        <f t="shared" si="1842"/>
        <v>43560</v>
      </c>
      <c r="N9083" s="6">
        <f t="shared" si="1843"/>
        <v>0</v>
      </c>
      <c r="O9083" s="2">
        <f t="shared" si="1844"/>
        <v>35581.925503419698</v>
      </c>
      <c r="P9083" s="2" t="str">
        <f t="shared" si="1845"/>
        <v/>
      </c>
    </row>
    <row r="9084" spans="1:16">
      <c r="A9084" s="6">
        <v>13</v>
      </c>
      <c r="B9084" s="6">
        <v>19</v>
      </c>
      <c r="C9084" s="6">
        <v>28</v>
      </c>
      <c r="D9084" s="6">
        <f t="shared" si="1833"/>
        <v>60</v>
      </c>
      <c r="E9084" s="5">
        <f t="shared" si="1834"/>
        <v>4039.1573208399304</v>
      </c>
      <c r="F9084" s="5">
        <f t="shared" si="1835"/>
        <v>911.23060582002495</v>
      </c>
      <c r="G9084" s="5">
        <f t="shared" si="1836"/>
        <v>1784.1503025602246</v>
      </c>
      <c r="H9084" s="5">
        <f t="shared" si="1837"/>
        <v>6734.5382292201793</v>
      </c>
      <c r="I9084" s="5">
        <f t="shared" si="1838"/>
        <v>720</v>
      </c>
      <c r="J9084" s="5">
        <f t="shared" si="1839"/>
        <v>6014.5382292201793</v>
      </c>
      <c r="K9084" s="2">
        <f t="shared" si="1840"/>
        <v>129419.066479517</v>
      </c>
      <c r="L9084" s="2">
        <f t="shared" si="1841"/>
        <v>229786</v>
      </c>
      <c r="M9084" s="2">
        <f t="shared" si="1842"/>
        <v>44440</v>
      </c>
      <c r="N9084" s="6">
        <f t="shared" si="1843"/>
        <v>0</v>
      </c>
      <c r="O9084" s="2">
        <f t="shared" si="1844"/>
        <v>35926.933520482999</v>
      </c>
      <c r="P9084" s="2" t="str">
        <f t="shared" si="1845"/>
        <v/>
      </c>
    </row>
    <row r="9085" spans="1:16">
      <c r="A9085" s="6">
        <v>13</v>
      </c>
      <c r="B9085" s="6">
        <v>19</v>
      </c>
      <c r="C9085" s="6">
        <v>29</v>
      </c>
      <c r="D9085" s="6">
        <f t="shared" si="1833"/>
        <v>61</v>
      </c>
      <c r="E9085" s="5">
        <f t="shared" si="1834"/>
        <v>4039.1573208399304</v>
      </c>
      <c r="F9085" s="5">
        <f t="shared" si="1835"/>
        <v>911.23060582002495</v>
      </c>
      <c r="G9085" s="5">
        <f t="shared" si="1836"/>
        <v>1870.9683306758782</v>
      </c>
      <c r="H9085" s="5">
        <f t="shared" si="1837"/>
        <v>6821.3562573358331</v>
      </c>
      <c r="I9085" s="5">
        <f t="shared" si="1838"/>
        <v>720</v>
      </c>
      <c r="J9085" s="5">
        <f t="shared" si="1839"/>
        <v>6101.3562573358331</v>
      </c>
      <c r="K9085" s="2">
        <f t="shared" si="1840"/>
        <v>130926.32391208044</v>
      </c>
      <c r="L9085" s="2">
        <f t="shared" si="1841"/>
        <v>232486</v>
      </c>
      <c r="M9085" s="2">
        <f t="shared" si="1842"/>
        <v>45320</v>
      </c>
      <c r="N9085" s="6">
        <f t="shared" si="1843"/>
        <v>0</v>
      </c>
      <c r="O9085" s="2">
        <f t="shared" si="1844"/>
        <v>36239.676087919564</v>
      </c>
      <c r="P9085" s="2" t="str">
        <f t="shared" si="1845"/>
        <v/>
      </c>
    </row>
    <row r="9086" spans="1:16">
      <c r="A9086" s="6">
        <v>13</v>
      </c>
      <c r="B9086" s="6">
        <v>19</v>
      </c>
      <c r="C9086" s="6">
        <v>30</v>
      </c>
      <c r="D9086" s="6">
        <f t="shared" si="1833"/>
        <v>62</v>
      </c>
      <c r="E9086" s="5">
        <f t="shared" si="1834"/>
        <v>4039.1573208399304</v>
      </c>
      <c r="F9086" s="5">
        <f t="shared" si="1835"/>
        <v>911.23060582002495</v>
      </c>
      <c r="G9086" s="5">
        <f t="shared" si="1836"/>
        <v>1959.6780360096488</v>
      </c>
      <c r="H9086" s="5">
        <f t="shared" si="1837"/>
        <v>6910.0659626696042</v>
      </c>
      <c r="I9086" s="5">
        <f t="shared" si="1838"/>
        <v>720</v>
      </c>
      <c r="J9086" s="5">
        <f t="shared" si="1839"/>
        <v>6190.0659626696042</v>
      </c>
      <c r="K9086" s="2">
        <f t="shared" si="1840"/>
        <v>132466.42296301396</v>
      </c>
      <c r="L9086" s="2">
        <f t="shared" si="1841"/>
        <v>235186</v>
      </c>
      <c r="M9086" s="2">
        <f t="shared" si="1842"/>
        <v>46200</v>
      </c>
      <c r="N9086" s="6">
        <f t="shared" si="1843"/>
        <v>0</v>
      </c>
      <c r="O9086" s="2">
        <f t="shared" si="1844"/>
        <v>36519.57703698604</v>
      </c>
      <c r="P9086" s="2" t="str">
        <f t="shared" si="1845"/>
        <v/>
      </c>
    </row>
    <row r="9087" spans="1:16">
      <c r="A9087" s="6">
        <v>13</v>
      </c>
      <c r="B9087" s="6">
        <v>20</v>
      </c>
      <c r="C9087" s="6">
        <v>0</v>
      </c>
      <c r="D9087" s="6">
        <f t="shared" si="1833"/>
        <v>33</v>
      </c>
      <c r="E9087" s="5">
        <f t="shared" si="1834"/>
        <v>4039.1573208399304</v>
      </c>
      <c r="F9087" s="5">
        <f t="shared" si="1835"/>
        <v>983.16986417423732</v>
      </c>
      <c r="G9087" s="5">
        <f t="shared" si="1836"/>
        <v>0</v>
      </c>
      <c r="H9087" s="5">
        <f t="shared" si="1837"/>
        <v>5022.3271850141682</v>
      </c>
      <c r="I9087" s="5">
        <f t="shared" si="1838"/>
        <v>720</v>
      </c>
      <c r="J9087" s="5">
        <f t="shared" si="1839"/>
        <v>4302.3271850141682</v>
      </c>
      <c r="K9087" s="2">
        <f t="shared" si="1840"/>
        <v>99693.180295384867</v>
      </c>
      <c r="L9087" s="2">
        <f t="shared" si="1841"/>
        <v>156280</v>
      </c>
      <c r="M9087" s="2">
        <f t="shared" si="1842"/>
        <v>20240</v>
      </c>
      <c r="N9087" s="6">
        <f t="shared" si="1843"/>
        <v>1</v>
      </c>
      <c r="O9087" s="2">
        <f t="shared" si="1844"/>
        <v>16346.819704615133</v>
      </c>
      <c r="P9087" s="2">
        <f t="shared" si="1845"/>
        <v>16346.819704615133</v>
      </c>
    </row>
    <row r="9088" spans="1:16">
      <c r="A9088" s="6">
        <v>13</v>
      </c>
      <c r="B9088" s="6">
        <v>20</v>
      </c>
      <c r="C9088" s="6">
        <v>1</v>
      </c>
      <c r="D9088" s="6">
        <f t="shared" si="1833"/>
        <v>34</v>
      </c>
      <c r="E9088" s="5">
        <f t="shared" si="1834"/>
        <v>4039.1573208399304</v>
      </c>
      <c r="F9088" s="5">
        <f t="shared" si="1835"/>
        <v>983.16986417423732</v>
      </c>
      <c r="G9088" s="5">
        <f t="shared" si="1836"/>
        <v>45.5625</v>
      </c>
      <c r="H9088" s="5">
        <f t="shared" si="1837"/>
        <v>5067.8896850141682</v>
      </c>
      <c r="I9088" s="5">
        <f t="shared" si="1838"/>
        <v>720</v>
      </c>
      <c r="J9088" s="5">
        <f t="shared" si="1839"/>
        <v>4347.8896850141682</v>
      </c>
      <c r="K9088" s="2">
        <f t="shared" si="1840"/>
        <v>100484.19592038487</v>
      </c>
      <c r="L9088" s="2">
        <f t="shared" si="1841"/>
        <v>158980</v>
      </c>
      <c r="M9088" s="2">
        <f t="shared" si="1842"/>
        <v>21120</v>
      </c>
      <c r="N9088" s="6">
        <f t="shared" si="1843"/>
        <v>1</v>
      </c>
      <c r="O9088" s="2">
        <f t="shared" si="1844"/>
        <v>17375.804079615133</v>
      </c>
      <c r="P9088" s="2">
        <f t="shared" si="1845"/>
        <v>17375.804079615133</v>
      </c>
    </row>
    <row r="9089" spans="1:16">
      <c r="A9089" s="6">
        <v>13</v>
      </c>
      <c r="B9089" s="6">
        <v>20</v>
      </c>
      <c r="C9089" s="6">
        <v>2</v>
      </c>
      <c r="D9089" s="6">
        <f t="shared" si="1833"/>
        <v>35</v>
      </c>
      <c r="E9089" s="5">
        <f t="shared" si="1834"/>
        <v>4039.1573208399304</v>
      </c>
      <c r="F9089" s="5">
        <f t="shared" si="1835"/>
        <v>983.16986417423732</v>
      </c>
      <c r="G9089" s="5">
        <f t="shared" si="1836"/>
        <v>92.264062499999994</v>
      </c>
      <c r="H9089" s="5">
        <f t="shared" si="1837"/>
        <v>5114.5912475141686</v>
      </c>
      <c r="I9089" s="5">
        <f t="shared" si="1838"/>
        <v>720</v>
      </c>
      <c r="J9089" s="5">
        <f t="shared" si="1839"/>
        <v>4394.5912475141686</v>
      </c>
      <c r="K9089" s="2">
        <f t="shared" si="1840"/>
        <v>101294.98693600987</v>
      </c>
      <c r="L9089" s="2">
        <f t="shared" si="1841"/>
        <v>161680</v>
      </c>
      <c r="M9089" s="2">
        <f t="shared" si="1842"/>
        <v>22000</v>
      </c>
      <c r="N9089" s="6">
        <f t="shared" si="1843"/>
        <v>1</v>
      </c>
      <c r="O9089" s="2">
        <f t="shared" si="1844"/>
        <v>18385.013063990133</v>
      </c>
      <c r="P9089" s="2">
        <f t="shared" si="1845"/>
        <v>18385.013063990133</v>
      </c>
    </row>
    <row r="9090" spans="1:16">
      <c r="A9090" s="6">
        <v>13</v>
      </c>
      <c r="B9090" s="6">
        <v>20</v>
      </c>
      <c r="C9090" s="6">
        <v>3</v>
      </c>
      <c r="D9090" s="6">
        <f t="shared" si="1833"/>
        <v>36</v>
      </c>
      <c r="E9090" s="5">
        <f t="shared" si="1834"/>
        <v>4039.1573208399304</v>
      </c>
      <c r="F9090" s="5">
        <f t="shared" si="1835"/>
        <v>983.16986417423732</v>
      </c>
      <c r="G9090" s="5">
        <f t="shared" si="1836"/>
        <v>140.12604492187498</v>
      </c>
      <c r="H9090" s="5">
        <f t="shared" si="1837"/>
        <v>5162.4532299360435</v>
      </c>
      <c r="I9090" s="5">
        <f t="shared" si="1838"/>
        <v>720</v>
      </c>
      <c r="J9090" s="5">
        <f t="shared" si="1839"/>
        <v>4442.4532299360435</v>
      </c>
      <c r="K9090" s="2">
        <f t="shared" si="1840"/>
        <v>102125.92413083409</v>
      </c>
      <c r="L9090" s="2">
        <f t="shared" si="1841"/>
        <v>164380</v>
      </c>
      <c r="M9090" s="2">
        <f t="shared" si="1842"/>
        <v>22880</v>
      </c>
      <c r="N9090" s="6">
        <f t="shared" si="1843"/>
        <v>1</v>
      </c>
      <c r="O9090" s="2">
        <f t="shared" si="1844"/>
        <v>19374.075869165914</v>
      </c>
      <c r="P9090" s="2">
        <f t="shared" si="1845"/>
        <v>19374.075869165914</v>
      </c>
    </row>
    <row r="9091" spans="1:16">
      <c r="A9091" s="6">
        <v>13</v>
      </c>
      <c r="B9091" s="6">
        <v>20</v>
      </c>
      <c r="C9091" s="6">
        <v>4</v>
      </c>
      <c r="D9091" s="6">
        <f t="shared" si="1833"/>
        <v>37</v>
      </c>
      <c r="E9091" s="5">
        <f t="shared" si="1834"/>
        <v>4039.1573208399304</v>
      </c>
      <c r="F9091" s="5">
        <f t="shared" si="1835"/>
        <v>983.16986417423732</v>
      </c>
      <c r="G9091" s="5">
        <f t="shared" si="1836"/>
        <v>189.17016064453125</v>
      </c>
      <c r="H9091" s="5">
        <f t="shared" si="1837"/>
        <v>5211.4973456586995</v>
      </c>
      <c r="I9091" s="5">
        <f t="shared" si="1838"/>
        <v>720</v>
      </c>
      <c r="J9091" s="5">
        <f t="shared" si="1839"/>
        <v>4491.4973456586995</v>
      </c>
      <c r="K9091" s="2">
        <f t="shared" si="1840"/>
        <v>102977.38447324131</v>
      </c>
      <c r="L9091" s="2">
        <f t="shared" si="1841"/>
        <v>167080</v>
      </c>
      <c r="M9091" s="2">
        <f t="shared" si="1842"/>
        <v>23760</v>
      </c>
      <c r="N9091" s="6">
        <f t="shared" si="1843"/>
        <v>1</v>
      </c>
      <c r="O9091" s="2">
        <f t="shared" si="1844"/>
        <v>20342.615526758687</v>
      </c>
      <c r="P9091" s="2">
        <f t="shared" si="1845"/>
        <v>20342.615526758687</v>
      </c>
    </row>
    <row r="9092" spans="1:16">
      <c r="A9092" s="6">
        <v>13</v>
      </c>
      <c r="B9092" s="6">
        <v>20</v>
      </c>
      <c r="C9092" s="6">
        <v>5</v>
      </c>
      <c r="D9092" s="6">
        <f t="shared" ref="D9092:D9155" si="1846">A9092+B9092+C9092</f>
        <v>38</v>
      </c>
      <c r="E9092" s="5">
        <f t="shared" ref="E9092:E9155" si="1847">IF(A9092=0,0,A9092*LABOR_HRS_WK_TOM*SEASON_WEEKS*(1+DIM_PCT_TOM)^A9092)</f>
        <v>4039.1573208399304</v>
      </c>
      <c r="F9092" s="5">
        <f t="shared" ref="F9092:F9155" si="1848">IF(B9092=0,0,B9092*LABOR_HRS_WK_CAR*SEASON_WEEKS*(1+DIM_PCT_CAR)^B9092)</f>
        <v>983.16986417423732</v>
      </c>
      <c r="G9092" s="5">
        <f t="shared" ref="G9092:G9155" si="1849">IF(C9092=0,0,C9092*LABOR_HRS_WK_MES*SEASON_WEEKS*(1+DIM_PCT_MES)^C9092)</f>
        <v>239.41848456573481</v>
      </c>
      <c r="H9092" s="5">
        <f t="shared" ref="H9092:H9155" si="1850">E9092+F9092+G9092</f>
        <v>5261.7456695799028</v>
      </c>
      <c r="I9092" s="5">
        <f t="shared" ref="I9092:I9155" si="1851">MIN(H9092,FARMER_HRS)</f>
        <v>720</v>
      </c>
      <c r="J9092" s="5">
        <f t="shared" ref="J9092:J9155" si="1852">MAX(0,H9092-FARMER_HRS)</f>
        <v>4541.7456695799028</v>
      </c>
      <c r="K9092" s="2">
        <f t="shared" ref="K9092:K9155" si="1853">I9092*FARMER_RATE+J9092*TEMP_WORKER_RATE</f>
        <v>103849.75120798442</v>
      </c>
      <c r="L9092" s="2">
        <f t="shared" ref="L9092:L9155" si="1854">A9092*PRICE_TOM+B9092*PRICE_CAR+C9092*PRICE_MES</f>
        <v>169780</v>
      </c>
      <c r="M9092" s="2">
        <f t="shared" ref="M9092:M9155" si="1855">A9092*FERT_BED_TOM+B9092*FERT_BED_CAR+C9092*FERT_BED_MES</f>
        <v>24640</v>
      </c>
      <c r="N9092" s="6">
        <f t="shared" ref="N9092:N9155" si="1856">IF(AND(D9092&lt;=TOTAL_BEDS,J9092&lt;=TEMP_WORKER_MAX*TEMP_WORKER_HRS),1,0)</f>
        <v>1</v>
      </c>
      <c r="O9092" s="2">
        <f t="shared" ref="O9092:O9155" si="1857">L9092-M9092-K9092-FIXED_COSTS</f>
        <v>21290.248792015584</v>
      </c>
      <c r="P9092" s="2">
        <f t="shared" ref="P9092:P9155" si="1858">IF(N9092=1,O9092,"")</f>
        <v>21290.248792015584</v>
      </c>
    </row>
    <row r="9093" spans="1:16">
      <c r="A9093" s="6">
        <v>13</v>
      </c>
      <c r="B9093" s="6">
        <v>20</v>
      </c>
      <c r="C9093" s="6">
        <v>6</v>
      </c>
      <c r="D9093" s="6">
        <f t="shared" si="1846"/>
        <v>39</v>
      </c>
      <c r="E9093" s="5">
        <f t="shared" si="1847"/>
        <v>4039.1573208399304</v>
      </c>
      <c r="F9093" s="5">
        <f t="shared" si="1848"/>
        <v>983.16986417423732</v>
      </c>
      <c r="G9093" s="5">
        <f t="shared" si="1849"/>
        <v>290.89345874736784</v>
      </c>
      <c r="H9093" s="5">
        <f t="shared" si="1850"/>
        <v>5313.2206437615359</v>
      </c>
      <c r="I9093" s="5">
        <f t="shared" si="1851"/>
        <v>720</v>
      </c>
      <c r="J9093" s="5">
        <f t="shared" si="1852"/>
        <v>4593.2206437615359</v>
      </c>
      <c r="K9093" s="2">
        <f t="shared" si="1853"/>
        <v>104743.41395419333</v>
      </c>
      <c r="L9093" s="2">
        <f t="shared" si="1854"/>
        <v>172480</v>
      </c>
      <c r="M9093" s="2">
        <f t="shared" si="1855"/>
        <v>25520</v>
      </c>
      <c r="N9093" s="6">
        <f t="shared" si="1856"/>
        <v>1</v>
      </c>
      <c r="O9093" s="2">
        <f t="shared" si="1857"/>
        <v>22216.586045806675</v>
      </c>
      <c r="P9093" s="2">
        <f t="shared" si="1858"/>
        <v>22216.586045806675</v>
      </c>
    </row>
    <row r="9094" spans="1:16">
      <c r="A9094" s="6">
        <v>13</v>
      </c>
      <c r="B9094" s="6">
        <v>20</v>
      </c>
      <c r="C9094" s="6">
        <v>7</v>
      </c>
      <c r="D9094" s="6">
        <f t="shared" si="1846"/>
        <v>40</v>
      </c>
      <c r="E9094" s="5">
        <f t="shared" si="1847"/>
        <v>4039.1573208399304</v>
      </c>
      <c r="F9094" s="5">
        <f t="shared" si="1848"/>
        <v>983.16986417423732</v>
      </c>
      <c r="G9094" s="5">
        <f t="shared" si="1849"/>
        <v>343.61789814532818</v>
      </c>
      <c r="H9094" s="5">
        <f t="shared" si="1850"/>
        <v>5365.9450831594968</v>
      </c>
      <c r="I9094" s="5">
        <f t="shared" si="1851"/>
        <v>720</v>
      </c>
      <c r="J9094" s="5">
        <f t="shared" si="1852"/>
        <v>4645.9450831594968</v>
      </c>
      <c r="K9094" s="2">
        <f t="shared" si="1853"/>
        <v>105658.76880485237</v>
      </c>
      <c r="L9094" s="2">
        <f t="shared" si="1854"/>
        <v>175180</v>
      </c>
      <c r="M9094" s="2">
        <f t="shared" si="1855"/>
        <v>26400</v>
      </c>
      <c r="N9094" s="6">
        <f t="shared" si="1856"/>
        <v>1</v>
      </c>
      <c r="O9094" s="2">
        <f t="shared" si="1857"/>
        <v>23121.231195147629</v>
      </c>
      <c r="P9094" s="2">
        <f t="shared" si="1858"/>
        <v>23121.231195147629</v>
      </c>
    </row>
    <row r="9095" spans="1:16">
      <c r="A9095" s="6">
        <v>13</v>
      </c>
      <c r="B9095" s="6">
        <v>20</v>
      </c>
      <c r="C9095" s="6">
        <v>8</v>
      </c>
      <c r="D9095" s="6">
        <f t="shared" si="1846"/>
        <v>41</v>
      </c>
      <c r="E9095" s="5">
        <f t="shared" si="1847"/>
        <v>4039.1573208399304</v>
      </c>
      <c r="F9095" s="5">
        <f t="shared" si="1848"/>
        <v>983.16986417423732</v>
      </c>
      <c r="G9095" s="5">
        <f t="shared" si="1849"/>
        <v>397.61499642530839</v>
      </c>
      <c r="H9095" s="5">
        <f t="shared" si="1850"/>
        <v>5419.9421814394764</v>
      </c>
      <c r="I9095" s="5">
        <f t="shared" si="1851"/>
        <v>720</v>
      </c>
      <c r="J9095" s="5">
        <f t="shared" si="1852"/>
        <v>4699.9421814394764</v>
      </c>
      <c r="K9095" s="2">
        <f t="shared" si="1853"/>
        <v>106596.21842776869</v>
      </c>
      <c r="L9095" s="2">
        <f t="shared" si="1854"/>
        <v>177880</v>
      </c>
      <c r="M9095" s="2">
        <f t="shared" si="1855"/>
        <v>27280</v>
      </c>
      <c r="N9095" s="6">
        <f t="shared" si="1856"/>
        <v>1</v>
      </c>
      <c r="O9095" s="2">
        <f t="shared" si="1857"/>
        <v>24003.78157223131</v>
      </c>
      <c r="P9095" s="2">
        <f t="shared" si="1858"/>
        <v>24003.78157223131</v>
      </c>
    </row>
    <row r="9096" spans="1:16">
      <c r="A9096" s="6">
        <v>13</v>
      </c>
      <c r="B9096" s="6">
        <v>20</v>
      </c>
      <c r="C9096" s="6">
        <v>9</v>
      </c>
      <c r="D9096" s="6">
        <f t="shared" si="1846"/>
        <v>42</v>
      </c>
      <c r="E9096" s="5">
        <f t="shared" si="1847"/>
        <v>4039.1573208399304</v>
      </c>
      <c r="F9096" s="5">
        <f t="shared" si="1848"/>
        <v>983.16986417423732</v>
      </c>
      <c r="G9096" s="5">
        <f t="shared" si="1849"/>
        <v>452.90833186570285</v>
      </c>
      <c r="H9096" s="5">
        <f t="shared" si="1850"/>
        <v>5475.2355168798713</v>
      </c>
      <c r="I9096" s="5">
        <f t="shared" si="1851"/>
        <v>720</v>
      </c>
      <c r="J9096" s="5">
        <f t="shared" si="1852"/>
        <v>4755.2355168798713</v>
      </c>
      <c r="K9096" s="2">
        <f t="shared" si="1853"/>
        <v>107556.17216805332</v>
      </c>
      <c r="L9096" s="2">
        <f t="shared" si="1854"/>
        <v>180580</v>
      </c>
      <c r="M9096" s="2">
        <f t="shared" si="1855"/>
        <v>28160</v>
      </c>
      <c r="N9096" s="6">
        <f t="shared" si="1856"/>
        <v>1</v>
      </c>
      <c r="O9096" s="2">
        <f t="shared" si="1857"/>
        <v>24863.827831946677</v>
      </c>
      <c r="P9096" s="2">
        <f t="shared" si="1858"/>
        <v>24863.827831946677</v>
      </c>
    </row>
    <row r="9097" spans="1:16">
      <c r="A9097" s="6">
        <v>13</v>
      </c>
      <c r="B9097" s="6">
        <v>20</v>
      </c>
      <c r="C9097" s="6">
        <v>10</v>
      </c>
      <c r="D9097" s="6">
        <f t="shared" si="1846"/>
        <v>43</v>
      </c>
      <c r="E9097" s="5">
        <f t="shared" si="1847"/>
        <v>4039.1573208399304</v>
      </c>
      <c r="F9097" s="5">
        <f t="shared" si="1848"/>
        <v>983.16986417423732</v>
      </c>
      <c r="G9097" s="5">
        <f t="shared" si="1849"/>
        <v>509.52187334891573</v>
      </c>
      <c r="H9097" s="5">
        <f t="shared" si="1850"/>
        <v>5531.8490583630837</v>
      </c>
      <c r="I9097" s="5">
        <f t="shared" si="1851"/>
        <v>720</v>
      </c>
      <c r="J9097" s="5">
        <f t="shared" si="1852"/>
        <v>4811.8490583630837</v>
      </c>
      <c r="K9097" s="2">
        <f t="shared" si="1853"/>
        <v>108539.04615213687</v>
      </c>
      <c r="L9097" s="2">
        <f t="shared" si="1854"/>
        <v>183280</v>
      </c>
      <c r="M9097" s="2">
        <f t="shared" si="1855"/>
        <v>29040</v>
      </c>
      <c r="N9097" s="6">
        <f t="shared" si="1856"/>
        <v>1</v>
      </c>
      <c r="O9097" s="2">
        <f t="shared" si="1857"/>
        <v>25700.953847863129</v>
      </c>
      <c r="P9097" s="2">
        <f t="shared" si="1858"/>
        <v>25700.953847863129</v>
      </c>
    </row>
    <row r="9098" spans="1:16">
      <c r="A9098" s="6">
        <v>13</v>
      </c>
      <c r="B9098" s="6">
        <v>20</v>
      </c>
      <c r="C9098" s="6">
        <v>11</v>
      </c>
      <c r="D9098" s="6">
        <f t="shared" si="1846"/>
        <v>44</v>
      </c>
      <c r="E9098" s="5">
        <f t="shared" si="1847"/>
        <v>4039.1573208399304</v>
      </c>
      <c r="F9098" s="5">
        <f t="shared" si="1848"/>
        <v>983.16986417423732</v>
      </c>
      <c r="G9098" s="5">
        <f t="shared" si="1849"/>
        <v>567.47998644235474</v>
      </c>
      <c r="H9098" s="5">
        <f t="shared" si="1850"/>
        <v>5589.8071714565231</v>
      </c>
      <c r="I9098" s="5">
        <f t="shared" si="1851"/>
        <v>720</v>
      </c>
      <c r="J9098" s="5">
        <f t="shared" si="1852"/>
        <v>4869.8071714565231</v>
      </c>
      <c r="K9098" s="2">
        <f t="shared" si="1853"/>
        <v>109545.26339334241</v>
      </c>
      <c r="L9098" s="2">
        <f t="shared" si="1854"/>
        <v>185980</v>
      </c>
      <c r="M9098" s="2">
        <f t="shared" si="1855"/>
        <v>29920</v>
      </c>
      <c r="N9098" s="6">
        <f t="shared" si="1856"/>
        <v>1</v>
      </c>
      <c r="O9098" s="2">
        <f t="shared" si="1857"/>
        <v>26514.736606657592</v>
      </c>
      <c r="P9098" s="2">
        <f t="shared" si="1858"/>
        <v>26514.736606657592</v>
      </c>
    </row>
    <row r="9099" spans="1:16">
      <c r="A9099" s="6">
        <v>13</v>
      </c>
      <c r="B9099" s="6">
        <v>20</v>
      </c>
      <c r="C9099" s="6">
        <v>12</v>
      </c>
      <c r="D9099" s="6">
        <f t="shared" si="1846"/>
        <v>45</v>
      </c>
      <c r="E9099" s="5">
        <f t="shared" si="1847"/>
        <v>4039.1573208399304</v>
      </c>
      <c r="F9099" s="5">
        <f t="shared" si="1848"/>
        <v>983.16986417423732</v>
      </c>
      <c r="G9099" s="5">
        <f t="shared" si="1849"/>
        <v>626.80743957041921</v>
      </c>
      <c r="H9099" s="5">
        <f t="shared" si="1850"/>
        <v>5649.1346245845871</v>
      </c>
      <c r="I9099" s="5">
        <f t="shared" si="1851"/>
        <v>720</v>
      </c>
      <c r="J9099" s="5">
        <f t="shared" si="1852"/>
        <v>4929.1346245845871</v>
      </c>
      <c r="K9099" s="2">
        <f t="shared" si="1853"/>
        <v>110575.25389903797</v>
      </c>
      <c r="L9099" s="2">
        <f t="shared" si="1854"/>
        <v>188680</v>
      </c>
      <c r="M9099" s="2">
        <f t="shared" si="1855"/>
        <v>30800</v>
      </c>
      <c r="N9099" s="6">
        <f t="shared" si="1856"/>
        <v>1</v>
      </c>
      <c r="O9099" s="2">
        <f t="shared" si="1857"/>
        <v>27304.746100962031</v>
      </c>
      <c r="P9099" s="2">
        <f t="shared" si="1858"/>
        <v>27304.746100962031</v>
      </c>
    </row>
    <row r="9100" spans="1:16">
      <c r="A9100" s="6">
        <v>13</v>
      </c>
      <c r="B9100" s="6">
        <v>20</v>
      </c>
      <c r="C9100" s="6">
        <v>13</v>
      </c>
      <c r="D9100" s="6">
        <f t="shared" si="1846"/>
        <v>46</v>
      </c>
      <c r="E9100" s="5">
        <f t="shared" si="1847"/>
        <v>4039.1573208399304</v>
      </c>
      <c r="F9100" s="5">
        <f t="shared" si="1848"/>
        <v>983.16986417423732</v>
      </c>
      <c r="G9100" s="5">
        <f t="shared" si="1849"/>
        <v>687.52941027880343</v>
      </c>
      <c r="H9100" s="5">
        <f t="shared" si="1850"/>
        <v>5709.8565952929712</v>
      </c>
      <c r="I9100" s="5">
        <f t="shared" si="1851"/>
        <v>720</v>
      </c>
      <c r="J9100" s="5">
        <f t="shared" si="1852"/>
        <v>4989.8565952929712</v>
      </c>
      <c r="K9100" s="2">
        <f t="shared" si="1853"/>
        <v>111629.45477939186</v>
      </c>
      <c r="L9100" s="2">
        <f t="shared" si="1854"/>
        <v>191380</v>
      </c>
      <c r="M9100" s="2">
        <f t="shared" si="1855"/>
        <v>31680</v>
      </c>
      <c r="N9100" s="6">
        <f t="shared" si="1856"/>
        <v>1</v>
      </c>
      <c r="O9100" s="2">
        <f t="shared" si="1857"/>
        <v>28070.545220608139</v>
      </c>
      <c r="P9100" s="2">
        <f t="shared" si="1858"/>
        <v>28070.545220608139</v>
      </c>
    </row>
    <row r="9101" spans="1:16">
      <c r="A9101" s="6">
        <v>13</v>
      </c>
      <c r="B9101" s="6">
        <v>20</v>
      </c>
      <c r="C9101" s="6">
        <v>14</v>
      </c>
      <c r="D9101" s="6">
        <f t="shared" si="1846"/>
        <v>47</v>
      </c>
      <c r="E9101" s="5">
        <f t="shared" si="1847"/>
        <v>4039.1573208399304</v>
      </c>
      <c r="F9101" s="5">
        <f t="shared" si="1848"/>
        <v>983.16986417423732</v>
      </c>
      <c r="G9101" s="5">
        <f t="shared" si="1849"/>
        <v>749.67149159246469</v>
      </c>
      <c r="H9101" s="5">
        <f t="shared" si="1850"/>
        <v>5771.9986766066331</v>
      </c>
      <c r="I9101" s="5">
        <f t="shared" si="1851"/>
        <v>720</v>
      </c>
      <c r="J9101" s="5">
        <f t="shared" si="1852"/>
        <v>5051.9986766066331</v>
      </c>
      <c r="K9101" s="2">
        <f t="shared" si="1853"/>
        <v>112708.31035775405</v>
      </c>
      <c r="L9101" s="2">
        <f t="shared" si="1854"/>
        <v>194080</v>
      </c>
      <c r="M9101" s="2">
        <f t="shared" si="1855"/>
        <v>32560</v>
      </c>
      <c r="N9101" s="6">
        <f t="shared" si="1856"/>
        <v>1</v>
      </c>
      <c r="O9101" s="2">
        <f t="shared" si="1857"/>
        <v>28811.689642245954</v>
      </c>
      <c r="P9101" s="2">
        <f t="shared" si="1858"/>
        <v>28811.689642245954</v>
      </c>
    </row>
    <row r="9102" spans="1:16">
      <c r="A9102" s="6">
        <v>13</v>
      </c>
      <c r="B9102" s="6">
        <v>20</v>
      </c>
      <c r="C9102" s="6">
        <v>15</v>
      </c>
      <c r="D9102" s="6">
        <f t="shared" si="1846"/>
        <v>48</v>
      </c>
      <c r="E9102" s="5">
        <f t="shared" si="1847"/>
        <v>4039.1573208399304</v>
      </c>
      <c r="F9102" s="5">
        <f t="shared" si="1848"/>
        <v>983.16986417423732</v>
      </c>
      <c r="G9102" s="5">
        <f t="shared" si="1849"/>
        <v>813.25969846861108</v>
      </c>
      <c r="H9102" s="5">
        <f t="shared" si="1850"/>
        <v>5835.5868834827797</v>
      </c>
      <c r="I9102" s="5">
        <f t="shared" si="1851"/>
        <v>720</v>
      </c>
      <c r="J9102" s="5">
        <f t="shared" si="1852"/>
        <v>5115.5868834827797</v>
      </c>
      <c r="K9102" s="2">
        <f t="shared" si="1853"/>
        <v>113812.27228268715</v>
      </c>
      <c r="L9102" s="2">
        <f t="shared" si="1854"/>
        <v>196780</v>
      </c>
      <c r="M9102" s="2">
        <f t="shared" si="1855"/>
        <v>33440</v>
      </c>
      <c r="N9102" s="6">
        <f t="shared" si="1856"/>
        <v>1</v>
      </c>
      <c r="O9102" s="2">
        <f t="shared" si="1857"/>
        <v>29527.727717312853</v>
      </c>
      <c r="P9102" s="2">
        <f t="shared" si="1858"/>
        <v>29527.727717312853</v>
      </c>
    </row>
    <row r="9103" spans="1:16">
      <c r="A9103" s="6">
        <v>13</v>
      </c>
      <c r="B9103" s="6">
        <v>20</v>
      </c>
      <c r="C9103" s="6">
        <v>16</v>
      </c>
      <c r="D9103" s="6">
        <f t="shared" si="1846"/>
        <v>49</v>
      </c>
      <c r="E9103" s="5">
        <f t="shared" si="1847"/>
        <v>4039.1573208399304</v>
      </c>
      <c r="F9103" s="5">
        <f t="shared" si="1848"/>
        <v>983.16986417423732</v>
      </c>
      <c r="G9103" s="5">
        <f t="shared" si="1849"/>
        <v>878.32047434610013</v>
      </c>
      <c r="H9103" s="5">
        <f t="shared" si="1850"/>
        <v>5900.6476593602683</v>
      </c>
      <c r="I9103" s="5">
        <f t="shared" si="1851"/>
        <v>720</v>
      </c>
      <c r="J9103" s="5">
        <f t="shared" si="1852"/>
        <v>5180.6476593602683</v>
      </c>
      <c r="K9103" s="2">
        <f t="shared" si="1853"/>
        <v>114941.79964167133</v>
      </c>
      <c r="L9103" s="2">
        <f t="shared" si="1854"/>
        <v>199480</v>
      </c>
      <c r="M9103" s="2">
        <f t="shared" si="1855"/>
        <v>34320</v>
      </c>
      <c r="N9103" s="6">
        <f t="shared" si="1856"/>
        <v>1</v>
      </c>
      <c r="O9103" s="2">
        <f t="shared" si="1857"/>
        <v>30218.200358328671</v>
      </c>
      <c r="P9103" s="2">
        <f t="shared" si="1858"/>
        <v>30218.200358328671</v>
      </c>
    </row>
    <row r="9104" spans="1:16">
      <c r="A9104" s="6">
        <v>13</v>
      </c>
      <c r="B9104" s="6">
        <v>20</v>
      </c>
      <c r="C9104" s="6">
        <v>17</v>
      </c>
      <c r="D9104" s="6">
        <f t="shared" si="1846"/>
        <v>50</v>
      </c>
      <c r="E9104" s="5">
        <f t="shared" si="1847"/>
        <v>4039.1573208399304</v>
      </c>
      <c r="F9104" s="5">
        <f t="shared" si="1848"/>
        <v>983.16986417423732</v>
      </c>
      <c r="G9104" s="5">
        <f t="shared" si="1849"/>
        <v>944.88069779264049</v>
      </c>
      <c r="H9104" s="5">
        <f t="shared" si="1850"/>
        <v>5967.2078828068088</v>
      </c>
      <c r="I9104" s="5">
        <f t="shared" si="1851"/>
        <v>720</v>
      </c>
      <c r="J9104" s="5">
        <f t="shared" si="1852"/>
        <v>5247.2078828068088</v>
      </c>
      <c r="K9104" s="2">
        <f t="shared" si="1853"/>
        <v>116097.3590765071</v>
      </c>
      <c r="L9104" s="2">
        <f t="shared" si="1854"/>
        <v>202180</v>
      </c>
      <c r="M9104" s="2">
        <f t="shared" si="1855"/>
        <v>35200</v>
      </c>
      <c r="N9104" s="6">
        <f t="shared" si="1856"/>
        <v>1</v>
      </c>
      <c r="O9104" s="2">
        <f t="shared" si="1857"/>
        <v>30882.640923492901</v>
      </c>
      <c r="P9104" s="2">
        <f t="shared" si="1858"/>
        <v>30882.640923492901</v>
      </c>
    </row>
    <row r="9105" spans="1:16">
      <c r="A9105" s="6">
        <v>13</v>
      </c>
      <c r="B9105" s="6">
        <v>20</v>
      </c>
      <c r="C9105" s="6">
        <v>18</v>
      </c>
      <c r="D9105" s="6">
        <f t="shared" si="1846"/>
        <v>51</v>
      </c>
      <c r="E9105" s="5">
        <f t="shared" si="1847"/>
        <v>4039.1573208399304</v>
      </c>
      <c r="F9105" s="5">
        <f t="shared" si="1848"/>
        <v>983.16986417423732</v>
      </c>
      <c r="G9105" s="5">
        <f t="shared" si="1849"/>
        <v>1012.9676892512279</v>
      </c>
      <c r="H9105" s="5">
        <f t="shared" si="1850"/>
        <v>6035.2948742653962</v>
      </c>
      <c r="I9105" s="5">
        <f t="shared" si="1851"/>
        <v>720</v>
      </c>
      <c r="J9105" s="5">
        <f t="shared" si="1852"/>
        <v>5315.2948742653962</v>
      </c>
      <c r="K9105" s="2">
        <f t="shared" si="1853"/>
        <v>117279.42490044091</v>
      </c>
      <c r="L9105" s="2">
        <f t="shared" si="1854"/>
        <v>204880</v>
      </c>
      <c r="M9105" s="2">
        <f t="shared" si="1855"/>
        <v>36080</v>
      </c>
      <c r="N9105" s="6">
        <f t="shared" si="1856"/>
        <v>1</v>
      </c>
      <c r="O9105" s="2">
        <f t="shared" si="1857"/>
        <v>31520.575099559093</v>
      </c>
      <c r="P9105" s="2">
        <f t="shared" si="1858"/>
        <v>31520.575099559093</v>
      </c>
    </row>
    <row r="9106" spans="1:16">
      <c r="A9106" s="6">
        <v>13</v>
      </c>
      <c r="B9106" s="6">
        <v>20</v>
      </c>
      <c r="C9106" s="6">
        <v>19</v>
      </c>
      <c r="D9106" s="6">
        <f t="shared" si="1846"/>
        <v>52</v>
      </c>
      <c r="E9106" s="5">
        <f t="shared" si="1847"/>
        <v>4039.1573208399304</v>
      </c>
      <c r="F9106" s="5">
        <f t="shared" si="1848"/>
        <v>983.16986417423732</v>
      </c>
      <c r="G9106" s="5">
        <f t="shared" si="1849"/>
        <v>1082.6092178872495</v>
      </c>
      <c r="H9106" s="5">
        <f t="shared" si="1850"/>
        <v>6104.9364029014178</v>
      </c>
      <c r="I9106" s="5">
        <f t="shared" si="1851"/>
        <v>720</v>
      </c>
      <c r="J9106" s="5">
        <f t="shared" si="1852"/>
        <v>5384.9364029014178</v>
      </c>
      <c r="K9106" s="2">
        <f t="shared" si="1853"/>
        <v>118488.4792170385</v>
      </c>
      <c r="L9106" s="2">
        <f t="shared" si="1854"/>
        <v>207580</v>
      </c>
      <c r="M9106" s="2">
        <f t="shared" si="1855"/>
        <v>36960</v>
      </c>
      <c r="N9106" s="6">
        <f t="shared" si="1856"/>
        <v>1</v>
      </c>
      <c r="O9106" s="2">
        <f t="shared" si="1857"/>
        <v>32131.520782961496</v>
      </c>
      <c r="P9106" s="2">
        <f t="shared" si="1858"/>
        <v>32131.520782961496</v>
      </c>
    </row>
    <row r="9107" spans="1:16">
      <c r="A9107" s="6">
        <v>13</v>
      </c>
      <c r="B9107" s="6">
        <v>20</v>
      </c>
      <c r="C9107" s="6">
        <v>20</v>
      </c>
      <c r="D9107" s="6">
        <f t="shared" si="1846"/>
        <v>53</v>
      </c>
      <c r="E9107" s="5">
        <f t="shared" si="1847"/>
        <v>4039.1573208399304</v>
      </c>
      <c r="F9107" s="5">
        <f t="shared" si="1848"/>
        <v>983.16986417423732</v>
      </c>
      <c r="G9107" s="5">
        <f t="shared" si="1849"/>
        <v>1153.8335085377266</v>
      </c>
      <c r="H9107" s="5">
        <f t="shared" si="1850"/>
        <v>6176.1606935518948</v>
      </c>
      <c r="I9107" s="5">
        <f t="shared" si="1851"/>
        <v>720</v>
      </c>
      <c r="J9107" s="5">
        <f t="shared" si="1852"/>
        <v>5456.1606935518948</v>
      </c>
      <c r="K9107" s="2">
        <f t="shared" si="1853"/>
        <v>119725.01204083151</v>
      </c>
      <c r="L9107" s="2">
        <f t="shared" si="1854"/>
        <v>210280</v>
      </c>
      <c r="M9107" s="2">
        <f t="shared" si="1855"/>
        <v>37840</v>
      </c>
      <c r="N9107" s="6">
        <f t="shared" si="1856"/>
        <v>1</v>
      </c>
      <c r="O9107" s="2">
        <f t="shared" si="1857"/>
        <v>32714.987959168488</v>
      </c>
      <c r="P9107" s="2">
        <f t="shared" si="1858"/>
        <v>32714.987959168488</v>
      </c>
    </row>
    <row r="9108" spans="1:16">
      <c r="A9108" s="6">
        <v>13</v>
      </c>
      <c r="B9108" s="6">
        <v>20</v>
      </c>
      <c r="C9108" s="6">
        <v>21</v>
      </c>
      <c r="D9108" s="6">
        <f t="shared" si="1846"/>
        <v>54</v>
      </c>
      <c r="E9108" s="5">
        <f t="shared" si="1847"/>
        <v>4039.1573208399304</v>
      </c>
      <c r="F9108" s="5">
        <f t="shared" si="1848"/>
        <v>983.16986417423732</v>
      </c>
      <c r="G9108" s="5">
        <f t="shared" si="1849"/>
        <v>1226.6692487641703</v>
      </c>
      <c r="H9108" s="5">
        <f t="shared" si="1850"/>
        <v>6248.9964337783385</v>
      </c>
      <c r="I9108" s="5">
        <f t="shared" si="1851"/>
        <v>720</v>
      </c>
      <c r="J9108" s="5">
        <f t="shared" si="1852"/>
        <v>5528.9964337783385</v>
      </c>
      <c r="K9108" s="2">
        <f t="shared" si="1853"/>
        <v>120989.52141976282</v>
      </c>
      <c r="L9108" s="2">
        <f t="shared" si="1854"/>
        <v>212980</v>
      </c>
      <c r="M9108" s="2">
        <f t="shared" si="1855"/>
        <v>38720</v>
      </c>
      <c r="N9108" s="6">
        <f t="shared" si="1856"/>
        <v>1</v>
      </c>
      <c r="O9108" s="2">
        <f t="shared" si="1857"/>
        <v>33270.478580237177</v>
      </c>
      <c r="P9108" s="2">
        <f t="shared" si="1858"/>
        <v>33270.478580237177</v>
      </c>
    </row>
    <row r="9109" spans="1:16">
      <c r="A9109" s="6">
        <v>13</v>
      </c>
      <c r="B9109" s="6">
        <v>20</v>
      </c>
      <c r="C9109" s="6">
        <v>22</v>
      </c>
      <c r="D9109" s="6">
        <f t="shared" si="1846"/>
        <v>55</v>
      </c>
      <c r="E9109" s="5">
        <f t="shared" si="1847"/>
        <v>4039.1573208399304</v>
      </c>
      <c r="F9109" s="5">
        <f t="shared" si="1848"/>
        <v>983.16986417423732</v>
      </c>
      <c r="G9109" s="5">
        <f t="shared" si="1849"/>
        <v>1301.1455960105666</v>
      </c>
      <c r="H9109" s="5">
        <f t="shared" si="1850"/>
        <v>6323.472781024735</v>
      </c>
      <c r="I9109" s="5">
        <f t="shared" si="1851"/>
        <v>720</v>
      </c>
      <c r="J9109" s="5">
        <f t="shared" si="1852"/>
        <v>5603.472781024735</v>
      </c>
      <c r="K9109" s="2">
        <f t="shared" si="1853"/>
        <v>122282.51355945721</v>
      </c>
      <c r="L9109" s="2">
        <f t="shared" si="1854"/>
        <v>215680</v>
      </c>
      <c r="M9109" s="2">
        <f t="shared" si="1855"/>
        <v>39600</v>
      </c>
      <c r="N9109" s="6">
        <f t="shared" si="1856"/>
        <v>1</v>
      </c>
      <c r="O9109" s="2">
        <f t="shared" si="1857"/>
        <v>33797.486440542794</v>
      </c>
      <c r="P9109" s="2">
        <f t="shared" si="1858"/>
        <v>33797.486440542794</v>
      </c>
    </row>
    <row r="9110" spans="1:16">
      <c r="A9110" s="6">
        <v>13</v>
      </c>
      <c r="B9110" s="6">
        <v>20</v>
      </c>
      <c r="C9110" s="6">
        <v>23</v>
      </c>
      <c r="D9110" s="6">
        <f t="shared" si="1846"/>
        <v>56</v>
      </c>
      <c r="E9110" s="5">
        <f t="shared" si="1847"/>
        <v>4039.1573208399304</v>
      </c>
      <c r="F9110" s="5">
        <f t="shared" si="1848"/>
        <v>983.16986417423732</v>
      </c>
      <c r="G9110" s="5">
        <f t="shared" si="1849"/>
        <v>1377.292184868003</v>
      </c>
      <c r="H9110" s="5">
        <f t="shared" si="1850"/>
        <v>6399.6193698821717</v>
      </c>
      <c r="I9110" s="5">
        <f t="shared" si="1851"/>
        <v>720</v>
      </c>
      <c r="J9110" s="5">
        <f t="shared" si="1852"/>
        <v>5679.6193698821717</v>
      </c>
      <c r="K9110" s="2">
        <f t="shared" si="1853"/>
        <v>123604.50294934325</v>
      </c>
      <c r="L9110" s="2">
        <f t="shared" si="1854"/>
        <v>218380</v>
      </c>
      <c r="M9110" s="2">
        <f t="shared" si="1855"/>
        <v>40480</v>
      </c>
      <c r="N9110" s="6">
        <f t="shared" si="1856"/>
        <v>1</v>
      </c>
      <c r="O9110" s="2">
        <f t="shared" si="1857"/>
        <v>34295.497050656748</v>
      </c>
      <c r="P9110" s="2">
        <f t="shared" si="1858"/>
        <v>34295.497050656748</v>
      </c>
    </row>
    <row r="9111" spans="1:16">
      <c r="A9111" s="6">
        <v>13</v>
      </c>
      <c r="B9111" s="6">
        <v>20</v>
      </c>
      <c r="C9111" s="6">
        <v>24</v>
      </c>
      <c r="D9111" s="6">
        <f t="shared" si="1846"/>
        <v>57</v>
      </c>
      <c r="E9111" s="5">
        <f t="shared" si="1847"/>
        <v>4039.1573208399304</v>
      </c>
      <c r="F9111" s="5">
        <f t="shared" si="1848"/>
        <v>983.16986417423732</v>
      </c>
      <c r="G9111" s="5">
        <f t="shared" si="1849"/>
        <v>1455.1391344474989</v>
      </c>
      <c r="H9111" s="5">
        <f t="shared" si="1850"/>
        <v>6477.4663194616669</v>
      </c>
      <c r="I9111" s="5">
        <f t="shared" si="1851"/>
        <v>720</v>
      </c>
      <c r="J9111" s="5">
        <f t="shared" si="1852"/>
        <v>5757.4663194616669</v>
      </c>
      <c r="K9111" s="2">
        <f t="shared" si="1853"/>
        <v>124956.01249065394</v>
      </c>
      <c r="L9111" s="2">
        <f t="shared" si="1854"/>
        <v>221080</v>
      </c>
      <c r="M9111" s="2">
        <f t="shared" si="1855"/>
        <v>41360</v>
      </c>
      <c r="N9111" s="6">
        <f t="shared" si="1856"/>
        <v>1</v>
      </c>
      <c r="O9111" s="2">
        <f t="shared" si="1857"/>
        <v>34763.987509346058</v>
      </c>
      <c r="P9111" s="2">
        <f t="shared" si="1858"/>
        <v>34763.987509346058</v>
      </c>
    </row>
    <row r="9112" spans="1:16">
      <c r="A9112" s="6">
        <v>13</v>
      </c>
      <c r="B9112" s="6">
        <v>20</v>
      </c>
      <c r="C9112" s="6">
        <v>25</v>
      </c>
      <c r="D9112" s="6">
        <f t="shared" si="1846"/>
        <v>58</v>
      </c>
      <c r="E9112" s="5">
        <f t="shared" si="1847"/>
        <v>4039.1573208399304</v>
      </c>
      <c r="F9112" s="5">
        <f t="shared" si="1848"/>
        <v>983.16986417423732</v>
      </c>
      <c r="G9112" s="5">
        <f t="shared" si="1849"/>
        <v>1534.7170558625965</v>
      </c>
      <c r="H9112" s="5">
        <f t="shared" si="1850"/>
        <v>6557.0442408767649</v>
      </c>
      <c r="I9112" s="5">
        <f t="shared" si="1851"/>
        <v>720</v>
      </c>
      <c r="J9112" s="5">
        <f t="shared" si="1852"/>
        <v>5837.0442408767649</v>
      </c>
      <c r="K9112" s="2">
        <f t="shared" si="1853"/>
        <v>126337.57362633273</v>
      </c>
      <c r="L9112" s="2">
        <f t="shared" si="1854"/>
        <v>223780</v>
      </c>
      <c r="M9112" s="2">
        <f t="shared" si="1855"/>
        <v>42240</v>
      </c>
      <c r="N9112" s="6">
        <f t="shared" si="1856"/>
        <v>0</v>
      </c>
      <c r="O9112" s="2">
        <f t="shared" si="1857"/>
        <v>35202.426373667273</v>
      </c>
      <c r="P9112" s="2" t="str">
        <f t="shared" si="1858"/>
        <v/>
      </c>
    </row>
    <row r="9113" spans="1:16">
      <c r="A9113" s="6">
        <v>13</v>
      </c>
      <c r="B9113" s="6">
        <v>20</v>
      </c>
      <c r="C9113" s="6">
        <v>26</v>
      </c>
      <c r="D9113" s="6">
        <f t="shared" si="1846"/>
        <v>59</v>
      </c>
      <c r="E9113" s="5">
        <f t="shared" si="1847"/>
        <v>4039.1573208399304</v>
      </c>
      <c r="F9113" s="5">
        <f t="shared" si="1848"/>
        <v>983.16986417423732</v>
      </c>
      <c r="G9113" s="5">
        <f t="shared" si="1849"/>
        <v>1616.0570598233144</v>
      </c>
      <c r="H9113" s="5">
        <f t="shared" si="1850"/>
        <v>6638.3842448374826</v>
      </c>
      <c r="I9113" s="5">
        <f t="shared" si="1851"/>
        <v>720</v>
      </c>
      <c r="J9113" s="5">
        <f t="shared" si="1852"/>
        <v>5918.3842448374826</v>
      </c>
      <c r="K9113" s="2">
        <f t="shared" si="1853"/>
        <v>127749.72647287296</v>
      </c>
      <c r="L9113" s="2">
        <f t="shared" si="1854"/>
        <v>226480</v>
      </c>
      <c r="M9113" s="2">
        <f t="shared" si="1855"/>
        <v>43120</v>
      </c>
      <c r="N9113" s="6">
        <f t="shared" si="1856"/>
        <v>0</v>
      </c>
      <c r="O9113" s="2">
        <f t="shared" si="1857"/>
        <v>35610.273527127036</v>
      </c>
      <c r="P9113" s="2" t="str">
        <f t="shared" si="1858"/>
        <v/>
      </c>
    </row>
    <row r="9114" spans="1:16">
      <c r="A9114" s="6">
        <v>13</v>
      </c>
      <c r="B9114" s="6">
        <v>20</v>
      </c>
      <c r="C9114" s="6">
        <v>27</v>
      </c>
      <c r="D9114" s="6">
        <f t="shared" si="1846"/>
        <v>60</v>
      </c>
      <c r="E9114" s="5">
        <f t="shared" si="1847"/>
        <v>4039.1573208399304</v>
      </c>
      <c r="F9114" s="5">
        <f t="shared" si="1848"/>
        <v>983.16986417423732</v>
      </c>
      <c r="G9114" s="5">
        <f t="shared" si="1849"/>
        <v>1699.1907643430709</v>
      </c>
      <c r="H9114" s="5">
        <f t="shared" si="1850"/>
        <v>6721.5179493572396</v>
      </c>
      <c r="I9114" s="5">
        <f t="shared" si="1851"/>
        <v>720</v>
      </c>
      <c r="J9114" s="5">
        <f t="shared" si="1852"/>
        <v>6001.5179493572396</v>
      </c>
      <c r="K9114" s="2">
        <f t="shared" si="1853"/>
        <v>129193.01995411875</v>
      </c>
      <c r="L9114" s="2">
        <f t="shared" si="1854"/>
        <v>229180</v>
      </c>
      <c r="M9114" s="2">
        <f t="shared" si="1855"/>
        <v>44000</v>
      </c>
      <c r="N9114" s="6">
        <f t="shared" si="1856"/>
        <v>0</v>
      </c>
      <c r="O9114" s="2">
        <f t="shared" si="1857"/>
        <v>35986.980045881253</v>
      </c>
      <c r="P9114" s="2" t="str">
        <f t="shared" si="1858"/>
        <v/>
      </c>
    </row>
    <row r="9115" spans="1:16">
      <c r="A9115" s="6">
        <v>13</v>
      </c>
      <c r="B9115" s="6">
        <v>20</v>
      </c>
      <c r="C9115" s="6">
        <v>28</v>
      </c>
      <c r="D9115" s="6">
        <f t="shared" si="1846"/>
        <v>61</v>
      </c>
      <c r="E9115" s="5">
        <f t="shared" si="1847"/>
        <v>4039.1573208399304</v>
      </c>
      <c r="F9115" s="5">
        <f t="shared" si="1848"/>
        <v>983.16986417423732</v>
      </c>
      <c r="G9115" s="5">
        <f t="shared" si="1849"/>
        <v>1784.1503025602246</v>
      </c>
      <c r="H9115" s="5">
        <f t="shared" si="1850"/>
        <v>6806.4774875743933</v>
      </c>
      <c r="I9115" s="5">
        <f t="shared" si="1851"/>
        <v>720</v>
      </c>
      <c r="J9115" s="5">
        <f t="shared" si="1852"/>
        <v>6086.4774875743933</v>
      </c>
      <c r="K9115" s="2">
        <f t="shared" si="1853"/>
        <v>130668.01193705543</v>
      </c>
      <c r="L9115" s="2">
        <f t="shared" si="1854"/>
        <v>231880</v>
      </c>
      <c r="M9115" s="2">
        <f t="shared" si="1855"/>
        <v>44880</v>
      </c>
      <c r="N9115" s="6">
        <f t="shared" si="1856"/>
        <v>0</v>
      </c>
      <c r="O9115" s="2">
        <f t="shared" si="1857"/>
        <v>36331.988062944569</v>
      </c>
      <c r="P9115" s="2" t="str">
        <f t="shared" si="1858"/>
        <v/>
      </c>
    </row>
    <row r="9116" spans="1:16">
      <c r="A9116" s="6">
        <v>13</v>
      </c>
      <c r="B9116" s="6">
        <v>20</v>
      </c>
      <c r="C9116" s="6">
        <v>29</v>
      </c>
      <c r="D9116" s="6">
        <f t="shared" si="1846"/>
        <v>62</v>
      </c>
      <c r="E9116" s="5">
        <f t="shared" si="1847"/>
        <v>4039.1573208399304</v>
      </c>
      <c r="F9116" s="5">
        <f t="shared" si="1848"/>
        <v>983.16986417423732</v>
      </c>
      <c r="G9116" s="5">
        <f t="shared" si="1849"/>
        <v>1870.9683306758782</v>
      </c>
      <c r="H9116" s="5">
        <f t="shared" si="1850"/>
        <v>6893.2955156900462</v>
      </c>
      <c r="I9116" s="5">
        <f t="shared" si="1851"/>
        <v>720</v>
      </c>
      <c r="J9116" s="5">
        <f t="shared" si="1852"/>
        <v>6173.2955156900462</v>
      </c>
      <c r="K9116" s="2">
        <f t="shared" si="1853"/>
        <v>132175.26936961885</v>
      </c>
      <c r="L9116" s="2">
        <f t="shared" si="1854"/>
        <v>234580</v>
      </c>
      <c r="M9116" s="2">
        <f t="shared" si="1855"/>
        <v>45760</v>
      </c>
      <c r="N9116" s="6">
        <f t="shared" si="1856"/>
        <v>0</v>
      </c>
      <c r="O9116" s="2">
        <f t="shared" si="1857"/>
        <v>36644.730630381149</v>
      </c>
      <c r="P9116" s="2" t="str">
        <f t="shared" si="1858"/>
        <v/>
      </c>
    </row>
    <row r="9117" spans="1:16">
      <c r="A9117" s="6">
        <v>13</v>
      </c>
      <c r="B9117" s="6">
        <v>20</v>
      </c>
      <c r="C9117" s="6">
        <v>30</v>
      </c>
      <c r="D9117" s="6">
        <f t="shared" si="1846"/>
        <v>63</v>
      </c>
      <c r="E9117" s="5">
        <f t="shared" si="1847"/>
        <v>4039.1573208399304</v>
      </c>
      <c r="F9117" s="5">
        <f t="shared" si="1848"/>
        <v>983.16986417423732</v>
      </c>
      <c r="G9117" s="5">
        <f t="shared" si="1849"/>
        <v>1959.6780360096488</v>
      </c>
      <c r="H9117" s="5">
        <f t="shared" si="1850"/>
        <v>6982.0052210238173</v>
      </c>
      <c r="I9117" s="5">
        <f t="shared" si="1851"/>
        <v>720</v>
      </c>
      <c r="J9117" s="5">
        <f t="shared" si="1852"/>
        <v>6262.0052210238173</v>
      </c>
      <c r="K9117" s="2">
        <f t="shared" si="1853"/>
        <v>133715.36842055238</v>
      </c>
      <c r="L9117" s="2">
        <f t="shared" si="1854"/>
        <v>237280</v>
      </c>
      <c r="M9117" s="2">
        <f t="shared" si="1855"/>
        <v>46640</v>
      </c>
      <c r="N9117" s="6">
        <f t="shared" si="1856"/>
        <v>0</v>
      </c>
      <c r="O9117" s="2">
        <f t="shared" si="1857"/>
        <v>36924.631579447625</v>
      </c>
      <c r="P9117" s="2" t="str">
        <f t="shared" si="1858"/>
        <v/>
      </c>
    </row>
    <row r="9118" spans="1:16">
      <c r="A9118" s="6">
        <v>14</v>
      </c>
      <c r="B9118" s="6">
        <v>0</v>
      </c>
      <c r="C9118" s="6">
        <v>0</v>
      </c>
      <c r="D9118" s="6">
        <f t="shared" si="1846"/>
        <v>14</v>
      </c>
      <c r="E9118" s="5">
        <f t="shared" si="1847"/>
        <v>4784.8479031488414</v>
      </c>
      <c r="F9118" s="5">
        <f t="shared" si="1848"/>
        <v>0</v>
      </c>
      <c r="G9118" s="5">
        <f t="shared" si="1849"/>
        <v>0</v>
      </c>
      <c r="H9118" s="5">
        <f t="shared" si="1850"/>
        <v>4784.8479031488414</v>
      </c>
      <c r="I9118" s="5">
        <f t="shared" si="1851"/>
        <v>720</v>
      </c>
      <c r="J9118" s="5">
        <f t="shared" si="1852"/>
        <v>4064.8479031488414</v>
      </c>
      <c r="K9118" s="2">
        <f t="shared" si="1853"/>
        <v>95570.276096334055</v>
      </c>
      <c r="L9118" s="2">
        <f t="shared" si="1854"/>
        <v>123200</v>
      </c>
      <c r="M9118" s="2">
        <f t="shared" si="1855"/>
        <v>12320</v>
      </c>
      <c r="N9118" s="6">
        <f t="shared" si="1856"/>
        <v>1</v>
      </c>
      <c r="O9118" s="2">
        <f t="shared" si="1857"/>
        <v>-4690.2760963340552</v>
      </c>
      <c r="P9118" s="2">
        <f t="shared" si="1858"/>
        <v>-4690.2760963340552</v>
      </c>
    </row>
    <row r="9119" spans="1:16">
      <c r="A9119" s="6">
        <v>14</v>
      </c>
      <c r="B9119" s="6">
        <v>0</v>
      </c>
      <c r="C9119" s="6">
        <v>1</v>
      </c>
      <c r="D9119" s="6">
        <f t="shared" si="1846"/>
        <v>15</v>
      </c>
      <c r="E9119" s="5">
        <f t="shared" si="1847"/>
        <v>4784.8479031488414</v>
      </c>
      <c r="F9119" s="5">
        <f t="shared" si="1848"/>
        <v>0</v>
      </c>
      <c r="G9119" s="5">
        <f t="shared" si="1849"/>
        <v>45.5625</v>
      </c>
      <c r="H9119" s="5">
        <f t="shared" si="1850"/>
        <v>4830.4104031488414</v>
      </c>
      <c r="I9119" s="5">
        <f t="shared" si="1851"/>
        <v>720</v>
      </c>
      <c r="J9119" s="5">
        <f t="shared" si="1852"/>
        <v>4110.4104031488414</v>
      </c>
      <c r="K9119" s="2">
        <f t="shared" si="1853"/>
        <v>96361.291721334055</v>
      </c>
      <c r="L9119" s="2">
        <f t="shared" si="1854"/>
        <v>125900</v>
      </c>
      <c r="M9119" s="2">
        <f t="shared" si="1855"/>
        <v>13200</v>
      </c>
      <c r="N9119" s="6">
        <f t="shared" si="1856"/>
        <v>1</v>
      </c>
      <c r="O9119" s="2">
        <f t="shared" si="1857"/>
        <v>-3661.2917213340552</v>
      </c>
      <c r="P9119" s="2">
        <f t="shared" si="1858"/>
        <v>-3661.2917213340552</v>
      </c>
    </row>
    <row r="9120" spans="1:16">
      <c r="A9120" s="6">
        <v>14</v>
      </c>
      <c r="B9120" s="6">
        <v>0</v>
      </c>
      <c r="C9120" s="6">
        <v>2</v>
      </c>
      <c r="D9120" s="6">
        <f t="shared" si="1846"/>
        <v>16</v>
      </c>
      <c r="E9120" s="5">
        <f t="shared" si="1847"/>
        <v>4784.8479031488414</v>
      </c>
      <c r="F9120" s="5">
        <f t="shared" si="1848"/>
        <v>0</v>
      </c>
      <c r="G9120" s="5">
        <f t="shared" si="1849"/>
        <v>92.264062499999994</v>
      </c>
      <c r="H9120" s="5">
        <f t="shared" si="1850"/>
        <v>4877.1119656488418</v>
      </c>
      <c r="I9120" s="5">
        <f t="shared" si="1851"/>
        <v>720</v>
      </c>
      <c r="J9120" s="5">
        <f t="shared" si="1852"/>
        <v>4157.1119656488418</v>
      </c>
      <c r="K9120" s="2">
        <f t="shared" si="1853"/>
        <v>97172.082736959055</v>
      </c>
      <c r="L9120" s="2">
        <f t="shared" si="1854"/>
        <v>128600</v>
      </c>
      <c r="M9120" s="2">
        <f t="shared" si="1855"/>
        <v>14080</v>
      </c>
      <c r="N9120" s="6">
        <f t="shared" si="1856"/>
        <v>1</v>
      </c>
      <c r="O9120" s="2">
        <f t="shared" si="1857"/>
        <v>-2652.0827369590552</v>
      </c>
      <c r="P9120" s="2">
        <f t="shared" si="1858"/>
        <v>-2652.0827369590552</v>
      </c>
    </row>
    <row r="9121" spans="1:16">
      <c r="A9121" s="6">
        <v>14</v>
      </c>
      <c r="B9121" s="6">
        <v>0</v>
      </c>
      <c r="C9121" s="6">
        <v>3</v>
      </c>
      <c r="D9121" s="6">
        <f t="shared" si="1846"/>
        <v>17</v>
      </c>
      <c r="E9121" s="5">
        <f t="shared" si="1847"/>
        <v>4784.8479031488414</v>
      </c>
      <c r="F9121" s="5">
        <f t="shared" si="1848"/>
        <v>0</v>
      </c>
      <c r="G9121" s="5">
        <f t="shared" si="1849"/>
        <v>140.12604492187498</v>
      </c>
      <c r="H9121" s="5">
        <f t="shared" si="1850"/>
        <v>4924.9739480707167</v>
      </c>
      <c r="I9121" s="5">
        <f t="shared" si="1851"/>
        <v>720</v>
      </c>
      <c r="J9121" s="5">
        <f t="shared" si="1852"/>
        <v>4204.9739480707167</v>
      </c>
      <c r="K9121" s="2">
        <f t="shared" si="1853"/>
        <v>98003.019931783274</v>
      </c>
      <c r="L9121" s="2">
        <f t="shared" si="1854"/>
        <v>131300</v>
      </c>
      <c r="M9121" s="2">
        <f t="shared" si="1855"/>
        <v>14960</v>
      </c>
      <c r="N9121" s="6">
        <f t="shared" si="1856"/>
        <v>1</v>
      </c>
      <c r="O9121" s="2">
        <f t="shared" si="1857"/>
        <v>-1663.0199317832739</v>
      </c>
      <c r="P9121" s="2">
        <f t="shared" si="1858"/>
        <v>-1663.0199317832739</v>
      </c>
    </row>
    <row r="9122" spans="1:16">
      <c r="A9122" s="6">
        <v>14</v>
      </c>
      <c r="B9122" s="6">
        <v>0</v>
      </c>
      <c r="C9122" s="6">
        <v>4</v>
      </c>
      <c r="D9122" s="6">
        <f t="shared" si="1846"/>
        <v>18</v>
      </c>
      <c r="E9122" s="5">
        <f t="shared" si="1847"/>
        <v>4784.8479031488414</v>
      </c>
      <c r="F9122" s="5">
        <f t="shared" si="1848"/>
        <v>0</v>
      </c>
      <c r="G9122" s="5">
        <f t="shared" si="1849"/>
        <v>189.17016064453125</v>
      </c>
      <c r="H9122" s="5">
        <f t="shared" si="1850"/>
        <v>4974.0180637933727</v>
      </c>
      <c r="I9122" s="5">
        <f t="shared" si="1851"/>
        <v>720</v>
      </c>
      <c r="J9122" s="5">
        <f t="shared" si="1852"/>
        <v>4254.0180637933727</v>
      </c>
      <c r="K9122" s="2">
        <f t="shared" si="1853"/>
        <v>98854.4802741905</v>
      </c>
      <c r="L9122" s="2">
        <f t="shared" si="1854"/>
        <v>134000</v>
      </c>
      <c r="M9122" s="2">
        <f t="shared" si="1855"/>
        <v>15840</v>
      </c>
      <c r="N9122" s="6">
        <f t="shared" si="1856"/>
        <v>1</v>
      </c>
      <c r="O9122" s="2">
        <f t="shared" si="1857"/>
        <v>-694.4802741905005</v>
      </c>
      <c r="P9122" s="2">
        <f t="shared" si="1858"/>
        <v>-694.4802741905005</v>
      </c>
    </row>
    <row r="9123" spans="1:16">
      <c r="A9123" s="6">
        <v>14</v>
      </c>
      <c r="B9123" s="6">
        <v>0</v>
      </c>
      <c r="C9123" s="6">
        <v>5</v>
      </c>
      <c r="D9123" s="6">
        <f t="shared" si="1846"/>
        <v>19</v>
      </c>
      <c r="E9123" s="5">
        <f t="shared" si="1847"/>
        <v>4784.8479031488414</v>
      </c>
      <c r="F9123" s="5">
        <f t="shared" si="1848"/>
        <v>0</v>
      </c>
      <c r="G9123" s="5">
        <f t="shared" si="1849"/>
        <v>239.41848456573481</v>
      </c>
      <c r="H9123" s="5">
        <f t="shared" si="1850"/>
        <v>5024.266387714576</v>
      </c>
      <c r="I9123" s="5">
        <f t="shared" si="1851"/>
        <v>720</v>
      </c>
      <c r="J9123" s="5">
        <f t="shared" si="1852"/>
        <v>4304.266387714576</v>
      </c>
      <c r="K9123" s="2">
        <f t="shared" si="1853"/>
        <v>99726.847008933604</v>
      </c>
      <c r="L9123" s="2">
        <f t="shared" si="1854"/>
        <v>136700</v>
      </c>
      <c r="M9123" s="2">
        <f t="shared" si="1855"/>
        <v>16720</v>
      </c>
      <c r="N9123" s="6">
        <f t="shared" si="1856"/>
        <v>1</v>
      </c>
      <c r="O9123" s="2">
        <f t="shared" si="1857"/>
        <v>253.15299106639577</v>
      </c>
      <c r="P9123" s="2">
        <f t="shared" si="1858"/>
        <v>253.15299106639577</v>
      </c>
    </row>
    <row r="9124" spans="1:16">
      <c r="A9124" s="6">
        <v>14</v>
      </c>
      <c r="B9124" s="6">
        <v>0</v>
      </c>
      <c r="C9124" s="6">
        <v>6</v>
      </c>
      <c r="D9124" s="6">
        <f t="shared" si="1846"/>
        <v>20</v>
      </c>
      <c r="E9124" s="5">
        <f t="shared" si="1847"/>
        <v>4784.8479031488414</v>
      </c>
      <c r="F9124" s="5">
        <f t="shared" si="1848"/>
        <v>0</v>
      </c>
      <c r="G9124" s="5">
        <f t="shared" si="1849"/>
        <v>290.89345874736784</v>
      </c>
      <c r="H9124" s="5">
        <f t="shared" si="1850"/>
        <v>5075.7413618962091</v>
      </c>
      <c r="I9124" s="5">
        <f t="shared" si="1851"/>
        <v>720</v>
      </c>
      <c r="J9124" s="5">
        <f t="shared" si="1852"/>
        <v>4355.7413618962091</v>
      </c>
      <c r="K9124" s="2">
        <f t="shared" si="1853"/>
        <v>100620.50975514251</v>
      </c>
      <c r="L9124" s="2">
        <f t="shared" si="1854"/>
        <v>139400</v>
      </c>
      <c r="M9124" s="2">
        <f t="shared" si="1855"/>
        <v>17600</v>
      </c>
      <c r="N9124" s="6">
        <f t="shared" si="1856"/>
        <v>1</v>
      </c>
      <c r="O9124" s="2">
        <f t="shared" si="1857"/>
        <v>1179.4902448574867</v>
      </c>
      <c r="P9124" s="2">
        <f t="shared" si="1858"/>
        <v>1179.4902448574867</v>
      </c>
    </row>
    <row r="9125" spans="1:16">
      <c r="A9125" s="6">
        <v>14</v>
      </c>
      <c r="B9125" s="6">
        <v>0</v>
      </c>
      <c r="C9125" s="6">
        <v>7</v>
      </c>
      <c r="D9125" s="6">
        <f t="shared" si="1846"/>
        <v>21</v>
      </c>
      <c r="E9125" s="5">
        <f t="shared" si="1847"/>
        <v>4784.8479031488414</v>
      </c>
      <c r="F9125" s="5">
        <f t="shared" si="1848"/>
        <v>0</v>
      </c>
      <c r="G9125" s="5">
        <f t="shared" si="1849"/>
        <v>343.61789814532818</v>
      </c>
      <c r="H9125" s="5">
        <f t="shared" si="1850"/>
        <v>5128.46580129417</v>
      </c>
      <c r="I9125" s="5">
        <f t="shared" si="1851"/>
        <v>720</v>
      </c>
      <c r="J9125" s="5">
        <f t="shared" si="1852"/>
        <v>4408.46580129417</v>
      </c>
      <c r="K9125" s="2">
        <f t="shared" si="1853"/>
        <v>101535.86460580156</v>
      </c>
      <c r="L9125" s="2">
        <f t="shared" si="1854"/>
        <v>142100</v>
      </c>
      <c r="M9125" s="2">
        <f t="shared" si="1855"/>
        <v>18480</v>
      </c>
      <c r="N9125" s="6">
        <f t="shared" si="1856"/>
        <v>1</v>
      </c>
      <c r="O9125" s="2">
        <f t="shared" si="1857"/>
        <v>2084.1353941984416</v>
      </c>
      <c r="P9125" s="2">
        <f t="shared" si="1858"/>
        <v>2084.1353941984416</v>
      </c>
    </row>
    <row r="9126" spans="1:16">
      <c r="A9126" s="6">
        <v>14</v>
      </c>
      <c r="B9126" s="6">
        <v>0</v>
      </c>
      <c r="C9126" s="6">
        <v>8</v>
      </c>
      <c r="D9126" s="6">
        <f t="shared" si="1846"/>
        <v>22</v>
      </c>
      <c r="E9126" s="5">
        <f t="shared" si="1847"/>
        <v>4784.8479031488414</v>
      </c>
      <c r="F9126" s="5">
        <f t="shared" si="1848"/>
        <v>0</v>
      </c>
      <c r="G9126" s="5">
        <f t="shared" si="1849"/>
        <v>397.61499642530839</v>
      </c>
      <c r="H9126" s="5">
        <f t="shared" si="1850"/>
        <v>5182.4628995741496</v>
      </c>
      <c r="I9126" s="5">
        <f t="shared" si="1851"/>
        <v>720</v>
      </c>
      <c r="J9126" s="5">
        <f t="shared" si="1852"/>
        <v>4462.4628995741496</v>
      </c>
      <c r="K9126" s="2">
        <f t="shared" si="1853"/>
        <v>102473.31422871788</v>
      </c>
      <c r="L9126" s="2">
        <f t="shared" si="1854"/>
        <v>144800</v>
      </c>
      <c r="M9126" s="2">
        <f t="shared" si="1855"/>
        <v>19360</v>
      </c>
      <c r="N9126" s="6">
        <f t="shared" si="1856"/>
        <v>1</v>
      </c>
      <c r="O9126" s="2">
        <f t="shared" si="1857"/>
        <v>2966.685771282122</v>
      </c>
      <c r="P9126" s="2">
        <f t="shared" si="1858"/>
        <v>2966.685771282122</v>
      </c>
    </row>
    <row r="9127" spans="1:16">
      <c r="A9127" s="6">
        <v>14</v>
      </c>
      <c r="B9127" s="6">
        <v>0</v>
      </c>
      <c r="C9127" s="6">
        <v>9</v>
      </c>
      <c r="D9127" s="6">
        <f t="shared" si="1846"/>
        <v>23</v>
      </c>
      <c r="E9127" s="5">
        <f t="shared" si="1847"/>
        <v>4784.8479031488414</v>
      </c>
      <c r="F9127" s="5">
        <f t="shared" si="1848"/>
        <v>0</v>
      </c>
      <c r="G9127" s="5">
        <f t="shared" si="1849"/>
        <v>452.90833186570285</v>
      </c>
      <c r="H9127" s="5">
        <f t="shared" si="1850"/>
        <v>5237.7562350145445</v>
      </c>
      <c r="I9127" s="5">
        <f t="shared" si="1851"/>
        <v>720</v>
      </c>
      <c r="J9127" s="5">
        <f t="shared" si="1852"/>
        <v>4517.7562350145445</v>
      </c>
      <c r="K9127" s="2">
        <f t="shared" si="1853"/>
        <v>103433.26796900251</v>
      </c>
      <c r="L9127" s="2">
        <f t="shared" si="1854"/>
        <v>147500</v>
      </c>
      <c r="M9127" s="2">
        <f t="shared" si="1855"/>
        <v>20240</v>
      </c>
      <c r="N9127" s="6">
        <f t="shared" si="1856"/>
        <v>1</v>
      </c>
      <c r="O9127" s="2">
        <f t="shared" si="1857"/>
        <v>3826.7320309974893</v>
      </c>
      <c r="P9127" s="2">
        <f t="shared" si="1858"/>
        <v>3826.7320309974893</v>
      </c>
    </row>
    <row r="9128" spans="1:16">
      <c r="A9128" s="6">
        <v>14</v>
      </c>
      <c r="B9128" s="6">
        <v>0</v>
      </c>
      <c r="C9128" s="6">
        <v>10</v>
      </c>
      <c r="D9128" s="6">
        <f t="shared" si="1846"/>
        <v>24</v>
      </c>
      <c r="E9128" s="5">
        <f t="shared" si="1847"/>
        <v>4784.8479031488414</v>
      </c>
      <c r="F9128" s="5">
        <f t="shared" si="1848"/>
        <v>0</v>
      </c>
      <c r="G9128" s="5">
        <f t="shared" si="1849"/>
        <v>509.52187334891573</v>
      </c>
      <c r="H9128" s="5">
        <f t="shared" si="1850"/>
        <v>5294.3697764977569</v>
      </c>
      <c r="I9128" s="5">
        <f t="shared" si="1851"/>
        <v>720</v>
      </c>
      <c r="J9128" s="5">
        <f t="shared" si="1852"/>
        <v>4574.3697764977569</v>
      </c>
      <c r="K9128" s="2">
        <f t="shared" si="1853"/>
        <v>104416.14195308606</v>
      </c>
      <c r="L9128" s="2">
        <f t="shared" si="1854"/>
        <v>150200</v>
      </c>
      <c r="M9128" s="2">
        <f t="shared" si="1855"/>
        <v>21120</v>
      </c>
      <c r="N9128" s="6">
        <f t="shared" si="1856"/>
        <v>1</v>
      </c>
      <c r="O9128" s="2">
        <f t="shared" si="1857"/>
        <v>4663.8580469139415</v>
      </c>
      <c r="P9128" s="2">
        <f t="shared" si="1858"/>
        <v>4663.8580469139415</v>
      </c>
    </row>
    <row r="9129" spans="1:16">
      <c r="A9129" s="6">
        <v>14</v>
      </c>
      <c r="B9129" s="6">
        <v>0</v>
      </c>
      <c r="C9129" s="6">
        <v>11</v>
      </c>
      <c r="D9129" s="6">
        <f t="shared" si="1846"/>
        <v>25</v>
      </c>
      <c r="E9129" s="5">
        <f t="shared" si="1847"/>
        <v>4784.8479031488414</v>
      </c>
      <c r="F9129" s="5">
        <f t="shared" si="1848"/>
        <v>0</v>
      </c>
      <c r="G9129" s="5">
        <f t="shared" si="1849"/>
        <v>567.47998644235474</v>
      </c>
      <c r="H9129" s="5">
        <f t="shared" si="1850"/>
        <v>5352.3278895911963</v>
      </c>
      <c r="I9129" s="5">
        <f t="shared" si="1851"/>
        <v>720</v>
      </c>
      <c r="J9129" s="5">
        <f t="shared" si="1852"/>
        <v>4632.3278895911963</v>
      </c>
      <c r="K9129" s="2">
        <f t="shared" si="1853"/>
        <v>105422.3591942916</v>
      </c>
      <c r="L9129" s="2">
        <f t="shared" si="1854"/>
        <v>152900</v>
      </c>
      <c r="M9129" s="2">
        <f t="shared" si="1855"/>
        <v>22000</v>
      </c>
      <c r="N9129" s="6">
        <f t="shared" si="1856"/>
        <v>1</v>
      </c>
      <c r="O9129" s="2">
        <f t="shared" si="1857"/>
        <v>5477.6408057084045</v>
      </c>
      <c r="P9129" s="2">
        <f t="shared" si="1858"/>
        <v>5477.6408057084045</v>
      </c>
    </row>
    <row r="9130" spans="1:16">
      <c r="A9130" s="6">
        <v>14</v>
      </c>
      <c r="B9130" s="6">
        <v>0</v>
      </c>
      <c r="C9130" s="6">
        <v>12</v>
      </c>
      <c r="D9130" s="6">
        <f t="shared" si="1846"/>
        <v>26</v>
      </c>
      <c r="E9130" s="5">
        <f t="shared" si="1847"/>
        <v>4784.8479031488414</v>
      </c>
      <c r="F9130" s="5">
        <f t="shared" si="1848"/>
        <v>0</v>
      </c>
      <c r="G9130" s="5">
        <f t="shared" si="1849"/>
        <v>626.80743957041921</v>
      </c>
      <c r="H9130" s="5">
        <f t="shared" si="1850"/>
        <v>5411.6553427192603</v>
      </c>
      <c r="I9130" s="5">
        <f t="shared" si="1851"/>
        <v>720</v>
      </c>
      <c r="J9130" s="5">
        <f t="shared" si="1852"/>
        <v>4691.6553427192603</v>
      </c>
      <c r="K9130" s="2">
        <f t="shared" si="1853"/>
        <v>106452.34969998716</v>
      </c>
      <c r="L9130" s="2">
        <f t="shared" si="1854"/>
        <v>155600</v>
      </c>
      <c r="M9130" s="2">
        <f t="shared" si="1855"/>
        <v>22880</v>
      </c>
      <c r="N9130" s="6">
        <f t="shared" si="1856"/>
        <v>1</v>
      </c>
      <c r="O9130" s="2">
        <f t="shared" si="1857"/>
        <v>6267.6503000128432</v>
      </c>
      <c r="P9130" s="2">
        <f t="shared" si="1858"/>
        <v>6267.6503000128432</v>
      </c>
    </row>
    <row r="9131" spans="1:16">
      <c r="A9131" s="6">
        <v>14</v>
      </c>
      <c r="B9131" s="6">
        <v>0</v>
      </c>
      <c r="C9131" s="6">
        <v>13</v>
      </c>
      <c r="D9131" s="6">
        <f t="shared" si="1846"/>
        <v>27</v>
      </c>
      <c r="E9131" s="5">
        <f t="shared" si="1847"/>
        <v>4784.8479031488414</v>
      </c>
      <c r="F9131" s="5">
        <f t="shared" si="1848"/>
        <v>0</v>
      </c>
      <c r="G9131" s="5">
        <f t="shared" si="1849"/>
        <v>687.52941027880343</v>
      </c>
      <c r="H9131" s="5">
        <f t="shared" si="1850"/>
        <v>5472.3773134276453</v>
      </c>
      <c r="I9131" s="5">
        <f t="shared" si="1851"/>
        <v>720</v>
      </c>
      <c r="J9131" s="5">
        <f t="shared" si="1852"/>
        <v>4752.3773134276453</v>
      </c>
      <c r="K9131" s="2">
        <f t="shared" si="1853"/>
        <v>107506.55058034106</v>
      </c>
      <c r="L9131" s="2">
        <f t="shared" si="1854"/>
        <v>158300</v>
      </c>
      <c r="M9131" s="2">
        <f t="shared" si="1855"/>
        <v>23760</v>
      </c>
      <c r="N9131" s="6">
        <f t="shared" si="1856"/>
        <v>1</v>
      </c>
      <c r="O9131" s="2">
        <f t="shared" si="1857"/>
        <v>7033.4494196589367</v>
      </c>
      <c r="P9131" s="2">
        <f t="shared" si="1858"/>
        <v>7033.4494196589367</v>
      </c>
    </row>
    <row r="9132" spans="1:16">
      <c r="A9132" s="6">
        <v>14</v>
      </c>
      <c r="B9132" s="6">
        <v>0</v>
      </c>
      <c r="C9132" s="6">
        <v>14</v>
      </c>
      <c r="D9132" s="6">
        <f t="shared" si="1846"/>
        <v>28</v>
      </c>
      <c r="E9132" s="5">
        <f t="shared" si="1847"/>
        <v>4784.8479031488414</v>
      </c>
      <c r="F9132" s="5">
        <f t="shared" si="1848"/>
        <v>0</v>
      </c>
      <c r="G9132" s="5">
        <f t="shared" si="1849"/>
        <v>749.67149159246469</v>
      </c>
      <c r="H9132" s="5">
        <f t="shared" si="1850"/>
        <v>5534.5193947413063</v>
      </c>
      <c r="I9132" s="5">
        <f t="shared" si="1851"/>
        <v>720</v>
      </c>
      <c r="J9132" s="5">
        <f t="shared" si="1852"/>
        <v>4814.5193947413063</v>
      </c>
      <c r="K9132" s="2">
        <f t="shared" si="1853"/>
        <v>108585.40615870323</v>
      </c>
      <c r="L9132" s="2">
        <f t="shared" si="1854"/>
        <v>161000</v>
      </c>
      <c r="M9132" s="2">
        <f t="shared" si="1855"/>
        <v>24640</v>
      </c>
      <c r="N9132" s="6">
        <f t="shared" si="1856"/>
        <v>1</v>
      </c>
      <c r="O9132" s="2">
        <f t="shared" si="1857"/>
        <v>7774.5938412967662</v>
      </c>
      <c r="P9132" s="2">
        <f t="shared" si="1858"/>
        <v>7774.5938412967662</v>
      </c>
    </row>
    <row r="9133" spans="1:16">
      <c r="A9133" s="6">
        <v>14</v>
      </c>
      <c r="B9133" s="6">
        <v>0</v>
      </c>
      <c r="C9133" s="6">
        <v>15</v>
      </c>
      <c r="D9133" s="6">
        <f t="shared" si="1846"/>
        <v>29</v>
      </c>
      <c r="E9133" s="5">
        <f t="shared" si="1847"/>
        <v>4784.8479031488414</v>
      </c>
      <c r="F9133" s="5">
        <f t="shared" si="1848"/>
        <v>0</v>
      </c>
      <c r="G9133" s="5">
        <f t="shared" si="1849"/>
        <v>813.25969846861108</v>
      </c>
      <c r="H9133" s="5">
        <f t="shared" si="1850"/>
        <v>5598.107601617452</v>
      </c>
      <c r="I9133" s="5">
        <f t="shared" si="1851"/>
        <v>720</v>
      </c>
      <c r="J9133" s="5">
        <f t="shared" si="1852"/>
        <v>4878.107601617452</v>
      </c>
      <c r="K9133" s="2">
        <f t="shared" si="1853"/>
        <v>109689.36808363632</v>
      </c>
      <c r="L9133" s="2">
        <f t="shared" si="1854"/>
        <v>163700</v>
      </c>
      <c r="M9133" s="2">
        <f t="shared" si="1855"/>
        <v>25520</v>
      </c>
      <c r="N9133" s="6">
        <f t="shared" si="1856"/>
        <v>1</v>
      </c>
      <c r="O9133" s="2">
        <f t="shared" si="1857"/>
        <v>8490.6319163636799</v>
      </c>
      <c r="P9133" s="2">
        <f t="shared" si="1858"/>
        <v>8490.6319163636799</v>
      </c>
    </row>
    <row r="9134" spans="1:16">
      <c r="A9134" s="6">
        <v>14</v>
      </c>
      <c r="B9134" s="6">
        <v>0</v>
      </c>
      <c r="C9134" s="6">
        <v>16</v>
      </c>
      <c r="D9134" s="6">
        <f t="shared" si="1846"/>
        <v>30</v>
      </c>
      <c r="E9134" s="5">
        <f t="shared" si="1847"/>
        <v>4784.8479031488414</v>
      </c>
      <c r="F9134" s="5">
        <f t="shared" si="1848"/>
        <v>0</v>
      </c>
      <c r="G9134" s="5">
        <f t="shared" si="1849"/>
        <v>878.32047434610013</v>
      </c>
      <c r="H9134" s="5">
        <f t="shared" si="1850"/>
        <v>5663.1683774949415</v>
      </c>
      <c r="I9134" s="5">
        <f t="shared" si="1851"/>
        <v>720</v>
      </c>
      <c r="J9134" s="5">
        <f t="shared" si="1852"/>
        <v>4943.1683774949415</v>
      </c>
      <c r="K9134" s="2">
        <f t="shared" si="1853"/>
        <v>110818.89544262052</v>
      </c>
      <c r="L9134" s="2">
        <f t="shared" si="1854"/>
        <v>166400</v>
      </c>
      <c r="M9134" s="2">
        <f t="shared" si="1855"/>
        <v>26400</v>
      </c>
      <c r="N9134" s="6">
        <f t="shared" si="1856"/>
        <v>1</v>
      </c>
      <c r="O9134" s="2">
        <f t="shared" si="1857"/>
        <v>9181.1045573794836</v>
      </c>
      <c r="P9134" s="2">
        <f t="shared" si="1858"/>
        <v>9181.1045573794836</v>
      </c>
    </row>
    <row r="9135" spans="1:16">
      <c r="A9135" s="6">
        <v>14</v>
      </c>
      <c r="B9135" s="6">
        <v>0</v>
      </c>
      <c r="C9135" s="6">
        <v>17</v>
      </c>
      <c r="D9135" s="6">
        <f t="shared" si="1846"/>
        <v>31</v>
      </c>
      <c r="E9135" s="5">
        <f t="shared" si="1847"/>
        <v>4784.8479031488414</v>
      </c>
      <c r="F9135" s="5">
        <f t="shared" si="1848"/>
        <v>0</v>
      </c>
      <c r="G9135" s="5">
        <f t="shared" si="1849"/>
        <v>944.88069779264049</v>
      </c>
      <c r="H9135" s="5">
        <f t="shared" si="1850"/>
        <v>5729.728600941482</v>
      </c>
      <c r="I9135" s="5">
        <f t="shared" si="1851"/>
        <v>720</v>
      </c>
      <c r="J9135" s="5">
        <f t="shared" si="1852"/>
        <v>5009.728600941482</v>
      </c>
      <c r="K9135" s="2">
        <f t="shared" si="1853"/>
        <v>111974.45487745629</v>
      </c>
      <c r="L9135" s="2">
        <f t="shared" si="1854"/>
        <v>169100</v>
      </c>
      <c r="M9135" s="2">
        <f t="shared" si="1855"/>
        <v>27280</v>
      </c>
      <c r="N9135" s="6">
        <f t="shared" si="1856"/>
        <v>1</v>
      </c>
      <c r="O9135" s="2">
        <f t="shared" si="1857"/>
        <v>9845.5451225437137</v>
      </c>
      <c r="P9135" s="2">
        <f t="shared" si="1858"/>
        <v>9845.5451225437137</v>
      </c>
    </row>
    <row r="9136" spans="1:16">
      <c r="A9136" s="6">
        <v>14</v>
      </c>
      <c r="B9136" s="6">
        <v>0</v>
      </c>
      <c r="C9136" s="6">
        <v>18</v>
      </c>
      <c r="D9136" s="6">
        <f t="shared" si="1846"/>
        <v>32</v>
      </c>
      <c r="E9136" s="5">
        <f t="shared" si="1847"/>
        <v>4784.8479031488414</v>
      </c>
      <c r="F9136" s="5">
        <f t="shared" si="1848"/>
        <v>0</v>
      </c>
      <c r="G9136" s="5">
        <f t="shared" si="1849"/>
        <v>1012.9676892512279</v>
      </c>
      <c r="H9136" s="5">
        <f t="shared" si="1850"/>
        <v>5797.8155924000694</v>
      </c>
      <c r="I9136" s="5">
        <f t="shared" si="1851"/>
        <v>720</v>
      </c>
      <c r="J9136" s="5">
        <f t="shared" si="1852"/>
        <v>5077.8155924000694</v>
      </c>
      <c r="K9136" s="2">
        <f t="shared" si="1853"/>
        <v>113156.52070139009</v>
      </c>
      <c r="L9136" s="2">
        <f t="shared" si="1854"/>
        <v>171800</v>
      </c>
      <c r="M9136" s="2">
        <f t="shared" si="1855"/>
        <v>28160</v>
      </c>
      <c r="N9136" s="6">
        <f t="shared" si="1856"/>
        <v>1</v>
      </c>
      <c r="O9136" s="2">
        <f t="shared" si="1857"/>
        <v>10483.479298609906</v>
      </c>
      <c r="P9136" s="2">
        <f t="shared" si="1858"/>
        <v>10483.479298609906</v>
      </c>
    </row>
    <row r="9137" spans="1:16">
      <c r="A9137" s="6">
        <v>14</v>
      </c>
      <c r="B9137" s="6">
        <v>0</v>
      </c>
      <c r="C9137" s="6">
        <v>19</v>
      </c>
      <c r="D9137" s="6">
        <f t="shared" si="1846"/>
        <v>33</v>
      </c>
      <c r="E9137" s="5">
        <f t="shared" si="1847"/>
        <v>4784.8479031488414</v>
      </c>
      <c r="F9137" s="5">
        <f t="shared" si="1848"/>
        <v>0</v>
      </c>
      <c r="G9137" s="5">
        <f t="shared" si="1849"/>
        <v>1082.6092178872495</v>
      </c>
      <c r="H9137" s="5">
        <f t="shared" si="1850"/>
        <v>5867.4571210360909</v>
      </c>
      <c r="I9137" s="5">
        <f t="shared" si="1851"/>
        <v>720</v>
      </c>
      <c r="J9137" s="5">
        <f t="shared" si="1852"/>
        <v>5147.4571210360909</v>
      </c>
      <c r="K9137" s="2">
        <f t="shared" si="1853"/>
        <v>114365.57501798769</v>
      </c>
      <c r="L9137" s="2">
        <f t="shared" si="1854"/>
        <v>174500</v>
      </c>
      <c r="M9137" s="2">
        <f t="shared" si="1855"/>
        <v>29040</v>
      </c>
      <c r="N9137" s="6">
        <f t="shared" si="1856"/>
        <v>1</v>
      </c>
      <c r="O9137" s="2">
        <f t="shared" si="1857"/>
        <v>11094.424982012308</v>
      </c>
      <c r="P9137" s="2">
        <f t="shared" si="1858"/>
        <v>11094.424982012308</v>
      </c>
    </row>
    <row r="9138" spans="1:16">
      <c r="A9138" s="6">
        <v>14</v>
      </c>
      <c r="B9138" s="6">
        <v>0</v>
      </c>
      <c r="C9138" s="6">
        <v>20</v>
      </c>
      <c r="D9138" s="6">
        <f t="shared" si="1846"/>
        <v>34</v>
      </c>
      <c r="E9138" s="5">
        <f t="shared" si="1847"/>
        <v>4784.8479031488414</v>
      </c>
      <c r="F9138" s="5">
        <f t="shared" si="1848"/>
        <v>0</v>
      </c>
      <c r="G9138" s="5">
        <f t="shared" si="1849"/>
        <v>1153.8335085377266</v>
      </c>
      <c r="H9138" s="5">
        <f t="shared" si="1850"/>
        <v>5938.681411686568</v>
      </c>
      <c r="I9138" s="5">
        <f t="shared" si="1851"/>
        <v>720</v>
      </c>
      <c r="J9138" s="5">
        <f t="shared" si="1852"/>
        <v>5218.681411686568</v>
      </c>
      <c r="K9138" s="2">
        <f t="shared" si="1853"/>
        <v>115602.10784178069</v>
      </c>
      <c r="L9138" s="2">
        <f t="shared" si="1854"/>
        <v>177200</v>
      </c>
      <c r="M9138" s="2">
        <f t="shared" si="1855"/>
        <v>29920</v>
      </c>
      <c r="N9138" s="6">
        <f t="shared" si="1856"/>
        <v>1</v>
      </c>
      <c r="O9138" s="2">
        <f t="shared" si="1857"/>
        <v>11677.892158219314</v>
      </c>
      <c r="P9138" s="2">
        <f t="shared" si="1858"/>
        <v>11677.892158219314</v>
      </c>
    </row>
    <row r="9139" spans="1:16">
      <c r="A9139" s="6">
        <v>14</v>
      </c>
      <c r="B9139" s="6">
        <v>0</v>
      </c>
      <c r="C9139" s="6">
        <v>21</v>
      </c>
      <c r="D9139" s="6">
        <f t="shared" si="1846"/>
        <v>35</v>
      </c>
      <c r="E9139" s="5">
        <f t="shared" si="1847"/>
        <v>4784.8479031488414</v>
      </c>
      <c r="F9139" s="5">
        <f t="shared" si="1848"/>
        <v>0</v>
      </c>
      <c r="G9139" s="5">
        <f t="shared" si="1849"/>
        <v>1226.6692487641703</v>
      </c>
      <c r="H9139" s="5">
        <f t="shared" si="1850"/>
        <v>6011.5171519130117</v>
      </c>
      <c r="I9139" s="5">
        <f t="shared" si="1851"/>
        <v>720</v>
      </c>
      <c r="J9139" s="5">
        <f t="shared" si="1852"/>
        <v>5291.5171519130117</v>
      </c>
      <c r="K9139" s="2">
        <f t="shared" si="1853"/>
        <v>116866.61722071201</v>
      </c>
      <c r="L9139" s="2">
        <f t="shared" si="1854"/>
        <v>179900</v>
      </c>
      <c r="M9139" s="2">
        <f t="shared" si="1855"/>
        <v>30800</v>
      </c>
      <c r="N9139" s="6">
        <f t="shared" si="1856"/>
        <v>1</v>
      </c>
      <c r="O9139" s="2">
        <f t="shared" si="1857"/>
        <v>12233.382779287989</v>
      </c>
      <c r="P9139" s="2">
        <f t="shared" si="1858"/>
        <v>12233.382779287989</v>
      </c>
    </row>
    <row r="9140" spans="1:16">
      <c r="A9140" s="6">
        <v>14</v>
      </c>
      <c r="B9140" s="6">
        <v>0</v>
      </c>
      <c r="C9140" s="6">
        <v>22</v>
      </c>
      <c r="D9140" s="6">
        <f t="shared" si="1846"/>
        <v>36</v>
      </c>
      <c r="E9140" s="5">
        <f t="shared" si="1847"/>
        <v>4784.8479031488414</v>
      </c>
      <c r="F9140" s="5">
        <f t="shared" si="1848"/>
        <v>0</v>
      </c>
      <c r="G9140" s="5">
        <f t="shared" si="1849"/>
        <v>1301.1455960105666</v>
      </c>
      <c r="H9140" s="5">
        <f t="shared" si="1850"/>
        <v>6085.9934991594082</v>
      </c>
      <c r="I9140" s="5">
        <f t="shared" si="1851"/>
        <v>720</v>
      </c>
      <c r="J9140" s="5">
        <f t="shared" si="1852"/>
        <v>5365.9934991594082</v>
      </c>
      <c r="K9140" s="2">
        <f t="shared" si="1853"/>
        <v>118159.60936040639</v>
      </c>
      <c r="L9140" s="2">
        <f t="shared" si="1854"/>
        <v>182600</v>
      </c>
      <c r="M9140" s="2">
        <f t="shared" si="1855"/>
        <v>31680</v>
      </c>
      <c r="N9140" s="6">
        <f t="shared" si="1856"/>
        <v>1</v>
      </c>
      <c r="O9140" s="2">
        <f t="shared" si="1857"/>
        <v>12760.390639593606</v>
      </c>
      <c r="P9140" s="2">
        <f t="shared" si="1858"/>
        <v>12760.390639593606</v>
      </c>
    </row>
    <row r="9141" spans="1:16">
      <c r="A9141" s="6">
        <v>14</v>
      </c>
      <c r="B9141" s="6">
        <v>0</v>
      </c>
      <c r="C9141" s="6">
        <v>23</v>
      </c>
      <c r="D9141" s="6">
        <f t="shared" si="1846"/>
        <v>37</v>
      </c>
      <c r="E9141" s="5">
        <f t="shared" si="1847"/>
        <v>4784.8479031488414</v>
      </c>
      <c r="F9141" s="5">
        <f t="shared" si="1848"/>
        <v>0</v>
      </c>
      <c r="G9141" s="5">
        <f t="shared" si="1849"/>
        <v>1377.292184868003</v>
      </c>
      <c r="H9141" s="5">
        <f t="shared" si="1850"/>
        <v>6162.1400880168439</v>
      </c>
      <c r="I9141" s="5">
        <f t="shared" si="1851"/>
        <v>720</v>
      </c>
      <c r="J9141" s="5">
        <f t="shared" si="1852"/>
        <v>5442.1400880168439</v>
      </c>
      <c r="K9141" s="2">
        <f t="shared" si="1853"/>
        <v>119481.59875029243</v>
      </c>
      <c r="L9141" s="2">
        <f t="shared" si="1854"/>
        <v>185300</v>
      </c>
      <c r="M9141" s="2">
        <f t="shared" si="1855"/>
        <v>32560</v>
      </c>
      <c r="N9141" s="6">
        <f t="shared" si="1856"/>
        <v>1</v>
      </c>
      <c r="O9141" s="2">
        <f t="shared" si="1857"/>
        <v>13258.401249707575</v>
      </c>
      <c r="P9141" s="2">
        <f t="shared" si="1858"/>
        <v>13258.401249707575</v>
      </c>
    </row>
    <row r="9142" spans="1:16">
      <c r="A9142" s="6">
        <v>14</v>
      </c>
      <c r="B9142" s="6">
        <v>0</v>
      </c>
      <c r="C9142" s="6">
        <v>24</v>
      </c>
      <c r="D9142" s="6">
        <f t="shared" si="1846"/>
        <v>38</v>
      </c>
      <c r="E9142" s="5">
        <f t="shared" si="1847"/>
        <v>4784.8479031488414</v>
      </c>
      <c r="F9142" s="5">
        <f t="shared" si="1848"/>
        <v>0</v>
      </c>
      <c r="G9142" s="5">
        <f t="shared" si="1849"/>
        <v>1455.1391344474989</v>
      </c>
      <c r="H9142" s="5">
        <f t="shared" si="1850"/>
        <v>6239.9870375963401</v>
      </c>
      <c r="I9142" s="5">
        <f t="shared" si="1851"/>
        <v>720</v>
      </c>
      <c r="J9142" s="5">
        <f t="shared" si="1852"/>
        <v>5519.9870375963401</v>
      </c>
      <c r="K9142" s="2">
        <f t="shared" si="1853"/>
        <v>120833.10829160313</v>
      </c>
      <c r="L9142" s="2">
        <f t="shared" si="1854"/>
        <v>188000</v>
      </c>
      <c r="M9142" s="2">
        <f t="shared" si="1855"/>
        <v>33440</v>
      </c>
      <c r="N9142" s="6">
        <f t="shared" si="1856"/>
        <v>1</v>
      </c>
      <c r="O9142" s="2">
        <f t="shared" si="1857"/>
        <v>13726.89170839687</v>
      </c>
      <c r="P9142" s="2">
        <f t="shared" si="1858"/>
        <v>13726.89170839687</v>
      </c>
    </row>
    <row r="9143" spans="1:16">
      <c r="A9143" s="6">
        <v>14</v>
      </c>
      <c r="B9143" s="6">
        <v>0</v>
      </c>
      <c r="C9143" s="6">
        <v>25</v>
      </c>
      <c r="D9143" s="6">
        <f t="shared" si="1846"/>
        <v>39</v>
      </c>
      <c r="E9143" s="5">
        <f t="shared" si="1847"/>
        <v>4784.8479031488414</v>
      </c>
      <c r="F9143" s="5">
        <f t="shared" si="1848"/>
        <v>0</v>
      </c>
      <c r="G9143" s="5">
        <f t="shared" si="1849"/>
        <v>1534.7170558625965</v>
      </c>
      <c r="H9143" s="5">
        <f t="shared" si="1850"/>
        <v>6319.5649590114381</v>
      </c>
      <c r="I9143" s="5">
        <f t="shared" si="1851"/>
        <v>720</v>
      </c>
      <c r="J9143" s="5">
        <f t="shared" si="1852"/>
        <v>5599.5649590114381</v>
      </c>
      <c r="K9143" s="2">
        <f t="shared" si="1853"/>
        <v>122214.66942728191</v>
      </c>
      <c r="L9143" s="2">
        <f t="shared" si="1854"/>
        <v>190700</v>
      </c>
      <c r="M9143" s="2">
        <f t="shared" si="1855"/>
        <v>34320</v>
      </c>
      <c r="N9143" s="6">
        <f t="shared" si="1856"/>
        <v>1</v>
      </c>
      <c r="O9143" s="2">
        <f t="shared" si="1857"/>
        <v>14165.330572718085</v>
      </c>
      <c r="P9143" s="2">
        <f t="shared" si="1858"/>
        <v>14165.330572718085</v>
      </c>
    </row>
    <row r="9144" spans="1:16">
      <c r="A9144" s="6">
        <v>14</v>
      </c>
      <c r="B9144" s="6">
        <v>0</v>
      </c>
      <c r="C9144" s="6">
        <v>26</v>
      </c>
      <c r="D9144" s="6">
        <f t="shared" si="1846"/>
        <v>40</v>
      </c>
      <c r="E9144" s="5">
        <f t="shared" si="1847"/>
        <v>4784.8479031488414</v>
      </c>
      <c r="F9144" s="5">
        <f t="shared" si="1848"/>
        <v>0</v>
      </c>
      <c r="G9144" s="5">
        <f t="shared" si="1849"/>
        <v>1616.0570598233144</v>
      </c>
      <c r="H9144" s="5">
        <f t="shared" si="1850"/>
        <v>6400.9049629721558</v>
      </c>
      <c r="I9144" s="5">
        <f t="shared" si="1851"/>
        <v>720</v>
      </c>
      <c r="J9144" s="5">
        <f t="shared" si="1852"/>
        <v>5680.9049629721558</v>
      </c>
      <c r="K9144" s="2">
        <f t="shared" si="1853"/>
        <v>123626.82227382215</v>
      </c>
      <c r="L9144" s="2">
        <f t="shared" si="1854"/>
        <v>193400</v>
      </c>
      <c r="M9144" s="2">
        <f t="shared" si="1855"/>
        <v>35200</v>
      </c>
      <c r="N9144" s="6">
        <f t="shared" si="1856"/>
        <v>1</v>
      </c>
      <c r="O9144" s="2">
        <f t="shared" si="1857"/>
        <v>14573.177726177848</v>
      </c>
      <c r="P9144" s="2">
        <f t="shared" si="1858"/>
        <v>14573.177726177848</v>
      </c>
    </row>
    <row r="9145" spans="1:16">
      <c r="A9145" s="6">
        <v>14</v>
      </c>
      <c r="B9145" s="6">
        <v>0</v>
      </c>
      <c r="C9145" s="6">
        <v>27</v>
      </c>
      <c r="D9145" s="6">
        <f t="shared" si="1846"/>
        <v>41</v>
      </c>
      <c r="E9145" s="5">
        <f t="shared" si="1847"/>
        <v>4784.8479031488414</v>
      </c>
      <c r="F9145" s="5">
        <f t="shared" si="1848"/>
        <v>0</v>
      </c>
      <c r="G9145" s="5">
        <f t="shared" si="1849"/>
        <v>1699.1907643430709</v>
      </c>
      <c r="H9145" s="5">
        <f t="shared" si="1850"/>
        <v>6484.0386674919118</v>
      </c>
      <c r="I9145" s="5">
        <f t="shared" si="1851"/>
        <v>720</v>
      </c>
      <c r="J9145" s="5">
        <f t="shared" si="1852"/>
        <v>5764.0386674919118</v>
      </c>
      <c r="K9145" s="2">
        <f t="shared" si="1853"/>
        <v>125070.11575506791</v>
      </c>
      <c r="L9145" s="2">
        <f t="shared" si="1854"/>
        <v>196100</v>
      </c>
      <c r="M9145" s="2">
        <f t="shared" si="1855"/>
        <v>36080</v>
      </c>
      <c r="N9145" s="6">
        <f t="shared" si="1856"/>
        <v>0</v>
      </c>
      <c r="O9145" s="2">
        <f t="shared" si="1857"/>
        <v>14949.884244932095</v>
      </c>
      <c r="P9145" s="2" t="str">
        <f t="shared" si="1858"/>
        <v/>
      </c>
    </row>
    <row r="9146" spans="1:16">
      <c r="A9146" s="6">
        <v>14</v>
      </c>
      <c r="B9146" s="6">
        <v>0</v>
      </c>
      <c r="C9146" s="6">
        <v>28</v>
      </c>
      <c r="D9146" s="6">
        <f t="shared" si="1846"/>
        <v>42</v>
      </c>
      <c r="E9146" s="5">
        <f t="shared" si="1847"/>
        <v>4784.8479031488414</v>
      </c>
      <c r="F9146" s="5">
        <f t="shared" si="1848"/>
        <v>0</v>
      </c>
      <c r="G9146" s="5">
        <f t="shared" si="1849"/>
        <v>1784.1503025602246</v>
      </c>
      <c r="H9146" s="5">
        <f t="shared" si="1850"/>
        <v>6568.9982057090656</v>
      </c>
      <c r="I9146" s="5">
        <f t="shared" si="1851"/>
        <v>720</v>
      </c>
      <c r="J9146" s="5">
        <f t="shared" si="1852"/>
        <v>5848.9982057090656</v>
      </c>
      <c r="K9146" s="2">
        <f t="shared" si="1853"/>
        <v>126545.1077380046</v>
      </c>
      <c r="L9146" s="2">
        <f t="shared" si="1854"/>
        <v>198800</v>
      </c>
      <c r="M9146" s="2">
        <f t="shared" si="1855"/>
        <v>36960</v>
      </c>
      <c r="N9146" s="6">
        <f t="shared" si="1856"/>
        <v>0</v>
      </c>
      <c r="O9146" s="2">
        <f t="shared" si="1857"/>
        <v>15294.892261995396</v>
      </c>
      <c r="P9146" s="2" t="str">
        <f t="shared" si="1858"/>
        <v/>
      </c>
    </row>
    <row r="9147" spans="1:16">
      <c r="A9147" s="6">
        <v>14</v>
      </c>
      <c r="B9147" s="6">
        <v>0</v>
      </c>
      <c r="C9147" s="6">
        <v>29</v>
      </c>
      <c r="D9147" s="6">
        <f t="shared" si="1846"/>
        <v>43</v>
      </c>
      <c r="E9147" s="5">
        <f t="shared" si="1847"/>
        <v>4784.8479031488414</v>
      </c>
      <c r="F9147" s="5">
        <f t="shared" si="1848"/>
        <v>0</v>
      </c>
      <c r="G9147" s="5">
        <f t="shared" si="1849"/>
        <v>1870.9683306758782</v>
      </c>
      <c r="H9147" s="5">
        <f t="shared" si="1850"/>
        <v>6655.8162338247193</v>
      </c>
      <c r="I9147" s="5">
        <f t="shared" si="1851"/>
        <v>720</v>
      </c>
      <c r="J9147" s="5">
        <f t="shared" si="1852"/>
        <v>5935.8162338247193</v>
      </c>
      <c r="K9147" s="2">
        <f t="shared" si="1853"/>
        <v>128052.36517056804</v>
      </c>
      <c r="L9147" s="2">
        <f t="shared" si="1854"/>
        <v>201500</v>
      </c>
      <c r="M9147" s="2">
        <f t="shared" si="1855"/>
        <v>37840</v>
      </c>
      <c r="N9147" s="6">
        <f t="shared" si="1856"/>
        <v>0</v>
      </c>
      <c r="O9147" s="2">
        <f t="shared" si="1857"/>
        <v>15607.634829431961</v>
      </c>
      <c r="P9147" s="2" t="str">
        <f t="shared" si="1858"/>
        <v/>
      </c>
    </row>
    <row r="9148" spans="1:16">
      <c r="A9148" s="6">
        <v>14</v>
      </c>
      <c r="B9148" s="6">
        <v>0</v>
      </c>
      <c r="C9148" s="6">
        <v>30</v>
      </c>
      <c r="D9148" s="6">
        <f t="shared" si="1846"/>
        <v>44</v>
      </c>
      <c r="E9148" s="5">
        <f t="shared" si="1847"/>
        <v>4784.8479031488414</v>
      </c>
      <c r="F9148" s="5">
        <f t="shared" si="1848"/>
        <v>0</v>
      </c>
      <c r="G9148" s="5">
        <f t="shared" si="1849"/>
        <v>1959.6780360096488</v>
      </c>
      <c r="H9148" s="5">
        <f t="shared" si="1850"/>
        <v>6744.5259391584905</v>
      </c>
      <c r="I9148" s="5">
        <f t="shared" si="1851"/>
        <v>720</v>
      </c>
      <c r="J9148" s="5">
        <f t="shared" si="1852"/>
        <v>6024.5259391584905</v>
      </c>
      <c r="K9148" s="2">
        <f t="shared" si="1853"/>
        <v>129592.46422150156</v>
      </c>
      <c r="L9148" s="2">
        <f t="shared" si="1854"/>
        <v>204200</v>
      </c>
      <c r="M9148" s="2">
        <f t="shared" si="1855"/>
        <v>38720</v>
      </c>
      <c r="N9148" s="6">
        <f t="shared" si="1856"/>
        <v>0</v>
      </c>
      <c r="O9148" s="2">
        <f t="shared" si="1857"/>
        <v>15887.535778498437</v>
      </c>
      <c r="P9148" s="2" t="str">
        <f t="shared" si="1858"/>
        <v/>
      </c>
    </row>
    <row r="9149" spans="1:16">
      <c r="A9149" s="6">
        <v>14</v>
      </c>
      <c r="B9149" s="6">
        <v>1</v>
      </c>
      <c r="C9149" s="6">
        <v>0</v>
      </c>
      <c r="D9149" s="6">
        <f t="shared" si="1846"/>
        <v>15</v>
      </c>
      <c r="E9149" s="5">
        <f t="shared" si="1847"/>
        <v>4784.8479031488414</v>
      </c>
      <c r="F9149" s="5">
        <f t="shared" si="1848"/>
        <v>30.749999999999996</v>
      </c>
      <c r="G9149" s="5">
        <f t="shared" si="1849"/>
        <v>0</v>
      </c>
      <c r="H9149" s="5">
        <f t="shared" si="1850"/>
        <v>4815.5979031488414</v>
      </c>
      <c r="I9149" s="5">
        <f t="shared" si="1851"/>
        <v>720</v>
      </c>
      <c r="J9149" s="5">
        <f t="shared" si="1852"/>
        <v>4095.5979031488414</v>
      </c>
      <c r="K9149" s="2">
        <f t="shared" si="1853"/>
        <v>96104.130263000712</v>
      </c>
      <c r="L9149" s="2">
        <f t="shared" si="1854"/>
        <v>125294</v>
      </c>
      <c r="M9149" s="2">
        <f t="shared" si="1855"/>
        <v>12760</v>
      </c>
      <c r="N9149" s="6">
        <f t="shared" si="1856"/>
        <v>1</v>
      </c>
      <c r="O9149" s="2">
        <f t="shared" si="1857"/>
        <v>-3570.1302630007121</v>
      </c>
      <c r="P9149" s="2">
        <f t="shared" si="1858"/>
        <v>-3570.1302630007121</v>
      </c>
    </row>
    <row r="9150" spans="1:16">
      <c r="A9150" s="6">
        <v>14</v>
      </c>
      <c r="B9150" s="6">
        <v>1</v>
      </c>
      <c r="C9150" s="6">
        <v>1</v>
      </c>
      <c r="D9150" s="6">
        <f t="shared" si="1846"/>
        <v>16</v>
      </c>
      <c r="E9150" s="5">
        <f t="shared" si="1847"/>
        <v>4784.8479031488414</v>
      </c>
      <c r="F9150" s="5">
        <f t="shared" si="1848"/>
        <v>30.749999999999996</v>
      </c>
      <c r="G9150" s="5">
        <f t="shared" si="1849"/>
        <v>45.5625</v>
      </c>
      <c r="H9150" s="5">
        <f t="shared" si="1850"/>
        <v>4861.1604031488414</v>
      </c>
      <c r="I9150" s="5">
        <f t="shared" si="1851"/>
        <v>720</v>
      </c>
      <c r="J9150" s="5">
        <f t="shared" si="1852"/>
        <v>4141.1604031488414</v>
      </c>
      <c r="K9150" s="2">
        <f t="shared" si="1853"/>
        <v>96895.145888000712</v>
      </c>
      <c r="L9150" s="2">
        <f t="shared" si="1854"/>
        <v>127994</v>
      </c>
      <c r="M9150" s="2">
        <f t="shared" si="1855"/>
        <v>13640</v>
      </c>
      <c r="N9150" s="6">
        <f t="shared" si="1856"/>
        <v>1</v>
      </c>
      <c r="O9150" s="2">
        <f t="shared" si="1857"/>
        <v>-2541.1458880007121</v>
      </c>
      <c r="P9150" s="2">
        <f t="shared" si="1858"/>
        <v>-2541.1458880007121</v>
      </c>
    </row>
    <row r="9151" spans="1:16">
      <c r="A9151" s="6">
        <v>14</v>
      </c>
      <c r="B9151" s="6">
        <v>1</v>
      </c>
      <c r="C9151" s="6">
        <v>2</v>
      </c>
      <c r="D9151" s="6">
        <f t="shared" si="1846"/>
        <v>17</v>
      </c>
      <c r="E9151" s="5">
        <f t="shared" si="1847"/>
        <v>4784.8479031488414</v>
      </c>
      <c r="F9151" s="5">
        <f t="shared" si="1848"/>
        <v>30.749999999999996</v>
      </c>
      <c r="G9151" s="5">
        <f t="shared" si="1849"/>
        <v>92.264062499999994</v>
      </c>
      <c r="H9151" s="5">
        <f t="shared" si="1850"/>
        <v>4907.8619656488418</v>
      </c>
      <c r="I9151" s="5">
        <f t="shared" si="1851"/>
        <v>720</v>
      </c>
      <c r="J9151" s="5">
        <f t="shared" si="1852"/>
        <v>4187.8619656488418</v>
      </c>
      <c r="K9151" s="2">
        <f t="shared" si="1853"/>
        <v>97705.936903625727</v>
      </c>
      <c r="L9151" s="2">
        <f t="shared" si="1854"/>
        <v>130694</v>
      </c>
      <c r="M9151" s="2">
        <f t="shared" si="1855"/>
        <v>14520</v>
      </c>
      <c r="N9151" s="6">
        <f t="shared" si="1856"/>
        <v>1</v>
      </c>
      <c r="O9151" s="2">
        <f t="shared" si="1857"/>
        <v>-1531.9369036257267</v>
      </c>
      <c r="P9151" s="2">
        <f t="shared" si="1858"/>
        <v>-1531.9369036257267</v>
      </c>
    </row>
    <row r="9152" spans="1:16">
      <c r="A9152" s="6">
        <v>14</v>
      </c>
      <c r="B9152" s="6">
        <v>1</v>
      </c>
      <c r="C9152" s="6">
        <v>3</v>
      </c>
      <c r="D9152" s="6">
        <f t="shared" si="1846"/>
        <v>18</v>
      </c>
      <c r="E9152" s="5">
        <f t="shared" si="1847"/>
        <v>4784.8479031488414</v>
      </c>
      <c r="F9152" s="5">
        <f t="shared" si="1848"/>
        <v>30.749999999999996</v>
      </c>
      <c r="G9152" s="5">
        <f t="shared" si="1849"/>
        <v>140.12604492187498</v>
      </c>
      <c r="H9152" s="5">
        <f t="shared" si="1850"/>
        <v>4955.7239480707167</v>
      </c>
      <c r="I9152" s="5">
        <f t="shared" si="1851"/>
        <v>720</v>
      </c>
      <c r="J9152" s="5">
        <f t="shared" si="1852"/>
        <v>4235.7239480707167</v>
      </c>
      <c r="K9152" s="2">
        <f t="shared" si="1853"/>
        <v>98536.874098449945</v>
      </c>
      <c r="L9152" s="2">
        <f t="shared" si="1854"/>
        <v>133394</v>
      </c>
      <c r="M9152" s="2">
        <f t="shared" si="1855"/>
        <v>15400</v>
      </c>
      <c r="N9152" s="6">
        <f t="shared" si="1856"/>
        <v>1</v>
      </c>
      <c r="O9152" s="2">
        <f t="shared" si="1857"/>
        <v>-542.87409844994545</v>
      </c>
      <c r="P9152" s="2">
        <f t="shared" si="1858"/>
        <v>-542.87409844994545</v>
      </c>
    </row>
    <row r="9153" spans="1:16">
      <c r="A9153" s="6">
        <v>14</v>
      </c>
      <c r="B9153" s="6">
        <v>1</v>
      </c>
      <c r="C9153" s="6">
        <v>4</v>
      </c>
      <c r="D9153" s="6">
        <f t="shared" si="1846"/>
        <v>19</v>
      </c>
      <c r="E9153" s="5">
        <f t="shared" si="1847"/>
        <v>4784.8479031488414</v>
      </c>
      <c r="F9153" s="5">
        <f t="shared" si="1848"/>
        <v>30.749999999999996</v>
      </c>
      <c r="G9153" s="5">
        <f t="shared" si="1849"/>
        <v>189.17016064453125</v>
      </c>
      <c r="H9153" s="5">
        <f t="shared" si="1850"/>
        <v>5004.7680637933727</v>
      </c>
      <c r="I9153" s="5">
        <f t="shared" si="1851"/>
        <v>720</v>
      </c>
      <c r="J9153" s="5">
        <f t="shared" si="1852"/>
        <v>4284.7680637933727</v>
      </c>
      <c r="K9153" s="2">
        <f t="shared" si="1853"/>
        <v>99388.334440857157</v>
      </c>
      <c r="L9153" s="2">
        <f t="shared" si="1854"/>
        <v>136094</v>
      </c>
      <c r="M9153" s="2">
        <f t="shared" si="1855"/>
        <v>16280</v>
      </c>
      <c r="N9153" s="6">
        <f t="shared" si="1856"/>
        <v>1</v>
      </c>
      <c r="O9153" s="2">
        <f t="shared" si="1857"/>
        <v>425.66555914284254</v>
      </c>
      <c r="P9153" s="2">
        <f t="shared" si="1858"/>
        <v>425.66555914284254</v>
      </c>
    </row>
    <row r="9154" spans="1:16">
      <c r="A9154" s="6">
        <v>14</v>
      </c>
      <c r="B9154" s="6">
        <v>1</v>
      </c>
      <c r="C9154" s="6">
        <v>5</v>
      </c>
      <c r="D9154" s="6">
        <f t="shared" si="1846"/>
        <v>20</v>
      </c>
      <c r="E9154" s="5">
        <f t="shared" si="1847"/>
        <v>4784.8479031488414</v>
      </c>
      <c r="F9154" s="5">
        <f t="shared" si="1848"/>
        <v>30.749999999999996</v>
      </c>
      <c r="G9154" s="5">
        <f t="shared" si="1849"/>
        <v>239.41848456573481</v>
      </c>
      <c r="H9154" s="5">
        <f t="shared" si="1850"/>
        <v>5055.016387714576</v>
      </c>
      <c r="I9154" s="5">
        <f t="shared" si="1851"/>
        <v>720</v>
      </c>
      <c r="J9154" s="5">
        <f t="shared" si="1852"/>
        <v>4335.016387714576</v>
      </c>
      <c r="K9154" s="2">
        <f t="shared" si="1853"/>
        <v>100260.70117560028</v>
      </c>
      <c r="L9154" s="2">
        <f t="shared" si="1854"/>
        <v>138794</v>
      </c>
      <c r="M9154" s="2">
        <f t="shared" si="1855"/>
        <v>17160</v>
      </c>
      <c r="N9154" s="6">
        <f t="shared" si="1856"/>
        <v>1</v>
      </c>
      <c r="O9154" s="2">
        <f t="shared" si="1857"/>
        <v>1373.2988243997243</v>
      </c>
      <c r="P9154" s="2">
        <f t="shared" si="1858"/>
        <v>1373.2988243997243</v>
      </c>
    </row>
    <row r="9155" spans="1:16">
      <c r="A9155" s="6">
        <v>14</v>
      </c>
      <c r="B9155" s="6">
        <v>1</v>
      </c>
      <c r="C9155" s="6">
        <v>6</v>
      </c>
      <c r="D9155" s="6">
        <f t="shared" si="1846"/>
        <v>21</v>
      </c>
      <c r="E9155" s="5">
        <f t="shared" si="1847"/>
        <v>4784.8479031488414</v>
      </c>
      <c r="F9155" s="5">
        <f t="shared" si="1848"/>
        <v>30.749999999999996</v>
      </c>
      <c r="G9155" s="5">
        <f t="shared" si="1849"/>
        <v>290.89345874736784</v>
      </c>
      <c r="H9155" s="5">
        <f t="shared" si="1850"/>
        <v>5106.4913618962091</v>
      </c>
      <c r="I9155" s="5">
        <f t="shared" si="1851"/>
        <v>720</v>
      </c>
      <c r="J9155" s="5">
        <f t="shared" si="1852"/>
        <v>4386.4913618962091</v>
      </c>
      <c r="K9155" s="2">
        <f t="shared" si="1853"/>
        <v>101154.36392180918</v>
      </c>
      <c r="L9155" s="2">
        <f t="shared" si="1854"/>
        <v>141494</v>
      </c>
      <c r="M9155" s="2">
        <f t="shared" si="1855"/>
        <v>18040</v>
      </c>
      <c r="N9155" s="6">
        <f t="shared" si="1856"/>
        <v>1</v>
      </c>
      <c r="O9155" s="2">
        <f t="shared" si="1857"/>
        <v>2299.6360781908152</v>
      </c>
      <c r="P9155" s="2">
        <f t="shared" si="1858"/>
        <v>2299.6360781908152</v>
      </c>
    </row>
    <row r="9156" spans="1:16">
      <c r="A9156" s="6">
        <v>14</v>
      </c>
      <c r="B9156" s="6">
        <v>1</v>
      </c>
      <c r="C9156" s="6">
        <v>7</v>
      </c>
      <c r="D9156" s="6">
        <f t="shared" ref="D9156:D9219" si="1859">A9156+B9156+C9156</f>
        <v>22</v>
      </c>
      <c r="E9156" s="5">
        <f t="shared" ref="E9156:E9219" si="1860">IF(A9156=0,0,A9156*LABOR_HRS_WK_TOM*SEASON_WEEKS*(1+DIM_PCT_TOM)^A9156)</f>
        <v>4784.8479031488414</v>
      </c>
      <c r="F9156" s="5">
        <f t="shared" ref="F9156:F9219" si="1861">IF(B9156=0,0,B9156*LABOR_HRS_WK_CAR*SEASON_WEEKS*(1+DIM_PCT_CAR)^B9156)</f>
        <v>30.749999999999996</v>
      </c>
      <c r="G9156" s="5">
        <f t="shared" ref="G9156:G9219" si="1862">IF(C9156=0,0,C9156*LABOR_HRS_WK_MES*SEASON_WEEKS*(1+DIM_PCT_MES)^C9156)</f>
        <v>343.61789814532818</v>
      </c>
      <c r="H9156" s="5">
        <f t="shared" ref="H9156:H9219" si="1863">E9156+F9156+G9156</f>
        <v>5159.21580129417</v>
      </c>
      <c r="I9156" s="5">
        <f t="shared" ref="I9156:I9219" si="1864">MIN(H9156,FARMER_HRS)</f>
        <v>720</v>
      </c>
      <c r="J9156" s="5">
        <f t="shared" ref="J9156:J9219" si="1865">MAX(0,H9156-FARMER_HRS)</f>
        <v>4439.21580129417</v>
      </c>
      <c r="K9156" s="2">
        <f t="shared" ref="K9156:K9219" si="1866">I9156*FARMER_RATE+J9156*TEMP_WORKER_RATE</f>
        <v>102069.71877246823</v>
      </c>
      <c r="L9156" s="2">
        <f t="shared" ref="L9156:L9219" si="1867">A9156*PRICE_TOM+B9156*PRICE_CAR+C9156*PRICE_MES</f>
        <v>144194</v>
      </c>
      <c r="M9156" s="2">
        <f t="shared" ref="M9156:M9219" si="1868">A9156*FERT_BED_TOM+B9156*FERT_BED_CAR+C9156*FERT_BED_MES</f>
        <v>18920</v>
      </c>
      <c r="N9156" s="6">
        <f t="shared" ref="N9156:N9219" si="1869">IF(AND(D9156&lt;=TOTAL_BEDS,J9156&lt;=TEMP_WORKER_MAX*TEMP_WORKER_HRS),1,0)</f>
        <v>1</v>
      </c>
      <c r="O9156" s="2">
        <f t="shared" ref="O9156:O9219" si="1870">L9156-M9156-K9156-FIXED_COSTS</f>
        <v>3204.2812275317701</v>
      </c>
      <c r="P9156" s="2">
        <f t="shared" ref="P9156:P9219" si="1871">IF(N9156=1,O9156,"")</f>
        <v>3204.2812275317701</v>
      </c>
    </row>
    <row r="9157" spans="1:16">
      <c r="A9157" s="6">
        <v>14</v>
      </c>
      <c r="B9157" s="6">
        <v>1</v>
      </c>
      <c r="C9157" s="6">
        <v>8</v>
      </c>
      <c r="D9157" s="6">
        <f t="shared" si="1859"/>
        <v>23</v>
      </c>
      <c r="E9157" s="5">
        <f t="shared" si="1860"/>
        <v>4784.8479031488414</v>
      </c>
      <c r="F9157" s="5">
        <f t="shared" si="1861"/>
        <v>30.749999999999996</v>
      </c>
      <c r="G9157" s="5">
        <f t="shared" si="1862"/>
        <v>397.61499642530839</v>
      </c>
      <c r="H9157" s="5">
        <f t="shared" si="1863"/>
        <v>5213.2128995741496</v>
      </c>
      <c r="I9157" s="5">
        <f t="shared" si="1864"/>
        <v>720</v>
      </c>
      <c r="J9157" s="5">
        <f t="shared" si="1865"/>
        <v>4493.2128995741496</v>
      </c>
      <c r="K9157" s="2">
        <f t="shared" si="1866"/>
        <v>103007.16839538453</v>
      </c>
      <c r="L9157" s="2">
        <f t="shared" si="1867"/>
        <v>146894</v>
      </c>
      <c r="M9157" s="2">
        <f t="shared" si="1868"/>
        <v>19800</v>
      </c>
      <c r="N9157" s="6">
        <f t="shared" si="1869"/>
        <v>1</v>
      </c>
      <c r="O9157" s="2">
        <f t="shared" si="1870"/>
        <v>4086.831604615465</v>
      </c>
      <c r="P9157" s="2">
        <f t="shared" si="1871"/>
        <v>4086.831604615465</v>
      </c>
    </row>
    <row r="9158" spans="1:16">
      <c r="A9158" s="6">
        <v>14</v>
      </c>
      <c r="B9158" s="6">
        <v>1</v>
      </c>
      <c r="C9158" s="6">
        <v>9</v>
      </c>
      <c r="D9158" s="6">
        <f t="shared" si="1859"/>
        <v>24</v>
      </c>
      <c r="E9158" s="5">
        <f t="shared" si="1860"/>
        <v>4784.8479031488414</v>
      </c>
      <c r="F9158" s="5">
        <f t="shared" si="1861"/>
        <v>30.749999999999996</v>
      </c>
      <c r="G9158" s="5">
        <f t="shared" si="1862"/>
        <v>452.90833186570285</v>
      </c>
      <c r="H9158" s="5">
        <f t="shared" si="1863"/>
        <v>5268.5062350145445</v>
      </c>
      <c r="I9158" s="5">
        <f t="shared" si="1864"/>
        <v>720</v>
      </c>
      <c r="J9158" s="5">
        <f t="shared" si="1865"/>
        <v>4548.5062350145445</v>
      </c>
      <c r="K9158" s="2">
        <f t="shared" si="1866"/>
        <v>103967.12213566917</v>
      </c>
      <c r="L9158" s="2">
        <f t="shared" si="1867"/>
        <v>149594</v>
      </c>
      <c r="M9158" s="2">
        <f t="shared" si="1868"/>
        <v>20680</v>
      </c>
      <c r="N9158" s="6">
        <f t="shared" si="1869"/>
        <v>1</v>
      </c>
      <c r="O9158" s="2">
        <f t="shared" si="1870"/>
        <v>4946.8778643308324</v>
      </c>
      <c r="P9158" s="2">
        <f t="shared" si="1871"/>
        <v>4946.8778643308324</v>
      </c>
    </row>
    <row r="9159" spans="1:16">
      <c r="A9159" s="6">
        <v>14</v>
      </c>
      <c r="B9159" s="6">
        <v>1</v>
      </c>
      <c r="C9159" s="6">
        <v>10</v>
      </c>
      <c r="D9159" s="6">
        <f t="shared" si="1859"/>
        <v>25</v>
      </c>
      <c r="E9159" s="5">
        <f t="shared" si="1860"/>
        <v>4784.8479031488414</v>
      </c>
      <c r="F9159" s="5">
        <f t="shared" si="1861"/>
        <v>30.749999999999996</v>
      </c>
      <c r="G9159" s="5">
        <f t="shared" si="1862"/>
        <v>509.52187334891573</v>
      </c>
      <c r="H9159" s="5">
        <f t="shared" si="1863"/>
        <v>5325.1197764977569</v>
      </c>
      <c r="I9159" s="5">
        <f t="shared" si="1864"/>
        <v>720</v>
      </c>
      <c r="J9159" s="5">
        <f t="shared" si="1865"/>
        <v>4605.1197764977569</v>
      </c>
      <c r="K9159" s="2">
        <f t="shared" si="1866"/>
        <v>104949.99611975272</v>
      </c>
      <c r="L9159" s="2">
        <f t="shared" si="1867"/>
        <v>152294</v>
      </c>
      <c r="M9159" s="2">
        <f t="shared" si="1868"/>
        <v>21560</v>
      </c>
      <c r="N9159" s="6">
        <f t="shared" si="1869"/>
        <v>1</v>
      </c>
      <c r="O9159" s="2">
        <f t="shared" si="1870"/>
        <v>5784.0038802472845</v>
      </c>
      <c r="P9159" s="2">
        <f t="shared" si="1871"/>
        <v>5784.0038802472845</v>
      </c>
    </row>
    <row r="9160" spans="1:16">
      <c r="A9160" s="6">
        <v>14</v>
      </c>
      <c r="B9160" s="6">
        <v>1</v>
      </c>
      <c r="C9160" s="6">
        <v>11</v>
      </c>
      <c r="D9160" s="6">
        <f t="shared" si="1859"/>
        <v>26</v>
      </c>
      <c r="E9160" s="5">
        <f t="shared" si="1860"/>
        <v>4784.8479031488414</v>
      </c>
      <c r="F9160" s="5">
        <f t="shared" si="1861"/>
        <v>30.749999999999996</v>
      </c>
      <c r="G9160" s="5">
        <f t="shared" si="1862"/>
        <v>567.47998644235474</v>
      </c>
      <c r="H9160" s="5">
        <f t="shared" si="1863"/>
        <v>5383.0778895911963</v>
      </c>
      <c r="I9160" s="5">
        <f t="shared" si="1864"/>
        <v>720</v>
      </c>
      <c r="J9160" s="5">
        <f t="shared" si="1865"/>
        <v>4663.0778895911963</v>
      </c>
      <c r="K9160" s="2">
        <f t="shared" si="1866"/>
        <v>105956.21336095827</v>
      </c>
      <c r="L9160" s="2">
        <f t="shared" si="1867"/>
        <v>154994</v>
      </c>
      <c r="M9160" s="2">
        <f t="shared" si="1868"/>
        <v>22440</v>
      </c>
      <c r="N9160" s="6">
        <f t="shared" si="1869"/>
        <v>1</v>
      </c>
      <c r="O9160" s="2">
        <f t="shared" si="1870"/>
        <v>6597.786639041733</v>
      </c>
      <c r="P9160" s="2">
        <f t="shared" si="1871"/>
        <v>6597.786639041733</v>
      </c>
    </row>
    <row r="9161" spans="1:16">
      <c r="A9161" s="6">
        <v>14</v>
      </c>
      <c r="B9161" s="6">
        <v>1</v>
      </c>
      <c r="C9161" s="6">
        <v>12</v>
      </c>
      <c r="D9161" s="6">
        <f t="shared" si="1859"/>
        <v>27</v>
      </c>
      <c r="E9161" s="5">
        <f t="shared" si="1860"/>
        <v>4784.8479031488414</v>
      </c>
      <c r="F9161" s="5">
        <f t="shared" si="1861"/>
        <v>30.749999999999996</v>
      </c>
      <c r="G9161" s="5">
        <f t="shared" si="1862"/>
        <v>626.80743957041921</v>
      </c>
      <c r="H9161" s="5">
        <f t="shared" si="1863"/>
        <v>5442.4053427192603</v>
      </c>
      <c r="I9161" s="5">
        <f t="shared" si="1864"/>
        <v>720</v>
      </c>
      <c r="J9161" s="5">
        <f t="shared" si="1865"/>
        <v>4722.4053427192603</v>
      </c>
      <c r="K9161" s="2">
        <f t="shared" si="1866"/>
        <v>106986.20386665383</v>
      </c>
      <c r="L9161" s="2">
        <f t="shared" si="1867"/>
        <v>157694</v>
      </c>
      <c r="M9161" s="2">
        <f t="shared" si="1868"/>
        <v>23320</v>
      </c>
      <c r="N9161" s="6">
        <f t="shared" si="1869"/>
        <v>1</v>
      </c>
      <c r="O9161" s="2">
        <f t="shared" si="1870"/>
        <v>7387.7961333461717</v>
      </c>
      <c r="P9161" s="2">
        <f t="shared" si="1871"/>
        <v>7387.7961333461717</v>
      </c>
    </row>
    <row r="9162" spans="1:16">
      <c r="A9162" s="6">
        <v>14</v>
      </c>
      <c r="B9162" s="6">
        <v>1</v>
      </c>
      <c r="C9162" s="6">
        <v>13</v>
      </c>
      <c r="D9162" s="6">
        <f t="shared" si="1859"/>
        <v>28</v>
      </c>
      <c r="E9162" s="5">
        <f t="shared" si="1860"/>
        <v>4784.8479031488414</v>
      </c>
      <c r="F9162" s="5">
        <f t="shared" si="1861"/>
        <v>30.749999999999996</v>
      </c>
      <c r="G9162" s="5">
        <f t="shared" si="1862"/>
        <v>687.52941027880343</v>
      </c>
      <c r="H9162" s="5">
        <f t="shared" si="1863"/>
        <v>5503.1273134276453</v>
      </c>
      <c r="I9162" s="5">
        <f t="shared" si="1864"/>
        <v>720</v>
      </c>
      <c r="J9162" s="5">
        <f t="shared" si="1865"/>
        <v>4783.1273134276453</v>
      </c>
      <c r="K9162" s="2">
        <f t="shared" si="1866"/>
        <v>108040.40474700773</v>
      </c>
      <c r="L9162" s="2">
        <f t="shared" si="1867"/>
        <v>160394</v>
      </c>
      <c r="M9162" s="2">
        <f t="shared" si="1868"/>
        <v>24200</v>
      </c>
      <c r="N9162" s="6">
        <f t="shared" si="1869"/>
        <v>1</v>
      </c>
      <c r="O9162" s="2">
        <f t="shared" si="1870"/>
        <v>8153.5952529922652</v>
      </c>
      <c r="P9162" s="2">
        <f t="shared" si="1871"/>
        <v>8153.5952529922652</v>
      </c>
    </row>
    <row r="9163" spans="1:16">
      <c r="A9163" s="6">
        <v>14</v>
      </c>
      <c r="B9163" s="6">
        <v>1</v>
      </c>
      <c r="C9163" s="6">
        <v>14</v>
      </c>
      <c r="D9163" s="6">
        <f t="shared" si="1859"/>
        <v>29</v>
      </c>
      <c r="E9163" s="5">
        <f t="shared" si="1860"/>
        <v>4784.8479031488414</v>
      </c>
      <c r="F9163" s="5">
        <f t="shared" si="1861"/>
        <v>30.749999999999996</v>
      </c>
      <c r="G9163" s="5">
        <f t="shared" si="1862"/>
        <v>749.67149159246469</v>
      </c>
      <c r="H9163" s="5">
        <f t="shared" si="1863"/>
        <v>5565.2693947413063</v>
      </c>
      <c r="I9163" s="5">
        <f t="shared" si="1864"/>
        <v>720</v>
      </c>
      <c r="J9163" s="5">
        <f t="shared" si="1865"/>
        <v>4845.2693947413063</v>
      </c>
      <c r="K9163" s="2">
        <f t="shared" si="1866"/>
        <v>109119.26032536991</v>
      </c>
      <c r="L9163" s="2">
        <f t="shared" si="1867"/>
        <v>163094</v>
      </c>
      <c r="M9163" s="2">
        <f t="shared" si="1868"/>
        <v>25080</v>
      </c>
      <c r="N9163" s="6">
        <f t="shared" si="1869"/>
        <v>1</v>
      </c>
      <c r="O9163" s="2">
        <f t="shared" si="1870"/>
        <v>8894.7396746300947</v>
      </c>
      <c r="P9163" s="2">
        <f t="shared" si="1871"/>
        <v>8894.7396746300947</v>
      </c>
    </row>
    <row r="9164" spans="1:16">
      <c r="A9164" s="6">
        <v>14</v>
      </c>
      <c r="B9164" s="6">
        <v>1</v>
      </c>
      <c r="C9164" s="6">
        <v>15</v>
      </c>
      <c r="D9164" s="6">
        <f t="shared" si="1859"/>
        <v>30</v>
      </c>
      <c r="E9164" s="5">
        <f t="shared" si="1860"/>
        <v>4784.8479031488414</v>
      </c>
      <c r="F9164" s="5">
        <f t="shared" si="1861"/>
        <v>30.749999999999996</v>
      </c>
      <c r="G9164" s="5">
        <f t="shared" si="1862"/>
        <v>813.25969846861108</v>
      </c>
      <c r="H9164" s="5">
        <f t="shared" si="1863"/>
        <v>5628.857601617452</v>
      </c>
      <c r="I9164" s="5">
        <f t="shared" si="1864"/>
        <v>720</v>
      </c>
      <c r="J9164" s="5">
        <f t="shared" si="1865"/>
        <v>4908.857601617452</v>
      </c>
      <c r="K9164" s="2">
        <f t="shared" si="1866"/>
        <v>110223.22225030299</v>
      </c>
      <c r="L9164" s="2">
        <f t="shared" si="1867"/>
        <v>165794</v>
      </c>
      <c r="M9164" s="2">
        <f t="shared" si="1868"/>
        <v>25960</v>
      </c>
      <c r="N9164" s="6">
        <f t="shared" si="1869"/>
        <v>1</v>
      </c>
      <c r="O9164" s="2">
        <f t="shared" si="1870"/>
        <v>9610.7777496970084</v>
      </c>
      <c r="P9164" s="2">
        <f t="shared" si="1871"/>
        <v>9610.7777496970084</v>
      </c>
    </row>
    <row r="9165" spans="1:16">
      <c r="A9165" s="6">
        <v>14</v>
      </c>
      <c r="B9165" s="6">
        <v>1</v>
      </c>
      <c r="C9165" s="6">
        <v>16</v>
      </c>
      <c r="D9165" s="6">
        <f t="shared" si="1859"/>
        <v>31</v>
      </c>
      <c r="E9165" s="5">
        <f t="shared" si="1860"/>
        <v>4784.8479031488414</v>
      </c>
      <c r="F9165" s="5">
        <f t="shared" si="1861"/>
        <v>30.749999999999996</v>
      </c>
      <c r="G9165" s="5">
        <f t="shared" si="1862"/>
        <v>878.32047434610013</v>
      </c>
      <c r="H9165" s="5">
        <f t="shared" si="1863"/>
        <v>5693.9183774949415</v>
      </c>
      <c r="I9165" s="5">
        <f t="shared" si="1864"/>
        <v>720</v>
      </c>
      <c r="J9165" s="5">
        <f t="shared" si="1865"/>
        <v>4973.9183774949415</v>
      </c>
      <c r="K9165" s="2">
        <f t="shared" si="1866"/>
        <v>111352.74960928717</v>
      </c>
      <c r="L9165" s="2">
        <f t="shared" si="1867"/>
        <v>168494</v>
      </c>
      <c r="M9165" s="2">
        <f t="shared" si="1868"/>
        <v>26840</v>
      </c>
      <c r="N9165" s="6">
        <f t="shared" si="1869"/>
        <v>1</v>
      </c>
      <c r="O9165" s="2">
        <f t="shared" si="1870"/>
        <v>10301.250390712827</v>
      </c>
      <c r="P9165" s="2">
        <f t="shared" si="1871"/>
        <v>10301.250390712827</v>
      </c>
    </row>
    <row r="9166" spans="1:16">
      <c r="A9166" s="6">
        <v>14</v>
      </c>
      <c r="B9166" s="6">
        <v>1</v>
      </c>
      <c r="C9166" s="6">
        <v>17</v>
      </c>
      <c r="D9166" s="6">
        <f t="shared" si="1859"/>
        <v>32</v>
      </c>
      <c r="E9166" s="5">
        <f t="shared" si="1860"/>
        <v>4784.8479031488414</v>
      </c>
      <c r="F9166" s="5">
        <f t="shared" si="1861"/>
        <v>30.749999999999996</v>
      </c>
      <c r="G9166" s="5">
        <f t="shared" si="1862"/>
        <v>944.88069779264049</v>
      </c>
      <c r="H9166" s="5">
        <f t="shared" si="1863"/>
        <v>5760.478600941482</v>
      </c>
      <c r="I9166" s="5">
        <f t="shared" si="1864"/>
        <v>720</v>
      </c>
      <c r="J9166" s="5">
        <f t="shared" si="1865"/>
        <v>5040.478600941482</v>
      </c>
      <c r="K9166" s="2">
        <f t="shared" si="1866"/>
        <v>112508.30904412294</v>
      </c>
      <c r="L9166" s="2">
        <f t="shared" si="1867"/>
        <v>171194</v>
      </c>
      <c r="M9166" s="2">
        <f t="shared" si="1868"/>
        <v>27720</v>
      </c>
      <c r="N9166" s="6">
        <f t="shared" si="1869"/>
        <v>1</v>
      </c>
      <c r="O9166" s="2">
        <f t="shared" si="1870"/>
        <v>10965.690955877057</v>
      </c>
      <c r="P9166" s="2">
        <f t="shared" si="1871"/>
        <v>10965.690955877057</v>
      </c>
    </row>
    <row r="9167" spans="1:16">
      <c r="A9167" s="6">
        <v>14</v>
      </c>
      <c r="B9167" s="6">
        <v>1</v>
      </c>
      <c r="C9167" s="6">
        <v>18</v>
      </c>
      <c r="D9167" s="6">
        <f t="shared" si="1859"/>
        <v>33</v>
      </c>
      <c r="E9167" s="5">
        <f t="shared" si="1860"/>
        <v>4784.8479031488414</v>
      </c>
      <c r="F9167" s="5">
        <f t="shared" si="1861"/>
        <v>30.749999999999996</v>
      </c>
      <c r="G9167" s="5">
        <f t="shared" si="1862"/>
        <v>1012.9676892512279</v>
      </c>
      <c r="H9167" s="5">
        <f t="shared" si="1863"/>
        <v>5828.5655924000694</v>
      </c>
      <c r="I9167" s="5">
        <f t="shared" si="1864"/>
        <v>720</v>
      </c>
      <c r="J9167" s="5">
        <f t="shared" si="1865"/>
        <v>5108.5655924000694</v>
      </c>
      <c r="K9167" s="2">
        <f t="shared" si="1866"/>
        <v>113690.37486805675</v>
      </c>
      <c r="L9167" s="2">
        <f t="shared" si="1867"/>
        <v>173894</v>
      </c>
      <c r="M9167" s="2">
        <f t="shared" si="1868"/>
        <v>28600</v>
      </c>
      <c r="N9167" s="6">
        <f t="shared" si="1869"/>
        <v>1</v>
      </c>
      <c r="O9167" s="2">
        <f t="shared" si="1870"/>
        <v>11603.625131943249</v>
      </c>
      <c r="P9167" s="2">
        <f t="shared" si="1871"/>
        <v>11603.625131943249</v>
      </c>
    </row>
    <row r="9168" spans="1:16">
      <c r="A9168" s="6">
        <v>14</v>
      </c>
      <c r="B9168" s="6">
        <v>1</v>
      </c>
      <c r="C9168" s="6">
        <v>19</v>
      </c>
      <c r="D9168" s="6">
        <f t="shared" si="1859"/>
        <v>34</v>
      </c>
      <c r="E9168" s="5">
        <f t="shared" si="1860"/>
        <v>4784.8479031488414</v>
      </c>
      <c r="F9168" s="5">
        <f t="shared" si="1861"/>
        <v>30.749999999999996</v>
      </c>
      <c r="G9168" s="5">
        <f t="shared" si="1862"/>
        <v>1082.6092178872495</v>
      </c>
      <c r="H9168" s="5">
        <f t="shared" si="1863"/>
        <v>5898.2071210360909</v>
      </c>
      <c r="I9168" s="5">
        <f t="shared" si="1864"/>
        <v>720</v>
      </c>
      <c r="J9168" s="5">
        <f t="shared" si="1865"/>
        <v>5178.2071210360909</v>
      </c>
      <c r="K9168" s="2">
        <f t="shared" si="1866"/>
        <v>114899.42918465435</v>
      </c>
      <c r="L9168" s="2">
        <f t="shared" si="1867"/>
        <v>176594</v>
      </c>
      <c r="M9168" s="2">
        <f t="shared" si="1868"/>
        <v>29480</v>
      </c>
      <c r="N9168" s="6">
        <f t="shared" si="1869"/>
        <v>1</v>
      </c>
      <c r="O9168" s="2">
        <f t="shared" si="1870"/>
        <v>12214.570815345651</v>
      </c>
      <c r="P9168" s="2">
        <f t="shared" si="1871"/>
        <v>12214.570815345651</v>
      </c>
    </row>
    <row r="9169" spans="1:16">
      <c r="A9169" s="6">
        <v>14</v>
      </c>
      <c r="B9169" s="6">
        <v>1</v>
      </c>
      <c r="C9169" s="6">
        <v>20</v>
      </c>
      <c r="D9169" s="6">
        <f t="shared" si="1859"/>
        <v>35</v>
      </c>
      <c r="E9169" s="5">
        <f t="shared" si="1860"/>
        <v>4784.8479031488414</v>
      </c>
      <c r="F9169" s="5">
        <f t="shared" si="1861"/>
        <v>30.749999999999996</v>
      </c>
      <c r="G9169" s="5">
        <f t="shared" si="1862"/>
        <v>1153.8335085377266</v>
      </c>
      <c r="H9169" s="5">
        <f t="shared" si="1863"/>
        <v>5969.431411686568</v>
      </c>
      <c r="I9169" s="5">
        <f t="shared" si="1864"/>
        <v>720</v>
      </c>
      <c r="J9169" s="5">
        <f t="shared" si="1865"/>
        <v>5249.431411686568</v>
      </c>
      <c r="K9169" s="2">
        <f t="shared" si="1866"/>
        <v>116135.96200844736</v>
      </c>
      <c r="L9169" s="2">
        <f t="shared" si="1867"/>
        <v>179294</v>
      </c>
      <c r="M9169" s="2">
        <f t="shared" si="1868"/>
        <v>30360</v>
      </c>
      <c r="N9169" s="6">
        <f t="shared" si="1869"/>
        <v>1</v>
      </c>
      <c r="O9169" s="2">
        <f t="shared" si="1870"/>
        <v>12798.037991552643</v>
      </c>
      <c r="P9169" s="2">
        <f t="shared" si="1871"/>
        <v>12798.037991552643</v>
      </c>
    </row>
    <row r="9170" spans="1:16">
      <c r="A9170" s="6">
        <v>14</v>
      </c>
      <c r="B9170" s="6">
        <v>1</v>
      </c>
      <c r="C9170" s="6">
        <v>21</v>
      </c>
      <c r="D9170" s="6">
        <f t="shared" si="1859"/>
        <v>36</v>
      </c>
      <c r="E9170" s="5">
        <f t="shared" si="1860"/>
        <v>4784.8479031488414</v>
      </c>
      <c r="F9170" s="5">
        <f t="shared" si="1861"/>
        <v>30.749999999999996</v>
      </c>
      <c r="G9170" s="5">
        <f t="shared" si="1862"/>
        <v>1226.6692487641703</v>
      </c>
      <c r="H9170" s="5">
        <f t="shared" si="1863"/>
        <v>6042.2671519130117</v>
      </c>
      <c r="I9170" s="5">
        <f t="shared" si="1864"/>
        <v>720</v>
      </c>
      <c r="J9170" s="5">
        <f t="shared" si="1865"/>
        <v>5322.2671519130117</v>
      </c>
      <c r="K9170" s="2">
        <f t="shared" si="1866"/>
        <v>117400.47138737867</v>
      </c>
      <c r="L9170" s="2">
        <f t="shared" si="1867"/>
        <v>181994</v>
      </c>
      <c r="M9170" s="2">
        <f t="shared" si="1868"/>
        <v>31240</v>
      </c>
      <c r="N9170" s="6">
        <f t="shared" si="1869"/>
        <v>1</v>
      </c>
      <c r="O9170" s="2">
        <f t="shared" si="1870"/>
        <v>13353.528612621332</v>
      </c>
      <c r="P9170" s="2">
        <f t="shared" si="1871"/>
        <v>13353.528612621332</v>
      </c>
    </row>
    <row r="9171" spans="1:16">
      <c r="A9171" s="6">
        <v>14</v>
      </c>
      <c r="B9171" s="6">
        <v>1</v>
      </c>
      <c r="C9171" s="6">
        <v>22</v>
      </c>
      <c r="D9171" s="6">
        <f t="shared" si="1859"/>
        <v>37</v>
      </c>
      <c r="E9171" s="5">
        <f t="shared" si="1860"/>
        <v>4784.8479031488414</v>
      </c>
      <c r="F9171" s="5">
        <f t="shared" si="1861"/>
        <v>30.749999999999996</v>
      </c>
      <c r="G9171" s="5">
        <f t="shared" si="1862"/>
        <v>1301.1455960105666</v>
      </c>
      <c r="H9171" s="5">
        <f t="shared" si="1863"/>
        <v>6116.7434991594082</v>
      </c>
      <c r="I9171" s="5">
        <f t="shared" si="1864"/>
        <v>720</v>
      </c>
      <c r="J9171" s="5">
        <f t="shared" si="1865"/>
        <v>5396.7434991594082</v>
      </c>
      <c r="K9171" s="2">
        <f t="shared" si="1866"/>
        <v>118693.46352707305</v>
      </c>
      <c r="L9171" s="2">
        <f t="shared" si="1867"/>
        <v>184694</v>
      </c>
      <c r="M9171" s="2">
        <f t="shared" si="1868"/>
        <v>32120</v>
      </c>
      <c r="N9171" s="6">
        <f t="shared" si="1869"/>
        <v>1</v>
      </c>
      <c r="O9171" s="2">
        <f t="shared" si="1870"/>
        <v>13880.53647292695</v>
      </c>
      <c r="P9171" s="2">
        <f t="shared" si="1871"/>
        <v>13880.53647292695</v>
      </c>
    </row>
    <row r="9172" spans="1:16">
      <c r="A9172" s="6">
        <v>14</v>
      </c>
      <c r="B9172" s="6">
        <v>1</v>
      </c>
      <c r="C9172" s="6">
        <v>23</v>
      </c>
      <c r="D9172" s="6">
        <f t="shared" si="1859"/>
        <v>38</v>
      </c>
      <c r="E9172" s="5">
        <f t="shared" si="1860"/>
        <v>4784.8479031488414</v>
      </c>
      <c r="F9172" s="5">
        <f t="shared" si="1861"/>
        <v>30.749999999999996</v>
      </c>
      <c r="G9172" s="5">
        <f t="shared" si="1862"/>
        <v>1377.292184868003</v>
      </c>
      <c r="H9172" s="5">
        <f t="shared" si="1863"/>
        <v>6192.8900880168439</v>
      </c>
      <c r="I9172" s="5">
        <f t="shared" si="1864"/>
        <v>720</v>
      </c>
      <c r="J9172" s="5">
        <f t="shared" si="1865"/>
        <v>5472.8900880168439</v>
      </c>
      <c r="K9172" s="2">
        <f t="shared" si="1866"/>
        <v>120015.4529169591</v>
      </c>
      <c r="L9172" s="2">
        <f t="shared" si="1867"/>
        <v>187394</v>
      </c>
      <c r="M9172" s="2">
        <f t="shared" si="1868"/>
        <v>33000</v>
      </c>
      <c r="N9172" s="6">
        <f t="shared" si="1869"/>
        <v>1</v>
      </c>
      <c r="O9172" s="2">
        <f t="shared" si="1870"/>
        <v>14378.547083040903</v>
      </c>
      <c r="P9172" s="2">
        <f t="shared" si="1871"/>
        <v>14378.547083040903</v>
      </c>
    </row>
    <row r="9173" spans="1:16">
      <c r="A9173" s="6">
        <v>14</v>
      </c>
      <c r="B9173" s="6">
        <v>1</v>
      </c>
      <c r="C9173" s="6">
        <v>24</v>
      </c>
      <c r="D9173" s="6">
        <f t="shared" si="1859"/>
        <v>39</v>
      </c>
      <c r="E9173" s="5">
        <f t="shared" si="1860"/>
        <v>4784.8479031488414</v>
      </c>
      <c r="F9173" s="5">
        <f t="shared" si="1861"/>
        <v>30.749999999999996</v>
      </c>
      <c r="G9173" s="5">
        <f t="shared" si="1862"/>
        <v>1455.1391344474989</v>
      </c>
      <c r="H9173" s="5">
        <f t="shared" si="1863"/>
        <v>6270.7370375963401</v>
      </c>
      <c r="I9173" s="5">
        <f t="shared" si="1864"/>
        <v>720</v>
      </c>
      <c r="J9173" s="5">
        <f t="shared" si="1865"/>
        <v>5550.7370375963401</v>
      </c>
      <c r="K9173" s="2">
        <f t="shared" si="1866"/>
        <v>121366.96245826979</v>
      </c>
      <c r="L9173" s="2">
        <f t="shared" si="1867"/>
        <v>190094</v>
      </c>
      <c r="M9173" s="2">
        <f t="shared" si="1868"/>
        <v>33880</v>
      </c>
      <c r="N9173" s="6">
        <f t="shared" si="1869"/>
        <v>1</v>
      </c>
      <c r="O9173" s="2">
        <f t="shared" si="1870"/>
        <v>14847.037541730213</v>
      </c>
      <c r="P9173" s="2">
        <f t="shared" si="1871"/>
        <v>14847.037541730213</v>
      </c>
    </row>
    <row r="9174" spans="1:16">
      <c r="A9174" s="6">
        <v>14</v>
      </c>
      <c r="B9174" s="6">
        <v>1</v>
      </c>
      <c r="C9174" s="6">
        <v>25</v>
      </c>
      <c r="D9174" s="6">
        <f t="shared" si="1859"/>
        <v>40</v>
      </c>
      <c r="E9174" s="5">
        <f t="shared" si="1860"/>
        <v>4784.8479031488414</v>
      </c>
      <c r="F9174" s="5">
        <f t="shared" si="1861"/>
        <v>30.749999999999996</v>
      </c>
      <c r="G9174" s="5">
        <f t="shared" si="1862"/>
        <v>1534.7170558625965</v>
      </c>
      <c r="H9174" s="5">
        <f t="shared" si="1863"/>
        <v>6350.3149590114381</v>
      </c>
      <c r="I9174" s="5">
        <f t="shared" si="1864"/>
        <v>720</v>
      </c>
      <c r="J9174" s="5">
        <f t="shared" si="1865"/>
        <v>5630.3149590114381</v>
      </c>
      <c r="K9174" s="2">
        <f t="shared" si="1866"/>
        <v>122748.52359394857</v>
      </c>
      <c r="L9174" s="2">
        <f t="shared" si="1867"/>
        <v>192794</v>
      </c>
      <c r="M9174" s="2">
        <f t="shared" si="1868"/>
        <v>34760</v>
      </c>
      <c r="N9174" s="6">
        <f t="shared" si="1869"/>
        <v>1</v>
      </c>
      <c r="O9174" s="2">
        <f t="shared" si="1870"/>
        <v>15285.476406051428</v>
      </c>
      <c r="P9174" s="2">
        <f t="shared" si="1871"/>
        <v>15285.476406051428</v>
      </c>
    </row>
    <row r="9175" spans="1:16">
      <c r="A9175" s="6">
        <v>14</v>
      </c>
      <c r="B9175" s="6">
        <v>1</v>
      </c>
      <c r="C9175" s="6">
        <v>26</v>
      </c>
      <c r="D9175" s="6">
        <f t="shared" si="1859"/>
        <v>41</v>
      </c>
      <c r="E9175" s="5">
        <f t="shared" si="1860"/>
        <v>4784.8479031488414</v>
      </c>
      <c r="F9175" s="5">
        <f t="shared" si="1861"/>
        <v>30.749999999999996</v>
      </c>
      <c r="G9175" s="5">
        <f t="shared" si="1862"/>
        <v>1616.0570598233144</v>
      </c>
      <c r="H9175" s="5">
        <f t="shared" si="1863"/>
        <v>6431.6549629721558</v>
      </c>
      <c r="I9175" s="5">
        <f t="shared" si="1864"/>
        <v>720</v>
      </c>
      <c r="J9175" s="5">
        <f t="shared" si="1865"/>
        <v>5711.6549629721558</v>
      </c>
      <c r="K9175" s="2">
        <f t="shared" si="1866"/>
        <v>124160.67644048881</v>
      </c>
      <c r="L9175" s="2">
        <f t="shared" si="1867"/>
        <v>195494</v>
      </c>
      <c r="M9175" s="2">
        <f t="shared" si="1868"/>
        <v>35640</v>
      </c>
      <c r="N9175" s="6">
        <f t="shared" si="1869"/>
        <v>1</v>
      </c>
      <c r="O9175" s="2">
        <f t="shared" si="1870"/>
        <v>15693.323559511191</v>
      </c>
      <c r="P9175" s="2">
        <f t="shared" si="1871"/>
        <v>15693.323559511191</v>
      </c>
    </row>
    <row r="9176" spans="1:16">
      <c r="A9176" s="6">
        <v>14</v>
      </c>
      <c r="B9176" s="6">
        <v>1</v>
      </c>
      <c r="C9176" s="6">
        <v>27</v>
      </c>
      <c r="D9176" s="6">
        <f t="shared" si="1859"/>
        <v>42</v>
      </c>
      <c r="E9176" s="5">
        <f t="shared" si="1860"/>
        <v>4784.8479031488414</v>
      </c>
      <c r="F9176" s="5">
        <f t="shared" si="1861"/>
        <v>30.749999999999996</v>
      </c>
      <c r="G9176" s="5">
        <f t="shared" si="1862"/>
        <v>1699.1907643430709</v>
      </c>
      <c r="H9176" s="5">
        <f t="shared" si="1863"/>
        <v>6514.7886674919118</v>
      </c>
      <c r="I9176" s="5">
        <f t="shared" si="1864"/>
        <v>720</v>
      </c>
      <c r="J9176" s="5">
        <f t="shared" si="1865"/>
        <v>5794.7886674919118</v>
      </c>
      <c r="K9176" s="2">
        <f t="shared" si="1866"/>
        <v>125603.96992173458</v>
      </c>
      <c r="L9176" s="2">
        <f t="shared" si="1867"/>
        <v>198194</v>
      </c>
      <c r="M9176" s="2">
        <f t="shared" si="1868"/>
        <v>36520</v>
      </c>
      <c r="N9176" s="6">
        <f t="shared" si="1869"/>
        <v>0</v>
      </c>
      <c r="O9176" s="2">
        <f t="shared" si="1870"/>
        <v>16070.030078265423</v>
      </c>
      <c r="P9176" s="2" t="str">
        <f t="shared" si="1871"/>
        <v/>
      </c>
    </row>
    <row r="9177" spans="1:16">
      <c r="A9177" s="6">
        <v>14</v>
      </c>
      <c r="B9177" s="6">
        <v>1</v>
      </c>
      <c r="C9177" s="6">
        <v>28</v>
      </c>
      <c r="D9177" s="6">
        <f t="shared" si="1859"/>
        <v>43</v>
      </c>
      <c r="E9177" s="5">
        <f t="shared" si="1860"/>
        <v>4784.8479031488414</v>
      </c>
      <c r="F9177" s="5">
        <f t="shared" si="1861"/>
        <v>30.749999999999996</v>
      </c>
      <c r="G9177" s="5">
        <f t="shared" si="1862"/>
        <v>1784.1503025602246</v>
      </c>
      <c r="H9177" s="5">
        <f t="shared" si="1863"/>
        <v>6599.7482057090656</v>
      </c>
      <c r="I9177" s="5">
        <f t="shared" si="1864"/>
        <v>720</v>
      </c>
      <c r="J9177" s="5">
        <f t="shared" si="1865"/>
        <v>5879.7482057090656</v>
      </c>
      <c r="K9177" s="2">
        <f t="shared" si="1866"/>
        <v>127078.96190467128</v>
      </c>
      <c r="L9177" s="2">
        <f t="shared" si="1867"/>
        <v>200894</v>
      </c>
      <c r="M9177" s="2">
        <f t="shared" si="1868"/>
        <v>37400</v>
      </c>
      <c r="N9177" s="6">
        <f t="shared" si="1869"/>
        <v>0</v>
      </c>
      <c r="O9177" s="2">
        <f t="shared" si="1870"/>
        <v>16415.038095328724</v>
      </c>
      <c r="P9177" s="2" t="str">
        <f t="shared" si="1871"/>
        <v/>
      </c>
    </row>
    <row r="9178" spans="1:16">
      <c r="A9178" s="6">
        <v>14</v>
      </c>
      <c r="B9178" s="6">
        <v>1</v>
      </c>
      <c r="C9178" s="6">
        <v>29</v>
      </c>
      <c r="D9178" s="6">
        <f t="shared" si="1859"/>
        <v>44</v>
      </c>
      <c r="E9178" s="5">
        <f t="shared" si="1860"/>
        <v>4784.8479031488414</v>
      </c>
      <c r="F9178" s="5">
        <f t="shared" si="1861"/>
        <v>30.749999999999996</v>
      </c>
      <c r="G9178" s="5">
        <f t="shared" si="1862"/>
        <v>1870.9683306758782</v>
      </c>
      <c r="H9178" s="5">
        <f t="shared" si="1863"/>
        <v>6686.5662338247193</v>
      </c>
      <c r="I9178" s="5">
        <f t="shared" si="1864"/>
        <v>720</v>
      </c>
      <c r="J9178" s="5">
        <f t="shared" si="1865"/>
        <v>5966.5662338247193</v>
      </c>
      <c r="K9178" s="2">
        <f t="shared" si="1866"/>
        <v>128586.21933723471</v>
      </c>
      <c r="L9178" s="2">
        <f t="shared" si="1867"/>
        <v>203594</v>
      </c>
      <c r="M9178" s="2">
        <f t="shared" si="1868"/>
        <v>38280</v>
      </c>
      <c r="N9178" s="6">
        <f t="shared" si="1869"/>
        <v>0</v>
      </c>
      <c r="O9178" s="2">
        <f t="shared" si="1870"/>
        <v>16727.78066276529</v>
      </c>
      <c r="P9178" s="2" t="str">
        <f t="shared" si="1871"/>
        <v/>
      </c>
    </row>
    <row r="9179" spans="1:16">
      <c r="A9179" s="6">
        <v>14</v>
      </c>
      <c r="B9179" s="6">
        <v>1</v>
      </c>
      <c r="C9179" s="6">
        <v>30</v>
      </c>
      <c r="D9179" s="6">
        <f t="shared" si="1859"/>
        <v>45</v>
      </c>
      <c r="E9179" s="5">
        <f t="shared" si="1860"/>
        <v>4784.8479031488414</v>
      </c>
      <c r="F9179" s="5">
        <f t="shared" si="1861"/>
        <v>30.749999999999996</v>
      </c>
      <c r="G9179" s="5">
        <f t="shared" si="1862"/>
        <v>1959.6780360096488</v>
      </c>
      <c r="H9179" s="5">
        <f t="shared" si="1863"/>
        <v>6775.2759391584905</v>
      </c>
      <c r="I9179" s="5">
        <f t="shared" si="1864"/>
        <v>720</v>
      </c>
      <c r="J9179" s="5">
        <f t="shared" si="1865"/>
        <v>6055.2759391584905</v>
      </c>
      <c r="K9179" s="2">
        <f t="shared" si="1866"/>
        <v>130126.31838816823</v>
      </c>
      <c r="L9179" s="2">
        <f t="shared" si="1867"/>
        <v>206294</v>
      </c>
      <c r="M9179" s="2">
        <f t="shared" si="1868"/>
        <v>39160</v>
      </c>
      <c r="N9179" s="6">
        <f t="shared" si="1869"/>
        <v>0</v>
      </c>
      <c r="O9179" s="2">
        <f t="shared" si="1870"/>
        <v>17007.681611831766</v>
      </c>
      <c r="P9179" s="2" t="str">
        <f t="shared" si="1871"/>
        <v/>
      </c>
    </row>
    <row r="9180" spans="1:16">
      <c r="A9180" s="6">
        <v>14</v>
      </c>
      <c r="B9180" s="6">
        <v>2</v>
      </c>
      <c r="C9180" s="6">
        <v>0</v>
      </c>
      <c r="D9180" s="6">
        <f t="shared" si="1859"/>
        <v>16</v>
      </c>
      <c r="E9180" s="5">
        <f t="shared" si="1860"/>
        <v>4784.8479031488414</v>
      </c>
      <c r="F9180" s="5">
        <f t="shared" si="1861"/>
        <v>63.037499999999994</v>
      </c>
      <c r="G9180" s="5">
        <f t="shared" si="1862"/>
        <v>0</v>
      </c>
      <c r="H9180" s="5">
        <f t="shared" si="1863"/>
        <v>4847.8854031488418</v>
      </c>
      <c r="I9180" s="5">
        <f t="shared" si="1864"/>
        <v>720</v>
      </c>
      <c r="J9180" s="5">
        <f t="shared" si="1865"/>
        <v>4127.8854031488418</v>
      </c>
      <c r="K9180" s="2">
        <f t="shared" si="1866"/>
        <v>96664.677138000727</v>
      </c>
      <c r="L9180" s="2">
        <f t="shared" si="1867"/>
        <v>127388</v>
      </c>
      <c r="M9180" s="2">
        <f t="shared" si="1868"/>
        <v>13200</v>
      </c>
      <c r="N9180" s="6">
        <f t="shared" si="1869"/>
        <v>1</v>
      </c>
      <c r="O9180" s="2">
        <f t="shared" si="1870"/>
        <v>-2476.6771380007267</v>
      </c>
      <c r="P9180" s="2">
        <f t="shared" si="1871"/>
        <v>-2476.6771380007267</v>
      </c>
    </row>
    <row r="9181" spans="1:16">
      <c r="A9181" s="6">
        <v>14</v>
      </c>
      <c r="B9181" s="6">
        <v>2</v>
      </c>
      <c r="C9181" s="6">
        <v>1</v>
      </c>
      <c r="D9181" s="6">
        <f t="shared" si="1859"/>
        <v>17</v>
      </c>
      <c r="E9181" s="5">
        <f t="shared" si="1860"/>
        <v>4784.8479031488414</v>
      </c>
      <c r="F9181" s="5">
        <f t="shared" si="1861"/>
        <v>63.037499999999994</v>
      </c>
      <c r="G9181" s="5">
        <f t="shared" si="1862"/>
        <v>45.5625</v>
      </c>
      <c r="H9181" s="5">
        <f t="shared" si="1863"/>
        <v>4893.4479031488418</v>
      </c>
      <c r="I9181" s="5">
        <f t="shared" si="1864"/>
        <v>720</v>
      </c>
      <c r="J9181" s="5">
        <f t="shared" si="1865"/>
        <v>4173.4479031488418</v>
      </c>
      <c r="K9181" s="2">
        <f t="shared" si="1866"/>
        <v>97455.692763000727</v>
      </c>
      <c r="L9181" s="2">
        <f t="shared" si="1867"/>
        <v>130088</v>
      </c>
      <c r="M9181" s="2">
        <f t="shared" si="1868"/>
        <v>14080</v>
      </c>
      <c r="N9181" s="6">
        <f t="shared" si="1869"/>
        <v>1</v>
      </c>
      <c r="O9181" s="2">
        <f t="shared" si="1870"/>
        <v>-1447.6927630007267</v>
      </c>
      <c r="P9181" s="2">
        <f t="shared" si="1871"/>
        <v>-1447.6927630007267</v>
      </c>
    </row>
    <row r="9182" spans="1:16">
      <c r="A9182" s="6">
        <v>14</v>
      </c>
      <c r="B9182" s="6">
        <v>2</v>
      </c>
      <c r="C9182" s="6">
        <v>2</v>
      </c>
      <c r="D9182" s="6">
        <f t="shared" si="1859"/>
        <v>18</v>
      </c>
      <c r="E9182" s="5">
        <f t="shared" si="1860"/>
        <v>4784.8479031488414</v>
      </c>
      <c r="F9182" s="5">
        <f t="shared" si="1861"/>
        <v>63.037499999999994</v>
      </c>
      <c r="G9182" s="5">
        <f t="shared" si="1862"/>
        <v>92.264062499999994</v>
      </c>
      <c r="H9182" s="5">
        <f t="shared" si="1863"/>
        <v>4940.1494656488421</v>
      </c>
      <c r="I9182" s="5">
        <f t="shared" si="1864"/>
        <v>720</v>
      </c>
      <c r="J9182" s="5">
        <f t="shared" si="1865"/>
        <v>4220.1494656488421</v>
      </c>
      <c r="K9182" s="2">
        <f t="shared" si="1866"/>
        <v>98266.483778625727</v>
      </c>
      <c r="L9182" s="2">
        <f t="shared" si="1867"/>
        <v>132788</v>
      </c>
      <c r="M9182" s="2">
        <f t="shared" si="1868"/>
        <v>14960</v>
      </c>
      <c r="N9182" s="6">
        <f t="shared" si="1869"/>
        <v>1</v>
      </c>
      <c r="O9182" s="2">
        <f t="shared" si="1870"/>
        <v>-438.4837786257267</v>
      </c>
      <c r="P9182" s="2">
        <f t="shared" si="1871"/>
        <v>-438.4837786257267</v>
      </c>
    </row>
    <row r="9183" spans="1:16">
      <c r="A9183" s="6">
        <v>14</v>
      </c>
      <c r="B9183" s="6">
        <v>2</v>
      </c>
      <c r="C9183" s="6">
        <v>3</v>
      </c>
      <c r="D9183" s="6">
        <f t="shared" si="1859"/>
        <v>19</v>
      </c>
      <c r="E9183" s="5">
        <f t="shared" si="1860"/>
        <v>4784.8479031488414</v>
      </c>
      <c r="F9183" s="5">
        <f t="shared" si="1861"/>
        <v>63.037499999999994</v>
      </c>
      <c r="G9183" s="5">
        <f t="shared" si="1862"/>
        <v>140.12604492187498</v>
      </c>
      <c r="H9183" s="5">
        <f t="shared" si="1863"/>
        <v>4988.0114480707171</v>
      </c>
      <c r="I9183" s="5">
        <f t="shared" si="1864"/>
        <v>720</v>
      </c>
      <c r="J9183" s="5">
        <f t="shared" si="1865"/>
        <v>4268.0114480707171</v>
      </c>
      <c r="K9183" s="2">
        <f t="shared" si="1866"/>
        <v>99097.420973449945</v>
      </c>
      <c r="L9183" s="2">
        <f t="shared" si="1867"/>
        <v>135488</v>
      </c>
      <c r="M9183" s="2">
        <f t="shared" si="1868"/>
        <v>15840</v>
      </c>
      <c r="N9183" s="6">
        <f t="shared" si="1869"/>
        <v>1</v>
      </c>
      <c r="O9183" s="2">
        <f t="shared" si="1870"/>
        <v>550.57902655005455</v>
      </c>
      <c r="P9183" s="2">
        <f t="shared" si="1871"/>
        <v>550.57902655005455</v>
      </c>
    </row>
    <row r="9184" spans="1:16">
      <c r="A9184" s="6">
        <v>14</v>
      </c>
      <c r="B9184" s="6">
        <v>2</v>
      </c>
      <c r="C9184" s="6">
        <v>4</v>
      </c>
      <c r="D9184" s="6">
        <f t="shared" si="1859"/>
        <v>20</v>
      </c>
      <c r="E9184" s="5">
        <f t="shared" si="1860"/>
        <v>4784.8479031488414</v>
      </c>
      <c r="F9184" s="5">
        <f t="shared" si="1861"/>
        <v>63.037499999999994</v>
      </c>
      <c r="G9184" s="5">
        <f t="shared" si="1862"/>
        <v>189.17016064453125</v>
      </c>
      <c r="H9184" s="5">
        <f t="shared" si="1863"/>
        <v>5037.055563793373</v>
      </c>
      <c r="I9184" s="5">
        <f t="shared" si="1864"/>
        <v>720</v>
      </c>
      <c r="J9184" s="5">
        <f t="shared" si="1865"/>
        <v>4317.055563793373</v>
      </c>
      <c r="K9184" s="2">
        <f t="shared" si="1866"/>
        <v>99948.881315857172</v>
      </c>
      <c r="L9184" s="2">
        <f t="shared" si="1867"/>
        <v>138188</v>
      </c>
      <c r="M9184" s="2">
        <f t="shared" si="1868"/>
        <v>16720</v>
      </c>
      <c r="N9184" s="6">
        <f t="shared" si="1869"/>
        <v>1</v>
      </c>
      <c r="O9184" s="2">
        <f t="shared" si="1870"/>
        <v>1519.118684142828</v>
      </c>
      <c r="P9184" s="2">
        <f t="shared" si="1871"/>
        <v>1519.118684142828</v>
      </c>
    </row>
    <row r="9185" spans="1:16">
      <c r="A9185" s="6">
        <v>14</v>
      </c>
      <c r="B9185" s="6">
        <v>2</v>
      </c>
      <c r="C9185" s="6">
        <v>5</v>
      </c>
      <c r="D9185" s="6">
        <f t="shared" si="1859"/>
        <v>21</v>
      </c>
      <c r="E9185" s="5">
        <f t="shared" si="1860"/>
        <v>4784.8479031488414</v>
      </c>
      <c r="F9185" s="5">
        <f t="shared" si="1861"/>
        <v>63.037499999999994</v>
      </c>
      <c r="G9185" s="5">
        <f t="shared" si="1862"/>
        <v>239.41848456573481</v>
      </c>
      <c r="H9185" s="5">
        <f t="shared" si="1863"/>
        <v>5087.3038877145764</v>
      </c>
      <c r="I9185" s="5">
        <f t="shared" si="1864"/>
        <v>720</v>
      </c>
      <c r="J9185" s="5">
        <f t="shared" si="1865"/>
        <v>4367.3038877145764</v>
      </c>
      <c r="K9185" s="2">
        <f t="shared" si="1866"/>
        <v>100821.24805060028</v>
      </c>
      <c r="L9185" s="2">
        <f t="shared" si="1867"/>
        <v>140888</v>
      </c>
      <c r="M9185" s="2">
        <f t="shared" si="1868"/>
        <v>17600</v>
      </c>
      <c r="N9185" s="6">
        <f t="shared" si="1869"/>
        <v>1</v>
      </c>
      <c r="O9185" s="2">
        <f t="shared" si="1870"/>
        <v>2466.7519493997243</v>
      </c>
      <c r="P9185" s="2">
        <f t="shared" si="1871"/>
        <v>2466.7519493997243</v>
      </c>
    </row>
    <row r="9186" spans="1:16">
      <c r="A9186" s="6">
        <v>14</v>
      </c>
      <c r="B9186" s="6">
        <v>2</v>
      </c>
      <c r="C9186" s="6">
        <v>6</v>
      </c>
      <c r="D9186" s="6">
        <f t="shared" si="1859"/>
        <v>22</v>
      </c>
      <c r="E9186" s="5">
        <f t="shared" si="1860"/>
        <v>4784.8479031488414</v>
      </c>
      <c r="F9186" s="5">
        <f t="shared" si="1861"/>
        <v>63.037499999999994</v>
      </c>
      <c r="G9186" s="5">
        <f t="shared" si="1862"/>
        <v>290.89345874736784</v>
      </c>
      <c r="H9186" s="5">
        <f t="shared" si="1863"/>
        <v>5138.7788618962095</v>
      </c>
      <c r="I9186" s="5">
        <f t="shared" si="1864"/>
        <v>720</v>
      </c>
      <c r="J9186" s="5">
        <f t="shared" si="1865"/>
        <v>4418.7788618962095</v>
      </c>
      <c r="K9186" s="2">
        <f t="shared" si="1866"/>
        <v>101714.91079680918</v>
      </c>
      <c r="L9186" s="2">
        <f t="shared" si="1867"/>
        <v>143588</v>
      </c>
      <c r="M9186" s="2">
        <f t="shared" si="1868"/>
        <v>18480</v>
      </c>
      <c r="N9186" s="6">
        <f t="shared" si="1869"/>
        <v>1</v>
      </c>
      <c r="O9186" s="2">
        <f t="shared" si="1870"/>
        <v>3393.0892031908152</v>
      </c>
      <c r="P9186" s="2">
        <f t="shared" si="1871"/>
        <v>3393.0892031908152</v>
      </c>
    </row>
    <row r="9187" spans="1:16">
      <c r="A9187" s="6">
        <v>14</v>
      </c>
      <c r="B9187" s="6">
        <v>2</v>
      </c>
      <c r="C9187" s="6">
        <v>7</v>
      </c>
      <c r="D9187" s="6">
        <f t="shared" si="1859"/>
        <v>23</v>
      </c>
      <c r="E9187" s="5">
        <f t="shared" si="1860"/>
        <v>4784.8479031488414</v>
      </c>
      <c r="F9187" s="5">
        <f t="shared" si="1861"/>
        <v>63.037499999999994</v>
      </c>
      <c r="G9187" s="5">
        <f t="shared" si="1862"/>
        <v>343.61789814532818</v>
      </c>
      <c r="H9187" s="5">
        <f t="shared" si="1863"/>
        <v>5191.5033012941703</v>
      </c>
      <c r="I9187" s="5">
        <f t="shared" si="1864"/>
        <v>720</v>
      </c>
      <c r="J9187" s="5">
        <f t="shared" si="1865"/>
        <v>4471.5033012941703</v>
      </c>
      <c r="K9187" s="2">
        <f t="shared" si="1866"/>
        <v>102630.26564746823</v>
      </c>
      <c r="L9187" s="2">
        <f t="shared" si="1867"/>
        <v>146288</v>
      </c>
      <c r="M9187" s="2">
        <f t="shared" si="1868"/>
        <v>19360</v>
      </c>
      <c r="N9187" s="6">
        <f t="shared" si="1869"/>
        <v>1</v>
      </c>
      <c r="O9187" s="2">
        <f t="shared" si="1870"/>
        <v>4297.7343525317701</v>
      </c>
      <c r="P9187" s="2">
        <f t="shared" si="1871"/>
        <v>4297.7343525317701</v>
      </c>
    </row>
    <row r="9188" spans="1:16">
      <c r="A9188" s="6">
        <v>14</v>
      </c>
      <c r="B9188" s="6">
        <v>2</v>
      </c>
      <c r="C9188" s="6">
        <v>8</v>
      </c>
      <c r="D9188" s="6">
        <f t="shared" si="1859"/>
        <v>24</v>
      </c>
      <c r="E9188" s="5">
        <f t="shared" si="1860"/>
        <v>4784.8479031488414</v>
      </c>
      <c r="F9188" s="5">
        <f t="shared" si="1861"/>
        <v>63.037499999999994</v>
      </c>
      <c r="G9188" s="5">
        <f t="shared" si="1862"/>
        <v>397.61499642530839</v>
      </c>
      <c r="H9188" s="5">
        <f t="shared" si="1863"/>
        <v>5245.5003995741499</v>
      </c>
      <c r="I9188" s="5">
        <f t="shared" si="1864"/>
        <v>720</v>
      </c>
      <c r="J9188" s="5">
        <f t="shared" si="1865"/>
        <v>4525.5003995741499</v>
      </c>
      <c r="K9188" s="2">
        <f t="shared" si="1866"/>
        <v>103567.71527038455</v>
      </c>
      <c r="L9188" s="2">
        <f t="shared" si="1867"/>
        <v>148988</v>
      </c>
      <c r="M9188" s="2">
        <f t="shared" si="1868"/>
        <v>20240</v>
      </c>
      <c r="N9188" s="6">
        <f t="shared" si="1869"/>
        <v>1</v>
      </c>
      <c r="O9188" s="2">
        <f t="shared" si="1870"/>
        <v>5180.2847296154505</v>
      </c>
      <c r="P9188" s="2">
        <f t="shared" si="1871"/>
        <v>5180.2847296154505</v>
      </c>
    </row>
    <row r="9189" spans="1:16">
      <c r="A9189" s="6">
        <v>14</v>
      </c>
      <c r="B9189" s="6">
        <v>2</v>
      </c>
      <c r="C9189" s="6">
        <v>9</v>
      </c>
      <c r="D9189" s="6">
        <f t="shared" si="1859"/>
        <v>25</v>
      </c>
      <c r="E9189" s="5">
        <f t="shared" si="1860"/>
        <v>4784.8479031488414</v>
      </c>
      <c r="F9189" s="5">
        <f t="shared" si="1861"/>
        <v>63.037499999999994</v>
      </c>
      <c r="G9189" s="5">
        <f t="shared" si="1862"/>
        <v>452.90833186570285</v>
      </c>
      <c r="H9189" s="5">
        <f t="shared" si="1863"/>
        <v>5300.7937350145448</v>
      </c>
      <c r="I9189" s="5">
        <f t="shared" si="1864"/>
        <v>720</v>
      </c>
      <c r="J9189" s="5">
        <f t="shared" si="1865"/>
        <v>4580.7937350145448</v>
      </c>
      <c r="K9189" s="2">
        <f t="shared" si="1866"/>
        <v>104527.66901066918</v>
      </c>
      <c r="L9189" s="2">
        <f t="shared" si="1867"/>
        <v>151688</v>
      </c>
      <c r="M9189" s="2">
        <f t="shared" si="1868"/>
        <v>21120</v>
      </c>
      <c r="N9189" s="6">
        <f t="shared" si="1869"/>
        <v>1</v>
      </c>
      <c r="O9189" s="2">
        <f t="shared" si="1870"/>
        <v>6040.3309893308178</v>
      </c>
      <c r="P9189" s="2">
        <f t="shared" si="1871"/>
        <v>6040.3309893308178</v>
      </c>
    </row>
    <row r="9190" spans="1:16">
      <c r="A9190" s="6">
        <v>14</v>
      </c>
      <c r="B9190" s="6">
        <v>2</v>
      </c>
      <c r="C9190" s="6">
        <v>10</v>
      </c>
      <c r="D9190" s="6">
        <f t="shared" si="1859"/>
        <v>26</v>
      </c>
      <c r="E9190" s="5">
        <f t="shared" si="1860"/>
        <v>4784.8479031488414</v>
      </c>
      <c r="F9190" s="5">
        <f t="shared" si="1861"/>
        <v>63.037499999999994</v>
      </c>
      <c r="G9190" s="5">
        <f t="shared" si="1862"/>
        <v>509.52187334891573</v>
      </c>
      <c r="H9190" s="5">
        <f t="shared" si="1863"/>
        <v>5357.4072764977573</v>
      </c>
      <c r="I9190" s="5">
        <f t="shared" si="1864"/>
        <v>720</v>
      </c>
      <c r="J9190" s="5">
        <f t="shared" si="1865"/>
        <v>4637.4072764977573</v>
      </c>
      <c r="K9190" s="2">
        <f t="shared" si="1866"/>
        <v>105510.54299475273</v>
      </c>
      <c r="L9190" s="2">
        <f t="shared" si="1867"/>
        <v>154388</v>
      </c>
      <c r="M9190" s="2">
        <f t="shared" si="1868"/>
        <v>22000</v>
      </c>
      <c r="N9190" s="6">
        <f t="shared" si="1869"/>
        <v>1</v>
      </c>
      <c r="O9190" s="2">
        <f t="shared" si="1870"/>
        <v>6877.45700524727</v>
      </c>
      <c r="P9190" s="2">
        <f t="shared" si="1871"/>
        <v>6877.45700524727</v>
      </c>
    </row>
    <row r="9191" spans="1:16">
      <c r="A9191" s="6">
        <v>14</v>
      </c>
      <c r="B9191" s="6">
        <v>2</v>
      </c>
      <c r="C9191" s="6">
        <v>11</v>
      </c>
      <c r="D9191" s="6">
        <f t="shared" si="1859"/>
        <v>27</v>
      </c>
      <c r="E9191" s="5">
        <f t="shared" si="1860"/>
        <v>4784.8479031488414</v>
      </c>
      <c r="F9191" s="5">
        <f t="shared" si="1861"/>
        <v>63.037499999999994</v>
      </c>
      <c r="G9191" s="5">
        <f t="shared" si="1862"/>
        <v>567.47998644235474</v>
      </c>
      <c r="H9191" s="5">
        <f t="shared" si="1863"/>
        <v>5415.3653895911966</v>
      </c>
      <c r="I9191" s="5">
        <f t="shared" si="1864"/>
        <v>720</v>
      </c>
      <c r="J9191" s="5">
        <f t="shared" si="1865"/>
        <v>4695.3653895911966</v>
      </c>
      <c r="K9191" s="2">
        <f t="shared" si="1866"/>
        <v>106516.76023595827</v>
      </c>
      <c r="L9191" s="2">
        <f t="shared" si="1867"/>
        <v>157088</v>
      </c>
      <c r="M9191" s="2">
        <f t="shared" si="1868"/>
        <v>22880</v>
      </c>
      <c r="N9191" s="6">
        <f t="shared" si="1869"/>
        <v>1</v>
      </c>
      <c r="O9191" s="2">
        <f t="shared" si="1870"/>
        <v>7691.239764041733</v>
      </c>
      <c r="P9191" s="2">
        <f t="shared" si="1871"/>
        <v>7691.239764041733</v>
      </c>
    </row>
    <row r="9192" spans="1:16">
      <c r="A9192" s="6">
        <v>14</v>
      </c>
      <c r="B9192" s="6">
        <v>2</v>
      </c>
      <c r="C9192" s="6">
        <v>12</v>
      </c>
      <c r="D9192" s="6">
        <f t="shared" si="1859"/>
        <v>28</v>
      </c>
      <c r="E9192" s="5">
        <f t="shared" si="1860"/>
        <v>4784.8479031488414</v>
      </c>
      <c r="F9192" s="5">
        <f t="shared" si="1861"/>
        <v>63.037499999999994</v>
      </c>
      <c r="G9192" s="5">
        <f t="shared" si="1862"/>
        <v>626.80743957041921</v>
      </c>
      <c r="H9192" s="5">
        <f t="shared" si="1863"/>
        <v>5474.6928427192606</v>
      </c>
      <c r="I9192" s="5">
        <f t="shared" si="1864"/>
        <v>720</v>
      </c>
      <c r="J9192" s="5">
        <f t="shared" si="1865"/>
        <v>4754.6928427192606</v>
      </c>
      <c r="K9192" s="2">
        <f t="shared" si="1866"/>
        <v>107546.75074165383</v>
      </c>
      <c r="L9192" s="2">
        <f t="shared" si="1867"/>
        <v>159788</v>
      </c>
      <c r="M9192" s="2">
        <f t="shared" si="1868"/>
        <v>23760</v>
      </c>
      <c r="N9192" s="6">
        <f t="shared" si="1869"/>
        <v>1</v>
      </c>
      <c r="O9192" s="2">
        <f t="shared" si="1870"/>
        <v>8481.2492583461717</v>
      </c>
      <c r="P9192" s="2">
        <f t="shared" si="1871"/>
        <v>8481.2492583461717</v>
      </c>
    </row>
    <row r="9193" spans="1:16">
      <c r="A9193" s="6">
        <v>14</v>
      </c>
      <c r="B9193" s="6">
        <v>2</v>
      </c>
      <c r="C9193" s="6">
        <v>13</v>
      </c>
      <c r="D9193" s="6">
        <f t="shared" si="1859"/>
        <v>29</v>
      </c>
      <c r="E9193" s="5">
        <f t="shared" si="1860"/>
        <v>4784.8479031488414</v>
      </c>
      <c r="F9193" s="5">
        <f t="shared" si="1861"/>
        <v>63.037499999999994</v>
      </c>
      <c r="G9193" s="5">
        <f t="shared" si="1862"/>
        <v>687.52941027880343</v>
      </c>
      <c r="H9193" s="5">
        <f t="shared" si="1863"/>
        <v>5535.4148134276456</v>
      </c>
      <c r="I9193" s="5">
        <f t="shared" si="1864"/>
        <v>720</v>
      </c>
      <c r="J9193" s="5">
        <f t="shared" si="1865"/>
        <v>4815.4148134276456</v>
      </c>
      <c r="K9193" s="2">
        <f t="shared" si="1866"/>
        <v>108600.95162200773</v>
      </c>
      <c r="L9193" s="2">
        <f t="shared" si="1867"/>
        <v>162488</v>
      </c>
      <c r="M9193" s="2">
        <f t="shared" si="1868"/>
        <v>24640</v>
      </c>
      <c r="N9193" s="6">
        <f t="shared" si="1869"/>
        <v>1</v>
      </c>
      <c r="O9193" s="2">
        <f t="shared" si="1870"/>
        <v>9247.0483779922652</v>
      </c>
      <c r="P9193" s="2">
        <f t="shared" si="1871"/>
        <v>9247.0483779922652</v>
      </c>
    </row>
    <row r="9194" spans="1:16">
      <c r="A9194" s="6">
        <v>14</v>
      </c>
      <c r="B9194" s="6">
        <v>2</v>
      </c>
      <c r="C9194" s="6">
        <v>14</v>
      </c>
      <c r="D9194" s="6">
        <f t="shared" si="1859"/>
        <v>30</v>
      </c>
      <c r="E9194" s="5">
        <f t="shared" si="1860"/>
        <v>4784.8479031488414</v>
      </c>
      <c r="F9194" s="5">
        <f t="shared" si="1861"/>
        <v>63.037499999999994</v>
      </c>
      <c r="G9194" s="5">
        <f t="shared" si="1862"/>
        <v>749.67149159246469</v>
      </c>
      <c r="H9194" s="5">
        <f t="shared" si="1863"/>
        <v>5597.5568947413067</v>
      </c>
      <c r="I9194" s="5">
        <f t="shared" si="1864"/>
        <v>720</v>
      </c>
      <c r="J9194" s="5">
        <f t="shared" si="1865"/>
        <v>4877.5568947413067</v>
      </c>
      <c r="K9194" s="2">
        <f t="shared" si="1866"/>
        <v>109679.80720036991</v>
      </c>
      <c r="L9194" s="2">
        <f t="shared" si="1867"/>
        <v>165188</v>
      </c>
      <c r="M9194" s="2">
        <f t="shared" si="1868"/>
        <v>25520</v>
      </c>
      <c r="N9194" s="6">
        <f t="shared" si="1869"/>
        <v>1</v>
      </c>
      <c r="O9194" s="2">
        <f t="shared" si="1870"/>
        <v>9988.1927996300947</v>
      </c>
      <c r="P9194" s="2">
        <f t="shared" si="1871"/>
        <v>9988.1927996300947</v>
      </c>
    </row>
    <row r="9195" spans="1:16">
      <c r="A9195" s="6">
        <v>14</v>
      </c>
      <c r="B9195" s="6">
        <v>2</v>
      </c>
      <c r="C9195" s="6">
        <v>15</v>
      </c>
      <c r="D9195" s="6">
        <f t="shared" si="1859"/>
        <v>31</v>
      </c>
      <c r="E9195" s="5">
        <f t="shared" si="1860"/>
        <v>4784.8479031488414</v>
      </c>
      <c r="F9195" s="5">
        <f t="shared" si="1861"/>
        <v>63.037499999999994</v>
      </c>
      <c r="G9195" s="5">
        <f t="shared" si="1862"/>
        <v>813.25969846861108</v>
      </c>
      <c r="H9195" s="5">
        <f t="shared" si="1863"/>
        <v>5661.1451016174524</v>
      </c>
      <c r="I9195" s="5">
        <f t="shared" si="1864"/>
        <v>720</v>
      </c>
      <c r="J9195" s="5">
        <f t="shared" si="1865"/>
        <v>4941.1451016174524</v>
      </c>
      <c r="K9195" s="2">
        <f t="shared" si="1866"/>
        <v>110783.76912530299</v>
      </c>
      <c r="L9195" s="2">
        <f t="shared" si="1867"/>
        <v>167888</v>
      </c>
      <c r="M9195" s="2">
        <f t="shared" si="1868"/>
        <v>26400</v>
      </c>
      <c r="N9195" s="6">
        <f t="shared" si="1869"/>
        <v>1</v>
      </c>
      <c r="O9195" s="2">
        <f t="shared" si="1870"/>
        <v>10704.230874697008</v>
      </c>
      <c r="P9195" s="2">
        <f t="shared" si="1871"/>
        <v>10704.230874697008</v>
      </c>
    </row>
    <row r="9196" spans="1:16">
      <c r="A9196" s="6">
        <v>14</v>
      </c>
      <c r="B9196" s="6">
        <v>2</v>
      </c>
      <c r="C9196" s="6">
        <v>16</v>
      </c>
      <c r="D9196" s="6">
        <f t="shared" si="1859"/>
        <v>32</v>
      </c>
      <c r="E9196" s="5">
        <f t="shared" si="1860"/>
        <v>4784.8479031488414</v>
      </c>
      <c r="F9196" s="5">
        <f t="shared" si="1861"/>
        <v>63.037499999999994</v>
      </c>
      <c r="G9196" s="5">
        <f t="shared" si="1862"/>
        <v>878.32047434610013</v>
      </c>
      <c r="H9196" s="5">
        <f t="shared" si="1863"/>
        <v>5726.2058774949419</v>
      </c>
      <c r="I9196" s="5">
        <f t="shared" si="1864"/>
        <v>720</v>
      </c>
      <c r="J9196" s="5">
        <f t="shared" si="1865"/>
        <v>5006.2058774949419</v>
      </c>
      <c r="K9196" s="2">
        <f t="shared" si="1866"/>
        <v>111913.29648428719</v>
      </c>
      <c r="L9196" s="2">
        <f t="shared" si="1867"/>
        <v>170588</v>
      </c>
      <c r="M9196" s="2">
        <f t="shared" si="1868"/>
        <v>27280</v>
      </c>
      <c r="N9196" s="6">
        <f t="shared" si="1869"/>
        <v>1</v>
      </c>
      <c r="O9196" s="2">
        <f t="shared" si="1870"/>
        <v>11394.703515712812</v>
      </c>
      <c r="P9196" s="2">
        <f t="shared" si="1871"/>
        <v>11394.703515712812</v>
      </c>
    </row>
    <row r="9197" spans="1:16">
      <c r="A9197" s="6">
        <v>14</v>
      </c>
      <c r="B9197" s="6">
        <v>2</v>
      </c>
      <c r="C9197" s="6">
        <v>17</v>
      </c>
      <c r="D9197" s="6">
        <f t="shared" si="1859"/>
        <v>33</v>
      </c>
      <c r="E9197" s="5">
        <f t="shared" si="1860"/>
        <v>4784.8479031488414</v>
      </c>
      <c r="F9197" s="5">
        <f t="shared" si="1861"/>
        <v>63.037499999999994</v>
      </c>
      <c r="G9197" s="5">
        <f t="shared" si="1862"/>
        <v>944.88069779264049</v>
      </c>
      <c r="H9197" s="5">
        <f t="shared" si="1863"/>
        <v>5792.7661009414824</v>
      </c>
      <c r="I9197" s="5">
        <f t="shared" si="1864"/>
        <v>720</v>
      </c>
      <c r="J9197" s="5">
        <f t="shared" si="1865"/>
        <v>5072.7661009414824</v>
      </c>
      <c r="K9197" s="2">
        <f t="shared" si="1866"/>
        <v>113068.85591912296</v>
      </c>
      <c r="L9197" s="2">
        <f t="shared" si="1867"/>
        <v>173288</v>
      </c>
      <c r="M9197" s="2">
        <f t="shared" si="1868"/>
        <v>28160</v>
      </c>
      <c r="N9197" s="6">
        <f t="shared" si="1869"/>
        <v>1</v>
      </c>
      <c r="O9197" s="2">
        <f t="shared" si="1870"/>
        <v>12059.144080877042</v>
      </c>
      <c r="P9197" s="2">
        <f t="shared" si="1871"/>
        <v>12059.144080877042</v>
      </c>
    </row>
    <row r="9198" spans="1:16">
      <c r="A9198" s="6">
        <v>14</v>
      </c>
      <c r="B9198" s="6">
        <v>2</v>
      </c>
      <c r="C9198" s="6">
        <v>18</v>
      </c>
      <c r="D9198" s="6">
        <f t="shared" si="1859"/>
        <v>34</v>
      </c>
      <c r="E9198" s="5">
        <f t="shared" si="1860"/>
        <v>4784.8479031488414</v>
      </c>
      <c r="F9198" s="5">
        <f t="shared" si="1861"/>
        <v>63.037499999999994</v>
      </c>
      <c r="G9198" s="5">
        <f t="shared" si="1862"/>
        <v>1012.9676892512279</v>
      </c>
      <c r="H9198" s="5">
        <f t="shared" si="1863"/>
        <v>5860.8530924000697</v>
      </c>
      <c r="I9198" s="5">
        <f t="shared" si="1864"/>
        <v>720</v>
      </c>
      <c r="J9198" s="5">
        <f t="shared" si="1865"/>
        <v>5140.8530924000697</v>
      </c>
      <c r="K9198" s="2">
        <f t="shared" si="1866"/>
        <v>114250.92174305677</v>
      </c>
      <c r="L9198" s="2">
        <f t="shared" si="1867"/>
        <v>175988</v>
      </c>
      <c r="M9198" s="2">
        <f t="shared" si="1868"/>
        <v>29040</v>
      </c>
      <c r="N9198" s="6">
        <f t="shared" si="1869"/>
        <v>1</v>
      </c>
      <c r="O9198" s="2">
        <f t="shared" si="1870"/>
        <v>12697.078256943234</v>
      </c>
      <c r="P9198" s="2">
        <f t="shared" si="1871"/>
        <v>12697.078256943234</v>
      </c>
    </row>
    <row r="9199" spans="1:16">
      <c r="A9199" s="6">
        <v>14</v>
      </c>
      <c r="B9199" s="6">
        <v>2</v>
      </c>
      <c r="C9199" s="6">
        <v>19</v>
      </c>
      <c r="D9199" s="6">
        <f t="shared" si="1859"/>
        <v>35</v>
      </c>
      <c r="E9199" s="5">
        <f t="shared" si="1860"/>
        <v>4784.8479031488414</v>
      </c>
      <c r="F9199" s="5">
        <f t="shared" si="1861"/>
        <v>63.037499999999994</v>
      </c>
      <c r="G9199" s="5">
        <f t="shared" si="1862"/>
        <v>1082.6092178872495</v>
      </c>
      <c r="H9199" s="5">
        <f t="shared" si="1863"/>
        <v>5930.4946210360913</v>
      </c>
      <c r="I9199" s="5">
        <f t="shared" si="1864"/>
        <v>720</v>
      </c>
      <c r="J9199" s="5">
        <f t="shared" si="1865"/>
        <v>5210.4946210360913</v>
      </c>
      <c r="K9199" s="2">
        <f t="shared" si="1866"/>
        <v>115459.97605965436</v>
      </c>
      <c r="L9199" s="2">
        <f t="shared" si="1867"/>
        <v>178688</v>
      </c>
      <c r="M9199" s="2">
        <f t="shared" si="1868"/>
        <v>29920</v>
      </c>
      <c r="N9199" s="6">
        <f t="shared" si="1869"/>
        <v>1</v>
      </c>
      <c r="O9199" s="2">
        <f t="shared" si="1870"/>
        <v>13308.023940345636</v>
      </c>
      <c r="P9199" s="2">
        <f t="shared" si="1871"/>
        <v>13308.023940345636</v>
      </c>
    </row>
    <row r="9200" spans="1:16">
      <c r="A9200" s="6">
        <v>14</v>
      </c>
      <c r="B9200" s="6">
        <v>2</v>
      </c>
      <c r="C9200" s="6">
        <v>20</v>
      </c>
      <c r="D9200" s="6">
        <f t="shared" si="1859"/>
        <v>36</v>
      </c>
      <c r="E9200" s="5">
        <f t="shared" si="1860"/>
        <v>4784.8479031488414</v>
      </c>
      <c r="F9200" s="5">
        <f t="shared" si="1861"/>
        <v>63.037499999999994</v>
      </c>
      <c r="G9200" s="5">
        <f t="shared" si="1862"/>
        <v>1153.8335085377266</v>
      </c>
      <c r="H9200" s="5">
        <f t="shared" si="1863"/>
        <v>6001.7189116865684</v>
      </c>
      <c r="I9200" s="5">
        <f t="shared" si="1864"/>
        <v>720</v>
      </c>
      <c r="J9200" s="5">
        <f t="shared" si="1865"/>
        <v>5281.7189116865684</v>
      </c>
      <c r="K9200" s="2">
        <f t="shared" si="1866"/>
        <v>116696.50888344737</v>
      </c>
      <c r="L9200" s="2">
        <f t="shared" si="1867"/>
        <v>181388</v>
      </c>
      <c r="M9200" s="2">
        <f t="shared" si="1868"/>
        <v>30800</v>
      </c>
      <c r="N9200" s="6">
        <f t="shared" si="1869"/>
        <v>1</v>
      </c>
      <c r="O9200" s="2">
        <f t="shared" si="1870"/>
        <v>13891.491116552628</v>
      </c>
      <c r="P9200" s="2">
        <f t="shared" si="1871"/>
        <v>13891.491116552628</v>
      </c>
    </row>
    <row r="9201" spans="1:16">
      <c r="A9201" s="6">
        <v>14</v>
      </c>
      <c r="B9201" s="6">
        <v>2</v>
      </c>
      <c r="C9201" s="6">
        <v>21</v>
      </c>
      <c r="D9201" s="6">
        <f t="shared" si="1859"/>
        <v>37</v>
      </c>
      <c r="E9201" s="5">
        <f t="shared" si="1860"/>
        <v>4784.8479031488414</v>
      </c>
      <c r="F9201" s="5">
        <f t="shared" si="1861"/>
        <v>63.037499999999994</v>
      </c>
      <c r="G9201" s="5">
        <f t="shared" si="1862"/>
        <v>1226.6692487641703</v>
      </c>
      <c r="H9201" s="5">
        <f t="shared" si="1863"/>
        <v>6074.5546519130121</v>
      </c>
      <c r="I9201" s="5">
        <f t="shared" si="1864"/>
        <v>720</v>
      </c>
      <c r="J9201" s="5">
        <f t="shared" si="1865"/>
        <v>5354.5546519130121</v>
      </c>
      <c r="K9201" s="2">
        <f t="shared" si="1866"/>
        <v>117961.01826237868</v>
      </c>
      <c r="L9201" s="2">
        <f t="shared" si="1867"/>
        <v>184088</v>
      </c>
      <c r="M9201" s="2">
        <f t="shared" si="1868"/>
        <v>31680</v>
      </c>
      <c r="N9201" s="6">
        <f t="shared" si="1869"/>
        <v>1</v>
      </c>
      <c r="O9201" s="2">
        <f t="shared" si="1870"/>
        <v>14446.981737621318</v>
      </c>
      <c r="P9201" s="2">
        <f t="shared" si="1871"/>
        <v>14446.981737621318</v>
      </c>
    </row>
    <row r="9202" spans="1:16">
      <c r="A9202" s="6">
        <v>14</v>
      </c>
      <c r="B9202" s="6">
        <v>2</v>
      </c>
      <c r="C9202" s="6">
        <v>22</v>
      </c>
      <c r="D9202" s="6">
        <f t="shared" si="1859"/>
        <v>38</v>
      </c>
      <c r="E9202" s="5">
        <f t="shared" si="1860"/>
        <v>4784.8479031488414</v>
      </c>
      <c r="F9202" s="5">
        <f t="shared" si="1861"/>
        <v>63.037499999999994</v>
      </c>
      <c r="G9202" s="5">
        <f t="shared" si="1862"/>
        <v>1301.1455960105666</v>
      </c>
      <c r="H9202" s="5">
        <f t="shared" si="1863"/>
        <v>6149.0309991594086</v>
      </c>
      <c r="I9202" s="5">
        <f t="shared" si="1864"/>
        <v>720</v>
      </c>
      <c r="J9202" s="5">
        <f t="shared" si="1865"/>
        <v>5429.0309991594086</v>
      </c>
      <c r="K9202" s="2">
        <f t="shared" si="1866"/>
        <v>119254.01040207307</v>
      </c>
      <c r="L9202" s="2">
        <f t="shared" si="1867"/>
        <v>186788</v>
      </c>
      <c r="M9202" s="2">
        <f t="shared" si="1868"/>
        <v>32560</v>
      </c>
      <c r="N9202" s="6">
        <f t="shared" si="1869"/>
        <v>1</v>
      </c>
      <c r="O9202" s="2">
        <f t="shared" si="1870"/>
        <v>14973.989597926935</v>
      </c>
      <c r="P9202" s="2">
        <f t="shared" si="1871"/>
        <v>14973.989597926935</v>
      </c>
    </row>
    <row r="9203" spans="1:16">
      <c r="A9203" s="6">
        <v>14</v>
      </c>
      <c r="B9203" s="6">
        <v>2</v>
      </c>
      <c r="C9203" s="6">
        <v>23</v>
      </c>
      <c r="D9203" s="6">
        <f t="shared" si="1859"/>
        <v>39</v>
      </c>
      <c r="E9203" s="5">
        <f t="shared" si="1860"/>
        <v>4784.8479031488414</v>
      </c>
      <c r="F9203" s="5">
        <f t="shared" si="1861"/>
        <v>63.037499999999994</v>
      </c>
      <c r="G9203" s="5">
        <f t="shared" si="1862"/>
        <v>1377.292184868003</v>
      </c>
      <c r="H9203" s="5">
        <f t="shared" si="1863"/>
        <v>6225.1775880168443</v>
      </c>
      <c r="I9203" s="5">
        <f t="shared" si="1864"/>
        <v>720</v>
      </c>
      <c r="J9203" s="5">
        <f t="shared" si="1865"/>
        <v>5505.1775880168443</v>
      </c>
      <c r="K9203" s="2">
        <f t="shared" si="1866"/>
        <v>120575.9997919591</v>
      </c>
      <c r="L9203" s="2">
        <f t="shared" si="1867"/>
        <v>189488</v>
      </c>
      <c r="M9203" s="2">
        <f t="shared" si="1868"/>
        <v>33440</v>
      </c>
      <c r="N9203" s="6">
        <f t="shared" si="1869"/>
        <v>1</v>
      </c>
      <c r="O9203" s="2">
        <f t="shared" si="1870"/>
        <v>15472.000208040903</v>
      </c>
      <c r="P9203" s="2">
        <f t="shared" si="1871"/>
        <v>15472.000208040903</v>
      </c>
    </row>
    <row r="9204" spans="1:16">
      <c r="A9204" s="6">
        <v>14</v>
      </c>
      <c r="B9204" s="6">
        <v>2</v>
      </c>
      <c r="C9204" s="6">
        <v>24</v>
      </c>
      <c r="D9204" s="6">
        <f t="shared" si="1859"/>
        <v>40</v>
      </c>
      <c r="E9204" s="5">
        <f t="shared" si="1860"/>
        <v>4784.8479031488414</v>
      </c>
      <c r="F9204" s="5">
        <f t="shared" si="1861"/>
        <v>63.037499999999994</v>
      </c>
      <c r="G9204" s="5">
        <f t="shared" si="1862"/>
        <v>1455.1391344474989</v>
      </c>
      <c r="H9204" s="5">
        <f t="shared" si="1863"/>
        <v>6303.0245375963405</v>
      </c>
      <c r="I9204" s="5">
        <f t="shared" si="1864"/>
        <v>720</v>
      </c>
      <c r="J9204" s="5">
        <f t="shared" si="1865"/>
        <v>5583.0245375963405</v>
      </c>
      <c r="K9204" s="2">
        <f t="shared" si="1866"/>
        <v>121927.5093332698</v>
      </c>
      <c r="L9204" s="2">
        <f t="shared" si="1867"/>
        <v>192188</v>
      </c>
      <c r="M9204" s="2">
        <f t="shared" si="1868"/>
        <v>34320</v>
      </c>
      <c r="N9204" s="6">
        <f t="shared" si="1869"/>
        <v>1</v>
      </c>
      <c r="O9204" s="2">
        <f t="shared" si="1870"/>
        <v>15940.490666730198</v>
      </c>
      <c r="P9204" s="2">
        <f t="shared" si="1871"/>
        <v>15940.490666730198</v>
      </c>
    </row>
    <row r="9205" spans="1:16">
      <c r="A9205" s="6">
        <v>14</v>
      </c>
      <c r="B9205" s="6">
        <v>2</v>
      </c>
      <c r="C9205" s="6">
        <v>25</v>
      </c>
      <c r="D9205" s="6">
        <f t="shared" si="1859"/>
        <v>41</v>
      </c>
      <c r="E9205" s="5">
        <f t="shared" si="1860"/>
        <v>4784.8479031488414</v>
      </c>
      <c r="F9205" s="5">
        <f t="shared" si="1861"/>
        <v>63.037499999999994</v>
      </c>
      <c r="G9205" s="5">
        <f t="shared" si="1862"/>
        <v>1534.7170558625965</v>
      </c>
      <c r="H9205" s="5">
        <f t="shared" si="1863"/>
        <v>6382.6024590114384</v>
      </c>
      <c r="I9205" s="5">
        <f t="shared" si="1864"/>
        <v>720</v>
      </c>
      <c r="J9205" s="5">
        <f t="shared" si="1865"/>
        <v>5662.6024590114384</v>
      </c>
      <c r="K9205" s="2">
        <f t="shared" si="1866"/>
        <v>123309.07046894859</v>
      </c>
      <c r="L9205" s="2">
        <f t="shared" si="1867"/>
        <v>194888</v>
      </c>
      <c r="M9205" s="2">
        <f t="shared" si="1868"/>
        <v>35200</v>
      </c>
      <c r="N9205" s="6">
        <f t="shared" si="1869"/>
        <v>1</v>
      </c>
      <c r="O9205" s="2">
        <f t="shared" si="1870"/>
        <v>16378.929531051414</v>
      </c>
      <c r="P9205" s="2">
        <f t="shared" si="1871"/>
        <v>16378.929531051414</v>
      </c>
    </row>
    <row r="9206" spans="1:16">
      <c r="A9206" s="6">
        <v>14</v>
      </c>
      <c r="B9206" s="6">
        <v>2</v>
      </c>
      <c r="C9206" s="6">
        <v>26</v>
      </c>
      <c r="D9206" s="6">
        <f t="shared" si="1859"/>
        <v>42</v>
      </c>
      <c r="E9206" s="5">
        <f t="shared" si="1860"/>
        <v>4784.8479031488414</v>
      </c>
      <c r="F9206" s="5">
        <f t="shared" si="1861"/>
        <v>63.037499999999994</v>
      </c>
      <c r="G9206" s="5">
        <f t="shared" si="1862"/>
        <v>1616.0570598233144</v>
      </c>
      <c r="H9206" s="5">
        <f t="shared" si="1863"/>
        <v>6463.9424629721561</v>
      </c>
      <c r="I9206" s="5">
        <f t="shared" si="1864"/>
        <v>720</v>
      </c>
      <c r="J9206" s="5">
        <f t="shared" si="1865"/>
        <v>5743.9424629721561</v>
      </c>
      <c r="K9206" s="2">
        <f t="shared" si="1866"/>
        <v>124721.22331548882</v>
      </c>
      <c r="L9206" s="2">
        <f t="shared" si="1867"/>
        <v>197588</v>
      </c>
      <c r="M9206" s="2">
        <f t="shared" si="1868"/>
        <v>36080</v>
      </c>
      <c r="N9206" s="6">
        <f t="shared" si="1869"/>
        <v>1</v>
      </c>
      <c r="O9206" s="2">
        <f t="shared" si="1870"/>
        <v>16786.776684511176</v>
      </c>
      <c r="P9206" s="2">
        <f t="shared" si="1871"/>
        <v>16786.776684511176</v>
      </c>
    </row>
    <row r="9207" spans="1:16">
      <c r="A9207" s="6">
        <v>14</v>
      </c>
      <c r="B9207" s="6">
        <v>2</v>
      </c>
      <c r="C9207" s="6">
        <v>27</v>
      </c>
      <c r="D9207" s="6">
        <f t="shared" si="1859"/>
        <v>43</v>
      </c>
      <c r="E9207" s="5">
        <f t="shared" si="1860"/>
        <v>4784.8479031488414</v>
      </c>
      <c r="F9207" s="5">
        <f t="shared" si="1861"/>
        <v>63.037499999999994</v>
      </c>
      <c r="G9207" s="5">
        <f t="shared" si="1862"/>
        <v>1699.1907643430709</v>
      </c>
      <c r="H9207" s="5">
        <f t="shared" si="1863"/>
        <v>6547.0761674919122</v>
      </c>
      <c r="I9207" s="5">
        <f t="shared" si="1864"/>
        <v>720</v>
      </c>
      <c r="J9207" s="5">
        <f t="shared" si="1865"/>
        <v>5827.0761674919122</v>
      </c>
      <c r="K9207" s="2">
        <f t="shared" si="1866"/>
        <v>126164.51679673459</v>
      </c>
      <c r="L9207" s="2">
        <f t="shared" si="1867"/>
        <v>200288</v>
      </c>
      <c r="M9207" s="2">
        <f t="shared" si="1868"/>
        <v>36960</v>
      </c>
      <c r="N9207" s="6">
        <f t="shared" si="1869"/>
        <v>0</v>
      </c>
      <c r="O9207" s="2">
        <f t="shared" si="1870"/>
        <v>17163.483203265409</v>
      </c>
      <c r="P9207" s="2" t="str">
        <f t="shared" si="1871"/>
        <v/>
      </c>
    </row>
    <row r="9208" spans="1:16">
      <c r="A9208" s="6">
        <v>14</v>
      </c>
      <c r="B9208" s="6">
        <v>2</v>
      </c>
      <c r="C9208" s="6">
        <v>28</v>
      </c>
      <c r="D9208" s="6">
        <f t="shared" si="1859"/>
        <v>44</v>
      </c>
      <c r="E9208" s="5">
        <f t="shared" si="1860"/>
        <v>4784.8479031488414</v>
      </c>
      <c r="F9208" s="5">
        <f t="shared" si="1861"/>
        <v>63.037499999999994</v>
      </c>
      <c r="G9208" s="5">
        <f t="shared" si="1862"/>
        <v>1784.1503025602246</v>
      </c>
      <c r="H9208" s="5">
        <f t="shared" si="1863"/>
        <v>6632.035705709066</v>
      </c>
      <c r="I9208" s="5">
        <f t="shared" si="1864"/>
        <v>720</v>
      </c>
      <c r="J9208" s="5">
        <f t="shared" si="1865"/>
        <v>5912.035705709066</v>
      </c>
      <c r="K9208" s="2">
        <f t="shared" si="1866"/>
        <v>127639.50877967128</v>
      </c>
      <c r="L9208" s="2">
        <f t="shared" si="1867"/>
        <v>202988</v>
      </c>
      <c r="M9208" s="2">
        <f t="shared" si="1868"/>
        <v>37840</v>
      </c>
      <c r="N9208" s="6">
        <f t="shared" si="1869"/>
        <v>0</v>
      </c>
      <c r="O9208" s="2">
        <f t="shared" si="1870"/>
        <v>17508.491220328724</v>
      </c>
      <c r="P9208" s="2" t="str">
        <f t="shared" si="1871"/>
        <v/>
      </c>
    </row>
    <row r="9209" spans="1:16">
      <c r="A9209" s="6">
        <v>14</v>
      </c>
      <c r="B9209" s="6">
        <v>2</v>
      </c>
      <c r="C9209" s="6">
        <v>29</v>
      </c>
      <c r="D9209" s="6">
        <f t="shared" si="1859"/>
        <v>45</v>
      </c>
      <c r="E9209" s="5">
        <f t="shared" si="1860"/>
        <v>4784.8479031488414</v>
      </c>
      <c r="F9209" s="5">
        <f t="shared" si="1861"/>
        <v>63.037499999999994</v>
      </c>
      <c r="G9209" s="5">
        <f t="shared" si="1862"/>
        <v>1870.9683306758782</v>
      </c>
      <c r="H9209" s="5">
        <f t="shared" si="1863"/>
        <v>6718.8537338247197</v>
      </c>
      <c r="I9209" s="5">
        <f t="shared" si="1864"/>
        <v>720</v>
      </c>
      <c r="J9209" s="5">
        <f t="shared" si="1865"/>
        <v>5998.8537338247197</v>
      </c>
      <c r="K9209" s="2">
        <f t="shared" si="1866"/>
        <v>129146.76621223471</v>
      </c>
      <c r="L9209" s="2">
        <f t="shared" si="1867"/>
        <v>205688</v>
      </c>
      <c r="M9209" s="2">
        <f t="shared" si="1868"/>
        <v>38720</v>
      </c>
      <c r="N9209" s="6">
        <f t="shared" si="1869"/>
        <v>0</v>
      </c>
      <c r="O9209" s="2">
        <f t="shared" si="1870"/>
        <v>17821.23378776529</v>
      </c>
      <c r="P9209" s="2" t="str">
        <f t="shared" si="1871"/>
        <v/>
      </c>
    </row>
    <row r="9210" spans="1:16">
      <c r="A9210" s="6">
        <v>14</v>
      </c>
      <c r="B9210" s="6">
        <v>2</v>
      </c>
      <c r="C9210" s="6">
        <v>30</v>
      </c>
      <c r="D9210" s="6">
        <f t="shared" si="1859"/>
        <v>46</v>
      </c>
      <c r="E9210" s="5">
        <f t="shared" si="1860"/>
        <v>4784.8479031488414</v>
      </c>
      <c r="F9210" s="5">
        <f t="shared" si="1861"/>
        <v>63.037499999999994</v>
      </c>
      <c r="G9210" s="5">
        <f t="shared" si="1862"/>
        <v>1959.6780360096488</v>
      </c>
      <c r="H9210" s="5">
        <f t="shared" si="1863"/>
        <v>6807.5634391584908</v>
      </c>
      <c r="I9210" s="5">
        <f t="shared" si="1864"/>
        <v>720</v>
      </c>
      <c r="J9210" s="5">
        <f t="shared" si="1865"/>
        <v>6087.5634391584908</v>
      </c>
      <c r="K9210" s="2">
        <f t="shared" si="1866"/>
        <v>130686.86526316823</v>
      </c>
      <c r="L9210" s="2">
        <f t="shared" si="1867"/>
        <v>208388</v>
      </c>
      <c r="M9210" s="2">
        <f t="shared" si="1868"/>
        <v>39600</v>
      </c>
      <c r="N9210" s="6">
        <f t="shared" si="1869"/>
        <v>0</v>
      </c>
      <c r="O9210" s="2">
        <f t="shared" si="1870"/>
        <v>18101.134736831766</v>
      </c>
      <c r="P9210" s="2" t="str">
        <f t="shared" si="1871"/>
        <v/>
      </c>
    </row>
    <row r="9211" spans="1:16">
      <c r="A9211" s="6">
        <v>14</v>
      </c>
      <c r="B9211" s="6">
        <v>3</v>
      </c>
      <c r="C9211" s="6">
        <v>0</v>
      </c>
      <c r="D9211" s="6">
        <f t="shared" si="1859"/>
        <v>17</v>
      </c>
      <c r="E9211" s="5">
        <f t="shared" si="1860"/>
        <v>4784.8479031488414</v>
      </c>
      <c r="F9211" s="5">
        <f t="shared" si="1861"/>
        <v>96.920156249999991</v>
      </c>
      <c r="G9211" s="5">
        <f t="shared" si="1862"/>
        <v>0</v>
      </c>
      <c r="H9211" s="5">
        <f t="shared" si="1863"/>
        <v>4881.7680593988416</v>
      </c>
      <c r="I9211" s="5">
        <f t="shared" si="1864"/>
        <v>720</v>
      </c>
      <c r="J9211" s="5">
        <f t="shared" si="1865"/>
        <v>4161.7680593988416</v>
      </c>
      <c r="K9211" s="2">
        <f t="shared" si="1866"/>
        <v>97252.917697896555</v>
      </c>
      <c r="L9211" s="2">
        <f t="shared" si="1867"/>
        <v>129482</v>
      </c>
      <c r="M9211" s="2">
        <f t="shared" si="1868"/>
        <v>13640</v>
      </c>
      <c r="N9211" s="6">
        <f t="shared" si="1869"/>
        <v>1</v>
      </c>
      <c r="O9211" s="2">
        <f t="shared" si="1870"/>
        <v>-1410.9176978965552</v>
      </c>
      <c r="P9211" s="2">
        <f t="shared" si="1871"/>
        <v>-1410.9176978965552</v>
      </c>
    </row>
    <row r="9212" spans="1:16">
      <c r="A9212" s="6">
        <v>14</v>
      </c>
      <c r="B9212" s="6">
        <v>3</v>
      </c>
      <c r="C9212" s="6">
        <v>1</v>
      </c>
      <c r="D9212" s="6">
        <f t="shared" si="1859"/>
        <v>18</v>
      </c>
      <c r="E9212" s="5">
        <f t="shared" si="1860"/>
        <v>4784.8479031488414</v>
      </c>
      <c r="F9212" s="5">
        <f t="shared" si="1861"/>
        <v>96.920156249999991</v>
      </c>
      <c r="G9212" s="5">
        <f t="shared" si="1862"/>
        <v>45.5625</v>
      </c>
      <c r="H9212" s="5">
        <f t="shared" si="1863"/>
        <v>4927.3305593988416</v>
      </c>
      <c r="I9212" s="5">
        <f t="shared" si="1864"/>
        <v>720</v>
      </c>
      <c r="J9212" s="5">
        <f t="shared" si="1865"/>
        <v>4207.3305593988416</v>
      </c>
      <c r="K9212" s="2">
        <f t="shared" si="1866"/>
        <v>98043.933322896555</v>
      </c>
      <c r="L9212" s="2">
        <f t="shared" si="1867"/>
        <v>132182</v>
      </c>
      <c r="M9212" s="2">
        <f t="shared" si="1868"/>
        <v>14520</v>
      </c>
      <c r="N9212" s="6">
        <f t="shared" si="1869"/>
        <v>1</v>
      </c>
      <c r="O9212" s="2">
        <f t="shared" si="1870"/>
        <v>-381.93332289655518</v>
      </c>
      <c r="P9212" s="2">
        <f t="shared" si="1871"/>
        <v>-381.93332289655518</v>
      </c>
    </row>
    <row r="9213" spans="1:16">
      <c r="A9213" s="6">
        <v>14</v>
      </c>
      <c r="B9213" s="6">
        <v>3</v>
      </c>
      <c r="C9213" s="6">
        <v>2</v>
      </c>
      <c r="D9213" s="6">
        <f t="shared" si="1859"/>
        <v>19</v>
      </c>
      <c r="E9213" s="5">
        <f t="shared" si="1860"/>
        <v>4784.8479031488414</v>
      </c>
      <c r="F9213" s="5">
        <f t="shared" si="1861"/>
        <v>96.920156249999991</v>
      </c>
      <c r="G9213" s="5">
        <f t="shared" si="1862"/>
        <v>92.264062499999994</v>
      </c>
      <c r="H9213" s="5">
        <f t="shared" si="1863"/>
        <v>4974.032121898842</v>
      </c>
      <c r="I9213" s="5">
        <f t="shared" si="1864"/>
        <v>720</v>
      </c>
      <c r="J9213" s="5">
        <f t="shared" si="1865"/>
        <v>4254.032121898842</v>
      </c>
      <c r="K9213" s="2">
        <f t="shared" si="1866"/>
        <v>98854.724338521555</v>
      </c>
      <c r="L9213" s="2">
        <f t="shared" si="1867"/>
        <v>134882</v>
      </c>
      <c r="M9213" s="2">
        <f t="shared" si="1868"/>
        <v>15400</v>
      </c>
      <c r="N9213" s="6">
        <f t="shared" si="1869"/>
        <v>1</v>
      </c>
      <c r="O9213" s="2">
        <f t="shared" si="1870"/>
        <v>627.27566147844482</v>
      </c>
      <c r="P9213" s="2">
        <f t="shared" si="1871"/>
        <v>627.27566147844482</v>
      </c>
    </row>
    <row r="9214" spans="1:16">
      <c r="A9214" s="6">
        <v>14</v>
      </c>
      <c r="B9214" s="6">
        <v>3</v>
      </c>
      <c r="C9214" s="6">
        <v>3</v>
      </c>
      <c r="D9214" s="6">
        <f t="shared" si="1859"/>
        <v>20</v>
      </c>
      <c r="E9214" s="5">
        <f t="shared" si="1860"/>
        <v>4784.8479031488414</v>
      </c>
      <c r="F9214" s="5">
        <f t="shared" si="1861"/>
        <v>96.920156249999991</v>
      </c>
      <c r="G9214" s="5">
        <f t="shared" si="1862"/>
        <v>140.12604492187498</v>
      </c>
      <c r="H9214" s="5">
        <f t="shared" si="1863"/>
        <v>5021.8941043207169</v>
      </c>
      <c r="I9214" s="5">
        <f t="shared" si="1864"/>
        <v>720</v>
      </c>
      <c r="J9214" s="5">
        <f t="shared" si="1865"/>
        <v>4301.8941043207169</v>
      </c>
      <c r="K9214" s="2">
        <f t="shared" si="1866"/>
        <v>99685.661533345774</v>
      </c>
      <c r="L9214" s="2">
        <f t="shared" si="1867"/>
        <v>137582</v>
      </c>
      <c r="M9214" s="2">
        <f t="shared" si="1868"/>
        <v>16280</v>
      </c>
      <c r="N9214" s="6">
        <f t="shared" si="1869"/>
        <v>1</v>
      </c>
      <c r="O9214" s="2">
        <f t="shared" si="1870"/>
        <v>1616.3384666542261</v>
      </c>
      <c r="P9214" s="2">
        <f t="shared" si="1871"/>
        <v>1616.3384666542261</v>
      </c>
    </row>
    <row r="9215" spans="1:16">
      <c r="A9215" s="6">
        <v>14</v>
      </c>
      <c r="B9215" s="6">
        <v>3</v>
      </c>
      <c r="C9215" s="6">
        <v>4</v>
      </c>
      <c r="D9215" s="6">
        <f t="shared" si="1859"/>
        <v>21</v>
      </c>
      <c r="E9215" s="5">
        <f t="shared" si="1860"/>
        <v>4784.8479031488414</v>
      </c>
      <c r="F9215" s="5">
        <f t="shared" si="1861"/>
        <v>96.920156249999991</v>
      </c>
      <c r="G9215" s="5">
        <f t="shared" si="1862"/>
        <v>189.17016064453125</v>
      </c>
      <c r="H9215" s="5">
        <f t="shared" si="1863"/>
        <v>5070.9382200433729</v>
      </c>
      <c r="I9215" s="5">
        <f t="shared" si="1864"/>
        <v>720</v>
      </c>
      <c r="J9215" s="5">
        <f t="shared" si="1865"/>
        <v>4350.9382200433729</v>
      </c>
      <c r="K9215" s="2">
        <f t="shared" si="1866"/>
        <v>100537.121875753</v>
      </c>
      <c r="L9215" s="2">
        <f t="shared" si="1867"/>
        <v>140282</v>
      </c>
      <c r="M9215" s="2">
        <f t="shared" si="1868"/>
        <v>17160</v>
      </c>
      <c r="N9215" s="6">
        <f t="shared" si="1869"/>
        <v>1</v>
      </c>
      <c r="O9215" s="2">
        <f t="shared" si="1870"/>
        <v>2584.8781242469995</v>
      </c>
      <c r="P9215" s="2">
        <f t="shared" si="1871"/>
        <v>2584.8781242469995</v>
      </c>
    </row>
    <row r="9216" spans="1:16">
      <c r="A9216" s="6">
        <v>14</v>
      </c>
      <c r="B9216" s="6">
        <v>3</v>
      </c>
      <c r="C9216" s="6">
        <v>5</v>
      </c>
      <c r="D9216" s="6">
        <f t="shared" si="1859"/>
        <v>22</v>
      </c>
      <c r="E9216" s="5">
        <f t="shared" si="1860"/>
        <v>4784.8479031488414</v>
      </c>
      <c r="F9216" s="5">
        <f t="shared" si="1861"/>
        <v>96.920156249999991</v>
      </c>
      <c r="G9216" s="5">
        <f t="shared" si="1862"/>
        <v>239.41848456573481</v>
      </c>
      <c r="H9216" s="5">
        <f t="shared" si="1863"/>
        <v>5121.1865439645762</v>
      </c>
      <c r="I9216" s="5">
        <f t="shared" si="1864"/>
        <v>720</v>
      </c>
      <c r="J9216" s="5">
        <f t="shared" si="1865"/>
        <v>4401.1865439645762</v>
      </c>
      <c r="K9216" s="2">
        <f t="shared" si="1866"/>
        <v>101409.48861049612</v>
      </c>
      <c r="L9216" s="2">
        <f t="shared" si="1867"/>
        <v>142982</v>
      </c>
      <c r="M9216" s="2">
        <f t="shared" si="1868"/>
        <v>18040</v>
      </c>
      <c r="N9216" s="6">
        <f t="shared" si="1869"/>
        <v>1</v>
      </c>
      <c r="O9216" s="2">
        <f t="shared" si="1870"/>
        <v>3532.5113895038812</v>
      </c>
      <c r="P9216" s="2">
        <f t="shared" si="1871"/>
        <v>3532.5113895038812</v>
      </c>
    </row>
    <row r="9217" spans="1:16">
      <c r="A9217" s="6">
        <v>14</v>
      </c>
      <c r="B9217" s="6">
        <v>3</v>
      </c>
      <c r="C9217" s="6">
        <v>6</v>
      </c>
      <c r="D9217" s="6">
        <f t="shared" si="1859"/>
        <v>23</v>
      </c>
      <c r="E9217" s="5">
        <f t="shared" si="1860"/>
        <v>4784.8479031488414</v>
      </c>
      <c r="F9217" s="5">
        <f t="shared" si="1861"/>
        <v>96.920156249999991</v>
      </c>
      <c r="G9217" s="5">
        <f t="shared" si="1862"/>
        <v>290.89345874736784</v>
      </c>
      <c r="H9217" s="5">
        <f t="shared" si="1863"/>
        <v>5172.6615181462093</v>
      </c>
      <c r="I9217" s="5">
        <f t="shared" si="1864"/>
        <v>720</v>
      </c>
      <c r="J9217" s="5">
        <f t="shared" si="1865"/>
        <v>4452.6615181462093</v>
      </c>
      <c r="K9217" s="2">
        <f t="shared" si="1866"/>
        <v>102303.15135670503</v>
      </c>
      <c r="L9217" s="2">
        <f t="shared" si="1867"/>
        <v>145682</v>
      </c>
      <c r="M9217" s="2">
        <f t="shared" si="1868"/>
        <v>18920</v>
      </c>
      <c r="N9217" s="6">
        <f t="shared" si="1869"/>
        <v>1</v>
      </c>
      <c r="O9217" s="2">
        <f t="shared" si="1870"/>
        <v>4458.8486432949721</v>
      </c>
      <c r="P9217" s="2">
        <f t="shared" si="1871"/>
        <v>4458.8486432949721</v>
      </c>
    </row>
    <row r="9218" spans="1:16">
      <c r="A9218" s="6">
        <v>14</v>
      </c>
      <c r="B9218" s="6">
        <v>3</v>
      </c>
      <c r="C9218" s="6">
        <v>7</v>
      </c>
      <c r="D9218" s="6">
        <f t="shared" si="1859"/>
        <v>24</v>
      </c>
      <c r="E9218" s="5">
        <f t="shared" si="1860"/>
        <v>4784.8479031488414</v>
      </c>
      <c r="F9218" s="5">
        <f t="shared" si="1861"/>
        <v>96.920156249999991</v>
      </c>
      <c r="G9218" s="5">
        <f t="shared" si="1862"/>
        <v>343.61789814532818</v>
      </c>
      <c r="H9218" s="5">
        <f t="shared" si="1863"/>
        <v>5225.3859575441702</v>
      </c>
      <c r="I9218" s="5">
        <f t="shared" si="1864"/>
        <v>720</v>
      </c>
      <c r="J9218" s="5">
        <f t="shared" si="1865"/>
        <v>4505.3859575441702</v>
      </c>
      <c r="K9218" s="2">
        <f t="shared" si="1866"/>
        <v>103218.50620736406</v>
      </c>
      <c r="L9218" s="2">
        <f t="shared" si="1867"/>
        <v>148382</v>
      </c>
      <c r="M9218" s="2">
        <f t="shared" si="1868"/>
        <v>19800</v>
      </c>
      <c r="N9218" s="6">
        <f t="shared" si="1869"/>
        <v>1</v>
      </c>
      <c r="O9218" s="2">
        <f t="shared" si="1870"/>
        <v>5363.4937926359416</v>
      </c>
      <c r="P9218" s="2">
        <f t="shared" si="1871"/>
        <v>5363.4937926359416</v>
      </c>
    </row>
    <row r="9219" spans="1:16">
      <c r="A9219" s="6">
        <v>14</v>
      </c>
      <c r="B9219" s="6">
        <v>3</v>
      </c>
      <c r="C9219" s="6">
        <v>8</v>
      </c>
      <c r="D9219" s="6">
        <f t="shared" si="1859"/>
        <v>25</v>
      </c>
      <c r="E9219" s="5">
        <f t="shared" si="1860"/>
        <v>4784.8479031488414</v>
      </c>
      <c r="F9219" s="5">
        <f t="shared" si="1861"/>
        <v>96.920156249999991</v>
      </c>
      <c r="G9219" s="5">
        <f t="shared" si="1862"/>
        <v>397.61499642530839</v>
      </c>
      <c r="H9219" s="5">
        <f t="shared" si="1863"/>
        <v>5279.3830558241498</v>
      </c>
      <c r="I9219" s="5">
        <f t="shared" si="1864"/>
        <v>720</v>
      </c>
      <c r="J9219" s="5">
        <f t="shared" si="1865"/>
        <v>4559.3830558241498</v>
      </c>
      <c r="K9219" s="2">
        <f t="shared" si="1866"/>
        <v>104155.95583028038</v>
      </c>
      <c r="L9219" s="2">
        <f t="shared" si="1867"/>
        <v>151082</v>
      </c>
      <c r="M9219" s="2">
        <f t="shared" si="1868"/>
        <v>20680</v>
      </c>
      <c r="N9219" s="6">
        <f t="shared" si="1869"/>
        <v>1</v>
      </c>
      <c r="O9219" s="2">
        <f t="shared" si="1870"/>
        <v>6246.044169719622</v>
      </c>
      <c r="P9219" s="2">
        <f t="shared" si="1871"/>
        <v>6246.044169719622</v>
      </c>
    </row>
    <row r="9220" spans="1:16">
      <c r="A9220" s="6">
        <v>14</v>
      </c>
      <c r="B9220" s="6">
        <v>3</v>
      </c>
      <c r="C9220" s="6">
        <v>9</v>
      </c>
      <c r="D9220" s="6">
        <f t="shared" ref="D9220:D9283" si="1872">A9220+B9220+C9220</f>
        <v>26</v>
      </c>
      <c r="E9220" s="5">
        <f t="shared" ref="E9220:E9283" si="1873">IF(A9220=0,0,A9220*LABOR_HRS_WK_TOM*SEASON_WEEKS*(1+DIM_PCT_TOM)^A9220)</f>
        <v>4784.8479031488414</v>
      </c>
      <c r="F9220" s="5">
        <f t="shared" ref="F9220:F9283" si="1874">IF(B9220=0,0,B9220*LABOR_HRS_WK_CAR*SEASON_WEEKS*(1+DIM_PCT_CAR)^B9220)</f>
        <v>96.920156249999991</v>
      </c>
      <c r="G9220" s="5">
        <f t="shared" ref="G9220:G9283" si="1875">IF(C9220=0,0,C9220*LABOR_HRS_WK_MES*SEASON_WEEKS*(1+DIM_PCT_MES)^C9220)</f>
        <v>452.90833186570285</v>
      </c>
      <c r="H9220" s="5">
        <f t="shared" ref="H9220:H9283" si="1876">E9220+F9220+G9220</f>
        <v>5334.6763912645447</v>
      </c>
      <c r="I9220" s="5">
        <f t="shared" ref="I9220:I9283" si="1877">MIN(H9220,FARMER_HRS)</f>
        <v>720</v>
      </c>
      <c r="J9220" s="5">
        <f t="shared" ref="J9220:J9283" si="1878">MAX(0,H9220-FARMER_HRS)</f>
        <v>4614.6763912645447</v>
      </c>
      <c r="K9220" s="2">
        <f t="shared" ref="K9220:K9283" si="1879">I9220*FARMER_RATE+J9220*TEMP_WORKER_RATE</f>
        <v>105115.90957056501</v>
      </c>
      <c r="L9220" s="2">
        <f t="shared" ref="L9220:L9283" si="1880">A9220*PRICE_TOM+B9220*PRICE_CAR+C9220*PRICE_MES</f>
        <v>153782</v>
      </c>
      <c r="M9220" s="2">
        <f t="shared" ref="M9220:M9283" si="1881">A9220*FERT_BED_TOM+B9220*FERT_BED_CAR+C9220*FERT_BED_MES</f>
        <v>21560</v>
      </c>
      <c r="N9220" s="6">
        <f t="shared" ref="N9220:N9283" si="1882">IF(AND(D9220&lt;=TOTAL_BEDS,J9220&lt;=TEMP_WORKER_MAX*TEMP_WORKER_HRS),1,0)</f>
        <v>1</v>
      </c>
      <c r="O9220" s="2">
        <f t="shared" ref="O9220:O9283" si="1883">L9220-M9220-K9220-FIXED_COSTS</f>
        <v>7106.0904294349893</v>
      </c>
      <c r="P9220" s="2">
        <f t="shared" ref="P9220:P9283" si="1884">IF(N9220=1,O9220,"")</f>
        <v>7106.0904294349893</v>
      </c>
    </row>
    <row r="9221" spans="1:16">
      <c r="A9221" s="6">
        <v>14</v>
      </c>
      <c r="B9221" s="6">
        <v>3</v>
      </c>
      <c r="C9221" s="6">
        <v>10</v>
      </c>
      <c r="D9221" s="6">
        <f t="shared" si="1872"/>
        <v>27</v>
      </c>
      <c r="E9221" s="5">
        <f t="shared" si="1873"/>
        <v>4784.8479031488414</v>
      </c>
      <c r="F9221" s="5">
        <f t="shared" si="1874"/>
        <v>96.920156249999991</v>
      </c>
      <c r="G9221" s="5">
        <f t="shared" si="1875"/>
        <v>509.52187334891573</v>
      </c>
      <c r="H9221" s="5">
        <f t="shared" si="1876"/>
        <v>5391.2899327477571</v>
      </c>
      <c r="I9221" s="5">
        <f t="shared" si="1877"/>
        <v>720</v>
      </c>
      <c r="J9221" s="5">
        <f t="shared" si="1878"/>
        <v>4671.2899327477571</v>
      </c>
      <c r="K9221" s="2">
        <f t="shared" si="1879"/>
        <v>106098.78355464856</v>
      </c>
      <c r="L9221" s="2">
        <f t="shared" si="1880"/>
        <v>156482</v>
      </c>
      <c r="M9221" s="2">
        <f t="shared" si="1881"/>
        <v>22440</v>
      </c>
      <c r="N9221" s="6">
        <f t="shared" si="1882"/>
        <v>1</v>
      </c>
      <c r="O9221" s="2">
        <f t="shared" si="1883"/>
        <v>7943.2164453514415</v>
      </c>
      <c r="P9221" s="2">
        <f t="shared" si="1884"/>
        <v>7943.2164453514415</v>
      </c>
    </row>
    <row r="9222" spans="1:16">
      <c r="A9222" s="6">
        <v>14</v>
      </c>
      <c r="B9222" s="6">
        <v>3</v>
      </c>
      <c r="C9222" s="6">
        <v>11</v>
      </c>
      <c r="D9222" s="6">
        <f t="shared" si="1872"/>
        <v>28</v>
      </c>
      <c r="E9222" s="5">
        <f t="shared" si="1873"/>
        <v>4784.8479031488414</v>
      </c>
      <c r="F9222" s="5">
        <f t="shared" si="1874"/>
        <v>96.920156249999991</v>
      </c>
      <c r="G9222" s="5">
        <f t="shared" si="1875"/>
        <v>567.47998644235474</v>
      </c>
      <c r="H9222" s="5">
        <f t="shared" si="1876"/>
        <v>5449.2480458411965</v>
      </c>
      <c r="I9222" s="5">
        <f t="shared" si="1877"/>
        <v>720</v>
      </c>
      <c r="J9222" s="5">
        <f t="shared" si="1878"/>
        <v>4729.2480458411965</v>
      </c>
      <c r="K9222" s="2">
        <f t="shared" si="1879"/>
        <v>107105.00079585411</v>
      </c>
      <c r="L9222" s="2">
        <f t="shared" si="1880"/>
        <v>159182</v>
      </c>
      <c r="M9222" s="2">
        <f t="shared" si="1881"/>
        <v>23320</v>
      </c>
      <c r="N9222" s="6">
        <f t="shared" si="1882"/>
        <v>1</v>
      </c>
      <c r="O9222" s="2">
        <f t="shared" si="1883"/>
        <v>8756.99920414589</v>
      </c>
      <c r="P9222" s="2">
        <f t="shared" si="1884"/>
        <v>8756.99920414589</v>
      </c>
    </row>
    <row r="9223" spans="1:16">
      <c r="A9223" s="6">
        <v>14</v>
      </c>
      <c r="B9223" s="6">
        <v>3</v>
      </c>
      <c r="C9223" s="6">
        <v>12</v>
      </c>
      <c r="D9223" s="6">
        <f t="shared" si="1872"/>
        <v>29</v>
      </c>
      <c r="E9223" s="5">
        <f t="shared" si="1873"/>
        <v>4784.8479031488414</v>
      </c>
      <c r="F9223" s="5">
        <f t="shared" si="1874"/>
        <v>96.920156249999991</v>
      </c>
      <c r="G9223" s="5">
        <f t="shared" si="1875"/>
        <v>626.80743957041921</v>
      </c>
      <c r="H9223" s="5">
        <f t="shared" si="1876"/>
        <v>5508.5754989692605</v>
      </c>
      <c r="I9223" s="5">
        <f t="shared" si="1877"/>
        <v>720</v>
      </c>
      <c r="J9223" s="5">
        <f t="shared" si="1878"/>
        <v>4788.5754989692605</v>
      </c>
      <c r="K9223" s="2">
        <f t="shared" si="1879"/>
        <v>108134.99130154966</v>
      </c>
      <c r="L9223" s="2">
        <f t="shared" si="1880"/>
        <v>161882</v>
      </c>
      <c r="M9223" s="2">
        <f t="shared" si="1881"/>
        <v>24200</v>
      </c>
      <c r="N9223" s="6">
        <f t="shared" si="1882"/>
        <v>1</v>
      </c>
      <c r="O9223" s="2">
        <f t="shared" si="1883"/>
        <v>9547.0086984503432</v>
      </c>
      <c r="P9223" s="2">
        <f t="shared" si="1884"/>
        <v>9547.0086984503432</v>
      </c>
    </row>
    <row r="9224" spans="1:16">
      <c r="A9224" s="6">
        <v>14</v>
      </c>
      <c r="B9224" s="6">
        <v>3</v>
      </c>
      <c r="C9224" s="6">
        <v>13</v>
      </c>
      <c r="D9224" s="6">
        <f t="shared" si="1872"/>
        <v>30</v>
      </c>
      <c r="E9224" s="5">
        <f t="shared" si="1873"/>
        <v>4784.8479031488414</v>
      </c>
      <c r="F9224" s="5">
        <f t="shared" si="1874"/>
        <v>96.920156249999991</v>
      </c>
      <c r="G9224" s="5">
        <f t="shared" si="1875"/>
        <v>687.52941027880343</v>
      </c>
      <c r="H9224" s="5">
        <f t="shared" si="1876"/>
        <v>5569.2974696776455</v>
      </c>
      <c r="I9224" s="5">
        <f t="shared" si="1877"/>
        <v>720</v>
      </c>
      <c r="J9224" s="5">
        <f t="shared" si="1878"/>
        <v>4849.2974696776455</v>
      </c>
      <c r="K9224" s="2">
        <f t="shared" si="1879"/>
        <v>109189.19218190356</v>
      </c>
      <c r="L9224" s="2">
        <f t="shared" si="1880"/>
        <v>164582</v>
      </c>
      <c r="M9224" s="2">
        <f t="shared" si="1881"/>
        <v>25080</v>
      </c>
      <c r="N9224" s="6">
        <f t="shared" si="1882"/>
        <v>1</v>
      </c>
      <c r="O9224" s="2">
        <f t="shared" si="1883"/>
        <v>10312.807818096437</v>
      </c>
      <c r="P9224" s="2">
        <f t="shared" si="1884"/>
        <v>10312.807818096437</v>
      </c>
    </row>
    <row r="9225" spans="1:16">
      <c r="A9225" s="6">
        <v>14</v>
      </c>
      <c r="B9225" s="6">
        <v>3</v>
      </c>
      <c r="C9225" s="6">
        <v>14</v>
      </c>
      <c r="D9225" s="6">
        <f t="shared" si="1872"/>
        <v>31</v>
      </c>
      <c r="E9225" s="5">
        <f t="shared" si="1873"/>
        <v>4784.8479031488414</v>
      </c>
      <c r="F9225" s="5">
        <f t="shared" si="1874"/>
        <v>96.920156249999991</v>
      </c>
      <c r="G9225" s="5">
        <f t="shared" si="1875"/>
        <v>749.67149159246469</v>
      </c>
      <c r="H9225" s="5">
        <f t="shared" si="1876"/>
        <v>5631.4395509913065</v>
      </c>
      <c r="I9225" s="5">
        <f t="shared" si="1877"/>
        <v>720</v>
      </c>
      <c r="J9225" s="5">
        <f t="shared" si="1878"/>
        <v>4911.4395509913065</v>
      </c>
      <c r="K9225" s="2">
        <f t="shared" si="1879"/>
        <v>110268.04776026573</v>
      </c>
      <c r="L9225" s="2">
        <f t="shared" si="1880"/>
        <v>167282</v>
      </c>
      <c r="M9225" s="2">
        <f t="shared" si="1881"/>
        <v>25960</v>
      </c>
      <c r="N9225" s="6">
        <f t="shared" si="1882"/>
        <v>1</v>
      </c>
      <c r="O9225" s="2">
        <f t="shared" si="1883"/>
        <v>11053.952239734266</v>
      </c>
      <c r="P9225" s="2">
        <f t="shared" si="1884"/>
        <v>11053.952239734266</v>
      </c>
    </row>
    <row r="9226" spans="1:16">
      <c r="A9226" s="6">
        <v>14</v>
      </c>
      <c r="B9226" s="6">
        <v>3</v>
      </c>
      <c r="C9226" s="6">
        <v>15</v>
      </c>
      <c r="D9226" s="6">
        <f t="shared" si="1872"/>
        <v>32</v>
      </c>
      <c r="E9226" s="5">
        <f t="shared" si="1873"/>
        <v>4784.8479031488414</v>
      </c>
      <c r="F9226" s="5">
        <f t="shared" si="1874"/>
        <v>96.920156249999991</v>
      </c>
      <c r="G9226" s="5">
        <f t="shared" si="1875"/>
        <v>813.25969846861108</v>
      </c>
      <c r="H9226" s="5">
        <f t="shared" si="1876"/>
        <v>5695.0277578674522</v>
      </c>
      <c r="I9226" s="5">
        <f t="shared" si="1877"/>
        <v>720</v>
      </c>
      <c r="J9226" s="5">
        <f t="shared" si="1878"/>
        <v>4975.0277578674522</v>
      </c>
      <c r="K9226" s="2">
        <f t="shared" si="1879"/>
        <v>111372.00968519882</v>
      </c>
      <c r="L9226" s="2">
        <f t="shared" si="1880"/>
        <v>169982</v>
      </c>
      <c r="M9226" s="2">
        <f t="shared" si="1881"/>
        <v>26840</v>
      </c>
      <c r="N9226" s="6">
        <f t="shared" si="1882"/>
        <v>1</v>
      </c>
      <c r="O9226" s="2">
        <f t="shared" si="1883"/>
        <v>11769.99031480118</v>
      </c>
      <c r="P9226" s="2">
        <f t="shared" si="1884"/>
        <v>11769.99031480118</v>
      </c>
    </row>
    <row r="9227" spans="1:16">
      <c r="A9227" s="6">
        <v>14</v>
      </c>
      <c r="B9227" s="6">
        <v>3</v>
      </c>
      <c r="C9227" s="6">
        <v>16</v>
      </c>
      <c r="D9227" s="6">
        <f t="shared" si="1872"/>
        <v>33</v>
      </c>
      <c r="E9227" s="5">
        <f t="shared" si="1873"/>
        <v>4784.8479031488414</v>
      </c>
      <c r="F9227" s="5">
        <f t="shared" si="1874"/>
        <v>96.920156249999991</v>
      </c>
      <c r="G9227" s="5">
        <f t="shared" si="1875"/>
        <v>878.32047434610013</v>
      </c>
      <c r="H9227" s="5">
        <f t="shared" si="1876"/>
        <v>5760.0885337449417</v>
      </c>
      <c r="I9227" s="5">
        <f t="shared" si="1877"/>
        <v>720</v>
      </c>
      <c r="J9227" s="5">
        <f t="shared" si="1878"/>
        <v>5040.0885337449417</v>
      </c>
      <c r="K9227" s="2">
        <f t="shared" si="1879"/>
        <v>112501.53704418302</v>
      </c>
      <c r="L9227" s="2">
        <f t="shared" si="1880"/>
        <v>172682</v>
      </c>
      <c r="M9227" s="2">
        <f t="shared" si="1881"/>
        <v>27720</v>
      </c>
      <c r="N9227" s="6">
        <f t="shared" si="1882"/>
        <v>1</v>
      </c>
      <c r="O9227" s="2">
        <f t="shared" si="1883"/>
        <v>12460.462955816984</v>
      </c>
      <c r="P9227" s="2">
        <f t="shared" si="1884"/>
        <v>12460.462955816984</v>
      </c>
    </row>
    <row r="9228" spans="1:16">
      <c r="A9228" s="6">
        <v>14</v>
      </c>
      <c r="B9228" s="6">
        <v>3</v>
      </c>
      <c r="C9228" s="6">
        <v>17</v>
      </c>
      <c r="D9228" s="6">
        <f t="shared" si="1872"/>
        <v>34</v>
      </c>
      <c r="E9228" s="5">
        <f t="shared" si="1873"/>
        <v>4784.8479031488414</v>
      </c>
      <c r="F9228" s="5">
        <f t="shared" si="1874"/>
        <v>96.920156249999991</v>
      </c>
      <c r="G9228" s="5">
        <f t="shared" si="1875"/>
        <v>944.88069779264049</v>
      </c>
      <c r="H9228" s="5">
        <f t="shared" si="1876"/>
        <v>5826.6487571914822</v>
      </c>
      <c r="I9228" s="5">
        <f t="shared" si="1877"/>
        <v>720</v>
      </c>
      <c r="J9228" s="5">
        <f t="shared" si="1878"/>
        <v>5106.6487571914822</v>
      </c>
      <c r="K9228" s="2">
        <f t="shared" si="1879"/>
        <v>113657.09647901879</v>
      </c>
      <c r="L9228" s="2">
        <f t="shared" si="1880"/>
        <v>175382</v>
      </c>
      <c r="M9228" s="2">
        <f t="shared" si="1881"/>
        <v>28600</v>
      </c>
      <c r="N9228" s="6">
        <f t="shared" si="1882"/>
        <v>1</v>
      </c>
      <c r="O9228" s="2">
        <f t="shared" si="1883"/>
        <v>13124.903520981214</v>
      </c>
      <c r="P9228" s="2">
        <f t="shared" si="1884"/>
        <v>13124.903520981214</v>
      </c>
    </row>
    <row r="9229" spans="1:16">
      <c r="A9229" s="6">
        <v>14</v>
      </c>
      <c r="B9229" s="6">
        <v>3</v>
      </c>
      <c r="C9229" s="6">
        <v>18</v>
      </c>
      <c r="D9229" s="6">
        <f t="shared" si="1872"/>
        <v>35</v>
      </c>
      <c r="E9229" s="5">
        <f t="shared" si="1873"/>
        <v>4784.8479031488414</v>
      </c>
      <c r="F9229" s="5">
        <f t="shared" si="1874"/>
        <v>96.920156249999991</v>
      </c>
      <c r="G9229" s="5">
        <f t="shared" si="1875"/>
        <v>1012.9676892512279</v>
      </c>
      <c r="H9229" s="5">
        <f t="shared" si="1876"/>
        <v>5894.7357486500696</v>
      </c>
      <c r="I9229" s="5">
        <f t="shared" si="1877"/>
        <v>720</v>
      </c>
      <c r="J9229" s="5">
        <f t="shared" si="1878"/>
        <v>5174.7357486500696</v>
      </c>
      <c r="K9229" s="2">
        <f t="shared" si="1879"/>
        <v>114839.16230295259</v>
      </c>
      <c r="L9229" s="2">
        <f t="shared" si="1880"/>
        <v>178082</v>
      </c>
      <c r="M9229" s="2">
        <f t="shared" si="1881"/>
        <v>29480</v>
      </c>
      <c r="N9229" s="6">
        <f t="shared" si="1882"/>
        <v>1</v>
      </c>
      <c r="O9229" s="2">
        <f t="shared" si="1883"/>
        <v>13762.837697047406</v>
      </c>
      <c r="P9229" s="2">
        <f t="shared" si="1884"/>
        <v>13762.837697047406</v>
      </c>
    </row>
    <row r="9230" spans="1:16">
      <c r="A9230" s="6">
        <v>14</v>
      </c>
      <c r="B9230" s="6">
        <v>3</v>
      </c>
      <c r="C9230" s="6">
        <v>19</v>
      </c>
      <c r="D9230" s="6">
        <f t="shared" si="1872"/>
        <v>36</v>
      </c>
      <c r="E9230" s="5">
        <f t="shared" si="1873"/>
        <v>4784.8479031488414</v>
      </c>
      <c r="F9230" s="5">
        <f t="shared" si="1874"/>
        <v>96.920156249999991</v>
      </c>
      <c r="G9230" s="5">
        <f t="shared" si="1875"/>
        <v>1082.6092178872495</v>
      </c>
      <c r="H9230" s="5">
        <f t="shared" si="1876"/>
        <v>5964.3772772860912</v>
      </c>
      <c r="I9230" s="5">
        <f t="shared" si="1877"/>
        <v>720</v>
      </c>
      <c r="J9230" s="5">
        <f t="shared" si="1878"/>
        <v>5244.3772772860912</v>
      </c>
      <c r="K9230" s="2">
        <f t="shared" si="1879"/>
        <v>116048.21661955019</v>
      </c>
      <c r="L9230" s="2">
        <f t="shared" si="1880"/>
        <v>180782</v>
      </c>
      <c r="M9230" s="2">
        <f t="shared" si="1881"/>
        <v>30360</v>
      </c>
      <c r="N9230" s="6">
        <f t="shared" si="1882"/>
        <v>1</v>
      </c>
      <c r="O9230" s="2">
        <f t="shared" si="1883"/>
        <v>14373.783380449808</v>
      </c>
      <c r="P9230" s="2">
        <f t="shared" si="1884"/>
        <v>14373.783380449808</v>
      </c>
    </row>
    <row r="9231" spans="1:16">
      <c r="A9231" s="6">
        <v>14</v>
      </c>
      <c r="B9231" s="6">
        <v>3</v>
      </c>
      <c r="C9231" s="6">
        <v>20</v>
      </c>
      <c r="D9231" s="6">
        <f t="shared" si="1872"/>
        <v>37</v>
      </c>
      <c r="E9231" s="5">
        <f t="shared" si="1873"/>
        <v>4784.8479031488414</v>
      </c>
      <c r="F9231" s="5">
        <f t="shared" si="1874"/>
        <v>96.920156249999991</v>
      </c>
      <c r="G9231" s="5">
        <f t="shared" si="1875"/>
        <v>1153.8335085377266</v>
      </c>
      <c r="H9231" s="5">
        <f t="shared" si="1876"/>
        <v>6035.6015679365682</v>
      </c>
      <c r="I9231" s="5">
        <f t="shared" si="1877"/>
        <v>720</v>
      </c>
      <c r="J9231" s="5">
        <f t="shared" si="1878"/>
        <v>5315.6015679365682</v>
      </c>
      <c r="K9231" s="2">
        <f t="shared" si="1879"/>
        <v>117284.7494433432</v>
      </c>
      <c r="L9231" s="2">
        <f t="shared" si="1880"/>
        <v>183482</v>
      </c>
      <c r="M9231" s="2">
        <f t="shared" si="1881"/>
        <v>31240</v>
      </c>
      <c r="N9231" s="6">
        <f t="shared" si="1882"/>
        <v>1</v>
      </c>
      <c r="O9231" s="2">
        <f t="shared" si="1883"/>
        <v>14957.2505566568</v>
      </c>
      <c r="P9231" s="2">
        <f t="shared" si="1884"/>
        <v>14957.2505566568</v>
      </c>
    </row>
    <row r="9232" spans="1:16">
      <c r="A9232" s="6">
        <v>14</v>
      </c>
      <c r="B9232" s="6">
        <v>3</v>
      </c>
      <c r="C9232" s="6">
        <v>21</v>
      </c>
      <c r="D9232" s="6">
        <f t="shared" si="1872"/>
        <v>38</v>
      </c>
      <c r="E9232" s="5">
        <f t="shared" si="1873"/>
        <v>4784.8479031488414</v>
      </c>
      <c r="F9232" s="5">
        <f t="shared" si="1874"/>
        <v>96.920156249999991</v>
      </c>
      <c r="G9232" s="5">
        <f t="shared" si="1875"/>
        <v>1226.6692487641703</v>
      </c>
      <c r="H9232" s="5">
        <f t="shared" si="1876"/>
        <v>6108.4373081630119</v>
      </c>
      <c r="I9232" s="5">
        <f t="shared" si="1877"/>
        <v>720</v>
      </c>
      <c r="J9232" s="5">
        <f t="shared" si="1878"/>
        <v>5388.4373081630119</v>
      </c>
      <c r="K9232" s="2">
        <f t="shared" si="1879"/>
        <v>118549.25882227451</v>
      </c>
      <c r="L9232" s="2">
        <f t="shared" si="1880"/>
        <v>186182</v>
      </c>
      <c r="M9232" s="2">
        <f t="shared" si="1881"/>
        <v>32120</v>
      </c>
      <c r="N9232" s="6">
        <f t="shared" si="1882"/>
        <v>1</v>
      </c>
      <c r="O9232" s="2">
        <f t="shared" si="1883"/>
        <v>15512.741177725489</v>
      </c>
      <c r="P9232" s="2">
        <f t="shared" si="1884"/>
        <v>15512.741177725489</v>
      </c>
    </row>
    <row r="9233" spans="1:16">
      <c r="A9233" s="6">
        <v>14</v>
      </c>
      <c r="B9233" s="6">
        <v>3</v>
      </c>
      <c r="C9233" s="6">
        <v>22</v>
      </c>
      <c r="D9233" s="6">
        <f t="shared" si="1872"/>
        <v>39</v>
      </c>
      <c r="E9233" s="5">
        <f t="shared" si="1873"/>
        <v>4784.8479031488414</v>
      </c>
      <c r="F9233" s="5">
        <f t="shared" si="1874"/>
        <v>96.920156249999991</v>
      </c>
      <c r="G9233" s="5">
        <f t="shared" si="1875"/>
        <v>1301.1455960105666</v>
      </c>
      <c r="H9233" s="5">
        <f t="shared" si="1876"/>
        <v>6182.9136554094084</v>
      </c>
      <c r="I9233" s="5">
        <f t="shared" si="1877"/>
        <v>720</v>
      </c>
      <c r="J9233" s="5">
        <f t="shared" si="1878"/>
        <v>5462.9136554094084</v>
      </c>
      <c r="K9233" s="2">
        <f t="shared" si="1879"/>
        <v>119842.25096196889</v>
      </c>
      <c r="L9233" s="2">
        <f t="shared" si="1880"/>
        <v>188882</v>
      </c>
      <c r="M9233" s="2">
        <f t="shared" si="1881"/>
        <v>33000</v>
      </c>
      <c r="N9233" s="6">
        <f t="shared" si="1882"/>
        <v>1</v>
      </c>
      <c r="O9233" s="2">
        <f t="shared" si="1883"/>
        <v>16039.749038031106</v>
      </c>
      <c r="P9233" s="2">
        <f t="shared" si="1884"/>
        <v>16039.749038031106</v>
      </c>
    </row>
    <row r="9234" spans="1:16">
      <c r="A9234" s="6">
        <v>14</v>
      </c>
      <c r="B9234" s="6">
        <v>3</v>
      </c>
      <c r="C9234" s="6">
        <v>23</v>
      </c>
      <c r="D9234" s="6">
        <f t="shared" si="1872"/>
        <v>40</v>
      </c>
      <c r="E9234" s="5">
        <f t="shared" si="1873"/>
        <v>4784.8479031488414</v>
      </c>
      <c r="F9234" s="5">
        <f t="shared" si="1874"/>
        <v>96.920156249999991</v>
      </c>
      <c r="G9234" s="5">
        <f t="shared" si="1875"/>
        <v>1377.292184868003</v>
      </c>
      <c r="H9234" s="5">
        <f t="shared" si="1876"/>
        <v>6259.0602442668442</v>
      </c>
      <c r="I9234" s="5">
        <f t="shared" si="1877"/>
        <v>720</v>
      </c>
      <c r="J9234" s="5">
        <f t="shared" si="1878"/>
        <v>5539.0602442668442</v>
      </c>
      <c r="K9234" s="2">
        <f t="shared" si="1879"/>
        <v>121164.24035185493</v>
      </c>
      <c r="L9234" s="2">
        <f t="shared" si="1880"/>
        <v>191582</v>
      </c>
      <c r="M9234" s="2">
        <f t="shared" si="1881"/>
        <v>33880</v>
      </c>
      <c r="N9234" s="6">
        <f t="shared" si="1882"/>
        <v>1</v>
      </c>
      <c r="O9234" s="2">
        <f t="shared" si="1883"/>
        <v>16537.759648145075</v>
      </c>
      <c r="P9234" s="2">
        <f t="shared" si="1884"/>
        <v>16537.759648145075</v>
      </c>
    </row>
    <row r="9235" spans="1:16">
      <c r="A9235" s="6">
        <v>14</v>
      </c>
      <c r="B9235" s="6">
        <v>3</v>
      </c>
      <c r="C9235" s="6">
        <v>24</v>
      </c>
      <c r="D9235" s="6">
        <f t="shared" si="1872"/>
        <v>41</v>
      </c>
      <c r="E9235" s="5">
        <f t="shared" si="1873"/>
        <v>4784.8479031488414</v>
      </c>
      <c r="F9235" s="5">
        <f t="shared" si="1874"/>
        <v>96.920156249999991</v>
      </c>
      <c r="G9235" s="5">
        <f t="shared" si="1875"/>
        <v>1455.1391344474989</v>
      </c>
      <c r="H9235" s="5">
        <f t="shared" si="1876"/>
        <v>6336.9071938463403</v>
      </c>
      <c r="I9235" s="5">
        <f t="shared" si="1877"/>
        <v>720</v>
      </c>
      <c r="J9235" s="5">
        <f t="shared" si="1878"/>
        <v>5616.9071938463403</v>
      </c>
      <c r="K9235" s="2">
        <f t="shared" si="1879"/>
        <v>122515.74989316563</v>
      </c>
      <c r="L9235" s="2">
        <f t="shared" si="1880"/>
        <v>194282</v>
      </c>
      <c r="M9235" s="2">
        <f t="shared" si="1881"/>
        <v>34760</v>
      </c>
      <c r="N9235" s="6">
        <f t="shared" si="1882"/>
        <v>1</v>
      </c>
      <c r="O9235" s="2">
        <f t="shared" si="1883"/>
        <v>17006.25010683437</v>
      </c>
      <c r="P9235" s="2">
        <f t="shared" si="1884"/>
        <v>17006.25010683437</v>
      </c>
    </row>
    <row r="9236" spans="1:16">
      <c r="A9236" s="6">
        <v>14</v>
      </c>
      <c r="B9236" s="6">
        <v>3</v>
      </c>
      <c r="C9236" s="6">
        <v>25</v>
      </c>
      <c r="D9236" s="6">
        <f t="shared" si="1872"/>
        <v>42</v>
      </c>
      <c r="E9236" s="5">
        <f t="shared" si="1873"/>
        <v>4784.8479031488414</v>
      </c>
      <c r="F9236" s="5">
        <f t="shared" si="1874"/>
        <v>96.920156249999991</v>
      </c>
      <c r="G9236" s="5">
        <f t="shared" si="1875"/>
        <v>1534.7170558625965</v>
      </c>
      <c r="H9236" s="5">
        <f t="shared" si="1876"/>
        <v>6416.4851152614383</v>
      </c>
      <c r="I9236" s="5">
        <f t="shared" si="1877"/>
        <v>720</v>
      </c>
      <c r="J9236" s="5">
        <f t="shared" si="1878"/>
        <v>5696.4851152614383</v>
      </c>
      <c r="K9236" s="2">
        <f t="shared" si="1879"/>
        <v>123897.31102884441</v>
      </c>
      <c r="L9236" s="2">
        <f t="shared" si="1880"/>
        <v>196982</v>
      </c>
      <c r="M9236" s="2">
        <f t="shared" si="1881"/>
        <v>35640</v>
      </c>
      <c r="N9236" s="6">
        <f t="shared" si="1882"/>
        <v>1</v>
      </c>
      <c r="O9236" s="2">
        <f t="shared" si="1883"/>
        <v>17444.688971155585</v>
      </c>
      <c r="P9236" s="2">
        <f t="shared" si="1884"/>
        <v>17444.688971155585</v>
      </c>
    </row>
    <row r="9237" spans="1:16">
      <c r="A9237" s="6">
        <v>14</v>
      </c>
      <c r="B9237" s="6">
        <v>3</v>
      </c>
      <c r="C9237" s="6">
        <v>26</v>
      </c>
      <c r="D9237" s="6">
        <f t="shared" si="1872"/>
        <v>43</v>
      </c>
      <c r="E9237" s="5">
        <f t="shared" si="1873"/>
        <v>4784.8479031488414</v>
      </c>
      <c r="F9237" s="5">
        <f t="shared" si="1874"/>
        <v>96.920156249999991</v>
      </c>
      <c r="G9237" s="5">
        <f t="shared" si="1875"/>
        <v>1616.0570598233144</v>
      </c>
      <c r="H9237" s="5">
        <f t="shared" si="1876"/>
        <v>6497.825119222156</v>
      </c>
      <c r="I9237" s="5">
        <f t="shared" si="1877"/>
        <v>720</v>
      </c>
      <c r="J9237" s="5">
        <f t="shared" si="1878"/>
        <v>5777.825119222156</v>
      </c>
      <c r="K9237" s="2">
        <f t="shared" si="1879"/>
        <v>125309.46387538465</v>
      </c>
      <c r="L9237" s="2">
        <f t="shared" si="1880"/>
        <v>199682</v>
      </c>
      <c r="M9237" s="2">
        <f t="shared" si="1881"/>
        <v>36520</v>
      </c>
      <c r="N9237" s="6">
        <f t="shared" si="1882"/>
        <v>0</v>
      </c>
      <c r="O9237" s="2">
        <f t="shared" si="1883"/>
        <v>17852.536124615348</v>
      </c>
      <c r="P9237" s="2" t="str">
        <f t="shared" si="1884"/>
        <v/>
      </c>
    </row>
    <row r="9238" spans="1:16">
      <c r="A9238" s="6">
        <v>14</v>
      </c>
      <c r="B9238" s="6">
        <v>3</v>
      </c>
      <c r="C9238" s="6">
        <v>27</v>
      </c>
      <c r="D9238" s="6">
        <f t="shared" si="1872"/>
        <v>44</v>
      </c>
      <c r="E9238" s="5">
        <f t="shared" si="1873"/>
        <v>4784.8479031488414</v>
      </c>
      <c r="F9238" s="5">
        <f t="shared" si="1874"/>
        <v>96.920156249999991</v>
      </c>
      <c r="G9238" s="5">
        <f t="shared" si="1875"/>
        <v>1699.1907643430709</v>
      </c>
      <c r="H9238" s="5">
        <f t="shared" si="1876"/>
        <v>6580.9588237419121</v>
      </c>
      <c r="I9238" s="5">
        <f t="shared" si="1877"/>
        <v>720</v>
      </c>
      <c r="J9238" s="5">
        <f t="shared" si="1878"/>
        <v>5860.9588237419121</v>
      </c>
      <c r="K9238" s="2">
        <f t="shared" si="1879"/>
        <v>126752.75735663042</v>
      </c>
      <c r="L9238" s="2">
        <f t="shared" si="1880"/>
        <v>202382</v>
      </c>
      <c r="M9238" s="2">
        <f t="shared" si="1881"/>
        <v>37400</v>
      </c>
      <c r="N9238" s="6">
        <f t="shared" si="1882"/>
        <v>0</v>
      </c>
      <c r="O9238" s="2">
        <f t="shared" si="1883"/>
        <v>18229.24264336958</v>
      </c>
      <c r="P9238" s="2" t="str">
        <f t="shared" si="1884"/>
        <v/>
      </c>
    </row>
    <row r="9239" spans="1:16">
      <c r="A9239" s="6">
        <v>14</v>
      </c>
      <c r="B9239" s="6">
        <v>3</v>
      </c>
      <c r="C9239" s="6">
        <v>28</v>
      </c>
      <c r="D9239" s="6">
        <f t="shared" si="1872"/>
        <v>45</v>
      </c>
      <c r="E9239" s="5">
        <f t="shared" si="1873"/>
        <v>4784.8479031488414</v>
      </c>
      <c r="F9239" s="5">
        <f t="shared" si="1874"/>
        <v>96.920156249999991</v>
      </c>
      <c r="G9239" s="5">
        <f t="shared" si="1875"/>
        <v>1784.1503025602246</v>
      </c>
      <c r="H9239" s="5">
        <f t="shared" si="1876"/>
        <v>6665.9183619590658</v>
      </c>
      <c r="I9239" s="5">
        <f t="shared" si="1877"/>
        <v>720</v>
      </c>
      <c r="J9239" s="5">
        <f t="shared" si="1878"/>
        <v>5945.9183619590658</v>
      </c>
      <c r="K9239" s="2">
        <f t="shared" si="1879"/>
        <v>128227.74933956712</v>
      </c>
      <c r="L9239" s="2">
        <f t="shared" si="1880"/>
        <v>205082</v>
      </c>
      <c r="M9239" s="2">
        <f t="shared" si="1881"/>
        <v>38280</v>
      </c>
      <c r="N9239" s="6">
        <f t="shared" si="1882"/>
        <v>0</v>
      </c>
      <c r="O9239" s="2">
        <f t="shared" si="1883"/>
        <v>18574.250660432881</v>
      </c>
      <c r="P9239" s="2" t="str">
        <f t="shared" si="1884"/>
        <v/>
      </c>
    </row>
    <row r="9240" spans="1:16">
      <c r="A9240" s="6">
        <v>14</v>
      </c>
      <c r="B9240" s="6">
        <v>3</v>
      </c>
      <c r="C9240" s="6">
        <v>29</v>
      </c>
      <c r="D9240" s="6">
        <f t="shared" si="1872"/>
        <v>46</v>
      </c>
      <c r="E9240" s="5">
        <f t="shared" si="1873"/>
        <v>4784.8479031488414</v>
      </c>
      <c r="F9240" s="5">
        <f t="shared" si="1874"/>
        <v>96.920156249999991</v>
      </c>
      <c r="G9240" s="5">
        <f t="shared" si="1875"/>
        <v>1870.9683306758782</v>
      </c>
      <c r="H9240" s="5">
        <f t="shared" si="1876"/>
        <v>6752.7363900747196</v>
      </c>
      <c r="I9240" s="5">
        <f t="shared" si="1877"/>
        <v>720</v>
      </c>
      <c r="J9240" s="5">
        <f t="shared" si="1878"/>
        <v>6032.7363900747196</v>
      </c>
      <c r="K9240" s="2">
        <f t="shared" si="1879"/>
        <v>129735.00677213054</v>
      </c>
      <c r="L9240" s="2">
        <f t="shared" si="1880"/>
        <v>207782</v>
      </c>
      <c r="M9240" s="2">
        <f t="shared" si="1881"/>
        <v>39160</v>
      </c>
      <c r="N9240" s="6">
        <f t="shared" si="1882"/>
        <v>0</v>
      </c>
      <c r="O9240" s="2">
        <f t="shared" si="1883"/>
        <v>18886.993227869461</v>
      </c>
      <c r="P9240" s="2" t="str">
        <f t="shared" si="1884"/>
        <v/>
      </c>
    </row>
    <row r="9241" spans="1:16">
      <c r="A9241" s="6">
        <v>14</v>
      </c>
      <c r="B9241" s="6">
        <v>3</v>
      </c>
      <c r="C9241" s="6">
        <v>30</v>
      </c>
      <c r="D9241" s="6">
        <f t="shared" si="1872"/>
        <v>47</v>
      </c>
      <c r="E9241" s="5">
        <f t="shared" si="1873"/>
        <v>4784.8479031488414</v>
      </c>
      <c r="F9241" s="5">
        <f t="shared" si="1874"/>
        <v>96.920156249999991</v>
      </c>
      <c r="G9241" s="5">
        <f t="shared" si="1875"/>
        <v>1959.6780360096488</v>
      </c>
      <c r="H9241" s="5">
        <f t="shared" si="1876"/>
        <v>6841.4460954084907</v>
      </c>
      <c r="I9241" s="5">
        <f t="shared" si="1877"/>
        <v>720</v>
      </c>
      <c r="J9241" s="5">
        <f t="shared" si="1878"/>
        <v>6121.4460954084907</v>
      </c>
      <c r="K9241" s="2">
        <f t="shared" si="1879"/>
        <v>131275.10582306408</v>
      </c>
      <c r="L9241" s="2">
        <f t="shared" si="1880"/>
        <v>210482</v>
      </c>
      <c r="M9241" s="2">
        <f t="shared" si="1881"/>
        <v>40040</v>
      </c>
      <c r="N9241" s="6">
        <f t="shared" si="1882"/>
        <v>0</v>
      </c>
      <c r="O9241" s="2">
        <f t="shared" si="1883"/>
        <v>19166.894176935923</v>
      </c>
      <c r="P9241" s="2" t="str">
        <f t="shared" si="1884"/>
        <v/>
      </c>
    </row>
    <row r="9242" spans="1:16">
      <c r="A9242" s="6">
        <v>14</v>
      </c>
      <c r="B9242" s="6">
        <v>4</v>
      </c>
      <c r="C9242" s="6">
        <v>0</v>
      </c>
      <c r="D9242" s="6">
        <f t="shared" si="1872"/>
        <v>18</v>
      </c>
      <c r="E9242" s="5">
        <f t="shared" si="1873"/>
        <v>4784.8479031488414</v>
      </c>
      <c r="F9242" s="5">
        <f t="shared" si="1874"/>
        <v>132.45754687499996</v>
      </c>
      <c r="G9242" s="5">
        <f t="shared" si="1875"/>
        <v>0</v>
      </c>
      <c r="H9242" s="5">
        <f t="shared" si="1876"/>
        <v>4917.3054500238413</v>
      </c>
      <c r="I9242" s="5">
        <f t="shared" si="1877"/>
        <v>720</v>
      </c>
      <c r="J9242" s="5">
        <f t="shared" si="1878"/>
        <v>4197.3054500238413</v>
      </c>
      <c r="K9242" s="2">
        <f t="shared" si="1879"/>
        <v>97869.886285136134</v>
      </c>
      <c r="L9242" s="2">
        <f t="shared" si="1880"/>
        <v>131576</v>
      </c>
      <c r="M9242" s="2">
        <f t="shared" si="1881"/>
        <v>14080</v>
      </c>
      <c r="N9242" s="6">
        <f t="shared" si="1882"/>
        <v>1</v>
      </c>
      <c r="O9242" s="2">
        <f t="shared" si="1883"/>
        <v>-373.88628513613367</v>
      </c>
      <c r="P9242" s="2">
        <f t="shared" si="1884"/>
        <v>-373.88628513613367</v>
      </c>
    </row>
    <row r="9243" spans="1:16">
      <c r="A9243" s="6">
        <v>14</v>
      </c>
      <c r="B9243" s="6">
        <v>4</v>
      </c>
      <c r="C9243" s="6">
        <v>1</v>
      </c>
      <c r="D9243" s="6">
        <f t="shared" si="1872"/>
        <v>19</v>
      </c>
      <c r="E9243" s="5">
        <f t="shared" si="1873"/>
        <v>4784.8479031488414</v>
      </c>
      <c r="F9243" s="5">
        <f t="shared" si="1874"/>
        <v>132.45754687499996</v>
      </c>
      <c r="G9243" s="5">
        <f t="shared" si="1875"/>
        <v>45.5625</v>
      </c>
      <c r="H9243" s="5">
        <f t="shared" si="1876"/>
        <v>4962.8679500238413</v>
      </c>
      <c r="I9243" s="5">
        <f t="shared" si="1877"/>
        <v>720</v>
      </c>
      <c r="J9243" s="5">
        <f t="shared" si="1878"/>
        <v>4242.8679500238413</v>
      </c>
      <c r="K9243" s="2">
        <f t="shared" si="1879"/>
        <v>98660.901910136134</v>
      </c>
      <c r="L9243" s="2">
        <f t="shared" si="1880"/>
        <v>134276</v>
      </c>
      <c r="M9243" s="2">
        <f t="shared" si="1881"/>
        <v>14960</v>
      </c>
      <c r="N9243" s="6">
        <f t="shared" si="1882"/>
        <v>1</v>
      </c>
      <c r="O9243" s="2">
        <f t="shared" si="1883"/>
        <v>655.09808986386633</v>
      </c>
      <c r="P9243" s="2">
        <f t="shared" si="1884"/>
        <v>655.09808986386633</v>
      </c>
    </row>
    <row r="9244" spans="1:16">
      <c r="A9244" s="6">
        <v>14</v>
      </c>
      <c r="B9244" s="6">
        <v>4</v>
      </c>
      <c r="C9244" s="6">
        <v>2</v>
      </c>
      <c r="D9244" s="6">
        <f t="shared" si="1872"/>
        <v>20</v>
      </c>
      <c r="E9244" s="5">
        <f t="shared" si="1873"/>
        <v>4784.8479031488414</v>
      </c>
      <c r="F9244" s="5">
        <f t="shared" si="1874"/>
        <v>132.45754687499996</v>
      </c>
      <c r="G9244" s="5">
        <f t="shared" si="1875"/>
        <v>92.264062499999994</v>
      </c>
      <c r="H9244" s="5">
        <f t="shared" si="1876"/>
        <v>5009.5695125238417</v>
      </c>
      <c r="I9244" s="5">
        <f t="shared" si="1877"/>
        <v>720</v>
      </c>
      <c r="J9244" s="5">
        <f t="shared" si="1878"/>
        <v>4289.5695125238417</v>
      </c>
      <c r="K9244" s="2">
        <f t="shared" si="1879"/>
        <v>99471.692925761134</v>
      </c>
      <c r="L9244" s="2">
        <f t="shared" si="1880"/>
        <v>136976</v>
      </c>
      <c r="M9244" s="2">
        <f t="shared" si="1881"/>
        <v>15840</v>
      </c>
      <c r="N9244" s="6">
        <f t="shared" si="1882"/>
        <v>1</v>
      </c>
      <c r="O9244" s="2">
        <f t="shared" si="1883"/>
        <v>1664.3070742388663</v>
      </c>
      <c r="P9244" s="2">
        <f t="shared" si="1884"/>
        <v>1664.3070742388663</v>
      </c>
    </row>
    <row r="9245" spans="1:16">
      <c r="A9245" s="6">
        <v>14</v>
      </c>
      <c r="B9245" s="6">
        <v>4</v>
      </c>
      <c r="C9245" s="6">
        <v>3</v>
      </c>
      <c r="D9245" s="6">
        <f t="shared" si="1872"/>
        <v>21</v>
      </c>
      <c r="E9245" s="5">
        <f t="shared" si="1873"/>
        <v>4784.8479031488414</v>
      </c>
      <c r="F9245" s="5">
        <f t="shared" si="1874"/>
        <v>132.45754687499996</v>
      </c>
      <c r="G9245" s="5">
        <f t="shared" si="1875"/>
        <v>140.12604492187498</v>
      </c>
      <c r="H9245" s="5">
        <f t="shared" si="1876"/>
        <v>5057.4314949457166</v>
      </c>
      <c r="I9245" s="5">
        <f t="shared" si="1877"/>
        <v>720</v>
      </c>
      <c r="J9245" s="5">
        <f t="shared" si="1878"/>
        <v>4337.4314949457166</v>
      </c>
      <c r="K9245" s="2">
        <f t="shared" si="1879"/>
        <v>100302.63012058535</v>
      </c>
      <c r="L9245" s="2">
        <f t="shared" si="1880"/>
        <v>139676</v>
      </c>
      <c r="M9245" s="2">
        <f t="shared" si="1881"/>
        <v>16720</v>
      </c>
      <c r="N9245" s="6">
        <f t="shared" si="1882"/>
        <v>1</v>
      </c>
      <c r="O9245" s="2">
        <f t="shared" si="1883"/>
        <v>2653.3698794146476</v>
      </c>
      <c r="P9245" s="2">
        <f t="shared" si="1884"/>
        <v>2653.3698794146476</v>
      </c>
    </row>
    <row r="9246" spans="1:16">
      <c r="A9246" s="6">
        <v>14</v>
      </c>
      <c r="B9246" s="6">
        <v>4</v>
      </c>
      <c r="C9246" s="6">
        <v>4</v>
      </c>
      <c r="D9246" s="6">
        <f t="shared" si="1872"/>
        <v>22</v>
      </c>
      <c r="E9246" s="5">
        <f t="shared" si="1873"/>
        <v>4784.8479031488414</v>
      </c>
      <c r="F9246" s="5">
        <f t="shared" si="1874"/>
        <v>132.45754687499996</v>
      </c>
      <c r="G9246" s="5">
        <f t="shared" si="1875"/>
        <v>189.17016064453125</v>
      </c>
      <c r="H9246" s="5">
        <f t="shared" si="1876"/>
        <v>5106.4756106683726</v>
      </c>
      <c r="I9246" s="5">
        <f t="shared" si="1877"/>
        <v>720</v>
      </c>
      <c r="J9246" s="5">
        <f t="shared" si="1878"/>
        <v>4386.4756106683726</v>
      </c>
      <c r="K9246" s="2">
        <f t="shared" si="1879"/>
        <v>101154.09046299258</v>
      </c>
      <c r="L9246" s="2">
        <f t="shared" si="1880"/>
        <v>142376</v>
      </c>
      <c r="M9246" s="2">
        <f t="shared" si="1881"/>
        <v>17600</v>
      </c>
      <c r="N9246" s="6">
        <f t="shared" si="1882"/>
        <v>1</v>
      </c>
      <c r="O9246" s="2">
        <f t="shared" si="1883"/>
        <v>3621.909537007421</v>
      </c>
      <c r="P9246" s="2">
        <f t="shared" si="1884"/>
        <v>3621.909537007421</v>
      </c>
    </row>
    <row r="9247" spans="1:16">
      <c r="A9247" s="6">
        <v>14</v>
      </c>
      <c r="B9247" s="6">
        <v>4</v>
      </c>
      <c r="C9247" s="6">
        <v>5</v>
      </c>
      <c r="D9247" s="6">
        <f t="shared" si="1872"/>
        <v>23</v>
      </c>
      <c r="E9247" s="5">
        <f t="shared" si="1873"/>
        <v>4784.8479031488414</v>
      </c>
      <c r="F9247" s="5">
        <f t="shared" si="1874"/>
        <v>132.45754687499996</v>
      </c>
      <c r="G9247" s="5">
        <f t="shared" si="1875"/>
        <v>239.41848456573481</v>
      </c>
      <c r="H9247" s="5">
        <f t="shared" si="1876"/>
        <v>5156.7239345895759</v>
      </c>
      <c r="I9247" s="5">
        <f t="shared" si="1877"/>
        <v>720</v>
      </c>
      <c r="J9247" s="5">
        <f t="shared" si="1878"/>
        <v>4436.7239345895759</v>
      </c>
      <c r="K9247" s="2">
        <f t="shared" si="1879"/>
        <v>102026.4571977357</v>
      </c>
      <c r="L9247" s="2">
        <f t="shared" si="1880"/>
        <v>145076</v>
      </c>
      <c r="M9247" s="2">
        <f t="shared" si="1881"/>
        <v>18480</v>
      </c>
      <c r="N9247" s="6">
        <f t="shared" si="1882"/>
        <v>1</v>
      </c>
      <c r="O9247" s="2">
        <f t="shared" si="1883"/>
        <v>4569.5428022643027</v>
      </c>
      <c r="P9247" s="2">
        <f t="shared" si="1884"/>
        <v>4569.5428022643027</v>
      </c>
    </row>
    <row r="9248" spans="1:16">
      <c r="A9248" s="6">
        <v>14</v>
      </c>
      <c r="B9248" s="6">
        <v>4</v>
      </c>
      <c r="C9248" s="6">
        <v>6</v>
      </c>
      <c r="D9248" s="6">
        <f t="shared" si="1872"/>
        <v>24</v>
      </c>
      <c r="E9248" s="5">
        <f t="shared" si="1873"/>
        <v>4784.8479031488414</v>
      </c>
      <c r="F9248" s="5">
        <f t="shared" si="1874"/>
        <v>132.45754687499996</v>
      </c>
      <c r="G9248" s="5">
        <f t="shared" si="1875"/>
        <v>290.89345874736784</v>
      </c>
      <c r="H9248" s="5">
        <f t="shared" si="1876"/>
        <v>5208.1989087712091</v>
      </c>
      <c r="I9248" s="5">
        <f t="shared" si="1877"/>
        <v>720</v>
      </c>
      <c r="J9248" s="5">
        <f t="shared" si="1878"/>
        <v>4488.1989087712091</v>
      </c>
      <c r="K9248" s="2">
        <f t="shared" si="1879"/>
        <v>102920.11994394461</v>
      </c>
      <c r="L9248" s="2">
        <f t="shared" si="1880"/>
        <v>147776</v>
      </c>
      <c r="M9248" s="2">
        <f t="shared" si="1881"/>
        <v>19360</v>
      </c>
      <c r="N9248" s="6">
        <f t="shared" si="1882"/>
        <v>1</v>
      </c>
      <c r="O9248" s="2">
        <f t="shared" si="1883"/>
        <v>5495.8800560553937</v>
      </c>
      <c r="P9248" s="2">
        <f t="shared" si="1884"/>
        <v>5495.8800560553937</v>
      </c>
    </row>
    <row r="9249" spans="1:16">
      <c r="A9249" s="6">
        <v>14</v>
      </c>
      <c r="B9249" s="6">
        <v>4</v>
      </c>
      <c r="C9249" s="6">
        <v>7</v>
      </c>
      <c r="D9249" s="6">
        <f t="shared" si="1872"/>
        <v>25</v>
      </c>
      <c r="E9249" s="5">
        <f t="shared" si="1873"/>
        <v>4784.8479031488414</v>
      </c>
      <c r="F9249" s="5">
        <f t="shared" si="1874"/>
        <v>132.45754687499996</v>
      </c>
      <c r="G9249" s="5">
        <f t="shared" si="1875"/>
        <v>343.61789814532818</v>
      </c>
      <c r="H9249" s="5">
        <f t="shared" si="1876"/>
        <v>5260.9233481691699</v>
      </c>
      <c r="I9249" s="5">
        <f t="shared" si="1877"/>
        <v>720</v>
      </c>
      <c r="J9249" s="5">
        <f t="shared" si="1878"/>
        <v>4540.9233481691699</v>
      </c>
      <c r="K9249" s="2">
        <f t="shared" si="1879"/>
        <v>103835.47479460364</v>
      </c>
      <c r="L9249" s="2">
        <f t="shared" si="1880"/>
        <v>150476</v>
      </c>
      <c r="M9249" s="2">
        <f t="shared" si="1881"/>
        <v>20240</v>
      </c>
      <c r="N9249" s="6">
        <f t="shared" si="1882"/>
        <v>1</v>
      </c>
      <c r="O9249" s="2">
        <f t="shared" si="1883"/>
        <v>6400.5252053963632</v>
      </c>
      <c r="P9249" s="2">
        <f t="shared" si="1884"/>
        <v>6400.5252053963632</v>
      </c>
    </row>
    <row r="9250" spans="1:16">
      <c r="A9250" s="6">
        <v>14</v>
      </c>
      <c r="B9250" s="6">
        <v>4</v>
      </c>
      <c r="C9250" s="6">
        <v>8</v>
      </c>
      <c r="D9250" s="6">
        <f t="shared" si="1872"/>
        <v>26</v>
      </c>
      <c r="E9250" s="5">
        <f t="shared" si="1873"/>
        <v>4784.8479031488414</v>
      </c>
      <c r="F9250" s="5">
        <f t="shared" si="1874"/>
        <v>132.45754687499996</v>
      </c>
      <c r="G9250" s="5">
        <f t="shared" si="1875"/>
        <v>397.61499642530839</v>
      </c>
      <c r="H9250" s="5">
        <f t="shared" si="1876"/>
        <v>5314.9204464491495</v>
      </c>
      <c r="I9250" s="5">
        <f t="shared" si="1877"/>
        <v>720</v>
      </c>
      <c r="J9250" s="5">
        <f t="shared" si="1878"/>
        <v>4594.9204464491495</v>
      </c>
      <c r="K9250" s="2">
        <f t="shared" si="1879"/>
        <v>104772.92441751996</v>
      </c>
      <c r="L9250" s="2">
        <f t="shared" si="1880"/>
        <v>153176</v>
      </c>
      <c r="M9250" s="2">
        <f t="shared" si="1881"/>
        <v>21120</v>
      </c>
      <c r="N9250" s="6">
        <f t="shared" si="1882"/>
        <v>1</v>
      </c>
      <c r="O9250" s="2">
        <f t="shared" si="1883"/>
        <v>7283.0755824800435</v>
      </c>
      <c r="P9250" s="2">
        <f t="shared" si="1884"/>
        <v>7283.0755824800435</v>
      </c>
    </row>
    <row r="9251" spans="1:16">
      <c r="A9251" s="6">
        <v>14</v>
      </c>
      <c r="B9251" s="6">
        <v>4</v>
      </c>
      <c r="C9251" s="6">
        <v>9</v>
      </c>
      <c r="D9251" s="6">
        <f t="shared" si="1872"/>
        <v>27</v>
      </c>
      <c r="E9251" s="5">
        <f t="shared" si="1873"/>
        <v>4784.8479031488414</v>
      </c>
      <c r="F9251" s="5">
        <f t="shared" si="1874"/>
        <v>132.45754687499996</v>
      </c>
      <c r="G9251" s="5">
        <f t="shared" si="1875"/>
        <v>452.90833186570285</v>
      </c>
      <c r="H9251" s="5">
        <f t="shared" si="1876"/>
        <v>5370.2137818895444</v>
      </c>
      <c r="I9251" s="5">
        <f t="shared" si="1877"/>
        <v>720</v>
      </c>
      <c r="J9251" s="5">
        <f t="shared" si="1878"/>
        <v>4650.2137818895444</v>
      </c>
      <c r="K9251" s="2">
        <f t="shared" si="1879"/>
        <v>105732.87815780459</v>
      </c>
      <c r="L9251" s="2">
        <f t="shared" si="1880"/>
        <v>155876</v>
      </c>
      <c r="M9251" s="2">
        <f t="shared" si="1881"/>
        <v>22000</v>
      </c>
      <c r="N9251" s="6">
        <f t="shared" si="1882"/>
        <v>1</v>
      </c>
      <c r="O9251" s="2">
        <f t="shared" si="1883"/>
        <v>8143.1218421954109</v>
      </c>
      <c r="P9251" s="2">
        <f t="shared" si="1884"/>
        <v>8143.1218421954109</v>
      </c>
    </row>
    <row r="9252" spans="1:16">
      <c r="A9252" s="6">
        <v>14</v>
      </c>
      <c r="B9252" s="6">
        <v>4</v>
      </c>
      <c r="C9252" s="6">
        <v>10</v>
      </c>
      <c r="D9252" s="6">
        <f t="shared" si="1872"/>
        <v>28</v>
      </c>
      <c r="E9252" s="5">
        <f t="shared" si="1873"/>
        <v>4784.8479031488414</v>
      </c>
      <c r="F9252" s="5">
        <f t="shared" si="1874"/>
        <v>132.45754687499996</v>
      </c>
      <c r="G9252" s="5">
        <f t="shared" si="1875"/>
        <v>509.52187334891573</v>
      </c>
      <c r="H9252" s="5">
        <f t="shared" si="1876"/>
        <v>5426.8273233727568</v>
      </c>
      <c r="I9252" s="5">
        <f t="shared" si="1877"/>
        <v>720</v>
      </c>
      <c r="J9252" s="5">
        <f t="shared" si="1878"/>
        <v>4706.8273233727568</v>
      </c>
      <c r="K9252" s="2">
        <f t="shared" si="1879"/>
        <v>106715.75214188814</v>
      </c>
      <c r="L9252" s="2">
        <f t="shared" si="1880"/>
        <v>158576</v>
      </c>
      <c r="M9252" s="2">
        <f t="shared" si="1881"/>
        <v>22880</v>
      </c>
      <c r="N9252" s="6">
        <f t="shared" si="1882"/>
        <v>1</v>
      </c>
      <c r="O9252" s="2">
        <f t="shared" si="1883"/>
        <v>8980.247858111863</v>
      </c>
      <c r="P9252" s="2">
        <f t="shared" si="1884"/>
        <v>8980.247858111863</v>
      </c>
    </row>
    <row r="9253" spans="1:16">
      <c r="A9253" s="6">
        <v>14</v>
      </c>
      <c r="B9253" s="6">
        <v>4</v>
      </c>
      <c r="C9253" s="6">
        <v>11</v>
      </c>
      <c r="D9253" s="6">
        <f t="shared" si="1872"/>
        <v>29</v>
      </c>
      <c r="E9253" s="5">
        <f t="shared" si="1873"/>
        <v>4784.8479031488414</v>
      </c>
      <c r="F9253" s="5">
        <f t="shared" si="1874"/>
        <v>132.45754687499996</v>
      </c>
      <c r="G9253" s="5">
        <f t="shared" si="1875"/>
        <v>567.47998644235474</v>
      </c>
      <c r="H9253" s="5">
        <f t="shared" si="1876"/>
        <v>5484.7854364661962</v>
      </c>
      <c r="I9253" s="5">
        <f t="shared" si="1877"/>
        <v>720</v>
      </c>
      <c r="J9253" s="5">
        <f t="shared" si="1878"/>
        <v>4764.7854364661962</v>
      </c>
      <c r="K9253" s="2">
        <f t="shared" si="1879"/>
        <v>107721.96938309369</v>
      </c>
      <c r="L9253" s="2">
        <f t="shared" si="1880"/>
        <v>161276</v>
      </c>
      <c r="M9253" s="2">
        <f t="shared" si="1881"/>
        <v>23760</v>
      </c>
      <c r="N9253" s="6">
        <f t="shared" si="1882"/>
        <v>1</v>
      </c>
      <c r="O9253" s="2">
        <f t="shared" si="1883"/>
        <v>9794.0306169063115</v>
      </c>
      <c r="P9253" s="2">
        <f t="shared" si="1884"/>
        <v>9794.0306169063115</v>
      </c>
    </row>
    <row r="9254" spans="1:16">
      <c r="A9254" s="6">
        <v>14</v>
      </c>
      <c r="B9254" s="6">
        <v>4</v>
      </c>
      <c r="C9254" s="6">
        <v>12</v>
      </c>
      <c r="D9254" s="6">
        <f t="shared" si="1872"/>
        <v>30</v>
      </c>
      <c r="E9254" s="5">
        <f t="shared" si="1873"/>
        <v>4784.8479031488414</v>
      </c>
      <c r="F9254" s="5">
        <f t="shared" si="1874"/>
        <v>132.45754687499996</v>
      </c>
      <c r="G9254" s="5">
        <f t="shared" si="1875"/>
        <v>626.80743957041921</v>
      </c>
      <c r="H9254" s="5">
        <f t="shared" si="1876"/>
        <v>5544.1128895942602</v>
      </c>
      <c r="I9254" s="5">
        <f t="shared" si="1877"/>
        <v>720</v>
      </c>
      <c r="J9254" s="5">
        <f t="shared" si="1878"/>
        <v>4824.1128895942602</v>
      </c>
      <c r="K9254" s="2">
        <f t="shared" si="1879"/>
        <v>108751.95988878924</v>
      </c>
      <c r="L9254" s="2">
        <f t="shared" si="1880"/>
        <v>163976</v>
      </c>
      <c r="M9254" s="2">
        <f t="shared" si="1881"/>
        <v>24640</v>
      </c>
      <c r="N9254" s="6">
        <f t="shared" si="1882"/>
        <v>1</v>
      </c>
      <c r="O9254" s="2">
        <f t="shared" si="1883"/>
        <v>10584.040111210765</v>
      </c>
      <c r="P9254" s="2">
        <f t="shared" si="1884"/>
        <v>10584.040111210765</v>
      </c>
    </row>
    <row r="9255" spans="1:16">
      <c r="A9255" s="6">
        <v>14</v>
      </c>
      <c r="B9255" s="6">
        <v>4</v>
      </c>
      <c r="C9255" s="6">
        <v>13</v>
      </c>
      <c r="D9255" s="6">
        <f t="shared" si="1872"/>
        <v>31</v>
      </c>
      <c r="E9255" s="5">
        <f t="shared" si="1873"/>
        <v>4784.8479031488414</v>
      </c>
      <c r="F9255" s="5">
        <f t="shared" si="1874"/>
        <v>132.45754687499996</v>
      </c>
      <c r="G9255" s="5">
        <f t="shared" si="1875"/>
        <v>687.52941027880343</v>
      </c>
      <c r="H9255" s="5">
        <f t="shared" si="1876"/>
        <v>5604.8348603026443</v>
      </c>
      <c r="I9255" s="5">
        <f t="shared" si="1877"/>
        <v>720</v>
      </c>
      <c r="J9255" s="5">
        <f t="shared" si="1878"/>
        <v>4884.8348603026443</v>
      </c>
      <c r="K9255" s="2">
        <f t="shared" si="1879"/>
        <v>109806.16076914313</v>
      </c>
      <c r="L9255" s="2">
        <f t="shared" si="1880"/>
        <v>166676</v>
      </c>
      <c r="M9255" s="2">
        <f t="shared" si="1881"/>
        <v>25520</v>
      </c>
      <c r="N9255" s="6">
        <f t="shared" si="1882"/>
        <v>1</v>
      </c>
      <c r="O9255" s="2">
        <f t="shared" si="1883"/>
        <v>11349.839230856873</v>
      </c>
      <c r="P9255" s="2">
        <f t="shared" si="1884"/>
        <v>11349.839230856873</v>
      </c>
    </row>
    <row r="9256" spans="1:16">
      <c r="A9256" s="6">
        <v>14</v>
      </c>
      <c r="B9256" s="6">
        <v>4</v>
      </c>
      <c r="C9256" s="6">
        <v>14</v>
      </c>
      <c r="D9256" s="6">
        <f t="shared" si="1872"/>
        <v>32</v>
      </c>
      <c r="E9256" s="5">
        <f t="shared" si="1873"/>
        <v>4784.8479031488414</v>
      </c>
      <c r="F9256" s="5">
        <f t="shared" si="1874"/>
        <v>132.45754687499996</v>
      </c>
      <c r="G9256" s="5">
        <f t="shared" si="1875"/>
        <v>749.67149159246469</v>
      </c>
      <c r="H9256" s="5">
        <f t="shared" si="1876"/>
        <v>5666.9769416163062</v>
      </c>
      <c r="I9256" s="5">
        <f t="shared" si="1877"/>
        <v>720</v>
      </c>
      <c r="J9256" s="5">
        <f t="shared" si="1878"/>
        <v>4946.9769416163062</v>
      </c>
      <c r="K9256" s="2">
        <f t="shared" si="1879"/>
        <v>110885.01634750531</v>
      </c>
      <c r="L9256" s="2">
        <f t="shared" si="1880"/>
        <v>169376</v>
      </c>
      <c r="M9256" s="2">
        <f t="shared" si="1881"/>
        <v>26400</v>
      </c>
      <c r="N9256" s="6">
        <f t="shared" si="1882"/>
        <v>1</v>
      </c>
      <c r="O9256" s="2">
        <f t="shared" si="1883"/>
        <v>12090.983652494688</v>
      </c>
      <c r="P9256" s="2">
        <f t="shared" si="1884"/>
        <v>12090.983652494688</v>
      </c>
    </row>
    <row r="9257" spans="1:16">
      <c r="A9257" s="6">
        <v>14</v>
      </c>
      <c r="B9257" s="6">
        <v>4</v>
      </c>
      <c r="C9257" s="6">
        <v>15</v>
      </c>
      <c r="D9257" s="6">
        <f t="shared" si="1872"/>
        <v>33</v>
      </c>
      <c r="E9257" s="5">
        <f t="shared" si="1873"/>
        <v>4784.8479031488414</v>
      </c>
      <c r="F9257" s="5">
        <f t="shared" si="1874"/>
        <v>132.45754687499996</v>
      </c>
      <c r="G9257" s="5">
        <f t="shared" si="1875"/>
        <v>813.25969846861108</v>
      </c>
      <c r="H9257" s="5">
        <f t="shared" si="1876"/>
        <v>5730.5651484924529</v>
      </c>
      <c r="I9257" s="5">
        <f t="shared" si="1877"/>
        <v>720</v>
      </c>
      <c r="J9257" s="5">
        <f t="shared" si="1878"/>
        <v>5010.5651484924529</v>
      </c>
      <c r="K9257" s="2">
        <f t="shared" si="1879"/>
        <v>111988.97827243841</v>
      </c>
      <c r="L9257" s="2">
        <f t="shared" si="1880"/>
        <v>172076</v>
      </c>
      <c r="M9257" s="2">
        <f t="shared" si="1881"/>
        <v>27280</v>
      </c>
      <c r="N9257" s="6">
        <f t="shared" si="1882"/>
        <v>1</v>
      </c>
      <c r="O9257" s="2">
        <f t="shared" si="1883"/>
        <v>12807.021727561587</v>
      </c>
      <c r="P9257" s="2">
        <f t="shared" si="1884"/>
        <v>12807.021727561587</v>
      </c>
    </row>
    <row r="9258" spans="1:16">
      <c r="A9258" s="6">
        <v>14</v>
      </c>
      <c r="B9258" s="6">
        <v>4</v>
      </c>
      <c r="C9258" s="6">
        <v>16</v>
      </c>
      <c r="D9258" s="6">
        <f t="shared" si="1872"/>
        <v>34</v>
      </c>
      <c r="E9258" s="5">
        <f t="shared" si="1873"/>
        <v>4784.8479031488414</v>
      </c>
      <c r="F9258" s="5">
        <f t="shared" si="1874"/>
        <v>132.45754687499996</v>
      </c>
      <c r="G9258" s="5">
        <f t="shared" si="1875"/>
        <v>878.32047434610013</v>
      </c>
      <c r="H9258" s="5">
        <f t="shared" si="1876"/>
        <v>5795.6259243699415</v>
      </c>
      <c r="I9258" s="5">
        <f t="shared" si="1877"/>
        <v>720</v>
      </c>
      <c r="J9258" s="5">
        <f t="shared" si="1878"/>
        <v>5075.6259243699415</v>
      </c>
      <c r="K9258" s="2">
        <f t="shared" si="1879"/>
        <v>113118.50563142259</v>
      </c>
      <c r="L9258" s="2">
        <f t="shared" si="1880"/>
        <v>174776</v>
      </c>
      <c r="M9258" s="2">
        <f t="shared" si="1881"/>
        <v>28160</v>
      </c>
      <c r="N9258" s="6">
        <f t="shared" si="1882"/>
        <v>1</v>
      </c>
      <c r="O9258" s="2">
        <f t="shared" si="1883"/>
        <v>13497.494368577405</v>
      </c>
      <c r="P9258" s="2">
        <f t="shared" si="1884"/>
        <v>13497.494368577405</v>
      </c>
    </row>
    <row r="9259" spans="1:16">
      <c r="A9259" s="6">
        <v>14</v>
      </c>
      <c r="B9259" s="6">
        <v>4</v>
      </c>
      <c r="C9259" s="6">
        <v>17</v>
      </c>
      <c r="D9259" s="6">
        <f t="shared" si="1872"/>
        <v>35</v>
      </c>
      <c r="E9259" s="5">
        <f t="shared" si="1873"/>
        <v>4784.8479031488414</v>
      </c>
      <c r="F9259" s="5">
        <f t="shared" si="1874"/>
        <v>132.45754687499996</v>
      </c>
      <c r="G9259" s="5">
        <f t="shared" si="1875"/>
        <v>944.88069779264049</v>
      </c>
      <c r="H9259" s="5">
        <f t="shared" si="1876"/>
        <v>5862.1861478164819</v>
      </c>
      <c r="I9259" s="5">
        <f t="shared" si="1877"/>
        <v>720</v>
      </c>
      <c r="J9259" s="5">
        <f t="shared" si="1878"/>
        <v>5142.1861478164819</v>
      </c>
      <c r="K9259" s="2">
        <f t="shared" si="1879"/>
        <v>114274.06506625836</v>
      </c>
      <c r="L9259" s="2">
        <f t="shared" si="1880"/>
        <v>177476</v>
      </c>
      <c r="M9259" s="2">
        <f t="shared" si="1881"/>
        <v>29040</v>
      </c>
      <c r="N9259" s="6">
        <f t="shared" si="1882"/>
        <v>1</v>
      </c>
      <c r="O9259" s="2">
        <f t="shared" si="1883"/>
        <v>14161.934933741635</v>
      </c>
      <c r="P9259" s="2">
        <f t="shared" si="1884"/>
        <v>14161.934933741635</v>
      </c>
    </row>
    <row r="9260" spans="1:16">
      <c r="A9260" s="6">
        <v>14</v>
      </c>
      <c r="B9260" s="6">
        <v>4</v>
      </c>
      <c r="C9260" s="6">
        <v>18</v>
      </c>
      <c r="D9260" s="6">
        <f t="shared" si="1872"/>
        <v>36</v>
      </c>
      <c r="E9260" s="5">
        <f t="shared" si="1873"/>
        <v>4784.8479031488414</v>
      </c>
      <c r="F9260" s="5">
        <f t="shared" si="1874"/>
        <v>132.45754687499996</v>
      </c>
      <c r="G9260" s="5">
        <f t="shared" si="1875"/>
        <v>1012.9676892512279</v>
      </c>
      <c r="H9260" s="5">
        <f t="shared" si="1876"/>
        <v>5930.2731392750693</v>
      </c>
      <c r="I9260" s="5">
        <f t="shared" si="1877"/>
        <v>720</v>
      </c>
      <c r="J9260" s="5">
        <f t="shared" si="1878"/>
        <v>5210.2731392750693</v>
      </c>
      <c r="K9260" s="2">
        <f t="shared" si="1879"/>
        <v>115456.13089019217</v>
      </c>
      <c r="L9260" s="2">
        <f t="shared" si="1880"/>
        <v>180176</v>
      </c>
      <c r="M9260" s="2">
        <f t="shared" si="1881"/>
        <v>29920</v>
      </c>
      <c r="N9260" s="6">
        <f t="shared" si="1882"/>
        <v>1</v>
      </c>
      <c r="O9260" s="2">
        <f t="shared" si="1883"/>
        <v>14799.869109807827</v>
      </c>
      <c r="P9260" s="2">
        <f t="shared" si="1884"/>
        <v>14799.869109807827</v>
      </c>
    </row>
    <row r="9261" spans="1:16">
      <c r="A9261" s="6">
        <v>14</v>
      </c>
      <c r="B9261" s="6">
        <v>4</v>
      </c>
      <c r="C9261" s="6">
        <v>19</v>
      </c>
      <c r="D9261" s="6">
        <f t="shared" si="1872"/>
        <v>37</v>
      </c>
      <c r="E9261" s="5">
        <f t="shared" si="1873"/>
        <v>4784.8479031488414</v>
      </c>
      <c r="F9261" s="5">
        <f t="shared" si="1874"/>
        <v>132.45754687499996</v>
      </c>
      <c r="G9261" s="5">
        <f t="shared" si="1875"/>
        <v>1082.6092178872495</v>
      </c>
      <c r="H9261" s="5">
        <f t="shared" si="1876"/>
        <v>5999.9146679110909</v>
      </c>
      <c r="I9261" s="5">
        <f t="shared" si="1877"/>
        <v>720</v>
      </c>
      <c r="J9261" s="5">
        <f t="shared" si="1878"/>
        <v>5279.9146679110909</v>
      </c>
      <c r="K9261" s="2">
        <f t="shared" si="1879"/>
        <v>116665.18520678977</v>
      </c>
      <c r="L9261" s="2">
        <f t="shared" si="1880"/>
        <v>182876</v>
      </c>
      <c r="M9261" s="2">
        <f t="shared" si="1881"/>
        <v>30800</v>
      </c>
      <c r="N9261" s="6">
        <f t="shared" si="1882"/>
        <v>1</v>
      </c>
      <c r="O9261" s="2">
        <f t="shared" si="1883"/>
        <v>15410.814793210229</v>
      </c>
      <c r="P9261" s="2">
        <f t="shared" si="1884"/>
        <v>15410.814793210229</v>
      </c>
    </row>
    <row r="9262" spans="1:16">
      <c r="A9262" s="6">
        <v>14</v>
      </c>
      <c r="B9262" s="6">
        <v>4</v>
      </c>
      <c r="C9262" s="6">
        <v>20</v>
      </c>
      <c r="D9262" s="6">
        <f t="shared" si="1872"/>
        <v>38</v>
      </c>
      <c r="E9262" s="5">
        <f t="shared" si="1873"/>
        <v>4784.8479031488414</v>
      </c>
      <c r="F9262" s="5">
        <f t="shared" si="1874"/>
        <v>132.45754687499996</v>
      </c>
      <c r="G9262" s="5">
        <f t="shared" si="1875"/>
        <v>1153.8335085377266</v>
      </c>
      <c r="H9262" s="5">
        <f t="shared" si="1876"/>
        <v>6071.138958561568</v>
      </c>
      <c r="I9262" s="5">
        <f t="shared" si="1877"/>
        <v>720</v>
      </c>
      <c r="J9262" s="5">
        <f t="shared" si="1878"/>
        <v>5351.138958561568</v>
      </c>
      <c r="K9262" s="2">
        <f t="shared" si="1879"/>
        <v>117901.71803058278</v>
      </c>
      <c r="L9262" s="2">
        <f t="shared" si="1880"/>
        <v>185576</v>
      </c>
      <c r="M9262" s="2">
        <f t="shared" si="1881"/>
        <v>31680</v>
      </c>
      <c r="N9262" s="6">
        <f t="shared" si="1882"/>
        <v>1</v>
      </c>
      <c r="O9262" s="2">
        <f t="shared" si="1883"/>
        <v>15994.281969417221</v>
      </c>
      <c r="P9262" s="2">
        <f t="shared" si="1884"/>
        <v>15994.281969417221</v>
      </c>
    </row>
    <row r="9263" spans="1:16">
      <c r="A9263" s="6">
        <v>14</v>
      </c>
      <c r="B9263" s="6">
        <v>4</v>
      </c>
      <c r="C9263" s="6">
        <v>21</v>
      </c>
      <c r="D9263" s="6">
        <f t="shared" si="1872"/>
        <v>39</v>
      </c>
      <c r="E9263" s="5">
        <f t="shared" si="1873"/>
        <v>4784.8479031488414</v>
      </c>
      <c r="F9263" s="5">
        <f t="shared" si="1874"/>
        <v>132.45754687499996</v>
      </c>
      <c r="G9263" s="5">
        <f t="shared" si="1875"/>
        <v>1226.6692487641703</v>
      </c>
      <c r="H9263" s="5">
        <f t="shared" si="1876"/>
        <v>6143.9746987880117</v>
      </c>
      <c r="I9263" s="5">
        <f t="shared" si="1877"/>
        <v>720</v>
      </c>
      <c r="J9263" s="5">
        <f t="shared" si="1878"/>
        <v>5423.9746987880117</v>
      </c>
      <c r="K9263" s="2">
        <f t="shared" si="1879"/>
        <v>119166.22740951409</v>
      </c>
      <c r="L9263" s="2">
        <f t="shared" si="1880"/>
        <v>188276</v>
      </c>
      <c r="M9263" s="2">
        <f t="shared" si="1881"/>
        <v>32560</v>
      </c>
      <c r="N9263" s="6">
        <f t="shared" si="1882"/>
        <v>1</v>
      </c>
      <c r="O9263" s="2">
        <f t="shared" si="1883"/>
        <v>16549.772590485911</v>
      </c>
      <c r="P9263" s="2">
        <f t="shared" si="1884"/>
        <v>16549.772590485911</v>
      </c>
    </row>
    <row r="9264" spans="1:16">
      <c r="A9264" s="6">
        <v>14</v>
      </c>
      <c r="B9264" s="6">
        <v>4</v>
      </c>
      <c r="C9264" s="6">
        <v>22</v>
      </c>
      <c r="D9264" s="6">
        <f t="shared" si="1872"/>
        <v>40</v>
      </c>
      <c r="E9264" s="5">
        <f t="shared" si="1873"/>
        <v>4784.8479031488414</v>
      </c>
      <c r="F9264" s="5">
        <f t="shared" si="1874"/>
        <v>132.45754687499996</v>
      </c>
      <c r="G9264" s="5">
        <f t="shared" si="1875"/>
        <v>1301.1455960105666</v>
      </c>
      <c r="H9264" s="5">
        <f t="shared" si="1876"/>
        <v>6218.4510460344081</v>
      </c>
      <c r="I9264" s="5">
        <f t="shared" si="1877"/>
        <v>720</v>
      </c>
      <c r="J9264" s="5">
        <f t="shared" si="1878"/>
        <v>5498.4510460344081</v>
      </c>
      <c r="K9264" s="2">
        <f t="shared" si="1879"/>
        <v>120459.21954920847</v>
      </c>
      <c r="L9264" s="2">
        <f t="shared" si="1880"/>
        <v>190976</v>
      </c>
      <c r="M9264" s="2">
        <f t="shared" si="1881"/>
        <v>33440</v>
      </c>
      <c r="N9264" s="6">
        <f t="shared" si="1882"/>
        <v>1</v>
      </c>
      <c r="O9264" s="2">
        <f t="shared" si="1883"/>
        <v>17076.780450791528</v>
      </c>
      <c r="P9264" s="2">
        <f t="shared" si="1884"/>
        <v>17076.780450791528</v>
      </c>
    </row>
    <row r="9265" spans="1:16">
      <c r="A9265" s="6">
        <v>14</v>
      </c>
      <c r="B9265" s="6">
        <v>4</v>
      </c>
      <c r="C9265" s="6">
        <v>23</v>
      </c>
      <c r="D9265" s="6">
        <f t="shared" si="1872"/>
        <v>41</v>
      </c>
      <c r="E9265" s="5">
        <f t="shared" si="1873"/>
        <v>4784.8479031488414</v>
      </c>
      <c r="F9265" s="5">
        <f t="shared" si="1874"/>
        <v>132.45754687499996</v>
      </c>
      <c r="G9265" s="5">
        <f t="shared" si="1875"/>
        <v>1377.292184868003</v>
      </c>
      <c r="H9265" s="5">
        <f t="shared" si="1876"/>
        <v>6294.5976348918448</v>
      </c>
      <c r="I9265" s="5">
        <f t="shared" si="1877"/>
        <v>720</v>
      </c>
      <c r="J9265" s="5">
        <f t="shared" si="1878"/>
        <v>5574.5976348918448</v>
      </c>
      <c r="K9265" s="2">
        <f t="shared" si="1879"/>
        <v>121781.20893909452</v>
      </c>
      <c r="L9265" s="2">
        <f t="shared" si="1880"/>
        <v>193676</v>
      </c>
      <c r="M9265" s="2">
        <f t="shared" si="1881"/>
        <v>34320</v>
      </c>
      <c r="N9265" s="6">
        <f t="shared" si="1882"/>
        <v>1</v>
      </c>
      <c r="O9265" s="2">
        <f t="shared" si="1883"/>
        <v>17574.791060905482</v>
      </c>
      <c r="P9265" s="2">
        <f t="shared" si="1884"/>
        <v>17574.791060905482</v>
      </c>
    </row>
    <row r="9266" spans="1:16">
      <c r="A9266" s="6">
        <v>14</v>
      </c>
      <c r="B9266" s="6">
        <v>4</v>
      </c>
      <c r="C9266" s="6">
        <v>24</v>
      </c>
      <c r="D9266" s="6">
        <f t="shared" si="1872"/>
        <v>42</v>
      </c>
      <c r="E9266" s="5">
        <f t="shared" si="1873"/>
        <v>4784.8479031488414</v>
      </c>
      <c r="F9266" s="5">
        <f t="shared" si="1874"/>
        <v>132.45754687499996</v>
      </c>
      <c r="G9266" s="5">
        <f t="shared" si="1875"/>
        <v>1455.1391344474989</v>
      </c>
      <c r="H9266" s="5">
        <f t="shared" si="1876"/>
        <v>6372.44458447134</v>
      </c>
      <c r="I9266" s="5">
        <f t="shared" si="1877"/>
        <v>720</v>
      </c>
      <c r="J9266" s="5">
        <f t="shared" si="1878"/>
        <v>5652.44458447134</v>
      </c>
      <c r="K9266" s="2">
        <f t="shared" si="1879"/>
        <v>123132.71848040521</v>
      </c>
      <c r="L9266" s="2">
        <f t="shared" si="1880"/>
        <v>196376</v>
      </c>
      <c r="M9266" s="2">
        <f t="shared" si="1881"/>
        <v>35200</v>
      </c>
      <c r="N9266" s="6">
        <f t="shared" si="1882"/>
        <v>1</v>
      </c>
      <c r="O9266" s="2">
        <f t="shared" si="1883"/>
        <v>18043.281519594791</v>
      </c>
      <c r="P9266" s="2">
        <f t="shared" si="1884"/>
        <v>18043.281519594791</v>
      </c>
    </row>
    <row r="9267" spans="1:16">
      <c r="A9267" s="6">
        <v>14</v>
      </c>
      <c r="B9267" s="6">
        <v>4</v>
      </c>
      <c r="C9267" s="6">
        <v>25</v>
      </c>
      <c r="D9267" s="6">
        <f t="shared" si="1872"/>
        <v>43</v>
      </c>
      <c r="E9267" s="5">
        <f t="shared" si="1873"/>
        <v>4784.8479031488414</v>
      </c>
      <c r="F9267" s="5">
        <f t="shared" si="1874"/>
        <v>132.45754687499996</v>
      </c>
      <c r="G9267" s="5">
        <f t="shared" si="1875"/>
        <v>1534.7170558625965</v>
      </c>
      <c r="H9267" s="5">
        <f t="shared" si="1876"/>
        <v>6452.022505886438</v>
      </c>
      <c r="I9267" s="5">
        <f t="shared" si="1877"/>
        <v>720</v>
      </c>
      <c r="J9267" s="5">
        <f t="shared" si="1878"/>
        <v>5732.022505886438</v>
      </c>
      <c r="K9267" s="2">
        <f t="shared" si="1879"/>
        <v>124514.27961608399</v>
      </c>
      <c r="L9267" s="2">
        <f t="shared" si="1880"/>
        <v>199076</v>
      </c>
      <c r="M9267" s="2">
        <f t="shared" si="1881"/>
        <v>36080</v>
      </c>
      <c r="N9267" s="6">
        <f t="shared" si="1882"/>
        <v>1</v>
      </c>
      <c r="O9267" s="2">
        <f t="shared" si="1883"/>
        <v>18481.720383916007</v>
      </c>
      <c r="P9267" s="2">
        <f t="shared" si="1884"/>
        <v>18481.720383916007</v>
      </c>
    </row>
    <row r="9268" spans="1:16">
      <c r="A9268" s="6">
        <v>14</v>
      </c>
      <c r="B9268" s="6">
        <v>4</v>
      </c>
      <c r="C9268" s="6">
        <v>26</v>
      </c>
      <c r="D9268" s="6">
        <f t="shared" si="1872"/>
        <v>44</v>
      </c>
      <c r="E9268" s="5">
        <f t="shared" si="1873"/>
        <v>4784.8479031488414</v>
      </c>
      <c r="F9268" s="5">
        <f t="shared" si="1874"/>
        <v>132.45754687499996</v>
      </c>
      <c r="G9268" s="5">
        <f t="shared" si="1875"/>
        <v>1616.0570598233144</v>
      </c>
      <c r="H9268" s="5">
        <f t="shared" si="1876"/>
        <v>6533.3625098471557</v>
      </c>
      <c r="I9268" s="5">
        <f t="shared" si="1877"/>
        <v>720</v>
      </c>
      <c r="J9268" s="5">
        <f t="shared" si="1878"/>
        <v>5813.3625098471557</v>
      </c>
      <c r="K9268" s="2">
        <f t="shared" si="1879"/>
        <v>125926.43246262423</v>
      </c>
      <c r="L9268" s="2">
        <f t="shared" si="1880"/>
        <v>201776</v>
      </c>
      <c r="M9268" s="2">
        <f t="shared" si="1881"/>
        <v>36960</v>
      </c>
      <c r="N9268" s="6">
        <f t="shared" si="1882"/>
        <v>0</v>
      </c>
      <c r="O9268" s="2">
        <f t="shared" si="1883"/>
        <v>18889.567537375769</v>
      </c>
      <c r="P9268" s="2" t="str">
        <f t="shared" si="1884"/>
        <v/>
      </c>
    </row>
    <row r="9269" spans="1:16">
      <c r="A9269" s="6">
        <v>14</v>
      </c>
      <c r="B9269" s="6">
        <v>4</v>
      </c>
      <c r="C9269" s="6">
        <v>27</v>
      </c>
      <c r="D9269" s="6">
        <f t="shared" si="1872"/>
        <v>45</v>
      </c>
      <c r="E9269" s="5">
        <f t="shared" si="1873"/>
        <v>4784.8479031488414</v>
      </c>
      <c r="F9269" s="5">
        <f t="shared" si="1874"/>
        <v>132.45754687499996</v>
      </c>
      <c r="G9269" s="5">
        <f t="shared" si="1875"/>
        <v>1699.1907643430709</v>
      </c>
      <c r="H9269" s="5">
        <f t="shared" si="1876"/>
        <v>6616.4962143669127</v>
      </c>
      <c r="I9269" s="5">
        <f t="shared" si="1877"/>
        <v>720</v>
      </c>
      <c r="J9269" s="5">
        <f t="shared" si="1878"/>
        <v>5896.4962143669127</v>
      </c>
      <c r="K9269" s="2">
        <f t="shared" si="1879"/>
        <v>127369.72594387001</v>
      </c>
      <c r="L9269" s="2">
        <f t="shared" si="1880"/>
        <v>204476</v>
      </c>
      <c r="M9269" s="2">
        <f t="shared" si="1881"/>
        <v>37840</v>
      </c>
      <c r="N9269" s="6">
        <f t="shared" si="1882"/>
        <v>0</v>
      </c>
      <c r="O9269" s="2">
        <f t="shared" si="1883"/>
        <v>19266.274056129987</v>
      </c>
      <c r="P9269" s="2" t="str">
        <f t="shared" si="1884"/>
        <v/>
      </c>
    </row>
    <row r="9270" spans="1:16">
      <c r="A9270" s="6">
        <v>14</v>
      </c>
      <c r="B9270" s="6">
        <v>4</v>
      </c>
      <c r="C9270" s="6">
        <v>28</v>
      </c>
      <c r="D9270" s="6">
        <f t="shared" si="1872"/>
        <v>46</v>
      </c>
      <c r="E9270" s="5">
        <f t="shared" si="1873"/>
        <v>4784.8479031488414</v>
      </c>
      <c r="F9270" s="5">
        <f t="shared" si="1874"/>
        <v>132.45754687499996</v>
      </c>
      <c r="G9270" s="5">
        <f t="shared" si="1875"/>
        <v>1784.1503025602246</v>
      </c>
      <c r="H9270" s="5">
        <f t="shared" si="1876"/>
        <v>6701.4557525840664</v>
      </c>
      <c r="I9270" s="5">
        <f t="shared" si="1877"/>
        <v>720</v>
      </c>
      <c r="J9270" s="5">
        <f t="shared" si="1878"/>
        <v>5981.4557525840664</v>
      </c>
      <c r="K9270" s="2">
        <f t="shared" si="1879"/>
        <v>128844.71792680671</v>
      </c>
      <c r="L9270" s="2">
        <f t="shared" si="1880"/>
        <v>207176</v>
      </c>
      <c r="M9270" s="2">
        <f t="shared" si="1881"/>
        <v>38720</v>
      </c>
      <c r="N9270" s="6">
        <f t="shared" si="1882"/>
        <v>0</v>
      </c>
      <c r="O9270" s="2">
        <f t="shared" si="1883"/>
        <v>19611.282073193288</v>
      </c>
      <c r="P9270" s="2" t="str">
        <f t="shared" si="1884"/>
        <v/>
      </c>
    </row>
    <row r="9271" spans="1:16">
      <c r="A9271" s="6">
        <v>14</v>
      </c>
      <c r="B9271" s="6">
        <v>4</v>
      </c>
      <c r="C9271" s="6">
        <v>29</v>
      </c>
      <c r="D9271" s="6">
        <f t="shared" si="1872"/>
        <v>47</v>
      </c>
      <c r="E9271" s="5">
        <f t="shared" si="1873"/>
        <v>4784.8479031488414</v>
      </c>
      <c r="F9271" s="5">
        <f t="shared" si="1874"/>
        <v>132.45754687499996</v>
      </c>
      <c r="G9271" s="5">
        <f t="shared" si="1875"/>
        <v>1870.9683306758782</v>
      </c>
      <c r="H9271" s="5">
        <f t="shared" si="1876"/>
        <v>6788.2737806997193</v>
      </c>
      <c r="I9271" s="5">
        <f t="shared" si="1877"/>
        <v>720</v>
      </c>
      <c r="J9271" s="5">
        <f t="shared" si="1878"/>
        <v>6068.2737806997193</v>
      </c>
      <c r="K9271" s="2">
        <f t="shared" si="1879"/>
        <v>130351.97535937012</v>
      </c>
      <c r="L9271" s="2">
        <f t="shared" si="1880"/>
        <v>209876</v>
      </c>
      <c r="M9271" s="2">
        <f t="shared" si="1881"/>
        <v>39600</v>
      </c>
      <c r="N9271" s="6">
        <f t="shared" si="1882"/>
        <v>0</v>
      </c>
      <c r="O9271" s="2">
        <f t="shared" si="1883"/>
        <v>19924.024640629883</v>
      </c>
      <c r="P9271" s="2" t="str">
        <f t="shared" si="1884"/>
        <v/>
      </c>
    </row>
    <row r="9272" spans="1:16">
      <c r="A9272" s="6">
        <v>14</v>
      </c>
      <c r="B9272" s="6">
        <v>4</v>
      </c>
      <c r="C9272" s="6">
        <v>30</v>
      </c>
      <c r="D9272" s="6">
        <f t="shared" si="1872"/>
        <v>48</v>
      </c>
      <c r="E9272" s="5">
        <f t="shared" si="1873"/>
        <v>4784.8479031488414</v>
      </c>
      <c r="F9272" s="5">
        <f t="shared" si="1874"/>
        <v>132.45754687499996</v>
      </c>
      <c r="G9272" s="5">
        <f t="shared" si="1875"/>
        <v>1959.6780360096488</v>
      </c>
      <c r="H9272" s="5">
        <f t="shared" si="1876"/>
        <v>6876.9834860334904</v>
      </c>
      <c r="I9272" s="5">
        <f t="shared" si="1877"/>
        <v>720</v>
      </c>
      <c r="J9272" s="5">
        <f t="shared" si="1878"/>
        <v>6156.9834860334904</v>
      </c>
      <c r="K9272" s="2">
        <f t="shared" si="1879"/>
        <v>131892.07441030367</v>
      </c>
      <c r="L9272" s="2">
        <f t="shared" si="1880"/>
        <v>212576</v>
      </c>
      <c r="M9272" s="2">
        <f t="shared" si="1881"/>
        <v>40480</v>
      </c>
      <c r="N9272" s="6">
        <f t="shared" si="1882"/>
        <v>0</v>
      </c>
      <c r="O9272" s="2">
        <f t="shared" si="1883"/>
        <v>20203.92558969633</v>
      </c>
      <c r="P9272" s="2" t="str">
        <f t="shared" si="1884"/>
        <v/>
      </c>
    </row>
    <row r="9273" spans="1:16">
      <c r="A9273" s="6">
        <v>14</v>
      </c>
      <c r="B9273" s="6">
        <v>5</v>
      </c>
      <c r="C9273" s="6">
        <v>0</v>
      </c>
      <c r="D9273" s="6">
        <f t="shared" si="1872"/>
        <v>19</v>
      </c>
      <c r="E9273" s="5">
        <f t="shared" si="1873"/>
        <v>4784.8479031488414</v>
      </c>
      <c r="F9273" s="5">
        <f t="shared" si="1874"/>
        <v>169.71123193359369</v>
      </c>
      <c r="G9273" s="5">
        <f t="shared" si="1875"/>
        <v>0</v>
      </c>
      <c r="H9273" s="5">
        <f t="shared" si="1876"/>
        <v>4954.5591350824352</v>
      </c>
      <c r="I9273" s="5">
        <f t="shared" si="1877"/>
        <v>720</v>
      </c>
      <c r="J9273" s="5">
        <f t="shared" si="1878"/>
        <v>4234.5591350824352</v>
      </c>
      <c r="K9273" s="2">
        <f t="shared" si="1879"/>
        <v>98516.65165073672</v>
      </c>
      <c r="L9273" s="2">
        <f t="shared" si="1880"/>
        <v>133670</v>
      </c>
      <c r="M9273" s="2">
        <f t="shared" si="1881"/>
        <v>14520</v>
      </c>
      <c r="N9273" s="6">
        <f t="shared" si="1882"/>
        <v>1</v>
      </c>
      <c r="O9273" s="2">
        <f t="shared" si="1883"/>
        <v>633.3483492632804</v>
      </c>
      <c r="P9273" s="2">
        <f t="shared" si="1884"/>
        <v>633.3483492632804</v>
      </c>
    </row>
    <row r="9274" spans="1:16">
      <c r="A9274" s="6">
        <v>14</v>
      </c>
      <c r="B9274" s="6">
        <v>5</v>
      </c>
      <c r="C9274" s="6">
        <v>1</v>
      </c>
      <c r="D9274" s="6">
        <f t="shared" si="1872"/>
        <v>20</v>
      </c>
      <c r="E9274" s="5">
        <f t="shared" si="1873"/>
        <v>4784.8479031488414</v>
      </c>
      <c r="F9274" s="5">
        <f t="shared" si="1874"/>
        <v>169.71123193359369</v>
      </c>
      <c r="G9274" s="5">
        <f t="shared" si="1875"/>
        <v>45.5625</v>
      </c>
      <c r="H9274" s="5">
        <f t="shared" si="1876"/>
        <v>5000.1216350824352</v>
      </c>
      <c r="I9274" s="5">
        <f t="shared" si="1877"/>
        <v>720</v>
      </c>
      <c r="J9274" s="5">
        <f t="shared" si="1878"/>
        <v>4280.1216350824352</v>
      </c>
      <c r="K9274" s="2">
        <f t="shared" si="1879"/>
        <v>99307.66727573672</v>
      </c>
      <c r="L9274" s="2">
        <f t="shared" si="1880"/>
        <v>136370</v>
      </c>
      <c r="M9274" s="2">
        <f t="shared" si="1881"/>
        <v>15400</v>
      </c>
      <c r="N9274" s="6">
        <f t="shared" si="1882"/>
        <v>1</v>
      </c>
      <c r="O9274" s="2">
        <f t="shared" si="1883"/>
        <v>1662.3327242632804</v>
      </c>
      <c r="P9274" s="2">
        <f t="shared" si="1884"/>
        <v>1662.3327242632804</v>
      </c>
    </row>
    <row r="9275" spans="1:16">
      <c r="A9275" s="6">
        <v>14</v>
      </c>
      <c r="B9275" s="6">
        <v>5</v>
      </c>
      <c r="C9275" s="6">
        <v>2</v>
      </c>
      <c r="D9275" s="6">
        <f t="shared" si="1872"/>
        <v>21</v>
      </c>
      <c r="E9275" s="5">
        <f t="shared" si="1873"/>
        <v>4784.8479031488414</v>
      </c>
      <c r="F9275" s="5">
        <f t="shared" si="1874"/>
        <v>169.71123193359369</v>
      </c>
      <c r="G9275" s="5">
        <f t="shared" si="1875"/>
        <v>92.264062499999994</v>
      </c>
      <c r="H9275" s="5">
        <f t="shared" si="1876"/>
        <v>5046.8231975824356</v>
      </c>
      <c r="I9275" s="5">
        <f t="shared" si="1877"/>
        <v>720</v>
      </c>
      <c r="J9275" s="5">
        <f t="shared" si="1878"/>
        <v>4326.8231975824356</v>
      </c>
      <c r="K9275" s="2">
        <f t="shared" si="1879"/>
        <v>100118.45829136173</v>
      </c>
      <c r="L9275" s="2">
        <f t="shared" si="1880"/>
        <v>139070</v>
      </c>
      <c r="M9275" s="2">
        <f t="shared" si="1881"/>
        <v>16280</v>
      </c>
      <c r="N9275" s="6">
        <f t="shared" si="1882"/>
        <v>1</v>
      </c>
      <c r="O9275" s="2">
        <f t="shared" si="1883"/>
        <v>2671.5417086382658</v>
      </c>
      <c r="P9275" s="2">
        <f t="shared" si="1884"/>
        <v>2671.5417086382658</v>
      </c>
    </row>
    <row r="9276" spans="1:16">
      <c r="A9276" s="6">
        <v>14</v>
      </c>
      <c r="B9276" s="6">
        <v>5</v>
      </c>
      <c r="C9276" s="6">
        <v>3</v>
      </c>
      <c r="D9276" s="6">
        <f t="shared" si="1872"/>
        <v>22</v>
      </c>
      <c r="E9276" s="5">
        <f t="shared" si="1873"/>
        <v>4784.8479031488414</v>
      </c>
      <c r="F9276" s="5">
        <f t="shared" si="1874"/>
        <v>169.71123193359369</v>
      </c>
      <c r="G9276" s="5">
        <f t="shared" si="1875"/>
        <v>140.12604492187498</v>
      </c>
      <c r="H9276" s="5">
        <f t="shared" si="1876"/>
        <v>5094.6851800043105</v>
      </c>
      <c r="I9276" s="5">
        <f t="shared" si="1877"/>
        <v>720</v>
      </c>
      <c r="J9276" s="5">
        <f t="shared" si="1878"/>
        <v>4374.6851800043105</v>
      </c>
      <c r="K9276" s="2">
        <f t="shared" si="1879"/>
        <v>100949.39548618594</v>
      </c>
      <c r="L9276" s="2">
        <f t="shared" si="1880"/>
        <v>141770</v>
      </c>
      <c r="M9276" s="2">
        <f t="shared" si="1881"/>
        <v>17160</v>
      </c>
      <c r="N9276" s="6">
        <f t="shared" si="1882"/>
        <v>1</v>
      </c>
      <c r="O9276" s="2">
        <f t="shared" si="1883"/>
        <v>3660.6045138140616</v>
      </c>
      <c r="P9276" s="2">
        <f t="shared" si="1884"/>
        <v>3660.6045138140616</v>
      </c>
    </row>
    <row r="9277" spans="1:16">
      <c r="A9277" s="6">
        <v>14</v>
      </c>
      <c r="B9277" s="6">
        <v>5</v>
      </c>
      <c r="C9277" s="6">
        <v>4</v>
      </c>
      <c r="D9277" s="6">
        <f t="shared" si="1872"/>
        <v>23</v>
      </c>
      <c r="E9277" s="5">
        <f t="shared" si="1873"/>
        <v>4784.8479031488414</v>
      </c>
      <c r="F9277" s="5">
        <f t="shared" si="1874"/>
        <v>169.71123193359369</v>
      </c>
      <c r="G9277" s="5">
        <f t="shared" si="1875"/>
        <v>189.17016064453125</v>
      </c>
      <c r="H9277" s="5">
        <f t="shared" si="1876"/>
        <v>5143.7292957269665</v>
      </c>
      <c r="I9277" s="5">
        <f t="shared" si="1877"/>
        <v>720</v>
      </c>
      <c r="J9277" s="5">
        <f t="shared" si="1878"/>
        <v>4423.7292957269665</v>
      </c>
      <c r="K9277" s="2">
        <f t="shared" si="1879"/>
        <v>101800.85582859316</v>
      </c>
      <c r="L9277" s="2">
        <f t="shared" si="1880"/>
        <v>144470</v>
      </c>
      <c r="M9277" s="2">
        <f t="shared" si="1881"/>
        <v>18040</v>
      </c>
      <c r="N9277" s="6">
        <f t="shared" si="1882"/>
        <v>1</v>
      </c>
      <c r="O9277" s="2">
        <f t="shared" si="1883"/>
        <v>4629.1441714068351</v>
      </c>
      <c r="P9277" s="2">
        <f t="shared" si="1884"/>
        <v>4629.1441714068351</v>
      </c>
    </row>
    <row r="9278" spans="1:16">
      <c r="A9278" s="6">
        <v>14</v>
      </c>
      <c r="B9278" s="6">
        <v>5</v>
      </c>
      <c r="C9278" s="6">
        <v>5</v>
      </c>
      <c r="D9278" s="6">
        <f t="shared" si="1872"/>
        <v>24</v>
      </c>
      <c r="E9278" s="5">
        <f t="shared" si="1873"/>
        <v>4784.8479031488414</v>
      </c>
      <c r="F9278" s="5">
        <f t="shared" si="1874"/>
        <v>169.71123193359369</v>
      </c>
      <c r="G9278" s="5">
        <f t="shared" si="1875"/>
        <v>239.41848456573481</v>
      </c>
      <c r="H9278" s="5">
        <f t="shared" si="1876"/>
        <v>5193.9776196481698</v>
      </c>
      <c r="I9278" s="5">
        <f t="shared" si="1877"/>
        <v>720</v>
      </c>
      <c r="J9278" s="5">
        <f t="shared" si="1878"/>
        <v>4473.9776196481698</v>
      </c>
      <c r="K9278" s="2">
        <f t="shared" si="1879"/>
        <v>102673.22256333628</v>
      </c>
      <c r="L9278" s="2">
        <f t="shared" si="1880"/>
        <v>147170</v>
      </c>
      <c r="M9278" s="2">
        <f t="shared" si="1881"/>
        <v>18920</v>
      </c>
      <c r="N9278" s="6">
        <f t="shared" si="1882"/>
        <v>1</v>
      </c>
      <c r="O9278" s="2">
        <f t="shared" si="1883"/>
        <v>5576.7774366637168</v>
      </c>
      <c r="P9278" s="2">
        <f t="shared" si="1884"/>
        <v>5576.7774366637168</v>
      </c>
    </row>
    <row r="9279" spans="1:16">
      <c r="A9279" s="6">
        <v>14</v>
      </c>
      <c r="B9279" s="6">
        <v>5</v>
      </c>
      <c r="C9279" s="6">
        <v>6</v>
      </c>
      <c r="D9279" s="6">
        <f t="shared" si="1872"/>
        <v>25</v>
      </c>
      <c r="E9279" s="5">
        <f t="shared" si="1873"/>
        <v>4784.8479031488414</v>
      </c>
      <c r="F9279" s="5">
        <f t="shared" si="1874"/>
        <v>169.71123193359369</v>
      </c>
      <c r="G9279" s="5">
        <f t="shared" si="1875"/>
        <v>290.89345874736784</v>
      </c>
      <c r="H9279" s="5">
        <f t="shared" si="1876"/>
        <v>5245.4525938298029</v>
      </c>
      <c r="I9279" s="5">
        <f t="shared" si="1877"/>
        <v>720</v>
      </c>
      <c r="J9279" s="5">
        <f t="shared" si="1878"/>
        <v>4525.4525938298029</v>
      </c>
      <c r="K9279" s="2">
        <f t="shared" si="1879"/>
        <v>103566.88530954519</v>
      </c>
      <c r="L9279" s="2">
        <f t="shared" si="1880"/>
        <v>149870</v>
      </c>
      <c r="M9279" s="2">
        <f t="shared" si="1881"/>
        <v>19800</v>
      </c>
      <c r="N9279" s="6">
        <f t="shared" si="1882"/>
        <v>1</v>
      </c>
      <c r="O9279" s="2">
        <f t="shared" si="1883"/>
        <v>6503.1146904548077</v>
      </c>
      <c r="P9279" s="2">
        <f t="shared" si="1884"/>
        <v>6503.1146904548077</v>
      </c>
    </row>
    <row r="9280" spans="1:16">
      <c r="A9280" s="6">
        <v>14</v>
      </c>
      <c r="B9280" s="6">
        <v>5</v>
      </c>
      <c r="C9280" s="6">
        <v>7</v>
      </c>
      <c r="D9280" s="6">
        <f t="shared" si="1872"/>
        <v>26</v>
      </c>
      <c r="E9280" s="5">
        <f t="shared" si="1873"/>
        <v>4784.8479031488414</v>
      </c>
      <c r="F9280" s="5">
        <f t="shared" si="1874"/>
        <v>169.71123193359369</v>
      </c>
      <c r="G9280" s="5">
        <f t="shared" si="1875"/>
        <v>343.61789814532818</v>
      </c>
      <c r="H9280" s="5">
        <f t="shared" si="1876"/>
        <v>5298.1770332277638</v>
      </c>
      <c r="I9280" s="5">
        <f t="shared" si="1877"/>
        <v>720</v>
      </c>
      <c r="J9280" s="5">
        <f t="shared" si="1878"/>
        <v>4578.1770332277638</v>
      </c>
      <c r="K9280" s="2">
        <f t="shared" si="1879"/>
        <v>104482.24016020424</v>
      </c>
      <c r="L9280" s="2">
        <f t="shared" si="1880"/>
        <v>152570</v>
      </c>
      <c r="M9280" s="2">
        <f t="shared" si="1881"/>
        <v>20680</v>
      </c>
      <c r="N9280" s="6">
        <f t="shared" si="1882"/>
        <v>1</v>
      </c>
      <c r="O9280" s="2">
        <f t="shared" si="1883"/>
        <v>7407.7598397957627</v>
      </c>
      <c r="P9280" s="2">
        <f t="shared" si="1884"/>
        <v>7407.7598397957627</v>
      </c>
    </row>
    <row r="9281" spans="1:16">
      <c r="A9281" s="6">
        <v>14</v>
      </c>
      <c r="B9281" s="6">
        <v>5</v>
      </c>
      <c r="C9281" s="6">
        <v>8</v>
      </c>
      <c r="D9281" s="6">
        <f t="shared" si="1872"/>
        <v>27</v>
      </c>
      <c r="E9281" s="5">
        <f t="shared" si="1873"/>
        <v>4784.8479031488414</v>
      </c>
      <c r="F9281" s="5">
        <f t="shared" si="1874"/>
        <v>169.71123193359369</v>
      </c>
      <c r="G9281" s="5">
        <f t="shared" si="1875"/>
        <v>397.61499642530839</v>
      </c>
      <c r="H9281" s="5">
        <f t="shared" si="1876"/>
        <v>5352.1741315077434</v>
      </c>
      <c r="I9281" s="5">
        <f t="shared" si="1877"/>
        <v>720</v>
      </c>
      <c r="J9281" s="5">
        <f t="shared" si="1878"/>
        <v>4632.1741315077434</v>
      </c>
      <c r="K9281" s="2">
        <f t="shared" si="1879"/>
        <v>105419.68978312054</v>
      </c>
      <c r="L9281" s="2">
        <f t="shared" si="1880"/>
        <v>155270</v>
      </c>
      <c r="M9281" s="2">
        <f t="shared" si="1881"/>
        <v>21560</v>
      </c>
      <c r="N9281" s="6">
        <f t="shared" si="1882"/>
        <v>1</v>
      </c>
      <c r="O9281" s="2">
        <f t="shared" si="1883"/>
        <v>8290.3102168794576</v>
      </c>
      <c r="P9281" s="2">
        <f t="shared" si="1884"/>
        <v>8290.3102168794576</v>
      </c>
    </row>
    <row r="9282" spans="1:16">
      <c r="A9282" s="6">
        <v>14</v>
      </c>
      <c r="B9282" s="6">
        <v>5</v>
      </c>
      <c r="C9282" s="6">
        <v>9</v>
      </c>
      <c r="D9282" s="6">
        <f t="shared" si="1872"/>
        <v>28</v>
      </c>
      <c r="E9282" s="5">
        <f t="shared" si="1873"/>
        <v>4784.8479031488414</v>
      </c>
      <c r="F9282" s="5">
        <f t="shared" si="1874"/>
        <v>169.71123193359369</v>
      </c>
      <c r="G9282" s="5">
        <f t="shared" si="1875"/>
        <v>452.90833186570285</v>
      </c>
      <c r="H9282" s="5">
        <f t="shared" si="1876"/>
        <v>5407.4674669481383</v>
      </c>
      <c r="I9282" s="5">
        <f t="shared" si="1877"/>
        <v>720</v>
      </c>
      <c r="J9282" s="5">
        <f t="shared" si="1878"/>
        <v>4687.4674669481383</v>
      </c>
      <c r="K9282" s="2">
        <f t="shared" si="1879"/>
        <v>106379.64352340518</v>
      </c>
      <c r="L9282" s="2">
        <f t="shared" si="1880"/>
        <v>157970</v>
      </c>
      <c r="M9282" s="2">
        <f t="shared" si="1881"/>
        <v>22440</v>
      </c>
      <c r="N9282" s="6">
        <f t="shared" si="1882"/>
        <v>1</v>
      </c>
      <c r="O9282" s="2">
        <f t="shared" si="1883"/>
        <v>9150.3564765948249</v>
      </c>
      <c r="P9282" s="2">
        <f t="shared" si="1884"/>
        <v>9150.3564765948249</v>
      </c>
    </row>
    <row r="9283" spans="1:16">
      <c r="A9283" s="6">
        <v>14</v>
      </c>
      <c r="B9283" s="6">
        <v>5</v>
      </c>
      <c r="C9283" s="6">
        <v>10</v>
      </c>
      <c r="D9283" s="6">
        <f t="shared" si="1872"/>
        <v>29</v>
      </c>
      <c r="E9283" s="5">
        <f t="shared" si="1873"/>
        <v>4784.8479031488414</v>
      </c>
      <c r="F9283" s="5">
        <f t="shared" si="1874"/>
        <v>169.71123193359369</v>
      </c>
      <c r="G9283" s="5">
        <f t="shared" si="1875"/>
        <v>509.52187334891573</v>
      </c>
      <c r="H9283" s="5">
        <f t="shared" si="1876"/>
        <v>5464.0810084313507</v>
      </c>
      <c r="I9283" s="5">
        <f t="shared" si="1877"/>
        <v>720</v>
      </c>
      <c r="J9283" s="5">
        <f t="shared" si="1878"/>
        <v>4744.0810084313507</v>
      </c>
      <c r="K9283" s="2">
        <f t="shared" si="1879"/>
        <v>107362.51750748872</v>
      </c>
      <c r="L9283" s="2">
        <f t="shared" si="1880"/>
        <v>160670</v>
      </c>
      <c r="M9283" s="2">
        <f t="shared" si="1881"/>
        <v>23320</v>
      </c>
      <c r="N9283" s="6">
        <f t="shared" si="1882"/>
        <v>1</v>
      </c>
      <c r="O9283" s="2">
        <f t="shared" si="1883"/>
        <v>9987.4824925112771</v>
      </c>
      <c r="P9283" s="2">
        <f t="shared" si="1884"/>
        <v>9987.4824925112771</v>
      </c>
    </row>
    <row r="9284" spans="1:16">
      <c r="A9284" s="6">
        <v>14</v>
      </c>
      <c r="B9284" s="6">
        <v>5</v>
      </c>
      <c r="C9284" s="6">
        <v>11</v>
      </c>
      <c r="D9284" s="6">
        <f t="shared" ref="D9284:D9347" si="1885">A9284+B9284+C9284</f>
        <v>30</v>
      </c>
      <c r="E9284" s="5">
        <f t="shared" ref="E9284:E9347" si="1886">IF(A9284=0,0,A9284*LABOR_HRS_WK_TOM*SEASON_WEEKS*(1+DIM_PCT_TOM)^A9284)</f>
        <v>4784.8479031488414</v>
      </c>
      <c r="F9284" s="5">
        <f t="shared" ref="F9284:F9347" si="1887">IF(B9284=0,0,B9284*LABOR_HRS_WK_CAR*SEASON_WEEKS*(1+DIM_PCT_CAR)^B9284)</f>
        <v>169.71123193359369</v>
      </c>
      <c r="G9284" s="5">
        <f t="shared" ref="G9284:G9347" si="1888">IF(C9284=0,0,C9284*LABOR_HRS_WK_MES*SEASON_WEEKS*(1+DIM_PCT_MES)^C9284)</f>
        <v>567.47998644235474</v>
      </c>
      <c r="H9284" s="5">
        <f t="shared" ref="H9284:H9347" si="1889">E9284+F9284+G9284</f>
        <v>5522.0391215247901</v>
      </c>
      <c r="I9284" s="5">
        <f t="shared" ref="I9284:I9347" si="1890">MIN(H9284,FARMER_HRS)</f>
        <v>720</v>
      </c>
      <c r="J9284" s="5">
        <f t="shared" ref="J9284:J9347" si="1891">MAX(0,H9284-FARMER_HRS)</f>
        <v>4802.0391215247901</v>
      </c>
      <c r="K9284" s="2">
        <f t="shared" ref="K9284:K9347" si="1892">I9284*FARMER_RATE+J9284*TEMP_WORKER_RATE</f>
        <v>108368.73474869427</v>
      </c>
      <c r="L9284" s="2">
        <f t="shared" ref="L9284:L9347" si="1893">A9284*PRICE_TOM+B9284*PRICE_CAR+C9284*PRICE_MES</f>
        <v>163370</v>
      </c>
      <c r="M9284" s="2">
        <f t="shared" ref="M9284:M9347" si="1894">A9284*FERT_BED_TOM+B9284*FERT_BED_CAR+C9284*FERT_BED_MES</f>
        <v>24200</v>
      </c>
      <c r="N9284" s="6">
        <f t="shared" ref="N9284:N9347" si="1895">IF(AND(D9284&lt;=TOTAL_BEDS,J9284&lt;=TEMP_WORKER_MAX*TEMP_WORKER_HRS),1,0)</f>
        <v>1</v>
      </c>
      <c r="O9284" s="2">
        <f t="shared" ref="O9284:O9347" si="1896">L9284-M9284-K9284-FIXED_COSTS</f>
        <v>10801.265251305726</v>
      </c>
      <c r="P9284" s="2">
        <f t="shared" ref="P9284:P9347" si="1897">IF(N9284=1,O9284,"")</f>
        <v>10801.265251305726</v>
      </c>
    </row>
    <row r="9285" spans="1:16">
      <c r="A9285" s="6">
        <v>14</v>
      </c>
      <c r="B9285" s="6">
        <v>5</v>
      </c>
      <c r="C9285" s="6">
        <v>12</v>
      </c>
      <c r="D9285" s="6">
        <f t="shared" si="1885"/>
        <v>31</v>
      </c>
      <c r="E9285" s="5">
        <f t="shared" si="1886"/>
        <v>4784.8479031488414</v>
      </c>
      <c r="F9285" s="5">
        <f t="shared" si="1887"/>
        <v>169.71123193359369</v>
      </c>
      <c r="G9285" s="5">
        <f t="shared" si="1888"/>
        <v>626.80743957041921</v>
      </c>
      <c r="H9285" s="5">
        <f t="shared" si="1889"/>
        <v>5581.3665746528541</v>
      </c>
      <c r="I9285" s="5">
        <f t="shared" si="1890"/>
        <v>720</v>
      </c>
      <c r="J9285" s="5">
        <f t="shared" si="1891"/>
        <v>4861.3665746528541</v>
      </c>
      <c r="K9285" s="2">
        <f t="shared" si="1892"/>
        <v>109398.72525438982</v>
      </c>
      <c r="L9285" s="2">
        <f t="shared" si="1893"/>
        <v>166070</v>
      </c>
      <c r="M9285" s="2">
        <f t="shared" si="1894"/>
        <v>25080</v>
      </c>
      <c r="N9285" s="6">
        <f t="shared" si="1895"/>
        <v>1</v>
      </c>
      <c r="O9285" s="2">
        <f t="shared" si="1896"/>
        <v>11591.274745610179</v>
      </c>
      <c r="P9285" s="2">
        <f t="shared" si="1897"/>
        <v>11591.274745610179</v>
      </c>
    </row>
    <row r="9286" spans="1:16">
      <c r="A9286" s="6">
        <v>14</v>
      </c>
      <c r="B9286" s="6">
        <v>5</v>
      </c>
      <c r="C9286" s="6">
        <v>13</v>
      </c>
      <c r="D9286" s="6">
        <f t="shared" si="1885"/>
        <v>32</v>
      </c>
      <c r="E9286" s="5">
        <f t="shared" si="1886"/>
        <v>4784.8479031488414</v>
      </c>
      <c r="F9286" s="5">
        <f t="shared" si="1887"/>
        <v>169.71123193359369</v>
      </c>
      <c r="G9286" s="5">
        <f t="shared" si="1888"/>
        <v>687.52941027880343</v>
      </c>
      <c r="H9286" s="5">
        <f t="shared" si="1889"/>
        <v>5642.0885453612391</v>
      </c>
      <c r="I9286" s="5">
        <f t="shared" si="1890"/>
        <v>720</v>
      </c>
      <c r="J9286" s="5">
        <f t="shared" si="1891"/>
        <v>4922.0885453612391</v>
      </c>
      <c r="K9286" s="2">
        <f t="shared" si="1892"/>
        <v>110452.92613474373</v>
      </c>
      <c r="L9286" s="2">
        <f t="shared" si="1893"/>
        <v>168770</v>
      </c>
      <c r="M9286" s="2">
        <f t="shared" si="1894"/>
        <v>25960</v>
      </c>
      <c r="N9286" s="6">
        <f t="shared" si="1895"/>
        <v>1</v>
      </c>
      <c r="O9286" s="2">
        <f t="shared" si="1896"/>
        <v>12357.073865256272</v>
      </c>
      <c r="P9286" s="2">
        <f t="shared" si="1897"/>
        <v>12357.073865256272</v>
      </c>
    </row>
    <row r="9287" spans="1:16">
      <c r="A9287" s="6">
        <v>14</v>
      </c>
      <c r="B9287" s="6">
        <v>5</v>
      </c>
      <c r="C9287" s="6">
        <v>14</v>
      </c>
      <c r="D9287" s="6">
        <f t="shared" si="1885"/>
        <v>33</v>
      </c>
      <c r="E9287" s="5">
        <f t="shared" si="1886"/>
        <v>4784.8479031488414</v>
      </c>
      <c r="F9287" s="5">
        <f t="shared" si="1887"/>
        <v>169.71123193359369</v>
      </c>
      <c r="G9287" s="5">
        <f t="shared" si="1888"/>
        <v>749.67149159246469</v>
      </c>
      <c r="H9287" s="5">
        <f t="shared" si="1889"/>
        <v>5704.2306266749001</v>
      </c>
      <c r="I9287" s="5">
        <f t="shared" si="1890"/>
        <v>720</v>
      </c>
      <c r="J9287" s="5">
        <f t="shared" si="1891"/>
        <v>4984.2306266749001</v>
      </c>
      <c r="K9287" s="2">
        <f t="shared" si="1892"/>
        <v>111531.7817131059</v>
      </c>
      <c r="L9287" s="2">
        <f t="shared" si="1893"/>
        <v>171470</v>
      </c>
      <c r="M9287" s="2">
        <f t="shared" si="1894"/>
        <v>26840</v>
      </c>
      <c r="N9287" s="6">
        <f t="shared" si="1895"/>
        <v>1</v>
      </c>
      <c r="O9287" s="2">
        <f t="shared" si="1896"/>
        <v>13098.218286894102</v>
      </c>
      <c r="P9287" s="2">
        <f t="shared" si="1897"/>
        <v>13098.218286894102</v>
      </c>
    </row>
    <row r="9288" spans="1:16">
      <c r="A9288" s="6">
        <v>14</v>
      </c>
      <c r="B9288" s="6">
        <v>5</v>
      </c>
      <c r="C9288" s="6">
        <v>15</v>
      </c>
      <c r="D9288" s="6">
        <f t="shared" si="1885"/>
        <v>34</v>
      </c>
      <c r="E9288" s="5">
        <f t="shared" si="1886"/>
        <v>4784.8479031488414</v>
      </c>
      <c r="F9288" s="5">
        <f t="shared" si="1887"/>
        <v>169.71123193359369</v>
      </c>
      <c r="G9288" s="5">
        <f t="shared" si="1888"/>
        <v>813.25969846861108</v>
      </c>
      <c r="H9288" s="5">
        <f t="shared" si="1889"/>
        <v>5767.8188335510458</v>
      </c>
      <c r="I9288" s="5">
        <f t="shared" si="1890"/>
        <v>720</v>
      </c>
      <c r="J9288" s="5">
        <f t="shared" si="1891"/>
        <v>5047.8188335510458</v>
      </c>
      <c r="K9288" s="2">
        <f t="shared" si="1892"/>
        <v>112635.74363803898</v>
      </c>
      <c r="L9288" s="2">
        <f t="shared" si="1893"/>
        <v>174170</v>
      </c>
      <c r="M9288" s="2">
        <f t="shared" si="1894"/>
        <v>27720</v>
      </c>
      <c r="N9288" s="6">
        <f t="shared" si="1895"/>
        <v>1</v>
      </c>
      <c r="O9288" s="2">
        <f t="shared" si="1896"/>
        <v>13814.256361961016</v>
      </c>
      <c r="P9288" s="2">
        <f t="shared" si="1897"/>
        <v>13814.256361961016</v>
      </c>
    </row>
    <row r="9289" spans="1:16">
      <c r="A9289" s="6">
        <v>14</v>
      </c>
      <c r="B9289" s="6">
        <v>5</v>
      </c>
      <c r="C9289" s="6">
        <v>16</v>
      </c>
      <c r="D9289" s="6">
        <f t="shared" si="1885"/>
        <v>35</v>
      </c>
      <c r="E9289" s="5">
        <f t="shared" si="1886"/>
        <v>4784.8479031488414</v>
      </c>
      <c r="F9289" s="5">
        <f t="shared" si="1887"/>
        <v>169.71123193359369</v>
      </c>
      <c r="G9289" s="5">
        <f t="shared" si="1888"/>
        <v>878.32047434610013</v>
      </c>
      <c r="H9289" s="5">
        <f t="shared" si="1889"/>
        <v>5832.8796094285353</v>
      </c>
      <c r="I9289" s="5">
        <f t="shared" si="1890"/>
        <v>720</v>
      </c>
      <c r="J9289" s="5">
        <f t="shared" si="1891"/>
        <v>5112.8796094285353</v>
      </c>
      <c r="K9289" s="2">
        <f t="shared" si="1892"/>
        <v>113765.27099702318</v>
      </c>
      <c r="L9289" s="2">
        <f t="shared" si="1893"/>
        <v>176870</v>
      </c>
      <c r="M9289" s="2">
        <f t="shared" si="1894"/>
        <v>28600</v>
      </c>
      <c r="N9289" s="6">
        <f t="shared" si="1895"/>
        <v>1</v>
      </c>
      <c r="O9289" s="2">
        <f t="shared" si="1896"/>
        <v>14504.729002976819</v>
      </c>
      <c r="P9289" s="2">
        <f t="shared" si="1897"/>
        <v>14504.729002976819</v>
      </c>
    </row>
    <row r="9290" spans="1:16">
      <c r="A9290" s="6">
        <v>14</v>
      </c>
      <c r="B9290" s="6">
        <v>5</v>
      </c>
      <c r="C9290" s="6">
        <v>17</v>
      </c>
      <c r="D9290" s="6">
        <f t="shared" si="1885"/>
        <v>36</v>
      </c>
      <c r="E9290" s="5">
        <f t="shared" si="1886"/>
        <v>4784.8479031488414</v>
      </c>
      <c r="F9290" s="5">
        <f t="shared" si="1887"/>
        <v>169.71123193359369</v>
      </c>
      <c r="G9290" s="5">
        <f t="shared" si="1888"/>
        <v>944.88069779264049</v>
      </c>
      <c r="H9290" s="5">
        <f t="shared" si="1889"/>
        <v>5899.4398328750758</v>
      </c>
      <c r="I9290" s="5">
        <f t="shared" si="1890"/>
        <v>720</v>
      </c>
      <c r="J9290" s="5">
        <f t="shared" si="1891"/>
        <v>5179.4398328750758</v>
      </c>
      <c r="K9290" s="2">
        <f t="shared" si="1892"/>
        <v>114920.83043185895</v>
      </c>
      <c r="L9290" s="2">
        <f t="shared" si="1893"/>
        <v>179570</v>
      </c>
      <c r="M9290" s="2">
        <f t="shared" si="1894"/>
        <v>29480</v>
      </c>
      <c r="N9290" s="6">
        <f t="shared" si="1895"/>
        <v>1</v>
      </c>
      <c r="O9290" s="2">
        <f t="shared" si="1896"/>
        <v>15169.169568141049</v>
      </c>
      <c r="P9290" s="2">
        <f t="shared" si="1897"/>
        <v>15169.169568141049</v>
      </c>
    </row>
    <row r="9291" spans="1:16">
      <c r="A9291" s="6">
        <v>14</v>
      </c>
      <c r="B9291" s="6">
        <v>5</v>
      </c>
      <c r="C9291" s="6">
        <v>18</v>
      </c>
      <c r="D9291" s="6">
        <f t="shared" si="1885"/>
        <v>37</v>
      </c>
      <c r="E9291" s="5">
        <f t="shared" si="1886"/>
        <v>4784.8479031488414</v>
      </c>
      <c r="F9291" s="5">
        <f t="shared" si="1887"/>
        <v>169.71123193359369</v>
      </c>
      <c r="G9291" s="5">
        <f t="shared" si="1888"/>
        <v>1012.9676892512279</v>
      </c>
      <c r="H9291" s="5">
        <f t="shared" si="1889"/>
        <v>5967.5268243336632</v>
      </c>
      <c r="I9291" s="5">
        <f t="shared" si="1890"/>
        <v>720</v>
      </c>
      <c r="J9291" s="5">
        <f t="shared" si="1891"/>
        <v>5247.5268243336632</v>
      </c>
      <c r="K9291" s="2">
        <f t="shared" si="1892"/>
        <v>116102.89625579276</v>
      </c>
      <c r="L9291" s="2">
        <f t="shared" si="1893"/>
        <v>182270</v>
      </c>
      <c r="M9291" s="2">
        <f t="shared" si="1894"/>
        <v>30360</v>
      </c>
      <c r="N9291" s="6">
        <f t="shared" si="1895"/>
        <v>1</v>
      </c>
      <c r="O9291" s="2">
        <f t="shared" si="1896"/>
        <v>15807.103744207241</v>
      </c>
      <c r="P9291" s="2">
        <f t="shared" si="1897"/>
        <v>15807.103744207241</v>
      </c>
    </row>
    <row r="9292" spans="1:16">
      <c r="A9292" s="6">
        <v>14</v>
      </c>
      <c r="B9292" s="6">
        <v>5</v>
      </c>
      <c r="C9292" s="6">
        <v>19</v>
      </c>
      <c r="D9292" s="6">
        <f t="shared" si="1885"/>
        <v>38</v>
      </c>
      <c r="E9292" s="5">
        <f t="shared" si="1886"/>
        <v>4784.8479031488414</v>
      </c>
      <c r="F9292" s="5">
        <f t="shared" si="1887"/>
        <v>169.71123193359369</v>
      </c>
      <c r="G9292" s="5">
        <f t="shared" si="1888"/>
        <v>1082.6092178872495</v>
      </c>
      <c r="H9292" s="5">
        <f t="shared" si="1889"/>
        <v>6037.1683529696847</v>
      </c>
      <c r="I9292" s="5">
        <f t="shared" si="1890"/>
        <v>720</v>
      </c>
      <c r="J9292" s="5">
        <f t="shared" si="1891"/>
        <v>5317.1683529696847</v>
      </c>
      <c r="K9292" s="2">
        <f t="shared" si="1892"/>
        <v>117311.95057239036</v>
      </c>
      <c r="L9292" s="2">
        <f t="shared" si="1893"/>
        <v>184970</v>
      </c>
      <c r="M9292" s="2">
        <f t="shared" si="1894"/>
        <v>31240</v>
      </c>
      <c r="N9292" s="6">
        <f t="shared" si="1895"/>
        <v>1</v>
      </c>
      <c r="O9292" s="2">
        <f t="shared" si="1896"/>
        <v>16418.049427609643</v>
      </c>
      <c r="P9292" s="2">
        <f t="shared" si="1897"/>
        <v>16418.049427609643</v>
      </c>
    </row>
    <row r="9293" spans="1:16">
      <c r="A9293" s="6">
        <v>14</v>
      </c>
      <c r="B9293" s="6">
        <v>5</v>
      </c>
      <c r="C9293" s="6">
        <v>20</v>
      </c>
      <c r="D9293" s="6">
        <f t="shared" si="1885"/>
        <v>39</v>
      </c>
      <c r="E9293" s="5">
        <f t="shared" si="1886"/>
        <v>4784.8479031488414</v>
      </c>
      <c r="F9293" s="5">
        <f t="shared" si="1887"/>
        <v>169.71123193359369</v>
      </c>
      <c r="G9293" s="5">
        <f t="shared" si="1888"/>
        <v>1153.8335085377266</v>
      </c>
      <c r="H9293" s="5">
        <f t="shared" si="1889"/>
        <v>6108.3926436201618</v>
      </c>
      <c r="I9293" s="5">
        <f t="shared" si="1890"/>
        <v>720</v>
      </c>
      <c r="J9293" s="5">
        <f t="shared" si="1891"/>
        <v>5388.3926436201618</v>
      </c>
      <c r="K9293" s="2">
        <f t="shared" si="1892"/>
        <v>118548.48339618336</v>
      </c>
      <c r="L9293" s="2">
        <f t="shared" si="1893"/>
        <v>187670</v>
      </c>
      <c r="M9293" s="2">
        <f t="shared" si="1894"/>
        <v>32120</v>
      </c>
      <c r="N9293" s="6">
        <f t="shared" si="1895"/>
        <v>1</v>
      </c>
      <c r="O9293" s="2">
        <f t="shared" si="1896"/>
        <v>17001.516603816635</v>
      </c>
      <c r="P9293" s="2">
        <f t="shared" si="1897"/>
        <v>17001.516603816635</v>
      </c>
    </row>
    <row r="9294" spans="1:16">
      <c r="A9294" s="6">
        <v>14</v>
      </c>
      <c r="B9294" s="6">
        <v>5</v>
      </c>
      <c r="C9294" s="6">
        <v>21</v>
      </c>
      <c r="D9294" s="6">
        <f t="shared" si="1885"/>
        <v>40</v>
      </c>
      <c r="E9294" s="5">
        <f t="shared" si="1886"/>
        <v>4784.8479031488414</v>
      </c>
      <c r="F9294" s="5">
        <f t="shared" si="1887"/>
        <v>169.71123193359369</v>
      </c>
      <c r="G9294" s="5">
        <f t="shared" si="1888"/>
        <v>1226.6692487641703</v>
      </c>
      <c r="H9294" s="5">
        <f t="shared" si="1889"/>
        <v>6181.2283838466055</v>
      </c>
      <c r="I9294" s="5">
        <f t="shared" si="1890"/>
        <v>720</v>
      </c>
      <c r="J9294" s="5">
        <f t="shared" si="1891"/>
        <v>5461.2283838466055</v>
      </c>
      <c r="K9294" s="2">
        <f t="shared" si="1892"/>
        <v>119812.99277511468</v>
      </c>
      <c r="L9294" s="2">
        <f t="shared" si="1893"/>
        <v>190370</v>
      </c>
      <c r="M9294" s="2">
        <f t="shared" si="1894"/>
        <v>33000</v>
      </c>
      <c r="N9294" s="6">
        <f t="shared" si="1895"/>
        <v>1</v>
      </c>
      <c r="O9294" s="2">
        <f t="shared" si="1896"/>
        <v>17557.007224885325</v>
      </c>
      <c r="P9294" s="2">
        <f t="shared" si="1897"/>
        <v>17557.007224885325</v>
      </c>
    </row>
    <row r="9295" spans="1:16">
      <c r="A9295" s="6">
        <v>14</v>
      </c>
      <c r="B9295" s="6">
        <v>5</v>
      </c>
      <c r="C9295" s="6">
        <v>22</v>
      </c>
      <c r="D9295" s="6">
        <f t="shared" si="1885"/>
        <v>41</v>
      </c>
      <c r="E9295" s="5">
        <f t="shared" si="1886"/>
        <v>4784.8479031488414</v>
      </c>
      <c r="F9295" s="5">
        <f t="shared" si="1887"/>
        <v>169.71123193359369</v>
      </c>
      <c r="G9295" s="5">
        <f t="shared" si="1888"/>
        <v>1301.1455960105666</v>
      </c>
      <c r="H9295" s="5">
        <f t="shared" si="1889"/>
        <v>6255.704731093002</v>
      </c>
      <c r="I9295" s="5">
        <f t="shared" si="1890"/>
        <v>720</v>
      </c>
      <c r="J9295" s="5">
        <f t="shared" si="1891"/>
        <v>5535.704731093002</v>
      </c>
      <c r="K9295" s="2">
        <f t="shared" si="1892"/>
        <v>121105.98491480906</v>
      </c>
      <c r="L9295" s="2">
        <f t="shared" si="1893"/>
        <v>193070</v>
      </c>
      <c r="M9295" s="2">
        <f t="shared" si="1894"/>
        <v>33880</v>
      </c>
      <c r="N9295" s="6">
        <f t="shared" si="1895"/>
        <v>1</v>
      </c>
      <c r="O9295" s="2">
        <f t="shared" si="1896"/>
        <v>18084.015085190942</v>
      </c>
      <c r="P9295" s="2">
        <f t="shared" si="1897"/>
        <v>18084.015085190942</v>
      </c>
    </row>
    <row r="9296" spans="1:16">
      <c r="A9296" s="6">
        <v>14</v>
      </c>
      <c r="B9296" s="6">
        <v>5</v>
      </c>
      <c r="C9296" s="6">
        <v>23</v>
      </c>
      <c r="D9296" s="6">
        <f t="shared" si="1885"/>
        <v>42</v>
      </c>
      <c r="E9296" s="5">
        <f t="shared" si="1886"/>
        <v>4784.8479031488414</v>
      </c>
      <c r="F9296" s="5">
        <f t="shared" si="1887"/>
        <v>169.71123193359369</v>
      </c>
      <c r="G9296" s="5">
        <f t="shared" si="1888"/>
        <v>1377.292184868003</v>
      </c>
      <c r="H9296" s="5">
        <f t="shared" si="1889"/>
        <v>6331.8513199504378</v>
      </c>
      <c r="I9296" s="5">
        <f t="shared" si="1890"/>
        <v>720</v>
      </c>
      <c r="J9296" s="5">
        <f t="shared" si="1891"/>
        <v>5611.8513199504378</v>
      </c>
      <c r="K9296" s="2">
        <f t="shared" si="1892"/>
        <v>122427.9743046951</v>
      </c>
      <c r="L9296" s="2">
        <f t="shared" si="1893"/>
        <v>195770</v>
      </c>
      <c r="M9296" s="2">
        <f t="shared" si="1894"/>
        <v>34760</v>
      </c>
      <c r="N9296" s="6">
        <f t="shared" si="1895"/>
        <v>1</v>
      </c>
      <c r="O9296" s="2">
        <f t="shared" si="1896"/>
        <v>18582.025695304896</v>
      </c>
      <c r="P9296" s="2">
        <f t="shared" si="1897"/>
        <v>18582.025695304896</v>
      </c>
    </row>
    <row r="9297" spans="1:16">
      <c r="A9297" s="6">
        <v>14</v>
      </c>
      <c r="B9297" s="6">
        <v>5</v>
      </c>
      <c r="C9297" s="6">
        <v>24</v>
      </c>
      <c r="D9297" s="6">
        <f t="shared" si="1885"/>
        <v>43</v>
      </c>
      <c r="E9297" s="5">
        <f t="shared" si="1886"/>
        <v>4784.8479031488414</v>
      </c>
      <c r="F9297" s="5">
        <f t="shared" si="1887"/>
        <v>169.71123193359369</v>
      </c>
      <c r="G9297" s="5">
        <f t="shared" si="1888"/>
        <v>1455.1391344474989</v>
      </c>
      <c r="H9297" s="5">
        <f t="shared" si="1889"/>
        <v>6409.6982695299339</v>
      </c>
      <c r="I9297" s="5">
        <f t="shared" si="1890"/>
        <v>720</v>
      </c>
      <c r="J9297" s="5">
        <f t="shared" si="1891"/>
        <v>5689.6982695299339</v>
      </c>
      <c r="K9297" s="2">
        <f t="shared" si="1892"/>
        <v>123779.48384600579</v>
      </c>
      <c r="L9297" s="2">
        <f t="shared" si="1893"/>
        <v>198470</v>
      </c>
      <c r="M9297" s="2">
        <f t="shared" si="1894"/>
        <v>35640</v>
      </c>
      <c r="N9297" s="6">
        <f t="shared" si="1895"/>
        <v>1</v>
      </c>
      <c r="O9297" s="2">
        <f t="shared" si="1896"/>
        <v>19050.516153994206</v>
      </c>
      <c r="P9297" s="2">
        <f t="shared" si="1897"/>
        <v>19050.516153994206</v>
      </c>
    </row>
    <row r="9298" spans="1:16">
      <c r="A9298" s="6">
        <v>14</v>
      </c>
      <c r="B9298" s="6">
        <v>5</v>
      </c>
      <c r="C9298" s="6">
        <v>25</v>
      </c>
      <c r="D9298" s="6">
        <f t="shared" si="1885"/>
        <v>44</v>
      </c>
      <c r="E9298" s="5">
        <f t="shared" si="1886"/>
        <v>4784.8479031488414</v>
      </c>
      <c r="F9298" s="5">
        <f t="shared" si="1887"/>
        <v>169.71123193359369</v>
      </c>
      <c r="G9298" s="5">
        <f t="shared" si="1888"/>
        <v>1534.7170558625965</v>
      </c>
      <c r="H9298" s="5">
        <f t="shared" si="1889"/>
        <v>6489.2761909450319</v>
      </c>
      <c r="I9298" s="5">
        <f t="shared" si="1890"/>
        <v>720</v>
      </c>
      <c r="J9298" s="5">
        <f t="shared" si="1891"/>
        <v>5769.2761909450319</v>
      </c>
      <c r="K9298" s="2">
        <f t="shared" si="1892"/>
        <v>125161.04498168458</v>
      </c>
      <c r="L9298" s="2">
        <f t="shared" si="1893"/>
        <v>201170</v>
      </c>
      <c r="M9298" s="2">
        <f t="shared" si="1894"/>
        <v>36520</v>
      </c>
      <c r="N9298" s="6">
        <f t="shared" si="1895"/>
        <v>0</v>
      </c>
      <c r="O9298" s="2">
        <f t="shared" si="1896"/>
        <v>19488.955018315421</v>
      </c>
      <c r="P9298" s="2" t="str">
        <f t="shared" si="1897"/>
        <v/>
      </c>
    </row>
    <row r="9299" spans="1:16">
      <c r="A9299" s="6">
        <v>14</v>
      </c>
      <c r="B9299" s="6">
        <v>5</v>
      </c>
      <c r="C9299" s="6">
        <v>26</v>
      </c>
      <c r="D9299" s="6">
        <f t="shared" si="1885"/>
        <v>45</v>
      </c>
      <c r="E9299" s="5">
        <f t="shared" si="1886"/>
        <v>4784.8479031488414</v>
      </c>
      <c r="F9299" s="5">
        <f t="shared" si="1887"/>
        <v>169.71123193359369</v>
      </c>
      <c r="G9299" s="5">
        <f t="shared" si="1888"/>
        <v>1616.0570598233144</v>
      </c>
      <c r="H9299" s="5">
        <f t="shared" si="1889"/>
        <v>6570.6161949057496</v>
      </c>
      <c r="I9299" s="5">
        <f t="shared" si="1890"/>
        <v>720</v>
      </c>
      <c r="J9299" s="5">
        <f t="shared" si="1891"/>
        <v>5850.6161949057496</v>
      </c>
      <c r="K9299" s="2">
        <f t="shared" si="1892"/>
        <v>126573.19782822482</v>
      </c>
      <c r="L9299" s="2">
        <f t="shared" si="1893"/>
        <v>203870</v>
      </c>
      <c r="M9299" s="2">
        <f t="shared" si="1894"/>
        <v>37400</v>
      </c>
      <c r="N9299" s="6">
        <f t="shared" si="1895"/>
        <v>0</v>
      </c>
      <c r="O9299" s="2">
        <f t="shared" si="1896"/>
        <v>19896.802171775184</v>
      </c>
      <c r="P9299" s="2" t="str">
        <f t="shared" si="1897"/>
        <v/>
      </c>
    </row>
    <row r="9300" spans="1:16">
      <c r="A9300" s="6">
        <v>14</v>
      </c>
      <c r="B9300" s="6">
        <v>5</v>
      </c>
      <c r="C9300" s="6">
        <v>27</v>
      </c>
      <c r="D9300" s="6">
        <f t="shared" si="1885"/>
        <v>46</v>
      </c>
      <c r="E9300" s="5">
        <f t="shared" si="1886"/>
        <v>4784.8479031488414</v>
      </c>
      <c r="F9300" s="5">
        <f t="shared" si="1887"/>
        <v>169.71123193359369</v>
      </c>
      <c r="G9300" s="5">
        <f t="shared" si="1888"/>
        <v>1699.1907643430709</v>
      </c>
      <c r="H9300" s="5">
        <f t="shared" si="1889"/>
        <v>6653.7498994255056</v>
      </c>
      <c r="I9300" s="5">
        <f t="shared" si="1890"/>
        <v>720</v>
      </c>
      <c r="J9300" s="5">
        <f t="shared" si="1891"/>
        <v>5933.7498994255056</v>
      </c>
      <c r="K9300" s="2">
        <f t="shared" si="1892"/>
        <v>128016.49130947058</v>
      </c>
      <c r="L9300" s="2">
        <f t="shared" si="1893"/>
        <v>206570</v>
      </c>
      <c r="M9300" s="2">
        <f t="shared" si="1894"/>
        <v>38280</v>
      </c>
      <c r="N9300" s="6">
        <f t="shared" si="1895"/>
        <v>0</v>
      </c>
      <c r="O9300" s="2">
        <f t="shared" si="1896"/>
        <v>20273.508690529416</v>
      </c>
      <c r="P9300" s="2" t="str">
        <f t="shared" si="1897"/>
        <v/>
      </c>
    </row>
    <row r="9301" spans="1:16">
      <c r="A9301" s="6">
        <v>14</v>
      </c>
      <c r="B9301" s="6">
        <v>5</v>
      </c>
      <c r="C9301" s="6">
        <v>28</v>
      </c>
      <c r="D9301" s="6">
        <f t="shared" si="1885"/>
        <v>47</v>
      </c>
      <c r="E9301" s="5">
        <f t="shared" si="1886"/>
        <v>4784.8479031488414</v>
      </c>
      <c r="F9301" s="5">
        <f t="shared" si="1887"/>
        <v>169.71123193359369</v>
      </c>
      <c r="G9301" s="5">
        <f t="shared" si="1888"/>
        <v>1784.1503025602246</v>
      </c>
      <c r="H9301" s="5">
        <f t="shared" si="1889"/>
        <v>6738.7094376426594</v>
      </c>
      <c r="I9301" s="5">
        <f t="shared" si="1890"/>
        <v>720</v>
      </c>
      <c r="J9301" s="5">
        <f t="shared" si="1891"/>
        <v>6018.7094376426594</v>
      </c>
      <c r="K9301" s="2">
        <f t="shared" si="1892"/>
        <v>129491.48329240728</v>
      </c>
      <c r="L9301" s="2">
        <f t="shared" si="1893"/>
        <v>209270</v>
      </c>
      <c r="M9301" s="2">
        <f t="shared" si="1894"/>
        <v>39160</v>
      </c>
      <c r="N9301" s="6">
        <f t="shared" si="1895"/>
        <v>0</v>
      </c>
      <c r="O9301" s="2">
        <f t="shared" si="1896"/>
        <v>20618.516707592717</v>
      </c>
      <c r="P9301" s="2" t="str">
        <f t="shared" si="1897"/>
        <v/>
      </c>
    </row>
    <row r="9302" spans="1:16">
      <c r="A9302" s="6">
        <v>14</v>
      </c>
      <c r="B9302" s="6">
        <v>5</v>
      </c>
      <c r="C9302" s="6">
        <v>29</v>
      </c>
      <c r="D9302" s="6">
        <f t="shared" si="1885"/>
        <v>48</v>
      </c>
      <c r="E9302" s="5">
        <f t="shared" si="1886"/>
        <v>4784.8479031488414</v>
      </c>
      <c r="F9302" s="5">
        <f t="shared" si="1887"/>
        <v>169.71123193359369</v>
      </c>
      <c r="G9302" s="5">
        <f t="shared" si="1888"/>
        <v>1870.9683306758782</v>
      </c>
      <c r="H9302" s="5">
        <f t="shared" si="1889"/>
        <v>6825.5274657583132</v>
      </c>
      <c r="I9302" s="5">
        <f t="shared" si="1890"/>
        <v>720</v>
      </c>
      <c r="J9302" s="5">
        <f t="shared" si="1891"/>
        <v>6105.5274657583132</v>
      </c>
      <c r="K9302" s="2">
        <f t="shared" si="1892"/>
        <v>130998.74072497072</v>
      </c>
      <c r="L9302" s="2">
        <f t="shared" si="1893"/>
        <v>211970</v>
      </c>
      <c r="M9302" s="2">
        <f t="shared" si="1894"/>
        <v>40040</v>
      </c>
      <c r="N9302" s="6">
        <f t="shared" si="1895"/>
        <v>0</v>
      </c>
      <c r="O9302" s="2">
        <f t="shared" si="1896"/>
        <v>20931.259275029282</v>
      </c>
      <c r="P9302" s="2" t="str">
        <f t="shared" si="1897"/>
        <v/>
      </c>
    </row>
    <row r="9303" spans="1:16">
      <c r="A9303" s="6">
        <v>14</v>
      </c>
      <c r="B9303" s="6">
        <v>5</v>
      </c>
      <c r="C9303" s="6">
        <v>30</v>
      </c>
      <c r="D9303" s="6">
        <f t="shared" si="1885"/>
        <v>49</v>
      </c>
      <c r="E9303" s="5">
        <f t="shared" si="1886"/>
        <v>4784.8479031488414</v>
      </c>
      <c r="F9303" s="5">
        <f t="shared" si="1887"/>
        <v>169.71123193359369</v>
      </c>
      <c r="G9303" s="5">
        <f t="shared" si="1888"/>
        <v>1959.6780360096488</v>
      </c>
      <c r="H9303" s="5">
        <f t="shared" si="1889"/>
        <v>6914.2371710920843</v>
      </c>
      <c r="I9303" s="5">
        <f t="shared" si="1890"/>
        <v>720</v>
      </c>
      <c r="J9303" s="5">
        <f t="shared" si="1891"/>
        <v>6194.2371710920843</v>
      </c>
      <c r="K9303" s="2">
        <f t="shared" si="1892"/>
        <v>132538.83977590426</v>
      </c>
      <c r="L9303" s="2">
        <f t="shared" si="1893"/>
        <v>214670</v>
      </c>
      <c r="M9303" s="2">
        <f t="shared" si="1894"/>
        <v>40920</v>
      </c>
      <c r="N9303" s="6">
        <f t="shared" si="1895"/>
        <v>0</v>
      </c>
      <c r="O9303" s="2">
        <f t="shared" si="1896"/>
        <v>21211.160224095744</v>
      </c>
      <c r="P9303" s="2" t="str">
        <f t="shared" si="1897"/>
        <v/>
      </c>
    </row>
    <row r="9304" spans="1:16">
      <c r="A9304" s="6">
        <v>14</v>
      </c>
      <c r="B9304" s="6">
        <v>6</v>
      </c>
      <c r="C9304" s="6">
        <v>0</v>
      </c>
      <c r="D9304" s="6">
        <f t="shared" si="1885"/>
        <v>20</v>
      </c>
      <c r="E9304" s="5">
        <f t="shared" si="1886"/>
        <v>4784.8479031488414</v>
      </c>
      <c r="F9304" s="5">
        <f t="shared" si="1887"/>
        <v>208.74481527832023</v>
      </c>
      <c r="G9304" s="5">
        <f t="shared" si="1888"/>
        <v>0</v>
      </c>
      <c r="H9304" s="5">
        <f t="shared" si="1889"/>
        <v>4993.5927184271613</v>
      </c>
      <c r="I9304" s="5">
        <f t="shared" si="1890"/>
        <v>720</v>
      </c>
      <c r="J9304" s="5">
        <f t="shared" si="1891"/>
        <v>4273.5927184271613</v>
      </c>
      <c r="K9304" s="2">
        <f t="shared" si="1892"/>
        <v>99194.318028249327</v>
      </c>
      <c r="L9304" s="2">
        <f t="shared" si="1893"/>
        <v>135764</v>
      </c>
      <c r="M9304" s="2">
        <f t="shared" si="1894"/>
        <v>14960</v>
      </c>
      <c r="N9304" s="6">
        <f t="shared" si="1895"/>
        <v>1</v>
      </c>
      <c r="O9304" s="2">
        <f t="shared" si="1896"/>
        <v>1609.6819717506733</v>
      </c>
      <c r="P9304" s="2">
        <f t="shared" si="1897"/>
        <v>1609.6819717506733</v>
      </c>
    </row>
    <row r="9305" spans="1:16">
      <c r="A9305" s="6">
        <v>14</v>
      </c>
      <c r="B9305" s="6">
        <v>6</v>
      </c>
      <c r="C9305" s="6">
        <v>1</v>
      </c>
      <c r="D9305" s="6">
        <f t="shared" si="1885"/>
        <v>21</v>
      </c>
      <c r="E9305" s="5">
        <f t="shared" si="1886"/>
        <v>4784.8479031488414</v>
      </c>
      <c r="F9305" s="5">
        <f t="shared" si="1887"/>
        <v>208.74481527832023</v>
      </c>
      <c r="G9305" s="5">
        <f t="shared" si="1888"/>
        <v>45.5625</v>
      </c>
      <c r="H9305" s="5">
        <f t="shared" si="1889"/>
        <v>5039.1552184271613</v>
      </c>
      <c r="I9305" s="5">
        <f t="shared" si="1890"/>
        <v>720</v>
      </c>
      <c r="J9305" s="5">
        <f t="shared" si="1891"/>
        <v>4319.1552184271613</v>
      </c>
      <c r="K9305" s="2">
        <f t="shared" si="1892"/>
        <v>99985.333653249327</v>
      </c>
      <c r="L9305" s="2">
        <f t="shared" si="1893"/>
        <v>138464</v>
      </c>
      <c r="M9305" s="2">
        <f t="shared" si="1894"/>
        <v>15840</v>
      </c>
      <c r="N9305" s="6">
        <f t="shared" si="1895"/>
        <v>1</v>
      </c>
      <c r="O9305" s="2">
        <f t="shared" si="1896"/>
        <v>2638.6663467506733</v>
      </c>
      <c r="P9305" s="2">
        <f t="shared" si="1897"/>
        <v>2638.6663467506733</v>
      </c>
    </row>
    <row r="9306" spans="1:16">
      <c r="A9306" s="6">
        <v>14</v>
      </c>
      <c r="B9306" s="6">
        <v>6</v>
      </c>
      <c r="C9306" s="6">
        <v>2</v>
      </c>
      <c r="D9306" s="6">
        <f t="shared" si="1885"/>
        <v>22</v>
      </c>
      <c r="E9306" s="5">
        <f t="shared" si="1886"/>
        <v>4784.8479031488414</v>
      </c>
      <c r="F9306" s="5">
        <f t="shared" si="1887"/>
        <v>208.74481527832023</v>
      </c>
      <c r="G9306" s="5">
        <f t="shared" si="1888"/>
        <v>92.264062499999994</v>
      </c>
      <c r="H9306" s="5">
        <f t="shared" si="1889"/>
        <v>5085.8567809271617</v>
      </c>
      <c r="I9306" s="5">
        <f t="shared" si="1890"/>
        <v>720</v>
      </c>
      <c r="J9306" s="5">
        <f t="shared" si="1891"/>
        <v>4365.8567809271617</v>
      </c>
      <c r="K9306" s="2">
        <f t="shared" si="1892"/>
        <v>100796.12466887433</v>
      </c>
      <c r="L9306" s="2">
        <f t="shared" si="1893"/>
        <v>141164</v>
      </c>
      <c r="M9306" s="2">
        <f t="shared" si="1894"/>
        <v>16720</v>
      </c>
      <c r="N9306" s="6">
        <f t="shared" si="1895"/>
        <v>1</v>
      </c>
      <c r="O9306" s="2">
        <f t="shared" si="1896"/>
        <v>3647.8753311256733</v>
      </c>
      <c r="P9306" s="2">
        <f t="shared" si="1897"/>
        <v>3647.8753311256733</v>
      </c>
    </row>
    <row r="9307" spans="1:16">
      <c r="A9307" s="6">
        <v>14</v>
      </c>
      <c r="B9307" s="6">
        <v>6</v>
      </c>
      <c r="C9307" s="6">
        <v>3</v>
      </c>
      <c r="D9307" s="6">
        <f t="shared" si="1885"/>
        <v>23</v>
      </c>
      <c r="E9307" s="5">
        <f t="shared" si="1886"/>
        <v>4784.8479031488414</v>
      </c>
      <c r="F9307" s="5">
        <f t="shared" si="1887"/>
        <v>208.74481527832023</v>
      </c>
      <c r="G9307" s="5">
        <f t="shared" si="1888"/>
        <v>140.12604492187498</v>
      </c>
      <c r="H9307" s="5">
        <f t="shared" si="1889"/>
        <v>5133.7187633490366</v>
      </c>
      <c r="I9307" s="5">
        <f t="shared" si="1890"/>
        <v>720</v>
      </c>
      <c r="J9307" s="5">
        <f t="shared" si="1891"/>
        <v>4413.7187633490366</v>
      </c>
      <c r="K9307" s="2">
        <f t="shared" si="1892"/>
        <v>101627.06186369855</v>
      </c>
      <c r="L9307" s="2">
        <f t="shared" si="1893"/>
        <v>143864</v>
      </c>
      <c r="M9307" s="2">
        <f t="shared" si="1894"/>
        <v>17600</v>
      </c>
      <c r="N9307" s="6">
        <f t="shared" si="1895"/>
        <v>1</v>
      </c>
      <c r="O9307" s="2">
        <f t="shared" si="1896"/>
        <v>4636.9381363014545</v>
      </c>
      <c r="P9307" s="2">
        <f t="shared" si="1897"/>
        <v>4636.9381363014545</v>
      </c>
    </row>
    <row r="9308" spans="1:16">
      <c r="A9308" s="6">
        <v>14</v>
      </c>
      <c r="B9308" s="6">
        <v>6</v>
      </c>
      <c r="C9308" s="6">
        <v>4</v>
      </c>
      <c r="D9308" s="6">
        <f t="shared" si="1885"/>
        <v>24</v>
      </c>
      <c r="E9308" s="5">
        <f t="shared" si="1886"/>
        <v>4784.8479031488414</v>
      </c>
      <c r="F9308" s="5">
        <f t="shared" si="1887"/>
        <v>208.74481527832023</v>
      </c>
      <c r="G9308" s="5">
        <f t="shared" si="1888"/>
        <v>189.17016064453125</v>
      </c>
      <c r="H9308" s="5">
        <f t="shared" si="1889"/>
        <v>5182.7628790716926</v>
      </c>
      <c r="I9308" s="5">
        <f t="shared" si="1890"/>
        <v>720</v>
      </c>
      <c r="J9308" s="5">
        <f t="shared" si="1891"/>
        <v>4462.7628790716926</v>
      </c>
      <c r="K9308" s="2">
        <f t="shared" si="1892"/>
        <v>102478.52220610577</v>
      </c>
      <c r="L9308" s="2">
        <f t="shared" si="1893"/>
        <v>146564</v>
      </c>
      <c r="M9308" s="2">
        <f t="shared" si="1894"/>
        <v>18480</v>
      </c>
      <c r="N9308" s="6">
        <f t="shared" si="1895"/>
        <v>1</v>
      </c>
      <c r="O9308" s="2">
        <f t="shared" si="1896"/>
        <v>5605.4777938942279</v>
      </c>
      <c r="P9308" s="2">
        <f t="shared" si="1897"/>
        <v>5605.4777938942279</v>
      </c>
    </row>
    <row r="9309" spans="1:16">
      <c r="A9309" s="6">
        <v>14</v>
      </c>
      <c r="B9309" s="6">
        <v>6</v>
      </c>
      <c r="C9309" s="6">
        <v>5</v>
      </c>
      <c r="D9309" s="6">
        <f t="shared" si="1885"/>
        <v>25</v>
      </c>
      <c r="E9309" s="5">
        <f t="shared" si="1886"/>
        <v>4784.8479031488414</v>
      </c>
      <c r="F9309" s="5">
        <f t="shared" si="1887"/>
        <v>208.74481527832023</v>
      </c>
      <c r="G9309" s="5">
        <f t="shared" si="1888"/>
        <v>239.41848456573481</v>
      </c>
      <c r="H9309" s="5">
        <f t="shared" si="1889"/>
        <v>5233.011202992896</v>
      </c>
      <c r="I9309" s="5">
        <f t="shared" si="1890"/>
        <v>720</v>
      </c>
      <c r="J9309" s="5">
        <f t="shared" si="1891"/>
        <v>4513.011202992896</v>
      </c>
      <c r="K9309" s="2">
        <f t="shared" si="1892"/>
        <v>103350.88894084889</v>
      </c>
      <c r="L9309" s="2">
        <f t="shared" si="1893"/>
        <v>149264</v>
      </c>
      <c r="M9309" s="2">
        <f t="shared" si="1894"/>
        <v>19360</v>
      </c>
      <c r="N9309" s="6">
        <f t="shared" si="1895"/>
        <v>1</v>
      </c>
      <c r="O9309" s="2">
        <f t="shared" si="1896"/>
        <v>6553.1110591511097</v>
      </c>
      <c r="P9309" s="2">
        <f t="shared" si="1897"/>
        <v>6553.1110591511097</v>
      </c>
    </row>
    <row r="9310" spans="1:16">
      <c r="A9310" s="6">
        <v>14</v>
      </c>
      <c r="B9310" s="6">
        <v>6</v>
      </c>
      <c r="C9310" s="6">
        <v>6</v>
      </c>
      <c r="D9310" s="6">
        <f t="shared" si="1885"/>
        <v>26</v>
      </c>
      <c r="E9310" s="5">
        <f t="shared" si="1886"/>
        <v>4784.8479031488414</v>
      </c>
      <c r="F9310" s="5">
        <f t="shared" si="1887"/>
        <v>208.74481527832023</v>
      </c>
      <c r="G9310" s="5">
        <f t="shared" si="1888"/>
        <v>290.89345874736784</v>
      </c>
      <c r="H9310" s="5">
        <f t="shared" si="1889"/>
        <v>5284.4861771745291</v>
      </c>
      <c r="I9310" s="5">
        <f t="shared" si="1890"/>
        <v>720</v>
      </c>
      <c r="J9310" s="5">
        <f t="shared" si="1891"/>
        <v>4564.4861771745291</v>
      </c>
      <c r="K9310" s="2">
        <f t="shared" si="1892"/>
        <v>104244.5516870578</v>
      </c>
      <c r="L9310" s="2">
        <f t="shared" si="1893"/>
        <v>151964</v>
      </c>
      <c r="M9310" s="2">
        <f t="shared" si="1894"/>
        <v>20240</v>
      </c>
      <c r="N9310" s="6">
        <f t="shared" si="1895"/>
        <v>1</v>
      </c>
      <c r="O9310" s="2">
        <f t="shared" si="1896"/>
        <v>7479.4483129422006</v>
      </c>
      <c r="P9310" s="2">
        <f t="shared" si="1897"/>
        <v>7479.4483129422006</v>
      </c>
    </row>
    <row r="9311" spans="1:16">
      <c r="A9311" s="6">
        <v>14</v>
      </c>
      <c r="B9311" s="6">
        <v>6</v>
      </c>
      <c r="C9311" s="6">
        <v>7</v>
      </c>
      <c r="D9311" s="6">
        <f t="shared" si="1885"/>
        <v>27</v>
      </c>
      <c r="E9311" s="5">
        <f t="shared" si="1886"/>
        <v>4784.8479031488414</v>
      </c>
      <c r="F9311" s="5">
        <f t="shared" si="1887"/>
        <v>208.74481527832023</v>
      </c>
      <c r="G9311" s="5">
        <f t="shared" si="1888"/>
        <v>343.61789814532818</v>
      </c>
      <c r="H9311" s="5">
        <f t="shared" si="1889"/>
        <v>5337.2106165724899</v>
      </c>
      <c r="I9311" s="5">
        <f t="shared" si="1890"/>
        <v>720</v>
      </c>
      <c r="J9311" s="5">
        <f t="shared" si="1891"/>
        <v>4617.2106165724899</v>
      </c>
      <c r="K9311" s="2">
        <f t="shared" si="1892"/>
        <v>105159.90653771683</v>
      </c>
      <c r="L9311" s="2">
        <f t="shared" si="1893"/>
        <v>154664</v>
      </c>
      <c r="M9311" s="2">
        <f t="shared" si="1894"/>
        <v>21120</v>
      </c>
      <c r="N9311" s="6">
        <f t="shared" si="1895"/>
        <v>1</v>
      </c>
      <c r="O9311" s="2">
        <f t="shared" si="1896"/>
        <v>8384.0934622831701</v>
      </c>
      <c r="P9311" s="2">
        <f t="shared" si="1897"/>
        <v>8384.0934622831701</v>
      </c>
    </row>
    <row r="9312" spans="1:16">
      <c r="A9312" s="6">
        <v>14</v>
      </c>
      <c r="B9312" s="6">
        <v>6</v>
      </c>
      <c r="C9312" s="6">
        <v>8</v>
      </c>
      <c r="D9312" s="6">
        <f t="shared" si="1885"/>
        <v>28</v>
      </c>
      <c r="E9312" s="5">
        <f t="shared" si="1886"/>
        <v>4784.8479031488414</v>
      </c>
      <c r="F9312" s="5">
        <f t="shared" si="1887"/>
        <v>208.74481527832023</v>
      </c>
      <c r="G9312" s="5">
        <f t="shared" si="1888"/>
        <v>397.61499642530839</v>
      </c>
      <c r="H9312" s="5">
        <f t="shared" si="1889"/>
        <v>5391.2077148524695</v>
      </c>
      <c r="I9312" s="5">
        <f t="shared" si="1890"/>
        <v>720</v>
      </c>
      <c r="J9312" s="5">
        <f t="shared" si="1891"/>
        <v>4671.2077148524695</v>
      </c>
      <c r="K9312" s="2">
        <f t="shared" si="1892"/>
        <v>106097.35616063315</v>
      </c>
      <c r="L9312" s="2">
        <f t="shared" si="1893"/>
        <v>157364</v>
      </c>
      <c r="M9312" s="2">
        <f t="shared" si="1894"/>
        <v>22000</v>
      </c>
      <c r="N9312" s="6">
        <f t="shared" si="1895"/>
        <v>1</v>
      </c>
      <c r="O9312" s="2">
        <f t="shared" si="1896"/>
        <v>9266.6438393668504</v>
      </c>
      <c r="P9312" s="2">
        <f t="shared" si="1897"/>
        <v>9266.6438393668504</v>
      </c>
    </row>
    <row r="9313" spans="1:16">
      <c r="A9313" s="6">
        <v>14</v>
      </c>
      <c r="B9313" s="6">
        <v>6</v>
      </c>
      <c r="C9313" s="6">
        <v>9</v>
      </c>
      <c r="D9313" s="6">
        <f t="shared" si="1885"/>
        <v>29</v>
      </c>
      <c r="E9313" s="5">
        <f t="shared" si="1886"/>
        <v>4784.8479031488414</v>
      </c>
      <c r="F9313" s="5">
        <f t="shared" si="1887"/>
        <v>208.74481527832023</v>
      </c>
      <c r="G9313" s="5">
        <f t="shared" si="1888"/>
        <v>452.90833186570285</v>
      </c>
      <c r="H9313" s="5">
        <f t="shared" si="1889"/>
        <v>5446.5010502928644</v>
      </c>
      <c r="I9313" s="5">
        <f t="shared" si="1890"/>
        <v>720</v>
      </c>
      <c r="J9313" s="5">
        <f t="shared" si="1891"/>
        <v>4726.5010502928644</v>
      </c>
      <c r="K9313" s="2">
        <f t="shared" si="1892"/>
        <v>107057.30990091778</v>
      </c>
      <c r="L9313" s="2">
        <f t="shared" si="1893"/>
        <v>160064</v>
      </c>
      <c r="M9313" s="2">
        <f t="shared" si="1894"/>
        <v>22880</v>
      </c>
      <c r="N9313" s="6">
        <f t="shared" si="1895"/>
        <v>1</v>
      </c>
      <c r="O9313" s="2">
        <f t="shared" si="1896"/>
        <v>10126.690099082218</v>
      </c>
      <c r="P9313" s="2">
        <f t="shared" si="1897"/>
        <v>10126.690099082218</v>
      </c>
    </row>
    <row r="9314" spans="1:16">
      <c r="A9314" s="6">
        <v>14</v>
      </c>
      <c r="B9314" s="6">
        <v>6</v>
      </c>
      <c r="C9314" s="6">
        <v>10</v>
      </c>
      <c r="D9314" s="6">
        <f t="shared" si="1885"/>
        <v>30</v>
      </c>
      <c r="E9314" s="5">
        <f t="shared" si="1886"/>
        <v>4784.8479031488414</v>
      </c>
      <c r="F9314" s="5">
        <f t="shared" si="1887"/>
        <v>208.74481527832023</v>
      </c>
      <c r="G9314" s="5">
        <f t="shared" si="1888"/>
        <v>509.52187334891573</v>
      </c>
      <c r="H9314" s="5">
        <f t="shared" si="1889"/>
        <v>5503.1145917760768</v>
      </c>
      <c r="I9314" s="5">
        <f t="shared" si="1890"/>
        <v>720</v>
      </c>
      <c r="J9314" s="5">
        <f t="shared" si="1891"/>
        <v>4783.1145917760768</v>
      </c>
      <c r="K9314" s="2">
        <f t="shared" si="1892"/>
        <v>108040.18388500133</v>
      </c>
      <c r="L9314" s="2">
        <f t="shared" si="1893"/>
        <v>162764</v>
      </c>
      <c r="M9314" s="2">
        <f t="shared" si="1894"/>
        <v>23760</v>
      </c>
      <c r="N9314" s="6">
        <f t="shared" si="1895"/>
        <v>1</v>
      </c>
      <c r="O9314" s="2">
        <f t="shared" si="1896"/>
        <v>10963.81611499867</v>
      </c>
      <c r="P9314" s="2">
        <f t="shared" si="1897"/>
        <v>10963.81611499867</v>
      </c>
    </row>
    <row r="9315" spans="1:16">
      <c r="A9315" s="6">
        <v>14</v>
      </c>
      <c r="B9315" s="6">
        <v>6</v>
      </c>
      <c r="C9315" s="6">
        <v>11</v>
      </c>
      <c r="D9315" s="6">
        <f t="shared" si="1885"/>
        <v>31</v>
      </c>
      <c r="E9315" s="5">
        <f t="shared" si="1886"/>
        <v>4784.8479031488414</v>
      </c>
      <c r="F9315" s="5">
        <f t="shared" si="1887"/>
        <v>208.74481527832023</v>
      </c>
      <c r="G9315" s="5">
        <f t="shared" si="1888"/>
        <v>567.47998644235474</v>
      </c>
      <c r="H9315" s="5">
        <f t="shared" si="1889"/>
        <v>5561.0727048695162</v>
      </c>
      <c r="I9315" s="5">
        <f t="shared" si="1890"/>
        <v>720</v>
      </c>
      <c r="J9315" s="5">
        <f t="shared" si="1891"/>
        <v>4841.0727048695162</v>
      </c>
      <c r="K9315" s="2">
        <f t="shared" si="1892"/>
        <v>109046.40112620688</v>
      </c>
      <c r="L9315" s="2">
        <f t="shared" si="1893"/>
        <v>165464</v>
      </c>
      <c r="M9315" s="2">
        <f t="shared" si="1894"/>
        <v>24640</v>
      </c>
      <c r="N9315" s="6">
        <f t="shared" si="1895"/>
        <v>1</v>
      </c>
      <c r="O9315" s="2">
        <f t="shared" si="1896"/>
        <v>11777.598873793118</v>
      </c>
      <c r="P9315" s="2">
        <f t="shared" si="1897"/>
        <v>11777.598873793118</v>
      </c>
    </row>
    <row r="9316" spans="1:16">
      <c r="A9316" s="6">
        <v>14</v>
      </c>
      <c r="B9316" s="6">
        <v>6</v>
      </c>
      <c r="C9316" s="6">
        <v>12</v>
      </c>
      <c r="D9316" s="6">
        <f t="shared" si="1885"/>
        <v>32</v>
      </c>
      <c r="E9316" s="5">
        <f t="shared" si="1886"/>
        <v>4784.8479031488414</v>
      </c>
      <c r="F9316" s="5">
        <f t="shared" si="1887"/>
        <v>208.74481527832023</v>
      </c>
      <c r="G9316" s="5">
        <f t="shared" si="1888"/>
        <v>626.80743957041921</v>
      </c>
      <c r="H9316" s="5">
        <f t="shared" si="1889"/>
        <v>5620.4001579975802</v>
      </c>
      <c r="I9316" s="5">
        <f t="shared" si="1890"/>
        <v>720</v>
      </c>
      <c r="J9316" s="5">
        <f t="shared" si="1891"/>
        <v>4900.4001579975802</v>
      </c>
      <c r="K9316" s="2">
        <f t="shared" si="1892"/>
        <v>110076.39163190243</v>
      </c>
      <c r="L9316" s="2">
        <f t="shared" si="1893"/>
        <v>168164</v>
      </c>
      <c r="M9316" s="2">
        <f t="shared" si="1894"/>
        <v>25520</v>
      </c>
      <c r="N9316" s="6">
        <f t="shared" si="1895"/>
        <v>1</v>
      </c>
      <c r="O9316" s="2">
        <f t="shared" si="1896"/>
        <v>12567.608368097572</v>
      </c>
      <c r="P9316" s="2">
        <f t="shared" si="1897"/>
        <v>12567.608368097572</v>
      </c>
    </row>
    <row r="9317" spans="1:16">
      <c r="A9317" s="6">
        <v>14</v>
      </c>
      <c r="B9317" s="6">
        <v>6</v>
      </c>
      <c r="C9317" s="6">
        <v>13</v>
      </c>
      <c r="D9317" s="6">
        <f t="shared" si="1885"/>
        <v>33</v>
      </c>
      <c r="E9317" s="5">
        <f t="shared" si="1886"/>
        <v>4784.8479031488414</v>
      </c>
      <c r="F9317" s="5">
        <f t="shared" si="1887"/>
        <v>208.74481527832023</v>
      </c>
      <c r="G9317" s="5">
        <f t="shared" si="1888"/>
        <v>687.52941027880343</v>
      </c>
      <c r="H9317" s="5">
        <f t="shared" si="1889"/>
        <v>5681.1221287059652</v>
      </c>
      <c r="I9317" s="5">
        <f t="shared" si="1890"/>
        <v>720</v>
      </c>
      <c r="J9317" s="5">
        <f t="shared" si="1891"/>
        <v>4961.1221287059652</v>
      </c>
      <c r="K9317" s="2">
        <f t="shared" si="1892"/>
        <v>111130.59251225633</v>
      </c>
      <c r="L9317" s="2">
        <f t="shared" si="1893"/>
        <v>170864</v>
      </c>
      <c r="M9317" s="2">
        <f t="shared" si="1894"/>
        <v>26400</v>
      </c>
      <c r="N9317" s="6">
        <f t="shared" si="1895"/>
        <v>1</v>
      </c>
      <c r="O9317" s="2">
        <f t="shared" si="1896"/>
        <v>13333.407487743665</v>
      </c>
      <c r="P9317" s="2">
        <f t="shared" si="1897"/>
        <v>13333.407487743665</v>
      </c>
    </row>
    <row r="9318" spans="1:16">
      <c r="A9318" s="6">
        <v>14</v>
      </c>
      <c r="B9318" s="6">
        <v>6</v>
      </c>
      <c r="C9318" s="6">
        <v>14</v>
      </c>
      <c r="D9318" s="6">
        <f t="shared" si="1885"/>
        <v>34</v>
      </c>
      <c r="E9318" s="5">
        <f t="shared" si="1886"/>
        <v>4784.8479031488414</v>
      </c>
      <c r="F9318" s="5">
        <f t="shared" si="1887"/>
        <v>208.74481527832023</v>
      </c>
      <c r="G9318" s="5">
        <f t="shared" si="1888"/>
        <v>749.67149159246469</v>
      </c>
      <c r="H9318" s="5">
        <f t="shared" si="1889"/>
        <v>5743.2642100196263</v>
      </c>
      <c r="I9318" s="5">
        <f t="shared" si="1890"/>
        <v>720</v>
      </c>
      <c r="J9318" s="5">
        <f t="shared" si="1891"/>
        <v>5023.2642100196263</v>
      </c>
      <c r="K9318" s="2">
        <f t="shared" si="1892"/>
        <v>112209.44809061851</v>
      </c>
      <c r="L9318" s="2">
        <f t="shared" si="1893"/>
        <v>173564</v>
      </c>
      <c r="M9318" s="2">
        <f t="shared" si="1894"/>
        <v>27280</v>
      </c>
      <c r="N9318" s="6">
        <f t="shared" si="1895"/>
        <v>1</v>
      </c>
      <c r="O9318" s="2">
        <f t="shared" si="1896"/>
        <v>14074.551909381495</v>
      </c>
      <c r="P9318" s="2">
        <f t="shared" si="1897"/>
        <v>14074.551909381495</v>
      </c>
    </row>
    <row r="9319" spans="1:16">
      <c r="A9319" s="6">
        <v>14</v>
      </c>
      <c r="B9319" s="6">
        <v>6</v>
      </c>
      <c r="C9319" s="6">
        <v>15</v>
      </c>
      <c r="D9319" s="6">
        <f t="shared" si="1885"/>
        <v>35</v>
      </c>
      <c r="E9319" s="5">
        <f t="shared" si="1886"/>
        <v>4784.8479031488414</v>
      </c>
      <c r="F9319" s="5">
        <f t="shared" si="1887"/>
        <v>208.74481527832023</v>
      </c>
      <c r="G9319" s="5">
        <f t="shared" si="1888"/>
        <v>813.25969846861108</v>
      </c>
      <c r="H9319" s="5">
        <f t="shared" si="1889"/>
        <v>5806.852416895772</v>
      </c>
      <c r="I9319" s="5">
        <f t="shared" si="1890"/>
        <v>720</v>
      </c>
      <c r="J9319" s="5">
        <f t="shared" si="1891"/>
        <v>5086.852416895772</v>
      </c>
      <c r="K9319" s="2">
        <f t="shared" si="1892"/>
        <v>113313.41001555159</v>
      </c>
      <c r="L9319" s="2">
        <f t="shared" si="1893"/>
        <v>176264</v>
      </c>
      <c r="M9319" s="2">
        <f t="shared" si="1894"/>
        <v>28160</v>
      </c>
      <c r="N9319" s="6">
        <f t="shared" si="1895"/>
        <v>1</v>
      </c>
      <c r="O9319" s="2">
        <f t="shared" si="1896"/>
        <v>14790.589984448408</v>
      </c>
      <c r="P9319" s="2">
        <f t="shared" si="1897"/>
        <v>14790.589984448408</v>
      </c>
    </row>
    <row r="9320" spans="1:16">
      <c r="A9320" s="6">
        <v>14</v>
      </c>
      <c r="B9320" s="6">
        <v>6</v>
      </c>
      <c r="C9320" s="6">
        <v>16</v>
      </c>
      <c r="D9320" s="6">
        <f t="shared" si="1885"/>
        <v>36</v>
      </c>
      <c r="E9320" s="5">
        <f t="shared" si="1886"/>
        <v>4784.8479031488414</v>
      </c>
      <c r="F9320" s="5">
        <f t="shared" si="1887"/>
        <v>208.74481527832023</v>
      </c>
      <c r="G9320" s="5">
        <f t="shared" si="1888"/>
        <v>878.32047434610013</v>
      </c>
      <c r="H9320" s="5">
        <f t="shared" si="1889"/>
        <v>5871.9131927732615</v>
      </c>
      <c r="I9320" s="5">
        <f t="shared" si="1890"/>
        <v>720</v>
      </c>
      <c r="J9320" s="5">
        <f t="shared" si="1891"/>
        <v>5151.9131927732615</v>
      </c>
      <c r="K9320" s="2">
        <f t="shared" si="1892"/>
        <v>114442.93737453579</v>
      </c>
      <c r="L9320" s="2">
        <f t="shared" si="1893"/>
        <v>178964</v>
      </c>
      <c r="M9320" s="2">
        <f t="shared" si="1894"/>
        <v>29040</v>
      </c>
      <c r="N9320" s="6">
        <f t="shared" si="1895"/>
        <v>1</v>
      </c>
      <c r="O9320" s="2">
        <f t="shared" si="1896"/>
        <v>15481.062625464212</v>
      </c>
      <c r="P9320" s="2">
        <f t="shared" si="1897"/>
        <v>15481.062625464212</v>
      </c>
    </row>
    <row r="9321" spans="1:16">
      <c r="A9321" s="6">
        <v>14</v>
      </c>
      <c r="B9321" s="6">
        <v>6</v>
      </c>
      <c r="C9321" s="6">
        <v>17</v>
      </c>
      <c r="D9321" s="6">
        <f t="shared" si="1885"/>
        <v>37</v>
      </c>
      <c r="E9321" s="5">
        <f t="shared" si="1886"/>
        <v>4784.8479031488414</v>
      </c>
      <c r="F9321" s="5">
        <f t="shared" si="1887"/>
        <v>208.74481527832023</v>
      </c>
      <c r="G9321" s="5">
        <f t="shared" si="1888"/>
        <v>944.88069779264049</v>
      </c>
      <c r="H9321" s="5">
        <f t="shared" si="1889"/>
        <v>5938.4734162198019</v>
      </c>
      <c r="I9321" s="5">
        <f t="shared" si="1890"/>
        <v>720</v>
      </c>
      <c r="J9321" s="5">
        <f t="shared" si="1891"/>
        <v>5218.4734162198019</v>
      </c>
      <c r="K9321" s="2">
        <f t="shared" si="1892"/>
        <v>115598.49680937156</v>
      </c>
      <c r="L9321" s="2">
        <f t="shared" si="1893"/>
        <v>181664</v>
      </c>
      <c r="M9321" s="2">
        <f t="shared" si="1894"/>
        <v>29920</v>
      </c>
      <c r="N9321" s="6">
        <f t="shared" si="1895"/>
        <v>1</v>
      </c>
      <c r="O9321" s="2">
        <f t="shared" si="1896"/>
        <v>16145.503190628442</v>
      </c>
      <c r="P9321" s="2">
        <f t="shared" si="1897"/>
        <v>16145.503190628442</v>
      </c>
    </row>
    <row r="9322" spans="1:16">
      <c r="A9322" s="6">
        <v>14</v>
      </c>
      <c r="B9322" s="6">
        <v>6</v>
      </c>
      <c r="C9322" s="6">
        <v>18</v>
      </c>
      <c r="D9322" s="6">
        <f t="shared" si="1885"/>
        <v>38</v>
      </c>
      <c r="E9322" s="5">
        <f t="shared" si="1886"/>
        <v>4784.8479031488414</v>
      </c>
      <c r="F9322" s="5">
        <f t="shared" si="1887"/>
        <v>208.74481527832023</v>
      </c>
      <c r="G9322" s="5">
        <f t="shared" si="1888"/>
        <v>1012.9676892512279</v>
      </c>
      <c r="H9322" s="5">
        <f t="shared" si="1889"/>
        <v>6006.5604076783893</v>
      </c>
      <c r="I9322" s="5">
        <f t="shared" si="1890"/>
        <v>720</v>
      </c>
      <c r="J9322" s="5">
        <f t="shared" si="1891"/>
        <v>5286.5604076783893</v>
      </c>
      <c r="K9322" s="2">
        <f t="shared" si="1892"/>
        <v>116780.56263330537</v>
      </c>
      <c r="L9322" s="2">
        <f t="shared" si="1893"/>
        <v>184364</v>
      </c>
      <c r="M9322" s="2">
        <f t="shared" si="1894"/>
        <v>30800</v>
      </c>
      <c r="N9322" s="6">
        <f t="shared" si="1895"/>
        <v>1</v>
      </c>
      <c r="O9322" s="2">
        <f t="shared" si="1896"/>
        <v>16783.437366694634</v>
      </c>
      <c r="P9322" s="2">
        <f t="shared" si="1897"/>
        <v>16783.437366694634</v>
      </c>
    </row>
    <row r="9323" spans="1:16">
      <c r="A9323" s="6">
        <v>14</v>
      </c>
      <c r="B9323" s="6">
        <v>6</v>
      </c>
      <c r="C9323" s="6">
        <v>19</v>
      </c>
      <c r="D9323" s="6">
        <f t="shared" si="1885"/>
        <v>39</v>
      </c>
      <c r="E9323" s="5">
        <f t="shared" si="1886"/>
        <v>4784.8479031488414</v>
      </c>
      <c r="F9323" s="5">
        <f t="shared" si="1887"/>
        <v>208.74481527832023</v>
      </c>
      <c r="G9323" s="5">
        <f t="shared" si="1888"/>
        <v>1082.6092178872495</v>
      </c>
      <c r="H9323" s="5">
        <f t="shared" si="1889"/>
        <v>6076.2019363144109</v>
      </c>
      <c r="I9323" s="5">
        <f t="shared" si="1890"/>
        <v>720</v>
      </c>
      <c r="J9323" s="5">
        <f t="shared" si="1891"/>
        <v>5356.2019363144109</v>
      </c>
      <c r="K9323" s="2">
        <f t="shared" si="1892"/>
        <v>117989.61694990296</v>
      </c>
      <c r="L9323" s="2">
        <f t="shared" si="1893"/>
        <v>187064</v>
      </c>
      <c r="M9323" s="2">
        <f t="shared" si="1894"/>
        <v>31680</v>
      </c>
      <c r="N9323" s="6">
        <f t="shared" si="1895"/>
        <v>1</v>
      </c>
      <c r="O9323" s="2">
        <f t="shared" si="1896"/>
        <v>17394.383050097036</v>
      </c>
      <c r="P9323" s="2">
        <f t="shared" si="1897"/>
        <v>17394.383050097036</v>
      </c>
    </row>
    <row r="9324" spans="1:16">
      <c r="A9324" s="6">
        <v>14</v>
      </c>
      <c r="B9324" s="6">
        <v>6</v>
      </c>
      <c r="C9324" s="6">
        <v>20</v>
      </c>
      <c r="D9324" s="6">
        <f t="shared" si="1885"/>
        <v>40</v>
      </c>
      <c r="E9324" s="5">
        <f t="shared" si="1886"/>
        <v>4784.8479031488414</v>
      </c>
      <c r="F9324" s="5">
        <f t="shared" si="1887"/>
        <v>208.74481527832023</v>
      </c>
      <c r="G9324" s="5">
        <f t="shared" si="1888"/>
        <v>1153.8335085377266</v>
      </c>
      <c r="H9324" s="5">
        <f t="shared" si="1889"/>
        <v>6147.426226964888</v>
      </c>
      <c r="I9324" s="5">
        <f t="shared" si="1890"/>
        <v>720</v>
      </c>
      <c r="J9324" s="5">
        <f t="shared" si="1891"/>
        <v>5427.426226964888</v>
      </c>
      <c r="K9324" s="2">
        <f t="shared" si="1892"/>
        <v>119226.14977369597</v>
      </c>
      <c r="L9324" s="2">
        <f t="shared" si="1893"/>
        <v>189764</v>
      </c>
      <c r="M9324" s="2">
        <f t="shared" si="1894"/>
        <v>32560</v>
      </c>
      <c r="N9324" s="6">
        <f t="shared" si="1895"/>
        <v>1</v>
      </c>
      <c r="O9324" s="2">
        <f t="shared" si="1896"/>
        <v>17977.850226304028</v>
      </c>
      <c r="P9324" s="2">
        <f t="shared" si="1897"/>
        <v>17977.850226304028</v>
      </c>
    </row>
    <row r="9325" spans="1:16">
      <c r="A9325" s="6">
        <v>14</v>
      </c>
      <c r="B9325" s="6">
        <v>6</v>
      </c>
      <c r="C9325" s="6">
        <v>21</v>
      </c>
      <c r="D9325" s="6">
        <f t="shared" si="1885"/>
        <v>41</v>
      </c>
      <c r="E9325" s="5">
        <f t="shared" si="1886"/>
        <v>4784.8479031488414</v>
      </c>
      <c r="F9325" s="5">
        <f t="shared" si="1887"/>
        <v>208.74481527832023</v>
      </c>
      <c r="G9325" s="5">
        <f t="shared" si="1888"/>
        <v>1226.6692487641703</v>
      </c>
      <c r="H9325" s="5">
        <f t="shared" si="1889"/>
        <v>6220.2619671913317</v>
      </c>
      <c r="I9325" s="5">
        <f t="shared" si="1890"/>
        <v>720</v>
      </c>
      <c r="J9325" s="5">
        <f t="shared" si="1891"/>
        <v>5500.2619671913317</v>
      </c>
      <c r="K9325" s="2">
        <f t="shared" si="1892"/>
        <v>120490.65915262728</v>
      </c>
      <c r="L9325" s="2">
        <f t="shared" si="1893"/>
        <v>192464</v>
      </c>
      <c r="M9325" s="2">
        <f t="shared" si="1894"/>
        <v>33440</v>
      </c>
      <c r="N9325" s="6">
        <f t="shared" si="1895"/>
        <v>1</v>
      </c>
      <c r="O9325" s="2">
        <f t="shared" si="1896"/>
        <v>18533.340847372718</v>
      </c>
      <c r="P9325" s="2">
        <f t="shared" si="1897"/>
        <v>18533.340847372718</v>
      </c>
    </row>
    <row r="9326" spans="1:16">
      <c r="A9326" s="6">
        <v>14</v>
      </c>
      <c r="B9326" s="6">
        <v>6</v>
      </c>
      <c r="C9326" s="6">
        <v>22</v>
      </c>
      <c r="D9326" s="6">
        <f t="shared" si="1885"/>
        <v>42</v>
      </c>
      <c r="E9326" s="5">
        <f t="shared" si="1886"/>
        <v>4784.8479031488414</v>
      </c>
      <c r="F9326" s="5">
        <f t="shared" si="1887"/>
        <v>208.74481527832023</v>
      </c>
      <c r="G9326" s="5">
        <f t="shared" si="1888"/>
        <v>1301.1455960105666</v>
      </c>
      <c r="H9326" s="5">
        <f t="shared" si="1889"/>
        <v>6294.7383144377281</v>
      </c>
      <c r="I9326" s="5">
        <f t="shared" si="1890"/>
        <v>720</v>
      </c>
      <c r="J9326" s="5">
        <f t="shared" si="1891"/>
        <v>5574.7383144377281</v>
      </c>
      <c r="K9326" s="2">
        <f t="shared" si="1892"/>
        <v>121783.65129232167</v>
      </c>
      <c r="L9326" s="2">
        <f t="shared" si="1893"/>
        <v>195164</v>
      </c>
      <c r="M9326" s="2">
        <f t="shared" si="1894"/>
        <v>34320</v>
      </c>
      <c r="N9326" s="6">
        <f t="shared" si="1895"/>
        <v>1</v>
      </c>
      <c r="O9326" s="2">
        <f t="shared" si="1896"/>
        <v>19060.348707678335</v>
      </c>
      <c r="P9326" s="2">
        <f t="shared" si="1897"/>
        <v>19060.348707678335</v>
      </c>
    </row>
    <row r="9327" spans="1:16">
      <c r="A9327" s="6">
        <v>14</v>
      </c>
      <c r="B9327" s="6">
        <v>6</v>
      </c>
      <c r="C9327" s="6">
        <v>23</v>
      </c>
      <c r="D9327" s="6">
        <f t="shared" si="1885"/>
        <v>43</v>
      </c>
      <c r="E9327" s="5">
        <f t="shared" si="1886"/>
        <v>4784.8479031488414</v>
      </c>
      <c r="F9327" s="5">
        <f t="shared" si="1887"/>
        <v>208.74481527832023</v>
      </c>
      <c r="G9327" s="5">
        <f t="shared" si="1888"/>
        <v>1377.292184868003</v>
      </c>
      <c r="H9327" s="5">
        <f t="shared" si="1889"/>
        <v>6370.8849032951639</v>
      </c>
      <c r="I9327" s="5">
        <f t="shared" si="1890"/>
        <v>720</v>
      </c>
      <c r="J9327" s="5">
        <f t="shared" si="1891"/>
        <v>5650.8849032951639</v>
      </c>
      <c r="K9327" s="2">
        <f t="shared" si="1892"/>
        <v>123105.64068220771</v>
      </c>
      <c r="L9327" s="2">
        <f t="shared" si="1893"/>
        <v>197864</v>
      </c>
      <c r="M9327" s="2">
        <f t="shared" si="1894"/>
        <v>35200</v>
      </c>
      <c r="N9327" s="6">
        <f t="shared" si="1895"/>
        <v>1</v>
      </c>
      <c r="O9327" s="2">
        <f t="shared" si="1896"/>
        <v>19558.359317792288</v>
      </c>
      <c r="P9327" s="2">
        <f t="shared" si="1897"/>
        <v>19558.359317792288</v>
      </c>
    </row>
    <row r="9328" spans="1:16">
      <c r="A9328" s="6">
        <v>14</v>
      </c>
      <c r="B9328" s="6">
        <v>6</v>
      </c>
      <c r="C9328" s="6">
        <v>24</v>
      </c>
      <c r="D9328" s="6">
        <f t="shared" si="1885"/>
        <v>44</v>
      </c>
      <c r="E9328" s="5">
        <f t="shared" si="1886"/>
        <v>4784.8479031488414</v>
      </c>
      <c r="F9328" s="5">
        <f t="shared" si="1887"/>
        <v>208.74481527832023</v>
      </c>
      <c r="G9328" s="5">
        <f t="shared" si="1888"/>
        <v>1455.1391344474989</v>
      </c>
      <c r="H9328" s="5">
        <f t="shared" si="1889"/>
        <v>6448.73185287466</v>
      </c>
      <c r="I9328" s="5">
        <f t="shared" si="1890"/>
        <v>720</v>
      </c>
      <c r="J9328" s="5">
        <f t="shared" si="1891"/>
        <v>5728.73185287466</v>
      </c>
      <c r="K9328" s="2">
        <f t="shared" si="1892"/>
        <v>124457.1502235184</v>
      </c>
      <c r="L9328" s="2">
        <f t="shared" si="1893"/>
        <v>200564</v>
      </c>
      <c r="M9328" s="2">
        <f t="shared" si="1894"/>
        <v>36080</v>
      </c>
      <c r="N9328" s="6">
        <f t="shared" si="1895"/>
        <v>1</v>
      </c>
      <c r="O9328" s="2">
        <f t="shared" si="1896"/>
        <v>20026.849776481598</v>
      </c>
      <c r="P9328" s="2">
        <f t="shared" si="1897"/>
        <v>20026.849776481598</v>
      </c>
    </row>
    <row r="9329" spans="1:16">
      <c r="A9329" s="6">
        <v>14</v>
      </c>
      <c r="B9329" s="6">
        <v>6</v>
      </c>
      <c r="C9329" s="6">
        <v>25</v>
      </c>
      <c r="D9329" s="6">
        <f t="shared" si="1885"/>
        <v>45</v>
      </c>
      <c r="E9329" s="5">
        <f t="shared" si="1886"/>
        <v>4784.8479031488414</v>
      </c>
      <c r="F9329" s="5">
        <f t="shared" si="1887"/>
        <v>208.74481527832023</v>
      </c>
      <c r="G9329" s="5">
        <f t="shared" si="1888"/>
        <v>1534.7170558625965</v>
      </c>
      <c r="H9329" s="5">
        <f t="shared" si="1889"/>
        <v>6528.309774289758</v>
      </c>
      <c r="I9329" s="5">
        <f t="shared" si="1890"/>
        <v>720</v>
      </c>
      <c r="J9329" s="5">
        <f t="shared" si="1891"/>
        <v>5808.309774289758</v>
      </c>
      <c r="K9329" s="2">
        <f t="shared" si="1892"/>
        <v>125838.71135919719</v>
      </c>
      <c r="L9329" s="2">
        <f t="shared" si="1893"/>
        <v>203264</v>
      </c>
      <c r="M9329" s="2">
        <f t="shared" si="1894"/>
        <v>36960</v>
      </c>
      <c r="N9329" s="6">
        <f t="shared" si="1895"/>
        <v>0</v>
      </c>
      <c r="O9329" s="2">
        <f t="shared" si="1896"/>
        <v>20465.288640802813</v>
      </c>
      <c r="P9329" s="2" t="str">
        <f t="shared" si="1897"/>
        <v/>
      </c>
    </row>
    <row r="9330" spans="1:16">
      <c r="A9330" s="6">
        <v>14</v>
      </c>
      <c r="B9330" s="6">
        <v>6</v>
      </c>
      <c r="C9330" s="6">
        <v>26</v>
      </c>
      <c r="D9330" s="6">
        <f t="shared" si="1885"/>
        <v>46</v>
      </c>
      <c r="E9330" s="5">
        <f t="shared" si="1886"/>
        <v>4784.8479031488414</v>
      </c>
      <c r="F9330" s="5">
        <f t="shared" si="1887"/>
        <v>208.74481527832023</v>
      </c>
      <c r="G9330" s="5">
        <f t="shared" si="1888"/>
        <v>1616.0570598233144</v>
      </c>
      <c r="H9330" s="5">
        <f t="shared" si="1889"/>
        <v>6609.6497782504757</v>
      </c>
      <c r="I9330" s="5">
        <f t="shared" si="1890"/>
        <v>720</v>
      </c>
      <c r="J9330" s="5">
        <f t="shared" si="1891"/>
        <v>5889.6497782504757</v>
      </c>
      <c r="K9330" s="2">
        <f t="shared" si="1892"/>
        <v>127250.86420573742</v>
      </c>
      <c r="L9330" s="2">
        <f t="shared" si="1893"/>
        <v>205964</v>
      </c>
      <c r="M9330" s="2">
        <f t="shared" si="1894"/>
        <v>37840</v>
      </c>
      <c r="N9330" s="6">
        <f t="shared" si="1895"/>
        <v>0</v>
      </c>
      <c r="O9330" s="2">
        <f t="shared" si="1896"/>
        <v>20873.135794262576</v>
      </c>
      <c r="P9330" s="2" t="str">
        <f t="shared" si="1897"/>
        <v/>
      </c>
    </row>
    <row r="9331" spans="1:16">
      <c r="A9331" s="6">
        <v>14</v>
      </c>
      <c r="B9331" s="6">
        <v>6</v>
      </c>
      <c r="C9331" s="6">
        <v>27</v>
      </c>
      <c r="D9331" s="6">
        <f t="shared" si="1885"/>
        <v>47</v>
      </c>
      <c r="E9331" s="5">
        <f t="shared" si="1886"/>
        <v>4784.8479031488414</v>
      </c>
      <c r="F9331" s="5">
        <f t="shared" si="1887"/>
        <v>208.74481527832023</v>
      </c>
      <c r="G9331" s="5">
        <f t="shared" si="1888"/>
        <v>1699.1907643430709</v>
      </c>
      <c r="H9331" s="5">
        <f t="shared" si="1889"/>
        <v>6692.7834827702318</v>
      </c>
      <c r="I9331" s="5">
        <f t="shared" si="1890"/>
        <v>720</v>
      </c>
      <c r="J9331" s="5">
        <f t="shared" si="1891"/>
        <v>5972.7834827702318</v>
      </c>
      <c r="K9331" s="2">
        <f t="shared" si="1892"/>
        <v>128694.15768698319</v>
      </c>
      <c r="L9331" s="2">
        <f t="shared" si="1893"/>
        <v>208664</v>
      </c>
      <c r="M9331" s="2">
        <f t="shared" si="1894"/>
        <v>38720</v>
      </c>
      <c r="N9331" s="6">
        <f t="shared" si="1895"/>
        <v>0</v>
      </c>
      <c r="O9331" s="2">
        <f t="shared" si="1896"/>
        <v>21249.842313016808</v>
      </c>
      <c r="P9331" s="2" t="str">
        <f t="shared" si="1897"/>
        <v/>
      </c>
    </row>
    <row r="9332" spans="1:16">
      <c r="A9332" s="6">
        <v>14</v>
      </c>
      <c r="B9332" s="6">
        <v>6</v>
      </c>
      <c r="C9332" s="6">
        <v>28</v>
      </c>
      <c r="D9332" s="6">
        <f t="shared" si="1885"/>
        <v>48</v>
      </c>
      <c r="E9332" s="5">
        <f t="shared" si="1886"/>
        <v>4784.8479031488414</v>
      </c>
      <c r="F9332" s="5">
        <f t="shared" si="1887"/>
        <v>208.74481527832023</v>
      </c>
      <c r="G9332" s="5">
        <f t="shared" si="1888"/>
        <v>1784.1503025602246</v>
      </c>
      <c r="H9332" s="5">
        <f t="shared" si="1889"/>
        <v>6777.7430209873855</v>
      </c>
      <c r="I9332" s="5">
        <f t="shared" si="1890"/>
        <v>720</v>
      </c>
      <c r="J9332" s="5">
        <f t="shared" si="1891"/>
        <v>6057.7430209873855</v>
      </c>
      <c r="K9332" s="2">
        <f t="shared" si="1892"/>
        <v>130169.14966991989</v>
      </c>
      <c r="L9332" s="2">
        <f t="shared" si="1893"/>
        <v>211364</v>
      </c>
      <c r="M9332" s="2">
        <f t="shared" si="1894"/>
        <v>39600</v>
      </c>
      <c r="N9332" s="6">
        <f t="shared" si="1895"/>
        <v>0</v>
      </c>
      <c r="O9332" s="2">
        <f t="shared" si="1896"/>
        <v>21594.850330080109</v>
      </c>
      <c r="P9332" s="2" t="str">
        <f t="shared" si="1897"/>
        <v/>
      </c>
    </row>
    <row r="9333" spans="1:16">
      <c r="A9333" s="6">
        <v>14</v>
      </c>
      <c r="B9333" s="6">
        <v>6</v>
      </c>
      <c r="C9333" s="6">
        <v>29</v>
      </c>
      <c r="D9333" s="6">
        <f t="shared" si="1885"/>
        <v>49</v>
      </c>
      <c r="E9333" s="5">
        <f t="shared" si="1886"/>
        <v>4784.8479031488414</v>
      </c>
      <c r="F9333" s="5">
        <f t="shared" si="1887"/>
        <v>208.74481527832023</v>
      </c>
      <c r="G9333" s="5">
        <f t="shared" si="1888"/>
        <v>1870.9683306758782</v>
      </c>
      <c r="H9333" s="5">
        <f t="shared" si="1889"/>
        <v>6864.5610491030393</v>
      </c>
      <c r="I9333" s="5">
        <f t="shared" si="1890"/>
        <v>720</v>
      </c>
      <c r="J9333" s="5">
        <f t="shared" si="1891"/>
        <v>6144.5610491030393</v>
      </c>
      <c r="K9333" s="2">
        <f t="shared" si="1892"/>
        <v>131676.40710248332</v>
      </c>
      <c r="L9333" s="2">
        <f t="shared" si="1893"/>
        <v>214064</v>
      </c>
      <c r="M9333" s="2">
        <f t="shared" si="1894"/>
        <v>40480</v>
      </c>
      <c r="N9333" s="6">
        <f t="shared" si="1895"/>
        <v>0</v>
      </c>
      <c r="O9333" s="2">
        <f t="shared" si="1896"/>
        <v>21907.592897516675</v>
      </c>
      <c r="P9333" s="2" t="str">
        <f t="shared" si="1897"/>
        <v/>
      </c>
    </row>
    <row r="9334" spans="1:16">
      <c r="A9334" s="6">
        <v>14</v>
      </c>
      <c r="B9334" s="6">
        <v>6</v>
      </c>
      <c r="C9334" s="6">
        <v>30</v>
      </c>
      <c r="D9334" s="6">
        <f t="shared" si="1885"/>
        <v>50</v>
      </c>
      <c r="E9334" s="5">
        <f t="shared" si="1886"/>
        <v>4784.8479031488414</v>
      </c>
      <c r="F9334" s="5">
        <f t="shared" si="1887"/>
        <v>208.74481527832023</v>
      </c>
      <c r="G9334" s="5">
        <f t="shared" si="1888"/>
        <v>1959.6780360096488</v>
      </c>
      <c r="H9334" s="5">
        <f t="shared" si="1889"/>
        <v>6953.2707544368104</v>
      </c>
      <c r="I9334" s="5">
        <f t="shared" si="1890"/>
        <v>720</v>
      </c>
      <c r="J9334" s="5">
        <f t="shared" si="1891"/>
        <v>6233.2707544368104</v>
      </c>
      <c r="K9334" s="2">
        <f t="shared" si="1892"/>
        <v>133216.50615341685</v>
      </c>
      <c r="L9334" s="2">
        <f t="shared" si="1893"/>
        <v>216764</v>
      </c>
      <c r="M9334" s="2">
        <f t="shared" si="1894"/>
        <v>41360</v>
      </c>
      <c r="N9334" s="6">
        <f t="shared" si="1895"/>
        <v>0</v>
      </c>
      <c r="O9334" s="2">
        <f t="shared" si="1896"/>
        <v>22187.493846583151</v>
      </c>
      <c r="P9334" s="2" t="str">
        <f t="shared" si="1897"/>
        <v/>
      </c>
    </row>
    <row r="9335" spans="1:16">
      <c r="A9335" s="6">
        <v>14</v>
      </c>
      <c r="B9335" s="6">
        <v>7</v>
      </c>
      <c r="C9335" s="6">
        <v>0</v>
      </c>
      <c r="D9335" s="6">
        <f t="shared" si="1885"/>
        <v>21</v>
      </c>
      <c r="E9335" s="5">
        <f t="shared" si="1886"/>
        <v>4784.8479031488414</v>
      </c>
      <c r="F9335" s="5">
        <f t="shared" si="1887"/>
        <v>249.62400827032465</v>
      </c>
      <c r="G9335" s="5">
        <f t="shared" si="1888"/>
        <v>0</v>
      </c>
      <c r="H9335" s="5">
        <f t="shared" si="1889"/>
        <v>5034.4719114191657</v>
      </c>
      <c r="I9335" s="5">
        <f t="shared" si="1890"/>
        <v>720</v>
      </c>
      <c r="J9335" s="5">
        <f t="shared" si="1891"/>
        <v>4314.4719114191657</v>
      </c>
      <c r="K9335" s="2">
        <f t="shared" si="1892"/>
        <v>99904.026239916071</v>
      </c>
      <c r="L9335" s="2">
        <f t="shared" si="1893"/>
        <v>137858</v>
      </c>
      <c r="M9335" s="2">
        <f t="shared" si="1894"/>
        <v>15400</v>
      </c>
      <c r="N9335" s="6">
        <f t="shared" si="1895"/>
        <v>1</v>
      </c>
      <c r="O9335" s="2">
        <f t="shared" si="1896"/>
        <v>2553.9737600839289</v>
      </c>
      <c r="P9335" s="2">
        <f t="shared" si="1897"/>
        <v>2553.9737600839289</v>
      </c>
    </row>
    <row r="9336" spans="1:16">
      <c r="A9336" s="6">
        <v>14</v>
      </c>
      <c r="B9336" s="6">
        <v>7</v>
      </c>
      <c r="C9336" s="6">
        <v>1</v>
      </c>
      <c r="D9336" s="6">
        <f t="shared" si="1885"/>
        <v>22</v>
      </c>
      <c r="E9336" s="5">
        <f t="shared" si="1886"/>
        <v>4784.8479031488414</v>
      </c>
      <c r="F9336" s="5">
        <f t="shared" si="1887"/>
        <v>249.62400827032465</v>
      </c>
      <c r="G9336" s="5">
        <f t="shared" si="1888"/>
        <v>45.5625</v>
      </c>
      <c r="H9336" s="5">
        <f t="shared" si="1889"/>
        <v>5080.0344114191657</v>
      </c>
      <c r="I9336" s="5">
        <f t="shared" si="1890"/>
        <v>720</v>
      </c>
      <c r="J9336" s="5">
        <f t="shared" si="1891"/>
        <v>4360.0344114191657</v>
      </c>
      <c r="K9336" s="2">
        <f t="shared" si="1892"/>
        <v>100695.04186491607</v>
      </c>
      <c r="L9336" s="2">
        <f t="shared" si="1893"/>
        <v>140558</v>
      </c>
      <c r="M9336" s="2">
        <f t="shared" si="1894"/>
        <v>16280</v>
      </c>
      <c r="N9336" s="6">
        <f t="shared" si="1895"/>
        <v>1</v>
      </c>
      <c r="O9336" s="2">
        <f t="shared" si="1896"/>
        <v>3582.9581350839289</v>
      </c>
      <c r="P9336" s="2">
        <f t="shared" si="1897"/>
        <v>3582.9581350839289</v>
      </c>
    </row>
    <row r="9337" spans="1:16">
      <c r="A9337" s="6">
        <v>14</v>
      </c>
      <c r="B9337" s="6">
        <v>7</v>
      </c>
      <c r="C9337" s="6">
        <v>2</v>
      </c>
      <c r="D9337" s="6">
        <f t="shared" si="1885"/>
        <v>23</v>
      </c>
      <c r="E9337" s="5">
        <f t="shared" si="1886"/>
        <v>4784.8479031488414</v>
      </c>
      <c r="F9337" s="5">
        <f t="shared" si="1887"/>
        <v>249.62400827032465</v>
      </c>
      <c r="G9337" s="5">
        <f t="shared" si="1888"/>
        <v>92.264062499999994</v>
      </c>
      <c r="H9337" s="5">
        <f t="shared" si="1889"/>
        <v>5126.7359739191661</v>
      </c>
      <c r="I9337" s="5">
        <f t="shared" si="1890"/>
        <v>720</v>
      </c>
      <c r="J9337" s="5">
        <f t="shared" si="1891"/>
        <v>4406.7359739191661</v>
      </c>
      <c r="K9337" s="2">
        <f t="shared" si="1892"/>
        <v>101505.83288054107</v>
      </c>
      <c r="L9337" s="2">
        <f t="shared" si="1893"/>
        <v>143258</v>
      </c>
      <c r="M9337" s="2">
        <f t="shared" si="1894"/>
        <v>17160</v>
      </c>
      <c r="N9337" s="6">
        <f t="shared" si="1895"/>
        <v>1</v>
      </c>
      <c r="O9337" s="2">
        <f t="shared" si="1896"/>
        <v>4592.1671194589289</v>
      </c>
      <c r="P9337" s="2">
        <f t="shared" si="1897"/>
        <v>4592.1671194589289</v>
      </c>
    </row>
    <row r="9338" spans="1:16">
      <c r="A9338" s="6">
        <v>14</v>
      </c>
      <c r="B9338" s="6">
        <v>7</v>
      </c>
      <c r="C9338" s="6">
        <v>3</v>
      </c>
      <c r="D9338" s="6">
        <f t="shared" si="1885"/>
        <v>24</v>
      </c>
      <c r="E9338" s="5">
        <f t="shared" si="1886"/>
        <v>4784.8479031488414</v>
      </c>
      <c r="F9338" s="5">
        <f t="shared" si="1887"/>
        <v>249.62400827032465</v>
      </c>
      <c r="G9338" s="5">
        <f t="shared" si="1888"/>
        <v>140.12604492187498</v>
      </c>
      <c r="H9338" s="5">
        <f t="shared" si="1889"/>
        <v>5174.597956341041</v>
      </c>
      <c r="I9338" s="5">
        <f t="shared" si="1890"/>
        <v>720</v>
      </c>
      <c r="J9338" s="5">
        <f t="shared" si="1891"/>
        <v>4454.597956341041</v>
      </c>
      <c r="K9338" s="2">
        <f t="shared" si="1892"/>
        <v>102336.77007536529</v>
      </c>
      <c r="L9338" s="2">
        <f t="shared" si="1893"/>
        <v>145958</v>
      </c>
      <c r="M9338" s="2">
        <f t="shared" si="1894"/>
        <v>18040</v>
      </c>
      <c r="N9338" s="6">
        <f t="shared" si="1895"/>
        <v>1</v>
      </c>
      <c r="O9338" s="2">
        <f t="shared" si="1896"/>
        <v>5581.2299246347102</v>
      </c>
      <c r="P9338" s="2">
        <f t="shared" si="1897"/>
        <v>5581.2299246347102</v>
      </c>
    </row>
    <row r="9339" spans="1:16">
      <c r="A9339" s="6">
        <v>14</v>
      </c>
      <c r="B9339" s="6">
        <v>7</v>
      </c>
      <c r="C9339" s="6">
        <v>4</v>
      </c>
      <c r="D9339" s="6">
        <f t="shared" si="1885"/>
        <v>25</v>
      </c>
      <c r="E9339" s="5">
        <f t="shared" si="1886"/>
        <v>4784.8479031488414</v>
      </c>
      <c r="F9339" s="5">
        <f t="shared" si="1887"/>
        <v>249.62400827032465</v>
      </c>
      <c r="G9339" s="5">
        <f t="shared" si="1888"/>
        <v>189.17016064453125</v>
      </c>
      <c r="H9339" s="5">
        <f t="shared" si="1889"/>
        <v>5223.642072063697</v>
      </c>
      <c r="I9339" s="5">
        <f t="shared" si="1890"/>
        <v>720</v>
      </c>
      <c r="J9339" s="5">
        <f t="shared" si="1891"/>
        <v>4503.642072063697</v>
      </c>
      <c r="K9339" s="2">
        <f t="shared" si="1892"/>
        <v>103188.23041777252</v>
      </c>
      <c r="L9339" s="2">
        <f t="shared" si="1893"/>
        <v>148658</v>
      </c>
      <c r="M9339" s="2">
        <f t="shared" si="1894"/>
        <v>18920</v>
      </c>
      <c r="N9339" s="6">
        <f t="shared" si="1895"/>
        <v>1</v>
      </c>
      <c r="O9339" s="2">
        <f t="shared" si="1896"/>
        <v>6549.7695822274836</v>
      </c>
      <c r="P9339" s="2">
        <f t="shared" si="1897"/>
        <v>6549.7695822274836</v>
      </c>
    </row>
    <row r="9340" spans="1:16">
      <c r="A9340" s="6">
        <v>14</v>
      </c>
      <c r="B9340" s="6">
        <v>7</v>
      </c>
      <c r="C9340" s="6">
        <v>5</v>
      </c>
      <c r="D9340" s="6">
        <f t="shared" si="1885"/>
        <v>26</v>
      </c>
      <c r="E9340" s="5">
        <f t="shared" si="1886"/>
        <v>4784.8479031488414</v>
      </c>
      <c r="F9340" s="5">
        <f t="shared" si="1887"/>
        <v>249.62400827032465</v>
      </c>
      <c r="G9340" s="5">
        <f t="shared" si="1888"/>
        <v>239.41848456573481</v>
      </c>
      <c r="H9340" s="5">
        <f t="shared" si="1889"/>
        <v>5273.8903959849004</v>
      </c>
      <c r="I9340" s="5">
        <f t="shared" si="1890"/>
        <v>720</v>
      </c>
      <c r="J9340" s="5">
        <f t="shared" si="1891"/>
        <v>4553.8903959849004</v>
      </c>
      <c r="K9340" s="2">
        <f t="shared" si="1892"/>
        <v>104060.59715251563</v>
      </c>
      <c r="L9340" s="2">
        <f t="shared" si="1893"/>
        <v>151358</v>
      </c>
      <c r="M9340" s="2">
        <f t="shared" si="1894"/>
        <v>19800</v>
      </c>
      <c r="N9340" s="6">
        <f t="shared" si="1895"/>
        <v>1</v>
      </c>
      <c r="O9340" s="2">
        <f t="shared" si="1896"/>
        <v>7497.4028474843653</v>
      </c>
      <c r="P9340" s="2">
        <f t="shared" si="1897"/>
        <v>7497.4028474843653</v>
      </c>
    </row>
    <row r="9341" spans="1:16">
      <c r="A9341" s="6">
        <v>14</v>
      </c>
      <c r="B9341" s="6">
        <v>7</v>
      </c>
      <c r="C9341" s="6">
        <v>6</v>
      </c>
      <c r="D9341" s="6">
        <f t="shared" si="1885"/>
        <v>27</v>
      </c>
      <c r="E9341" s="5">
        <f t="shared" si="1886"/>
        <v>4784.8479031488414</v>
      </c>
      <c r="F9341" s="5">
        <f t="shared" si="1887"/>
        <v>249.62400827032465</v>
      </c>
      <c r="G9341" s="5">
        <f t="shared" si="1888"/>
        <v>290.89345874736784</v>
      </c>
      <c r="H9341" s="5">
        <f t="shared" si="1889"/>
        <v>5325.3653701665335</v>
      </c>
      <c r="I9341" s="5">
        <f t="shared" si="1890"/>
        <v>720</v>
      </c>
      <c r="J9341" s="5">
        <f t="shared" si="1891"/>
        <v>4605.3653701665335</v>
      </c>
      <c r="K9341" s="2">
        <f t="shared" si="1892"/>
        <v>104954.25989872454</v>
      </c>
      <c r="L9341" s="2">
        <f t="shared" si="1893"/>
        <v>154058</v>
      </c>
      <c r="M9341" s="2">
        <f t="shared" si="1894"/>
        <v>20680</v>
      </c>
      <c r="N9341" s="6">
        <f t="shared" si="1895"/>
        <v>1</v>
      </c>
      <c r="O9341" s="2">
        <f t="shared" si="1896"/>
        <v>8423.7401012754563</v>
      </c>
      <c r="P9341" s="2">
        <f t="shared" si="1897"/>
        <v>8423.7401012754563</v>
      </c>
    </row>
    <row r="9342" spans="1:16">
      <c r="A9342" s="6">
        <v>14</v>
      </c>
      <c r="B9342" s="6">
        <v>7</v>
      </c>
      <c r="C9342" s="6">
        <v>7</v>
      </c>
      <c r="D9342" s="6">
        <f t="shared" si="1885"/>
        <v>28</v>
      </c>
      <c r="E9342" s="5">
        <f t="shared" si="1886"/>
        <v>4784.8479031488414</v>
      </c>
      <c r="F9342" s="5">
        <f t="shared" si="1887"/>
        <v>249.62400827032465</v>
      </c>
      <c r="G9342" s="5">
        <f t="shared" si="1888"/>
        <v>343.61789814532818</v>
      </c>
      <c r="H9342" s="5">
        <f t="shared" si="1889"/>
        <v>5378.0898095644943</v>
      </c>
      <c r="I9342" s="5">
        <f t="shared" si="1890"/>
        <v>720</v>
      </c>
      <c r="J9342" s="5">
        <f t="shared" si="1891"/>
        <v>4658.0898095644943</v>
      </c>
      <c r="K9342" s="2">
        <f t="shared" si="1892"/>
        <v>105869.61474938357</v>
      </c>
      <c r="L9342" s="2">
        <f t="shared" si="1893"/>
        <v>156758</v>
      </c>
      <c r="M9342" s="2">
        <f t="shared" si="1894"/>
        <v>21560</v>
      </c>
      <c r="N9342" s="6">
        <f t="shared" si="1895"/>
        <v>1</v>
      </c>
      <c r="O9342" s="2">
        <f t="shared" si="1896"/>
        <v>9328.3852506164258</v>
      </c>
      <c r="P9342" s="2">
        <f t="shared" si="1897"/>
        <v>9328.3852506164258</v>
      </c>
    </row>
    <row r="9343" spans="1:16">
      <c r="A9343" s="6">
        <v>14</v>
      </c>
      <c r="B9343" s="6">
        <v>7</v>
      </c>
      <c r="C9343" s="6">
        <v>8</v>
      </c>
      <c r="D9343" s="6">
        <f t="shared" si="1885"/>
        <v>29</v>
      </c>
      <c r="E9343" s="5">
        <f t="shared" si="1886"/>
        <v>4784.8479031488414</v>
      </c>
      <c r="F9343" s="5">
        <f t="shared" si="1887"/>
        <v>249.62400827032465</v>
      </c>
      <c r="G9343" s="5">
        <f t="shared" si="1888"/>
        <v>397.61499642530839</v>
      </c>
      <c r="H9343" s="5">
        <f t="shared" si="1889"/>
        <v>5432.0869078444739</v>
      </c>
      <c r="I9343" s="5">
        <f t="shared" si="1890"/>
        <v>720</v>
      </c>
      <c r="J9343" s="5">
        <f t="shared" si="1891"/>
        <v>4712.0869078444739</v>
      </c>
      <c r="K9343" s="2">
        <f t="shared" si="1892"/>
        <v>106807.06437229989</v>
      </c>
      <c r="L9343" s="2">
        <f t="shared" si="1893"/>
        <v>159458</v>
      </c>
      <c r="M9343" s="2">
        <f t="shared" si="1894"/>
        <v>22440</v>
      </c>
      <c r="N9343" s="6">
        <f t="shared" si="1895"/>
        <v>1</v>
      </c>
      <c r="O9343" s="2">
        <f t="shared" si="1896"/>
        <v>10210.935627700106</v>
      </c>
      <c r="P9343" s="2">
        <f t="shared" si="1897"/>
        <v>10210.935627700106</v>
      </c>
    </row>
    <row r="9344" spans="1:16">
      <c r="A9344" s="6">
        <v>14</v>
      </c>
      <c r="B9344" s="6">
        <v>7</v>
      </c>
      <c r="C9344" s="6">
        <v>9</v>
      </c>
      <c r="D9344" s="6">
        <f t="shared" si="1885"/>
        <v>30</v>
      </c>
      <c r="E9344" s="5">
        <f t="shared" si="1886"/>
        <v>4784.8479031488414</v>
      </c>
      <c r="F9344" s="5">
        <f t="shared" si="1887"/>
        <v>249.62400827032465</v>
      </c>
      <c r="G9344" s="5">
        <f t="shared" si="1888"/>
        <v>452.90833186570285</v>
      </c>
      <c r="H9344" s="5">
        <f t="shared" si="1889"/>
        <v>5487.3802432848688</v>
      </c>
      <c r="I9344" s="5">
        <f t="shared" si="1890"/>
        <v>720</v>
      </c>
      <c r="J9344" s="5">
        <f t="shared" si="1891"/>
        <v>4767.3802432848688</v>
      </c>
      <c r="K9344" s="2">
        <f t="shared" si="1892"/>
        <v>107767.01811258453</v>
      </c>
      <c r="L9344" s="2">
        <f t="shared" si="1893"/>
        <v>162158</v>
      </c>
      <c r="M9344" s="2">
        <f t="shared" si="1894"/>
        <v>23320</v>
      </c>
      <c r="N9344" s="6">
        <f t="shared" si="1895"/>
        <v>1</v>
      </c>
      <c r="O9344" s="2">
        <f t="shared" si="1896"/>
        <v>11070.981887415473</v>
      </c>
      <c r="P9344" s="2">
        <f t="shared" si="1897"/>
        <v>11070.981887415473</v>
      </c>
    </row>
    <row r="9345" spans="1:16">
      <c r="A9345" s="6">
        <v>14</v>
      </c>
      <c r="B9345" s="6">
        <v>7</v>
      </c>
      <c r="C9345" s="6">
        <v>10</v>
      </c>
      <c r="D9345" s="6">
        <f t="shared" si="1885"/>
        <v>31</v>
      </c>
      <c r="E9345" s="5">
        <f t="shared" si="1886"/>
        <v>4784.8479031488414</v>
      </c>
      <c r="F9345" s="5">
        <f t="shared" si="1887"/>
        <v>249.62400827032465</v>
      </c>
      <c r="G9345" s="5">
        <f t="shared" si="1888"/>
        <v>509.52187334891573</v>
      </c>
      <c r="H9345" s="5">
        <f t="shared" si="1889"/>
        <v>5543.9937847680812</v>
      </c>
      <c r="I9345" s="5">
        <f t="shared" si="1890"/>
        <v>720</v>
      </c>
      <c r="J9345" s="5">
        <f t="shared" si="1891"/>
        <v>4823.9937847680812</v>
      </c>
      <c r="K9345" s="2">
        <f t="shared" si="1892"/>
        <v>108749.89209666807</v>
      </c>
      <c r="L9345" s="2">
        <f t="shared" si="1893"/>
        <v>164858</v>
      </c>
      <c r="M9345" s="2">
        <f t="shared" si="1894"/>
        <v>24200</v>
      </c>
      <c r="N9345" s="6">
        <f t="shared" si="1895"/>
        <v>1</v>
      </c>
      <c r="O9345" s="2">
        <f t="shared" si="1896"/>
        <v>11908.107903331926</v>
      </c>
      <c r="P9345" s="2">
        <f t="shared" si="1897"/>
        <v>11908.107903331926</v>
      </c>
    </row>
    <row r="9346" spans="1:16">
      <c r="A9346" s="6">
        <v>14</v>
      </c>
      <c r="B9346" s="6">
        <v>7</v>
      </c>
      <c r="C9346" s="6">
        <v>11</v>
      </c>
      <c r="D9346" s="6">
        <f t="shared" si="1885"/>
        <v>32</v>
      </c>
      <c r="E9346" s="5">
        <f t="shared" si="1886"/>
        <v>4784.8479031488414</v>
      </c>
      <c r="F9346" s="5">
        <f t="shared" si="1887"/>
        <v>249.62400827032465</v>
      </c>
      <c r="G9346" s="5">
        <f t="shared" si="1888"/>
        <v>567.47998644235474</v>
      </c>
      <c r="H9346" s="5">
        <f t="shared" si="1889"/>
        <v>5601.9518978615206</v>
      </c>
      <c r="I9346" s="5">
        <f t="shared" si="1890"/>
        <v>720</v>
      </c>
      <c r="J9346" s="5">
        <f t="shared" si="1891"/>
        <v>4881.9518978615206</v>
      </c>
      <c r="K9346" s="2">
        <f t="shared" si="1892"/>
        <v>109756.10933787363</v>
      </c>
      <c r="L9346" s="2">
        <f t="shared" si="1893"/>
        <v>167558</v>
      </c>
      <c r="M9346" s="2">
        <f t="shared" si="1894"/>
        <v>25080</v>
      </c>
      <c r="N9346" s="6">
        <f t="shared" si="1895"/>
        <v>1</v>
      </c>
      <c r="O9346" s="2">
        <f t="shared" si="1896"/>
        <v>12721.890662126374</v>
      </c>
      <c r="P9346" s="2">
        <f t="shared" si="1897"/>
        <v>12721.890662126374</v>
      </c>
    </row>
    <row r="9347" spans="1:16">
      <c r="A9347" s="6">
        <v>14</v>
      </c>
      <c r="B9347" s="6">
        <v>7</v>
      </c>
      <c r="C9347" s="6">
        <v>12</v>
      </c>
      <c r="D9347" s="6">
        <f t="shared" si="1885"/>
        <v>33</v>
      </c>
      <c r="E9347" s="5">
        <f t="shared" si="1886"/>
        <v>4784.8479031488414</v>
      </c>
      <c r="F9347" s="5">
        <f t="shared" si="1887"/>
        <v>249.62400827032465</v>
      </c>
      <c r="G9347" s="5">
        <f t="shared" si="1888"/>
        <v>626.80743957041921</v>
      </c>
      <c r="H9347" s="5">
        <f t="shared" si="1889"/>
        <v>5661.2793509895846</v>
      </c>
      <c r="I9347" s="5">
        <f t="shared" si="1890"/>
        <v>720</v>
      </c>
      <c r="J9347" s="5">
        <f t="shared" si="1891"/>
        <v>4941.2793509895846</v>
      </c>
      <c r="K9347" s="2">
        <f t="shared" si="1892"/>
        <v>110786.09984356917</v>
      </c>
      <c r="L9347" s="2">
        <f t="shared" si="1893"/>
        <v>170258</v>
      </c>
      <c r="M9347" s="2">
        <f t="shared" si="1894"/>
        <v>25960</v>
      </c>
      <c r="N9347" s="6">
        <f t="shared" si="1895"/>
        <v>1</v>
      </c>
      <c r="O9347" s="2">
        <f t="shared" si="1896"/>
        <v>13511.900156430827</v>
      </c>
      <c r="P9347" s="2">
        <f t="shared" si="1897"/>
        <v>13511.900156430827</v>
      </c>
    </row>
    <row r="9348" spans="1:16">
      <c r="A9348" s="6">
        <v>14</v>
      </c>
      <c r="B9348" s="6">
        <v>7</v>
      </c>
      <c r="C9348" s="6">
        <v>13</v>
      </c>
      <c r="D9348" s="6">
        <f t="shared" ref="D9348:D9411" si="1898">A9348+B9348+C9348</f>
        <v>34</v>
      </c>
      <c r="E9348" s="5">
        <f t="shared" ref="E9348:E9411" si="1899">IF(A9348=0,0,A9348*LABOR_HRS_WK_TOM*SEASON_WEEKS*(1+DIM_PCT_TOM)^A9348)</f>
        <v>4784.8479031488414</v>
      </c>
      <c r="F9348" s="5">
        <f t="shared" ref="F9348:F9411" si="1900">IF(B9348=0,0,B9348*LABOR_HRS_WK_CAR*SEASON_WEEKS*(1+DIM_PCT_CAR)^B9348)</f>
        <v>249.62400827032465</v>
      </c>
      <c r="G9348" s="5">
        <f t="shared" ref="G9348:G9411" si="1901">IF(C9348=0,0,C9348*LABOR_HRS_WK_MES*SEASON_WEEKS*(1+DIM_PCT_MES)^C9348)</f>
        <v>687.52941027880343</v>
      </c>
      <c r="H9348" s="5">
        <f t="shared" ref="H9348:H9411" si="1902">E9348+F9348+G9348</f>
        <v>5722.0013216979696</v>
      </c>
      <c r="I9348" s="5">
        <f t="shared" ref="I9348:I9411" si="1903">MIN(H9348,FARMER_HRS)</f>
        <v>720</v>
      </c>
      <c r="J9348" s="5">
        <f t="shared" ref="J9348:J9411" si="1904">MAX(0,H9348-FARMER_HRS)</f>
        <v>5002.0013216979696</v>
      </c>
      <c r="K9348" s="2">
        <f t="shared" ref="K9348:K9411" si="1905">I9348*FARMER_RATE+J9348*TEMP_WORKER_RATE</f>
        <v>111840.30072392308</v>
      </c>
      <c r="L9348" s="2">
        <f t="shared" ref="L9348:L9411" si="1906">A9348*PRICE_TOM+B9348*PRICE_CAR+C9348*PRICE_MES</f>
        <v>172958</v>
      </c>
      <c r="M9348" s="2">
        <f t="shared" ref="M9348:M9411" si="1907">A9348*FERT_BED_TOM+B9348*FERT_BED_CAR+C9348*FERT_BED_MES</f>
        <v>26840</v>
      </c>
      <c r="N9348" s="6">
        <f t="shared" ref="N9348:N9411" si="1908">IF(AND(D9348&lt;=TOTAL_BEDS,J9348&lt;=TEMP_WORKER_MAX*TEMP_WORKER_HRS),1,0)</f>
        <v>1</v>
      </c>
      <c r="O9348" s="2">
        <f t="shared" ref="O9348:O9411" si="1909">L9348-M9348-K9348-FIXED_COSTS</f>
        <v>14277.699276076921</v>
      </c>
      <c r="P9348" s="2">
        <f t="shared" ref="P9348:P9411" si="1910">IF(N9348=1,O9348,"")</f>
        <v>14277.699276076921</v>
      </c>
    </row>
    <row r="9349" spans="1:16">
      <c r="A9349" s="6">
        <v>14</v>
      </c>
      <c r="B9349" s="6">
        <v>7</v>
      </c>
      <c r="C9349" s="6">
        <v>14</v>
      </c>
      <c r="D9349" s="6">
        <f t="shared" si="1898"/>
        <v>35</v>
      </c>
      <c r="E9349" s="5">
        <f t="shared" si="1899"/>
        <v>4784.8479031488414</v>
      </c>
      <c r="F9349" s="5">
        <f t="shared" si="1900"/>
        <v>249.62400827032465</v>
      </c>
      <c r="G9349" s="5">
        <f t="shared" si="1901"/>
        <v>749.67149159246469</v>
      </c>
      <c r="H9349" s="5">
        <f t="shared" si="1902"/>
        <v>5784.1434030116307</v>
      </c>
      <c r="I9349" s="5">
        <f t="shared" si="1903"/>
        <v>720</v>
      </c>
      <c r="J9349" s="5">
        <f t="shared" si="1904"/>
        <v>5064.1434030116307</v>
      </c>
      <c r="K9349" s="2">
        <f t="shared" si="1905"/>
        <v>112919.15630228525</v>
      </c>
      <c r="L9349" s="2">
        <f t="shared" si="1906"/>
        <v>175658</v>
      </c>
      <c r="M9349" s="2">
        <f t="shared" si="1907"/>
        <v>27720</v>
      </c>
      <c r="N9349" s="6">
        <f t="shared" si="1908"/>
        <v>1</v>
      </c>
      <c r="O9349" s="2">
        <f t="shared" si="1909"/>
        <v>15018.84369771475</v>
      </c>
      <c r="P9349" s="2">
        <f t="shared" si="1910"/>
        <v>15018.84369771475</v>
      </c>
    </row>
    <row r="9350" spans="1:16">
      <c r="A9350" s="6">
        <v>14</v>
      </c>
      <c r="B9350" s="6">
        <v>7</v>
      </c>
      <c r="C9350" s="6">
        <v>15</v>
      </c>
      <c r="D9350" s="6">
        <f t="shared" si="1898"/>
        <v>36</v>
      </c>
      <c r="E9350" s="5">
        <f t="shared" si="1899"/>
        <v>4784.8479031488414</v>
      </c>
      <c r="F9350" s="5">
        <f t="shared" si="1900"/>
        <v>249.62400827032465</v>
      </c>
      <c r="G9350" s="5">
        <f t="shared" si="1901"/>
        <v>813.25969846861108</v>
      </c>
      <c r="H9350" s="5">
        <f t="shared" si="1902"/>
        <v>5847.7316098877764</v>
      </c>
      <c r="I9350" s="5">
        <f t="shared" si="1903"/>
        <v>720</v>
      </c>
      <c r="J9350" s="5">
        <f t="shared" si="1904"/>
        <v>5127.7316098877764</v>
      </c>
      <c r="K9350" s="2">
        <f t="shared" si="1905"/>
        <v>114023.11822721834</v>
      </c>
      <c r="L9350" s="2">
        <f t="shared" si="1906"/>
        <v>178358</v>
      </c>
      <c r="M9350" s="2">
        <f t="shared" si="1907"/>
        <v>28600</v>
      </c>
      <c r="N9350" s="6">
        <f t="shared" si="1908"/>
        <v>1</v>
      </c>
      <c r="O9350" s="2">
        <f t="shared" si="1909"/>
        <v>15734.881772781664</v>
      </c>
      <c r="P9350" s="2">
        <f t="shared" si="1910"/>
        <v>15734.881772781664</v>
      </c>
    </row>
    <row r="9351" spans="1:16">
      <c r="A9351" s="6">
        <v>14</v>
      </c>
      <c r="B9351" s="6">
        <v>7</v>
      </c>
      <c r="C9351" s="6">
        <v>16</v>
      </c>
      <c r="D9351" s="6">
        <f t="shared" si="1898"/>
        <v>37</v>
      </c>
      <c r="E9351" s="5">
        <f t="shared" si="1899"/>
        <v>4784.8479031488414</v>
      </c>
      <c r="F9351" s="5">
        <f t="shared" si="1900"/>
        <v>249.62400827032465</v>
      </c>
      <c r="G9351" s="5">
        <f t="shared" si="1901"/>
        <v>878.32047434610013</v>
      </c>
      <c r="H9351" s="5">
        <f t="shared" si="1902"/>
        <v>5912.7923857652659</v>
      </c>
      <c r="I9351" s="5">
        <f t="shared" si="1903"/>
        <v>720</v>
      </c>
      <c r="J9351" s="5">
        <f t="shared" si="1904"/>
        <v>5192.7923857652659</v>
      </c>
      <c r="K9351" s="2">
        <f t="shared" si="1905"/>
        <v>115152.64558620253</v>
      </c>
      <c r="L9351" s="2">
        <f t="shared" si="1906"/>
        <v>181058</v>
      </c>
      <c r="M9351" s="2">
        <f t="shared" si="1907"/>
        <v>29480</v>
      </c>
      <c r="N9351" s="6">
        <f t="shared" si="1908"/>
        <v>1</v>
      </c>
      <c r="O9351" s="2">
        <f t="shared" si="1909"/>
        <v>16425.354413797468</v>
      </c>
      <c r="P9351" s="2">
        <f t="shared" si="1910"/>
        <v>16425.354413797468</v>
      </c>
    </row>
    <row r="9352" spans="1:16">
      <c r="A9352" s="6">
        <v>14</v>
      </c>
      <c r="B9352" s="6">
        <v>7</v>
      </c>
      <c r="C9352" s="6">
        <v>17</v>
      </c>
      <c r="D9352" s="6">
        <f t="shared" si="1898"/>
        <v>38</v>
      </c>
      <c r="E9352" s="5">
        <f t="shared" si="1899"/>
        <v>4784.8479031488414</v>
      </c>
      <c r="F9352" s="5">
        <f t="shared" si="1900"/>
        <v>249.62400827032465</v>
      </c>
      <c r="G9352" s="5">
        <f t="shared" si="1901"/>
        <v>944.88069779264049</v>
      </c>
      <c r="H9352" s="5">
        <f t="shared" si="1902"/>
        <v>5979.3526092118063</v>
      </c>
      <c r="I9352" s="5">
        <f t="shared" si="1903"/>
        <v>720</v>
      </c>
      <c r="J9352" s="5">
        <f t="shared" si="1904"/>
        <v>5259.3526092118063</v>
      </c>
      <c r="K9352" s="2">
        <f t="shared" si="1905"/>
        <v>116308.2050210383</v>
      </c>
      <c r="L9352" s="2">
        <f t="shared" si="1906"/>
        <v>183758</v>
      </c>
      <c r="M9352" s="2">
        <f t="shared" si="1907"/>
        <v>30360</v>
      </c>
      <c r="N9352" s="6">
        <f t="shared" si="1908"/>
        <v>1</v>
      </c>
      <c r="O9352" s="2">
        <f t="shared" si="1909"/>
        <v>17089.794978961698</v>
      </c>
      <c r="P9352" s="2">
        <f t="shared" si="1910"/>
        <v>17089.794978961698</v>
      </c>
    </row>
    <row r="9353" spans="1:16">
      <c r="A9353" s="6">
        <v>14</v>
      </c>
      <c r="B9353" s="6">
        <v>7</v>
      </c>
      <c r="C9353" s="6">
        <v>18</v>
      </c>
      <c r="D9353" s="6">
        <f t="shared" si="1898"/>
        <v>39</v>
      </c>
      <c r="E9353" s="5">
        <f t="shared" si="1899"/>
        <v>4784.8479031488414</v>
      </c>
      <c r="F9353" s="5">
        <f t="shared" si="1900"/>
        <v>249.62400827032465</v>
      </c>
      <c r="G9353" s="5">
        <f t="shared" si="1901"/>
        <v>1012.9676892512279</v>
      </c>
      <c r="H9353" s="5">
        <f t="shared" si="1902"/>
        <v>6047.4396006703937</v>
      </c>
      <c r="I9353" s="5">
        <f t="shared" si="1903"/>
        <v>720</v>
      </c>
      <c r="J9353" s="5">
        <f t="shared" si="1904"/>
        <v>5327.4396006703937</v>
      </c>
      <c r="K9353" s="2">
        <f t="shared" si="1905"/>
        <v>117490.27084497211</v>
      </c>
      <c r="L9353" s="2">
        <f t="shared" si="1906"/>
        <v>186458</v>
      </c>
      <c r="M9353" s="2">
        <f t="shared" si="1907"/>
        <v>31240</v>
      </c>
      <c r="N9353" s="6">
        <f t="shared" si="1908"/>
        <v>1</v>
      </c>
      <c r="O9353" s="2">
        <f t="shared" si="1909"/>
        <v>17727.72915502789</v>
      </c>
      <c r="P9353" s="2">
        <f t="shared" si="1910"/>
        <v>17727.72915502789</v>
      </c>
    </row>
    <row r="9354" spans="1:16">
      <c r="A9354" s="6">
        <v>14</v>
      </c>
      <c r="B9354" s="6">
        <v>7</v>
      </c>
      <c r="C9354" s="6">
        <v>19</v>
      </c>
      <c r="D9354" s="6">
        <f t="shared" si="1898"/>
        <v>40</v>
      </c>
      <c r="E9354" s="5">
        <f t="shared" si="1899"/>
        <v>4784.8479031488414</v>
      </c>
      <c r="F9354" s="5">
        <f t="shared" si="1900"/>
        <v>249.62400827032465</v>
      </c>
      <c r="G9354" s="5">
        <f t="shared" si="1901"/>
        <v>1082.6092178872495</v>
      </c>
      <c r="H9354" s="5">
        <f t="shared" si="1902"/>
        <v>6117.0811293064153</v>
      </c>
      <c r="I9354" s="5">
        <f t="shared" si="1903"/>
        <v>720</v>
      </c>
      <c r="J9354" s="5">
        <f t="shared" si="1904"/>
        <v>5397.0811293064153</v>
      </c>
      <c r="K9354" s="2">
        <f t="shared" si="1905"/>
        <v>118699.32516156971</v>
      </c>
      <c r="L9354" s="2">
        <f t="shared" si="1906"/>
        <v>189158</v>
      </c>
      <c r="M9354" s="2">
        <f t="shared" si="1907"/>
        <v>32120</v>
      </c>
      <c r="N9354" s="6">
        <f t="shared" si="1908"/>
        <v>1</v>
      </c>
      <c r="O9354" s="2">
        <f t="shared" si="1909"/>
        <v>18338.674838430292</v>
      </c>
      <c r="P9354" s="2">
        <f t="shared" si="1910"/>
        <v>18338.674838430292</v>
      </c>
    </row>
    <row r="9355" spans="1:16">
      <c r="A9355" s="6">
        <v>14</v>
      </c>
      <c r="B9355" s="6">
        <v>7</v>
      </c>
      <c r="C9355" s="6">
        <v>20</v>
      </c>
      <c r="D9355" s="6">
        <f t="shared" si="1898"/>
        <v>41</v>
      </c>
      <c r="E9355" s="5">
        <f t="shared" si="1899"/>
        <v>4784.8479031488414</v>
      </c>
      <c r="F9355" s="5">
        <f t="shared" si="1900"/>
        <v>249.62400827032465</v>
      </c>
      <c r="G9355" s="5">
        <f t="shared" si="1901"/>
        <v>1153.8335085377266</v>
      </c>
      <c r="H9355" s="5">
        <f t="shared" si="1902"/>
        <v>6188.3054199568924</v>
      </c>
      <c r="I9355" s="5">
        <f t="shared" si="1903"/>
        <v>720</v>
      </c>
      <c r="J9355" s="5">
        <f t="shared" si="1904"/>
        <v>5468.3054199568924</v>
      </c>
      <c r="K9355" s="2">
        <f t="shared" si="1905"/>
        <v>119935.85798536272</v>
      </c>
      <c r="L9355" s="2">
        <f t="shared" si="1906"/>
        <v>191858</v>
      </c>
      <c r="M9355" s="2">
        <f t="shared" si="1907"/>
        <v>33000</v>
      </c>
      <c r="N9355" s="6">
        <f t="shared" si="1908"/>
        <v>1</v>
      </c>
      <c r="O9355" s="2">
        <f t="shared" si="1909"/>
        <v>18922.142014637284</v>
      </c>
      <c r="P9355" s="2">
        <f t="shared" si="1910"/>
        <v>18922.142014637284</v>
      </c>
    </row>
    <row r="9356" spans="1:16">
      <c r="A9356" s="6">
        <v>14</v>
      </c>
      <c r="B9356" s="6">
        <v>7</v>
      </c>
      <c r="C9356" s="6">
        <v>21</v>
      </c>
      <c r="D9356" s="6">
        <f t="shared" si="1898"/>
        <v>42</v>
      </c>
      <c r="E9356" s="5">
        <f t="shared" si="1899"/>
        <v>4784.8479031488414</v>
      </c>
      <c r="F9356" s="5">
        <f t="shared" si="1900"/>
        <v>249.62400827032465</v>
      </c>
      <c r="G9356" s="5">
        <f t="shared" si="1901"/>
        <v>1226.6692487641703</v>
      </c>
      <c r="H9356" s="5">
        <f t="shared" si="1902"/>
        <v>6261.1411601833361</v>
      </c>
      <c r="I9356" s="5">
        <f t="shared" si="1903"/>
        <v>720</v>
      </c>
      <c r="J9356" s="5">
        <f t="shared" si="1904"/>
        <v>5541.1411601833361</v>
      </c>
      <c r="K9356" s="2">
        <f t="shared" si="1905"/>
        <v>121200.36736429403</v>
      </c>
      <c r="L9356" s="2">
        <f t="shared" si="1906"/>
        <v>194558</v>
      </c>
      <c r="M9356" s="2">
        <f t="shared" si="1907"/>
        <v>33880</v>
      </c>
      <c r="N9356" s="6">
        <f t="shared" si="1908"/>
        <v>1</v>
      </c>
      <c r="O9356" s="2">
        <f t="shared" si="1909"/>
        <v>19477.632635705973</v>
      </c>
      <c r="P9356" s="2">
        <f t="shared" si="1910"/>
        <v>19477.632635705973</v>
      </c>
    </row>
    <row r="9357" spans="1:16">
      <c r="A9357" s="6">
        <v>14</v>
      </c>
      <c r="B9357" s="6">
        <v>7</v>
      </c>
      <c r="C9357" s="6">
        <v>22</v>
      </c>
      <c r="D9357" s="6">
        <f t="shared" si="1898"/>
        <v>43</v>
      </c>
      <c r="E9357" s="5">
        <f t="shared" si="1899"/>
        <v>4784.8479031488414</v>
      </c>
      <c r="F9357" s="5">
        <f t="shared" si="1900"/>
        <v>249.62400827032465</v>
      </c>
      <c r="G9357" s="5">
        <f t="shared" si="1901"/>
        <v>1301.1455960105666</v>
      </c>
      <c r="H9357" s="5">
        <f t="shared" si="1902"/>
        <v>6335.6175074297325</v>
      </c>
      <c r="I9357" s="5">
        <f t="shared" si="1903"/>
        <v>720</v>
      </c>
      <c r="J9357" s="5">
        <f t="shared" si="1904"/>
        <v>5615.6175074297325</v>
      </c>
      <c r="K9357" s="2">
        <f t="shared" si="1905"/>
        <v>122493.35950398841</v>
      </c>
      <c r="L9357" s="2">
        <f t="shared" si="1906"/>
        <v>197258</v>
      </c>
      <c r="M9357" s="2">
        <f t="shared" si="1907"/>
        <v>34760</v>
      </c>
      <c r="N9357" s="6">
        <f t="shared" si="1908"/>
        <v>1</v>
      </c>
      <c r="O9357" s="2">
        <f t="shared" si="1909"/>
        <v>20004.640496011591</v>
      </c>
      <c r="P9357" s="2">
        <f t="shared" si="1910"/>
        <v>20004.640496011591</v>
      </c>
    </row>
    <row r="9358" spans="1:16">
      <c r="A9358" s="6">
        <v>14</v>
      </c>
      <c r="B9358" s="6">
        <v>7</v>
      </c>
      <c r="C9358" s="6">
        <v>23</v>
      </c>
      <c r="D9358" s="6">
        <f t="shared" si="1898"/>
        <v>44</v>
      </c>
      <c r="E9358" s="5">
        <f t="shared" si="1899"/>
        <v>4784.8479031488414</v>
      </c>
      <c r="F9358" s="5">
        <f t="shared" si="1900"/>
        <v>249.62400827032465</v>
      </c>
      <c r="G9358" s="5">
        <f t="shared" si="1901"/>
        <v>1377.292184868003</v>
      </c>
      <c r="H9358" s="5">
        <f t="shared" si="1902"/>
        <v>6411.7640962871683</v>
      </c>
      <c r="I9358" s="5">
        <f t="shared" si="1903"/>
        <v>720</v>
      </c>
      <c r="J9358" s="5">
        <f t="shared" si="1904"/>
        <v>5691.7640962871683</v>
      </c>
      <c r="K9358" s="2">
        <f t="shared" si="1905"/>
        <v>123815.34889387444</v>
      </c>
      <c r="L9358" s="2">
        <f t="shared" si="1906"/>
        <v>199958</v>
      </c>
      <c r="M9358" s="2">
        <f t="shared" si="1907"/>
        <v>35640</v>
      </c>
      <c r="N9358" s="6">
        <f t="shared" si="1908"/>
        <v>1</v>
      </c>
      <c r="O9358" s="2">
        <f t="shared" si="1909"/>
        <v>20502.651106125559</v>
      </c>
      <c r="P9358" s="2">
        <f t="shared" si="1910"/>
        <v>20502.651106125559</v>
      </c>
    </row>
    <row r="9359" spans="1:16">
      <c r="A9359" s="6">
        <v>14</v>
      </c>
      <c r="B9359" s="6">
        <v>7</v>
      </c>
      <c r="C9359" s="6">
        <v>24</v>
      </c>
      <c r="D9359" s="6">
        <f t="shared" si="1898"/>
        <v>45</v>
      </c>
      <c r="E9359" s="5">
        <f t="shared" si="1899"/>
        <v>4784.8479031488414</v>
      </c>
      <c r="F9359" s="5">
        <f t="shared" si="1900"/>
        <v>249.62400827032465</v>
      </c>
      <c r="G9359" s="5">
        <f t="shared" si="1901"/>
        <v>1455.1391344474989</v>
      </c>
      <c r="H9359" s="5">
        <f t="shared" si="1902"/>
        <v>6489.6110458666644</v>
      </c>
      <c r="I9359" s="5">
        <f t="shared" si="1903"/>
        <v>720</v>
      </c>
      <c r="J9359" s="5">
        <f t="shared" si="1904"/>
        <v>5769.6110458666644</v>
      </c>
      <c r="K9359" s="2">
        <f t="shared" si="1905"/>
        <v>125166.85843518515</v>
      </c>
      <c r="L9359" s="2">
        <f t="shared" si="1906"/>
        <v>202658</v>
      </c>
      <c r="M9359" s="2">
        <f t="shared" si="1907"/>
        <v>36520</v>
      </c>
      <c r="N9359" s="6">
        <f t="shared" si="1908"/>
        <v>0</v>
      </c>
      <c r="O9359" s="2">
        <f t="shared" si="1909"/>
        <v>20971.141564814854</v>
      </c>
      <c r="P9359" s="2" t="str">
        <f t="shared" si="1910"/>
        <v/>
      </c>
    </row>
    <row r="9360" spans="1:16">
      <c r="A9360" s="6">
        <v>14</v>
      </c>
      <c r="B9360" s="6">
        <v>7</v>
      </c>
      <c r="C9360" s="6">
        <v>25</v>
      </c>
      <c r="D9360" s="6">
        <f t="shared" si="1898"/>
        <v>46</v>
      </c>
      <c r="E9360" s="5">
        <f t="shared" si="1899"/>
        <v>4784.8479031488414</v>
      </c>
      <c r="F9360" s="5">
        <f t="shared" si="1900"/>
        <v>249.62400827032465</v>
      </c>
      <c r="G9360" s="5">
        <f t="shared" si="1901"/>
        <v>1534.7170558625965</v>
      </c>
      <c r="H9360" s="5">
        <f t="shared" si="1902"/>
        <v>6569.1889672817624</v>
      </c>
      <c r="I9360" s="5">
        <f t="shared" si="1903"/>
        <v>720</v>
      </c>
      <c r="J9360" s="5">
        <f t="shared" si="1904"/>
        <v>5849.1889672817624</v>
      </c>
      <c r="K9360" s="2">
        <f t="shared" si="1905"/>
        <v>126548.41957086393</v>
      </c>
      <c r="L9360" s="2">
        <f t="shared" si="1906"/>
        <v>205358</v>
      </c>
      <c r="M9360" s="2">
        <f t="shared" si="1907"/>
        <v>37400</v>
      </c>
      <c r="N9360" s="6">
        <f t="shared" si="1908"/>
        <v>0</v>
      </c>
      <c r="O9360" s="2">
        <f t="shared" si="1909"/>
        <v>21409.580429136069</v>
      </c>
      <c r="P9360" s="2" t="str">
        <f t="shared" si="1910"/>
        <v/>
      </c>
    </row>
    <row r="9361" spans="1:16">
      <c r="A9361" s="6">
        <v>14</v>
      </c>
      <c r="B9361" s="6">
        <v>7</v>
      </c>
      <c r="C9361" s="6">
        <v>26</v>
      </c>
      <c r="D9361" s="6">
        <f t="shared" si="1898"/>
        <v>47</v>
      </c>
      <c r="E9361" s="5">
        <f t="shared" si="1899"/>
        <v>4784.8479031488414</v>
      </c>
      <c r="F9361" s="5">
        <f t="shared" si="1900"/>
        <v>249.62400827032465</v>
      </c>
      <c r="G9361" s="5">
        <f t="shared" si="1901"/>
        <v>1616.0570598233144</v>
      </c>
      <c r="H9361" s="5">
        <f t="shared" si="1902"/>
        <v>6650.5289712424801</v>
      </c>
      <c r="I9361" s="5">
        <f t="shared" si="1903"/>
        <v>720</v>
      </c>
      <c r="J9361" s="5">
        <f t="shared" si="1904"/>
        <v>5930.5289712424801</v>
      </c>
      <c r="K9361" s="2">
        <f t="shared" si="1905"/>
        <v>127960.57241740417</v>
      </c>
      <c r="L9361" s="2">
        <f t="shared" si="1906"/>
        <v>208058</v>
      </c>
      <c r="M9361" s="2">
        <f t="shared" si="1907"/>
        <v>38280</v>
      </c>
      <c r="N9361" s="6">
        <f t="shared" si="1908"/>
        <v>0</v>
      </c>
      <c r="O9361" s="2">
        <f t="shared" si="1909"/>
        <v>21817.427582595832</v>
      </c>
      <c r="P9361" s="2" t="str">
        <f t="shared" si="1910"/>
        <v/>
      </c>
    </row>
    <row r="9362" spans="1:16">
      <c r="A9362" s="6">
        <v>14</v>
      </c>
      <c r="B9362" s="6">
        <v>7</v>
      </c>
      <c r="C9362" s="6">
        <v>27</v>
      </c>
      <c r="D9362" s="6">
        <f t="shared" si="1898"/>
        <v>48</v>
      </c>
      <c r="E9362" s="5">
        <f t="shared" si="1899"/>
        <v>4784.8479031488414</v>
      </c>
      <c r="F9362" s="5">
        <f t="shared" si="1900"/>
        <v>249.62400827032465</v>
      </c>
      <c r="G9362" s="5">
        <f t="shared" si="1901"/>
        <v>1699.1907643430709</v>
      </c>
      <c r="H9362" s="5">
        <f t="shared" si="1902"/>
        <v>6733.6626757622362</v>
      </c>
      <c r="I9362" s="5">
        <f t="shared" si="1903"/>
        <v>720</v>
      </c>
      <c r="J9362" s="5">
        <f t="shared" si="1904"/>
        <v>6013.6626757622362</v>
      </c>
      <c r="K9362" s="2">
        <f t="shared" si="1905"/>
        <v>129403.86589864994</v>
      </c>
      <c r="L9362" s="2">
        <f t="shared" si="1906"/>
        <v>210758</v>
      </c>
      <c r="M9362" s="2">
        <f t="shared" si="1907"/>
        <v>39160</v>
      </c>
      <c r="N9362" s="6">
        <f t="shared" si="1908"/>
        <v>0</v>
      </c>
      <c r="O9362" s="2">
        <f t="shared" si="1909"/>
        <v>22194.134101350064</v>
      </c>
      <c r="P9362" s="2" t="str">
        <f t="shared" si="1910"/>
        <v/>
      </c>
    </row>
    <row r="9363" spans="1:16">
      <c r="A9363" s="6">
        <v>14</v>
      </c>
      <c r="B9363" s="6">
        <v>7</v>
      </c>
      <c r="C9363" s="6">
        <v>28</v>
      </c>
      <c r="D9363" s="6">
        <f t="shared" si="1898"/>
        <v>49</v>
      </c>
      <c r="E9363" s="5">
        <f t="shared" si="1899"/>
        <v>4784.8479031488414</v>
      </c>
      <c r="F9363" s="5">
        <f t="shared" si="1900"/>
        <v>249.62400827032465</v>
      </c>
      <c r="G9363" s="5">
        <f t="shared" si="1901"/>
        <v>1784.1503025602246</v>
      </c>
      <c r="H9363" s="5">
        <f t="shared" si="1902"/>
        <v>6818.6222139793899</v>
      </c>
      <c r="I9363" s="5">
        <f t="shared" si="1903"/>
        <v>720</v>
      </c>
      <c r="J9363" s="5">
        <f t="shared" si="1904"/>
        <v>6098.6222139793899</v>
      </c>
      <c r="K9363" s="2">
        <f t="shared" si="1905"/>
        <v>130878.85788158663</v>
      </c>
      <c r="L9363" s="2">
        <f t="shared" si="1906"/>
        <v>213458</v>
      </c>
      <c r="M9363" s="2">
        <f t="shared" si="1907"/>
        <v>40040</v>
      </c>
      <c r="N9363" s="6">
        <f t="shared" si="1908"/>
        <v>0</v>
      </c>
      <c r="O9363" s="2">
        <f t="shared" si="1909"/>
        <v>22539.142118413365</v>
      </c>
      <c r="P9363" s="2" t="str">
        <f t="shared" si="1910"/>
        <v/>
      </c>
    </row>
    <row r="9364" spans="1:16">
      <c r="A9364" s="6">
        <v>14</v>
      </c>
      <c r="B9364" s="6">
        <v>7</v>
      </c>
      <c r="C9364" s="6">
        <v>29</v>
      </c>
      <c r="D9364" s="6">
        <f t="shared" si="1898"/>
        <v>50</v>
      </c>
      <c r="E9364" s="5">
        <f t="shared" si="1899"/>
        <v>4784.8479031488414</v>
      </c>
      <c r="F9364" s="5">
        <f t="shared" si="1900"/>
        <v>249.62400827032465</v>
      </c>
      <c r="G9364" s="5">
        <f t="shared" si="1901"/>
        <v>1870.9683306758782</v>
      </c>
      <c r="H9364" s="5">
        <f t="shared" si="1902"/>
        <v>6905.4402420950437</v>
      </c>
      <c r="I9364" s="5">
        <f t="shared" si="1903"/>
        <v>720</v>
      </c>
      <c r="J9364" s="5">
        <f t="shared" si="1904"/>
        <v>6185.4402420950437</v>
      </c>
      <c r="K9364" s="2">
        <f t="shared" si="1905"/>
        <v>132386.11531415005</v>
      </c>
      <c r="L9364" s="2">
        <f t="shared" si="1906"/>
        <v>216158</v>
      </c>
      <c r="M9364" s="2">
        <f t="shared" si="1907"/>
        <v>40920</v>
      </c>
      <c r="N9364" s="6">
        <f t="shared" si="1908"/>
        <v>0</v>
      </c>
      <c r="O9364" s="2">
        <f t="shared" si="1909"/>
        <v>22851.884685849946</v>
      </c>
      <c r="P9364" s="2" t="str">
        <f t="shared" si="1910"/>
        <v/>
      </c>
    </row>
    <row r="9365" spans="1:16">
      <c r="A9365" s="6">
        <v>14</v>
      </c>
      <c r="B9365" s="6">
        <v>7</v>
      </c>
      <c r="C9365" s="6">
        <v>30</v>
      </c>
      <c r="D9365" s="6">
        <f t="shared" si="1898"/>
        <v>51</v>
      </c>
      <c r="E9365" s="5">
        <f t="shared" si="1899"/>
        <v>4784.8479031488414</v>
      </c>
      <c r="F9365" s="5">
        <f t="shared" si="1900"/>
        <v>249.62400827032465</v>
      </c>
      <c r="G9365" s="5">
        <f t="shared" si="1901"/>
        <v>1959.6780360096488</v>
      </c>
      <c r="H9365" s="5">
        <f t="shared" si="1902"/>
        <v>6994.1499474288148</v>
      </c>
      <c r="I9365" s="5">
        <f t="shared" si="1903"/>
        <v>720</v>
      </c>
      <c r="J9365" s="5">
        <f t="shared" si="1904"/>
        <v>6274.1499474288148</v>
      </c>
      <c r="K9365" s="2">
        <f t="shared" si="1905"/>
        <v>133926.21436508361</v>
      </c>
      <c r="L9365" s="2">
        <f t="shared" si="1906"/>
        <v>218858</v>
      </c>
      <c r="M9365" s="2">
        <f t="shared" si="1907"/>
        <v>41800</v>
      </c>
      <c r="N9365" s="6">
        <f t="shared" si="1908"/>
        <v>0</v>
      </c>
      <c r="O9365" s="2">
        <f t="shared" si="1909"/>
        <v>23131.785634916392</v>
      </c>
      <c r="P9365" s="2" t="str">
        <f t="shared" si="1910"/>
        <v/>
      </c>
    </row>
    <row r="9366" spans="1:16">
      <c r="A9366" s="6">
        <v>14</v>
      </c>
      <c r="B9366" s="6">
        <v>8</v>
      </c>
      <c r="C9366" s="6">
        <v>0</v>
      </c>
      <c r="D9366" s="6">
        <f t="shared" si="1898"/>
        <v>22</v>
      </c>
      <c r="E9366" s="5">
        <f t="shared" si="1899"/>
        <v>4784.8479031488414</v>
      </c>
      <c r="F9366" s="5">
        <f t="shared" si="1900"/>
        <v>292.41669540238024</v>
      </c>
      <c r="G9366" s="5">
        <f t="shared" si="1901"/>
        <v>0</v>
      </c>
      <c r="H9366" s="5">
        <f t="shared" si="1902"/>
        <v>5077.2645985512218</v>
      </c>
      <c r="I9366" s="5">
        <f t="shared" si="1903"/>
        <v>720</v>
      </c>
      <c r="J9366" s="5">
        <f t="shared" si="1904"/>
        <v>4357.2645985512218</v>
      </c>
      <c r="K9366" s="2">
        <f t="shared" si="1905"/>
        <v>100646.95483595871</v>
      </c>
      <c r="L9366" s="2">
        <f t="shared" si="1906"/>
        <v>139952</v>
      </c>
      <c r="M9366" s="2">
        <f t="shared" si="1907"/>
        <v>15840</v>
      </c>
      <c r="N9366" s="6">
        <f t="shared" si="1908"/>
        <v>1</v>
      </c>
      <c r="O9366" s="2">
        <f t="shared" si="1909"/>
        <v>3465.0451640412939</v>
      </c>
      <c r="P9366" s="2">
        <f t="shared" si="1910"/>
        <v>3465.0451640412939</v>
      </c>
    </row>
    <row r="9367" spans="1:16">
      <c r="A9367" s="6">
        <v>14</v>
      </c>
      <c r="B9367" s="6">
        <v>8</v>
      </c>
      <c r="C9367" s="6">
        <v>1</v>
      </c>
      <c r="D9367" s="6">
        <f t="shared" si="1898"/>
        <v>23</v>
      </c>
      <c r="E9367" s="5">
        <f t="shared" si="1899"/>
        <v>4784.8479031488414</v>
      </c>
      <c r="F9367" s="5">
        <f t="shared" si="1900"/>
        <v>292.41669540238024</v>
      </c>
      <c r="G9367" s="5">
        <f t="shared" si="1901"/>
        <v>45.5625</v>
      </c>
      <c r="H9367" s="5">
        <f t="shared" si="1902"/>
        <v>5122.8270985512218</v>
      </c>
      <c r="I9367" s="5">
        <f t="shared" si="1903"/>
        <v>720</v>
      </c>
      <c r="J9367" s="5">
        <f t="shared" si="1904"/>
        <v>4402.8270985512218</v>
      </c>
      <c r="K9367" s="2">
        <f t="shared" si="1905"/>
        <v>101437.97046095871</v>
      </c>
      <c r="L9367" s="2">
        <f t="shared" si="1906"/>
        <v>142652</v>
      </c>
      <c r="M9367" s="2">
        <f t="shared" si="1907"/>
        <v>16720</v>
      </c>
      <c r="N9367" s="6">
        <f t="shared" si="1908"/>
        <v>1</v>
      </c>
      <c r="O9367" s="2">
        <f t="shared" si="1909"/>
        <v>4494.0295390412939</v>
      </c>
      <c r="P9367" s="2">
        <f t="shared" si="1910"/>
        <v>4494.0295390412939</v>
      </c>
    </row>
    <row r="9368" spans="1:16">
      <c r="A9368" s="6">
        <v>14</v>
      </c>
      <c r="B9368" s="6">
        <v>8</v>
      </c>
      <c r="C9368" s="6">
        <v>2</v>
      </c>
      <c r="D9368" s="6">
        <f t="shared" si="1898"/>
        <v>24</v>
      </c>
      <c r="E9368" s="5">
        <f t="shared" si="1899"/>
        <v>4784.8479031488414</v>
      </c>
      <c r="F9368" s="5">
        <f t="shared" si="1900"/>
        <v>292.41669540238024</v>
      </c>
      <c r="G9368" s="5">
        <f t="shared" si="1901"/>
        <v>92.264062499999994</v>
      </c>
      <c r="H9368" s="5">
        <f t="shared" si="1902"/>
        <v>5169.5286610512221</v>
      </c>
      <c r="I9368" s="5">
        <f t="shared" si="1903"/>
        <v>720</v>
      </c>
      <c r="J9368" s="5">
        <f t="shared" si="1904"/>
        <v>4449.5286610512221</v>
      </c>
      <c r="K9368" s="2">
        <f t="shared" si="1905"/>
        <v>102248.76147658372</v>
      </c>
      <c r="L9368" s="2">
        <f t="shared" si="1906"/>
        <v>145352</v>
      </c>
      <c r="M9368" s="2">
        <f t="shared" si="1907"/>
        <v>17600</v>
      </c>
      <c r="N9368" s="6">
        <f t="shared" si="1908"/>
        <v>1</v>
      </c>
      <c r="O9368" s="2">
        <f t="shared" si="1909"/>
        <v>5503.2385234162793</v>
      </c>
      <c r="P9368" s="2">
        <f t="shared" si="1910"/>
        <v>5503.2385234162793</v>
      </c>
    </row>
    <row r="9369" spans="1:16">
      <c r="A9369" s="6">
        <v>14</v>
      </c>
      <c r="B9369" s="6">
        <v>8</v>
      </c>
      <c r="C9369" s="6">
        <v>3</v>
      </c>
      <c r="D9369" s="6">
        <f t="shared" si="1898"/>
        <v>25</v>
      </c>
      <c r="E9369" s="5">
        <f t="shared" si="1899"/>
        <v>4784.8479031488414</v>
      </c>
      <c r="F9369" s="5">
        <f t="shared" si="1900"/>
        <v>292.41669540238024</v>
      </c>
      <c r="G9369" s="5">
        <f t="shared" si="1901"/>
        <v>140.12604492187498</v>
      </c>
      <c r="H9369" s="5">
        <f t="shared" si="1902"/>
        <v>5217.390643473097</v>
      </c>
      <c r="I9369" s="5">
        <f t="shared" si="1903"/>
        <v>720</v>
      </c>
      <c r="J9369" s="5">
        <f t="shared" si="1904"/>
        <v>4497.390643473097</v>
      </c>
      <c r="K9369" s="2">
        <f t="shared" si="1905"/>
        <v>103079.69867140794</v>
      </c>
      <c r="L9369" s="2">
        <f t="shared" si="1906"/>
        <v>148052</v>
      </c>
      <c r="M9369" s="2">
        <f t="shared" si="1907"/>
        <v>18480</v>
      </c>
      <c r="N9369" s="6">
        <f t="shared" si="1908"/>
        <v>1</v>
      </c>
      <c r="O9369" s="2">
        <f t="shared" si="1909"/>
        <v>6492.3013285920606</v>
      </c>
      <c r="P9369" s="2">
        <f t="shared" si="1910"/>
        <v>6492.3013285920606</v>
      </c>
    </row>
    <row r="9370" spans="1:16">
      <c r="A9370" s="6">
        <v>14</v>
      </c>
      <c r="B9370" s="6">
        <v>8</v>
      </c>
      <c r="C9370" s="6">
        <v>4</v>
      </c>
      <c r="D9370" s="6">
        <f t="shared" si="1898"/>
        <v>26</v>
      </c>
      <c r="E9370" s="5">
        <f t="shared" si="1899"/>
        <v>4784.8479031488414</v>
      </c>
      <c r="F9370" s="5">
        <f t="shared" si="1900"/>
        <v>292.41669540238024</v>
      </c>
      <c r="G9370" s="5">
        <f t="shared" si="1901"/>
        <v>189.17016064453125</v>
      </c>
      <c r="H9370" s="5">
        <f t="shared" si="1902"/>
        <v>5266.434759195753</v>
      </c>
      <c r="I9370" s="5">
        <f t="shared" si="1903"/>
        <v>720</v>
      </c>
      <c r="J9370" s="5">
        <f t="shared" si="1904"/>
        <v>4546.434759195753</v>
      </c>
      <c r="K9370" s="2">
        <f t="shared" si="1905"/>
        <v>103931.15901381515</v>
      </c>
      <c r="L9370" s="2">
        <f t="shared" si="1906"/>
        <v>150752</v>
      </c>
      <c r="M9370" s="2">
        <f t="shared" si="1907"/>
        <v>19360</v>
      </c>
      <c r="N9370" s="6">
        <f t="shared" si="1908"/>
        <v>1</v>
      </c>
      <c r="O9370" s="2">
        <f t="shared" si="1909"/>
        <v>7460.8409861848486</v>
      </c>
      <c r="P9370" s="2">
        <f t="shared" si="1910"/>
        <v>7460.8409861848486</v>
      </c>
    </row>
    <row r="9371" spans="1:16">
      <c r="A9371" s="6">
        <v>14</v>
      </c>
      <c r="B9371" s="6">
        <v>8</v>
      </c>
      <c r="C9371" s="6">
        <v>5</v>
      </c>
      <c r="D9371" s="6">
        <f t="shared" si="1898"/>
        <v>27</v>
      </c>
      <c r="E9371" s="5">
        <f t="shared" si="1899"/>
        <v>4784.8479031488414</v>
      </c>
      <c r="F9371" s="5">
        <f t="shared" si="1900"/>
        <v>292.41669540238024</v>
      </c>
      <c r="G9371" s="5">
        <f t="shared" si="1901"/>
        <v>239.41848456573481</v>
      </c>
      <c r="H9371" s="5">
        <f t="shared" si="1902"/>
        <v>5316.6830831169564</v>
      </c>
      <c r="I9371" s="5">
        <f t="shared" si="1903"/>
        <v>720</v>
      </c>
      <c r="J9371" s="5">
        <f t="shared" si="1904"/>
        <v>4596.6830831169564</v>
      </c>
      <c r="K9371" s="2">
        <f t="shared" si="1905"/>
        <v>104803.52574855827</v>
      </c>
      <c r="L9371" s="2">
        <f t="shared" si="1906"/>
        <v>153452</v>
      </c>
      <c r="M9371" s="2">
        <f t="shared" si="1907"/>
        <v>20240</v>
      </c>
      <c r="N9371" s="6">
        <f t="shared" si="1908"/>
        <v>1</v>
      </c>
      <c r="O9371" s="2">
        <f t="shared" si="1909"/>
        <v>8408.4742514417303</v>
      </c>
      <c r="P9371" s="2">
        <f t="shared" si="1910"/>
        <v>8408.4742514417303</v>
      </c>
    </row>
    <row r="9372" spans="1:16">
      <c r="A9372" s="6">
        <v>14</v>
      </c>
      <c r="B9372" s="6">
        <v>8</v>
      </c>
      <c r="C9372" s="6">
        <v>6</v>
      </c>
      <c r="D9372" s="6">
        <f t="shared" si="1898"/>
        <v>28</v>
      </c>
      <c r="E9372" s="5">
        <f t="shared" si="1899"/>
        <v>4784.8479031488414</v>
      </c>
      <c r="F9372" s="5">
        <f t="shared" si="1900"/>
        <v>292.41669540238024</v>
      </c>
      <c r="G9372" s="5">
        <f t="shared" si="1901"/>
        <v>290.89345874736784</v>
      </c>
      <c r="H9372" s="5">
        <f t="shared" si="1902"/>
        <v>5368.1580572985895</v>
      </c>
      <c r="I9372" s="5">
        <f t="shared" si="1903"/>
        <v>720</v>
      </c>
      <c r="J9372" s="5">
        <f t="shared" si="1904"/>
        <v>4648.1580572985895</v>
      </c>
      <c r="K9372" s="2">
        <f t="shared" si="1905"/>
        <v>105697.18849476718</v>
      </c>
      <c r="L9372" s="2">
        <f t="shared" si="1906"/>
        <v>156152</v>
      </c>
      <c r="M9372" s="2">
        <f t="shared" si="1907"/>
        <v>21120</v>
      </c>
      <c r="N9372" s="6">
        <f t="shared" si="1908"/>
        <v>1</v>
      </c>
      <c r="O9372" s="2">
        <f t="shared" si="1909"/>
        <v>9334.8115052328212</v>
      </c>
      <c r="P9372" s="2">
        <f t="shared" si="1910"/>
        <v>9334.8115052328212</v>
      </c>
    </row>
    <row r="9373" spans="1:16">
      <c r="A9373" s="6">
        <v>14</v>
      </c>
      <c r="B9373" s="6">
        <v>8</v>
      </c>
      <c r="C9373" s="6">
        <v>7</v>
      </c>
      <c r="D9373" s="6">
        <f t="shared" si="1898"/>
        <v>29</v>
      </c>
      <c r="E9373" s="5">
        <f t="shared" si="1899"/>
        <v>4784.8479031488414</v>
      </c>
      <c r="F9373" s="5">
        <f t="shared" si="1900"/>
        <v>292.41669540238024</v>
      </c>
      <c r="G9373" s="5">
        <f t="shared" si="1901"/>
        <v>343.61789814532818</v>
      </c>
      <c r="H9373" s="5">
        <f t="shared" si="1902"/>
        <v>5420.8824966965503</v>
      </c>
      <c r="I9373" s="5">
        <f t="shared" si="1903"/>
        <v>720</v>
      </c>
      <c r="J9373" s="5">
        <f t="shared" si="1904"/>
        <v>4700.8824966965503</v>
      </c>
      <c r="K9373" s="2">
        <f t="shared" si="1905"/>
        <v>106612.54334542622</v>
      </c>
      <c r="L9373" s="2">
        <f t="shared" si="1906"/>
        <v>158852</v>
      </c>
      <c r="M9373" s="2">
        <f t="shared" si="1907"/>
        <v>22000</v>
      </c>
      <c r="N9373" s="6">
        <f t="shared" si="1908"/>
        <v>1</v>
      </c>
      <c r="O9373" s="2">
        <f t="shared" si="1909"/>
        <v>10239.456654573776</v>
      </c>
      <c r="P9373" s="2">
        <f t="shared" si="1910"/>
        <v>10239.456654573776</v>
      </c>
    </row>
    <row r="9374" spans="1:16">
      <c r="A9374" s="6">
        <v>14</v>
      </c>
      <c r="B9374" s="6">
        <v>8</v>
      </c>
      <c r="C9374" s="6">
        <v>8</v>
      </c>
      <c r="D9374" s="6">
        <f t="shared" si="1898"/>
        <v>30</v>
      </c>
      <c r="E9374" s="5">
        <f t="shared" si="1899"/>
        <v>4784.8479031488414</v>
      </c>
      <c r="F9374" s="5">
        <f t="shared" si="1900"/>
        <v>292.41669540238024</v>
      </c>
      <c r="G9374" s="5">
        <f t="shared" si="1901"/>
        <v>397.61499642530839</v>
      </c>
      <c r="H9374" s="5">
        <f t="shared" si="1902"/>
        <v>5474.8795949765299</v>
      </c>
      <c r="I9374" s="5">
        <f t="shared" si="1903"/>
        <v>720</v>
      </c>
      <c r="J9374" s="5">
        <f t="shared" si="1904"/>
        <v>4754.8795949765299</v>
      </c>
      <c r="K9374" s="2">
        <f t="shared" si="1905"/>
        <v>107549.99296834253</v>
      </c>
      <c r="L9374" s="2">
        <f t="shared" si="1906"/>
        <v>161552</v>
      </c>
      <c r="M9374" s="2">
        <f t="shared" si="1907"/>
        <v>22880</v>
      </c>
      <c r="N9374" s="6">
        <f t="shared" si="1908"/>
        <v>1</v>
      </c>
      <c r="O9374" s="2">
        <f t="shared" si="1909"/>
        <v>11122.007031657471</v>
      </c>
      <c r="P9374" s="2">
        <f t="shared" si="1910"/>
        <v>11122.007031657471</v>
      </c>
    </row>
    <row r="9375" spans="1:16">
      <c r="A9375" s="6">
        <v>14</v>
      </c>
      <c r="B9375" s="6">
        <v>8</v>
      </c>
      <c r="C9375" s="6">
        <v>9</v>
      </c>
      <c r="D9375" s="6">
        <f t="shared" si="1898"/>
        <v>31</v>
      </c>
      <c r="E9375" s="5">
        <f t="shared" si="1899"/>
        <v>4784.8479031488414</v>
      </c>
      <c r="F9375" s="5">
        <f t="shared" si="1900"/>
        <v>292.41669540238024</v>
      </c>
      <c r="G9375" s="5">
        <f t="shared" si="1901"/>
        <v>452.90833186570285</v>
      </c>
      <c r="H9375" s="5">
        <f t="shared" si="1902"/>
        <v>5530.1729304169248</v>
      </c>
      <c r="I9375" s="5">
        <f t="shared" si="1903"/>
        <v>720</v>
      </c>
      <c r="J9375" s="5">
        <f t="shared" si="1904"/>
        <v>4810.1729304169248</v>
      </c>
      <c r="K9375" s="2">
        <f t="shared" si="1905"/>
        <v>108509.94670862716</v>
      </c>
      <c r="L9375" s="2">
        <f t="shared" si="1906"/>
        <v>164252</v>
      </c>
      <c r="M9375" s="2">
        <f t="shared" si="1907"/>
        <v>23760</v>
      </c>
      <c r="N9375" s="6">
        <f t="shared" si="1908"/>
        <v>1</v>
      </c>
      <c r="O9375" s="2">
        <f t="shared" si="1909"/>
        <v>11982.053291372838</v>
      </c>
      <c r="P9375" s="2">
        <f t="shared" si="1910"/>
        <v>11982.053291372838</v>
      </c>
    </row>
    <row r="9376" spans="1:16">
      <c r="A9376" s="6">
        <v>14</v>
      </c>
      <c r="B9376" s="6">
        <v>8</v>
      </c>
      <c r="C9376" s="6">
        <v>10</v>
      </c>
      <c r="D9376" s="6">
        <f t="shared" si="1898"/>
        <v>32</v>
      </c>
      <c r="E9376" s="5">
        <f t="shared" si="1899"/>
        <v>4784.8479031488414</v>
      </c>
      <c r="F9376" s="5">
        <f t="shared" si="1900"/>
        <v>292.41669540238024</v>
      </c>
      <c r="G9376" s="5">
        <f t="shared" si="1901"/>
        <v>509.52187334891573</v>
      </c>
      <c r="H9376" s="5">
        <f t="shared" si="1902"/>
        <v>5586.7864719001373</v>
      </c>
      <c r="I9376" s="5">
        <f t="shared" si="1903"/>
        <v>720</v>
      </c>
      <c r="J9376" s="5">
        <f t="shared" si="1904"/>
        <v>4866.7864719001373</v>
      </c>
      <c r="K9376" s="2">
        <f t="shared" si="1905"/>
        <v>109492.82069271071</v>
      </c>
      <c r="L9376" s="2">
        <f t="shared" si="1906"/>
        <v>166952</v>
      </c>
      <c r="M9376" s="2">
        <f t="shared" si="1907"/>
        <v>24640</v>
      </c>
      <c r="N9376" s="6">
        <f t="shared" si="1908"/>
        <v>1</v>
      </c>
      <c r="O9376" s="2">
        <f t="shared" si="1909"/>
        <v>12819.179307289291</v>
      </c>
      <c r="P9376" s="2">
        <f t="shared" si="1910"/>
        <v>12819.179307289291</v>
      </c>
    </row>
    <row r="9377" spans="1:16">
      <c r="A9377" s="6">
        <v>14</v>
      </c>
      <c r="B9377" s="6">
        <v>8</v>
      </c>
      <c r="C9377" s="6">
        <v>11</v>
      </c>
      <c r="D9377" s="6">
        <f t="shared" si="1898"/>
        <v>33</v>
      </c>
      <c r="E9377" s="5">
        <f t="shared" si="1899"/>
        <v>4784.8479031488414</v>
      </c>
      <c r="F9377" s="5">
        <f t="shared" si="1900"/>
        <v>292.41669540238024</v>
      </c>
      <c r="G9377" s="5">
        <f t="shared" si="1901"/>
        <v>567.47998644235474</v>
      </c>
      <c r="H9377" s="5">
        <f t="shared" si="1902"/>
        <v>5644.7445849935766</v>
      </c>
      <c r="I9377" s="5">
        <f t="shared" si="1903"/>
        <v>720</v>
      </c>
      <c r="J9377" s="5">
        <f t="shared" si="1904"/>
        <v>4924.7445849935766</v>
      </c>
      <c r="K9377" s="2">
        <f t="shared" si="1905"/>
        <v>110499.03793391626</v>
      </c>
      <c r="L9377" s="2">
        <f t="shared" si="1906"/>
        <v>169652</v>
      </c>
      <c r="M9377" s="2">
        <f t="shared" si="1907"/>
        <v>25520</v>
      </c>
      <c r="N9377" s="6">
        <f t="shared" si="1908"/>
        <v>1</v>
      </c>
      <c r="O9377" s="2">
        <f t="shared" si="1909"/>
        <v>13632.962066083739</v>
      </c>
      <c r="P9377" s="2">
        <f t="shared" si="1910"/>
        <v>13632.962066083739</v>
      </c>
    </row>
    <row r="9378" spans="1:16">
      <c r="A9378" s="6">
        <v>14</v>
      </c>
      <c r="B9378" s="6">
        <v>8</v>
      </c>
      <c r="C9378" s="6">
        <v>12</v>
      </c>
      <c r="D9378" s="6">
        <f t="shared" si="1898"/>
        <v>34</v>
      </c>
      <c r="E9378" s="5">
        <f t="shared" si="1899"/>
        <v>4784.8479031488414</v>
      </c>
      <c r="F9378" s="5">
        <f t="shared" si="1900"/>
        <v>292.41669540238024</v>
      </c>
      <c r="G9378" s="5">
        <f t="shared" si="1901"/>
        <v>626.80743957041921</v>
      </c>
      <c r="H9378" s="5">
        <f t="shared" si="1902"/>
        <v>5704.0720381216406</v>
      </c>
      <c r="I9378" s="5">
        <f t="shared" si="1903"/>
        <v>720</v>
      </c>
      <c r="J9378" s="5">
        <f t="shared" si="1904"/>
        <v>4984.0720381216406</v>
      </c>
      <c r="K9378" s="2">
        <f t="shared" si="1905"/>
        <v>111529.02843961181</v>
      </c>
      <c r="L9378" s="2">
        <f t="shared" si="1906"/>
        <v>172352</v>
      </c>
      <c r="M9378" s="2">
        <f t="shared" si="1907"/>
        <v>26400</v>
      </c>
      <c r="N9378" s="6">
        <f t="shared" si="1908"/>
        <v>1</v>
      </c>
      <c r="O9378" s="2">
        <f t="shared" si="1909"/>
        <v>14422.971560388192</v>
      </c>
      <c r="P9378" s="2">
        <f t="shared" si="1910"/>
        <v>14422.971560388192</v>
      </c>
    </row>
    <row r="9379" spans="1:16">
      <c r="A9379" s="6">
        <v>14</v>
      </c>
      <c r="B9379" s="6">
        <v>8</v>
      </c>
      <c r="C9379" s="6">
        <v>13</v>
      </c>
      <c r="D9379" s="6">
        <f t="shared" si="1898"/>
        <v>35</v>
      </c>
      <c r="E9379" s="5">
        <f t="shared" si="1899"/>
        <v>4784.8479031488414</v>
      </c>
      <c r="F9379" s="5">
        <f t="shared" si="1900"/>
        <v>292.41669540238024</v>
      </c>
      <c r="G9379" s="5">
        <f t="shared" si="1901"/>
        <v>687.52941027880343</v>
      </c>
      <c r="H9379" s="5">
        <f t="shared" si="1902"/>
        <v>5764.7940088300256</v>
      </c>
      <c r="I9379" s="5">
        <f t="shared" si="1903"/>
        <v>720</v>
      </c>
      <c r="J9379" s="5">
        <f t="shared" si="1904"/>
        <v>5044.7940088300256</v>
      </c>
      <c r="K9379" s="2">
        <f t="shared" si="1905"/>
        <v>112583.22931996571</v>
      </c>
      <c r="L9379" s="2">
        <f t="shared" si="1906"/>
        <v>175052</v>
      </c>
      <c r="M9379" s="2">
        <f t="shared" si="1907"/>
        <v>27280</v>
      </c>
      <c r="N9379" s="6">
        <f t="shared" si="1908"/>
        <v>1</v>
      </c>
      <c r="O9379" s="2">
        <f t="shared" si="1909"/>
        <v>15188.770680034286</v>
      </c>
      <c r="P9379" s="2">
        <f t="shared" si="1910"/>
        <v>15188.770680034286</v>
      </c>
    </row>
    <row r="9380" spans="1:16">
      <c r="A9380" s="6">
        <v>14</v>
      </c>
      <c r="B9380" s="6">
        <v>8</v>
      </c>
      <c r="C9380" s="6">
        <v>14</v>
      </c>
      <c r="D9380" s="6">
        <f t="shared" si="1898"/>
        <v>36</v>
      </c>
      <c r="E9380" s="5">
        <f t="shared" si="1899"/>
        <v>4784.8479031488414</v>
      </c>
      <c r="F9380" s="5">
        <f t="shared" si="1900"/>
        <v>292.41669540238024</v>
      </c>
      <c r="G9380" s="5">
        <f t="shared" si="1901"/>
        <v>749.67149159246469</v>
      </c>
      <c r="H9380" s="5">
        <f t="shared" si="1902"/>
        <v>5826.9360901436867</v>
      </c>
      <c r="I9380" s="5">
        <f t="shared" si="1903"/>
        <v>720</v>
      </c>
      <c r="J9380" s="5">
        <f t="shared" si="1904"/>
        <v>5106.9360901436867</v>
      </c>
      <c r="K9380" s="2">
        <f t="shared" si="1905"/>
        <v>113662.08489832788</v>
      </c>
      <c r="L9380" s="2">
        <f t="shared" si="1906"/>
        <v>177752</v>
      </c>
      <c r="M9380" s="2">
        <f t="shared" si="1907"/>
        <v>28160</v>
      </c>
      <c r="N9380" s="6">
        <f t="shared" si="1908"/>
        <v>1</v>
      </c>
      <c r="O9380" s="2">
        <f t="shared" si="1909"/>
        <v>15929.915101672115</v>
      </c>
      <c r="P9380" s="2">
        <f t="shared" si="1910"/>
        <v>15929.915101672115</v>
      </c>
    </row>
    <row r="9381" spans="1:16">
      <c r="A9381" s="6">
        <v>14</v>
      </c>
      <c r="B9381" s="6">
        <v>8</v>
      </c>
      <c r="C9381" s="6">
        <v>15</v>
      </c>
      <c r="D9381" s="6">
        <f t="shared" si="1898"/>
        <v>37</v>
      </c>
      <c r="E9381" s="5">
        <f t="shared" si="1899"/>
        <v>4784.8479031488414</v>
      </c>
      <c r="F9381" s="5">
        <f t="shared" si="1900"/>
        <v>292.41669540238024</v>
      </c>
      <c r="G9381" s="5">
        <f t="shared" si="1901"/>
        <v>813.25969846861108</v>
      </c>
      <c r="H9381" s="5">
        <f t="shared" si="1902"/>
        <v>5890.5242970198324</v>
      </c>
      <c r="I9381" s="5">
        <f t="shared" si="1903"/>
        <v>720</v>
      </c>
      <c r="J9381" s="5">
        <f t="shared" si="1904"/>
        <v>5170.5242970198324</v>
      </c>
      <c r="K9381" s="2">
        <f t="shared" si="1905"/>
        <v>114766.04682326097</v>
      </c>
      <c r="L9381" s="2">
        <f t="shared" si="1906"/>
        <v>180452</v>
      </c>
      <c r="M9381" s="2">
        <f t="shared" si="1907"/>
        <v>29040</v>
      </c>
      <c r="N9381" s="6">
        <f t="shared" si="1908"/>
        <v>1</v>
      </c>
      <c r="O9381" s="2">
        <f t="shared" si="1909"/>
        <v>16645.953176739029</v>
      </c>
      <c r="P9381" s="2">
        <f t="shared" si="1910"/>
        <v>16645.953176739029</v>
      </c>
    </row>
    <row r="9382" spans="1:16">
      <c r="A9382" s="6">
        <v>14</v>
      </c>
      <c r="B9382" s="6">
        <v>8</v>
      </c>
      <c r="C9382" s="6">
        <v>16</v>
      </c>
      <c r="D9382" s="6">
        <f t="shared" si="1898"/>
        <v>38</v>
      </c>
      <c r="E9382" s="5">
        <f t="shared" si="1899"/>
        <v>4784.8479031488414</v>
      </c>
      <c r="F9382" s="5">
        <f t="shared" si="1900"/>
        <v>292.41669540238024</v>
      </c>
      <c r="G9382" s="5">
        <f t="shared" si="1901"/>
        <v>878.32047434610013</v>
      </c>
      <c r="H9382" s="5">
        <f t="shared" si="1902"/>
        <v>5955.5850728973219</v>
      </c>
      <c r="I9382" s="5">
        <f t="shared" si="1903"/>
        <v>720</v>
      </c>
      <c r="J9382" s="5">
        <f t="shared" si="1904"/>
        <v>5235.5850728973219</v>
      </c>
      <c r="K9382" s="2">
        <f t="shared" si="1905"/>
        <v>115895.57418224517</v>
      </c>
      <c r="L9382" s="2">
        <f t="shared" si="1906"/>
        <v>183152</v>
      </c>
      <c r="M9382" s="2">
        <f t="shared" si="1907"/>
        <v>29920</v>
      </c>
      <c r="N9382" s="6">
        <f t="shared" si="1908"/>
        <v>1</v>
      </c>
      <c r="O9382" s="2">
        <f t="shared" si="1909"/>
        <v>17336.425817754833</v>
      </c>
      <c r="P9382" s="2">
        <f t="shared" si="1910"/>
        <v>17336.425817754833</v>
      </c>
    </row>
    <row r="9383" spans="1:16">
      <c r="A9383" s="6">
        <v>14</v>
      </c>
      <c r="B9383" s="6">
        <v>8</v>
      </c>
      <c r="C9383" s="6">
        <v>17</v>
      </c>
      <c r="D9383" s="6">
        <f t="shared" si="1898"/>
        <v>39</v>
      </c>
      <c r="E9383" s="5">
        <f t="shared" si="1899"/>
        <v>4784.8479031488414</v>
      </c>
      <c r="F9383" s="5">
        <f t="shared" si="1900"/>
        <v>292.41669540238024</v>
      </c>
      <c r="G9383" s="5">
        <f t="shared" si="1901"/>
        <v>944.88069779264049</v>
      </c>
      <c r="H9383" s="5">
        <f t="shared" si="1902"/>
        <v>6022.1452963438624</v>
      </c>
      <c r="I9383" s="5">
        <f t="shared" si="1903"/>
        <v>720</v>
      </c>
      <c r="J9383" s="5">
        <f t="shared" si="1904"/>
        <v>5302.1452963438624</v>
      </c>
      <c r="K9383" s="2">
        <f t="shared" si="1905"/>
        <v>117051.13361708094</v>
      </c>
      <c r="L9383" s="2">
        <f t="shared" si="1906"/>
        <v>185852</v>
      </c>
      <c r="M9383" s="2">
        <f t="shared" si="1907"/>
        <v>30800</v>
      </c>
      <c r="N9383" s="6">
        <f t="shared" si="1908"/>
        <v>1</v>
      </c>
      <c r="O9383" s="2">
        <f t="shared" si="1909"/>
        <v>18000.866382919063</v>
      </c>
      <c r="P9383" s="2">
        <f t="shared" si="1910"/>
        <v>18000.866382919063</v>
      </c>
    </row>
    <row r="9384" spans="1:16">
      <c r="A9384" s="6">
        <v>14</v>
      </c>
      <c r="B9384" s="6">
        <v>8</v>
      </c>
      <c r="C9384" s="6">
        <v>18</v>
      </c>
      <c r="D9384" s="6">
        <f t="shared" si="1898"/>
        <v>40</v>
      </c>
      <c r="E9384" s="5">
        <f t="shared" si="1899"/>
        <v>4784.8479031488414</v>
      </c>
      <c r="F9384" s="5">
        <f t="shared" si="1900"/>
        <v>292.41669540238024</v>
      </c>
      <c r="G9384" s="5">
        <f t="shared" si="1901"/>
        <v>1012.9676892512279</v>
      </c>
      <c r="H9384" s="5">
        <f t="shared" si="1902"/>
        <v>6090.2322878024497</v>
      </c>
      <c r="I9384" s="5">
        <f t="shared" si="1903"/>
        <v>720</v>
      </c>
      <c r="J9384" s="5">
        <f t="shared" si="1904"/>
        <v>5370.2322878024497</v>
      </c>
      <c r="K9384" s="2">
        <f t="shared" si="1905"/>
        <v>118233.19944101475</v>
      </c>
      <c r="L9384" s="2">
        <f t="shared" si="1906"/>
        <v>188552</v>
      </c>
      <c r="M9384" s="2">
        <f t="shared" si="1907"/>
        <v>31680</v>
      </c>
      <c r="N9384" s="6">
        <f t="shared" si="1908"/>
        <v>1</v>
      </c>
      <c r="O9384" s="2">
        <f t="shared" si="1909"/>
        <v>18638.800558985255</v>
      </c>
      <c r="P9384" s="2">
        <f t="shared" si="1910"/>
        <v>18638.800558985255</v>
      </c>
    </row>
    <row r="9385" spans="1:16">
      <c r="A9385" s="6">
        <v>14</v>
      </c>
      <c r="B9385" s="6">
        <v>8</v>
      </c>
      <c r="C9385" s="6">
        <v>19</v>
      </c>
      <c r="D9385" s="6">
        <f t="shared" si="1898"/>
        <v>41</v>
      </c>
      <c r="E9385" s="5">
        <f t="shared" si="1899"/>
        <v>4784.8479031488414</v>
      </c>
      <c r="F9385" s="5">
        <f t="shared" si="1900"/>
        <v>292.41669540238024</v>
      </c>
      <c r="G9385" s="5">
        <f t="shared" si="1901"/>
        <v>1082.6092178872495</v>
      </c>
      <c r="H9385" s="5">
        <f t="shared" si="1902"/>
        <v>6159.8738164384713</v>
      </c>
      <c r="I9385" s="5">
        <f t="shared" si="1903"/>
        <v>720</v>
      </c>
      <c r="J9385" s="5">
        <f t="shared" si="1904"/>
        <v>5439.8738164384713</v>
      </c>
      <c r="K9385" s="2">
        <f t="shared" si="1905"/>
        <v>119442.25375761234</v>
      </c>
      <c r="L9385" s="2">
        <f t="shared" si="1906"/>
        <v>191252</v>
      </c>
      <c r="M9385" s="2">
        <f t="shared" si="1907"/>
        <v>32560</v>
      </c>
      <c r="N9385" s="6">
        <f t="shared" si="1908"/>
        <v>1</v>
      </c>
      <c r="O9385" s="2">
        <f t="shared" si="1909"/>
        <v>19249.746242387657</v>
      </c>
      <c r="P9385" s="2">
        <f t="shared" si="1910"/>
        <v>19249.746242387657</v>
      </c>
    </row>
    <row r="9386" spans="1:16">
      <c r="A9386" s="6">
        <v>14</v>
      </c>
      <c r="B9386" s="6">
        <v>8</v>
      </c>
      <c r="C9386" s="6">
        <v>20</v>
      </c>
      <c r="D9386" s="6">
        <f t="shared" si="1898"/>
        <v>42</v>
      </c>
      <c r="E9386" s="5">
        <f t="shared" si="1899"/>
        <v>4784.8479031488414</v>
      </c>
      <c r="F9386" s="5">
        <f t="shared" si="1900"/>
        <v>292.41669540238024</v>
      </c>
      <c r="G9386" s="5">
        <f t="shared" si="1901"/>
        <v>1153.8335085377266</v>
      </c>
      <c r="H9386" s="5">
        <f t="shared" si="1902"/>
        <v>6231.0981070889484</v>
      </c>
      <c r="I9386" s="5">
        <f t="shared" si="1903"/>
        <v>720</v>
      </c>
      <c r="J9386" s="5">
        <f t="shared" si="1904"/>
        <v>5511.0981070889484</v>
      </c>
      <c r="K9386" s="2">
        <f t="shared" si="1905"/>
        <v>120678.78658140535</v>
      </c>
      <c r="L9386" s="2">
        <f t="shared" si="1906"/>
        <v>193952</v>
      </c>
      <c r="M9386" s="2">
        <f t="shared" si="1907"/>
        <v>33440</v>
      </c>
      <c r="N9386" s="6">
        <f t="shared" si="1908"/>
        <v>1</v>
      </c>
      <c r="O9386" s="2">
        <f t="shared" si="1909"/>
        <v>19833.213418594649</v>
      </c>
      <c r="P9386" s="2">
        <f t="shared" si="1910"/>
        <v>19833.213418594649</v>
      </c>
    </row>
    <row r="9387" spans="1:16">
      <c r="A9387" s="6">
        <v>14</v>
      </c>
      <c r="B9387" s="6">
        <v>8</v>
      </c>
      <c r="C9387" s="6">
        <v>21</v>
      </c>
      <c r="D9387" s="6">
        <f t="shared" si="1898"/>
        <v>43</v>
      </c>
      <c r="E9387" s="5">
        <f t="shared" si="1899"/>
        <v>4784.8479031488414</v>
      </c>
      <c r="F9387" s="5">
        <f t="shared" si="1900"/>
        <v>292.41669540238024</v>
      </c>
      <c r="G9387" s="5">
        <f t="shared" si="1901"/>
        <v>1226.6692487641703</v>
      </c>
      <c r="H9387" s="5">
        <f t="shared" si="1902"/>
        <v>6303.9338473153921</v>
      </c>
      <c r="I9387" s="5">
        <f t="shared" si="1903"/>
        <v>720</v>
      </c>
      <c r="J9387" s="5">
        <f t="shared" si="1904"/>
        <v>5583.9338473153921</v>
      </c>
      <c r="K9387" s="2">
        <f t="shared" si="1905"/>
        <v>121943.29596033666</v>
      </c>
      <c r="L9387" s="2">
        <f t="shared" si="1906"/>
        <v>196652</v>
      </c>
      <c r="M9387" s="2">
        <f t="shared" si="1907"/>
        <v>34320</v>
      </c>
      <c r="N9387" s="6">
        <f t="shared" si="1908"/>
        <v>1</v>
      </c>
      <c r="O9387" s="2">
        <f t="shared" si="1909"/>
        <v>20388.704039663338</v>
      </c>
      <c r="P9387" s="2">
        <f t="shared" si="1910"/>
        <v>20388.704039663338</v>
      </c>
    </row>
    <row r="9388" spans="1:16">
      <c r="A9388" s="6">
        <v>14</v>
      </c>
      <c r="B9388" s="6">
        <v>8</v>
      </c>
      <c r="C9388" s="6">
        <v>22</v>
      </c>
      <c r="D9388" s="6">
        <f t="shared" si="1898"/>
        <v>44</v>
      </c>
      <c r="E9388" s="5">
        <f t="shared" si="1899"/>
        <v>4784.8479031488414</v>
      </c>
      <c r="F9388" s="5">
        <f t="shared" si="1900"/>
        <v>292.41669540238024</v>
      </c>
      <c r="G9388" s="5">
        <f t="shared" si="1901"/>
        <v>1301.1455960105666</v>
      </c>
      <c r="H9388" s="5">
        <f t="shared" si="1902"/>
        <v>6378.4101945617886</v>
      </c>
      <c r="I9388" s="5">
        <f t="shared" si="1903"/>
        <v>720</v>
      </c>
      <c r="J9388" s="5">
        <f t="shared" si="1904"/>
        <v>5658.4101945617886</v>
      </c>
      <c r="K9388" s="2">
        <f t="shared" si="1905"/>
        <v>123236.28810003104</v>
      </c>
      <c r="L9388" s="2">
        <f t="shared" si="1906"/>
        <v>199352</v>
      </c>
      <c r="M9388" s="2">
        <f t="shared" si="1907"/>
        <v>35200</v>
      </c>
      <c r="N9388" s="6">
        <f t="shared" si="1908"/>
        <v>1</v>
      </c>
      <c r="O9388" s="2">
        <f t="shared" si="1909"/>
        <v>20915.711899968956</v>
      </c>
      <c r="P9388" s="2">
        <f t="shared" si="1910"/>
        <v>20915.711899968956</v>
      </c>
    </row>
    <row r="9389" spans="1:16">
      <c r="A9389" s="6">
        <v>14</v>
      </c>
      <c r="B9389" s="6">
        <v>8</v>
      </c>
      <c r="C9389" s="6">
        <v>23</v>
      </c>
      <c r="D9389" s="6">
        <f t="shared" si="1898"/>
        <v>45</v>
      </c>
      <c r="E9389" s="5">
        <f t="shared" si="1899"/>
        <v>4784.8479031488414</v>
      </c>
      <c r="F9389" s="5">
        <f t="shared" si="1900"/>
        <v>292.41669540238024</v>
      </c>
      <c r="G9389" s="5">
        <f t="shared" si="1901"/>
        <v>1377.292184868003</v>
      </c>
      <c r="H9389" s="5">
        <f t="shared" si="1902"/>
        <v>6454.5567834192243</v>
      </c>
      <c r="I9389" s="5">
        <f t="shared" si="1903"/>
        <v>720</v>
      </c>
      <c r="J9389" s="5">
        <f t="shared" si="1904"/>
        <v>5734.5567834192243</v>
      </c>
      <c r="K9389" s="2">
        <f t="shared" si="1905"/>
        <v>124558.27748991709</v>
      </c>
      <c r="L9389" s="2">
        <f t="shared" si="1906"/>
        <v>202052</v>
      </c>
      <c r="M9389" s="2">
        <f t="shared" si="1907"/>
        <v>36080</v>
      </c>
      <c r="N9389" s="6">
        <f t="shared" si="1908"/>
        <v>1</v>
      </c>
      <c r="O9389" s="2">
        <f t="shared" si="1909"/>
        <v>21413.722510082909</v>
      </c>
      <c r="P9389" s="2">
        <f t="shared" si="1910"/>
        <v>21413.722510082909</v>
      </c>
    </row>
    <row r="9390" spans="1:16">
      <c r="A9390" s="6">
        <v>14</v>
      </c>
      <c r="B9390" s="6">
        <v>8</v>
      </c>
      <c r="C9390" s="6">
        <v>24</v>
      </c>
      <c r="D9390" s="6">
        <f t="shared" si="1898"/>
        <v>46</v>
      </c>
      <c r="E9390" s="5">
        <f t="shared" si="1899"/>
        <v>4784.8479031488414</v>
      </c>
      <c r="F9390" s="5">
        <f t="shared" si="1900"/>
        <v>292.41669540238024</v>
      </c>
      <c r="G9390" s="5">
        <f t="shared" si="1901"/>
        <v>1455.1391344474989</v>
      </c>
      <c r="H9390" s="5">
        <f t="shared" si="1902"/>
        <v>6532.4037329987204</v>
      </c>
      <c r="I9390" s="5">
        <f t="shared" si="1903"/>
        <v>720</v>
      </c>
      <c r="J9390" s="5">
        <f t="shared" si="1904"/>
        <v>5812.4037329987204</v>
      </c>
      <c r="K9390" s="2">
        <f t="shared" si="1905"/>
        <v>125909.78703122778</v>
      </c>
      <c r="L9390" s="2">
        <f t="shared" si="1906"/>
        <v>204752</v>
      </c>
      <c r="M9390" s="2">
        <f t="shared" si="1907"/>
        <v>36960</v>
      </c>
      <c r="N9390" s="6">
        <f t="shared" si="1908"/>
        <v>0</v>
      </c>
      <c r="O9390" s="2">
        <f t="shared" si="1909"/>
        <v>21882.212968772219</v>
      </c>
      <c r="P9390" s="2" t="str">
        <f t="shared" si="1910"/>
        <v/>
      </c>
    </row>
    <row r="9391" spans="1:16">
      <c r="A9391" s="6">
        <v>14</v>
      </c>
      <c r="B9391" s="6">
        <v>8</v>
      </c>
      <c r="C9391" s="6">
        <v>25</v>
      </c>
      <c r="D9391" s="6">
        <f t="shared" si="1898"/>
        <v>47</v>
      </c>
      <c r="E9391" s="5">
        <f t="shared" si="1899"/>
        <v>4784.8479031488414</v>
      </c>
      <c r="F9391" s="5">
        <f t="shared" si="1900"/>
        <v>292.41669540238024</v>
      </c>
      <c r="G9391" s="5">
        <f t="shared" si="1901"/>
        <v>1534.7170558625965</v>
      </c>
      <c r="H9391" s="5">
        <f t="shared" si="1902"/>
        <v>6611.9816544138184</v>
      </c>
      <c r="I9391" s="5">
        <f t="shared" si="1903"/>
        <v>720</v>
      </c>
      <c r="J9391" s="5">
        <f t="shared" si="1904"/>
        <v>5891.9816544138184</v>
      </c>
      <c r="K9391" s="2">
        <f t="shared" si="1905"/>
        <v>127291.34816690657</v>
      </c>
      <c r="L9391" s="2">
        <f t="shared" si="1906"/>
        <v>207452</v>
      </c>
      <c r="M9391" s="2">
        <f t="shared" si="1907"/>
        <v>37840</v>
      </c>
      <c r="N9391" s="6">
        <f t="shared" si="1908"/>
        <v>0</v>
      </c>
      <c r="O9391" s="2">
        <f t="shared" si="1909"/>
        <v>22320.651833093434</v>
      </c>
      <c r="P9391" s="2" t="str">
        <f t="shared" si="1910"/>
        <v/>
      </c>
    </row>
    <row r="9392" spans="1:16">
      <c r="A9392" s="6">
        <v>14</v>
      </c>
      <c r="B9392" s="6">
        <v>8</v>
      </c>
      <c r="C9392" s="6">
        <v>26</v>
      </c>
      <c r="D9392" s="6">
        <f t="shared" si="1898"/>
        <v>48</v>
      </c>
      <c r="E9392" s="5">
        <f t="shared" si="1899"/>
        <v>4784.8479031488414</v>
      </c>
      <c r="F9392" s="5">
        <f t="shared" si="1900"/>
        <v>292.41669540238024</v>
      </c>
      <c r="G9392" s="5">
        <f t="shared" si="1901"/>
        <v>1616.0570598233144</v>
      </c>
      <c r="H9392" s="5">
        <f t="shared" si="1902"/>
        <v>6693.3216583745361</v>
      </c>
      <c r="I9392" s="5">
        <f t="shared" si="1903"/>
        <v>720</v>
      </c>
      <c r="J9392" s="5">
        <f t="shared" si="1904"/>
        <v>5973.3216583745361</v>
      </c>
      <c r="K9392" s="2">
        <f t="shared" si="1905"/>
        <v>128703.5010134468</v>
      </c>
      <c r="L9392" s="2">
        <f t="shared" si="1906"/>
        <v>210152</v>
      </c>
      <c r="M9392" s="2">
        <f t="shared" si="1907"/>
        <v>38720</v>
      </c>
      <c r="N9392" s="6">
        <f t="shared" si="1908"/>
        <v>0</v>
      </c>
      <c r="O9392" s="2">
        <f t="shared" si="1909"/>
        <v>22728.498986553197</v>
      </c>
      <c r="P9392" s="2" t="str">
        <f t="shared" si="1910"/>
        <v/>
      </c>
    </row>
    <row r="9393" spans="1:16">
      <c r="A9393" s="6">
        <v>14</v>
      </c>
      <c r="B9393" s="6">
        <v>8</v>
      </c>
      <c r="C9393" s="6">
        <v>27</v>
      </c>
      <c r="D9393" s="6">
        <f t="shared" si="1898"/>
        <v>49</v>
      </c>
      <c r="E9393" s="5">
        <f t="shared" si="1899"/>
        <v>4784.8479031488414</v>
      </c>
      <c r="F9393" s="5">
        <f t="shared" si="1900"/>
        <v>292.41669540238024</v>
      </c>
      <c r="G9393" s="5">
        <f t="shared" si="1901"/>
        <v>1699.1907643430709</v>
      </c>
      <c r="H9393" s="5">
        <f t="shared" si="1902"/>
        <v>6776.4553628942922</v>
      </c>
      <c r="I9393" s="5">
        <f t="shared" si="1903"/>
        <v>720</v>
      </c>
      <c r="J9393" s="5">
        <f t="shared" si="1904"/>
        <v>6056.4553628942922</v>
      </c>
      <c r="K9393" s="2">
        <f t="shared" si="1905"/>
        <v>130146.79449469257</v>
      </c>
      <c r="L9393" s="2">
        <f t="shared" si="1906"/>
        <v>212852</v>
      </c>
      <c r="M9393" s="2">
        <f t="shared" si="1907"/>
        <v>39600</v>
      </c>
      <c r="N9393" s="6">
        <f t="shared" si="1908"/>
        <v>0</v>
      </c>
      <c r="O9393" s="2">
        <f t="shared" si="1909"/>
        <v>23105.205505307429</v>
      </c>
      <c r="P9393" s="2" t="str">
        <f t="shared" si="1910"/>
        <v/>
      </c>
    </row>
    <row r="9394" spans="1:16">
      <c r="A9394" s="6">
        <v>14</v>
      </c>
      <c r="B9394" s="6">
        <v>8</v>
      </c>
      <c r="C9394" s="6">
        <v>28</v>
      </c>
      <c r="D9394" s="6">
        <f t="shared" si="1898"/>
        <v>50</v>
      </c>
      <c r="E9394" s="5">
        <f t="shared" si="1899"/>
        <v>4784.8479031488414</v>
      </c>
      <c r="F9394" s="5">
        <f t="shared" si="1900"/>
        <v>292.41669540238024</v>
      </c>
      <c r="G9394" s="5">
        <f t="shared" si="1901"/>
        <v>1784.1503025602246</v>
      </c>
      <c r="H9394" s="5">
        <f t="shared" si="1902"/>
        <v>6861.4149011114459</v>
      </c>
      <c r="I9394" s="5">
        <f t="shared" si="1903"/>
        <v>720</v>
      </c>
      <c r="J9394" s="5">
        <f t="shared" si="1904"/>
        <v>6141.4149011114459</v>
      </c>
      <c r="K9394" s="2">
        <f t="shared" si="1905"/>
        <v>131621.78647762927</v>
      </c>
      <c r="L9394" s="2">
        <f t="shared" si="1906"/>
        <v>215552</v>
      </c>
      <c r="M9394" s="2">
        <f t="shared" si="1907"/>
        <v>40480</v>
      </c>
      <c r="N9394" s="6">
        <f t="shared" si="1908"/>
        <v>0</v>
      </c>
      <c r="O9394" s="2">
        <f t="shared" si="1909"/>
        <v>23450.21352237073</v>
      </c>
      <c r="P9394" s="2" t="str">
        <f t="shared" si="1910"/>
        <v/>
      </c>
    </row>
    <row r="9395" spans="1:16">
      <c r="A9395" s="6">
        <v>14</v>
      </c>
      <c r="B9395" s="6">
        <v>8</v>
      </c>
      <c r="C9395" s="6">
        <v>29</v>
      </c>
      <c r="D9395" s="6">
        <f t="shared" si="1898"/>
        <v>51</v>
      </c>
      <c r="E9395" s="5">
        <f t="shared" si="1899"/>
        <v>4784.8479031488414</v>
      </c>
      <c r="F9395" s="5">
        <f t="shared" si="1900"/>
        <v>292.41669540238024</v>
      </c>
      <c r="G9395" s="5">
        <f t="shared" si="1901"/>
        <v>1870.9683306758782</v>
      </c>
      <c r="H9395" s="5">
        <f t="shared" si="1902"/>
        <v>6948.2329292270997</v>
      </c>
      <c r="I9395" s="5">
        <f t="shared" si="1903"/>
        <v>720</v>
      </c>
      <c r="J9395" s="5">
        <f t="shared" si="1904"/>
        <v>6228.2329292270997</v>
      </c>
      <c r="K9395" s="2">
        <f t="shared" si="1905"/>
        <v>133129.0439101927</v>
      </c>
      <c r="L9395" s="2">
        <f t="shared" si="1906"/>
        <v>218252</v>
      </c>
      <c r="M9395" s="2">
        <f t="shared" si="1907"/>
        <v>41360</v>
      </c>
      <c r="N9395" s="6">
        <f t="shared" si="1908"/>
        <v>0</v>
      </c>
      <c r="O9395" s="2">
        <f t="shared" si="1909"/>
        <v>23762.956089807296</v>
      </c>
      <c r="P9395" s="2" t="str">
        <f t="shared" si="1910"/>
        <v/>
      </c>
    </row>
    <row r="9396" spans="1:16">
      <c r="A9396" s="6">
        <v>14</v>
      </c>
      <c r="B9396" s="6">
        <v>8</v>
      </c>
      <c r="C9396" s="6">
        <v>30</v>
      </c>
      <c r="D9396" s="6">
        <f t="shared" si="1898"/>
        <v>52</v>
      </c>
      <c r="E9396" s="5">
        <f t="shared" si="1899"/>
        <v>4784.8479031488414</v>
      </c>
      <c r="F9396" s="5">
        <f t="shared" si="1900"/>
        <v>292.41669540238024</v>
      </c>
      <c r="G9396" s="5">
        <f t="shared" si="1901"/>
        <v>1959.6780360096488</v>
      </c>
      <c r="H9396" s="5">
        <f t="shared" si="1902"/>
        <v>7036.9426345608708</v>
      </c>
      <c r="I9396" s="5">
        <f t="shared" si="1903"/>
        <v>720</v>
      </c>
      <c r="J9396" s="5">
        <f t="shared" si="1904"/>
        <v>6316.9426345608708</v>
      </c>
      <c r="K9396" s="2">
        <f t="shared" si="1905"/>
        <v>134669.14296112623</v>
      </c>
      <c r="L9396" s="2">
        <f t="shared" si="1906"/>
        <v>220952</v>
      </c>
      <c r="M9396" s="2">
        <f t="shared" si="1907"/>
        <v>42240</v>
      </c>
      <c r="N9396" s="6">
        <f t="shared" si="1908"/>
        <v>0</v>
      </c>
      <c r="O9396" s="2">
        <f t="shared" si="1909"/>
        <v>24042.857038873772</v>
      </c>
      <c r="P9396" s="2" t="str">
        <f t="shared" si="1910"/>
        <v/>
      </c>
    </row>
    <row r="9397" spans="1:16">
      <c r="A9397" s="6">
        <v>14</v>
      </c>
      <c r="B9397" s="6">
        <v>9</v>
      </c>
      <c r="C9397" s="6">
        <v>0</v>
      </c>
      <c r="D9397" s="6">
        <f t="shared" si="1898"/>
        <v>23</v>
      </c>
      <c r="E9397" s="5">
        <f t="shared" si="1899"/>
        <v>4784.8479031488414</v>
      </c>
      <c r="F9397" s="5">
        <f t="shared" si="1900"/>
        <v>337.19300188586965</v>
      </c>
      <c r="G9397" s="5">
        <f t="shared" si="1901"/>
        <v>0</v>
      </c>
      <c r="H9397" s="5">
        <f t="shared" si="1902"/>
        <v>5122.0409050347107</v>
      </c>
      <c r="I9397" s="5">
        <f t="shared" si="1903"/>
        <v>720</v>
      </c>
      <c r="J9397" s="5">
        <f t="shared" si="1904"/>
        <v>4402.0409050347107</v>
      </c>
      <c r="K9397" s="2">
        <f t="shared" si="1905"/>
        <v>101424.32126796372</v>
      </c>
      <c r="L9397" s="2">
        <f t="shared" si="1906"/>
        <v>142046</v>
      </c>
      <c r="M9397" s="2">
        <f t="shared" si="1907"/>
        <v>16280</v>
      </c>
      <c r="N9397" s="6">
        <f t="shared" si="1908"/>
        <v>1</v>
      </c>
      <c r="O9397" s="2">
        <f t="shared" si="1909"/>
        <v>4341.6787320362782</v>
      </c>
      <c r="P9397" s="2">
        <f t="shared" si="1910"/>
        <v>4341.6787320362782</v>
      </c>
    </row>
    <row r="9398" spans="1:16">
      <c r="A9398" s="6">
        <v>14</v>
      </c>
      <c r="B9398" s="6">
        <v>9</v>
      </c>
      <c r="C9398" s="6">
        <v>1</v>
      </c>
      <c r="D9398" s="6">
        <f t="shared" si="1898"/>
        <v>24</v>
      </c>
      <c r="E9398" s="5">
        <f t="shared" si="1899"/>
        <v>4784.8479031488414</v>
      </c>
      <c r="F9398" s="5">
        <f t="shared" si="1900"/>
        <v>337.19300188586965</v>
      </c>
      <c r="G9398" s="5">
        <f t="shared" si="1901"/>
        <v>45.5625</v>
      </c>
      <c r="H9398" s="5">
        <f t="shared" si="1902"/>
        <v>5167.6034050347107</v>
      </c>
      <c r="I9398" s="5">
        <f t="shared" si="1903"/>
        <v>720</v>
      </c>
      <c r="J9398" s="5">
        <f t="shared" si="1904"/>
        <v>4447.6034050347107</v>
      </c>
      <c r="K9398" s="2">
        <f t="shared" si="1905"/>
        <v>102215.33689296372</v>
      </c>
      <c r="L9398" s="2">
        <f t="shared" si="1906"/>
        <v>144746</v>
      </c>
      <c r="M9398" s="2">
        <f t="shared" si="1907"/>
        <v>17160</v>
      </c>
      <c r="N9398" s="6">
        <f t="shared" si="1908"/>
        <v>1</v>
      </c>
      <c r="O9398" s="2">
        <f t="shared" si="1909"/>
        <v>5370.6631070362782</v>
      </c>
      <c r="P9398" s="2">
        <f t="shared" si="1910"/>
        <v>5370.6631070362782</v>
      </c>
    </row>
    <row r="9399" spans="1:16">
      <c r="A9399" s="6">
        <v>14</v>
      </c>
      <c r="B9399" s="6">
        <v>9</v>
      </c>
      <c r="C9399" s="6">
        <v>2</v>
      </c>
      <c r="D9399" s="6">
        <f t="shared" si="1898"/>
        <v>25</v>
      </c>
      <c r="E9399" s="5">
        <f t="shared" si="1899"/>
        <v>4784.8479031488414</v>
      </c>
      <c r="F9399" s="5">
        <f t="shared" si="1900"/>
        <v>337.19300188586965</v>
      </c>
      <c r="G9399" s="5">
        <f t="shared" si="1901"/>
        <v>92.264062499999994</v>
      </c>
      <c r="H9399" s="5">
        <f t="shared" si="1902"/>
        <v>5214.3049675347111</v>
      </c>
      <c r="I9399" s="5">
        <f t="shared" si="1903"/>
        <v>720</v>
      </c>
      <c r="J9399" s="5">
        <f t="shared" si="1904"/>
        <v>4494.3049675347111</v>
      </c>
      <c r="K9399" s="2">
        <f t="shared" si="1905"/>
        <v>103026.12790858874</v>
      </c>
      <c r="L9399" s="2">
        <f t="shared" si="1906"/>
        <v>147446</v>
      </c>
      <c r="M9399" s="2">
        <f t="shared" si="1907"/>
        <v>18040</v>
      </c>
      <c r="N9399" s="6">
        <f t="shared" si="1908"/>
        <v>1</v>
      </c>
      <c r="O9399" s="2">
        <f t="shared" si="1909"/>
        <v>6379.8720914112637</v>
      </c>
      <c r="P9399" s="2">
        <f t="shared" si="1910"/>
        <v>6379.8720914112637</v>
      </c>
    </row>
    <row r="9400" spans="1:16">
      <c r="A9400" s="6">
        <v>14</v>
      </c>
      <c r="B9400" s="6">
        <v>9</v>
      </c>
      <c r="C9400" s="6">
        <v>3</v>
      </c>
      <c r="D9400" s="6">
        <f t="shared" si="1898"/>
        <v>26</v>
      </c>
      <c r="E9400" s="5">
        <f t="shared" si="1899"/>
        <v>4784.8479031488414</v>
      </c>
      <c r="F9400" s="5">
        <f t="shared" si="1900"/>
        <v>337.19300188586965</v>
      </c>
      <c r="G9400" s="5">
        <f t="shared" si="1901"/>
        <v>140.12604492187498</v>
      </c>
      <c r="H9400" s="5">
        <f t="shared" si="1902"/>
        <v>5262.166949956586</v>
      </c>
      <c r="I9400" s="5">
        <f t="shared" si="1903"/>
        <v>720</v>
      </c>
      <c r="J9400" s="5">
        <f t="shared" si="1904"/>
        <v>4542.166949956586</v>
      </c>
      <c r="K9400" s="2">
        <f t="shared" si="1905"/>
        <v>103857.06510341296</v>
      </c>
      <c r="L9400" s="2">
        <f t="shared" si="1906"/>
        <v>150146</v>
      </c>
      <c r="M9400" s="2">
        <f t="shared" si="1907"/>
        <v>18920</v>
      </c>
      <c r="N9400" s="6">
        <f t="shared" si="1908"/>
        <v>1</v>
      </c>
      <c r="O9400" s="2">
        <f t="shared" si="1909"/>
        <v>7368.9348965870449</v>
      </c>
      <c r="P9400" s="2">
        <f t="shared" si="1910"/>
        <v>7368.9348965870449</v>
      </c>
    </row>
    <row r="9401" spans="1:16">
      <c r="A9401" s="6">
        <v>14</v>
      </c>
      <c r="B9401" s="6">
        <v>9</v>
      </c>
      <c r="C9401" s="6">
        <v>4</v>
      </c>
      <c r="D9401" s="6">
        <f t="shared" si="1898"/>
        <v>27</v>
      </c>
      <c r="E9401" s="5">
        <f t="shared" si="1899"/>
        <v>4784.8479031488414</v>
      </c>
      <c r="F9401" s="5">
        <f t="shared" si="1900"/>
        <v>337.19300188586965</v>
      </c>
      <c r="G9401" s="5">
        <f t="shared" si="1901"/>
        <v>189.17016064453125</v>
      </c>
      <c r="H9401" s="5">
        <f t="shared" si="1902"/>
        <v>5311.211065679242</v>
      </c>
      <c r="I9401" s="5">
        <f t="shared" si="1903"/>
        <v>720</v>
      </c>
      <c r="J9401" s="5">
        <f t="shared" si="1904"/>
        <v>4591.211065679242</v>
      </c>
      <c r="K9401" s="2">
        <f t="shared" si="1905"/>
        <v>104708.52544582017</v>
      </c>
      <c r="L9401" s="2">
        <f t="shared" si="1906"/>
        <v>152846</v>
      </c>
      <c r="M9401" s="2">
        <f t="shared" si="1907"/>
        <v>19800</v>
      </c>
      <c r="N9401" s="6">
        <f t="shared" si="1908"/>
        <v>1</v>
      </c>
      <c r="O9401" s="2">
        <f t="shared" si="1909"/>
        <v>8337.4745541798329</v>
      </c>
      <c r="P9401" s="2">
        <f t="shared" si="1910"/>
        <v>8337.4745541798329</v>
      </c>
    </row>
    <row r="9402" spans="1:16">
      <c r="A9402" s="6">
        <v>14</v>
      </c>
      <c r="B9402" s="6">
        <v>9</v>
      </c>
      <c r="C9402" s="6">
        <v>5</v>
      </c>
      <c r="D9402" s="6">
        <f t="shared" si="1898"/>
        <v>28</v>
      </c>
      <c r="E9402" s="5">
        <f t="shared" si="1899"/>
        <v>4784.8479031488414</v>
      </c>
      <c r="F9402" s="5">
        <f t="shared" si="1900"/>
        <v>337.19300188586965</v>
      </c>
      <c r="G9402" s="5">
        <f t="shared" si="1901"/>
        <v>239.41848456573481</v>
      </c>
      <c r="H9402" s="5">
        <f t="shared" si="1902"/>
        <v>5361.4593896004453</v>
      </c>
      <c r="I9402" s="5">
        <f t="shared" si="1903"/>
        <v>720</v>
      </c>
      <c r="J9402" s="5">
        <f t="shared" si="1904"/>
        <v>4641.4593896004453</v>
      </c>
      <c r="K9402" s="2">
        <f t="shared" si="1905"/>
        <v>105580.89218056329</v>
      </c>
      <c r="L9402" s="2">
        <f t="shared" si="1906"/>
        <v>155546</v>
      </c>
      <c r="M9402" s="2">
        <f t="shared" si="1907"/>
        <v>20680</v>
      </c>
      <c r="N9402" s="6">
        <f t="shared" si="1908"/>
        <v>1</v>
      </c>
      <c r="O9402" s="2">
        <f t="shared" si="1909"/>
        <v>9285.1078194367146</v>
      </c>
      <c r="P9402" s="2">
        <f t="shared" si="1910"/>
        <v>9285.1078194367146</v>
      </c>
    </row>
    <row r="9403" spans="1:16">
      <c r="A9403" s="6">
        <v>14</v>
      </c>
      <c r="B9403" s="6">
        <v>9</v>
      </c>
      <c r="C9403" s="6">
        <v>6</v>
      </c>
      <c r="D9403" s="6">
        <f t="shared" si="1898"/>
        <v>29</v>
      </c>
      <c r="E9403" s="5">
        <f t="shared" si="1899"/>
        <v>4784.8479031488414</v>
      </c>
      <c r="F9403" s="5">
        <f t="shared" si="1900"/>
        <v>337.19300188586965</v>
      </c>
      <c r="G9403" s="5">
        <f t="shared" si="1901"/>
        <v>290.89345874736784</v>
      </c>
      <c r="H9403" s="5">
        <f t="shared" si="1902"/>
        <v>5412.9343637820784</v>
      </c>
      <c r="I9403" s="5">
        <f t="shared" si="1903"/>
        <v>720</v>
      </c>
      <c r="J9403" s="5">
        <f t="shared" si="1904"/>
        <v>4692.9343637820784</v>
      </c>
      <c r="K9403" s="2">
        <f t="shared" si="1905"/>
        <v>106474.55492677219</v>
      </c>
      <c r="L9403" s="2">
        <f t="shared" si="1906"/>
        <v>158246</v>
      </c>
      <c r="M9403" s="2">
        <f t="shared" si="1907"/>
        <v>21560</v>
      </c>
      <c r="N9403" s="6">
        <f t="shared" si="1908"/>
        <v>1</v>
      </c>
      <c r="O9403" s="2">
        <f t="shared" si="1909"/>
        <v>10211.445073227806</v>
      </c>
      <c r="P9403" s="2">
        <f t="shared" si="1910"/>
        <v>10211.445073227806</v>
      </c>
    </row>
    <row r="9404" spans="1:16">
      <c r="A9404" s="6">
        <v>14</v>
      </c>
      <c r="B9404" s="6">
        <v>9</v>
      </c>
      <c r="C9404" s="6">
        <v>7</v>
      </c>
      <c r="D9404" s="6">
        <f t="shared" si="1898"/>
        <v>30</v>
      </c>
      <c r="E9404" s="5">
        <f t="shared" si="1899"/>
        <v>4784.8479031488414</v>
      </c>
      <c r="F9404" s="5">
        <f t="shared" si="1900"/>
        <v>337.19300188586965</v>
      </c>
      <c r="G9404" s="5">
        <f t="shared" si="1901"/>
        <v>343.61789814532818</v>
      </c>
      <c r="H9404" s="5">
        <f t="shared" si="1902"/>
        <v>5465.6588031800393</v>
      </c>
      <c r="I9404" s="5">
        <f t="shared" si="1903"/>
        <v>720</v>
      </c>
      <c r="J9404" s="5">
        <f t="shared" si="1904"/>
        <v>4745.6588031800393</v>
      </c>
      <c r="K9404" s="2">
        <f t="shared" si="1905"/>
        <v>107389.90977743124</v>
      </c>
      <c r="L9404" s="2">
        <f t="shared" si="1906"/>
        <v>160946</v>
      </c>
      <c r="M9404" s="2">
        <f t="shared" si="1907"/>
        <v>22440</v>
      </c>
      <c r="N9404" s="6">
        <f t="shared" si="1908"/>
        <v>1</v>
      </c>
      <c r="O9404" s="2">
        <f t="shared" si="1909"/>
        <v>11116.090222568761</v>
      </c>
      <c r="P9404" s="2">
        <f t="shared" si="1910"/>
        <v>11116.090222568761</v>
      </c>
    </row>
    <row r="9405" spans="1:16">
      <c r="A9405" s="6">
        <v>14</v>
      </c>
      <c r="B9405" s="6">
        <v>9</v>
      </c>
      <c r="C9405" s="6">
        <v>8</v>
      </c>
      <c r="D9405" s="6">
        <f t="shared" si="1898"/>
        <v>31</v>
      </c>
      <c r="E9405" s="5">
        <f t="shared" si="1899"/>
        <v>4784.8479031488414</v>
      </c>
      <c r="F9405" s="5">
        <f t="shared" si="1900"/>
        <v>337.19300188586965</v>
      </c>
      <c r="G9405" s="5">
        <f t="shared" si="1901"/>
        <v>397.61499642530839</v>
      </c>
      <c r="H9405" s="5">
        <f t="shared" si="1902"/>
        <v>5519.6559014600189</v>
      </c>
      <c r="I9405" s="5">
        <f t="shared" si="1903"/>
        <v>720</v>
      </c>
      <c r="J9405" s="5">
        <f t="shared" si="1904"/>
        <v>4799.6559014600189</v>
      </c>
      <c r="K9405" s="2">
        <f t="shared" si="1905"/>
        <v>108327.35940034754</v>
      </c>
      <c r="L9405" s="2">
        <f t="shared" si="1906"/>
        <v>163646</v>
      </c>
      <c r="M9405" s="2">
        <f t="shared" si="1907"/>
        <v>23320</v>
      </c>
      <c r="N9405" s="6">
        <f t="shared" si="1908"/>
        <v>1</v>
      </c>
      <c r="O9405" s="2">
        <f t="shared" si="1909"/>
        <v>11998.640599652455</v>
      </c>
      <c r="P9405" s="2">
        <f t="shared" si="1910"/>
        <v>11998.640599652455</v>
      </c>
    </row>
    <row r="9406" spans="1:16">
      <c r="A9406" s="6">
        <v>14</v>
      </c>
      <c r="B9406" s="6">
        <v>9</v>
      </c>
      <c r="C9406" s="6">
        <v>9</v>
      </c>
      <c r="D9406" s="6">
        <f t="shared" si="1898"/>
        <v>32</v>
      </c>
      <c r="E9406" s="5">
        <f t="shared" si="1899"/>
        <v>4784.8479031488414</v>
      </c>
      <c r="F9406" s="5">
        <f t="shared" si="1900"/>
        <v>337.19300188586965</v>
      </c>
      <c r="G9406" s="5">
        <f t="shared" si="1901"/>
        <v>452.90833186570285</v>
      </c>
      <c r="H9406" s="5">
        <f t="shared" si="1902"/>
        <v>5574.9492369004138</v>
      </c>
      <c r="I9406" s="5">
        <f t="shared" si="1903"/>
        <v>720</v>
      </c>
      <c r="J9406" s="5">
        <f t="shared" si="1904"/>
        <v>4854.9492369004138</v>
      </c>
      <c r="K9406" s="2">
        <f t="shared" si="1905"/>
        <v>109287.31314063218</v>
      </c>
      <c r="L9406" s="2">
        <f t="shared" si="1906"/>
        <v>166346</v>
      </c>
      <c r="M9406" s="2">
        <f t="shared" si="1907"/>
        <v>24200</v>
      </c>
      <c r="N9406" s="6">
        <f t="shared" si="1908"/>
        <v>1</v>
      </c>
      <c r="O9406" s="2">
        <f t="shared" si="1909"/>
        <v>12858.686859367823</v>
      </c>
      <c r="P9406" s="2">
        <f t="shared" si="1910"/>
        <v>12858.686859367823</v>
      </c>
    </row>
    <row r="9407" spans="1:16">
      <c r="A9407" s="6">
        <v>14</v>
      </c>
      <c r="B9407" s="6">
        <v>9</v>
      </c>
      <c r="C9407" s="6">
        <v>10</v>
      </c>
      <c r="D9407" s="6">
        <f t="shared" si="1898"/>
        <v>33</v>
      </c>
      <c r="E9407" s="5">
        <f t="shared" si="1899"/>
        <v>4784.8479031488414</v>
      </c>
      <c r="F9407" s="5">
        <f t="shared" si="1900"/>
        <v>337.19300188586965</v>
      </c>
      <c r="G9407" s="5">
        <f t="shared" si="1901"/>
        <v>509.52187334891573</v>
      </c>
      <c r="H9407" s="5">
        <f t="shared" si="1902"/>
        <v>5631.5627783836262</v>
      </c>
      <c r="I9407" s="5">
        <f t="shared" si="1903"/>
        <v>720</v>
      </c>
      <c r="J9407" s="5">
        <f t="shared" si="1904"/>
        <v>4911.5627783836262</v>
      </c>
      <c r="K9407" s="2">
        <f t="shared" si="1905"/>
        <v>110270.18712471573</v>
      </c>
      <c r="L9407" s="2">
        <f t="shared" si="1906"/>
        <v>169046</v>
      </c>
      <c r="M9407" s="2">
        <f t="shared" si="1907"/>
        <v>25080</v>
      </c>
      <c r="N9407" s="6">
        <f t="shared" si="1908"/>
        <v>1</v>
      </c>
      <c r="O9407" s="2">
        <f t="shared" si="1909"/>
        <v>13695.812875284275</v>
      </c>
      <c r="P9407" s="2">
        <f t="shared" si="1910"/>
        <v>13695.812875284275</v>
      </c>
    </row>
    <row r="9408" spans="1:16">
      <c r="A9408" s="6">
        <v>14</v>
      </c>
      <c r="B9408" s="6">
        <v>9</v>
      </c>
      <c r="C9408" s="6">
        <v>11</v>
      </c>
      <c r="D9408" s="6">
        <f t="shared" si="1898"/>
        <v>34</v>
      </c>
      <c r="E9408" s="5">
        <f t="shared" si="1899"/>
        <v>4784.8479031488414</v>
      </c>
      <c r="F9408" s="5">
        <f t="shared" si="1900"/>
        <v>337.19300188586965</v>
      </c>
      <c r="G9408" s="5">
        <f t="shared" si="1901"/>
        <v>567.47998644235474</v>
      </c>
      <c r="H9408" s="5">
        <f t="shared" si="1902"/>
        <v>5689.5208914770656</v>
      </c>
      <c r="I9408" s="5">
        <f t="shared" si="1903"/>
        <v>720</v>
      </c>
      <c r="J9408" s="5">
        <f t="shared" si="1904"/>
        <v>4969.5208914770656</v>
      </c>
      <c r="K9408" s="2">
        <f t="shared" si="1905"/>
        <v>111276.40436592128</v>
      </c>
      <c r="L9408" s="2">
        <f t="shared" si="1906"/>
        <v>171746</v>
      </c>
      <c r="M9408" s="2">
        <f t="shared" si="1907"/>
        <v>25960</v>
      </c>
      <c r="N9408" s="6">
        <f t="shared" si="1908"/>
        <v>1</v>
      </c>
      <c r="O9408" s="2">
        <f t="shared" si="1909"/>
        <v>14509.595634078723</v>
      </c>
      <c r="P9408" s="2">
        <f t="shared" si="1910"/>
        <v>14509.595634078723</v>
      </c>
    </row>
    <row r="9409" spans="1:16">
      <c r="A9409" s="6">
        <v>14</v>
      </c>
      <c r="B9409" s="6">
        <v>9</v>
      </c>
      <c r="C9409" s="6">
        <v>12</v>
      </c>
      <c r="D9409" s="6">
        <f t="shared" si="1898"/>
        <v>35</v>
      </c>
      <c r="E9409" s="5">
        <f t="shared" si="1899"/>
        <v>4784.8479031488414</v>
      </c>
      <c r="F9409" s="5">
        <f t="shared" si="1900"/>
        <v>337.19300188586965</v>
      </c>
      <c r="G9409" s="5">
        <f t="shared" si="1901"/>
        <v>626.80743957041921</v>
      </c>
      <c r="H9409" s="5">
        <f t="shared" si="1902"/>
        <v>5748.8483446051296</v>
      </c>
      <c r="I9409" s="5">
        <f t="shared" si="1903"/>
        <v>720</v>
      </c>
      <c r="J9409" s="5">
        <f t="shared" si="1904"/>
        <v>5028.8483446051296</v>
      </c>
      <c r="K9409" s="2">
        <f t="shared" si="1905"/>
        <v>112306.39487161684</v>
      </c>
      <c r="L9409" s="2">
        <f t="shared" si="1906"/>
        <v>174446</v>
      </c>
      <c r="M9409" s="2">
        <f t="shared" si="1907"/>
        <v>26840</v>
      </c>
      <c r="N9409" s="6">
        <f t="shared" si="1908"/>
        <v>1</v>
      </c>
      <c r="O9409" s="2">
        <f t="shared" si="1909"/>
        <v>15299.605128383162</v>
      </c>
      <c r="P9409" s="2">
        <f t="shared" si="1910"/>
        <v>15299.605128383162</v>
      </c>
    </row>
    <row r="9410" spans="1:16">
      <c r="A9410" s="6">
        <v>14</v>
      </c>
      <c r="B9410" s="6">
        <v>9</v>
      </c>
      <c r="C9410" s="6">
        <v>13</v>
      </c>
      <c r="D9410" s="6">
        <f t="shared" si="1898"/>
        <v>36</v>
      </c>
      <c r="E9410" s="5">
        <f t="shared" si="1899"/>
        <v>4784.8479031488414</v>
      </c>
      <c r="F9410" s="5">
        <f t="shared" si="1900"/>
        <v>337.19300188586965</v>
      </c>
      <c r="G9410" s="5">
        <f t="shared" si="1901"/>
        <v>687.52941027880343</v>
      </c>
      <c r="H9410" s="5">
        <f t="shared" si="1902"/>
        <v>5809.5703153135146</v>
      </c>
      <c r="I9410" s="5">
        <f t="shared" si="1903"/>
        <v>720</v>
      </c>
      <c r="J9410" s="5">
        <f t="shared" si="1904"/>
        <v>5089.5703153135146</v>
      </c>
      <c r="K9410" s="2">
        <f t="shared" si="1905"/>
        <v>113360.59575197074</v>
      </c>
      <c r="L9410" s="2">
        <f t="shared" si="1906"/>
        <v>177146</v>
      </c>
      <c r="M9410" s="2">
        <f t="shared" si="1907"/>
        <v>27720</v>
      </c>
      <c r="N9410" s="6">
        <f t="shared" si="1908"/>
        <v>1</v>
      </c>
      <c r="O9410" s="2">
        <f t="shared" si="1909"/>
        <v>16065.404248029256</v>
      </c>
      <c r="P9410" s="2">
        <f t="shared" si="1910"/>
        <v>16065.404248029256</v>
      </c>
    </row>
    <row r="9411" spans="1:16">
      <c r="A9411" s="6">
        <v>14</v>
      </c>
      <c r="B9411" s="6">
        <v>9</v>
      </c>
      <c r="C9411" s="6">
        <v>14</v>
      </c>
      <c r="D9411" s="6">
        <f t="shared" si="1898"/>
        <v>37</v>
      </c>
      <c r="E9411" s="5">
        <f t="shared" si="1899"/>
        <v>4784.8479031488414</v>
      </c>
      <c r="F9411" s="5">
        <f t="shared" si="1900"/>
        <v>337.19300188586965</v>
      </c>
      <c r="G9411" s="5">
        <f t="shared" si="1901"/>
        <v>749.67149159246469</v>
      </c>
      <c r="H9411" s="5">
        <f t="shared" si="1902"/>
        <v>5871.7123966271756</v>
      </c>
      <c r="I9411" s="5">
        <f t="shared" si="1903"/>
        <v>720</v>
      </c>
      <c r="J9411" s="5">
        <f t="shared" si="1904"/>
        <v>5151.7123966271756</v>
      </c>
      <c r="K9411" s="2">
        <f t="shared" si="1905"/>
        <v>114439.45133033291</v>
      </c>
      <c r="L9411" s="2">
        <f t="shared" si="1906"/>
        <v>179846</v>
      </c>
      <c r="M9411" s="2">
        <f t="shared" si="1907"/>
        <v>28600</v>
      </c>
      <c r="N9411" s="6">
        <f t="shared" si="1908"/>
        <v>1</v>
      </c>
      <c r="O9411" s="2">
        <f t="shared" si="1909"/>
        <v>16806.548669667085</v>
      </c>
      <c r="P9411" s="2">
        <f t="shared" si="1910"/>
        <v>16806.548669667085</v>
      </c>
    </row>
    <row r="9412" spans="1:16">
      <c r="A9412" s="6">
        <v>14</v>
      </c>
      <c r="B9412" s="6">
        <v>9</v>
      </c>
      <c r="C9412" s="6">
        <v>15</v>
      </c>
      <c r="D9412" s="6">
        <f t="shared" ref="D9412:D9475" si="1911">A9412+B9412+C9412</f>
        <v>38</v>
      </c>
      <c r="E9412" s="5">
        <f t="shared" ref="E9412:E9475" si="1912">IF(A9412=0,0,A9412*LABOR_HRS_WK_TOM*SEASON_WEEKS*(1+DIM_PCT_TOM)^A9412)</f>
        <v>4784.8479031488414</v>
      </c>
      <c r="F9412" s="5">
        <f t="shared" ref="F9412:F9475" si="1913">IF(B9412=0,0,B9412*LABOR_HRS_WK_CAR*SEASON_WEEKS*(1+DIM_PCT_CAR)^B9412)</f>
        <v>337.19300188586965</v>
      </c>
      <c r="G9412" s="5">
        <f t="shared" ref="G9412:G9475" si="1914">IF(C9412=0,0,C9412*LABOR_HRS_WK_MES*SEASON_WEEKS*(1+DIM_PCT_MES)^C9412)</f>
        <v>813.25969846861108</v>
      </c>
      <c r="H9412" s="5">
        <f t="shared" ref="H9412:H9475" si="1915">E9412+F9412+G9412</f>
        <v>5935.3006035033213</v>
      </c>
      <c r="I9412" s="5">
        <f t="shared" ref="I9412:I9475" si="1916">MIN(H9412,FARMER_HRS)</f>
        <v>720</v>
      </c>
      <c r="J9412" s="5">
        <f t="shared" ref="J9412:J9475" si="1917">MAX(0,H9412-FARMER_HRS)</f>
        <v>5215.3006035033213</v>
      </c>
      <c r="K9412" s="2">
        <f t="shared" ref="K9412:K9475" si="1918">I9412*FARMER_RATE+J9412*TEMP_WORKER_RATE</f>
        <v>115543.41325526599</v>
      </c>
      <c r="L9412" s="2">
        <f t="shared" ref="L9412:L9475" si="1919">A9412*PRICE_TOM+B9412*PRICE_CAR+C9412*PRICE_MES</f>
        <v>182546</v>
      </c>
      <c r="M9412" s="2">
        <f t="shared" ref="M9412:M9475" si="1920">A9412*FERT_BED_TOM+B9412*FERT_BED_CAR+C9412*FERT_BED_MES</f>
        <v>29480</v>
      </c>
      <c r="N9412" s="6">
        <f t="shared" ref="N9412:N9475" si="1921">IF(AND(D9412&lt;=TOTAL_BEDS,J9412&lt;=TEMP_WORKER_MAX*TEMP_WORKER_HRS),1,0)</f>
        <v>1</v>
      </c>
      <c r="O9412" s="2">
        <f t="shared" ref="O9412:O9475" si="1922">L9412-M9412-K9412-FIXED_COSTS</f>
        <v>17522.586744734013</v>
      </c>
      <c r="P9412" s="2">
        <f t="shared" ref="P9412:P9475" si="1923">IF(N9412=1,O9412,"")</f>
        <v>17522.586744734013</v>
      </c>
    </row>
    <row r="9413" spans="1:16">
      <c r="A9413" s="6">
        <v>14</v>
      </c>
      <c r="B9413" s="6">
        <v>9</v>
      </c>
      <c r="C9413" s="6">
        <v>16</v>
      </c>
      <c r="D9413" s="6">
        <f t="shared" si="1911"/>
        <v>39</v>
      </c>
      <c r="E9413" s="5">
        <f t="shared" si="1912"/>
        <v>4784.8479031488414</v>
      </c>
      <c r="F9413" s="5">
        <f t="shared" si="1913"/>
        <v>337.19300188586965</v>
      </c>
      <c r="G9413" s="5">
        <f t="shared" si="1914"/>
        <v>878.32047434610013</v>
      </c>
      <c r="H9413" s="5">
        <f t="shared" si="1915"/>
        <v>6000.3613793808108</v>
      </c>
      <c r="I9413" s="5">
        <f t="shared" si="1916"/>
        <v>720</v>
      </c>
      <c r="J9413" s="5">
        <f t="shared" si="1917"/>
        <v>5280.3613793808108</v>
      </c>
      <c r="K9413" s="2">
        <f t="shared" si="1918"/>
        <v>116672.94061425018</v>
      </c>
      <c r="L9413" s="2">
        <f t="shared" si="1919"/>
        <v>185246</v>
      </c>
      <c r="M9413" s="2">
        <f t="shared" si="1920"/>
        <v>30360</v>
      </c>
      <c r="N9413" s="6">
        <f t="shared" si="1921"/>
        <v>1</v>
      </c>
      <c r="O9413" s="2">
        <f t="shared" si="1922"/>
        <v>18213.059385749817</v>
      </c>
      <c r="P9413" s="2">
        <f t="shared" si="1923"/>
        <v>18213.059385749817</v>
      </c>
    </row>
    <row r="9414" spans="1:16">
      <c r="A9414" s="6">
        <v>14</v>
      </c>
      <c r="B9414" s="6">
        <v>9</v>
      </c>
      <c r="C9414" s="6">
        <v>17</v>
      </c>
      <c r="D9414" s="6">
        <f t="shared" si="1911"/>
        <v>40</v>
      </c>
      <c r="E9414" s="5">
        <f t="shared" si="1912"/>
        <v>4784.8479031488414</v>
      </c>
      <c r="F9414" s="5">
        <f t="shared" si="1913"/>
        <v>337.19300188586965</v>
      </c>
      <c r="G9414" s="5">
        <f t="shared" si="1914"/>
        <v>944.88069779264049</v>
      </c>
      <c r="H9414" s="5">
        <f t="shared" si="1915"/>
        <v>6066.9216028273513</v>
      </c>
      <c r="I9414" s="5">
        <f t="shared" si="1916"/>
        <v>720</v>
      </c>
      <c r="J9414" s="5">
        <f t="shared" si="1917"/>
        <v>5346.9216028273513</v>
      </c>
      <c r="K9414" s="2">
        <f t="shared" si="1918"/>
        <v>117828.50004908595</v>
      </c>
      <c r="L9414" s="2">
        <f t="shared" si="1919"/>
        <v>187946</v>
      </c>
      <c r="M9414" s="2">
        <f t="shared" si="1920"/>
        <v>31240</v>
      </c>
      <c r="N9414" s="6">
        <f t="shared" si="1921"/>
        <v>1</v>
      </c>
      <c r="O9414" s="2">
        <f t="shared" si="1922"/>
        <v>18877.499950914047</v>
      </c>
      <c r="P9414" s="2">
        <f t="shared" si="1923"/>
        <v>18877.499950914047</v>
      </c>
    </row>
    <row r="9415" spans="1:16">
      <c r="A9415" s="6">
        <v>14</v>
      </c>
      <c r="B9415" s="6">
        <v>9</v>
      </c>
      <c r="C9415" s="6">
        <v>18</v>
      </c>
      <c r="D9415" s="6">
        <f t="shared" si="1911"/>
        <v>41</v>
      </c>
      <c r="E9415" s="5">
        <f t="shared" si="1912"/>
        <v>4784.8479031488414</v>
      </c>
      <c r="F9415" s="5">
        <f t="shared" si="1913"/>
        <v>337.19300188586965</v>
      </c>
      <c r="G9415" s="5">
        <f t="shared" si="1914"/>
        <v>1012.9676892512279</v>
      </c>
      <c r="H9415" s="5">
        <f t="shared" si="1915"/>
        <v>6135.0085942859387</v>
      </c>
      <c r="I9415" s="5">
        <f t="shared" si="1916"/>
        <v>720</v>
      </c>
      <c r="J9415" s="5">
        <f t="shared" si="1917"/>
        <v>5415.0085942859387</v>
      </c>
      <c r="K9415" s="2">
        <f t="shared" si="1918"/>
        <v>119010.56587301976</v>
      </c>
      <c r="L9415" s="2">
        <f t="shared" si="1919"/>
        <v>190646</v>
      </c>
      <c r="M9415" s="2">
        <f t="shared" si="1920"/>
        <v>32120</v>
      </c>
      <c r="N9415" s="6">
        <f t="shared" si="1921"/>
        <v>1</v>
      </c>
      <c r="O9415" s="2">
        <f t="shared" si="1922"/>
        <v>19515.434126980239</v>
      </c>
      <c r="P9415" s="2">
        <f t="shared" si="1923"/>
        <v>19515.434126980239</v>
      </c>
    </row>
    <row r="9416" spans="1:16">
      <c r="A9416" s="6">
        <v>14</v>
      </c>
      <c r="B9416" s="6">
        <v>9</v>
      </c>
      <c r="C9416" s="6">
        <v>19</v>
      </c>
      <c r="D9416" s="6">
        <f t="shared" si="1911"/>
        <v>42</v>
      </c>
      <c r="E9416" s="5">
        <f t="shared" si="1912"/>
        <v>4784.8479031488414</v>
      </c>
      <c r="F9416" s="5">
        <f t="shared" si="1913"/>
        <v>337.19300188586965</v>
      </c>
      <c r="G9416" s="5">
        <f t="shared" si="1914"/>
        <v>1082.6092178872495</v>
      </c>
      <c r="H9416" s="5">
        <f t="shared" si="1915"/>
        <v>6204.6501229219602</v>
      </c>
      <c r="I9416" s="5">
        <f t="shared" si="1916"/>
        <v>720</v>
      </c>
      <c r="J9416" s="5">
        <f t="shared" si="1917"/>
        <v>5484.6501229219602</v>
      </c>
      <c r="K9416" s="2">
        <f t="shared" si="1918"/>
        <v>120219.62018961736</v>
      </c>
      <c r="L9416" s="2">
        <f t="shared" si="1919"/>
        <v>193346</v>
      </c>
      <c r="M9416" s="2">
        <f t="shared" si="1920"/>
        <v>33000</v>
      </c>
      <c r="N9416" s="6">
        <f t="shared" si="1921"/>
        <v>1</v>
      </c>
      <c r="O9416" s="2">
        <f t="shared" si="1922"/>
        <v>20126.379810382641</v>
      </c>
      <c r="P9416" s="2">
        <f t="shared" si="1923"/>
        <v>20126.379810382641</v>
      </c>
    </row>
    <row r="9417" spans="1:16">
      <c r="A9417" s="6">
        <v>14</v>
      </c>
      <c r="B9417" s="6">
        <v>9</v>
      </c>
      <c r="C9417" s="6">
        <v>20</v>
      </c>
      <c r="D9417" s="6">
        <f t="shared" si="1911"/>
        <v>43</v>
      </c>
      <c r="E9417" s="5">
        <f t="shared" si="1912"/>
        <v>4784.8479031488414</v>
      </c>
      <c r="F9417" s="5">
        <f t="shared" si="1913"/>
        <v>337.19300188586965</v>
      </c>
      <c r="G9417" s="5">
        <f t="shared" si="1914"/>
        <v>1153.8335085377266</v>
      </c>
      <c r="H9417" s="5">
        <f t="shared" si="1915"/>
        <v>6275.8744135724373</v>
      </c>
      <c r="I9417" s="5">
        <f t="shared" si="1916"/>
        <v>720</v>
      </c>
      <c r="J9417" s="5">
        <f t="shared" si="1917"/>
        <v>5555.8744135724373</v>
      </c>
      <c r="K9417" s="2">
        <f t="shared" si="1918"/>
        <v>121456.15301341037</v>
      </c>
      <c r="L9417" s="2">
        <f t="shared" si="1919"/>
        <v>196046</v>
      </c>
      <c r="M9417" s="2">
        <f t="shared" si="1920"/>
        <v>33880</v>
      </c>
      <c r="N9417" s="6">
        <f t="shared" si="1921"/>
        <v>1</v>
      </c>
      <c r="O9417" s="2">
        <f t="shared" si="1922"/>
        <v>20709.846986589633</v>
      </c>
      <c r="P9417" s="2">
        <f t="shared" si="1923"/>
        <v>20709.846986589633</v>
      </c>
    </row>
    <row r="9418" spans="1:16">
      <c r="A9418" s="6">
        <v>14</v>
      </c>
      <c r="B9418" s="6">
        <v>9</v>
      </c>
      <c r="C9418" s="6">
        <v>21</v>
      </c>
      <c r="D9418" s="6">
        <f t="shared" si="1911"/>
        <v>44</v>
      </c>
      <c r="E9418" s="5">
        <f t="shared" si="1912"/>
        <v>4784.8479031488414</v>
      </c>
      <c r="F9418" s="5">
        <f t="shared" si="1913"/>
        <v>337.19300188586965</v>
      </c>
      <c r="G9418" s="5">
        <f t="shared" si="1914"/>
        <v>1226.6692487641703</v>
      </c>
      <c r="H9418" s="5">
        <f t="shared" si="1915"/>
        <v>6348.710153798881</v>
      </c>
      <c r="I9418" s="5">
        <f t="shared" si="1916"/>
        <v>720</v>
      </c>
      <c r="J9418" s="5">
        <f t="shared" si="1917"/>
        <v>5628.710153798881</v>
      </c>
      <c r="K9418" s="2">
        <f t="shared" si="1918"/>
        <v>122720.66239234168</v>
      </c>
      <c r="L9418" s="2">
        <f t="shared" si="1919"/>
        <v>198746</v>
      </c>
      <c r="M9418" s="2">
        <f t="shared" si="1920"/>
        <v>34760</v>
      </c>
      <c r="N9418" s="6">
        <f t="shared" si="1921"/>
        <v>1</v>
      </c>
      <c r="O9418" s="2">
        <f t="shared" si="1922"/>
        <v>21265.337607658323</v>
      </c>
      <c r="P9418" s="2">
        <f t="shared" si="1923"/>
        <v>21265.337607658323</v>
      </c>
    </row>
    <row r="9419" spans="1:16">
      <c r="A9419" s="6">
        <v>14</v>
      </c>
      <c r="B9419" s="6">
        <v>9</v>
      </c>
      <c r="C9419" s="6">
        <v>22</v>
      </c>
      <c r="D9419" s="6">
        <f t="shared" si="1911"/>
        <v>45</v>
      </c>
      <c r="E9419" s="5">
        <f t="shared" si="1912"/>
        <v>4784.8479031488414</v>
      </c>
      <c r="F9419" s="5">
        <f t="shared" si="1913"/>
        <v>337.19300188586965</v>
      </c>
      <c r="G9419" s="5">
        <f t="shared" si="1914"/>
        <v>1301.1455960105666</v>
      </c>
      <c r="H9419" s="5">
        <f t="shared" si="1915"/>
        <v>6423.1865010452775</v>
      </c>
      <c r="I9419" s="5">
        <f t="shared" si="1916"/>
        <v>720</v>
      </c>
      <c r="J9419" s="5">
        <f t="shared" si="1917"/>
        <v>5703.1865010452775</v>
      </c>
      <c r="K9419" s="2">
        <f t="shared" si="1918"/>
        <v>124013.65453203606</v>
      </c>
      <c r="L9419" s="2">
        <f t="shared" si="1919"/>
        <v>201446</v>
      </c>
      <c r="M9419" s="2">
        <f t="shared" si="1920"/>
        <v>35640</v>
      </c>
      <c r="N9419" s="6">
        <f t="shared" si="1921"/>
        <v>1</v>
      </c>
      <c r="O9419" s="2">
        <f t="shared" si="1922"/>
        <v>21792.34546796394</v>
      </c>
      <c r="P9419" s="2">
        <f t="shared" si="1923"/>
        <v>21792.34546796394</v>
      </c>
    </row>
    <row r="9420" spans="1:16">
      <c r="A9420" s="6">
        <v>14</v>
      </c>
      <c r="B9420" s="6">
        <v>9</v>
      </c>
      <c r="C9420" s="6">
        <v>23</v>
      </c>
      <c r="D9420" s="6">
        <f t="shared" si="1911"/>
        <v>46</v>
      </c>
      <c r="E9420" s="5">
        <f t="shared" si="1912"/>
        <v>4784.8479031488414</v>
      </c>
      <c r="F9420" s="5">
        <f t="shared" si="1913"/>
        <v>337.19300188586965</v>
      </c>
      <c r="G9420" s="5">
        <f t="shared" si="1914"/>
        <v>1377.292184868003</v>
      </c>
      <c r="H9420" s="5">
        <f t="shared" si="1915"/>
        <v>6499.3330899027133</v>
      </c>
      <c r="I9420" s="5">
        <f t="shared" si="1916"/>
        <v>720</v>
      </c>
      <c r="J9420" s="5">
        <f t="shared" si="1917"/>
        <v>5779.3330899027133</v>
      </c>
      <c r="K9420" s="2">
        <f t="shared" si="1918"/>
        <v>125335.64392192211</v>
      </c>
      <c r="L9420" s="2">
        <f t="shared" si="1919"/>
        <v>204146</v>
      </c>
      <c r="M9420" s="2">
        <f t="shared" si="1920"/>
        <v>36520</v>
      </c>
      <c r="N9420" s="6">
        <f t="shared" si="1921"/>
        <v>0</v>
      </c>
      <c r="O9420" s="2">
        <f t="shared" si="1922"/>
        <v>22290.356078077893</v>
      </c>
      <c r="P9420" s="2" t="str">
        <f t="shared" si="1923"/>
        <v/>
      </c>
    </row>
    <row r="9421" spans="1:16">
      <c r="A9421" s="6">
        <v>14</v>
      </c>
      <c r="B9421" s="6">
        <v>9</v>
      </c>
      <c r="C9421" s="6">
        <v>24</v>
      </c>
      <c r="D9421" s="6">
        <f t="shared" si="1911"/>
        <v>47</v>
      </c>
      <c r="E9421" s="5">
        <f t="shared" si="1912"/>
        <v>4784.8479031488414</v>
      </c>
      <c r="F9421" s="5">
        <f t="shared" si="1913"/>
        <v>337.19300188586965</v>
      </c>
      <c r="G9421" s="5">
        <f t="shared" si="1914"/>
        <v>1455.1391344474989</v>
      </c>
      <c r="H9421" s="5">
        <f t="shared" si="1915"/>
        <v>6577.1800394822094</v>
      </c>
      <c r="I9421" s="5">
        <f t="shared" si="1916"/>
        <v>720</v>
      </c>
      <c r="J9421" s="5">
        <f t="shared" si="1917"/>
        <v>5857.1800394822094</v>
      </c>
      <c r="K9421" s="2">
        <f t="shared" si="1918"/>
        <v>126687.1534632328</v>
      </c>
      <c r="L9421" s="2">
        <f t="shared" si="1919"/>
        <v>206846</v>
      </c>
      <c r="M9421" s="2">
        <f t="shared" si="1920"/>
        <v>37400</v>
      </c>
      <c r="N9421" s="6">
        <f t="shared" si="1921"/>
        <v>0</v>
      </c>
      <c r="O9421" s="2">
        <f t="shared" si="1922"/>
        <v>22758.846536767203</v>
      </c>
      <c r="P9421" s="2" t="str">
        <f t="shared" si="1923"/>
        <v/>
      </c>
    </row>
    <row r="9422" spans="1:16">
      <c r="A9422" s="6">
        <v>14</v>
      </c>
      <c r="B9422" s="6">
        <v>9</v>
      </c>
      <c r="C9422" s="6">
        <v>25</v>
      </c>
      <c r="D9422" s="6">
        <f t="shared" si="1911"/>
        <v>48</v>
      </c>
      <c r="E9422" s="5">
        <f t="shared" si="1912"/>
        <v>4784.8479031488414</v>
      </c>
      <c r="F9422" s="5">
        <f t="shared" si="1913"/>
        <v>337.19300188586965</v>
      </c>
      <c r="G9422" s="5">
        <f t="shared" si="1914"/>
        <v>1534.7170558625965</v>
      </c>
      <c r="H9422" s="5">
        <f t="shared" si="1915"/>
        <v>6656.7579608973074</v>
      </c>
      <c r="I9422" s="5">
        <f t="shared" si="1916"/>
        <v>720</v>
      </c>
      <c r="J9422" s="5">
        <f t="shared" si="1917"/>
        <v>5936.7579608973074</v>
      </c>
      <c r="K9422" s="2">
        <f t="shared" si="1918"/>
        <v>128068.71459891158</v>
      </c>
      <c r="L9422" s="2">
        <f t="shared" si="1919"/>
        <v>209546</v>
      </c>
      <c r="M9422" s="2">
        <f t="shared" si="1920"/>
        <v>38280</v>
      </c>
      <c r="N9422" s="6">
        <f t="shared" si="1921"/>
        <v>0</v>
      </c>
      <c r="O9422" s="2">
        <f t="shared" si="1922"/>
        <v>23197.285401088418</v>
      </c>
      <c r="P9422" s="2" t="str">
        <f t="shared" si="1923"/>
        <v/>
      </c>
    </row>
    <row r="9423" spans="1:16">
      <c r="A9423" s="6">
        <v>14</v>
      </c>
      <c r="B9423" s="6">
        <v>9</v>
      </c>
      <c r="C9423" s="6">
        <v>26</v>
      </c>
      <c r="D9423" s="6">
        <f t="shared" si="1911"/>
        <v>49</v>
      </c>
      <c r="E9423" s="5">
        <f t="shared" si="1912"/>
        <v>4784.8479031488414</v>
      </c>
      <c r="F9423" s="5">
        <f t="shared" si="1913"/>
        <v>337.19300188586965</v>
      </c>
      <c r="G9423" s="5">
        <f t="shared" si="1914"/>
        <v>1616.0570598233144</v>
      </c>
      <c r="H9423" s="5">
        <f t="shared" si="1915"/>
        <v>6738.0979648580251</v>
      </c>
      <c r="I9423" s="5">
        <f t="shared" si="1916"/>
        <v>720</v>
      </c>
      <c r="J9423" s="5">
        <f t="shared" si="1917"/>
        <v>6018.0979648580251</v>
      </c>
      <c r="K9423" s="2">
        <f t="shared" si="1918"/>
        <v>129480.86744545182</v>
      </c>
      <c r="L9423" s="2">
        <f t="shared" si="1919"/>
        <v>212246</v>
      </c>
      <c r="M9423" s="2">
        <f t="shared" si="1920"/>
        <v>39160</v>
      </c>
      <c r="N9423" s="6">
        <f t="shared" si="1921"/>
        <v>0</v>
      </c>
      <c r="O9423" s="2">
        <f t="shared" si="1922"/>
        <v>23605.132554548181</v>
      </c>
      <c r="P9423" s="2" t="str">
        <f t="shared" si="1923"/>
        <v/>
      </c>
    </row>
    <row r="9424" spans="1:16">
      <c r="A9424" s="6">
        <v>14</v>
      </c>
      <c r="B9424" s="6">
        <v>9</v>
      </c>
      <c r="C9424" s="6">
        <v>27</v>
      </c>
      <c r="D9424" s="6">
        <f t="shared" si="1911"/>
        <v>50</v>
      </c>
      <c r="E9424" s="5">
        <f t="shared" si="1912"/>
        <v>4784.8479031488414</v>
      </c>
      <c r="F9424" s="5">
        <f t="shared" si="1913"/>
        <v>337.19300188586965</v>
      </c>
      <c r="G9424" s="5">
        <f t="shared" si="1914"/>
        <v>1699.1907643430709</v>
      </c>
      <c r="H9424" s="5">
        <f t="shared" si="1915"/>
        <v>6821.2316693777811</v>
      </c>
      <c r="I9424" s="5">
        <f t="shared" si="1916"/>
        <v>720</v>
      </c>
      <c r="J9424" s="5">
        <f t="shared" si="1917"/>
        <v>6101.2316693777811</v>
      </c>
      <c r="K9424" s="2">
        <f t="shared" si="1918"/>
        <v>130924.16092669759</v>
      </c>
      <c r="L9424" s="2">
        <f t="shared" si="1919"/>
        <v>214946</v>
      </c>
      <c r="M9424" s="2">
        <f t="shared" si="1920"/>
        <v>40040</v>
      </c>
      <c r="N9424" s="6">
        <f t="shared" si="1921"/>
        <v>0</v>
      </c>
      <c r="O9424" s="2">
        <f t="shared" si="1922"/>
        <v>23981.839073302413</v>
      </c>
      <c r="P9424" s="2" t="str">
        <f t="shared" si="1923"/>
        <v/>
      </c>
    </row>
    <row r="9425" spans="1:16">
      <c r="A9425" s="6">
        <v>14</v>
      </c>
      <c r="B9425" s="6">
        <v>9</v>
      </c>
      <c r="C9425" s="6">
        <v>28</v>
      </c>
      <c r="D9425" s="6">
        <f t="shared" si="1911"/>
        <v>51</v>
      </c>
      <c r="E9425" s="5">
        <f t="shared" si="1912"/>
        <v>4784.8479031488414</v>
      </c>
      <c r="F9425" s="5">
        <f t="shared" si="1913"/>
        <v>337.19300188586965</v>
      </c>
      <c r="G9425" s="5">
        <f t="shared" si="1914"/>
        <v>1784.1503025602246</v>
      </c>
      <c r="H9425" s="5">
        <f t="shared" si="1915"/>
        <v>6906.1912075949349</v>
      </c>
      <c r="I9425" s="5">
        <f t="shared" si="1916"/>
        <v>720</v>
      </c>
      <c r="J9425" s="5">
        <f t="shared" si="1917"/>
        <v>6186.1912075949349</v>
      </c>
      <c r="K9425" s="2">
        <f t="shared" si="1918"/>
        <v>132399.15290963429</v>
      </c>
      <c r="L9425" s="2">
        <f t="shared" si="1919"/>
        <v>217646</v>
      </c>
      <c r="M9425" s="2">
        <f t="shared" si="1920"/>
        <v>40920</v>
      </c>
      <c r="N9425" s="6">
        <f t="shared" si="1921"/>
        <v>0</v>
      </c>
      <c r="O9425" s="2">
        <f t="shared" si="1922"/>
        <v>24326.847090365714</v>
      </c>
      <c r="P9425" s="2" t="str">
        <f t="shared" si="1923"/>
        <v/>
      </c>
    </row>
    <row r="9426" spans="1:16">
      <c r="A9426" s="6">
        <v>14</v>
      </c>
      <c r="B9426" s="6">
        <v>9</v>
      </c>
      <c r="C9426" s="6">
        <v>29</v>
      </c>
      <c r="D9426" s="6">
        <f t="shared" si="1911"/>
        <v>52</v>
      </c>
      <c r="E9426" s="5">
        <f t="shared" si="1912"/>
        <v>4784.8479031488414</v>
      </c>
      <c r="F9426" s="5">
        <f t="shared" si="1913"/>
        <v>337.19300188586965</v>
      </c>
      <c r="G9426" s="5">
        <f t="shared" si="1914"/>
        <v>1870.9683306758782</v>
      </c>
      <c r="H9426" s="5">
        <f t="shared" si="1915"/>
        <v>6993.0092357105887</v>
      </c>
      <c r="I9426" s="5">
        <f t="shared" si="1916"/>
        <v>720</v>
      </c>
      <c r="J9426" s="5">
        <f t="shared" si="1917"/>
        <v>6273.0092357105887</v>
      </c>
      <c r="K9426" s="2">
        <f t="shared" si="1918"/>
        <v>133906.41034219772</v>
      </c>
      <c r="L9426" s="2">
        <f t="shared" si="1919"/>
        <v>220346</v>
      </c>
      <c r="M9426" s="2">
        <f t="shared" si="1920"/>
        <v>41800</v>
      </c>
      <c r="N9426" s="6">
        <f t="shared" si="1921"/>
        <v>0</v>
      </c>
      <c r="O9426" s="2">
        <f t="shared" si="1922"/>
        <v>24639.58965780228</v>
      </c>
      <c r="P9426" s="2" t="str">
        <f t="shared" si="1923"/>
        <v/>
      </c>
    </row>
    <row r="9427" spans="1:16">
      <c r="A9427" s="6">
        <v>14</v>
      </c>
      <c r="B9427" s="6">
        <v>9</v>
      </c>
      <c r="C9427" s="6">
        <v>30</v>
      </c>
      <c r="D9427" s="6">
        <f t="shared" si="1911"/>
        <v>53</v>
      </c>
      <c r="E9427" s="5">
        <f t="shared" si="1912"/>
        <v>4784.8479031488414</v>
      </c>
      <c r="F9427" s="5">
        <f t="shared" si="1913"/>
        <v>337.19300188586965</v>
      </c>
      <c r="G9427" s="5">
        <f t="shared" si="1914"/>
        <v>1959.6780360096488</v>
      </c>
      <c r="H9427" s="5">
        <f t="shared" si="1915"/>
        <v>7081.7189410443598</v>
      </c>
      <c r="I9427" s="5">
        <f t="shared" si="1916"/>
        <v>720</v>
      </c>
      <c r="J9427" s="5">
        <f t="shared" si="1917"/>
        <v>6361.7189410443598</v>
      </c>
      <c r="K9427" s="2">
        <f t="shared" si="1918"/>
        <v>135446.50939313124</v>
      </c>
      <c r="L9427" s="2">
        <f t="shared" si="1919"/>
        <v>223046</v>
      </c>
      <c r="M9427" s="2">
        <f t="shared" si="1920"/>
        <v>42680</v>
      </c>
      <c r="N9427" s="6">
        <f t="shared" si="1921"/>
        <v>0</v>
      </c>
      <c r="O9427" s="2">
        <f t="shared" si="1922"/>
        <v>24919.490606868756</v>
      </c>
      <c r="P9427" s="2" t="str">
        <f t="shared" si="1923"/>
        <v/>
      </c>
    </row>
    <row r="9428" spans="1:16">
      <c r="A9428" s="6">
        <v>14</v>
      </c>
      <c r="B9428" s="6">
        <v>10</v>
      </c>
      <c r="C9428" s="6">
        <v>0</v>
      </c>
      <c r="D9428" s="6">
        <f t="shared" si="1911"/>
        <v>24</v>
      </c>
      <c r="E9428" s="5">
        <f t="shared" si="1912"/>
        <v>4784.8479031488414</v>
      </c>
      <c r="F9428" s="5">
        <f t="shared" si="1913"/>
        <v>384.02536325890713</v>
      </c>
      <c r="G9428" s="5">
        <f t="shared" si="1914"/>
        <v>0</v>
      </c>
      <c r="H9428" s="5">
        <f t="shared" si="1915"/>
        <v>5168.8732664077488</v>
      </c>
      <c r="I9428" s="5">
        <f t="shared" si="1916"/>
        <v>720</v>
      </c>
      <c r="J9428" s="5">
        <f t="shared" si="1917"/>
        <v>4448.8732664077488</v>
      </c>
      <c r="K9428" s="2">
        <f t="shared" si="1918"/>
        <v>102237.38309735675</v>
      </c>
      <c r="L9428" s="2">
        <f t="shared" si="1919"/>
        <v>144140</v>
      </c>
      <c r="M9428" s="2">
        <f t="shared" si="1920"/>
        <v>16720</v>
      </c>
      <c r="N9428" s="6">
        <f t="shared" si="1921"/>
        <v>1</v>
      </c>
      <c r="O9428" s="2">
        <f t="shared" si="1922"/>
        <v>5182.6169026432472</v>
      </c>
      <c r="P9428" s="2">
        <f t="shared" si="1923"/>
        <v>5182.6169026432472</v>
      </c>
    </row>
    <row r="9429" spans="1:16">
      <c r="A9429" s="6">
        <v>14</v>
      </c>
      <c r="B9429" s="6">
        <v>10</v>
      </c>
      <c r="C9429" s="6">
        <v>1</v>
      </c>
      <c r="D9429" s="6">
        <f t="shared" si="1911"/>
        <v>25</v>
      </c>
      <c r="E9429" s="5">
        <f t="shared" si="1912"/>
        <v>4784.8479031488414</v>
      </c>
      <c r="F9429" s="5">
        <f t="shared" si="1913"/>
        <v>384.02536325890713</v>
      </c>
      <c r="G9429" s="5">
        <f t="shared" si="1914"/>
        <v>45.5625</v>
      </c>
      <c r="H9429" s="5">
        <f t="shared" si="1915"/>
        <v>5214.4357664077488</v>
      </c>
      <c r="I9429" s="5">
        <f t="shared" si="1916"/>
        <v>720</v>
      </c>
      <c r="J9429" s="5">
        <f t="shared" si="1917"/>
        <v>4494.4357664077488</v>
      </c>
      <c r="K9429" s="2">
        <f t="shared" si="1918"/>
        <v>103028.39872235675</v>
      </c>
      <c r="L9429" s="2">
        <f t="shared" si="1919"/>
        <v>146840</v>
      </c>
      <c r="M9429" s="2">
        <f t="shared" si="1920"/>
        <v>17600</v>
      </c>
      <c r="N9429" s="6">
        <f t="shared" si="1921"/>
        <v>1</v>
      </c>
      <c r="O9429" s="2">
        <f t="shared" si="1922"/>
        <v>6211.6012776432472</v>
      </c>
      <c r="P9429" s="2">
        <f t="shared" si="1923"/>
        <v>6211.6012776432472</v>
      </c>
    </row>
    <row r="9430" spans="1:16">
      <c r="A9430" s="6">
        <v>14</v>
      </c>
      <c r="B9430" s="6">
        <v>10</v>
      </c>
      <c r="C9430" s="6">
        <v>2</v>
      </c>
      <c r="D9430" s="6">
        <f t="shared" si="1911"/>
        <v>26</v>
      </c>
      <c r="E9430" s="5">
        <f t="shared" si="1912"/>
        <v>4784.8479031488414</v>
      </c>
      <c r="F9430" s="5">
        <f t="shared" si="1913"/>
        <v>384.02536325890713</v>
      </c>
      <c r="G9430" s="5">
        <f t="shared" si="1914"/>
        <v>92.264062499999994</v>
      </c>
      <c r="H9430" s="5">
        <f t="shared" si="1915"/>
        <v>5261.1373289077492</v>
      </c>
      <c r="I9430" s="5">
        <f t="shared" si="1916"/>
        <v>720</v>
      </c>
      <c r="J9430" s="5">
        <f t="shared" si="1917"/>
        <v>4541.1373289077492</v>
      </c>
      <c r="K9430" s="2">
        <f t="shared" si="1918"/>
        <v>103839.18973798175</v>
      </c>
      <c r="L9430" s="2">
        <f t="shared" si="1919"/>
        <v>149540</v>
      </c>
      <c r="M9430" s="2">
        <f t="shared" si="1920"/>
        <v>18480</v>
      </c>
      <c r="N9430" s="6">
        <f t="shared" si="1921"/>
        <v>1</v>
      </c>
      <c r="O9430" s="2">
        <f t="shared" si="1922"/>
        <v>7220.8102620182472</v>
      </c>
      <c r="P9430" s="2">
        <f t="shared" si="1923"/>
        <v>7220.8102620182472</v>
      </c>
    </row>
    <row r="9431" spans="1:16">
      <c r="A9431" s="6">
        <v>14</v>
      </c>
      <c r="B9431" s="6">
        <v>10</v>
      </c>
      <c r="C9431" s="6">
        <v>3</v>
      </c>
      <c r="D9431" s="6">
        <f t="shared" si="1911"/>
        <v>27</v>
      </c>
      <c r="E9431" s="5">
        <f t="shared" si="1912"/>
        <v>4784.8479031488414</v>
      </c>
      <c r="F9431" s="5">
        <f t="shared" si="1913"/>
        <v>384.02536325890713</v>
      </c>
      <c r="G9431" s="5">
        <f t="shared" si="1914"/>
        <v>140.12604492187498</v>
      </c>
      <c r="H9431" s="5">
        <f t="shared" si="1915"/>
        <v>5308.9993113296241</v>
      </c>
      <c r="I9431" s="5">
        <f t="shared" si="1916"/>
        <v>720</v>
      </c>
      <c r="J9431" s="5">
        <f t="shared" si="1917"/>
        <v>4588.9993113296241</v>
      </c>
      <c r="K9431" s="2">
        <f t="shared" si="1918"/>
        <v>104670.12693280597</v>
      </c>
      <c r="L9431" s="2">
        <f t="shared" si="1919"/>
        <v>152240</v>
      </c>
      <c r="M9431" s="2">
        <f t="shared" si="1920"/>
        <v>19360</v>
      </c>
      <c r="N9431" s="6">
        <f t="shared" si="1921"/>
        <v>1</v>
      </c>
      <c r="O9431" s="2">
        <f t="shared" si="1922"/>
        <v>8209.8730671940284</v>
      </c>
      <c r="P9431" s="2">
        <f t="shared" si="1923"/>
        <v>8209.8730671940284</v>
      </c>
    </row>
    <row r="9432" spans="1:16">
      <c r="A9432" s="6">
        <v>14</v>
      </c>
      <c r="B9432" s="6">
        <v>10</v>
      </c>
      <c r="C9432" s="6">
        <v>4</v>
      </c>
      <c r="D9432" s="6">
        <f t="shared" si="1911"/>
        <v>28</v>
      </c>
      <c r="E9432" s="5">
        <f t="shared" si="1912"/>
        <v>4784.8479031488414</v>
      </c>
      <c r="F9432" s="5">
        <f t="shared" si="1913"/>
        <v>384.02536325890713</v>
      </c>
      <c r="G9432" s="5">
        <f t="shared" si="1914"/>
        <v>189.17016064453125</v>
      </c>
      <c r="H9432" s="5">
        <f t="shared" si="1915"/>
        <v>5358.0434270522801</v>
      </c>
      <c r="I9432" s="5">
        <f t="shared" si="1916"/>
        <v>720</v>
      </c>
      <c r="J9432" s="5">
        <f t="shared" si="1917"/>
        <v>4638.0434270522801</v>
      </c>
      <c r="K9432" s="2">
        <f t="shared" si="1918"/>
        <v>105521.5872752132</v>
      </c>
      <c r="L9432" s="2">
        <f t="shared" si="1919"/>
        <v>154940</v>
      </c>
      <c r="M9432" s="2">
        <f t="shared" si="1920"/>
        <v>20240</v>
      </c>
      <c r="N9432" s="6">
        <f t="shared" si="1921"/>
        <v>1</v>
      </c>
      <c r="O9432" s="2">
        <f t="shared" si="1922"/>
        <v>9178.4127247868018</v>
      </c>
      <c r="P9432" s="2">
        <f t="shared" si="1923"/>
        <v>9178.4127247868018</v>
      </c>
    </row>
    <row r="9433" spans="1:16">
      <c r="A9433" s="6">
        <v>14</v>
      </c>
      <c r="B9433" s="6">
        <v>10</v>
      </c>
      <c r="C9433" s="6">
        <v>5</v>
      </c>
      <c r="D9433" s="6">
        <f t="shared" si="1911"/>
        <v>29</v>
      </c>
      <c r="E9433" s="5">
        <f t="shared" si="1912"/>
        <v>4784.8479031488414</v>
      </c>
      <c r="F9433" s="5">
        <f t="shared" si="1913"/>
        <v>384.02536325890713</v>
      </c>
      <c r="G9433" s="5">
        <f t="shared" si="1914"/>
        <v>239.41848456573481</v>
      </c>
      <c r="H9433" s="5">
        <f t="shared" si="1915"/>
        <v>5408.2917509734834</v>
      </c>
      <c r="I9433" s="5">
        <f t="shared" si="1916"/>
        <v>720</v>
      </c>
      <c r="J9433" s="5">
        <f t="shared" si="1917"/>
        <v>4688.2917509734834</v>
      </c>
      <c r="K9433" s="2">
        <f t="shared" si="1918"/>
        <v>106393.9540099563</v>
      </c>
      <c r="L9433" s="2">
        <f t="shared" si="1919"/>
        <v>157640</v>
      </c>
      <c r="M9433" s="2">
        <f t="shared" si="1920"/>
        <v>21120</v>
      </c>
      <c r="N9433" s="6">
        <f t="shared" si="1921"/>
        <v>1</v>
      </c>
      <c r="O9433" s="2">
        <f t="shared" si="1922"/>
        <v>10126.045990043698</v>
      </c>
      <c r="P9433" s="2">
        <f t="shared" si="1923"/>
        <v>10126.045990043698</v>
      </c>
    </row>
    <row r="9434" spans="1:16">
      <c r="A9434" s="6">
        <v>14</v>
      </c>
      <c r="B9434" s="6">
        <v>10</v>
      </c>
      <c r="C9434" s="6">
        <v>6</v>
      </c>
      <c r="D9434" s="6">
        <f t="shared" si="1911"/>
        <v>30</v>
      </c>
      <c r="E9434" s="5">
        <f t="shared" si="1912"/>
        <v>4784.8479031488414</v>
      </c>
      <c r="F9434" s="5">
        <f t="shared" si="1913"/>
        <v>384.02536325890713</v>
      </c>
      <c r="G9434" s="5">
        <f t="shared" si="1914"/>
        <v>290.89345874736784</v>
      </c>
      <c r="H9434" s="5">
        <f t="shared" si="1915"/>
        <v>5459.7667251551165</v>
      </c>
      <c r="I9434" s="5">
        <f t="shared" si="1916"/>
        <v>720</v>
      </c>
      <c r="J9434" s="5">
        <f t="shared" si="1917"/>
        <v>4739.7667251551165</v>
      </c>
      <c r="K9434" s="2">
        <f t="shared" si="1918"/>
        <v>107287.61675616521</v>
      </c>
      <c r="L9434" s="2">
        <f t="shared" si="1919"/>
        <v>160340</v>
      </c>
      <c r="M9434" s="2">
        <f t="shared" si="1920"/>
        <v>22000</v>
      </c>
      <c r="N9434" s="6">
        <f t="shared" si="1921"/>
        <v>1</v>
      </c>
      <c r="O9434" s="2">
        <f t="shared" si="1922"/>
        <v>11052.383243834789</v>
      </c>
      <c r="P9434" s="2">
        <f t="shared" si="1923"/>
        <v>11052.383243834789</v>
      </c>
    </row>
    <row r="9435" spans="1:16">
      <c r="A9435" s="6">
        <v>14</v>
      </c>
      <c r="B9435" s="6">
        <v>10</v>
      </c>
      <c r="C9435" s="6">
        <v>7</v>
      </c>
      <c r="D9435" s="6">
        <f t="shared" si="1911"/>
        <v>31</v>
      </c>
      <c r="E9435" s="5">
        <f t="shared" si="1912"/>
        <v>4784.8479031488414</v>
      </c>
      <c r="F9435" s="5">
        <f t="shared" si="1913"/>
        <v>384.02536325890713</v>
      </c>
      <c r="G9435" s="5">
        <f t="shared" si="1914"/>
        <v>343.61789814532818</v>
      </c>
      <c r="H9435" s="5">
        <f t="shared" si="1915"/>
        <v>5512.4911645530774</v>
      </c>
      <c r="I9435" s="5">
        <f t="shared" si="1916"/>
        <v>720</v>
      </c>
      <c r="J9435" s="5">
        <f t="shared" si="1917"/>
        <v>4792.4911645530774</v>
      </c>
      <c r="K9435" s="2">
        <f t="shared" si="1918"/>
        <v>108202.97160682426</v>
      </c>
      <c r="L9435" s="2">
        <f t="shared" si="1919"/>
        <v>163040</v>
      </c>
      <c r="M9435" s="2">
        <f t="shared" si="1920"/>
        <v>22880</v>
      </c>
      <c r="N9435" s="6">
        <f t="shared" si="1921"/>
        <v>1</v>
      </c>
      <c r="O9435" s="2">
        <f t="shared" si="1922"/>
        <v>11957.028393175744</v>
      </c>
      <c r="P9435" s="2">
        <f t="shared" si="1923"/>
        <v>11957.028393175744</v>
      </c>
    </row>
    <row r="9436" spans="1:16">
      <c r="A9436" s="6">
        <v>14</v>
      </c>
      <c r="B9436" s="6">
        <v>10</v>
      </c>
      <c r="C9436" s="6">
        <v>8</v>
      </c>
      <c r="D9436" s="6">
        <f t="shared" si="1911"/>
        <v>32</v>
      </c>
      <c r="E9436" s="5">
        <f t="shared" si="1912"/>
        <v>4784.8479031488414</v>
      </c>
      <c r="F9436" s="5">
        <f t="shared" si="1913"/>
        <v>384.02536325890713</v>
      </c>
      <c r="G9436" s="5">
        <f t="shared" si="1914"/>
        <v>397.61499642530839</v>
      </c>
      <c r="H9436" s="5">
        <f t="shared" si="1915"/>
        <v>5566.488262833057</v>
      </c>
      <c r="I9436" s="5">
        <f t="shared" si="1916"/>
        <v>720</v>
      </c>
      <c r="J9436" s="5">
        <f t="shared" si="1917"/>
        <v>4846.488262833057</v>
      </c>
      <c r="K9436" s="2">
        <f t="shared" si="1918"/>
        <v>109140.42122974058</v>
      </c>
      <c r="L9436" s="2">
        <f t="shared" si="1919"/>
        <v>165740</v>
      </c>
      <c r="M9436" s="2">
        <f t="shared" si="1920"/>
        <v>23760</v>
      </c>
      <c r="N9436" s="6">
        <f t="shared" si="1921"/>
        <v>1</v>
      </c>
      <c r="O9436" s="2">
        <f t="shared" si="1922"/>
        <v>12839.578770259424</v>
      </c>
      <c r="P9436" s="2">
        <f t="shared" si="1923"/>
        <v>12839.578770259424</v>
      </c>
    </row>
    <row r="9437" spans="1:16">
      <c r="A9437" s="6">
        <v>14</v>
      </c>
      <c r="B9437" s="6">
        <v>10</v>
      </c>
      <c r="C9437" s="6">
        <v>9</v>
      </c>
      <c r="D9437" s="6">
        <f t="shared" si="1911"/>
        <v>33</v>
      </c>
      <c r="E9437" s="5">
        <f t="shared" si="1912"/>
        <v>4784.8479031488414</v>
      </c>
      <c r="F9437" s="5">
        <f t="shared" si="1913"/>
        <v>384.02536325890713</v>
      </c>
      <c r="G9437" s="5">
        <f t="shared" si="1914"/>
        <v>452.90833186570285</v>
      </c>
      <c r="H9437" s="5">
        <f t="shared" si="1915"/>
        <v>5621.7815982734519</v>
      </c>
      <c r="I9437" s="5">
        <f t="shared" si="1916"/>
        <v>720</v>
      </c>
      <c r="J9437" s="5">
        <f t="shared" si="1917"/>
        <v>4901.7815982734519</v>
      </c>
      <c r="K9437" s="2">
        <f t="shared" si="1918"/>
        <v>110100.37497002521</v>
      </c>
      <c r="L9437" s="2">
        <f t="shared" si="1919"/>
        <v>168440</v>
      </c>
      <c r="M9437" s="2">
        <f t="shared" si="1920"/>
        <v>24640</v>
      </c>
      <c r="N9437" s="6">
        <f t="shared" si="1921"/>
        <v>1</v>
      </c>
      <c r="O9437" s="2">
        <f t="shared" si="1922"/>
        <v>13699.625029974792</v>
      </c>
      <c r="P9437" s="2">
        <f t="shared" si="1923"/>
        <v>13699.625029974792</v>
      </c>
    </row>
    <row r="9438" spans="1:16">
      <c r="A9438" s="6">
        <v>14</v>
      </c>
      <c r="B9438" s="6">
        <v>10</v>
      </c>
      <c r="C9438" s="6">
        <v>10</v>
      </c>
      <c r="D9438" s="6">
        <f t="shared" si="1911"/>
        <v>34</v>
      </c>
      <c r="E9438" s="5">
        <f t="shared" si="1912"/>
        <v>4784.8479031488414</v>
      </c>
      <c r="F9438" s="5">
        <f t="shared" si="1913"/>
        <v>384.02536325890713</v>
      </c>
      <c r="G9438" s="5">
        <f t="shared" si="1914"/>
        <v>509.52187334891573</v>
      </c>
      <c r="H9438" s="5">
        <f t="shared" si="1915"/>
        <v>5678.3951397566643</v>
      </c>
      <c r="I9438" s="5">
        <f t="shared" si="1916"/>
        <v>720</v>
      </c>
      <c r="J9438" s="5">
        <f t="shared" si="1917"/>
        <v>4958.3951397566643</v>
      </c>
      <c r="K9438" s="2">
        <f t="shared" si="1918"/>
        <v>111083.24895410876</v>
      </c>
      <c r="L9438" s="2">
        <f t="shared" si="1919"/>
        <v>171140</v>
      </c>
      <c r="M9438" s="2">
        <f t="shared" si="1920"/>
        <v>25520</v>
      </c>
      <c r="N9438" s="6">
        <f t="shared" si="1921"/>
        <v>1</v>
      </c>
      <c r="O9438" s="2">
        <f t="shared" si="1922"/>
        <v>14536.751045891244</v>
      </c>
      <c r="P9438" s="2">
        <f t="shared" si="1923"/>
        <v>14536.751045891244</v>
      </c>
    </row>
    <row r="9439" spans="1:16">
      <c r="A9439" s="6">
        <v>14</v>
      </c>
      <c r="B9439" s="6">
        <v>10</v>
      </c>
      <c r="C9439" s="6">
        <v>11</v>
      </c>
      <c r="D9439" s="6">
        <f t="shared" si="1911"/>
        <v>35</v>
      </c>
      <c r="E9439" s="5">
        <f t="shared" si="1912"/>
        <v>4784.8479031488414</v>
      </c>
      <c r="F9439" s="5">
        <f t="shared" si="1913"/>
        <v>384.02536325890713</v>
      </c>
      <c r="G9439" s="5">
        <f t="shared" si="1914"/>
        <v>567.47998644235474</v>
      </c>
      <c r="H9439" s="5">
        <f t="shared" si="1915"/>
        <v>5736.3532528501037</v>
      </c>
      <c r="I9439" s="5">
        <f t="shared" si="1916"/>
        <v>720</v>
      </c>
      <c r="J9439" s="5">
        <f t="shared" si="1917"/>
        <v>5016.3532528501037</v>
      </c>
      <c r="K9439" s="2">
        <f t="shared" si="1918"/>
        <v>112089.46619531429</v>
      </c>
      <c r="L9439" s="2">
        <f t="shared" si="1919"/>
        <v>173840</v>
      </c>
      <c r="M9439" s="2">
        <f t="shared" si="1920"/>
        <v>26400</v>
      </c>
      <c r="N9439" s="6">
        <f t="shared" si="1921"/>
        <v>1</v>
      </c>
      <c r="O9439" s="2">
        <f t="shared" si="1922"/>
        <v>15350.533804685707</v>
      </c>
      <c r="P9439" s="2">
        <f t="shared" si="1923"/>
        <v>15350.533804685707</v>
      </c>
    </row>
    <row r="9440" spans="1:16">
      <c r="A9440" s="6">
        <v>14</v>
      </c>
      <c r="B9440" s="6">
        <v>10</v>
      </c>
      <c r="C9440" s="6">
        <v>12</v>
      </c>
      <c r="D9440" s="6">
        <f t="shared" si="1911"/>
        <v>36</v>
      </c>
      <c r="E9440" s="5">
        <f t="shared" si="1912"/>
        <v>4784.8479031488414</v>
      </c>
      <c r="F9440" s="5">
        <f t="shared" si="1913"/>
        <v>384.02536325890713</v>
      </c>
      <c r="G9440" s="5">
        <f t="shared" si="1914"/>
        <v>626.80743957041921</v>
      </c>
      <c r="H9440" s="5">
        <f t="shared" si="1915"/>
        <v>5795.6807059781677</v>
      </c>
      <c r="I9440" s="5">
        <f t="shared" si="1916"/>
        <v>720</v>
      </c>
      <c r="J9440" s="5">
        <f t="shared" si="1917"/>
        <v>5075.6807059781677</v>
      </c>
      <c r="K9440" s="2">
        <f t="shared" si="1918"/>
        <v>113119.45670100985</v>
      </c>
      <c r="L9440" s="2">
        <f t="shared" si="1919"/>
        <v>176540</v>
      </c>
      <c r="M9440" s="2">
        <f t="shared" si="1920"/>
        <v>27280</v>
      </c>
      <c r="N9440" s="6">
        <f t="shared" si="1921"/>
        <v>1</v>
      </c>
      <c r="O9440" s="2">
        <f t="shared" si="1922"/>
        <v>16140.543298990146</v>
      </c>
      <c r="P9440" s="2">
        <f t="shared" si="1923"/>
        <v>16140.543298990146</v>
      </c>
    </row>
    <row r="9441" spans="1:16">
      <c r="A9441" s="6">
        <v>14</v>
      </c>
      <c r="B9441" s="6">
        <v>10</v>
      </c>
      <c r="C9441" s="6">
        <v>13</v>
      </c>
      <c r="D9441" s="6">
        <f t="shared" si="1911"/>
        <v>37</v>
      </c>
      <c r="E9441" s="5">
        <f t="shared" si="1912"/>
        <v>4784.8479031488414</v>
      </c>
      <c r="F9441" s="5">
        <f t="shared" si="1913"/>
        <v>384.02536325890713</v>
      </c>
      <c r="G9441" s="5">
        <f t="shared" si="1914"/>
        <v>687.52941027880343</v>
      </c>
      <c r="H9441" s="5">
        <f t="shared" si="1915"/>
        <v>5856.4026766865518</v>
      </c>
      <c r="I9441" s="5">
        <f t="shared" si="1916"/>
        <v>720</v>
      </c>
      <c r="J9441" s="5">
        <f t="shared" si="1917"/>
        <v>5136.4026766865518</v>
      </c>
      <c r="K9441" s="2">
        <f t="shared" si="1918"/>
        <v>114173.65758136375</v>
      </c>
      <c r="L9441" s="2">
        <f t="shared" si="1919"/>
        <v>179240</v>
      </c>
      <c r="M9441" s="2">
        <f t="shared" si="1920"/>
        <v>28160</v>
      </c>
      <c r="N9441" s="6">
        <f t="shared" si="1921"/>
        <v>1</v>
      </c>
      <c r="O9441" s="2">
        <f t="shared" si="1922"/>
        <v>16906.342418636254</v>
      </c>
      <c r="P9441" s="2">
        <f t="shared" si="1923"/>
        <v>16906.342418636254</v>
      </c>
    </row>
    <row r="9442" spans="1:16">
      <c r="A9442" s="6">
        <v>14</v>
      </c>
      <c r="B9442" s="6">
        <v>10</v>
      </c>
      <c r="C9442" s="6">
        <v>14</v>
      </c>
      <c r="D9442" s="6">
        <f t="shared" si="1911"/>
        <v>38</v>
      </c>
      <c r="E9442" s="5">
        <f t="shared" si="1912"/>
        <v>4784.8479031488414</v>
      </c>
      <c r="F9442" s="5">
        <f t="shared" si="1913"/>
        <v>384.02536325890713</v>
      </c>
      <c r="G9442" s="5">
        <f t="shared" si="1914"/>
        <v>749.67149159246469</v>
      </c>
      <c r="H9442" s="5">
        <f t="shared" si="1915"/>
        <v>5918.5447580002137</v>
      </c>
      <c r="I9442" s="5">
        <f t="shared" si="1916"/>
        <v>720</v>
      </c>
      <c r="J9442" s="5">
        <f t="shared" si="1917"/>
        <v>5198.5447580002137</v>
      </c>
      <c r="K9442" s="2">
        <f t="shared" si="1918"/>
        <v>115252.51315972593</v>
      </c>
      <c r="L9442" s="2">
        <f t="shared" si="1919"/>
        <v>181940</v>
      </c>
      <c r="M9442" s="2">
        <f t="shared" si="1920"/>
        <v>29040</v>
      </c>
      <c r="N9442" s="6">
        <f t="shared" si="1921"/>
        <v>1</v>
      </c>
      <c r="O9442" s="2">
        <f t="shared" si="1922"/>
        <v>17647.486840274069</v>
      </c>
      <c r="P9442" s="2">
        <f t="shared" si="1923"/>
        <v>17647.486840274069</v>
      </c>
    </row>
    <row r="9443" spans="1:16">
      <c r="A9443" s="6">
        <v>14</v>
      </c>
      <c r="B9443" s="6">
        <v>10</v>
      </c>
      <c r="C9443" s="6">
        <v>15</v>
      </c>
      <c r="D9443" s="6">
        <f t="shared" si="1911"/>
        <v>39</v>
      </c>
      <c r="E9443" s="5">
        <f t="shared" si="1912"/>
        <v>4784.8479031488414</v>
      </c>
      <c r="F9443" s="5">
        <f t="shared" si="1913"/>
        <v>384.02536325890713</v>
      </c>
      <c r="G9443" s="5">
        <f t="shared" si="1914"/>
        <v>813.25969846861108</v>
      </c>
      <c r="H9443" s="5">
        <f t="shared" si="1915"/>
        <v>5982.1329648763603</v>
      </c>
      <c r="I9443" s="5">
        <f t="shared" si="1916"/>
        <v>720</v>
      </c>
      <c r="J9443" s="5">
        <f t="shared" si="1917"/>
        <v>5262.1329648763603</v>
      </c>
      <c r="K9443" s="2">
        <f t="shared" si="1918"/>
        <v>116356.47508465903</v>
      </c>
      <c r="L9443" s="2">
        <f t="shared" si="1919"/>
        <v>184640</v>
      </c>
      <c r="M9443" s="2">
        <f t="shared" si="1920"/>
        <v>29920</v>
      </c>
      <c r="N9443" s="6">
        <f t="shared" si="1921"/>
        <v>1</v>
      </c>
      <c r="O9443" s="2">
        <f t="shared" si="1922"/>
        <v>18363.524915340968</v>
      </c>
      <c r="P9443" s="2">
        <f t="shared" si="1923"/>
        <v>18363.524915340968</v>
      </c>
    </row>
    <row r="9444" spans="1:16">
      <c r="A9444" s="6">
        <v>14</v>
      </c>
      <c r="B9444" s="6">
        <v>10</v>
      </c>
      <c r="C9444" s="6">
        <v>16</v>
      </c>
      <c r="D9444" s="6">
        <f t="shared" si="1911"/>
        <v>40</v>
      </c>
      <c r="E9444" s="5">
        <f t="shared" si="1912"/>
        <v>4784.8479031488414</v>
      </c>
      <c r="F9444" s="5">
        <f t="shared" si="1913"/>
        <v>384.02536325890713</v>
      </c>
      <c r="G9444" s="5">
        <f t="shared" si="1914"/>
        <v>878.32047434610013</v>
      </c>
      <c r="H9444" s="5">
        <f t="shared" si="1915"/>
        <v>6047.1937407538489</v>
      </c>
      <c r="I9444" s="5">
        <f t="shared" si="1916"/>
        <v>720</v>
      </c>
      <c r="J9444" s="5">
        <f t="shared" si="1917"/>
        <v>5327.1937407538489</v>
      </c>
      <c r="K9444" s="2">
        <f t="shared" si="1918"/>
        <v>117486.00244364321</v>
      </c>
      <c r="L9444" s="2">
        <f t="shared" si="1919"/>
        <v>187340</v>
      </c>
      <c r="M9444" s="2">
        <f t="shared" si="1920"/>
        <v>30800</v>
      </c>
      <c r="N9444" s="6">
        <f t="shared" si="1921"/>
        <v>1</v>
      </c>
      <c r="O9444" s="2">
        <f t="shared" si="1922"/>
        <v>19053.997556356786</v>
      </c>
      <c r="P9444" s="2">
        <f t="shared" si="1923"/>
        <v>19053.997556356786</v>
      </c>
    </row>
    <row r="9445" spans="1:16">
      <c r="A9445" s="6">
        <v>14</v>
      </c>
      <c r="B9445" s="6">
        <v>10</v>
      </c>
      <c r="C9445" s="6">
        <v>17</v>
      </c>
      <c r="D9445" s="6">
        <f t="shared" si="1911"/>
        <v>41</v>
      </c>
      <c r="E9445" s="5">
        <f t="shared" si="1912"/>
        <v>4784.8479031488414</v>
      </c>
      <c r="F9445" s="5">
        <f t="shared" si="1913"/>
        <v>384.02536325890713</v>
      </c>
      <c r="G9445" s="5">
        <f t="shared" si="1914"/>
        <v>944.88069779264049</v>
      </c>
      <c r="H9445" s="5">
        <f t="shared" si="1915"/>
        <v>6113.7539642003894</v>
      </c>
      <c r="I9445" s="5">
        <f t="shared" si="1916"/>
        <v>720</v>
      </c>
      <c r="J9445" s="5">
        <f t="shared" si="1917"/>
        <v>5393.7539642003894</v>
      </c>
      <c r="K9445" s="2">
        <f t="shared" si="1918"/>
        <v>118641.56187847898</v>
      </c>
      <c r="L9445" s="2">
        <f t="shared" si="1919"/>
        <v>190040</v>
      </c>
      <c r="M9445" s="2">
        <f t="shared" si="1920"/>
        <v>31680</v>
      </c>
      <c r="N9445" s="6">
        <f t="shared" si="1921"/>
        <v>1</v>
      </c>
      <c r="O9445" s="2">
        <f t="shared" si="1922"/>
        <v>19718.438121521016</v>
      </c>
      <c r="P9445" s="2">
        <f t="shared" si="1923"/>
        <v>19718.438121521016</v>
      </c>
    </row>
    <row r="9446" spans="1:16">
      <c r="A9446" s="6">
        <v>14</v>
      </c>
      <c r="B9446" s="6">
        <v>10</v>
      </c>
      <c r="C9446" s="6">
        <v>18</v>
      </c>
      <c r="D9446" s="6">
        <f t="shared" si="1911"/>
        <v>42</v>
      </c>
      <c r="E9446" s="5">
        <f t="shared" si="1912"/>
        <v>4784.8479031488414</v>
      </c>
      <c r="F9446" s="5">
        <f t="shared" si="1913"/>
        <v>384.02536325890713</v>
      </c>
      <c r="G9446" s="5">
        <f t="shared" si="1914"/>
        <v>1012.9676892512279</v>
      </c>
      <c r="H9446" s="5">
        <f t="shared" si="1915"/>
        <v>6181.8409556589768</v>
      </c>
      <c r="I9446" s="5">
        <f t="shared" si="1916"/>
        <v>720</v>
      </c>
      <c r="J9446" s="5">
        <f t="shared" si="1917"/>
        <v>5461.8409556589768</v>
      </c>
      <c r="K9446" s="2">
        <f t="shared" si="1918"/>
        <v>119823.62770241279</v>
      </c>
      <c r="L9446" s="2">
        <f t="shared" si="1919"/>
        <v>192740</v>
      </c>
      <c r="M9446" s="2">
        <f t="shared" si="1920"/>
        <v>32560</v>
      </c>
      <c r="N9446" s="6">
        <f t="shared" si="1921"/>
        <v>1</v>
      </c>
      <c r="O9446" s="2">
        <f t="shared" si="1922"/>
        <v>20356.372297587208</v>
      </c>
      <c r="P9446" s="2">
        <f t="shared" si="1923"/>
        <v>20356.372297587208</v>
      </c>
    </row>
    <row r="9447" spans="1:16">
      <c r="A9447" s="6">
        <v>14</v>
      </c>
      <c r="B9447" s="6">
        <v>10</v>
      </c>
      <c r="C9447" s="6">
        <v>19</v>
      </c>
      <c r="D9447" s="6">
        <f t="shared" si="1911"/>
        <v>43</v>
      </c>
      <c r="E9447" s="5">
        <f t="shared" si="1912"/>
        <v>4784.8479031488414</v>
      </c>
      <c r="F9447" s="5">
        <f t="shared" si="1913"/>
        <v>384.02536325890713</v>
      </c>
      <c r="G9447" s="5">
        <f t="shared" si="1914"/>
        <v>1082.6092178872495</v>
      </c>
      <c r="H9447" s="5">
        <f t="shared" si="1915"/>
        <v>6251.4824842949984</v>
      </c>
      <c r="I9447" s="5">
        <f t="shared" si="1916"/>
        <v>720</v>
      </c>
      <c r="J9447" s="5">
        <f t="shared" si="1917"/>
        <v>5531.4824842949984</v>
      </c>
      <c r="K9447" s="2">
        <f t="shared" si="1918"/>
        <v>121032.68201901039</v>
      </c>
      <c r="L9447" s="2">
        <f t="shared" si="1919"/>
        <v>195440</v>
      </c>
      <c r="M9447" s="2">
        <f t="shared" si="1920"/>
        <v>33440</v>
      </c>
      <c r="N9447" s="6">
        <f t="shared" si="1921"/>
        <v>1</v>
      </c>
      <c r="O9447" s="2">
        <f t="shared" si="1922"/>
        <v>20967.31798098961</v>
      </c>
      <c r="P9447" s="2">
        <f t="shared" si="1923"/>
        <v>20967.31798098961</v>
      </c>
    </row>
    <row r="9448" spans="1:16">
      <c r="A9448" s="6">
        <v>14</v>
      </c>
      <c r="B9448" s="6">
        <v>10</v>
      </c>
      <c r="C9448" s="6">
        <v>20</v>
      </c>
      <c r="D9448" s="6">
        <f t="shared" si="1911"/>
        <v>44</v>
      </c>
      <c r="E9448" s="5">
        <f t="shared" si="1912"/>
        <v>4784.8479031488414</v>
      </c>
      <c r="F9448" s="5">
        <f t="shared" si="1913"/>
        <v>384.02536325890713</v>
      </c>
      <c r="G9448" s="5">
        <f t="shared" si="1914"/>
        <v>1153.8335085377266</v>
      </c>
      <c r="H9448" s="5">
        <f t="shared" si="1915"/>
        <v>6322.7067749454754</v>
      </c>
      <c r="I9448" s="5">
        <f t="shared" si="1916"/>
        <v>720</v>
      </c>
      <c r="J9448" s="5">
        <f t="shared" si="1917"/>
        <v>5602.7067749454754</v>
      </c>
      <c r="K9448" s="2">
        <f t="shared" si="1918"/>
        <v>122269.2148428034</v>
      </c>
      <c r="L9448" s="2">
        <f t="shared" si="1919"/>
        <v>198140</v>
      </c>
      <c r="M9448" s="2">
        <f t="shared" si="1920"/>
        <v>34320</v>
      </c>
      <c r="N9448" s="6">
        <f t="shared" si="1921"/>
        <v>1</v>
      </c>
      <c r="O9448" s="2">
        <f t="shared" si="1922"/>
        <v>21550.785157196602</v>
      </c>
      <c r="P9448" s="2">
        <f t="shared" si="1923"/>
        <v>21550.785157196602</v>
      </c>
    </row>
    <row r="9449" spans="1:16">
      <c r="A9449" s="6">
        <v>14</v>
      </c>
      <c r="B9449" s="6">
        <v>10</v>
      </c>
      <c r="C9449" s="6">
        <v>21</v>
      </c>
      <c r="D9449" s="6">
        <f t="shared" si="1911"/>
        <v>45</v>
      </c>
      <c r="E9449" s="5">
        <f t="shared" si="1912"/>
        <v>4784.8479031488414</v>
      </c>
      <c r="F9449" s="5">
        <f t="shared" si="1913"/>
        <v>384.02536325890713</v>
      </c>
      <c r="G9449" s="5">
        <f t="shared" si="1914"/>
        <v>1226.6692487641703</v>
      </c>
      <c r="H9449" s="5">
        <f t="shared" si="1915"/>
        <v>6395.5425151719191</v>
      </c>
      <c r="I9449" s="5">
        <f t="shared" si="1916"/>
        <v>720</v>
      </c>
      <c r="J9449" s="5">
        <f t="shared" si="1917"/>
        <v>5675.5425151719191</v>
      </c>
      <c r="K9449" s="2">
        <f t="shared" si="1918"/>
        <v>123533.72422173471</v>
      </c>
      <c r="L9449" s="2">
        <f t="shared" si="1919"/>
        <v>200840</v>
      </c>
      <c r="M9449" s="2">
        <f t="shared" si="1920"/>
        <v>35200</v>
      </c>
      <c r="N9449" s="6">
        <f t="shared" si="1921"/>
        <v>1</v>
      </c>
      <c r="O9449" s="2">
        <f t="shared" si="1922"/>
        <v>22106.275778265292</v>
      </c>
      <c r="P9449" s="2">
        <f t="shared" si="1923"/>
        <v>22106.275778265292</v>
      </c>
    </row>
    <row r="9450" spans="1:16">
      <c r="A9450" s="6">
        <v>14</v>
      </c>
      <c r="B9450" s="6">
        <v>10</v>
      </c>
      <c r="C9450" s="6">
        <v>22</v>
      </c>
      <c r="D9450" s="6">
        <f t="shared" si="1911"/>
        <v>46</v>
      </c>
      <c r="E9450" s="5">
        <f t="shared" si="1912"/>
        <v>4784.8479031488414</v>
      </c>
      <c r="F9450" s="5">
        <f t="shared" si="1913"/>
        <v>384.02536325890713</v>
      </c>
      <c r="G9450" s="5">
        <f t="shared" si="1914"/>
        <v>1301.1455960105666</v>
      </c>
      <c r="H9450" s="5">
        <f t="shared" si="1915"/>
        <v>6470.0188624183156</v>
      </c>
      <c r="I9450" s="5">
        <f t="shared" si="1916"/>
        <v>720</v>
      </c>
      <c r="J9450" s="5">
        <f t="shared" si="1917"/>
        <v>5750.0188624183156</v>
      </c>
      <c r="K9450" s="2">
        <f t="shared" si="1918"/>
        <v>124826.71636142909</v>
      </c>
      <c r="L9450" s="2">
        <f t="shared" si="1919"/>
        <v>203540</v>
      </c>
      <c r="M9450" s="2">
        <f t="shared" si="1920"/>
        <v>36080</v>
      </c>
      <c r="N9450" s="6">
        <f t="shared" si="1921"/>
        <v>1</v>
      </c>
      <c r="O9450" s="2">
        <f t="shared" si="1922"/>
        <v>22633.283638570909</v>
      </c>
      <c r="P9450" s="2">
        <f t="shared" si="1923"/>
        <v>22633.283638570909</v>
      </c>
    </row>
    <row r="9451" spans="1:16">
      <c r="A9451" s="6">
        <v>14</v>
      </c>
      <c r="B9451" s="6">
        <v>10</v>
      </c>
      <c r="C9451" s="6">
        <v>23</v>
      </c>
      <c r="D9451" s="6">
        <f t="shared" si="1911"/>
        <v>47</v>
      </c>
      <c r="E9451" s="5">
        <f t="shared" si="1912"/>
        <v>4784.8479031488414</v>
      </c>
      <c r="F9451" s="5">
        <f t="shared" si="1913"/>
        <v>384.02536325890713</v>
      </c>
      <c r="G9451" s="5">
        <f t="shared" si="1914"/>
        <v>1377.292184868003</v>
      </c>
      <c r="H9451" s="5">
        <f t="shared" si="1915"/>
        <v>6546.1654512757523</v>
      </c>
      <c r="I9451" s="5">
        <f t="shared" si="1916"/>
        <v>720</v>
      </c>
      <c r="J9451" s="5">
        <f t="shared" si="1917"/>
        <v>5826.1654512757523</v>
      </c>
      <c r="K9451" s="2">
        <f t="shared" si="1918"/>
        <v>126148.70575131514</v>
      </c>
      <c r="L9451" s="2">
        <f t="shared" si="1919"/>
        <v>206240</v>
      </c>
      <c r="M9451" s="2">
        <f t="shared" si="1920"/>
        <v>36960</v>
      </c>
      <c r="N9451" s="6">
        <f t="shared" si="1921"/>
        <v>0</v>
      </c>
      <c r="O9451" s="2">
        <f t="shared" si="1922"/>
        <v>23131.294248684862</v>
      </c>
      <c r="P9451" s="2" t="str">
        <f t="shared" si="1923"/>
        <v/>
      </c>
    </row>
    <row r="9452" spans="1:16">
      <c r="A9452" s="6">
        <v>14</v>
      </c>
      <c r="B9452" s="6">
        <v>10</v>
      </c>
      <c r="C9452" s="6">
        <v>24</v>
      </c>
      <c r="D9452" s="6">
        <f t="shared" si="1911"/>
        <v>48</v>
      </c>
      <c r="E9452" s="5">
        <f t="shared" si="1912"/>
        <v>4784.8479031488414</v>
      </c>
      <c r="F9452" s="5">
        <f t="shared" si="1913"/>
        <v>384.02536325890713</v>
      </c>
      <c r="G9452" s="5">
        <f t="shared" si="1914"/>
        <v>1455.1391344474989</v>
      </c>
      <c r="H9452" s="5">
        <f t="shared" si="1915"/>
        <v>6624.0124008552475</v>
      </c>
      <c r="I9452" s="5">
        <f t="shared" si="1916"/>
        <v>720</v>
      </c>
      <c r="J9452" s="5">
        <f t="shared" si="1917"/>
        <v>5904.0124008552475</v>
      </c>
      <c r="K9452" s="2">
        <f t="shared" si="1918"/>
        <v>127500.21529262583</v>
      </c>
      <c r="L9452" s="2">
        <f t="shared" si="1919"/>
        <v>208940</v>
      </c>
      <c r="M9452" s="2">
        <f t="shared" si="1920"/>
        <v>37840</v>
      </c>
      <c r="N9452" s="6">
        <f t="shared" si="1921"/>
        <v>0</v>
      </c>
      <c r="O9452" s="2">
        <f t="shared" si="1922"/>
        <v>23599.784707374172</v>
      </c>
      <c r="P9452" s="2" t="str">
        <f t="shared" si="1923"/>
        <v/>
      </c>
    </row>
    <row r="9453" spans="1:16">
      <c r="A9453" s="6">
        <v>14</v>
      </c>
      <c r="B9453" s="6">
        <v>10</v>
      </c>
      <c r="C9453" s="6">
        <v>25</v>
      </c>
      <c r="D9453" s="6">
        <f t="shared" si="1911"/>
        <v>49</v>
      </c>
      <c r="E9453" s="5">
        <f t="shared" si="1912"/>
        <v>4784.8479031488414</v>
      </c>
      <c r="F9453" s="5">
        <f t="shared" si="1913"/>
        <v>384.02536325890713</v>
      </c>
      <c r="G9453" s="5">
        <f t="shared" si="1914"/>
        <v>1534.7170558625965</v>
      </c>
      <c r="H9453" s="5">
        <f t="shared" si="1915"/>
        <v>6703.5903222703455</v>
      </c>
      <c r="I9453" s="5">
        <f t="shared" si="1916"/>
        <v>720</v>
      </c>
      <c r="J9453" s="5">
        <f t="shared" si="1917"/>
        <v>5983.5903222703455</v>
      </c>
      <c r="K9453" s="2">
        <f t="shared" si="1918"/>
        <v>128881.77642830461</v>
      </c>
      <c r="L9453" s="2">
        <f t="shared" si="1919"/>
        <v>211640</v>
      </c>
      <c r="M9453" s="2">
        <f t="shared" si="1920"/>
        <v>38720</v>
      </c>
      <c r="N9453" s="6">
        <f t="shared" si="1921"/>
        <v>0</v>
      </c>
      <c r="O9453" s="2">
        <f t="shared" si="1922"/>
        <v>24038.223571695387</v>
      </c>
      <c r="P9453" s="2" t="str">
        <f t="shared" si="1923"/>
        <v/>
      </c>
    </row>
    <row r="9454" spans="1:16">
      <c r="A9454" s="6">
        <v>14</v>
      </c>
      <c r="B9454" s="6">
        <v>10</v>
      </c>
      <c r="C9454" s="6">
        <v>26</v>
      </c>
      <c r="D9454" s="6">
        <f t="shared" si="1911"/>
        <v>50</v>
      </c>
      <c r="E9454" s="5">
        <f t="shared" si="1912"/>
        <v>4784.8479031488414</v>
      </c>
      <c r="F9454" s="5">
        <f t="shared" si="1913"/>
        <v>384.02536325890713</v>
      </c>
      <c r="G9454" s="5">
        <f t="shared" si="1914"/>
        <v>1616.0570598233144</v>
      </c>
      <c r="H9454" s="5">
        <f t="shared" si="1915"/>
        <v>6784.9303262310632</v>
      </c>
      <c r="I9454" s="5">
        <f t="shared" si="1916"/>
        <v>720</v>
      </c>
      <c r="J9454" s="5">
        <f t="shared" si="1917"/>
        <v>6064.9303262310632</v>
      </c>
      <c r="K9454" s="2">
        <f t="shared" si="1918"/>
        <v>130293.92927484485</v>
      </c>
      <c r="L9454" s="2">
        <f t="shared" si="1919"/>
        <v>214340</v>
      </c>
      <c r="M9454" s="2">
        <f t="shared" si="1920"/>
        <v>39600</v>
      </c>
      <c r="N9454" s="6">
        <f t="shared" si="1921"/>
        <v>0</v>
      </c>
      <c r="O9454" s="2">
        <f t="shared" si="1922"/>
        <v>24446.07072515515</v>
      </c>
      <c r="P9454" s="2" t="str">
        <f t="shared" si="1923"/>
        <v/>
      </c>
    </row>
    <row r="9455" spans="1:16">
      <c r="A9455" s="6">
        <v>14</v>
      </c>
      <c r="B9455" s="6">
        <v>10</v>
      </c>
      <c r="C9455" s="6">
        <v>27</v>
      </c>
      <c r="D9455" s="6">
        <f t="shared" si="1911"/>
        <v>51</v>
      </c>
      <c r="E9455" s="5">
        <f t="shared" si="1912"/>
        <v>4784.8479031488414</v>
      </c>
      <c r="F9455" s="5">
        <f t="shared" si="1913"/>
        <v>384.02536325890713</v>
      </c>
      <c r="G9455" s="5">
        <f t="shared" si="1914"/>
        <v>1699.1907643430709</v>
      </c>
      <c r="H9455" s="5">
        <f t="shared" si="1915"/>
        <v>6868.0640307508202</v>
      </c>
      <c r="I9455" s="5">
        <f t="shared" si="1916"/>
        <v>720</v>
      </c>
      <c r="J9455" s="5">
        <f t="shared" si="1917"/>
        <v>6148.0640307508202</v>
      </c>
      <c r="K9455" s="2">
        <f t="shared" si="1918"/>
        <v>131737.22275609063</v>
      </c>
      <c r="L9455" s="2">
        <f t="shared" si="1919"/>
        <v>217040</v>
      </c>
      <c r="M9455" s="2">
        <f t="shared" si="1920"/>
        <v>40480</v>
      </c>
      <c r="N9455" s="6">
        <f t="shared" si="1921"/>
        <v>0</v>
      </c>
      <c r="O9455" s="2">
        <f t="shared" si="1922"/>
        <v>24822.777243909368</v>
      </c>
      <c r="P9455" s="2" t="str">
        <f t="shared" si="1923"/>
        <v/>
      </c>
    </row>
    <row r="9456" spans="1:16">
      <c r="A9456" s="6">
        <v>14</v>
      </c>
      <c r="B9456" s="6">
        <v>10</v>
      </c>
      <c r="C9456" s="6">
        <v>28</v>
      </c>
      <c r="D9456" s="6">
        <f t="shared" si="1911"/>
        <v>52</v>
      </c>
      <c r="E9456" s="5">
        <f t="shared" si="1912"/>
        <v>4784.8479031488414</v>
      </c>
      <c r="F9456" s="5">
        <f t="shared" si="1913"/>
        <v>384.02536325890713</v>
      </c>
      <c r="G9456" s="5">
        <f t="shared" si="1914"/>
        <v>1784.1503025602246</v>
      </c>
      <c r="H9456" s="5">
        <f t="shared" si="1915"/>
        <v>6953.0235689679739</v>
      </c>
      <c r="I9456" s="5">
        <f t="shared" si="1916"/>
        <v>720</v>
      </c>
      <c r="J9456" s="5">
        <f t="shared" si="1917"/>
        <v>6233.0235689679739</v>
      </c>
      <c r="K9456" s="2">
        <f t="shared" si="1918"/>
        <v>133212.21473902732</v>
      </c>
      <c r="L9456" s="2">
        <f t="shared" si="1919"/>
        <v>219740</v>
      </c>
      <c r="M9456" s="2">
        <f t="shared" si="1920"/>
        <v>41360</v>
      </c>
      <c r="N9456" s="6">
        <f t="shared" si="1921"/>
        <v>0</v>
      </c>
      <c r="O9456" s="2">
        <f t="shared" si="1922"/>
        <v>25167.785260972683</v>
      </c>
      <c r="P9456" s="2" t="str">
        <f t="shared" si="1923"/>
        <v/>
      </c>
    </row>
    <row r="9457" spans="1:16">
      <c r="A9457" s="6">
        <v>14</v>
      </c>
      <c r="B9457" s="6">
        <v>10</v>
      </c>
      <c r="C9457" s="6">
        <v>29</v>
      </c>
      <c r="D9457" s="6">
        <f t="shared" si="1911"/>
        <v>53</v>
      </c>
      <c r="E9457" s="5">
        <f t="shared" si="1912"/>
        <v>4784.8479031488414</v>
      </c>
      <c r="F9457" s="5">
        <f t="shared" si="1913"/>
        <v>384.02536325890713</v>
      </c>
      <c r="G9457" s="5">
        <f t="shared" si="1914"/>
        <v>1870.9683306758782</v>
      </c>
      <c r="H9457" s="5">
        <f t="shared" si="1915"/>
        <v>7039.8415970836268</v>
      </c>
      <c r="I9457" s="5">
        <f t="shared" si="1916"/>
        <v>720</v>
      </c>
      <c r="J9457" s="5">
        <f t="shared" si="1917"/>
        <v>6319.8415970836268</v>
      </c>
      <c r="K9457" s="2">
        <f t="shared" si="1918"/>
        <v>134719.47217159072</v>
      </c>
      <c r="L9457" s="2">
        <f t="shared" si="1919"/>
        <v>222440</v>
      </c>
      <c r="M9457" s="2">
        <f t="shared" si="1920"/>
        <v>42240</v>
      </c>
      <c r="N9457" s="6">
        <f t="shared" si="1921"/>
        <v>0</v>
      </c>
      <c r="O9457" s="2">
        <f t="shared" si="1922"/>
        <v>25480.527828409278</v>
      </c>
      <c r="P9457" s="2" t="str">
        <f t="shared" si="1923"/>
        <v/>
      </c>
    </row>
    <row r="9458" spans="1:16">
      <c r="A9458" s="6">
        <v>14</v>
      </c>
      <c r="B9458" s="6">
        <v>10</v>
      </c>
      <c r="C9458" s="6">
        <v>30</v>
      </c>
      <c r="D9458" s="6">
        <f t="shared" si="1911"/>
        <v>54</v>
      </c>
      <c r="E9458" s="5">
        <f t="shared" si="1912"/>
        <v>4784.8479031488414</v>
      </c>
      <c r="F9458" s="5">
        <f t="shared" si="1913"/>
        <v>384.02536325890713</v>
      </c>
      <c r="G9458" s="5">
        <f t="shared" si="1914"/>
        <v>1959.6780360096488</v>
      </c>
      <c r="H9458" s="5">
        <f t="shared" si="1915"/>
        <v>7128.5513024173979</v>
      </c>
      <c r="I9458" s="5">
        <f t="shared" si="1916"/>
        <v>720</v>
      </c>
      <c r="J9458" s="5">
        <f t="shared" si="1917"/>
        <v>6408.5513024173979</v>
      </c>
      <c r="K9458" s="2">
        <f t="shared" si="1918"/>
        <v>136259.57122252428</v>
      </c>
      <c r="L9458" s="2">
        <f t="shared" si="1919"/>
        <v>225140</v>
      </c>
      <c r="M9458" s="2">
        <f t="shared" si="1920"/>
        <v>43120</v>
      </c>
      <c r="N9458" s="6">
        <f t="shared" si="1921"/>
        <v>0</v>
      </c>
      <c r="O9458" s="2">
        <f t="shared" si="1922"/>
        <v>25760.428777475725</v>
      </c>
      <c r="P9458" s="2" t="str">
        <f t="shared" si="1923"/>
        <v/>
      </c>
    </row>
    <row r="9459" spans="1:16">
      <c r="A9459" s="6">
        <v>14</v>
      </c>
      <c r="B9459" s="6">
        <v>11</v>
      </c>
      <c r="C9459" s="6">
        <v>0</v>
      </c>
      <c r="D9459" s="6">
        <f t="shared" si="1911"/>
        <v>25</v>
      </c>
      <c r="E9459" s="5">
        <f t="shared" si="1912"/>
        <v>4784.8479031488414</v>
      </c>
      <c r="F9459" s="5">
        <f t="shared" si="1913"/>
        <v>432.98859707441784</v>
      </c>
      <c r="G9459" s="5">
        <f t="shared" si="1914"/>
        <v>0</v>
      </c>
      <c r="H9459" s="5">
        <f t="shared" si="1915"/>
        <v>5217.8365002232595</v>
      </c>
      <c r="I9459" s="5">
        <f t="shared" si="1916"/>
        <v>720</v>
      </c>
      <c r="J9459" s="5">
        <f t="shared" si="1917"/>
        <v>4497.8365002232595</v>
      </c>
      <c r="K9459" s="2">
        <f t="shared" si="1918"/>
        <v>103087.43923998714</v>
      </c>
      <c r="L9459" s="2">
        <f t="shared" si="1919"/>
        <v>146234</v>
      </c>
      <c r="M9459" s="2">
        <f t="shared" si="1920"/>
        <v>17160</v>
      </c>
      <c r="N9459" s="6">
        <f t="shared" si="1921"/>
        <v>1</v>
      </c>
      <c r="O9459" s="2">
        <f t="shared" si="1922"/>
        <v>5986.5607600128569</v>
      </c>
      <c r="P9459" s="2">
        <f t="shared" si="1923"/>
        <v>5986.5607600128569</v>
      </c>
    </row>
    <row r="9460" spans="1:16">
      <c r="A9460" s="6">
        <v>14</v>
      </c>
      <c r="B9460" s="6">
        <v>11</v>
      </c>
      <c r="C9460" s="6">
        <v>1</v>
      </c>
      <c r="D9460" s="6">
        <f t="shared" si="1911"/>
        <v>26</v>
      </c>
      <c r="E9460" s="5">
        <f t="shared" si="1912"/>
        <v>4784.8479031488414</v>
      </c>
      <c r="F9460" s="5">
        <f t="shared" si="1913"/>
        <v>432.98859707441784</v>
      </c>
      <c r="G9460" s="5">
        <f t="shared" si="1914"/>
        <v>45.5625</v>
      </c>
      <c r="H9460" s="5">
        <f t="shared" si="1915"/>
        <v>5263.3990002232595</v>
      </c>
      <c r="I9460" s="5">
        <f t="shared" si="1916"/>
        <v>720</v>
      </c>
      <c r="J9460" s="5">
        <f t="shared" si="1917"/>
        <v>4543.3990002232595</v>
      </c>
      <c r="K9460" s="2">
        <f t="shared" si="1918"/>
        <v>103878.45486498714</v>
      </c>
      <c r="L9460" s="2">
        <f t="shared" si="1919"/>
        <v>148934</v>
      </c>
      <c r="M9460" s="2">
        <f t="shared" si="1920"/>
        <v>18040</v>
      </c>
      <c r="N9460" s="6">
        <f t="shared" si="1921"/>
        <v>1</v>
      </c>
      <c r="O9460" s="2">
        <f t="shared" si="1922"/>
        <v>7015.5451350128569</v>
      </c>
      <c r="P9460" s="2">
        <f t="shared" si="1923"/>
        <v>7015.5451350128569</v>
      </c>
    </row>
    <row r="9461" spans="1:16">
      <c r="A9461" s="6">
        <v>14</v>
      </c>
      <c r="B9461" s="6">
        <v>11</v>
      </c>
      <c r="C9461" s="6">
        <v>2</v>
      </c>
      <c r="D9461" s="6">
        <f t="shared" si="1911"/>
        <v>27</v>
      </c>
      <c r="E9461" s="5">
        <f t="shared" si="1912"/>
        <v>4784.8479031488414</v>
      </c>
      <c r="F9461" s="5">
        <f t="shared" si="1913"/>
        <v>432.98859707441784</v>
      </c>
      <c r="G9461" s="5">
        <f t="shared" si="1914"/>
        <v>92.264062499999994</v>
      </c>
      <c r="H9461" s="5">
        <f t="shared" si="1915"/>
        <v>5310.1005627232598</v>
      </c>
      <c r="I9461" s="5">
        <f t="shared" si="1916"/>
        <v>720</v>
      </c>
      <c r="J9461" s="5">
        <f t="shared" si="1917"/>
        <v>4590.1005627232598</v>
      </c>
      <c r="K9461" s="2">
        <f t="shared" si="1918"/>
        <v>104689.24588061214</v>
      </c>
      <c r="L9461" s="2">
        <f t="shared" si="1919"/>
        <v>151634</v>
      </c>
      <c r="M9461" s="2">
        <f t="shared" si="1920"/>
        <v>18920</v>
      </c>
      <c r="N9461" s="6">
        <f t="shared" si="1921"/>
        <v>1</v>
      </c>
      <c r="O9461" s="2">
        <f t="shared" si="1922"/>
        <v>8024.7541193878569</v>
      </c>
      <c r="P9461" s="2">
        <f t="shared" si="1923"/>
        <v>8024.7541193878569</v>
      </c>
    </row>
    <row r="9462" spans="1:16">
      <c r="A9462" s="6">
        <v>14</v>
      </c>
      <c r="B9462" s="6">
        <v>11</v>
      </c>
      <c r="C9462" s="6">
        <v>3</v>
      </c>
      <c r="D9462" s="6">
        <f t="shared" si="1911"/>
        <v>28</v>
      </c>
      <c r="E9462" s="5">
        <f t="shared" si="1912"/>
        <v>4784.8479031488414</v>
      </c>
      <c r="F9462" s="5">
        <f t="shared" si="1913"/>
        <v>432.98859707441784</v>
      </c>
      <c r="G9462" s="5">
        <f t="shared" si="1914"/>
        <v>140.12604492187498</v>
      </c>
      <c r="H9462" s="5">
        <f t="shared" si="1915"/>
        <v>5357.9625451451348</v>
      </c>
      <c r="I9462" s="5">
        <f t="shared" si="1916"/>
        <v>720</v>
      </c>
      <c r="J9462" s="5">
        <f t="shared" si="1917"/>
        <v>4637.9625451451348</v>
      </c>
      <c r="K9462" s="2">
        <f t="shared" si="1918"/>
        <v>105520.18307543636</v>
      </c>
      <c r="L9462" s="2">
        <f t="shared" si="1919"/>
        <v>154334</v>
      </c>
      <c r="M9462" s="2">
        <f t="shared" si="1920"/>
        <v>19800</v>
      </c>
      <c r="N9462" s="6">
        <f t="shared" si="1921"/>
        <v>1</v>
      </c>
      <c r="O9462" s="2">
        <f t="shared" si="1922"/>
        <v>9013.8169245636382</v>
      </c>
      <c r="P9462" s="2">
        <f t="shared" si="1923"/>
        <v>9013.8169245636382</v>
      </c>
    </row>
    <row r="9463" spans="1:16">
      <c r="A9463" s="6">
        <v>14</v>
      </c>
      <c r="B9463" s="6">
        <v>11</v>
      </c>
      <c r="C9463" s="6">
        <v>4</v>
      </c>
      <c r="D9463" s="6">
        <f t="shared" si="1911"/>
        <v>29</v>
      </c>
      <c r="E9463" s="5">
        <f t="shared" si="1912"/>
        <v>4784.8479031488414</v>
      </c>
      <c r="F9463" s="5">
        <f t="shared" si="1913"/>
        <v>432.98859707441784</v>
      </c>
      <c r="G9463" s="5">
        <f t="shared" si="1914"/>
        <v>189.17016064453125</v>
      </c>
      <c r="H9463" s="5">
        <f t="shared" si="1915"/>
        <v>5407.0066608677907</v>
      </c>
      <c r="I9463" s="5">
        <f t="shared" si="1916"/>
        <v>720</v>
      </c>
      <c r="J9463" s="5">
        <f t="shared" si="1917"/>
        <v>4687.0066608677907</v>
      </c>
      <c r="K9463" s="2">
        <f t="shared" si="1918"/>
        <v>106371.64341784359</v>
      </c>
      <c r="L9463" s="2">
        <f t="shared" si="1919"/>
        <v>157034</v>
      </c>
      <c r="M9463" s="2">
        <f t="shared" si="1920"/>
        <v>20680</v>
      </c>
      <c r="N9463" s="6">
        <f t="shared" si="1921"/>
        <v>1</v>
      </c>
      <c r="O9463" s="2">
        <f t="shared" si="1922"/>
        <v>9982.3565821564116</v>
      </c>
      <c r="P9463" s="2">
        <f t="shared" si="1923"/>
        <v>9982.3565821564116</v>
      </c>
    </row>
    <row r="9464" spans="1:16">
      <c r="A9464" s="6">
        <v>14</v>
      </c>
      <c r="B9464" s="6">
        <v>11</v>
      </c>
      <c r="C9464" s="6">
        <v>5</v>
      </c>
      <c r="D9464" s="6">
        <f t="shared" si="1911"/>
        <v>30</v>
      </c>
      <c r="E9464" s="5">
        <f t="shared" si="1912"/>
        <v>4784.8479031488414</v>
      </c>
      <c r="F9464" s="5">
        <f t="shared" si="1913"/>
        <v>432.98859707441784</v>
      </c>
      <c r="G9464" s="5">
        <f t="shared" si="1914"/>
        <v>239.41848456573481</v>
      </c>
      <c r="H9464" s="5">
        <f t="shared" si="1915"/>
        <v>5457.2549847889941</v>
      </c>
      <c r="I9464" s="5">
        <f t="shared" si="1916"/>
        <v>720</v>
      </c>
      <c r="J9464" s="5">
        <f t="shared" si="1917"/>
        <v>4737.2549847889941</v>
      </c>
      <c r="K9464" s="2">
        <f t="shared" si="1918"/>
        <v>107244.01015258671</v>
      </c>
      <c r="L9464" s="2">
        <f t="shared" si="1919"/>
        <v>159734</v>
      </c>
      <c r="M9464" s="2">
        <f t="shared" si="1920"/>
        <v>21560</v>
      </c>
      <c r="N9464" s="6">
        <f t="shared" si="1921"/>
        <v>1</v>
      </c>
      <c r="O9464" s="2">
        <f t="shared" si="1922"/>
        <v>10929.989847413293</v>
      </c>
      <c r="P9464" s="2">
        <f t="shared" si="1923"/>
        <v>10929.989847413293</v>
      </c>
    </row>
    <row r="9465" spans="1:16">
      <c r="A9465" s="6">
        <v>14</v>
      </c>
      <c r="B9465" s="6">
        <v>11</v>
      </c>
      <c r="C9465" s="6">
        <v>6</v>
      </c>
      <c r="D9465" s="6">
        <f t="shared" si="1911"/>
        <v>31</v>
      </c>
      <c r="E9465" s="5">
        <f t="shared" si="1912"/>
        <v>4784.8479031488414</v>
      </c>
      <c r="F9465" s="5">
        <f t="shared" si="1913"/>
        <v>432.98859707441784</v>
      </c>
      <c r="G9465" s="5">
        <f t="shared" si="1914"/>
        <v>290.89345874736784</v>
      </c>
      <c r="H9465" s="5">
        <f t="shared" si="1915"/>
        <v>5508.7299589706272</v>
      </c>
      <c r="I9465" s="5">
        <f t="shared" si="1916"/>
        <v>720</v>
      </c>
      <c r="J9465" s="5">
        <f t="shared" si="1917"/>
        <v>4788.7299589706272</v>
      </c>
      <c r="K9465" s="2">
        <f t="shared" si="1918"/>
        <v>108137.67289879562</v>
      </c>
      <c r="L9465" s="2">
        <f t="shared" si="1919"/>
        <v>162434</v>
      </c>
      <c r="M9465" s="2">
        <f t="shared" si="1920"/>
        <v>22440</v>
      </c>
      <c r="N9465" s="6">
        <f t="shared" si="1921"/>
        <v>1</v>
      </c>
      <c r="O9465" s="2">
        <f t="shared" si="1922"/>
        <v>11856.327101204384</v>
      </c>
      <c r="P9465" s="2">
        <f t="shared" si="1923"/>
        <v>11856.327101204384</v>
      </c>
    </row>
    <row r="9466" spans="1:16">
      <c r="A9466" s="6">
        <v>14</v>
      </c>
      <c r="B9466" s="6">
        <v>11</v>
      </c>
      <c r="C9466" s="6">
        <v>7</v>
      </c>
      <c r="D9466" s="6">
        <f t="shared" si="1911"/>
        <v>32</v>
      </c>
      <c r="E9466" s="5">
        <f t="shared" si="1912"/>
        <v>4784.8479031488414</v>
      </c>
      <c r="F9466" s="5">
        <f t="shared" si="1913"/>
        <v>432.98859707441784</v>
      </c>
      <c r="G9466" s="5">
        <f t="shared" si="1914"/>
        <v>343.61789814532818</v>
      </c>
      <c r="H9466" s="5">
        <f t="shared" si="1915"/>
        <v>5561.454398368588</v>
      </c>
      <c r="I9466" s="5">
        <f t="shared" si="1916"/>
        <v>720</v>
      </c>
      <c r="J9466" s="5">
        <f t="shared" si="1917"/>
        <v>4841.454398368588</v>
      </c>
      <c r="K9466" s="2">
        <f t="shared" si="1918"/>
        <v>109053.02774945465</v>
      </c>
      <c r="L9466" s="2">
        <f t="shared" si="1919"/>
        <v>165134</v>
      </c>
      <c r="M9466" s="2">
        <f t="shared" si="1920"/>
        <v>23320</v>
      </c>
      <c r="N9466" s="6">
        <f t="shared" si="1921"/>
        <v>1</v>
      </c>
      <c r="O9466" s="2">
        <f t="shared" si="1922"/>
        <v>12760.972250545354</v>
      </c>
      <c r="P9466" s="2">
        <f t="shared" si="1923"/>
        <v>12760.972250545354</v>
      </c>
    </row>
    <row r="9467" spans="1:16">
      <c r="A9467" s="6">
        <v>14</v>
      </c>
      <c r="B9467" s="6">
        <v>11</v>
      </c>
      <c r="C9467" s="6">
        <v>8</v>
      </c>
      <c r="D9467" s="6">
        <f t="shared" si="1911"/>
        <v>33</v>
      </c>
      <c r="E9467" s="5">
        <f t="shared" si="1912"/>
        <v>4784.8479031488414</v>
      </c>
      <c r="F9467" s="5">
        <f t="shared" si="1913"/>
        <v>432.98859707441784</v>
      </c>
      <c r="G9467" s="5">
        <f t="shared" si="1914"/>
        <v>397.61499642530839</v>
      </c>
      <c r="H9467" s="5">
        <f t="shared" si="1915"/>
        <v>5615.4514966485676</v>
      </c>
      <c r="I9467" s="5">
        <f t="shared" si="1916"/>
        <v>720</v>
      </c>
      <c r="J9467" s="5">
        <f t="shared" si="1917"/>
        <v>4895.4514966485676</v>
      </c>
      <c r="K9467" s="2">
        <f t="shared" si="1918"/>
        <v>109990.47737237097</v>
      </c>
      <c r="L9467" s="2">
        <f t="shared" si="1919"/>
        <v>167834</v>
      </c>
      <c r="M9467" s="2">
        <f t="shared" si="1920"/>
        <v>24200</v>
      </c>
      <c r="N9467" s="6">
        <f t="shared" si="1921"/>
        <v>1</v>
      </c>
      <c r="O9467" s="2">
        <f t="shared" si="1922"/>
        <v>13643.522627629034</v>
      </c>
      <c r="P9467" s="2">
        <f t="shared" si="1923"/>
        <v>13643.522627629034</v>
      </c>
    </row>
    <row r="9468" spans="1:16">
      <c r="A9468" s="6">
        <v>14</v>
      </c>
      <c r="B9468" s="6">
        <v>11</v>
      </c>
      <c r="C9468" s="6">
        <v>9</v>
      </c>
      <c r="D9468" s="6">
        <f t="shared" si="1911"/>
        <v>34</v>
      </c>
      <c r="E9468" s="5">
        <f t="shared" si="1912"/>
        <v>4784.8479031488414</v>
      </c>
      <c r="F9468" s="5">
        <f t="shared" si="1913"/>
        <v>432.98859707441784</v>
      </c>
      <c r="G9468" s="5">
        <f t="shared" si="1914"/>
        <v>452.90833186570285</v>
      </c>
      <c r="H9468" s="5">
        <f t="shared" si="1915"/>
        <v>5670.7448320889625</v>
      </c>
      <c r="I9468" s="5">
        <f t="shared" si="1916"/>
        <v>720</v>
      </c>
      <c r="J9468" s="5">
        <f t="shared" si="1917"/>
        <v>4950.7448320889625</v>
      </c>
      <c r="K9468" s="2">
        <f t="shared" si="1918"/>
        <v>110950.4311126556</v>
      </c>
      <c r="L9468" s="2">
        <f t="shared" si="1919"/>
        <v>170534</v>
      </c>
      <c r="M9468" s="2">
        <f t="shared" si="1920"/>
        <v>25080</v>
      </c>
      <c r="N9468" s="6">
        <f t="shared" si="1921"/>
        <v>1</v>
      </c>
      <c r="O9468" s="2">
        <f t="shared" si="1922"/>
        <v>14503.568887344401</v>
      </c>
      <c r="P9468" s="2">
        <f t="shared" si="1923"/>
        <v>14503.568887344401</v>
      </c>
    </row>
    <row r="9469" spans="1:16">
      <c r="A9469" s="6">
        <v>14</v>
      </c>
      <c r="B9469" s="6">
        <v>11</v>
      </c>
      <c r="C9469" s="6">
        <v>10</v>
      </c>
      <c r="D9469" s="6">
        <f t="shared" si="1911"/>
        <v>35</v>
      </c>
      <c r="E9469" s="5">
        <f t="shared" si="1912"/>
        <v>4784.8479031488414</v>
      </c>
      <c r="F9469" s="5">
        <f t="shared" si="1913"/>
        <v>432.98859707441784</v>
      </c>
      <c r="G9469" s="5">
        <f t="shared" si="1914"/>
        <v>509.52187334891573</v>
      </c>
      <c r="H9469" s="5">
        <f t="shared" si="1915"/>
        <v>5727.358373572175</v>
      </c>
      <c r="I9469" s="5">
        <f t="shared" si="1916"/>
        <v>720</v>
      </c>
      <c r="J9469" s="5">
        <f t="shared" si="1917"/>
        <v>5007.358373572175</v>
      </c>
      <c r="K9469" s="2">
        <f t="shared" si="1918"/>
        <v>111933.30509673915</v>
      </c>
      <c r="L9469" s="2">
        <f t="shared" si="1919"/>
        <v>173234</v>
      </c>
      <c r="M9469" s="2">
        <f t="shared" si="1920"/>
        <v>25960</v>
      </c>
      <c r="N9469" s="6">
        <f t="shared" si="1921"/>
        <v>1</v>
      </c>
      <c r="O9469" s="2">
        <f t="shared" si="1922"/>
        <v>15340.694903260854</v>
      </c>
      <c r="P9469" s="2">
        <f t="shared" si="1923"/>
        <v>15340.694903260854</v>
      </c>
    </row>
    <row r="9470" spans="1:16">
      <c r="A9470" s="6">
        <v>14</v>
      </c>
      <c r="B9470" s="6">
        <v>11</v>
      </c>
      <c r="C9470" s="6">
        <v>11</v>
      </c>
      <c r="D9470" s="6">
        <f t="shared" si="1911"/>
        <v>36</v>
      </c>
      <c r="E9470" s="5">
        <f t="shared" si="1912"/>
        <v>4784.8479031488414</v>
      </c>
      <c r="F9470" s="5">
        <f t="shared" si="1913"/>
        <v>432.98859707441784</v>
      </c>
      <c r="G9470" s="5">
        <f t="shared" si="1914"/>
        <v>567.47998644235474</v>
      </c>
      <c r="H9470" s="5">
        <f t="shared" si="1915"/>
        <v>5785.3164866656143</v>
      </c>
      <c r="I9470" s="5">
        <f t="shared" si="1916"/>
        <v>720</v>
      </c>
      <c r="J9470" s="5">
        <f t="shared" si="1917"/>
        <v>5065.3164866656143</v>
      </c>
      <c r="K9470" s="2">
        <f t="shared" si="1918"/>
        <v>112939.5223379447</v>
      </c>
      <c r="L9470" s="2">
        <f t="shared" si="1919"/>
        <v>175934</v>
      </c>
      <c r="M9470" s="2">
        <f t="shared" si="1920"/>
        <v>26840</v>
      </c>
      <c r="N9470" s="6">
        <f t="shared" si="1921"/>
        <v>1</v>
      </c>
      <c r="O9470" s="2">
        <f t="shared" si="1922"/>
        <v>16154.477662055302</v>
      </c>
      <c r="P9470" s="2">
        <f t="shared" si="1923"/>
        <v>16154.477662055302</v>
      </c>
    </row>
    <row r="9471" spans="1:16">
      <c r="A9471" s="6">
        <v>14</v>
      </c>
      <c r="B9471" s="6">
        <v>11</v>
      </c>
      <c r="C9471" s="6">
        <v>12</v>
      </c>
      <c r="D9471" s="6">
        <f t="shared" si="1911"/>
        <v>37</v>
      </c>
      <c r="E9471" s="5">
        <f t="shared" si="1912"/>
        <v>4784.8479031488414</v>
      </c>
      <c r="F9471" s="5">
        <f t="shared" si="1913"/>
        <v>432.98859707441784</v>
      </c>
      <c r="G9471" s="5">
        <f t="shared" si="1914"/>
        <v>626.80743957041921</v>
      </c>
      <c r="H9471" s="5">
        <f t="shared" si="1915"/>
        <v>5844.6439397936783</v>
      </c>
      <c r="I9471" s="5">
        <f t="shared" si="1916"/>
        <v>720</v>
      </c>
      <c r="J9471" s="5">
        <f t="shared" si="1917"/>
        <v>5124.6439397936783</v>
      </c>
      <c r="K9471" s="2">
        <f t="shared" si="1918"/>
        <v>113969.51284364024</v>
      </c>
      <c r="L9471" s="2">
        <f t="shared" si="1919"/>
        <v>178634</v>
      </c>
      <c r="M9471" s="2">
        <f t="shared" si="1920"/>
        <v>27720</v>
      </c>
      <c r="N9471" s="6">
        <f t="shared" si="1921"/>
        <v>1</v>
      </c>
      <c r="O9471" s="2">
        <f t="shared" si="1922"/>
        <v>16944.487156359755</v>
      </c>
      <c r="P9471" s="2">
        <f t="shared" si="1923"/>
        <v>16944.487156359755</v>
      </c>
    </row>
    <row r="9472" spans="1:16">
      <c r="A9472" s="6">
        <v>14</v>
      </c>
      <c r="B9472" s="6">
        <v>11</v>
      </c>
      <c r="C9472" s="6">
        <v>13</v>
      </c>
      <c r="D9472" s="6">
        <f t="shared" si="1911"/>
        <v>38</v>
      </c>
      <c r="E9472" s="5">
        <f t="shared" si="1912"/>
        <v>4784.8479031488414</v>
      </c>
      <c r="F9472" s="5">
        <f t="shared" si="1913"/>
        <v>432.98859707441784</v>
      </c>
      <c r="G9472" s="5">
        <f t="shared" si="1914"/>
        <v>687.52941027880343</v>
      </c>
      <c r="H9472" s="5">
        <f t="shared" si="1915"/>
        <v>5905.3659105020633</v>
      </c>
      <c r="I9472" s="5">
        <f t="shared" si="1916"/>
        <v>720</v>
      </c>
      <c r="J9472" s="5">
        <f t="shared" si="1917"/>
        <v>5185.3659105020633</v>
      </c>
      <c r="K9472" s="2">
        <f t="shared" si="1918"/>
        <v>115023.71372399415</v>
      </c>
      <c r="L9472" s="2">
        <f t="shared" si="1919"/>
        <v>181334</v>
      </c>
      <c r="M9472" s="2">
        <f t="shared" si="1920"/>
        <v>28600</v>
      </c>
      <c r="N9472" s="6">
        <f t="shared" si="1921"/>
        <v>1</v>
      </c>
      <c r="O9472" s="2">
        <f t="shared" si="1922"/>
        <v>17710.286276005849</v>
      </c>
      <c r="P9472" s="2">
        <f t="shared" si="1923"/>
        <v>17710.286276005849</v>
      </c>
    </row>
    <row r="9473" spans="1:16">
      <c r="A9473" s="6">
        <v>14</v>
      </c>
      <c r="B9473" s="6">
        <v>11</v>
      </c>
      <c r="C9473" s="6">
        <v>14</v>
      </c>
      <c r="D9473" s="6">
        <f t="shared" si="1911"/>
        <v>39</v>
      </c>
      <c r="E9473" s="5">
        <f t="shared" si="1912"/>
        <v>4784.8479031488414</v>
      </c>
      <c r="F9473" s="5">
        <f t="shared" si="1913"/>
        <v>432.98859707441784</v>
      </c>
      <c r="G9473" s="5">
        <f t="shared" si="1914"/>
        <v>749.67149159246469</v>
      </c>
      <c r="H9473" s="5">
        <f t="shared" si="1915"/>
        <v>5967.5079918157244</v>
      </c>
      <c r="I9473" s="5">
        <f t="shared" si="1916"/>
        <v>720</v>
      </c>
      <c r="J9473" s="5">
        <f t="shared" si="1917"/>
        <v>5247.5079918157244</v>
      </c>
      <c r="K9473" s="2">
        <f t="shared" si="1918"/>
        <v>116102.56930235632</v>
      </c>
      <c r="L9473" s="2">
        <f t="shared" si="1919"/>
        <v>184034</v>
      </c>
      <c r="M9473" s="2">
        <f t="shared" si="1920"/>
        <v>29480</v>
      </c>
      <c r="N9473" s="6">
        <f t="shared" si="1921"/>
        <v>1</v>
      </c>
      <c r="O9473" s="2">
        <f t="shared" si="1922"/>
        <v>18451.430697643678</v>
      </c>
      <c r="P9473" s="2">
        <f t="shared" si="1923"/>
        <v>18451.430697643678</v>
      </c>
    </row>
    <row r="9474" spans="1:16">
      <c r="A9474" s="6">
        <v>14</v>
      </c>
      <c r="B9474" s="6">
        <v>11</v>
      </c>
      <c r="C9474" s="6">
        <v>15</v>
      </c>
      <c r="D9474" s="6">
        <f t="shared" si="1911"/>
        <v>40</v>
      </c>
      <c r="E9474" s="5">
        <f t="shared" si="1912"/>
        <v>4784.8479031488414</v>
      </c>
      <c r="F9474" s="5">
        <f t="shared" si="1913"/>
        <v>432.98859707441784</v>
      </c>
      <c r="G9474" s="5">
        <f t="shared" si="1914"/>
        <v>813.25969846861108</v>
      </c>
      <c r="H9474" s="5">
        <f t="shared" si="1915"/>
        <v>6031.0961986918701</v>
      </c>
      <c r="I9474" s="5">
        <f t="shared" si="1916"/>
        <v>720</v>
      </c>
      <c r="J9474" s="5">
        <f t="shared" si="1917"/>
        <v>5311.0961986918701</v>
      </c>
      <c r="K9474" s="2">
        <f t="shared" si="1918"/>
        <v>117206.53122728941</v>
      </c>
      <c r="L9474" s="2">
        <f t="shared" si="1919"/>
        <v>186734</v>
      </c>
      <c r="M9474" s="2">
        <f t="shared" si="1920"/>
        <v>30360</v>
      </c>
      <c r="N9474" s="6">
        <f t="shared" si="1921"/>
        <v>1</v>
      </c>
      <c r="O9474" s="2">
        <f t="shared" si="1922"/>
        <v>19167.468772710592</v>
      </c>
      <c r="P9474" s="2">
        <f t="shared" si="1923"/>
        <v>19167.468772710592</v>
      </c>
    </row>
    <row r="9475" spans="1:16">
      <c r="A9475" s="6">
        <v>14</v>
      </c>
      <c r="B9475" s="6">
        <v>11</v>
      </c>
      <c r="C9475" s="6">
        <v>16</v>
      </c>
      <c r="D9475" s="6">
        <f t="shared" si="1911"/>
        <v>41</v>
      </c>
      <c r="E9475" s="5">
        <f t="shared" si="1912"/>
        <v>4784.8479031488414</v>
      </c>
      <c r="F9475" s="5">
        <f t="shared" si="1913"/>
        <v>432.98859707441784</v>
      </c>
      <c r="G9475" s="5">
        <f t="shared" si="1914"/>
        <v>878.32047434610013</v>
      </c>
      <c r="H9475" s="5">
        <f t="shared" si="1915"/>
        <v>6096.1569745693596</v>
      </c>
      <c r="I9475" s="5">
        <f t="shared" si="1916"/>
        <v>720</v>
      </c>
      <c r="J9475" s="5">
        <f t="shared" si="1917"/>
        <v>5376.1569745693596</v>
      </c>
      <c r="K9475" s="2">
        <f t="shared" si="1918"/>
        <v>118336.0585862736</v>
      </c>
      <c r="L9475" s="2">
        <f t="shared" si="1919"/>
        <v>189434</v>
      </c>
      <c r="M9475" s="2">
        <f t="shared" si="1920"/>
        <v>31240</v>
      </c>
      <c r="N9475" s="6">
        <f t="shared" si="1921"/>
        <v>1</v>
      </c>
      <c r="O9475" s="2">
        <f t="shared" si="1922"/>
        <v>19857.941413726396</v>
      </c>
      <c r="P9475" s="2">
        <f t="shared" si="1923"/>
        <v>19857.941413726396</v>
      </c>
    </row>
    <row r="9476" spans="1:16">
      <c r="A9476" s="6">
        <v>14</v>
      </c>
      <c r="B9476" s="6">
        <v>11</v>
      </c>
      <c r="C9476" s="6">
        <v>17</v>
      </c>
      <c r="D9476" s="6">
        <f t="shared" ref="D9476:D9539" si="1924">A9476+B9476+C9476</f>
        <v>42</v>
      </c>
      <c r="E9476" s="5">
        <f t="shared" ref="E9476:E9539" si="1925">IF(A9476=0,0,A9476*LABOR_HRS_WK_TOM*SEASON_WEEKS*(1+DIM_PCT_TOM)^A9476)</f>
        <v>4784.8479031488414</v>
      </c>
      <c r="F9476" s="5">
        <f t="shared" ref="F9476:F9539" si="1926">IF(B9476=0,0,B9476*LABOR_HRS_WK_CAR*SEASON_WEEKS*(1+DIM_PCT_CAR)^B9476)</f>
        <v>432.98859707441784</v>
      </c>
      <c r="G9476" s="5">
        <f t="shared" ref="G9476:G9539" si="1927">IF(C9476=0,0,C9476*LABOR_HRS_WK_MES*SEASON_WEEKS*(1+DIM_PCT_MES)^C9476)</f>
        <v>944.88069779264049</v>
      </c>
      <c r="H9476" s="5">
        <f t="shared" ref="H9476:H9539" si="1928">E9476+F9476+G9476</f>
        <v>6162.7171980159001</v>
      </c>
      <c r="I9476" s="5">
        <f t="shared" ref="I9476:I9539" si="1929">MIN(H9476,FARMER_HRS)</f>
        <v>720</v>
      </c>
      <c r="J9476" s="5">
        <f t="shared" ref="J9476:J9539" si="1930">MAX(0,H9476-FARMER_HRS)</f>
        <v>5442.7171980159001</v>
      </c>
      <c r="K9476" s="2">
        <f t="shared" ref="K9476:K9539" si="1931">I9476*FARMER_RATE+J9476*TEMP_WORKER_RATE</f>
        <v>119491.61802110937</v>
      </c>
      <c r="L9476" s="2">
        <f t="shared" ref="L9476:L9539" si="1932">A9476*PRICE_TOM+B9476*PRICE_CAR+C9476*PRICE_MES</f>
        <v>192134</v>
      </c>
      <c r="M9476" s="2">
        <f t="shared" ref="M9476:M9539" si="1933">A9476*FERT_BED_TOM+B9476*FERT_BED_CAR+C9476*FERT_BED_MES</f>
        <v>32120</v>
      </c>
      <c r="N9476" s="6">
        <f t="shared" ref="N9476:N9539" si="1934">IF(AND(D9476&lt;=TOTAL_BEDS,J9476&lt;=TEMP_WORKER_MAX*TEMP_WORKER_HRS),1,0)</f>
        <v>1</v>
      </c>
      <c r="O9476" s="2">
        <f t="shared" ref="O9476:O9539" si="1935">L9476-M9476-K9476-FIXED_COSTS</f>
        <v>20522.381978890626</v>
      </c>
      <c r="P9476" s="2">
        <f t="shared" ref="P9476:P9539" si="1936">IF(N9476=1,O9476,"")</f>
        <v>20522.381978890626</v>
      </c>
    </row>
    <row r="9477" spans="1:16">
      <c r="A9477" s="6">
        <v>14</v>
      </c>
      <c r="B9477" s="6">
        <v>11</v>
      </c>
      <c r="C9477" s="6">
        <v>18</v>
      </c>
      <c r="D9477" s="6">
        <f t="shared" si="1924"/>
        <v>43</v>
      </c>
      <c r="E9477" s="5">
        <f t="shared" si="1925"/>
        <v>4784.8479031488414</v>
      </c>
      <c r="F9477" s="5">
        <f t="shared" si="1926"/>
        <v>432.98859707441784</v>
      </c>
      <c r="G9477" s="5">
        <f t="shared" si="1927"/>
        <v>1012.9676892512279</v>
      </c>
      <c r="H9477" s="5">
        <f t="shared" si="1928"/>
        <v>6230.8041894744874</v>
      </c>
      <c r="I9477" s="5">
        <f t="shared" si="1929"/>
        <v>720</v>
      </c>
      <c r="J9477" s="5">
        <f t="shared" si="1930"/>
        <v>5510.8041894744874</v>
      </c>
      <c r="K9477" s="2">
        <f t="shared" si="1931"/>
        <v>120673.68384504318</v>
      </c>
      <c r="L9477" s="2">
        <f t="shared" si="1932"/>
        <v>194834</v>
      </c>
      <c r="M9477" s="2">
        <f t="shared" si="1933"/>
        <v>33000</v>
      </c>
      <c r="N9477" s="6">
        <f t="shared" si="1934"/>
        <v>1</v>
      </c>
      <c r="O9477" s="2">
        <f t="shared" si="1935"/>
        <v>21160.316154956818</v>
      </c>
      <c r="P9477" s="2">
        <f t="shared" si="1936"/>
        <v>21160.316154956818</v>
      </c>
    </row>
    <row r="9478" spans="1:16">
      <c r="A9478" s="6">
        <v>14</v>
      </c>
      <c r="B9478" s="6">
        <v>11</v>
      </c>
      <c r="C9478" s="6">
        <v>19</v>
      </c>
      <c r="D9478" s="6">
        <f t="shared" si="1924"/>
        <v>44</v>
      </c>
      <c r="E9478" s="5">
        <f t="shared" si="1925"/>
        <v>4784.8479031488414</v>
      </c>
      <c r="F9478" s="5">
        <f t="shared" si="1926"/>
        <v>432.98859707441784</v>
      </c>
      <c r="G9478" s="5">
        <f t="shared" si="1927"/>
        <v>1082.6092178872495</v>
      </c>
      <c r="H9478" s="5">
        <f t="shared" si="1928"/>
        <v>6300.445718110509</v>
      </c>
      <c r="I9478" s="5">
        <f t="shared" si="1929"/>
        <v>720</v>
      </c>
      <c r="J9478" s="5">
        <f t="shared" si="1930"/>
        <v>5580.445718110509</v>
      </c>
      <c r="K9478" s="2">
        <f t="shared" si="1931"/>
        <v>121882.73816164078</v>
      </c>
      <c r="L9478" s="2">
        <f t="shared" si="1932"/>
        <v>197534</v>
      </c>
      <c r="M9478" s="2">
        <f t="shared" si="1933"/>
        <v>33880</v>
      </c>
      <c r="N9478" s="6">
        <f t="shared" si="1934"/>
        <v>1</v>
      </c>
      <c r="O9478" s="2">
        <f t="shared" si="1935"/>
        <v>21771.26183835922</v>
      </c>
      <c r="P9478" s="2">
        <f t="shared" si="1936"/>
        <v>21771.26183835922</v>
      </c>
    </row>
    <row r="9479" spans="1:16">
      <c r="A9479" s="6">
        <v>14</v>
      </c>
      <c r="B9479" s="6">
        <v>11</v>
      </c>
      <c r="C9479" s="6">
        <v>20</v>
      </c>
      <c r="D9479" s="6">
        <f t="shared" si="1924"/>
        <v>45</v>
      </c>
      <c r="E9479" s="5">
        <f t="shared" si="1925"/>
        <v>4784.8479031488414</v>
      </c>
      <c r="F9479" s="5">
        <f t="shared" si="1926"/>
        <v>432.98859707441784</v>
      </c>
      <c r="G9479" s="5">
        <f t="shared" si="1927"/>
        <v>1153.8335085377266</v>
      </c>
      <c r="H9479" s="5">
        <f t="shared" si="1928"/>
        <v>6371.6700087609861</v>
      </c>
      <c r="I9479" s="5">
        <f t="shared" si="1929"/>
        <v>720</v>
      </c>
      <c r="J9479" s="5">
        <f t="shared" si="1930"/>
        <v>5651.6700087609861</v>
      </c>
      <c r="K9479" s="2">
        <f t="shared" si="1931"/>
        <v>123119.27098543379</v>
      </c>
      <c r="L9479" s="2">
        <f t="shared" si="1932"/>
        <v>200234</v>
      </c>
      <c r="M9479" s="2">
        <f t="shared" si="1933"/>
        <v>34760</v>
      </c>
      <c r="N9479" s="6">
        <f t="shared" si="1934"/>
        <v>1</v>
      </c>
      <c r="O9479" s="2">
        <f t="shared" si="1935"/>
        <v>22354.729014566212</v>
      </c>
      <c r="P9479" s="2">
        <f t="shared" si="1936"/>
        <v>22354.729014566212</v>
      </c>
    </row>
    <row r="9480" spans="1:16">
      <c r="A9480" s="6">
        <v>14</v>
      </c>
      <c r="B9480" s="6">
        <v>11</v>
      </c>
      <c r="C9480" s="6">
        <v>21</v>
      </c>
      <c r="D9480" s="6">
        <f t="shared" si="1924"/>
        <v>46</v>
      </c>
      <c r="E9480" s="5">
        <f t="shared" si="1925"/>
        <v>4784.8479031488414</v>
      </c>
      <c r="F9480" s="5">
        <f t="shared" si="1926"/>
        <v>432.98859707441784</v>
      </c>
      <c r="G9480" s="5">
        <f t="shared" si="1927"/>
        <v>1226.6692487641703</v>
      </c>
      <c r="H9480" s="5">
        <f t="shared" si="1928"/>
        <v>6444.5057489874298</v>
      </c>
      <c r="I9480" s="5">
        <f t="shared" si="1929"/>
        <v>720</v>
      </c>
      <c r="J9480" s="5">
        <f t="shared" si="1930"/>
        <v>5724.5057489874298</v>
      </c>
      <c r="K9480" s="2">
        <f t="shared" si="1931"/>
        <v>124383.7803643651</v>
      </c>
      <c r="L9480" s="2">
        <f t="shared" si="1932"/>
        <v>202934</v>
      </c>
      <c r="M9480" s="2">
        <f t="shared" si="1933"/>
        <v>35640</v>
      </c>
      <c r="N9480" s="6">
        <f t="shared" si="1934"/>
        <v>1</v>
      </c>
      <c r="O9480" s="2">
        <f t="shared" si="1935"/>
        <v>22910.219635634901</v>
      </c>
      <c r="P9480" s="2">
        <f t="shared" si="1936"/>
        <v>22910.219635634901</v>
      </c>
    </row>
    <row r="9481" spans="1:16">
      <c r="A9481" s="6">
        <v>14</v>
      </c>
      <c r="B9481" s="6">
        <v>11</v>
      </c>
      <c r="C9481" s="6">
        <v>22</v>
      </c>
      <c r="D9481" s="6">
        <f t="shared" si="1924"/>
        <v>47</v>
      </c>
      <c r="E9481" s="5">
        <f t="shared" si="1925"/>
        <v>4784.8479031488414</v>
      </c>
      <c r="F9481" s="5">
        <f t="shared" si="1926"/>
        <v>432.98859707441784</v>
      </c>
      <c r="G9481" s="5">
        <f t="shared" si="1927"/>
        <v>1301.1455960105666</v>
      </c>
      <c r="H9481" s="5">
        <f t="shared" si="1928"/>
        <v>6518.9820962338263</v>
      </c>
      <c r="I9481" s="5">
        <f t="shared" si="1929"/>
        <v>720</v>
      </c>
      <c r="J9481" s="5">
        <f t="shared" si="1930"/>
        <v>5798.9820962338263</v>
      </c>
      <c r="K9481" s="2">
        <f t="shared" si="1931"/>
        <v>125676.77250405948</v>
      </c>
      <c r="L9481" s="2">
        <f t="shared" si="1932"/>
        <v>205634</v>
      </c>
      <c r="M9481" s="2">
        <f t="shared" si="1933"/>
        <v>36520</v>
      </c>
      <c r="N9481" s="6">
        <f t="shared" si="1934"/>
        <v>0</v>
      </c>
      <c r="O9481" s="2">
        <f t="shared" si="1935"/>
        <v>23437.227495940519</v>
      </c>
      <c r="P9481" s="2" t="str">
        <f t="shared" si="1936"/>
        <v/>
      </c>
    </row>
    <row r="9482" spans="1:16">
      <c r="A9482" s="6">
        <v>14</v>
      </c>
      <c r="B9482" s="6">
        <v>11</v>
      </c>
      <c r="C9482" s="6">
        <v>23</v>
      </c>
      <c r="D9482" s="6">
        <f t="shared" si="1924"/>
        <v>48</v>
      </c>
      <c r="E9482" s="5">
        <f t="shared" si="1925"/>
        <v>4784.8479031488414</v>
      </c>
      <c r="F9482" s="5">
        <f t="shared" si="1926"/>
        <v>432.98859707441784</v>
      </c>
      <c r="G9482" s="5">
        <f t="shared" si="1927"/>
        <v>1377.292184868003</v>
      </c>
      <c r="H9482" s="5">
        <f t="shared" si="1928"/>
        <v>6595.128685091262</v>
      </c>
      <c r="I9482" s="5">
        <f t="shared" si="1929"/>
        <v>720</v>
      </c>
      <c r="J9482" s="5">
        <f t="shared" si="1930"/>
        <v>5875.128685091262</v>
      </c>
      <c r="K9482" s="2">
        <f t="shared" si="1931"/>
        <v>126998.76189394551</v>
      </c>
      <c r="L9482" s="2">
        <f t="shared" si="1932"/>
        <v>208334</v>
      </c>
      <c r="M9482" s="2">
        <f t="shared" si="1933"/>
        <v>37400</v>
      </c>
      <c r="N9482" s="6">
        <f t="shared" si="1934"/>
        <v>0</v>
      </c>
      <c r="O9482" s="2">
        <f t="shared" si="1935"/>
        <v>23935.238106054487</v>
      </c>
      <c r="P9482" s="2" t="str">
        <f t="shared" si="1936"/>
        <v/>
      </c>
    </row>
    <row r="9483" spans="1:16">
      <c r="A9483" s="6">
        <v>14</v>
      </c>
      <c r="B9483" s="6">
        <v>11</v>
      </c>
      <c r="C9483" s="6">
        <v>24</v>
      </c>
      <c r="D9483" s="6">
        <f t="shared" si="1924"/>
        <v>49</v>
      </c>
      <c r="E9483" s="5">
        <f t="shared" si="1925"/>
        <v>4784.8479031488414</v>
      </c>
      <c r="F9483" s="5">
        <f t="shared" si="1926"/>
        <v>432.98859707441784</v>
      </c>
      <c r="G9483" s="5">
        <f t="shared" si="1927"/>
        <v>1455.1391344474989</v>
      </c>
      <c r="H9483" s="5">
        <f t="shared" si="1928"/>
        <v>6672.9756346707582</v>
      </c>
      <c r="I9483" s="5">
        <f t="shared" si="1929"/>
        <v>720</v>
      </c>
      <c r="J9483" s="5">
        <f t="shared" si="1930"/>
        <v>5952.9756346707582</v>
      </c>
      <c r="K9483" s="2">
        <f t="shared" si="1931"/>
        <v>128350.27143525622</v>
      </c>
      <c r="L9483" s="2">
        <f t="shared" si="1932"/>
        <v>211034</v>
      </c>
      <c r="M9483" s="2">
        <f t="shared" si="1933"/>
        <v>38280</v>
      </c>
      <c r="N9483" s="6">
        <f t="shared" si="1934"/>
        <v>0</v>
      </c>
      <c r="O9483" s="2">
        <f t="shared" si="1935"/>
        <v>24403.728564743782</v>
      </c>
      <c r="P9483" s="2" t="str">
        <f t="shared" si="1936"/>
        <v/>
      </c>
    </row>
    <row r="9484" spans="1:16">
      <c r="A9484" s="6">
        <v>14</v>
      </c>
      <c r="B9484" s="6">
        <v>11</v>
      </c>
      <c r="C9484" s="6">
        <v>25</v>
      </c>
      <c r="D9484" s="6">
        <f t="shared" si="1924"/>
        <v>50</v>
      </c>
      <c r="E9484" s="5">
        <f t="shared" si="1925"/>
        <v>4784.8479031488414</v>
      </c>
      <c r="F9484" s="5">
        <f t="shared" si="1926"/>
        <v>432.98859707441784</v>
      </c>
      <c r="G9484" s="5">
        <f t="shared" si="1927"/>
        <v>1534.7170558625965</v>
      </c>
      <c r="H9484" s="5">
        <f t="shared" si="1928"/>
        <v>6752.5535560858561</v>
      </c>
      <c r="I9484" s="5">
        <f t="shared" si="1929"/>
        <v>720</v>
      </c>
      <c r="J9484" s="5">
        <f t="shared" si="1930"/>
        <v>6032.5535560858561</v>
      </c>
      <c r="K9484" s="2">
        <f t="shared" si="1931"/>
        <v>129731.832570935</v>
      </c>
      <c r="L9484" s="2">
        <f t="shared" si="1932"/>
        <v>213734</v>
      </c>
      <c r="M9484" s="2">
        <f t="shared" si="1933"/>
        <v>39160</v>
      </c>
      <c r="N9484" s="6">
        <f t="shared" si="1934"/>
        <v>0</v>
      </c>
      <c r="O9484" s="2">
        <f t="shared" si="1935"/>
        <v>24842.167429064997</v>
      </c>
      <c r="P9484" s="2" t="str">
        <f t="shared" si="1936"/>
        <v/>
      </c>
    </row>
    <row r="9485" spans="1:16">
      <c r="A9485" s="6">
        <v>14</v>
      </c>
      <c r="B9485" s="6">
        <v>11</v>
      </c>
      <c r="C9485" s="6">
        <v>26</v>
      </c>
      <c r="D9485" s="6">
        <f t="shared" si="1924"/>
        <v>51</v>
      </c>
      <c r="E9485" s="5">
        <f t="shared" si="1925"/>
        <v>4784.8479031488414</v>
      </c>
      <c r="F9485" s="5">
        <f t="shared" si="1926"/>
        <v>432.98859707441784</v>
      </c>
      <c r="G9485" s="5">
        <f t="shared" si="1927"/>
        <v>1616.0570598233144</v>
      </c>
      <c r="H9485" s="5">
        <f t="shared" si="1928"/>
        <v>6833.8935600465738</v>
      </c>
      <c r="I9485" s="5">
        <f t="shared" si="1929"/>
        <v>720</v>
      </c>
      <c r="J9485" s="5">
        <f t="shared" si="1930"/>
        <v>6113.8935600465738</v>
      </c>
      <c r="K9485" s="2">
        <f t="shared" si="1931"/>
        <v>131143.98541747523</v>
      </c>
      <c r="L9485" s="2">
        <f t="shared" si="1932"/>
        <v>216434</v>
      </c>
      <c r="M9485" s="2">
        <f t="shared" si="1933"/>
        <v>40040</v>
      </c>
      <c r="N9485" s="6">
        <f t="shared" si="1934"/>
        <v>0</v>
      </c>
      <c r="O9485" s="2">
        <f t="shared" si="1935"/>
        <v>25250.014582524775</v>
      </c>
      <c r="P9485" s="2" t="str">
        <f t="shared" si="1936"/>
        <v/>
      </c>
    </row>
    <row r="9486" spans="1:16">
      <c r="A9486" s="6">
        <v>14</v>
      </c>
      <c r="B9486" s="6">
        <v>11</v>
      </c>
      <c r="C9486" s="6">
        <v>27</v>
      </c>
      <c r="D9486" s="6">
        <f t="shared" si="1924"/>
        <v>52</v>
      </c>
      <c r="E9486" s="5">
        <f t="shared" si="1925"/>
        <v>4784.8479031488414</v>
      </c>
      <c r="F9486" s="5">
        <f t="shared" si="1926"/>
        <v>432.98859707441784</v>
      </c>
      <c r="G9486" s="5">
        <f t="shared" si="1927"/>
        <v>1699.1907643430709</v>
      </c>
      <c r="H9486" s="5">
        <f t="shared" si="1928"/>
        <v>6917.0272645663299</v>
      </c>
      <c r="I9486" s="5">
        <f t="shared" si="1929"/>
        <v>720</v>
      </c>
      <c r="J9486" s="5">
        <f t="shared" si="1930"/>
        <v>6197.0272645663299</v>
      </c>
      <c r="K9486" s="2">
        <f t="shared" si="1931"/>
        <v>132587.27889872101</v>
      </c>
      <c r="L9486" s="2">
        <f t="shared" si="1932"/>
        <v>219134</v>
      </c>
      <c r="M9486" s="2">
        <f t="shared" si="1933"/>
        <v>40920</v>
      </c>
      <c r="N9486" s="6">
        <f t="shared" si="1934"/>
        <v>0</v>
      </c>
      <c r="O9486" s="2">
        <f t="shared" si="1935"/>
        <v>25626.721101278992</v>
      </c>
      <c r="P9486" s="2" t="str">
        <f t="shared" si="1936"/>
        <v/>
      </c>
    </row>
    <row r="9487" spans="1:16">
      <c r="A9487" s="6">
        <v>14</v>
      </c>
      <c r="B9487" s="6">
        <v>11</v>
      </c>
      <c r="C9487" s="6">
        <v>28</v>
      </c>
      <c r="D9487" s="6">
        <f t="shared" si="1924"/>
        <v>53</v>
      </c>
      <c r="E9487" s="5">
        <f t="shared" si="1925"/>
        <v>4784.8479031488414</v>
      </c>
      <c r="F9487" s="5">
        <f t="shared" si="1926"/>
        <v>432.98859707441784</v>
      </c>
      <c r="G9487" s="5">
        <f t="shared" si="1927"/>
        <v>1784.1503025602246</v>
      </c>
      <c r="H9487" s="5">
        <f t="shared" si="1928"/>
        <v>7001.9868027834837</v>
      </c>
      <c r="I9487" s="5">
        <f t="shared" si="1929"/>
        <v>720</v>
      </c>
      <c r="J9487" s="5">
        <f t="shared" si="1930"/>
        <v>6281.9868027834837</v>
      </c>
      <c r="K9487" s="2">
        <f t="shared" si="1931"/>
        <v>134062.27088165772</v>
      </c>
      <c r="L9487" s="2">
        <f t="shared" si="1932"/>
        <v>221834</v>
      </c>
      <c r="M9487" s="2">
        <f t="shared" si="1933"/>
        <v>41800</v>
      </c>
      <c r="N9487" s="6">
        <f t="shared" si="1934"/>
        <v>0</v>
      </c>
      <c r="O9487" s="2">
        <f t="shared" si="1935"/>
        <v>25971.729118342279</v>
      </c>
      <c r="P9487" s="2" t="str">
        <f t="shared" si="1936"/>
        <v/>
      </c>
    </row>
    <row r="9488" spans="1:16">
      <c r="A9488" s="6">
        <v>14</v>
      </c>
      <c r="B9488" s="6">
        <v>11</v>
      </c>
      <c r="C9488" s="6">
        <v>29</v>
      </c>
      <c r="D9488" s="6">
        <f t="shared" si="1924"/>
        <v>54</v>
      </c>
      <c r="E9488" s="5">
        <f t="shared" si="1925"/>
        <v>4784.8479031488414</v>
      </c>
      <c r="F9488" s="5">
        <f t="shared" si="1926"/>
        <v>432.98859707441784</v>
      </c>
      <c r="G9488" s="5">
        <f t="shared" si="1927"/>
        <v>1870.9683306758782</v>
      </c>
      <c r="H9488" s="5">
        <f t="shared" si="1928"/>
        <v>7088.8048308991374</v>
      </c>
      <c r="I9488" s="5">
        <f t="shared" si="1929"/>
        <v>720</v>
      </c>
      <c r="J9488" s="5">
        <f t="shared" si="1930"/>
        <v>6368.8048308991374</v>
      </c>
      <c r="K9488" s="2">
        <f t="shared" si="1931"/>
        <v>135569.52831422113</v>
      </c>
      <c r="L9488" s="2">
        <f t="shared" si="1932"/>
        <v>224534</v>
      </c>
      <c r="M9488" s="2">
        <f t="shared" si="1933"/>
        <v>42680</v>
      </c>
      <c r="N9488" s="6">
        <f t="shared" si="1934"/>
        <v>0</v>
      </c>
      <c r="O9488" s="2">
        <f t="shared" si="1935"/>
        <v>26284.471685778874</v>
      </c>
      <c r="P9488" s="2" t="str">
        <f t="shared" si="1936"/>
        <v/>
      </c>
    </row>
    <row r="9489" spans="1:16">
      <c r="A9489" s="6">
        <v>14</v>
      </c>
      <c r="B9489" s="6">
        <v>11</v>
      </c>
      <c r="C9489" s="6">
        <v>30</v>
      </c>
      <c r="D9489" s="6">
        <f t="shared" si="1924"/>
        <v>55</v>
      </c>
      <c r="E9489" s="5">
        <f t="shared" si="1925"/>
        <v>4784.8479031488414</v>
      </c>
      <c r="F9489" s="5">
        <f t="shared" si="1926"/>
        <v>432.98859707441784</v>
      </c>
      <c r="G9489" s="5">
        <f t="shared" si="1927"/>
        <v>1959.6780360096488</v>
      </c>
      <c r="H9489" s="5">
        <f t="shared" si="1928"/>
        <v>7177.5145362329085</v>
      </c>
      <c r="I9489" s="5">
        <f t="shared" si="1929"/>
        <v>720</v>
      </c>
      <c r="J9489" s="5">
        <f t="shared" si="1930"/>
        <v>6457.5145362329085</v>
      </c>
      <c r="K9489" s="2">
        <f t="shared" si="1931"/>
        <v>137109.62736515468</v>
      </c>
      <c r="L9489" s="2">
        <f t="shared" si="1932"/>
        <v>227234</v>
      </c>
      <c r="M9489" s="2">
        <f t="shared" si="1933"/>
        <v>43560</v>
      </c>
      <c r="N9489" s="6">
        <f t="shared" si="1934"/>
        <v>0</v>
      </c>
      <c r="O9489" s="2">
        <f t="shared" si="1935"/>
        <v>26564.37263484532</v>
      </c>
      <c r="P9489" s="2" t="str">
        <f t="shared" si="1936"/>
        <v/>
      </c>
    </row>
    <row r="9490" spans="1:16">
      <c r="A9490" s="6">
        <v>14</v>
      </c>
      <c r="B9490" s="6">
        <v>12</v>
      </c>
      <c r="C9490" s="6">
        <v>0</v>
      </c>
      <c r="D9490" s="6">
        <f t="shared" si="1924"/>
        <v>26</v>
      </c>
      <c r="E9490" s="5">
        <f t="shared" si="1925"/>
        <v>4784.8479031488414</v>
      </c>
      <c r="F9490" s="5">
        <f t="shared" si="1926"/>
        <v>484.15997672866712</v>
      </c>
      <c r="G9490" s="5">
        <f t="shared" si="1927"/>
        <v>0</v>
      </c>
      <c r="H9490" s="5">
        <f t="shared" si="1928"/>
        <v>5269.0078798775085</v>
      </c>
      <c r="I9490" s="5">
        <f t="shared" si="1929"/>
        <v>720</v>
      </c>
      <c r="J9490" s="5">
        <f t="shared" si="1930"/>
        <v>4549.0078798775085</v>
      </c>
      <c r="K9490" s="2">
        <f t="shared" si="1931"/>
        <v>103975.83124787342</v>
      </c>
      <c r="L9490" s="2">
        <f t="shared" si="1932"/>
        <v>148328</v>
      </c>
      <c r="M9490" s="2">
        <f t="shared" si="1933"/>
        <v>17600</v>
      </c>
      <c r="N9490" s="6">
        <f t="shared" si="1934"/>
        <v>1</v>
      </c>
      <c r="O9490" s="2">
        <f t="shared" si="1935"/>
        <v>6752.1687521265849</v>
      </c>
      <c r="P9490" s="2">
        <f t="shared" si="1936"/>
        <v>6752.1687521265849</v>
      </c>
    </row>
    <row r="9491" spans="1:16">
      <c r="A9491" s="6">
        <v>14</v>
      </c>
      <c r="B9491" s="6">
        <v>12</v>
      </c>
      <c r="C9491" s="6">
        <v>1</v>
      </c>
      <c r="D9491" s="6">
        <f t="shared" si="1924"/>
        <v>27</v>
      </c>
      <c r="E9491" s="5">
        <f t="shared" si="1925"/>
        <v>4784.8479031488414</v>
      </c>
      <c r="F9491" s="5">
        <f t="shared" si="1926"/>
        <v>484.15997672866712</v>
      </c>
      <c r="G9491" s="5">
        <f t="shared" si="1927"/>
        <v>45.5625</v>
      </c>
      <c r="H9491" s="5">
        <f t="shared" si="1928"/>
        <v>5314.5703798775085</v>
      </c>
      <c r="I9491" s="5">
        <f t="shared" si="1929"/>
        <v>720</v>
      </c>
      <c r="J9491" s="5">
        <f t="shared" si="1930"/>
        <v>4594.5703798775085</v>
      </c>
      <c r="K9491" s="2">
        <f t="shared" si="1931"/>
        <v>104766.84687287342</v>
      </c>
      <c r="L9491" s="2">
        <f t="shared" si="1932"/>
        <v>151028</v>
      </c>
      <c r="M9491" s="2">
        <f t="shared" si="1933"/>
        <v>18480</v>
      </c>
      <c r="N9491" s="6">
        <f t="shared" si="1934"/>
        <v>1</v>
      </c>
      <c r="O9491" s="2">
        <f t="shared" si="1935"/>
        <v>7781.1531271265849</v>
      </c>
      <c r="P9491" s="2">
        <f t="shared" si="1936"/>
        <v>7781.1531271265849</v>
      </c>
    </row>
    <row r="9492" spans="1:16">
      <c r="A9492" s="6">
        <v>14</v>
      </c>
      <c r="B9492" s="6">
        <v>12</v>
      </c>
      <c r="C9492" s="6">
        <v>2</v>
      </c>
      <c r="D9492" s="6">
        <f t="shared" si="1924"/>
        <v>28</v>
      </c>
      <c r="E9492" s="5">
        <f t="shared" si="1925"/>
        <v>4784.8479031488414</v>
      </c>
      <c r="F9492" s="5">
        <f t="shared" si="1926"/>
        <v>484.15997672866712</v>
      </c>
      <c r="G9492" s="5">
        <f t="shared" si="1927"/>
        <v>92.264062499999994</v>
      </c>
      <c r="H9492" s="5">
        <f t="shared" si="1928"/>
        <v>5361.2719423775088</v>
      </c>
      <c r="I9492" s="5">
        <f t="shared" si="1929"/>
        <v>720</v>
      </c>
      <c r="J9492" s="5">
        <f t="shared" si="1930"/>
        <v>4641.2719423775088</v>
      </c>
      <c r="K9492" s="2">
        <f t="shared" si="1931"/>
        <v>105577.63788849842</v>
      </c>
      <c r="L9492" s="2">
        <f t="shared" si="1932"/>
        <v>153728</v>
      </c>
      <c r="M9492" s="2">
        <f t="shared" si="1933"/>
        <v>19360</v>
      </c>
      <c r="N9492" s="6">
        <f t="shared" si="1934"/>
        <v>1</v>
      </c>
      <c r="O9492" s="2">
        <f t="shared" si="1935"/>
        <v>8790.3621115015849</v>
      </c>
      <c r="P9492" s="2">
        <f t="shared" si="1936"/>
        <v>8790.3621115015849</v>
      </c>
    </row>
    <row r="9493" spans="1:16">
      <c r="A9493" s="6">
        <v>14</v>
      </c>
      <c r="B9493" s="6">
        <v>12</v>
      </c>
      <c r="C9493" s="6">
        <v>3</v>
      </c>
      <c r="D9493" s="6">
        <f t="shared" si="1924"/>
        <v>29</v>
      </c>
      <c r="E9493" s="5">
        <f t="shared" si="1925"/>
        <v>4784.8479031488414</v>
      </c>
      <c r="F9493" s="5">
        <f t="shared" si="1926"/>
        <v>484.15997672866712</v>
      </c>
      <c r="G9493" s="5">
        <f t="shared" si="1927"/>
        <v>140.12604492187498</v>
      </c>
      <c r="H9493" s="5">
        <f t="shared" si="1928"/>
        <v>5409.1339247993837</v>
      </c>
      <c r="I9493" s="5">
        <f t="shared" si="1929"/>
        <v>720</v>
      </c>
      <c r="J9493" s="5">
        <f t="shared" si="1930"/>
        <v>4689.1339247993837</v>
      </c>
      <c r="K9493" s="2">
        <f t="shared" si="1931"/>
        <v>106408.57508332263</v>
      </c>
      <c r="L9493" s="2">
        <f t="shared" si="1932"/>
        <v>156428</v>
      </c>
      <c r="M9493" s="2">
        <f t="shared" si="1933"/>
        <v>20240</v>
      </c>
      <c r="N9493" s="6">
        <f t="shared" si="1934"/>
        <v>1</v>
      </c>
      <c r="O9493" s="2">
        <f t="shared" si="1935"/>
        <v>9779.4249166773661</v>
      </c>
      <c r="P9493" s="2">
        <f t="shared" si="1936"/>
        <v>9779.4249166773661</v>
      </c>
    </row>
    <row r="9494" spans="1:16">
      <c r="A9494" s="6">
        <v>14</v>
      </c>
      <c r="B9494" s="6">
        <v>12</v>
      </c>
      <c r="C9494" s="6">
        <v>4</v>
      </c>
      <c r="D9494" s="6">
        <f t="shared" si="1924"/>
        <v>30</v>
      </c>
      <c r="E9494" s="5">
        <f t="shared" si="1925"/>
        <v>4784.8479031488414</v>
      </c>
      <c r="F9494" s="5">
        <f t="shared" si="1926"/>
        <v>484.15997672866712</v>
      </c>
      <c r="G9494" s="5">
        <f t="shared" si="1927"/>
        <v>189.17016064453125</v>
      </c>
      <c r="H9494" s="5">
        <f t="shared" si="1928"/>
        <v>5458.1780405220397</v>
      </c>
      <c r="I9494" s="5">
        <f t="shared" si="1929"/>
        <v>720</v>
      </c>
      <c r="J9494" s="5">
        <f t="shared" si="1930"/>
        <v>4738.1780405220397</v>
      </c>
      <c r="K9494" s="2">
        <f t="shared" si="1931"/>
        <v>107260.03542572986</v>
      </c>
      <c r="L9494" s="2">
        <f t="shared" si="1932"/>
        <v>159128</v>
      </c>
      <c r="M9494" s="2">
        <f t="shared" si="1933"/>
        <v>21120</v>
      </c>
      <c r="N9494" s="6">
        <f t="shared" si="1934"/>
        <v>1</v>
      </c>
      <c r="O9494" s="2">
        <f t="shared" si="1935"/>
        <v>10747.96457427014</v>
      </c>
      <c r="P9494" s="2">
        <f t="shared" si="1936"/>
        <v>10747.96457427014</v>
      </c>
    </row>
    <row r="9495" spans="1:16">
      <c r="A9495" s="6">
        <v>14</v>
      </c>
      <c r="B9495" s="6">
        <v>12</v>
      </c>
      <c r="C9495" s="6">
        <v>5</v>
      </c>
      <c r="D9495" s="6">
        <f t="shared" si="1924"/>
        <v>31</v>
      </c>
      <c r="E9495" s="5">
        <f t="shared" si="1925"/>
        <v>4784.8479031488414</v>
      </c>
      <c r="F9495" s="5">
        <f t="shared" si="1926"/>
        <v>484.15997672866712</v>
      </c>
      <c r="G9495" s="5">
        <f t="shared" si="1927"/>
        <v>239.41848456573481</v>
      </c>
      <c r="H9495" s="5">
        <f t="shared" si="1928"/>
        <v>5508.4263644432431</v>
      </c>
      <c r="I9495" s="5">
        <f t="shared" si="1929"/>
        <v>720</v>
      </c>
      <c r="J9495" s="5">
        <f t="shared" si="1930"/>
        <v>4788.4263644432431</v>
      </c>
      <c r="K9495" s="2">
        <f t="shared" si="1931"/>
        <v>108132.40216047296</v>
      </c>
      <c r="L9495" s="2">
        <f t="shared" si="1932"/>
        <v>161828</v>
      </c>
      <c r="M9495" s="2">
        <f t="shared" si="1933"/>
        <v>22000</v>
      </c>
      <c r="N9495" s="6">
        <f t="shared" si="1934"/>
        <v>1</v>
      </c>
      <c r="O9495" s="2">
        <f t="shared" si="1935"/>
        <v>11695.597839527036</v>
      </c>
      <c r="P9495" s="2">
        <f t="shared" si="1936"/>
        <v>11695.597839527036</v>
      </c>
    </row>
    <row r="9496" spans="1:16">
      <c r="A9496" s="6">
        <v>14</v>
      </c>
      <c r="B9496" s="6">
        <v>12</v>
      </c>
      <c r="C9496" s="6">
        <v>6</v>
      </c>
      <c r="D9496" s="6">
        <f t="shared" si="1924"/>
        <v>32</v>
      </c>
      <c r="E9496" s="5">
        <f t="shared" si="1925"/>
        <v>4784.8479031488414</v>
      </c>
      <c r="F9496" s="5">
        <f t="shared" si="1926"/>
        <v>484.15997672866712</v>
      </c>
      <c r="G9496" s="5">
        <f t="shared" si="1927"/>
        <v>290.89345874736784</v>
      </c>
      <c r="H9496" s="5">
        <f t="shared" si="1928"/>
        <v>5559.9013386248762</v>
      </c>
      <c r="I9496" s="5">
        <f t="shared" si="1929"/>
        <v>720</v>
      </c>
      <c r="J9496" s="5">
        <f t="shared" si="1930"/>
        <v>4839.9013386248762</v>
      </c>
      <c r="K9496" s="2">
        <f t="shared" si="1931"/>
        <v>109026.06490668187</v>
      </c>
      <c r="L9496" s="2">
        <f t="shared" si="1932"/>
        <v>164528</v>
      </c>
      <c r="M9496" s="2">
        <f t="shared" si="1933"/>
        <v>22880</v>
      </c>
      <c r="N9496" s="6">
        <f t="shared" si="1934"/>
        <v>1</v>
      </c>
      <c r="O9496" s="2">
        <f t="shared" si="1935"/>
        <v>12621.935093318127</v>
      </c>
      <c r="P9496" s="2">
        <f t="shared" si="1936"/>
        <v>12621.935093318127</v>
      </c>
    </row>
    <row r="9497" spans="1:16">
      <c r="A9497" s="6">
        <v>14</v>
      </c>
      <c r="B9497" s="6">
        <v>12</v>
      </c>
      <c r="C9497" s="6">
        <v>7</v>
      </c>
      <c r="D9497" s="6">
        <f t="shared" si="1924"/>
        <v>33</v>
      </c>
      <c r="E9497" s="5">
        <f t="shared" si="1925"/>
        <v>4784.8479031488414</v>
      </c>
      <c r="F9497" s="5">
        <f t="shared" si="1926"/>
        <v>484.15997672866712</v>
      </c>
      <c r="G9497" s="5">
        <f t="shared" si="1927"/>
        <v>343.61789814532818</v>
      </c>
      <c r="H9497" s="5">
        <f t="shared" si="1928"/>
        <v>5612.625778022837</v>
      </c>
      <c r="I9497" s="5">
        <f t="shared" si="1929"/>
        <v>720</v>
      </c>
      <c r="J9497" s="5">
        <f t="shared" si="1930"/>
        <v>4892.625778022837</v>
      </c>
      <c r="K9497" s="2">
        <f t="shared" si="1931"/>
        <v>109941.41975734092</v>
      </c>
      <c r="L9497" s="2">
        <f t="shared" si="1932"/>
        <v>167228</v>
      </c>
      <c r="M9497" s="2">
        <f t="shared" si="1933"/>
        <v>23760</v>
      </c>
      <c r="N9497" s="6">
        <f t="shared" si="1934"/>
        <v>1</v>
      </c>
      <c r="O9497" s="2">
        <f t="shared" si="1935"/>
        <v>13526.580242659082</v>
      </c>
      <c r="P9497" s="2">
        <f t="shared" si="1936"/>
        <v>13526.580242659082</v>
      </c>
    </row>
    <row r="9498" spans="1:16">
      <c r="A9498" s="6">
        <v>14</v>
      </c>
      <c r="B9498" s="6">
        <v>12</v>
      </c>
      <c r="C9498" s="6">
        <v>8</v>
      </c>
      <c r="D9498" s="6">
        <f t="shared" si="1924"/>
        <v>34</v>
      </c>
      <c r="E9498" s="5">
        <f t="shared" si="1925"/>
        <v>4784.8479031488414</v>
      </c>
      <c r="F9498" s="5">
        <f t="shared" si="1926"/>
        <v>484.15997672866712</v>
      </c>
      <c r="G9498" s="5">
        <f t="shared" si="1927"/>
        <v>397.61499642530839</v>
      </c>
      <c r="H9498" s="5">
        <f t="shared" si="1928"/>
        <v>5666.6228763028166</v>
      </c>
      <c r="I9498" s="5">
        <f t="shared" si="1929"/>
        <v>720</v>
      </c>
      <c r="J9498" s="5">
        <f t="shared" si="1930"/>
        <v>4946.6228763028166</v>
      </c>
      <c r="K9498" s="2">
        <f t="shared" si="1931"/>
        <v>110878.86938025724</v>
      </c>
      <c r="L9498" s="2">
        <f t="shared" si="1932"/>
        <v>169928</v>
      </c>
      <c r="M9498" s="2">
        <f t="shared" si="1933"/>
        <v>24640</v>
      </c>
      <c r="N9498" s="6">
        <f t="shared" si="1934"/>
        <v>1</v>
      </c>
      <c r="O9498" s="2">
        <f t="shared" si="1935"/>
        <v>14409.130619742762</v>
      </c>
      <c r="P9498" s="2">
        <f t="shared" si="1936"/>
        <v>14409.130619742762</v>
      </c>
    </row>
    <row r="9499" spans="1:16">
      <c r="A9499" s="6">
        <v>14</v>
      </c>
      <c r="B9499" s="6">
        <v>12</v>
      </c>
      <c r="C9499" s="6">
        <v>9</v>
      </c>
      <c r="D9499" s="6">
        <f t="shared" si="1924"/>
        <v>35</v>
      </c>
      <c r="E9499" s="5">
        <f t="shared" si="1925"/>
        <v>4784.8479031488414</v>
      </c>
      <c r="F9499" s="5">
        <f t="shared" si="1926"/>
        <v>484.15997672866712</v>
      </c>
      <c r="G9499" s="5">
        <f t="shared" si="1927"/>
        <v>452.90833186570285</v>
      </c>
      <c r="H9499" s="5">
        <f t="shared" si="1928"/>
        <v>5721.9162117432115</v>
      </c>
      <c r="I9499" s="5">
        <f t="shared" si="1929"/>
        <v>720</v>
      </c>
      <c r="J9499" s="5">
        <f t="shared" si="1930"/>
        <v>5001.9162117432115</v>
      </c>
      <c r="K9499" s="2">
        <f t="shared" si="1931"/>
        <v>111838.82312054187</v>
      </c>
      <c r="L9499" s="2">
        <f t="shared" si="1932"/>
        <v>172628</v>
      </c>
      <c r="M9499" s="2">
        <f t="shared" si="1933"/>
        <v>25520</v>
      </c>
      <c r="N9499" s="6">
        <f t="shared" si="1934"/>
        <v>1</v>
      </c>
      <c r="O9499" s="2">
        <f t="shared" si="1935"/>
        <v>15269.176879458129</v>
      </c>
      <c r="P9499" s="2">
        <f t="shared" si="1936"/>
        <v>15269.176879458129</v>
      </c>
    </row>
    <row r="9500" spans="1:16">
      <c r="A9500" s="6">
        <v>14</v>
      </c>
      <c r="B9500" s="6">
        <v>12</v>
      </c>
      <c r="C9500" s="6">
        <v>10</v>
      </c>
      <c r="D9500" s="6">
        <f t="shared" si="1924"/>
        <v>36</v>
      </c>
      <c r="E9500" s="5">
        <f t="shared" si="1925"/>
        <v>4784.8479031488414</v>
      </c>
      <c r="F9500" s="5">
        <f t="shared" si="1926"/>
        <v>484.15997672866712</v>
      </c>
      <c r="G9500" s="5">
        <f t="shared" si="1927"/>
        <v>509.52187334891573</v>
      </c>
      <c r="H9500" s="5">
        <f t="shared" si="1928"/>
        <v>5778.529753226424</v>
      </c>
      <c r="I9500" s="5">
        <f t="shared" si="1929"/>
        <v>720</v>
      </c>
      <c r="J9500" s="5">
        <f t="shared" si="1930"/>
        <v>5058.529753226424</v>
      </c>
      <c r="K9500" s="2">
        <f t="shared" si="1931"/>
        <v>112821.69710462542</v>
      </c>
      <c r="L9500" s="2">
        <f t="shared" si="1932"/>
        <v>175328</v>
      </c>
      <c r="M9500" s="2">
        <f t="shared" si="1933"/>
        <v>26400</v>
      </c>
      <c r="N9500" s="6">
        <f t="shared" si="1934"/>
        <v>1</v>
      </c>
      <c r="O9500" s="2">
        <f t="shared" si="1935"/>
        <v>16106.302895374582</v>
      </c>
      <c r="P9500" s="2">
        <f t="shared" si="1936"/>
        <v>16106.302895374582</v>
      </c>
    </row>
    <row r="9501" spans="1:16">
      <c r="A9501" s="6">
        <v>14</v>
      </c>
      <c r="B9501" s="6">
        <v>12</v>
      </c>
      <c r="C9501" s="6">
        <v>11</v>
      </c>
      <c r="D9501" s="6">
        <f t="shared" si="1924"/>
        <v>37</v>
      </c>
      <c r="E9501" s="5">
        <f t="shared" si="1925"/>
        <v>4784.8479031488414</v>
      </c>
      <c r="F9501" s="5">
        <f t="shared" si="1926"/>
        <v>484.15997672866712</v>
      </c>
      <c r="G9501" s="5">
        <f t="shared" si="1927"/>
        <v>567.47998644235474</v>
      </c>
      <c r="H9501" s="5">
        <f t="shared" si="1928"/>
        <v>5836.4878663198633</v>
      </c>
      <c r="I9501" s="5">
        <f t="shared" si="1929"/>
        <v>720</v>
      </c>
      <c r="J9501" s="5">
        <f t="shared" si="1930"/>
        <v>5116.4878663198633</v>
      </c>
      <c r="K9501" s="2">
        <f t="shared" si="1931"/>
        <v>113827.91434583096</v>
      </c>
      <c r="L9501" s="2">
        <f t="shared" si="1932"/>
        <v>178028</v>
      </c>
      <c r="M9501" s="2">
        <f t="shared" si="1933"/>
        <v>27280</v>
      </c>
      <c r="N9501" s="6">
        <f t="shared" si="1934"/>
        <v>1</v>
      </c>
      <c r="O9501" s="2">
        <f t="shared" si="1935"/>
        <v>16920.085654169045</v>
      </c>
      <c r="P9501" s="2">
        <f t="shared" si="1936"/>
        <v>16920.085654169045</v>
      </c>
    </row>
    <row r="9502" spans="1:16">
      <c r="A9502" s="6">
        <v>14</v>
      </c>
      <c r="B9502" s="6">
        <v>12</v>
      </c>
      <c r="C9502" s="6">
        <v>12</v>
      </c>
      <c r="D9502" s="6">
        <f t="shared" si="1924"/>
        <v>38</v>
      </c>
      <c r="E9502" s="5">
        <f t="shared" si="1925"/>
        <v>4784.8479031488414</v>
      </c>
      <c r="F9502" s="5">
        <f t="shared" si="1926"/>
        <v>484.15997672866712</v>
      </c>
      <c r="G9502" s="5">
        <f t="shared" si="1927"/>
        <v>626.80743957041921</v>
      </c>
      <c r="H9502" s="5">
        <f t="shared" si="1928"/>
        <v>5895.8153194479273</v>
      </c>
      <c r="I9502" s="5">
        <f t="shared" si="1929"/>
        <v>720</v>
      </c>
      <c r="J9502" s="5">
        <f t="shared" si="1930"/>
        <v>5175.8153194479273</v>
      </c>
      <c r="K9502" s="2">
        <f t="shared" si="1931"/>
        <v>114857.90485152652</v>
      </c>
      <c r="L9502" s="2">
        <f t="shared" si="1932"/>
        <v>180728</v>
      </c>
      <c r="M9502" s="2">
        <f t="shared" si="1933"/>
        <v>28160</v>
      </c>
      <c r="N9502" s="6">
        <f t="shared" si="1934"/>
        <v>1</v>
      </c>
      <c r="O9502" s="2">
        <f t="shared" si="1935"/>
        <v>17710.095148473483</v>
      </c>
      <c r="P9502" s="2">
        <f t="shared" si="1936"/>
        <v>17710.095148473483</v>
      </c>
    </row>
    <row r="9503" spans="1:16">
      <c r="A9503" s="6">
        <v>14</v>
      </c>
      <c r="B9503" s="6">
        <v>12</v>
      </c>
      <c r="C9503" s="6">
        <v>13</v>
      </c>
      <c r="D9503" s="6">
        <f t="shared" si="1924"/>
        <v>39</v>
      </c>
      <c r="E9503" s="5">
        <f t="shared" si="1925"/>
        <v>4784.8479031488414</v>
      </c>
      <c r="F9503" s="5">
        <f t="shared" si="1926"/>
        <v>484.15997672866712</v>
      </c>
      <c r="G9503" s="5">
        <f t="shared" si="1927"/>
        <v>687.52941027880343</v>
      </c>
      <c r="H9503" s="5">
        <f t="shared" si="1928"/>
        <v>5956.5372901563114</v>
      </c>
      <c r="I9503" s="5">
        <f t="shared" si="1929"/>
        <v>720</v>
      </c>
      <c r="J9503" s="5">
        <f t="shared" si="1930"/>
        <v>5236.5372901563114</v>
      </c>
      <c r="K9503" s="2">
        <f t="shared" si="1931"/>
        <v>115912.10573188041</v>
      </c>
      <c r="L9503" s="2">
        <f t="shared" si="1932"/>
        <v>183428</v>
      </c>
      <c r="M9503" s="2">
        <f t="shared" si="1933"/>
        <v>29040</v>
      </c>
      <c r="N9503" s="6">
        <f t="shared" si="1934"/>
        <v>1</v>
      </c>
      <c r="O9503" s="2">
        <f t="shared" si="1935"/>
        <v>18475.894268119591</v>
      </c>
      <c r="P9503" s="2">
        <f t="shared" si="1936"/>
        <v>18475.894268119591</v>
      </c>
    </row>
    <row r="9504" spans="1:16">
      <c r="A9504" s="6">
        <v>14</v>
      </c>
      <c r="B9504" s="6">
        <v>12</v>
      </c>
      <c r="C9504" s="6">
        <v>14</v>
      </c>
      <c r="D9504" s="6">
        <f t="shared" si="1924"/>
        <v>40</v>
      </c>
      <c r="E9504" s="5">
        <f t="shared" si="1925"/>
        <v>4784.8479031488414</v>
      </c>
      <c r="F9504" s="5">
        <f t="shared" si="1926"/>
        <v>484.15997672866712</v>
      </c>
      <c r="G9504" s="5">
        <f t="shared" si="1927"/>
        <v>749.67149159246469</v>
      </c>
      <c r="H9504" s="5">
        <f t="shared" si="1928"/>
        <v>6018.6793714699734</v>
      </c>
      <c r="I9504" s="5">
        <f t="shared" si="1929"/>
        <v>720</v>
      </c>
      <c r="J9504" s="5">
        <f t="shared" si="1930"/>
        <v>5298.6793714699734</v>
      </c>
      <c r="K9504" s="2">
        <f t="shared" si="1931"/>
        <v>116990.96131024259</v>
      </c>
      <c r="L9504" s="2">
        <f t="shared" si="1932"/>
        <v>186128</v>
      </c>
      <c r="M9504" s="2">
        <f t="shared" si="1933"/>
        <v>29920</v>
      </c>
      <c r="N9504" s="6">
        <f t="shared" si="1934"/>
        <v>1</v>
      </c>
      <c r="O9504" s="2">
        <f t="shared" si="1935"/>
        <v>19217.038689757406</v>
      </c>
      <c r="P9504" s="2">
        <f t="shared" si="1936"/>
        <v>19217.038689757406</v>
      </c>
    </row>
    <row r="9505" spans="1:16">
      <c r="A9505" s="6">
        <v>14</v>
      </c>
      <c r="B9505" s="6">
        <v>12</v>
      </c>
      <c r="C9505" s="6">
        <v>15</v>
      </c>
      <c r="D9505" s="6">
        <f t="shared" si="1924"/>
        <v>41</v>
      </c>
      <c r="E9505" s="5">
        <f t="shared" si="1925"/>
        <v>4784.8479031488414</v>
      </c>
      <c r="F9505" s="5">
        <f t="shared" si="1926"/>
        <v>484.15997672866712</v>
      </c>
      <c r="G9505" s="5">
        <f t="shared" si="1927"/>
        <v>813.25969846861108</v>
      </c>
      <c r="H9505" s="5">
        <f t="shared" si="1928"/>
        <v>6082.26757834612</v>
      </c>
      <c r="I9505" s="5">
        <f t="shared" si="1929"/>
        <v>720</v>
      </c>
      <c r="J9505" s="5">
        <f t="shared" si="1930"/>
        <v>5362.26757834612</v>
      </c>
      <c r="K9505" s="2">
        <f t="shared" si="1931"/>
        <v>118094.92323517569</v>
      </c>
      <c r="L9505" s="2">
        <f t="shared" si="1932"/>
        <v>188828</v>
      </c>
      <c r="M9505" s="2">
        <f t="shared" si="1933"/>
        <v>30800</v>
      </c>
      <c r="N9505" s="6">
        <f t="shared" si="1934"/>
        <v>1</v>
      </c>
      <c r="O9505" s="2">
        <f t="shared" si="1935"/>
        <v>19933.076764824305</v>
      </c>
      <c r="P9505" s="2">
        <f t="shared" si="1936"/>
        <v>19933.076764824305</v>
      </c>
    </row>
    <row r="9506" spans="1:16">
      <c r="A9506" s="6">
        <v>14</v>
      </c>
      <c r="B9506" s="6">
        <v>12</v>
      </c>
      <c r="C9506" s="6">
        <v>16</v>
      </c>
      <c r="D9506" s="6">
        <f t="shared" si="1924"/>
        <v>42</v>
      </c>
      <c r="E9506" s="5">
        <f t="shared" si="1925"/>
        <v>4784.8479031488414</v>
      </c>
      <c r="F9506" s="5">
        <f t="shared" si="1926"/>
        <v>484.15997672866712</v>
      </c>
      <c r="G9506" s="5">
        <f t="shared" si="1927"/>
        <v>878.32047434610013</v>
      </c>
      <c r="H9506" s="5">
        <f t="shared" si="1928"/>
        <v>6147.3283542236086</v>
      </c>
      <c r="I9506" s="5">
        <f t="shared" si="1929"/>
        <v>720</v>
      </c>
      <c r="J9506" s="5">
        <f t="shared" si="1930"/>
        <v>5427.3283542236086</v>
      </c>
      <c r="K9506" s="2">
        <f t="shared" si="1931"/>
        <v>119224.45059415988</v>
      </c>
      <c r="L9506" s="2">
        <f t="shared" si="1932"/>
        <v>191528</v>
      </c>
      <c r="M9506" s="2">
        <f t="shared" si="1933"/>
        <v>31680</v>
      </c>
      <c r="N9506" s="6">
        <f t="shared" si="1934"/>
        <v>1</v>
      </c>
      <c r="O9506" s="2">
        <f t="shared" si="1935"/>
        <v>20623.549405840124</v>
      </c>
      <c r="P9506" s="2">
        <f t="shared" si="1936"/>
        <v>20623.549405840124</v>
      </c>
    </row>
    <row r="9507" spans="1:16">
      <c r="A9507" s="6">
        <v>14</v>
      </c>
      <c r="B9507" s="6">
        <v>12</v>
      </c>
      <c r="C9507" s="6">
        <v>17</v>
      </c>
      <c r="D9507" s="6">
        <f t="shared" si="1924"/>
        <v>43</v>
      </c>
      <c r="E9507" s="5">
        <f t="shared" si="1925"/>
        <v>4784.8479031488414</v>
      </c>
      <c r="F9507" s="5">
        <f t="shared" si="1926"/>
        <v>484.15997672866712</v>
      </c>
      <c r="G9507" s="5">
        <f t="shared" si="1927"/>
        <v>944.88069779264049</v>
      </c>
      <c r="H9507" s="5">
        <f t="shared" si="1928"/>
        <v>6213.8885776701491</v>
      </c>
      <c r="I9507" s="5">
        <f t="shared" si="1929"/>
        <v>720</v>
      </c>
      <c r="J9507" s="5">
        <f t="shared" si="1930"/>
        <v>5493.8885776701491</v>
      </c>
      <c r="K9507" s="2">
        <f t="shared" si="1931"/>
        <v>120380.01002899565</v>
      </c>
      <c r="L9507" s="2">
        <f t="shared" si="1932"/>
        <v>194228</v>
      </c>
      <c r="M9507" s="2">
        <f t="shared" si="1933"/>
        <v>32560</v>
      </c>
      <c r="N9507" s="6">
        <f t="shared" si="1934"/>
        <v>1</v>
      </c>
      <c r="O9507" s="2">
        <f t="shared" si="1935"/>
        <v>21287.989971004354</v>
      </c>
      <c r="P9507" s="2">
        <f t="shared" si="1936"/>
        <v>21287.989971004354</v>
      </c>
    </row>
    <row r="9508" spans="1:16">
      <c r="A9508" s="6">
        <v>14</v>
      </c>
      <c r="B9508" s="6">
        <v>12</v>
      </c>
      <c r="C9508" s="6">
        <v>18</v>
      </c>
      <c r="D9508" s="6">
        <f t="shared" si="1924"/>
        <v>44</v>
      </c>
      <c r="E9508" s="5">
        <f t="shared" si="1925"/>
        <v>4784.8479031488414</v>
      </c>
      <c r="F9508" s="5">
        <f t="shared" si="1926"/>
        <v>484.15997672866712</v>
      </c>
      <c r="G9508" s="5">
        <f t="shared" si="1927"/>
        <v>1012.9676892512279</v>
      </c>
      <c r="H9508" s="5">
        <f t="shared" si="1928"/>
        <v>6281.9755691287364</v>
      </c>
      <c r="I9508" s="5">
        <f t="shared" si="1929"/>
        <v>720</v>
      </c>
      <c r="J9508" s="5">
        <f t="shared" si="1930"/>
        <v>5561.9755691287364</v>
      </c>
      <c r="K9508" s="2">
        <f t="shared" si="1931"/>
        <v>121562.07585292945</v>
      </c>
      <c r="L9508" s="2">
        <f t="shared" si="1932"/>
        <v>196928</v>
      </c>
      <c r="M9508" s="2">
        <f t="shared" si="1933"/>
        <v>33440</v>
      </c>
      <c r="N9508" s="6">
        <f t="shared" si="1934"/>
        <v>1</v>
      </c>
      <c r="O9508" s="2">
        <f t="shared" si="1935"/>
        <v>21925.924147070546</v>
      </c>
      <c r="P9508" s="2">
        <f t="shared" si="1936"/>
        <v>21925.924147070546</v>
      </c>
    </row>
    <row r="9509" spans="1:16">
      <c r="A9509" s="6">
        <v>14</v>
      </c>
      <c r="B9509" s="6">
        <v>12</v>
      </c>
      <c r="C9509" s="6">
        <v>19</v>
      </c>
      <c r="D9509" s="6">
        <f t="shared" si="1924"/>
        <v>45</v>
      </c>
      <c r="E9509" s="5">
        <f t="shared" si="1925"/>
        <v>4784.8479031488414</v>
      </c>
      <c r="F9509" s="5">
        <f t="shared" si="1926"/>
        <v>484.15997672866712</v>
      </c>
      <c r="G9509" s="5">
        <f t="shared" si="1927"/>
        <v>1082.6092178872495</v>
      </c>
      <c r="H9509" s="5">
        <f t="shared" si="1928"/>
        <v>6351.617097764758</v>
      </c>
      <c r="I9509" s="5">
        <f t="shared" si="1929"/>
        <v>720</v>
      </c>
      <c r="J9509" s="5">
        <f t="shared" si="1930"/>
        <v>5631.617097764758</v>
      </c>
      <c r="K9509" s="2">
        <f t="shared" si="1931"/>
        <v>122771.13016952705</v>
      </c>
      <c r="L9509" s="2">
        <f t="shared" si="1932"/>
        <v>199628</v>
      </c>
      <c r="M9509" s="2">
        <f t="shared" si="1933"/>
        <v>34320</v>
      </c>
      <c r="N9509" s="6">
        <f t="shared" si="1934"/>
        <v>1</v>
      </c>
      <c r="O9509" s="2">
        <f t="shared" si="1935"/>
        <v>22536.869830472948</v>
      </c>
      <c r="P9509" s="2">
        <f t="shared" si="1936"/>
        <v>22536.869830472948</v>
      </c>
    </row>
    <row r="9510" spans="1:16">
      <c r="A9510" s="6">
        <v>14</v>
      </c>
      <c r="B9510" s="6">
        <v>12</v>
      </c>
      <c r="C9510" s="6">
        <v>20</v>
      </c>
      <c r="D9510" s="6">
        <f t="shared" si="1924"/>
        <v>46</v>
      </c>
      <c r="E9510" s="5">
        <f t="shared" si="1925"/>
        <v>4784.8479031488414</v>
      </c>
      <c r="F9510" s="5">
        <f t="shared" si="1926"/>
        <v>484.15997672866712</v>
      </c>
      <c r="G9510" s="5">
        <f t="shared" si="1927"/>
        <v>1153.8335085377266</v>
      </c>
      <c r="H9510" s="5">
        <f t="shared" si="1928"/>
        <v>6422.8413884152351</v>
      </c>
      <c r="I9510" s="5">
        <f t="shared" si="1929"/>
        <v>720</v>
      </c>
      <c r="J9510" s="5">
        <f t="shared" si="1930"/>
        <v>5702.8413884152351</v>
      </c>
      <c r="K9510" s="2">
        <f t="shared" si="1931"/>
        <v>124007.66299332005</v>
      </c>
      <c r="L9510" s="2">
        <f t="shared" si="1932"/>
        <v>202328</v>
      </c>
      <c r="M9510" s="2">
        <f t="shared" si="1933"/>
        <v>35200</v>
      </c>
      <c r="N9510" s="6">
        <f t="shared" si="1934"/>
        <v>1</v>
      </c>
      <c r="O9510" s="2">
        <f t="shared" si="1935"/>
        <v>23120.337006679954</v>
      </c>
      <c r="P9510" s="2">
        <f t="shared" si="1936"/>
        <v>23120.337006679954</v>
      </c>
    </row>
    <row r="9511" spans="1:16">
      <c r="A9511" s="6">
        <v>14</v>
      </c>
      <c r="B9511" s="6">
        <v>12</v>
      </c>
      <c r="C9511" s="6">
        <v>21</v>
      </c>
      <c r="D9511" s="6">
        <f t="shared" si="1924"/>
        <v>47</v>
      </c>
      <c r="E9511" s="5">
        <f t="shared" si="1925"/>
        <v>4784.8479031488414</v>
      </c>
      <c r="F9511" s="5">
        <f t="shared" si="1926"/>
        <v>484.15997672866712</v>
      </c>
      <c r="G9511" s="5">
        <f t="shared" si="1927"/>
        <v>1226.6692487641703</v>
      </c>
      <c r="H9511" s="5">
        <f t="shared" si="1928"/>
        <v>6495.6771286416788</v>
      </c>
      <c r="I9511" s="5">
        <f t="shared" si="1929"/>
        <v>720</v>
      </c>
      <c r="J9511" s="5">
        <f t="shared" si="1930"/>
        <v>5775.6771286416788</v>
      </c>
      <c r="K9511" s="2">
        <f t="shared" si="1931"/>
        <v>125272.17237225137</v>
      </c>
      <c r="L9511" s="2">
        <f t="shared" si="1932"/>
        <v>205028</v>
      </c>
      <c r="M9511" s="2">
        <f t="shared" si="1933"/>
        <v>36080</v>
      </c>
      <c r="N9511" s="6">
        <f t="shared" si="1934"/>
        <v>0</v>
      </c>
      <c r="O9511" s="2">
        <f t="shared" si="1935"/>
        <v>23675.827627748629</v>
      </c>
      <c r="P9511" s="2" t="str">
        <f t="shared" si="1936"/>
        <v/>
      </c>
    </row>
    <row r="9512" spans="1:16">
      <c r="A9512" s="6">
        <v>14</v>
      </c>
      <c r="B9512" s="6">
        <v>12</v>
      </c>
      <c r="C9512" s="6">
        <v>22</v>
      </c>
      <c r="D9512" s="6">
        <f t="shared" si="1924"/>
        <v>48</v>
      </c>
      <c r="E9512" s="5">
        <f t="shared" si="1925"/>
        <v>4784.8479031488414</v>
      </c>
      <c r="F9512" s="5">
        <f t="shared" si="1926"/>
        <v>484.15997672866712</v>
      </c>
      <c r="G9512" s="5">
        <f t="shared" si="1927"/>
        <v>1301.1455960105666</v>
      </c>
      <c r="H9512" s="5">
        <f t="shared" si="1928"/>
        <v>6570.1534758880753</v>
      </c>
      <c r="I9512" s="5">
        <f t="shared" si="1929"/>
        <v>720</v>
      </c>
      <c r="J9512" s="5">
        <f t="shared" si="1930"/>
        <v>5850.1534758880753</v>
      </c>
      <c r="K9512" s="2">
        <f t="shared" si="1931"/>
        <v>126565.16451194575</v>
      </c>
      <c r="L9512" s="2">
        <f t="shared" si="1932"/>
        <v>207728</v>
      </c>
      <c r="M9512" s="2">
        <f t="shared" si="1933"/>
        <v>36960</v>
      </c>
      <c r="N9512" s="6">
        <f t="shared" si="1934"/>
        <v>0</v>
      </c>
      <c r="O9512" s="2">
        <f t="shared" si="1935"/>
        <v>24202.835488054247</v>
      </c>
      <c r="P9512" s="2" t="str">
        <f t="shared" si="1936"/>
        <v/>
      </c>
    </row>
    <row r="9513" spans="1:16">
      <c r="A9513" s="6">
        <v>14</v>
      </c>
      <c r="B9513" s="6">
        <v>12</v>
      </c>
      <c r="C9513" s="6">
        <v>23</v>
      </c>
      <c r="D9513" s="6">
        <f t="shared" si="1924"/>
        <v>49</v>
      </c>
      <c r="E9513" s="5">
        <f t="shared" si="1925"/>
        <v>4784.8479031488414</v>
      </c>
      <c r="F9513" s="5">
        <f t="shared" si="1926"/>
        <v>484.15997672866712</v>
      </c>
      <c r="G9513" s="5">
        <f t="shared" si="1927"/>
        <v>1377.292184868003</v>
      </c>
      <c r="H9513" s="5">
        <f t="shared" si="1928"/>
        <v>6646.3000647455119</v>
      </c>
      <c r="I9513" s="5">
        <f t="shared" si="1929"/>
        <v>720</v>
      </c>
      <c r="J9513" s="5">
        <f t="shared" si="1930"/>
        <v>5926.3000647455119</v>
      </c>
      <c r="K9513" s="2">
        <f t="shared" si="1931"/>
        <v>127887.1539018318</v>
      </c>
      <c r="L9513" s="2">
        <f t="shared" si="1932"/>
        <v>210428</v>
      </c>
      <c r="M9513" s="2">
        <f t="shared" si="1933"/>
        <v>37840</v>
      </c>
      <c r="N9513" s="6">
        <f t="shared" si="1934"/>
        <v>0</v>
      </c>
      <c r="O9513" s="2">
        <f t="shared" si="1935"/>
        <v>24700.8460981682</v>
      </c>
      <c r="P9513" s="2" t="str">
        <f t="shared" si="1936"/>
        <v/>
      </c>
    </row>
    <row r="9514" spans="1:16">
      <c r="A9514" s="6">
        <v>14</v>
      </c>
      <c r="B9514" s="6">
        <v>12</v>
      </c>
      <c r="C9514" s="6">
        <v>24</v>
      </c>
      <c r="D9514" s="6">
        <f t="shared" si="1924"/>
        <v>50</v>
      </c>
      <c r="E9514" s="5">
        <f t="shared" si="1925"/>
        <v>4784.8479031488414</v>
      </c>
      <c r="F9514" s="5">
        <f t="shared" si="1926"/>
        <v>484.15997672866712</v>
      </c>
      <c r="G9514" s="5">
        <f t="shared" si="1927"/>
        <v>1455.1391344474989</v>
      </c>
      <c r="H9514" s="5">
        <f t="shared" si="1928"/>
        <v>6724.1470143250071</v>
      </c>
      <c r="I9514" s="5">
        <f t="shared" si="1929"/>
        <v>720</v>
      </c>
      <c r="J9514" s="5">
        <f t="shared" si="1930"/>
        <v>6004.1470143250071</v>
      </c>
      <c r="K9514" s="2">
        <f t="shared" si="1931"/>
        <v>129238.66344314249</v>
      </c>
      <c r="L9514" s="2">
        <f t="shared" si="1932"/>
        <v>213128</v>
      </c>
      <c r="M9514" s="2">
        <f t="shared" si="1933"/>
        <v>38720</v>
      </c>
      <c r="N9514" s="6">
        <f t="shared" si="1934"/>
        <v>0</v>
      </c>
      <c r="O9514" s="2">
        <f t="shared" si="1935"/>
        <v>25169.33655685751</v>
      </c>
      <c r="P9514" s="2" t="str">
        <f t="shared" si="1936"/>
        <v/>
      </c>
    </row>
    <row r="9515" spans="1:16">
      <c r="A9515" s="6">
        <v>14</v>
      </c>
      <c r="B9515" s="6">
        <v>12</v>
      </c>
      <c r="C9515" s="6">
        <v>25</v>
      </c>
      <c r="D9515" s="6">
        <f t="shared" si="1924"/>
        <v>51</v>
      </c>
      <c r="E9515" s="5">
        <f t="shared" si="1925"/>
        <v>4784.8479031488414</v>
      </c>
      <c r="F9515" s="5">
        <f t="shared" si="1926"/>
        <v>484.15997672866712</v>
      </c>
      <c r="G9515" s="5">
        <f t="shared" si="1927"/>
        <v>1534.7170558625965</v>
      </c>
      <c r="H9515" s="5">
        <f t="shared" si="1928"/>
        <v>6803.7249357401051</v>
      </c>
      <c r="I9515" s="5">
        <f t="shared" si="1929"/>
        <v>720</v>
      </c>
      <c r="J9515" s="5">
        <f t="shared" si="1930"/>
        <v>6083.7249357401051</v>
      </c>
      <c r="K9515" s="2">
        <f t="shared" si="1931"/>
        <v>130620.22457882126</v>
      </c>
      <c r="L9515" s="2">
        <f t="shared" si="1932"/>
        <v>215828</v>
      </c>
      <c r="M9515" s="2">
        <f t="shared" si="1933"/>
        <v>39600</v>
      </c>
      <c r="N9515" s="6">
        <f t="shared" si="1934"/>
        <v>0</v>
      </c>
      <c r="O9515" s="2">
        <f t="shared" si="1935"/>
        <v>25607.77542117874</v>
      </c>
      <c r="P9515" s="2" t="str">
        <f t="shared" si="1936"/>
        <v/>
      </c>
    </row>
    <row r="9516" spans="1:16">
      <c r="A9516" s="6">
        <v>14</v>
      </c>
      <c r="B9516" s="6">
        <v>12</v>
      </c>
      <c r="C9516" s="6">
        <v>26</v>
      </c>
      <c r="D9516" s="6">
        <f t="shared" si="1924"/>
        <v>52</v>
      </c>
      <c r="E9516" s="5">
        <f t="shared" si="1925"/>
        <v>4784.8479031488414</v>
      </c>
      <c r="F9516" s="5">
        <f t="shared" si="1926"/>
        <v>484.15997672866712</v>
      </c>
      <c r="G9516" s="5">
        <f t="shared" si="1927"/>
        <v>1616.0570598233144</v>
      </c>
      <c r="H9516" s="5">
        <f t="shared" si="1928"/>
        <v>6885.0649397008228</v>
      </c>
      <c r="I9516" s="5">
        <f t="shared" si="1929"/>
        <v>720</v>
      </c>
      <c r="J9516" s="5">
        <f t="shared" si="1930"/>
        <v>6165.0649397008228</v>
      </c>
      <c r="K9516" s="2">
        <f t="shared" si="1931"/>
        <v>132032.37742536151</v>
      </c>
      <c r="L9516" s="2">
        <f t="shared" si="1932"/>
        <v>218528</v>
      </c>
      <c r="M9516" s="2">
        <f t="shared" si="1933"/>
        <v>40480</v>
      </c>
      <c r="N9516" s="6">
        <f t="shared" si="1934"/>
        <v>0</v>
      </c>
      <c r="O9516" s="2">
        <f t="shared" si="1935"/>
        <v>26015.622574638488</v>
      </c>
      <c r="P9516" s="2" t="str">
        <f t="shared" si="1936"/>
        <v/>
      </c>
    </row>
    <row r="9517" spans="1:16">
      <c r="A9517" s="6">
        <v>14</v>
      </c>
      <c r="B9517" s="6">
        <v>12</v>
      </c>
      <c r="C9517" s="6">
        <v>27</v>
      </c>
      <c r="D9517" s="6">
        <f t="shared" si="1924"/>
        <v>53</v>
      </c>
      <c r="E9517" s="5">
        <f t="shared" si="1925"/>
        <v>4784.8479031488414</v>
      </c>
      <c r="F9517" s="5">
        <f t="shared" si="1926"/>
        <v>484.15997672866712</v>
      </c>
      <c r="G9517" s="5">
        <f t="shared" si="1927"/>
        <v>1699.1907643430709</v>
      </c>
      <c r="H9517" s="5">
        <f t="shared" si="1928"/>
        <v>6968.1986442205798</v>
      </c>
      <c r="I9517" s="5">
        <f t="shared" si="1929"/>
        <v>720</v>
      </c>
      <c r="J9517" s="5">
        <f t="shared" si="1930"/>
        <v>6248.1986442205798</v>
      </c>
      <c r="K9517" s="2">
        <f t="shared" si="1931"/>
        <v>133475.67090660729</v>
      </c>
      <c r="L9517" s="2">
        <f t="shared" si="1932"/>
        <v>221228</v>
      </c>
      <c r="M9517" s="2">
        <f t="shared" si="1933"/>
        <v>41360</v>
      </c>
      <c r="N9517" s="6">
        <f t="shared" si="1934"/>
        <v>0</v>
      </c>
      <c r="O9517" s="2">
        <f t="shared" si="1935"/>
        <v>26392.329093392706</v>
      </c>
      <c r="P9517" s="2" t="str">
        <f t="shared" si="1936"/>
        <v/>
      </c>
    </row>
    <row r="9518" spans="1:16">
      <c r="A9518" s="6">
        <v>14</v>
      </c>
      <c r="B9518" s="6">
        <v>12</v>
      </c>
      <c r="C9518" s="6">
        <v>28</v>
      </c>
      <c r="D9518" s="6">
        <f t="shared" si="1924"/>
        <v>54</v>
      </c>
      <c r="E9518" s="5">
        <f t="shared" si="1925"/>
        <v>4784.8479031488414</v>
      </c>
      <c r="F9518" s="5">
        <f t="shared" si="1926"/>
        <v>484.15997672866712</v>
      </c>
      <c r="G9518" s="5">
        <f t="shared" si="1927"/>
        <v>1784.1503025602246</v>
      </c>
      <c r="H9518" s="5">
        <f t="shared" si="1928"/>
        <v>7053.1581824377336</v>
      </c>
      <c r="I9518" s="5">
        <f t="shared" si="1929"/>
        <v>720</v>
      </c>
      <c r="J9518" s="5">
        <f t="shared" si="1930"/>
        <v>6333.1581824377336</v>
      </c>
      <c r="K9518" s="2">
        <f t="shared" si="1931"/>
        <v>134950.66288954398</v>
      </c>
      <c r="L9518" s="2">
        <f t="shared" si="1932"/>
        <v>223928</v>
      </c>
      <c r="M9518" s="2">
        <f t="shared" si="1933"/>
        <v>42240</v>
      </c>
      <c r="N9518" s="6">
        <f t="shared" si="1934"/>
        <v>0</v>
      </c>
      <c r="O9518" s="2">
        <f t="shared" si="1935"/>
        <v>26737.337110456021</v>
      </c>
      <c r="P9518" s="2" t="str">
        <f t="shared" si="1936"/>
        <v/>
      </c>
    </row>
    <row r="9519" spans="1:16">
      <c r="A9519" s="6">
        <v>14</v>
      </c>
      <c r="B9519" s="6">
        <v>12</v>
      </c>
      <c r="C9519" s="6">
        <v>29</v>
      </c>
      <c r="D9519" s="6">
        <f t="shared" si="1924"/>
        <v>55</v>
      </c>
      <c r="E9519" s="5">
        <f t="shared" si="1925"/>
        <v>4784.8479031488414</v>
      </c>
      <c r="F9519" s="5">
        <f t="shared" si="1926"/>
        <v>484.15997672866712</v>
      </c>
      <c r="G9519" s="5">
        <f t="shared" si="1927"/>
        <v>1870.9683306758782</v>
      </c>
      <c r="H9519" s="5">
        <f t="shared" si="1928"/>
        <v>7139.9762105533864</v>
      </c>
      <c r="I9519" s="5">
        <f t="shared" si="1929"/>
        <v>720</v>
      </c>
      <c r="J9519" s="5">
        <f t="shared" si="1930"/>
        <v>6419.9762105533864</v>
      </c>
      <c r="K9519" s="2">
        <f t="shared" si="1931"/>
        <v>136457.92032210738</v>
      </c>
      <c r="L9519" s="2">
        <f t="shared" si="1932"/>
        <v>226628</v>
      </c>
      <c r="M9519" s="2">
        <f t="shared" si="1933"/>
        <v>43120</v>
      </c>
      <c r="N9519" s="6">
        <f t="shared" si="1934"/>
        <v>0</v>
      </c>
      <c r="O9519" s="2">
        <f t="shared" si="1935"/>
        <v>27050.079677892616</v>
      </c>
      <c r="P9519" s="2" t="str">
        <f t="shared" si="1936"/>
        <v/>
      </c>
    </row>
    <row r="9520" spans="1:16">
      <c r="A9520" s="6">
        <v>14</v>
      </c>
      <c r="B9520" s="6">
        <v>12</v>
      </c>
      <c r="C9520" s="6">
        <v>30</v>
      </c>
      <c r="D9520" s="6">
        <f t="shared" si="1924"/>
        <v>56</v>
      </c>
      <c r="E9520" s="5">
        <f t="shared" si="1925"/>
        <v>4784.8479031488414</v>
      </c>
      <c r="F9520" s="5">
        <f t="shared" si="1926"/>
        <v>484.15997672866712</v>
      </c>
      <c r="G9520" s="5">
        <f t="shared" si="1927"/>
        <v>1959.6780360096488</v>
      </c>
      <c r="H9520" s="5">
        <f t="shared" si="1928"/>
        <v>7228.6859158871575</v>
      </c>
      <c r="I9520" s="5">
        <f t="shared" si="1929"/>
        <v>720</v>
      </c>
      <c r="J9520" s="5">
        <f t="shared" si="1930"/>
        <v>6508.6859158871575</v>
      </c>
      <c r="K9520" s="2">
        <f t="shared" si="1931"/>
        <v>137998.01937304094</v>
      </c>
      <c r="L9520" s="2">
        <f t="shared" si="1932"/>
        <v>229328</v>
      </c>
      <c r="M9520" s="2">
        <f t="shared" si="1933"/>
        <v>44000</v>
      </c>
      <c r="N9520" s="6">
        <f t="shared" si="1934"/>
        <v>0</v>
      </c>
      <c r="O9520" s="2">
        <f t="shared" si="1935"/>
        <v>27329.980626959063</v>
      </c>
      <c r="P9520" s="2" t="str">
        <f t="shared" si="1936"/>
        <v/>
      </c>
    </row>
    <row r="9521" spans="1:16">
      <c r="A9521" s="6">
        <v>14</v>
      </c>
      <c r="B9521" s="6">
        <v>13</v>
      </c>
      <c r="C9521" s="6">
        <v>0</v>
      </c>
      <c r="D9521" s="6">
        <f t="shared" si="1924"/>
        <v>27</v>
      </c>
      <c r="E9521" s="5">
        <f t="shared" si="1925"/>
        <v>4784.8479031488414</v>
      </c>
      <c r="F9521" s="5">
        <f t="shared" si="1926"/>
        <v>537.61930749245744</v>
      </c>
      <c r="G9521" s="5">
        <f t="shared" si="1927"/>
        <v>0</v>
      </c>
      <c r="H9521" s="5">
        <f t="shared" si="1928"/>
        <v>5322.4672106412991</v>
      </c>
      <c r="I9521" s="5">
        <f t="shared" si="1929"/>
        <v>720</v>
      </c>
      <c r="J9521" s="5">
        <f t="shared" si="1930"/>
        <v>4602.4672106412991</v>
      </c>
      <c r="K9521" s="2">
        <f t="shared" si="1931"/>
        <v>104903.94462918922</v>
      </c>
      <c r="L9521" s="2">
        <f t="shared" si="1932"/>
        <v>150422</v>
      </c>
      <c r="M9521" s="2">
        <f t="shared" si="1933"/>
        <v>18040</v>
      </c>
      <c r="N9521" s="6">
        <f t="shared" si="1934"/>
        <v>1</v>
      </c>
      <c r="O9521" s="2">
        <f t="shared" si="1935"/>
        <v>7478.0553708107764</v>
      </c>
      <c r="P9521" s="2">
        <f t="shared" si="1936"/>
        <v>7478.0553708107764</v>
      </c>
    </row>
    <row r="9522" spans="1:16">
      <c r="A9522" s="6">
        <v>14</v>
      </c>
      <c r="B9522" s="6">
        <v>13</v>
      </c>
      <c r="C9522" s="6">
        <v>1</v>
      </c>
      <c r="D9522" s="6">
        <f t="shared" si="1924"/>
        <v>28</v>
      </c>
      <c r="E9522" s="5">
        <f t="shared" si="1925"/>
        <v>4784.8479031488414</v>
      </c>
      <c r="F9522" s="5">
        <f t="shared" si="1926"/>
        <v>537.61930749245744</v>
      </c>
      <c r="G9522" s="5">
        <f t="shared" si="1927"/>
        <v>45.5625</v>
      </c>
      <c r="H9522" s="5">
        <f t="shared" si="1928"/>
        <v>5368.0297106412991</v>
      </c>
      <c r="I9522" s="5">
        <f t="shared" si="1929"/>
        <v>720</v>
      </c>
      <c r="J9522" s="5">
        <f t="shared" si="1930"/>
        <v>4648.0297106412991</v>
      </c>
      <c r="K9522" s="2">
        <f t="shared" si="1931"/>
        <v>105694.96025418922</v>
      </c>
      <c r="L9522" s="2">
        <f t="shared" si="1932"/>
        <v>153122</v>
      </c>
      <c r="M9522" s="2">
        <f t="shared" si="1933"/>
        <v>18920</v>
      </c>
      <c r="N9522" s="6">
        <f t="shared" si="1934"/>
        <v>1</v>
      </c>
      <c r="O9522" s="2">
        <f t="shared" si="1935"/>
        <v>8507.0397458107764</v>
      </c>
      <c r="P9522" s="2">
        <f t="shared" si="1936"/>
        <v>8507.0397458107764</v>
      </c>
    </row>
    <row r="9523" spans="1:16">
      <c r="A9523" s="6">
        <v>14</v>
      </c>
      <c r="B9523" s="6">
        <v>13</v>
      </c>
      <c r="C9523" s="6">
        <v>2</v>
      </c>
      <c r="D9523" s="6">
        <f t="shared" si="1924"/>
        <v>29</v>
      </c>
      <c r="E9523" s="5">
        <f t="shared" si="1925"/>
        <v>4784.8479031488414</v>
      </c>
      <c r="F9523" s="5">
        <f t="shared" si="1926"/>
        <v>537.61930749245744</v>
      </c>
      <c r="G9523" s="5">
        <f t="shared" si="1927"/>
        <v>92.264062499999994</v>
      </c>
      <c r="H9523" s="5">
        <f t="shared" si="1928"/>
        <v>5414.7312731412994</v>
      </c>
      <c r="I9523" s="5">
        <f t="shared" si="1929"/>
        <v>720</v>
      </c>
      <c r="J9523" s="5">
        <f t="shared" si="1930"/>
        <v>4694.7312731412994</v>
      </c>
      <c r="K9523" s="2">
        <f t="shared" si="1931"/>
        <v>106505.75126981422</v>
      </c>
      <c r="L9523" s="2">
        <f t="shared" si="1932"/>
        <v>155822</v>
      </c>
      <c r="M9523" s="2">
        <f t="shared" si="1933"/>
        <v>19800</v>
      </c>
      <c r="N9523" s="6">
        <f t="shared" si="1934"/>
        <v>1</v>
      </c>
      <c r="O9523" s="2">
        <f t="shared" si="1935"/>
        <v>9516.2487301857764</v>
      </c>
      <c r="P9523" s="2">
        <f t="shared" si="1936"/>
        <v>9516.2487301857764</v>
      </c>
    </row>
    <row r="9524" spans="1:16">
      <c r="A9524" s="6">
        <v>14</v>
      </c>
      <c r="B9524" s="6">
        <v>13</v>
      </c>
      <c r="C9524" s="6">
        <v>3</v>
      </c>
      <c r="D9524" s="6">
        <f t="shared" si="1924"/>
        <v>30</v>
      </c>
      <c r="E9524" s="5">
        <f t="shared" si="1925"/>
        <v>4784.8479031488414</v>
      </c>
      <c r="F9524" s="5">
        <f t="shared" si="1926"/>
        <v>537.61930749245744</v>
      </c>
      <c r="G9524" s="5">
        <f t="shared" si="1927"/>
        <v>140.12604492187498</v>
      </c>
      <c r="H9524" s="5">
        <f t="shared" si="1928"/>
        <v>5462.5932555631744</v>
      </c>
      <c r="I9524" s="5">
        <f t="shared" si="1929"/>
        <v>720</v>
      </c>
      <c r="J9524" s="5">
        <f t="shared" si="1930"/>
        <v>4742.5932555631744</v>
      </c>
      <c r="K9524" s="2">
        <f t="shared" si="1931"/>
        <v>107336.68846463844</v>
      </c>
      <c r="L9524" s="2">
        <f t="shared" si="1932"/>
        <v>158522</v>
      </c>
      <c r="M9524" s="2">
        <f t="shared" si="1933"/>
        <v>20680</v>
      </c>
      <c r="N9524" s="6">
        <f t="shared" si="1934"/>
        <v>1</v>
      </c>
      <c r="O9524" s="2">
        <f t="shared" si="1935"/>
        <v>10505.311535361558</v>
      </c>
      <c r="P9524" s="2">
        <f t="shared" si="1936"/>
        <v>10505.311535361558</v>
      </c>
    </row>
    <row r="9525" spans="1:16">
      <c r="A9525" s="6">
        <v>14</v>
      </c>
      <c r="B9525" s="6">
        <v>13</v>
      </c>
      <c r="C9525" s="6">
        <v>4</v>
      </c>
      <c r="D9525" s="6">
        <f t="shared" si="1924"/>
        <v>31</v>
      </c>
      <c r="E9525" s="5">
        <f t="shared" si="1925"/>
        <v>4784.8479031488414</v>
      </c>
      <c r="F9525" s="5">
        <f t="shared" si="1926"/>
        <v>537.61930749245744</v>
      </c>
      <c r="G9525" s="5">
        <f t="shared" si="1927"/>
        <v>189.17016064453125</v>
      </c>
      <c r="H9525" s="5">
        <f t="shared" si="1928"/>
        <v>5511.6373712858303</v>
      </c>
      <c r="I9525" s="5">
        <f t="shared" si="1929"/>
        <v>720</v>
      </c>
      <c r="J9525" s="5">
        <f t="shared" si="1930"/>
        <v>4791.6373712858303</v>
      </c>
      <c r="K9525" s="2">
        <f t="shared" si="1931"/>
        <v>108188.14880704567</v>
      </c>
      <c r="L9525" s="2">
        <f t="shared" si="1932"/>
        <v>161222</v>
      </c>
      <c r="M9525" s="2">
        <f t="shared" si="1933"/>
        <v>21560</v>
      </c>
      <c r="N9525" s="6">
        <f t="shared" si="1934"/>
        <v>1</v>
      </c>
      <c r="O9525" s="2">
        <f t="shared" si="1935"/>
        <v>11473.851192954331</v>
      </c>
      <c r="P9525" s="2">
        <f t="shared" si="1936"/>
        <v>11473.851192954331</v>
      </c>
    </row>
    <row r="9526" spans="1:16">
      <c r="A9526" s="6">
        <v>14</v>
      </c>
      <c r="B9526" s="6">
        <v>13</v>
      </c>
      <c r="C9526" s="6">
        <v>5</v>
      </c>
      <c r="D9526" s="6">
        <f t="shared" si="1924"/>
        <v>32</v>
      </c>
      <c r="E9526" s="5">
        <f t="shared" si="1925"/>
        <v>4784.8479031488414</v>
      </c>
      <c r="F9526" s="5">
        <f t="shared" si="1926"/>
        <v>537.61930749245744</v>
      </c>
      <c r="G9526" s="5">
        <f t="shared" si="1927"/>
        <v>239.41848456573481</v>
      </c>
      <c r="H9526" s="5">
        <f t="shared" si="1928"/>
        <v>5561.8856952070337</v>
      </c>
      <c r="I9526" s="5">
        <f t="shared" si="1929"/>
        <v>720</v>
      </c>
      <c r="J9526" s="5">
        <f t="shared" si="1930"/>
        <v>4841.8856952070337</v>
      </c>
      <c r="K9526" s="2">
        <f t="shared" si="1931"/>
        <v>109060.51554178877</v>
      </c>
      <c r="L9526" s="2">
        <f t="shared" si="1932"/>
        <v>163922</v>
      </c>
      <c r="M9526" s="2">
        <f t="shared" si="1933"/>
        <v>22440</v>
      </c>
      <c r="N9526" s="6">
        <f t="shared" si="1934"/>
        <v>1</v>
      </c>
      <c r="O9526" s="2">
        <f t="shared" si="1935"/>
        <v>12421.484458211227</v>
      </c>
      <c r="P9526" s="2">
        <f t="shared" si="1936"/>
        <v>12421.484458211227</v>
      </c>
    </row>
    <row r="9527" spans="1:16">
      <c r="A9527" s="6">
        <v>14</v>
      </c>
      <c r="B9527" s="6">
        <v>13</v>
      </c>
      <c r="C9527" s="6">
        <v>6</v>
      </c>
      <c r="D9527" s="6">
        <f t="shared" si="1924"/>
        <v>33</v>
      </c>
      <c r="E9527" s="5">
        <f t="shared" si="1925"/>
        <v>4784.8479031488414</v>
      </c>
      <c r="F9527" s="5">
        <f t="shared" si="1926"/>
        <v>537.61930749245744</v>
      </c>
      <c r="G9527" s="5">
        <f t="shared" si="1927"/>
        <v>290.89345874736784</v>
      </c>
      <c r="H9527" s="5">
        <f t="shared" si="1928"/>
        <v>5613.3606693886668</v>
      </c>
      <c r="I9527" s="5">
        <f t="shared" si="1929"/>
        <v>720</v>
      </c>
      <c r="J9527" s="5">
        <f t="shared" si="1930"/>
        <v>4893.3606693886668</v>
      </c>
      <c r="K9527" s="2">
        <f t="shared" si="1931"/>
        <v>109954.17828799768</v>
      </c>
      <c r="L9527" s="2">
        <f t="shared" si="1932"/>
        <v>166622</v>
      </c>
      <c r="M9527" s="2">
        <f t="shared" si="1933"/>
        <v>23320</v>
      </c>
      <c r="N9527" s="6">
        <f t="shared" si="1934"/>
        <v>1</v>
      </c>
      <c r="O9527" s="2">
        <f t="shared" si="1935"/>
        <v>13347.821712002318</v>
      </c>
      <c r="P9527" s="2">
        <f t="shared" si="1936"/>
        <v>13347.821712002318</v>
      </c>
    </row>
    <row r="9528" spans="1:16">
      <c r="A9528" s="6">
        <v>14</v>
      </c>
      <c r="B9528" s="6">
        <v>13</v>
      </c>
      <c r="C9528" s="6">
        <v>7</v>
      </c>
      <c r="D9528" s="6">
        <f t="shared" si="1924"/>
        <v>34</v>
      </c>
      <c r="E9528" s="5">
        <f t="shared" si="1925"/>
        <v>4784.8479031488414</v>
      </c>
      <c r="F9528" s="5">
        <f t="shared" si="1926"/>
        <v>537.61930749245744</v>
      </c>
      <c r="G9528" s="5">
        <f t="shared" si="1927"/>
        <v>343.61789814532818</v>
      </c>
      <c r="H9528" s="5">
        <f t="shared" si="1928"/>
        <v>5666.0851087866276</v>
      </c>
      <c r="I9528" s="5">
        <f t="shared" si="1929"/>
        <v>720</v>
      </c>
      <c r="J9528" s="5">
        <f t="shared" si="1930"/>
        <v>4946.0851087866276</v>
      </c>
      <c r="K9528" s="2">
        <f t="shared" si="1931"/>
        <v>110869.53313865673</v>
      </c>
      <c r="L9528" s="2">
        <f t="shared" si="1932"/>
        <v>169322</v>
      </c>
      <c r="M9528" s="2">
        <f t="shared" si="1933"/>
        <v>24200</v>
      </c>
      <c r="N9528" s="6">
        <f t="shared" si="1934"/>
        <v>1</v>
      </c>
      <c r="O9528" s="2">
        <f t="shared" si="1935"/>
        <v>14252.466861343273</v>
      </c>
      <c r="P9528" s="2">
        <f t="shared" si="1936"/>
        <v>14252.466861343273</v>
      </c>
    </row>
    <row r="9529" spans="1:16">
      <c r="A9529" s="6">
        <v>14</v>
      </c>
      <c r="B9529" s="6">
        <v>13</v>
      </c>
      <c r="C9529" s="6">
        <v>8</v>
      </c>
      <c r="D9529" s="6">
        <f t="shared" si="1924"/>
        <v>35</v>
      </c>
      <c r="E9529" s="5">
        <f t="shared" si="1925"/>
        <v>4784.8479031488414</v>
      </c>
      <c r="F9529" s="5">
        <f t="shared" si="1926"/>
        <v>537.61930749245744</v>
      </c>
      <c r="G9529" s="5">
        <f t="shared" si="1927"/>
        <v>397.61499642530839</v>
      </c>
      <c r="H9529" s="5">
        <f t="shared" si="1928"/>
        <v>5720.0822070666072</v>
      </c>
      <c r="I9529" s="5">
        <f t="shared" si="1929"/>
        <v>720</v>
      </c>
      <c r="J9529" s="5">
        <f t="shared" si="1930"/>
        <v>5000.0822070666072</v>
      </c>
      <c r="K9529" s="2">
        <f t="shared" si="1931"/>
        <v>111806.98276157305</v>
      </c>
      <c r="L9529" s="2">
        <f t="shared" si="1932"/>
        <v>172022</v>
      </c>
      <c r="M9529" s="2">
        <f t="shared" si="1933"/>
        <v>25080</v>
      </c>
      <c r="N9529" s="6">
        <f t="shared" si="1934"/>
        <v>1</v>
      </c>
      <c r="O9529" s="2">
        <f t="shared" si="1935"/>
        <v>15135.017238426954</v>
      </c>
      <c r="P9529" s="2">
        <f t="shared" si="1936"/>
        <v>15135.017238426954</v>
      </c>
    </row>
    <row r="9530" spans="1:16">
      <c r="A9530" s="6">
        <v>14</v>
      </c>
      <c r="B9530" s="6">
        <v>13</v>
      </c>
      <c r="C9530" s="6">
        <v>9</v>
      </c>
      <c r="D9530" s="6">
        <f t="shared" si="1924"/>
        <v>36</v>
      </c>
      <c r="E9530" s="5">
        <f t="shared" si="1925"/>
        <v>4784.8479031488414</v>
      </c>
      <c r="F9530" s="5">
        <f t="shared" si="1926"/>
        <v>537.61930749245744</v>
      </c>
      <c r="G9530" s="5">
        <f t="shared" si="1927"/>
        <v>452.90833186570285</v>
      </c>
      <c r="H9530" s="5">
        <f t="shared" si="1928"/>
        <v>5775.3755425070021</v>
      </c>
      <c r="I9530" s="5">
        <f t="shared" si="1929"/>
        <v>720</v>
      </c>
      <c r="J9530" s="5">
        <f t="shared" si="1930"/>
        <v>5055.3755425070021</v>
      </c>
      <c r="K9530" s="2">
        <f t="shared" si="1931"/>
        <v>112766.93650185768</v>
      </c>
      <c r="L9530" s="2">
        <f t="shared" si="1932"/>
        <v>174722</v>
      </c>
      <c r="M9530" s="2">
        <f t="shared" si="1933"/>
        <v>25960</v>
      </c>
      <c r="N9530" s="6">
        <f t="shared" si="1934"/>
        <v>1</v>
      </c>
      <c r="O9530" s="2">
        <f t="shared" si="1935"/>
        <v>15995.063498142321</v>
      </c>
      <c r="P9530" s="2">
        <f t="shared" si="1936"/>
        <v>15995.063498142321</v>
      </c>
    </row>
    <row r="9531" spans="1:16">
      <c r="A9531" s="6">
        <v>14</v>
      </c>
      <c r="B9531" s="6">
        <v>13</v>
      </c>
      <c r="C9531" s="6">
        <v>10</v>
      </c>
      <c r="D9531" s="6">
        <f t="shared" si="1924"/>
        <v>37</v>
      </c>
      <c r="E9531" s="5">
        <f t="shared" si="1925"/>
        <v>4784.8479031488414</v>
      </c>
      <c r="F9531" s="5">
        <f t="shared" si="1926"/>
        <v>537.61930749245744</v>
      </c>
      <c r="G9531" s="5">
        <f t="shared" si="1927"/>
        <v>509.52187334891573</v>
      </c>
      <c r="H9531" s="5">
        <f t="shared" si="1928"/>
        <v>5831.9890839902146</v>
      </c>
      <c r="I9531" s="5">
        <f t="shared" si="1929"/>
        <v>720</v>
      </c>
      <c r="J9531" s="5">
        <f t="shared" si="1930"/>
        <v>5111.9890839902146</v>
      </c>
      <c r="K9531" s="2">
        <f t="shared" si="1931"/>
        <v>113749.81048594123</v>
      </c>
      <c r="L9531" s="2">
        <f t="shared" si="1932"/>
        <v>177422</v>
      </c>
      <c r="M9531" s="2">
        <f t="shared" si="1933"/>
        <v>26840</v>
      </c>
      <c r="N9531" s="6">
        <f t="shared" si="1934"/>
        <v>1</v>
      </c>
      <c r="O9531" s="2">
        <f t="shared" si="1935"/>
        <v>16832.189514058773</v>
      </c>
      <c r="P9531" s="2">
        <f t="shared" si="1936"/>
        <v>16832.189514058773</v>
      </c>
    </row>
    <row r="9532" spans="1:16">
      <c r="A9532" s="6">
        <v>14</v>
      </c>
      <c r="B9532" s="6">
        <v>13</v>
      </c>
      <c r="C9532" s="6">
        <v>11</v>
      </c>
      <c r="D9532" s="6">
        <f t="shared" si="1924"/>
        <v>38</v>
      </c>
      <c r="E9532" s="5">
        <f t="shared" si="1925"/>
        <v>4784.8479031488414</v>
      </c>
      <c r="F9532" s="5">
        <f t="shared" si="1926"/>
        <v>537.61930749245744</v>
      </c>
      <c r="G9532" s="5">
        <f t="shared" si="1927"/>
        <v>567.47998644235474</v>
      </c>
      <c r="H9532" s="5">
        <f t="shared" si="1928"/>
        <v>5889.9471970836539</v>
      </c>
      <c r="I9532" s="5">
        <f t="shared" si="1929"/>
        <v>720</v>
      </c>
      <c r="J9532" s="5">
        <f t="shared" si="1930"/>
        <v>5169.9471970836539</v>
      </c>
      <c r="K9532" s="2">
        <f t="shared" si="1931"/>
        <v>114756.02772714676</v>
      </c>
      <c r="L9532" s="2">
        <f t="shared" si="1932"/>
        <v>180122</v>
      </c>
      <c r="M9532" s="2">
        <f t="shared" si="1933"/>
        <v>27720</v>
      </c>
      <c r="N9532" s="6">
        <f t="shared" si="1934"/>
        <v>1</v>
      </c>
      <c r="O9532" s="2">
        <f t="shared" si="1935"/>
        <v>17645.972272853236</v>
      </c>
      <c r="P9532" s="2">
        <f t="shared" si="1936"/>
        <v>17645.972272853236</v>
      </c>
    </row>
    <row r="9533" spans="1:16">
      <c r="A9533" s="6">
        <v>14</v>
      </c>
      <c r="B9533" s="6">
        <v>13</v>
      </c>
      <c r="C9533" s="6">
        <v>12</v>
      </c>
      <c r="D9533" s="6">
        <f t="shared" si="1924"/>
        <v>39</v>
      </c>
      <c r="E9533" s="5">
        <f t="shared" si="1925"/>
        <v>4784.8479031488414</v>
      </c>
      <c r="F9533" s="5">
        <f t="shared" si="1926"/>
        <v>537.61930749245744</v>
      </c>
      <c r="G9533" s="5">
        <f t="shared" si="1927"/>
        <v>626.80743957041921</v>
      </c>
      <c r="H9533" s="5">
        <f t="shared" si="1928"/>
        <v>5949.2746502117179</v>
      </c>
      <c r="I9533" s="5">
        <f t="shared" si="1929"/>
        <v>720</v>
      </c>
      <c r="J9533" s="5">
        <f t="shared" si="1930"/>
        <v>5229.2746502117179</v>
      </c>
      <c r="K9533" s="2">
        <f t="shared" si="1931"/>
        <v>115786.01823284233</v>
      </c>
      <c r="L9533" s="2">
        <f t="shared" si="1932"/>
        <v>182822</v>
      </c>
      <c r="M9533" s="2">
        <f t="shared" si="1933"/>
        <v>28600</v>
      </c>
      <c r="N9533" s="6">
        <f t="shared" si="1934"/>
        <v>1</v>
      </c>
      <c r="O9533" s="2">
        <f t="shared" si="1935"/>
        <v>18435.981767157675</v>
      </c>
      <c r="P9533" s="2">
        <f t="shared" si="1936"/>
        <v>18435.981767157675</v>
      </c>
    </row>
    <row r="9534" spans="1:16">
      <c r="A9534" s="6">
        <v>14</v>
      </c>
      <c r="B9534" s="6">
        <v>13</v>
      </c>
      <c r="C9534" s="6">
        <v>13</v>
      </c>
      <c r="D9534" s="6">
        <f t="shared" si="1924"/>
        <v>40</v>
      </c>
      <c r="E9534" s="5">
        <f t="shared" si="1925"/>
        <v>4784.8479031488414</v>
      </c>
      <c r="F9534" s="5">
        <f t="shared" si="1926"/>
        <v>537.61930749245744</v>
      </c>
      <c r="G9534" s="5">
        <f t="shared" si="1927"/>
        <v>687.52941027880343</v>
      </c>
      <c r="H9534" s="5">
        <f t="shared" si="1928"/>
        <v>6009.9966209201029</v>
      </c>
      <c r="I9534" s="5">
        <f t="shared" si="1929"/>
        <v>720</v>
      </c>
      <c r="J9534" s="5">
        <f t="shared" si="1930"/>
        <v>5289.9966209201029</v>
      </c>
      <c r="K9534" s="2">
        <f t="shared" si="1931"/>
        <v>116840.21911319623</v>
      </c>
      <c r="L9534" s="2">
        <f t="shared" si="1932"/>
        <v>185522</v>
      </c>
      <c r="M9534" s="2">
        <f t="shared" si="1933"/>
        <v>29480</v>
      </c>
      <c r="N9534" s="6">
        <f t="shared" si="1934"/>
        <v>1</v>
      </c>
      <c r="O9534" s="2">
        <f t="shared" si="1935"/>
        <v>19201.780886803768</v>
      </c>
      <c r="P9534" s="2">
        <f t="shared" si="1936"/>
        <v>19201.780886803768</v>
      </c>
    </row>
    <row r="9535" spans="1:16">
      <c r="A9535" s="6">
        <v>14</v>
      </c>
      <c r="B9535" s="6">
        <v>13</v>
      </c>
      <c r="C9535" s="6">
        <v>14</v>
      </c>
      <c r="D9535" s="6">
        <f t="shared" si="1924"/>
        <v>41</v>
      </c>
      <c r="E9535" s="5">
        <f t="shared" si="1925"/>
        <v>4784.8479031488414</v>
      </c>
      <c r="F9535" s="5">
        <f t="shared" si="1926"/>
        <v>537.61930749245744</v>
      </c>
      <c r="G9535" s="5">
        <f t="shared" si="1927"/>
        <v>749.67149159246469</v>
      </c>
      <c r="H9535" s="5">
        <f t="shared" si="1928"/>
        <v>6072.138702233764</v>
      </c>
      <c r="I9535" s="5">
        <f t="shared" si="1929"/>
        <v>720</v>
      </c>
      <c r="J9535" s="5">
        <f t="shared" si="1930"/>
        <v>5352.138702233764</v>
      </c>
      <c r="K9535" s="2">
        <f t="shared" si="1931"/>
        <v>117919.0746915584</v>
      </c>
      <c r="L9535" s="2">
        <f t="shared" si="1932"/>
        <v>188222</v>
      </c>
      <c r="M9535" s="2">
        <f t="shared" si="1933"/>
        <v>30360</v>
      </c>
      <c r="N9535" s="6">
        <f t="shared" si="1934"/>
        <v>1</v>
      </c>
      <c r="O9535" s="2">
        <f t="shared" si="1935"/>
        <v>19942.925308441598</v>
      </c>
      <c r="P9535" s="2">
        <f t="shared" si="1936"/>
        <v>19942.925308441598</v>
      </c>
    </row>
    <row r="9536" spans="1:16">
      <c r="A9536" s="6">
        <v>14</v>
      </c>
      <c r="B9536" s="6">
        <v>13</v>
      </c>
      <c r="C9536" s="6">
        <v>15</v>
      </c>
      <c r="D9536" s="6">
        <f t="shared" si="1924"/>
        <v>42</v>
      </c>
      <c r="E9536" s="5">
        <f t="shared" si="1925"/>
        <v>4784.8479031488414</v>
      </c>
      <c r="F9536" s="5">
        <f t="shared" si="1926"/>
        <v>537.61930749245744</v>
      </c>
      <c r="G9536" s="5">
        <f t="shared" si="1927"/>
        <v>813.25969846861108</v>
      </c>
      <c r="H9536" s="5">
        <f t="shared" si="1928"/>
        <v>6135.7269091099097</v>
      </c>
      <c r="I9536" s="5">
        <f t="shared" si="1929"/>
        <v>720</v>
      </c>
      <c r="J9536" s="5">
        <f t="shared" si="1930"/>
        <v>5415.7269091099097</v>
      </c>
      <c r="K9536" s="2">
        <f t="shared" si="1931"/>
        <v>119023.03661649149</v>
      </c>
      <c r="L9536" s="2">
        <f t="shared" si="1932"/>
        <v>190922</v>
      </c>
      <c r="M9536" s="2">
        <f t="shared" si="1933"/>
        <v>31240</v>
      </c>
      <c r="N9536" s="6">
        <f t="shared" si="1934"/>
        <v>1</v>
      </c>
      <c r="O9536" s="2">
        <f t="shared" si="1935"/>
        <v>20658.963383508511</v>
      </c>
      <c r="P9536" s="2">
        <f t="shared" si="1936"/>
        <v>20658.963383508511</v>
      </c>
    </row>
    <row r="9537" spans="1:16">
      <c r="A9537" s="6">
        <v>14</v>
      </c>
      <c r="B9537" s="6">
        <v>13</v>
      </c>
      <c r="C9537" s="6">
        <v>16</v>
      </c>
      <c r="D9537" s="6">
        <f t="shared" si="1924"/>
        <v>43</v>
      </c>
      <c r="E9537" s="5">
        <f t="shared" si="1925"/>
        <v>4784.8479031488414</v>
      </c>
      <c r="F9537" s="5">
        <f t="shared" si="1926"/>
        <v>537.61930749245744</v>
      </c>
      <c r="G9537" s="5">
        <f t="shared" si="1927"/>
        <v>878.32047434610013</v>
      </c>
      <c r="H9537" s="5">
        <f t="shared" si="1928"/>
        <v>6200.7876849873992</v>
      </c>
      <c r="I9537" s="5">
        <f t="shared" si="1929"/>
        <v>720</v>
      </c>
      <c r="J9537" s="5">
        <f t="shared" si="1930"/>
        <v>5480.7876849873992</v>
      </c>
      <c r="K9537" s="2">
        <f t="shared" si="1931"/>
        <v>120152.56397547568</v>
      </c>
      <c r="L9537" s="2">
        <f t="shared" si="1932"/>
        <v>193622</v>
      </c>
      <c r="M9537" s="2">
        <f t="shared" si="1933"/>
        <v>32120</v>
      </c>
      <c r="N9537" s="6">
        <f t="shared" si="1934"/>
        <v>1</v>
      </c>
      <c r="O9537" s="2">
        <f t="shared" si="1935"/>
        <v>21349.436024524315</v>
      </c>
      <c r="P9537" s="2">
        <f t="shared" si="1936"/>
        <v>21349.436024524315</v>
      </c>
    </row>
    <row r="9538" spans="1:16">
      <c r="A9538" s="6">
        <v>14</v>
      </c>
      <c r="B9538" s="6">
        <v>13</v>
      </c>
      <c r="C9538" s="6">
        <v>17</v>
      </c>
      <c r="D9538" s="6">
        <f t="shared" si="1924"/>
        <v>44</v>
      </c>
      <c r="E9538" s="5">
        <f t="shared" si="1925"/>
        <v>4784.8479031488414</v>
      </c>
      <c r="F9538" s="5">
        <f t="shared" si="1926"/>
        <v>537.61930749245744</v>
      </c>
      <c r="G9538" s="5">
        <f t="shared" si="1927"/>
        <v>944.88069779264049</v>
      </c>
      <c r="H9538" s="5">
        <f t="shared" si="1928"/>
        <v>6267.3479084339397</v>
      </c>
      <c r="I9538" s="5">
        <f t="shared" si="1929"/>
        <v>720</v>
      </c>
      <c r="J9538" s="5">
        <f t="shared" si="1930"/>
        <v>5547.3479084339397</v>
      </c>
      <c r="K9538" s="2">
        <f t="shared" si="1931"/>
        <v>121308.12341031145</v>
      </c>
      <c r="L9538" s="2">
        <f t="shared" si="1932"/>
        <v>196322</v>
      </c>
      <c r="M9538" s="2">
        <f t="shared" si="1933"/>
        <v>33000</v>
      </c>
      <c r="N9538" s="6">
        <f t="shared" si="1934"/>
        <v>1</v>
      </c>
      <c r="O9538" s="2">
        <f t="shared" si="1935"/>
        <v>22013.876589688545</v>
      </c>
      <c r="P9538" s="2">
        <f t="shared" si="1936"/>
        <v>22013.876589688545</v>
      </c>
    </row>
    <row r="9539" spans="1:16">
      <c r="A9539" s="6">
        <v>14</v>
      </c>
      <c r="B9539" s="6">
        <v>13</v>
      </c>
      <c r="C9539" s="6">
        <v>18</v>
      </c>
      <c r="D9539" s="6">
        <f t="shared" si="1924"/>
        <v>45</v>
      </c>
      <c r="E9539" s="5">
        <f t="shared" si="1925"/>
        <v>4784.8479031488414</v>
      </c>
      <c r="F9539" s="5">
        <f t="shared" si="1926"/>
        <v>537.61930749245744</v>
      </c>
      <c r="G9539" s="5">
        <f t="shared" si="1927"/>
        <v>1012.9676892512279</v>
      </c>
      <c r="H9539" s="5">
        <f t="shared" si="1928"/>
        <v>6335.434899892527</v>
      </c>
      <c r="I9539" s="5">
        <f t="shared" si="1929"/>
        <v>720</v>
      </c>
      <c r="J9539" s="5">
        <f t="shared" si="1930"/>
        <v>5615.434899892527</v>
      </c>
      <c r="K9539" s="2">
        <f t="shared" si="1931"/>
        <v>122490.18923424526</v>
      </c>
      <c r="L9539" s="2">
        <f t="shared" si="1932"/>
        <v>199022</v>
      </c>
      <c r="M9539" s="2">
        <f t="shared" si="1933"/>
        <v>33880</v>
      </c>
      <c r="N9539" s="6">
        <f t="shared" si="1934"/>
        <v>1</v>
      </c>
      <c r="O9539" s="2">
        <f t="shared" si="1935"/>
        <v>22651.810765754737</v>
      </c>
      <c r="P9539" s="2">
        <f t="shared" si="1936"/>
        <v>22651.810765754737</v>
      </c>
    </row>
    <row r="9540" spans="1:16">
      <c r="A9540" s="6">
        <v>14</v>
      </c>
      <c r="B9540" s="6">
        <v>13</v>
      </c>
      <c r="C9540" s="6">
        <v>19</v>
      </c>
      <c r="D9540" s="6">
        <f t="shared" ref="D9540:D9603" si="1937">A9540+B9540+C9540</f>
        <v>46</v>
      </c>
      <c r="E9540" s="5">
        <f t="shared" ref="E9540:E9603" si="1938">IF(A9540=0,0,A9540*LABOR_HRS_WK_TOM*SEASON_WEEKS*(1+DIM_PCT_TOM)^A9540)</f>
        <v>4784.8479031488414</v>
      </c>
      <c r="F9540" s="5">
        <f t="shared" ref="F9540:F9603" si="1939">IF(B9540=0,0,B9540*LABOR_HRS_WK_CAR*SEASON_WEEKS*(1+DIM_PCT_CAR)^B9540)</f>
        <v>537.61930749245744</v>
      </c>
      <c r="G9540" s="5">
        <f t="shared" ref="G9540:G9603" si="1940">IF(C9540=0,0,C9540*LABOR_HRS_WK_MES*SEASON_WEEKS*(1+DIM_PCT_MES)^C9540)</f>
        <v>1082.6092178872495</v>
      </c>
      <c r="H9540" s="5">
        <f t="shared" ref="H9540:H9603" si="1941">E9540+F9540+G9540</f>
        <v>6405.0764285285486</v>
      </c>
      <c r="I9540" s="5">
        <f t="shared" ref="I9540:I9603" si="1942">MIN(H9540,FARMER_HRS)</f>
        <v>720</v>
      </c>
      <c r="J9540" s="5">
        <f t="shared" ref="J9540:J9603" si="1943">MAX(0,H9540-FARMER_HRS)</f>
        <v>5685.0764285285486</v>
      </c>
      <c r="K9540" s="2">
        <f t="shared" ref="K9540:K9603" si="1944">I9540*FARMER_RATE+J9540*TEMP_WORKER_RATE</f>
        <v>123699.24355084286</v>
      </c>
      <c r="L9540" s="2">
        <f t="shared" ref="L9540:L9603" si="1945">A9540*PRICE_TOM+B9540*PRICE_CAR+C9540*PRICE_MES</f>
        <v>201722</v>
      </c>
      <c r="M9540" s="2">
        <f t="shared" ref="M9540:M9603" si="1946">A9540*FERT_BED_TOM+B9540*FERT_BED_CAR+C9540*FERT_BED_MES</f>
        <v>34760</v>
      </c>
      <c r="N9540" s="6">
        <f t="shared" ref="N9540:N9603" si="1947">IF(AND(D9540&lt;=TOTAL_BEDS,J9540&lt;=TEMP_WORKER_MAX*TEMP_WORKER_HRS),1,0)</f>
        <v>1</v>
      </c>
      <c r="O9540" s="2">
        <f t="shared" ref="O9540:O9603" si="1948">L9540-M9540-K9540-FIXED_COSTS</f>
        <v>23262.756449157139</v>
      </c>
      <c r="P9540" s="2">
        <f t="shared" ref="P9540:P9603" si="1949">IF(N9540=1,O9540,"")</f>
        <v>23262.756449157139</v>
      </c>
    </row>
    <row r="9541" spans="1:16">
      <c r="A9541" s="6">
        <v>14</v>
      </c>
      <c r="B9541" s="6">
        <v>13</v>
      </c>
      <c r="C9541" s="6">
        <v>20</v>
      </c>
      <c r="D9541" s="6">
        <f t="shared" si="1937"/>
        <v>47</v>
      </c>
      <c r="E9541" s="5">
        <f t="shared" si="1938"/>
        <v>4784.8479031488414</v>
      </c>
      <c r="F9541" s="5">
        <f t="shared" si="1939"/>
        <v>537.61930749245744</v>
      </c>
      <c r="G9541" s="5">
        <f t="shared" si="1940"/>
        <v>1153.8335085377266</v>
      </c>
      <c r="H9541" s="5">
        <f t="shared" si="1941"/>
        <v>6476.3007191790257</v>
      </c>
      <c r="I9541" s="5">
        <f t="shared" si="1942"/>
        <v>720</v>
      </c>
      <c r="J9541" s="5">
        <f t="shared" si="1943"/>
        <v>5756.3007191790257</v>
      </c>
      <c r="K9541" s="2">
        <f t="shared" si="1944"/>
        <v>124935.77637463585</v>
      </c>
      <c r="L9541" s="2">
        <f t="shared" si="1945"/>
        <v>204422</v>
      </c>
      <c r="M9541" s="2">
        <f t="shared" si="1946"/>
        <v>35640</v>
      </c>
      <c r="N9541" s="6">
        <f t="shared" si="1947"/>
        <v>1</v>
      </c>
      <c r="O9541" s="2">
        <f t="shared" si="1948"/>
        <v>23846.223625364146</v>
      </c>
      <c r="P9541" s="2">
        <f t="shared" si="1949"/>
        <v>23846.223625364146</v>
      </c>
    </row>
    <row r="9542" spans="1:16">
      <c r="A9542" s="6">
        <v>14</v>
      </c>
      <c r="B9542" s="6">
        <v>13</v>
      </c>
      <c r="C9542" s="6">
        <v>21</v>
      </c>
      <c r="D9542" s="6">
        <f t="shared" si="1937"/>
        <v>48</v>
      </c>
      <c r="E9542" s="5">
        <f t="shared" si="1938"/>
        <v>4784.8479031488414</v>
      </c>
      <c r="F9542" s="5">
        <f t="shared" si="1939"/>
        <v>537.61930749245744</v>
      </c>
      <c r="G9542" s="5">
        <f t="shared" si="1940"/>
        <v>1226.6692487641703</v>
      </c>
      <c r="H9542" s="5">
        <f t="shared" si="1941"/>
        <v>6549.1364594054694</v>
      </c>
      <c r="I9542" s="5">
        <f t="shared" si="1942"/>
        <v>720</v>
      </c>
      <c r="J9542" s="5">
        <f t="shared" si="1943"/>
        <v>5829.1364594054694</v>
      </c>
      <c r="K9542" s="2">
        <f t="shared" si="1944"/>
        <v>126200.28575356718</v>
      </c>
      <c r="L9542" s="2">
        <f t="shared" si="1945"/>
        <v>207122</v>
      </c>
      <c r="M9542" s="2">
        <f t="shared" si="1946"/>
        <v>36520</v>
      </c>
      <c r="N9542" s="6">
        <f t="shared" si="1947"/>
        <v>0</v>
      </c>
      <c r="O9542" s="2">
        <f t="shared" si="1948"/>
        <v>24401.714246432821</v>
      </c>
      <c r="P9542" s="2" t="str">
        <f t="shared" si="1949"/>
        <v/>
      </c>
    </row>
    <row r="9543" spans="1:16">
      <c r="A9543" s="6">
        <v>14</v>
      </c>
      <c r="B9543" s="6">
        <v>13</v>
      </c>
      <c r="C9543" s="6">
        <v>22</v>
      </c>
      <c r="D9543" s="6">
        <f t="shared" si="1937"/>
        <v>49</v>
      </c>
      <c r="E9543" s="5">
        <f t="shared" si="1938"/>
        <v>4784.8479031488414</v>
      </c>
      <c r="F9543" s="5">
        <f t="shared" si="1939"/>
        <v>537.61930749245744</v>
      </c>
      <c r="G9543" s="5">
        <f t="shared" si="1940"/>
        <v>1301.1455960105666</v>
      </c>
      <c r="H9543" s="5">
        <f t="shared" si="1941"/>
        <v>6623.6128066518659</v>
      </c>
      <c r="I9543" s="5">
        <f t="shared" si="1942"/>
        <v>720</v>
      </c>
      <c r="J9543" s="5">
        <f t="shared" si="1943"/>
        <v>5903.6128066518659</v>
      </c>
      <c r="K9543" s="2">
        <f t="shared" si="1944"/>
        <v>127493.27789326156</v>
      </c>
      <c r="L9543" s="2">
        <f t="shared" si="1945"/>
        <v>209822</v>
      </c>
      <c r="M9543" s="2">
        <f t="shared" si="1946"/>
        <v>37400</v>
      </c>
      <c r="N9543" s="6">
        <f t="shared" si="1947"/>
        <v>0</v>
      </c>
      <c r="O9543" s="2">
        <f t="shared" si="1948"/>
        <v>24928.722106738438</v>
      </c>
      <c r="P9543" s="2" t="str">
        <f t="shared" si="1949"/>
        <v/>
      </c>
    </row>
    <row r="9544" spans="1:16">
      <c r="A9544" s="6">
        <v>14</v>
      </c>
      <c r="B9544" s="6">
        <v>13</v>
      </c>
      <c r="C9544" s="6">
        <v>23</v>
      </c>
      <c r="D9544" s="6">
        <f t="shared" si="1937"/>
        <v>50</v>
      </c>
      <c r="E9544" s="5">
        <f t="shared" si="1938"/>
        <v>4784.8479031488414</v>
      </c>
      <c r="F9544" s="5">
        <f t="shared" si="1939"/>
        <v>537.61930749245744</v>
      </c>
      <c r="G9544" s="5">
        <f t="shared" si="1940"/>
        <v>1377.292184868003</v>
      </c>
      <c r="H9544" s="5">
        <f t="shared" si="1941"/>
        <v>6699.7593955093016</v>
      </c>
      <c r="I9544" s="5">
        <f t="shared" si="1942"/>
        <v>720</v>
      </c>
      <c r="J9544" s="5">
        <f t="shared" si="1943"/>
        <v>5979.7593955093016</v>
      </c>
      <c r="K9544" s="2">
        <f t="shared" si="1944"/>
        <v>128815.26728314759</v>
      </c>
      <c r="L9544" s="2">
        <f t="shared" si="1945"/>
        <v>212522</v>
      </c>
      <c r="M9544" s="2">
        <f t="shared" si="1946"/>
        <v>38280</v>
      </c>
      <c r="N9544" s="6">
        <f t="shared" si="1947"/>
        <v>0</v>
      </c>
      <c r="O9544" s="2">
        <f t="shared" si="1948"/>
        <v>25426.732716852406</v>
      </c>
      <c r="P9544" s="2" t="str">
        <f t="shared" si="1949"/>
        <v/>
      </c>
    </row>
    <row r="9545" spans="1:16">
      <c r="A9545" s="6">
        <v>14</v>
      </c>
      <c r="B9545" s="6">
        <v>13</v>
      </c>
      <c r="C9545" s="6">
        <v>24</v>
      </c>
      <c r="D9545" s="6">
        <f t="shared" si="1937"/>
        <v>51</v>
      </c>
      <c r="E9545" s="5">
        <f t="shared" si="1938"/>
        <v>4784.8479031488414</v>
      </c>
      <c r="F9545" s="5">
        <f t="shared" si="1939"/>
        <v>537.61930749245744</v>
      </c>
      <c r="G9545" s="5">
        <f t="shared" si="1940"/>
        <v>1455.1391344474989</v>
      </c>
      <c r="H9545" s="5">
        <f t="shared" si="1941"/>
        <v>6777.6063450887978</v>
      </c>
      <c r="I9545" s="5">
        <f t="shared" si="1942"/>
        <v>720</v>
      </c>
      <c r="J9545" s="5">
        <f t="shared" si="1943"/>
        <v>6057.6063450887978</v>
      </c>
      <c r="K9545" s="2">
        <f t="shared" si="1944"/>
        <v>130166.7768244583</v>
      </c>
      <c r="L9545" s="2">
        <f t="shared" si="1945"/>
        <v>215222</v>
      </c>
      <c r="M9545" s="2">
        <f t="shared" si="1946"/>
        <v>39160</v>
      </c>
      <c r="N9545" s="6">
        <f t="shared" si="1947"/>
        <v>0</v>
      </c>
      <c r="O9545" s="2">
        <f t="shared" si="1948"/>
        <v>25895.223175541701</v>
      </c>
      <c r="P9545" s="2" t="str">
        <f t="shared" si="1949"/>
        <v/>
      </c>
    </row>
    <row r="9546" spans="1:16">
      <c r="A9546" s="6">
        <v>14</v>
      </c>
      <c r="B9546" s="6">
        <v>13</v>
      </c>
      <c r="C9546" s="6">
        <v>25</v>
      </c>
      <c r="D9546" s="6">
        <f t="shared" si="1937"/>
        <v>52</v>
      </c>
      <c r="E9546" s="5">
        <f t="shared" si="1938"/>
        <v>4784.8479031488414</v>
      </c>
      <c r="F9546" s="5">
        <f t="shared" si="1939"/>
        <v>537.61930749245744</v>
      </c>
      <c r="G9546" s="5">
        <f t="shared" si="1940"/>
        <v>1534.7170558625965</v>
      </c>
      <c r="H9546" s="5">
        <f t="shared" si="1941"/>
        <v>6857.1842665038957</v>
      </c>
      <c r="I9546" s="5">
        <f t="shared" si="1942"/>
        <v>720</v>
      </c>
      <c r="J9546" s="5">
        <f t="shared" si="1943"/>
        <v>6137.1842665038957</v>
      </c>
      <c r="K9546" s="2">
        <f t="shared" si="1944"/>
        <v>131548.33796013708</v>
      </c>
      <c r="L9546" s="2">
        <f t="shared" si="1945"/>
        <v>217922</v>
      </c>
      <c r="M9546" s="2">
        <f t="shared" si="1946"/>
        <v>40040</v>
      </c>
      <c r="N9546" s="6">
        <f t="shared" si="1947"/>
        <v>0</v>
      </c>
      <c r="O9546" s="2">
        <f t="shared" si="1948"/>
        <v>26333.662039862917</v>
      </c>
      <c r="P9546" s="2" t="str">
        <f t="shared" si="1949"/>
        <v/>
      </c>
    </row>
    <row r="9547" spans="1:16">
      <c r="A9547" s="6">
        <v>14</v>
      </c>
      <c r="B9547" s="6">
        <v>13</v>
      </c>
      <c r="C9547" s="6">
        <v>26</v>
      </c>
      <c r="D9547" s="6">
        <f t="shared" si="1937"/>
        <v>53</v>
      </c>
      <c r="E9547" s="5">
        <f t="shared" si="1938"/>
        <v>4784.8479031488414</v>
      </c>
      <c r="F9547" s="5">
        <f t="shared" si="1939"/>
        <v>537.61930749245744</v>
      </c>
      <c r="G9547" s="5">
        <f t="shared" si="1940"/>
        <v>1616.0570598233144</v>
      </c>
      <c r="H9547" s="5">
        <f t="shared" si="1941"/>
        <v>6938.5242704646134</v>
      </c>
      <c r="I9547" s="5">
        <f t="shared" si="1942"/>
        <v>720</v>
      </c>
      <c r="J9547" s="5">
        <f t="shared" si="1943"/>
        <v>6218.5242704646134</v>
      </c>
      <c r="K9547" s="2">
        <f t="shared" si="1944"/>
        <v>132960.49080667732</v>
      </c>
      <c r="L9547" s="2">
        <f t="shared" si="1945"/>
        <v>220622</v>
      </c>
      <c r="M9547" s="2">
        <f t="shared" si="1946"/>
        <v>40920</v>
      </c>
      <c r="N9547" s="6">
        <f t="shared" si="1947"/>
        <v>0</v>
      </c>
      <c r="O9547" s="2">
        <f t="shared" si="1948"/>
        <v>26741.509193322679</v>
      </c>
      <c r="P9547" s="2" t="str">
        <f t="shared" si="1949"/>
        <v/>
      </c>
    </row>
    <row r="9548" spans="1:16">
      <c r="A9548" s="6">
        <v>14</v>
      </c>
      <c r="B9548" s="6">
        <v>13</v>
      </c>
      <c r="C9548" s="6">
        <v>27</v>
      </c>
      <c r="D9548" s="6">
        <f t="shared" si="1937"/>
        <v>54</v>
      </c>
      <c r="E9548" s="5">
        <f t="shared" si="1938"/>
        <v>4784.8479031488414</v>
      </c>
      <c r="F9548" s="5">
        <f t="shared" si="1939"/>
        <v>537.61930749245744</v>
      </c>
      <c r="G9548" s="5">
        <f t="shared" si="1940"/>
        <v>1699.1907643430709</v>
      </c>
      <c r="H9548" s="5">
        <f t="shared" si="1941"/>
        <v>7021.6579749843695</v>
      </c>
      <c r="I9548" s="5">
        <f t="shared" si="1942"/>
        <v>720</v>
      </c>
      <c r="J9548" s="5">
        <f t="shared" si="1943"/>
        <v>6301.6579749843695</v>
      </c>
      <c r="K9548" s="2">
        <f t="shared" si="1944"/>
        <v>134403.78428792307</v>
      </c>
      <c r="L9548" s="2">
        <f t="shared" si="1945"/>
        <v>223322</v>
      </c>
      <c r="M9548" s="2">
        <f t="shared" si="1946"/>
        <v>41800</v>
      </c>
      <c r="N9548" s="6">
        <f t="shared" si="1947"/>
        <v>0</v>
      </c>
      <c r="O9548" s="2">
        <f t="shared" si="1948"/>
        <v>27118.215712076926</v>
      </c>
      <c r="P9548" s="2" t="str">
        <f t="shared" si="1949"/>
        <v/>
      </c>
    </row>
    <row r="9549" spans="1:16">
      <c r="A9549" s="6">
        <v>14</v>
      </c>
      <c r="B9549" s="6">
        <v>13</v>
      </c>
      <c r="C9549" s="6">
        <v>28</v>
      </c>
      <c r="D9549" s="6">
        <f t="shared" si="1937"/>
        <v>55</v>
      </c>
      <c r="E9549" s="5">
        <f t="shared" si="1938"/>
        <v>4784.8479031488414</v>
      </c>
      <c r="F9549" s="5">
        <f t="shared" si="1939"/>
        <v>537.61930749245744</v>
      </c>
      <c r="G9549" s="5">
        <f t="shared" si="1940"/>
        <v>1784.1503025602246</v>
      </c>
      <c r="H9549" s="5">
        <f t="shared" si="1941"/>
        <v>7106.6175132015233</v>
      </c>
      <c r="I9549" s="5">
        <f t="shared" si="1942"/>
        <v>720</v>
      </c>
      <c r="J9549" s="5">
        <f t="shared" si="1943"/>
        <v>6386.6175132015233</v>
      </c>
      <c r="K9549" s="2">
        <f t="shared" si="1944"/>
        <v>135878.77627085976</v>
      </c>
      <c r="L9549" s="2">
        <f t="shared" si="1945"/>
        <v>226022</v>
      </c>
      <c r="M9549" s="2">
        <f t="shared" si="1946"/>
        <v>42680</v>
      </c>
      <c r="N9549" s="6">
        <f t="shared" si="1947"/>
        <v>0</v>
      </c>
      <c r="O9549" s="2">
        <f t="shared" si="1948"/>
        <v>27463.223729140242</v>
      </c>
      <c r="P9549" s="2" t="str">
        <f t="shared" si="1949"/>
        <v/>
      </c>
    </row>
    <row r="9550" spans="1:16">
      <c r="A9550" s="6">
        <v>14</v>
      </c>
      <c r="B9550" s="6">
        <v>13</v>
      </c>
      <c r="C9550" s="6">
        <v>29</v>
      </c>
      <c r="D9550" s="6">
        <f t="shared" si="1937"/>
        <v>56</v>
      </c>
      <c r="E9550" s="5">
        <f t="shared" si="1938"/>
        <v>4784.8479031488414</v>
      </c>
      <c r="F9550" s="5">
        <f t="shared" si="1939"/>
        <v>537.61930749245744</v>
      </c>
      <c r="G9550" s="5">
        <f t="shared" si="1940"/>
        <v>1870.9683306758782</v>
      </c>
      <c r="H9550" s="5">
        <f t="shared" si="1941"/>
        <v>7193.435541317177</v>
      </c>
      <c r="I9550" s="5">
        <f t="shared" si="1942"/>
        <v>720</v>
      </c>
      <c r="J9550" s="5">
        <f t="shared" si="1943"/>
        <v>6473.435541317177</v>
      </c>
      <c r="K9550" s="2">
        <f t="shared" si="1944"/>
        <v>137386.03370342322</v>
      </c>
      <c r="L9550" s="2">
        <f t="shared" si="1945"/>
        <v>228722</v>
      </c>
      <c r="M9550" s="2">
        <f t="shared" si="1946"/>
        <v>43560</v>
      </c>
      <c r="N9550" s="6">
        <f t="shared" si="1947"/>
        <v>0</v>
      </c>
      <c r="O9550" s="2">
        <f t="shared" si="1948"/>
        <v>27775.966296576778</v>
      </c>
      <c r="P9550" s="2" t="str">
        <f t="shared" si="1949"/>
        <v/>
      </c>
    </row>
    <row r="9551" spans="1:16">
      <c r="A9551" s="6">
        <v>14</v>
      </c>
      <c r="B9551" s="6">
        <v>13</v>
      </c>
      <c r="C9551" s="6">
        <v>30</v>
      </c>
      <c r="D9551" s="6">
        <f t="shared" si="1937"/>
        <v>57</v>
      </c>
      <c r="E9551" s="5">
        <f t="shared" si="1938"/>
        <v>4784.8479031488414</v>
      </c>
      <c r="F9551" s="5">
        <f t="shared" si="1939"/>
        <v>537.61930749245744</v>
      </c>
      <c r="G9551" s="5">
        <f t="shared" si="1940"/>
        <v>1959.6780360096488</v>
      </c>
      <c r="H9551" s="5">
        <f t="shared" si="1941"/>
        <v>7282.1452466509481</v>
      </c>
      <c r="I9551" s="5">
        <f t="shared" si="1942"/>
        <v>720</v>
      </c>
      <c r="J9551" s="5">
        <f t="shared" si="1943"/>
        <v>6562.1452466509481</v>
      </c>
      <c r="K9551" s="2">
        <f t="shared" si="1944"/>
        <v>138926.13275435672</v>
      </c>
      <c r="L9551" s="2">
        <f t="shared" si="1945"/>
        <v>231422</v>
      </c>
      <c r="M9551" s="2">
        <f t="shared" si="1946"/>
        <v>44440</v>
      </c>
      <c r="N9551" s="6">
        <f t="shared" si="1947"/>
        <v>0</v>
      </c>
      <c r="O9551" s="2">
        <f t="shared" si="1948"/>
        <v>28055.867245643283</v>
      </c>
      <c r="P9551" s="2" t="str">
        <f t="shared" si="1949"/>
        <v/>
      </c>
    </row>
    <row r="9552" spans="1:16">
      <c r="A9552" s="6">
        <v>14</v>
      </c>
      <c r="B9552" s="6">
        <v>14</v>
      </c>
      <c r="C9552" s="6">
        <v>0</v>
      </c>
      <c r="D9552" s="6">
        <f t="shared" si="1937"/>
        <v>28</v>
      </c>
      <c r="E9552" s="5">
        <f t="shared" si="1938"/>
        <v>4784.8479031488414</v>
      </c>
      <c r="F9552" s="5">
        <f t="shared" si="1939"/>
        <v>593.44900480898184</v>
      </c>
      <c r="G9552" s="5">
        <f t="shared" si="1940"/>
        <v>0</v>
      </c>
      <c r="H9552" s="5">
        <f t="shared" si="1941"/>
        <v>5378.2969079578234</v>
      </c>
      <c r="I9552" s="5">
        <f t="shared" si="1942"/>
        <v>720</v>
      </c>
      <c r="J9552" s="5">
        <f t="shared" si="1943"/>
        <v>4658.2969079578234</v>
      </c>
      <c r="K9552" s="2">
        <f t="shared" si="1944"/>
        <v>105873.21020760109</v>
      </c>
      <c r="L9552" s="2">
        <f t="shared" si="1945"/>
        <v>152516</v>
      </c>
      <c r="M9552" s="2">
        <f t="shared" si="1946"/>
        <v>18480</v>
      </c>
      <c r="N9552" s="6">
        <f t="shared" si="1947"/>
        <v>1</v>
      </c>
      <c r="O9552" s="2">
        <f t="shared" si="1948"/>
        <v>8162.7897923989076</v>
      </c>
      <c r="P9552" s="2">
        <f t="shared" si="1949"/>
        <v>8162.7897923989076</v>
      </c>
    </row>
    <row r="9553" spans="1:16">
      <c r="A9553" s="6">
        <v>14</v>
      </c>
      <c r="B9553" s="6">
        <v>14</v>
      </c>
      <c r="C9553" s="6">
        <v>1</v>
      </c>
      <c r="D9553" s="6">
        <f t="shared" si="1937"/>
        <v>29</v>
      </c>
      <c r="E9553" s="5">
        <f t="shared" si="1938"/>
        <v>4784.8479031488414</v>
      </c>
      <c r="F9553" s="5">
        <f t="shared" si="1939"/>
        <v>593.44900480898184</v>
      </c>
      <c r="G9553" s="5">
        <f t="shared" si="1940"/>
        <v>45.5625</v>
      </c>
      <c r="H9553" s="5">
        <f t="shared" si="1941"/>
        <v>5423.8594079578234</v>
      </c>
      <c r="I9553" s="5">
        <f t="shared" si="1942"/>
        <v>720</v>
      </c>
      <c r="J9553" s="5">
        <f t="shared" si="1943"/>
        <v>4703.8594079578234</v>
      </c>
      <c r="K9553" s="2">
        <f t="shared" si="1944"/>
        <v>106664.22583260109</v>
      </c>
      <c r="L9553" s="2">
        <f t="shared" si="1945"/>
        <v>155216</v>
      </c>
      <c r="M9553" s="2">
        <f t="shared" si="1946"/>
        <v>19360</v>
      </c>
      <c r="N9553" s="6">
        <f t="shared" si="1947"/>
        <v>1</v>
      </c>
      <c r="O9553" s="2">
        <f t="shared" si="1948"/>
        <v>9191.7741673989076</v>
      </c>
      <c r="P9553" s="2">
        <f t="shared" si="1949"/>
        <v>9191.7741673989076</v>
      </c>
    </row>
    <row r="9554" spans="1:16">
      <c r="A9554" s="6">
        <v>14</v>
      </c>
      <c r="B9554" s="6">
        <v>14</v>
      </c>
      <c r="C9554" s="6">
        <v>2</v>
      </c>
      <c r="D9554" s="6">
        <f t="shared" si="1937"/>
        <v>30</v>
      </c>
      <c r="E9554" s="5">
        <f t="shared" si="1938"/>
        <v>4784.8479031488414</v>
      </c>
      <c r="F9554" s="5">
        <f t="shared" si="1939"/>
        <v>593.44900480898184</v>
      </c>
      <c r="G9554" s="5">
        <f t="shared" si="1940"/>
        <v>92.264062499999994</v>
      </c>
      <c r="H9554" s="5">
        <f t="shared" si="1941"/>
        <v>5470.5609704578237</v>
      </c>
      <c r="I9554" s="5">
        <f t="shared" si="1942"/>
        <v>720</v>
      </c>
      <c r="J9554" s="5">
        <f t="shared" si="1943"/>
        <v>4750.5609704578237</v>
      </c>
      <c r="K9554" s="2">
        <f t="shared" si="1944"/>
        <v>107475.01684822611</v>
      </c>
      <c r="L9554" s="2">
        <f t="shared" si="1945"/>
        <v>157916</v>
      </c>
      <c r="M9554" s="2">
        <f t="shared" si="1946"/>
        <v>20240</v>
      </c>
      <c r="N9554" s="6">
        <f t="shared" si="1947"/>
        <v>1</v>
      </c>
      <c r="O9554" s="2">
        <f t="shared" si="1948"/>
        <v>10200.983151773893</v>
      </c>
      <c r="P9554" s="2">
        <f t="shared" si="1949"/>
        <v>10200.983151773893</v>
      </c>
    </row>
    <row r="9555" spans="1:16">
      <c r="A9555" s="6">
        <v>14</v>
      </c>
      <c r="B9555" s="6">
        <v>14</v>
      </c>
      <c r="C9555" s="6">
        <v>3</v>
      </c>
      <c r="D9555" s="6">
        <f t="shared" si="1937"/>
        <v>31</v>
      </c>
      <c r="E9555" s="5">
        <f t="shared" si="1938"/>
        <v>4784.8479031488414</v>
      </c>
      <c r="F9555" s="5">
        <f t="shared" si="1939"/>
        <v>593.44900480898184</v>
      </c>
      <c r="G9555" s="5">
        <f t="shared" si="1940"/>
        <v>140.12604492187498</v>
      </c>
      <c r="H9555" s="5">
        <f t="shared" si="1941"/>
        <v>5518.4229528796986</v>
      </c>
      <c r="I9555" s="5">
        <f t="shared" si="1942"/>
        <v>720</v>
      </c>
      <c r="J9555" s="5">
        <f t="shared" si="1943"/>
        <v>4798.4229528796986</v>
      </c>
      <c r="K9555" s="2">
        <f t="shared" si="1944"/>
        <v>108305.95404305033</v>
      </c>
      <c r="L9555" s="2">
        <f t="shared" si="1945"/>
        <v>160616</v>
      </c>
      <c r="M9555" s="2">
        <f t="shared" si="1946"/>
        <v>21120</v>
      </c>
      <c r="N9555" s="6">
        <f t="shared" si="1947"/>
        <v>1</v>
      </c>
      <c r="O9555" s="2">
        <f t="shared" si="1948"/>
        <v>11190.045956949674</v>
      </c>
      <c r="P9555" s="2">
        <f t="shared" si="1949"/>
        <v>11190.045956949674</v>
      </c>
    </row>
    <row r="9556" spans="1:16">
      <c r="A9556" s="6">
        <v>14</v>
      </c>
      <c r="B9556" s="6">
        <v>14</v>
      </c>
      <c r="C9556" s="6">
        <v>4</v>
      </c>
      <c r="D9556" s="6">
        <f t="shared" si="1937"/>
        <v>32</v>
      </c>
      <c r="E9556" s="5">
        <f t="shared" si="1938"/>
        <v>4784.8479031488414</v>
      </c>
      <c r="F9556" s="5">
        <f t="shared" si="1939"/>
        <v>593.44900480898184</v>
      </c>
      <c r="G9556" s="5">
        <f t="shared" si="1940"/>
        <v>189.17016064453125</v>
      </c>
      <c r="H9556" s="5">
        <f t="shared" si="1941"/>
        <v>5567.4670686023546</v>
      </c>
      <c r="I9556" s="5">
        <f t="shared" si="1942"/>
        <v>720</v>
      </c>
      <c r="J9556" s="5">
        <f t="shared" si="1943"/>
        <v>4847.4670686023546</v>
      </c>
      <c r="K9556" s="2">
        <f t="shared" si="1944"/>
        <v>109157.41438545754</v>
      </c>
      <c r="L9556" s="2">
        <f t="shared" si="1945"/>
        <v>163316</v>
      </c>
      <c r="M9556" s="2">
        <f t="shared" si="1946"/>
        <v>22000</v>
      </c>
      <c r="N9556" s="6">
        <f t="shared" si="1947"/>
        <v>1</v>
      </c>
      <c r="O9556" s="2">
        <f t="shared" si="1948"/>
        <v>12158.585614542462</v>
      </c>
      <c r="P9556" s="2">
        <f t="shared" si="1949"/>
        <v>12158.585614542462</v>
      </c>
    </row>
    <row r="9557" spans="1:16">
      <c r="A9557" s="6">
        <v>14</v>
      </c>
      <c r="B9557" s="6">
        <v>14</v>
      </c>
      <c r="C9557" s="6">
        <v>5</v>
      </c>
      <c r="D9557" s="6">
        <f t="shared" si="1937"/>
        <v>33</v>
      </c>
      <c r="E9557" s="5">
        <f t="shared" si="1938"/>
        <v>4784.8479031488414</v>
      </c>
      <c r="F9557" s="5">
        <f t="shared" si="1939"/>
        <v>593.44900480898184</v>
      </c>
      <c r="G9557" s="5">
        <f t="shared" si="1940"/>
        <v>239.41848456573481</v>
      </c>
      <c r="H9557" s="5">
        <f t="shared" si="1941"/>
        <v>5617.715392523558</v>
      </c>
      <c r="I9557" s="5">
        <f t="shared" si="1942"/>
        <v>720</v>
      </c>
      <c r="J9557" s="5">
        <f t="shared" si="1943"/>
        <v>4897.715392523558</v>
      </c>
      <c r="K9557" s="2">
        <f t="shared" si="1944"/>
        <v>110029.78112020066</v>
      </c>
      <c r="L9557" s="2">
        <f t="shared" si="1945"/>
        <v>166016</v>
      </c>
      <c r="M9557" s="2">
        <f t="shared" si="1946"/>
        <v>22880</v>
      </c>
      <c r="N9557" s="6">
        <f t="shared" si="1947"/>
        <v>1</v>
      </c>
      <c r="O9557" s="2">
        <f t="shared" si="1948"/>
        <v>13106.218879799344</v>
      </c>
      <c r="P9557" s="2">
        <f t="shared" si="1949"/>
        <v>13106.218879799344</v>
      </c>
    </row>
    <row r="9558" spans="1:16">
      <c r="A9558" s="6">
        <v>14</v>
      </c>
      <c r="B9558" s="6">
        <v>14</v>
      </c>
      <c r="C9558" s="6">
        <v>6</v>
      </c>
      <c r="D9558" s="6">
        <f t="shared" si="1937"/>
        <v>34</v>
      </c>
      <c r="E9558" s="5">
        <f t="shared" si="1938"/>
        <v>4784.8479031488414</v>
      </c>
      <c r="F9558" s="5">
        <f t="shared" si="1939"/>
        <v>593.44900480898184</v>
      </c>
      <c r="G9558" s="5">
        <f t="shared" si="1940"/>
        <v>290.89345874736784</v>
      </c>
      <c r="H9558" s="5">
        <f t="shared" si="1941"/>
        <v>5669.1903667051911</v>
      </c>
      <c r="I9558" s="5">
        <f t="shared" si="1942"/>
        <v>720</v>
      </c>
      <c r="J9558" s="5">
        <f t="shared" si="1943"/>
        <v>4949.1903667051911</v>
      </c>
      <c r="K9558" s="2">
        <f t="shared" si="1944"/>
        <v>110923.44386640957</v>
      </c>
      <c r="L9558" s="2">
        <f t="shared" si="1945"/>
        <v>168716</v>
      </c>
      <c r="M9558" s="2">
        <f t="shared" si="1946"/>
        <v>23760</v>
      </c>
      <c r="N9558" s="6">
        <f t="shared" si="1947"/>
        <v>1</v>
      </c>
      <c r="O9558" s="2">
        <f t="shared" si="1948"/>
        <v>14032.556133590435</v>
      </c>
      <c r="P9558" s="2">
        <f t="shared" si="1949"/>
        <v>14032.556133590435</v>
      </c>
    </row>
    <row r="9559" spans="1:16">
      <c r="A9559" s="6">
        <v>14</v>
      </c>
      <c r="B9559" s="6">
        <v>14</v>
      </c>
      <c r="C9559" s="6">
        <v>7</v>
      </c>
      <c r="D9559" s="6">
        <f t="shared" si="1937"/>
        <v>35</v>
      </c>
      <c r="E9559" s="5">
        <f t="shared" si="1938"/>
        <v>4784.8479031488414</v>
      </c>
      <c r="F9559" s="5">
        <f t="shared" si="1939"/>
        <v>593.44900480898184</v>
      </c>
      <c r="G9559" s="5">
        <f t="shared" si="1940"/>
        <v>343.61789814532818</v>
      </c>
      <c r="H9559" s="5">
        <f t="shared" si="1941"/>
        <v>5721.9148061031519</v>
      </c>
      <c r="I9559" s="5">
        <f t="shared" si="1942"/>
        <v>720</v>
      </c>
      <c r="J9559" s="5">
        <f t="shared" si="1943"/>
        <v>5001.9148061031519</v>
      </c>
      <c r="K9559" s="2">
        <f t="shared" si="1944"/>
        <v>111838.79871706861</v>
      </c>
      <c r="L9559" s="2">
        <f t="shared" si="1945"/>
        <v>171416</v>
      </c>
      <c r="M9559" s="2">
        <f t="shared" si="1946"/>
        <v>24640</v>
      </c>
      <c r="N9559" s="6">
        <f t="shared" si="1947"/>
        <v>1</v>
      </c>
      <c r="O9559" s="2">
        <f t="shared" si="1948"/>
        <v>14937.20128293139</v>
      </c>
      <c r="P9559" s="2">
        <f t="shared" si="1949"/>
        <v>14937.20128293139</v>
      </c>
    </row>
    <row r="9560" spans="1:16">
      <c r="A9560" s="6">
        <v>14</v>
      </c>
      <c r="B9560" s="6">
        <v>14</v>
      </c>
      <c r="C9560" s="6">
        <v>8</v>
      </c>
      <c r="D9560" s="6">
        <f t="shared" si="1937"/>
        <v>36</v>
      </c>
      <c r="E9560" s="5">
        <f t="shared" si="1938"/>
        <v>4784.8479031488414</v>
      </c>
      <c r="F9560" s="5">
        <f t="shared" si="1939"/>
        <v>593.44900480898184</v>
      </c>
      <c r="G9560" s="5">
        <f t="shared" si="1940"/>
        <v>397.61499642530839</v>
      </c>
      <c r="H9560" s="5">
        <f t="shared" si="1941"/>
        <v>5775.9119043831315</v>
      </c>
      <c r="I9560" s="5">
        <f t="shared" si="1942"/>
        <v>720</v>
      </c>
      <c r="J9560" s="5">
        <f t="shared" si="1943"/>
        <v>5055.9119043831315</v>
      </c>
      <c r="K9560" s="2">
        <f t="shared" si="1944"/>
        <v>112776.24833998492</v>
      </c>
      <c r="L9560" s="2">
        <f t="shared" si="1945"/>
        <v>174116</v>
      </c>
      <c r="M9560" s="2">
        <f t="shared" si="1946"/>
        <v>25520</v>
      </c>
      <c r="N9560" s="6">
        <f t="shared" si="1947"/>
        <v>1</v>
      </c>
      <c r="O9560" s="2">
        <f t="shared" si="1948"/>
        <v>15819.751660015085</v>
      </c>
      <c r="P9560" s="2">
        <f t="shared" si="1949"/>
        <v>15819.751660015085</v>
      </c>
    </row>
    <row r="9561" spans="1:16">
      <c r="A9561" s="6">
        <v>14</v>
      </c>
      <c r="B9561" s="6">
        <v>14</v>
      </c>
      <c r="C9561" s="6">
        <v>9</v>
      </c>
      <c r="D9561" s="6">
        <f t="shared" si="1937"/>
        <v>37</v>
      </c>
      <c r="E9561" s="5">
        <f t="shared" si="1938"/>
        <v>4784.8479031488414</v>
      </c>
      <c r="F9561" s="5">
        <f t="shared" si="1939"/>
        <v>593.44900480898184</v>
      </c>
      <c r="G9561" s="5">
        <f t="shared" si="1940"/>
        <v>452.90833186570285</v>
      </c>
      <c r="H9561" s="5">
        <f t="shared" si="1941"/>
        <v>5831.2052398235264</v>
      </c>
      <c r="I9561" s="5">
        <f t="shared" si="1942"/>
        <v>720</v>
      </c>
      <c r="J9561" s="5">
        <f t="shared" si="1943"/>
        <v>5111.2052398235264</v>
      </c>
      <c r="K9561" s="2">
        <f t="shared" si="1944"/>
        <v>113736.20208026955</v>
      </c>
      <c r="L9561" s="2">
        <f t="shared" si="1945"/>
        <v>176816</v>
      </c>
      <c r="M9561" s="2">
        <f t="shared" si="1946"/>
        <v>26400</v>
      </c>
      <c r="N9561" s="6">
        <f t="shared" si="1947"/>
        <v>1</v>
      </c>
      <c r="O9561" s="2">
        <f t="shared" si="1948"/>
        <v>16679.797919730452</v>
      </c>
      <c r="P9561" s="2">
        <f t="shared" si="1949"/>
        <v>16679.797919730452</v>
      </c>
    </row>
    <row r="9562" spans="1:16">
      <c r="A9562" s="6">
        <v>14</v>
      </c>
      <c r="B9562" s="6">
        <v>14</v>
      </c>
      <c r="C9562" s="6">
        <v>10</v>
      </c>
      <c r="D9562" s="6">
        <f t="shared" si="1937"/>
        <v>38</v>
      </c>
      <c r="E9562" s="5">
        <f t="shared" si="1938"/>
        <v>4784.8479031488414</v>
      </c>
      <c r="F9562" s="5">
        <f t="shared" si="1939"/>
        <v>593.44900480898184</v>
      </c>
      <c r="G9562" s="5">
        <f t="shared" si="1940"/>
        <v>509.52187334891573</v>
      </c>
      <c r="H9562" s="5">
        <f t="shared" si="1941"/>
        <v>5887.8187813067389</v>
      </c>
      <c r="I9562" s="5">
        <f t="shared" si="1942"/>
        <v>720</v>
      </c>
      <c r="J9562" s="5">
        <f t="shared" si="1943"/>
        <v>5167.8187813067389</v>
      </c>
      <c r="K9562" s="2">
        <f t="shared" si="1944"/>
        <v>114719.07606435311</v>
      </c>
      <c r="L9562" s="2">
        <f t="shared" si="1945"/>
        <v>179516</v>
      </c>
      <c r="M9562" s="2">
        <f t="shared" si="1946"/>
        <v>27280</v>
      </c>
      <c r="N9562" s="6">
        <f t="shared" si="1947"/>
        <v>1</v>
      </c>
      <c r="O9562" s="2">
        <f t="shared" si="1948"/>
        <v>17516.92393564689</v>
      </c>
      <c r="P9562" s="2">
        <f t="shared" si="1949"/>
        <v>17516.92393564689</v>
      </c>
    </row>
    <row r="9563" spans="1:16">
      <c r="A9563" s="6">
        <v>14</v>
      </c>
      <c r="B9563" s="6">
        <v>14</v>
      </c>
      <c r="C9563" s="6">
        <v>11</v>
      </c>
      <c r="D9563" s="6">
        <f t="shared" si="1937"/>
        <v>39</v>
      </c>
      <c r="E9563" s="5">
        <f t="shared" si="1938"/>
        <v>4784.8479031488414</v>
      </c>
      <c r="F9563" s="5">
        <f t="shared" si="1939"/>
        <v>593.44900480898184</v>
      </c>
      <c r="G9563" s="5">
        <f t="shared" si="1940"/>
        <v>567.47998644235474</v>
      </c>
      <c r="H9563" s="5">
        <f t="shared" si="1941"/>
        <v>5945.7768944001782</v>
      </c>
      <c r="I9563" s="5">
        <f t="shared" si="1942"/>
        <v>720</v>
      </c>
      <c r="J9563" s="5">
        <f t="shared" si="1943"/>
        <v>5225.7768944001782</v>
      </c>
      <c r="K9563" s="2">
        <f t="shared" si="1944"/>
        <v>115725.29330555865</v>
      </c>
      <c r="L9563" s="2">
        <f t="shared" si="1945"/>
        <v>182216</v>
      </c>
      <c r="M9563" s="2">
        <f t="shared" si="1946"/>
        <v>28160</v>
      </c>
      <c r="N9563" s="6">
        <f t="shared" si="1947"/>
        <v>1</v>
      </c>
      <c r="O9563" s="2">
        <f t="shared" si="1948"/>
        <v>18330.706694441353</v>
      </c>
      <c r="P9563" s="2">
        <f t="shared" si="1949"/>
        <v>18330.706694441353</v>
      </c>
    </row>
    <row r="9564" spans="1:16">
      <c r="A9564" s="6">
        <v>14</v>
      </c>
      <c r="B9564" s="6">
        <v>14</v>
      </c>
      <c r="C9564" s="6">
        <v>12</v>
      </c>
      <c r="D9564" s="6">
        <f t="shared" si="1937"/>
        <v>40</v>
      </c>
      <c r="E9564" s="5">
        <f t="shared" si="1938"/>
        <v>4784.8479031488414</v>
      </c>
      <c r="F9564" s="5">
        <f t="shared" si="1939"/>
        <v>593.44900480898184</v>
      </c>
      <c r="G9564" s="5">
        <f t="shared" si="1940"/>
        <v>626.80743957041921</v>
      </c>
      <c r="H9564" s="5">
        <f t="shared" si="1941"/>
        <v>6005.1043475282422</v>
      </c>
      <c r="I9564" s="5">
        <f t="shared" si="1942"/>
        <v>720</v>
      </c>
      <c r="J9564" s="5">
        <f t="shared" si="1943"/>
        <v>5285.1043475282422</v>
      </c>
      <c r="K9564" s="2">
        <f t="shared" si="1944"/>
        <v>116755.28381125421</v>
      </c>
      <c r="L9564" s="2">
        <f t="shared" si="1945"/>
        <v>184916</v>
      </c>
      <c r="M9564" s="2">
        <f t="shared" si="1946"/>
        <v>29040</v>
      </c>
      <c r="N9564" s="6">
        <f t="shared" si="1947"/>
        <v>1</v>
      </c>
      <c r="O9564" s="2">
        <f t="shared" si="1948"/>
        <v>19120.716188745791</v>
      </c>
      <c r="P9564" s="2">
        <f t="shared" si="1949"/>
        <v>19120.716188745791</v>
      </c>
    </row>
    <row r="9565" spans="1:16">
      <c r="A9565" s="6">
        <v>14</v>
      </c>
      <c r="B9565" s="6">
        <v>14</v>
      </c>
      <c r="C9565" s="6">
        <v>13</v>
      </c>
      <c r="D9565" s="6">
        <f t="shared" si="1937"/>
        <v>41</v>
      </c>
      <c r="E9565" s="5">
        <f t="shared" si="1938"/>
        <v>4784.8479031488414</v>
      </c>
      <c r="F9565" s="5">
        <f t="shared" si="1939"/>
        <v>593.44900480898184</v>
      </c>
      <c r="G9565" s="5">
        <f t="shared" si="1940"/>
        <v>687.52941027880343</v>
      </c>
      <c r="H9565" s="5">
        <f t="shared" si="1941"/>
        <v>6065.8263182366263</v>
      </c>
      <c r="I9565" s="5">
        <f t="shared" si="1942"/>
        <v>720</v>
      </c>
      <c r="J9565" s="5">
        <f t="shared" si="1943"/>
        <v>5345.8263182366263</v>
      </c>
      <c r="K9565" s="2">
        <f t="shared" si="1944"/>
        <v>117809.4846916081</v>
      </c>
      <c r="L9565" s="2">
        <f t="shared" si="1945"/>
        <v>187616</v>
      </c>
      <c r="M9565" s="2">
        <f t="shared" si="1946"/>
        <v>29920</v>
      </c>
      <c r="N9565" s="6">
        <f t="shared" si="1947"/>
        <v>1</v>
      </c>
      <c r="O9565" s="2">
        <f t="shared" si="1948"/>
        <v>19886.515308391899</v>
      </c>
      <c r="P9565" s="2">
        <f t="shared" si="1949"/>
        <v>19886.515308391899</v>
      </c>
    </row>
    <row r="9566" spans="1:16">
      <c r="A9566" s="6">
        <v>14</v>
      </c>
      <c r="B9566" s="6">
        <v>14</v>
      </c>
      <c r="C9566" s="6">
        <v>14</v>
      </c>
      <c r="D9566" s="6">
        <f t="shared" si="1937"/>
        <v>42</v>
      </c>
      <c r="E9566" s="5">
        <f t="shared" si="1938"/>
        <v>4784.8479031488414</v>
      </c>
      <c r="F9566" s="5">
        <f t="shared" si="1939"/>
        <v>593.44900480898184</v>
      </c>
      <c r="G9566" s="5">
        <f t="shared" si="1940"/>
        <v>749.67149159246469</v>
      </c>
      <c r="H9566" s="5">
        <f t="shared" si="1941"/>
        <v>6127.9683995502883</v>
      </c>
      <c r="I9566" s="5">
        <f t="shared" si="1942"/>
        <v>720</v>
      </c>
      <c r="J9566" s="5">
        <f t="shared" si="1943"/>
        <v>5407.9683995502883</v>
      </c>
      <c r="K9566" s="2">
        <f t="shared" si="1944"/>
        <v>118888.34026997029</v>
      </c>
      <c r="L9566" s="2">
        <f t="shared" si="1945"/>
        <v>190316</v>
      </c>
      <c r="M9566" s="2">
        <f t="shared" si="1946"/>
        <v>30800</v>
      </c>
      <c r="N9566" s="6">
        <f t="shared" si="1947"/>
        <v>1</v>
      </c>
      <c r="O9566" s="2">
        <f t="shared" si="1948"/>
        <v>20627.659730029714</v>
      </c>
      <c r="P9566" s="2">
        <f t="shared" si="1949"/>
        <v>20627.659730029714</v>
      </c>
    </row>
    <row r="9567" spans="1:16">
      <c r="A9567" s="6">
        <v>14</v>
      </c>
      <c r="B9567" s="6">
        <v>14</v>
      </c>
      <c r="C9567" s="6">
        <v>15</v>
      </c>
      <c r="D9567" s="6">
        <f t="shared" si="1937"/>
        <v>43</v>
      </c>
      <c r="E9567" s="5">
        <f t="shared" si="1938"/>
        <v>4784.8479031488414</v>
      </c>
      <c r="F9567" s="5">
        <f t="shared" si="1939"/>
        <v>593.44900480898184</v>
      </c>
      <c r="G9567" s="5">
        <f t="shared" si="1940"/>
        <v>813.25969846861108</v>
      </c>
      <c r="H9567" s="5">
        <f t="shared" si="1941"/>
        <v>6191.5566064264349</v>
      </c>
      <c r="I9567" s="5">
        <f t="shared" si="1942"/>
        <v>720</v>
      </c>
      <c r="J9567" s="5">
        <f t="shared" si="1943"/>
        <v>5471.5566064264349</v>
      </c>
      <c r="K9567" s="2">
        <f t="shared" si="1944"/>
        <v>119992.30219490339</v>
      </c>
      <c r="L9567" s="2">
        <f t="shared" si="1945"/>
        <v>193016</v>
      </c>
      <c r="M9567" s="2">
        <f t="shared" si="1946"/>
        <v>31680</v>
      </c>
      <c r="N9567" s="6">
        <f t="shared" si="1947"/>
        <v>1</v>
      </c>
      <c r="O9567" s="2">
        <f t="shared" si="1948"/>
        <v>21343.697805096614</v>
      </c>
      <c r="P9567" s="2">
        <f t="shared" si="1949"/>
        <v>21343.697805096614</v>
      </c>
    </row>
    <row r="9568" spans="1:16">
      <c r="A9568" s="6">
        <v>14</v>
      </c>
      <c r="B9568" s="6">
        <v>14</v>
      </c>
      <c r="C9568" s="6">
        <v>16</v>
      </c>
      <c r="D9568" s="6">
        <f t="shared" si="1937"/>
        <v>44</v>
      </c>
      <c r="E9568" s="5">
        <f t="shared" si="1938"/>
        <v>4784.8479031488414</v>
      </c>
      <c r="F9568" s="5">
        <f t="shared" si="1939"/>
        <v>593.44900480898184</v>
      </c>
      <c r="G9568" s="5">
        <f t="shared" si="1940"/>
        <v>878.32047434610013</v>
      </c>
      <c r="H9568" s="5">
        <f t="shared" si="1941"/>
        <v>6256.6173823039235</v>
      </c>
      <c r="I9568" s="5">
        <f t="shared" si="1942"/>
        <v>720</v>
      </c>
      <c r="J9568" s="5">
        <f t="shared" si="1943"/>
        <v>5536.6173823039235</v>
      </c>
      <c r="K9568" s="2">
        <f t="shared" si="1944"/>
        <v>121121.82955388755</v>
      </c>
      <c r="L9568" s="2">
        <f t="shared" si="1945"/>
        <v>195716</v>
      </c>
      <c r="M9568" s="2">
        <f t="shared" si="1946"/>
        <v>32560</v>
      </c>
      <c r="N9568" s="6">
        <f t="shared" si="1947"/>
        <v>1</v>
      </c>
      <c r="O9568" s="2">
        <f t="shared" si="1948"/>
        <v>22034.170446112446</v>
      </c>
      <c r="P9568" s="2">
        <f t="shared" si="1949"/>
        <v>22034.170446112446</v>
      </c>
    </row>
    <row r="9569" spans="1:16">
      <c r="A9569" s="6">
        <v>14</v>
      </c>
      <c r="B9569" s="6">
        <v>14</v>
      </c>
      <c r="C9569" s="6">
        <v>17</v>
      </c>
      <c r="D9569" s="6">
        <f t="shared" si="1937"/>
        <v>45</v>
      </c>
      <c r="E9569" s="5">
        <f t="shared" si="1938"/>
        <v>4784.8479031488414</v>
      </c>
      <c r="F9569" s="5">
        <f t="shared" si="1939"/>
        <v>593.44900480898184</v>
      </c>
      <c r="G9569" s="5">
        <f t="shared" si="1940"/>
        <v>944.88069779264049</v>
      </c>
      <c r="H9569" s="5">
        <f t="shared" si="1941"/>
        <v>6323.177605750464</v>
      </c>
      <c r="I9569" s="5">
        <f t="shared" si="1942"/>
        <v>720</v>
      </c>
      <c r="J9569" s="5">
        <f t="shared" si="1943"/>
        <v>5603.177605750464</v>
      </c>
      <c r="K9569" s="2">
        <f t="shared" si="1944"/>
        <v>122277.38898872332</v>
      </c>
      <c r="L9569" s="2">
        <f t="shared" si="1945"/>
        <v>198416</v>
      </c>
      <c r="M9569" s="2">
        <f t="shared" si="1946"/>
        <v>33440</v>
      </c>
      <c r="N9569" s="6">
        <f t="shared" si="1947"/>
        <v>1</v>
      </c>
      <c r="O9569" s="2">
        <f t="shared" si="1948"/>
        <v>22698.611011276676</v>
      </c>
      <c r="P9569" s="2">
        <f t="shared" si="1949"/>
        <v>22698.611011276676</v>
      </c>
    </row>
    <row r="9570" spans="1:16">
      <c r="A9570" s="6">
        <v>14</v>
      </c>
      <c r="B9570" s="6">
        <v>14</v>
      </c>
      <c r="C9570" s="6">
        <v>18</v>
      </c>
      <c r="D9570" s="6">
        <f t="shared" si="1937"/>
        <v>46</v>
      </c>
      <c r="E9570" s="5">
        <f t="shared" si="1938"/>
        <v>4784.8479031488414</v>
      </c>
      <c r="F9570" s="5">
        <f t="shared" si="1939"/>
        <v>593.44900480898184</v>
      </c>
      <c r="G9570" s="5">
        <f t="shared" si="1940"/>
        <v>1012.9676892512279</v>
      </c>
      <c r="H9570" s="5">
        <f t="shared" si="1941"/>
        <v>6391.2645972090513</v>
      </c>
      <c r="I9570" s="5">
        <f t="shared" si="1942"/>
        <v>720</v>
      </c>
      <c r="J9570" s="5">
        <f t="shared" si="1943"/>
        <v>5671.2645972090513</v>
      </c>
      <c r="K9570" s="2">
        <f t="shared" si="1944"/>
        <v>123459.45481265713</v>
      </c>
      <c r="L9570" s="2">
        <f t="shared" si="1945"/>
        <v>201116</v>
      </c>
      <c r="M9570" s="2">
        <f t="shared" si="1946"/>
        <v>34320</v>
      </c>
      <c r="N9570" s="6">
        <f t="shared" si="1947"/>
        <v>1</v>
      </c>
      <c r="O9570" s="2">
        <f t="shared" si="1948"/>
        <v>23336.545187342868</v>
      </c>
      <c r="P9570" s="2">
        <f t="shared" si="1949"/>
        <v>23336.545187342868</v>
      </c>
    </row>
    <row r="9571" spans="1:16">
      <c r="A9571" s="6">
        <v>14</v>
      </c>
      <c r="B9571" s="6">
        <v>14</v>
      </c>
      <c r="C9571" s="6">
        <v>19</v>
      </c>
      <c r="D9571" s="6">
        <f t="shared" si="1937"/>
        <v>47</v>
      </c>
      <c r="E9571" s="5">
        <f t="shared" si="1938"/>
        <v>4784.8479031488414</v>
      </c>
      <c r="F9571" s="5">
        <f t="shared" si="1939"/>
        <v>593.44900480898184</v>
      </c>
      <c r="G9571" s="5">
        <f t="shared" si="1940"/>
        <v>1082.6092178872495</v>
      </c>
      <c r="H9571" s="5">
        <f t="shared" si="1941"/>
        <v>6460.9061258450729</v>
      </c>
      <c r="I9571" s="5">
        <f t="shared" si="1942"/>
        <v>720</v>
      </c>
      <c r="J9571" s="5">
        <f t="shared" si="1943"/>
        <v>5740.9061258450729</v>
      </c>
      <c r="K9571" s="2">
        <f t="shared" si="1944"/>
        <v>124668.50912925473</v>
      </c>
      <c r="L9571" s="2">
        <f t="shared" si="1945"/>
        <v>203816</v>
      </c>
      <c r="M9571" s="2">
        <f t="shared" si="1946"/>
        <v>35200</v>
      </c>
      <c r="N9571" s="6">
        <f t="shared" si="1947"/>
        <v>1</v>
      </c>
      <c r="O9571" s="2">
        <f t="shared" si="1948"/>
        <v>23947.490870745271</v>
      </c>
      <c r="P9571" s="2">
        <f t="shared" si="1949"/>
        <v>23947.490870745271</v>
      </c>
    </row>
    <row r="9572" spans="1:16">
      <c r="A9572" s="6">
        <v>14</v>
      </c>
      <c r="B9572" s="6">
        <v>14</v>
      </c>
      <c r="C9572" s="6">
        <v>20</v>
      </c>
      <c r="D9572" s="6">
        <f t="shared" si="1937"/>
        <v>48</v>
      </c>
      <c r="E9572" s="5">
        <f t="shared" si="1938"/>
        <v>4784.8479031488414</v>
      </c>
      <c r="F9572" s="5">
        <f t="shared" si="1939"/>
        <v>593.44900480898184</v>
      </c>
      <c r="G9572" s="5">
        <f t="shared" si="1940"/>
        <v>1153.8335085377266</v>
      </c>
      <c r="H9572" s="5">
        <f t="shared" si="1941"/>
        <v>6532.13041649555</v>
      </c>
      <c r="I9572" s="5">
        <f t="shared" si="1942"/>
        <v>720</v>
      </c>
      <c r="J9572" s="5">
        <f t="shared" si="1943"/>
        <v>5812.13041649555</v>
      </c>
      <c r="K9572" s="2">
        <f t="shared" si="1944"/>
        <v>125905.04195304774</v>
      </c>
      <c r="L9572" s="2">
        <f t="shared" si="1945"/>
        <v>206516</v>
      </c>
      <c r="M9572" s="2">
        <f t="shared" si="1946"/>
        <v>36080</v>
      </c>
      <c r="N9572" s="6">
        <f t="shared" si="1947"/>
        <v>0</v>
      </c>
      <c r="O9572" s="2">
        <f t="shared" si="1948"/>
        <v>24530.958046952263</v>
      </c>
      <c r="P9572" s="2" t="str">
        <f t="shared" si="1949"/>
        <v/>
      </c>
    </row>
    <row r="9573" spans="1:16">
      <c r="A9573" s="6">
        <v>14</v>
      </c>
      <c r="B9573" s="6">
        <v>14</v>
      </c>
      <c r="C9573" s="6">
        <v>21</v>
      </c>
      <c r="D9573" s="6">
        <f t="shared" si="1937"/>
        <v>49</v>
      </c>
      <c r="E9573" s="5">
        <f t="shared" si="1938"/>
        <v>4784.8479031488414</v>
      </c>
      <c r="F9573" s="5">
        <f t="shared" si="1939"/>
        <v>593.44900480898184</v>
      </c>
      <c r="G9573" s="5">
        <f t="shared" si="1940"/>
        <v>1226.6692487641703</v>
      </c>
      <c r="H9573" s="5">
        <f t="shared" si="1941"/>
        <v>6604.9661567219937</v>
      </c>
      <c r="I9573" s="5">
        <f t="shared" si="1942"/>
        <v>720</v>
      </c>
      <c r="J9573" s="5">
        <f t="shared" si="1943"/>
        <v>5884.9661567219937</v>
      </c>
      <c r="K9573" s="2">
        <f t="shared" si="1944"/>
        <v>127169.55133197905</v>
      </c>
      <c r="L9573" s="2">
        <f t="shared" si="1945"/>
        <v>209216</v>
      </c>
      <c r="M9573" s="2">
        <f t="shared" si="1946"/>
        <v>36960</v>
      </c>
      <c r="N9573" s="6">
        <f t="shared" si="1947"/>
        <v>0</v>
      </c>
      <c r="O9573" s="2">
        <f t="shared" si="1948"/>
        <v>25086.448668020952</v>
      </c>
      <c r="P9573" s="2" t="str">
        <f t="shared" si="1949"/>
        <v/>
      </c>
    </row>
    <row r="9574" spans="1:16">
      <c r="A9574" s="6">
        <v>14</v>
      </c>
      <c r="B9574" s="6">
        <v>14</v>
      </c>
      <c r="C9574" s="6">
        <v>22</v>
      </c>
      <c r="D9574" s="6">
        <f t="shared" si="1937"/>
        <v>50</v>
      </c>
      <c r="E9574" s="5">
        <f t="shared" si="1938"/>
        <v>4784.8479031488414</v>
      </c>
      <c r="F9574" s="5">
        <f t="shared" si="1939"/>
        <v>593.44900480898184</v>
      </c>
      <c r="G9574" s="5">
        <f t="shared" si="1940"/>
        <v>1301.1455960105666</v>
      </c>
      <c r="H9574" s="5">
        <f t="shared" si="1941"/>
        <v>6679.4425039683902</v>
      </c>
      <c r="I9574" s="5">
        <f t="shared" si="1942"/>
        <v>720</v>
      </c>
      <c r="J9574" s="5">
        <f t="shared" si="1943"/>
        <v>5959.4425039683902</v>
      </c>
      <c r="K9574" s="2">
        <f t="shared" si="1944"/>
        <v>128462.54347167343</v>
      </c>
      <c r="L9574" s="2">
        <f t="shared" si="1945"/>
        <v>211916</v>
      </c>
      <c r="M9574" s="2">
        <f t="shared" si="1946"/>
        <v>37840</v>
      </c>
      <c r="N9574" s="6">
        <f t="shared" si="1947"/>
        <v>0</v>
      </c>
      <c r="O9574" s="2">
        <f t="shared" si="1948"/>
        <v>25613.456528326569</v>
      </c>
      <c r="P9574" s="2" t="str">
        <f t="shared" si="1949"/>
        <v/>
      </c>
    </row>
    <row r="9575" spans="1:16">
      <c r="A9575" s="6">
        <v>14</v>
      </c>
      <c r="B9575" s="6">
        <v>14</v>
      </c>
      <c r="C9575" s="6">
        <v>23</v>
      </c>
      <c r="D9575" s="6">
        <f t="shared" si="1937"/>
        <v>51</v>
      </c>
      <c r="E9575" s="5">
        <f t="shared" si="1938"/>
        <v>4784.8479031488414</v>
      </c>
      <c r="F9575" s="5">
        <f t="shared" si="1939"/>
        <v>593.44900480898184</v>
      </c>
      <c r="G9575" s="5">
        <f t="shared" si="1940"/>
        <v>1377.292184868003</v>
      </c>
      <c r="H9575" s="5">
        <f t="shared" si="1941"/>
        <v>6755.5890928258268</v>
      </c>
      <c r="I9575" s="5">
        <f t="shared" si="1942"/>
        <v>720</v>
      </c>
      <c r="J9575" s="5">
        <f t="shared" si="1943"/>
        <v>6035.5890928258268</v>
      </c>
      <c r="K9575" s="2">
        <f t="shared" si="1944"/>
        <v>129784.53286155949</v>
      </c>
      <c r="L9575" s="2">
        <f t="shared" si="1945"/>
        <v>214616</v>
      </c>
      <c r="M9575" s="2">
        <f t="shared" si="1946"/>
        <v>38720</v>
      </c>
      <c r="N9575" s="6">
        <f t="shared" si="1947"/>
        <v>0</v>
      </c>
      <c r="O9575" s="2">
        <f t="shared" si="1948"/>
        <v>26111.467138440508</v>
      </c>
      <c r="P9575" s="2" t="str">
        <f t="shared" si="1949"/>
        <v/>
      </c>
    </row>
    <row r="9576" spans="1:16">
      <c r="A9576" s="6">
        <v>14</v>
      </c>
      <c r="B9576" s="6">
        <v>14</v>
      </c>
      <c r="C9576" s="6">
        <v>24</v>
      </c>
      <c r="D9576" s="6">
        <f t="shared" si="1937"/>
        <v>52</v>
      </c>
      <c r="E9576" s="5">
        <f t="shared" si="1938"/>
        <v>4784.8479031488414</v>
      </c>
      <c r="F9576" s="5">
        <f t="shared" si="1939"/>
        <v>593.44900480898184</v>
      </c>
      <c r="G9576" s="5">
        <f t="shared" si="1940"/>
        <v>1455.1391344474989</v>
      </c>
      <c r="H9576" s="5">
        <f t="shared" si="1941"/>
        <v>6833.436042405322</v>
      </c>
      <c r="I9576" s="5">
        <f t="shared" si="1942"/>
        <v>720</v>
      </c>
      <c r="J9576" s="5">
        <f t="shared" si="1943"/>
        <v>6113.436042405322</v>
      </c>
      <c r="K9576" s="2">
        <f t="shared" si="1944"/>
        <v>131136.04240287017</v>
      </c>
      <c r="L9576" s="2">
        <f t="shared" si="1945"/>
        <v>217316</v>
      </c>
      <c r="M9576" s="2">
        <f t="shared" si="1946"/>
        <v>39600</v>
      </c>
      <c r="N9576" s="6">
        <f t="shared" si="1947"/>
        <v>0</v>
      </c>
      <c r="O9576" s="2">
        <f t="shared" si="1948"/>
        <v>26579.957597129833</v>
      </c>
      <c r="P9576" s="2" t="str">
        <f t="shared" si="1949"/>
        <v/>
      </c>
    </row>
    <row r="9577" spans="1:16">
      <c r="A9577" s="6">
        <v>14</v>
      </c>
      <c r="B9577" s="6">
        <v>14</v>
      </c>
      <c r="C9577" s="6">
        <v>25</v>
      </c>
      <c r="D9577" s="6">
        <f t="shared" si="1937"/>
        <v>53</v>
      </c>
      <c r="E9577" s="5">
        <f t="shared" si="1938"/>
        <v>4784.8479031488414</v>
      </c>
      <c r="F9577" s="5">
        <f t="shared" si="1939"/>
        <v>593.44900480898184</v>
      </c>
      <c r="G9577" s="5">
        <f t="shared" si="1940"/>
        <v>1534.7170558625965</v>
      </c>
      <c r="H9577" s="5">
        <f t="shared" si="1941"/>
        <v>6913.01396382042</v>
      </c>
      <c r="I9577" s="5">
        <f t="shared" si="1942"/>
        <v>720</v>
      </c>
      <c r="J9577" s="5">
        <f t="shared" si="1943"/>
        <v>6193.01396382042</v>
      </c>
      <c r="K9577" s="2">
        <f t="shared" si="1944"/>
        <v>132517.60353854895</v>
      </c>
      <c r="L9577" s="2">
        <f t="shared" si="1945"/>
        <v>220016</v>
      </c>
      <c r="M9577" s="2">
        <f t="shared" si="1946"/>
        <v>40480</v>
      </c>
      <c r="N9577" s="6">
        <f t="shared" si="1947"/>
        <v>0</v>
      </c>
      <c r="O9577" s="2">
        <f t="shared" si="1948"/>
        <v>27018.396461451048</v>
      </c>
      <c r="P9577" s="2" t="str">
        <f t="shared" si="1949"/>
        <v/>
      </c>
    </row>
    <row r="9578" spans="1:16">
      <c r="A9578" s="6">
        <v>14</v>
      </c>
      <c r="B9578" s="6">
        <v>14</v>
      </c>
      <c r="C9578" s="6">
        <v>26</v>
      </c>
      <c r="D9578" s="6">
        <f t="shared" si="1937"/>
        <v>54</v>
      </c>
      <c r="E9578" s="5">
        <f t="shared" si="1938"/>
        <v>4784.8479031488414</v>
      </c>
      <c r="F9578" s="5">
        <f t="shared" si="1939"/>
        <v>593.44900480898184</v>
      </c>
      <c r="G9578" s="5">
        <f t="shared" si="1940"/>
        <v>1616.0570598233144</v>
      </c>
      <c r="H9578" s="5">
        <f t="shared" si="1941"/>
        <v>6994.3539677811377</v>
      </c>
      <c r="I9578" s="5">
        <f t="shared" si="1942"/>
        <v>720</v>
      </c>
      <c r="J9578" s="5">
        <f t="shared" si="1943"/>
        <v>6274.3539677811377</v>
      </c>
      <c r="K9578" s="2">
        <f t="shared" si="1944"/>
        <v>133929.75638508919</v>
      </c>
      <c r="L9578" s="2">
        <f t="shared" si="1945"/>
        <v>222716</v>
      </c>
      <c r="M9578" s="2">
        <f t="shared" si="1946"/>
        <v>41360</v>
      </c>
      <c r="N9578" s="6">
        <f t="shared" si="1947"/>
        <v>0</v>
      </c>
      <c r="O9578" s="2">
        <f t="shared" si="1948"/>
        <v>27426.243614910811</v>
      </c>
      <c r="P9578" s="2" t="str">
        <f t="shared" si="1949"/>
        <v/>
      </c>
    </row>
    <row r="9579" spans="1:16">
      <c r="A9579" s="6">
        <v>14</v>
      </c>
      <c r="B9579" s="6">
        <v>14</v>
      </c>
      <c r="C9579" s="6">
        <v>27</v>
      </c>
      <c r="D9579" s="6">
        <f t="shared" si="1937"/>
        <v>55</v>
      </c>
      <c r="E9579" s="5">
        <f t="shared" si="1938"/>
        <v>4784.8479031488414</v>
      </c>
      <c r="F9579" s="5">
        <f t="shared" si="1939"/>
        <v>593.44900480898184</v>
      </c>
      <c r="G9579" s="5">
        <f t="shared" si="1940"/>
        <v>1699.1907643430709</v>
      </c>
      <c r="H9579" s="5">
        <f t="shared" si="1941"/>
        <v>7077.4876723008947</v>
      </c>
      <c r="I9579" s="5">
        <f t="shared" si="1942"/>
        <v>720</v>
      </c>
      <c r="J9579" s="5">
        <f t="shared" si="1943"/>
        <v>6357.4876723008947</v>
      </c>
      <c r="K9579" s="2">
        <f t="shared" si="1944"/>
        <v>135373.04986633497</v>
      </c>
      <c r="L9579" s="2">
        <f t="shared" si="1945"/>
        <v>225416</v>
      </c>
      <c r="M9579" s="2">
        <f t="shared" si="1946"/>
        <v>42240</v>
      </c>
      <c r="N9579" s="6">
        <f t="shared" si="1947"/>
        <v>0</v>
      </c>
      <c r="O9579" s="2">
        <f t="shared" si="1948"/>
        <v>27802.950133665028</v>
      </c>
      <c r="P9579" s="2" t="str">
        <f t="shared" si="1949"/>
        <v/>
      </c>
    </row>
    <row r="9580" spans="1:16">
      <c r="A9580" s="6">
        <v>14</v>
      </c>
      <c r="B9580" s="6">
        <v>14</v>
      </c>
      <c r="C9580" s="6">
        <v>28</v>
      </c>
      <c r="D9580" s="6">
        <f t="shared" si="1937"/>
        <v>56</v>
      </c>
      <c r="E9580" s="5">
        <f t="shared" si="1938"/>
        <v>4784.8479031488414</v>
      </c>
      <c r="F9580" s="5">
        <f t="shared" si="1939"/>
        <v>593.44900480898184</v>
      </c>
      <c r="G9580" s="5">
        <f t="shared" si="1940"/>
        <v>1784.1503025602246</v>
      </c>
      <c r="H9580" s="5">
        <f t="shared" si="1941"/>
        <v>7162.4472105180485</v>
      </c>
      <c r="I9580" s="5">
        <f t="shared" si="1942"/>
        <v>720</v>
      </c>
      <c r="J9580" s="5">
        <f t="shared" si="1943"/>
        <v>6442.4472105180485</v>
      </c>
      <c r="K9580" s="2">
        <f t="shared" si="1944"/>
        <v>136848.04184927169</v>
      </c>
      <c r="L9580" s="2">
        <f t="shared" si="1945"/>
        <v>228116</v>
      </c>
      <c r="M9580" s="2">
        <f t="shared" si="1946"/>
        <v>43120</v>
      </c>
      <c r="N9580" s="6">
        <f t="shared" si="1947"/>
        <v>0</v>
      </c>
      <c r="O9580" s="2">
        <f t="shared" si="1948"/>
        <v>28147.958150728315</v>
      </c>
      <c r="P9580" s="2" t="str">
        <f t="shared" si="1949"/>
        <v/>
      </c>
    </row>
    <row r="9581" spans="1:16">
      <c r="A9581" s="6">
        <v>14</v>
      </c>
      <c r="B9581" s="6">
        <v>14</v>
      </c>
      <c r="C9581" s="6">
        <v>29</v>
      </c>
      <c r="D9581" s="6">
        <f t="shared" si="1937"/>
        <v>57</v>
      </c>
      <c r="E9581" s="5">
        <f t="shared" si="1938"/>
        <v>4784.8479031488414</v>
      </c>
      <c r="F9581" s="5">
        <f t="shared" si="1939"/>
        <v>593.44900480898184</v>
      </c>
      <c r="G9581" s="5">
        <f t="shared" si="1940"/>
        <v>1870.9683306758782</v>
      </c>
      <c r="H9581" s="5">
        <f t="shared" si="1941"/>
        <v>7249.2652386337013</v>
      </c>
      <c r="I9581" s="5">
        <f t="shared" si="1942"/>
        <v>720</v>
      </c>
      <c r="J9581" s="5">
        <f t="shared" si="1943"/>
        <v>6529.2652386337013</v>
      </c>
      <c r="K9581" s="2">
        <f t="shared" si="1944"/>
        <v>138355.29928183509</v>
      </c>
      <c r="L9581" s="2">
        <f t="shared" si="1945"/>
        <v>230816</v>
      </c>
      <c r="M9581" s="2">
        <f t="shared" si="1946"/>
        <v>44000</v>
      </c>
      <c r="N9581" s="6">
        <f t="shared" si="1947"/>
        <v>0</v>
      </c>
      <c r="O9581" s="2">
        <f t="shared" si="1948"/>
        <v>28460.70071816491</v>
      </c>
      <c r="P9581" s="2" t="str">
        <f t="shared" si="1949"/>
        <v/>
      </c>
    </row>
    <row r="9582" spans="1:16">
      <c r="A9582" s="6">
        <v>14</v>
      </c>
      <c r="B9582" s="6">
        <v>14</v>
      </c>
      <c r="C9582" s="6">
        <v>30</v>
      </c>
      <c r="D9582" s="6">
        <f t="shared" si="1937"/>
        <v>58</v>
      </c>
      <c r="E9582" s="5">
        <f t="shared" si="1938"/>
        <v>4784.8479031488414</v>
      </c>
      <c r="F9582" s="5">
        <f t="shared" si="1939"/>
        <v>593.44900480898184</v>
      </c>
      <c r="G9582" s="5">
        <f t="shared" si="1940"/>
        <v>1959.6780360096488</v>
      </c>
      <c r="H9582" s="5">
        <f t="shared" si="1941"/>
        <v>7337.9749439674724</v>
      </c>
      <c r="I9582" s="5">
        <f t="shared" si="1942"/>
        <v>720</v>
      </c>
      <c r="J9582" s="5">
        <f t="shared" si="1943"/>
        <v>6617.9749439674724</v>
      </c>
      <c r="K9582" s="2">
        <f t="shared" si="1944"/>
        <v>139895.39833276861</v>
      </c>
      <c r="L9582" s="2">
        <f t="shared" si="1945"/>
        <v>233516</v>
      </c>
      <c r="M9582" s="2">
        <f t="shared" si="1946"/>
        <v>44880</v>
      </c>
      <c r="N9582" s="6">
        <f t="shared" si="1947"/>
        <v>0</v>
      </c>
      <c r="O9582" s="2">
        <f t="shared" si="1948"/>
        <v>28740.601667231385</v>
      </c>
      <c r="P9582" s="2" t="str">
        <f t="shared" si="1949"/>
        <v/>
      </c>
    </row>
    <row r="9583" spans="1:16">
      <c r="A9583" s="6">
        <v>14</v>
      </c>
      <c r="B9583" s="6">
        <v>15</v>
      </c>
      <c r="C9583" s="6">
        <v>0</v>
      </c>
      <c r="D9583" s="6">
        <f t="shared" si="1937"/>
        <v>29</v>
      </c>
      <c r="E9583" s="5">
        <f t="shared" si="1938"/>
        <v>4784.8479031488414</v>
      </c>
      <c r="F9583" s="5">
        <f t="shared" si="1939"/>
        <v>651.73417492414967</v>
      </c>
      <c r="G9583" s="5">
        <f t="shared" si="1940"/>
        <v>0</v>
      </c>
      <c r="H9583" s="5">
        <f t="shared" si="1941"/>
        <v>5436.582078072991</v>
      </c>
      <c r="I9583" s="5">
        <f t="shared" si="1942"/>
        <v>720</v>
      </c>
      <c r="J9583" s="5">
        <f t="shared" si="1943"/>
        <v>4716.582078072991</v>
      </c>
      <c r="K9583" s="2">
        <f t="shared" si="1944"/>
        <v>106885.10552210054</v>
      </c>
      <c r="L9583" s="2">
        <f t="shared" si="1945"/>
        <v>154610</v>
      </c>
      <c r="M9583" s="2">
        <f t="shared" si="1946"/>
        <v>18920</v>
      </c>
      <c r="N9583" s="6">
        <f t="shared" si="1947"/>
        <v>1</v>
      </c>
      <c r="O9583" s="2">
        <f t="shared" si="1948"/>
        <v>8804.8944778994628</v>
      </c>
      <c r="P9583" s="2">
        <f t="shared" si="1949"/>
        <v>8804.8944778994628</v>
      </c>
    </row>
    <row r="9584" spans="1:16">
      <c r="A9584" s="6">
        <v>14</v>
      </c>
      <c r="B9584" s="6">
        <v>15</v>
      </c>
      <c r="C9584" s="6">
        <v>1</v>
      </c>
      <c r="D9584" s="6">
        <f t="shared" si="1937"/>
        <v>30</v>
      </c>
      <c r="E9584" s="5">
        <f t="shared" si="1938"/>
        <v>4784.8479031488414</v>
      </c>
      <c r="F9584" s="5">
        <f t="shared" si="1939"/>
        <v>651.73417492414967</v>
      </c>
      <c r="G9584" s="5">
        <f t="shared" si="1940"/>
        <v>45.5625</v>
      </c>
      <c r="H9584" s="5">
        <f t="shared" si="1941"/>
        <v>5482.144578072991</v>
      </c>
      <c r="I9584" s="5">
        <f t="shared" si="1942"/>
        <v>720</v>
      </c>
      <c r="J9584" s="5">
        <f t="shared" si="1943"/>
        <v>4762.144578072991</v>
      </c>
      <c r="K9584" s="2">
        <f t="shared" si="1944"/>
        <v>107676.12114710054</v>
      </c>
      <c r="L9584" s="2">
        <f t="shared" si="1945"/>
        <v>157310</v>
      </c>
      <c r="M9584" s="2">
        <f t="shared" si="1946"/>
        <v>19800</v>
      </c>
      <c r="N9584" s="6">
        <f t="shared" si="1947"/>
        <v>1</v>
      </c>
      <c r="O9584" s="2">
        <f t="shared" si="1948"/>
        <v>9833.8788528994628</v>
      </c>
      <c r="P9584" s="2">
        <f t="shared" si="1949"/>
        <v>9833.8788528994628</v>
      </c>
    </row>
    <row r="9585" spans="1:16">
      <c r="A9585" s="6">
        <v>14</v>
      </c>
      <c r="B9585" s="6">
        <v>15</v>
      </c>
      <c r="C9585" s="6">
        <v>2</v>
      </c>
      <c r="D9585" s="6">
        <f t="shared" si="1937"/>
        <v>31</v>
      </c>
      <c r="E9585" s="5">
        <f t="shared" si="1938"/>
        <v>4784.8479031488414</v>
      </c>
      <c r="F9585" s="5">
        <f t="shared" si="1939"/>
        <v>651.73417492414967</v>
      </c>
      <c r="G9585" s="5">
        <f t="shared" si="1940"/>
        <v>92.264062499999994</v>
      </c>
      <c r="H9585" s="5">
        <f t="shared" si="1941"/>
        <v>5528.8461405729913</v>
      </c>
      <c r="I9585" s="5">
        <f t="shared" si="1942"/>
        <v>720</v>
      </c>
      <c r="J9585" s="5">
        <f t="shared" si="1943"/>
        <v>4808.8461405729913</v>
      </c>
      <c r="K9585" s="2">
        <f t="shared" si="1944"/>
        <v>108486.91216272554</v>
      </c>
      <c r="L9585" s="2">
        <f t="shared" si="1945"/>
        <v>160010</v>
      </c>
      <c r="M9585" s="2">
        <f t="shared" si="1946"/>
        <v>20680</v>
      </c>
      <c r="N9585" s="6">
        <f t="shared" si="1947"/>
        <v>1</v>
      </c>
      <c r="O9585" s="2">
        <f t="shared" si="1948"/>
        <v>10843.087837274463</v>
      </c>
      <c r="P9585" s="2">
        <f t="shared" si="1949"/>
        <v>10843.087837274463</v>
      </c>
    </row>
    <row r="9586" spans="1:16">
      <c r="A9586" s="6">
        <v>14</v>
      </c>
      <c r="B9586" s="6">
        <v>15</v>
      </c>
      <c r="C9586" s="6">
        <v>3</v>
      </c>
      <c r="D9586" s="6">
        <f t="shared" si="1937"/>
        <v>32</v>
      </c>
      <c r="E9586" s="5">
        <f t="shared" si="1938"/>
        <v>4784.8479031488414</v>
      </c>
      <c r="F9586" s="5">
        <f t="shared" si="1939"/>
        <v>651.73417492414967</v>
      </c>
      <c r="G9586" s="5">
        <f t="shared" si="1940"/>
        <v>140.12604492187498</v>
      </c>
      <c r="H9586" s="5">
        <f t="shared" si="1941"/>
        <v>5576.7081229948662</v>
      </c>
      <c r="I9586" s="5">
        <f t="shared" si="1942"/>
        <v>720</v>
      </c>
      <c r="J9586" s="5">
        <f t="shared" si="1943"/>
        <v>4856.7081229948662</v>
      </c>
      <c r="K9586" s="2">
        <f t="shared" si="1944"/>
        <v>109317.84935754976</v>
      </c>
      <c r="L9586" s="2">
        <f t="shared" si="1945"/>
        <v>162710</v>
      </c>
      <c r="M9586" s="2">
        <f t="shared" si="1946"/>
        <v>21560</v>
      </c>
      <c r="N9586" s="6">
        <f t="shared" si="1947"/>
        <v>1</v>
      </c>
      <c r="O9586" s="2">
        <f t="shared" si="1948"/>
        <v>11832.150642450244</v>
      </c>
      <c r="P9586" s="2">
        <f t="shared" si="1949"/>
        <v>11832.150642450244</v>
      </c>
    </row>
    <row r="9587" spans="1:16">
      <c r="A9587" s="6">
        <v>14</v>
      </c>
      <c r="B9587" s="6">
        <v>15</v>
      </c>
      <c r="C9587" s="6">
        <v>4</v>
      </c>
      <c r="D9587" s="6">
        <f t="shared" si="1937"/>
        <v>33</v>
      </c>
      <c r="E9587" s="5">
        <f t="shared" si="1938"/>
        <v>4784.8479031488414</v>
      </c>
      <c r="F9587" s="5">
        <f t="shared" si="1939"/>
        <v>651.73417492414967</v>
      </c>
      <c r="G9587" s="5">
        <f t="shared" si="1940"/>
        <v>189.17016064453125</v>
      </c>
      <c r="H9587" s="5">
        <f t="shared" si="1941"/>
        <v>5625.7522387175222</v>
      </c>
      <c r="I9587" s="5">
        <f t="shared" si="1942"/>
        <v>720</v>
      </c>
      <c r="J9587" s="5">
        <f t="shared" si="1943"/>
        <v>4905.7522387175222</v>
      </c>
      <c r="K9587" s="2">
        <f t="shared" si="1944"/>
        <v>110169.30969995698</v>
      </c>
      <c r="L9587" s="2">
        <f t="shared" si="1945"/>
        <v>165410</v>
      </c>
      <c r="M9587" s="2">
        <f t="shared" si="1946"/>
        <v>22440</v>
      </c>
      <c r="N9587" s="6">
        <f t="shared" si="1947"/>
        <v>1</v>
      </c>
      <c r="O9587" s="2">
        <f t="shared" si="1948"/>
        <v>12800.690300043017</v>
      </c>
      <c r="P9587" s="2">
        <f t="shared" si="1949"/>
        <v>12800.690300043017</v>
      </c>
    </row>
    <row r="9588" spans="1:16">
      <c r="A9588" s="6">
        <v>14</v>
      </c>
      <c r="B9588" s="6">
        <v>15</v>
      </c>
      <c r="C9588" s="6">
        <v>5</v>
      </c>
      <c r="D9588" s="6">
        <f t="shared" si="1937"/>
        <v>34</v>
      </c>
      <c r="E9588" s="5">
        <f t="shared" si="1938"/>
        <v>4784.8479031488414</v>
      </c>
      <c r="F9588" s="5">
        <f t="shared" si="1939"/>
        <v>651.73417492414967</v>
      </c>
      <c r="G9588" s="5">
        <f t="shared" si="1940"/>
        <v>239.41848456573481</v>
      </c>
      <c r="H9588" s="5">
        <f t="shared" si="1941"/>
        <v>5676.0005626387256</v>
      </c>
      <c r="I9588" s="5">
        <f t="shared" si="1942"/>
        <v>720</v>
      </c>
      <c r="J9588" s="5">
        <f t="shared" si="1943"/>
        <v>4956.0005626387256</v>
      </c>
      <c r="K9588" s="2">
        <f t="shared" si="1944"/>
        <v>111041.6764347001</v>
      </c>
      <c r="L9588" s="2">
        <f t="shared" si="1945"/>
        <v>168110</v>
      </c>
      <c r="M9588" s="2">
        <f t="shared" si="1946"/>
        <v>23320</v>
      </c>
      <c r="N9588" s="6">
        <f t="shared" si="1947"/>
        <v>1</v>
      </c>
      <c r="O9588" s="2">
        <f t="shared" si="1948"/>
        <v>13748.323565299899</v>
      </c>
      <c r="P9588" s="2">
        <f t="shared" si="1949"/>
        <v>13748.323565299899</v>
      </c>
    </row>
    <row r="9589" spans="1:16">
      <c r="A9589" s="6">
        <v>14</v>
      </c>
      <c r="B9589" s="6">
        <v>15</v>
      </c>
      <c r="C9589" s="6">
        <v>6</v>
      </c>
      <c r="D9589" s="6">
        <f t="shared" si="1937"/>
        <v>35</v>
      </c>
      <c r="E9589" s="5">
        <f t="shared" si="1938"/>
        <v>4784.8479031488414</v>
      </c>
      <c r="F9589" s="5">
        <f t="shared" si="1939"/>
        <v>651.73417492414967</v>
      </c>
      <c r="G9589" s="5">
        <f t="shared" si="1940"/>
        <v>290.89345874736784</v>
      </c>
      <c r="H9589" s="5">
        <f t="shared" si="1941"/>
        <v>5727.4755368203587</v>
      </c>
      <c r="I9589" s="5">
        <f t="shared" si="1942"/>
        <v>720</v>
      </c>
      <c r="J9589" s="5">
        <f t="shared" si="1943"/>
        <v>5007.4755368203587</v>
      </c>
      <c r="K9589" s="2">
        <f t="shared" si="1944"/>
        <v>111935.33918090901</v>
      </c>
      <c r="L9589" s="2">
        <f t="shared" si="1945"/>
        <v>170810</v>
      </c>
      <c r="M9589" s="2">
        <f t="shared" si="1946"/>
        <v>24200</v>
      </c>
      <c r="N9589" s="6">
        <f t="shared" si="1947"/>
        <v>1</v>
      </c>
      <c r="O9589" s="2">
        <f t="shared" si="1948"/>
        <v>14674.66081909099</v>
      </c>
      <c r="P9589" s="2">
        <f t="shared" si="1949"/>
        <v>14674.66081909099</v>
      </c>
    </row>
    <row r="9590" spans="1:16">
      <c r="A9590" s="6">
        <v>14</v>
      </c>
      <c r="B9590" s="6">
        <v>15</v>
      </c>
      <c r="C9590" s="6">
        <v>7</v>
      </c>
      <c r="D9590" s="6">
        <f t="shared" si="1937"/>
        <v>36</v>
      </c>
      <c r="E9590" s="5">
        <f t="shared" si="1938"/>
        <v>4784.8479031488414</v>
      </c>
      <c r="F9590" s="5">
        <f t="shared" si="1939"/>
        <v>651.73417492414967</v>
      </c>
      <c r="G9590" s="5">
        <f t="shared" si="1940"/>
        <v>343.61789814532818</v>
      </c>
      <c r="H9590" s="5">
        <f t="shared" si="1941"/>
        <v>5780.1999762183195</v>
      </c>
      <c r="I9590" s="5">
        <f t="shared" si="1942"/>
        <v>720</v>
      </c>
      <c r="J9590" s="5">
        <f t="shared" si="1943"/>
        <v>5060.1999762183195</v>
      </c>
      <c r="K9590" s="2">
        <f t="shared" si="1944"/>
        <v>112850.69403156804</v>
      </c>
      <c r="L9590" s="2">
        <f t="shared" si="1945"/>
        <v>173510</v>
      </c>
      <c r="M9590" s="2">
        <f t="shared" si="1946"/>
        <v>25080</v>
      </c>
      <c r="N9590" s="6">
        <f t="shared" si="1947"/>
        <v>1</v>
      </c>
      <c r="O9590" s="2">
        <f t="shared" si="1948"/>
        <v>15579.30596843196</v>
      </c>
      <c r="P9590" s="2">
        <f t="shared" si="1949"/>
        <v>15579.30596843196</v>
      </c>
    </row>
    <row r="9591" spans="1:16">
      <c r="A9591" s="6">
        <v>14</v>
      </c>
      <c r="B9591" s="6">
        <v>15</v>
      </c>
      <c r="C9591" s="6">
        <v>8</v>
      </c>
      <c r="D9591" s="6">
        <f t="shared" si="1937"/>
        <v>37</v>
      </c>
      <c r="E9591" s="5">
        <f t="shared" si="1938"/>
        <v>4784.8479031488414</v>
      </c>
      <c r="F9591" s="5">
        <f t="shared" si="1939"/>
        <v>651.73417492414967</v>
      </c>
      <c r="G9591" s="5">
        <f t="shared" si="1940"/>
        <v>397.61499642530839</v>
      </c>
      <c r="H9591" s="5">
        <f t="shared" si="1941"/>
        <v>5834.1970744982991</v>
      </c>
      <c r="I9591" s="5">
        <f t="shared" si="1942"/>
        <v>720</v>
      </c>
      <c r="J9591" s="5">
        <f t="shared" si="1943"/>
        <v>5114.1970744982991</v>
      </c>
      <c r="K9591" s="2">
        <f t="shared" si="1944"/>
        <v>113788.14365448436</v>
      </c>
      <c r="L9591" s="2">
        <f t="shared" si="1945"/>
        <v>176210</v>
      </c>
      <c r="M9591" s="2">
        <f t="shared" si="1946"/>
        <v>25960</v>
      </c>
      <c r="N9591" s="6">
        <f t="shared" si="1947"/>
        <v>1</v>
      </c>
      <c r="O9591" s="2">
        <f t="shared" si="1948"/>
        <v>16461.85634551564</v>
      </c>
      <c r="P9591" s="2">
        <f t="shared" si="1949"/>
        <v>16461.85634551564</v>
      </c>
    </row>
    <row r="9592" spans="1:16">
      <c r="A9592" s="6">
        <v>14</v>
      </c>
      <c r="B9592" s="6">
        <v>15</v>
      </c>
      <c r="C9592" s="6">
        <v>9</v>
      </c>
      <c r="D9592" s="6">
        <f t="shared" si="1937"/>
        <v>38</v>
      </c>
      <c r="E9592" s="5">
        <f t="shared" si="1938"/>
        <v>4784.8479031488414</v>
      </c>
      <c r="F9592" s="5">
        <f t="shared" si="1939"/>
        <v>651.73417492414967</v>
      </c>
      <c r="G9592" s="5">
        <f t="shared" si="1940"/>
        <v>452.90833186570285</v>
      </c>
      <c r="H9592" s="5">
        <f t="shared" si="1941"/>
        <v>5889.490409938694</v>
      </c>
      <c r="I9592" s="5">
        <f t="shared" si="1942"/>
        <v>720</v>
      </c>
      <c r="J9592" s="5">
        <f t="shared" si="1943"/>
        <v>5169.490409938694</v>
      </c>
      <c r="K9592" s="2">
        <f t="shared" si="1944"/>
        <v>114748.09739476899</v>
      </c>
      <c r="L9592" s="2">
        <f t="shared" si="1945"/>
        <v>178910</v>
      </c>
      <c r="M9592" s="2">
        <f t="shared" si="1946"/>
        <v>26840</v>
      </c>
      <c r="N9592" s="6">
        <f t="shared" si="1947"/>
        <v>1</v>
      </c>
      <c r="O9592" s="2">
        <f t="shared" si="1948"/>
        <v>17321.902605231007</v>
      </c>
      <c r="P9592" s="2">
        <f t="shared" si="1949"/>
        <v>17321.902605231007</v>
      </c>
    </row>
    <row r="9593" spans="1:16">
      <c r="A9593" s="6">
        <v>14</v>
      </c>
      <c r="B9593" s="6">
        <v>15</v>
      </c>
      <c r="C9593" s="6">
        <v>10</v>
      </c>
      <c r="D9593" s="6">
        <f t="shared" si="1937"/>
        <v>39</v>
      </c>
      <c r="E9593" s="5">
        <f t="shared" si="1938"/>
        <v>4784.8479031488414</v>
      </c>
      <c r="F9593" s="5">
        <f t="shared" si="1939"/>
        <v>651.73417492414967</v>
      </c>
      <c r="G9593" s="5">
        <f t="shared" si="1940"/>
        <v>509.52187334891573</v>
      </c>
      <c r="H9593" s="5">
        <f t="shared" si="1941"/>
        <v>5946.1039514219065</v>
      </c>
      <c r="I9593" s="5">
        <f t="shared" si="1942"/>
        <v>720</v>
      </c>
      <c r="J9593" s="5">
        <f t="shared" si="1943"/>
        <v>5226.1039514219065</v>
      </c>
      <c r="K9593" s="2">
        <f t="shared" si="1944"/>
        <v>115730.97137885254</v>
      </c>
      <c r="L9593" s="2">
        <f t="shared" si="1945"/>
        <v>181610</v>
      </c>
      <c r="M9593" s="2">
        <f t="shared" si="1946"/>
        <v>27720</v>
      </c>
      <c r="N9593" s="6">
        <f t="shared" si="1947"/>
        <v>1</v>
      </c>
      <c r="O9593" s="2">
        <f t="shared" si="1948"/>
        <v>18159.028621147459</v>
      </c>
      <c r="P9593" s="2">
        <f t="shared" si="1949"/>
        <v>18159.028621147459</v>
      </c>
    </row>
    <row r="9594" spans="1:16">
      <c r="A9594" s="6">
        <v>14</v>
      </c>
      <c r="B9594" s="6">
        <v>15</v>
      </c>
      <c r="C9594" s="6">
        <v>11</v>
      </c>
      <c r="D9594" s="6">
        <f t="shared" si="1937"/>
        <v>40</v>
      </c>
      <c r="E9594" s="5">
        <f t="shared" si="1938"/>
        <v>4784.8479031488414</v>
      </c>
      <c r="F9594" s="5">
        <f t="shared" si="1939"/>
        <v>651.73417492414967</v>
      </c>
      <c r="G9594" s="5">
        <f t="shared" si="1940"/>
        <v>567.47998644235474</v>
      </c>
      <c r="H9594" s="5">
        <f t="shared" si="1941"/>
        <v>6004.0620645153458</v>
      </c>
      <c r="I9594" s="5">
        <f t="shared" si="1942"/>
        <v>720</v>
      </c>
      <c r="J9594" s="5">
        <f t="shared" si="1943"/>
        <v>5284.0620645153458</v>
      </c>
      <c r="K9594" s="2">
        <f t="shared" si="1944"/>
        <v>116737.18862005809</v>
      </c>
      <c r="L9594" s="2">
        <f t="shared" si="1945"/>
        <v>184310</v>
      </c>
      <c r="M9594" s="2">
        <f t="shared" si="1946"/>
        <v>28600</v>
      </c>
      <c r="N9594" s="6">
        <f t="shared" si="1947"/>
        <v>1</v>
      </c>
      <c r="O9594" s="2">
        <f t="shared" si="1948"/>
        <v>18972.811379941908</v>
      </c>
      <c r="P9594" s="2">
        <f t="shared" si="1949"/>
        <v>18972.811379941908</v>
      </c>
    </row>
    <row r="9595" spans="1:16">
      <c r="A9595" s="6">
        <v>14</v>
      </c>
      <c r="B9595" s="6">
        <v>15</v>
      </c>
      <c r="C9595" s="6">
        <v>12</v>
      </c>
      <c r="D9595" s="6">
        <f t="shared" si="1937"/>
        <v>41</v>
      </c>
      <c r="E9595" s="5">
        <f t="shared" si="1938"/>
        <v>4784.8479031488414</v>
      </c>
      <c r="F9595" s="5">
        <f t="shared" si="1939"/>
        <v>651.73417492414967</v>
      </c>
      <c r="G9595" s="5">
        <f t="shared" si="1940"/>
        <v>626.80743957041921</v>
      </c>
      <c r="H9595" s="5">
        <f t="shared" si="1941"/>
        <v>6063.3895176434098</v>
      </c>
      <c r="I9595" s="5">
        <f t="shared" si="1942"/>
        <v>720</v>
      </c>
      <c r="J9595" s="5">
        <f t="shared" si="1943"/>
        <v>5343.3895176434098</v>
      </c>
      <c r="K9595" s="2">
        <f t="shared" si="1944"/>
        <v>117767.17912575364</v>
      </c>
      <c r="L9595" s="2">
        <f t="shared" si="1945"/>
        <v>187010</v>
      </c>
      <c r="M9595" s="2">
        <f t="shared" si="1946"/>
        <v>29480</v>
      </c>
      <c r="N9595" s="6">
        <f t="shared" si="1947"/>
        <v>1</v>
      </c>
      <c r="O9595" s="2">
        <f t="shared" si="1948"/>
        <v>19762.820874246361</v>
      </c>
      <c r="P9595" s="2">
        <f t="shared" si="1949"/>
        <v>19762.820874246361</v>
      </c>
    </row>
    <row r="9596" spans="1:16">
      <c r="A9596" s="6">
        <v>14</v>
      </c>
      <c r="B9596" s="6">
        <v>15</v>
      </c>
      <c r="C9596" s="6">
        <v>13</v>
      </c>
      <c r="D9596" s="6">
        <f t="shared" si="1937"/>
        <v>42</v>
      </c>
      <c r="E9596" s="5">
        <f t="shared" si="1938"/>
        <v>4784.8479031488414</v>
      </c>
      <c r="F9596" s="5">
        <f t="shared" si="1939"/>
        <v>651.73417492414967</v>
      </c>
      <c r="G9596" s="5">
        <f t="shared" si="1940"/>
        <v>687.52941027880343</v>
      </c>
      <c r="H9596" s="5">
        <f t="shared" si="1941"/>
        <v>6124.1114883517948</v>
      </c>
      <c r="I9596" s="5">
        <f t="shared" si="1942"/>
        <v>720</v>
      </c>
      <c r="J9596" s="5">
        <f t="shared" si="1943"/>
        <v>5404.1114883517948</v>
      </c>
      <c r="K9596" s="2">
        <f t="shared" si="1944"/>
        <v>118821.38000610755</v>
      </c>
      <c r="L9596" s="2">
        <f t="shared" si="1945"/>
        <v>189710</v>
      </c>
      <c r="M9596" s="2">
        <f t="shared" si="1946"/>
        <v>30360</v>
      </c>
      <c r="N9596" s="6">
        <f t="shared" si="1947"/>
        <v>1</v>
      </c>
      <c r="O9596" s="2">
        <f t="shared" si="1948"/>
        <v>20528.619993892455</v>
      </c>
      <c r="P9596" s="2">
        <f t="shared" si="1949"/>
        <v>20528.619993892455</v>
      </c>
    </row>
    <row r="9597" spans="1:16">
      <c r="A9597" s="6">
        <v>14</v>
      </c>
      <c r="B9597" s="6">
        <v>15</v>
      </c>
      <c r="C9597" s="6">
        <v>14</v>
      </c>
      <c r="D9597" s="6">
        <f t="shared" si="1937"/>
        <v>43</v>
      </c>
      <c r="E9597" s="5">
        <f t="shared" si="1938"/>
        <v>4784.8479031488414</v>
      </c>
      <c r="F9597" s="5">
        <f t="shared" si="1939"/>
        <v>651.73417492414967</v>
      </c>
      <c r="G9597" s="5">
        <f t="shared" si="1940"/>
        <v>749.67149159246469</v>
      </c>
      <c r="H9597" s="5">
        <f t="shared" si="1941"/>
        <v>6186.2535696654559</v>
      </c>
      <c r="I9597" s="5">
        <f t="shared" si="1942"/>
        <v>720</v>
      </c>
      <c r="J9597" s="5">
        <f t="shared" si="1943"/>
        <v>5466.2535696654559</v>
      </c>
      <c r="K9597" s="2">
        <f t="shared" si="1944"/>
        <v>119900.23558446972</v>
      </c>
      <c r="L9597" s="2">
        <f t="shared" si="1945"/>
        <v>192410</v>
      </c>
      <c r="M9597" s="2">
        <f t="shared" si="1946"/>
        <v>31240</v>
      </c>
      <c r="N9597" s="6">
        <f t="shared" si="1947"/>
        <v>1</v>
      </c>
      <c r="O9597" s="2">
        <f t="shared" si="1948"/>
        <v>21269.764415530284</v>
      </c>
      <c r="P9597" s="2">
        <f t="shared" si="1949"/>
        <v>21269.764415530284</v>
      </c>
    </row>
    <row r="9598" spans="1:16">
      <c r="A9598" s="6">
        <v>14</v>
      </c>
      <c r="B9598" s="6">
        <v>15</v>
      </c>
      <c r="C9598" s="6">
        <v>15</v>
      </c>
      <c r="D9598" s="6">
        <f t="shared" si="1937"/>
        <v>44</v>
      </c>
      <c r="E9598" s="5">
        <f t="shared" si="1938"/>
        <v>4784.8479031488414</v>
      </c>
      <c r="F9598" s="5">
        <f t="shared" si="1939"/>
        <v>651.73417492414967</v>
      </c>
      <c r="G9598" s="5">
        <f t="shared" si="1940"/>
        <v>813.25969846861108</v>
      </c>
      <c r="H9598" s="5">
        <f t="shared" si="1941"/>
        <v>6249.8417765416016</v>
      </c>
      <c r="I9598" s="5">
        <f t="shared" si="1942"/>
        <v>720</v>
      </c>
      <c r="J9598" s="5">
        <f t="shared" si="1943"/>
        <v>5529.8417765416016</v>
      </c>
      <c r="K9598" s="2">
        <f t="shared" si="1944"/>
        <v>121004.1975094028</v>
      </c>
      <c r="L9598" s="2">
        <f t="shared" si="1945"/>
        <v>195110</v>
      </c>
      <c r="M9598" s="2">
        <f t="shared" si="1946"/>
        <v>32120</v>
      </c>
      <c r="N9598" s="6">
        <f t="shared" si="1947"/>
        <v>1</v>
      </c>
      <c r="O9598" s="2">
        <f t="shared" si="1948"/>
        <v>21985.802490597198</v>
      </c>
      <c r="P9598" s="2">
        <f t="shared" si="1949"/>
        <v>21985.802490597198</v>
      </c>
    </row>
    <row r="9599" spans="1:16">
      <c r="A9599" s="6">
        <v>14</v>
      </c>
      <c r="B9599" s="6">
        <v>15</v>
      </c>
      <c r="C9599" s="6">
        <v>16</v>
      </c>
      <c r="D9599" s="6">
        <f t="shared" si="1937"/>
        <v>45</v>
      </c>
      <c r="E9599" s="5">
        <f t="shared" si="1938"/>
        <v>4784.8479031488414</v>
      </c>
      <c r="F9599" s="5">
        <f t="shared" si="1939"/>
        <v>651.73417492414967</v>
      </c>
      <c r="G9599" s="5">
        <f t="shared" si="1940"/>
        <v>878.32047434610013</v>
      </c>
      <c r="H9599" s="5">
        <f t="shared" si="1941"/>
        <v>6314.9025524190911</v>
      </c>
      <c r="I9599" s="5">
        <f t="shared" si="1942"/>
        <v>720</v>
      </c>
      <c r="J9599" s="5">
        <f t="shared" si="1943"/>
        <v>5594.9025524190911</v>
      </c>
      <c r="K9599" s="2">
        <f t="shared" si="1944"/>
        <v>122133.724868387</v>
      </c>
      <c r="L9599" s="2">
        <f t="shared" si="1945"/>
        <v>197810</v>
      </c>
      <c r="M9599" s="2">
        <f t="shared" si="1946"/>
        <v>33000</v>
      </c>
      <c r="N9599" s="6">
        <f t="shared" si="1947"/>
        <v>1</v>
      </c>
      <c r="O9599" s="2">
        <f t="shared" si="1948"/>
        <v>22676.275131613002</v>
      </c>
      <c r="P9599" s="2">
        <f t="shared" si="1949"/>
        <v>22676.275131613002</v>
      </c>
    </row>
    <row r="9600" spans="1:16">
      <c r="A9600" s="6">
        <v>14</v>
      </c>
      <c r="B9600" s="6">
        <v>15</v>
      </c>
      <c r="C9600" s="6">
        <v>17</v>
      </c>
      <c r="D9600" s="6">
        <f t="shared" si="1937"/>
        <v>46</v>
      </c>
      <c r="E9600" s="5">
        <f t="shared" si="1938"/>
        <v>4784.8479031488414</v>
      </c>
      <c r="F9600" s="5">
        <f t="shared" si="1939"/>
        <v>651.73417492414967</v>
      </c>
      <c r="G9600" s="5">
        <f t="shared" si="1940"/>
        <v>944.88069779264049</v>
      </c>
      <c r="H9600" s="5">
        <f t="shared" si="1941"/>
        <v>6381.4627758656316</v>
      </c>
      <c r="I9600" s="5">
        <f t="shared" si="1942"/>
        <v>720</v>
      </c>
      <c r="J9600" s="5">
        <f t="shared" si="1943"/>
        <v>5661.4627758656316</v>
      </c>
      <c r="K9600" s="2">
        <f t="shared" si="1944"/>
        <v>123289.28430322277</v>
      </c>
      <c r="L9600" s="2">
        <f t="shared" si="1945"/>
        <v>200510</v>
      </c>
      <c r="M9600" s="2">
        <f t="shared" si="1946"/>
        <v>33880</v>
      </c>
      <c r="N9600" s="6">
        <f t="shared" si="1947"/>
        <v>1</v>
      </c>
      <c r="O9600" s="2">
        <f t="shared" si="1948"/>
        <v>23340.715696777232</v>
      </c>
      <c r="P9600" s="2">
        <f t="shared" si="1949"/>
        <v>23340.715696777232</v>
      </c>
    </row>
    <row r="9601" spans="1:16">
      <c r="A9601" s="6">
        <v>14</v>
      </c>
      <c r="B9601" s="6">
        <v>15</v>
      </c>
      <c r="C9601" s="6">
        <v>18</v>
      </c>
      <c r="D9601" s="6">
        <f t="shared" si="1937"/>
        <v>47</v>
      </c>
      <c r="E9601" s="5">
        <f t="shared" si="1938"/>
        <v>4784.8479031488414</v>
      </c>
      <c r="F9601" s="5">
        <f t="shared" si="1939"/>
        <v>651.73417492414967</v>
      </c>
      <c r="G9601" s="5">
        <f t="shared" si="1940"/>
        <v>1012.9676892512279</v>
      </c>
      <c r="H9601" s="5">
        <f t="shared" si="1941"/>
        <v>6449.5497673242189</v>
      </c>
      <c r="I9601" s="5">
        <f t="shared" si="1942"/>
        <v>720</v>
      </c>
      <c r="J9601" s="5">
        <f t="shared" si="1943"/>
        <v>5729.5497673242189</v>
      </c>
      <c r="K9601" s="2">
        <f t="shared" si="1944"/>
        <v>124471.35012715658</v>
      </c>
      <c r="L9601" s="2">
        <f t="shared" si="1945"/>
        <v>203210</v>
      </c>
      <c r="M9601" s="2">
        <f t="shared" si="1946"/>
        <v>34760</v>
      </c>
      <c r="N9601" s="6">
        <f t="shared" si="1947"/>
        <v>1</v>
      </c>
      <c r="O9601" s="2">
        <f t="shared" si="1948"/>
        <v>23978.649872843424</v>
      </c>
      <c r="P9601" s="2">
        <f t="shared" si="1949"/>
        <v>23978.649872843424</v>
      </c>
    </row>
    <row r="9602" spans="1:16">
      <c r="A9602" s="6">
        <v>14</v>
      </c>
      <c r="B9602" s="6">
        <v>15</v>
      </c>
      <c r="C9602" s="6">
        <v>19</v>
      </c>
      <c r="D9602" s="6">
        <f t="shared" si="1937"/>
        <v>48</v>
      </c>
      <c r="E9602" s="5">
        <f t="shared" si="1938"/>
        <v>4784.8479031488414</v>
      </c>
      <c r="F9602" s="5">
        <f t="shared" si="1939"/>
        <v>651.73417492414967</v>
      </c>
      <c r="G9602" s="5">
        <f t="shared" si="1940"/>
        <v>1082.6092178872495</v>
      </c>
      <c r="H9602" s="5">
        <f t="shared" si="1941"/>
        <v>6519.1912959602405</v>
      </c>
      <c r="I9602" s="5">
        <f t="shared" si="1942"/>
        <v>720</v>
      </c>
      <c r="J9602" s="5">
        <f t="shared" si="1943"/>
        <v>5799.1912959602405</v>
      </c>
      <c r="K9602" s="2">
        <f t="shared" si="1944"/>
        <v>125680.40444375417</v>
      </c>
      <c r="L9602" s="2">
        <f t="shared" si="1945"/>
        <v>205910</v>
      </c>
      <c r="M9602" s="2">
        <f t="shared" si="1946"/>
        <v>35640</v>
      </c>
      <c r="N9602" s="6">
        <f t="shared" si="1947"/>
        <v>0</v>
      </c>
      <c r="O9602" s="2">
        <f t="shared" si="1948"/>
        <v>24589.595556245826</v>
      </c>
      <c r="P9602" s="2" t="str">
        <f t="shared" si="1949"/>
        <v/>
      </c>
    </row>
    <row r="9603" spans="1:16">
      <c r="A9603" s="6">
        <v>14</v>
      </c>
      <c r="B9603" s="6">
        <v>15</v>
      </c>
      <c r="C9603" s="6">
        <v>20</v>
      </c>
      <c r="D9603" s="6">
        <f t="shared" si="1937"/>
        <v>49</v>
      </c>
      <c r="E9603" s="5">
        <f t="shared" si="1938"/>
        <v>4784.8479031488414</v>
      </c>
      <c r="F9603" s="5">
        <f t="shared" si="1939"/>
        <v>651.73417492414967</v>
      </c>
      <c r="G9603" s="5">
        <f t="shared" si="1940"/>
        <v>1153.8335085377266</v>
      </c>
      <c r="H9603" s="5">
        <f t="shared" si="1941"/>
        <v>6590.4155866107176</v>
      </c>
      <c r="I9603" s="5">
        <f t="shared" si="1942"/>
        <v>720</v>
      </c>
      <c r="J9603" s="5">
        <f t="shared" si="1943"/>
        <v>5870.4155866107176</v>
      </c>
      <c r="K9603" s="2">
        <f t="shared" si="1944"/>
        <v>126916.93726754718</v>
      </c>
      <c r="L9603" s="2">
        <f t="shared" si="1945"/>
        <v>208610</v>
      </c>
      <c r="M9603" s="2">
        <f t="shared" si="1946"/>
        <v>36520</v>
      </c>
      <c r="N9603" s="6">
        <f t="shared" si="1947"/>
        <v>0</v>
      </c>
      <c r="O9603" s="2">
        <f t="shared" si="1948"/>
        <v>25173.062732452818</v>
      </c>
      <c r="P9603" s="2" t="str">
        <f t="shared" si="1949"/>
        <v/>
      </c>
    </row>
    <row r="9604" spans="1:16">
      <c r="A9604" s="6">
        <v>14</v>
      </c>
      <c r="B9604" s="6">
        <v>15</v>
      </c>
      <c r="C9604" s="6">
        <v>21</v>
      </c>
      <c r="D9604" s="6">
        <f t="shared" ref="D9604:D9667" si="1950">A9604+B9604+C9604</f>
        <v>50</v>
      </c>
      <c r="E9604" s="5">
        <f t="shared" ref="E9604:E9667" si="1951">IF(A9604=0,0,A9604*LABOR_HRS_WK_TOM*SEASON_WEEKS*(1+DIM_PCT_TOM)^A9604)</f>
        <v>4784.8479031488414</v>
      </c>
      <c r="F9604" s="5">
        <f t="shared" ref="F9604:F9667" si="1952">IF(B9604=0,0,B9604*LABOR_HRS_WK_CAR*SEASON_WEEKS*(1+DIM_PCT_CAR)^B9604)</f>
        <v>651.73417492414967</v>
      </c>
      <c r="G9604" s="5">
        <f t="shared" ref="G9604:G9667" si="1953">IF(C9604=0,0,C9604*LABOR_HRS_WK_MES*SEASON_WEEKS*(1+DIM_PCT_MES)^C9604)</f>
        <v>1226.6692487641703</v>
      </c>
      <c r="H9604" s="5">
        <f t="shared" ref="H9604:H9667" si="1954">E9604+F9604+G9604</f>
        <v>6663.2513268371613</v>
      </c>
      <c r="I9604" s="5">
        <f t="shared" ref="I9604:I9667" si="1955">MIN(H9604,FARMER_HRS)</f>
        <v>720</v>
      </c>
      <c r="J9604" s="5">
        <f t="shared" ref="J9604:J9667" si="1956">MAX(0,H9604-FARMER_HRS)</f>
        <v>5943.2513268371613</v>
      </c>
      <c r="K9604" s="2">
        <f t="shared" ref="K9604:K9667" si="1957">I9604*FARMER_RATE+J9604*TEMP_WORKER_RATE</f>
        <v>128181.44664647849</v>
      </c>
      <c r="L9604" s="2">
        <f t="shared" ref="L9604:L9667" si="1958">A9604*PRICE_TOM+B9604*PRICE_CAR+C9604*PRICE_MES</f>
        <v>211310</v>
      </c>
      <c r="M9604" s="2">
        <f t="shared" ref="M9604:M9667" si="1959">A9604*FERT_BED_TOM+B9604*FERT_BED_CAR+C9604*FERT_BED_MES</f>
        <v>37400</v>
      </c>
      <c r="N9604" s="6">
        <f t="shared" ref="N9604:N9667" si="1960">IF(AND(D9604&lt;=TOTAL_BEDS,J9604&lt;=TEMP_WORKER_MAX*TEMP_WORKER_HRS),1,0)</f>
        <v>0</v>
      </c>
      <c r="O9604" s="2">
        <f t="shared" ref="O9604:O9667" si="1961">L9604-M9604-K9604-FIXED_COSTS</f>
        <v>25728.553353521507</v>
      </c>
      <c r="P9604" s="2" t="str">
        <f t="shared" ref="P9604:P9667" si="1962">IF(N9604=1,O9604,"")</f>
        <v/>
      </c>
    </row>
    <row r="9605" spans="1:16">
      <c r="A9605" s="6">
        <v>14</v>
      </c>
      <c r="B9605" s="6">
        <v>15</v>
      </c>
      <c r="C9605" s="6">
        <v>22</v>
      </c>
      <c r="D9605" s="6">
        <f t="shared" si="1950"/>
        <v>51</v>
      </c>
      <c r="E9605" s="5">
        <f t="shared" si="1951"/>
        <v>4784.8479031488414</v>
      </c>
      <c r="F9605" s="5">
        <f t="shared" si="1952"/>
        <v>651.73417492414967</v>
      </c>
      <c r="G9605" s="5">
        <f t="shared" si="1953"/>
        <v>1301.1455960105666</v>
      </c>
      <c r="H9605" s="5">
        <f t="shared" si="1954"/>
        <v>6737.7276740835578</v>
      </c>
      <c r="I9605" s="5">
        <f t="shared" si="1955"/>
        <v>720</v>
      </c>
      <c r="J9605" s="5">
        <f t="shared" si="1956"/>
        <v>6017.7276740835578</v>
      </c>
      <c r="K9605" s="2">
        <f t="shared" si="1957"/>
        <v>129474.43878617288</v>
      </c>
      <c r="L9605" s="2">
        <f t="shared" si="1958"/>
        <v>214010</v>
      </c>
      <c r="M9605" s="2">
        <f t="shared" si="1959"/>
        <v>38280</v>
      </c>
      <c r="N9605" s="6">
        <f t="shared" si="1960"/>
        <v>0</v>
      </c>
      <c r="O9605" s="2">
        <f t="shared" si="1961"/>
        <v>26255.561213827124</v>
      </c>
      <c r="P9605" s="2" t="str">
        <f t="shared" si="1962"/>
        <v/>
      </c>
    </row>
    <row r="9606" spans="1:16">
      <c r="A9606" s="6">
        <v>14</v>
      </c>
      <c r="B9606" s="6">
        <v>15</v>
      </c>
      <c r="C9606" s="6">
        <v>23</v>
      </c>
      <c r="D9606" s="6">
        <f t="shared" si="1950"/>
        <v>52</v>
      </c>
      <c r="E9606" s="5">
        <f t="shared" si="1951"/>
        <v>4784.8479031488414</v>
      </c>
      <c r="F9606" s="5">
        <f t="shared" si="1952"/>
        <v>651.73417492414967</v>
      </c>
      <c r="G9606" s="5">
        <f t="shared" si="1953"/>
        <v>1377.292184868003</v>
      </c>
      <c r="H9606" s="5">
        <f t="shared" si="1954"/>
        <v>6813.8742629409935</v>
      </c>
      <c r="I9606" s="5">
        <f t="shared" si="1955"/>
        <v>720</v>
      </c>
      <c r="J9606" s="5">
        <f t="shared" si="1956"/>
        <v>6093.8742629409935</v>
      </c>
      <c r="K9606" s="2">
        <f t="shared" si="1957"/>
        <v>130796.42817605891</v>
      </c>
      <c r="L9606" s="2">
        <f t="shared" si="1958"/>
        <v>216710</v>
      </c>
      <c r="M9606" s="2">
        <f t="shared" si="1959"/>
        <v>39160</v>
      </c>
      <c r="N9606" s="6">
        <f t="shared" si="1960"/>
        <v>0</v>
      </c>
      <c r="O9606" s="2">
        <f t="shared" si="1961"/>
        <v>26753.571823941093</v>
      </c>
      <c r="P9606" s="2" t="str">
        <f t="shared" si="1962"/>
        <v/>
      </c>
    </row>
    <row r="9607" spans="1:16">
      <c r="A9607" s="6">
        <v>14</v>
      </c>
      <c r="B9607" s="6">
        <v>15</v>
      </c>
      <c r="C9607" s="6">
        <v>24</v>
      </c>
      <c r="D9607" s="6">
        <f t="shared" si="1950"/>
        <v>53</v>
      </c>
      <c r="E9607" s="5">
        <f t="shared" si="1951"/>
        <v>4784.8479031488414</v>
      </c>
      <c r="F9607" s="5">
        <f t="shared" si="1952"/>
        <v>651.73417492414967</v>
      </c>
      <c r="G9607" s="5">
        <f t="shared" si="1953"/>
        <v>1455.1391344474989</v>
      </c>
      <c r="H9607" s="5">
        <f t="shared" si="1954"/>
        <v>6891.7212125204896</v>
      </c>
      <c r="I9607" s="5">
        <f t="shared" si="1955"/>
        <v>720</v>
      </c>
      <c r="J9607" s="5">
        <f t="shared" si="1956"/>
        <v>6171.7212125204896</v>
      </c>
      <c r="K9607" s="2">
        <f t="shared" si="1957"/>
        <v>132147.93771736961</v>
      </c>
      <c r="L9607" s="2">
        <f t="shared" si="1958"/>
        <v>219410</v>
      </c>
      <c r="M9607" s="2">
        <f t="shared" si="1959"/>
        <v>40040</v>
      </c>
      <c r="N9607" s="6">
        <f t="shared" si="1960"/>
        <v>0</v>
      </c>
      <c r="O9607" s="2">
        <f t="shared" si="1961"/>
        <v>27222.062282630388</v>
      </c>
      <c r="P9607" s="2" t="str">
        <f t="shared" si="1962"/>
        <v/>
      </c>
    </row>
    <row r="9608" spans="1:16">
      <c r="A9608" s="6">
        <v>14</v>
      </c>
      <c r="B9608" s="6">
        <v>15</v>
      </c>
      <c r="C9608" s="6">
        <v>25</v>
      </c>
      <c r="D9608" s="6">
        <f t="shared" si="1950"/>
        <v>54</v>
      </c>
      <c r="E9608" s="5">
        <f t="shared" si="1951"/>
        <v>4784.8479031488414</v>
      </c>
      <c r="F9608" s="5">
        <f t="shared" si="1952"/>
        <v>651.73417492414967</v>
      </c>
      <c r="G9608" s="5">
        <f t="shared" si="1953"/>
        <v>1534.7170558625965</v>
      </c>
      <c r="H9608" s="5">
        <f t="shared" si="1954"/>
        <v>6971.2991339355876</v>
      </c>
      <c r="I9608" s="5">
        <f t="shared" si="1955"/>
        <v>720</v>
      </c>
      <c r="J9608" s="5">
        <f t="shared" si="1956"/>
        <v>6251.2991339355876</v>
      </c>
      <c r="K9608" s="2">
        <f t="shared" si="1957"/>
        <v>133529.4988530484</v>
      </c>
      <c r="L9608" s="2">
        <f t="shared" si="1958"/>
        <v>222110</v>
      </c>
      <c r="M9608" s="2">
        <f t="shared" si="1959"/>
        <v>40920</v>
      </c>
      <c r="N9608" s="6">
        <f t="shared" si="1960"/>
        <v>0</v>
      </c>
      <c r="O9608" s="2">
        <f t="shared" si="1961"/>
        <v>27660.501146951603</v>
      </c>
      <c r="P9608" s="2" t="str">
        <f t="shared" si="1962"/>
        <v/>
      </c>
    </row>
    <row r="9609" spans="1:16">
      <c r="A9609" s="6">
        <v>14</v>
      </c>
      <c r="B9609" s="6">
        <v>15</v>
      </c>
      <c r="C9609" s="6">
        <v>26</v>
      </c>
      <c r="D9609" s="6">
        <f t="shared" si="1950"/>
        <v>55</v>
      </c>
      <c r="E9609" s="5">
        <f t="shared" si="1951"/>
        <v>4784.8479031488414</v>
      </c>
      <c r="F9609" s="5">
        <f t="shared" si="1952"/>
        <v>651.73417492414967</v>
      </c>
      <c r="G9609" s="5">
        <f t="shared" si="1953"/>
        <v>1616.0570598233144</v>
      </c>
      <c r="H9609" s="5">
        <f t="shared" si="1954"/>
        <v>7052.6391378963053</v>
      </c>
      <c r="I9609" s="5">
        <f t="shared" si="1955"/>
        <v>720</v>
      </c>
      <c r="J9609" s="5">
        <f t="shared" si="1956"/>
        <v>6332.6391378963053</v>
      </c>
      <c r="K9609" s="2">
        <f t="shared" si="1957"/>
        <v>134941.65169958863</v>
      </c>
      <c r="L9609" s="2">
        <f t="shared" si="1958"/>
        <v>224810</v>
      </c>
      <c r="M9609" s="2">
        <f t="shared" si="1959"/>
        <v>41800</v>
      </c>
      <c r="N9609" s="6">
        <f t="shared" si="1960"/>
        <v>0</v>
      </c>
      <c r="O9609" s="2">
        <f t="shared" si="1961"/>
        <v>28068.348300411366</v>
      </c>
      <c r="P9609" s="2" t="str">
        <f t="shared" si="1962"/>
        <v/>
      </c>
    </row>
    <row r="9610" spans="1:16">
      <c r="A9610" s="6">
        <v>14</v>
      </c>
      <c r="B9610" s="6">
        <v>15</v>
      </c>
      <c r="C9610" s="6">
        <v>27</v>
      </c>
      <c r="D9610" s="6">
        <f t="shared" si="1950"/>
        <v>56</v>
      </c>
      <c r="E9610" s="5">
        <f t="shared" si="1951"/>
        <v>4784.8479031488414</v>
      </c>
      <c r="F9610" s="5">
        <f t="shared" si="1952"/>
        <v>651.73417492414967</v>
      </c>
      <c r="G9610" s="5">
        <f t="shared" si="1953"/>
        <v>1699.1907643430709</v>
      </c>
      <c r="H9610" s="5">
        <f t="shared" si="1954"/>
        <v>7135.7728424160614</v>
      </c>
      <c r="I9610" s="5">
        <f t="shared" si="1955"/>
        <v>720</v>
      </c>
      <c r="J9610" s="5">
        <f t="shared" si="1956"/>
        <v>6415.7728424160614</v>
      </c>
      <c r="K9610" s="2">
        <f t="shared" si="1957"/>
        <v>136384.94518083439</v>
      </c>
      <c r="L9610" s="2">
        <f t="shared" si="1958"/>
        <v>227510</v>
      </c>
      <c r="M9610" s="2">
        <f t="shared" si="1959"/>
        <v>42680</v>
      </c>
      <c r="N9610" s="6">
        <f t="shared" si="1960"/>
        <v>0</v>
      </c>
      <c r="O9610" s="2">
        <f t="shared" si="1961"/>
        <v>28445.054819165613</v>
      </c>
      <c r="P9610" s="2" t="str">
        <f t="shared" si="1962"/>
        <v/>
      </c>
    </row>
    <row r="9611" spans="1:16">
      <c r="A9611" s="6">
        <v>14</v>
      </c>
      <c r="B9611" s="6">
        <v>15</v>
      </c>
      <c r="C9611" s="6">
        <v>28</v>
      </c>
      <c r="D9611" s="6">
        <f t="shared" si="1950"/>
        <v>57</v>
      </c>
      <c r="E9611" s="5">
        <f t="shared" si="1951"/>
        <v>4784.8479031488414</v>
      </c>
      <c r="F9611" s="5">
        <f t="shared" si="1952"/>
        <v>651.73417492414967</v>
      </c>
      <c r="G9611" s="5">
        <f t="shared" si="1953"/>
        <v>1784.1503025602246</v>
      </c>
      <c r="H9611" s="5">
        <f t="shared" si="1954"/>
        <v>7220.7323806332151</v>
      </c>
      <c r="I9611" s="5">
        <f t="shared" si="1955"/>
        <v>720</v>
      </c>
      <c r="J9611" s="5">
        <f t="shared" si="1956"/>
        <v>6500.7323806332151</v>
      </c>
      <c r="K9611" s="2">
        <f t="shared" si="1957"/>
        <v>137859.93716377107</v>
      </c>
      <c r="L9611" s="2">
        <f t="shared" si="1958"/>
        <v>230210</v>
      </c>
      <c r="M9611" s="2">
        <f t="shared" si="1959"/>
        <v>43560</v>
      </c>
      <c r="N9611" s="6">
        <f t="shared" si="1960"/>
        <v>0</v>
      </c>
      <c r="O9611" s="2">
        <f t="shared" si="1961"/>
        <v>28790.062836228928</v>
      </c>
      <c r="P9611" s="2" t="str">
        <f t="shared" si="1962"/>
        <v/>
      </c>
    </row>
    <row r="9612" spans="1:16">
      <c r="A9612" s="6">
        <v>14</v>
      </c>
      <c r="B9612" s="6">
        <v>15</v>
      </c>
      <c r="C9612" s="6">
        <v>29</v>
      </c>
      <c r="D9612" s="6">
        <f t="shared" si="1950"/>
        <v>58</v>
      </c>
      <c r="E9612" s="5">
        <f t="shared" si="1951"/>
        <v>4784.8479031488414</v>
      </c>
      <c r="F9612" s="5">
        <f t="shared" si="1952"/>
        <v>651.73417492414967</v>
      </c>
      <c r="G9612" s="5">
        <f t="shared" si="1953"/>
        <v>1870.9683306758782</v>
      </c>
      <c r="H9612" s="5">
        <f t="shared" si="1954"/>
        <v>7307.5504087488689</v>
      </c>
      <c r="I9612" s="5">
        <f t="shared" si="1955"/>
        <v>720</v>
      </c>
      <c r="J9612" s="5">
        <f t="shared" si="1956"/>
        <v>6587.5504087488689</v>
      </c>
      <c r="K9612" s="2">
        <f t="shared" si="1957"/>
        <v>139367.19459633454</v>
      </c>
      <c r="L9612" s="2">
        <f t="shared" si="1958"/>
        <v>232910</v>
      </c>
      <c r="M9612" s="2">
        <f t="shared" si="1959"/>
        <v>44440</v>
      </c>
      <c r="N9612" s="6">
        <f t="shared" si="1960"/>
        <v>0</v>
      </c>
      <c r="O9612" s="2">
        <f t="shared" si="1961"/>
        <v>29102.805403665465</v>
      </c>
      <c r="P9612" s="2" t="str">
        <f t="shared" si="1962"/>
        <v/>
      </c>
    </row>
    <row r="9613" spans="1:16">
      <c r="A9613" s="6">
        <v>14</v>
      </c>
      <c r="B9613" s="6">
        <v>15</v>
      </c>
      <c r="C9613" s="6">
        <v>30</v>
      </c>
      <c r="D9613" s="6">
        <f t="shared" si="1950"/>
        <v>59</v>
      </c>
      <c r="E9613" s="5">
        <f t="shared" si="1951"/>
        <v>4784.8479031488414</v>
      </c>
      <c r="F9613" s="5">
        <f t="shared" si="1952"/>
        <v>651.73417492414967</v>
      </c>
      <c r="G9613" s="5">
        <f t="shared" si="1953"/>
        <v>1959.6780360096488</v>
      </c>
      <c r="H9613" s="5">
        <f t="shared" si="1954"/>
        <v>7396.26011408264</v>
      </c>
      <c r="I9613" s="5">
        <f t="shared" si="1955"/>
        <v>720</v>
      </c>
      <c r="J9613" s="5">
        <f t="shared" si="1956"/>
        <v>6676.26011408264</v>
      </c>
      <c r="K9613" s="2">
        <f t="shared" si="1957"/>
        <v>140907.29364726806</v>
      </c>
      <c r="L9613" s="2">
        <f t="shared" si="1958"/>
        <v>235610</v>
      </c>
      <c r="M9613" s="2">
        <f t="shared" si="1959"/>
        <v>45320</v>
      </c>
      <c r="N9613" s="6">
        <f t="shared" si="1960"/>
        <v>0</v>
      </c>
      <c r="O9613" s="2">
        <f t="shared" si="1961"/>
        <v>29382.706352731941</v>
      </c>
      <c r="P9613" s="2" t="str">
        <f t="shared" si="1962"/>
        <v/>
      </c>
    </row>
    <row r="9614" spans="1:16">
      <c r="A9614" s="6">
        <v>14</v>
      </c>
      <c r="B9614" s="6">
        <v>16</v>
      </c>
      <c r="C9614" s="6">
        <v>0</v>
      </c>
      <c r="D9614" s="6">
        <f t="shared" si="1950"/>
        <v>30</v>
      </c>
      <c r="E9614" s="5">
        <f t="shared" si="1951"/>
        <v>4784.8479031488414</v>
      </c>
      <c r="F9614" s="5">
        <f t="shared" si="1952"/>
        <v>712.5626979170703</v>
      </c>
      <c r="G9614" s="5">
        <f t="shared" si="1953"/>
        <v>0</v>
      </c>
      <c r="H9614" s="5">
        <f t="shared" si="1954"/>
        <v>5497.4106010659116</v>
      </c>
      <c r="I9614" s="5">
        <f t="shared" si="1955"/>
        <v>720</v>
      </c>
      <c r="J9614" s="5">
        <f t="shared" si="1956"/>
        <v>4777.4106010659116</v>
      </c>
      <c r="K9614" s="2">
        <f t="shared" si="1957"/>
        <v>107941.15626850541</v>
      </c>
      <c r="L9614" s="2">
        <f t="shared" si="1958"/>
        <v>156704</v>
      </c>
      <c r="M9614" s="2">
        <f t="shared" si="1959"/>
        <v>19360</v>
      </c>
      <c r="N9614" s="6">
        <f t="shared" si="1960"/>
        <v>1</v>
      </c>
      <c r="O9614" s="2">
        <f t="shared" si="1961"/>
        <v>9402.8437314945913</v>
      </c>
      <c r="P9614" s="2">
        <f t="shared" si="1962"/>
        <v>9402.8437314945913</v>
      </c>
    </row>
    <row r="9615" spans="1:16">
      <c r="A9615" s="6">
        <v>14</v>
      </c>
      <c r="B9615" s="6">
        <v>16</v>
      </c>
      <c r="C9615" s="6">
        <v>1</v>
      </c>
      <c r="D9615" s="6">
        <f t="shared" si="1950"/>
        <v>31</v>
      </c>
      <c r="E9615" s="5">
        <f t="shared" si="1951"/>
        <v>4784.8479031488414</v>
      </c>
      <c r="F9615" s="5">
        <f t="shared" si="1952"/>
        <v>712.5626979170703</v>
      </c>
      <c r="G9615" s="5">
        <f t="shared" si="1953"/>
        <v>45.5625</v>
      </c>
      <c r="H9615" s="5">
        <f t="shared" si="1954"/>
        <v>5542.9731010659116</v>
      </c>
      <c r="I9615" s="5">
        <f t="shared" si="1955"/>
        <v>720</v>
      </c>
      <c r="J9615" s="5">
        <f t="shared" si="1956"/>
        <v>4822.9731010659116</v>
      </c>
      <c r="K9615" s="2">
        <f t="shared" si="1957"/>
        <v>108732.17189350541</v>
      </c>
      <c r="L9615" s="2">
        <f t="shared" si="1958"/>
        <v>159404</v>
      </c>
      <c r="M9615" s="2">
        <f t="shared" si="1959"/>
        <v>20240</v>
      </c>
      <c r="N9615" s="6">
        <f t="shared" si="1960"/>
        <v>1</v>
      </c>
      <c r="O9615" s="2">
        <f t="shared" si="1961"/>
        <v>10431.828106494591</v>
      </c>
      <c r="P9615" s="2">
        <f t="shared" si="1962"/>
        <v>10431.828106494591</v>
      </c>
    </row>
    <row r="9616" spans="1:16">
      <c r="A9616" s="6">
        <v>14</v>
      </c>
      <c r="B9616" s="6">
        <v>16</v>
      </c>
      <c r="C9616" s="6">
        <v>2</v>
      </c>
      <c r="D9616" s="6">
        <f t="shared" si="1950"/>
        <v>32</v>
      </c>
      <c r="E9616" s="5">
        <f t="shared" si="1951"/>
        <v>4784.8479031488414</v>
      </c>
      <c r="F9616" s="5">
        <f t="shared" si="1952"/>
        <v>712.5626979170703</v>
      </c>
      <c r="G9616" s="5">
        <f t="shared" si="1953"/>
        <v>92.264062499999994</v>
      </c>
      <c r="H9616" s="5">
        <f t="shared" si="1954"/>
        <v>5589.6746635659119</v>
      </c>
      <c r="I9616" s="5">
        <f t="shared" si="1955"/>
        <v>720</v>
      </c>
      <c r="J9616" s="5">
        <f t="shared" si="1956"/>
        <v>4869.6746635659119</v>
      </c>
      <c r="K9616" s="2">
        <f t="shared" si="1957"/>
        <v>109542.96290913041</v>
      </c>
      <c r="L9616" s="2">
        <f t="shared" si="1958"/>
        <v>162104</v>
      </c>
      <c r="M9616" s="2">
        <f t="shared" si="1959"/>
        <v>21120</v>
      </c>
      <c r="N9616" s="6">
        <f t="shared" si="1960"/>
        <v>1</v>
      </c>
      <c r="O9616" s="2">
        <f t="shared" si="1961"/>
        <v>11441.037090869591</v>
      </c>
      <c r="P9616" s="2">
        <f t="shared" si="1962"/>
        <v>11441.037090869591</v>
      </c>
    </row>
    <row r="9617" spans="1:16">
      <c r="A9617" s="6">
        <v>14</v>
      </c>
      <c r="B9617" s="6">
        <v>16</v>
      </c>
      <c r="C9617" s="6">
        <v>3</v>
      </c>
      <c r="D9617" s="6">
        <f t="shared" si="1950"/>
        <v>33</v>
      </c>
      <c r="E9617" s="5">
        <f t="shared" si="1951"/>
        <v>4784.8479031488414</v>
      </c>
      <c r="F9617" s="5">
        <f t="shared" si="1952"/>
        <v>712.5626979170703</v>
      </c>
      <c r="G9617" s="5">
        <f t="shared" si="1953"/>
        <v>140.12604492187498</v>
      </c>
      <c r="H9617" s="5">
        <f t="shared" si="1954"/>
        <v>5637.5366459877869</v>
      </c>
      <c r="I9617" s="5">
        <f t="shared" si="1955"/>
        <v>720</v>
      </c>
      <c r="J9617" s="5">
        <f t="shared" si="1956"/>
        <v>4917.5366459877869</v>
      </c>
      <c r="K9617" s="2">
        <f t="shared" si="1957"/>
        <v>110373.90010395463</v>
      </c>
      <c r="L9617" s="2">
        <f t="shared" si="1958"/>
        <v>164804</v>
      </c>
      <c r="M9617" s="2">
        <f t="shared" si="1959"/>
        <v>22000</v>
      </c>
      <c r="N9617" s="6">
        <f t="shared" si="1960"/>
        <v>1</v>
      </c>
      <c r="O9617" s="2">
        <f t="shared" si="1961"/>
        <v>12430.099896045373</v>
      </c>
      <c r="P9617" s="2">
        <f t="shared" si="1962"/>
        <v>12430.099896045373</v>
      </c>
    </row>
    <row r="9618" spans="1:16">
      <c r="A9618" s="6">
        <v>14</v>
      </c>
      <c r="B9618" s="6">
        <v>16</v>
      </c>
      <c r="C9618" s="6">
        <v>4</v>
      </c>
      <c r="D9618" s="6">
        <f t="shared" si="1950"/>
        <v>34</v>
      </c>
      <c r="E9618" s="5">
        <f t="shared" si="1951"/>
        <v>4784.8479031488414</v>
      </c>
      <c r="F9618" s="5">
        <f t="shared" si="1952"/>
        <v>712.5626979170703</v>
      </c>
      <c r="G9618" s="5">
        <f t="shared" si="1953"/>
        <v>189.17016064453125</v>
      </c>
      <c r="H9618" s="5">
        <f t="shared" si="1954"/>
        <v>5686.5807617104429</v>
      </c>
      <c r="I9618" s="5">
        <f t="shared" si="1955"/>
        <v>720</v>
      </c>
      <c r="J9618" s="5">
        <f t="shared" si="1956"/>
        <v>4966.5807617104429</v>
      </c>
      <c r="K9618" s="2">
        <f t="shared" si="1957"/>
        <v>111225.36044636185</v>
      </c>
      <c r="L9618" s="2">
        <f t="shared" si="1958"/>
        <v>167504</v>
      </c>
      <c r="M9618" s="2">
        <f t="shared" si="1959"/>
        <v>22880</v>
      </c>
      <c r="N9618" s="6">
        <f t="shared" si="1960"/>
        <v>1</v>
      </c>
      <c r="O9618" s="2">
        <f t="shared" si="1961"/>
        <v>13398.639553638146</v>
      </c>
      <c r="P9618" s="2">
        <f t="shared" si="1962"/>
        <v>13398.639553638146</v>
      </c>
    </row>
    <row r="9619" spans="1:16">
      <c r="A9619" s="6">
        <v>14</v>
      </c>
      <c r="B9619" s="6">
        <v>16</v>
      </c>
      <c r="C9619" s="6">
        <v>5</v>
      </c>
      <c r="D9619" s="6">
        <f t="shared" si="1950"/>
        <v>35</v>
      </c>
      <c r="E9619" s="5">
        <f t="shared" si="1951"/>
        <v>4784.8479031488414</v>
      </c>
      <c r="F9619" s="5">
        <f t="shared" si="1952"/>
        <v>712.5626979170703</v>
      </c>
      <c r="G9619" s="5">
        <f t="shared" si="1953"/>
        <v>239.41848456573481</v>
      </c>
      <c r="H9619" s="5">
        <f t="shared" si="1954"/>
        <v>5736.8290856316462</v>
      </c>
      <c r="I9619" s="5">
        <f t="shared" si="1955"/>
        <v>720</v>
      </c>
      <c r="J9619" s="5">
        <f t="shared" si="1956"/>
        <v>5016.8290856316462</v>
      </c>
      <c r="K9619" s="2">
        <f t="shared" si="1957"/>
        <v>112097.72718110497</v>
      </c>
      <c r="L9619" s="2">
        <f t="shared" si="1958"/>
        <v>170204</v>
      </c>
      <c r="M9619" s="2">
        <f t="shared" si="1959"/>
        <v>23760</v>
      </c>
      <c r="N9619" s="6">
        <f t="shared" si="1960"/>
        <v>1</v>
      </c>
      <c r="O9619" s="2">
        <f t="shared" si="1961"/>
        <v>14346.272818895028</v>
      </c>
      <c r="P9619" s="2">
        <f t="shared" si="1962"/>
        <v>14346.272818895028</v>
      </c>
    </row>
    <row r="9620" spans="1:16">
      <c r="A9620" s="6">
        <v>14</v>
      </c>
      <c r="B9620" s="6">
        <v>16</v>
      </c>
      <c r="C9620" s="6">
        <v>6</v>
      </c>
      <c r="D9620" s="6">
        <f t="shared" si="1950"/>
        <v>36</v>
      </c>
      <c r="E9620" s="5">
        <f t="shared" si="1951"/>
        <v>4784.8479031488414</v>
      </c>
      <c r="F9620" s="5">
        <f t="shared" si="1952"/>
        <v>712.5626979170703</v>
      </c>
      <c r="G9620" s="5">
        <f t="shared" si="1953"/>
        <v>290.89345874736784</v>
      </c>
      <c r="H9620" s="5">
        <f t="shared" si="1954"/>
        <v>5788.3040598132793</v>
      </c>
      <c r="I9620" s="5">
        <f t="shared" si="1955"/>
        <v>720</v>
      </c>
      <c r="J9620" s="5">
        <f t="shared" si="1956"/>
        <v>5068.3040598132793</v>
      </c>
      <c r="K9620" s="2">
        <f t="shared" si="1957"/>
        <v>112991.38992731388</v>
      </c>
      <c r="L9620" s="2">
        <f t="shared" si="1958"/>
        <v>172904</v>
      </c>
      <c r="M9620" s="2">
        <f t="shared" si="1959"/>
        <v>24640</v>
      </c>
      <c r="N9620" s="6">
        <f t="shared" si="1960"/>
        <v>1</v>
      </c>
      <c r="O9620" s="2">
        <f t="shared" si="1961"/>
        <v>15272.610072686119</v>
      </c>
      <c r="P9620" s="2">
        <f t="shared" si="1962"/>
        <v>15272.610072686119</v>
      </c>
    </row>
    <row r="9621" spans="1:16">
      <c r="A9621" s="6">
        <v>14</v>
      </c>
      <c r="B9621" s="6">
        <v>16</v>
      </c>
      <c r="C9621" s="6">
        <v>7</v>
      </c>
      <c r="D9621" s="6">
        <f t="shared" si="1950"/>
        <v>37</v>
      </c>
      <c r="E9621" s="5">
        <f t="shared" si="1951"/>
        <v>4784.8479031488414</v>
      </c>
      <c r="F9621" s="5">
        <f t="shared" si="1952"/>
        <v>712.5626979170703</v>
      </c>
      <c r="G9621" s="5">
        <f t="shared" si="1953"/>
        <v>343.61789814532818</v>
      </c>
      <c r="H9621" s="5">
        <f t="shared" si="1954"/>
        <v>5841.0284992112402</v>
      </c>
      <c r="I9621" s="5">
        <f t="shared" si="1955"/>
        <v>720</v>
      </c>
      <c r="J9621" s="5">
        <f t="shared" si="1956"/>
        <v>5121.0284992112402</v>
      </c>
      <c r="K9621" s="2">
        <f t="shared" si="1957"/>
        <v>113906.74477797291</v>
      </c>
      <c r="L9621" s="2">
        <f t="shared" si="1958"/>
        <v>175604</v>
      </c>
      <c r="M9621" s="2">
        <f t="shared" si="1959"/>
        <v>25520</v>
      </c>
      <c r="N9621" s="6">
        <f t="shared" si="1960"/>
        <v>1</v>
      </c>
      <c r="O9621" s="2">
        <f t="shared" si="1961"/>
        <v>16177.255222027088</v>
      </c>
      <c r="P9621" s="2">
        <f t="shared" si="1962"/>
        <v>16177.255222027088</v>
      </c>
    </row>
    <row r="9622" spans="1:16">
      <c r="A9622" s="6">
        <v>14</v>
      </c>
      <c r="B9622" s="6">
        <v>16</v>
      </c>
      <c r="C9622" s="6">
        <v>8</v>
      </c>
      <c r="D9622" s="6">
        <f t="shared" si="1950"/>
        <v>38</v>
      </c>
      <c r="E9622" s="5">
        <f t="shared" si="1951"/>
        <v>4784.8479031488414</v>
      </c>
      <c r="F9622" s="5">
        <f t="shared" si="1952"/>
        <v>712.5626979170703</v>
      </c>
      <c r="G9622" s="5">
        <f t="shared" si="1953"/>
        <v>397.61499642530839</v>
      </c>
      <c r="H9622" s="5">
        <f t="shared" si="1954"/>
        <v>5895.0255974912197</v>
      </c>
      <c r="I9622" s="5">
        <f t="shared" si="1955"/>
        <v>720</v>
      </c>
      <c r="J9622" s="5">
        <f t="shared" si="1956"/>
        <v>5175.0255974912197</v>
      </c>
      <c r="K9622" s="2">
        <f t="shared" si="1957"/>
        <v>114844.19440088923</v>
      </c>
      <c r="L9622" s="2">
        <f t="shared" si="1958"/>
        <v>178304</v>
      </c>
      <c r="M9622" s="2">
        <f t="shared" si="1959"/>
        <v>26400</v>
      </c>
      <c r="N9622" s="6">
        <f t="shared" si="1960"/>
        <v>1</v>
      </c>
      <c r="O9622" s="2">
        <f t="shared" si="1961"/>
        <v>17059.805599110769</v>
      </c>
      <c r="P9622" s="2">
        <f t="shared" si="1962"/>
        <v>17059.805599110769</v>
      </c>
    </row>
    <row r="9623" spans="1:16">
      <c r="A9623" s="6">
        <v>14</v>
      </c>
      <c r="B9623" s="6">
        <v>16</v>
      </c>
      <c r="C9623" s="6">
        <v>9</v>
      </c>
      <c r="D9623" s="6">
        <f t="shared" si="1950"/>
        <v>39</v>
      </c>
      <c r="E9623" s="5">
        <f t="shared" si="1951"/>
        <v>4784.8479031488414</v>
      </c>
      <c r="F9623" s="5">
        <f t="shared" si="1952"/>
        <v>712.5626979170703</v>
      </c>
      <c r="G9623" s="5">
        <f t="shared" si="1953"/>
        <v>452.90833186570285</v>
      </c>
      <c r="H9623" s="5">
        <f t="shared" si="1954"/>
        <v>5950.3189329316147</v>
      </c>
      <c r="I9623" s="5">
        <f t="shared" si="1955"/>
        <v>720</v>
      </c>
      <c r="J9623" s="5">
        <f t="shared" si="1956"/>
        <v>5230.3189329316147</v>
      </c>
      <c r="K9623" s="2">
        <f t="shared" si="1957"/>
        <v>115804.14814117386</v>
      </c>
      <c r="L9623" s="2">
        <f t="shared" si="1958"/>
        <v>181004</v>
      </c>
      <c r="M9623" s="2">
        <f t="shared" si="1959"/>
        <v>27280</v>
      </c>
      <c r="N9623" s="6">
        <f t="shared" si="1960"/>
        <v>1</v>
      </c>
      <c r="O9623" s="2">
        <f t="shared" si="1961"/>
        <v>17919.851858826136</v>
      </c>
      <c r="P9623" s="2">
        <f t="shared" si="1962"/>
        <v>17919.851858826136</v>
      </c>
    </row>
    <row r="9624" spans="1:16">
      <c r="A9624" s="6">
        <v>14</v>
      </c>
      <c r="B9624" s="6">
        <v>16</v>
      </c>
      <c r="C9624" s="6">
        <v>10</v>
      </c>
      <c r="D9624" s="6">
        <f t="shared" si="1950"/>
        <v>40</v>
      </c>
      <c r="E9624" s="5">
        <f t="shared" si="1951"/>
        <v>4784.8479031488414</v>
      </c>
      <c r="F9624" s="5">
        <f t="shared" si="1952"/>
        <v>712.5626979170703</v>
      </c>
      <c r="G9624" s="5">
        <f t="shared" si="1953"/>
        <v>509.52187334891573</v>
      </c>
      <c r="H9624" s="5">
        <f t="shared" si="1954"/>
        <v>6006.9324744148271</v>
      </c>
      <c r="I9624" s="5">
        <f t="shared" si="1955"/>
        <v>720</v>
      </c>
      <c r="J9624" s="5">
        <f t="shared" si="1956"/>
        <v>5286.9324744148271</v>
      </c>
      <c r="K9624" s="2">
        <f t="shared" si="1957"/>
        <v>116787.02212525741</v>
      </c>
      <c r="L9624" s="2">
        <f t="shared" si="1958"/>
        <v>183704</v>
      </c>
      <c r="M9624" s="2">
        <f t="shared" si="1959"/>
        <v>28160</v>
      </c>
      <c r="N9624" s="6">
        <f t="shared" si="1960"/>
        <v>1</v>
      </c>
      <c r="O9624" s="2">
        <f t="shared" si="1961"/>
        <v>18756.977874742588</v>
      </c>
      <c r="P9624" s="2">
        <f t="shared" si="1962"/>
        <v>18756.977874742588</v>
      </c>
    </row>
    <row r="9625" spans="1:16">
      <c r="A9625" s="6">
        <v>14</v>
      </c>
      <c r="B9625" s="6">
        <v>16</v>
      </c>
      <c r="C9625" s="6">
        <v>11</v>
      </c>
      <c r="D9625" s="6">
        <f t="shared" si="1950"/>
        <v>41</v>
      </c>
      <c r="E9625" s="5">
        <f t="shared" si="1951"/>
        <v>4784.8479031488414</v>
      </c>
      <c r="F9625" s="5">
        <f t="shared" si="1952"/>
        <v>712.5626979170703</v>
      </c>
      <c r="G9625" s="5">
        <f t="shared" si="1953"/>
        <v>567.47998644235474</v>
      </c>
      <c r="H9625" s="5">
        <f t="shared" si="1954"/>
        <v>6064.8905875082664</v>
      </c>
      <c r="I9625" s="5">
        <f t="shared" si="1955"/>
        <v>720</v>
      </c>
      <c r="J9625" s="5">
        <f t="shared" si="1956"/>
        <v>5344.8905875082664</v>
      </c>
      <c r="K9625" s="2">
        <f t="shared" si="1957"/>
        <v>117793.23936646296</v>
      </c>
      <c r="L9625" s="2">
        <f t="shared" si="1958"/>
        <v>186404</v>
      </c>
      <c r="M9625" s="2">
        <f t="shared" si="1959"/>
        <v>29040</v>
      </c>
      <c r="N9625" s="6">
        <f t="shared" si="1960"/>
        <v>1</v>
      </c>
      <c r="O9625" s="2">
        <f t="shared" si="1961"/>
        <v>19570.760633537036</v>
      </c>
      <c r="P9625" s="2">
        <f t="shared" si="1962"/>
        <v>19570.760633537036</v>
      </c>
    </row>
    <row r="9626" spans="1:16">
      <c r="A9626" s="6">
        <v>14</v>
      </c>
      <c r="B9626" s="6">
        <v>16</v>
      </c>
      <c r="C9626" s="6">
        <v>12</v>
      </c>
      <c r="D9626" s="6">
        <f t="shared" si="1950"/>
        <v>42</v>
      </c>
      <c r="E9626" s="5">
        <f t="shared" si="1951"/>
        <v>4784.8479031488414</v>
      </c>
      <c r="F9626" s="5">
        <f t="shared" si="1952"/>
        <v>712.5626979170703</v>
      </c>
      <c r="G9626" s="5">
        <f t="shared" si="1953"/>
        <v>626.80743957041921</v>
      </c>
      <c r="H9626" s="5">
        <f t="shared" si="1954"/>
        <v>6124.2180406363304</v>
      </c>
      <c r="I9626" s="5">
        <f t="shared" si="1955"/>
        <v>720</v>
      </c>
      <c r="J9626" s="5">
        <f t="shared" si="1956"/>
        <v>5404.2180406363304</v>
      </c>
      <c r="K9626" s="2">
        <f t="shared" si="1957"/>
        <v>118823.22987215851</v>
      </c>
      <c r="L9626" s="2">
        <f t="shared" si="1958"/>
        <v>189104</v>
      </c>
      <c r="M9626" s="2">
        <f t="shared" si="1959"/>
        <v>29920</v>
      </c>
      <c r="N9626" s="6">
        <f t="shared" si="1960"/>
        <v>1</v>
      </c>
      <c r="O9626" s="2">
        <f t="shared" si="1961"/>
        <v>20360.77012784149</v>
      </c>
      <c r="P9626" s="2">
        <f t="shared" si="1962"/>
        <v>20360.77012784149</v>
      </c>
    </row>
    <row r="9627" spans="1:16">
      <c r="A9627" s="6">
        <v>14</v>
      </c>
      <c r="B9627" s="6">
        <v>16</v>
      </c>
      <c r="C9627" s="6">
        <v>13</v>
      </c>
      <c r="D9627" s="6">
        <f t="shared" si="1950"/>
        <v>43</v>
      </c>
      <c r="E9627" s="5">
        <f t="shared" si="1951"/>
        <v>4784.8479031488414</v>
      </c>
      <c r="F9627" s="5">
        <f t="shared" si="1952"/>
        <v>712.5626979170703</v>
      </c>
      <c r="G9627" s="5">
        <f t="shared" si="1953"/>
        <v>687.52941027880343</v>
      </c>
      <c r="H9627" s="5">
        <f t="shared" si="1954"/>
        <v>6184.9400113447155</v>
      </c>
      <c r="I9627" s="5">
        <f t="shared" si="1955"/>
        <v>720</v>
      </c>
      <c r="J9627" s="5">
        <f t="shared" si="1956"/>
        <v>5464.9400113447155</v>
      </c>
      <c r="K9627" s="2">
        <f t="shared" si="1957"/>
        <v>119877.43075251242</v>
      </c>
      <c r="L9627" s="2">
        <f t="shared" si="1958"/>
        <v>191804</v>
      </c>
      <c r="M9627" s="2">
        <f t="shared" si="1959"/>
        <v>30800</v>
      </c>
      <c r="N9627" s="6">
        <f t="shared" si="1960"/>
        <v>1</v>
      </c>
      <c r="O9627" s="2">
        <f t="shared" si="1961"/>
        <v>21126.569247487583</v>
      </c>
      <c r="P9627" s="2">
        <f t="shared" si="1962"/>
        <v>21126.569247487583</v>
      </c>
    </row>
    <row r="9628" spans="1:16">
      <c r="A9628" s="6">
        <v>14</v>
      </c>
      <c r="B9628" s="6">
        <v>16</v>
      </c>
      <c r="C9628" s="6">
        <v>14</v>
      </c>
      <c r="D9628" s="6">
        <f t="shared" si="1950"/>
        <v>44</v>
      </c>
      <c r="E9628" s="5">
        <f t="shared" si="1951"/>
        <v>4784.8479031488414</v>
      </c>
      <c r="F9628" s="5">
        <f t="shared" si="1952"/>
        <v>712.5626979170703</v>
      </c>
      <c r="G9628" s="5">
        <f t="shared" si="1953"/>
        <v>749.67149159246469</v>
      </c>
      <c r="H9628" s="5">
        <f t="shared" si="1954"/>
        <v>6247.0820926583765</v>
      </c>
      <c r="I9628" s="5">
        <f t="shared" si="1955"/>
        <v>720</v>
      </c>
      <c r="J9628" s="5">
        <f t="shared" si="1956"/>
        <v>5527.0820926583765</v>
      </c>
      <c r="K9628" s="2">
        <f t="shared" si="1957"/>
        <v>120956.28633087459</v>
      </c>
      <c r="L9628" s="2">
        <f t="shared" si="1958"/>
        <v>194504</v>
      </c>
      <c r="M9628" s="2">
        <f t="shared" si="1959"/>
        <v>31680</v>
      </c>
      <c r="N9628" s="6">
        <f t="shared" si="1960"/>
        <v>1</v>
      </c>
      <c r="O9628" s="2">
        <f t="shared" si="1961"/>
        <v>21867.713669125413</v>
      </c>
      <c r="P9628" s="2">
        <f t="shared" si="1962"/>
        <v>21867.713669125413</v>
      </c>
    </row>
    <row r="9629" spans="1:16">
      <c r="A9629" s="6">
        <v>14</v>
      </c>
      <c r="B9629" s="6">
        <v>16</v>
      </c>
      <c r="C9629" s="6">
        <v>15</v>
      </c>
      <c r="D9629" s="6">
        <f t="shared" si="1950"/>
        <v>45</v>
      </c>
      <c r="E9629" s="5">
        <f t="shared" si="1951"/>
        <v>4784.8479031488414</v>
      </c>
      <c r="F9629" s="5">
        <f t="shared" si="1952"/>
        <v>712.5626979170703</v>
      </c>
      <c r="G9629" s="5">
        <f t="shared" si="1953"/>
        <v>813.25969846861108</v>
      </c>
      <c r="H9629" s="5">
        <f t="shared" si="1954"/>
        <v>6310.6702995345222</v>
      </c>
      <c r="I9629" s="5">
        <f t="shared" si="1955"/>
        <v>720</v>
      </c>
      <c r="J9629" s="5">
        <f t="shared" si="1956"/>
        <v>5590.6702995345222</v>
      </c>
      <c r="K9629" s="2">
        <f t="shared" si="1957"/>
        <v>122060.24825580767</v>
      </c>
      <c r="L9629" s="2">
        <f t="shared" si="1958"/>
        <v>197204</v>
      </c>
      <c r="M9629" s="2">
        <f t="shared" si="1959"/>
        <v>32560</v>
      </c>
      <c r="N9629" s="6">
        <f t="shared" si="1960"/>
        <v>1</v>
      </c>
      <c r="O9629" s="2">
        <f t="shared" si="1961"/>
        <v>22583.751744192326</v>
      </c>
      <c r="P9629" s="2">
        <f t="shared" si="1962"/>
        <v>22583.751744192326</v>
      </c>
    </row>
    <row r="9630" spans="1:16">
      <c r="A9630" s="6">
        <v>14</v>
      </c>
      <c r="B9630" s="6">
        <v>16</v>
      </c>
      <c r="C9630" s="6">
        <v>16</v>
      </c>
      <c r="D9630" s="6">
        <f t="shared" si="1950"/>
        <v>46</v>
      </c>
      <c r="E9630" s="5">
        <f t="shared" si="1951"/>
        <v>4784.8479031488414</v>
      </c>
      <c r="F9630" s="5">
        <f t="shared" si="1952"/>
        <v>712.5626979170703</v>
      </c>
      <c r="G9630" s="5">
        <f t="shared" si="1953"/>
        <v>878.32047434610013</v>
      </c>
      <c r="H9630" s="5">
        <f t="shared" si="1954"/>
        <v>6375.7310754120117</v>
      </c>
      <c r="I9630" s="5">
        <f t="shared" si="1955"/>
        <v>720</v>
      </c>
      <c r="J9630" s="5">
        <f t="shared" si="1956"/>
        <v>5655.7310754120117</v>
      </c>
      <c r="K9630" s="2">
        <f t="shared" si="1957"/>
        <v>123189.77561479187</v>
      </c>
      <c r="L9630" s="2">
        <f t="shared" si="1958"/>
        <v>199904</v>
      </c>
      <c r="M9630" s="2">
        <f t="shared" si="1959"/>
        <v>33440</v>
      </c>
      <c r="N9630" s="6">
        <f t="shared" si="1960"/>
        <v>1</v>
      </c>
      <c r="O9630" s="2">
        <f t="shared" si="1961"/>
        <v>23274.22438520813</v>
      </c>
      <c r="P9630" s="2">
        <f t="shared" si="1962"/>
        <v>23274.22438520813</v>
      </c>
    </row>
    <row r="9631" spans="1:16">
      <c r="A9631" s="6">
        <v>14</v>
      </c>
      <c r="B9631" s="6">
        <v>16</v>
      </c>
      <c r="C9631" s="6">
        <v>17</v>
      </c>
      <c r="D9631" s="6">
        <f t="shared" si="1950"/>
        <v>47</v>
      </c>
      <c r="E9631" s="5">
        <f t="shared" si="1951"/>
        <v>4784.8479031488414</v>
      </c>
      <c r="F9631" s="5">
        <f t="shared" si="1952"/>
        <v>712.5626979170703</v>
      </c>
      <c r="G9631" s="5">
        <f t="shared" si="1953"/>
        <v>944.88069779264049</v>
      </c>
      <c r="H9631" s="5">
        <f t="shared" si="1954"/>
        <v>6442.2912988585522</v>
      </c>
      <c r="I9631" s="5">
        <f t="shared" si="1955"/>
        <v>720</v>
      </c>
      <c r="J9631" s="5">
        <f t="shared" si="1956"/>
        <v>5722.2912988585522</v>
      </c>
      <c r="K9631" s="2">
        <f t="shared" si="1957"/>
        <v>124345.33504962764</v>
      </c>
      <c r="L9631" s="2">
        <f t="shared" si="1958"/>
        <v>202604</v>
      </c>
      <c r="M9631" s="2">
        <f t="shared" si="1959"/>
        <v>34320</v>
      </c>
      <c r="N9631" s="6">
        <f t="shared" si="1960"/>
        <v>1</v>
      </c>
      <c r="O9631" s="2">
        <f t="shared" si="1961"/>
        <v>23938.66495037236</v>
      </c>
      <c r="P9631" s="2">
        <f t="shared" si="1962"/>
        <v>23938.66495037236</v>
      </c>
    </row>
    <row r="9632" spans="1:16">
      <c r="A9632" s="6">
        <v>14</v>
      </c>
      <c r="B9632" s="6">
        <v>16</v>
      </c>
      <c r="C9632" s="6">
        <v>18</v>
      </c>
      <c r="D9632" s="6">
        <f t="shared" si="1950"/>
        <v>48</v>
      </c>
      <c r="E9632" s="5">
        <f t="shared" si="1951"/>
        <v>4784.8479031488414</v>
      </c>
      <c r="F9632" s="5">
        <f t="shared" si="1952"/>
        <v>712.5626979170703</v>
      </c>
      <c r="G9632" s="5">
        <f t="shared" si="1953"/>
        <v>1012.9676892512279</v>
      </c>
      <c r="H9632" s="5">
        <f t="shared" si="1954"/>
        <v>6510.3782903171395</v>
      </c>
      <c r="I9632" s="5">
        <f t="shared" si="1955"/>
        <v>720</v>
      </c>
      <c r="J9632" s="5">
        <f t="shared" si="1956"/>
        <v>5790.3782903171395</v>
      </c>
      <c r="K9632" s="2">
        <f t="shared" si="1957"/>
        <v>125527.40087356145</v>
      </c>
      <c r="L9632" s="2">
        <f t="shared" si="1958"/>
        <v>205304</v>
      </c>
      <c r="M9632" s="2">
        <f t="shared" si="1959"/>
        <v>35200</v>
      </c>
      <c r="N9632" s="6">
        <f t="shared" si="1960"/>
        <v>0</v>
      </c>
      <c r="O9632" s="2">
        <f t="shared" si="1961"/>
        <v>24576.599126438552</v>
      </c>
      <c r="P9632" s="2" t="str">
        <f t="shared" si="1962"/>
        <v/>
      </c>
    </row>
    <row r="9633" spans="1:16">
      <c r="A9633" s="6">
        <v>14</v>
      </c>
      <c r="B9633" s="6">
        <v>16</v>
      </c>
      <c r="C9633" s="6">
        <v>19</v>
      </c>
      <c r="D9633" s="6">
        <f t="shared" si="1950"/>
        <v>49</v>
      </c>
      <c r="E9633" s="5">
        <f t="shared" si="1951"/>
        <v>4784.8479031488414</v>
      </c>
      <c r="F9633" s="5">
        <f t="shared" si="1952"/>
        <v>712.5626979170703</v>
      </c>
      <c r="G9633" s="5">
        <f t="shared" si="1953"/>
        <v>1082.6092178872495</v>
      </c>
      <c r="H9633" s="5">
        <f t="shared" si="1954"/>
        <v>6580.0198189531611</v>
      </c>
      <c r="I9633" s="5">
        <f t="shared" si="1955"/>
        <v>720</v>
      </c>
      <c r="J9633" s="5">
        <f t="shared" si="1956"/>
        <v>5860.0198189531611</v>
      </c>
      <c r="K9633" s="2">
        <f t="shared" si="1957"/>
        <v>126736.45519015905</v>
      </c>
      <c r="L9633" s="2">
        <f t="shared" si="1958"/>
        <v>208004</v>
      </c>
      <c r="M9633" s="2">
        <f t="shared" si="1959"/>
        <v>36080</v>
      </c>
      <c r="N9633" s="6">
        <f t="shared" si="1960"/>
        <v>0</v>
      </c>
      <c r="O9633" s="2">
        <f t="shared" si="1961"/>
        <v>25187.544809840954</v>
      </c>
      <c r="P9633" s="2" t="str">
        <f t="shared" si="1962"/>
        <v/>
      </c>
    </row>
    <row r="9634" spans="1:16">
      <c r="A9634" s="6">
        <v>14</v>
      </c>
      <c r="B9634" s="6">
        <v>16</v>
      </c>
      <c r="C9634" s="6">
        <v>20</v>
      </c>
      <c r="D9634" s="6">
        <f t="shared" si="1950"/>
        <v>50</v>
      </c>
      <c r="E9634" s="5">
        <f t="shared" si="1951"/>
        <v>4784.8479031488414</v>
      </c>
      <c r="F9634" s="5">
        <f t="shared" si="1952"/>
        <v>712.5626979170703</v>
      </c>
      <c r="G9634" s="5">
        <f t="shared" si="1953"/>
        <v>1153.8335085377266</v>
      </c>
      <c r="H9634" s="5">
        <f t="shared" si="1954"/>
        <v>6651.2441096036382</v>
      </c>
      <c r="I9634" s="5">
        <f t="shared" si="1955"/>
        <v>720</v>
      </c>
      <c r="J9634" s="5">
        <f t="shared" si="1956"/>
        <v>5931.2441096036382</v>
      </c>
      <c r="K9634" s="2">
        <f t="shared" si="1957"/>
        <v>127972.98801395205</v>
      </c>
      <c r="L9634" s="2">
        <f t="shared" si="1958"/>
        <v>210704</v>
      </c>
      <c r="M9634" s="2">
        <f t="shared" si="1959"/>
        <v>36960</v>
      </c>
      <c r="N9634" s="6">
        <f t="shared" si="1960"/>
        <v>0</v>
      </c>
      <c r="O9634" s="2">
        <f t="shared" si="1961"/>
        <v>25771.011986047946</v>
      </c>
      <c r="P9634" s="2" t="str">
        <f t="shared" si="1962"/>
        <v/>
      </c>
    </row>
    <row r="9635" spans="1:16">
      <c r="A9635" s="6">
        <v>14</v>
      </c>
      <c r="B9635" s="6">
        <v>16</v>
      </c>
      <c r="C9635" s="6">
        <v>21</v>
      </c>
      <c r="D9635" s="6">
        <f t="shared" si="1950"/>
        <v>51</v>
      </c>
      <c r="E9635" s="5">
        <f t="shared" si="1951"/>
        <v>4784.8479031488414</v>
      </c>
      <c r="F9635" s="5">
        <f t="shared" si="1952"/>
        <v>712.5626979170703</v>
      </c>
      <c r="G9635" s="5">
        <f t="shared" si="1953"/>
        <v>1226.6692487641703</v>
      </c>
      <c r="H9635" s="5">
        <f t="shared" si="1954"/>
        <v>6724.0798498300819</v>
      </c>
      <c r="I9635" s="5">
        <f t="shared" si="1955"/>
        <v>720</v>
      </c>
      <c r="J9635" s="5">
        <f t="shared" si="1956"/>
        <v>6004.0798498300819</v>
      </c>
      <c r="K9635" s="2">
        <f t="shared" si="1957"/>
        <v>129237.49739288336</v>
      </c>
      <c r="L9635" s="2">
        <f t="shared" si="1958"/>
        <v>213404</v>
      </c>
      <c r="M9635" s="2">
        <f t="shared" si="1959"/>
        <v>37840</v>
      </c>
      <c r="N9635" s="6">
        <f t="shared" si="1960"/>
        <v>0</v>
      </c>
      <c r="O9635" s="2">
        <f t="shared" si="1961"/>
        <v>26326.502607116636</v>
      </c>
      <c r="P9635" s="2" t="str">
        <f t="shared" si="1962"/>
        <v/>
      </c>
    </row>
    <row r="9636" spans="1:16">
      <c r="A9636" s="6">
        <v>14</v>
      </c>
      <c r="B9636" s="6">
        <v>16</v>
      </c>
      <c r="C9636" s="6">
        <v>22</v>
      </c>
      <c r="D9636" s="6">
        <f t="shared" si="1950"/>
        <v>52</v>
      </c>
      <c r="E9636" s="5">
        <f t="shared" si="1951"/>
        <v>4784.8479031488414</v>
      </c>
      <c r="F9636" s="5">
        <f t="shared" si="1952"/>
        <v>712.5626979170703</v>
      </c>
      <c r="G9636" s="5">
        <f t="shared" si="1953"/>
        <v>1301.1455960105666</v>
      </c>
      <c r="H9636" s="5">
        <f t="shared" si="1954"/>
        <v>6798.5561970764784</v>
      </c>
      <c r="I9636" s="5">
        <f t="shared" si="1955"/>
        <v>720</v>
      </c>
      <c r="J9636" s="5">
        <f t="shared" si="1956"/>
        <v>6078.5561970764784</v>
      </c>
      <c r="K9636" s="2">
        <f t="shared" si="1957"/>
        <v>130530.48953257775</v>
      </c>
      <c r="L9636" s="2">
        <f t="shared" si="1958"/>
        <v>216104</v>
      </c>
      <c r="M9636" s="2">
        <f t="shared" si="1959"/>
        <v>38720</v>
      </c>
      <c r="N9636" s="6">
        <f t="shared" si="1960"/>
        <v>0</v>
      </c>
      <c r="O9636" s="2">
        <f t="shared" si="1961"/>
        <v>26853.510467422253</v>
      </c>
      <c r="P9636" s="2" t="str">
        <f t="shared" si="1962"/>
        <v/>
      </c>
    </row>
    <row r="9637" spans="1:16">
      <c r="A9637" s="6">
        <v>14</v>
      </c>
      <c r="B9637" s="6">
        <v>16</v>
      </c>
      <c r="C9637" s="6">
        <v>23</v>
      </c>
      <c r="D9637" s="6">
        <f t="shared" si="1950"/>
        <v>53</v>
      </c>
      <c r="E9637" s="5">
        <f t="shared" si="1951"/>
        <v>4784.8479031488414</v>
      </c>
      <c r="F9637" s="5">
        <f t="shared" si="1952"/>
        <v>712.5626979170703</v>
      </c>
      <c r="G9637" s="5">
        <f t="shared" si="1953"/>
        <v>1377.292184868003</v>
      </c>
      <c r="H9637" s="5">
        <f t="shared" si="1954"/>
        <v>6874.7027859339141</v>
      </c>
      <c r="I9637" s="5">
        <f t="shared" si="1955"/>
        <v>720</v>
      </c>
      <c r="J9637" s="5">
        <f t="shared" si="1956"/>
        <v>6154.7027859339141</v>
      </c>
      <c r="K9637" s="2">
        <f t="shared" si="1957"/>
        <v>131852.47892246378</v>
      </c>
      <c r="L9637" s="2">
        <f t="shared" si="1958"/>
        <v>218804</v>
      </c>
      <c r="M9637" s="2">
        <f t="shared" si="1959"/>
        <v>39600</v>
      </c>
      <c r="N9637" s="6">
        <f t="shared" si="1960"/>
        <v>0</v>
      </c>
      <c r="O9637" s="2">
        <f t="shared" si="1961"/>
        <v>27351.521077536221</v>
      </c>
      <c r="P9637" s="2" t="str">
        <f t="shared" si="1962"/>
        <v/>
      </c>
    </row>
    <row r="9638" spans="1:16">
      <c r="A9638" s="6">
        <v>14</v>
      </c>
      <c r="B9638" s="6">
        <v>16</v>
      </c>
      <c r="C9638" s="6">
        <v>24</v>
      </c>
      <c r="D9638" s="6">
        <f t="shared" si="1950"/>
        <v>54</v>
      </c>
      <c r="E9638" s="5">
        <f t="shared" si="1951"/>
        <v>4784.8479031488414</v>
      </c>
      <c r="F9638" s="5">
        <f t="shared" si="1952"/>
        <v>712.5626979170703</v>
      </c>
      <c r="G9638" s="5">
        <f t="shared" si="1953"/>
        <v>1455.1391344474989</v>
      </c>
      <c r="H9638" s="5">
        <f t="shared" si="1954"/>
        <v>6952.5497355134103</v>
      </c>
      <c r="I9638" s="5">
        <f t="shared" si="1955"/>
        <v>720</v>
      </c>
      <c r="J9638" s="5">
        <f t="shared" si="1956"/>
        <v>6232.5497355134103</v>
      </c>
      <c r="K9638" s="2">
        <f t="shared" si="1957"/>
        <v>133203.9884637745</v>
      </c>
      <c r="L9638" s="2">
        <f t="shared" si="1958"/>
        <v>221504</v>
      </c>
      <c r="M9638" s="2">
        <f t="shared" si="1959"/>
        <v>40480</v>
      </c>
      <c r="N9638" s="6">
        <f t="shared" si="1960"/>
        <v>0</v>
      </c>
      <c r="O9638" s="2">
        <f t="shared" si="1961"/>
        <v>27820.011536225502</v>
      </c>
      <c r="P9638" s="2" t="str">
        <f t="shared" si="1962"/>
        <v/>
      </c>
    </row>
    <row r="9639" spans="1:16">
      <c r="A9639" s="6">
        <v>14</v>
      </c>
      <c r="B9639" s="6">
        <v>16</v>
      </c>
      <c r="C9639" s="6">
        <v>25</v>
      </c>
      <c r="D9639" s="6">
        <f t="shared" si="1950"/>
        <v>55</v>
      </c>
      <c r="E9639" s="5">
        <f t="shared" si="1951"/>
        <v>4784.8479031488414</v>
      </c>
      <c r="F9639" s="5">
        <f t="shared" si="1952"/>
        <v>712.5626979170703</v>
      </c>
      <c r="G9639" s="5">
        <f t="shared" si="1953"/>
        <v>1534.7170558625965</v>
      </c>
      <c r="H9639" s="5">
        <f t="shared" si="1954"/>
        <v>7032.1276569285083</v>
      </c>
      <c r="I9639" s="5">
        <f t="shared" si="1955"/>
        <v>720</v>
      </c>
      <c r="J9639" s="5">
        <f t="shared" si="1956"/>
        <v>6312.1276569285083</v>
      </c>
      <c r="K9639" s="2">
        <f t="shared" si="1957"/>
        <v>134585.54959945328</v>
      </c>
      <c r="L9639" s="2">
        <f t="shared" si="1958"/>
        <v>224204</v>
      </c>
      <c r="M9639" s="2">
        <f t="shared" si="1959"/>
        <v>41360</v>
      </c>
      <c r="N9639" s="6">
        <f t="shared" si="1960"/>
        <v>0</v>
      </c>
      <c r="O9639" s="2">
        <f t="shared" si="1961"/>
        <v>28258.450400546717</v>
      </c>
      <c r="P9639" s="2" t="str">
        <f t="shared" si="1962"/>
        <v/>
      </c>
    </row>
    <row r="9640" spans="1:16">
      <c r="A9640" s="6">
        <v>14</v>
      </c>
      <c r="B9640" s="6">
        <v>16</v>
      </c>
      <c r="C9640" s="6">
        <v>26</v>
      </c>
      <c r="D9640" s="6">
        <f t="shared" si="1950"/>
        <v>56</v>
      </c>
      <c r="E9640" s="5">
        <f t="shared" si="1951"/>
        <v>4784.8479031488414</v>
      </c>
      <c r="F9640" s="5">
        <f t="shared" si="1952"/>
        <v>712.5626979170703</v>
      </c>
      <c r="G9640" s="5">
        <f t="shared" si="1953"/>
        <v>1616.0570598233144</v>
      </c>
      <c r="H9640" s="5">
        <f t="shared" si="1954"/>
        <v>7113.467660889226</v>
      </c>
      <c r="I9640" s="5">
        <f t="shared" si="1955"/>
        <v>720</v>
      </c>
      <c r="J9640" s="5">
        <f t="shared" si="1956"/>
        <v>6393.467660889226</v>
      </c>
      <c r="K9640" s="2">
        <f t="shared" si="1957"/>
        <v>135997.70244599349</v>
      </c>
      <c r="L9640" s="2">
        <f t="shared" si="1958"/>
        <v>226904</v>
      </c>
      <c r="M9640" s="2">
        <f t="shared" si="1959"/>
        <v>42240</v>
      </c>
      <c r="N9640" s="6">
        <f t="shared" si="1960"/>
        <v>0</v>
      </c>
      <c r="O9640" s="2">
        <f t="shared" si="1961"/>
        <v>28666.297554006509</v>
      </c>
      <c r="P9640" s="2" t="str">
        <f t="shared" si="1962"/>
        <v/>
      </c>
    </row>
    <row r="9641" spans="1:16">
      <c r="A9641" s="6">
        <v>14</v>
      </c>
      <c r="B9641" s="6">
        <v>16</v>
      </c>
      <c r="C9641" s="6">
        <v>27</v>
      </c>
      <c r="D9641" s="6">
        <f t="shared" si="1950"/>
        <v>57</v>
      </c>
      <c r="E9641" s="5">
        <f t="shared" si="1951"/>
        <v>4784.8479031488414</v>
      </c>
      <c r="F9641" s="5">
        <f t="shared" si="1952"/>
        <v>712.5626979170703</v>
      </c>
      <c r="G9641" s="5">
        <f t="shared" si="1953"/>
        <v>1699.1907643430709</v>
      </c>
      <c r="H9641" s="5">
        <f t="shared" si="1954"/>
        <v>7196.601365408982</v>
      </c>
      <c r="I9641" s="5">
        <f t="shared" si="1955"/>
        <v>720</v>
      </c>
      <c r="J9641" s="5">
        <f t="shared" si="1956"/>
        <v>6476.601365408982</v>
      </c>
      <c r="K9641" s="2">
        <f t="shared" si="1957"/>
        <v>137440.99592723927</v>
      </c>
      <c r="L9641" s="2">
        <f t="shared" si="1958"/>
        <v>229604</v>
      </c>
      <c r="M9641" s="2">
        <f t="shared" si="1959"/>
        <v>43120</v>
      </c>
      <c r="N9641" s="6">
        <f t="shared" si="1960"/>
        <v>0</v>
      </c>
      <c r="O9641" s="2">
        <f t="shared" si="1961"/>
        <v>29043.004072760727</v>
      </c>
      <c r="P9641" s="2" t="str">
        <f t="shared" si="1962"/>
        <v/>
      </c>
    </row>
    <row r="9642" spans="1:16">
      <c r="A9642" s="6">
        <v>14</v>
      </c>
      <c r="B9642" s="6">
        <v>16</v>
      </c>
      <c r="C9642" s="6">
        <v>28</v>
      </c>
      <c r="D9642" s="6">
        <f t="shared" si="1950"/>
        <v>58</v>
      </c>
      <c r="E9642" s="5">
        <f t="shared" si="1951"/>
        <v>4784.8479031488414</v>
      </c>
      <c r="F9642" s="5">
        <f t="shared" si="1952"/>
        <v>712.5626979170703</v>
      </c>
      <c r="G9642" s="5">
        <f t="shared" si="1953"/>
        <v>1784.1503025602246</v>
      </c>
      <c r="H9642" s="5">
        <f t="shared" si="1954"/>
        <v>7281.5609036261358</v>
      </c>
      <c r="I9642" s="5">
        <f t="shared" si="1955"/>
        <v>720</v>
      </c>
      <c r="J9642" s="5">
        <f t="shared" si="1956"/>
        <v>6561.5609036261358</v>
      </c>
      <c r="K9642" s="2">
        <f t="shared" si="1957"/>
        <v>138915.98791017599</v>
      </c>
      <c r="L9642" s="2">
        <f t="shared" si="1958"/>
        <v>232304</v>
      </c>
      <c r="M9642" s="2">
        <f t="shared" si="1959"/>
        <v>44000</v>
      </c>
      <c r="N9642" s="6">
        <f t="shared" si="1960"/>
        <v>0</v>
      </c>
      <c r="O9642" s="2">
        <f t="shared" si="1961"/>
        <v>29388.012089824013</v>
      </c>
      <c r="P9642" s="2" t="str">
        <f t="shared" si="1962"/>
        <v/>
      </c>
    </row>
    <row r="9643" spans="1:16">
      <c r="A9643" s="6">
        <v>14</v>
      </c>
      <c r="B9643" s="6">
        <v>16</v>
      </c>
      <c r="C9643" s="6">
        <v>29</v>
      </c>
      <c r="D9643" s="6">
        <f t="shared" si="1950"/>
        <v>59</v>
      </c>
      <c r="E9643" s="5">
        <f t="shared" si="1951"/>
        <v>4784.8479031488414</v>
      </c>
      <c r="F9643" s="5">
        <f t="shared" si="1952"/>
        <v>712.5626979170703</v>
      </c>
      <c r="G9643" s="5">
        <f t="shared" si="1953"/>
        <v>1870.9683306758782</v>
      </c>
      <c r="H9643" s="5">
        <f t="shared" si="1954"/>
        <v>7368.3789317417895</v>
      </c>
      <c r="I9643" s="5">
        <f t="shared" si="1955"/>
        <v>720</v>
      </c>
      <c r="J9643" s="5">
        <f t="shared" si="1956"/>
        <v>6648.3789317417895</v>
      </c>
      <c r="K9643" s="2">
        <f t="shared" si="1957"/>
        <v>140423.24534273939</v>
      </c>
      <c r="L9643" s="2">
        <f t="shared" si="1958"/>
        <v>235004</v>
      </c>
      <c r="M9643" s="2">
        <f t="shared" si="1959"/>
        <v>44880</v>
      </c>
      <c r="N9643" s="6">
        <f t="shared" si="1960"/>
        <v>0</v>
      </c>
      <c r="O9643" s="2">
        <f t="shared" si="1961"/>
        <v>29700.754657260608</v>
      </c>
      <c r="P9643" s="2" t="str">
        <f t="shared" si="1962"/>
        <v/>
      </c>
    </row>
    <row r="9644" spans="1:16">
      <c r="A9644" s="6">
        <v>14</v>
      </c>
      <c r="B9644" s="6">
        <v>16</v>
      </c>
      <c r="C9644" s="6">
        <v>30</v>
      </c>
      <c r="D9644" s="6">
        <f t="shared" si="1950"/>
        <v>60</v>
      </c>
      <c r="E9644" s="5">
        <f t="shared" si="1951"/>
        <v>4784.8479031488414</v>
      </c>
      <c r="F9644" s="5">
        <f t="shared" si="1952"/>
        <v>712.5626979170703</v>
      </c>
      <c r="G9644" s="5">
        <f t="shared" si="1953"/>
        <v>1959.6780360096488</v>
      </c>
      <c r="H9644" s="5">
        <f t="shared" si="1954"/>
        <v>7457.0886370755607</v>
      </c>
      <c r="I9644" s="5">
        <f t="shared" si="1955"/>
        <v>720</v>
      </c>
      <c r="J9644" s="5">
        <f t="shared" si="1956"/>
        <v>6737.0886370755607</v>
      </c>
      <c r="K9644" s="2">
        <f t="shared" si="1957"/>
        <v>141963.34439367295</v>
      </c>
      <c r="L9644" s="2">
        <f t="shared" si="1958"/>
        <v>237704</v>
      </c>
      <c r="M9644" s="2">
        <f t="shared" si="1959"/>
        <v>45760</v>
      </c>
      <c r="N9644" s="6">
        <f t="shared" si="1960"/>
        <v>0</v>
      </c>
      <c r="O9644" s="2">
        <f t="shared" si="1961"/>
        <v>29980.655606327055</v>
      </c>
      <c r="P9644" s="2" t="str">
        <f t="shared" si="1962"/>
        <v/>
      </c>
    </row>
    <row r="9645" spans="1:16">
      <c r="A9645" s="6">
        <v>14</v>
      </c>
      <c r="B9645" s="6">
        <v>17</v>
      </c>
      <c r="C9645" s="6">
        <v>0</v>
      </c>
      <c r="D9645" s="6">
        <f t="shared" si="1950"/>
        <v>31</v>
      </c>
      <c r="E9645" s="5">
        <f t="shared" si="1951"/>
        <v>4784.8479031488414</v>
      </c>
      <c r="F9645" s="5">
        <f t="shared" si="1952"/>
        <v>776.02531320030937</v>
      </c>
      <c r="G9645" s="5">
        <f t="shared" si="1953"/>
        <v>0</v>
      </c>
      <c r="H9645" s="5">
        <f t="shared" si="1954"/>
        <v>5560.8732163491504</v>
      </c>
      <c r="I9645" s="5">
        <f t="shared" si="1955"/>
        <v>720</v>
      </c>
      <c r="J9645" s="5">
        <f t="shared" si="1956"/>
        <v>4840.8732163491504</v>
      </c>
      <c r="K9645" s="2">
        <f t="shared" si="1957"/>
        <v>109042.93778383941</v>
      </c>
      <c r="L9645" s="2">
        <f t="shared" si="1958"/>
        <v>158798</v>
      </c>
      <c r="M9645" s="2">
        <f t="shared" si="1959"/>
        <v>19800</v>
      </c>
      <c r="N9645" s="6">
        <f t="shared" si="1960"/>
        <v>1</v>
      </c>
      <c r="O9645" s="2">
        <f t="shared" si="1961"/>
        <v>9955.0622161605861</v>
      </c>
      <c r="P9645" s="2">
        <f t="shared" si="1962"/>
        <v>9955.0622161605861</v>
      </c>
    </row>
    <row r="9646" spans="1:16">
      <c r="A9646" s="6">
        <v>14</v>
      </c>
      <c r="B9646" s="6">
        <v>17</v>
      </c>
      <c r="C9646" s="6">
        <v>1</v>
      </c>
      <c r="D9646" s="6">
        <f t="shared" si="1950"/>
        <v>32</v>
      </c>
      <c r="E9646" s="5">
        <f t="shared" si="1951"/>
        <v>4784.8479031488414</v>
      </c>
      <c r="F9646" s="5">
        <f t="shared" si="1952"/>
        <v>776.02531320030937</v>
      </c>
      <c r="G9646" s="5">
        <f t="shared" si="1953"/>
        <v>45.5625</v>
      </c>
      <c r="H9646" s="5">
        <f t="shared" si="1954"/>
        <v>5606.4357163491504</v>
      </c>
      <c r="I9646" s="5">
        <f t="shared" si="1955"/>
        <v>720</v>
      </c>
      <c r="J9646" s="5">
        <f t="shared" si="1956"/>
        <v>4886.4357163491504</v>
      </c>
      <c r="K9646" s="2">
        <f t="shared" si="1957"/>
        <v>109833.95340883941</v>
      </c>
      <c r="L9646" s="2">
        <f t="shared" si="1958"/>
        <v>161498</v>
      </c>
      <c r="M9646" s="2">
        <f t="shared" si="1959"/>
        <v>20680</v>
      </c>
      <c r="N9646" s="6">
        <f t="shared" si="1960"/>
        <v>1</v>
      </c>
      <c r="O9646" s="2">
        <f t="shared" si="1961"/>
        <v>10984.046591160586</v>
      </c>
      <c r="P9646" s="2">
        <f t="shared" si="1962"/>
        <v>10984.046591160586</v>
      </c>
    </row>
    <row r="9647" spans="1:16">
      <c r="A9647" s="6">
        <v>14</v>
      </c>
      <c r="B9647" s="6">
        <v>17</v>
      </c>
      <c r="C9647" s="6">
        <v>2</v>
      </c>
      <c r="D9647" s="6">
        <f t="shared" si="1950"/>
        <v>33</v>
      </c>
      <c r="E9647" s="5">
        <f t="shared" si="1951"/>
        <v>4784.8479031488414</v>
      </c>
      <c r="F9647" s="5">
        <f t="shared" si="1952"/>
        <v>776.02531320030937</v>
      </c>
      <c r="G9647" s="5">
        <f t="shared" si="1953"/>
        <v>92.264062499999994</v>
      </c>
      <c r="H9647" s="5">
        <f t="shared" si="1954"/>
        <v>5653.1372788491508</v>
      </c>
      <c r="I9647" s="5">
        <f t="shared" si="1955"/>
        <v>720</v>
      </c>
      <c r="J9647" s="5">
        <f t="shared" si="1956"/>
        <v>4933.1372788491508</v>
      </c>
      <c r="K9647" s="2">
        <f t="shared" si="1957"/>
        <v>110644.74442446443</v>
      </c>
      <c r="L9647" s="2">
        <f t="shared" si="1958"/>
        <v>164198</v>
      </c>
      <c r="M9647" s="2">
        <f t="shared" si="1959"/>
        <v>21560</v>
      </c>
      <c r="N9647" s="6">
        <f t="shared" si="1960"/>
        <v>1</v>
      </c>
      <c r="O9647" s="2">
        <f t="shared" si="1961"/>
        <v>11993.255575535572</v>
      </c>
      <c r="P9647" s="2">
        <f t="shared" si="1962"/>
        <v>11993.255575535572</v>
      </c>
    </row>
    <row r="9648" spans="1:16">
      <c r="A9648" s="6">
        <v>14</v>
      </c>
      <c r="B9648" s="6">
        <v>17</v>
      </c>
      <c r="C9648" s="6">
        <v>3</v>
      </c>
      <c r="D9648" s="6">
        <f t="shared" si="1950"/>
        <v>34</v>
      </c>
      <c r="E9648" s="5">
        <f t="shared" si="1951"/>
        <v>4784.8479031488414</v>
      </c>
      <c r="F9648" s="5">
        <f t="shared" si="1952"/>
        <v>776.02531320030937</v>
      </c>
      <c r="G9648" s="5">
        <f t="shared" si="1953"/>
        <v>140.12604492187498</v>
      </c>
      <c r="H9648" s="5">
        <f t="shared" si="1954"/>
        <v>5700.9992612710257</v>
      </c>
      <c r="I9648" s="5">
        <f t="shared" si="1955"/>
        <v>720</v>
      </c>
      <c r="J9648" s="5">
        <f t="shared" si="1956"/>
        <v>4980.9992612710257</v>
      </c>
      <c r="K9648" s="2">
        <f t="shared" si="1957"/>
        <v>111475.68161928863</v>
      </c>
      <c r="L9648" s="2">
        <f t="shared" si="1958"/>
        <v>166898</v>
      </c>
      <c r="M9648" s="2">
        <f t="shared" si="1959"/>
        <v>22440</v>
      </c>
      <c r="N9648" s="6">
        <f t="shared" si="1960"/>
        <v>1</v>
      </c>
      <c r="O9648" s="2">
        <f t="shared" si="1961"/>
        <v>12982.318380711367</v>
      </c>
      <c r="P9648" s="2">
        <f t="shared" si="1962"/>
        <v>12982.318380711367</v>
      </c>
    </row>
    <row r="9649" spans="1:16">
      <c r="A9649" s="6">
        <v>14</v>
      </c>
      <c r="B9649" s="6">
        <v>17</v>
      </c>
      <c r="C9649" s="6">
        <v>4</v>
      </c>
      <c r="D9649" s="6">
        <f t="shared" si="1950"/>
        <v>35</v>
      </c>
      <c r="E9649" s="5">
        <f t="shared" si="1951"/>
        <v>4784.8479031488414</v>
      </c>
      <c r="F9649" s="5">
        <f t="shared" si="1952"/>
        <v>776.02531320030937</v>
      </c>
      <c r="G9649" s="5">
        <f t="shared" si="1953"/>
        <v>189.17016064453125</v>
      </c>
      <c r="H9649" s="5">
        <f t="shared" si="1954"/>
        <v>5750.0433769936817</v>
      </c>
      <c r="I9649" s="5">
        <f t="shared" si="1955"/>
        <v>720</v>
      </c>
      <c r="J9649" s="5">
        <f t="shared" si="1956"/>
        <v>5030.0433769936817</v>
      </c>
      <c r="K9649" s="2">
        <f t="shared" si="1957"/>
        <v>112327.14196169586</v>
      </c>
      <c r="L9649" s="2">
        <f t="shared" si="1958"/>
        <v>169598</v>
      </c>
      <c r="M9649" s="2">
        <f t="shared" si="1959"/>
        <v>23320</v>
      </c>
      <c r="N9649" s="6">
        <f t="shared" si="1960"/>
        <v>1</v>
      </c>
      <c r="O9649" s="2">
        <f t="shared" si="1961"/>
        <v>13950.858038304141</v>
      </c>
      <c r="P9649" s="2">
        <f t="shared" si="1962"/>
        <v>13950.858038304141</v>
      </c>
    </row>
    <row r="9650" spans="1:16">
      <c r="A9650" s="6">
        <v>14</v>
      </c>
      <c r="B9650" s="6">
        <v>17</v>
      </c>
      <c r="C9650" s="6">
        <v>5</v>
      </c>
      <c r="D9650" s="6">
        <f t="shared" si="1950"/>
        <v>36</v>
      </c>
      <c r="E9650" s="5">
        <f t="shared" si="1951"/>
        <v>4784.8479031488414</v>
      </c>
      <c r="F9650" s="5">
        <f t="shared" si="1952"/>
        <v>776.02531320030937</v>
      </c>
      <c r="G9650" s="5">
        <f t="shared" si="1953"/>
        <v>239.41848456573481</v>
      </c>
      <c r="H9650" s="5">
        <f t="shared" si="1954"/>
        <v>5800.291700914885</v>
      </c>
      <c r="I9650" s="5">
        <f t="shared" si="1955"/>
        <v>720</v>
      </c>
      <c r="J9650" s="5">
        <f t="shared" si="1956"/>
        <v>5080.291700914885</v>
      </c>
      <c r="K9650" s="2">
        <f t="shared" si="1957"/>
        <v>113199.50869643898</v>
      </c>
      <c r="L9650" s="2">
        <f t="shared" si="1958"/>
        <v>172298</v>
      </c>
      <c r="M9650" s="2">
        <f t="shared" si="1959"/>
        <v>24200</v>
      </c>
      <c r="N9650" s="6">
        <f t="shared" si="1960"/>
        <v>1</v>
      </c>
      <c r="O9650" s="2">
        <f t="shared" si="1961"/>
        <v>14898.491303561023</v>
      </c>
      <c r="P9650" s="2">
        <f t="shared" si="1962"/>
        <v>14898.491303561023</v>
      </c>
    </row>
    <row r="9651" spans="1:16">
      <c r="A9651" s="6">
        <v>14</v>
      </c>
      <c r="B9651" s="6">
        <v>17</v>
      </c>
      <c r="C9651" s="6">
        <v>6</v>
      </c>
      <c r="D9651" s="6">
        <f t="shared" si="1950"/>
        <v>37</v>
      </c>
      <c r="E9651" s="5">
        <f t="shared" si="1951"/>
        <v>4784.8479031488414</v>
      </c>
      <c r="F9651" s="5">
        <f t="shared" si="1952"/>
        <v>776.02531320030937</v>
      </c>
      <c r="G9651" s="5">
        <f t="shared" si="1953"/>
        <v>290.89345874736784</v>
      </c>
      <c r="H9651" s="5">
        <f t="shared" si="1954"/>
        <v>5851.7666750965182</v>
      </c>
      <c r="I9651" s="5">
        <f t="shared" si="1955"/>
        <v>720</v>
      </c>
      <c r="J9651" s="5">
        <f t="shared" si="1956"/>
        <v>5131.7666750965182</v>
      </c>
      <c r="K9651" s="2">
        <f t="shared" si="1957"/>
        <v>114093.17144264789</v>
      </c>
      <c r="L9651" s="2">
        <f t="shared" si="1958"/>
        <v>174998</v>
      </c>
      <c r="M9651" s="2">
        <f t="shared" si="1959"/>
        <v>25080</v>
      </c>
      <c r="N9651" s="6">
        <f t="shared" si="1960"/>
        <v>1</v>
      </c>
      <c r="O9651" s="2">
        <f t="shared" si="1961"/>
        <v>15824.828557352113</v>
      </c>
      <c r="P9651" s="2">
        <f t="shared" si="1962"/>
        <v>15824.828557352113</v>
      </c>
    </row>
    <row r="9652" spans="1:16">
      <c r="A9652" s="6">
        <v>14</v>
      </c>
      <c r="B9652" s="6">
        <v>17</v>
      </c>
      <c r="C9652" s="6">
        <v>7</v>
      </c>
      <c r="D9652" s="6">
        <f t="shared" si="1950"/>
        <v>38</v>
      </c>
      <c r="E9652" s="5">
        <f t="shared" si="1951"/>
        <v>4784.8479031488414</v>
      </c>
      <c r="F9652" s="5">
        <f t="shared" si="1952"/>
        <v>776.02531320030937</v>
      </c>
      <c r="G9652" s="5">
        <f t="shared" si="1953"/>
        <v>343.61789814532818</v>
      </c>
      <c r="H9652" s="5">
        <f t="shared" si="1954"/>
        <v>5904.491114494479</v>
      </c>
      <c r="I9652" s="5">
        <f t="shared" si="1955"/>
        <v>720</v>
      </c>
      <c r="J9652" s="5">
        <f t="shared" si="1956"/>
        <v>5184.491114494479</v>
      </c>
      <c r="K9652" s="2">
        <f t="shared" si="1957"/>
        <v>115008.52629330693</v>
      </c>
      <c r="L9652" s="2">
        <f t="shared" si="1958"/>
        <v>177698</v>
      </c>
      <c r="M9652" s="2">
        <f t="shared" si="1959"/>
        <v>25960</v>
      </c>
      <c r="N9652" s="6">
        <f t="shared" si="1960"/>
        <v>1</v>
      </c>
      <c r="O9652" s="2">
        <f t="shared" si="1961"/>
        <v>16729.473706693068</v>
      </c>
      <c r="P9652" s="2">
        <f t="shared" si="1962"/>
        <v>16729.473706693068</v>
      </c>
    </row>
    <row r="9653" spans="1:16">
      <c r="A9653" s="6">
        <v>14</v>
      </c>
      <c r="B9653" s="6">
        <v>17</v>
      </c>
      <c r="C9653" s="6">
        <v>8</v>
      </c>
      <c r="D9653" s="6">
        <f t="shared" si="1950"/>
        <v>39</v>
      </c>
      <c r="E9653" s="5">
        <f t="shared" si="1951"/>
        <v>4784.8479031488414</v>
      </c>
      <c r="F9653" s="5">
        <f t="shared" si="1952"/>
        <v>776.02531320030937</v>
      </c>
      <c r="G9653" s="5">
        <f t="shared" si="1953"/>
        <v>397.61499642530839</v>
      </c>
      <c r="H9653" s="5">
        <f t="shared" si="1954"/>
        <v>5958.4882127744586</v>
      </c>
      <c r="I9653" s="5">
        <f t="shared" si="1955"/>
        <v>720</v>
      </c>
      <c r="J9653" s="5">
        <f t="shared" si="1956"/>
        <v>5238.4882127744586</v>
      </c>
      <c r="K9653" s="2">
        <f t="shared" si="1957"/>
        <v>115945.97591622324</v>
      </c>
      <c r="L9653" s="2">
        <f t="shared" si="1958"/>
        <v>180398</v>
      </c>
      <c r="M9653" s="2">
        <f t="shared" si="1959"/>
        <v>26840</v>
      </c>
      <c r="N9653" s="6">
        <f t="shared" si="1960"/>
        <v>1</v>
      </c>
      <c r="O9653" s="2">
        <f t="shared" si="1961"/>
        <v>17612.024083776763</v>
      </c>
      <c r="P9653" s="2">
        <f t="shared" si="1962"/>
        <v>17612.024083776763</v>
      </c>
    </row>
    <row r="9654" spans="1:16">
      <c r="A9654" s="6">
        <v>14</v>
      </c>
      <c r="B9654" s="6">
        <v>17</v>
      </c>
      <c r="C9654" s="6">
        <v>9</v>
      </c>
      <c r="D9654" s="6">
        <f t="shared" si="1950"/>
        <v>40</v>
      </c>
      <c r="E9654" s="5">
        <f t="shared" si="1951"/>
        <v>4784.8479031488414</v>
      </c>
      <c r="F9654" s="5">
        <f t="shared" si="1952"/>
        <v>776.02531320030937</v>
      </c>
      <c r="G9654" s="5">
        <f t="shared" si="1953"/>
        <v>452.90833186570285</v>
      </c>
      <c r="H9654" s="5">
        <f t="shared" si="1954"/>
        <v>6013.7815482148535</v>
      </c>
      <c r="I9654" s="5">
        <f t="shared" si="1955"/>
        <v>720</v>
      </c>
      <c r="J9654" s="5">
        <f t="shared" si="1956"/>
        <v>5293.7815482148535</v>
      </c>
      <c r="K9654" s="2">
        <f t="shared" si="1957"/>
        <v>116905.92965650787</v>
      </c>
      <c r="L9654" s="2">
        <f t="shared" si="1958"/>
        <v>183098</v>
      </c>
      <c r="M9654" s="2">
        <f t="shared" si="1959"/>
        <v>27720</v>
      </c>
      <c r="N9654" s="6">
        <f t="shared" si="1960"/>
        <v>1</v>
      </c>
      <c r="O9654" s="2">
        <f t="shared" si="1961"/>
        <v>18472.070343492131</v>
      </c>
      <c r="P9654" s="2">
        <f t="shared" si="1962"/>
        <v>18472.070343492131</v>
      </c>
    </row>
    <row r="9655" spans="1:16">
      <c r="A9655" s="6">
        <v>14</v>
      </c>
      <c r="B9655" s="6">
        <v>17</v>
      </c>
      <c r="C9655" s="6">
        <v>10</v>
      </c>
      <c r="D9655" s="6">
        <f t="shared" si="1950"/>
        <v>41</v>
      </c>
      <c r="E9655" s="5">
        <f t="shared" si="1951"/>
        <v>4784.8479031488414</v>
      </c>
      <c r="F9655" s="5">
        <f t="shared" si="1952"/>
        <v>776.02531320030937</v>
      </c>
      <c r="G9655" s="5">
        <f t="shared" si="1953"/>
        <v>509.52187334891573</v>
      </c>
      <c r="H9655" s="5">
        <f t="shared" si="1954"/>
        <v>6070.3950896980659</v>
      </c>
      <c r="I9655" s="5">
        <f t="shared" si="1955"/>
        <v>720</v>
      </c>
      <c r="J9655" s="5">
        <f t="shared" si="1956"/>
        <v>5350.3950896980659</v>
      </c>
      <c r="K9655" s="2">
        <f t="shared" si="1957"/>
        <v>117888.80364059142</v>
      </c>
      <c r="L9655" s="2">
        <f t="shared" si="1958"/>
        <v>185798</v>
      </c>
      <c r="M9655" s="2">
        <f t="shared" si="1959"/>
        <v>28600</v>
      </c>
      <c r="N9655" s="6">
        <f t="shared" si="1960"/>
        <v>1</v>
      </c>
      <c r="O9655" s="2">
        <f t="shared" si="1961"/>
        <v>19309.196359408583</v>
      </c>
      <c r="P9655" s="2">
        <f t="shared" si="1962"/>
        <v>19309.196359408583</v>
      </c>
    </row>
    <row r="9656" spans="1:16">
      <c r="A9656" s="6">
        <v>14</v>
      </c>
      <c r="B9656" s="6">
        <v>17</v>
      </c>
      <c r="C9656" s="6">
        <v>11</v>
      </c>
      <c r="D9656" s="6">
        <f t="shared" si="1950"/>
        <v>42</v>
      </c>
      <c r="E9656" s="5">
        <f t="shared" si="1951"/>
        <v>4784.8479031488414</v>
      </c>
      <c r="F9656" s="5">
        <f t="shared" si="1952"/>
        <v>776.02531320030937</v>
      </c>
      <c r="G9656" s="5">
        <f t="shared" si="1953"/>
        <v>567.47998644235474</v>
      </c>
      <c r="H9656" s="5">
        <f t="shared" si="1954"/>
        <v>6128.3532027915053</v>
      </c>
      <c r="I9656" s="5">
        <f t="shared" si="1955"/>
        <v>720</v>
      </c>
      <c r="J9656" s="5">
        <f t="shared" si="1956"/>
        <v>5408.3532027915053</v>
      </c>
      <c r="K9656" s="2">
        <f t="shared" si="1957"/>
        <v>118895.02088179697</v>
      </c>
      <c r="L9656" s="2">
        <f t="shared" si="1958"/>
        <v>188498</v>
      </c>
      <c r="M9656" s="2">
        <f t="shared" si="1959"/>
        <v>29480</v>
      </c>
      <c r="N9656" s="6">
        <f t="shared" si="1960"/>
        <v>1</v>
      </c>
      <c r="O9656" s="2">
        <f t="shared" si="1961"/>
        <v>20122.979118203031</v>
      </c>
      <c r="P9656" s="2">
        <f t="shared" si="1962"/>
        <v>20122.979118203031</v>
      </c>
    </row>
    <row r="9657" spans="1:16">
      <c r="A9657" s="6">
        <v>14</v>
      </c>
      <c r="B9657" s="6">
        <v>17</v>
      </c>
      <c r="C9657" s="6">
        <v>12</v>
      </c>
      <c r="D9657" s="6">
        <f t="shared" si="1950"/>
        <v>43</v>
      </c>
      <c r="E9657" s="5">
        <f t="shared" si="1951"/>
        <v>4784.8479031488414</v>
      </c>
      <c r="F9657" s="5">
        <f t="shared" si="1952"/>
        <v>776.02531320030937</v>
      </c>
      <c r="G9657" s="5">
        <f t="shared" si="1953"/>
        <v>626.80743957041921</v>
      </c>
      <c r="H9657" s="5">
        <f t="shared" si="1954"/>
        <v>6187.6806559195693</v>
      </c>
      <c r="I9657" s="5">
        <f t="shared" si="1955"/>
        <v>720</v>
      </c>
      <c r="J9657" s="5">
        <f t="shared" si="1956"/>
        <v>5467.6806559195693</v>
      </c>
      <c r="K9657" s="2">
        <f t="shared" si="1957"/>
        <v>119925.01138749252</v>
      </c>
      <c r="L9657" s="2">
        <f t="shared" si="1958"/>
        <v>191198</v>
      </c>
      <c r="M9657" s="2">
        <f t="shared" si="1959"/>
        <v>30360</v>
      </c>
      <c r="N9657" s="6">
        <f t="shared" si="1960"/>
        <v>1</v>
      </c>
      <c r="O9657" s="2">
        <f t="shared" si="1961"/>
        <v>20912.988612507485</v>
      </c>
      <c r="P9657" s="2">
        <f t="shared" si="1962"/>
        <v>20912.988612507485</v>
      </c>
    </row>
    <row r="9658" spans="1:16">
      <c r="A9658" s="6">
        <v>14</v>
      </c>
      <c r="B9658" s="6">
        <v>17</v>
      </c>
      <c r="C9658" s="6">
        <v>13</v>
      </c>
      <c r="D9658" s="6">
        <f t="shared" si="1950"/>
        <v>44</v>
      </c>
      <c r="E9658" s="5">
        <f t="shared" si="1951"/>
        <v>4784.8479031488414</v>
      </c>
      <c r="F9658" s="5">
        <f t="shared" si="1952"/>
        <v>776.02531320030937</v>
      </c>
      <c r="G9658" s="5">
        <f t="shared" si="1953"/>
        <v>687.52941027880343</v>
      </c>
      <c r="H9658" s="5">
        <f t="shared" si="1954"/>
        <v>6248.4026266279543</v>
      </c>
      <c r="I9658" s="5">
        <f t="shared" si="1955"/>
        <v>720</v>
      </c>
      <c r="J9658" s="5">
        <f t="shared" si="1956"/>
        <v>5528.4026266279543</v>
      </c>
      <c r="K9658" s="2">
        <f t="shared" si="1957"/>
        <v>120979.21226784642</v>
      </c>
      <c r="L9658" s="2">
        <f t="shared" si="1958"/>
        <v>193898</v>
      </c>
      <c r="M9658" s="2">
        <f t="shared" si="1959"/>
        <v>31240</v>
      </c>
      <c r="N9658" s="6">
        <f t="shared" si="1960"/>
        <v>1</v>
      </c>
      <c r="O9658" s="2">
        <f t="shared" si="1961"/>
        <v>21678.787732153578</v>
      </c>
      <c r="P9658" s="2">
        <f t="shared" si="1962"/>
        <v>21678.787732153578</v>
      </c>
    </row>
    <row r="9659" spans="1:16">
      <c r="A9659" s="6">
        <v>14</v>
      </c>
      <c r="B9659" s="6">
        <v>17</v>
      </c>
      <c r="C9659" s="6">
        <v>14</v>
      </c>
      <c r="D9659" s="6">
        <f t="shared" si="1950"/>
        <v>45</v>
      </c>
      <c r="E9659" s="5">
        <f t="shared" si="1951"/>
        <v>4784.8479031488414</v>
      </c>
      <c r="F9659" s="5">
        <f t="shared" si="1952"/>
        <v>776.02531320030937</v>
      </c>
      <c r="G9659" s="5">
        <f t="shared" si="1953"/>
        <v>749.67149159246469</v>
      </c>
      <c r="H9659" s="5">
        <f t="shared" si="1954"/>
        <v>6310.5447079416153</v>
      </c>
      <c r="I9659" s="5">
        <f t="shared" si="1955"/>
        <v>720</v>
      </c>
      <c r="J9659" s="5">
        <f t="shared" si="1956"/>
        <v>5590.5447079416153</v>
      </c>
      <c r="K9659" s="2">
        <f t="shared" si="1957"/>
        <v>122058.06784620859</v>
      </c>
      <c r="L9659" s="2">
        <f t="shared" si="1958"/>
        <v>196598</v>
      </c>
      <c r="M9659" s="2">
        <f t="shared" si="1959"/>
        <v>32120</v>
      </c>
      <c r="N9659" s="6">
        <f t="shared" si="1960"/>
        <v>1</v>
      </c>
      <c r="O9659" s="2">
        <f t="shared" si="1961"/>
        <v>22419.932153791407</v>
      </c>
      <c r="P9659" s="2">
        <f t="shared" si="1962"/>
        <v>22419.932153791407</v>
      </c>
    </row>
    <row r="9660" spans="1:16">
      <c r="A9660" s="6">
        <v>14</v>
      </c>
      <c r="B9660" s="6">
        <v>17</v>
      </c>
      <c r="C9660" s="6">
        <v>15</v>
      </c>
      <c r="D9660" s="6">
        <f t="shared" si="1950"/>
        <v>46</v>
      </c>
      <c r="E9660" s="5">
        <f t="shared" si="1951"/>
        <v>4784.8479031488414</v>
      </c>
      <c r="F9660" s="5">
        <f t="shared" si="1952"/>
        <v>776.02531320030937</v>
      </c>
      <c r="G9660" s="5">
        <f t="shared" si="1953"/>
        <v>813.25969846861108</v>
      </c>
      <c r="H9660" s="5">
        <f t="shared" si="1954"/>
        <v>6374.132914817761</v>
      </c>
      <c r="I9660" s="5">
        <f t="shared" si="1955"/>
        <v>720</v>
      </c>
      <c r="J9660" s="5">
        <f t="shared" si="1956"/>
        <v>5654.132914817761</v>
      </c>
      <c r="K9660" s="2">
        <f t="shared" si="1957"/>
        <v>123162.02977114168</v>
      </c>
      <c r="L9660" s="2">
        <f t="shared" si="1958"/>
        <v>199298</v>
      </c>
      <c r="M9660" s="2">
        <f t="shared" si="1959"/>
        <v>33000</v>
      </c>
      <c r="N9660" s="6">
        <f t="shared" si="1960"/>
        <v>1</v>
      </c>
      <c r="O9660" s="2">
        <f t="shared" si="1961"/>
        <v>23135.970228858321</v>
      </c>
      <c r="P9660" s="2">
        <f t="shared" si="1962"/>
        <v>23135.970228858321</v>
      </c>
    </row>
    <row r="9661" spans="1:16">
      <c r="A9661" s="6">
        <v>14</v>
      </c>
      <c r="B9661" s="6">
        <v>17</v>
      </c>
      <c r="C9661" s="6">
        <v>16</v>
      </c>
      <c r="D9661" s="6">
        <f t="shared" si="1950"/>
        <v>47</v>
      </c>
      <c r="E9661" s="5">
        <f t="shared" si="1951"/>
        <v>4784.8479031488414</v>
      </c>
      <c r="F9661" s="5">
        <f t="shared" si="1952"/>
        <v>776.02531320030937</v>
      </c>
      <c r="G9661" s="5">
        <f t="shared" si="1953"/>
        <v>878.32047434610013</v>
      </c>
      <c r="H9661" s="5">
        <f t="shared" si="1954"/>
        <v>6439.1936906952506</v>
      </c>
      <c r="I9661" s="5">
        <f t="shared" si="1955"/>
        <v>720</v>
      </c>
      <c r="J9661" s="5">
        <f t="shared" si="1956"/>
        <v>5719.1936906952506</v>
      </c>
      <c r="K9661" s="2">
        <f t="shared" si="1957"/>
        <v>124291.55713012588</v>
      </c>
      <c r="L9661" s="2">
        <f t="shared" si="1958"/>
        <v>201998</v>
      </c>
      <c r="M9661" s="2">
        <f t="shared" si="1959"/>
        <v>33880</v>
      </c>
      <c r="N9661" s="6">
        <f t="shared" si="1960"/>
        <v>1</v>
      </c>
      <c r="O9661" s="2">
        <f t="shared" si="1961"/>
        <v>23826.442869874125</v>
      </c>
      <c r="P9661" s="2">
        <f t="shared" si="1962"/>
        <v>23826.442869874125</v>
      </c>
    </row>
    <row r="9662" spans="1:16">
      <c r="A9662" s="6">
        <v>14</v>
      </c>
      <c r="B9662" s="6">
        <v>17</v>
      </c>
      <c r="C9662" s="6">
        <v>17</v>
      </c>
      <c r="D9662" s="6">
        <f t="shared" si="1950"/>
        <v>48</v>
      </c>
      <c r="E9662" s="5">
        <f t="shared" si="1951"/>
        <v>4784.8479031488414</v>
      </c>
      <c r="F9662" s="5">
        <f t="shared" si="1952"/>
        <v>776.02531320030937</v>
      </c>
      <c r="G9662" s="5">
        <f t="shared" si="1953"/>
        <v>944.88069779264049</v>
      </c>
      <c r="H9662" s="5">
        <f t="shared" si="1954"/>
        <v>6505.753914141791</v>
      </c>
      <c r="I9662" s="5">
        <f t="shared" si="1955"/>
        <v>720</v>
      </c>
      <c r="J9662" s="5">
        <f t="shared" si="1956"/>
        <v>5785.753914141791</v>
      </c>
      <c r="K9662" s="2">
        <f t="shared" si="1957"/>
        <v>125447.11656496165</v>
      </c>
      <c r="L9662" s="2">
        <f t="shared" si="1958"/>
        <v>204698</v>
      </c>
      <c r="M9662" s="2">
        <f t="shared" si="1959"/>
        <v>34760</v>
      </c>
      <c r="N9662" s="6">
        <f t="shared" si="1960"/>
        <v>0</v>
      </c>
      <c r="O9662" s="2">
        <f t="shared" si="1961"/>
        <v>24490.883435038355</v>
      </c>
      <c r="P9662" s="2" t="str">
        <f t="shared" si="1962"/>
        <v/>
      </c>
    </row>
    <row r="9663" spans="1:16">
      <c r="A9663" s="6">
        <v>14</v>
      </c>
      <c r="B9663" s="6">
        <v>17</v>
      </c>
      <c r="C9663" s="6">
        <v>18</v>
      </c>
      <c r="D9663" s="6">
        <f t="shared" si="1950"/>
        <v>49</v>
      </c>
      <c r="E9663" s="5">
        <f t="shared" si="1951"/>
        <v>4784.8479031488414</v>
      </c>
      <c r="F9663" s="5">
        <f t="shared" si="1952"/>
        <v>776.02531320030937</v>
      </c>
      <c r="G9663" s="5">
        <f t="shared" si="1953"/>
        <v>1012.9676892512279</v>
      </c>
      <c r="H9663" s="5">
        <f t="shared" si="1954"/>
        <v>6573.8409056003784</v>
      </c>
      <c r="I9663" s="5">
        <f t="shared" si="1955"/>
        <v>720</v>
      </c>
      <c r="J9663" s="5">
        <f t="shared" si="1956"/>
        <v>5853.8409056003784</v>
      </c>
      <c r="K9663" s="2">
        <f t="shared" si="1957"/>
        <v>126629.18238889545</v>
      </c>
      <c r="L9663" s="2">
        <f t="shared" si="1958"/>
        <v>207398</v>
      </c>
      <c r="M9663" s="2">
        <f t="shared" si="1959"/>
        <v>35640</v>
      </c>
      <c r="N9663" s="6">
        <f t="shared" si="1960"/>
        <v>0</v>
      </c>
      <c r="O9663" s="2">
        <f t="shared" si="1961"/>
        <v>25128.817611104547</v>
      </c>
      <c r="P9663" s="2" t="str">
        <f t="shared" si="1962"/>
        <v/>
      </c>
    </row>
    <row r="9664" spans="1:16">
      <c r="A9664" s="6">
        <v>14</v>
      </c>
      <c r="B9664" s="6">
        <v>17</v>
      </c>
      <c r="C9664" s="6">
        <v>19</v>
      </c>
      <c r="D9664" s="6">
        <f t="shared" si="1950"/>
        <v>50</v>
      </c>
      <c r="E9664" s="5">
        <f t="shared" si="1951"/>
        <v>4784.8479031488414</v>
      </c>
      <c r="F9664" s="5">
        <f t="shared" si="1952"/>
        <v>776.02531320030937</v>
      </c>
      <c r="G9664" s="5">
        <f t="shared" si="1953"/>
        <v>1082.6092178872495</v>
      </c>
      <c r="H9664" s="5">
        <f t="shared" si="1954"/>
        <v>6643.4824342364</v>
      </c>
      <c r="I9664" s="5">
        <f t="shared" si="1955"/>
        <v>720</v>
      </c>
      <c r="J9664" s="5">
        <f t="shared" si="1956"/>
        <v>5923.4824342364</v>
      </c>
      <c r="K9664" s="2">
        <f t="shared" si="1957"/>
        <v>127838.23670549305</v>
      </c>
      <c r="L9664" s="2">
        <f t="shared" si="1958"/>
        <v>210098</v>
      </c>
      <c r="M9664" s="2">
        <f t="shared" si="1959"/>
        <v>36520</v>
      </c>
      <c r="N9664" s="6">
        <f t="shared" si="1960"/>
        <v>0</v>
      </c>
      <c r="O9664" s="2">
        <f t="shared" si="1961"/>
        <v>25739.763294506949</v>
      </c>
      <c r="P9664" s="2" t="str">
        <f t="shared" si="1962"/>
        <v/>
      </c>
    </row>
    <row r="9665" spans="1:16">
      <c r="A9665" s="6">
        <v>14</v>
      </c>
      <c r="B9665" s="6">
        <v>17</v>
      </c>
      <c r="C9665" s="6">
        <v>20</v>
      </c>
      <c r="D9665" s="6">
        <f t="shared" si="1950"/>
        <v>51</v>
      </c>
      <c r="E9665" s="5">
        <f t="shared" si="1951"/>
        <v>4784.8479031488414</v>
      </c>
      <c r="F9665" s="5">
        <f t="shared" si="1952"/>
        <v>776.02531320030937</v>
      </c>
      <c r="G9665" s="5">
        <f t="shared" si="1953"/>
        <v>1153.8335085377266</v>
      </c>
      <c r="H9665" s="5">
        <f t="shared" si="1954"/>
        <v>6714.7067248868771</v>
      </c>
      <c r="I9665" s="5">
        <f t="shared" si="1955"/>
        <v>720</v>
      </c>
      <c r="J9665" s="5">
        <f t="shared" si="1956"/>
        <v>5994.7067248868771</v>
      </c>
      <c r="K9665" s="2">
        <f t="shared" si="1957"/>
        <v>129074.76952928606</v>
      </c>
      <c r="L9665" s="2">
        <f t="shared" si="1958"/>
        <v>212798</v>
      </c>
      <c r="M9665" s="2">
        <f t="shared" si="1959"/>
        <v>37400</v>
      </c>
      <c r="N9665" s="6">
        <f t="shared" si="1960"/>
        <v>0</v>
      </c>
      <c r="O9665" s="2">
        <f t="shared" si="1961"/>
        <v>26323.230470713941</v>
      </c>
      <c r="P9665" s="2" t="str">
        <f t="shared" si="1962"/>
        <v/>
      </c>
    </row>
    <row r="9666" spans="1:16">
      <c r="A9666" s="6">
        <v>14</v>
      </c>
      <c r="B9666" s="6">
        <v>17</v>
      </c>
      <c r="C9666" s="6">
        <v>21</v>
      </c>
      <c r="D9666" s="6">
        <f t="shared" si="1950"/>
        <v>52</v>
      </c>
      <c r="E9666" s="5">
        <f t="shared" si="1951"/>
        <v>4784.8479031488414</v>
      </c>
      <c r="F9666" s="5">
        <f t="shared" si="1952"/>
        <v>776.02531320030937</v>
      </c>
      <c r="G9666" s="5">
        <f t="shared" si="1953"/>
        <v>1226.6692487641703</v>
      </c>
      <c r="H9666" s="5">
        <f t="shared" si="1954"/>
        <v>6787.5424651133208</v>
      </c>
      <c r="I9666" s="5">
        <f t="shared" si="1955"/>
        <v>720</v>
      </c>
      <c r="J9666" s="5">
        <f t="shared" si="1956"/>
        <v>6067.5424651133208</v>
      </c>
      <c r="K9666" s="2">
        <f t="shared" si="1957"/>
        <v>130339.27890821737</v>
      </c>
      <c r="L9666" s="2">
        <f t="shared" si="1958"/>
        <v>215498</v>
      </c>
      <c r="M9666" s="2">
        <f t="shared" si="1959"/>
        <v>38280</v>
      </c>
      <c r="N9666" s="6">
        <f t="shared" si="1960"/>
        <v>0</v>
      </c>
      <c r="O9666" s="2">
        <f t="shared" si="1961"/>
        <v>26878.721091782631</v>
      </c>
      <c r="P9666" s="2" t="str">
        <f t="shared" si="1962"/>
        <v/>
      </c>
    </row>
    <row r="9667" spans="1:16">
      <c r="A9667" s="6">
        <v>14</v>
      </c>
      <c r="B9667" s="6">
        <v>17</v>
      </c>
      <c r="C9667" s="6">
        <v>22</v>
      </c>
      <c r="D9667" s="6">
        <f t="shared" si="1950"/>
        <v>53</v>
      </c>
      <c r="E9667" s="5">
        <f t="shared" si="1951"/>
        <v>4784.8479031488414</v>
      </c>
      <c r="F9667" s="5">
        <f t="shared" si="1952"/>
        <v>776.02531320030937</v>
      </c>
      <c r="G9667" s="5">
        <f t="shared" si="1953"/>
        <v>1301.1455960105666</v>
      </c>
      <c r="H9667" s="5">
        <f t="shared" si="1954"/>
        <v>6862.0188123597172</v>
      </c>
      <c r="I9667" s="5">
        <f t="shared" si="1955"/>
        <v>720</v>
      </c>
      <c r="J9667" s="5">
        <f t="shared" si="1956"/>
        <v>6142.0188123597172</v>
      </c>
      <c r="K9667" s="2">
        <f t="shared" si="1957"/>
        <v>131632.27104791175</v>
      </c>
      <c r="L9667" s="2">
        <f t="shared" si="1958"/>
        <v>218198</v>
      </c>
      <c r="M9667" s="2">
        <f t="shared" si="1959"/>
        <v>39160</v>
      </c>
      <c r="N9667" s="6">
        <f t="shared" si="1960"/>
        <v>0</v>
      </c>
      <c r="O9667" s="2">
        <f t="shared" si="1961"/>
        <v>27405.728952088248</v>
      </c>
      <c r="P9667" s="2" t="str">
        <f t="shared" si="1962"/>
        <v/>
      </c>
    </row>
    <row r="9668" spans="1:16">
      <c r="A9668" s="6">
        <v>14</v>
      </c>
      <c r="B9668" s="6">
        <v>17</v>
      </c>
      <c r="C9668" s="6">
        <v>23</v>
      </c>
      <c r="D9668" s="6">
        <f t="shared" ref="D9668:D9731" si="1963">A9668+B9668+C9668</f>
        <v>54</v>
      </c>
      <c r="E9668" s="5">
        <f t="shared" ref="E9668:E9731" si="1964">IF(A9668=0,0,A9668*LABOR_HRS_WK_TOM*SEASON_WEEKS*(1+DIM_PCT_TOM)^A9668)</f>
        <v>4784.8479031488414</v>
      </c>
      <c r="F9668" s="5">
        <f t="shared" ref="F9668:F9731" si="1965">IF(B9668=0,0,B9668*LABOR_HRS_WK_CAR*SEASON_WEEKS*(1+DIM_PCT_CAR)^B9668)</f>
        <v>776.02531320030937</v>
      </c>
      <c r="G9668" s="5">
        <f t="shared" ref="G9668:G9731" si="1966">IF(C9668=0,0,C9668*LABOR_HRS_WK_MES*SEASON_WEEKS*(1+DIM_PCT_MES)^C9668)</f>
        <v>1377.292184868003</v>
      </c>
      <c r="H9668" s="5">
        <f t="shared" ref="H9668:H9731" si="1967">E9668+F9668+G9668</f>
        <v>6938.165401217153</v>
      </c>
      <c r="I9668" s="5">
        <f t="shared" ref="I9668:I9731" si="1968">MIN(H9668,FARMER_HRS)</f>
        <v>720</v>
      </c>
      <c r="J9668" s="5">
        <f t="shared" ref="J9668:J9731" si="1969">MAX(0,H9668-FARMER_HRS)</f>
        <v>6218.165401217153</v>
      </c>
      <c r="K9668" s="2">
        <f t="shared" ref="K9668:K9731" si="1970">I9668*FARMER_RATE+J9668*TEMP_WORKER_RATE</f>
        <v>132954.26043779781</v>
      </c>
      <c r="L9668" s="2">
        <f t="shared" ref="L9668:L9731" si="1971">A9668*PRICE_TOM+B9668*PRICE_CAR+C9668*PRICE_MES</f>
        <v>220898</v>
      </c>
      <c r="M9668" s="2">
        <f t="shared" ref="M9668:M9731" si="1972">A9668*FERT_BED_TOM+B9668*FERT_BED_CAR+C9668*FERT_BED_MES</f>
        <v>40040</v>
      </c>
      <c r="N9668" s="6">
        <f t="shared" ref="N9668:N9731" si="1973">IF(AND(D9668&lt;=TOTAL_BEDS,J9668&lt;=TEMP_WORKER_MAX*TEMP_WORKER_HRS),1,0)</f>
        <v>0</v>
      </c>
      <c r="O9668" s="2">
        <f t="shared" ref="O9668:O9731" si="1974">L9668-M9668-K9668-FIXED_COSTS</f>
        <v>27903.739562202187</v>
      </c>
      <c r="P9668" s="2" t="str">
        <f t="shared" ref="P9668:P9731" si="1975">IF(N9668=1,O9668,"")</f>
        <v/>
      </c>
    </row>
    <row r="9669" spans="1:16">
      <c r="A9669" s="6">
        <v>14</v>
      </c>
      <c r="B9669" s="6">
        <v>17</v>
      </c>
      <c r="C9669" s="6">
        <v>24</v>
      </c>
      <c r="D9669" s="6">
        <f t="shared" si="1963"/>
        <v>55</v>
      </c>
      <c r="E9669" s="5">
        <f t="shared" si="1964"/>
        <v>4784.8479031488414</v>
      </c>
      <c r="F9669" s="5">
        <f t="shared" si="1965"/>
        <v>776.02531320030937</v>
      </c>
      <c r="G9669" s="5">
        <f t="shared" si="1966"/>
        <v>1455.1391344474989</v>
      </c>
      <c r="H9669" s="5">
        <f t="shared" si="1967"/>
        <v>7016.0123507966491</v>
      </c>
      <c r="I9669" s="5">
        <f t="shared" si="1968"/>
        <v>720</v>
      </c>
      <c r="J9669" s="5">
        <f t="shared" si="1969"/>
        <v>6296.0123507966491</v>
      </c>
      <c r="K9669" s="2">
        <f t="shared" si="1970"/>
        <v>134305.76997910847</v>
      </c>
      <c r="L9669" s="2">
        <f t="shared" si="1971"/>
        <v>223598</v>
      </c>
      <c r="M9669" s="2">
        <f t="shared" si="1972"/>
        <v>40920</v>
      </c>
      <c r="N9669" s="6">
        <f t="shared" si="1973"/>
        <v>0</v>
      </c>
      <c r="O9669" s="2">
        <f t="shared" si="1974"/>
        <v>28372.230020891526</v>
      </c>
      <c r="P9669" s="2" t="str">
        <f t="shared" si="1975"/>
        <v/>
      </c>
    </row>
    <row r="9670" spans="1:16">
      <c r="A9670" s="6">
        <v>14</v>
      </c>
      <c r="B9670" s="6">
        <v>17</v>
      </c>
      <c r="C9670" s="6">
        <v>25</v>
      </c>
      <c r="D9670" s="6">
        <f t="shared" si="1963"/>
        <v>56</v>
      </c>
      <c r="E9670" s="5">
        <f t="shared" si="1964"/>
        <v>4784.8479031488414</v>
      </c>
      <c r="F9670" s="5">
        <f t="shared" si="1965"/>
        <v>776.02531320030937</v>
      </c>
      <c r="G9670" s="5">
        <f t="shared" si="1966"/>
        <v>1534.7170558625965</v>
      </c>
      <c r="H9670" s="5">
        <f t="shared" si="1967"/>
        <v>7095.5902722117471</v>
      </c>
      <c r="I9670" s="5">
        <f t="shared" si="1968"/>
        <v>720</v>
      </c>
      <c r="J9670" s="5">
        <f t="shared" si="1969"/>
        <v>6375.5902722117471</v>
      </c>
      <c r="K9670" s="2">
        <f t="shared" si="1970"/>
        <v>135687.33111478726</v>
      </c>
      <c r="L9670" s="2">
        <f t="shared" si="1971"/>
        <v>226298</v>
      </c>
      <c r="M9670" s="2">
        <f t="shared" si="1972"/>
        <v>41800</v>
      </c>
      <c r="N9670" s="6">
        <f t="shared" si="1973"/>
        <v>0</v>
      </c>
      <c r="O9670" s="2">
        <f t="shared" si="1974"/>
        <v>28810.668885212741</v>
      </c>
      <c r="P9670" s="2" t="str">
        <f t="shared" si="1975"/>
        <v/>
      </c>
    </row>
    <row r="9671" spans="1:16">
      <c r="A9671" s="6">
        <v>14</v>
      </c>
      <c r="B9671" s="6">
        <v>17</v>
      </c>
      <c r="C9671" s="6">
        <v>26</v>
      </c>
      <c r="D9671" s="6">
        <f t="shared" si="1963"/>
        <v>57</v>
      </c>
      <c r="E9671" s="5">
        <f t="shared" si="1964"/>
        <v>4784.8479031488414</v>
      </c>
      <c r="F9671" s="5">
        <f t="shared" si="1965"/>
        <v>776.02531320030937</v>
      </c>
      <c r="G9671" s="5">
        <f t="shared" si="1966"/>
        <v>1616.0570598233144</v>
      </c>
      <c r="H9671" s="5">
        <f t="shared" si="1967"/>
        <v>7176.9302761724648</v>
      </c>
      <c r="I9671" s="5">
        <f t="shared" si="1968"/>
        <v>720</v>
      </c>
      <c r="J9671" s="5">
        <f t="shared" si="1969"/>
        <v>6456.9302761724648</v>
      </c>
      <c r="K9671" s="2">
        <f t="shared" si="1970"/>
        <v>137099.48396132753</v>
      </c>
      <c r="L9671" s="2">
        <f t="shared" si="1971"/>
        <v>228998</v>
      </c>
      <c r="M9671" s="2">
        <f t="shared" si="1972"/>
        <v>42680</v>
      </c>
      <c r="N9671" s="6">
        <f t="shared" si="1973"/>
        <v>0</v>
      </c>
      <c r="O9671" s="2">
        <f t="shared" si="1974"/>
        <v>29218.516038672475</v>
      </c>
      <c r="P9671" s="2" t="str">
        <f t="shared" si="1975"/>
        <v/>
      </c>
    </row>
    <row r="9672" spans="1:16">
      <c r="A9672" s="6">
        <v>14</v>
      </c>
      <c r="B9672" s="6">
        <v>17</v>
      </c>
      <c r="C9672" s="6">
        <v>27</v>
      </c>
      <c r="D9672" s="6">
        <f t="shared" si="1963"/>
        <v>58</v>
      </c>
      <c r="E9672" s="5">
        <f t="shared" si="1964"/>
        <v>4784.8479031488414</v>
      </c>
      <c r="F9672" s="5">
        <f t="shared" si="1965"/>
        <v>776.02531320030937</v>
      </c>
      <c r="G9672" s="5">
        <f t="shared" si="1966"/>
        <v>1699.1907643430709</v>
      </c>
      <c r="H9672" s="5">
        <f t="shared" si="1967"/>
        <v>7260.0639806922209</v>
      </c>
      <c r="I9672" s="5">
        <f t="shared" si="1968"/>
        <v>720</v>
      </c>
      <c r="J9672" s="5">
        <f t="shared" si="1969"/>
        <v>6540.0639806922209</v>
      </c>
      <c r="K9672" s="2">
        <f t="shared" si="1970"/>
        <v>138542.77744257328</v>
      </c>
      <c r="L9672" s="2">
        <f t="shared" si="1971"/>
        <v>231698</v>
      </c>
      <c r="M9672" s="2">
        <f t="shared" si="1972"/>
        <v>43560</v>
      </c>
      <c r="N9672" s="6">
        <f t="shared" si="1973"/>
        <v>0</v>
      </c>
      <c r="O9672" s="2">
        <f t="shared" si="1974"/>
        <v>29595.222557426721</v>
      </c>
      <c r="P9672" s="2" t="str">
        <f t="shared" si="1975"/>
        <v/>
      </c>
    </row>
    <row r="9673" spans="1:16">
      <c r="A9673" s="6">
        <v>14</v>
      </c>
      <c r="B9673" s="6">
        <v>17</v>
      </c>
      <c r="C9673" s="6">
        <v>28</v>
      </c>
      <c r="D9673" s="6">
        <f t="shared" si="1963"/>
        <v>59</v>
      </c>
      <c r="E9673" s="5">
        <f t="shared" si="1964"/>
        <v>4784.8479031488414</v>
      </c>
      <c r="F9673" s="5">
        <f t="shared" si="1965"/>
        <v>776.02531320030937</v>
      </c>
      <c r="G9673" s="5">
        <f t="shared" si="1966"/>
        <v>1784.1503025602246</v>
      </c>
      <c r="H9673" s="5">
        <f t="shared" si="1967"/>
        <v>7345.0235189093746</v>
      </c>
      <c r="I9673" s="5">
        <f t="shared" si="1968"/>
        <v>720</v>
      </c>
      <c r="J9673" s="5">
        <f t="shared" si="1969"/>
        <v>6625.0235189093746</v>
      </c>
      <c r="K9673" s="2">
        <f t="shared" si="1970"/>
        <v>140017.76942550996</v>
      </c>
      <c r="L9673" s="2">
        <f t="shared" si="1971"/>
        <v>234398</v>
      </c>
      <c r="M9673" s="2">
        <f t="shared" si="1972"/>
        <v>44440</v>
      </c>
      <c r="N9673" s="6">
        <f t="shared" si="1973"/>
        <v>0</v>
      </c>
      <c r="O9673" s="2">
        <f t="shared" si="1974"/>
        <v>29940.230574490037</v>
      </c>
      <c r="P9673" s="2" t="str">
        <f t="shared" si="1975"/>
        <v/>
      </c>
    </row>
    <row r="9674" spans="1:16">
      <c r="A9674" s="6">
        <v>14</v>
      </c>
      <c r="B9674" s="6">
        <v>17</v>
      </c>
      <c r="C9674" s="6">
        <v>29</v>
      </c>
      <c r="D9674" s="6">
        <f t="shared" si="1963"/>
        <v>60</v>
      </c>
      <c r="E9674" s="5">
        <f t="shared" si="1964"/>
        <v>4784.8479031488414</v>
      </c>
      <c r="F9674" s="5">
        <f t="shared" si="1965"/>
        <v>776.02531320030937</v>
      </c>
      <c r="G9674" s="5">
        <f t="shared" si="1966"/>
        <v>1870.9683306758782</v>
      </c>
      <c r="H9674" s="5">
        <f t="shared" si="1967"/>
        <v>7431.8415470250284</v>
      </c>
      <c r="I9674" s="5">
        <f t="shared" si="1968"/>
        <v>720</v>
      </c>
      <c r="J9674" s="5">
        <f t="shared" si="1969"/>
        <v>6711.8415470250284</v>
      </c>
      <c r="K9674" s="2">
        <f t="shared" si="1970"/>
        <v>141525.02685807343</v>
      </c>
      <c r="L9674" s="2">
        <f t="shared" si="1971"/>
        <v>237098</v>
      </c>
      <c r="M9674" s="2">
        <f t="shared" si="1972"/>
        <v>45320</v>
      </c>
      <c r="N9674" s="6">
        <f t="shared" si="1973"/>
        <v>0</v>
      </c>
      <c r="O9674" s="2">
        <f t="shared" si="1974"/>
        <v>30252.973141926574</v>
      </c>
      <c r="P9674" s="2" t="str">
        <f t="shared" si="1975"/>
        <v/>
      </c>
    </row>
    <row r="9675" spans="1:16">
      <c r="A9675" s="6">
        <v>14</v>
      </c>
      <c r="B9675" s="6">
        <v>17</v>
      </c>
      <c r="C9675" s="6">
        <v>30</v>
      </c>
      <c r="D9675" s="6">
        <f t="shared" si="1963"/>
        <v>61</v>
      </c>
      <c r="E9675" s="5">
        <f t="shared" si="1964"/>
        <v>4784.8479031488414</v>
      </c>
      <c r="F9675" s="5">
        <f t="shared" si="1965"/>
        <v>776.02531320030937</v>
      </c>
      <c r="G9675" s="5">
        <f t="shared" si="1966"/>
        <v>1959.6780360096488</v>
      </c>
      <c r="H9675" s="5">
        <f t="shared" si="1967"/>
        <v>7520.5512523587995</v>
      </c>
      <c r="I9675" s="5">
        <f t="shared" si="1968"/>
        <v>720</v>
      </c>
      <c r="J9675" s="5">
        <f t="shared" si="1969"/>
        <v>6800.5512523587995</v>
      </c>
      <c r="K9675" s="2">
        <f t="shared" si="1970"/>
        <v>143065.12590900692</v>
      </c>
      <c r="L9675" s="2">
        <f t="shared" si="1971"/>
        <v>239798</v>
      </c>
      <c r="M9675" s="2">
        <f t="shared" si="1972"/>
        <v>46200</v>
      </c>
      <c r="N9675" s="6">
        <f t="shared" si="1973"/>
        <v>0</v>
      </c>
      <c r="O9675" s="2">
        <f t="shared" si="1974"/>
        <v>30532.874090993078</v>
      </c>
      <c r="P9675" s="2" t="str">
        <f t="shared" si="1975"/>
        <v/>
      </c>
    </row>
    <row r="9676" spans="1:16">
      <c r="A9676" s="6">
        <v>14</v>
      </c>
      <c r="B9676" s="6">
        <v>18</v>
      </c>
      <c r="C9676" s="6">
        <v>0</v>
      </c>
      <c r="D9676" s="6">
        <f t="shared" si="1963"/>
        <v>32</v>
      </c>
      <c r="E9676" s="5">
        <f t="shared" si="1964"/>
        <v>4784.8479031488414</v>
      </c>
      <c r="F9676" s="5">
        <f t="shared" si="1965"/>
        <v>842.2157075615122</v>
      </c>
      <c r="G9676" s="5">
        <f t="shared" si="1966"/>
        <v>0</v>
      </c>
      <c r="H9676" s="5">
        <f t="shared" si="1967"/>
        <v>5627.0636107103537</v>
      </c>
      <c r="I9676" s="5">
        <f t="shared" si="1968"/>
        <v>720</v>
      </c>
      <c r="J9676" s="5">
        <f t="shared" si="1969"/>
        <v>4907.0636107103537</v>
      </c>
      <c r="K9676" s="2">
        <f t="shared" si="1970"/>
        <v>110192.07657483252</v>
      </c>
      <c r="L9676" s="2">
        <f t="shared" si="1971"/>
        <v>160892</v>
      </c>
      <c r="M9676" s="2">
        <f t="shared" si="1972"/>
        <v>20240</v>
      </c>
      <c r="N9676" s="6">
        <f t="shared" si="1973"/>
        <v>1</v>
      </c>
      <c r="O9676" s="2">
        <f t="shared" si="1974"/>
        <v>10459.923425167479</v>
      </c>
      <c r="P9676" s="2">
        <f t="shared" si="1975"/>
        <v>10459.923425167479</v>
      </c>
    </row>
    <row r="9677" spans="1:16">
      <c r="A9677" s="6">
        <v>14</v>
      </c>
      <c r="B9677" s="6">
        <v>18</v>
      </c>
      <c r="C9677" s="6">
        <v>1</v>
      </c>
      <c r="D9677" s="6">
        <f t="shared" si="1963"/>
        <v>33</v>
      </c>
      <c r="E9677" s="5">
        <f t="shared" si="1964"/>
        <v>4784.8479031488414</v>
      </c>
      <c r="F9677" s="5">
        <f t="shared" si="1965"/>
        <v>842.2157075615122</v>
      </c>
      <c r="G9677" s="5">
        <f t="shared" si="1966"/>
        <v>45.5625</v>
      </c>
      <c r="H9677" s="5">
        <f t="shared" si="1967"/>
        <v>5672.6261107103537</v>
      </c>
      <c r="I9677" s="5">
        <f t="shared" si="1968"/>
        <v>720</v>
      </c>
      <c r="J9677" s="5">
        <f t="shared" si="1969"/>
        <v>4952.6261107103537</v>
      </c>
      <c r="K9677" s="2">
        <f t="shared" si="1970"/>
        <v>110983.09219983252</v>
      </c>
      <c r="L9677" s="2">
        <f t="shared" si="1971"/>
        <v>163592</v>
      </c>
      <c r="M9677" s="2">
        <f t="shared" si="1972"/>
        <v>21120</v>
      </c>
      <c r="N9677" s="6">
        <f t="shared" si="1973"/>
        <v>1</v>
      </c>
      <c r="O9677" s="2">
        <f t="shared" si="1974"/>
        <v>11488.907800167479</v>
      </c>
      <c r="P9677" s="2">
        <f t="shared" si="1975"/>
        <v>11488.907800167479</v>
      </c>
    </row>
    <row r="9678" spans="1:16">
      <c r="A9678" s="6">
        <v>14</v>
      </c>
      <c r="B9678" s="6">
        <v>18</v>
      </c>
      <c r="C9678" s="6">
        <v>2</v>
      </c>
      <c r="D9678" s="6">
        <f t="shared" si="1963"/>
        <v>34</v>
      </c>
      <c r="E9678" s="5">
        <f t="shared" si="1964"/>
        <v>4784.8479031488414</v>
      </c>
      <c r="F9678" s="5">
        <f t="shared" si="1965"/>
        <v>842.2157075615122</v>
      </c>
      <c r="G9678" s="5">
        <f t="shared" si="1966"/>
        <v>92.264062499999994</v>
      </c>
      <c r="H9678" s="5">
        <f t="shared" si="1967"/>
        <v>5719.3276732103541</v>
      </c>
      <c r="I9678" s="5">
        <f t="shared" si="1968"/>
        <v>720</v>
      </c>
      <c r="J9678" s="5">
        <f t="shared" si="1969"/>
        <v>4999.3276732103541</v>
      </c>
      <c r="K9678" s="2">
        <f t="shared" si="1970"/>
        <v>111793.88321545754</v>
      </c>
      <c r="L9678" s="2">
        <f t="shared" si="1971"/>
        <v>166292</v>
      </c>
      <c r="M9678" s="2">
        <f t="shared" si="1972"/>
        <v>22000</v>
      </c>
      <c r="N9678" s="6">
        <f t="shared" si="1973"/>
        <v>1</v>
      </c>
      <c r="O9678" s="2">
        <f t="shared" si="1974"/>
        <v>12498.116784542464</v>
      </c>
      <c r="P9678" s="2">
        <f t="shared" si="1975"/>
        <v>12498.116784542464</v>
      </c>
    </row>
    <row r="9679" spans="1:16">
      <c r="A9679" s="6">
        <v>14</v>
      </c>
      <c r="B9679" s="6">
        <v>18</v>
      </c>
      <c r="C9679" s="6">
        <v>3</v>
      </c>
      <c r="D9679" s="6">
        <f t="shared" si="1963"/>
        <v>35</v>
      </c>
      <c r="E9679" s="5">
        <f t="shared" si="1964"/>
        <v>4784.8479031488414</v>
      </c>
      <c r="F9679" s="5">
        <f t="shared" si="1965"/>
        <v>842.2157075615122</v>
      </c>
      <c r="G9679" s="5">
        <f t="shared" si="1966"/>
        <v>140.12604492187498</v>
      </c>
      <c r="H9679" s="5">
        <f t="shared" si="1967"/>
        <v>5767.189655632229</v>
      </c>
      <c r="I9679" s="5">
        <f t="shared" si="1968"/>
        <v>720</v>
      </c>
      <c r="J9679" s="5">
        <f t="shared" si="1969"/>
        <v>5047.189655632229</v>
      </c>
      <c r="K9679" s="2">
        <f t="shared" si="1970"/>
        <v>112624.82041028175</v>
      </c>
      <c r="L9679" s="2">
        <f t="shared" si="1971"/>
        <v>168992</v>
      </c>
      <c r="M9679" s="2">
        <f t="shared" si="1972"/>
        <v>22880</v>
      </c>
      <c r="N9679" s="6">
        <f t="shared" si="1973"/>
        <v>1</v>
      </c>
      <c r="O9679" s="2">
        <f t="shared" si="1974"/>
        <v>13487.179589718246</v>
      </c>
      <c r="P9679" s="2">
        <f t="shared" si="1975"/>
        <v>13487.179589718246</v>
      </c>
    </row>
    <row r="9680" spans="1:16">
      <c r="A9680" s="6">
        <v>14</v>
      </c>
      <c r="B9680" s="6">
        <v>18</v>
      </c>
      <c r="C9680" s="6">
        <v>4</v>
      </c>
      <c r="D9680" s="6">
        <f t="shared" si="1963"/>
        <v>36</v>
      </c>
      <c r="E9680" s="5">
        <f t="shared" si="1964"/>
        <v>4784.8479031488414</v>
      </c>
      <c r="F9680" s="5">
        <f t="shared" si="1965"/>
        <v>842.2157075615122</v>
      </c>
      <c r="G9680" s="5">
        <f t="shared" si="1966"/>
        <v>189.17016064453125</v>
      </c>
      <c r="H9680" s="5">
        <f t="shared" si="1967"/>
        <v>5816.233771354885</v>
      </c>
      <c r="I9680" s="5">
        <f t="shared" si="1968"/>
        <v>720</v>
      </c>
      <c r="J9680" s="5">
        <f t="shared" si="1969"/>
        <v>5096.233771354885</v>
      </c>
      <c r="K9680" s="2">
        <f t="shared" si="1970"/>
        <v>113476.28075268897</v>
      </c>
      <c r="L9680" s="2">
        <f t="shared" si="1971"/>
        <v>171692</v>
      </c>
      <c r="M9680" s="2">
        <f t="shared" si="1972"/>
        <v>23760</v>
      </c>
      <c r="N9680" s="6">
        <f t="shared" si="1973"/>
        <v>1</v>
      </c>
      <c r="O9680" s="2">
        <f t="shared" si="1974"/>
        <v>14455.719247311034</v>
      </c>
      <c r="P9680" s="2">
        <f t="shared" si="1975"/>
        <v>14455.719247311034</v>
      </c>
    </row>
    <row r="9681" spans="1:16">
      <c r="A9681" s="6">
        <v>14</v>
      </c>
      <c r="B9681" s="6">
        <v>18</v>
      </c>
      <c r="C9681" s="6">
        <v>5</v>
      </c>
      <c r="D9681" s="6">
        <f t="shared" si="1963"/>
        <v>37</v>
      </c>
      <c r="E9681" s="5">
        <f t="shared" si="1964"/>
        <v>4784.8479031488414</v>
      </c>
      <c r="F9681" s="5">
        <f t="shared" si="1965"/>
        <v>842.2157075615122</v>
      </c>
      <c r="G9681" s="5">
        <f t="shared" si="1966"/>
        <v>239.41848456573481</v>
      </c>
      <c r="H9681" s="5">
        <f t="shared" si="1967"/>
        <v>5866.4820952760883</v>
      </c>
      <c r="I9681" s="5">
        <f t="shared" si="1968"/>
        <v>720</v>
      </c>
      <c r="J9681" s="5">
        <f t="shared" si="1969"/>
        <v>5146.4820952760883</v>
      </c>
      <c r="K9681" s="2">
        <f t="shared" si="1970"/>
        <v>114348.64748743208</v>
      </c>
      <c r="L9681" s="2">
        <f t="shared" si="1971"/>
        <v>174392</v>
      </c>
      <c r="M9681" s="2">
        <f t="shared" si="1972"/>
        <v>24640</v>
      </c>
      <c r="N9681" s="6">
        <f t="shared" si="1973"/>
        <v>1</v>
      </c>
      <c r="O9681" s="2">
        <f t="shared" si="1974"/>
        <v>15403.352512567915</v>
      </c>
      <c r="P9681" s="2">
        <f t="shared" si="1975"/>
        <v>15403.352512567915</v>
      </c>
    </row>
    <row r="9682" spans="1:16">
      <c r="A9682" s="6">
        <v>14</v>
      </c>
      <c r="B9682" s="6">
        <v>18</v>
      </c>
      <c r="C9682" s="6">
        <v>6</v>
      </c>
      <c r="D9682" s="6">
        <f t="shared" si="1963"/>
        <v>38</v>
      </c>
      <c r="E9682" s="5">
        <f t="shared" si="1964"/>
        <v>4784.8479031488414</v>
      </c>
      <c r="F9682" s="5">
        <f t="shared" si="1965"/>
        <v>842.2157075615122</v>
      </c>
      <c r="G9682" s="5">
        <f t="shared" si="1966"/>
        <v>290.89345874736784</v>
      </c>
      <c r="H9682" s="5">
        <f t="shared" si="1967"/>
        <v>5917.9570694577214</v>
      </c>
      <c r="I9682" s="5">
        <f t="shared" si="1968"/>
        <v>720</v>
      </c>
      <c r="J9682" s="5">
        <f t="shared" si="1969"/>
        <v>5197.9570694577214</v>
      </c>
      <c r="K9682" s="2">
        <f t="shared" si="1970"/>
        <v>115242.31023364099</v>
      </c>
      <c r="L9682" s="2">
        <f t="shared" si="1971"/>
        <v>177092</v>
      </c>
      <c r="M9682" s="2">
        <f t="shared" si="1972"/>
        <v>25520</v>
      </c>
      <c r="N9682" s="6">
        <f t="shared" si="1973"/>
        <v>1</v>
      </c>
      <c r="O9682" s="2">
        <f t="shared" si="1974"/>
        <v>16329.689766359006</v>
      </c>
      <c r="P9682" s="2">
        <f t="shared" si="1975"/>
        <v>16329.689766359006</v>
      </c>
    </row>
    <row r="9683" spans="1:16">
      <c r="A9683" s="6">
        <v>14</v>
      </c>
      <c r="B9683" s="6">
        <v>18</v>
      </c>
      <c r="C9683" s="6">
        <v>7</v>
      </c>
      <c r="D9683" s="6">
        <f t="shared" si="1963"/>
        <v>39</v>
      </c>
      <c r="E9683" s="5">
        <f t="shared" si="1964"/>
        <v>4784.8479031488414</v>
      </c>
      <c r="F9683" s="5">
        <f t="shared" si="1965"/>
        <v>842.2157075615122</v>
      </c>
      <c r="G9683" s="5">
        <f t="shared" si="1966"/>
        <v>343.61789814532818</v>
      </c>
      <c r="H9683" s="5">
        <f t="shared" si="1967"/>
        <v>5970.6815088556823</v>
      </c>
      <c r="I9683" s="5">
        <f t="shared" si="1968"/>
        <v>720</v>
      </c>
      <c r="J9683" s="5">
        <f t="shared" si="1969"/>
        <v>5250.6815088556823</v>
      </c>
      <c r="K9683" s="2">
        <f t="shared" si="1970"/>
        <v>116157.66508430004</v>
      </c>
      <c r="L9683" s="2">
        <f t="shared" si="1971"/>
        <v>179792</v>
      </c>
      <c r="M9683" s="2">
        <f t="shared" si="1972"/>
        <v>26400</v>
      </c>
      <c r="N9683" s="6">
        <f t="shared" si="1973"/>
        <v>1</v>
      </c>
      <c r="O9683" s="2">
        <f t="shared" si="1974"/>
        <v>17234.334915699961</v>
      </c>
      <c r="P9683" s="2">
        <f t="shared" si="1975"/>
        <v>17234.334915699961</v>
      </c>
    </row>
    <row r="9684" spans="1:16">
      <c r="A9684" s="6">
        <v>14</v>
      </c>
      <c r="B9684" s="6">
        <v>18</v>
      </c>
      <c r="C9684" s="6">
        <v>8</v>
      </c>
      <c r="D9684" s="6">
        <f t="shared" si="1963"/>
        <v>40</v>
      </c>
      <c r="E9684" s="5">
        <f t="shared" si="1964"/>
        <v>4784.8479031488414</v>
      </c>
      <c r="F9684" s="5">
        <f t="shared" si="1965"/>
        <v>842.2157075615122</v>
      </c>
      <c r="G9684" s="5">
        <f t="shared" si="1966"/>
        <v>397.61499642530839</v>
      </c>
      <c r="H9684" s="5">
        <f t="shared" si="1967"/>
        <v>6024.6786071356619</v>
      </c>
      <c r="I9684" s="5">
        <f t="shared" si="1968"/>
        <v>720</v>
      </c>
      <c r="J9684" s="5">
        <f t="shared" si="1969"/>
        <v>5304.6786071356619</v>
      </c>
      <c r="K9684" s="2">
        <f t="shared" si="1970"/>
        <v>117095.11470721634</v>
      </c>
      <c r="L9684" s="2">
        <f t="shared" si="1971"/>
        <v>182492</v>
      </c>
      <c r="M9684" s="2">
        <f t="shared" si="1972"/>
        <v>27280</v>
      </c>
      <c r="N9684" s="6">
        <f t="shared" si="1973"/>
        <v>1</v>
      </c>
      <c r="O9684" s="2">
        <f t="shared" si="1974"/>
        <v>18116.885292783656</v>
      </c>
      <c r="P9684" s="2">
        <f t="shared" si="1975"/>
        <v>18116.885292783656</v>
      </c>
    </row>
    <row r="9685" spans="1:16">
      <c r="A9685" s="6">
        <v>14</v>
      </c>
      <c r="B9685" s="6">
        <v>18</v>
      </c>
      <c r="C9685" s="6">
        <v>9</v>
      </c>
      <c r="D9685" s="6">
        <f t="shared" si="1963"/>
        <v>41</v>
      </c>
      <c r="E9685" s="5">
        <f t="shared" si="1964"/>
        <v>4784.8479031488414</v>
      </c>
      <c r="F9685" s="5">
        <f t="shared" si="1965"/>
        <v>842.2157075615122</v>
      </c>
      <c r="G9685" s="5">
        <f t="shared" si="1966"/>
        <v>452.90833186570285</v>
      </c>
      <c r="H9685" s="5">
        <f t="shared" si="1967"/>
        <v>6079.9719425760568</v>
      </c>
      <c r="I9685" s="5">
        <f t="shared" si="1968"/>
        <v>720</v>
      </c>
      <c r="J9685" s="5">
        <f t="shared" si="1969"/>
        <v>5359.9719425760568</v>
      </c>
      <c r="K9685" s="2">
        <f t="shared" si="1970"/>
        <v>118055.06844750098</v>
      </c>
      <c r="L9685" s="2">
        <f t="shared" si="1971"/>
        <v>185192</v>
      </c>
      <c r="M9685" s="2">
        <f t="shared" si="1972"/>
        <v>28160</v>
      </c>
      <c r="N9685" s="6">
        <f t="shared" si="1973"/>
        <v>1</v>
      </c>
      <c r="O9685" s="2">
        <f t="shared" si="1974"/>
        <v>18976.931552499023</v>
      </c>
      <c r="P9685" s="2">
        <f t="shared" si="1975"/>
        <v>18976.931552499023</v>
      </c>
    </row>
    <row r="9686" spans="1:16">
      <c r="A9686" s="6">
        <v>14</v>
      </c>
      <c r="B9686" s="6">
        <v>18</v>
      </c>
      <c r="C9686" s="6">
        <v>10</v>
      </c>
      <c r="D9686" s="6">
        <f t="shared" si="1963"/>
        <v>42</v>
      </c>
      <c r="E9686" s="5">
        <f t="shared" si="1964"/>
        <v>4784.8479031488414</v>
      </c>
      <c r="F9686" s="5">
        <f t="shared" si="1965"/>
        <v>842.2157075615122</v>
      </c>
      <c r="G9686" s="5">
        <f t="shared" si="1966"/>
        <v>509.52187334891573</v>
      </c>
      <c r="H9686" s="5">
        <f t="shared" si="1967"/>
        <v>6136.5854840592692</v>
      </c>
      <c r="I9686" s="5">
        <f t="shared" si="1968"/>
        <v>720</v>
      </c>
      <c r="J9686" s="5">
        <f t="shared" si="1969"/>
        <v>5416.5854840592692</v>
      </c>
      <c r="K9686" s="2">
        <f t="shared" si="1970"/>
        <v>119037.94243158454</v>
      </c>
      <c r="L9686" s="2">
        <f t="shared" si="1971"/>
        <v>187892</v>
      </c>
      <c r="M9686" s="2">
        <f t="shared" si="1972"/>
        <v>29040</v>
      </c>
      <c r="N9686" s="6">
        <f t="shared" si="1973"/>
        <v>1</v>
      </c>
      <c r="O9686" s="2">
        <f t="shared" si="1974"/>
        <v>19814.057568415461</v>
      </c>
      <c r="P9686" s="2">
        <f t="shared" si="1975"/>
        <v>19814.057568415461</v>
      </c>
    </row>
    <row r="9687" spans="1:16">
      <c r="A9687" s="6">
        <v>14</v>
      </c>
      <c r="B9687" s="6">
        <v>18</v>
      </c>
      <c r="C9687" s="6">
        <v>11</v>
      </c>
      <c r="D9687" s="6">
        <f t="shared" si="1963"/>
        <v>43</v>
      </c>
      <c r="E9687" s="5">
        <f t="shared" si="1964"/>
        <v>4784.8479031488414</v>
      </c>
      <c r="F9687" s="5">
        <f t="shared" si="1965"/>
        <v>842.2157075615122</v>
      </c>
      <c r="G9687" s="5">
        <f t="shared" si="1966"/>
        <v>567.47998644235474</v>
      </c>
      <c r="H9687" s="5">
        <f t="shared" si="1967"/>
        <v>6194.5435971527086</v>
      </c>
      <c r="I9687" s="5">
        <f t="shared" si="1968"/>
        <v>720</v>
      </c>
      <c r="J9687" s="5">
        <f t="shared" si="1969"/>
        <v>5474.5435971527086</v>
      </c>
      <c r="K9687" s="2">
        <f t="shared" si="1970"/>
        <v>120044.15967279008</v>
      </c>
      <c r="L9687" s="2">
        <f t="shared" si="1971"/>
        <v>190592</v>
      </c>
      <c r="M9687" s="2">
        <f t="shared" si="1972"/>
        <v>29920</v>
      </c>
      <c r="N9687" s="6">
        <f t="shared" si="1973"/>
        <v>1</v>
      </c>
      <c r="O9687" s="2">
        <f t="shared" si="1974"/>
        <v>20627.840327209924</v>
      </c>
      <c r="P9687" s="2">
        <f t="shared" si="1975"/>
        <v>20627.840327209924</v>
      </c>
    </row>
    <row r="9688" spans="1:16">
      <c r="A9688" s="6">
        <v>14</v>
      </c>
      <c r="B9688" s="6">
        <v>18</v>
      </c>
      <c r="C9688" s="6">
        <v>12</v>
      </c>
      <c r="D9688" s="6">
        <f t="shared" si="1963"/>
        <v>44</v>
      </c>
      <c r="E9688" s="5">
        <f t="shared" si="1964"/>
        <v>4784.8479031488414</v>
      </c>
      <c r="F9688" s="5">
        <f t="shared" si="1965"/>
        <v>842.2157075615122</v>
      </c>
      <c r="G9688" s="5">
        <f t="shared" si="1966"/>
        <v>626.80743957041921</v>
      </c>
      <c r="H9688" s="5">
        <f t="shared" si="1967"/>
        <v>6253.8710502807726</v>
      </c>
      <c r="I9688" s="5">
        <f t="shared" si="1968"/>
        <v>720</v>
      </c>
      <c r="J9688" s="5">
        <f t="shared" si="1969"/>
        <v>5533.8710502807726</v>
      </c>
      <c r="K9688" s="2">
        <f t="shared" si="1970"/>
        <v>121074.15017848564</v>
      </c>
      <c r="L9688" s="2">
        <f t="shared" si="1971"/>
        <v>193292</v>
      </c>
      <c r="M9688" s="2">
        <f t="shared" si="1972"/>
        <v>30800</v>
      </c>
      <c r="N9688" s="6">
        <f t="shared" si="1973"/>
        <v>1</v>
      </c>
      <c r="O9688" s="2">
        <f t="shared" si="1974"/>
        <v>21417.849821514363</v>
      </c>
      <c r="P9688" s="2">
        <f t="shared" si="1975"/>
        <v>21417.849821514363</v>
      </c>
    </row>
    <row r="9689" spans="1:16">
      <c r="A9689" s="6">
        <v>14</v>
      </c>
      <c r="B9689" s="6">
        <v>18</v>
      </c>
      <c r="C9689" s="6">
        <v>13</v>
      </c>
      <c r="D9689" s="6">
        <f t="shared" si="1963"/>
        <v>45</v>
      </c>
      <c r="E9689" s="5">
        <f t="shared" si="1964"/>
        <v>4784.8479031488414</v>
      </c>
      <c r="F9689" s="5">
        <f t="shared" si="1965"/>
        <v>842.2157075615122</v>
      </c>
      <c r="G9689" s="5">
        <f t="shared" si="1966"/>
        <v>687.52941027880343</v>
      </c>
      <c r="H9689" s="5">
        <f t="shared" si="1967"/>
        <v>6314.5930209891576</v>
      </c>
      <c r="I9689" s="5">
        <f t="shared" si="1968"/>
        <v>720</v>
      </c>
      <c r="J9689" s="5">
        <f t="shared" si="1969"/>
        <v>5594.5930209891576</v>
      </c>
      <c r="K9689" s="2">
        <f t="shared" si="1970"/>
        <v>122128.35105883954</v>
      </c>
      <c r="L9689" s="2">
        <f t="shared" si="1971"/>
        <v>195992</v>
      </c>
      <c r="M9689" s="2">
        <f t="shared" si="1972"/>
        <v>31680</v>
      </c>
      <c r="N9689" s="6">
        <f t="shared" si="1973"/>
        <v>1</v>
      </c>
      <c r="O9689" s="2">
        <f t="shared" si="1974"/>
        <v>22183.648941160456</v>
      </c>
      <c r="P9689" s="2">
        <f t="shared" si="1975"/>
        <v>22183.648941160456</v>
      </c>
    </row>
    <row r="9690" spans="1:16">
      <c r="A9690" s="6">
        <v>14</v>
      </c>
      <c r="B9690" s="6">
        <v>18</v>
      </c>
      <c r="C9690" s="6">
        <v>14</v>
      </c>
      <c r="D9690" s="6">
        <f t="shared" si="1963"/>
        <v>46</v>
      </c>
      <c r="E9690" s="5">
        <f t="shared" si="1964"/>
        <v>4784.8479031488414</v>
      </c>
      <c r="F9690" s="5">
        <f t="shared" si="1965"/>
        <v>842.2157075615122</v>
      </c>
      <c r="G9690" s="5">
        <f t="shared" si="1966"/>
        <v>749.67149159246469</v>
      </c>
      <c r="H9690" s="5">
        <f t="shared" si="1967"/>
        <v>6376.7351023028186</v>
      </c>
      <c r="I9690" s="5">
        <f t="shared" si="1968"/>
        <v>720</v>
      </c>
      <c r="J9690" s="5">
        <f t="shared" si="1969"/>
        <v>5656.7351023028186</v>
      </c>
      <c r="K9690" s="2">
        <f t="shared" si="1970"/>
        <v>123207.20663720171</v>
      </c>
      <c r="L9690" s="2">
        <f t="shared" si="1971"/>
        <v>198692</v>
      </c>
      <c r="M9690" s="2">
        <f t="shared" si="1972"/>
        <v>32560</v>
      </c>
      <c r="N9690" s="6">
        <f t="shared" si="1973"/>
        <v>1</v>
      </c>
      <c r="O9690" s="2">
        <f t="shared" si="1974"/>
        <v>22924.793362798286</v>
      </c>
      <c r="P9690" s="2">
        <f t="shared" si="1975"/>
        <v>22924.793362798286</v>
      </c>
    </row>
    <row r="9691" spans="1:16">
      <c r="A9691" s="6">
        <v>14</v>
      </c>
      <c r="B9691" s="6">
        <v>18</v>
      </c>
      <c r="C9691" s="6">
        <v>15</v>
      </c>
      <c r="D9691" s="6">
        <f t="shared" si="1963"/>
        <v>47</v>
      </c>
      <c r="E9691" s="5">
        <f t="shared" si="1964"/>
        <v>4784.8479031488414</v>
      </c>
      <c r="F9691" s="5">
        <f t="shared" si="1965"/>
        <v>842.2157075615122</v>
      </c>
      <c r="G9691" s="5">
        <f t="shared" si="1966"/>
        <v>813.25969846861108</v>
      </c>
      <c r="H9691" s="5">
        <f t="shared" si="1967"/>
        <v>6440.3233091789643</v>
      </c>
      <c r="I9691" s="5">
        <f t="shared" si="1968"/>
        <v>720</v>
      </c>
      <c r="J9691" s="5">
        <f t="shared" si="1969"/>
        <v>5720.3233091789643</v>
      </c>
      <c r="K9691" s="2">
        <f t="shared" si="1970"/>
        <v>124311.1685621348</v>
      </c>
      <c r="L9691" s="2">
        <f t="shared" si="1971"/>
        <v>201392</v>
      </c>
      <c r="M9691" s="2">
        <f t="shared" si="1972"/>
        <v>33440</v>
      </c>
      <c r="N9691" s="6">
        <f t="shared" si="1973"/>
        <v>1</v>
      </c>
      <c r="O9691" s="2">
        <f t="shared" si="1974"/>
        <v>23640.831437865199</v>
      </c>
      <c r="P9691" s="2">
        <f t="shared" si="1975"/>
        <v>23640.831437865199</v>
      </c>
    </row>
    <row r="9692" spans="1:16">
      <c r="A9692" s="6">
        <v>14</v>
      </c>
      <c r="B9692" s="6">
        <v>18</v>
      </c>
      <c r="C9692" s="6">
        <v>16</v>
      </c>
      <c r="D9692" s="6">
        <f t="shared" si="1963"/>
        <v>48</v>
      </c>
      <c r="E9692" s="5">
        <f t="shared" si="1964"/>
        <v>4784.8479031488414</v>
      </c>
      <c r="F9692" s="5">
        <f t="shared" si="1965"/>
        <v>842.2157075615122</v>
      </c>
      <c r="G9692" s="5">
        <f t="shared" si="1966"/>
        <v>878.32047434610013</v>
      </c>
      <c r="H9692" s="5">
        <f t="shared" si="1967"/>
        <v>6505.3840850564538</v>
      </c>
      <c r="I9692" s="5">
        <f t="shared" si="1968"/>
        <v>720</v>
      </c>
      <c r="J9692" s="5">
        <f t="shared" si="1969"/>
        <v>5785.3840850564538</v>
      </c>
      <c r="K9692" s="2">
        <f t="shared" si="1970"/>
        <v>125440.69592111898</v>
      </c>
      <c r="L9692" s="2">
        <f t="shared" si="1971"/>
        <v>204092</v>
      </c>
      <c r="M9692" s="2">
        <f t="shared" si="1972"/>
        <v>34320</v>
      </c>
      <c r="N9692" s="6">
        <f t="shared" si="1973"/>
        <v>0</v>
      </c>
      <c r="O9692" s="2">
        <f t="shared" si="1974"/>
        <v>24331.304078881018</v>
      </c>
      <c r="P9692" s="2" t="str">
        <f t="shared" si="1975"/>
        <v/>
      </c>
    </row>
    <row r="9693" spans="1:16">
      <c r="A9693" s="6">
        <v>14</v>
      </c>
      <c r="B9693" s="6">
        <v>18</v>
      </c>
      <c r="C9693" s="6">
        <v>17</v>
      </c>
      <c r="D9693" s="6">
        <f t="shared" si="1963"/>
        <v>49</v>
      </c>
      <c r="E9693" s="5">
        <f t="shared" si="1964"/>
        <v>4784.8479031488414</v>
      </c>
      <c r="F9693" s="5">
        <f t="shared" si="1965"/>
        <v>842.2157075615122</v>
      </c>
      <c r="G9693" s="5">
        <f t="shared" si="1966"/>
        <v>944.88069779264049</v>
      </c>
      <c r="H9693" s="5">
        <f t="shared" si="1967"/>
        <v>6571.9443085029943</v>
      </c>
      <c r="I9693" s="5">
        <f t="shared" si="1968"/>
        <v>720</v>
      </c>
      <c r="J9693" s="5">
        <f t="shared" si="1969"/>
        <v>5851.9443085029943</v>
      </c>
      <c r="K9693" s="2">
        <f t="shared" si="1970"/>
        <v>126596.25535595477</v>
      </c>
      <c r="L9693" s="2">
        <f t="shared" si="1971"/>
        <v>206792</v>
      </c>
      <c r="M9693" s="2">
        <f t="shared" si="1972"/>
        <v>35200</v>
      </c>
      <c r="N9693" s="6">
        <f t="shared" si="1973"/>
        <v>0</v>
      </c>
      <c r="O9693" s="2">
        <f t="shared" si="1974"/>
        <v>24995.744644045233</v>
      </c>
      <c r="P9693" s="2" t="str">
        <f t="shared" si="1975"/>
        <v/>
      </c>
    </row>
    <row r="9694" spans="1:16">
      <c r="A9694" s="6">
        <v>14</v>
      </c>
      <c r="B9694" s="6">
        <v>18</v>
      </c>
      <c r="C9694" s="6">
        <v>18</v>
      </c>
      <c r="D9694" s="6">
        <f t="shared" si="1963"/>
        <v>50</v>
      </c>
      <c r="E9694" s="5">
        <f t="shared" si="1964"/>
        <v>4784.8479031488414</v>
      </c>
      <c r="F9694" s="5">
        <f t="shared" si="1965"/>
        <v>842.2157075615122</v>
      </c>
      <c r="G9694" s="5">
        <f t="shared" si="1966"/>
        <v>1012.9676892512279</v>
      </c>
      <c r="H9694" s="5">
        <f t="shared" si="1967"/>
        <v>6640.0312999615817</v>
      </c>
      <c r="I9694" s="5">
        <f t="shared" si="1968"/>
        <v>720</v>
      </c>
      <c r="J9694" s="5">
        <f t="shared" si="1969"/>
        <v>5920.0312999615817</v>
      </c>
      <c r="K9694" s="2">
        <f t="shared" si="1970"/>
        <v>127778.32117988857</v>
      </c>
      <c r="L9694" s="2">
        <f t="shared" si="1971"/>
        <v>209492</v>
      </c>
      <c r="M9694" s="2">
        <f t="shared" si="1972"/>
        <v>36080</v>
      </c>
      <c r="N9694" s="6">
        <f t="shared" si="1973"/>
        <v>0</v>
      </c>
      <c r="O9694" s="2">
        <f t="shared" si="1974"/>
        <v>25633.678820111425</v>
      </c>
      <c r="P9694" s="2" t="str">
        <f t="shared" si="1975"/>
        <v/>
      </c>
    </row>
    <row r="9695" spans="1:16">
      <c r="A9695" s="6">
        <v>14</v>
      </c>
      <c r="B9695" s="6">
        <v>18</v>
      </c>
      <c r="C9695" s="6">
        <v>19</v>
      </c>
      <c r="D9695" s="6">
        <f t="shared" si="1963"/>
        <v>51</v>
      </c>
      <c r="E9695" s="5">
        <f t="shared" si="1964"/>
        <v>4784.8479031488414</v>
      </c>
      <c r="F9695" s="5">
        <f t="shared" si="1965"/>
        <v>842.2157075615122</v>
      </c>
      <c r="G9695" s="5">
        <f t="shared" si="1966"/>
        <v>1082.6092178872495</v>
      </c>
      <c r="H9695" s="5">
        <f t="shared" si="1967"/>
        <v>6709.6728285976033</v>
      </c>
      <c r="I9695" s="5">
        <f t="shared" si="1968"/>
        <v>720</v>
      </c>
      <c r="J9695" s="5">
        <f t="shared" si="1969"/>
        <v>5989.6728285976033</v>
      </c>
      <c r="K9695" s="2">
        <f t="shared" si="1970"/>
        <v>128987.37549648616</v>
      </c>
      <c r="L9695" s="2">
        <f t="shared" si="1971"/>
        <v>212192</v>
      </c>
      <c r="M9695" s="2">
        <f t="shared" si="1972"/>
        <v>36960</v>
      </c>
      <c r="N9695" s="6">
        <f t="shared" si="1973"/>
        <v>0</v>
      </c>
      <c r="O9695" s="2">
        <f t="shared" si="1974"/>
        <v>26244.624503513842</v>
      </c>
      <c r="P9695" s="2" t="str">
        <f t="shared" si="1975"/>
        <v/>
      </c>
    </row>
    <row r="9696" spans="1:16">
      <c r="A9696" s="6">
        <v>14</v>
      </c>
      <c r="B9696" s="6">
        <v>18</v>
      </c>
      <c r="C9696" s="6">
        <v>20</v>
      </c>
      <c r="D9696" s="6">
        <f t="shared" si="1963"/>
        <v>52</v>
      </c>
      <c r="E9696" s="5">
        <f t="shared" si="1964"/>
        <v>4784.8479031488414</v>
      </c>
      <c r="F9696" s="5">
        <f t="shared" si="1965"/>
        <v>842.2157075615122</v>
      </c>
      <c r="G9696" s="5">
        <f t="shared" si="1966"/>
        <v>1153.8335085377266</v>
      </c>
      <c r="H9696" s="5">
        <f t="shared" si="1967"/>
        <v>6780.8971192480803</v>
      </c>
      <c r="I9696" s="5">
        <f t="shared" si="1968"/>
        <v>720</v>
      </c>
      <c r="J9696" s="5">
        <f t="shared" si="1969"/>
        <v>6060.8971192480803</v>
      </c>
      <c r="K9696" s="2">
        <f t="shared" si="1970"/>
        <v>130223.90832027917</v>
      </c>
      <c r="L9696" s="2">
        <f t="shared" si="1971"/>
        <v>214892</v>
      </c>
      <c r="M9696" s="2">
        <f t="shared" si="1972"/>
        <v>37840</v>
      </c>
      <c r="N9696" s="6">
        <f t="shared" si="1973"/>
        <v>0</v>
      </c>
      <c r="O9696" s="2">
        <f t="shared" si="1974"/>
        <v>26828.091679720834</v>
      </c>
      <c r="P9696" s="2" t="str">
        <f t="shared" si="1975"/>
        <v/>
      </c>
    </row>
    <row r="9697" spans="1:16">
      <c r="A9697" s="6">
        <v>14</v>
      </c>
      <c r="B9697" s="6">
        <v>18</v>
      </c>
      <c r="C9697" s="6">
        <v>21</v>
      </c>
      <c r="D9697" s="6">
        <f t="shared" si="1963"/>
        <v>53</v>
      </c>
      <c r="E9697" s="5">
        <f t="shared" si="1964"/>
        <v>4784.8479031488414</v>
      </c>
      <c r="F9697" s="5">
        <f t="shared" si="1965"/>
        <v>842.2157075615122</v>
      </c>
      <c r="G9697" s="5">
        <f t="shared" si="1966"/>
        <v>1226.6692487641703</v>
      </c>
      <c r="H9697" s="5">
        <f t="shared" si="1967"/>
        <v>6853.732859474524</v>
      </c>
      <c r="I9697" s="5">
        <f t="shared" si="1968"/>
        <v>720</v>
      </c>
      <c r="J9697" s="5">
        <f t="shared" si="1969"/>
        <v>6133.732859474524</v>
      </c>
      <c r="K9697" s="2">
        <f t="shared" si="1970"/>
        <v>131488.41769921049</v>
      </c>
      <c r="L9697" s="2">
        <f t="shared" si="1971"/>
        <v>217592</v>
      </c>
      <c r="M9697" s="2">
        <f t="shared" si="1972"/>
        <v>38720</v>
      </c>
      <c r="N9697" s="6">
        <f t="shared" si="1973"/>
        <v>0</v>
      </c>
      <c r="O9697" s="2">
        <f t="shared" si="1974"/>
        <v>27383.582300789509</v>
      </c>
      <c r="P9697" s="2" t="str">
        <f t="shared" si="1975"/>
        <v/>
      </c>
    </row>
    <row r="9698" spans="1:16">
      <c r="A9698" s="6">
        <v>14</v>
      </c>
      <c r="B9698" s="6">
        <v>18</v>
      </c>
      <c r="C9698" s="6">
        <v>22</v>
      </c>
      <c r="D9698" s="6">
        <f t="shared" si="1963"/>
        <v>54</v>
      </c>
      <c r="E9698" s="5">
        <f t="shared" si="1964"/>
        <v>4784.8479031488414</v>
      </c>
      <c r="F9698" s="5">
        <f t="shared" si="1965"/>
        <v>842.2157075615122</v>
      </c>
      <c r="G9698" s="5">
        <f t="shared" si="1966"/>
        <v>1301.1455960105666</v>
      </c>
      <c r="H9698" s="5">
        <f t="shared" si="1967"/>
        <v>6928.2092067209205</v>
      </c>
      <c r="I9698" s="5">
        <f t="shared" si="1968"/>
        <v>720</v>
      </c>
      <c r="J9698" s="5">
        <f t="shared" si="1969"/>
        <v>6208.2092067209205</v>
      </c>
      <c r="K9698" s="2">
        <f t="shared" si="1970"/>
        <v>132781.40983890486</v>
      </c>
      <c r="L9698" s="2">
        <f t="shared" si="1971"/>
        <v>220292</v>
      </c>
      <c r="M9698" s="2">
        <f t="shared" si="1972"/>
        <v>39600</v>
      </c>
      <c r="N9698" s="6">
        <f t="shared" si="1973"/>
        <v>0</v>
      </c>
      <c r="O9698" s="2">
        <f t="shared" si="1974"/>
        <v>27910.590161095141</v>
      </c>
      <c r="P9698" s="2" t="str">
        <f t="shared" si="1975"/>
        <v/>
      </c>
    </row>
    <row r="9699" spans="1:16">
      <c r="A9699" s="6">
        <v>14</v>
      </c>
      <c r="B9699" s="6">
        <v>18</v>
      </c>
      <c r="C9699" s="6">
        <v>23</v>
      </c>
      <c r="D9699" s="6">
        <f t="shared" si="1963"/>
        <v>55</v>
      </c>
      <c r="E9699" s="5">
        <f t="shared" si="1964"/>
        <v>4784.8479031488414</v>
      </c>
      <c r="F9699" s="5">
        <f t="shared" si="1965"/>
        <v>842.2157075615122</v>
      </c>
      <c r="G9699" s="5">
        <f t="shared" si="1966"/>
        <v>1377.292184868003</v>
      </c>
      <c r="H9699" s="5">
        <f t="shared" si="1967"/>
        <v>7004.3557955783563</v>
      </c>
      <c r="I9699" s="5">
        <f t="shared" si="1968"/>
        <v>720</v>
      </c>
      <c r="J9699" s="5">
        <f t="shared" si="1969"/>
        <v>6284.3557955783563</v>
      </c>
      <c r="K9699" s="2">
        <f t="shared" si="1970"/>
        <v>134103.39922879089</v>
      </c>
      <c r="L9699" s="2">
        <f t="shared" si="1971"/>
        <v>222992</v>
      </c>
      <c r="M9699" s="2">
        <f t="shared" si="1972"/>
        <v>40480</v>
      </c>
      <c r="N9699" s="6">
        <f t="shared" si="1973"/>
        <v>0</v>
      </c>
      <c r="O9699" s="2">
        <f t="shared" si="1974"/>
        <v>28408.600771209109</v>
      </c>
      <c r="P9699" s="2" t="str">
        <f t="shared" si="1975"/>
        <v/>
      </c>
    </row>
    <row r="9700" spans="1:16">
      <c r="A9700" s="6">
        <v>14</v>
      </c>
      <c r="B9700" s="6">
        <v>18</v>
      </c>
      <c r="C9700" s="6">
        <v>24</v>
      </c>
      <c r="D9700" s="6">
        <f t="shared" si="1963"/>
        <v>56</v>
      </c>
      <c r="E9700" s="5">
        <f t="shared" si="1964"/>
        <v>4784.8479031488414</v>
      </c>
      <c r="F9700" s="5">
        <f t="shared" si="1965"/>
        <v>842.2157075615122</v>
      </c>
      <c r="G9700" s="5">
        <f t="shared" si="1966"/>
        <v>1455.1391344474989</v>
      </c>
      <c r="H9700" s="5">
        <f t="shared" si="1967"/>
        <v>7082.2027451578524</v>
      </c>
      <c r="I9700" s="5">
        <f t="shared" si="1968"/>
        <v>720</v>
      </c>
      <c r="J9700" s="5">
        <f t="shared" si="1969"/>
        <v>6362.2027451578524</v>
      </c>
      <c r="K9700" s="2">
        <f t="shared" si="1970"/>
        <v>135454.90877010161</v>
      </c>
      <c r="L9700" s="2">
        <f t="shared" si="1971"/>
        <v>225692</v>
      </c>
      <c r="M9700" s="2">
        <f t="shared" si="1972"/>
        <v>41360</v>
      </c>
      <c r="N9700" s="6">
        <f t="shared" si="1973"/>
        <v>0</v>
      </c>
      <c r="O9700" s="2">
        <f t="shared" si="1974"/>
        <v>28877.091229898389</v>
      </c>
      <c r="P9700" s="2" t="str">
        <f t="shared" si="1975"/>
        <v/>
      </c>
    </row>
    <row r="9701" spans="1:16">
      <c r="A9701" s="6">
        <v>14</v>
      </c>
      <c r="B9701" s="6">
        <v>18</v>
      </c>
      <c r="C9701" s="6">
        <v>25</v>
      </c>
      <c r="D9701" s="6">
        <f t="shared" si="1963"/>
        <v>57</v>
      </c>
      <c r="E9701" s="5">
        <f t="shared" si="1964"/>
        <v>4784.8479031488414</v>
      </c>
      <c r="F9701" s="5">
        <f t="shared" si="1965"/>
        <v>842.2157075615122</v>
      </c>
      <c r="G9701" s="5">
        <f t="shared" si="1966"/>
        <v>1534.7170558625965</v>
      </c>
      <c r="H9701" s="5">
        <f t="shared" si="1967"/>
        <v>7161.7806665729504</v>
      </c>
      <c r="I9701" s="5">
        <f t="shared" si="1968"/>
        <v>720</v>
      </c>
      <c r="J9701" s="5">
        <f t="shared" si="1969"/>
        <v>6441.7806665729504</v>
      </c>
      <c r="K9701" s="2">
        <f t="shared" si="1970"/>
        <v>136836.4699057804</v>
      </c>
      <c r="L9701" s="2">
        <f t="shared" si="1971"/>
        <v>228392</v>
      </c>
      <c r="M9701" s="2">
        <f t="shared" si="1972"/>
        <v>42240</v>
      </c>
      <c r="N9701" s="6">
        <f t="shared" si="1973"/>
        <v>0</v>
      </c>
      <c r="O9701" s="2">
        <f t="shared" si="1974"/>
        <v>29315.530094219605</v>
      </c>
      <c r="P9701" s="2" t="str">
        <f t="shared" si="1975"/>
        <v/>
      </c>
    </row>
    <row r="9702" spans="1:16">
      <c r="A9702" s="6">
        <v>14</v>
      </c>
      <c r="B9702" s="6">
        <v>18</v>
      </c>
      <c r="C9702" s="6">
        <v>26</v>
      </c>
      <c r="D9702" s="6">
        <f t="shared" si="1963"/>
        <v>58</v>
      </c>
      <c r="E9702" s="5">
        <f t="shared" si="1964"/>
        <v>4784.8479031488414</v>
      </c>
      <c r="F9702" s="5">
        <f t="shared" si="1965"/>
        <v>842.2157075615122</v>
      </c>
      <c r="G9702" s="5">
        <f t="shared" si="1966"/>
        <v>1616.0570598233144</v>
      </c>
      <c r="H9702" s="5">
        <f t="shared" si="1967"/>
        <v>7243.1206705336681</v>
      </c>
      <c r="I9702" s="5">
        <f t="shared" si="1968"/>
        <v>720</v>
      </c>
      <c r="J9702" s="5">
        <f t="shared" si="1969"/>
        <v>6523.1206705336681</v>
      </c>
      <c r="K9702" s="2">
        <f t="shared" si="1970"/>
        <v>138248.6227523206</v>
      </c>
      <c r="L9702" s="2">
        <f t="shared" si="1971"/>
        <v>231092</v>
      </c>
      <c r="M9702" s="2">
        <f t="shared" si="1972"/>
        <v>43120</v>
      </c>
      <c r="N9702" s="6">
        <f t="shared" si="1973"/>
        <v>0</v>
      </c>
      <c r="O9702" s="2">
        <f t="shared" si="1974"/>
        <v>29723.377247679397</v>
      </c>
      <c r="P9702" s="2" t="str">
        <f t="shared" si="1975"/>
        <v/>
      </c>
    </row>
    <row r="9703" spans="1:16">
      <c r="A9703" s="6">
        <v>14</v>
      </c>
      <c r="B9703" s="6">
        <v>18</v>
      </c>
      <c r="C9703" s="6">
        <v>27</v>
      </c>
      <c r="D9703" s="6">
        <f t="shared" si="1963"/>
        <v>59</v>
      </c>
      <c r="E9703" s="5">
        <f t="shared" si="1964"/>
        <v>4784.8479031488414</v>
      </c>
      <c r="F9703" s="5">
        <f t="shared" si="1965"/>
        <v>842.2157075615122</v>
      </c>
      <c r="G9703" s="5">
        <f t="shared" si="1966"/>
        <v>1699.1907643430709</v>
      </c>
      <c r="H9703" s="5">
        <f t="shared" si="1967"/>
        <v>7326.2543750534242</v>
      </c>
      <c r="I9703" s="5">
        <f t="shared" si="1968"/>
        <v>720</v>
      </c>
      <c r="J9703" s="5">
        <f t="shared" si="1969"/>
        <v>6606.2543750534242</v>
      </c>
      <c r="K9703" s="2">
        <f t="shared" si="1970"/>
        <v>139691.91623356639</v>
      </c>
      <c r="L9703" s="2">
        <f t="shared" si="1971"/>
        <v>233792</v>
      </c>
      <c r="M9703" s="2">
        <f t="shared" si="1972"/>
        <v>44000</v>
      </c>
      <c r="N9703" s="6">
        <f t="shared" si="1973"/>
        <v>0</v>
      </c>
      <c r="O9703" s="2">
        <f t="shared" si="1974"/>
        <v>30100.083766433614</v>
      </c>
      <c r="P9703" s="2" t="str">
        <f t="shared" si="1975"/>
        <v/>
      </c>
    </row>
    <row r="9704" spans="1:16">
      <c r="A9704" s="6">
        <v>14</v>
      </c>
      <c r="B9704" s="6">
        <v>18</v>
      </c>
      <c r="C9704" s="6">
        <v>28</v>
      </c>
      <c r="D9704" s="6">
        <f t="shared" si="1963"/>
        <v>60</v>
      </c>
      <c r="E9704" s="5">
        <f t="shared" si="1964"/>
        <v>4784.8479031488414</v>
      </c>
      <c r="F9704" s="5">
        <f t="shared" si="1965"/>
        <v>842.2157075615122</v>
      </c>
      <c r="G9704" s="5">
        <f t="shared" si="1966"/>
        <v>1784.1503025602246</v>
      </c>
      <c r="H9704" s="5">
        <f t="shared" si="1967"/>
        <v>7411.2139132705779</v>
      </c>
      <c r="I9704" s="5">
        <f t="shared" si="1968"/>
        <v>720</v>
      </c>
      <c r="J9704" s="5">
        <f t="shared" si="1969"/>
        <v>6691.2139132705779</v>
      </c>
      <c r="K9704" s="2">
        <f t="shared" si="1970"/>
        <v>141166.9082165031</v>
      </c>
      <c r="L9704" s="2">
        <f t="shared" si="1971"/>
        <v>236492</v>
      </c>
      <c r="M9704" s="2">
        <f t="shared" si="1972"/>
        <v>44880</v>
      </c>
      <c r="N9704" s="6">
        <f t="shared" si="1973"/>
        <v>0</v>
      </c>
      <c r="O9704" s="2">
        <f t="shared" si="1974"/>
        <v>30445.0917834969</v>
      </c>
      <c r="P9704" s="2" t="str">
        <f t="shared" si="1975"/>
        <v/>
      </c>
    </row>
    <row r="9705" spans="1:16">
      <c r="A9705" s="6">
        <v>14</v>
      </c>
      <c r="B9705" s="6">
        <v>18</v>
      </c>
      <c r="C9705" s="6">
        <v>29</v>
      </c>
      <c r="D9705" s="6">
        <f t="shared" si="1963"/>
        <v>61</v>
      </c>
      <c r="E9705" s="5">
        <f t="shared" si="1964"/>
        <v>4784.8479031488414</v>
      </c>
      <c r="F9705" s="5">
        <f t="shared" si="1965"/>
        <v>842.2157075615122</v>
      </c>
      <c r="G9705" s="5">
        <f t="shared" si="1966"/>
        <v>1870.9683306758782</v>
      </c>
      <c r="H9705" s="5">
        <f t="shared" si="1967"/>
        <v>7498.0319413862317</v>
      </c>
      <c r="I9705" s="5">
        <f t="shared" si="1968"/>
        <v>720</v>
      </c>
      <c r="J9705" s="5">
        <f t="shared" si="1969"/>
        <v>6778.0319413862317</v>
      </c>
      <c r="K9705" s="2">
        <f t="shared" si="1970"/>
        <v>142674.1656490665</v>
      </c>
      <c r="L9705" s="2">
        <f t="shared" si="1971"/>
        <v>239192</v>
      </c>
      <c r="M9705" s="2">
        <f t="shared" si="1972"/>
        <v>45760</v>
      </c>
      <c r="N9705" s="6">
        <f t="shared" si="1973"/>
        <v>0</v>
      </c>
      <c r="O9705" s="2">
        <f t="shared" si="1974"/>
        <v>30757.834350933495</v>
      </c>
      <c r="P9705" s="2" t="str">
        <f t="shared" si="1975"/>
        <v/>
      </c>
    </row>
    <row r="9706" spans="1:16">
      <c r="A9706" s="6">
        <v>14</v>
      </c>
      <c r="B9706" s="6">
        <v>18</v>
      </c>
      <c r="C9706" s="6">
        <v>30</v>
      </c>
      <c r="D9706" s="6">
        <f t="shared" si="1963"/>
        <v>62</v>
      </c>
      <c r="E9706" s="5">
        <f t="shared" si="1964"/>
        <v>4784.8479031488414</v>
      </c>
      <c r="F9706" s="5">
        <f t="shared" si="1965"/>
        <v>842.2157075615122</v>
      </c>
      <c r="G9706" s="5">
        <f t="shared" si="1966"/>
        <v>1959.6780360096488</v>
      </c>
      <c r="H9706" s="5">
        <f t="shared" si="1967"/>
        <v>7586.7416467200028</v>
      </c>
      <c r="I9706" s="5">
        <f t="shared" si="1968"/>
        <v>720</v>
      </c>
      <c r="J9706" s="5">
        <f t="shared" si="1969"/>
        <v>6866.7416467200028</v>
      </c>
      <c r="K9706" s="2">
        <f t="shared" si="1970"/>
        <v>144214.26470000006</v>
      </c>
      <c r="L9706" s="2">
        <f t="shared" si="1971"/>
        <v>241892</v>
      </c>
      <c r="M9706" s="2">
        <f t="shared" si="1972"/>
        <v>46640</v>
      </c>
      <c r="N9706" s="6">
        <f t="shared" si="1973"/>
        <v>0</v>
      </c>
      <c r="O9706" s="2">
        <f t="shared" si="1974"/>
        <v>31037.735299999942</v>
      </c>
      <c r="P9706" s="2" t="str">
        <f t="shared" si="1975"/>
        <v/>
      </c>
    </row>
    <row r="9707" spans="1:16">
      <c r="A9707" s="6">
        <v>14</v>
      </c>
      <c r="B9707" s="6">
        <v>19</v>
      </c>
      <c r="C9707" s="6">
        <v>0</v>
      </c>
      <c r="D9707" s="6">
        <f t="shared" si="1963"/>
        <v>33</v>
      </c>
      <c r="E9707" s="5">
        <f t="shared" si="1964"/>
        <v>4784.8479031488414</v>
      </c>
      <c r="F9707" s="5">
        <f t="shared" si="1965"/>
        <v>911.23060582002495</v>
      </c>
      <c r="G9707" s="5">
        <f t="shared" si="1966"/>
        <v>0</v>
      </c>
      <c r="H9707" s="5">
        <f t="shared" si="1967"/>
        <v>5696.0785089688661</v>
      </c>
      <c r="I9707" s="5">
        <f t="shared" si="1968"/>
        <v>720</v>
      </c>
      <c r="J9707" s="5">
        <f t="shared" si="1969"/>
        <v>4976.0785089688661</v>
      </c>
      <c r="K9707" s="2">
        <f t="shared" si="1970"/>
        <v>111390.25189182059</v>
      </c>
      <c r="L9707" s="2">
        <f t="shared" si="1971"/>
        <v>162986</v>
      </c>
      <c r="M9707" s="2">
        <f t="shared" si="1972"/>
        <v>20680</v>
      </c>
      <c r="N9707" s="6">
        <f t="shared" si="1973"/>
        <v>1</v>
      </c>
      <c r="O9707" s="2">
        <f t="shared" si="1974"/>
        <v>10915.74810817941</v>
      </c>
      <c r="P9707" s="2">
        <f t="shared" si="1975"/>
        <v>10915.74810817941</v>
      </c>
    </row>
    <row r="9708" spans="1:16">
      <c r="A9708" s="6">
        <v>14</v>
      </c>
      <c r="B9708" s="6">
        <v>19</v>
      </c>
      <c r="C9708" s="6">
        <v>1</v>
      </c>
      <c r="D9708" s="6">
        <f t="shared" si="1963"/>
        <v>34</v>
      </c>
      <c r="E9708" s="5">
        <f t="shared" si="1964"/>
        <v>4784.8479031488414</v>
      </c>
      <c r="F9708" s="5">
        <f t="shared" si="1965"/>
        <v>911.23060582002495</v>
      </c>
      <c r="G9708" s="5">
        <f t="shared" si="1966"/>
        <v>45.5625</v>
      </c>
      <c r="H9708" s="5">
        <f t="shared" si="1967"/>
        <v>5741.6410089688661</v>
      </c>
      <c r="I9708" s="5">
        <f t="shared" si="1968"/>
        <v>720</v>
      </c>
      <c r="J9708" s="5">
        <f t="shared" si="1969"/>
        <v>5021.6410089688661</v>
      </c>
      <c r="K9708" s="2">
        <f t="shared" si="1970"/>
        <v>112181.26751682059</v>
      </c>
      <c r="L9708" s="2">
        <f t="shared" si="1971"/>
        <v>165686</v>
      </c>
      <c r="M9708" s="2">
        <f t="shared" si="1972"/>
        <v>21560</v>
      </c>
      <c r="N9708" s="6">
        <f t="shared" si="1973"/>
        <v>1</v>
      </c>
      <c r="O9708" s="2">
        <f t="shared" si="1974"/>
        <v>11944.73248317941</v>
      </c>
      <c r="P9708" s="2">
        <f t="shared" si="1975"/>
        <v>11944.73248317941</v>
      </c>
    </row>
    <row r="9709" spans="1:16">
      <c r="A9709" s="6">
        <v>14</v>
      </c>
      <c r="B9709" s="6">
        <v>19</v>
      </c>
      <c r="C9709" s="6">
        <v>2</v>
      </c>
      <c r="D9709" s="6">
        <f t="shared" si="1963"/>
        <v>35</v>
      </c>
      <c r="E9709" s="5">
        <f t="shared" si="1964"/>
        <v>4784.8479031488414</v>
      </c>
      <c r="F9709" s="5">
        <f t="shared" si="1965"/>
        <v>911.23060582002495</v>
      </c>
      <c r="G9709" s="5">
        <f t="shared" si="1966"/>
        <v>92.264062499999994</v>
      </c>
      <c r="H9709" s="5">
        <f t="shared" si="1967"/>
        <v>5788.3425714688665</v>
      </c>
      <c r="I9709" s="5">
        <f t="shared" si="1968"/>
        <v>720</v>
      </c>
      <c r="J9709" s="5">
        <f t="shared" si="1969"/>
        <v>5068.3425714688665</v>
      </c>
      <c r="K9709" s="2">
        <f t="shared" si="1970"/>
        <v>112992.05853244559</v>
      </c>
      <c r="L9709" s="2">
        <f t="shared" si="1971"/>
        <v>168386</v>
      </c>
      <c r="M9709" s="2">
        <f t="shared" si="1972"/>
        <v>22440</v>
      </c>
      <c r="N9709" s="6">
        <f t="shared" si="1973"/>
        <v>1</v>
      </c>
      <c r="O9709" s="2">
        <f t="shared" si="1974"/>
        <v>12953.94146755441</v>
      </c>
      <c r="P9709" s="2">
        <f t="shared" si="1975"/>
        <v>12953.94146755441</v>
      </c>
    </row>
    <row r="9710" spans="1:16">
      <c r="A9710" s="6">
        <v>14</v>
      </c>
      <c r="B9710" s="6">
        <v>19</v>
      </c>
      <c r="C9710" s="6">
        <v>3</v>
      </c>
      <c r="D9710" s="6">
        <f t="shared" si="1963"/>
        <v>36</v>
      </c>
      <c r="E9710" s="5">
        <f t="shared" si="1964"/>
        <v>4784.8479031488414</v>
      </c>
      <c r="F9710" s="5">
        <f t="shared" si="1965"/>
        <v>911.23060582002495</v>
      </c>
      <c r="G9710" s="5">
        <f t="shared" si="1966"/>
        <v>140.12604492187498</v>
      </c>
      <c r="H9710" s="5">
        <f t="shared" si="1967"/>
        <v>5836.2045538907414</v>
      </c>
      <c r="I9710" s="5">
        <f t="shared" si="1968"/>
        <v>720</v>
      </c>
      <c r="J9710" s="5">
        <f t="shared" si="1969"/>
        <v>5116.2045538907414</v>
      </c>
      <c r="K9710" s="2">
        <f t="shared" si="1970"/>
        <v>113822.99572726981</v>
      </c>
      <c r="L9710" s="2">
        <f t="shared" si="1971"/>
        <v>171086</v>
      </c>
      <c r="M9710" s="2">
        <f t="shared" si="1972"/>
        <v>23320</v>
      </c>
      <c r="N9710" s="6">
        <f t="shared" si="1973"/>
        <v>1</v>
      </c>
      <c r="O9710" s="2">
        <f t="shared" si="1974"/>
        <v>13943.004272730192</v>
      </c>
      <c r="P9710" s="2">
        <f t="shared" si="1975"/>
        <v>13943.004272730192</v>
      </c>
    </row>
    <row r="9711" spans="1:16">
      <c r="A9711" s="6">
        <v>14</v>
      </c>
      <c r="B9711" s="6">
        <v>19</v>
      </c>
      <c r="C9711" s="6">
        <v>4</v>
      </c>
      <c r="D9711" s="6">
        <f t="shared" si="1963"/>
        <v>37</v>
      </c>
      <c r="E9711" s="5">
        <f t="shared" si="1964"/>
        <v>4784.8479031488414</v>
      </c>
      <c r="F9711" s="5">
        <f t="shared" si="1965"/>
        <v>911.23060582002495</v>
      </c>
      <c r="G9711" s="5">
        <f t="shared" si="1966"/>
        <v>189.17016064453125</v>
      </c>
      <c r="H9711" s="5">
        <f t="shared" si="1967"/>
        <v>5885.2486696133974</v>
      </c>
      <c r="I9711" s="5">
        <f t="shared" si="1968"/>
        <v>720</v>
      </c>
      <c r="J9711" s="5">
        <f t="shared" si="1969"/>
        <v>5165.2486696133974</v>
      </c>
      <c r="K9711" s="2">
        <f t="shared" si="1970"/>
        <v>114674.45606967703</v>
      </c>
      <c r="L9711" s="2">
        <f t="shared" si="1971"/>
        <v>173786</v>
      </c>
      <c r="M9711" s="2">
        <f t="shared" si="1972"/>
        <v>24200</v>
      </c>
      <c r="N9711" s="6">
        <f t="shared" si="1973"/>
        <v>1</v>
      </c>
      <c r="O9711" s="2">
        <f t="shared" si="1974"/>
        <v>14911.543930322965</v>
      </c>
      <c r="P9711" s="2">
        <f t="shared" si="1975"/>
        <v>14911.543930322965</v>
      </c>
    </row>
    <row r="9712" spans="1:16">
      <c r="A9712" s="6">
        <v>14</v>
      </c>
      <c r="B9712" s="6">
        <v>19</v>
      </c>
      <c r="C9712" s="6">
        <v>5</v>
      </c>
      <c r="D9712" s="6">
        <f t="shared" si="1963"/>
        <v>38</v>
      </c>
      <c r="E9712" s="5">
        <f t="shared" si="1964"/>
        <v>4784.8479031488414</v>
      </c>
      <c r="F9712" s="5">
        <f t="shared" si="1965"/>
        <v>911.23060582002495</v>
      </c>
      <c r="G9712" s="5">
        <f t="shared" si="1966"/>
        <v>239.41848456573481</v>
      </c>
      <c r="H9712" s="5">
        <f t="shared" si="1967"/>
        <v>5935.4969935346007</v>
      </c>
      <c r="I9712" s="5">
        <f t="shared" si="1968"/>
        <v>720</v>
      </c>
      <c r="J9712" s="5">
        <f t="shared" si="1969"/>
        <v>5215.4969935346007</v>
      </c>
      <c r="K9712" s="2">
        <f t="shared" si="1970"/>
        <v>115546.82280442015</v>
      </c>
      <c r="L9712" s="2">
        <f t="shared" si="1971"/>
        <v>176486</v>
      </c>
      <c r="M9712" s="2">
        <f t="shared" si="1972"/>
        <v>25080</v>
      </c>
      <c r="N9712" s="6">
        <f t="shared" si="1973"/>
        <v>1</v>
      </c>
      <c r="O9712" s="2">
        <f t="shared" si="1974"/>
        <v>15859.177195579847</v>
      </c>
      <c r="P9712" s="2">
        <f t="shared" si="1975"/>
        <v>15859.177195579847</v>
      </c>
    </row>
    <row r="9713" spans="1:16">
      <c r="A9713" s="6">
        <v>14</v>
      </c>
      <c r="B9713" s="6">
        <v>19</v>
      </c>
      <c r="C9713" s="6">
        <v>6</v>
      </c>
      <c r="D9713" s="6">
        <f t="shared" si="1963"/>
        <v>39</v>
      </c>
      <c r="E9713" s="5">
        <f t="shared" si="1964"/>
        <v>4784.8479031488414</v>
      </c>
      <c r="F9713" s="5">
        <f t="shared" si="1965"/>
        <v>911.23060582002495</v>
      </c>
      <c r="G9713" s="5">
        <f t="shared" si="1966"/>
        <v>290.89345874736784</v>
      </c>
      <c r="H9713" s="5">
        <f t="shared" si="1967"/>
        <v>5986.9719677162338</v>
      </c>
      <c r="I9713" s="5">
        <f t="shared" si="1968"/>
        <v>720</v>
      </c>
      <c r="J9713" s="5">
        <f t="shared" si="1969"/>
        <v>5266.9719677162338</v>
      </c>
      <c r="K9713" s="2">
        <f t="shared" si="1970"/>
        <v>116440.48555062906</v>
      </c>
      <c r="L9713" s="2">
        <f t="shared" si="1971"/>
        <v>179186</v>
      </c>
      <c r="M9713" s="2">
        <f t="shared" si="1972"/>
        <v>25960</v>
      </c>
      <c r="N9713" s="6">
        <f t="shared" si="1973"/>
        <v>1</v>
      </c>
      <c r="O9713" s="2">
        <f t="shared" si="1974"/>
        <v>16785.514449370938</v>
      </c>
      <c r="P9713" s="2">
        <f t="shared" si="1975"/>
        <v>16785.514449370938</v>
      </c>
    </row>
    <row r="9714" spans="1:16">
      <c r="A9714" s="6">
        <v>14</v>
      </c>
      <c r="B9714" s="6">
        <v>19</v>
      </c>
      <c r="C9714" s="6">
        <v>7</v>
      </c>
      <c r="D9714" s="6">
        <f t="shared" si="1963"/>
        <v>40</v>
      </c>
      <c r="E9714" s="5">
        <f t="shared" si="1964"/>
        <v>4784.8479031488414</v>
      </c>
      <c r="F9714" s="5">
        <f t="shared" si="1965"/>
        <v>911.23060582002495</v>
      </c>
      <c r="G9714" s="5">
        <f t="shared" si="1966"/>
        <v>343.61789814532818</v>
      </c>
      <c r="H9714" s="5">
        <f t="shared" si="1967"/>
        <v>6039.6964071141947</v>
      </c>
      <c r="I9714" s="5">
        <f t="shared" si="1968"/>
        <v>720</v>
      </c>
      <c r="J9714" s="5">
        <f t="shared" si="1969"/>
        <v>5319.6964071141947</v>
      </c>
      <c r="K9714" s="2">
        <f t="shared" si="1970"/>
        <v>117355.84040128811</v>
      </c>
      <c r="L9714" s="2">
        <f t="shared" si="1971"/>
        <v>181886</v>
      </c>
      <c r="M9714" s="2">
        <f t="shared" si="1972"/>
        <v>26840</v>
      </c>
      <c r="N9714" s="6">
        <f t="shared" si="1973"/>
        <v>1</v>
      </c>
      <c r="O9714" s="2">
        <f t="shared" si="1974"/>
        <v>17690.159598711893</v>
      </c>
      <c r="P9714" s="2">
        <f t="shared" si="1975"/>
        <v>17690.159598711893</v>
      </c>
    </row>
    <row r="9715" spans="1:16">
      <c r="A9715" s="6">
        <v>14</v>
      </c>
      <c r="B9715" s="6">
        <v>19</v>
      </c>
      <c r="C9715" s="6">
        <v>8</v>
      </c>
      <c r="D9715" s="6">
        <f t="shared" si="1963"/>
        <v>41</v>
      </c>
      <c r="E9715" s="5">
        <f t="shared" si="1964"/>
        <v>4784.8479031488414</v>
      </c>
      <c r="F9715" s="5">
        <f t="shared" si="1965"/>
        <v>911.23060582002495</v>
      </c>
      <c r="G9715" s="5">
        <f t="shared" si="1966"/>
        <v>397.61499642530839</v>
      </c>
      <c r="H9715" s="5">
        <f t="shared" si="1967"/>
        <v>6093.6935053941743</v>
      </c>
      <c r="I9715" s="5">
        <f t="shared" si="1968"/>
        <v>720</v>
      </c>
      <c r="J9715" s="5">
        <f t="shared" si="1969"/>
        <v>5373.6935053941743</v>
      </c>
      <c r="K9715" s="2">
        <f t="shared" si="1970"/>
        <v>118293.29002420441</v>
      </c>
      <c r="L9715" s="2">
        <f t="shared" si="1971"/>
        <v>184586</v>
      </c>
      <c r="M9715" s="2">
        <f t="shared" si="1972"/>
        <v>27720</v>
      </c>
      <c r="N9715" s="6">
        <f t="shared" si="1973"/>
        <v>1</v>
      </c>
      <c r="O9715" s="2">
        <f t="shared" si="1974"/>
        <v>18572.709975795588</v>
      </c>
      <c r="P9715" s="2">
        <f t="shared" si="1975"/>
        <v>18572.709975795588</v>
      </c>
    </row>
    <row r="9716" spans="1:16">
      <c r="A9716" s="6">
        <v>14</v>
      </c>
      <c r="B9716" s="6">
        <v>19</v>
      </c>
      <c r="C9716" s="6">
        <v>9</v>
      </c>
      <c r="D9716" s="6">
        <f t="shared" si="1963"/>
        <v>42</v>
      </c>
      <c r="E9716" s="5">
        <f t="shared" si="1964"/>
        <v>4784.8479031488414</v>
      </c>
      <c r="F9716" s="5">
        <f t="shared" si="1965"/>
        <v>911.23060582002495</v>
      </c>
      <c r="G9716" s="5">
        <f t="shared" si="1966"/>
        <v>452.90833186570285</v>
      </c>
      <c r="H9716" s="5">
        <f t="shared" si="1967"/>
        <v>6148.9868408345692</v>
      </c>
      <c r="I9716" s="5">
        <f t="shared" si="1968"/>
        <v>720</v>
      </c>
      <c r="J9716" s="5">
        <f t="shared" si="1969"/>
        <v>5428.9868408345692</v>
      </c>
      <c r="K9716" s="2">
        <f t="shared" si="1970"/>
        <v>119253.24376448905</v>
      </c>
      <c r="L9716" s="2">
        <f t="shared" si="1971"/>
        <v>187286</v>
      </c>
      <c r="M9716" s="2">
        <f t="shared" si="1972"/>
        <v>28600</v>
      </c>
      <c r="N9716" s="6">
        <f t="shared" si="1973"/>
        <v>1</v>
      </c>
      <c r="O9716" s="2">
        <f t="shared" si="1974"/>
        <v>19432.756235510955</v>
      </c>
      <c r="P9716" s="2">
        <f t="shared" si="1975"/>
        <v>19432.756235510955</v>
      </c>
    </row>
    <row r="9717" spans="1:16">
      <c r="A9717" s="6">
        <v>14</v>
      </c>
      <c r="B9717" s="6">
        <v>19</v>
      </c>
      <c r="C9717" s="6">
        <v>10</v>
      </c>
      <c r="D9717" s="6">
        <f t="shared" si="1963"/>
        <v>43</v>
      </c>
      <c r="E9717" s="5">
        <f t="shared" si="1964"/>
        <v>4784.8479031488414</v>
      </c>
      <c r="F9717" s="5">
        <f t="shared" si="1965"/>
        <v>911.23060582002495</v>
      </c>
      <c r="G9717" s="5">
        <f t="shared" si="1966"/>
        <v>509.52187334891573</v>
      </c>
      <c r="H9717" s="5">
        <f t="shared" si="1967"/>
        <v>6205.6003823177816</v>
      </c>
      <c r="I9717" s="5">
        <f t="shared" si="1968"/>
        <v>720</v>
      </c>
      <c r="J9717" s="5">
        <f t="shared" si="1969"/>
        <v>5485.6003823177816</v>
      </c>
      <c r="K9717" s="2">
        <f t="shared" si="1970"/>
        <v>120236.11774857259</v>
      </c>
      <c r="L9717" s="2">
        <f t="shared" si="1971"/>
        <v>189986</v>
      </c>
      <c r="M9717" s="2">
        <f t="shared" si="1972"/>
        <v>29480</v>
      </c>
      <c r="N9717" s="6">
        <f t="shared" si="1973"/>
        <v>1</v>
      </c>
      <c r="O9717" s="2">
        <f t="shared" si="1974"/>
        <v>20269.882251427407</v>
      </c>
      <c r="P9717" s="2">
        <f t="shared" si="1975"/>
        <v>20269.882251427407</v>
      </c>
    </row>
    <row r="9718" spans="1:16">
      <c r="A9718" s="6">
        <v>14</v>
      </c>
      <c r="B9718" s="6">
        <v>19</v>
      </c>
      <c r="C9718" s="6">
        <v>11</v>
      </c>
      <c r="D9718" s="6">
        <f t="shared" si="1963"/>
        <v>44</v>
      </c>
      <c r="E9718" s="5">
        <f t="shared" si="1964"/>
        <v>4784.8479031488414</v>
      </c>
      <c r="F9718" s="5">
        <f t="shared" si="1965"/>
        <v>911.23060582002495</v>
      </c>
      <c r="G9718" s="5">
        <f t="shared" si="1966"/>
        <v>567.47998644235474</v>
      </c>
      <c r="H9718" s="5">
        <f t="shared" si="1967"/>
        <v>6263.558495411221</v>
      </c>
      <c r="I9718" s="5">
        <f t="shared" si="1968"/>
        <v>720</v>
      </c>
      <c r="J9718" s="5">
        <f t="shared" si="1969"/>
        <v>5543.558495411221</v>
      </c>
      <c r="K9718" s="2">
        <f t="shared" si="1970"/>
        <v>121242.33498977814</v>
      </c>
      <c r="L9718" s="2">
        <f t="shared" si="1971"/>
        <v>192686</v>
      </c>
      <c r="M9718" s="2">
        <f t="shared" si="1972"/>
        <v>30360</v>
      </c>
      <c r="N9718" s="6">
        <f t="shared" si="1973"/>
        <v>1</v>
      </c>
      <c r="O9718" s="2">
        <f t="shared" si="1974"/>
        <v>21083.665010221855</v>
      </c>
      <c r="P9718" s="2">
        <f t="shared" si="1975"/>
        <v>21083.665010221855</v>
      </c>
    </row>
    <row r="9719" spans="1:16">
      <c r="A9719" s="6">
        <v>14</v>
      </c>
      <c r="B9719" s="6">
        <v>19</v>
      </c>
      <c r="C9719" s="6">
        <v>12</v>
      </c>
      <c r="D9719" s="6">
        <f t="shared" si="1963"/>
        <v>45</v>
      </c>
      <c r="E9719" s="5">
        <f t="shared" si="1964"/>
        <v>4784.8479031488414</v>
      </c>
      <c r="F9719" s="5">
        <f t="shared" si="1965"/>
        <v>911.23060582002495</v>
      </c>
      <c r="G9719" s="5">
        <f t="shared" si="1966"/>
        <v>626.80743957041921</v>
      </c>
      <c r="H9719" s="5">
        <f t="shared" si="1967"/>
        <v>6322.885948539285</v>
      </c>
      <c r="I9719" s="5">
        <f t="shared" si="1968"/>
        <v>720</v>
      </c>
      <c r="J9719" s="5">
        <f t="shared" si="1969"/>
        <v>5602.885948539285</v>
      </c>
      <c r="K9719" s="2">
        <f t="shared" si="1970"/>
        <v>122272.32549547369</v>
      </c>
      <c r="L9719" s="2">
        <f t="shared" si="1971"/>
        <v>195386</v>
      </c>
      <c r="M9719" s="2">
        <f t="shared" si="1972"/>
        <v>31240</v>
      </c>
      <c r="N9719" s="6">
        <f t="shared" si="1973"/>
        <v>1</v>
      </c>
      <c r="O9719" s="2">
        <f t="shared" si="1974"/>
        <v>21873.674504526309</v>
      </c>
      <c r="P9719" s="2">
        <f t="shared" si="1975"/>
        <v>21873.674504526309</v>
      </c>
    </row>
    <row r="9720" spans="1:16">
      <c r="A9720" s="6">
        <v>14</v>
      </c>
      <c r="B9720" s="6">
        <v>19</v>
      </c>
      <c r="C9720" s="6">
        <v>13</v>
      </c>
      <c r="D9720" s="6">
        <f t="shared" si="1963"/>
        <v>46</v>
      </c>
      <c r="E9720" s="5">
        <f t="shared" si="1964"/>
        <v>4784.8479031488414</v>
      </c>
      <c r="F9720" s="5">
        <f t="shared" si="1965"/>
        <v>911.23060582002495</v>
      </c>
      <c r="G9720" s="5">
        <f t="shared" si="1966"/>
        <v>687.52941027880343</v>
      </c>
      <c r="H9720" s="5">
        <f t="shared" si="1967"/>
        <v>6383.60791924767</v>
      </c>
      <c r="I9720" s="5">
        <f t="shared" si="1968"/>
        <v>720</v>
      </c>
      <c r="J9720" s="5">
        <f t="shared" si="1969"/>
        <v>5663.60791924767</v>
      </c>
      <c r="K9720" s="2">
        <f t="shared" si="1970"/>
        <v>123326.5263758276</v>
      </c>
      <c r="L9720" s="2">
        <f t="shared" si="1971"/>
        <v>198086</v>
      </c>
      <c r="M9720" s="2">
        <f t="shared" si="1972"/>
        <v>32120</v>
      </c>
      <c r="N9720" s="6">
        <f t="shared" si="1973"/>
        <v>1</v>
      </c>
      <c r="O9720" s="2">
        <f t="shared" si="1974"/>
        <v>22639.473624172402</v>
      </c>
      <c r="P9720" s="2">
        <f t="shared" si="1975"/>
        <v>22639.473624172402</v>
      </c>
    </row>
    <row r="9721" spans="1:16">
      <c r="A9721" s="6">
        <v>14</v>
      </c>
      <c r="B9721" s="6">
        <v>19</v>
      </c>
      <c r="C9721" s="6">
        <v>14</v>
      </c>
      <c r="D9721" s="6">
        <f t="shared" si="1963"/>
        <v>47</v>
      </c>
      <c r="E9721" s="5">
        <f t="shared" si="1964"/>
        <v>4784.8479031488414</v>
      </c>
      <c r="F9721" s="5">
        <f t="shared" si="1965"/>
        <v>911.23060582002495</v>
      </c>
      <c r="G9721" s="5">
        <f t="shared" si="1966"/>
        <v>749.67149159246469</v>
      </c>
      <c r="H9721" s="5">
        <f t="shared" si="1967"/>
        <v>6445.750000561331</v>
      </c>
      <c r="I9721" s="5">
        <f t="shared" si="1968"/>
        <v>720</v>
      </c>
      <c r="J9721" s="5">
        <f t="shared" si="1969"/>
        <v>5725.750000561331</v>
      </c>
      <c r="K9721" s="2">
        <f t="shared" si="1970"/>
        <v>124405.38195418977</v>
      </c>
      <c r="L9721" s="2">
        <f t="shared" si="1971"/>
        <v>200786</v>
      </c>
      <c r="M9721" s="2">
        <f t="shared" si="1972"/>
        <v>33000</v>
      </c>
      <c r="N9721" s="6">
        <f t="shared" si="1973"/>
        <v>1</v>
      </c>
      <c r="O9721" s="2">
        <f t="shared" si="1974"/>
        <v>23380.618045810232</v>
      </c>
      <c r="P9721" s="2">
        <f t="shared" si="1975"/>
        <v>23380.618045810232</v>
      </c>
    </row>
    <row r="9722" spans="1:16">
      <c r="A9722" s="6">
        <v>14</v>
      </c>
      <c r="B9722" s="6">
        <v>19</v>
      </c>
      <c r="C9722" s="6">
        <v>15</v>
      </c>
      <c r="D9722" s="6">
        <f t="shared" si="1963"/>
        <v>48</v>
      </c>
      <c r="E9722" s="5">
        <f t="shared" si="1964"/>
        <v>4784.8479031488414</v>
      </c>
      <c r="F9722" s="5">
        <f t="shared" si="1965"/>
        <v>911.23060582002495</v>
      </c>
      <c r="G9722" s="5">
        <f t="shared" si="1966"/>
        <v>813.25969846861108</v>
      </c>
      <c r="H9722" s="5">
        <f t="shared" si="1967"/>
        <v>6509.3382074374767</v>
      </c>
      <c r="I9722" s="5">
        <f t="shared" si="1968"/>
        <v>720</v>
      </c>
      <c r="J9722" s="5">
        <f t="shared" si="1969"/>
        <v>5789.3382074374767</v>
      </c>
      <c r="K9722" s="2">
        <f t="shared" si="1970"/>
        <v>125509.34387912285</v>
      </c>
      <c r="L9722" s="2">
        <f t="shared" si="1971"/>
        <v>203486</v>
      </c>
      <c r="M9722" s="2">
        <f t="shared" si="1972"/>
        <v>33880</v>
      </c>
      <c r="N9722" s="6">
        <f t="shared" si="1973"/>
        <v>0</v>
      </c>
      <c r="O9722" s="2">
        <f t="shared" si="1974"/>
        <v>24096.656120877145</v>
      </c>
      <c r="P9722" s="2" t="str">
        <f t="shared" si="1975"/>
        <v/>
      </c>
    </row>
    <row r="9723" spans="1:16">
      <c r="A9723" s="6">
        <v>14</v>
      </c>
      <c r="B9723" s="6">
        <v>19</v>
      </c>
      <c r="C9723" s="6">
        <v>16</v>
      </c>
      <c r="D9723" s="6">
        <f t="shared" si="1963"/>
        <v>49</v>
      </c>
      <c r="E9723" s="5">
        <f t="shared" si="1964"/>
        <v>4784.8479031488414</v>
      </c>
      <c r="F9723" s="5">
        <f t="shared" si="1965"/>
        <v>911.23060582002495</v>
      </c>
      <c r="G9723" s="5">
        <f t="shared" si="1966"/>
        <v>878.32047434610013</v>
      </c>
      <c r="H9723" s="5">
        <f t="shared" si="1967"/>
        <v>6574.3989833149662</v>
      </c>
      <c r="I9723" s="5">
        <f t="shared" si="1968"/>
        <v>720</v>
      </c>
      <c r="J9723" s="5">
        <f t="shared" si="1969"/>
        <v>5854.3989833149662</v>
      </c>
      <c r="K9723" s="2">
        <f t="shared" si="1970"/>
        <v>126638.87123810705</v>
      </c>
      <c r="L9723" s="2">
        <f t="shared" si="1971"/>
        <v>206186</v>
      </c>
      <c r="M9723" s="2">
        <f t="shared" si="1972"/>
        <v>34760</v>
      </c>
      <c r="N9723" s="6">
        <f t="shared" si="1973"/>
        <v>0</v>
      </c>
      <c r="O9723" s="2">
        <f t="shared" si="1974"/>
        <v>24787.128761892949</v>
      </c>
      <c r="P9723" s="2" t="str">
        <f t="shared" si="1975"/>
        <v/>
      </c>
    </row>
    <row r="9724" spans="1:16">
      <c r="A9724" s="6">
        <v>14</v>
      </c>
      <c r="B9724" s="6">
        <v>19</v>
      </c>
      <c r="C9724" s="6">
        <v>17</v>
      </c>
      <c r="D9724" s="6">
        <f t="shared" si="1963"/>
        <v>50</v>
      </c>
      <c r="E9724" s="5">
        <f t="shared" si="1964"/>
        <v>4784.8479031488414</v>
      </c>
      <c r="F9724" s="5">
        <f t="shared" si="1965"/>
        <v>911.23060582002495</v>
      </c>
      <c r="G9724" s="5">
        <f t="shared" si="1966"/>
        <v>944.88069779264049</v>
      </c>
      <c r="H9724" s="5">
        <f t="shared" si="1967"/>
        <v>6640.9592067615067</v>
      </c>
      <c r="I9724" s="5">
        <f t="shared" si="1968"/>
        <v>720</v>
      </c>
      <c r="J9724" s="5">
        <f t="shared" si="1969"/>
        <v>5920.9592067615067</v>
      </c>
      <c r="K9724" s="2">
        <f t="shared" si="1970"/>
        <v>127794.43067294282</v>
      </c>
      <c r="L9724" s="2">
        <f t="shared" si="1971"/>
        <v>208886</v>
      </c>
      <c r="M9724" s="2">
        <f t="shared" si="1972"/>
        <v>35640</v>
      </c>
      <c r="N9724" s="6">
        <f t="shared" si="1973"/>
        <v>0</v>
      </c>
      <c r="O9724" s="2">
        <f t="shared" si="1974"/>
        <v>25451.569327057179</v>
      </c>
      <c r="P9724" s="2" t="str">
        <f t="shared" si="1975"/>
        <v/>
      </c>
    </row>
    <row r="9725" spans="1:16">
      <c r="A9725" s="6">
        <v>14</v>
      </c>
      <c r="B9725" s="6">
        <v>19</v>
      </c>
      <c r="C9725" s="6">
        <v>18</v>
      </c>
      <c r="D9725" s="6">
        <f t="shared" si="1963"/>
        <v>51</v>
      </c>
      <c r="E9725" s="5">
        <f t="shared" si="1964"/>
        <v>4784.8479031488414</v>
      </c>
      <c r="F9725" s="5">
        <f t="shared" si="1965"/>
        <v>911.23060582002495</v>
      </c>
      <c r="G9725" s="5">
        <f t="shared" si="1966"/>
        <v>1012.9676892512279</v>
      </c>
      <c r="H9725" s="5">
        <f t="shared" si="1967"/>
        <v>6709.0461982200941</v>
      </c>
      <c r="I9725" s="5">
        <f t="shared" si="1968"/>
        <v>720</v>
      </c>
      <c r="J9725" s="5">
        <f t="shared" si="1969"/>
        <v>5989.0461982200941</v>
      </c>
      <c r="K9725" s="2">
        <f t="shared" si="1970"/>
        <v>128976.49649687663</v>
      </c>
      <c r="L9725" s="2">
        <f t="shared" si="1971"/>
        <v>211586</v>
      </c>
      <c r="M9725" s="2">
        <f t="shared" si="1972"/>
        <v>36520</v>
      </c>
      <c r="N9725" s="6">
        <f t="shared" si="1973"/>
        <v>0</v>
      </c>
      <c r="O9725" s="2">
        <f t="shared" si="1974"/>
        <v>26089.503503123371</v>
      </c>
      <c r="P9725" s="2" t="str">
        <f t="shared" si="1975"/>
        <v/>
      </c>
    </row>
    <row r="9726" spans="1:16">
      <c r="A9726" s="6">
        <v>14</v>
      </c>
      <c r="B9726" s="6">
        <v>19</v>
      </c>
      <c r="C9726" s="6">
        <v>19</v>
      </c>
      <c r="D9726" s="6">
        <f t="shared" si="1963"/>
        <v>52</v>
      </c>
      <c r="E9726" s="5">
        <f t="shared" si="1964"/>
        <v>4784.8479031488414</v>
      </c>
      <c r="F9726" s="5">
        <f t="shared" si="1965"/>
        <v>911.23060582002495</v>
      </c>
      <c r="G9726" s="5">
        <f t="shared" si="1966"/>
        <v>1082.6092178872495</v>
      </c>
      <c r="H9726" s="5">
        <f t="shared" si="1967"/>
        <v>6778.6877268561157</v>
      </c>
      <c r="I9726" s="5">
        <f t="shared" si="1968"/>
        <v>720</v>
      </c>
      <c r="J9726" s="5">
        <f t="shared" si="1969"/>
        <v>6058.6877268561157</v>
      </c>
      <c r="K9726" s="2">
        <f t="shared" si="1970"/>
        <v>130185.55081347423</v>
      </c>
      <c r="L9726" s="2">
        <f t="shared" si="1971"/>
        <v>214286</v>
      </c>
      <c r="M9726" s="2">
        <f t="shared" si="1972"/>
        <v>37400</v>
      </c>
      <c r="N9726" s="6">
        <f t="shared" si="1973"/>
        <v>0</v>
      </c>
      <c r="O9726" s="2">
        <f t="shared" si="1974"/>
        <v>26700.449186525773</v>
      </c>
      <c r="P9726" s="2" t="str">
        <f t="shared" si="1975"/>
        <v/>
      </c>
    </row>
    <row r="9727" spans="1:16">
      <c r="A9727" s="6">
        <v>14</v>
      </c>
      <c r="B9727" s="6">
        <v>19</v>
      </c>
      <c r="C9727" s="6">
        <v>20</v>
      </c>
      <c r="D9727" s="6">
        <f t="shared" si="1963"/>
        <v>53</v>
      </c>
      <c r="E9727" s="5">
        <f t="shared" si="1964"/>
        <v>4784.8479031488414</v>
      </c>
      <c r="F9727" s="5">
        <f t="shared" si="1965"/>
        <v>911.23060582002495</v>
      </c>
      <c r="G9727" s="5">
        <f t="shared" si="1966"/>
        <v>1153.8335085377266</v>
      </c>
      <c r="H9727" s="5">
        <f t="shared" si="1967"/>
        <v>6849.9120175065927</v>
      </c>
      <c r="I9727" s="5">
        <f t="shared" si="1968"/>
        <v>720</v>
      </c>
      <c r="J9727" s="5">
        <f t="shared" si="1969"/>
        <v>6129.9120175065927</v>
      </c>
      <c r="K9727" s="2">
        <f t="shared" si="1970"/>
        <v>131422.08363726723</v>
      </c>
      <c r="L9727" s="2">
        <f t="shared" si="1971"/>
        <v>216986</v>
      </c>
      <c r="M9727" s="2">
        <f t="shared" si="1972"/>
        <v>38280</v>
      </c>
      <c r="N9727" s="6">
        <f t="shared" si="1973"/>
        <v>0</v>
      </c>
      <c r="O9727" s="2">
        <f t="shared" si="1974"/>
        <v>27283.916362732765</v>
      </c>
      <c r="P9727" s="2" t="str">
        <f t="shared" si="1975"/>
        <v/>
      </c>
    </row>
    <row r="9728" spans="1:16">
      <c r="A9728" s="6">
        <v>14</v>
      </c>
      <c r="B9728" s="6">
        <v>19</v>
      </c>
      <c r="C9728" s="6">
        <v>21</v>
      </c>
      <c r="D9728" s="6">
        <f t="shared" si="1963"/>
        <v>54</v>
      </c>
      <c r="E9728" s="5">
        <f t="shared" si="1964"/>
        <v>4784.8479031488414</v>
      </c>
      <c r="F9728" s="5">
        <f t="shared" si="1965"/>
        <v>911.23060582002495</v>
      </c>
      <c r="G9728" s="5">
        <f t="shared" si="1966"/>
        <v>1226.6692487641703</v>
      </c>
      <c r="H9728" s="5">
        <f t="shared" si="1967"/>
        <v>6922.7477577330365</v>
      </c>
      <c r="I9728" s="5">
        <f t="shared" si="1968"/>
        <v>720</v>
      </c>
      <c r="J9728" s="5">
        <f t="shared" si="1969"/>
        <v>6202.7477577330365</v>
      </c>
      <c r="K9728" s="2">
        <f t="shared" si="1970"/>
        <v>132686.59301619855</v>
      </c>
      <c r="L9728" s="2">
        <f t="shared" si="1971"/>
        <v>219686</v>
      </c>
      <c r="M9728" s="2">
        <f t="shared" si="1972"/>
        <v>39160</v>
      </c>
      <c r="N9728" s="6">
        <f t="shared" si="1973"/>
        <v>0</v>
      </c>
      <c r="O9728" s="2">
        <f t="shared" si="1974"/>
        <v>27839.406983801455</v>
      </c>
      <c r="P9728" s="2" t="str">
        <f t="shared" si="1975"/>
        <v/>
      </c>
    </row>
    <row r="9729" spans="1:16">
      <c r="A9729" s="6">
        <v>14</v>
      </c>
      <c r="B9729" s="6">
        <v>19</v>
      </c>
      <c r="C9729" s="6">
        <v>22</v>
      </c>
      <c r="D9729" s="6">
        <f t="shared" si="1963"/>
        <v>55</v>
      </c>
      <c r="E9729" s="5">
        <f t="shared" si="1964"/>
        <v>4784.8479031488414</v>
      </c>
      <c r="F9729" s="5">
        <f t="shared" si="1965"/>
        <v>911.23060582002495</v>
      </c>
      <c r="G9729" s="5">
        <f t="shared" si="1966"/>
        <v>1301.1455960105666</v>
      </c>
      <c r="H9729" s="5">
        <f t="shared" si="1967"/>
        <v>6997.2241049794329</v>
      </c>
      <c r="I9729" s="5">
        <f t="shared" si="1968"/>
        <v>720</v>
      </c>
      <c r="J9729" s="5">
        <f t="shared" si="1969"/>
        <v>6277.2241049794329</v>
      </c>
      <c r="K9729" s="2">
        <f t="shared" si="1970"/>
        <v>133979.58515589294</v>
      </c>
      <c r="L9729" s="2">
        <f t="shared" si="1971"/>
        <v>222386</v>
      </c>
      <c r="M9729" s="2">
        <f t="shared" si="1972"/>
        <v>40040</v>
      </c>
      <c r="N9729" s="6">
        <f t="shared" si="1973"/>
        <v>0</v>
      </c>
      <c r="O9729" s="2">
        <f t="shared" si="1974"/>
        <v>28366.414844107057</v>
      </c>
      <c r="P9729" s="2" t="str">
        <f t="shared" si="1975"/>
        <v/>
      </c>
    </row>
    <row r="9730" spans="1:16">
      <c r="A9730" s="6">
        <v>14</v>
      </c>
      <c r="B9730" s="6">
        <v>19</v>
      </c>
      <c r="C9730" s="6">
        <v>23</v>
      </c>
      <c r="D9730" s="6">
        <f t="shared" si="1963"/>
        <v>56</v>
      </c>
      <c r="E9730" s="5">
        <f t="shared" si="1964"/>
        <v>4784.8479031488414</v>
      </c>
      <c r="F9730" s="5">
        <f t="shared" si="1965"/>
        <v>911.23060582002495</v>
      </c>
      <c r="G9730" s="5">
        <f t="shared" si="1966"/>
        <v>1377.292184868003</v>
      </c>
      <c r="H9730" s="5">
        <f t="shared" si="1967"/>
        <v>7073.3706938368687</v>
      </c>
      <c r="I9730" s="5">
        <f t="shared" si="1968"/>
        <v>720</v>
      </c>
      <c r="J9730" s="5">
        <f t="shared" si="1969"/>
        <v>6353.3706938368687</v>
      </c>
      <c r="K9730" s="2">
        <f t="shared" si="1970"/>
        <v>135301.57454577897</v>
      </c>
      <c r="L9730" s="2">
        <f t="shared" si="1971"/>
        <v>225086</v>
      </c>
      <c r="M9730" s="2">
        <f t="shared" si="1972"/>
        <v>40920</v>
      </c>
      <c r="N9730" s="6">
        <f t="shared" si="1973"/>
        <v>0</v>
      </c>
      <c r="O9730" s="2">
        <f t="shared" si="1974"/>
        <v>28864.425454221026</v>
      </c>
      <c r="P9730" s="2" t="str">
        <f t="shared" si="1975"/>
        <v/>
      </c>
    </row>
    <row r="9731" spans="1:16">
      <c r="A9731" s="6">
        <v>14</v>
      </c>
      <c r="B9731" s="6">
        <v>19</v>
      </c>
      <c r="C9731" s="6">
        <v>24</v>
      </c>
      <c r="D9731" s="6">
        <f t="shared" si="1963"/>
        <v>57</v>
      </c>
      <c r="E9731" s="5">
        <f t="shared" si="1964"/>
        <v>4784.8479031488414</v>
      </c>
      <c r="F9731" s="5">
        <f t="shared" si="1965"/>
        <v>911.23060582002495</v>
      </c>
      <c r="G9731" s="5">
        <f t="shared" si="1966"/>
        <v>1455.1391344474989</v>
      </c>
      <c r="H9731" s="5">
        <f t="shared" si="1967"/>
        <v>7151.2176434163648</v>
      </c>
      <c r="I9731" s="5">
        <f t="shared" si="1968"/>
        <v>720</v>
      </c>
      <c r="J9731" s="5">
        <f t="shared" si="1969"/>
        <v>6431.2176434163648</v>
      </c>
      <c r="K9731" s="2">
        <f t="shared" si="1970"/>
        <v>136653.08408708966</v>
      </c>
      <c r="L9731" s="2">
        <f t="shared" si="1971"/>
        <v>227786</v>
      </c>
      <c r="M9731" s="2">
        <f t="shared" si="1972"/>
        <v>41800</v>
      </c>
      <c r="N9731" s="6">
        <f t="shared" si="1973"/>
        <v>0</v>
      </c>
      <c r="O9731" s="2">
        <f t="shared" si="1974"/>
        <v>29332.915912910335</v>
      </c>
      <c r="P9731" s="2" t="str">
        <f t="shared" si="1975"/>
        <v/>
      </c>
    </row>
    <row r="9732" spans="1:16">
      <c r="A9732" s="6">
        <v>14</v>
      </c>
      <c r="B9732" s="6">
        <v>19</v>
      </c>
      <c r="C9732" s="6">
        <v>25</v>
      </c>
      <c r="D9732" s="6">
        <f t="shared" ref="D9732:D9795" si="1976">A9732+B9732+C9732</f>
        <v>58</v>
      </c>
      <c r="E9732" s="5">
        <f t="shared" ref="E9732:E9795" si="1977">IF(A9732=0,0,A9732*LABOR_HRS_WK_TOM*SEASON_WEEKS*(1+DIM_PCT_TOM)^A9732)</f>
        <v>4784.8479031488414</v>
      </c>
      <c r="F9732" s="5">
        <f t="shared" ref="F9732:F9795" si="1978">IF(B9732=0,0,B9732*LABOR_HRS_WK_CAR*SEASON_WEEKS*(1+DIM_PCT_CAR)^B9732)</f>
        <v>911.23060582002495</v>
      </c>
      <c r="G9732" s="5">
        <f t="shared" ref="G9732:G9795" si="1979">IF(C9732=0,0,C9732*LABOR_HRS_WK_MES*SEASON_WEEKS*(1+DIM_PCT_MES)^C9732)</f>
        <v>1534.7170558625965</v>
      </c>
      <c r="H9732" s="5">
        <f t="shared" ref="H9732:H9795" si="1980">E9732+F9732+G9732</f>
        <v>7230.7955648314628</v>
      </c>
      <c r="I9732" s="5">
        <f t="shared" ref="I9732:I9795" si="1981">MIN(H9732,FARMER_HRS)</f>
        <v>720</v>
      </c>
      <c r="J9732" s="5">
        <f t="shared" ref="J9732:J9795" si="1982">MAX(0,H9732-FARMER_HRS)</f>
        <v>6510.7955648314628</v>
      </c>
      <c r="K9732" s="2">
        <f t="shared" ref="K9732:K9795" si="1983">I9732*FARMER_RATE+J9732*TEMP_WORKER_RATE</f>
        <v>138034.64522276845</v>
      </c>
      <c r="L9732" s="2">
        <f t="shared" ref="L9732:L9795" si="1984">A9732*PRICE_TOM+B9732*PRICE_CAR+C9732*PRICE_MES</f>
        <v>230486</v>
      </c>
      <c r="M9732" s="2">
        <f t="shared" ref="M9732:M9795" si="1985">A9732*FERT_BED_TOM+B9732*FERT_BED_CAR+C9732*FERT_BED_MES</f>
        <v>42680</v>
      </c>
      <c r="N9732" s="6">
        <f t="shared" ref="N9732:N9795" si="1986">IF(AND(D9732&lt;=TOTAL_BEDS,J9732&lt;=TEMP_WORKER_MAX*TEMP_WORKER_HRS),1,0)</f>
        <v>0</v>
      </c>
      <c r="O9732" s="2">
        <f t="shared" ref="O9732:O9795" si="1987">L9732-M9732-K9732-FIXED_COSTS</f>
        <v>29771.354777231551</v>
      </c>
      <c r="P9732" s="2" t="str">
        <f t="shared" ref="P9732:P9795" si="1988">IF(N9732=1,O9732,"")</f>
        <v/>
      </c>
    </row>
    <row r="9733" spans="1:16">
      <c r="A9733" s="6">
        <v>14</v>
      </c>
      <c r="B9733" s="6">
        <v>19</v>
      </c>
      <c r="C9733" s="6">
        <v>26</v>
      </c>
      <c r="D9733" s="6">
        <f t="shared" si="1976"/>
        <v>59</v>
      </c>
      <c r="E9733" s="5">
        <f t="shared" si="1977"/>
        <v>4784.8479031488414</v>
      </c>
      <c r="F9733" s="5">
        <f t="shared" si="1978"/>
        <v>911.23060582002495</v>
      </c>
      <c r="G9733" s="5">
        <f t="shared" si="1979"/>
        <v>1616.0570598233144</v>
      </c>
      <c r="H9733" s="5">
        <f t="shared" si="1980"/>
        <v>7312.1355687921805</v>
      </c>
      <c r="I9733" s="5">
        <f t="shared" si="1981"/>
        <v>720</v>
      </c>
      <c r="J9733" s="5">
        <f t="shared" si="1982"/>
        <v>6592.1355687921805</v>
      </c>
      <c r="K9733" s="2">
        <f t="shared" si="1983"/>
        <v>139446.79806930869</v>
      </c>
      <c r="L9733" s="2">
        <f t="shared" si="1984"/>
        <v>233186</v>
      </c>
      <c r="M9733" s="2">
        <f t="shared" si="1985"/>
        <v>43560</v>
      </c>
      <c r="N9733" s="6">
        <f t="shared" si="1986"/>
        <v>0</v>
      </c>
      <c r="O9733" s="2">
        <f t="shared" si="1987"/>
        <v>30179.201930691313</v>
      </c>
      <c r="P9733" s="2" t="str">
        <f t="shared" si="1988"/>
        <v/>
      </c>
    </row>
    <row r="9734" spans="1:16">
      <c r="A9734" s="6">
        <v>14</v>
      </c>
      <c r="B9734" s="6">
        <v>19</v>
      </c>
      <c r="C9734" s="6">
        <v>27</v>
      </c>
      <c r="D9734" s="6">
        <f t="shared" si="1976"/>
        <v>60</v>
      </c>
      <c r="E9734" s="5">
        <f t="shared" si="1977"/>
        <v>4784.8479031488414</v>
      </c>
      <c r="F9734" s="5">
        <f t="shared" si="1978"/>
        <v>911.23060582002495</v>
      </c>
      <c r="G9734" s="5">
        <f t="shared" si="1979"/>
        <v>1699.1907643430709</v>
      </c>
      <c r="H9734" s="5">
        <f t="shared" si="1980"/>
        <v>7395.2692733119366</v>
      </c>
      <c r="I9734" s="5">
        <f t="shared" si="1981"/>
        <v>720</v>
      </c>
      <c r="J9734" s="5">
        <f t="shared" si="1982"/>
        <v>6675.2692733119366</v>
      </c>
      <c r="K9734" s="2">
        <f t="shared" si="1983"/>
        <v>140890.09155055444</v>
      </c>
      <c r="L9734" s="2">
        <f t="shared" si="1984"/>
        <v>235886</v>
      </c>
      <c r="M9734" s="2">
        <f t="shared" si="1985"/>
        <v>44440</v>
      </c>
      <c r="N9734" s="6">
        <f t="shared" si="1986"/>
        <v>0</v>
      </c>
      <c r="O9734" s="2">
        <f t="shared" si="1987"/>
        <v>30555.90844944556</v>
      </c>
      <c r="P9734" s="2" t="str">
        <f t="shared" si="1988"/>
        <v/>
      </c>
    </row>
    <row r="9735" spans="1:16">
      <c r="A9735" s="6">
        <v>14</v>
      </c>
      <c r="B9735" s="6">
        <v>19</v>
      </c>
      <c r="C9735" s="6">
        <v>28</v>
      </c>
      <c r="D9735" s="6">
        <f t="shared" si="1976"/>
        <v>61</v>
      </c>
      <c r="E9735" s="5">
        <f t="shared" si="1977"/>
        <v>4784.8479031488414</v>
      </c>
      <c r="F9735" s="5">
        <f t="shared" si="1978"/>
        <v>911.23060582002495</v>
      </c>
      <c r="G9735" s="5">
        <f t="shared" si="1979"/>
        <v>1784.1503025602246</v>
      </c>
      <c r="H9735" s="5">
        <f t="shared" si="1980"/>
        <v>7480.2288115290903</v>
      </c>
      <c r="I9735" s="5">
        <f t="shared" si="1981"/>
        <v>720</v>
      </c>
      <c r="J9735" s="5">
        <f t="shared" si="1982"/>
        <v>6760.2288115290903</v>
      </c>
      <c r="K9735" s="2">
        <f t="shared" si="1983"/>
        <v>142365.08353349115</v>
      </c>
      <c r="L9735" s="2">
        <f t="shared" si="1984"/>
        <v>238586</v>
      </c>
      <c r="M9735" s="2">
        <f t="shared" si="1985"/>
        <v>45320</v>
      </c>
      <c r="N9735" s="6">
        <f t="shared" si="1986"/>
        <v>0</v>
      </c>
      <c r="O9735" s="2">
        <f t="shared" si="1987"/>
        <v>30900.916466508846</v>
      </c>
      <c r="P9735" s="2" t="str">
        <f t="shared" si="1988"/>
        <v/>
      </c>
    </row>
    <row r="9736" spans="1:16">
      <c r="A9736" s="6">
        <v>14</v>
      </c>
      <c r="B9736" s="6">
        <v>19</v>
      </c>
      <c r="C9736" s="6">
        <v>29</v>
      </c>
      <c r="D9736" s="6">
        <f t="shared" si="1976"/>
        <v>62</v>
      </c>
      <c r="E9736" s="5">
        <f t="shared" si="1977"/>
        <v>4784.8479031488414</v>
      </c>
      <c r="F9736" s="5">
        <f t="shared" si="1978"/>
        <v>911.23060582002495</v>
      </c>
      <c r="G9736" s="5">
        <f t="shared" si="1979"/>
        <v>1870.9683306758782</v>
      </c>
      <c r="H9736" s="5">
        <f t="shared" si="1980"/>
        <v>7567.0468396447441</v>
      </c>
      <c r="I9736" s="5">
        <f t="shared" si="1981"/>
        <v>720</v>
      </c>
      <c r="J9736" s="5">
        <f t="shared" si="1982"/>
        <v>6847.0468396447441</v>
      </c>
      <c r="K9736" s="2">
        <f t="shared" si="1983"/>
        <v>143872.34096605459</v>
      </c>
      <c r="L9736" s="2">
        <f t="shared" si="1984"/>
        <v>241286</v>
      </c>
      <c r="M9736" s="2">
        <f t="shared" si="1985"/>
        <v>46200</v>
      </c>
      <c r="N9736" s="6">
        <f t="shared" si="1986"/>
        <v>0</v>
      </c>
      <c r="O9736" s="2">
        <f t="shared" si="1987"/>
        <v>31213.659033945412</v>
      </c>
      <c r="P9736" s="2" t="str">
        <f t="shared" si="1988"/>
        <v/>
      </c>
    </row>
    <row r="9737" spans="1:16">
      <c r="A9737" s="6">
        <v>14</v>
      </c>
      <c r="B9737" s="6">
        <v>19</v>
      </c>
      <c r="C9737" s="6">
        <v>30</v>
      </c>
      <c r="D9737" s="6">
        <f t="shared" si="1976"/>
        <v>63</v>
      </c>
      <c r="E9737" s="5">
        <f t="shared" si="1977"/>
        <v>4784.8479031488414</v>
      </c>
      <c r="F9737" s="5">
        <f t="shared" si="1978"/>
        <v>911.23060582002495</v>
      </c>
      <c r="G9737" s="5">
        <f t="shared" si="1979"/>
        <v>1959.6780360096488</v>
      </c>
      <c r="H9737" s="5">
        <f t="shared" si="1980"/>
        <v>7655.7565449785152</v>
      </c>
      <c r="I9737" s="5">
        <f t="shared" si="1981"/>
        <v>720</v>
      </c>
      <c r="J9737" s="5">
        <f t="shared" si="1982"/>
        <v>6935.7565449785152</v>
      </c>
      <c r="K9737" s="2">
        <f t="shared" si="1983"/>
        <v>145412.44001698811</v>
      </c>
      <c r="L9737" s="2">
        <f t="shared" si="1984"/>
        <v>243986</v>
      </c>
      <c r="M9737" s="2">
        <f t="shared" si="1985"/>
        <v>47080</v>
      </c>
      <c r="N9737" s="6">
        <f t="shared" si="1986"/>
        <v>0</v>
      </c>
      <c r="O9737" s="2">
        <f t="shared" si="1987"/>
        <v>31493.559983011888</v>
      </c>
      <c r="P9737" s="2" t="str">
        <f t="shared" si="1988"/>
        <v/>
      </c>
    </row>
    <row r="9738" spans="1:16">
      <c r="A9738" s="6">
        <v>14</v>
      </c>
      <c r="B9738" s="6">
        <v>20</v>
      </c>
      <c r="C9738" s="6">
        <v>0</v>
      </c>
      <c r="D9738" s="6">
        <f t="shared" si="1976"/>
        <v>34</v>
      </c>
      <c r="E9738" s="5">
        <f t="shared" si="1977"/>
        <v>4784.8479031488414</v>
      </c>
      <c r="F9738" s="5">
        <f t="shared" si="1978"/>
        <v>983.16986417423732</v>
      </c>
      <c r="G9738" s="5">
        <f t="shared" si="1979"/>
        <v>0</v>
      </c>
      <c r="H9738" s="5">
        <f t="shared" si="1980"/>
        <v>5768.0177673230792</v>
      </c>
      <c r="I9738" s="5">
        <f t="shared" si="1981"/>
        <v>720</v>
      </c>
      <c r="J9738" s="5">
        <f t="shared" si="1982"/>
        <v>5048.0177673230792</v>
      </c>
      <c r="K9738" s="2">
        <f t="shared" si="1983"/>
        <v>112639.197349359</v>
      </c>
      <c r="L9738" s="2">
        <f t="shared" si="1984"/>
        <v>165080</v>
      </c>
      <c r="M9738" s="2">
        <f t="shared" si="1985"/>
        <v>21120</v>
      </c>
      <c r="N9738" s="6">
        <f t="shared" si="1986"/>
        <v>1</v>
      </c>
      <c r="O9738" s="2">
        <f t="shared" si="1987"/>
        <v>11320.802650640995</v>
      </c>
      <c r="P9738" s="2">
        <f t="shared" si="1988"/>
        <v>11320.802650640995</v>
      </c>
    </row>
    <row r="9739" spans="1:16">
      <c r="A9739" s="6">
        <v>14</v>
      </c>
      <c r="B9739" s="6">
        <v>20</v>
      </c>
      <c r="C9739" s="6">
        <v>1</v>
      </c>
      <c r="D9739" s="6">
        <f t="shared" si="1976"/>
        <v>35</v>
      </c>
      <c r="E9739" s="5">
        <f t="shared" si="1977"/>
        <v>4784.8479031488414</v>
      </c>
      <c r="F9739" s="5">
        <f t="shared" si="1978"/>
        <v>983.16986417423732</v>
      </c>
      <c r="G9739" s="5">
        <f t="shared" si="1979"/>
        <v>45.5625</v>
      </c>
      <c r="H9739" s="5">
        <f t="shared" si="1980"/>
        <v>5813.5802673230792</v>
      </c>
      <c r="I9739" s="5">
        <f t="shared" si="1981"/>
        <v>720</v>
      </c>
      <c r="J9739" s="5">
        <f t="shared" si="1982"/>
        <v>5093.5802673230792</v>
      </c>
      <c r="K9739" s="2">
        <f t="shared" si="1983"/>
        <v>113430.212974359</v>
      </c>
      <c r="L9739" s="2">
        <f t="shared" si="1984"/>
        <v>167780</v>
      </c>
      <c r="M9739" s="2">
        <f t="shared" si="1985"/>
        <v>22000</v>
      </c>
      <c r="N9739" s="6">
        <f t="shared" si="1986"/>
        <v>1</v>
      </c>
      <c r="O9739" s="2">
        <f t="shared" si="1987"/>
        <v>12349.787025640995</v>
      </c>
      <c r="P9739" s="2">
        <f t="shared" si="1988"/>
        <v>12349.787025640995</v>
      </c>
    </row>
    <row r="9740" spans="1:16">
      <c r="A9740" s="6">
        <v>14</v>
      </c>
      <c r="B9740" s="6">
        <v>20</v>
      </c>
      <c r="C9740" s="6">
        <v>2</v>
      </c>
      <c r="D9740" s="6">
        <f t="shared" si="1976"/>
        <v>36</v>
      </c>
      <c r="E9740" s="5">
        <f t="shared" si="1977"/>
        <v>4784.8479031488414</v>
      </c>
      <c r="F9740" s="5">
        <f t="shared" si="1978"/>
        <v>983.16986417423732</v>
      </c>
      <c r="G9740" s="5">
        <f t="shared" si="1979"/>
        <v>92.264062499999994</v>
      </c>
      <c r="H9740" s="5">
        <f t="shared" si="1980"/>
        <v>5860.2818298230795</v>
      </c>
      <c r="I9740" s="5">
        <f t="shared" si="1981"/>
        <v>720</v>
      </c>
      <c r="J9740" s="5">
        <f t="shared" si="1982"/>
        <v>5140.2818298230795</v>
      </c>
      <c r="K9740" s="2">
        <f t="shared" si="1983"/>
        <v>114241.00398998402</v>
      </c>
      <c r="L9740" s="2">
        <f t="shared" si="1984"/>
        <v>170480</v>
      </c>
      <c r="M9740" s="2">
        <f t="shared" si="1985"/>
        <v>22880</v>
      </c>
      <c r="N9740" s="6">
        <f t="shared" si="1986"/>
        <v>1</v>
      </c>
      <c r="O9740" s="2">
        <f t="shared" si="1987"/>
        <v>13358.996010015981</v>
      </c>
      <c r="P9740" s="2">
        <f t="shared" si="1988"/>
        <v>13358.996010015981</v>
      </c>
    </row>
    <row r="9741" spans="1:16">
      <c r="A9741" s="6">
        <v>14</v>
      </c>
      <c r="B9741" s="6">
        <v>20</v>
      </c>
      <c r="C9741" s="6">
        <v>3</v>
      </c>
      <c r="D9741" s="6">
        <f t="shared" si="1976"/>
        <v>37</v>
      </c>
      <c r="E9741" s="5">
        <f t="shared" si="1977"/>
        <v>4784.8479031488414</v>
      </c>
      <c r="F9741" s="5">
        <f t="shared" si="1978"/>
        <v>983.16986417423732</v>
      </c>
      <c r="G9741" s="5">
        <f t="shared" si="1979"/>
        <v>140.12604492187498</v>
      </c>
      <c r="H9741" s="5">
        <f t="shared" si="1980"/>
        <v>5908.1438122449545</v>
      </c>
      <c r="I9741" s="5">
        <f t="shared" si="1981"/>
        <v>720</v>
      </c>
      <c r="J9741" s="5">
        <f t="shared" si="1982"/>
        <v>5188.1438122449545</v>
      </c>
      <c r="K9741" s="2">
        <f t="shared" si="1983"/>
        <v>115071.94118480824</v>
      </c>
      <c r="L9741" s="2">
        <f t="shared" si="1984"/>
        <v>173180</v>
      </c>
      <c r="M9741" s="2">
        <f t="shared" si="1985"/>
        <v>23760</v>
      </c>
      <c r="N9741" s="6">
        <f t="shared" si="1986"/>
        <v>1</v>
      </c>
      <c r="O9741" s="2">
        <f t="shared" si="1987"/>
        <v>14348.058815191762</v>
      </c>
      <c r="P9741" s="2">
        <f t="shared" si="1988"/>
        <v>14348.058815191762</v>
      </c>
    </row>
    <row r="9742" spans="1:16">
      <c r="A9742" s="6">
        <v>14</v>
      </c>
      <c r="B9742" s="6">
        <v>20</v>
      </c>
      <c r="C9742" s="6">
        <v>4</v>
      </c>
      <c r="D9742" s="6">
        <f t="shared" si="1976"/>
        <v>38</v>
      </c>
      <c r="E9742" s="5">
        <f t="shared" si="1977"/>
        <v>4784.8479031488414</v>
      </c>
      <c r="F9742" s="5">
        <f t="shared" si="1978"/>
        <v>983.16986417423732</v>
      </c>
      <c r="G9742" s="5">
        <f t="shared" si="1979"/>
        <v>189.17016064453125</v>
      </c>
      <c r="H9742" s="5">
        <f t="shared" si="1980"/>
        <v>5957.1879279676104</v>
      </c>
      <c r="I9742" s="5">
        <f t="shared" si="1981"/>
        <v>720</v>
      </c>
      <c r="J9742" s="5">
        <f t="shared" si="1982"/>
        <v>5237.1879279676104</v>
      </c>
      <c r="K9742" s="2">
        <f t="shared" si="1983"/>
        <v>115923.40152721545</v>
      </c>
      <c r="L9742" s="2">
        <f t="shared" si="1984"/>
        <v>175880</v>
      </c>
      <c r="M9742" s="2">
        <f t="shared" si="1985"/>
        <v>24640</v>
      </c>
      <c r="N9742" s="6">
        <f t="shared" si="1986"/>
        <v>1</v>
      </c>
      <c r="O9742" s="2">
        <f t="shared" si="1987"/>
        <v>15316.59847278455</v>
      </c>
      <c r="P9742" s="2">
        <f t="shared" si="1988"/>
        <v>15316.59847278455</v>
      </c>
    </row>
    <row r="9743" spans="1:16">
      <c r="A9743" s="6">
        <v>14</v>
      </c>
      <c r="B9743" s="6">
        <v>20</v>
      </c>
      <c r="C9743" s="6">
        <v>5</v>
      </c>
      <c r="D9743" s="6">
        <f t="shared" si="1976"/>
        <v>39</v>
      </c>
      <c r="E9743" s="5">
        <f t="shared" si="1977"/>
        <v>4784.8479031488414</v>
      </c>
      <c r="F9743" s="5">
        <f t="shared" si="1978"/>
        <v>983.16986417423732</v>
      </c>
      <c r="G9743" s="5">
        <f t="shared" si="1979"/>
        <v>239.41848456573481</v>
      </c>
      <c r="H9743" s="5">
        <f t="shared" si="1980"/>
        <v>6007.4362518888138</v>
      </c>
      <c r="I9743" s="5">
        <f t="shared" si="1981"/>
        <v>720</v>
      </c>
      <c r="J9743" s="5">
        <f t="shared" si="1982"/>
        <v>5287.4362518888138</v>
      </c>
      <c r="K9743" s="2">
        <f t="shared" si="1983"/>
        <v>116795.76826195857</v>
      </c>
      <c r="L9743" s="2">
        <f t="shared" si="1984"/>
        <v>178580</v>
      </c>
      <c r="M9743" s="2">
        <f t="shared" si="1985"/>
        <v>25520</v>
      </c>
      <c r="N9743" s="6">
        <f t="shared" si="1986"/>
        <v>1</v>
      </c>
      <c r="O9743" s="2">
        <f t="shared" si="1987"/>
        <v>16264.231738041432</v>
      </c>
      <c r="P9743" s="2">
        <f t="shared" si="1988"/>
        <v>16264.231738041432</v>
      </c>
    </row>
    <row r="9744" spans="1:16">
      <c r="A9744" s="6">
        <v>14</v>
      </c>
      <c r="B9744" s="6">
        <v>20</v>
      </c>
      <c r="C9744" s="6">
        <v>6</v>
      </c>
      <c r="D9744" s="6">
        <f t="shared" si="1976"/>
        <v>40</v>
      </c>
      <c r="E9744" s="5">
        <f t="shared" si="1977"/>
        <v>4784.8479031488414</v>
      </c>
      <c r="F9744" s="5">
        <f t="shared" si="1978"/>
        <v>983.16986417423732</v>
      </c>
      <c r="G9744" s="5">
        <f t="shared" si="1979"/>
        <v>290.89345874736784</v>
      </c>
      <c r="H9744" s="5">
        <f t="shared" si="1980"/>
        <v>6058.9112260704469</v>
      </c>
      <c r="I9744" s="5">
        <f t="shared" si="1981"/>
        <v>720</v>
      </c>
      <c r="J9744" s="5">
        <f t="shared" si="1982"/>
        <v>5338.9112260704469</v>
      </c>
      <c r="K9744" s="2">
        <f t="shared" si="1983"/>
        <v>117689.43100816748</v>
      </c>
      <c r="L9744" s="2">
        <f t="shared" si="1984"/>
        <v>181280</v>
      </c>
      <c r="M9744" s="2">
        <f t="shared" si="1985"/>
        <v>26400</v>
      </c>
      <c r="N9744" s="6">
        <f t="shared" si="1986"/>
        <v>1</v>
      </c>
      <c r="O9744" s="2">
        <f t="shared" si="1987"/>
        <v>17190.568991832522</v>
      </c>
      <c r="P9744" s="2">
        <f t="shared" si="1988"/>
        <v>17190.568991832522</v>
      </c>
    </row>
    <row r="9745" spans="1:16">
      <c r="A9745" s="6">
        <v>14</v>
      </c>
      <c r="B9745" s="6">
        <v>20</v>
      </c>
      <c r="C9745" s="6">
        <v>7</v>
      </c>
      <c r="D9745" s="6">
        <f t="shared" si="1976"/>
        <v>41</v>
      </c>
      <c r="E9745" s="5">
        <f t="shared" si="1977"/>
        <v>4784.8479031488414</v>
      </c>
      <c r="F9745" s="5">
        <f t="shared" si="1978"/>
        <v>983.16986417423732</v>
      </c>
      <c r="G9745" s="5">
        <f t="shared" si="1979"/>
        <v>343.61789814532818</v>
      </c>
      <c r="H9745" s="5">
        <f t="shared" si="1980"/>
        <v>6111.6356654684078</v>
      </c>
      <c r="I9745" s="5">
        <f t="shared" si="1981"/>
        <v>720</v>
      </c>
      <c r="J9745" s="5">
        <f t="shared" si="1982"/>
        <v>5391.6356654684078</v>
      </c>
      <c r="K9745" s="2">
        <f t="shared" si="1983"/>
        <v>118604.78585882652</v>
      </c>
      <c r="L9745" s="2">
        <f t="shared" si="1984"/>
        <v>183980</v>
      </c>
      <c r="M9745" s="2">
        <f t="shared" si="1985"/>
        <v>27280</v>
      </c>
      <c r="N9745" s="6">
        <f t="shared" si="1986"/>
        <v>1</v>
      </c>
      <c r="O9745" s="2">
        <f t="shared" si="1987"/>
        <v>18095.214141173477</v>
      </c>
      <c r="P9745" s="2">
        <f t="shared" si="1988"/>
        <v>18095.214141173477</v>
      </c>
    </row>
    <row r="9746" spans="1:16">
      <c r="A9746" s="6">
        <v>14</v>
      </c>
      <c r="B9746" s="6">
        <v>20</v>
      </c>
      <c r="C9746" s="6">
        <v>8</v>
      </c>
      <c r="D9746" s="6">
        <f t="shared" si="1976"/>
        <v>42</v>
      </c>
      <c r="E9746" s="5">
        <f t="shared" si="1977"/>
        <v>4784.8479031488414</v>
      </c>
      <c r="F9746" s="5">
        <f t="shared" si="1978"/>
        <v>983.16986417423732</v>
      </c>
      <c r="G9746" s="5">
        <f t="shared" si="1979"/>
        <v>397.61499642530839</v>
      </c>
      <c r="H9746" s="5">
        <f t="shared" si="1980"/>
        <v>6165.6327637483873</v>
      </c>
      <c r="I9746" s="5">
        <f t="shared" si="1981"/>
        <v>720</v>
      </c>
      <c r="J9746" s="5">
        <f t="shared" si="1982"/>
        <v>5445.6327637483873</v>
      </c>
      <c r="K9746" s="2">
        <f t="shared" si="1983"/>
        <v>119542.23548174283</v>
      </c>
      <c r="L9746" s="2">
        <f t="shared" si="1984"/>
        <v>186680</v>
      </c>
      <c r="M9746" s="2">
        <f t="shared" si="1985"/>
        <v>28160</v>
      </c>
      <c r="N9746" s="6">
        <f t="shared" si="1986"/>
        <v>1</v>
      </c>
      <c r="O9746" s="2">
        <f t="shared" si="1987"/>
        <v>18977.764518257172</v>
      </c>
      <c r="P9746" s="2">
        <f t="shared" si="1988"/>
        <v>18977.764518257172</v>
      </c>
    </row>
    <row r="9747" spans="1:16">
      <c r="A9747" s="6">
        <v>14</v>
      </c>
      <c r="B9747" s="6">
        <v>20</v>
      </c>
      <c r="C9747" s="6">
        <v>9</v>
      </c>
      <c r="D9747" s="6">
        <f t="shared" si="1976"/>
        <v>43</v>
      </c>
      <c r="E9747" s="5">
        <f t="shared" si="1977"/>
        <v>4784.8479031488414</v>
      </c>
      <c r="F9747" s="5">
        <f t="shared" si="1978"/>
        <v>983.16986417423732</v>
      </c>
      <c r="G9747" s="5">
        <f t="shared" si="1979"/>
        <v>452.90833186570285</v>
      </c>
      <c r="H9747" s="5">
        <f t="shared" si="1980"/>
        <v>6220.9260991887822</v>
      </c>
      <c r="I9747" s="5">
        <f t="shared" si="1981"/>
        <v>720</v>
      </c>
      <c r="J9747" s="5">
        <f t="shared" si="1982"/>
        <v>5500.9260991887822</v>
      </c>
      <c r="K9747" s="2">
        <f t="shared" si="1983"/>
        <v>120502.18922202746</v>
      </c>
      <c r="L9747" s="2">
        <f t="shared" si="1984"/>
        <v>189380</v>
      </c>
      <c r="M9747" s="2">
        <f t="shared" si="1985"/>
        <v>29040</v>
      </c>
      <c r="N9747" s="6">
        <f t="shared" si="1986"/>
        <v>1</v>
      </c>
      <c r="O9747" s="2">
        <f t="shared" si="1987"/>
        <v>19837.81077797254</v>
      </c>
      <c r="P9747" s="2">
        <f t="shared" si="1988"/>
        <v>19837.81077797254</v>
      </c>
    </row>
    <row r="9748" spans="1:16">
      <c r="A9748" s="6">
        <v>14</v>
      </c>
      <c r="B9748" s="6">
        <v>20</v>
      </c>
      <c r="C9748" s="6">
        <v>10</v>
      </c>
      <c r="D9748" s="6">
        <f t="shared" si="1976"/>
        <v>44</v>
      </c>
      <c r="E9748" s="5">
        <f t="shared" si="1977"/>
        <v>4784.8479031488414</v>
      </c>
      <c r="F9748" s="5">
        <f t="shared" si="1978"/>
        <v>983.16986417423732</v>
      </c>
      <c r="G9748" s="5">
        <f t="shared" si="1979"/>
        <v>509.52187334891573</v>
      </c>
      <c r="H9748" s="5">
        <f t="shared" si="1980"/>
        <v>6277.5396406719947</v>
      </c>
      <c r="I9748" s="5">
        <f t="shared" si="1981"/>
        <v>720</v>
      </c>
      <c r="J9748" s="5">
        <f t="shared" si="1982"/>
        <v>5557.5396406719947</v>
      </c>
      <c r="K9748" s="2">
        <f t="shared" si="1983"/>
        <v>121485.06320611102</v>
      </c>
      <c r="L9748" s="2">
        <f t="shared" si="1984"/>
        <v>192080</v>
      </c>
      <c r="M9748" s="2">
        <f t="shared" si="1985"/>
        <v>29920</v>
      </c>
      <c r="N9748" s="6">
        <f t="shared" si="1986"/>
        <v>1</v>
      </c>
      <c r="O9748" s="2">
        <f t="shared" si="1987"/>
        <v>20674.936793888977</v>
      </c>
      <c r="P9748" s="2">
        <f t="shared" si="1988"/>
        <v>20674.936793888977</v>
      </c>
    </row>
    <row r="9749" spans="1:16">
      <c r="A9749" s="6">
        <v>14</v>
      </c>
      <c r="B9749" s="6">
        <v>20</v>
      </c>
      <c r="C9749" s="6">
        <v>11</v>
      </c>
      <c r="D9749" s="6">
        <f t="shared" si="1976"/>
        <v>45</v>
      </c>
      <c r="E9749" s="5">
        <f t="shared" si="1977"/>
        <v>4784.8479031488414</v>
      </c>
      <c r="F9749" s="5">
        <f t="shared" si="1978"/>
        <v>983.16986417423732</v>
      </c>
      <c r="G9749" s="5">
        <f t="shared" si="1979"/>
        <v>567.47998644235474</v>
      </c>
      <c r="H9749" s="5">
        <f t="shared" si="1980"/>
        <v>6335.497753765434</v>
      </c>
      <c r="I9749" s="5">
        <f t="shared" si="1981"/>
        <v>720</v>
      </c>
      <c r="J9749" s="5">
        <f t="shared" si="1982"/>
        <v>5615.497753765434</v>
      </c>
      <c r="K9749" s="2">
        <f t="shared" si="1983"/>
        <v>122491.28044731656</v>
      </c>
      <c r="L9749" s="2">
        <f t="shared" si="1984"/>
        <v>194780</v>
      </c>
      <c r="M9749" s="2">
        <f t="shared" si="1985"/>
        <v>30800</v>
      </c>
      <c r="N9749" s="6">
        <f t="shared" si="1986"/>
        <v>1</v>
      </c>
      <c r="O9749" s="2">
        <f t="shared" si="1987"/>
        <v>21488.71955268344</v>
      </c>
      <c r="P9749" s="2">
        <f t="shared" si="1988"/>
        <v>21488.71955268344</v>
      </c>
    </row>
    <row r="9750" spans="1:16">
      <c r="A9750" s="6">
        <v>14</v>
      </c>
      <c r="B9750" s="6">
        <v>20</v>
      </c>
      <c r="C9750" s="6">
        <v>12</v>
      </c>
      <c r="D9750" s="6">
        <f t="shared" si="1976"/>
        <v>46</v>
      </c>
      <c r="E9750" s="5">
        <f t="shared" si="1977"/>
        <v>4784.8479031488414</v>
      </c>
      <c r="F9750" s="5">
        <f t="shared" si="1978"/>
        <v>983.16986417423732</v>
      </c>
      <c r="G9750" s="5">
        <f t="shared" si="1979"/>
        <v>626.80743957041921</v>
      </c>
      <c r="H9750" s="5">
        <f t="shared" si="1980"/>
        <v>6394.825206893498</v>
      </c>
      <c r="I9750" s="5">
        <f t="shared" si="1981"/>
        <v>720</v>
      </c>
      <c r="J9750" s="5">
        <f t="shared" si="1982"/>
        <v>5674.825206893498</v>
      </c>
      <c r="K9750" s="2">
        <f t="shared" si="1983"/>
        <v>123521.27095301212</v>
      </c>
      <c r="L9750" s="2">
        <f t="shared" si="1984"/>
        <v>197480</v>
      </c>
      <c r="M9750" s="2">
        <f t="shared" si="1985"/>
        <v>31680</v>
      </c>
      <c r="N9750" s="6">
        <f t="shared" si="1986"/>
        <v>1</v>
      </c>
      <c r="O9750" s="2">
        <f t="shared" si="1987"/>
        <v>22278.729046987879</v>
      </c>
      <c r="P9750" s="2">
        <f t="shared" si="1988"/>
        <v>22278.729046987879</v>
      </c>
    </row>
    <row r="9751" spans="1:16">
      <c r="A9751" s="6">
        <v>14</v>
      </c>
      <c r="B9751" s="6">
        <v>20</v>
      </c>
      <c r="C9751" s="6">
        <v>13</v>
      </c>
      <c r="D9751" s="6">
        <f t="shared" si="1976"/>
        <v>47</v>
      </c>
      <c r="E9751" s="5">
        <f t="shared" si="1977"/>
        <v>4784.8479031488414</v>
      </c>
      <c r="F9751" s="5">
        <f t="shared" si="1978"/>
        <v>983.16986417423732</v>
      </c>
      <c r="G9751" s="5">
        <f t="shared" si="1979"/>
        <v>687.52941027880343</v>
      </c>
      <c r="H9751" s="5">
        <f t="shared" si="1980"/>
        <v>6455.5471776018821</v>
      </c>
      <c r="I9751" s="5">
        <f t="shared" si="1981"/>
        <v>720</v>
      </c>
      <c r="J9751" s="5">
        <f t="shared" si="1982"/>
        <v>5735.5471776018821</v>
      </c>
      <c r="K9751" s="2">
        <f t="shared" si="1983"/>
        <v>124575.47183336601</v>
      </c>
      <c r="L9751" s="2">
        <f t="shared" si="1984"/>
        <v>200180</v>
      </c>
      <c r="M9751" s="2">
        <f t="shared" si="1985"/>
        <v>32560</v>
      </c>
      <c r="N9751" s="6">
        <f t="shared" si="1986"/>
        <v>1</v>
      </c>
      <c r="O9751" s="2">
        <f t="shared" si="1987"/>
        <v>23044.528166633987</v>
      </c>
      <c r="P9751" s="2">
        <f t="shared" si="1988"/>
        <v>23044.528166633987</v>
      </c>
    </row>
    <row r="9752" spans="1:16">
      <c r="A9752" s="6">
        <v>14</v>
      </c>
      <c r="B9752" s="6">
        <v>20</v>
      </c>
      <c r="C9752" s="6">
        <v>14</v>
      </c>
      <c r="D9752" s="6">
        <f t="shared" si="1976"/>
        <v>48</v>
      </c>
      <c r="E9752" s="5">
        <f t="shared" si="1977"/>
        <v>4784.8479031488414</v>
      </c>
      <c r="F9752" s="5">
        <f t="shared" si="1978"/>
        <v>983.16986417423732</v>
      </c>
      <c r="G9752" s="5">
        <f t="shared" si="1979"/>
        <v>749.67149159246469</v>
      </c>
      <c r="H9752" s="5">
        <f t="shared" si="1980"/>
        <v>6517.6892589155441</v>
      </c>
      <c r="I9752" s="5">
        <f t="shared" si="1981"/>
        <v>720</v>
      </c>
      <c r="J9752" s="5">
        <f t="shared" si="1982"/>
        <v>5797.6892589155441</v>
      </c>
      <c r="K9752" s="2">
        <f t="shared" si="1983"/>
        <v>125654.3274117282</v>
      </c>
      <c r="L9752" s="2">
        <f t="shared" si="1984"/>
        <v>202880</v>
      </c>
      <c r="M9752" s="2">
        <f t="shared" si="1985"/>
        <v>33440</v>
      </c>
      <c r="N9752" s="6">
        <f t="shared" si="1986"/>
        <v>0</v>
      </c>
      <c r="O9752" s="2">
        <f t="shared" si="1987"/>
        <v>23785.672588271802</v>
      </c>
      <c r="P9752" s="2" t="str">
        <f t="shared" si="1988"/>
        <v/>
      </c>
    </row>
    <row r="9753" spans="1:16">
      <c r="A9753" s="6">
        <v>14</v>
      </c>
      <c r="B9753" s="6">
        <v>20</v>
      </c>
      <c r="C9753" s="6">
        <v>15</v>
      </c>
      <c r="D9753" s="6">
        <f t="shared" si="1976"/>
        <v>49</v>
      </c>
      <c r="E9753" s="5">
        <f t="shared" si="1977"/>
        <v>4784.8479031488414</v>
      </c>
      <c r="F9753" s="5">
        <f t="shared" si="1978"/>
        <v>983.16986417423732</v>
      </c>
      <c r="G9753" s="5">
        <f t="shared" si="1979"/>
        <v>813.25969846861108</v>
      </c>
      <c r="H9753" s="5">
        <f t="shared" si="1980"/>
        <v>6581.2774657916907</v>
      </c>
      <c r="I9753" s="5">
        <f t="shared" si="1981"/>
        <v>720</v>
      </c>
      <c r="J9753" s="5">
        <f t="shared" si="1982"/>
        <v>5861.2774657916907</v>
      </c>
      <c r="K9753" s="2">
        <f t="shared" si="1983"/>
        <v>126758.2893366613</v>
      </c>
      <c r="L9753" s="2">
        <f t="shared" si="1984"/>
        <v>205580</v>
      </c>
      <c r="M9753" s="2">
        <f t="shared" si="1985"/>
        <v>34320</v>
      </c>
      <c r="N9753" s="6">
        <f t="shared" si="1986"/>
        <v>0</v>
      </c>
      <c r="O9753" s="2">
        <f t="shared" si="1987"/>
        <v>24501.710663338701</v>
      </c>
      <c r="P9753" s="2" t="str">
        <f t="shared" si="1988"/>
        <v/>
      </c>
    </row>
    <row r="9754" spans="1:16">
      <c r="A9754" s="6">
        <v>14</v>
      </c>
      <c r="B9754" s="6">
        <v>20</v>
      </c>
      <c r="C9754" s="6">
        <v>16</v>
      </c>
      <c r="D9754" s="6">
        <f t="shared" si="1976"/>
        <v>50</v>
      </c>
      <c r="E9754" s="5">
        <f t="shared" si="1977"/>
        <v>4784.8479031488414</v>
      </c>
      <c r="F9754" s="5">
        <f t="shared" si="1978"/>
        <v>983.16986417423732</v>
      </c>
      <c r="G9754" s="5">
        <f t="shared" si="1979"/>
        <v>878.32047434610013</v>
      </c>
      <c r="H9754" s="5">
        <f t="shared" si="1980"/>
        <v>6646.3382416691793</v>
      </c>
      <c r="I9754" s="5">
        <f t="shared" si="1981"/>
        <v>720</v>
      </c>
      <c r="J9754" s="5">
        <f t="shared" si="1982"/>
        <v>5926.3382416691793</v>
      </c>
      <c r="K9754" s="2">
        <f t="shared" si="1983"/>
        <v>127887.81669564547</v>
      </c>
      <c r="L9754" s="2">
        <f t="shared" si="1984"/>
        <v>208280</v>
      </c>
      <c r="M9754" s="2">
        <f t="shared" si="1985"/>
        <v>35200</v>
      </c>
      <c r="N9754" s="6">
        <f t="shared" si="1986"/>
        <v>0</v>
      </c>
      <c r="O9754" s="2">
        <f t="shared" si="1987"/>
        <v>25192.183304354534</v>
      </c>
      <c r="P9754" s="2" t="str">
        <f t="shared" si="1988"/>
        <v/>
      </c>
    </row>
    <row r="9755" spans="1:16">
      <c r="A9755" s="6">
        <v>14</v>
      </c>
      <c r="B9755" s="6">
        <v>20</v>
      </c>
      <c r="C9755" s="6">
        <v>17</v>
      </c>
      <c r="D9755" s="6">
        <f t="shared" si="1976"/>
        <v>51</v>
      </c>
      <c r="E9755" s="5">
        <f t="shared" si="1977"/>
        <v>4784.8479031488414</v>
      </c>
      <c r="F9755" s="5">
        <f t="shared" si="1978"/>
        <v>983.16986417423732</v>
      </c>
      <c r="G9755" s="5">
        <f t="shared" si="1979"/>
        <v>944.88069779264049</v>
      </c>
      <c r="H9755" s="5">
        <f t="shared" si="1980"/>
        <v>6712.8984651157198</v>
      </c>
      <c r="I9755" s="5">
        <f t="shared" si="1981"/>
        <v>720</v>
      </c>
      <c r="J9755" s="5">
        <f t="shared" si="1982"/>
        <v>5992.8984651157198</v>
      </c>
      <c r="K9755" s="2">
        <f t="shared" si="1983"/>
        <v>129043.37613048125</v>
      </c>
      <c r="L9755" s="2">
        <f t="shared" si="1984"/>
        <v>210980</v>
      </c>
      <c r="M9755" s="2">
        <f t="shared" si="1985"/>
        <v>36080</v>
      </c>
      <c r="N9755" s="6">
        <f t="shared" si="1986"/>
        <v>0</v>
      </c>
      <c r="O9755" s="2">
        <f t="shared" si="1987"/>
        <v>25856.623869518749</v>
      </c>
      <c r="P9755" s="2" t="str">
        <f t="shared" si="1988"/>
        <v/>
      </c>
    </row>
    <row r="9756" spans="1:16">
      <c r="A9756" s="6">
        <v>14</v>
      </c>
      <c r="B9756" s="6">
        <v>20</v>
      </c>
      <c r="C9756" s="6">
        <v>18</v>
      </c>
      <c r="D9756" s="6">
        <f t="shared" si="1976"/>
        <v>52</v>
      </c>
      <c r="E9756" s="5">
        <f t="shared" si="1977"/>
        <v>4784.8479031488414</v>
      </c>
      <c r="F9756" s="5">
        <f t="shared" si="1978"/>
        <v>983.16986417423732</v>
      </c>
      <c r="G9756" s="5">
        <f t="shared" si="1979"/>
        <v>1012.9676892512279</v>
      </c>
      <c r="H9756" s="5">
        <f t="shared" si="1980"/>
        <v>6780.9854565743071</v>
      </c>
      <c r="I9756" s="5">
        <f t="shared" si="1981"/>
        <v>720</v>
      </c>
      <c r="J9756" s="5">
        <f t="shared" si="1982"/>
        <v>6060.9854565743071</v>
      </c>
      <c r="K9756" s="2">
        <f t="shared" si="1983"/>
        <v>130225.44195441506</v>
      </c>
      <c r="L9756" s="2">
        <f t="shared" si="1984"/>
        <v>213680</v>
      </c>
      <c r="M9756" s="2">
        <f t="shared" si="1985"/>
        <v>36960</v>
      </c>
      <c r="N9756" s="6">
        <f t="shared" si="1986"/>
        <v>0</v>
      </c>
      <c r="O9756" s="2">
        <f t="shared" si="1987"/>
        <v>26494.558045584941</v>
      </c>
      <c r="P9756" s="2" t="str">
        <f t="shared" si="1988"/>
        <v/>
      </c>
    </row>
    <row r="9757" spans="1:16">
      <c r="A9757" s="6">
        <v>14</v>
      </c>
      <c r="B9757" s="6">
        <v>20</v>
      </c>
      <c r="C9757" s="6">
        <v>19</v>
      </c>
      <c r="D9757" s="6">
        <f t="shared" si="1976"/>
        <v>53</v>
      </c>
      <c r="E9757" s="5">
        <f t="shared" si="1977"/>
        <v>4784.8479031488414</v>
      </c>
      <c r="F9757" s="5">
        <f t="shared" si="1978"/>
        <v>983.16986417423732</v>
      </c>
      <c r="G9757" s="5">
        <f t="shared" si="1979"/>
        <v>1082.6092178872495</v>
      </c>
      <c r="H9757" s="5">
        <f t="shared" si="1980"/>
        <v>6850.6269852103287</v>
      </c>
      <c r="I9757" s="5">
        <f t="shared" si="1981"/>
        <v>720</v>
      </c>
      <c r="J9757" s="5">
        <f t="shared" si="1982"/>
        <v>6130.6269852103287</v>
      </c>
      <c r="K9757" s="2">
        <f t="shared" si="1983"/>
        <v>131434.49627101264</v>
      </c>
      <c r="L9757" s="2">
        <f t="shared" si="1984"/>
        <v>216380</v>
      </c>
      <c r="M9757" s="2">
        <f t="shared" si="1985"/>
        <v>37840</v>
      </c>
      <c r="N9757" s="6">
        <f t="shared" si="1986"/>
        <v>0</v>
      </c>
      <c r="O9757" s="2">
        <f t="shared" si="1987"/>
        <v>27105.503728987358</v>
      </c>
      <c r="P9757" s="2" t="str">
        <f t="shared" si="1988"/>
        <v/>
      </c>
    </row>
    <row r="9758" spans="1:16">
      <c r="A9758" s="6">
        <v>14</v>
      </c>
      <c r="B9758" s="6">
        <v>20</v>
      </c>
      <c r="C9758" s="6">
        <v>20</v>
      </c>
      <c r="D9758" s="6">
        <f t="shared" si="1976"/>
        <v>54</v>
      </c>
      <c r="E9758" s="5">
        <f t="shared" si="1977"/>
        <v>4784.8479031488414</v>
      </c>
      <c r="F9758" s="5">
        <f t="shared" si="1978"/>
        <v>983.16986417423732</v>
      </c>
      <c r="G9758" s="5">
        <f t="shared" si="1979"/>
        <v>1153.8335085377266</v>
      </c>
      <c r="H9758" s="5">
        <f t="shared" si="1980"/>
        <v>6921.8512758608058</v>
      </c>
      <c r="I9758" s="5">
        <f t="shared" si="1981"/>
        <v>720</v>
      </c>
      <c r="J9758" s="5">
        <f t="shared" si="1982"/>
        <v>6201.8512758608058</v>
      </c>
      <c r="K9758" s="2">
        <f t="shared" si="1983"/>
        <v>132671.02909480565</v>
      </c>
      <c r="L9758" s="2">
        <f t="shared" si="1984"/>
        <v>219080</v>
      </c>
      <c r="M9758" s="2">
        <f t="shared" si="1985"/>
        <v>38720</v>
      </c>
      <c r="N9758" s="6">
        <f t="shared" si="1986"/>
        <v>0</v>
      </c>
      <c r="O9758" s="2">
        <f t="shared" si="1987"/>
        <v>27688.97090519435</v>
      </c>
      <c r="P9758" s="2" t="str">
        <f t="shared" si="1988"/>
        <v/>
      </c>
    </row>
    <row r="9759" spans="1:16">
      <c r="A9759" s="6">
        <v>14</v>
      </c>
      <c r="B9759" s="6">
        <v>20</v>
      </c>
      <c r="C9759" s="6">
        <v>21</v>
      </c>
      <c r="D9759" s="6">
        <f t="shared" si="1976"/>
        <v>55</v>
      </c>
      <c r="E9759" s="5">
        <f t="shared" si="1977"/>
        <v>4784.8479031488414</v>
      </c>
      <c r="F9759" s="5">
        <f t="shared" si="1978"/>
        <v>983.16986417423732</v>
      </c>
      <c r="G9759" s="5">
        <f t="shared" si="1979"/>
        <v>1226.6692487641703</v>
      </c>
      <c r="H9759" s="5">
        <f t="shared" si="1980"/>
        <v>6994.6870160872495</v>
      </c>
      <c r="I9759" s="5">
        <f t="shared" si="1981"/>
        <v>720</v>
      </c>
      <c r="J9759" s="5">
        <f t="shared" si="1982"/>
        <v>6274.6870160872495</v>
      </c>
      <c r="K9759" s="2">
        <f t="shared" si="1983"/>
        <v>133935.53847373696</v>
      </c>
      <c r="L9759" s="2">
        <f t="shared" si="1984"/>
        <v>221780</v>
      </c>
      <c r="M9759" s="2">
        <f t="shared" si="1985"/>
        <v>39600</v>
      </c>
      <c r="N9759" s="6">
        <f t="shared" si="1986"/>
        <v>0</v>
      </c>
      <c r="O9759" s="2">
        <f t="shared" si="1987"/>
        <v>28244.46152626304</v>
      </c>
      <c r="P9759" s="2" t="str">
        <f t="shared" si="1988"/>
        <v/>
      </c>
    </row>
    <row r="9760" spans="1:16">
      <c r="A9760" s="6">
        <v>14</v>
      </c>
      <c r="B9760" s="6">
        <v>20</v>
      </c>
      <c r="C9760" s="6">
        <v>22</v>
      </c>
      <c r="D9760" s="6">
        <f t="shared" si="1976"/>
        <v>56</v>
      </c>
      <c r="E9760" s="5">
        <f t="shared" si="1977"/>
        <v>4784.8479031488414</v>
      </c>
      <c r="F9760" s="5">
        <f t="shared" si="1978"/>
        <v>983.16986417423732</v>
      </c>
      <c r="G9760" s="5">
        <f t="shared" si="1979"/>
        <v>1301.1455960105666</v>
      </c>
      <c r="H9760" s="5">
        <f t="shared" si="1980"/>
        <v>7069.163363333646</v>
      </c>
      <c r="I9760" s="5">
        <f t="shared" si="1981"/>
        <v>720</v>
      </c>
      <c r="J9760" s="5">
        <f t="shared" si="1982"/>
        <v>6349.163363333646</v>
      </c>
      <c r="K9760" s="2">
        <f t="shared" si="1983"/>
        <v>135228.53061343136</v>
      </c>
      <c r="L9760" s="2">
        <f t="shared" si="1984"/>
        <v>224480</v>
      </c>
      <c r="M9760" s="2">
        <f t="shared" si="1985"/>
        <v>40480</v>
      </c>
      <c r="N9760" s="6">
        <f t="shared" si="1986"/>
        <v>0</v>
      </c>
      <c r="O9760" s="2">
        <f t="shared" si="1987"/>
        <v>28771.469386568642</v>
      </c>
      <c r="P9760" s="2" t="str">
        <f t="shared" si="1988"/>
        <v/>
      </c>
    </row>
    <row r="9761" spans="1:16">
      <c r="A9761" s="6">
        <v>14</v>
      </c>
      <c r="B9761" s="6">
        <v>20</v>
      </c>
      <c r="C9761" s="6">
        <v>23</v>
      </c>
      <c r="D9761" s="6">
        <f t="shared" si="1976"/>
        <v>57</v>
      </c>
      <c r="E9761" s="5">
        <f t="shared" si="1977"/>
        <v>4784.8479031488414</v>
      </c>
      <c r="F9761" s="5">
        <f t="shared" si="1978"/>
        <v>983.16986417423732</v>
      </c>
      <c r="G9761" s="5">
        <f t="shared" si="1979"/>
        <v>1377.292184868003</v>
      </c>
      <c r="H9761" s="5">
        <f t="shared" si="1980"/>
        <v>7145.3099521910826</v>
      </c>
      <c r="I9761" s="5">
        <f t="shared" si="1981"/>
        <v>720</v>
      </c>
      <c r="J9761" s="5">
        <f t="shared" si="1982"/>
        <v>6425.3099521910826</v>
      </c>
      <c r="K9761" s="2">
        <f t="shared" si="1983"/>
        <v>136550.52000331739</v>
      </c>
      <c r="L9761" s="2">
        <f t="shared" si="1984"/>
        <v>227180</v>
      </c>
      <c r="M9761" s="2">
        <f t="shared" si="1985"/>
        <v>41360</v>
      </c>
      <c r="N9761" s="6">
        <f t="shared" si="1986"/>
        <v>0</v>
      </c>
      <c r="O9761" s="2">
        <f t="shared" si="1987"/>
        <v>29269.47999668261</v>
      </c>
      <c r="P9761" s="2" t="str">
        <f t="shared" si="1988"/>
        <v/>
      </c>
    </row>
    <row r="9762" spans="1:16">
      <c r="A9762" s="6">
        <v>14</v>
      </c>
      <c r="B9762" s="6">
        <v>20</v>
      </c>
      <c r="C9762" s="6">
        <v>24</v>
      </c>
      <c r="D9762" s="6">
        <f t="shared" si="1976"/>
        <v>58</v>
      </c>
      <c r="E9762" s="5">
        <f t="shared" si="1977"/>
        <v>4784.8479031488414</v>
      </c>
      <c r="F9762" s="5">
        <f t="shared" si="1978"/>
        <v>983.16986417423732</v>
      </c>
      <c r="G9762" s="5">
        <f t="shared" si="1979"/>
        <v>1455.1391344474989</v>
      </c>
      <c r="H9762" s="5">
        <f t="shared" si="1980"/>
        <v>7223.1569017705779</v>
      </c>
      <c r="I9762" s="5">
        <f t="shared" si="1981"/>
        <v>720</v>
      </c>
      <c r="J9762" s="5">
        <f t="shared" si="1982"/>
        <v>6503.1569017705779</v>
      </c>
      <c r="K9762" s="2">
        <f t="shared" si="1983"/>
        <v>137902.02954462808</v>
      </c>
      <c r="L9762" s="2">
        <f t="shared" si="1984"/>
        <v>229880</v>
      </c>
      <c r="M9762" s="2">
        <f t="shared" si="1985"/>
        <v>42240</v>
      </c>
      <c r="N9762" s="6">
        <f t="shared" si="1986"/>
        <v>0</v>
      </c>
      <c r="O9762" s="2">
        <f t="shared" si="1987"/>
        <v>29737.97045537192</v>
      </c>
      <c r="P9762" s="2" t="str">
        <f t="shared" si="1988"/>
        <v/>
      </c>
    </row>
    <row r="9763" spans="1:16">
      <c r="A9763" s="6">
        <v>14</v>
      </c>
      <c r="B9763" s="6">
        <v>20</v>
      </c>
      <c r="C9763" s="6">
        <v>25</v>
      </c>
      <c r="D9763" s="6">
        <f t="shared" si="1976"/>
        <v>59</v>
      </c>
      <c r="E9763" s="5">
        <f t="shared" si="1977"/>
        <v>4784.8479031488414</v>
      </c>
      <c r="F9763" s="5">
        <f t="shared" si="1978"/>
        <v>983.16986417423732</v>
      </c>
      <c r="G9763" s="5">
        <f t="shared" si="1979"/>
        <v>1534.7170558625965</v>
      </c>
      <c r="H9763" s="5">
        <f t="shared" si="1980"/>
        <v>7302.7348231856759</v>
      </c>
      <c r="I9763" s="5">
        <f t="shared" si="1981"/>
        <v>720</v>
      </c>
      <c r="J9763" s="5">
        <f t="shared" si="1982"/>
        <v>6582.7348231856759</v>
      </c>
      <c r="K9763" s="2">
        <f t="shared" si="1983"/>
        <v>139283.59068030686</v>
      </c>
      <c r="L9763" s="2">
        <f t="shared" si="1984"/>
        <v>232580</v>
      </c>
      <c r="M9763" s="2">
        <f t="shared" si="1985"/>
        <v>43120</v>
      </c>
      <c r="N9763" s="6">
        <f t="shared" si="1986"/>
        <v>0</v>
      </c>
      <c r="O9763" s="2">
        <f t="shared" si="1987"/>
        <v>30176.409319693135</v>
      </c>
      <c r="P9763" s="2" t="str">
        <f t="shared" si="1988"/>
        <v/>
      </c>
    </row>
    <row r="9764" spans="1:16">
      <c r="A9764" s="6">
        <v>14</v>
      </c>
      <c r="B9764" s="6">
        <v>20</v>
      </c>
      <c r="C9764" s="6">
        <v>26</v>
      </c>
      <c r="D9764" s="6">
        <f t="shared" si="1976"/>
        <v>60</v>
      </c>
      <c r="E9764" s="5">
        <f t="shared" si="1977"/>
        <v>4784.8479031488414</v>
      </c>
      <c r="F9764" s="5">
        <f t="shared" si="1978"/>
        <v>983.16986417423732</v>
      </c>
      <c r="G9764" s="5">
        <f t="shared" si="1979"/>
        <v>1616.0570598233144</v>
      </c>
      <c r="H9764" s="5">
        <f t="shared" si="1980"/>
        <v>7384.0748271463935</v>
      </c>
      <c r="I9764" s="5">
        <f t="shared" si="1981"/>
        <v>720</v>
      </c>
      <c r="J9764" s="5">
        <f t="shared" si="1982"/>
        <v>6664.0748271463935</v>
      </c>
      <c r="K9764" s="2">
        <f t="shared" si="1983"/>
        <v>140695.7435268471</v>
      </c>
      <c r="L9764" s="2">
        <f t="shared" si="1984"/>
        <v>235280</v>
      </c>
      <c r="M9764" s="2">
        <f t="shared" si="1985"/>
        <v>44000</v>
      </c>
      <c r="N9764" s="6">
        <f t="shared" si="1986"/>
        <v>0</v>
      </c>
      <c r="O9764" s="2">
        <f t="shared" si="1987"/>
        <v>30584.256473152898</v>
      </c>
      <c r="P9764" s="2" t="str">
        <f t="shared" si="1988"/>
        <v/>
      </c>
    </row>
    <row r="9765" spans="1:16">
      <c r="A9765" s="6">
        <v>14</v>
      </c>
      <c r="B9765" s="6">
        <v>20</v>
      </c>
      <c r="C9765" s="6">
        <v>27</v>
      </c>
      <c r="D9765" s="6">
        <f t="shared" si="1976"/>
        <v>61</v>
      </c>
      <c r="E9765" s="5">
        <f t="shared" si="1977"/>
        <v>4784.8479031488414</v>
      </c>
      <c r="F9765" s="5">
        <f t="shared" si="1978"/>
        <v>983.16986417423732</v>
      </c>
      <c r="G9765" s="5">
        <f t="shared" si="1979"/>
        <v>1699.1907643430709</v>
      </c>
      <c r="H9765" s="5">
        <f t="shared" si="1980"/>
        <v>7467.2085316661505</v>
      </c>
      <c r="I9765" s="5">
        <f t="shared" si="1981"/>
        <v>720</v>
      </c>
      <c r="J9765" s="5">
        <f t="shared" si="1982"/>
        <v>6747.2085316661505</v>
      </c>
      <c r="K9765" s="2">
        <f t="shared" si="1983"/>
        <v>142139.03700809288</v>
      </c>
      <c r="L9765" s="2">
        <f t="shared" si="1984"/>
        <v>237980</v>
      </c>
      <c r="M9765" s="2">
        <f t="shared" si="1985"/>
        <v>44880</v>
      </c>
      <c r="N9765" s="6">
        <f t="shared" si="1986"/>
        <v>0</v>
      </c>
      <c r="O9765" s="2">
        <f t="shared" si="1987"/>
        <v>30960.962991907116</v>
      </c>
      <c r="P9765" s="2" t="str">
        <f t="shared" si="1988"/>
        <v/>
      </c>
    </row>
    <row r="9766" spans="1:16">
      <c r="A9766" s="6">
        <v>14</v>
      </c>
      <c r="B9766" s="6">
        <v>20</v>
      </c>
      <c r="C9766" s="6">
        <v>28</v>
      </c>
      <c r="D9766" s="6">
        <f t="shared" si="1976"/>
        <v>62</v>
      </c>
      <c r="E9766" s="5">
        <f t="shared" si="1977"/>
        <v>4784.8479031488414</v>
      </c>
      <c r="F9766" s="5">
        <f t="shared" si="1978"/>
        <v>983.16986417423732</v>
      </c>
      <c r="G9766" s="5">
        <f t="shared" si="1979"/>
        <v>1784.1503025602246</v>
      </c>
      <c r="H9766" s="5">
        <f t="shared" si="1980"/>
        <v>7552.1680698833043</v>
      </c>
      <c r="I9766" s="5">
        <f t="shared" si="1981"/>
        <v>720</v>
      </c>
      <c r="J9766" s="5">
        <f t="shared" si="1982"/>
        <v>6832.1680698833043</v>
      </c>
      <c r="K9766" s="2">
        <f t="shared" si="1983"/>
        <v>143614.0289910296</v>
      </c>
      <c r="L9766" s="2">
        <f t="shared" si="1984"/>
        <v>240680</v>
      </c>
      <c r="M9766" s="2">
        <f t="shared" si="1985"/>
        <v>45760</v>
      </c>
      <c r="N9766" s="6">
        <f t="shared" si="1986"/>
        <v>0</v>
      </c>
      <c r="O9766" s="2">
        <f t="shared" si="1987"/>
        <v>31305.971008970402</v>
      </c>
      <c r="P9766" s="2" t="str">
        <f t="shared" si="1988"/>
        <v/>
      </c>
    </row>
    <row r="9767" spans="1:16">
      <c r="A9767" s="6">
        <v>14</v>
      </c>
      <c r="B9767" s="6">
        <v>20</v>
      </c>
      <c r="C9767" s="6">
        <v>29</v>
      </c>
      <c r="D9767" s="6">
        <f t="shared" si="1976"/>
        <v>63</v>
      </c>
      <c r="E9767" s="5">
        <f t="shared" si="1977"/>
        <v>4784.8479031488414</v>
      </c>
      <c r="F9767" s="5">
        <f t="shared" si="1978"/>
        <v>983.16986417423732</v>
      </c>
      <c r="G9767" s="5">
        <f t="shared" si="1979"/>
        <v>1870.9683306758782</v>
      </c>
      <c r="H9767" s="5">
        <f t="shared" si="1980"/>
        <v>7638.9860979989571</v>
      </c>
      <c r="I9767" s="5">
        <f t="shared" si="1981"/>
        <v>720</v>
      </c>
      <c r="J9767" s="5">
        <f t="shared" si="1982"/>
        <v>6918.9860979989571</v>
      </c>
      <c r="K9767" s="2">
        <f t="shared" si="1983"/>
        <v>145121.286423593</v>
      </c>
      <c r="L9767" s="2">
        <f t="shared" si="1984"/>
        <v>243380</v>
      </c>
      <c r="M9767" s="2">
        <f t="shared" si="1985"/>
        <v>46640</v>
      </c>
      <c r="N9767" s="6">
        <f t="shared" si="1986"/>
        <v>0</v>
      </c>
      <c r="O9767" s="2">
        <f t="shared" si="1987"/>
        <v>31618.713576406997</v>
      </c>
      <c r="P9767" s="2" t="str">
        <f t="shared" si="1988"/>
        <v/>
      </c>
    </row>
    <row r="9768" spans="1:16">
      <c r="A9768" s="6">
        <v>14</v>
      </c>
      <c r="B9768" s="6">
        <v>20</v>
      </c>
      <c r="C9768" s="6">
        <v>30</v>
      </c>
      <c r="D9768" s="6">
        <f t="shared" si="1976"/>
        <v>64</v>
      </c>
      <c r="E9768" s="5">
        <f t="shared" si="1977"/>
        <v>4784.8479031488414</v>
      </c>
      <c r="F9768" s="5">
        <f t="shared" si="1978"/>
        <v>983.16986417423732</v>
      </c>
      <c r="G9768" s="5">
        <f t="shared" si="1979"/>
        <v>1959.6780360096488</v>
      </c>
      <c r="H9768" s="5">
        <f t="shared" si="1980"/>
        <v>7727.6958033327282</v>
      </c>
      <c r="I9768" s="5">
        <f t="shared" si="1981"/>
        <v>720</v>
      </c>
      <c r="J9768" s="5">
        <f t="shared" si="1982"/>
        <v>7007.6958033327282</v>
      </c>
      <c r="K9768" s="2">
        <f t="shared" si="1983"/>
        <v>146661.38547452653</v>
      </c>
      <c r="L9768" s="2">
        <f t="shared" si="1984"/>
        <v>246080</v>
      </c>
      <c r="M9768" s="2">
        <f t="shared" si="1985"/>
        <v>47520</v>
      </c>
      <c r="N9768" s="6">
        <f t="shared" si="1986"/>
        <v>0</v>
      </c>
      <c r="O9768" s="2">
        <f t="shared" si="1987"/>
        <v>31898.614525473473</v>
      </c>
      <c r="P9768" s="2" t="str">
        <f t="shared" si="1988"/>
        <v/>
      </c>
    </row>
    <row r="9769" spans="1:16">
      <c r="A9769" s="6">
        <v>15</v>
      </c>
      <c r="B9769" s="6">
        <v>0</v>
      </c>
      <c r="C9769" s="6">
        <v>0</v>
      </c>
      <c r="D9769" s="6">
        <f t="shared" si="1976"/>
        <v>15</v>
      </c>
      <c r="E9769" s="5">
        <f t="shared" si="1977"/>
        <v>5639.2850287111351</v>
      </c>
      <c r="F9769" s="5">
        <f t="shared" si="1978"/>
        <v>0</v>
      </c>
      <c r="G9769" s="5">
        <f t="shared" si="1979"/>
        <v>0</v>
      </c>
      <c r="H9769" s="5">
        <f t="shared" si="1980"/>
        <v>5639.2850287111351</v>
      </c>
      <c r="I9769" s="5">
        <f t="shared" si="1981"/>
        <v>720</v>
      </c>
      <c r="J9769" s="5">
        <f t="shared" si="1982"/>
        <v>4919.2850287111351</v>
      </c>
      <c r="K9769" s="2">
        <f t="shared" si="1983"/>
        <v>110404.25397067942</v>
      </c>
      <c r="L9769" s="2">
        <f t="shared" si="1984"/>
        <v>132000</v>
      </c>
      <c r="M9769" s="2">
        <f t="shared" si="1985"/>
        <v>13200</v>
      </c>
      <c r="N9769" s="6">
        <f t="shared" si="1986"/>
        <v>1</v>
      </c>
      <c r="O9769" s="2">
        <f t="shared" si="1987"/>
        <v>-11604.25397067942</v>
      </c>
      <c r="P9769" s="2">
        <f t="shared" si="1988"/>
        <v>-11604.25397067942</v>
      </c>
    </row>
    <row r="9770" spans="1:16">
      <c r="A9770" s="6">
        <v>15</v>
      </c>
      <c r="B9770" s="6">
        <v>0</v>
      </c>
      <c r="C9770" s="6">
        <v>1</v>
      </c>
      <c r="D9770" s="6">
        <f t="shared" si="1976"/>
        <v>16</v>
      </c>
      <c r="E9770" s="5">
        <f t="shared" si="1977"/>
        <v>5639.2850287111351</v>
      </c>
      <c r="F9770" s="5">
        <f t="shared" si="1978"/>
        <v>0</v>
      </c>
      <c r="G9770" s="5">
        <f t="shared" si="1979"/>
        <v>45.5625</v>
      </c>
      <c r="H9770" s="5">
        <f t="shared" si="1980"/>
        <v>5684.8475287111351</v>
      </c>
      <c r="I9770" s="5">
        <f t="shared" si="1981"/>
        <v>720</v>
      </c>
      <c r="J9770" s="5">
        <f t="shared" si="1982"/>
        <v>4964.8475287111351</v>
      </c>
      <c r="K9770" s="2">
        <f t="shared" si="1983"/>
        <v>111195.26959567942</v>
      </c>
      <c r="L9770" s="2">
        <f t="shared" si="1984"/>
        <v>134700</v>
      </c>
      <c r="M9770" s="2">
        <f t="shared" si="1985"/>
        <v>14080</v>
      </c>
      <c r="N9770" s="6">
        <f t="shared" si="1986"/>
        <v>1</v>
      </c>
      <c r="O9770" s="2">
        <f t="shared" si="1987"/>
        <v>-10575.26959567942</v>
      </c>
      <c r="P9770" s="2">
        <f t="shared" si="1988"/>
        <v>-10575.26959567942</v>
      </c>
    </row>
    <row r="9771" spans="1:16">
      <c r="A9771" s="6">
        <v>15</v>
      </c>
      <c r="B9771" s="6">
        <v>0</v>
      </c>
      <c r="C9771" s="6">
        <v>2</v>
      </c>
      <c r="D9771" s="6">
        <f t="shared" si="1976"/>
        <v>17</v>
      </c>
      <c r="E9771" s="5">
        <f t="shared" si="1977"/>
        <v>5639.2850287111351</v>
      </c>
      <c r="F9771" s="5">
        <f t="shared" si="1978"/>
        <v>0</v>
      </c>
      <c r="G9771" s="5">
        <f t="shared" si="1979"/>
        <v>92.264062499999994</v>
      </c>
      <c r="H9771" s="5">
        <f t="shared" si="1980"/>
        <v>5731.5490912111354</v>
      </c>
      <c r="I9771" s="5">
        <f t="shared" si="1981"/>
        <v>720</v>
      </c>
      <c r="J9771" s="5">
        <f t="shared" si="1982"/>
        <v>5011.5490912111354</v>
      </c>
      <c r="K9771" s="2">
        <f t="shared" si="1983"/>
        <v>112006.06061130443</v>
      </c>
      <c r="L9771" s="2">
        <f t="shared" si="1984"/>
        <v>137400</v>
      </c>
      <c r="M9771" s="2">
        <f t="shared" si="1985"/>
        <v>14960</v>
      </c>
      <c r="N9771" s="6">
        <f t="shared" si="1986"/>
        <v>1</v>
      </c>
      <c r="O9771" s="2">
        <f t="shared" si="1987"/>
        <v>-9566.0606113044341</v>
      </c>
      <c r="P9771" s="2">
        <f t="shared" si="1988"/>
        <v>-9566.0606113044341</v>
      </c>
    </row>
    <row r="9772" spans="1:16">
      <c r="A9772" s="6">
        <v>15</v>
      </c>
      <c r="B9772" s="6">
        <v>0</v>
      </c>
      <c r="C9772" s="6">
        <v>3</v>
      </c>
      <c r="D9772" s="6">
        <f t="shared" si="1976"/>
        <v>18</v>
      </c>
      <c r="E9772" s="5">
        <f t="shared" si="1977"/>
        <v>5639.2850287111351</v>
      </c>
      <c r="F9772" s="5">
        <f t="shared" si="1978"/>
        <v>0</v>
      </c>
      <c r="G9772" s="5">
        <f t="shared" si="1979"/>
        <v>140.12604492187498</v>
      </c>
      <c r="H9772" s="5">
        <f t="shared" si="1980"/>
        <v>5779.4110736330103</v>
      </c>
      <c r="I9772" s="5">
        <f t="shared" si="1981"/>
        <v>720</v>
      </c>
      <c r="J9772" s="5">
        <f t="shared" si="1982"/>
        <v>5059.4110736330103</v>
      </c>
      <c r="K9772" s="2">
        <f t="shared" si="1983"/>
        <v>112836.99780612865</v>
      </c>
      <c r="L9772" s="2">
        <f t="shared" si="1984"/>
        <v>140100</v>
      </c>
      <c r="M9772" s="2">
        <f t="shared" si="1985"/>
        <v>15840</v>
      </c>
      <c r="N9772" s="6">
        <f t="shared" si="1986"/>
        <v>1</v>
      </c>
      <c r="O9772" s="2">
        <f t="shared" si="1987"/>
        <v>-8576.9978061286529</v>
      </c>
      <c r="P9772" s="2">
        <f t="shared" si="1988"/>
        <v>-8576.9978061286529</v>
      </c>
    </row>
    <row r="9773" spans="1:16">
      <c r="A9773" s="6">
        <v>15</v>
      </c>
      <c r="B9773" s="6">
        <v>0</v>
      </c>
      <c r="C9773" s="6">
        <v>4</v>
      </c>
      <c r="D9773" s="6">
        <f t="shared" si="1976"/>
        <v>19</v>
      </c>
      <c r="E9773" s="5">
        <f t="shared" si="1977"/>
        <v>5639.2850287111351</v>
      </c>
      <c r="F9773" s="5">
        <f t="shared" si="1978"/>
        <v>0</v>
      </c>
      <c r="G9773" s="5">
        <f t="shared" si="1979"/>
        <v>189.17016064453125</v>
      </c>
      <c r="H9773" s="5">
        <f t="shared" si="1980"/>
        <v>5828.4551893556663</v>
      </c>
      <c r="I9773" s="5">
        <f t="shared" si="1981"/>
        <v>720</v>
      </c>
      <c r="J9773" s="5">
        <f t="shared" si="1982"/>
        <v>5108.4551893556663</v>
      </c>
      <c r="K9773" s="2">
        <f t="shared" si="1983"/>
        <v>113688.45814853586</v>
      </c>
      <c r="L9773" s="2">
        <f t="shared" si="1984"/>
        <v>142800</v>
      </c>
      <c r="M9773" s="2">
        <f t="shared" si="1985"/>
        <v>16720</v>
      </c>
      <c r="N9773" s="6">
        <f t="shared" si="1986"/>
        <v>1</v>
      </c>
      <c r="O9773" s="2">
        <f t="shared" si="1987"/>
        <v>-7608.4581485358649</v>
      </c>
      <c r="P9773" s="2">
        <f t="shared" si="1988"/>
        <v>-7608.4581485358649</v>
      </c>
    </row>
    <row r="9774" spans="1:16">
      <c r="A9774" s="6">
        <v>15</v>
      </c>
      <c r="B9774" s="6">
        <v>0</v>
      </c>
      <c r="C9774" s="6">
        <v>5</v>
      </c>
      <c r="D9774" s="6">
        <f t="shared" si="1976"/>
        <v>20</v>
      </c>
      <c r="E9774" s="5">
        <f t="shared" si="1977"/>
        <v>5639.2850287111351</v>
      </c>
      <c r="F9774" s="5">
        <f t="shared" si="1978"/>
        <v>0</v>
      </c>
      <c r="G9774" s="5">
        <f t="shared" si="1979"/>
        <v>239.41848456573481</v>
      </c>
      <c r="H9774" s="5">
        <f t="shared" si="1980"/>
        <v>5878.7035132768697</v>
      </c>
      <c r="I9774" s="5">
        <f t="shared" si="1981"/>
        <v>720</v>
      </c>
      <c r="J9774" s="5">
        <f t="shared" si="1982"/>
        <v>5158.7035132768697</v>
      </c>
      <c r="K9774" s="2">
        <f t="shared" si="1983"/>
        <v>114560.82488327898</v>
      </c>
      <c r="L9774" s="2">
        <f t="shared" si="1984"/>
        <v>145500</v>
      </c>
      <c r="M9774" s="2">
        <f t="shared" si="1985"/>
        <v>17600</v>
      </c>
      <c r="N9774" s="6">
        <f t="shared" si="1986"/>
        <v>1</v>
      </c>
      <c r="O9774" s="2">
        <f t="shared" si="1987"/>
        <v>-6660.8248832789832</v>
      </c>
      <c r="P9774" s="2">
        <f t="shared" si="1988"/>
        <v>-6660.8248832789832</v>
      </c>
    </row>
    <row r="9775" spans="1:16">
      <c r="A9775" s="6">
        <v>15</v>
      </c>
      <c r="B9775" s="6">
        <v>0</v>
      </c>
      <c r="C9775" s="6">
        <v>6</v>
      </c>
      <c r="D9775" s="6">
        <f t="shared" si="1976"/>
        <v>21</v>
      </c>
      <c r="E9775" s="5">
        <f t="shared" si="1977"/>
        <v>5639.2850287111351</v>
      </c>
      <c r="F9775" s="5">
        <f t="shared" si="1978"/>
        <v>0</v>
      </c>
      <c r="G9775" s="5">
        <f t="shared" si="1979"/>
        <v>290.89345874736784</v>
      </c>
      <c r="H9775" s="5">
        <f t="shared" si="1980"/>
        <v>5930.1784874585028</v>
      </c>
      <c r="I9775" s="5">
        <f t="shared" si="1981"/>
        <v>720</v>
      </c>
      <c r="J9775" s="5">
        <f t="shared" si="1982"/>
        <v>5210.1784874585028</v>
      </c>
      <c r="K9775" s="2">
        <f t="shared" si="1983"/>
        <v>115454.48762948789</v>
      </c>
      <c r="L9775" s="2">
        <f t="shared" si="1984"/>
        <v>148200</v>
      </c>
      <c r="M9775" s="2">
        <f t="shared" si="1985"/>
        <v>18480</v>
      </c>
      <c r="N9775" s="6">
        <f t="shared" si="1986"/>
        <v>1</v>
      </c>
      <c r="O9775" s="2">
        <f t="shared" si="1987"/>
        <v>-5734.4876294878923</v>
      </c>
      <c r="P9775" s="2">
        <f t="shared" si="1988"/>
        <v>-5734.4876294878923</v>
      </c>
    </row>
    <row r="9776" spans="1:16">
      <c r="A9776" s="6">
        <v>15</v>
      </c>
      <c r="B9776" s="6">
        <v>0</v>
      </c>
      <c r="C9776" s="6">
        <v>7</v>
      </c>
      <c r="D9776" s="6">
        <f t="shared" si="1976"/>
        <v>22</v>
      </c>
      <c r="E9776" s="5">
        <f t="shared" si="1977"/>
        <v>5639.2850287111351</v>
      </c>
      <c r="F9776" s="5">
        <f t="shared" si="1978"/>
        <v>0</v>
      </c>
      <c r="G9776" s="5">
        <f t="shared" si="1979"/>
        <v>343.61789814532818</v>
      </c>
      <c r="H9776" s="5">
        <f t="shared" si="1980"/>
        <v>5982.9029268564636</v>
      </c>
      <c r="I9776" s="5">
        <f t="shared" si="1981"/>
        <v>720</v>
      </c>
      <c r="J9776" s="5">
        <f t="shared" si="1982"/>
        <v>5262.9029268564636</v>
      </c>
      <c r="K9776" s="2">
        <f t="shared" si="1983"/>
        <v>116369.84248014694</v>
      </c>
      <c r="L9776" s="2">
        <f t="shared" si="1984"/>
        <v>150900</v>
      </c>
      <c r="M9776" s="2">
        <f t="shared" si="1985"/>
        <v>19360</v>
      </c>
      <c r="N9776" s="6">
        <f t="shared" si="1986"/>
        <v>1</v>
      </c>
      <c r="O9776" s="2">
        <f t="shared" si="1987"/>
        <v>-4829.8424801469373</v>
      </c>
      <c r="P9776" s="2">
        <f t="shared" si="1988"/>
        <v>-4829.8424801469373</v>
      </c>
    </row>
    <row r="9777" spans="1:16">
      <c r="A9777" s="6">
        <v>15</v>
      </c>
      <c r="B9777" s="6">
        <v>0</v>
      </c>
      <c r="C9777" s="6">
        <v>8</v>
      </c>
      <c r="D9777" s="6">
        <f t="shared" si="1976"/>
        <v>23</v>
      </c>
      <c r="E9777" s="5">
        <f t="shared" si="1977"/>
        <v>5639.2850287111351</v>
      </c>
      <c r="F9777" s="5">
        <f t="shared" si="1978"/>
        <v>0</v>
      </c>
      <c r="G9777" s="5">
        <f t="shared" si="1979"/>
        <v>397.61499642530839</v>
      </c>
      <c r="H9777" s="5">
        <f t="shared" si="1980"/>
        <v>6036.9000251364432</v>
      </c>
      <c r="I9777" s="5">
        <f t="shared" si="1981"/>
        <v>720</v>
      </c>
      <c r="J9777" s="5">
        <f t="shared" si="1982"/>
        <v>5316.9000251364432</v>
      </c>
      <c r="K9777" s="2">
        <f t="shared" si="1983"/>
        <v>117307.29210306324</v>
      </c>
      <c r="L9777" s="2">
        <f t="shared" si="1984"/>
        <v>153600</v>
      </c>
      <c r="M9777" s="2">
        <f t="shared" si="1985"/>
        <v>20240</v>
      </c>
      <c r="N9777" s="6">
        <f t="shared" si="1986"/>
        <v>1</v>
      </c>
      <c r="O9777" s="2">
        <f t="shared" si="1987"/>
        <v>-3947.2921030632424</v>
      </c>
      <c r="P9777" s="2">
        <f t="shared" si="1988"/>
        <v>-3947.2921030632424</v>
      </c>
    </row>
    <row r="9778" spans="1:16">
      <c r="A9778" s="6">
        <v>15</v>
      </c>
      <c r="B9778" s="6">
        <v>0</v>
      </c>
      <c r="C9778" s="6">
        <v>9</v>
      </c>
      <c r="D9778" s="6">
        <f t="shared" si="1976"/>
        <v>24</v>
      </c>
      <c r="E9778" s="5">
        <f t="shared" si="1977"/>
        <v>5639.2850287111351</v>
      </c>
      <c r="F9778" s="5">
        <f t="shared" si="1978"/>
        <v>0</v>
      </c>
      <c r="G9778" s="5">
        <f t="shared" si="1979"/>
        <v>452.90833186570285</v>
      </c>
      <c r="H9778" s="5">
        <f t="shared" si="1980"/>
        <v>6092.1933605768381</v>
      </c>
      <c r="I9778" s="5">
        <f t="shared" si="1981"/>
        <v>720</v>
      </c>
      <c r="J9778" s="5">
        <f t="shared" si="1982"/>
        <v>5372.1933605768381</v>
      </c>
      <c r="K9778" s="2">
        <f t="shared" si="1983"/>
        <v>118267.24584334788</v>
      </c>
      <c r="L9778" s="2">
        <f t="shared" si="1984"/>
        <v>156300</v>
      </c>
      <c r="M9778" s="2">
        <f t="shared" si="1985"/>
        <v>21120</v>
      </c>
      <c r="N9778" s="6">
        <f t="shared" si="1986"/>
        <v>1</v>
      </c>
      <c r="O9778" s="2">
        <f t="shared" si="1987"/>
        <v>-3087.2458433478751</v>
      </c>
      <c r="P9778" s="2">
        <f t="shared" si="1988"/>
        <v>-3087.2458433478751</v>
      </c>
    </row>
    <row r="9779" spans="1:16">
      <c r="A9779" s="6">
        <v>15</v>
      </c>
      <c r="B9779" s="6">
        <v>0</v>
      </c>
      <c r="C9779" s="6">
        <v>10</v>
      </c>
      <c r="D9779" s="6">
        <f t="shared" si="1976"/>
        <v>25</v>
      </c>
      <c r="E9779" s="5">
        <f t="shared" si="1977"/>
        <v>5639.2850287111351</v>
      </c>
      <c r="F9779" s="5">
        <f t="shared" si="1978"/>
        <v>0</v>
      </c>
      <c r="G9779" s="5">
        <f t="shared" si="1979"/>
        <v>509.52187334891573</v>
      </c>
      <c r="H9779" s="5">
        <f t="shared" si="1980"/>
        <v>6148.8069020600506</v>
      </c>
      <c r="I9779" s="5">
        <f t="shared" si="1981"/>
        <v>720</v>
      </c>
      <c r="J9779" s="5">
        <f t="shared" si="1982"/>
        <v>5428.8069020600506</v>
      </c>
      <c r="K9779" s="2">
        <f t="shared" si="1983"/>
        <v>119250.11982743144</v>
      </c>
      <c r="L9779" s="2">
        <f t="shared" si="1984"/>
        <v>159000</v>
      </c>
      <c r="M9779" s="2">
        <f t="shared" si="1985"/>
        <v>22000</v>
      </c>
      <c r="N9779" s="6">
        <f t="shared" si="1986"/>
        <v>1</v>
      </c>
      <c r="O9779" s="2">
        <f t="shared" si="1987"/>
        <v>-2250.1198274314374</v>
      </c>
      <c r="P9779" s="2">
        <f t="shared" si="1988"/>
        <v>-2250.1198274314374</v>
      </c>
    </row>
    <row r="9780" spans="1:16">
      <c r="A9780" s="6">
        <v>15</v>
      </c>
      <c r="B9780" s="6">
        <v>0</v>
      </c>
      <c r="C9780" s="6">
        <v>11</v>
      </c>
      <c r="D9780" s="6">
        <f t="shared" si="1976"/>
        <v>26</v>
      </c>
      <c r="E9780" s="5">
        <f t="shared" si="1977"/>
        <v>5639.2850287111351</v>
      </c>
      <c r="F9780" s="5">
        <f t="shared" si="1978"/>
        <v>0</v>
      </c>
      <c r="G9780" s="5">
        <f t="shared" si="1979"/>
        <v>567.47998644235474</v>
      </c>
      <c r="H9780" s="5">
        <f t="shared" si="1980"/>
        <v>6206.7650151534899</v>
      </c>
      <c r="I9780" s="5">
        <f t="shared" si="1981"/>
        <v>720</v>
      </c>
      <c r="J9780" s="5">
        <f t="shared" si="1982"/>
        <v>5486.7650151534899</v>
      </c>
      <c r="K9780" s="2">
        <f t="shared" si="1983"/>
        <v>120256.33706863697</v>
      </c>
      <c r="L9780" s="2">
        <f t="shared" si="1984"/>
        <v>161700</v>
      </c>
      <c r="M9780" s="2">
        <f t="shared" si="1985"/>
        <v>22880</v>
      </c>
      <c r="N9780" s="6">
        <f t="shared" si="1986"/>
        <v>1</v>
      </c>
      <c r="O9780" s="2">
        <f t="shared" si="1987"/>
        <v>-1436.3370686369744</v>
      </c>
      <c r="P9780" s="2">
        <f t="shared" si="1988"/>
        <v>-1436.3370686369744</v>
      </c>
    </row>
    <row r="9781" spans="1:16">
      <c r="A9781" s="6">
        <v>15</v>
      </c>
      <c r="B9781" s="6">
        <v>0</v>
      </c>
      <c r="C9781" s="6">
        <v>12</v>
      </c>
      <c r="D9781" s="6">
        <f t="shared" si="1976"/>
        <v>27</v>
      </c>
      <c r="E9781" s="5">
        <f t="shared" si="1977"/>
        <v>5639.2850287111351</v>
      </c>
      <c r="F9781" s="5">
        <f t="shared" si="1978"/>
        <v>0</v>
      </c>
      <c r="G9781" s="5">
        <f t="shared" si="1979"/>
        <v>626.80743957041921</v>
      </c>
      <c r="H9781" s="5">
        <f t="shared" si="1980"/>
        <v>6266.0924682815539</v>
      </c>
      <c r="I9781" s="5">
        <f t="shared" si="1981"/>
        <v>720</v>
      </c>
      <c r="J9781" s="5">
        <f t="shared" si="1982"/>
        <v>5546.0924682815539</v>
      </c>
      <c r="K9781" s="2">
        <f t="shared" si="1983"/>
        <v>121286.32757433254</v>
      </c>
      <c r="L9781" s="2">
        <f t="shared" si="1984"/>
        <v>164400</v>
      </c>
      <c r="M9781" s="2">
        <f t="shared" si="1985"/>
        <v>23760</v>
      </c>
      <c r="N9781" s="6">
        <f t="shared" si="1986"/>
        <v>1</v>
      </c>
      <c r="O9781" s="2">
        <f t="shared" si="1987"/>
        <v>-646.32757433253573</v>
      </c>
      <c r="P9781" s="2">
        <f t="shared" si="1988"/>
        <v>-646.32757433253573</v>
      </c>
    </row>
    <row r="9782" spans="1:16">
      <c r="A9782" s="6">
        <v>15</v>
      </c>
      <c r="B9782" s="6">
        <v>0</v>
      </c>
      <c r="C9782" s="6">
        <v>13</v>
      </c>
      <c r="D9782" s="6">
        <f t="shared" si="1976"/>
        <v>28</v>
      </c>
      <c r="E9782" s="5">
        <f t="shared" si="1977"/>
        <v>5639.2850287111351</v>
      </c>
      <c r="F9782" s="5">
        <f t="shared" si="1978"/>
        <v>0</v>
      </c>
      <c r="G9782" s="5">
        <f t="shared" si="1979"/>
        <v>687.52941027880343</v>
      </c>
      <c r="H9782" s="5">
        <f t="shared" si="1980"/>
        <v>6326.8144389899389</v>
      </c>
      <c r="I9782" s="5">
        <f t="shared" si="1981"/>
        <v>720</v>
      </c>
      <c r="J9782" s="5">
        <f t="shared" si="1982"/>
        <v>5606.8144389899389</v>
      </c>
      <c r="K9782" s="2">
        <f t="shared" si="1983"/>
        <v>122340.52845468644</v>
      </c>
      <c r="L9782" s="2">
        <f t="shared" si="1984"/>
        <v>167100</v>
      </c>
      <c r="M9782" s="2">
        <f t="shared" si="1985"/>
        <v>24640</v>
      </c>
      <c r="N9782" s="6">
        <f t="shared" si="1986"/>
        <v>1</v>
      </c>
      <c r="O9782" s="2">
        <f t="shared" si="1987"/>
        <v>119.47154531355773</v>
      </c>
      <c r="P9782" s="2">
        <f t="shared" si="1988"/>
        <v>119.47154531355773</v>
      </c>
    </row>
    <row r="9783" spans="1:16">
      <c r="A9783" s="6">
        <v>15</v>
      </c>
      <c r="B9783" s="6">
        <v>0</v>
      </c>
      <c r="C9783" s="6">
        <v>14</v>
      </c>
      <c r="D9783" s="6">
        <f t="shared" si="1976"/>
        <v>29</v>
      </c>
      <c r="E9783" s="5">
        <f t="shared" si="1977"/>
        <v>5639.2850287111351</v>
      </c>
      <c r="F9783" s="5">
        <f t="shared" si="1978"/>
        <v>0</v>
      </c>
      <c r="G9783" s="5">
        <f t="shared" si="1979"/>
        <v>749.67149159246469</v>
      </c>
      <c r="H9783" s="5">
        <f t="shared" si="1980"/>
        <v>6388.9565203036</v>
      </c>
      <c r="I9783" s="5">
        <f t="shared" si="1981"/>
        <v>720</v>
      </c>
      <c r="J9783" s="5">
        <f t="shared" si="1982"/>
        <v>5668.9565203036</v>
      </c>
      <c r="K9783" s="2">
        <f t="shared" si="1983"/>
        <v>123419.38403304861</v>
      </c>
      <c r="L9783" s="2">
        <f t="shared" si="1984"/>
        <v>169800</v>
      </c>
      <c r="M9783" s="2">
        <f t="shared" si="1985"/>
        <v>25520</v>
      </c>
      <c r="N9783" s="6">
        <f t="shared" si="1986"/>
        <v>1</v>
      </c>
      <c r="O9783" s="2">
        <f t="shared" si="1987"/>
        <v>860.61596695138724</v>
      </c>
      <c r="P9783" s="2">
        <f t="shared" si="1988"/>
        <v>860.61596695138724</v>
      </c>
    </row>
    <row r="9784" spans="1:16">
      <c r="A9784" s="6">
        <v>15</v>
      </c>
      <c r="B9784" s="6">
        <v>0</v>
      </c>
      <c r="C9784" s="6">
        <v>15</v>
      </c>
      <c r="D9784" s="6">
        <f t="shared" si="1976"/>
        <v>30</v>
      </c>
      <c r="E9784" s="5">
        <f t="shared" si="1977"/>
        <v>5639.2850287111351</v>
      </c>
      <c r="F9784" s="5">
        <f t="shared" si="1978"/>
        <v>0</v>
      </c>
      <c r="G9784" s="5">
        <f t="shared" si="1979"/>
        <v>813.25969846861108</v>
      </c>
      <c r="H9784" s="5">
        <f t="shared" si="1980"/>
        <v>6452.5447271797457</v>
      </c>
      <c r="I9784" s="5">
        <f t="shared" si="1981"/>
        <v>720</v>
      </c>
      <c r="J9784" s="5">
        <f t="shared" si="1982"/>
        <v>5732.5447271797457</v>
      </c>
      <c r="K9784" s="2">
        <f t="shared" si="1983"/>
        <v>124523.3459579817</v>
      </c>
      <c r="L9784" s="2">
        <f t="shared" si="1984"/>
        <v>172500</v>
      </c>
      <c r="M9784" s="2">
        <f t="shared" si="1985"/>
        <v>26400</v>
      </c>
      <c r="N9784" s="6">
        <f t="shared" si="1986"/>
        <v>1</v>
      </c>
      <c r="O9784" s="2">
        <f t="shared" si="1987"/>
        <v>1576.654042018301</v>
      </c>
      <c r="P9784" s="2">
        <f t="shared" si="1988"/>
        <v>1576.654042018301</v>
      </c>
    </row>
    <row r="9785" spans="1:16">
      <c r="A9785" s="6">
        <v>15</v>
      </c>
      <c r="B9785" s="6">
        <v>0</v>
      </c>
      <c r="C9785" s="6">
        <v>16</v>
      </c>
      <c r="D9785" s="6">
        <f t="shared" si="1976"/>
        <v>31</v>
      </c>
      <c r="E9785" s="5">
        <f t="shared" si="1977"/>
        <v>5639.2850287111351</v>
      </c>
      <c r="F9785" s="5">
        <f t="shared" si="1978"/>
        <v>0</v>
      </c>
      <c r="G9785" s="5">
        <f t="shared" si="1979"/>
        <v>878.32047434610013</v>
      </c>
      <c r="H9785" s="5">
        <f t="shared" si="1980"/>
        <v>6517.6055030572352</v>
      </c>
      <c r="I9785" s="5">
        <f t="shared" si="1981"/>
        <v>720</v>
      </c>
      <c r="J9785" s="5">
        <f t="shared" si="1982"/>
        <v>5797.6055030572352</v>
      </c>
      <c r="K9785" s="2">
        <f t="shared" si="1983"/>
        <v>125652.87331696588</v>
      </c>
      <c r="L9785" s="2">
        <f t="shared" si="1984"/>
        <v>175200</v>
      </c>
      <c r="M9785" s="2">
        <f t="shared" si="1985"/>
        <v>27280</v>
      </c>
      <c r="N9785" s="6">
        <f t="shared" si="1986"/>
        <v>0</v>
      </c>
      <c r="O9785" s="2">
        <f t="shared" si="1987"/>
        <v>2267.1266830341192</v>
      </c>
      <c r="P9785" s="2" t="str">
        <f t="shared" si="1988"/>
        <v/>
      </c>
    </row>
    <row r="9786" spans="1:16">
      <c r="A9786" s="6">
        <v>15</v>
      </c>
      <c r="B9786" s="6">
        <v>0</v>
      </c>
      <c r="C9786" s="6">
        <v>17</v>
      </c>
      <c r="D9786" s="6">
        <f t="shared" si="1976"/>
        <v>32</v>
      </c>
      <c r="E9786" s="5">
        <f t="shared" si="1977"/>
        <v>5639.2850287111351</v>
      </c>
      <c r="F9786" s="5">
        <f t="shared" si="1978"/>
        <v>0</v>
      </c>
      <c r="G9786" s="5">
        <f t="shared" si="1979"/>
        <v>944.88069779264049</v>
      </c>
      <c r="H9786" s="5">
        <f t="shared" si="1980"/>
        <v>6584.1657265037757</v>
      </c>
      <c r="I9786" s="5">
        <f t="shared" si="1981"/>
        <v>720</v>
      </c>
      <c r="J9786" s="5">
        <f t="shared" si="1982"/>
        <v>5864.1657265037757</v>
      </c>
      <c r="K9786" s="2">
        <f t="shared" si="1983"/>
        <v>126808.43275180167</v>
      </c>
      <c r="L9786" s="2">
        <f t="shared" si="1984"/>
        <v>177900</v>
      </c>
      <c r="M9786" s="2">
        <f t="shared" si="1985"/>
        <v>28160</v>
      </c>
      <c r="N9786" s="6">
        <f t="shared" si="1986"/>
        <v>0</v>
      </c>
      <c r="O9786" s="2">
        <f t="shared" si="1987"/>
        <v>2931.5672481983347</v>
      </c>
      <c r="P9786" s="2" t="str">
        <f t="shared" si="1988"/>
        <v/>
      </c>
    </row>
    <row r="9787" spans="1:16">
      <c r="A9787" s="6">
        <v>15</v>
      </c>
      <c r="B9787" s="6">
        <v>0</v>
      </c>
      <c r="C9787" s="6">
        <v>18</v>
      </c>
      <c r="D9787" s="6">
        <f t="shared" si="1976"/>
        <v>33</v>
      </c>
      <c r="E9787" s="5">
        <f t="shared" si="1977"/>
        <v>5639.2850287111351</v>
      </c>
      <c r="F9787" s="5">
        <f t="shared" si="1978"/>
        <v>0</v>
      </c>
      <c r="G9787" s="5">
        <f t="shared" si="1979"/>
        <v>1012.9676892512279</v>
      </c>
      <c r="H9787" s="5">
        <f t="shared" si="1980"/>
        <v>6652.252717962363</v>
      </c>
      <c r="I9787" s="5">
        <f t="shared" si="1981"/>
        <v>720</v>
      </c>
      <c r="J9787" s="5">
        <f t="shared" si="1982"/>
        <v>5932.252717962363</v>
      </c>
      <c r="K9787" s="2">
        <f t="shared" si="1983"/>
        <v>127990.49857573547</v>
      </c>
      <c r="L9787" s="2">
        <f t="shared" si="1984"/>
        <v>180600</v>
      </c>
      <c r="M9787" s="2">
        <f t="shared" si="1985"/>
        <v>29040</v>
      </c>
      <c r="N9787" s="6">
        <f t="shared" si="1986"/>
        <v>0</v>
      </c>
      <c r="O9787" s="2">
        <f t="shared" si="1987"/>
        <v>3569.5014242645266</v>
      </c>
      <c r="P9787" s="2" t="str">
        <f t="shared" si="1988"/>
        <v/>
      </c>
    </row>
    <row r="9788" spans="1:16">
      <c r="A9788" s="6">
        <v>15</v>
      </c>
      <c r="B9788" s="6">
        <v>0</v>
      </c>
      <c r="C9788" s="6">
        <v>19</v>
      </c>
      <c r="D9788" s="6">
        <f t="shared" si="1976"/>
        <v>34</v>
      </c>
      <c r="E9788" s="5">
        <f t="shared" si="1977"/>
        <v>5639.2850287111351</v>
      </c>
      <c r="F9788" s="5">
        <f t="shared" si="1978"/>
        <v>0</v>
      </c>
      <c r="G9788" s="5">
        <f t="shared" si="1979"/>
        <v>1082.6092178872495</v>
      </c>
      <c r="H9788" s="5">
        <f t="shared" si="1980"/>
        <v>6721.8942465983846</v>
      </c>
      <c r="I9788" s="5">
        <f t="shared" si="1981"/>
        <v>720</v>
      </c>
      <c r="J9788" s="5">
        <f t="shared" si="1982"/>
        <v>6001.8942465983846</v>
      </c>
      <c r="K9788" s="2">
        <f t="shared" si="1983"/>
        <v>129199.55289233306</v>
      </c>
      <c r="L9788" s="2">
        <f t="shared" si="1984"/>
        <v>183300</v>
      </c>
      <c r="M9788" s="2">
        <f t="shared" si="1985"/>
        <v>29920</v>
      </c>
      <c r="N9788" s="6">
        <f t="shared" si="1986"/>
        <v>0</v>
      </c>
      <c r="O9788" s="2">
        <f t="shared" si="1987"/>
        <v>4180.4471076669433</v>
      </c>
      <c r="P9788" s="2" t="str">
        <f t="shared" si="1988"/>
        <v/>
      </c>
    </row>
    <row r="9789" spans="1:16">
      <c r="A9789" s="6">
        <v>15</v>
      </c>
      <c r="B9789" s="6">
        <v>0</v>
      </c>
      <c r="C9789" s="6">
        <v>20</v>
      </c>
      <c r="D9789" s="6">
        <f t="shared" si="1976"/>
        <v>35</v>
      </c>
      <c r="E9789" s="5">
        <f t="shared" si="1977"/>
        <v>5639.2850287111351</v>
      </c>
      <c r="F9789" s="5">
        <f t="shared" si="1978"/>
        <v>0</v>
      </c>
      <c r="G9789" s="5">
        <f t="shared" si="1979"/>
        <v>1153.8335085377266</v>
      </c>
      <c r="H9789" s="5">
        <f t="shared" si="1980"/>
        <v>6793.1185372488617</v>
      </c>
      <c r="I9789" s="5">
        <f t="shared" si="1981"/>
        <v>720</v>
      </c>
      <c r="J9789" s="5">
        <f t="shared" si="1982"/>
        <v>6073.1185372488617</v>
      </c>
      <c r="K9789" s="2">
        <f t="shared" si="1983"/>
        <v>130436.08571612606</v>
      </c>
      <c r="L9789" s="2">
        <f t="shared" si="1984"/>
        <v>186000</v>
      </c>
      <c r="M9789" s="2">
        <f t="shared" si="1985"/>
        <v>30800</v>
      </c>
      <c r="N9789" s="6">
        <f t="shared" si="1986"/>
        <v>0</v>
      </c>
      <c r="O9789" s="2">
        <f t="shared" si="1987"/>
        <v>4763.9142838739353</v>
      </c>
      <c r="P9789" s="2" t="str">
        <f t="shared" si="1988"/>
        <v/>
      </c>
    </row>
    <row r="9790" spans="1:16">
      <c r="A9790" s="6">
        <v>15</v>
      </c>
      <c r="B9790" s="6">
        <v>0</v>
      </c>
      <c r="C9790" s="6">
        <v>21</v>
      </c>
      <c r="D9790" s="6">
        <f t="shared" si="1976"/>
        <v>36</v>
      </c>
      <c r="E9790" s="5">
        <f t="shared" si="1977"/>
        <v>5639.2850287111351</v>
      </c>
      <c r="F9790" s="5">
        <f t="shared" si="1978"/>
        <v>0</v>
      </c>
      <c r="G9790" s="5">
        <f t="shared" si="1979"/>
        <v>1226.6692487641703</v>
      </c>
      <c r="H9790" s="5">
        <f t="shared" si="1980"/>
        <v>6865.9542774753054</v>
      </c>
      <c r="I9790" s="5">
        <f t="shared" si="1981"/>
        <v>720</v>
      </c>
      <c r="J9790" s="5">
        <f t="shared" si="1982"/>
        <v>6145.9542774753054</v>
      </c>
      <c r="K9790" s="2">
        <f t="shared" si="1983"/>
        <v>131700.59509505739</v>
      </c>
      <c r="L9790" s="2">
        <f t="shared" si="1984"/>
        <v>188700</v>
      </c>
      <c r="M9790" s="2">
        <f t="shared" si="1985"/>
        <v>31680</v>
      </c>
      <c r="N9790" s="6">
        <f t="shared" si="1986"/>
        <v>0</v>
      </c>
      <c r="O9790" s="2">
        <f t="shared" si="1987"/>
        <v>5319.4049049426103</v>
      </c>
      <c r="P9790" s="2" t="str">
        <f t="shared" si="1988"/>
        <v/>
      </c>
    </row>
    <row r="9791" spans="1:16">
      <c r="A9791" s="6">
        <v>15</v>
      </c>
      <c r="B9791" s="6">
        <v>0</v>
      </c>
      <c r="C9791" s="6">
        <v>22</v>
      </c>
      <c r="D9791" s="6">
        <f t="shared" si="1976"/>
        <v>37</v>
      </c>
      <c r="E9791" s="5">
        <f t="shared" si="1977"/>
        <v>5639.2850287111351</v>
      </c>
      <c r="F9791" s="5">
        <f t="shared" si="1978"/>
        <v>0</v>
      </c>
      <c r="G9791" s="5">
        <f t="shared" si="1979"/>
        <v>1301.1455960105666</v>
      </c>
      <c r="H9791" s="5">
        <f t="shared" si="1980"/>
        <v>6940.4306247217019</v>
      </c>
      <c r="I9791" s="5">
        <f t="shared" si="1981"/>
        <v>720</v>
      </c>
      <c r="J9791" s="5">
        <f t="shared" si="1982"/>
        <v>6220.4306247217019</v>
      </c>
      <c r="K9791" s="2">
        <f t="shared" si="1983"/>
        <v>132993.58723475179</v>
      </c>
      <c r="L9791" s="2">
        <f t="shared" si="1984"/>
        <v>191400</v>
      </c>
      <c r="M9791" s="2">
        <f t="shared" si="1985"/>
        <v>32560</v>
      </c>
      <c r="N9791" s="6">
        <f t="shared" si="1986"/>
        <v>0</v>
      </c>
      <c r="O9791" s="2">
        <f t="shared" si="1987"/>
        <v>5846.412765248213</v>
      </c>
      <c r="P9791" s="2" t="str">
        <f t="shared" si="1988"/>
        <v/>
      </c>
    </row>
    <row r="9792" spans="1:16">
      <c r="A9792" s="6">
        <v>15</v>
      </c>
      <c r="B9792" s="6">
        <v>0</v>
      </c>
      <c r="C9792" s="6">
        <v>23</v>
      </c>
      <c r="D9792" s="6">
        <f t="shared" si="1976"/>
        <v>38</v>
      </c>
      <c r="E9792" s="5">
        <f t="shared" si="1977"/>
        <v>5639.2850287111351</v>
      </c>
      <c r="F9792" s="5">
        <f t="shared" si="1978"/>
        <v>0</v>
      </c>
      <c r="G9792" s="5">
        <f t="shared" si="1979"/>
        <v>1377.292184868003</v>
      </c>
      <c r="H9792" s="5">
        <f t="shared" si="1980"/>
        <v>7016.5772135791376</v>
      </c>
      <c r="I9792" s="5">
        <f t="shared" si="1981"/>
        <v>720</v>
      </c>
      <c r="J9792" s="5">
        <f t="shared" si="1982"/>
        <v>6296.5772135791376</v>
      </c>
      <c r="K9792" s="2">
        <f t="shared" si="1983"/>
        <v>134315.57662463782</v>
      </c>
      <c r="L9792" s="2">
        <f t="shared" si="1984"/>
        <v>194100</v>
      </c>
      <c r="M9792" s="2">
        <f t="shared" si="1985"/>
        <v>33440</v>
      </c>
      <c r="N9792" s="6">
        <f t="shared" si="1986"/>
        <v>0</v>
      </c>
      <c r="O9792" s="2">
        <f t="shared" si="1987"/>
        <v>6344.4233753621811</v>
      </c>
      <c r="P9792" s="2" t="str">
        <f t="shared" si="1988"/>
        <v/>
      </c>
    </row>
    <row r="9793" spans="1:16">
      <c r="A9793" s="6">
        <v>15</v>
      </c>
      <c r="B9793" s="6">
        <v>0</v>
      </c>
      <c r="C9793" s="6">
        <v>24</v>
      </c>
      <c r="D9793" s="6">
        <f t="shared" si="1976"/>
        <v>39</v>
      </c>
      <c r="E9793" s="5">
        <f t="shared" si="1977"/>
        <v>5639.2850287111351</v>
      </c>
      <c r="F9793" s="5">
        <f t="shared" si="1978"/>
        <v>0</v>
      </c>
      <c r="G9793" s="5">
        <f t="shared" si="1979"/>
        <v>1455.1391344474989</v>
      </c>
      <c r="H9793" s="5">
        <f t="shared" si="1980"/>
        <v>7094.4241631586337</v>
      </c>
      <c r="I9793" s="5">
        <f t="shared" si="1981"/>
        <v>720</v>
      </c>
      <c r="J9793" s="5">
        <f t="shared" si="1982"/>
        <v>6374.4241631586337</v>
      </c>
      <c r="K9793" s="2">
        <f t="shared" si="1983"/>
        <v>135667.08616594848</v>
      </c>
      <c r="L9793" s="2">
        <f t="shared" si="1984"/>
        <v>196800</v>
      </c>
      <c r="M9793" s="2">
        <f t="shared" si="1985"/>
        <v>34320</v>
      </c>
      <c r="N9793" s="6">
        <f t="shared" si="1986"/>
        <v>0</v>
      </c>
      <c r="O9793" s="2">
        <f t="shared" si="1987"/>
        <v>6812.9138340515201</v>
      </c>
      <c r="P9793" s="2" t="str">
        <f t="shared" si="1988"/>
        <v/>
      </c>
    </row>
    <row r="9794" spans="1:16">
      <c r="A9794" s="6">
        <v>15</v>
      </c>
      <c r="B9794" s="6">
        <v>0</v>
      </c>
      <c r="C9794" s="6">
        <v>25</v>
      </c>
      <c r="D9794" s="6">
        <f t="shared" si="1976"/>
        <v>40</v>
      </c>
      <c r="E9794" s="5">
        <f t="shared" si="1977"/>
        <v>5639.2850287111351</v>
      </c>
      <c r="F9794" s="5">
        <f t="shared" si="1978"/>
        <v>0</v>
      </c>
      <c r="G9794" s="5">
        <f t="shared" si="1979"/>
        <v>1534.7170558625965</v>
      </c>
      <c r="H9794" s="5">
        <f t="shared" si="1980"/>
        <v>7174.0020845737317</v>
      </c>
      <c r="I9794" s="5">
        <f t="shared" si="1981"/>
        <v>720</v>
      </c>
      <c r="J9794" s="5">
        <f t="shared" si="1982"/>
        <v>6454.0020845737317</v>
      </c>
      <c r="K9794" s="2">
        <f t="shared" si="1983"/>
        <v>137048.64730162726</v>
      </c>
      <c r="L9794" s="2">
        <f t="shared" si="1984"/>
        <v>199500</v>
      </c>
      <c r="M9794" s="2">
        <f t="shared" si="1985"/>
        <v>35200</v>
      </c>
      <c r="N9794" s="6">
        <f t="shared" si="1986"/>
        <v>0</v>
      </c>
      <c r="O9794" s="2">
        <f t="shared" si="1987"/>
        <v>7251.3526983727352</v>
      </c>
      <c r="P9794" s="2" t="str">
        <f t="shared" si="1988"/>
        <v/>
      </c>
    </row>
    <row r="9795" spans="1:16">
      <c r="A9795" s="6">
        <v>15</v>
      </c>
      <c r="B9795" s="6">
        <v>0</v>
      </c>
      <c r="C9795" s="6">
        <v>26</v>
      </c>
      <c r="D9795" s="6">
        <f t="shared" si="1976"/>
        <v>41</v>
      </c>
      <c r="E9795" s="5">
        <f t="shared" si="1977"/>
        <v>5639.2850287111351</v>
      </c>
      <c r="F9795" s="5">
        <f t="shared" si="1978"/>
        <v>0</v>
      </c>
      <c r="G9795" s="5">
        <f t="shared" si="1979"/>
        <v>1616.0570598233144</v>
      </c>
      <c r="H9795" s="5">
        <f t="shared" si="1980"/>
        <v>7255.3420885344494</v>
      </c>
      <c r="I9795" s="5">
        <f t="shared" si="1981"/>
        <v>720</v>
      </c>
      <c r="J9795" s="5">
        <f t="shared" si="1982"/>
        <v>6535.3420885344494</v>
      </c>
      <c r="K9795" s="2">
        <f t="shared" si="1983"/>
        <v>138460.80014816753</v>
      </c>
      <c r="L9795" s="2">
        <f t="shared" si="1984"/>
        <v>202200</v>
      </c>
      <c r="M9795" s="2">
        <f t="shared" si="1985"/>
        <v>36080</v>
      </c>
      <c r="N9795" s="6">
        <f t="shared" si="1986"/>
        <v>0</v>
      </c>
      <c r="O9795" s="2">
        <f t="shared" si="1987"/>
        <v>7659.199851832469</v>
      </c>
      <c r="P9795" s="2" t="str">
        <f t="shared" si="1988"/>
        <v/>
      </c>
    </row>
    <row r="9796" spans="1:16">
      <c r="A9796" s="6">
        <v>15</v>
      </c>
      <c r="B9796" s="6">
        <v>0</v>
      </c>
      <c r="C9796" s="6">
        <v>27</v>
      </c>
      <c r="D9796" s="6">
        <f t="shared" ref="D9796:D9859" si="1989">A9796+B9796+C9796</f>
        <v>42</v>
      </c>
      <c r="E9796" s="5">
        <f t="shared" ref="E9796:E9859" si="1990">IF(A9796=0,0,A9796*LABOR_HRS_WK_TOM*SEASON_WEEKS*(1+DIM_PCT_TOM)^A9796)</f>
        <v>5639.2850287111351</v>
      </c>
      <c r="F9796" s="5">
        <f t="shared" ref="F9796:F9859" si="1991">IF(B9796=0,0,B9796*LABOR_HRS_WK_CAR*SEASON_WEEKS*(1+DIM_PCT_CAR)^B9796)</f>
        <v>0</v>
      </c>
      <c r="G9796" s="5">
        <f t="shared" ref="G9796:G9859" si="1992">IF(C9796=0,0,C9796*LABOR_HRS_WK_MES*SEASON_WEEKS*(1+DIM_PCT_MES)^C9796)</f>
        <v>1699.1907643430709</v>
      </c>
      <c r="H9796" s="5">
        <f t="shared" ref="H9796:H9859" si="1993">E9796+F9796+G9796</f>
        <v>7338.4757930542055</v>
      </c>
      <c r="I9796" s="5">
        <f t="shared" ref="I9796:I9859" si="1994">MIN(H9796,FARMER_HRS)</f>
        <v>720</v>
      </c>
      <c r="J9796" s="5">
        <f t="shared" ref="J9796:J9859" si="1995">MAX(0,H9796-FARMER_HRS)</f>
        <v>6618.4757930542055</v>
      </c>
      <c r="K9796" s="2">
        <f t="shared" ref="K9796:K9859" si="1996">I9796*FARMER_RATE+J9796*TEMP_WORKER_RATE</f>
        <v>139904.09362941328</v>
      </c>
      <c r="L9796" s="2">
        <f t="shared" ref="L9796:L9859" si="1997">A9796*PRICE_TOM+B9796*PRICE_CAR+C9796*PRICE_MES</f>
        <v>204900</v>
      </c>
      <c r="M9796" s="2">
        <f t="shared" ref="M9796:M9859" si="1998">A9796*FERT_BED_TOM+B9796*FERT_BED_CAR+C9796*FERT_BED_MES</f>
        <v>36960</v>
      </c>
      <c r="N9796" s="6">
        <f t="shared" ref="N9796:N9859" si="1999">IF(AND(D9796&lt;=TOTAL_BEDS,J9796&lt;=TEMP_WORKER_MAX*TEMP_WORKER_HRS),1,0)</f>
        <v>0</v>
      </c>
      <c r="O9796" s="2">
        <f t="shared" ref="O9796:O9859" si="2000">L9796-M9796-K9796-FIXED_COSTS</f>
        <v>8035.9063705867156</v>
      </c>
      <c r="P9796" s="2" t="str">
        <f t="shared" ref="P9796:P9859" si="2001">IF(N9796=1,O9796,"")</f>
        <v/>
      </c>
    </row>
    <row r="9797" spans="1:16">
      <c r="A9797" s="6">
        <v>15</v>
      </c>
      <c r="B9797" s="6">
        <v>0</v>
      </c>
      <c r="C9797" s="6">
        <v>28</v>
      </c>
      <c r="D9797" s="6">
        <f t="shared" si="1989"/>
        <v>43</v>
      </c>
      <c r="E9797" s="5">
        <f t="shared" si="1990"/>
        <v>5639.2850287111351</v>
      </c>
      <c r="F9797" s="5">
        <f t="shared" si="1991"/>
        <v>0</v>
      </c>
      <c r="G9797" s="5">
        <f t="shared" si="1992"/>
        <v>1784.1503025602246</v>
      </c>
      <c r="H9797" s="5">
        <f t="shared" si="1993"/>
        <v>7423.4353312713592</v>
      </c>
      <c r="I9797" s="5">
        <f t="shared" si="1994"/>
        <v>720</v>
      </c>
      <c r="J9797" s="5">
        <f t="shared" si="1995"/>
        <v>6703.4353312713592</v>
      </c>
      <c r="K9797" s="2">
        <f t="shared" si="1996"/>
        <v>141379.08561234997</v>
      </c>
      <c r="L9797" s="2">
        <f t="shared" si="1997"/>
        <v>207600</v>
      </c>
      <c r="M9797" s="2">
        <f t="shared" si="1998"/>
        <v>37840</v>
      </c>
      <c r="N9797" s="6">
        <f t="shared" si="1999"/>
        <v>0</v>
      </c>
      <c r="O9797" s="2">
        <f t="shared" si="2000"/>
        <v>8380.9143876500311</v>
      </c>
      <c r="P9797" s="2" t="str">
        <f t="shared" si="2001"/>
        <v/>
      </c>
    </row>
    <row r="9798" spans="1:16">
      <c r="A9798" s="6">
        <v>15</v>
      </c>
      <c r="B9798" s="6">
        <v>0</v>
      </c>
      <c r="C9798" s="6">
        <v>29</v>
      </c>
      <c r="D9798" s="6">
        <f t="shared" si="1989"/>
        <v>44</v>
      </c>
      <c r="E9798" s="5">
        <f t="shared" si="1990"/>
        <v>5639.2850287111351</v>
      </c>
      <c r="F9798" s="5">
        <f t="shared" si="1991"/>
        <v>0</v>
      </c>
      <c r="G9798" s="5">
        <f t="shared" si="1992"/>
        <v>1870.9683306758782</v>
      </c>
      <c r="H9798" s="5">
        <f t="shared" si="1993"/>
        <v>7510.253359387013</v>
      </c>
      <c r="I9798" s="5">
        <f t="shared" si="1994"/>
        <v>720</v>
      </c>
      <c r="J9798" s="5">
        <f t="shared" si="1995"/>
        <v>6790.253359387013</v>
      </c>
      <c r="K9798" s="2">
        <f t="shared" si="1996"/>
        <v>142886.34304491343</v>
      </c>
      <c r="L9798" s="2">
        <f t="shared" si="1997"/>
        <v>210300</v>
      </c>
      <c r="M9798" s="2">
        <f t="shared" si="1998"/>
        <v>38720</v>
      </c>
      <c r="N9798" s="6">
        <f t="shared" si="1999"/>
        <v>0</v>
      </c>
      <c r="O9798" s="2">
        <f t="shared" si="2000"/>
        <v>8693.6569550865679</v>
      </c>
      <c r="P9798" s="2" t="str">
        <f t="shared" si="2001"/>
        <v/>
      </c>
    </row>
    <row r="9799" spans="1:16">
      <c r="A9799" s="6">
        <v>15</v>
      </c>
      <c r="B9799" s="6">
        <v>0</v>
      </c>
      <c r="C9799" s="6">
        <v>30</v>
      </c>
      <c r="D9799" s="6">
        <f t="shared" si="1989"/>
        <v>45</v>
      </c>
      <c r="E9799" s="5">
        <f t="shared" si="1990"/>
        <v>5639.2850287111351</v>
      </c>
      <c r="F9799" s="5">
        <f t="shared" si="1991"/>
        <v>0</v>
      </c>
      <c r="G9799" s="5">
        <f t="shared" si="1992"/>
        <v>1959.6780360096488</v>
      </c>
      <c r="H9799" s="5">
        <f t="shared" si="1993"/>
        <v>7598.9630647207841</v>
      </c>
      <c r="I9799" s="5">
        <f t="shared" si="1994"/>
        <v>720</v>
      </c>
      <c r="J9799" s="5">
        <f t="shared" si="1995"/>
        <v>6878.9630647207841</v>
      </c>
      <c r="K9799" s="2">
        <f t="shared" si="1996"/>
        <v>144426.44209584693</v>
      </c>
      <c r="L9799" s="2">
        <f t="shared" si="1997"/>
        <v>213000</v>
      </c>
      <c r="M9799" s="2">
        <f t="shared" si="1998"/>
        <v>39600</v>
      </c>
      <c r="N9799" s="6">
        <f t="shared" si="1999"/>
        <v>0</v>
      </c>
      <c r="O9799" s="2">
        <f t="shared" si="2000"/>
        <v>8973.5579041530727</v>
      </c>
      <c r="P9799" s="2" t="str">
        <f t="shared" si="2001"/>
        <v/>
      </c>
    </row>
    <row r="9800" spans="1:16">
      <c r="A9800" s="6">
        <v>15</v>
      </c>
      <c r="B9800" s="6">
        <v>1</v>
      </c>
      <c r="C9800" s="6">
        <v>0</v>
      </c>
      <c r="D9800" s="6">
        <f t="shared" si="1989"/>
        <v>16</v>
      </c>
      <c r="E9800" s="5">
        <f t="shared" si="1990"/>
        <v>5639.2850287111351</v>
      </c>
      <c r="F9800" s="5">
        <f t="shared" si="1991"/>
        <v>30.749999999999996</v>
      </c>
      <c r="G9800" s="5">
        <f t="shared" si="1992"/>
        <v>0</v>
      </c>
      <c r="H9800" s="5">
        <f t="shared" si="1993"/>
        <v>5670.0350287111351</v>
      </c>
      <c r="I9800" s="5">
        <f t="shared" si="1994"/>
        <v>720</v>
      </c>
      <c r="J9800" s="5">
        <f t="shared" si="1995"/>
        <v>4950.0350287111351</v>
      </c>
      <c r="K9800" s="2">
        <f t="shared" si="1996"/>
        <v>110938.10813734609</v>
      </c>
      <c r="L9800" s="2">
        <f t="shared" si="1997"/>
        <v>134094</v>
      </c>
      <c r="M9800" s="2">
        <f t="shared" si="1998"/>
        <v>13640</v>
      </c>
      <c r="N9800" s="6">
        <f t="shared" si="1999"/>
        <v>1</v>
      </c>
      <c r="O9800" s="2">
        <f t="shared" si="2000"/>
        <v>-10484.108137346091</v>
      </c>
      <c r="P9800" s="2">
        <f t="shared" si="2001"/>
        <v>-10484.108137346091</v>
      </c>
    </row>
    <row r="9801" spans="1:16">
      <c r="A9801" s="6">
        <v>15</v>
      </c>
      <c r="B9801" s="6">
        <v>1</v>
      </c>
      <c r="C9801" s="6">
        <v>1</v>
      </c>
      <c r="D9801" s="6">
        <f t="shared" si="1989"/>
        <v>17</v>
      </c>
      <c r="E9801" s="5">
        <f t="shared" si="1990"/>
        <v>5639.2850287111351</v>
      </c>
      <c r="F9801" s="5">
        <f t="shared" si="1991"/>
        <v>30.749999999999996</v>
      </c>
      <c r="G9801" s="5">
        <f t="shared" si="1992"/>
        <v>45.5625</v>
      </c>
      <c r="H9801" s="5">
        <f t="shared" si="1993"/>
        <v>5715.5975287111351</v>
      </c>
      <c r="I9801" s="5">
        <f t="shared" si="1994"/>
        <v>720</v>
      </c>
      <c r="J9801" s="5">
        <f t="shared" si="1995"/>
        <v>4995.5975287111351</v>
      </c>
      <c r="K9801" s="2">
        <f t="shared" si="1996"/>
        <v>111729.12376234609</v>
      </c>
      <c r="L9801" s="2">
        <f t="shared" si="1997"/>
        <v>136794</v>
      </c>
      <c r="M9801" s="2">
        <f t="shared" si="1998"/>
        <v>14520</v>
      </c>
      <c r="N9801" s="6">
        <f t="shared" si="1999"/>
        <v>1</v>
      </c>
      <c r="O9801" s="2">
        <f t="shared" si="2000"/>
        <v>-9455.1237623460911</v>
      </c>
      <c r="P9801" s="2">
        <f t="shared" si="2001"/>
        <v>-9455.1237623460911</v>
      </c>
    </row>
    <row r="9802" spans="1:16">
      <c r="A9802" s="6">
        <v>15</v>
      </c>
      <c r="B9802" s="6">
        <v>1</v>
      </c>
      <c r="C9802" s="6">
        <v>2</v>
      </c>
      <c r="D9802" s="6">
        <f t="shared" si="1989"/>
        <v>18</v>
      </c>
      <c r="E9802" s="5">
        <f t="shared" si="1990"/>
        <v>5639.2850287111351</v>
      </c>
      <c r="F9802" s="5">
        <f t="shared" si="1991"/>
        <v>30.749999999999996</v>
      </c>
      <c r="G9802" s="5">
        <f t="shared" si="1992"/>
        <v>92.264062499999994</v>
      </c>
      <c r="H9802" s="5">
        <f t="shared" si="1993"/>
        <v>5762.2990912111354</v>
      </c>
      <c r="I9802" s="5">
        <f t="shared" si="1994"/>
        <v>720</v>
      </c>
      <c r="J9802" s="5">
        <f t="shared" si="1995"/>
        <v>5042.2990912111354</v>
      </c>
      <c r="K9802" s="2">
        <f t="shared" si="1996"/>
        <v>112539.91477797111</v>
      </c>
      <c r="L9802" s="2">
        <f t="shared" si="1997"/>
        <v>139494</v>
      </c>
      <c r="M9802" s="2">
        <f t="shared" si="1998"/>
        <v>15400</v>
      </c>
      <c r="N9802" s="6">
        <f t="shared" si="1999"/>
        <v>1</v>
      </c>
      <c r="O9802" s="2">
        <f t="shared" si="2000"/>
        <v>-8445.9147779711057</v>
      </c>
      <c r="P9802" s="2">
        <f t="shared" si="2001"/>
        <v>-8445.9147779711057</v>
      </c>
    </row>
    <row r="9803" spans="1:16">
      <c r="A9803" s="6">
        <v>15</v>
      </c>
      <c r="B9803" s="6">
        <v>1</v>
      </c>
      <c r="C9803" s="6">
        <v>3</v>
      </c>
      <c r="D9803" s="6">
        <f t="shared" si="1989"/>
        <v>19</v>
      </c>
      <c r="E9803" s="5">
        <f t="shared" si="1990"/>
        <v>5639.2850287111351</v>
      </c>
      <c r="F9803" s="5">
        <f t="shared" si="1991"/>
        <v>30.749999999999996</v>
      </c>
      <c r="G9803" s="5">
        <f t="shared" si="1992"/>
        <v>140.12604492187498</v>
      </c>
      <c r="H9803" s="5">
        <f t="shared" si="1993"/>
        <v>5810.1610736330103</v>
      </c>
      <c r="I9803" s="5">
        <f t="shared" si="1994"/>
        <v>720</v>
      </c>
      <c r="J9803" s="5">
        <f t="shared" si="1995"/>
        <v>5090.1610736330103</v>
      </c>
      <c r="K9803" s="2">
        <f t="shared" si="1996"/>
        <v>113370.85197279531</v>
      </c>
      <c r="L9803" s="2">
        <f t="shared" si="1997"/>
        <v>142194</v>
      </c>
      <c r="M9803" s="2">
        <f t="shared" si="1998"/>
        <v>16280</v>
      </c>
      <c r="N9803" s="6">
        <f t="shared" si="1999"/>
        <v>1</v>
      </c>
      <c r="O9803" s="2">
        <f t="shared" si="2000"/>
        <v>-7456.8519727953098</v>
      </c>
      <c r="P9803" s="2">
        <f t="shared" si="2001"/>
        <v>-7456.8519727953098</v>
      </c>
    </row>
    <row r="9804" spans="1:16">
      <c r="A9804" s="6">
        <v>15</v>
      </c>
      <c r="B9804" s="6">
        <v>1</v>
      </c>
      <c r="C9804" s="6">
        <v>4</v>
      </c>
      <c r="D9804" s="6">
        <f t="shared" si="1989"/>
        <v>20</v>
      </c>
      <c r="E9804" s="5">
        <f t="shared" si="1990"/>
        <v>5639.2850287111351</v>
      </c>
      <c r="F9804" s="5">
        <f t="shared" si="1991"/>
        <v>30.749999999999996</v>
      </c>
      <c r="G9804" s="5">
        <f t="shared" si="1992"/>
        <v>189.17016064453125</v>
      </c>
      <c r="H9804" s="5">
        <f t="shared" si="1993"/>
        <v>5859.2051893556663</v>
      </c>
      <c r="I9804" s="5">
        <f t="shared" si="1994"/>
        <v>720</v>
      </c>
      <c r="J9804" s="5">
        <f t="shared" si="1995"/>
        <v>5139.2051893556663</v>
      </c>
      <c r="K9804" s="2">
        <f t="shared" si="1996"/>
        <v>114222.31231520254</v>
      </c>
      <c r="L9804" s="2">
        <f t="shared" si="1997"/>
        <v>144894</v>
      </c>
      <c r="M9804" s="2">
        <f t="shared" si="1998"/>
        <v>17160</v>
      </c>
      <c r="N9804" s="6">
        <f t="shared" si="1999"/>
        <v>1</v>
      </c>
      <c r="O9804" s="2">
        <f t="shared" si="2000"/>
        <v>-6488.3123152025364</v>
      </c>
      <c r="P9804" s="2">
        <f t="shared" si="2001"/>
        <v>-6488.3123152025364</v>
      </c>
    </row>
    <row r="9805" spans="1:16">
      <c r="A9805" s="6">
        <v>15</v>
      </c>
      <c r="B9805" s="6">
        <v>1</v>
      </c>
      <c r="C9805" s="6">
        <v>5</v>
      </c>
      <c r="D9805" s="6">
        <f t="shared" si="1989"/>
        <v>21</v>
      </c>
      <c r="E9805" s="5">
        <f t="shared" si="1990"/>
        <v>5639.2850287111351</v>
      </c>
      <c r="F9805" s="5">
        <f t="shared" si="1991"/>
        <v>30.749999999999996</v>
      </c>
      <c r="G9805" s="5">
        <f t="shared" si="1992"/>
        <v>239.41848456573481</v>
      </c>
      <c r="H9805" s="5">
        <f t="shared" si="1993"/>
        <v>5909.4535132768697</v>
      </c>
      <c r="I9805" s="5">
        <f t="shared" si="1994"/>
        <v>720</v>
      </c>
      <c r="J9805" s="5">
        <f t="shared" si="1995"/>
        <v>5189.4535132768697</v>
      </c>
      <c r="K9805" s="2">
        <f t="shared" si="1996"/>
        <v>115094.67904994565</v>
      </c>
      <c r="L9805" s="2">
        <f t="shared" si="1997"/>
        <v>147594</v>
      </c>
      <c r="M9805" s="2">
        <f t="shared" si="1998"/>
        <v>18040</v>
      </c>
      <c r="N9805" s="6">
        <f t="shared" si="1999"/>
        <v>1</v>
      </c>
      <c r="O9805" s="2">
        <f t="shared" si="2000"/>
        <v>-5540.6790499456547</v>
      </c>
      <c r="P9805" s="2">
        <f t="shared" si="2001"/>
        <v>-5540.6790499456547</v>
      </c>
    </row>
    <row r="9806" spans="1:16">
      <c r="A9806" s="6">
        <v>15</v>
      </c>
      <c r="B9806" s="6">
        <v>1</v>
      </c>
      <c r="C9806" s="6">
        <v>6</v>
      </c>
      <c r="D9806" s="6">
        <f t="shared" si="1989"/>
        <v>22</v>
      </c>
      <c r="E9806" s="5">
        <f t="shared" si="1990"/>
        <v>5639.2850287111351</v>
      </c>
      <c r="F9806" s="5">
        <f t="shared" si="1991"/>
        <v>30.749999999999996</v>
      </c>
      <c r="G9806" s="5">
        <f t="shared" si="1992"/>
        <v>290.89345874736784</v>
      </c>
      <c r="H9806" s="5">
        <f t="shared" si="1993"/>
        <v>5960.9284874585028</v>
      </c>
      <c r="I9806" s="5">
        <f t="shared" si="1994"/>
        <v>720</v>
      </c>
      <c r="J9806" s="5">
        <f t="shared" si="1995"/>
        <v>5240.9284874585028</v>
      </c>
      <c r="K9806" s="2">
        <f t="shared" si="1996"/>
        <v>115988.34179615456</v>
      </c>
      <c r="L9806" s="2">
        <f t="shared" si="1997"/>
        <v>150294</v>
      </c>
      <c r="M9806" s="2">
        <f t="shared" si="1998"/>
        <v>18920</v>
      </c>
      <c r="N9806" s="6">
        <f t="shared" si="1999"/>
        <v>1</v>
      </c>
      <c r="O9806" s="2">
        <f t="shared" si="2000"/>
        <v>-4614.3417961545638</v>
      </c>
      <c r="P9806" s="2">
        <f t="shared" si="2001"/>
        <v>-4614.3417961545638</v>
      </c>
    </row>
    <row r="9807" spans="1:16">
      <c r="A9807" s="6">
        <v>15</v>
      </c>
      <c r="B9807" s="6">
        <v>1</v>
      </c>
      <c r="C9807" s="6">
        <v>7</v>
      </c>
      <c r="D9807" s="6">
        <f t="shared" si="1989"/>
        <v>23</v>
      </c>
      <c r="E9807" s="5">
        <f t="shared" si="1990"/>
        <v>5639.2850287111351</v>
      </c>
      <c r="F9807" s="5">
        <f t="shared" si="1991"/>
        <v>30.749999999999996</v>
      </c>
      <c r="G9807" s="5">
        <f t="shared" si="1992"/>
        <v>343.61789814532818</v>
      </c>
      <c r="H9807" s="5">
        <f t="shared" si="1993"/>
        <v>6013.6529268564636</v>
      </c>
      <c r="I9807" s="5">
        <f t="shared" si="1994"/>
        <v>720</v>
      </c>
      <c r="J9807" s="5">
        <f t="shared" si="1995"/>
        <v>5293.6529268564636</v>
      </c>
      <c r="K9807" s="2">
        <f t="shared" si="1996"/>
        <v>116903.69664681361</v>
      </c>
      <c r="L9807" s="2">
        <f t="shared" si="1997"/>
        <v>152994</v>
      </c>
      <c r="M9807" s="2">
        <f t="shared" si="1998"/>
        <v>19800</v>
      </c>
      <c r="N9807" s="6">
        <f t="shared" si="1999"/>
        <v>1</v>
      </c>
      <c r="O9807" s="2">
        <f t="shared" si="2000"/>
        <v>-3709.6966468136088</v>
      </c>
      <c r="P9807" s="2">
        <f t="shared" si="2001"/>
        <v>-3709.6966468136088</v>
      </c>
    </row>
    <row r="9808" spans="1:16">
      <c r="A9808" s="6">
        <v>15</v>
      </c>
      <c r="B9808" s="6">
        <v>1</v>
      </c>
      <c r="C9808" s="6">
        <v>8</v>
      </c>
      <c r="D9808" s="6">
        <f t="shared" si="1989"/>
        <v>24</v>
      </c>
      <c r="E9808" s="5">
        <f t="shared" si="1990"/>
        <v>5639.2850287111351</v>
      </c>
      <c r="F9808" s="5">
        <f t="shared" si="1991"/>
        <v>30.749999999999996</v>
      </c>
      <c r="G9808" s="5">
        <f t="shared" si="1992"/>
        <v>397.61499642530839</v>
      </c>
      <c r="H9808" s="5">
        <f t="shared" si="1993"/>
        <v>6067.6500251364432</v>
      </c>
      <c r="I9808" s="5">
        <f t="shared" si="1994"/>
        <v>720</v>
      </c>
      <c r="J9808" s="5">
        <f t="shared" si="1995"/>
        <v>5347.6500251364432</v>
      </c>
      <c r="K9808" s="2">
        <f t="shared" si="1996"/>
        <v>117841.14626972991</v>
      </c>
      <c r="L9808" s="2">
        <f t="shared" si="1997"/>
        <v>155694</v>
      </c>
      <c r="M9808" s="2">
        <f t="shared" si="1998"/>
        <v>20680</v>
      </c>
      <c r="N9808" s="6">
        <f t="shared" si="1999"/>
        <v>1</v>
      </c>
      <c r="O9808" s="2">
        <f t="shared" si="2000"/>
        <v>-2827.1462697299139</v>
      </c>
      <c r="P9808" s="2">
        <f t="shared" si="2001"/>
        <v>-2827.1462697299139</v>
      </c>
    </row>
    <row r="9809" spans="1:16">
      <c r="A9809" s="6">
        <v>15</v>
      </c>
      <c r="B9809" s="6">
        <v>1</v>
      </c>
      <c r="C9809" s="6">
        <v>9</v>
      </c>
      <c r="D9809" s="6">
        <f t="shared" si="1989"/>
        <v>25</v>
      </c>
      <c r="E9809" s="5">
        <f t="shared" si="1990"/>
        <v>5639.2850287111351</v>
      </c>
      <c r="F9809" s="5">
        <f t="shared" si="1991"/>
        <v>30.749999999999996</v>
      </c>
      <c r="G9809" s="5">
        <f t="shared" si="1992"/>
        <v>452.90833186570285</v>
      </c>
      <c r="H9809" s="5">
        <f t="shared" si="1993"/>
        <v>6122.9433605768381</v>
      </c>
      <c r="I9809" s="5">
        <f t="shared" si="1994"/>
        <v>720</v>
      </c>
      <c r="J9809" s="5">
        <f t="shared" si="1995"/>
        <v>5402.9433605768381</v>
      </c>
      <c r="K9809" s="2">
        <f t="shared" si="1996"/>
        <v>118801.10001001455</v>
      </c>
      <c r="L9809" s="2">
        <f t="shared" si="1997"/>
        <v>158394</v>
      </c>
      <c r="M9809" s="2">
        <f t="shared" si="1998"/>
        <v>21560</v>
      </c>
      <c r="N9809" s="6">
        <f t="shared" si="1999"/>
        <v>1</v>
      </c>
      <c r="O9809" s="2">
        <f t="shared" si="2000"/>
        <v>-1967.1000100145466</v>
      </c>
      <c r="P9809" s="2">
        <f t="shared" si="2001"/>
        <v>-1967.1000100145466</v>
      </c>
    </row>
    <row r="9810" spans="1:16">
      <c r="A9810" s="6">
        <v>15</v>
      </c>
      <c r="B9810" s="6">
        <v>1</v>
      </c>
      <c r="C9810" s="6">
        <v>10</v>
      </c>
      <c r="D9810" s="6">
        <f t="shared" si="1989"/>
        <v>26</v>
      </c>
      <c r="E9810" s="5">
        <f t="shared" si="1990"/>
        <v>5639.2850287111351</v>
      </c>
      <c r="F9810" s="5">
        <f t="shared" si="1991"/>
        <v>30.749999999999996</v>
      </c>
      <c r="G9810" s="5">
        <f t="shared" si="1992"/>
        <v>509.52187334891573</v>
      </c>
      <c r="H9810" s="5">
        <f t="shared" si="1993"/>
        <v>6179.5569020600506</v>
      </c>
      <c r="I9810" s="5">
        <f t="shared" si="1994"/>
        <v>720</v>
      </c>
      <c r="J9810" s="5">
        <f t="shared" si="1995"/>
        <v>5459.5569020600506</v>
      </c>
      <c r="K9810" s="2">
        <f t="shared" si="1996"/>
        <v>119783.97399409809</v>
      </c>
      <c r="L9810" s="2">
        <f t="shared" si="1997"/>
        <v>161094</v>
      </c>
      <c r="M9810" s="2">
        <f t="shared" si="1998"/>
        <v>22440</v>
      </c>
      <c r="N9810" s="6">
        <f t="shared" si="1999"/>
        <v>1</v>
      </c>
      <c r="O9810" s="2">
        <f t="shared" si="2000"/>
        <v>-1129.9739940980944</v>
      </c>
      <c r="P9810" s="2">
        <f t="shared" si="2001"/>
        <v>-1129.9739940980944</v>
      </c>
    </row>
    <row r="9811" spans="1:16">
      <c r="A9811" s="6">
        <v>15</v>
      </c>
      <c r="B9811" s="6">
        <v>1</v>
      </c>
      <c r="C9811" s="6">
        <v>11</v>
      </c>
      <c r="D9811" s="6">
        <f t="shared" si="1989"/>
        <v>27</v>
      </c>
      <c r="E9811" s="5">
        <f t="shared" si="1990"/>
        <v>5639.2850287111351</v>
      </c>
      <c r="F9811" s="5">
        <f t="shared" si="1991"/>
        <v>30.749999999999996</v>
      </c>
      <c r="G9811" s="5">
        <f t="shared" si="1992"/>
        <v>567.47998644235474</v>
      </c>
      <c r="H9811" s="5">
        <f t="shared" si="1993"/>
        <v>6237.5150151534899</v>
      </c>
      <c r="I9811" s="5">
        <f t="shared" si="1994"/>
        <v>720</v>
      </c>
      <c r="J9811" s="5">
        <f t="shared" si="1995"/>
        <v>5517.5150151534899</v>
      </c>
      <c r="K9811" s="2">
        <f t="shared" si="1996"/>
        <v>120790.19123530365</v>
      </c>
      <c r="L9811" s="2">
        <f t="shared" si="1997"/>
        <v>163794</v>
      </c>
      <c r="M9811" s="2">
        <f t="shared" si="1998"/>
        <v>23320</v>
      </c>
      <c r="N9811" s="6">
        <f t="shared" si="1999"/>
        <v>1</v>
      </c>
      <c r="O9811" s="2">
        <f t="shared" si="2000"/>
        <v>-316.19123530364595</v>
      </c>
      <c r="P9811" s="2">
        <f t="shared" si="2001"/>
        <v>-316.19123530364595</v>
      </c>
    </row>
    <row r="9812" spans="1:16">
      <c r="A9812" s="6">
        <v>15</v>
      </c>
      <c r="B9812" s="6">
        <v>1</v>
      </c>
      <c r="C9812" s="6">
        <v>12</v>
      </c>
      <c r="D9812" s="6">
        <f t="shared" si="1989"/>
        <v>28</v>
      </c>
      <c r="E9812" s="5">
        <f t="shared" si="1990"/>
        <v>5639.2850287111351</v>
      </c>
      <c r="F9812" s="5">
        <f t="shared" si="1991"/>
        <v>30.749999999999996</v>
      </c>
      <c r="G9812" s="5">
        <f t="shared" si="1992"/>
        <v>626.80743957041921</v>
      </c>
      <c r="H9812" s="5">
        <f t="shared" si="1993"/>
        <v>6296.8424682815539</v>
      </c>
      <c r="I9812" s="5">
        <f t="shared" si="1994"/>
        <v>720</v>
      </c>
      <c r="J9812" s="5">
        <f t="shared" si="1995"/>
        <v>5576.8424682815539</v>
      </c>
      <c r="K9812" s="2">
        <f t="shared" si="1996"/>
        <v>121820.18174099919</v>
      </c>
      <c r="L9812" s="2">
        <f t="shared" si="1997"/>
        <v>166494</v>
      </c>
      <c r="M9812" s="2">
        <f t="shared" si="1998"/>
        <v>24200</v>
      </c>
      <c r="N9812" s="6">
        <f t="shared" si="1999"/>
        <v>1</v>
      </c>
      <c r="O9812" s="2">
        <f t="shared" si="2000"/>
        <v>473.8182590008073</v>
      </c>
      <c r="P9812" s="2">
        <f t="shared" si="2001"/>
        <v>473.8182590008073</v>
      </c>
    </row>
    <row r="9813" spans="1:16">
      <c r="A9813" s="6">
        <v>15</v>
      </c>
      <c r="B9813" s="6">
        <v>1</v>
      </c>
      <c r="C9813" s="6">
        <v>13</v>
      </c>
      <c r="D9813" s="6">
        <f t="shared" si="1989"/>
        <v>29</v>
      </c>
      <c r="E9813" s="5">
        <f t="shared" si="1990"/>
        <v>5639.2850287111351</v>
      </c>
      <c r="F9813" s="5">
        <f t="shared" si="1991"/>
        <v>30.749999999999996</v>
      </c>
      <c r="G9813" s="5">
        <f t="shared" si="1992"/>
        <v>687.52941027880343</v>
      </c>
      <c r="H9813" s="5">
        <f t="shared" si="1993"/>
        <v>6357.5644389899389</v>
      </c>
      <c r="I9813" s="5">
        <f t="shared" si="1994"/>
        <v>720</v>
      </c>
      <c r="J9813" s="5">
        <f t="shared" si="1995"/>
        <v>5637.5644389899389</v>
      </c>
      <c r="K9813" s="2">
        <f t="shared" si="1996"/>
        <v>122874.3826213531</v>
      </c>
      <c r="L9813" s="2">
        <f t="shared" si="1997"/>
        <v>169194</v>
      </c>
      <c r="M9813" s="2">
        <f t="shared" si="1998"/>
        <v>25080</v>
      </c>
      <c r="N9813" s="6">
        <f t="shared" si="1999"/>
        <v>1</v>
      </c>
      <c r="O9813" s="2">
        <f t="shared" si="2000"/>
        <v>1239.6173786469008</v>
      </c>
      <c r="P9813" s="2">
        <f t="shared" si="2001"/>
        <v>1239.6173786469008</v>
      </c>
    </row>
    <row r="9814" spans="1:16">
      <c r="A9814" s="6">
        <v>15</v>
      </c>
      <c r="B9814" s="6">
        <v>1</v>
      </c>
      <c r="C9814" s="6">
        <v>14</v>
      </c>
      <c r="D9814" s="6">
        <f t="shared" si="1989"/>
        <v>30</v>
      </c>
      <c r="E9814" s="5">
        <f t="shared" si="1990"/>
        <v>5639.2850287111351</v>
      </c>
      <c r="F9814" s="5">
        <f t="shared" si="1991"/>
        <v>30.749999999999996</v>
      </c>
      <c r="G9814" s="5">
        <f t="shared" si="1992"/>
        <v>749.67149159246469</v>
      </c>
      <c r="H9814" s="5">
        <f t="shared" si="1993"/>
        <v>6419.7065203036</v>
      </c>
      <c r="I9814" s="5">
        <f t="shared" si="1994"/>
        <v>720</v>
      </c>
      <c r="J9814" s="5">
        <f t="shared" si="1995"/>
        <v>5699.7065203036</v>
      </c>
      <c r="K9814" s="2">
        <f t="shared" si="1996"/>
        <v>123953.23819971527</v>
      </c>
      <c r="L9814" s="2">
        <f t="shared" si="1997"/>
        <v>171894</v>
      </c>
      <c r="M9814" s="2">
        <f t="shared" si="1998"/>
        <v>25960</v>
      </c>
      <c r="N9814" s="6">
        <f t="shared" si="1999"/>
        <v>1</v>
      </c>
      <c r="O9814" s="2">
        <f t="shared" si="2000"/>
        <v>1980.7618002847303</v>
      </c>
      <c r="P9814" s="2">
        <f t="shared" si="2001"/>
        <v>1980.7618002847303</v>
      </c>
    </row>
    <row r="9815" spans="1:16">
      <c r="A9815" s="6">
        <v>15</v>
      </c>
      <c r="B9815" s="6">
        <v>1</v>
      </c>
      <c r="C9815" s="6">
        <v>15</v>
      </c>
      <c r="D9815" s="6">
        <f t="shared" si="1989"/>
        <v>31</v>
      </c>
      <c r="E9815" s="5">
        <f t="shared" si="1990"/>
        <v>5639.2850287111351</v>
      </c>
      <c r="F9815" s="5">
        <f t="shared" si="1991"/>
        <v>30.749999999999996</v>
      </c>
      <c r="G9815" s="5">
        <f t="shared" si="1992"/>
        <v>813.25969846861108</v>
      </c>
      <c r="H9815" s="5">
        <f t="shared" si="1993"/>
        <v>6483.2947271797457</v>
      </c>
      <c r="I9815" s="5">
        <f t="shared" si="1994"/>
        <v>720</v>
      </c>
      <c r="J9815" s="5">
        <f t="shared" si="1995"/>
        <v>5763.2947271797457</v>
      </c>
      <c r="K9815" s="2">
        <f t="shared" si="1996"/>
        <v>125057.20012464836</v>
      </c>
      <c r="L9815" s="2">
        <f t="shared" si="1997"/>
        <v>174594</v>
      </c>
      <c r="M9815" s="2">
        <f t="shared" si="1998"/>
        <v>26840</v>
      </c>
      <c r="N9815" s="6">
        <f t="shared" si="1999"/>
        <v>0</v>
      </c>
      <c r="O9815" s="2">
        <f t="shared" si="2000"/>
        <v>2696.799875351644</v>
      </c>
      <c r="P9815" s="2" t="str">
        <f t="shared" si="2001"/>
        <v/>
      </c>
    </row>
    <row r="9816" spans="1:16">
      <c r="A9816" s="6">
        <v>15</v>
      </c>
      <c r="B9816" s="6">
        <v>1</v>
      </c>
      <c r="C9816" s="6">
        <v>16</v>
      </c>
      <c r="D9816" s="6">
        <f t="shared" si="1989"/>
        <v>32</v>
      </c>
      <c r="E9816" s="5">
        <f t="shared" si="1990"/>
        <v>5639.2850287111351</v>
      </c>
      <c r="F9816" s="5">
        <f t="shared" si="1991"/>
        <v>30.749999999999996</v>
      </c>
      <c r="G9816" s="5">
        <f t="shared" si="1992"/>
        <v>878.32047434610013</v>
      </c>
      <c r="H9816" s="5">
        <f t="shared" si="1993"/>
        <v>6548.3555030572352</v>
      </c>
      <c r="I9816" s="5">
        <f t="shared" si="1994"/>
        <v>720</v>
      </c>
      <c r="J9816" s="5">
        <f t="shared" si="1995"/>
        <v>5828.3555030572352</v>
      </c>
      <c r="K9816" s="2">
        <f t="shared" si="1996"/>
        <v>126186.72748363255</v>
      </c>
      <c r="L9816" s="2">
        <f t="shared" si="1997"/>
        <v>177294</v>
      </c>
      <c r="M9816" s="2">
        <f t="shared" si="1998"/>
        <v>27720</v>
      </c>
      <c r="N9816" s="6">
        <f t="shared" si="1999"/>
        <v>0</v>
      </c>
      <c r="O9816" s="2">
        <f t="shared" si="2000"/>
        <v>3387.2725163674477</v>
      </c>
      <c r="P9816" s="2" t="str">
        <f t="shared" si="2001"/>
        <v/>
      </c>
    </row>
    <row r="9817" spans="1:16">
      <c r="A9817" s="6">
        <v>15</v>
      </c>
      <c r="B9817" s="6">
        <v>1</v>
      </c>
      <c r="C9817" s="6">
        <v>17</v>
      </c>
      <c r="D9817" s="6">
        <f t="shared" si="1989"/>
        <v>33</v>
      </c>
      <c r="E9817" s="5">
        <f t="shared" si="1990"/>
        <v>5639.2850287111351</v>
      </c>
      <c r="F9817" s="5">
        <f t="shared" si="1991"/>
        <v>30.749999999999996</v>
      </c>
      <c r="G9817" s="5">
        <f t="shared" si="1992"/>
        <v>944.88069779264049</v>
      </c>
      <c r="H9817" s="5">
        <f t="shared" si="1993"/>
        <v>6614.9157265037757</v>
      </c>
      <c r="I9817" s="5">
        <f t="shared" si="1994"/>
        <v>720</v>
      </c>
      <c r="J9817" s="5">
        <f t="shared" si="1995"/>
        <v>5894.9157265037757</v>
      </c>
      <c r="K9817" s="2">
        <f t="shared" si="1996"/>
        <v>127342.28691846832</v>
      </c>
      <c r="L9817" s="2">
        <f t="shared" si="1997"/>
        <v>179994</v>
      </c>
      <c r="M9817" s="2">
        <f t="shared" si="1998"/>
        <v>28600</v>
      </c>
      <c r="N9817" s="6">
        <f t="shared" si="1999"/>
        <v>0</v>
      </c>
      <c r="O9817" s="2">
        <f t="shared" si="2000"/>
        <v>4051.7130815316777</v>
      </c>
      <c r="P9817" s="2" t="str">
        <f t="shared" si="2001"/>
        <v/>
      </c>
    </row>
    <row r="9818" spans="1:16">
      <c r="A9818" s="6">
        <v>15</v>
      </c>
      <c r="B9818" s="6">
        <v>1</v>
      </c>
      <c r="C9818" s="6">
        <v>18</v>
      </c>
      <c r="D9818" s="6">
        <f t="shared" si="1989"/>
        <v>34</v>
      </c>
      <c r="E9818" s="5">
        <f t="shared" si="1990"/>
        <v>5639.2850287111351</v>
      </c>
      <c r="F9818" s="5">
        <f t="shared" si="1991"/>
        <v>30.749999999999996</v>
      </c>
      <c r="G9818" s="5">
        <f t="shared" si="1992"/>
        <v>1012.9676892512279</v>
      </c>
      <c r="H9818" s="5">
        <f t="shared" si="1993"/>
        <v>6683.002717962363</v>
      </c>
      <c r="I9818" s="5">
        <f t="shared" si="1994"/>
        <v>720</v>
      </c>
      <c r="J9818" s="5">
        <f t="shared" si="1995"/>
        <v>5963.002717962363</v>
      </c>
      <c r="K9818" s="2">
        <f t="shared" si="1996"/>
        <v>128524.35274240213</v>
      </c>
      <c r="L9818" s="2">
        <f t="shared" si="1997"/>
        <v>182694</v>
      </c>
      <c r="M9818" s="2">
        <f t="shared" si="1998"/>
        <v>29480</v>
      </c>
      <c r="N9818" s="6">
        <f t="shared" si="1999"/>
        <v>0</v>
      </c>
      <c r="O9818" s="2">
        <f t="shared" si="2000"/>
        <v>4689.6472575978696</v>
      </c>
      <c r="P9818" s="2" t="str">
        <f t="shared" si="2001"/>
        <v/>
      </c>
    </row>
    <row r="9819" spans="1:16">
      <c r="A9819" s="6">
        <v>15</v>
      </c>
      <c r="B9819" s="6">
        <v>1</v>
      </c>
      <c r="C9819" s="6">
        <v>19</v>
      </c>
      <c r="D9819" s="6">
        <f t="shared" si="1989"/>
        <v>35</v>
      </c>
      <c r="E9819" s="5">
        <f t="shared" si="1990"/>
        <v>5639.2850287111351</v>
      </c>
      <c r="F9819" s="5">
        <f t="shared" si="1991"/>
        <v>30.749999999999996</v>
      </c>
      <c r="G9819" s="5">
        <f t="shared" si="1992"/>
        <v>1082.6092178872495</v>
      </c>
      <c r="H9819" s="5">
        <f t="shared" si="1993"/>
        <v>6752.6442465983846</v>
      </c>
      <c r="I9819" s="5">
        <f t="shared" si="1994"/>
        <v>720</v>
      </c>
      <c r="J9819" s="5">
        <f t="shared" si="1995"/>
        <v>6032.6442465983846</v>
      </c>
      <c r="K9819" s="2">
        <f t="shared" si="1996"/>
        <v>129733.40705899973</v>
      </c>
      <c r="L9819" s="2">
        <f t="shared" si="1997"/>
        <v>185394</v>
      </c>
      <c r="M9819" s="2">
        <f t="shared" si="1998"/>
        <v>30360</v>
      </c>
      <c r="N9819" s="6">
        <f t="shared" si="1999"/>
        <v>0</v>
      </c>
      <c r="O9819" s="2">
        <f t="shared" si="2000"/>
        <v>5300.5929410002718</v>
      </c>
      <c r="P9819" s="2" t="str">
        <f t="shared" si="2001"/>
        <v/>
      </c>
    </row>
    <row r="9820" spans="1:16">
      <c r="A9820" s="6">
        <v>15</v>
      </c>
      <c r="B9820" s="6">
        <v>1</v>
      </c>
      <c r="C9820" s="6">
        <v>20</v>
      </c>
      <c r="D9820" s="6">
        <f t="shared" si="1989"/>
        <v>36</v>
      </c>
      <c r="E9820" s="5">
        <f t="shared" si="1990"/>
        <v>5639.2850287111351</v>
      </c>
      <c r="F9820" s="5">
        <f t="shared" si="1991"/>
        <v>30.749999999999996</v>
      </c>
      <c r="G9820" s="5">
        <f t="shared" si="1992"/>
        <v>1153.8335085377266</v>
      </c>
      <c r="H9820" s="5">
        <f t="shared" si="1993"/>
        <v>6823.8685372488617</v>
      </c>
      <c r="I9820" s="5">
        <f t="shared" si="1994"/>
        <v>720</v>
      </c>
      <c r="J9820" s="5">
        <f t="shared" si="1995"/>
        <v>6103.8685372488617</v>
      </c>
      <c r="K9820" s="2">
        <f t="shared" si="1996"/>
        <v>130969.93988279274</v>
      </c>
      <c r="L9820" s="2">
        <f t="shared" si="1997"/>
        <v>188094</v>
      </c>
      <c r="M9820" s="2">
        <f t="shared" si="1998"/>
        <v>31240</v>
      </c>
      <c r="N9820" s="6">
        <f t="shared" si="1999"/>
        <v>0</v>
      </c>
      <c r="O9820" s="2">
        <f t="shared" si="2000"/>
        <v>5884.0601172072638</v>
      </c>
      <c r="P9820" s="2" t="str">
        <f t="shared" si="2001"/>
        <v/>
      </c>
    </row>
    <row r="9821" spans="1:16">
      <c r="A9821" s="6">
        <v>15</v>
      </c>
      <c r="B9821" s="6">
        <v>1</v>
      </c>
      <c r="C9821" s="6">
        <v>21</v>
      </c>
      <c r="D9821" s="6">
        <f t="shared" si="1989"/>
        <v>37</v>
      </c>
      <c r="E9821" s="5">
        <f t="shared" si="1990"/>
        <v>5639.2850287111351</v>
      </c>
      <c r="F9821" s="5">
        <f t="shared" si="1991"/>
        <v>30.749999999999996</v>
      </c>
      <c r="G9821" s="5">
        <f t="shared" si="1992"/>
        <v>1226.6692487641703</v>
      </c>
      <c r="H9821" s="5">
        <f t="shared" si="1993"/>
        <v>6896.7042774753054</v>
      </c>
      <c r="I9821" s="5">
        <f t="shared" si="1994"/>
        <v>720</v>
      </c>
      <c r="J9821" s="5">
        <f t="shared" si="1995"/>
        <v>6176.7042774753054</v>
      </c>
      <c r="K9821" s="2">
        <f t="shared" si="1996"/>
        <v>132234.44926172405</v>
      </c>
      <c r="L9821" s="2">
        <f t="shared" si="1997"/>
        <v>190794</v>
      </c>
      <c r="M9821" s="2">
        <f t="shared" si="1998"/>
        <v>32120</v>
      </c>
      <c r="N9821" s="6">
        <f t="shared" si="1999"/>
        <v>0</v>
      </c>
      <c r="O9821" s="2">
        <f t="shared" si="2000"/>
        <v>6439.5507382759533</v>
      </c>
      <c r="P9821" s="2" t="str">
        <f t="shared" si="2001"/>
        <v/>
      </c>
    </row>
    <row r="9822" spans="1:16">
      <c r="A9822" s="6">
        <v>15</v>
      </c>
      <c r="B9822" s="6">
        <v>1</v>
      </c>
      <c r="C9822" s="6">
        <v>22</v>
      </c>
      <c r="D9822" s="6">
        <f t="shared" si="1989"/>
        <v>38</v>
      </c>
      <c r="E9822" s="5">
        <f t="shared" si="1990"/>
        <v>5639.2850287111351</v>
      </c>
      <c r="F9822" s="5">
        <f t="shared" si="1991"/>
        <v>30.749999999999996</v>
      </c>
      <c r="G9822" s="5">
        <f t="shared" si="1992"/>
        <v>1301.1455960105666</v>
      </c>
      <c r="H9822" s="5">
        <f t="shared" si="1993"/>
        <v>6971.1806247217019</v>
      </c>
      <c r="I9822" s="5">
        <f t="shared" si="1994"/>
        <v>720</v>
      </c>
      <c r="J9822" s="5">
        <f t="shared" si="1995"/>
        <v>6251.1806247217019</v>
      </c>
      <c r="K9822" s="2">
        <f t="shared" si="1996"/>
        <v>133527.44140141841</v>
      </c>
      <c r="L9822" s="2">
        <f t="shared" si="1997"/>
        <v>193494</v>
      </c>
      <c r="M9822" s="2">
        <f t="shared" si="1998"/>
        <v>33000</v>
      </c>
      <c r="N9822" s="6">
        <f t="shared" si="1999"/>
        <v>0</v>
      </c>
      <c r="O9822" s="2">
        <f t="shared" si="2000"/>
        <v>6966.5585985815851</v>
      </c>
      <c r="P9822" s="2" t="str">
        <f t="shared" si="2001"/>
        <v/>
      </c>
    </row>
    <row r="9823" spans="1:16">
      <c r="A9823" s="6">
        <v>15</v>
      </c>
      <c r="B9823" s="6">
        <v>1</v>
      </c>
      <c r="C9823" s="6">
        <v>23</v>
      </c>
      <c r="D9823" s="6">
        <f t="shared" si="1989"/>
        <v>39</v>
      </c>
      <c r="E9823" s="5">
        <f t="shared" si="1990"/>
        <v>5639.2850287111351</v>
      </c>
      <c r="F9823" s="5">
        <f t="shared" si="1991"/>
        <v>30.749999999999996</v>
      </c>
      <c r="G9823" s="5">
        <f t="shared" si="1992"/>
        <v>1377.292184868003</v>
      </c>
      <c r="H9823" s="5">
        <f t="shared" si="1993"/>
        <v>7047.3272135791376</v>
      </c>
      <c r="I9823" s="5">
        <f t="shared" si="1994"/>
        <v>720</v>
      </c>
      <c r="J9823" s="5">
        <f t="shared" si="1995"/>
        <v>6327.3272135791376</v>
      </c>
      <c r="K9823" s="2">
        <f t="shared" si="1996"/>
        <v>134849.43079130448</v>
      </c>
      <c r="L9823" s="2">
        <f t="shared" si="1997"/>
        <v>196194</v>
      </c>
      <c r="M9823" s="2">
        <f t="shared" si="1998"/>
        <v>33880</v>
      </c>
      <c r="N9823" s="6">
        <f t="shared" si="1999"/>
        <v>0</v>
      </c>
      <c r="O9823" s="2">
        <f t="shared" si="2000"/>
        <v>7464.5692086955241</v>
      </c>
      <c r="P9823" s="2" t="str">
        <f t="shared" si="2001"/>
        <v/>
      </c>
    </row>
    <row r="9824" spans="1:16">
      <c r="A9824" s="6">
        <v>15</v>
      </c>
      <c r="B9824" s="6">
        <v>1</v>
      </c>
      <c r="C9824" s="6">
        <v>24</v>
      </c>
      <c r="D9824" s="6">
        <f t="shared" si="1989"/>
        <v>40</v>
      </c>
      <c r="E9824" s="5">
        <f t="shared" si="1990"/>
        <v>5639.2850287111351</v>
      </c>
      <c r="F9824" s="5">
        <f t="shared" si="1991"/>
        <v>30.749999999999996</v>
      </c>
      <c r="G9824" s="5">
        <f t="shared" si="1992"/>
        <v>1455.1391344474989</v>
      </c>
      <c r="H9824" s="5">
        <f t="shared" si="1993"/>
        <v>7125.1741631586337</v>
      </c>
      <c r="I9824" s="5">
        <f t="shared" si="1994"/>
        <v>720</v>
      </c>
      <c r="J9824" s="5">
        <f t="shared" si="1995"/>
        <v>6405.1741631586337</v>
      </c>
      <c r="K9824" s="2">
        <f t="shared" si="1996"/>
        <v>136200.94033261517</v>
      </c>
      <c r="L9824" s="2">
        <f t="shared" si="1997"/>
        <v>198894</v>
      </c>
      <c r="M9824" s="2">
        <f t="shared" si="1998"/>
        <v>34760</v>
      </c>
      <c r="N9824" s="6">
        <f t="shared" si="1999"/>
        <v>0</v>
      </c>
      <c r="O9824" s="2">
        <f t="shared" si="2000"/>
        <v>7933.059667384834</v>
      </c>
      <c r="P9824" s="2" t="str">
        <f t="shared" si="2001"/>
        <v/>
      </c>
    </row>
    <row r="9825" spans="1:16">
      <c r="A9825" s="6">
        <v>15</v>
      </c>
      <c r="B9825" s="6">
        <v>1</v>
      </c>
      <c r="C9825" s="6">
        <v>25</v>
      </c>
      <c r="D9825" s="6">
        <f t="shared" si="1989"/>
        <v>41</v>
      </c>
      <c r="E9825" s="5">
        <f t="shared" si="1990"/>
        <v>5639.2850287111351</v>
      </c>
      <c r="F9825" s="5">
        <f t="shared" si="1991"/>
        <v>30.749999999999996</v>
      </c>
      <c r="G9825" s="5">
        <f t="shared" si="1992"/>
        <v>1534.7170558625965</v>
      </c>
      <c r="H9825" s="5">
        <f t="shared" si="1993"/>
        <v>7204.7520845737317</v>
      </c>
      <c r="I9825" s="5">
        <f t="shared" si="1994"/>
        <v>720</v>
      </c>
      <c r="J9825" s="5">
        <f t="shared" si="1995"/>
        <v>6484.7520845737317</v>
      </c>
      <c r="K9825" s="2">
        <f t="shared" si="1996"/>
        <v>137582.50146829395</v>
      </c>
      <c r="L9825" s="2">
        <f t="shared" si="1997"/>
        <v>201594</v>
      </c>
      <c r="M9825" s="2">
        <f t="shared" si="1998"/>
        <v>35640</v>
      </c>
      <c r="N9825" s="6">
        <f t="shared" si="1999"/>
        <v>0</v>
      </c>
      <c r="O9825" s="2">
        <f t="shared" si="2000"/>
        <v>8371.4985317060491</v>
      </c>
      <c r="P9825" s="2" t="str">
        <f t="shared" si="2001"/>
        <v/>
      </c>
    </row>
    <row r="9826" spans="1:16">
      <c r="A9826" s="6">
        <v>15</v>
      </c>
      <c r="B9826" s="6">
        <v>1</v>
      </c>
      <c r="C9826" s="6">
        <v>26</v>
      </c>
      <c r="D9826" s="6">
        <f t="shared" si="1989"/>
        <v>42</v>
      </c>
      <c r="E9826" s="5">
        <f t="shared" si="1990"/>
        <v>5639.2850287111351</v>
      </c>
      <c r="F9826" s="5">
        <f t="shared" si="1991"/>
        <v>30.749999999999996</v>
      </c>
      <c r="G9826" s="5">
        <f t="shared" si="1992"/>
        <v>1616.0570598233144</v>
      </c>
      <c r="H9826" s="5">
        <f t="shared" si="1993"/>
        <v>7286.0920885344494</v>
      </c>
      <c r="I9826" s="5">
        <f t="shared" si="1994"/>
        <v>720</v>
      </c>
      <c r="J9826" s="5">
        <f t="shared" si="1995"/>
        <v>6566.0920885344494</v>
      </c>
      <c r="K9826" s="2">
        <f t="shared" si="1996"/>
        <v>138994.65431483419</v>
      </c>
      <c r="L9826" s="2">
        <f t="shared" si="1997"/>
        <v>204294</v>
      </c>
      <c r="M9826" s="2">
        <f t="shared" si="1998"/>
        <v>36520</v>
      </c>
      <c r="N9826" s="6">
        <f t="shared" si="1999"/>
        <v>0</v>
      </c>
      <c r="O9826" s="2">
        <f t="shared" si="2000"/>
        <v>8779.345685165812</v>
      </c>
      <c r="P9826" s="2" t="str">
        <f t="shared" si="2001"/>
        <v/>
      </c>
    </row>
    <row r="9827" spans="1:16">
      <c r="A9827" s="6">
        <v>15</v>
      </c>
      <c r="B9827" s="6">
        <v>1</v>
      </c>
      <c r="C9827" s="6">
        <v>27</v>
      </c>
      <c r="D9827" s="6">
        <f t="shared" si="1989"/>
        <v>43</v>
      </c>
      <c r="E9827" s="5">
        <f t="shared" si="1990"/>
        <v>5639.2850287111351</v>
      </c>
      <c r="F9827" s="5">
        <f t="shared" si="1991"/>
        <v>30.749999999999996</v>
      </c>
      <c r="G9827" s="5">
        <f t="shared" si="1992"/>
        <v>1699.1907643430709</v>
      </c>
      <c r="H9827" s="5">
        <f t="shared" si="1993"/>
        <v>7369.2257930542055</v>
      </c>
      <c r="I9827" s="5">
        <f t="shared" si="1994"/>
        <v>720</v>
      </c>
      <c r="J9827" s="5">
        <f t="shared" si="1995"/>
        <v>6649.2257930542055</v>
      </c>
      <c r="K9827" s="2">
        <f t="shared" si="1996"/>
        <v>140437.94779607997</v>
      </c>
      <c r="L9827" s="2">
        <f t="shared" si="1997"/>
        <v>206994</v>
      </c>
      <c r="M9827" s="2">
        <f t="shared" si="1998"/>
        <v>37400</v>
      </c>
      <c r="N9827" s="6">
        <f t="shared" si="1999"/>
        <v>0</v>
      </c>
      <c r="O9827" s="2">
        <f t="shared" si="2000"/>
        <v>9156.0522039200296</v>
      </c>
      <c r="P9827" s="2" t="str">
        <f t="shared" si="2001"/>
        <v/>
      </c>
    </row>
    <row r="9828" spans="1:16">
      <c r="A9828" s="6">
        <v>15</v>
      </c>
      <c r="B9828" s="6">
        <v>1</v>
      </c>
      <c r="C9828" s="6">
        <v>28</v>
      </c>
      <c r="D9828" s="6">
        <f t="shared" si="1989"/>
        <v>44</v>
      </c>
      <c r="E9828" s="5">
        <f t="shared" si="1990"/>
        <v>5639.2850287111351</v>
      </c>
      <c r="F9828" s="5">
        <f t="shared" si="1991"/>
        <v>30.749999999999996</v>
      </c>
      <c r="G9828" s="5">
        <f t="shared" si="1992"/>
        <v>1784.1503025602246</v>
      </c>
      <c r="H9828" s="5">
        <f t="shared" si="1993"/>
        <v>7454.1853312713592</v>
      </c>
      <c r="I9828" s="5">
        <f t="shared" si="1994"/>
        <v>720</v>
      </c>
      <c r="J9828" s="5">
        <f t="shared" si="1995"/>
        <v>6734.1853312713592</v>
      </c>
      <c r="K9828" s="2">
        <f t="shared" si="1996"/>
        <v>141912.93977901665</v>
      </c>
      <c r="L9828" s="2">
        <f t="shared" si="1997"/>
        <v>209694</v>
      </c>
      <c r="M9828" s="2">
        <f t="shared" si="1998"/>
        <v>38280</v>
      </c>
      <c r="N9828" s="6">
        <f t="shared" si="1999"/>
        <v>0</v>
      </c>
      <c r="O9828" s="2">
        <f t="shared" si="2000"/>
        <v>9501.0602209833451</v>
      </c>
      <c r="P9828" s="2" t="str">
        <f t="shared" si="2001"/>
        <v/>
      </c>
    </row>
    <row r="9829" spans="1:16">
      <c r="A9829" s="6">
        <v>15</v>
      </c>
      <c r="B9829" s="6">
        <v>1</v>
      </c>
      <c r="C9829" s="6">
        <v>29</v>
      </c>
      <c r="D9829" s="6">
        <f t="shared" si="1989"/>
        <v>45</v>
      </c>
      <c r="E9829" s="5">
        <f t="shared" si="1990"/>
        <v>5639.2850287111351</v>
      </c>
      <c r="F9829" s="5">
        <f t="shared" si="1991"/>
        <v>30.749999999999996</v>
      </c>
      <c r="G9829" s="5">
        <f t="shared" si="1992"/>
        <v>1870.9683306758782</v>
      </c>
      <c r="H9829" s="5">
        <f t="shared" si="1993"/>
        <v>7541.003359387013</v>
      </c>
      <c r="I9829" s="5">
        <f t="shared" si="1994"/>
        <v>720</v>
      </c>
      <c r="J9829" s="5">
        <f t="shared" si="1995"/>
        <v>6821.003359387013</v>
      </c>
      <c r="K9829" s="2">
        <f t="shared" si="1996"/>
        <v>143420.19721158009</v>
      </c>
      <c r="L9829" s="2">
        <f t="shared" si="1997"/>
        <v>212394</v>
      </c>
      <c r="M9829" s="2">
        <f t="shared" si="1998"/>
        <v>39160</v>
      </c>
      <c r="N9829" s="6">
        <f t="shared" si="1999"/>
        <v>0</v>
      </c>
      <c r="O9829" s="2">
        <f t="shared" si="2000"/>
        <v>9813.8027884199109</v>
      </c>
      <c r="P9829" s="2" t="str">
        <f t="shared" si="2001"/>
        <v/>
      </c>
    </row>
    <row r="9830" spans="1:16">
      <c r="A9830" s="6">
        <v>15</v>
      </c>
      <c r="B9830" s="6">
        <v>1</v>
      </c>
      <c r="C9830" s="6">
        <v>30</v>
      </c>
      <c r="D9830" s="6">
        <f t="shared" si="1989"/>
        <v>46</v>
      </c>
      <c r="E9830" s="5">
        <f t="shared" si="1990"/>
        <v>5639.2850287111351</v>
      </c>
      <c r="F9830" s="5">
        <f t="shared" si="1991"/>
        <v>30.749999999999996</v>
      </c>
      <c r="G9830" s="5">
        <f t="shared" si="1992"/>
        <v>1959.6780360096488</v>
      </c>
      <c r="H9830" s="5">
        <f t="shared" si="1993"/>
        <v>7629.7130647207841</v>
      </c>
      <c r="I9830" s="5">
        <f t="shared" si="1994"/>
        <v>720</v>
      </c>
      <c r="J9830" s="5">
        <f t="shared" si="1995"/>
        <v>6909.7130647207841</v>
      </c>
      <c r="K9830" s="2">
        <f t="shared" si="1996"/>
        <v>144960.29626251361</v>
      </c>
      <c r="L9830" s="2">
        <f t="shared" si="1997"/>
        <v>215094</v>
      </c>
      <c r="M9830" s="2">
        <f t="shared" si="1998"/>
        <v>40040</v>
      </c>
      <c r="N9830" s="6">
        <f t="shared" si="1999"/>
        <v>0</v>
      </c>
      <c r="O9830" s="2">
        <f t="shared" si="2000"/>
        <v>10093.703737486387</v>
      </c>
      <c r="P9830" s="2" t="str">
        <f t="shared" si="2001"/>
        <v/>
      </c>
    </row>
    <row r="9831" spans="1:16">
      <c r="A9831" s="6">
        <v>15</v>
      </c>
      <c r="B9831" s="6">
        <v>2</v>
      </c>
      <c r="C9831" s="6">
        <v>0</v>
      </c>
      <c r="D9831" s="6">
        <f t="shared" si="1989"/>
        <v>17</v>
      </c>
      <c r="E9831" s="5">
        <f t="shared" si="1990"/>
        <v>5639.2850287111351</v>
      </c>
      <c r="F9831" s="5">
        <f t="shared" si="1991"/>
        <v>63.037499999999994</v>
      </c>
      <c r="G9831" s="5">
        <f t="shared" si="1992"/>
        <v>0</v>
      </c>
      <c r="H9831" s="5">
        <f t="shared" si="1993"/>
        <v>5702.3225287111354</v>
      </c>
      <c r="I9831" s="5">
        <f t="shared" si="1994"/>
        <v>720</v>
      </c>
      <c r="J9831" s="5">
        <f t="shared" si="1995"/>
        <v>4982.3225287111354</v>
      </c>
      <c r="K9831" s="2">
        <f t="shared" si="1996"/>
        <v>111498.65501234611</v>
      </c>
      <c r="L9831" s="2">
        <f t="shared" si="1997"/>
        <v>136188</v>
      </c>
      <c r="M9831" s="2">
        <f t="shared" si="1998"/>
        <v>14080</v>
      </c>
      <c r="N9831" s="6">
        <f t="shared" si="1999"/>
        <v>1</v>
      </c>
      <c r="O9831" s="2">
        <f t="shared" si="2000"/>
        <v>-9390.6550123461057</v>
      </c>
      <c r="P9831" s="2">
        <f t="shared" si="2001"/>
        <v>-9390.6550123461057</v>
      </c>
    </row>
    <row r="9832" spans="1:16">
      <c r="A9832" s="6">
        <v>15</v>
      </c>
      <c r="B9832" s="6">
        <v>2</v>
      </c>
      <c r="C9832" s="6">
        <v>1</v>
      </c>
      <c r="D9832" s="6">
        <f t="shared" si="1989"/>
        <v>18</v>
      </c>
      <c r="E9832" s="5">
        <f t="shared" si="1990"/>
        <v>5639.2850287111351</v>
      </c>
      <c r="F9832" s="5">
        <f t="shared" si="1991"/>
        <v>63.037499999999994</v>
      </c>
      <c r="G9832" s="5">
        <f t="shared" si="1992"/>
        <v>45.5625</v>
      </c>
      <c r="H9832" s="5">
        <f t="shared" si="1993"/>
        <v>5747.8850287111354</v>
      </c>
      <c r="I9832" s="5">
        <f t="shared" si="1994"/>
        <v>720</v>
      </c>
      <c r="J9832" s="5">
        <f t="shared" si="1995"/>
        <v>5027.8850287111354</v>
      </c>
      <c r="K9832" s="2">
        <f t="shared" si="1996"/>
        <v>112289.67063734611</v>
      </c>
      <c r="L9832" s="2">
        <f t="shared" si="1997"/>
        <v>138888</v>
      </c>
      <c r="M9832" s="2">
        <f t="shared" si="1998"/>
        <v>14960</v>
      </c>
      <c r="N9832" s="6">
        <f t="shared" si="1999"/>
        <v>1</v>
      </c>
      <c r="O9832" s="2">
        <f t="shared" si="2000"/>
        <v>-8361.6706373461057</v>
      </c>
      <c r="P9832" s="2">
        <f t="shared" si="2001"/>
        <v>-8361.6706373461057</v>
      </c>
    </row>
    <row r="9833" spans="1:16">
      <c r="A9833" s="6">
        <v>15</v>
      </c>
      <c r="B9833" s="6">
        <v>2</v>
      </c>
      <c r="C9833" s="6">
        <v>2</v>
      </c>
      <c r="D9833" s="6">
        <f t="shared" si="1989"/>
        <v>19</v>
      </c>
      <c r="E9833" s="5">
        <f t="shared" si="1990"/>
        <v>5639.2850287111351</v>
      </c>
      <c r="F9833" s="5">
        <f t="shared" si="1991"/>
        <v>63.037499999999994</v>
      </c>
      <c r="G9833" s="5">
        <f t="shared" si="1992"/>
        <v>92.264062499999994</v>
      </c>
      <c r="H9833" s="5">
        <f t="shared" si="1993"/>
        <v>5794.5865912111358</v>
      </c>
      <c r="I9833" s="5">
        <f t="shared" si="1994"/>
        <v>720</v>
      </c>
      <c r="J9833" s="5">
        <f t="shared" si="1995"/>
        <v>5074.5865912111358</v>
      </c>
      <c r="K9833" s="2">
        <f t="shared" si="1996"/>
        <v>113100.46165297111</v>
      </c>
      <c r="L9833" s="2">
        <f t="shared" si="1997"/>
        <v>141588</v>
      </c>
      <c r="M9833" s="2">
        <f t="shared" si="1998"/>
        <v>15840</v>
      </c>
      <c r="N9833" s="6">
        <f t="shared" si="1999"/>
        <v>1</v>
      </c>
      <c r="O9833" s="2">
        <f t="shared" si="2000"/>
        <v>-7352.4616529711057</v>
      </c>
      <c r="P9833" s="2">
        <f t="shared" si="2001"/>
        <v>-7352.4616529711057</v>
      </c>
    </row>
    <row r="9834" spans="1:16">
      <c r="A9834" s="6">
        <v>15</v>
      </c>
      <c r="B9834" s="6">
        <v>2</v>
      </c>
      <c r="C9834" s="6">
        <v>3</v>
      </c>
      <c r="D9834" s="6">
        <f t="shared" si="1989"/>
        <v>20</v>
      </c>
      <c r="E9834" s="5">
        <f t="shared" si="1990"/>
        <v>5639.2850287111351</v>
      </c>
      <c r="F9834" s="5">
        <f t="shared" si="1991"/>
        <v>63.037499999999994</v>
      </c>
      <c r="G9834" s="5">
        <f t="shared" si="1992"/>
        <v>140.12604492187498</v>
      </c>
      <c r="H9834" s="5">
        <f t="shared" si="1993"/>
        <v>5842.4485736330107</v>
      </c>
      <c r="I9834" s="5">
        <f t="shared" si="1994"/>
        <v>720</v>
      </c>
      <c r="J9834" s="5">
        <f t="shared" si="1995"/>
        <v>5122.4485736330107</v>
      </c>
      <c r="K9834" s="2">
        <f t="shared" si="1996"/>
        <v>113931.39884779532</v>
      </c>
      <c r="L9834" s="2">
        <f t="shared" si="1997"/>
        <v>144288</v>
      </c>
      <c r="M9834" s="2">
        <f t="shared" si="1998"/>
        <v>16720</v>
      </c>
      <c r="N9834" s="6">
        <f t="shared" si="1999"/>
        <v>1</v>
      </c>
      <c r="O9834" s="2">
        <f t="shared" si="2000"/>
        <v>-6363.3988477953244</v>
      </c>
      <c r="P9834" s="2">
        <f t="shared" si="2001"/>
        <v>-6363.3988477953244</v>
      </c>
    </row>
    <row r="9835" spans="1:16">
      <c r="A9835" s="6">
        <v>15</v>
      </c>
      <c r="B9835" s="6">
        <v>2</v>
      </c>
      <c r="C9835" s="6">
        <v>4</v>
      </c>
      <c r="D9835" s="6">
        <f t="shared" si="1989"/>
        <v>21</v>
      </c>
      <c r="E9835" s="5">
        <f t="shared" si="1990"/>
        <v>5639.2850287111351</v>
      </c>
      <c r="F9835" s="5">
        <f t="shared" si="1991"/>
        <v>63.037499999999994</v>
      </c>
      <c r="G9835" s="5">
        <f t="shared" si="1992"/>
        <v>189.17016064453125</v>
      </c>
      <c r="H9835" s="5">
        <f t="shared" si="1993"/>
        <v>5891.4926893556667</v>
      </c>
      <c r="I9835" s="5">
        <f t="shared" si="1994"/>
        <v>720</v>
      </c>
      <c r="J9835" s="5">
        <f t="shared" si="1995"/>
        <v>5171.4926893556667</v>
      </c>
      <c r="K9835" s="2">
        <f t="shared" si="1996"/>
        <v>114782.85919020255</v>
      </c>
      <c r="L9835" s="2">
        <f t="shared" si="1997"/>
        <v>146988</v>
      </c>
      <c r="M9835" s="2">
        <f t="shared" si="1998"/>
        <v>17600</v>
      </c>
      <c r="N9835" s="6">
        <f t="shared" si="1999"/>
        <v>1</v>
      </c>
      <c r="O9835" s="2">
        <f t="shared" si="2000"/>
        <v>-5394.859190202551</v>
      </c>
      <c r="P9835" s="2">
        <f t="shared" si="2001"/>
        <v>-5394.859190202551</v>
      </c>
    </row>
    <row r="9836" spans="1:16">
      <c r="A9836" s="6">
        <v>15</v>
      </c>
      <c r="B9836" s="6">
        <v>2</v>
      </c>
      <c r="C9836" s="6">
        <v>5</v>
      </c>
      <c r="D9836" s="6">
        <f t="shared" si="1989"/>
        <v>22</v>
      </c>
      <c r="E9836" s="5">
        <f t="shared" si="1990"/>
        <v>5639.2850287111351</v>
      </c>
      <c r="F9836" s="5">
        <f t="shared" si="1991"/>
        <v>63.037499999999994</v>
      </c>
      <c r="G9836" s="5">
        <f t="shared" si="1992"/>
        <v>239.41848456573481</v>
      </c>
      <c r="H9836" s="5">
        <f t="shared" si="1993"/>
        <v>5941.74101327687</v>
      </c>
      <c r="I9836" s="5">
        <f t="shared" si="1994"/>
        <v>720</v>
      </c>
      <c r="J9836" s="5">
        <f t="shared" si="1995"/>
        <v>5221.74101327687</v>
      </c>
      <c r="K9836" s="2">
        <f t="shared" si="1996"/>
        <v>115655.22592494565</v>
      </c>
      <c r="L9836" s="2">
        <f t="shared" si="1997"/>
        <v>149688</v>
      </c>
      <c r="M9836" s="2">
        <f t="shared" si="1998"/>
        <v>18480</v>
      </c>
      <c r="N9836" s="6">
        <f t="shared" si="1999"/>
        <v>1</v>
      </c>
      <c r="O9836" s="2">
        <f t="shared" si="2000"/>
        <v>-4447.2259249456547</v>
      </c>
      <c r="P9836" s="2">
        <f t="shared" si="2001"/>
        <v>-4447.2259249456547</v>
      </c>
    </row>
    <row r="9837" spans="1:16">
      <c r="A9837" s="6">
        <v>15</v>
      </c>
      <c r="B9837" s="6">
        <v>2</v>
      </c>
      <c r="C9837" s="6">
        <v>6</v>
      </c>
      <c r="D9837" s="6">
        <f t="shared" si="1989"/>
        <v>23</v>
      </c>
      <c r="E9837" s="5">
        <f t="shared" si="1990"/>
        <v>5639.2850287111351</v>
      </c>
      <c r="F9837" s="5">
        <f t="shared" si="1991"/>
        <v>63.037499999999994</v>
      </c>
      <c r="G9837" s="5">
        <f t="shared" si="1992"/>
        <v>290.89345874736784</v>
      </c>
      <c r="H9837" s="5">
        <f t="shared" si="1993"/>
        <v>5993.2159874585032</v>
      </c>
      <c r="I9837" s="5">
        <f t="shared" si="1994"/>
        <v>720</v>
      </c>
      <c r="J9837" s="5">
        <f t="shared" si="1995"/>
        <v>5273.2159874585032</v>
      </c>
      <c r="K9837" s="2">
        <f t="shared" si="1996"/>
        <v>116548.88867115456</v>
      </c>
      <c r="L9837" s="2">
        <f t="shared" si="1997"/>
        <v>152388</v>
      </c>
      <c r="M9837" s="2">
        <f t="shared" si="1998"/>
        <v>19360</v>
      </c>
      <c r="N9837" s="6">
        <f t="shared" si="1999"/>
        <v>1</v>
      </c>
      <c r="O9837" s="2">
        <f t="shared" si="2000"/>
        <v>-3520.8886711545638</v>
      </c>
      <c r="P9837" s="2">
        <f t="shared" si="2001"/>
        <v>-3520.8886711545638</v>
      </c>
    </row>
    <row r="9838" spans="1:16">
      <c r="A9838" s="6">
        <v>15</v>
      </c>
      <c r="B9838" s="6">
        <v>2</v>
      </c>
      <c r="C9838" s="6">
        <v>7</v>
      </c>
      <c r="D9838" s="6">
        <f t="shared" si="1989"/>
        <v>24</v>
      </c>
      <c r="E9838" s="5">
        <f t="shared" si="1990"/>
        <v>5639.2850287111351</v>
      </c>
      <c r="F9838" s="5">
        <f t="shared" si="1991"/>
        <v>63.037499999999994</v>
      </c>
      <c r="G9838" s="5">
        <f t="shared" si="1992"/>
        <v>343.61789814532818</v>
      </c>
      <c r="H9838" s="5">
        <f t="shared" si="1993"/>
        <v>6045.940426856464</v>
      </c>
      <c r="I9838" s="5">
        <f t="shared" si="1994"/>
        <v>720</v>
      </c>
      <c r="J9838" s="5">
        <f t="shared" si="1995"/>
        <v>5325.940426856464</v>
      </c>
      <c r="K9838" s="2">
        <f t="shared" si="1996"/>
        <v>117464.24352181361</v>
      </c>
      <c r="L9838" s="2">
        <f t="shared" si="1997"/>
        <v>155088</v>
      </c>
      <c r="M9838" s="2">
        <f t="shared" si="1998"/>
        <v>20240</v>
      </c>
      <c r="N9838" s="6">
        <f t="shared" si="1999"/>
        <v>1</v>
      </c>
      <c r="O9838" s="2">
        <f t="shared" si="2000"/>
        <v>-2616.2435218136088</v>
      </c>
      <c r="P9838" s="2">
        <f t="shared" si="2001"/>
        <v>-2616.2435218136088</v>
      </c>
    </row>
    <row r="9839" spans="1:16">
      <c r="A9839" s="6">
        <v>15</v>
      </c>
      <c r="B9839" s="6">
        <v>2</v>
      </c>
      <c r="C9839" s="6">
        <v>8</v>
      </c>
      <c r="D9839" s="6">
        <f t="shared" si="1989"/>
        <v>25</v>
      </c>
      <c r="E9839" s="5">
        <f t="shared" si="1990"/>
        <v>5639.2850287111351</v>
      </c>
      <c r="F9839" s="5">
        <f t="shared" si="1991"/>
        <v>63.037499999999994</v>
      </c>
      <c r="G9839" s="5">
        <f t="shared" si="1992"/>
        <v>397.61499642530839</v>
      </c>
      <c r="H9839" s="5">
        <f t="shared" si="1993"/>
        <v>6099.9375251364436</v>
      </c>
      <c r="I9839" s="5">
        <f t="shared" si="1994"/>
        <v>720</v>
      </c>
      <c r="J9839" s="5">
        <f t="shared" si="1995"/>
        <v>5379.9375251364436</v>
      </c>
      <c r="K9839" s="2">
        <f t="shared" si="1996"/>
        <v>118401.69314472991</v>
      </c>
      <c r="L9839" s="2">
        <f t="shared" si="1997"/>
        <v>157788</v>
      </c>
      <c r="M9839" s="2">
        <f t="shared" si="1998"/>
        <v>21120</v>
      </c>
      <c r="N9839" s="6">
        <f t="shared" si="1999"/>
        <v>1</v>
      </c>
      <c r="O9839" s="2">
        <f t="shared" si="2000"/>
        <v>-1733.6931447299139</v>
      </c>
      <c r="P9839" s="2">
        <f t="shared" si="2001"/>
        <v>-1733.6931447299139</v>
      </c>
    </row>
    <row r="9840" spans="1:16">
      <c r="A9840" s="6">
        <v>15</v>
      </c>
      <c r="B9840" s="6">
        <v>2</v>
      </c>
      <c r="C9840" s="6">
        <v>9</v>
      </c>
      <c r="D9840" s="6">
        <f t="shared" si="1989"/>
        <v>26</v>
      </c>
      <c r="E9840" s="5">
        <f t="shared" si="1990"/>
        <v>5639.2850287111351</v>
      </c>
      <c r="F9840" s="5">
        <f t="shared" si="1991"/>
        <v>63.037499999999994</v>
      </c>
      <c r="G9840" s="5">
        <f t="shared" si="1992"/>
        <v>452.90833186570285</v>
      </c>
      <c r="H9840" s="5">
        <f t="shared" si="1993"/>
        <v>6155.2308605768385</v>
      </c>
      <c r="I9840" s="5">
        <f t="shared" si="1994"/>
        <v>720</v>
      </c>
      <c r="J9840" s="5">
        <f t="shared" si="1995"/>
        <v>5435.2308605768385</v>
      </c>
      <c r="K9840" s="2">
        <f t="shared" si="1996"/>
        <v>119361.64688501456</v>
      </c>
      <c r="L9840" s="2">
        <f t="shared" si="1997"/>
        <v>160488</v>
      </c>
      <c r="M9840" s="2">
        <f t="shared" si="1998"/>
        <v>22000</v>
      </c>
      <c r="N9840" s="6">
        <f t="shared" si="1999"/>
        <v>1</v>
      </c>
      <c r="O9840" s="2">
        <f t="shared" si="2000"/>
        <v>-873.64688501456112</v>
      </c>
      <c r="P9840" s="2">
        <f t="shared" si="2001"/>
        <v>-873.64688501456112</v>
      </c>
    </row>
    <row r="9841" spans="1:16">
      <c r="A9841" s="6">
        <v>15</v>
      </c>
      <c r="B9841" s="6">
        <v>2</v>
      </c>
      <c r="C9841" s="6">
        <v>10</v>
      </c>
      <c r="D9841" s="6">
        <f t="shared" si="1989"/>
        <v>27</v>
      </c>
      <c r="E9841" s="5">
        <f t="shared" si="1990"/>
        <v>5639.2850287111351</v>
      </c>
      <c r="F9841" s="5">
        <f t="shared" si="1991"/>
        <v>63.037499999999994</v>
      </c>
      <c r="G9841" s="5">
        <f t="shared" si="1992"/>
        <v>509.52187334891573</v>
      </c>
      <c r="H9841" s="5">
        <f t="shared" si="1993"/>
        <v>6211.8444020600509</v>
      </c>
      <c r="I9841" s="5">
        <f t="shared" si="1994"/>
        <v>720</v>
      </c>
      <c r="J9841" s="5">
        <f t="shared" si="1995"/>
        <v>5491.8444020600509</v>
      </c>
      <c r="K9841" s="2">
        <f t="shared" si="1996"/>
        <v>120344.52086909811</v>
      </c>
      <c r="L9841" s="2">
        <f t="shared" si="1997"/>
        <v>163188</v>
      </c>
      <c r="M9841" s="2">
        <f t="shared" si="1998"/>
        <v>22880</v>
      </c>
      <c r="N9841" s="6">
        <f t="shared" si="1999"/>
        <v>1</v>
      </c>
      <c r="O9841" s="2">
        <f t="shared" si="2000"/>
        <v>-36.52086909810896</v>
      </c>
      <c r="P9841" s="2">
        <f t="shared" si="2001"/>
        <v>-36.52086909810896</v>
      </c>
    </row>
    <row r="9842" spans="1:16">
      <c r="A9842" s="6">
        <v>15</v>
      </c>
      <c r="B9842" s="6">
        <v>2</v>
      </c>
      <c r="C9842" s="6">
        <v>11</v>
      </c>
      <c r="D9842" s="6">
        <f t="shared" si="1989"/>
        <v>28</v>
      </c>
      <c r="E9842" s="5">
        <f t="shared" si="1990"/>
        <v>5639.2850287111351</v>
      </c>
      <c r="F9842" s="5">
        <f t="shared" si="1991"/>
        <v>63.037499999999994</v>
      </c>
      <c r="G9842" s="5">
        <f t="shared" si="1992"/>
        <v>567.47998644235474</v>
      </c>
      <c r="H9842" s="5">
        <f t="shared" si="1993"/>
        <v>6269.8025151534903</v>
      </c>
      <c r="I9842" s="5">
        <f t="shared" si="1994"/>
        <v>720</v>
      </c>
      <c r="J9842" s="5">
        <f t="shared" si="1995"/>
        <v>5549.8025151534903</v>
      </c>
      <c r="K9842" s="2">
        <f t="shared" si="1996"/>
        <v>121350.73811030365</v>
      </c>
      <c r="L9842" s="2">
        <f t="shared" si="1997"/>
        <v>165888</v>
      </c>
      <c r="M9842" s="2">
        <f t="shared" si="1998"/>
        <v>23760</v>
      </c>
      <c r="N9842" s="6">
        <f t="shared" si="1999"/>
        <v>1</v>
      </c>
      <c r="O9842" s="2">
        <f t="shared" si="2000"/>
        <v>777.26188969635405</v>
      </c>
      <c r="P9842" s="2">
        <f t="shared" si="2001"/>
        <v>777.26188969635405</v>
      </c>
    </row>
    <row r="9843" spans="1:16">
      <c r="A9843" s="6">
        <v>15</v>
      </c>
      <c r="B9843" s="6">
        <v>2</v>
      </c>
      <c r="C9843" s="6">
        <v>12</v>
      </c>
      <c r="D9843" s="6">
        <f t="shared" si="1989"/>
        <v>29</v>
      </c>
      <c r="E9843" s="5">
        <f t="shared" si="1990"/>
        <v>5639.2850287111351</v>
      </c>
      <c r="F9843" s="5">
        <f t="shared" si="1991"/>
        <v>63.037499999999994</v>
      </c>
      <c r="G9843" s="5">
        <f t="shared" si="1992"/>
        <v>626.80743957041921</v>
      </c>
      <c r="H9843" s="5">
        <f t="shared" si="1993"/>
        <v>6329.1299682815543</v>
      </c>
      <c r="I9843" s="5">
        <f t="shared" si="1994"/>
        <v>720</v>
      </c>
      <c r="J9843" s="5">
        <f t="shared" si="1995"/>
        <v>5609.1299682815543</v>
      </c>
      <c r="K9843" s="2">
        <f t="shared" si="1996"/>
        <v>122380.72861599921</v>
      </c>
      <c r="L9843" s="2">
        <f t="shared" si="1997"/>
        <v>168588</v>
      </c>
      <c r="M9843" s="2">
        <f t="shared" si="1998"/>
        <v>24640</v>
      </c>
      <c r="N9843" s="6">
        <f t="shared" si="1999"/>
        <v>1</v>
      </c>
      <c r="O9843" s="2">
        <f t="shared" si="2000"/>
        <v>1567.2713840007928</v>
      </c>
      <c r="P9843" s="2">
        <f t="shared" si="2001"/>
        <v>1567.2713840007928</v>
      </c>
    </row>
    <row r="9844" spans="1:16">
      <c r="A9844" s="6">
        <v>15</v>
      </c>
      <c r="B9844" s="6">
        <v>2</v>
      </c>
      <c r="C9844" s="6">
        <v>13</v>
      </c>
      <c r="D9844" s="6">
        <f t="shared" si="1989"/>
        <v>30</v>
      </c>
      <c r="E9844" s="5">
        <f t="shared" si="1990"/>
        <v>5639.2850287111351</v>
      </c>
      <c r="F9844" s="5">
        <f t="shared" si="1991"/>
        <v>63.037499999999994</v>
      </c>
      <c r="G9844" s="5">
        <f t="shared" si="1992"/>
        <v>687.52941027880343</v>
      </c>
      <c r="H9844" s="5">
        <f t="shared" si="1993"/>
        <v>6389.8519389899393</v>
      </c>
      <c r="I9844" s="5">
        <f t="shared" si="1994"/>
        <v>720</v>
      </c>
      <c r="J9844" s="5">
        <f t="shared" si="1995"/>
        <v>5669.8519389899393</v>
      </c>
      <c r="K9844" s="2">
        <f t="shared" si="1996"/>
        <v>123434.92949635311</v>
      </c>
      <c r="L9844" s="2">
        <f t="shared" si="1997"/>
        <v>171288</v>
      </c>
      <c r="M9844" s="2">
        <f t="shared" si="1998"/>
        <v>25520</v>
      </c>
      <c r="N9844" s="6">
        <f t="shared" si="1999"/>
        <v>1</v>
      </c>
      <c r="O9844" s="2">
        <f t="shared" si="2000"/>
        <v>2333.0705036468862</v>
      </c>
      <c r="P9844" s="2">
        <f t="shared" si="2001"/>
        <v>2333.0705036468862</v>
      </c>
    </row>
    <row r="9845" spans="1:16">
      <c r="A9845" s="6">
        <v>15</v>
      </c>
      <c r="B9845" s="6">
        <v>2</v>
      </c>
      <c r="C9845" s="6">
        <v>14</v>
      </c>
      <c r="D9845" s="6">
        <f t="shared" si="1989"/>
        <v>31</v>
      </c>
      <c r="E9845" s="5">
        <f t="shared" si="1990"/>
        <v>5639.2850287111351</v>
      </c>
      <c r="F9845" s="5">
        <f t="shared" si="1991"/>
        <v>63.037499999999994</v>
      </c>
      <c r="G9845" s="5">
        <f t="shared" si="1992"/>
        <v>749.67149159246469</v>
      </c>
      <c r="H9845" s="5">
        <f t="shared" si="1993"/>
        <v>6451.9940203036003</v>
      </c>
      <c r="I9845" s="5">
        <f t="shared" si="1994"/>
        <v>720</v>
      </c>
      <c r="J9845" s="5">
        <f t="shared" si="1995"/>
        <v>5731.9940203036003</v>
      </c>
      <c r="K9845" s="2">
        <f t="shared" si="1996"/>
        <v>124513.78507471528</v>
      </c>
      <c r="L9845" s="2">
        <f t="shared" si="1997"/>
        <v>173988</v>
      </c>
      <c r="M9845" s="2">
        <f t="shared" si="1998"/>
        <v>26400</v>
      </c>
      <c r="N9845" s="6">
        <f t="shared" si="1999"/>
        <v>1</v>
      </c>
      <c r="O9845" s="2">
        <f t="shared" si="2000"/>
        <v>3074.2149252847157</v>
      </c>
      <c r="P9845" s="2">
        <f t="shared" si="2001"/>
        <v>3074.2149252847157</v>
      </c>
    </row>
    <row r="9846" spans="1:16">
      <c r="A9846" s="6">
        <v>15</v>
      </c>
      <c r="B9846" s="6">
        <v>2</v>
      </c>
      <c r="C9846" s="6">
        <v>15</v>
      </c>
      <c r="D9846" s="6">
        <f t="shared" si="1989"/>
        <v>32</v>
      </c>
      <c r="E9846" s="5">
        <f t="shared" si="1990"/>
        <v>5639.2850287111351</v>
      </c>
      <c r="F9846" s="5">
        <f t="shared" si="1991"/>
        <v>63.037499999999994</v>
      </c>
      <c r="G9846" s="5">
        <f t="shared" si="1992"/>
        <v>813.25969846861108</v>
      </c>
      <c r="H9846" s="5">
        <f t="shared" si="1993"/>
        <v>6515.582227179746</v>
      </c>
      <c r="I9846" s="5">
        <f t="shared" si="1994"/>
        <v>720</v>
      </c>
      <c r="J9846" s="5">
        <f t="shared" si="1995"/>
        <v>5795.582227179746</v>
      </c>
      <c r="K9846" s="2">
        <f t="shared" si="1996"/>
        <v>125617.74699964837</v>
      </c>
      <c r="L9846" s="2">
        <f t="shared" si="1997"/>
        <v>176688</v>
      </c>
      <c r="M9846" s="2">
        <f t="shared" si="1998"/>
        <v>27280</v>
      </c>
      <c r="N9846" s="6">
        <f t="shared" si="1999"/>
        <v>0</v>
      </c>
      <c r="O9846" s="2">
        <f t="shared" si="2000"/>
        <v>3790.2530003516295</v>
      </c>
      <c r="P9846" s="2" t="str">
        <f t="shared" si="2001"/>
        <v/>
      </c>
    </row>
    <row r="9847" spans="1:16">
      <c r="A9847" s="6">
        <v>15</v>
      </c>
      <c r="B9847" s="6">
        <v>2</v>
      </c>
      <c r="C9847" s="6">
        <v>16</v>
      </c>
      <c r="D9847" s="6">
        <f t="shared" si="1989"/>
        <v>33</v>
      </c>
      <c r="E9847" s="5">
        <f t="shared" si="1990"/>
        <v>5639.2850287111351</v>
      </c>
      <c r="F9847" s="5">
        <f t="shared" si="1991"/>
        <v>63.037499999999994</v>
      </c>
      <c r="G9847" s="5">
        <f t="shared" si="1992"/>
        <v>878.32047434610013</v>
      </c>
      <c r="H9847" s="5">
        <f t="shared" si="1993"/>
        <v>6580.6430030572355</v>
      </c>
      <c r="I9847" s="5">
        <f t="shared" si="1994"/>
        <v>720</v>
      </c>
      <c r="J9847" s="5">
        <f t="shared" si="1995"/>
        <v>5860.6430030572355</v>
      </c>
      <c r="K9847" s="2">
        <f t="shared" si="1996"/>
        <v>126747.27435863255</v>
      </c>
      <c r="L9847" s="2">
        <f t="shared" si="1997"/>
        <v>179388</v>
      </c>
      <c r="M9847" s="2">
        <f t="shared" si="1998"/>
        <v>28160</v>
      </c>
      <c r="N9847" s="6">
        <f t="shared" si="1999"/>
        <v>0</v>
      </c>
      <c r="O9847" s="2">
        <f t="shared" si="2000"/>
        <v>4480.7256413674477</v>
      </c>
      <c r="P9847" s="2" t="str">
        <f t="shared" si="2001"/>
        <v/>
      </c>
    </row>
    <row r="9848" spans="1:16">
      <c r="A9848" s="6">
        <v>15</v>
      </c>
      <c r="B9848" s="6">
        <v>2</v>
      </c>
      <c r="C9848" s="6">
        <v>17</v>
      </c>
      <c r="D9848" s="6">
        <f t="shared" si="1989"/>
        <v>34</v>
      </c>
      <c r="E9848" s="5">
        <f t="shared" si="1990"/>
        <v>5639.2850287111351</v>
      </c>
      <c r="F9848" s="5">
        <f t="shared" si="1991"/>
        <v>63.037499999999994</v>
      </c>
      <c r="G9848" s="5">
        <f t="shared" si="1992"/>
        <v>944.88069779264049</v>
      </c>
      <c r="H9848" s="5">
        <f t="shared" si="1993"/>
        <v>6647.203226503776</v>
      </c>
      <c r="I9848" s="5">
        <f t="shared" si="1994"/>
        <v>720</v>
      </c>
      <c r="J9848" s="5">
        <f t="shared" si="1995"/>
        <v>5927.203226503776</v>
      </c>
      <c r="K9848" s="2">
        <f t="shared" si="1996"/>
        <v>127902.83379346834</v>
      </c>
      <c r="L9848" s="2">
        <f t="shared" si="1997"/>
        <v>182088</v>
      </c>
      <c r="M9848" s="2">
        <f t="shared" si="1998"/>
        <v>29040</v>
      </c>
      <c r="N9848" s="6">
        <f t="shared" si="1999"/>
        <v>0</v>
      </c>
      <c r="O9848" s="2">
        <f t="shared" si="2000"/>
        <v>5145.1662065316632</v>
      </c>
      <c r="P9848" s="2" t="str">
        <f t="shared" si="2001"/>
        <v/>
      </c>
    </row>
    <row r="9849" spans="1:16">
      <c r="A9849" s="6">
        <v>15</v>
      </c>
      <c r="B9849" s="6">
        <v>2</v>
      </c>
      <c r="C9849" s="6">
        <v>18</v>
      </c>
      <c r="D9849" s="6">
        <f t="shared" si="1989"/>
        <v>35</v>
      </c>
      <c r="E9849" s="5">
        <f t="shared" si="1990"/>
        <v>5639.2850287111351</v>
      </c>
      <c r="F9849" s="5">
        <f t="shared" si="1991"/>
        <v>63.037499999999994</v>
      </c>
      <c r="G9849" s="5">
        <f t="shared" si="1992"/>
        <v>1012.9676892512279</v>
      </c>
      <c r="H9849" s="5">
        <f t="shared" si="1993"/>
        <v>6715.2902179623634</v>
      </c>
      <c r="I9849" s="5">
        <f t="shared" si="1994"/>
        <v>720</v>
      </c>
      <c r="J9849" s="5">
        <f t="shared" si="1995"/>
        <v>5995.2902179623634</v>
      </c>
      <c r="K9849" s="2">
        <f t="shared" si="1996"/>
        <v>129084.89961740214</v>
      </c>
      <c r="L9849" s="2">
        <f t="shared" si="1997"/>
        <v>184788</v>
      </c>
      <c r="M9849" s="2">
        <f t="shared" si="1998"/>
        <v>29920</v>
      </c>
      <c r="N9849" s="6">
        <f t="shared" si="1999"/>
        <v>0</v>
      </c>
      <c r="O9849" s="2">
        <f t="shared" si="2000"/>
        <v>5783.1003825978551</v>
      </c>
      <c r="P9849" s="2" t="str">
        <f t="shared" si="2001"/>
        <v/>
      </c>
    </row>
    <row r="9850" spans="1:16">
      <c r="A9850" s="6">
        <v>15</v>
      </c>
      <c r="B9850" s="6">
        <v>2</v>
      </c>
      <c r="C9850" s="6">
        <v>19</v>
      </c>
      <c r="D9850" s="6">
        <f t="shared" si="1989"/>
        <v>36</v>
      </c>
      <c r="E9850" s="5">
        <f t="shared" si="1990"/>
        <v>5639.2850287111351</v>
      </c>
      <c r="F9850" s="5">
        <f t="shared" si="1991"/>
        <v>63.037499999999994</v>
      </c>
      <c r="G9850" s="5">
        <f t="shared" si="1992"/>
        <v>1082.6092178872495</v>
      </c>
      <c r="H9850" s="5">
        <f t="shared" si="1993"/>
        <v>6784.931746598385</v>
      </c>
      <c r="I9850" s="5">
        <f t="shared" si="1994"/>
        <v>720</v>
      </c>
      <c r="J9850" s="5">
        <f t="shared" si="1995"/>
        <v>6064.931746598385</v>
      </c>
      <c r="K9850" s="2">
        <f t="shared" si="1996"/>
        <v>130293.95393399974</v>
      </c>
      <c r="L9850" s="2">
        <f t="shared" si="1997"/>
        <v>187488</v>
      </c>
      <c r="M9850" s="2">
        <f t="shared" si="1998"/>
        <v>30800</v>
      </c>
      <c r="N9850" s="6">
        <f t="shared" si="1999"/>
        <v>0</v>
      </c>
      <c r="O9850" s="2">
        <f t="shared" si="2000"/>
        <v>6394.0460660002573</v>
      </c>
      <c r="P9850" s="2" t="str">
        <f t="shared" si="2001"/>
        <v/>
      </c>
    </row>
    <row r="9851" spans="1:16">
      <c r="A9851" s="6">
        <v>15</v>
      </c>
      <c r="B9851" s="6">
        <v>2</v>
      </c>
      <c r="C9851" s="6">
        <v>20</v>
      </c>
      <c r="D9851" s="6">
        <f t="shared" si="1989"/>
        <v>37</v>
      </c>
      <c r="E9851" s="5">
        <f t="shared" si="1990"/>
        <v>5639.2850287111351</v>
      </c>
      <c r="F9851" s="5">
        <f t="shared" si="1991"/>
        <v>63.037499999999994</v>
      </c>
      <c r="G9851" s="5">
        <f t="shared" si="1992"/>
        <v>1153.8335085377266</v>
      </c>
      <c r="H9851" s="5">
        <f t="shared" si="1993"/>
        <v>6856.156037248862</v>
      </c>
      <c r="I9851" s="5">
        <f t="shared" si="1994"/>
        <v>720</v>
      </c>
      <c r="J9851" s="5">
        <f t="shared" si="1995"/>
        <v>6136.156037248862</v>
      </c>
      <c r="K9851" s="2">
        <f t="shared" si="1996"/>
        <v>131530.48675779274</v>
      </c>
      <c r="L9851" s="2">
        <f t="shared" si="1997"/>
        <v>190188</v>
      </c>
      <c r="M9851" s="2">
        <f t="shared" si="1998"/>
        <v>31680</v>
      </c>
      <c r="N9851" s="6">
        <f t="shared" si="1999"/>
        <v>0</v>
      </c>
      <c r="O9851" s="2">
        <f t="shared" si="2000"/>
        <v>6977.5132422072638</v>
      </c>
      <c r="P9851" s="2" t="str">
        <f t="shared" si="2001"/>
        <v/>
      </c>
    </row>
    <row r="9852" spans="1:16">
      <c r="A9852" s="6">
        <v>15</v>
      </c>
      <c r="B9852" s="6">
        <v>2</v>
      </c>
      <c r="C9852" s="6">
        <v>21</v>
      </c>
      <c r="D9852" s="6">
        <f t="shared" si="1989"/>
        <v>38</v>
      </c>
      <c r="E9852" s="5">
        <f t="shared" si="1990"/>
        <v>5639.2850287111351</v>
      </c>
      <c r="F9852" s="5">
        <f t="shared" si="1991"/>
        <v>63.037499999999994</v>
      </c>
      <c r="G9852" s="5">
        <f t="shared" si="1992"/>
        <v>1226.6692487641703</v>
      </c>
      <c r="H9852" s="5">
        <f t="shared" si="1993"/>
        <v>6928.9917774753058</v>
      </c>
      <c r="I9852" s="5">
        <f t="shared" si="1994"/>
        <v>720</v>
      </c>
      <c r="J9852" s="5">
        <f t="shared" si="1995"/>
        <v>6208.9917774753058</v>
      </c>
      <c r="K9852" s="2">
        <f t="shared" si="1996"/>
        <v>132794.99613672408</v>
      </c>
      <c r="L9852" s="2">
        <f t="shared" si="1997"/>
        <v>192888</v>
      </c>
      <c r="M9852" s="2">
        <f t="shared" si="1998"/>
        <v>32560</v>
      </c>
      <c r="N9852" s="6">
        <f t="shared" si="1999"/>
        <v>0</v>
      </c>
      <c r="O9852" s="2">
        <f t="shared" si="2000"/>
        <v>7533.0038632759242</v>
      </c>
      <c r="P9852" s="2" t="str">
        <f t="shared" si="2001"/>
        <v/>
      </c>
    </row>
    <row r="9853" spans="1:16">
      <c r="A9853" s="6">
        <v>15</v>
      </c>
      <c r="B9853" s="6">
        <v>2</v>
      </c>
      <c r="C9853" s="6">
        <v>22</v>
      </c>
      <c r="D9853" s="6">
        <f t="shared" si="1989"/>
        <v>39</v>
      </c>
      <c r="E9853" s="5">
        <f t="shared" si="1990"/>
        <v>5639.2850287111351</v>
      </c>
      <c r="F9853" s="5">
        <f t="shared" si="1991"/>
        <v>63.037499999999994</v>
      </c>
      <c r="G9853" s="5">
        <f t="shared" si="1992"/>
        <v>1301.1455960105666</v>
      </c>
      <c r="H9853" s="5">
        <f t="shared" si="1993"/>
        <v>7003.4681247217022</v>
      </c>
      <c r="I9853" s="5">
        <f t="shared" si="1994"/>
        <v>720</v>
      </c>
      <c r="J9853" s="5">
        <f t="shared" si="1995"/>
        <v>6283.4681247217022</v>
      </c>
      <c r="K9853" s="2">
        <f t="shared" si="1996"/>
        <v>134087.98827641844</v>
      </c>
      <c r="L9853" s="2">
        <f t="shared" si="1997"/>
        <v>195588</v>
      </c>
      <c r="M9853" s="2">
        <f t="shared" si="1998"/>
        <v>33440</v>
      </c>
      <c r="N9853" s="6">
        <f t="shared" si="1999"/>
        <v>0</v>
      </c>
      <c r="O9853" s="2">
        <f t="shared" si="2000"/>
        <v>8060.011723581556</v>
      </c>
      <c r="P9853" s="2" t="str">
        <f t="shared" si="2001"/>
        <v/>
      </c>
    </row>
    <row r="9854" spans="1:16">
      <c r="A9854" s="6">
        <v>15</v>
      </c>
      <c r="B9854" s="6">
        <v>2</v>
      </c>
      <c r="C9854" s="6">
        <v>23</v>
      </c>
      <c r="D9854" s="6">
        <f t="shared" si="1989"/>
        <v>40</v>
      </c>
      <c r="E9854" s="5">
        <f t="shared" si="1990"/>
        <v>5639.2850287111351</v>
      </c>
      <c r="F9854" s="5">
        <f t="shared" si="1991"/>
        <v>63.037499999999994</v>
      </c>
      <c r="G9854" s="5">
        <f t="shared" si="1992"/>
        <v>1377.292184868003</v>
      </c>
      <c r="H9854" s="5">
        <f t="shared" si="1993"/>
        <v>7079.614713579138</v>
      </c>
      <c r="I9854" s="5">
        <f t="shared" si="1994"/>
        <v>720</v>
      </c>
      <c r="J9854" s="5">
        <f t="shared" si="1995"/>
        <v>6359.614713579138</v>
      </c>
      <c r="K9854" s="2">
        <f t="shared" si="1996"/>
        <v>135409.97766630448</v>
      </c>
      <c r="L9854" s="2">
        <f t="shared" si="1997"/>
        <v>198288</v>
      </c>
      <c r="M9854" s="2">
        <f t="shared" si="1998"/>
        <v>34320</v>
      </c>
      <c r="N9854" s="6">
        <f t="shared" si="1999"/>
        <v>0</v>
      </c>
      <c r="O9854" s="2">
        <f t="shared" si="2000"/>
        <v>8558.0223336955241</v>
      </c>
      <c r="P9854" s="2" t="str">
        <f t="shared" si="2001"/>
        <v/>
      </c>
    </row>
    <row r="9855" spans="1:16">
      <c r="A9855" s="6">
        <v>15</v>
      </c>
      <c r="B9855" s="6">
        <v>2</v>
      </c>
      <c r="C9855" s="6">
        <v>24</v>
      </c>
      <c r="D9855" s="6">
        <f t="shared" si="1989"/>
        <v>41</v>
      </c>
      <c r="E9855" s="5">
        <f t="shared" si="1990"/>
        <v>5639.2850287111351</v>
      </c>
      <c r="F9855" s="5">
        <f t="shared" si="1991"/>
        <v>63.037499999999994</v>
      </c>
      <c r="G9855" s="5">
        <f t="shared" si="1992"/>
        <v>1455.1391344474989</v>
      </c>
      <c r="H9855" s="5">
        <f t="shared" si="1993"/>
        <v>7157.4616631586341</v>
      </c>
      <c r="I9855" s="5">
        <f t="shared" si="1994"/>
        <v>720</v>
      </c>
      <c r="J9855" s="5">
        <f t="shared" si="1995"/>
        <v>6437.4616631586341</v>
      </c>
      <c r="K9855" s="2">
        <f t="shared" si="1996"/>
        <v>136761.48720761517</v>
      </c>
      <c r="L9855" s="2">
        <f t="shared" si="1997"/>
        <v>200988</v>
      </c>
      <c r="M9855" s="2">
        <f t="shared" si="1998"/>
        <v>35200</v>
      </c>
      <c r="N9855" s="6">
        <f t="shared" si="1999"/>
        <v>0</v>
      </c>
      <c r="O9855" s="2">
        <f t="shared" si="2000"/>
        <v>9026.512792384834</v>
      </c>
      <c r="P9855" s="2" t="str">
        <f t="shared" si="2001"/>
        <v/>
      </c>
    </row>
    <row r="9856" spans="1:16">
      <c r="A9856" s="6">
        <v>15</v>
      </c>
      <c r="B9856" s="6">
        <v>2</v>
      </c>
      <c r="C9856" s="6">
        <v>25</v>
      </c>
      <c r="D9856" s="6">
        <f t="shared" si="1989"/>
        <v>42</v>
      </c>
      <c r="E9856" s="5">
        <f t="shared" si="1990"/>
        <v>5639.2850287111351</v>
      </c>
      <c r="F9856" s="5">
        <f t="shared" si="1991"/>
        <v>63.037499999999994</v>
      </c>
      <c r="G9856" s="5">
        <f t="shared" si="1992"/>
        <v>1534.7170558625965</v>
      </c>
      <c r="H9856" s="5">
        <f t="shared" si="1993"/>
        <v>7237.0395845737321</v>
      </c>
      <c r="I9856" s="5">
        <f t="shared" si="1994"/>
        <v>720</v>
      </c>
      <c r="J9856" s="5">
        <f t="shared" si="1995"/>
        <v>6517.0395845737321</v>
      </c>
      <c r="K9856" s="2">
        <f t="shared" si="1996"/>
        <v>138143.04834329395</v>
      </c>
      <c r="L9856" s="2">
        <f t="shared" si="1997"/>
        <v>203688</v>
      </c>
      <c r="M9856" s="2">
        <f t="shared" si="1998"/>
        <v>36080</v>
      </c>
      <c r="N9856" s="6">
        <f t="shared" si="1999"/>
        <v>0</v>
      </c>
      <c r="O9856" s="2">
        <f t="shared" si="2000"/>
        <v>9464.9516567060491</v>
      </c>
      <c r="P9856" s="2" t="str">
        <f t="shared" si="2001"/>
        <v/>
      </c>
    </row>
    <row r="9857" spans="1:16">
      <c r="A9857" s="6">
        <v>15</v>
      </c>
      <c r="B9857" s="6">
        <v>2</v>
      </c>
      <c r="C9857" s="6">
        <v>26</v>
      </c>
      <c r="D9857" s="6">
        <f t="shared" si="1989"/>
        <v>43</v>
      </c>
      <c r="E9857" s="5">
        <f t="shared" si="1990"/>
        <v>5639.2850287111351</v>
      </c>
      <c r="F9857" s="5">
        <f t="shared" si="1991"/>
        <v>63.037499999999994</v>
      </c>
      <c r="G9857" s="5">
        <f t="shared" si="1992"/>
        <v>1616.0570598233144</v>
      </c>
      <c r="H9857" s="5">
        <f t="shared" si="1993"/>
        <v>7318.3795885344498</v>
      </c>
      <c r="I9857" s="5">
        <f t="shared" si="1994"/>
        <v>720</v>
      </c>
      <c r="J9857" s="5">
        <f t="shared" si="1995"/>
        <v>6598.3795885344498</v>
      </c>
      <c r="K9857" s="2">
        <f t="shared" si="1996"/>
        <v>139555.20118983419</v>
      </c>
      <c r="L9857" s="2">
        <f t="shared" si="1997"/>
        <v>206388</v>
      </c>
      <c r="M9857" s="2">
        <f t="shared" si="1998"/>
        <v>36960</v>
      </c>
      <c r="N9857" s="6">
        <f t="shared" si="1999"/>
        <v>0</v>
      </c>
      <c r="O9857" s="2">
        <f t="shared" si="2000"/>
        <v>9872.798810165812</v>
      </c>
      <c r="P9857" s="2" t="str">
        <f t="shared" si="2001"/>
        <v/>
      </c>
    </row>
    <row r="9858" spans="1:16">
      <c r="A9858" s="6">
        <v>15</v>
      </c>
      <c r="B9858" s="6">
        <v>2</v>
      </c>
      <c r="C9858" s="6">
        <v>27</v>
      </c>
      <c r="D9858" s="6">
        <f t="shared" si="1989"/>
        <v>44</v>
      </c>
      <c r="E9858" s="5">
        <f t="shared" si="1990"/>
        <v>5639.2850287111351</v>
      </c>
      <c r="F9858" s="5">
        <f t="shared" si="1991"/>
        <v>63.037499999999994</v>
      </c>
      <c r="G9858" s="5">
        <f t="shared" si="1992"/>
        <v>1699.1907643430709</v>
      </c>
      <c r="H9858" s="5">
        <f t="shared" si="1993"/>
        <v>7401.5132930542059</v>
      </c>
      <c r="I9858" s="5">
        <f t="shared" si="1994"/>
        <v>720</v>
      </c>
      <c r="J9858" s="5">
        <f t="shared" si="1995"/>
        <v>6681.5132930542059</v>
      </c>
      <c r="K9858" s="2">
        <f t="shared" si="1996"/>
        <v>140998.49467107997</v>
      </c>
      <c r="L9858" s="2">
        <f t="shared" si="1997"/>
        <v>209088</v>
      </c>
      <c r="M9858" s="2">
        <f t="shared" si="1998"/>
        <v>37840</v>
      </c>
      <c r="N9858" s="6">
        <f t="shared" si="1999"/>
        <v>0</v>
      </c>
      <c r="O9858" s="2">
        <f t="shared" si="2000"/>
        <v>10249.50532892003</v>
      </c>
      <c r="P9858" s="2" t="str">
        <f t="shared" si="2001"/>
        <v/>
      </c>
    </row>
    <row r="9859" spans="1:16">
      <c r="A9859" s="6">
        <v>15</v>
      </c>
      <c r="B9859" s="6">
        <v>2</v>
      </c>
      <c r="C9859" s="6">
        <v>28</v>
      </c>
      <c r="D9859" s="6">
        <f t="shared" si="1989"/>
        <v>45</v>
      </c>
      <c r="E9859" s="5">
        <f t="shared" si="1990"/>
        <v>5639.2850287111351</v>
      </c>
      <c r="F9859" s="5">
        <f t="shared" si="1991"/>
        <v>63.037499999999994</v>
      </c>
      <c r="G9859" s="5">
        <f t="shared" si="1992"/>
        <v>1784.1503025602246</v>
      </c>
      <c r="H9859" s="5">
        <f t="shared" si="1993"/>
        <v>7486.4728312713596</v>
      </c>
      <c r="I9859" s="5">
        <f t="shared" si="1994"/>
        <v>720</v>
      </c>
      <c r="J9859" s="5">
        <f t="shared" si="1995"/>
        <v>6766.4728312713596</v>
      </c>
      <c r="K9859" s="2">
        <f t="shared" si="1996"/>
        <v>142473.48665401665</v>
      </c>
      <c r="L9859" s="2">
        <f t="shared" si="1997"/>
        <v>211788</v>
      </c>
      <c r="M9859" s="2">
        <f t="shared" si="1998"/>
        <v>38720</v>
      </c>
      <c r="N9859" s="6">
        <f t="shared" si="1999"/>
        <v>0</v>
      </c>
      <c r="O9859" s="2">
        <f t="shared" si="2000"/>
        <v>10594.513345983345</v>
      </c>
      <c r="P9859" s="2" t="str">
        <f t="shared" si="2001"/>
        <v/>
      </c>
    </row>
    <row r="9860" spans="1:16">
      <c r="A9860" s="6">
        <v>15</v>
      </c>
      <c r="B9860" s="6">
        <v>2</v>
      </c>
      <c r="C9860" s="6">
        <v>29</v>
      </c>
      <c r="D9860" s="6">
        <f t="shared" ref="D9860:D9923" si="2002">A9860+B9860+C9860</f>
        <v>46</v>
      </c>
      <c r="E9860" s="5">
        <f t="shared" ref="E9860:E9923" si="2003">IF(A9860=0,0,A9860*LABOR_HRS_WK_TOM*SEASON_WEEKS*(1+DIM_PCT_TOM)^A9860)</f>
        <v>5639.2850287111351</v>
      </c>
      <c r="F9860" s="5">
        <f t="shared" ref="F9860:F9923" si="2004">IF(B9860=0,0,B9860*LABOR_HRS_WK_CAR*SEASON_WEEKS*(1+DIM_PCT_CAR)^B9860)</f>
        <v>63.037499999999994</v>
      </c>
      <c r="G9860" s="5">
        <f t="shared" ref="G9860:G9923" si="2005">IF(C9860=0,0,C9860*LABOR_HRS_WK_MES*SEASON_WEEKS*(1+DIM_PCT_MES)^C9860)</f>
        <v>1870.9683306758782</v>
      </c>
      <c r="H9860" s="5">
        <f t="shared" ref="H9860:H9923" si="2006">E9860+F9860+G9860</f>
        <v>7573.2908593870134</v>
      </c>
      <c r="I9860" s="5">
        <f t="shared" ref="I9860:I9923" si="2007">MIN(H9860,FARMER_HRS)</f>
        <v>720</v>
      </c>
      <c r="J9860" s="5">
        <f t="shared" ref="J9860:J9923" si="2008">MAX(0,H9860-FARMER_HRS)</f>
        <v>6853.2908593870134</v>
      </c>
      <c r="K9860" s="2">
        <f t="shared" ref="K9860:K9923" si="2009">I9860*FARMER_RATE+J9860*TEMP_WORKER_RATE</f>
        <v>143980.74408658009</v>
      </c>
      <c r="L9860" s="2">
        <f t="shared" ref="L9860:L9923" si="2010">A9860*PRICE_TOM+B9860*PRICE_CAR+C9860*PRICE_MES</f>
        <v>214488</v>
      </c>
      <c r="M9860" s="2">
        <f t="shared" ref="M9860:M9923" si="2011">A9860*FERT_BED_TOM+B9860*FERT_BED_CAR+C9860*FERT_BED_MES</f>
        <v>39600</v>
      </c>
      <c r="N9860" s="6">
        <f t="shared" ref="N9860:N9923" si="2012">IF(AND(D9860&lt;=TOTAL_BEDS,J9860&lt;=TEMP_WORKER_MAX*TEMP_WORKER_HRS),1,0)</f>
        <v>0</v>
      </c>
      <c r="O9860" s="2">
        <f t="shared" ref="O9860:O9923" si="2013">L9860-M9860-K9860-FIXED_COSTS</f>
        <v>10907.255913419911</v>
      </c>
      <c r="P9860" s="2" t="str">
        <f t="shared" ref="P9860:P9923" si="2014">IF(N9860=1,O9860,"")</f>
        <v/>
      </c>
    </row>
    <row r="9861" spans="1:16">
      <c r="A9861" s="6">
        <v>15</v>
      </c>
      <c r="B9861" s="6">
        <v>2</v>
      </c>
      <c r="C9861" s="6">
        <v>30</v>
      </c>
      <c r="D9861" s="6">
        <f t="shared" si="2002"/>
        <v>47</v>
      </c>
      <c r="E9861" s="5">
        <f t="shared" si="2003"/>
        <v>5639.2850287111351</v>
      </c>
      <c r="F9861" s="5">
        <f t="shared" si="2004"/>
        <v>63.037499999999994</v>
      </c>
      <c r="G9861" s="5">
        <f t="shared" si="2005"/>
        <v>1959.6780360096488</v>
      </c>
      <c r="H9861" s="5">
        <f t="shared" si="2006"/>
        <v>7662.0005647207845</v>
      </c>
      <c r="I9861" s="5">
        <f t="shared" si="2007"/>
        <v>720</v>
      </c>
      <c r="J9861" s="5">
        <f t="shared" si="2008"/>
        <v>6942.0005647207845</v>
      </c>
      <c r="K9861" s="2">
        <f t="shared" si="2009"/>
        <v>145520.84313751361</v>
      </c>
      <c r="L9861" s="2">
        <f t="shared" si="2010"/>
        <v>217188</v>
      </c>
      <c r="M9861" s="2">
        <f t="shared" si="2011"/>
        <v>40480</v>
      </c>
      <c r="N9861" s="6">
        <f t="shared" si="2012"/>
        <v>0</v>
      </c>
      <c r="O9861" s="2">
        <f t="shared" si="2013"/>
        <v>11187.156862486387</v>
      </c>
      <c r="P9861" s="2" t="str">
        <f t="shared" si="2014"/>
        <v/>
      </c>
    </row>
    <row r="9862" spans="1:16">
      <c r="A9862" s="6">
        <v>15</v>
      </c>
      <c r="B9862" s="6">
        <v>3</v>
      </c>
      <c r="C9862" s="6">
        <v>0</v>
      </c>
      <c r="D9862" s="6">
        <f t="shared" si="2002"/>
        <v>18</v>
      </c>
      <c r="E9862" s="5">
        <f t="shared" si="2003"/>
        <v>5639.2850287111351</v>
      </c>
      <c r="F9862" s="5">
        <f t="shared" si="2004"/>
        <v>96.920156249999991</v>
      </c>
      <c r="G9862" s="5">
        <f t="shared" si="2005"/>
        <v>0</v>
      </c>
      <c r="H9862" s="5">
        <f t="shared" si="2006"/>
        <v>5736.2051849611353</v>
      </c>
      <c r="I9862" s="5">
        <f t="shared" si="2007"/>
        <v>720</v>
      </c>
      <c r="J9862" s="5">
        <f t="shared" si="2008"/>
        <v>5016.2051849611353</v>
      </c>
      <c r="K9862" s="2">
        <f t="shared" si="2009"/>
        <v>112086.89557224193</v>
      </c>
      <c r="L9862" s="2">
        <f t="shared" si="2010"/>
        <v>138282</v>
      </c>
      <c r="M9862" s="2">
        <f t="shared" si="2011"/>
        <v>14520</v>
      </c>
      <c r="N9862" s="6">
        <f t="shared" si="2012"/>
        <v>1</v>
      </c>
      <c r="O9862" s="2">
        <f t="shared" si="2013"/>
        <v>-8324.8955722419341</v>
      </c>
      <c r="P9862" s="2">
        <f t="shared" si="2014"/>
        <v>-8324.8955722419341</v>
      </c>
    </row>
    <row r="9863" spans="1:16">
      <c r="A9863" s="6">
        <v>15</v>
      </c>
      <c r="B9863" s="6">
        <v>3</v>
      </c>
      <c r="C9863" s="6">
        <v>1</v>
      </c>
      <c r="D9863" s="6">
        <f t="shared" si="2002"/>
        <v>19</v>
      </c>
      <c r="E9863" s="5">
        <f t="shared" si="2003"/>
        <v>5639.2850287111351</v>
      </c>
      <c r="F9863" s="5">
        <f t="shared" si="2004"/>
        <v>96.920156249999991</v>
      </c>
      <c r="G9863" s="5">
        <f t="shared" si="2005"/>
        <v>45.5625</v>
      </c>
      <c r="H9863" s="5">
        <f t="shared" si="2006"/>
        <v>5781.7676849611353</v>
      </c>
      <c r="I9863" s="5">
        <f t="shared" si="2007"/>
        <v>720</v>
      </c>
      <c r="J9863" s="5">
        <f t="shared" si="2008"/>
        <v>5061.7676849611353</v>
      </c>
      <c r="K9863" s="2">
        <f t="shared" si="2009"/>
        <v>112877.91119724193</v>
      </c>
      <c r="L9863" s="2">
        <f t="shared" si="2010"/>
        <v>140982</v>
      </c>
      <c r="M9863" s="2">
        <f t="shared" si="2011"/>
        <v>15400</v>
      </c>
      <c r="N9863" s="6">
        <f t="shared" si="2012"/>
        <v>1</v>
      </c>
      <c r="O9863" s="2">
        <f t="shared" si="2013"/>
        <v>-7295.9111972419341</v>
      </c>
      <c r="P9863" s="2">
        <f t="shared" si="2014"/>
        <v>-7295.9111972419341</v>
      </c>
    </row>
    <row r="9864" spans="1:16">
      <c r="A9864" s="6">
        <v>15</v>
      </c>
      <c r="B9864" s="6">
        <v>3</v>
      </c>
      <c r="C9864" s="6">
        <v>2</v>
      </c>
      <c r="D9864" s="6">
        <f t="shared" si="2002"/>
        <v>20</v>
      </c>
      <c r="E9864" s="5">
        <f t="shared" si="2003"/>
        <v>5639.2850287111351</v>
      </c>
      <c r="F9864" s="5">
        <f t="shared" si="2004"/>
        <v>96.920156249999991</v>
      </c>
      <c r="G9864" s="5">
        <f t="shared" si="2005"/>
        <v>92.264062499999994</v>
      </c>
      <c r="H9864" s="5">
        <f t="shared" si="2006"/>
        <v>5828.4692474611356</v>
      </c>
      <c r="I9864" s="5">
        <f t="shared" si="2007"/>
        <v>720</v>
      </c>
      <c r="J9864" s="5">
        <f t="shared" si="2008"/>
        <v>5108.4692474611356</v>
      </c>
      <c r="K9864" s="2">
        <f t="shared" si="2009"/>
        <v>113688.70221286693</v>
      </c>
      <c r="L9864" s="2">
        <f t="shared" si="2010"/>
        <v>143682</v>
      </c>
      <c r="M9864" s="2">
        <f t="shared" si="2011"/>
        <v>16280</v>
      </c>
      <c r="N9864" s="6">
        <f t="shared" si="2012"/>
        <v>1</v>
      </c>
      <c r="O9864" s="2">
        <f t="shared" si="2013"/>
        <v>-6286.7022128669341</v>
      </c>
      <c r="P9864" s="2">
        <f t="shared" si="2014"/>
        <v>-6286.7022128669341</v>
      </c>
    </row>
    <row r="9865" spans="1:16">
      <c r="A9865" s="6">
        <v>15</v>
      </c>
      <c r="B9865" s="6">
        <v>3</v>
      </c>
      <c r="C9865" s="6">
        <v>3</v>
      </c>
      <c r="D9865" s="6">
        <f t="shared" si="2002"/>
        <v>21</v>
      </c>
      <c r="E9865" s="5">
        <f t="shared" si="2003"/>
        <v>5639.2850287111351</v>
      </c>
      <c r="F9865" s="5">
        <f t="shared" si="2004"/>
        <v>96.920156249999991</v>
      </c>
      <c r="G9865" s="5">
        <f t="shared" si="2005"/>
        <v>140.12604492187498</v>
      </c>
      <c r="H9865" s="5">
        <f t="shared" si="2006"/>
        <v>5876.3312298830106</v>
      </c>
      <c r="I9865" s="5">
        <f t="shared" si="2007"/>
        <v>720</v>
      </c>
      <c r="J9865" s="5">
        <f t="shared" si="2008"/>
        <v>5156.3312298830106</v>
      </c>
      <c r="K9865" s="2">
        <f t="shared" si="2009"/>
        <v>114519.63940769115</v>
      </c>
      <c r="L9865" s="2">
        <f t="shared" si="2010"/>
        <v>146382</v>
      </c>
      <c r="M9865" s="2">
        <f t="shared" si="2011"/>
        <v>17160</v>
      </c>
      <c r="N9865" s="6">
        <f t="shared" si="2012"/>
        <v>1</v>
      </c>
      <c r="O9865" s="2">
        <f t="shared" si="2013"/>
        <v>-5297.6394076911529</v>
      </c>
      <c r="P9865" s="2">
        <f t="shared" si="2014"/>
        <v>-5297.6394076911529</v>
      </c>
    </row>
    <row r="9866" spans="1:16">
      <c r="A9866" s="6">
        <v>15</v>
      </c>
      <c r="B9866" s="6">
        <v>3</v>
      </c>
      <c r="C9866" s="6">
        <v>4</v>
      </c>
      <c r="D9866" s="6">
        <f t="shared" si="2002"/>
        <v>22</v>
      </c>
      <c r="E9866" s="5">
        <f t="shared" si="2003"/>
        <v>5639.2850287111351</v>
      </c>
      <c r="F9866" s="5">
        <f t="shared" si="2004"/>
        <v>96.920156249999991</v>
      </c>
      <c r="G9866" s="5">
        <f t="shared" si="2005"/>
        <v>189.17016064453125</v>
      </c>
      <c r="H9866" s="5">
        <f t="shared" si="2006"/>
        <v>5925.3753456056666</v>
      </c>
      <c r="I9866" s="5">
        <f t="shared" si="2007"/>
        <v>720</v>
      </c>
      <c r="J9866" s="5">
        <f t="shared" si="2008"/>
        <v>5205.3753456056666</v>
      </c>
      <c r="K9866" s="2">
        <f t="shared" si="2009"/>
        <v>115371.09975009838</v>
      </c>
      <c r="L9866" s="2">
        <f t="shared" si="2010"/>
        <v>149082</v>
      </c>
      <c r="M9866" s="2">
        <f t="shared" si="2011"/>
        <v>18040</v>
      </c>
      <c r="N9866" s="6">
        <f t="shared" si="2012"/>
        <v>1</v>
      </c>
      <c r="O9866" s="2">
        <f t="shared" si="2013"/>
        <v>-4329.0997500983794</v>
      </c>
      <c r="P9866" s="2">
        <f t="shared" si="2014"/>
        <v>-4329.0997500983794</v>
      </c>
    </row>
    <row r="9867" spans="1:16">
      <c r="A9867" s="6">
        <v>15</v>
      </c>
      <c r="B9867" s="6">
        <v>3</v>
      </c>
      <c r="C9867" s="6">
        <v>5</v>
      </c>
      <c r="D9867" s="6">
        <f t="shared" si="2002"/>
        <v>23</v>
      </c>
      <c r="E9867" s="5">
        <f t="shared" si="2003"/>
        <v>5639.2850287111351</v>
      </c>
      <c r="F9867" s="5">
        <f t="shared" si="2004"/>
        <v>96.920156249999991</v>
      </c>
      <c r="G9867" s="5">
        <f t="shared" si="2005"/>
        <v>239.41848456573481</v>
      </c>
      <c r="H9867" s="5">
        <f t="shared" si="2006"/>
        <v>5975.6236695268699</v>
      </c>
      <c r="I9867" s="5">
        <f t="shared" si="2007"/>
        <v>720</v>
      </c>
      <c r="J9867" s="5">
        <f t="shared" si="2008"/>
        <v>5255.6236695268699</v>
      </c>
      <c r="K9867" s="2">
        <f t="shared" si="2009"/>
        <v>116243.46648484148</v>
      </c>
      <c r="L9867" s="2">
        <f t="shared" si="2010"/>
        <v>151782</v>
      </c>
      <c r="M9867" s="2">
        <f t="shared" si="2011"/>
        <v>18920</v>
      </c>
      <c r="N9867" s="6">
        <f t="shared" si="2012"/>
        <v>1</v>
      </c>
      <c r="O9867" s="2">
        <f t="shared" si="2013"/>
        <v>-3381.4664848414832</v>
      </c>
      <c r="P9867" s="2">
        <f t="shared" si="2014"/>
        <v>-3381.4664848414832</v>
      </c>
    </row>
    <row r="9868" spans="1:16">
      <c r="A9868" s="6">
        <v>15</v>
      </c>
      <c r="B9868" s="6">
        <v>3</v>
      </c>
      <c r="C9868" s="6">
        <v>6</v>
      </c>
      <c r="D9868" s="6">
        <f t="shared" si="2002"/>
        <v>24</v>
      </c>
      <c r="E9868" s="5">
        <f t="shared" si="2003"/>
        <v>5639.2850287111351</v>
      </c>
      <c r="F9868" s="5">
        <f t="shared" si="2004"/>
        <v>96.920156249999991</v>
      </c>
      <c r="G9868" s="5">
        <f t="shared" si="2005"/>
        <v>290.89345874736784</v>
      </c>
      <c r="H9868" s="5">
        <f t="shared" si="2006"/>
        <v>6027.098643708503</v>
      </c>
      <c r="I9868" s="5">
        <f t="shared" si="2007"/>
        <v>720</v>
      </c>
      <c r="J9868" s="5">
        <f t="shared" si="2008"/>
        <v>5307.098643708503</v>
      </c>
      <c r="K9868" s="2">
        <f t="shared" si="2009"/>
        <v>117137.12923105039</v>
      </c>
      <c r="L9868" s="2">
        <f t="shared" si="2010"/>
        <v>154482</v>
      </c>
      <c r="M9868" s="2">
        <f t="shared" si="2011"/>
        <v>19800</v>
      </c>
      <c r="N9868" s="6">
        <f t="shared" si="2012"/>
        <v>1</v>
      </c>
      <c r="O9868" s="2">
        <f t="shared" si="2013"/>
        <v>-2455.1292310503923</v>
      </c>
      <c r="P9868" s="2">
        <f t="shared" si="2014"/>
        <v>-2455.1292310503923</v>
      </c>
    </row>
    <row r="9869" spans="1:16">
      <c r="A9869" s="6">
        <v>15</v>
      </c>
      <c r="B9869" s="6">
        <v>3</v>
      </c>
      <c r="C9869" s="6">
        <v>7</v>
      </c>
      <c r="D9869" s="6">
        <f t="shared" si="2002"/>
        <v>25</v>
      </c>
      <c r="E9869" s="5">
        <f t="shared" si="2003"/>
        <v>5639.2850287111351</v>
      </c>
      <c r="F9869" s="5">
        <f t="shared" si="2004"/>
        <v>96.920156249999991</v>
      </c>
      <c r="G9869" s="5">
        <f t="shared" si="2005"/>
        <v>343.61789814532818</v>
      </c>
      <c r="H9869" s="5">
        <f t="shared" si="2006"/>
        <v>6079.8230831064639</v>
      </c>
      <c r="I9869" s="5">
        <f t="shared" si="2007"/>
        <v>720</v>
      </c>
      <c r="J9869" s="5">
        <f t="shared" si="2008"/>
        <v>5359.8230831064639</v>
      </c>
      <c r="K9869" s="2">
        <f t="shared" si="2009"/>
        <v>118052.48408170944</v>
      </c>
      <c r="L9869" s="2">
        <f t="shared" si="2010"/>
        <v>157182</v>
      </c>
      <c r="M9869" s="2">
        <f t="shared" si="2011"/>
        <v>20680</v>
      </c>
      <c r="N9869" s="6">
        <f t="shared" si="2012"/>
        <v>1</v>
      </c>
      <c r="O9869" s="2">
        <f t="shared" si="2013"/>
        <v>-1550.4840817094373</v>
      </c>
      <c r="P9869" s="2">
        <f t="shared" si="2014"/>
        <v>-1550.4840817094373</v>
      </c>
    </row>
    <row r="9870" spans="1:16">
      <c r="A9870" s="6">
        <v>15</v>
      </c>
      <c r="B9870" s="6">
        <v>3</v>
      </c>
      <c r="C9870" s="6">
        <v>8</v>
      </c>
      <c r="D9870" s="6">
        <f t="shared" si="2002"/>
        <v>26</v>
      </c>
      <c r="E9870" s="5">
        <f t="shared" si="2003"/>
        <v>5639.2850287111351</v>
      </c>
      <c r="F9870" s="5">
        <f t="shared" si="2004"/>
        <v>96.920156249999991</v>
      </c>
      <c r="G9870" s="5">
        <f t="shared" si="2005"/>
        <v>397.61499642530839</v>
      </c>
      <c r="H9870" s="5">
        <f t="shared" si="2006"/>
        <v>6133.8201813864434</v>
      </c>
      <c r="I9870" s="5">
        <f t="shared" si="2007"/>
        <v>720</v>
      </c>
      <c r="J9870" s="5">
        <f t="shared" si="2008"/>
        <v>5413.8201813864434</v>
      </c>
      <c r="K9870" s="2">
        <f t="shared" si="2009"/>
        <v>118989.93370462576</v>
      </c>
      <c r="L9870" s="2">
        <f t="shared" si="2010"/>
        <v>159882</v>
      </c>
      <c r="M9870" s="2">
        <f t="shared" si="2011"/>
        <v>21560</v>
      </c>
      <c r="N9870" s="6">
        <f t="shared" si="2012"/>
        <v>1</v>
      </c>
      <c r="O9870" s="2">
        <f t="shared" si="2013"/>
        <v>-667.93370462575695</v>
      </c>
      <c r="P9870" s="2">
        <f t="shared" si="2014"/>
        <v>-667.93370462575695</v>
      </c>
    </row>
    <row r="9871" spans="1:16">
      <c r="A9871" s="6">
        <v>15</v>
      </c>
      <c r="B9871" s="6">
        <v>3</v>
      </c>
      <c r="C9871" s="6">
        <v>9</v>
      </c>
      <c r="D9871" s="6">
        <f t="shared" si="2002"/>
        <v>27</v>
      </c>
      <c r="E9871" s="5">
        <f t="shared" si="2003"/>
        <v>5639.2850287111351</v>
      </c>
      <c r="F9871" s="5">
        <f t="shared" si="2004"/>
        <v>96.920156249999991</v>
      </c>
      <c r="G9871" s="5">
        <f t="shared" si="2005"/>
        <v>452.90833186570285</v>
      </c>
      <c r="H9871" s="5">
        <f t="shared" si="2006"/>
        <v>6189.1135168268383</v>
      </c>
      <c r="I9871" s="5">
        <f t="shared" si="2007"/>
        <v>720</v>
      </c>
      <c r="J9871" s="5">
        <f t="shared" si="2008"/>
        <v>5469.1135168268383</v>
      </c>
      <c r="K9871" s="2">
        <f t="shared" si="2009"/>
        <v>119949.88744491039</v>
      </c>
      <c r="L9871" s="2">
        <f t="shared" si="2010"/>
        <v>162582</v>
      </c>
      <c r="M9871" s="2">
        <f t="shared" si="2011"/>
        <v>22440</v>
      </c>
      <c r="N9871" s="6">
        <f t="shared" si="2012"/>
        <v>1</v>
      </c>
      <c r="O9871" s="2">
        <f t="shared" si="2013"/>
        <v>192.1125550896104</v>
      </c>
      <c r="P9871" s="2">
        <f t="shared" si="2014"/>
        <v>192.1125550896104</v>
      </c>
    </row>
    <row r="9872" spans="1:16">
      <c r="A9872" s="6">
        <v>15</v>
      </c>
      <c r="B9872" s="6">
        <v>3</v>
      </c>
      <c r="C9872" s="6">
        <v>10</v>
      </c>
      <c r="D9872" s="6">
        <f t="shared" si="2002"/>
        <v>28</v>
      </c>
      <c r="E9872" s="5">
        <f t="shared" si="2003"/>
        <v>5639.2850287111351</v>
      </c>
      <c r="F9872" s="5">
        <f t="shared" si="2004"/>
        <v>96.920156249999991</v>
      </c>
      <c r="G9872" s="5">
        <f t="shared" si="2005"/>
        <v>509.52187334891573</v>
      </c>
      <c r="H9872" s="5">
        <f t="shared" si="2006"/>
        <v>6245.7270583100508</v>
      </c>
      <c r="I9872" s="5">
        <f t="shared" si="2007"/>
        <v>720</v>
      </c>
      <c r="J9872" s="5">
        <f t="shared" si="2008"/>
        <v>5525.7270583100508</v>
      </c>
      <c r="K9872" s="2">
        <f t="shared" si="2009"/>
        <v>120932.76142899394</v>
      </c>
      <c r="L9872" s="2">
        <f t="shared" si="2010"/>
        <v>165282</v>
      </c>
      <c r="M9872" s="2">
        <f t="shared" si="2011"/>
        <v>23320</v>
      </c>
      <c r="N9872" s="6">
        <f t="shared" si="2012"/>
        <v>1</v>
      </c>
      <c r="O9872" s="2">
        <f t="shared" si="2013"/>
        <v>1029.2385710060626</v>
      </c>
      <c r="P9872" s="2">
        <f t="shared" si="2014"/>
        <v>1029.2385710060626</v>
      </c>
    </row>
    <row r="9873" spans="1:16">
      <c r="A9873" s="6">
        <v>15</v>
      </c>
      <c r="B9873" s="6">
        <v>3</v>
      </c>
      <c r="C9873" s="6">
        <v>11</v>
      </c>
      <c r="D9873" s="6">
        <f t="shared" si="2002"/>
        <v>29</v>
      </c>
      <c r="E9873" s="5">
        <f t="shared" si="2003"/>
        <v>5639.2850287111351</v>
      </c>
      <c r="F9873" s="5">
        <f t="shared" si="2004"/>
        <v>96.920156249999991</v>
      </c>
      <c r="G9873" s="5">
        <f t="shared" si="2005"/>
        <v>567.47998644235474</v>
      </c>
      <c r="H9873" s="5">
        <f t="shared" si="2006"/>
        <v>6303.6851714034901</v>
      </c>
      <c r="I9873" s="5">
        <f t="shared" si="2007"/>
        <v>720</v>
      </c>
      <c r="J9873" s="5">
        <f t="shared" si="2008"/>
        <v>5583.6851714034901</v>
      </c>
      <c r="K9873" s="2">
        <f t="shared" si="2009"/>
        <v>121938.97867019947</v>
      </c>
      <c r="L9873" s="2">
        <f t="shared" si="2010"/>
        <v>167982</v>
      </c>
      <c r="M9873" s="2">
        <f t="shared" si="2011"/>
        <v>24200</v>
      </c>
      <c r="N9873" s="6">
        <f t="shared" si="2012"/>
        <v>1</v>
      </c>
      <c r="O9873" s="2">
        <f t="shared" si="2013"/>
        <v>1843.0213298005256</v>
      </c>
      <c r="P9873" s="2">
        <f t="shared" si="2014"/>
        <v>1843.0213298005256</v>
      </c>
    </row>
    <row r="9874" spans="1:16">
      <c r="A9874" s="6">
        <v>15</v>
      </c>
      <c r="B9874" s="6">
        <v>3</v>
      </c>
      <c r="C9874" s="6">
        <v>12</v>
      </c>
      <c r="D9874" s="6">
        <f t="shared" si="2002"/>
        <v>30</v>
      </c>
      <c r="E9874" s="5">
        <f t="shared" si="2003"/>
        <v>5639.2850287111351</v>
      </c>
      <c r="F9874" s="5">
        <f t="shared" si="2004"/>
        <v>96.920156249999991</v>
      </c>
      <c r="G9874" s="5">
        <f t="shared" si="2005"/>
        <v>626.80743957041921</v>
      </c>
      <c r="H9874" s="5">
        <f t="shared" si="2006"/>
        <v>6363.0126245315541</v>
      </c>
      <c r="I9874" s="5">
        <f t="shared" si="2007"/>
        <v>720</v>
      </c>
      <c r="J9874" s="5">
        <f t="shared" si="2008"/>
        <v>5643.0126245315541</v>
      </c>
      <c r="K9874" s="2">
        <f t="shared" si="2009"/>
        <v>122968.96917589504</v>
      </c>
      <c r="L9874" s="2">
        <f t="shared" si="2010"/>
        <v>170682</v>
      </c>
      <c r="M9874" s="2">
        <f t="shared" si="2011"/>
        <v>25080</v>
      </c>
      <c r="N9874" s="6">
        <f t="shared" si="2012"/>
        <v>1</v>
      </c>
      <c r="O9874" s="2">
        <f t="shared" si="2013"/>
        <v>2633.0308241049643</v>
      </c>
      <c r="P9874" s="2">
        <f t="shared" si="2014"/>
        <v>2633.0308241049643</v>
      </c>
    </row>
    <row r="9875" spans="1:16">
      <c r="A9875" s="6">
        <v>15</v>
      </c>
      <c r="B9875" s="6">
        <v>3</v>
      </c>
      <c r="C9875" s="6">
        <v>13</v>
      </c>
      <c r="D9875" s="6">
        <f t="shared" si="2002"/>
        <v>31</v>
      </c>
      <c r="E9875" s="5">
        <f t="shared" si="2003"/>
        <v>5639.2850287111351</v>
      </c>
      <c r="F9875" s="5">
        <f t="shared" si="2004"/>
        <v>96.920156249999991</v>
      </c>
      <c r="G9875" s="5">
        <f t="shared" si="2005"/>
        <v>687.52941027880343</v>
      </c>
      <c r="H9875" s="5">
        <f t="shared" si="2006"/>
        <v>6423.7345952399392</v>
      </c>
      <c r="I9875" s="5">
        <f t="shared" si="2007"/>
        <v>720</v>
      </c>
      <c r="J9875" s="5">
        <f t="shared" si="2008"/>
        <v>5703.7345952399392</v>
      </c>
      <c r="K9875" s="2">
        <f t="shared" si="2009"/>
        <v>124023.17005624894</v>
      </c>
      <c r="L9875" s="2">
        <f t="shared" si="2010"/>
        <v>173382</v>
      </c>
      <c r="M9875" s="2">
        <f t="shared" si="2011"/>
        <v>25960</v>
      </c>
      <c r="N9875" s="6">
        <f t="shared" si="2012"/>
        <v>1</v>
      </c>
      <c r="O9875" s="2">
        <f t="shared" si="2013"/>
        <v>3398.8299437510577</v>
      </c>
      <c r="P9875" s="2">
        <f t="shared" si="2014"/>
        <v>3398.8299437510577</v>
      </c>
    </row>
    <row r="9876" spans="1:16">
      <c r="A9876" s="6">
        <v>15</v>
      </c>
      <c r="B9876" s="6">
        <v>3</v>
      </c>
      <c r="C9876" s="6">
        <v>14</v>
      </c>
      <c r="D9876" s="6">
        <f t="shared" si="2002"/>
        <v>32</v>
      </c>
      <c r="E9876" s="5">
        <f t="shared" si="2003"/>
        <v>5639.2850287111351</v>
      </c>
      <c r="F9876" s="5">
        <f t="shared" si="2004"/>
        <v>96.920156249999991</v>
      </c>
      <c r="G9876" s="5">
        <f t="shared" si="2005"/>
        <v>749.67149159246469</v>
      </c>
      <c r="H9876" s="5">
        <f t="shared" si="2006"/>
        <v>6485.8766765536002</v>
      </c>
      <c r="I9876" s="5">
        <f t="shared" si="2007"/>
        <v>720</v>
      </c>
      <c r="J9876" s="5">
        <f t="shared" si="2008"/>
        <v>5765.8766765536002</v>
      </c>
      <c r="K9876" s="2">
        <f t="shared" si="2009"/>
        <v>125102.02563461111</v>
      </c>
      <c r="L9876" s="2">
        <f t="shared" si="2010"/>
        <v>176082</v>
      </c>
      <c r="M9876" s="2">
        <f t="shared" si="2011"/>
        <v>26840</v>
      </c>
      <c r="N9876" s="6">
        <f t="shared" si="2012"/>
        <v>0</v>
      </c>
      <c r="O9876" s="2">
        <f t="shared" si="2013"/>
        <v>4139.9743653888872</v>
      </c>
      <c r="P9876" s="2" t="str">
        <f t="shared" si="2014"/>
        <v/>
      </c>
    </row>
    <row r="9877" spans="1:16">
      <c r="A9877" s="6">
        <v>15</v>
      </c>
      <c r="B9877" s="6">
        <v>3</v>
      </c>
      <c r="C9877" s="6">
        <v>15</v>
      </c>
      <c r="D9877" s="6">
        <f t="shared" si="2002"/>
        <v>33</v>
      </c>
      <c r="E9877" s="5">
        <f t="shared" si="2003"/>
        <v>5639.2850287111351</v>
      </c>
      <c r="F9877" s="5">
        <f t="shared" si="2004"/>
        <v>96.920156249999991</v>
      </c>
      <c r="G9877" s="5">
        <f t="shared" si="2005"/>
        <v>813.25969846861108</v>
      </c>
      <c r="H9877" s="5">
        <f t="shared" si="2006"/>
        <v>6549.4648834297459</v>
      </c>
      <c r="I9877" s="5">
        <f t="shared" si="2007"/>
        <v>720</v>
      </c>
      <c r="J9877" s="5">
        <f t="shared" si="2008"/>
        <v>5829.4648834297459</v>
      </c>
      <c r="K9877" s="2">
        <f t="shared" si="2009"/>
        <v>126205.9875595442</v>
      </c>
      <c r="L9877" s="2">
        <f t="shared" si="2010"/>
        <v>178782</v>
      </c>
      <c r="M9877" s="2">
        <f t="shared" si="2011"/>
        <v>27720</v>
      </c>
      <c r="N9877" s="6">
        <f t="shared" si="2012"/>
        <v>0</v>
      </c>
      <c r="O9877" s="2">
        <f t="shared" si="2013"/>
        <v>4856.012440455801</v>
      </c>
      <c r="P9877" s="2" t="str">
        <f t="shared" si="2014"/>
        <v/>
      </c>
    </row>
    <row r="9878" spans="1:16">
      <c r="A9878" s="6">
        <v>15</v>
      </c>
      <c r="B9878" s="6">
        <v>3</v>
      </c>
      <c r="C9878" s="6">
        <v>16</v>
      </c>
      <c r="D9878" s="6">
        <f t="shared" si="2002"/>
        <v>34</v>
      </c>
      <c r="E9878" s="5">
        <f t="shared" si="2003"/>
        <v>5639.2850287111351</v>
      </c>
      <c r="F9878" s="5">
        <f t="shared" si="2004"/>
        <v>96.920156249999991</v>
      </c>
      <c r="G9878" s="5">
        <f t="shared" si="2005"/>
        <v>878.32047434610013</v>
      </c>
      <c r="H9878" s="5">
        <f t="shared" si="2006"/>
        <v>6614.5256593072354</v>
      </c>
      <c r="I9878" s="5">
        <f t="shared" si="2007"/>
        <v>720</v>
      </c>
      <c r="J9878" s="5">
        <f t="shared" si="2008"/>
        <v>5894.5256593072354</v>
      </c>
      <c r="K9878" s="2">
        <f t="shared" si="2009"/>
        <v>127335.5149185284</v>
      </c>
      <c r="L9878" s="2">
        <f t="shared" si="2010"/>
        <v>181482</v>
      </c>
      <c r="M9878" s="2">
        <f t="shared" si="2011"/>
        <v>28600</v>
      </c>
      <c r="N9878" s="6">
        <f t="shared" si="2012"/>
        <v>0</v>
      </c>
      <c r="O9878" s="2">
        <f t="shared" si="2013"/>
        <v>5546.4850814716046</v>
      </c>
      <c r="P9878" s="2" t="str">
        <f t="shared" si="2014"/>
        <v/>
      </c>
    </row>
    <row r="9879" spans="1:16">
      <c r="A9879" s="6">
        <v>15</v>
      </c>
      <c r="B9879" s="6">
        <v>3</v>
      </c>
      <c r="C9879" s="6">
        <v>17</v>
      </c>
      <c r="D9879" s="6">
        <f t="shared" si="2002"/>
        <v>35</v>
      </c>
      <c r="E9879" s="5">
        <f t="shared" si="2003"/>
        <v>5639.2850287111351</v>
      </c>
      <c r="F9879" s="5">
        <f t="shared" si="2004"/>
        <v>96.920156249999991</v>
      </c>
      <c r="G9879" s="5">
        <f t="shared" si="2005"/>
        <v>944.88069779264049</v>
      </c>
      <c r="H9879" s="5">
        <f t="shared" si="2006"/>
        <v>6681.0858827537759</v>
      </c>
      <c r="I9879" s="5">
        <f t="shared" si="2007"/>
        <v>720</v>
      </c>
      <c r="J9879" s="5">
        <f t="shared" si="2008"/>
        <v>5961.0858827537759</v>
      </c>
      <c r="K9879" s="2">
        <f t="shared" si="2009"/>
        <v>128491.07435336417</v>
      </c>
      <c r="L9879" s="2">
        <f t="shared" si="2010"/>
        <v>184182</v>
      </c>
      <c r="M9879" s="2">
        <f t="shared" si="2011"/>
        <v>29480</v>
      </c>
      <c r="N9879" s="6">
        <f t="shared" si="2012"/>
        <v>0</v>
      </c>
      <c r="O9879" s="2">
        <f t="shared" si="2013"/>
        <v>6210.9256466358347</v>
      </c>
      <c r="P9879" s="2" t="str">
        <f t="shared" si="2014"/>
        <v/>
      </c>
    </row>
    <row r="9880" spans="1:16">
      <c r="A9880" s="6">
        <v>15</v>
      </c>
      <c r="B9880" s="6">
        <v>3</v>
      </c>
      <c r="C9880" s="6">
        <v>18</v>
      </c>
      <c r="D9880" s="6">
        <f t="shared" si="2002"/>
        <v>36</v>
      </c>
      <c r="E9880" s="5">
        <f t="shared" si="2003"/>
        <v>5639.2850287111351</v>
      </c>
      <c r="F9880" s="5">
        <f t="shared" si="2004"/>
        <v>96.920156249999991</v>
      </c>
      <c r="G9880" s="5">
        <f t="shared" si="2005"/>
        <v>1012.9676892512279</v>
      </c>
      <c r="H9880" s="5">
        <f t="shared" si="2006"/>
        <v>6749.1728742123632</v>
      </c>
      <c r="I9880" s="5">
        <f t="shared" si="2007"/>
        <v>720</v>
      </c>
      <c r="J9880" s="5">
        <f t="shared" si="2008"/>
        <v>6029.1728742123632</v>
      </c>
      <c r="K9880" s="2">
        <f t="shared" si="2009"/>
        <v>129673.14017729797</v>
      </c>
      <c r="L9880" s="2">
        <f t="shared" si="2010"/>
        <v>186882</v>
      </c>
      <c r="M9880" s="2">
        <f t="shared" si="2011"/>
        <v>30360</v>
      </c>
      <c r="N9880" s="6">
        <f t="shared" si="2012"/>
        <v>0</v>
      </c>
      <c r="O9880" s="2">
        <f t="shared" si="2013"/>
        <v>6848.8598227020266</v>
      </c>
      <c r="P9880" s="2" t="str">
        <f t="shared" si="2014"/>
        <v/>
      </c>
    </row>
    <row r="9881" spans="1:16">
      <c r="A9881" s="6">
        <v>15</v>
      </c>
      <c r="B9881" s="6">
        <v>3</v>
      </c>
      <c r="C9881" s="6">
        <v>19</v>
      </c>
      <c r="D9881" s="6">
        <f t="shared" si="2002"/>
        <v>37</v>
      </c>
      <c r="E9881" s="5">
        <f t="shared" si="2003"/>
        <v>5639.2850287111351</v>
      </c>
      <c r="F9881" s="5">
        <f t="shared" si="2004"/>
        <v>96.920156249999991</v>
      </c>
      <c r="G9881" s="5">
        <f t="shared" si="2005"/>
        <v>1082.6092178872495</v>
      </c>
      <c r="H9881" s="5">
        <f t="shared" si="2006"/>
        <v>6818.8144028483848</v>
      </c>
      <c r="I9881" s="5">
        <f t="shared" si="2007"/>
        <v>720</v>
      </c>
      <c r="J9881" s="5">
        <f t="shared" si="2008"/>
        <v>6098.8144028483848</v>
      </c>
      <c r="K9881" s="2">
        <f t="shared" si="2009"/>
        <v>130882.19449389557</v>
      </c>
      <c r="L9881" s="2">
        <f t="shared" si="2010"/>
        <v>189582</v>
      </c>
      <c r="M9881" s="2">
        <f t="shared" si="2011"/>
        <v>31240</v>
      </c>
      <c r="N9881" s="6">
        <f t="shared" si="2012"/>
        <v>0</v>
      </c>
      <c r="O9881" s="2">
        <f t="shared" si="2013"/>
        <v>7459.8055061044288</v>
      </c>
      <c r="P9881" s="2" t="str">
        <f t="shared" si="2014"/>
        <v/>
      </c>
    </row>
    <row r="9882" spans="1:16">
      <c r="A9882" s="6">
        <v>15</v>
      </c>
      <c r="B9882" s="6">
        <v>3</v>
      </c>
      <c r="C9882" s="6">
        <v>20</v>
      </c>
      <c r="D9882" s="6">
        <f t="shared" si="2002"/>
        <v>38</v>
      </c>
      <c r="E9882" s="5">
        <f t="shared" si="2003"/>
        <v>5639.2850287111351</v>
      </c>
      <c r="F9882" s="5">
        <f t="shared" si="2004"/>
        <v>96.920156249999991</v>
      </c>
      <c r="G9882" s="5">
        <f t="shared" si="2005"/>
        <v>1153.8335085377266</v>
      </c>
      <c r="H9882" s="5">
        <f t="shared" si="2006"/>
        <v>6890.0386934988619</v>
      </c>
      <c r="I9882" s="5">
        <f t="shared" si="2007"/>
        <v>720</v>
      </c>
      <c r="J9882" s="5">
        <f t="shared" si="2008"/>
        <v>6170.0386934988619</v>
      </c>
      <c r="K9882" s="2">
        <f t="shared" si="2009"/>
        <v>132118.72731768858</v>
      </c>
      <c r="L9882" s="2">
        <f t="shared" si="2010"/>
        <v>192282</v>
      </c>
      <c r="M9882" s="2">
        <f t="shared" si="2011"/>
        <v>32120</v>
      </c>
      <c r="N9882" s="6">
        <f t="shared" si="2012"/>
        <v>0</v>
      </c>
      <c r="O9882" s="2">
        <f t="shared" si="2013"/>
        <v>8043.2726823114208</v>
      </c>
      <c r="P9882" s="2" t="str">
        <f t="shared" si="2014"/>
        <v/>
      </c>
    </row>
    <row r="9883" spans="1:16">
      <c r="A9883" s="6">
        <v>15</v>
      </c>
      <c r="B9883" s="6">
        <v>3</v>
      </c>
      <c r="C9883" s="6">
        <v>21</v>
      </c>
      <c r="D9883" s="6">
        <f t="shared" si="2002"/>
        <v>39</v>
      </c>
      <c r="E9883" s="5">
        <f t="shared" si="2003"/>
        <v>5639.2850287111351</v>
      </c>
      <c r="F9883" s="5">
        <f t="shared" si="2004"/>
        <v>96.920156249999991</v>
      </c>
      <c r="G9883" s="5">
        <f t="shared" si="2005"/>
        <v>1226.6692487641703</v>
      </c>
      <c r="H9883" s="5">
        <f t="shared" si="2006"/>
        <v>6962.8744337253056</v>
      </c>
      <c r="I9883" s="5">
        <f t="shared" si="2007"/>
        <v>720</v>
      </c>
      <c r="J9883" s="5">
        <f t="shared" si="2008"/>
        <v>6242.8744337253056</v>
      </c>
      <c r="K9883" s="2">
        <f t="shared" si="2009"/>
        <v>133383.23669661989</v>
      </c>
      <c r="L9883" s="2">
        <f t="shared" si="2010"/>
        <v>194982</v>
      </c>
      <c r="M9883" s="2">
        <f t="shared" si="2011"/>
        <v>33000</v>
      </c>
      <c r="N9883" s="6">
        <f t="shared" si="2012"/>
        <v>0</v>
      </c>
      <c r="O9883" s="2">
        <f t="shared" si="2013"/>
        <v>8598.7633033801103</v>
      </c>
      <c r="P9883" s="2" t="str">
        <f t="shared" si="2014"/>
        <v/>
      </c>
    </row>
    <row r="9884" spans="1:16">
      <c r="A9884" s="6">
        <v>15</v>
      </c>
      <c r="B9884" s="6">
        <v>3</v>
      </c>
      <c r="C9884" s="6">
        <v>22</v>
      </c>
      <c r="D9884" s="6">
        <f t="shared" si="2002"/>
        <v>40</v>
      </c>
      <c r="E9884" s="5">
        <f t="shared" si="2003"/>
        <v>5639.2850287111351</v>
      </c>
      <c r="F9884" s="5">
        <f t="shared" si="2004"/>
        <v>96.920156249999991</v>
      </c>
      <c r="G9884" s="5">
        <f t="shared" si="2005"/>
        <v>1301.1455960105666</v>
      </c>
      <c r="H9884" s="5">
        <f t="shared" si="2006"/>
        <v>7037.3507809717021</v>
      </c>
      <c r="I9884" s="5">
        <f t="shared" si="2007"/>
        <v>720</v>
      </c>
      <c r="J9884" s="5">
        <f t="shared" si="2008"/>
        <v>6317.3507809717021</v>
      </c>
      <c r="K9884" s="2">
        <f t="shared" si="2009"/>
        <v>134676.22883631429</v>
      </c>
      <c r="L9884" s="2">
        <f t="shared" si="2010"/>
        <v>197682</v>
      </c>
      <c r="M9884" s="2">
        <f t="shared" si="2011"/>
        <v>33880</v>
      </c>
      <c r="N9884" s="6">
        <f t="shared" si="2012"/>
        <v>0</v>
      </c>
      <c r="O9884" s="2">
        <f t="shared" si="2013"/>
        <v>9125.771163685713</v>
      </c>
      <c r="P9884" s="2" t="str">
        <f t="shared" si="2014"/>
        <v/>
      </c>
    </row>
    <row r="9885" spans="1:16">
      <c r="A9885" s="6">
        <v>15</v>
      </c>
      <c r="B9885" s="6">
        <v>3</v>
      </c>
      <c r="C9885" s="6">
        <v>23</v>
      </c>
      <c r="D9885" s="6">
        <f t="shared" si="2002"/>
        <v>41</v>
      </c>
      <c r="E9885" s="5">
        <f t="shared" si="2003"/>
        <v>5639.2850287111351</v>
      </c>
      <c r="F9885" s="5">
        <f t="shared" si="2004"/>
        <v>96.920156249999991</v>
      </c>
      <c r="G9885" s="5">
        <f t="shared" si="2005"/>
        <v>1377.292184868003</v>
      </c>
      <c r="H9885" s="5">
        <f t="shared" si="2006"/>
        <v>7113.4973698291378</v>
      </c>
      <c r="I9885" s="5">
        <f t="shared" si="2007"/>
        <v>720</v>
      </c>
      <c r="J9885" s="5">
        <f t="shared" si="2008"/>
        <v>6393.4973698291378</v>
      </c>
      <c r="K9885" s="2">
        <f t="shared" si="2009"/>
        <v>135998.21822620032</v>
      </c>
      <c r="L9885" s="2">
        <f t="shared" si="2010"/>
        <v>200382</v>
      </c>
      <c r="M9885" s="2">
        <f t="shared" si="2011"/>
        <v>34760</v>
      </c>
      <c r="N9885" s="6">
        <f t="shared" si="2012"/>
        <v>0</v>
      </c>
      <c r="O9885" s="2">
        <f t="shared" si="2013"/>
        <v>9623.7817737996811</v>
      </c>
      <c r="P9885" s="2" t="str">
        <f t="shared" si="2014"/>
        <v/>
      </c>
    </row>
    <row r="9886" spans="1:16">
      <c r="A9886" s="6">
        <v>15</v>
      </c>
      <c r="B9886" s="6">
        <v>3</v>
      </c>
      <c r="C9886" s="6">
        <v>24</v>
      </c>
      <c r="D9886" s="6">
        <f t="shared" si="2002"/>
        <v>42</v>
      </c>
      <c r="E9886" s="5">
        <f t="shared" si="2003"/>
        <v>5639.2850287111351</v>
      </c>
      <c r="F9886" s="5">
        <f t="shared" si="2004"/>
        <v>96.920156249999991</v>
      </c>
      <c r="G9886" s="5">
        <f t="shared" si="2005"/>
        <v>1455.1391344474989</v>
      </c>
      <c r="H9886" s="5">
        <f t="shared" si="2006"/>
        <v>7191.344319408634</v>
      </c>
      <c r="I9886" s="5">
        <f t="shared" si="2007"/>
        <v>720</v>
      </c>
      <c r="J9886" s="5">
        <f t="shared" si="2008"/>
        <v>6471.344319408634</v>
      </c>
      <c r="K9886" s="2">
        <f t="shared" si="2009"/>
        <v>137349.72776751101</v>
      </c>
      <c r="L9886" s="2">
        <f t="shared" si="2010"/>
        <v>203082</v>
      </c>
      <c r="M9886" s="2">
        <f t="shared" si="2011"/>
        <v>35640</v>
      </c>
      <c r="N9886" s="6">
        <f t="shared" si="2012"/>
        <v>0</v>
      </c>
      <c r="O9886" s="2">
        <f t="shared" si="2013"/>
        <v>10092.272232488991</v>
      </c>
      <c r="P9886" s="2" t="str">
        <f t="shared" si="2014"/>
        <v/>
      </c>
    </row>
    <row r="9887" spans="1:16">
      <c r="A9887" s="6">
        <v>15</v>
      </c>
      <c r="B9887" s="6">
        <v>3</v>
      </c>
      <c r="C9887" s="6">
        <v>25</v>
      </c>
      <c r="D9887" s="6">
        <f t="shared" si="2002"/>
        <v>43</v>
      </c>
      <c r="E9887" s="5">
        <f t="shared" si="2003"/>
        <v>5639.2850287111351</v>
      </c>
      <c r="F9887" s="5">
        <f t="shared" si="2004"/>
        <v>96.920156249999991</v>
      </c>
      <c r="G9887" s="5">
        <f t="shared" si="2005"/>
        <v>1534.7170558625965</v>
      </c>
      <c r="H9887" s="5">
        <f t="shared" si="2006"/>
        <v>7270.922240823732</v>
      </c>
      <c r="I9887" s="5">
        <f t="shared" si="2007"/>
        <v>720</v>
      </c>
      <c r="J9887" s="5">
        <f t="shared" si="2008"/>
        <v>6550.922240823732</v>
      </c>
      <c r="K9887" s="2">
        <f t="shared" si="2009"/>
        <v>138731.28890318979</v>
      </c>
      <c r="L9887" s="2">
        <f t="shared" si="2010"/>
        <v>205782</v>
      </c>
      <c r="M9887" s="2">
        <f t="shared" si="2011"/>
        <v>36520</v>
      </c>
      <c r="N9887" s="6">
        <f t="shared" si="2012"/>
        <v>0</v>
      </c>
      <c r="O9887" s="2">
        <f t="shared" si="2013"/>
        <v>10530.711096810206</v>
      </c>
      <c r="P9887" s="2" t="str">
        <f t="shared" si="2014"/>
        <v/>
      </c>
    </row>
    <row r="9888" spans="1:16">
      <c r="A9888" s="6">
        <v>15</v>
      </c>
      <c r="B9888" s="6">
        <v>3</v>
      </c>
      <c r="C9888" s="6">
        <v>26</v>
      </c>
      <c r="D9888" s="6">
        <f t="shared" si="2002"/>
        <v>44</v>
      </c>
      <c r="E9888" s="5">
        <f t="shared" si="2003"/>
        <v>5639.2850287111351</v>
      </c>
      <c r="F9888" s="5">
        <f t="shared" si="2004"/>
        <v>96.920156249999991</v>
      </c>
      <c r="G9888" s="5">
        <f t="shared" si="2005"/>
        <v>1616.0570598233144</v>
      </c>
      <c r="H9888" s="5">
        <f t="shared" si="2006"/>
        <v>7352.2622447844496</v>
      </c>
      <c r="I9888" s="5">
        <f t="shared" si="2007"/>
        <v>720</v>
      </c>
      <c r="J9888" s="5">
        <f t="shared" si="2008"/>
        <v>6632.2622447844496</v>
      </c>
      <c r="K9888" s="2">
        <f t="shared" si="2009"/>
        <v>140143.44174973003</v>
      </c>
      <c r="L9888" s="2">
        <f t="shared" si="2010"/>
        <v>208482</v>
      </c>
      <c r="M9888" s="2">
        <f t="shared" si="2011"/>
        <v>37400</v>
      </c>
      <c r="N9888" s="6">
        <f t="shared" si="2012"/>
        <v>0</v>
      </c>
      <c r="O9888" s="2">
        <f t="shared" si="2013"/>
        <v>10938.558250269969</v>
      </c>
      <c r="P9888" s="2" t="str">
        <f t="shared" si="2014"/>
        <v/>
      </c>
    </row>
    <row r="9889" spans="1:16">
      <c r="A9889" s="6">
        <v>15</v>
      </c>
      <c r="B9889" s="6">
        <v>3</v>
      </c>
      <c r="C9889" s="6">
        <v>27</v>
      </c>
      <c r="D9889" s="6">
        <f t="shared" si="2002"/>
        <v>45</v>
      </c>
      <c r="E9889" s="5">
        <f t="shared" si="2003"/>
        <v>5639.2850287111351</v>
      </c>
      <c r="F9889" s="5">
        <f t="shared" si="2004"/>
        <v>96.920156249999991</v>
      </c>
      <c r="G9889" s="5">
        <f t="shared" si="2005"/>
        <v>1699.1907643430709</v>
      </c>
      <c r="H9889" s="5">
        <f t="shared" si="2006"/>
        <v>7435.3959493042057</v>
      </c>
      <c r="I9889" s="5">
        <f t="shared" si="2007"/>
        <v>720</v>
      </c>
      <c r="J9889" s="5">
        <f t="shared" si="2008"/>
        <v>6715.3959493042057</v>
      </c>
      <c r="K9889" s="2">
        <f t="shared" si="2009"/>
        <v>141586.73523097578</v>
      </c>
      <c r="L9889" s="2">
        <f t="shared" si="2010"/>
        <v>211182</v>
      </c>
      <c r="M9889" s="2">
        <f t="shared" si="2011"/>
        <v>38280</v>
      </c>
      <c r="N9889" s="6">
        <f t="shared" si="2012"/>
        <v>0</v>
      </c>
      <c r="O9889" s="2">
        <f t="shared" si="2013"/>
        <v>11315.264769024216</v>
      </c>
      <c r="P9889" s="2" t="str">
        <f t="shared" si="2014"/>
        <v/>
      </c>
    </row>
    <row r="9890" spans="1:16">
      <c r="A9890" s="6">
        <v>15</v>
      </c>
      <c r="B9890" s="6">
        <v>3</v>
      </c>
      <c r="C9890" s="6">
        <v>28</v>
      </c>
      <c r="D9890" s="6">
        <f t="shared" si="2002"/>
        <v>46</v>
      </c>
      <c r="E9890" s="5">
        <f t="shared" si="2003"/>
        <v>5639.2850287111351</v>
      </c>
      <c r="F9890" s="5">
        <f t="shared" si="2004"/>
        <v>96.920156249999991</v>
      </c>
      <c r="G9890" s="5">
        <f t="shared" si="2005"/>
        <v>1784.1503025602246</v>
      </c>
      <c r="H9890" s="5">
        <f t="shared" si="2006"/>
        <v>7520.3554875213595</v>
      </c>
      <c r="I9890" s="5">
        <f t="shared" si="2007"/>
        <v>720</v>
      </c>
      <c r="J9890" s="5">
        <f t="shared" si="2008"/>
        <v>6800.3554875213595</v>
      </c>
      <c r="K9890" s="2">
        <f t="shared" si="2009"/>
        <v>143061.72721391247</v>
      </c>
      <c r="L9890" s="2">
        <f t="shared" si="2010"/>
        <v>213882</v>
      </c>
      <c r="M9890" s="2">
        <f t="shared" si="2011"/>
        <v>39160</v>
      </c>
      <c r="N9890" s="6">
        <f t="shared" si="2012"/>
        <v>0</v>
      </c>
      <c r="O9890" s="2">
        <f t="shared" si="2013"/>
        <v>11660.272786087531</v>
      </c>
      <c r="P9890" s="2" t="str">
        <f t="shared" si="2014"/>
        <v/>
      </c>
    </row>
    <row r="9891" spans="1:16">
      <c r="A9891" s="6">
        <v>15</v>
      </c>
      <c r="B9891" s="6">
        <v>3</v>
      </c>
      <c r="C9891" s="6">
        <v>29</v>
      </c>
      <c r="D9891" s="6">
        <f t="shared" si="2002"/>
        <v>47</v>
      </c>
      <c r="E9891" s="5">
        <f t="shared" si="2003"/>
        <v>5639.2850287111351</v>
      </c>
      <c r="F9891" s="5">
        <f t="shared" si="2004"/>
        <v>96.920156249999991</v>
      </c>
      <c r="G9891" s="5">
        <f t="shared" si="2005"/>
        <v>1870.9683306758782</v>
      </c>
      <c r="H9891" s="5">
        <f t="shared" si="2006"/>
        <v>7607.1735156370132</v>
      </c>
      <c r="I9891" s="5">
        <f t="shared" si="2007"/>
        <v>720</v>
      </c>
      <c r="J9891" s="5">
        <f t="shared" si="2008"/>
        <v>6887.1735156370132</v>
      </c>
      <c r="K9891" s="2">
        <f t="shared" si="2009"/>
        <v>144568.98464647593</v>
      </c>
      <c r="L9891" s="2">
        <f t="shared" si="2010"/>
        <v>216582</v>
      </c>
      <c r="M9891" s="2">
        <f t="shared" si="2011"/>
        <v>40040</v>
      </c>
      <c r="N9891" s="6">
        <f t="shared" si="2012"/>
        <v>0</v>
      </c>
      <c r="O9891" s="2">
        <f t="shared" si="2013"/>
        <v>11973.015353524068</v>
      </c>
      <c r="P9891" s="2" t="str">
        <f t="shared" si="2014"/>
        <v/>
      </c>
    </row>
    <row r="9892" spans="1:16">
      <c r="A9892" s="6">
        <v>15</v>
      </c>
      <c r="B9892" s="6">
        <v>3</v>
      </c>
      <c r="C9892" s="6">
        <v>30</v>
      </c>
      <c r="D9892" s="6">
        <f t="shared" si="2002"/>
        <v>48</v>
      </c>
      <c r="E9892" s="5">
        <f t="shared" si="2003"/>
        <v>5639.2850287111351</v>
      </c>
      <c r="F9892" s="5">
        <f t="shared" si="2004"/>
        <v>96.920156249999991</v>
      </c>
      <c r="G9892" s="5">
        <f t="shared" si="2005"/>
        <v>1959.6780360096488</v>
      </c>
      <c r="H9892" s="5">
        <f t="shared" si="2006"/>
        <v>7695.8832209707844</v>
      </c>
      <c r="I9892" s="5">
        <f t="shared" si="2007"/>
        <v>720</v>
      </c>
      <c r="J9892" s="5">
        <f t="shared" si="2008"/>
        <v>6975.8832209707844</v>
      </c>
      <c r="K9892" s="2">
        <f t="shared" si="2009"/>
        <v>146109.08369740943</v>
      </c>
      <c r="L9892" s="2">
        <f t="shared" si="2010"/>
        <v>219282</v>
      </c>
      <c r="M9892" s="2">
        <f t="shared" si="2011"/>
        <v>40920</v>
      </c>
      <c r="N9892" s="6">
        <f t="shared" si="2012"/>
        <v>0</v>
      </c>
      <c r="O9892" s="2">
        <f t="shared" si="2013"/>
        <v>12252.916302590573</v>
      </c>
      <c r="P9892" s="2" t="str">
        <f t="shared" si="2014"/>
        <v/>
      </c>
    </row>
    <row r="9893" spans="1:16">
      <c r="A9893" s="6">
        <v>15</v>
      </c>
      <c r="B9893" s="6">
        <v>4</v>
      </c>
      <c r="C9893" s="6">
        <v>0</v>
      </c>
      <c r="D9893" s="6">
        <f t="shared" si="2002"/>
        <v>19</v>
      </c>
      <c r="E9893" s="5">
        <f t="shared" si="2003"/>
        <v>5639.2850287111351</v>
      </c>
      <c r="F9893" s="5">
        <f t="shared" si="2004"/>
        <v>132.45754687499996</v>
      </c>
      <c r="G9893" s="5">
        <f t="shared" si="2005"/>
        <v>0</v>
      </c>
      <c r="H9893" s="5">
        <f t="shared" si="2006"/>
        <v>5771.742575586135</v>
      </c>
      <c r="I9893" s="5">
        <f t="shared" si="2007"/>
        <v>720</v>
      </c>
      <c r="J9893" s="5">
        <f t="shared" si="2008"/>
        <v>5051.742575586135</v>
      </c>
      <c r="K9893" s="2">
        <f t="shared" si="2009"/>
        <v>112703.86415948151</v>
      </c>
      <c r="L9893" s="2">
        <f t="shared" si="2010"/>
        <v>140376</v>
      </c>
      <c r="M9893" s="2">
        <f t="shared" si="2011"/>
        <v>14960</v>
      </c>
      <c r="N9893" s="6">
        <f t="shared" si="2012"/>
        <v>1</v>
      </c>
      <c r="O9893" s="2">
        <f t="shared" si="2013"/>
        <v>-7287.8641594815126</v>
      </c>
      <c r="P9893" s="2">
        <f t="shared" si="2014"/>
        <v>-7287.8641594815126</v>
      </c>
    </row>
    <row r="9894" spans="1:16">
      <c r="A9894" s="6">
        <v>15</v>
      </c>
      <c r="B9894" s="6">
        <v>4</v>
      </c>
      <c r="C9894" s="6">
        <v>1</v>
      </c>
      <c r="D9894" s="6">
        <f t="shared" si="2002"/>
        <v>20</v>
      </c>
      <c r="E9894" s="5">
        <f t="shared" si="2003"/>
        <v>5639.2850287111351</v>
      </c>
      <c r="F9894" s="5">
        <f t="shared" si="2004"/>
        <v>132.45754687499996</v>
      </c>
      <c r="G9894" s="5">
        <f t="shared" si="2005"/>
        <v>45.5625</v>
      </c>
      <c r="H9894" s="5">
        <f t="shared" si="2006"/>
        <v>5817.305075586135</v>
      </c>
      <c r="I9894" s="5">
        <f t="shared" si="2007"/>
        <v>720</v>
      </c>
      <c r="J9894" s="5">
        <f t="shared" si="2008"/>
        <v>5097.305075586135</v>
      </c>
      <c r="K9894" s="2">
        <f t="shared" si="2009"/>
        <v>113494.87978448151</v>
      </c>
      <c r="L9894" s="2">
        <f t="shared" si="2010"/>
        <v>143076</v>
      </c>
      <c r="M9894" s="2">
        <f t="shared" si="2011"/>
        <v>15840</v>
      </c>
      <c r="N9894" s="6">
        <f t="shared" si="2012"/>
        <v>1</v>
      </c>
      <c r="O9894" s="2">
        <f t="shared" si="2013"/>
        <v>-6258.8797844815126</v>
      </c>
      <c r="P9894" s="2">
        <f t="shared" si="2014"/>
        <v>-6258.8797844815126</v>
      </c>
    </row>
    <row r="9895" spans="1:16">
      <c r="A9895" s="6">
        <v>15</v>
      </c>
      <c r="B9895" s="6">
        <v>4</v>
      </c>
      <c r="C9895" s="6">
        <v>2</v>
      </c>
      <c r="D9895" s="6">
        <f t="shared" si="2002"/>
        <v>21</v>
      </c>
      <c r="E9895" s="5">
        <f t="shared" si="2003"/>
        <v>5639.2850287111351</v>
      </c>
      <c r="F9895" s="5">
        <f t="shared" si="2004"/>
        <v>132.45754687499996</v>
      </c>
      <c r="G9895" s="5">
        <f t="shared" si="2005"/>
        <v>92.264062499999994</v>
      </c>
      <c r="H9895" s="5">
        <f t="shared" si="2006"/>
        <v>5864.0066380861354</v>
      </c>
      <c r="I9895" s="5">
        <f t="shared" si="2007"/>
        <v>720</v>
      </c>
      <c r="J9895" s="5">
        <f t="shared" si="2008"/>
        <v>5144.0066380861354</v>
      </c>
      <c r="K9895" s="2">
        <f t="shared" si="2009"/>
        <v>114305.67080010651</v>
      </c>
      <c r="L9895" s="2">
        <f t="shared" si="2010"/>
        <v>145776</v>
      </c>
      <c r="M9895" s="2">
        <f t="shared" si="2011"/>
        <v>16720</v>
      </c>
      <c r="N9895" s="6">
        <f t="shared" si="2012"/>
        <v>1</v>
      </c>
      <c r="O9895" s="2">
        <f t="shared" si="2013"/>
        <v>-5249.6708001065126</v>
      </c>
      <c r="P9895" s="2">
        <f t="shared" si="2014"/>
        <v>-5249.6708001065126</v>
      </c>
    </row>
    <row r="9896" spans="1:16">
      <c r="A9896" s="6">
        <v>15</v>
      </c>
      <c r="B9896" s="6">
        <v>4</v>
      </c>
      <c r="C9896" s="6">
        <v>3</v>
      </c>
      <c r="D9896" s="6">
        <f t="shared" si="2002"/>
        <v>22</v>
      </c>
      <c r="E9896" s="5">
        <f t="shared" si="2003"/>
        <v>5639.2850287111351</v>
      </c>
      <c r="F9896" s="5">
        <f t="shared" si="2004"/>
        <v>132.45754687499996</v>
      </c>
      <c r="G9896" s="5">
        <f t="shared" si="2005"/>
        <v>140.12604492187498</v>
      </c>
      <c r="H9896" s="5">
        <f t="shared" si="2006"/>
        <v>5911.8686205080103</v>
      </c>
      <c r="I9896" s="5">
        <f t="shared" si="2007"/>
        <v>720</v>
      </c>
      <c r="J9896" s="5">
        <f t="shared" si="2008"/>
        <v>5191.8686205080103</v>
      </c>
      <c r="K9896" s="2">
        <f t="shared" si="2009"/>
        <v>115136.60799493073</v>
      </c>
      <c r="L9896" s="2">
        <f t="shared" si="2010"/>
        <v>148476</v>
      </c>
      <c r="M9896" s="2">
        <f t="shared" si="2011"/>
        <v>17600</v>
      </c>
      <c r="N9896" s="6">
        <f t="shared" si="2012"/>
        <v>1</v>
      </c>
      <c r="O9896" s="2">
        <f t="shared" si="2013"/>
        <v>-4260.6079949307314</v>
      </c>
      <c r="P9896" s="2">
        <f t="shared" si="2014"/>
        <v>-4260.6079949307314</v>
      </c>
    </row>
    <row r="9897" spans="1:16">
      <c r="A9897" s="6">
        <v>15</v>
      </c>
      <c r="B9897" s="6">
        <v>4</v>
      </c>
      <c r="C9897" s="6">
        <v>4</v>
      </c>
      <c r="D9897" s="6">
        <f t="shared" si="2002"/>
        <v>23</v>
      </c>
      <c r="E9897" s="5">
        <f t="shared" si="2003"/>
        <v>5639.2850287111351</v>
      </c>
      <c r="F9897" s="5">
        <f t="shared" si="2004"/>
        <v>132.45754687499996</v>
      </c>
      <c r="G9897" s="5">
        <f t="shared" si="2005"/>
        <v>189.17016064453125</v>
      </c>
      <c r="H9897" s="5">
        <f t="shared" si="2006"/>
        <v>5960.9127362306663</v>
      </c>
      <c r="I9897" s="5">
        <f t="shared" si="2007"/>
        <v>720</v>
      </c>
      <c r="J9897" s="5">
        <f t="shared" si="2008"/>
        <v>5240.9127362306663</v>
      </c>
      <c r="K9897" s="2">
        <f t="shared" si="2009"/>
        <v>115988.06833733796</v>
      </c>
      <c r="L9897" s="2">
        <f t="shared" si="2010"/>
        <v>151176</v>
      </c>
      <c r="M9897" s="2">
        <f t="shared" si="2011"/>
        <v>18480</v>
      </c>
      <c r="N9897" s="6">
        <f t="shared" si="2012"/>
        <v>1</v>
      </c>
      <c r="O9897" s="2">
        <f t="shared" si="2013"/>
        <v>-3292.0683373379579</v>
      </c>
      <c r="P9897" s="2">
        <f t="shared" si="2014"/>
        <v>-3292.0683373379579</v>
      </c>
    </row>
    <row r="9898" spans="1:16">
      <c r="A9898" s="6">
        <v>15</v>
      </c>
      <c r="B9898" s="6">
        <v>4</v>
      </c>
      <c r="C9898" s="6">
        <v>5</v>
      </c>
      <c r="D9898" s="6">
        <f t="shared" si="2002"/>
        <v>24</v>
      </c>
      <c r="E9898" s="5">
        <f t="shared" si="2003"/>
        <v>5639.2850287111351</v>
      </c>
      <c r="F9898" s="5">
        <f t="shared" si="2004"/>
        <v>132.45754687499996</v>
      </c>
      <c r="G9898" s="5">
        <f t="shared" si="2005"/>
        <v>239.41848456573481</v>
      </c>
      <c r="H9898" s="5">
        <f t="shared" si="2006"/>
        <v>6011.1610601518696</v>
      </c>
      <c r="I9898" s="5">
        <f t="shared" si="2007"/>
        <v>720</v>
      </c>
      <c r="J9898" s="5">
        <f t="shared" si="2008"/>
        <v>5291.1610601518696</v>
      </c>
      <c r="K9898" s="2">
        <f t="shared" si="2009"/>
        <v>116860.43507208106</v>
      </c>
      <c r="L9898" s="2">
        <f t="shared" si="2010"/>
        <v>153876</v>
      </c>
      <c r="M9898" s="2">
        <f t="shared" si="2011"/>
        <v>19360</v>
      </c>
      <c r="N9898" s="6">
        <f t="shared" si="2012"/>
        <v>1</v>
      </c>
      <c r="O9898" s="2">
        <f t="shared" si="2013"/>
        <v>-2344.4350720810617</v>
      </c>
      <c r="P9898" s="2">
        <f t="shared" si="2014"/>
        <v>-2344.4350720810617</v>
      </c>
    </row>
    <row r="9899" spans="1:16">
      <c r="A9899" s="6">
        <v>15</v>
      </c>
      <c r="B9899" s="6">
        <v>4</v>
      </c>
      <c r="C9899" s="6">
        <v>6</v>
      </c>
      <c r="D9899" s="6">
        <f t="shared" si="2002"/>
        <v>25</v>
      </c>
      <c r="E9899" s="5">
        <f t="shared" si="2003"/>
        <v>5639.2850287111351</v>
      </c>
      <c r="F9899" s="5">
        <f t="shared" si="2004"/>
        <v>132.45754687499996</v>
      </c>
      <c r="G9899" s="5">
        <f t="shared" si="2005"/>
        <v>290.89345874736784</v>
      </c>
      <c r="H9899" s="5">
        <f t="shared" si="2006"/>
        <v>6062.6360343335027</v>
      </c>
      <c r="I9899" s="5">
        <f t="shared" si="2007"/>
        <v>720</v>
      </c>
      <c r="J9899" s="5">
        <f t="shared" si="2008"/>
        <v>5342.6360343335027</v>
      </c>
      <c r="K9899" s="2">
        <f t="shared" si="2009"/>
        <v>117754.09781828997</v>
      </c>
      <c r="L9899" s="2">
        <f t="shared" si="2010"/>
        <v>156576</v>
      </c>
      <c r="M9899" s="2">
        <f t="shared" si="2011"/>
        <v>20240</v>
      </c>
      <c r="N9899" s="6">
        <f t="shared" si="2012"/>
        <v>1</v>
      </c>
      <c r="O9899" s="2">
        <f t="shared" si="2013"/>
        <v>-1418.0978182899707</v>
      </c>
      <c r="P9899" s="2">
        <f t="shared" si="2014"/>
        <v>-1418.0978182899707</v>
      </c>
    </row>
    <row r="9900" spans="1:16">
      <c r="A9900" s="6">
        <v>15</v>
      </c>
      <c r="B9900" s="6">
        <v>4</v>
      </c>
      <c r="C9900" s="6">
        <v>7</v>
      </c>
      <c r="D9900" s="6">
        <f t="shared" si="2002"/>
        <v>26</v>
      </c>
      <c r="E9900" s="5">
        <f t="shared" si="2003"/>
        <v>5639.2850287111351</v>
      </c>
      <c r="F9900" s="5">
        <f t="shared" si="2004"/>
        <v>132.45754687499996</v>
      </c>
      <c r="G9900" s="5">
        <f t="shared" si="2005"/>
        <v>343.61789814532818</v>
      </c>
      <c r="H9900" s="5">
        <f t="shared" si="2006"/>
        <v>6115.3604737314636</v>
      </c>
      <c r="I9900" s="5">
        <f t="shared" si="2007"/>
        <v>720</v>
      </c>
      <c r="J9900" s="5">
        <f t="shared" si="2008"/>
        <v>5395.3604737314636</v>
      </c>
      <c r="K9900" s="2">
        <f t="shared" si="2009"/>
        <v>118669.45266894902</v>
      </c>
      <c r="L9900" s="2">
        <f t="shared" si="2010"/>
        <v>159276</v>
      </c>
      <c r="M9900" s="2">
        <f t="shared" si="2011"/>
        <v>21120</v>
      </c>
      <c r="N9900" s="6">
        <f t="shared" si="2012"/>
        <v>1</v>
      </c>
      <c r="O9900" s="2">
        <f t="shared" si="2013"/>
        <v>-513.45266894901579</v>
      </c>
      <c r="P9900" s="2">
        <f t="shared" si="2014"/>
        <v>-513.45266894901579</v>
      </c>
    </row>
    <row r="9901" spans="1:16">
      <c r="A9901" s="6">
        <v>15</v>
      </c>
      <c r="B9901" s="6">
        <v>4</v>
      </c>
      <c r="C9901" s="6">
        <v>8</v>
      </c>
      <c r="D9901" s="6">
        <f t="shared" si="2002"/>
        <v>27</v>
      </c>
      <c r="E9901" s="5">
        <f t="shared" si="2003"/>
        <v>5639.2850287111351</v>
      </c>
      <c r="F9901" s="5">
        <f t="shared" si="2004"/>
        <v>132.45754687499996</v>
      </c>
      <c r="G9901" s="5">
        <f t="shared" si="2005"/>
        <v>397.61499642530839</v>
      </c>
      <c r="H9901" s="5">
        <f t="shared" si="2006"/>
        <v>6169.3575720114432</v>
      </c>
      <c r="I9901" s="5">
        <f t="shared" si="2007"/>
        <v>720</v>
      </c>
      <c r="J9901" s="5">
        <f t="shared" si="2008"/>
        <v>5449.3575720114432</v>
      </c>
      <c r="K9901" s="2">
        <f t="shared" si="2009"/>
        <v>119606.90229186534</v>
      </c>
      <c r="L9901" s="2">
        <f t="shared" si="2010"/>
        <v>161976</v>
      </c>
      <c r="M9901" s="2">
        <f t="shared" si="2011"/>
        <v>22000</v>
      </c>
      <c r="N9901" s="6">
        <f t="shared" si="2012"/>
        <v>1</v>
      </c>
      <c r="O9901" s="2">
        <f t="shared" si="2013"/>
        <v>369.09770813466457</v>
      </c>
      <c r="P9901" s="2">
        <f t="shared" si="2014"/>
        <v>369.09770813466457</v>
      </c>
    </row>
    <row r="9902" spans="1:16">
      <c r="A9902" s="6">
        <v>15</v>
      </c>
      <c r="B9902" s="6">
        <v>4</v>
      </c>
      <c r="C9902" s="6">
        <v>9</v>
      </c>
      <c r="D9902" s="6">
        <f t="shared" si="2002"/>
        <v>28</v>
      </c>
      <c r="E9902" s="5">
        <f t="shared" si="2003"/>
        <v>5639.2850287111351</v>
      </c>
      <c r="F9902" s="5">
        <f t="shared" si="2004"/>
        <v>132.45754687499996</v>
      </c>
      <c r="G9902" s="5">
        <f t="shared" si="2005"/>
        <v>452.90833186570285</v>
      </c>
      <c r="H9902" s="5">
        <f t="shared" si="2006"/>
        <v>6224.6509074518381</v>
      </c>
      <c r="I9902" s="5">
        <f t="shared" si="2007"/>
        <v>720</v>
      </c>
      <c r="J9902" s="5">
        <f t="shared" si="2008"/>
        <v>5504.6509074518381</v>
      </c>
      <c r="K9902" s="2">
        <f t="shared" si="2009"/>
        <v>120566.85603214997</v>
      </c>
      <c r="L9902" s="2">
        <f t="shared" si="2010"/>
        <v>164676</v>
      </c>
      <c r="M9902" s="2">
        <f t="shared" si="2011"/>
        <v>22880</v>
      </c>
      <c r="N9902" s="6">
        <f t="shared" si="2012"/>
        <v>1</v>
      </c>
      <c r="O9902" s="2">
        <f t="shared" si="2013"/>
        <v>1229.1439678500319</v>
      </c>
      <c r="P9902" s="2">
        <f t="shared" si="2014"/>
        <v>1229.1439678500319</v>
      </c>
    </row>
    <row r="9903" spans="1:16">
      <c r="A9903" s="6">
        <v>15</v>
      </c>
      <c r="B9903" s="6">
        <v>4</v>
      </c>
      <c r="C9903" s="6">
        <v>10</v>
      </c>
      <c r="D9903" s="6">
        <f t="shared" si="2002"/>
        <v>29</v>
      </c>
      <c r="E9903" s="5">
        <f t="shared" si="2003"/>
        <v>5639.2850287111351</v>
      </c>
      <c r="F9903" s="5">
        <f t="shared" si="2004"/>
        <v>132.45754687499996</v>
      </c>
      <c r="G9903" s="5">
        <f t="shared" si="2005"/>
        <v>509.52187334891573</v>
      </c>
      <c r="H9903" s="5">
        <f t="shared" si="2006"/>
        <v>6281.2644489350505</v>
      </c>
      <c r="I9903" s="5">
        <f t="shared" si="2007"/>
        <v>720</v>
      </c>
      <c r="J9903" s="5">
        <f t="shared" si="2008"/>
        <v>5561.2644489350505</v>
      </c>
      <c r="K9903" s="2">
        <f t="shared" si="2009"/>
        <v>121549.73001623352</v>
      </c>
      <c r="L9903" s="2">
        <f t="shared" si="2010"/>
        <v>167376</v>
      </c>
      <c r="M9903" s="2">
        <f t="shared" si="2011"/>
        <v>23760</v>
      </c>
      <c r="N9903" s="6">
        <f t="shared" si="2012"/>
        <v>1</v>
      </c>
      <c r="O9903" s="2">
        <f t="shared" si="2013"/>
        <v>2066.2699837664841</v>
      </c>
      <c r="P9903" s="2">
        <f t="shared" si="2014"/>
        <v>2066.2699837664841</v>
      </c>
    </row>
    <row r="9904" spans="1:16">
      <c r="A9904" s="6">
        <v>15</v>
      </c>
      <c r="B9904" s="6">
        <v>4</v>
      </c>
      <c r="C9904" s="6">
        <v>11</v>
      </c>
      <c r="D9904" s="6">
        <f t="shared" si="2002"/>
        <v>30</v>
      </c>
      <c r="E9904" s="5">
        <f t="shared" si="2003"/>
        <v>5639.2850287111351</v>
      </c>
      <c r="F9904" s="5">
        <f t="shared" si="2004"/>
        <v>132.45754687499996</v>
      </c>
      <c r="G9904" s="5">
        <f t="shared" si="2005"/>
        <v>567.47998644235474</v>
      </c>
      <c r="H9904" s="5">
        <f t="shared" si="2006"/>
        <v>6339.2225620284898</v>
      </c>
      <c r="I9904" s="5">
        <f t="shared" si="2007"/>
        <v>720</v>
      </c>
      <c r="J9904" s="5">
        <f t="shared" si="2008"/>
        <v>5619.2225620284898</v>
      </c>
      <c r="K9904" s="2">
        <f t="shared" si="2009"/>
        <v>122555.94725743905</v>
      </c>
      <c r="L9904" s="2">
        <f t="shared" si="2010"/>
        <v>170076</v>
      </c>
      <c r="M9904" s="2">
        <f t="shared" si="2011"/>
        <v>24640</v>
      </c>
      <c r="N9904" s="6">
        <f t="shared" si="2012"/>
        <v>1</v>
      </c>
      <c r="O9904" s="2">
        <f t="shared" si="2013"/>
        <v>2880.0527425609471</v>
      </c>
      <c r="P9904" s="2">
        <f t="shared" si="2014"/>
        <v>2880.0527425609471</v>
      </c>
    </row>
    <row r="9905" spans="1:16">
      <c r="A9905" s="6">
        <v>15</v>
      </c>
      <c r="B9905" s="6">
        <v>4</v>
      </c>
      <c r="C9905" s="6">
        <v>12</v>
      </c>
      <c r="D9905" s="6">
        <f t="shared" si="2002"/>
        <v>31</v>
      </c>
      <c r="E9905" s="5">
        <f t="shared" si="2003"/>
        <v>5639.2850287111351</v>
      </c>
      <c r="F9905" s="5">
        <f t="shared" si="2004"/>
        <v>132.45754687499996</v>
      </c>
      <c r="G9905" s="5">
        <f t="shared" si="2005"/>
        <v>626.80743957041921</v>
      </c>
      <c r="H9905" s="5">
        <f t="shared" si="2006"/>
        <v>6398.5500151565539</v>
      </c>
      <c r="I9905" s="5">
        <f t="shared" si="2007"/>
        <v>720</v>
      </c>
      <c r="J9905" s="5">
        <f t="shared" si="2008"/>
        <v>5678.5500151565539</v>
      </c>
      <c r="K9905" s="2">
        <f t="shared" si="2009"/>
        <v>123585.93776313461</v>
      </c>
      <c r="L9905" s="2">
        <f t="shared" si="2010"/>
        <v>172776</v>
      </c>
      <c r="M9905" s="2">
        <f t="shared" si="2011"/>
        <v>25520</v>
      </c>
      <c r="N9905" s="6">
        <f t="shared" si="2012"/>
        <v>1</v>
      </c>
      <c r="O9905" s="2">
        <f t="shared" si="2013"/>
        <v>3670.0622368653858</v>
      </c>
      <c r="P9905" s="2">
        <f t="shared" si="2014"/>
        <v>3670.0622368653858</v>
      </c>
    </row>
    <row r="9906" spans="1:16">
      <c r="A9906" s="6">
        <v>15</v>
      </c>
      <c r="B9906" s="6">
        <v>4</v>
      </c>
      <c r="C9906" s="6">
        <v>13</v>
      </c>
      <c r="D9906" s="6">
        <f t="shared" si="2002"/>
        <v>32</v>
      </c>
      <c r="E9906" s="5">
        <f t="shared" si="2003"/>
        <v>5639.2850287111351</v>
      </c>
      <c r="F9906" s="5">
        <f t="shared" si="2004"/>
        <v>132.45754687499996</v>
      </c>
      <c r="G9906" s="5">
        <f t="shared" si="2005"/>
        <v>687.52941027880343</v>
      </c>
      <c r="H9906" s="5">
        <f t="shared" si="2006"/>
        <v>6459.271985864938</v>
      </c>
      <c r="I9906" s="5">
        <f t="shared" si="2007"/>
        <v>720</v>
      </c>
      <c r="J9906" s="5">
        <f t="shared" si="2008"/>
        <v>5739.271985864938</v>
      </c>
      <c r="K9906" s="2">
        <f t="shared" si="2009"/>
        <v>124640.13864348851</v>
      </c>
      <c r="L9906" s="2">
        <f t="shared" si="2010"/>
        <v>175476</v>
      </c>
      <c r="M9906" s="2">
        <f t="shared" si="2011"/>
        <v>26400</v>
      </c>
      <c r="N9906" s="6">
        <f t="shared" si="2012"/>
        <v>1</v>
      </c>
      <c r="O9906" s="2">
        <f t="shared" si="2013"/>
        <v>4435.8613565114938</v>
      </c>
      <c r="P9906" s="2">
        <f t="shared" si="2014"/>
        <v>4435.8613565114938</v>
      </c>
    </row>
    <row r="9907" spans="1:16">
      <c r="A9907" s="6">
        <v>15</v>
      </c>
      <c r="B9907" s="6">
        <v>4</v>
      </c>
      <c r="C9907" s="6">
        <v>14</v>
      </c>
      <c r="D9907" s="6">
        <f t="shared" si="2002"/>
        <v>33</v>
      </c>
      <c r="E9907" s="5">
        <f t="shared" si="2003"/>
        <v>5639.2850287111351</v>
      </c>
      <c r="F9907" s="5">
        <f t="shared" si="2004"/>
        <v>132.45754687499996</v>
      </c>
      <c r="G9907" s="5">
        <f t="shared" si="2005"/>
        <v>749.67149159246469</v>
      </c>
      <c r="H9907" s="5">
        <f t="shared" si="2006"/>
        <v>6521.4140671785999</v>
      </c>
      <c r="I9907" s="5">
        <f t="shared" si="2007"/>
        <v>720</v>
      </c>
      <c r="J9907" s="5">
        <f t="shared" si="2008"/>
        <v>5801.4140671785999</v>
      </c>
      <c r="K9907" s="2">
        <f t="shared" si="2009"/>
        <v>125718.99422185069</v>
      </c>
      <c r="L9907" s="2">
        <f t="shared" si="2010"/>
        <v>178176</v>
      </c>
      <c r="M9907" s="2">
        <f t="shared" si="2011"/>
        <v>27280</v>
      </c>
      <c r="N9907" s="6">
        <f t="shared" si="2012"/>
        <v>0</v>
      </c>
      <c r="O9907" s="2">
        <f t="shared" si="2013"/>
        <v>5177.0057781493088</v>
      </c>
      <c r="P9907" s="2" t="str">
        <f t="shared" si="2014"/>
        <v/>
      </c>
    </row>
    <row r="9908" spans="1:16">
      <c r="A9908" s="6">
        <v>15</v>
      </c>
      <c r="B9908" s="6">
        <v>4</v>
      </c>
      <c r="C9908" s="6">
        <v>15</v>
      </c>
      <c r="D9908" s="6">
        <f t="shared" si="2002"/>
        <v>34</v>
      </c>
      <c r="E9908" s="5">
        <f t="shared" si="2003"/>
        <v>5639.2850287111351</v>
      </c>
      <c r="F9908" s="5">
        <f t="shared" si="2004"/>
        <v>132.45754687499996</v>
      </c>
      <c r="G9908" s="5">
        <f t="shared" si="2005"/>
        <v>813.25969846861108</v>
      </c>
      <c r="H9908" s="5">
        <f t="shared" si="2006"/>
        <v>6585.0022740547465</v>
      </c>
      <c r="I9908" s="5">
        <f t="shared" si="2007"/>
        <v>720</v>
      </c>
      <c r="J9908" s="5">
        <f t="shared" si="2008"/>
        <v>5865.0022740547465</v>
      </c>
      <c r="K9908" s="2">
        <f t="shared" si="2009"/>
        <v>126822.95614678379</v>
      </c>
      <c r="L9908" s="2">
        <f t="shared" si="2010"/>
        <v>180876</v>
      </c>
      <c r="M9908" s="2">
        <f t="shared" si="2011"/>
        <v>28160</v>
      </c>
      <c r="N9908" s="6">
        <f t="shared" si="2012"/>
        <v>0</v>
      </c>
      <c r="O9908" s="2">
        <f t="shared" si="2013"/>
        <v>5893.0438532162079</v>
      </c>
      <c r="P9908" s="2" t="str">
        <f t="shared" si="2014"/>
        <v/>
      </c>
    </row>
    <row r="9909" spans="1:16">
      <c r="A9909" s="6">
        <v>15</v>
      </c>
      <c r="B9909" s="6">
        <v>4</v>
      </c>
      <c r="C9909" s="6">
        <v>16</v>
      </c>
      <c r="D9909" s="6">
        <f t="shared" si="2002"/>
        <v>35</v>
      </c>
      <c r="E9909" s="5">
        <f t="shared" si="2003"/>
        <v>5639.2850287111351</v>
      </c>
      <c r="F9909" s="5">
        <f t="shared" si="2004"/>
        <v>132.45754687499996</v>
      </c>
      <c r="G9909" s="5">
        <f t="shared" si="2005"/>
        <v>878.32047434610013</v>
      </c>
      <c r="H9909" s="5">
        <f t="shared" si="2006"/>
        <v>6650.0630499322351</v>
      </c>
      <c r="I9909" s="5">
        <f t="shared" si="2007"/>
        <v>720</v>
      </c>
      <c r="J9909" s="5">
        <f t="shared" si="2008"/>
        <v>5930.0630499322351</v>
      </c>
      <c r="K9909" s="2">
        <f t="shared" si="2009"/>
        <v>127952.48350576797</v>
      </c>
      <c r="L9909" s="2">
        <f t="shared" si="2010"/>
        <v>183576</v>
      </c>
      <c r="M9909" s="2">
        <f t="shared" si="2011"/>
        <v>29040</v>
      </c>
      <c r="N9909" s="6">
        <f t="shared" si="2012"/>
        <v>0</v>
      </c>
      <c r="O9909" s="2">
        <f t="shared" si="2013"/>
        <v>6583.5164942320262</v>
      </c>
      <c r="P9909" s="2" t="str">
        <f t="shared" si="2014"/>
        <v/>
      </c>
    </row>
    <row r="9910" spans="1:16">
      <c r="A9910" s="6">
        <v>15</v>
      </c>
      <c r="B9910" s="6">
        <v>4</v>
      </c>
      <c r="C9910" s="6">
        <v>17</v>
      </c>
      <c r="D9910" s="6">
        <f t="shared" si="2002"/>
        <v>36</v>
      </c>
      <c r="E9910" s="5">
        <f t="shared" si="2003"/>
        <v>5639.2850287111351</v>
      </c>
      <c r="F9910" s="5">
        <f t="shared" si="2004"/>
        <v>132.45754687499996</v>
      </c>
      <c r="G9910" s="5">
        <f t="shared" si="2005"/>
        <v>944.88069779264049</v>
      </c>
      <c r="H9910" s="5">
        <f t="shared" si="2006"/>
        <v>6716.6232733787756</v>
      </c>
      <c r="I9910" s="5">
        <f t="shared" si="2007"/>
        <v>720</v>
      </c>
      <c r="J9910" s="5">
        <f t="shared" si="2008"/>
        <v>5996.6232733787756</v>
      </c>
      <c r="K9910" s="2">
        <f t="shared" si="2009"/>
        <v>129108.04294060374</v>
      </c>
      <c r="L9910" s="2">
        <f t="shared" si="2010"/>
        <v>186276</v>
      </c>
      <c r="M9910" s="2">
        <f t="shared" si="2011"/>
        <v>29920</v>
      </c>
      <c r="N9910" s="6">
        <f t="shared" si="2012"/>
        <v>0</v>
      </c>
      <c r="O9910" s="2">
        <f t="shared" si="2013"/>
        <v>7247.9570593962562</v>
      </c>
      <c r="P9910" s="2" t="str">
        <f t="shared" si="2014"/>
        <v/>
      </c>
    </row>
    <row r="9911" spans="1:16">
      <c r="A9911" s="6">
        <v>15</v>
      </c>
      <c r="B9911" s="6">
        <v>4</v>
      </c>
      <c r="C9911" s="6">
        <v>18</v>
      </c>
      <c r="D9911" s="6">
        <f t="shared" si="2002"/>
        <v>37</v>
      </c>
      <c r="E9911" s="5">
        <f t="shared" si="2003"/>
        <v>5639.2850287111351</v>
      </c>
      <c r="F9911" s="5">
        <f t="shared" si="2004"/>
        <v>132.45754687499996</v>
      </c>
      <c r="G9911" s="5">
        <f t="shared" si="2005"/>
        <v>1012.9676892512279</v>
      </c>
      <c r="H9911" s="5">
        <f t="shared" si="2006"/>
        <v>6784.710264837363</v>
      </c>
      <c r="I9911" s="5">
        <f t="shared" si="2007"/>
        <v>720</v>
      </c>
      <c r="J9911" s="5">
        <f t="shared" si="2008"/>
        <v>6064.710264837363</v>
      </c>
      <c r="K9911" s="2">
        <f t="shared" si="2009"/>
        <v>130290.10876453755</v>
      </c>
      <c r="L9911" s="2">
        <f t="shared" si="2010"/>
        <v>188976</v>
      </c>
      <c r="M9911" s="2">
        <f t="shared" si="2011"/>
        <v>30800</v>
      </c>
      <c r="N9911" s="6">
        <f t="shared" si="2012"/>
        <v>0</v>
      </c>
      <c r="O9911" s="2">
        <f t="shared" si="2013"/>
        <v>7885.8912354624481</v>
      </c>
      <c r="P9911" s="2" t="str">
        <f t="shared" si="2014"/>
        <v/>
      </c>
    </row>
    <row r="9912" spans="1:16">
      <c r="A9912" s="6">
        <v>15</v>
      </c>
      <c r="B9912" s="6">
        <v>4</v>
      </c>
      <c r="C9912" s="6">
        <v>19</v>
      </c>
      <c r="D9912" s="6">
        <f t="shared" si="2002"/>
        <v>38</v>
      </c>
      <c r="E9912" s="5">
        <f t="shared" si="2003"/>
        <v>5639.2850287111351</v>
      </c>
      <c r="F9912" s="5">
        <f t="shared" si="2004"/>
        <v>132.45754687499996</v>
      </c>
      <c r="G9912" s="5">
        <f t="shared" si="2005"/>
        <v>1082.6092178872495</v>
      </c>
      <c r="H9912" s="5">
        <f t="shared" si="2006"/>
        <v>6854.3517934733845</v>
      </c>
      <c r="I9912" s="5">
        <f t="shared" si="2007"/>
        <v>720</v>
      </c>
      <c r="J9912" s="5">
        <f t="shared" si="2008"/>
        <v>6134.3517934733845</v>
      </c>
      <c r="K9912" s="2">
        <f t="shared" si="2009"/>
        <v>131499.16308113514</v>
      </c>
      <c r="L9912" s="2">
        <f t="shared" si="2010"/>
        <v>191676</v>
      </c>
      <c r="M9912" s="2">
        <f t="shared" si="2011"/>
        <v>31680</v>
      </c>
      <c r="N9912" s="6">
        <f t="shared" si="2012"/>
        <v>0</v>
      </c>
      <c r="O9912" s="2">
        <f t="shared" si="2013"/>
        <v>8496.8369188648649</v>
      </c>
      <c r="P9912" s="2" t="str">
        <f t="shared" si="2014"/>
        <v/>
      </c>
    </row>
    <row r="9913" spans="1:16">
      <c r="A9913" s="6">
        <v>15</v>
      </c>
      <c r="B9913" s="6">
        <v>4</v>
      </c>
      <c r="C9913" s="6">
        <v>20</v>
      </c>
      <c r="D9913" s="6">
        <f t="shared" si="2002"/>
        <v>39</v>
      </c>
      <c r="E9913" s="5">
        <f t="shared" si="2003"/>
        <v>5639.2850287111351</v>
      </c>
      <c r="F9913" s="5">
        <f t="shared" si="2004"/>
        <v>132.45754687499996</v>
      </c>
      <c r="G9913" s="5">
        <f t="shared" si="2005"/>
        <v>1153.8335085377266</v>
      </c>
      <c r="H9913" s="5">
        <f t="shared" si="2006"/>
        <v>6925.5760841238616</v>
      </c>
      <c r="I9913" s="5">
        <f t="shared" si="2007"/>
        <v>720</v>
      </c>
      <c r="J9913" s="5">
        <f t="shared" si="2008"/>
        <v>6205.5760841238616</v>
      </c>
      <c r="K9913" s="2">
        <f t="shared" si="2009"/>
        <v>132735.69590492814</v>
      </c>
      <c r="L9913" s="2">
        <f t="shared" si="2010"/>
        <v>194376</v>
      </c>
      <c r="M9913" s="2">
        <f t="shared" si="2011"/>
        <v>32560</v>
      </c>
      <c r="N9913" s="6">
        <f t="shared" si="2012"/>
        <v>0</v>
      </c>
      <c r="O9913" s="2">
        <f t="shared" si="2013"/>
        <v>9080.3040950718569</v>
      </c>
      <c r="P9913" s="2" t="str">
        <f t="shared" si="2014"/>
        <v/>
      </c>
    </row>
    <row r="9914" spans="1:16">
      <c r="A9914" s="6">
        <v>15</v>
      </c>
      <c r="B9914" s="6">
        <v>4</v>
      </c>
      <c r="C9914" s="6">
        <v>21</v>
      </c>
      <c r="D9914" s="6">
        <f t="shared" si="2002"/>
        <v>40</v>
      </c>
      <c r="E9914" s="5">
        <f t="shared" si="2003"/>
        <v>5639.2850287111351</v>
      </c>
      <c r="F9914" s="5">
        <f t="shared" si="2004"/>
        <v>132.45754687499996</v>
      </c>
      <c r="G9914" s="5">
        <f t="shared" si="2005"/>
        <v>1226.6692487641703</v>
      </c>
      <c r="H9914" s="5">
        <f t="shared" si="2006"/>
        <v>6998.4118243503053</v>
      </c>
      <c r="I9914" s="5">
        <f t="shared" si="2007"/>
        <v>720</v>
      </c>
      <c r="J9914" s="5">
        <f t="shared" si="2008"/>
        <v>6278.4118243503053</v>
      </c>
      <c r="K9914" s="2">
        <f t="shared" si="2009"/>
        <v>134000.20528385945</v>
      </c>
      <c r="L9914" s="2">
        <f t="shared" si="2010"/>
        <v>197076</v>
      </c>
      <c r="M9914" s="2">
        <f t="shared" si="2011"/>
        <v>33440</v>
      </c>
      <c r="N9914" s="6">
        <f t="shared" si="2012"/>
        <v>0</v>
      </c>
      <c r="O9914" s="2">
        <f t="shared" si="2013"/>
        <v>9635.7947161405464</v>
      </c>
      <c r="P9914" s="2" t="str">
        <f t="shared" si="2014"/>
        <v/>
      </c>
    </row>
    <row r="9915" spans="1:16">
      <c r="A9915" s="6">
        <v>15</v>
      </c>
      <c r="B9915" s="6">
        <v>4</v>
      </c>
      <c r="C9915" s="6">
        <v>22</v>
      </c>
      <c r="D9915" s="6">
        <f t="shared" si="2002"/>
        <v>41</v>
      </c>
      <c r="E9915" s="5">
        <f t="shared" si="2003"/>
        <v>5639.2850287111351</v>
      </c>
      <c r="F9915" s="5">
        <f t="shared" si="2004"/>
        <v>132.45754687499996</v>
      </c>
      <c r="G9915" s="5">
        <f t="shared" si="2005"/>
        <v>1301.1455960105666</v>
      </c>
      <c r="H9915" s="5">
        <f t="shared" si="2006"/>
        <v>7072.8881715967018</v>
      </c>
      <c r="I9915" s="5">
        <f t="shared" si="2007"/>
        <v>720</v>
      </c>
      <c r="J9915" s="5">
        <f t="shared" si="2008"/>
        <v>6352.8881715967018</v>
      </c>
      <c r="K9915" s="2">
        <f t="shared" si="2009"/>
        <v>135293.19742355385</v>
      </c>
      <c r="L9915" s="2">
        <f t="shared" si="2010"/>
        <v>199776</v>
      </c>
      <c r="M9915" s="2">
        <f t="shared" si="2011"/>
        <v>34320</v>
      </c>
      <c r="N9915" s="6">
        <f t="shared" si="2012"/>
        <v>0</v>
      </c>
      <c r="O9915" s="2">
        <f t="shared" si="2013"/>
        <v>10162.802576446149</v>
      </c>
      <c r="P9915" s="2" t="str">
        <f t="shared" si="2014"/>
        <v/>
      </c>
    </row>
    <row r="9916" spans="1:16">
      <c r="A9916" s="6">
        <v>15</v>
      </c>
      <c r="B9916" s="6">
        <v>4</v>
      </c>
      <c r="C9916" s="6">
        <v>23</v>
      </c>
      <c r="D9916" s="6">
        <f t="shared" si="2002"/>
        <v>42</v>
      </c>
      <c r="E9916" s="5">
        <f t="shared" si="2003"/>
        <v>5639.2850287111351</v>
      </c>
      <c r="F9916" s="5">
        <f t="shared" si="2004"/>
        <v>132.45754687499996</v>
      </c>
      <c r="G9916" s="5">
        <f t="shared" si="2005"/>
        <v>1377.292184868003</v>
      </c>
      <c r="H9916" s="5">
        <f t="shared" si="2006"/>
        <v>7149.0347604541384</v>
      </c>
      <c r="I9916" s="5">
        <f t="shared" si="2007"/>
        <v>720</v>
      </c>
      <c r="J9916" s="5">
        <f t="shared" si="2008"/>
        <v>6429.0347604541384</v>
      </c>
      <c r="K9916" s="2">
        <f t="shared" si="2009"/>
        <v>136615.18681343988</v>
      </c>
      <c r="L9916" s="2">
        <f t="shared" si="2010"/>
        <v>202476</v>
      </c>
      <c r="M9916" s="2">
        <f t="shared" si="2011"/>
        <v>35200</v>
      </c>
      <c r="N9916" s="6">
        <f t="shared" si="2012"/>
        <v>0</v>
      </c>
      <c r="O9916" s="2">
        <f t="shared" si="2013"/>
        <v>10660.813186560117</v>
      </c>
      <c r="P9916" s="2" t="str">
        <f t="shared" si="2014"/>
        <v/>
      </c>
    </row>
    <row r="9917" spans="1:16">
      <c r="A9917" s="6">
        <v>15</v>
      </c>
      <c r="B9917" s="6">
        <v>4</v>
      </c>
      <c r="C9917" s="6">
        <v>24</v>
      </c>
      <c r="D9917" s="6">
        <f t="shared" si="2002"/>
        <v>43</v>
      </c>
      <c r="E9917" s="5">
        <f t="shared" si="2003"/>
        <v>5639.2850287111351</v>
      </c>
      <c r="F9917" s="5">
        <f t="shared" si="2004"/>
        <v>132.45754687499996</v>
      </c>
      <c r="G9917" s="5">
        <f t="shared" si="2005"/>
        <v>1455.1391344474989</v>
      </c>
      <c r="H9917" s="5">
        <f t="shared" si="2006"/>
        <v>7226.8817100336337</v>
      </c>
      <c r="I9917" s="5">
        <f t="shared" si="2007"/>
        <v>720</v>
      </c>
      <c r="J9917" s="5">
        <f t="shared" si="2008"/>
        <v>6506.8817100336337</v>
      </c>
      <c r="K9917" s="2">
        <f t="shared" si="2009"/>
        <v>137966.6963547506</v>
      </c>
      <c r="L9917" s="2">
        <f t="shared" si="2010"/>
        <v>205176</v>
      </c>
      <c r="M9917" s="2">
        <f t="shared" si="2011"/>
        <v>36080</v>
      </c>
      <c r="N9917" s="6">
        <f t="shared" si="2012"/>
        <v>0</v>
      </c>
      <c r="O9917" s="2">
        <f t="shared" si="2013"/>
        <v>11129.303645249398</v>
      </c>
      <c r="P9917" s="2" t="str">
        <f t="shared" si="2014"/>
        <v/>
      </c>
    </row>
    <row r="9918" spans="1:16">
      <c r="A9918" s="6">
        <v>15</v>
      </c>
      <c r="B9918" s="6">
        <v>4</v>
      </c>
      <c r="C9918" s="6">
        <v>25</v>
      </c>
      <c r="D9918" s="6">
        <f t="shared" si="2002"/>
        <v>44</v>
      </c>
      <c r="E9918" s="5">
        <f t="shared" si="2003"/>
        <v>5639.2850287111351</v>
      </c>
      <c r="F9918" s="5">
        <f t="shared" si="2004"/>
        <v>132.45754687499996</v>
      </c>
      <c r="G9918" s="5">
        <f t="shared" si="2005"/>
        <v>1534.7170558625965</v>
      </c>
      <c r="H9918" s="5">
        <f t="shared" si="2006"/>
        <v>7306.4596314487317</v>
      </c>
      <c r="I9918" s="5">
        <f t="shared" si="2007"/>
        <v>720</v>
      </c>
      <c r="J9918" s="5">
        <f t="shared" si="2008"/>
        <v>6586.4596314487317</v>
      </c>
      <c r="K9918" s="2">
        <f t="shared" si="2009"/>
        <v>139348.25749042939</v>
      </c>
      <c r="L9918" s="2">
        <f t="shared" si="2010"/>
        <v>207876</v>
      </c>
      <c r="M9918" s="2">
        <f t="shared" si="2011"/>
        <v>36960</v>
      </c>
      <c r="N9918" s="6">
        <f t="shared" si="2012"/>
        <v>0</v>
      </c>
      <c r="O9918" s="2">
        <f t="shared" si="2013"/>
        <v>11567.742509570613</v>
      </c>
      <c r="P9918" s="2" t="str">
        <f t="shared" si="2014"/>
        <v/>
      </c>
    </row>
    <row r="9919" spans="1:16">
      <c r="A9919" s="6">
        <v>15</v>
      </c>
      <c r="B9919" s="6">
        <v>4</v>
      </c>
      <c r="C9919" s="6">
        <v>26</v>
      </c>
      <c r="D9919" s="6">
        <f t="shared" si="2002"/>
        <v>45</v>
      </c>
      <c r="E9919" s="5">
        <f t="shared" si="2003"/>
        <v>5639.2850287111351</v>
      </c>
      <c r="F9919" s="5">
        <f t="shared" si="2004"/>
        <v>132.45754687499996</v>
      </c>
      <c r="G9919" s="5">
        <f t="shared" si="2005"/>
        <v>1616.0570598233144</v>
      </c>
      <c r="H9919" s="5">
        <f t="shared" si="2006"/>
        <v>7387.7996354094494</v>
      </c>
      <c r="I9919" s="5">
        <f t="shared" si="2007"/>
        <v>720</v>
      </c>
      <c r="J9919" s="5">
        <f t="shared" si="2008"/>
        <v>6667.7996354094494</v>
      </c>
      <c r="K9919" s="2">
        <f t="shared" si="2009"/>
        <v>140760.41033696959</v>
      </c>
      <c r="L9919" s="2">
        <f t="shared" si="2010"/>
        <v>210576</v>
      </c>
      <c r="M9919" s="2">
        <f t="shared" si="2011"/>
        <v>37840</v>
      </c>
      <c r="N9919" s="6">
        <f t="shared" si="2012"/>
        <v>0</v>
      </c>
      <c r="O9919" s="2">
        <f t="shared" si="2013"/>
        <v>11975.589663030405</v>
      </c>
      <c r="P9919" s="2" t="str">
        <f t="shared" si="2014"/>
        <v/>
      </c>
    </row>
    <row r="9920" spans="1:16">
      <c r="A9920" s="6">
        <v>15</v>
      </c>
      <c r="B9920" s="6">
        <v>4</v>
      </c>
      <c r="C9920" s="6">
        <v>27</v>
      </c>
      <c r="D9920" s="6">
        <f t="shared" si="2002"/>
        <v>46</v>
      </c>
      <c r="E9920" s="5">
        <f t="shared" si="2003"/>
        <v>5639.2850287111351</v>
      </c>
      <c r="F9920" s="5">
        <f t="shared" si="2004"/>
        <v>132.45754687499996</v>
      </c>
      <c r="G9920" s="5">
        <f t="shared" si="2005"/>
        <v>1699.1907643430709</v>
      </c>
      <c r="H9920" s="5">
        <f t="shared" si="2006"/>
        <v>7470.9333399292063</v>
      </c>
      <c r="I9920" s="5">
        <f t="shared" si="2007"/>
        <v>720</v>
      </c>
      <c r="J9920" s="5">
        <f t="shared" si="2008"/>
        <v>6750.9333399292063</v>
      </c>
      <c r="K9920" s="2">
        <f t="shared" si="2009"/>
        <v>142203.70381821541</v>
      </c>
      <c r="L9920" s="2">
        <f t="shared" si="2010"/>
        <v>213276</v>
      </c>
      <c r="M9920" s="2">
        <f t="shared" si="2011"/>
        <v>38720</v>
      </c>
      <c r="N9920" s="6">
        <f t="shared" si="2012"/>
        <v>0</v>
      </c>
      <c r="O9920" s="2">
        <f t="shared" si="2013"/>
        <v>12352.296181784594</v>
      </c>
      <c r="P9920" s="2" t="str">
        <f t="shared" si="2014"/>
        <v/>
      </c>
    </row>
    <row r="9921" spans="1:16">
      <c r="A9921" s="6">
        <v>15</v>
      </c>
      <c r="B9921" s="6">
        <v>4</v>
      </c>
      <c r="C9921" s="6">
        <v>28</v>
      </c>
      <c r="D9921" s="6">
        <f t="shared" si="2002"/>
        <v>47</v>
      </c>
      <c r="E9921" s="5">
        <f t="shared" si="2003"/>
        <v>5639.2850287111351</v>
      </c>
      <c r="F9921" s="5">
        <f t="shared" si="2004"/>
        <v>132.45754687499996</v>
      </c>
      <c r="G9921" s="5">
        <f t="shared" si="2005"/>
        <v>1784.1503025602246</v>
      </c>
      <c r="H9921" s="5">
        <f t="shared" si="2006"/>
        <v>7555.8928781463601</v>
      </c>
      <c r="I9921" s="5">
        <f t="shared" si="2007"/>
        <v>720</v>
      </c>
      <c r="J9921" s="5">
        <f t="shared" si="2008"/>
        <v>6835.8928781463601</v>
      </c>
      <c r="K9921" s="2">
        <f t="shared" si="2009"/>
        <v>143678.69580115209</v>
      </c>
      <c r="L9921" s="2">
        <f t="shared" si="2010"/>
        <v>215976</v>
      </c>
      <c r="M9921" s="2">
        <f t="shared" si="2011"/>
        <v>39600</v>
      </c>
      <c r="N9921" s="6">
        <f t="shared" si="2012"/>
        <v>0</v>
      </c>
      <c r="O9921" s="2">
        <f t="shared" si="2013"/>
        <v>12697.304198847909</v>
      </c>
      <c r="P9921" s="2" t="str">
        <f t="shared" si="2014"/>
        <v/>
      </c>
    </row>
    <row r="9922" spans="1:16">
      <c r="A9922" s="6">
        <v>15</v>
      </c>
      <c r="B9922" s="6">
        <v>4</v>
      </c>
      <c r="C9922" s="6">
        <v>29</v>
      </c>
      <c r="D9922" s="6">
        <f t="shared" si="2002"/>
        <v>48</v>
      </c>
      <c r="E9922" s="5">
        <f t="shared" si="2003"/>
        <v>5639.2850287111351</v>
      </c>
      <c r="F9922" s="5">
        <f t="shared" si="2004"/>
        <v>132.45754687499996</v>
      </c>
      <c r="G9922" s="5">
        <f t="shared" si="2005"/>
        <v>1870.9683306758782</v>
      </c>
      <c r="H9922" s="5">
        <f t="shared" si="2006"/>
        <v>7642.7109062620129</v>
      </c>
      <c r="I9922" s="5">
        <f t="shared" si="2007"/>
        <v>720</v>
      </c>
      <c r="J9922" s="5">
        <f t="shared" si="2008"/>
        <v>6922.7109062620129</v>
      </c>
      <c r="K9922" s="2">
        <f t="shared" si="2009"/>
        <v>145185.9532337155</v>
      </c>
      <c r="L9922" s="2">
        <f t="shared" si="2010"/>
        <v>218676</v>
      </c>
      <c r="M9922" s="2">
        <f t="shared" si="2011"/>
        <v>40480</v>
      </c>
      <c r="N9922" s="6">
        <f t="shared" si="2012"/>
        <v>0</v>
      </c>
      <c r="O9922" s="2">
        <f t="shared" si="2013"/>
        <v>13010.046766284504</v>
      </c>
      <c r="P9922" s="2" t="str">
        <f t="shared" si="2014"/>
        <v/>
      </c>
    </row>
    <row r="9923" spans="1:16">
      <c r="A9923" s="6">
        <v>15</v>
      </c>
      <c r="B9923" s="6">
        <v>4</v>
      </c>
      <c r="C9923" s="6">
        <v>30</v>
      </c>
      <c r="D9923" s="6">
        <f t="shared" si="2002"/>
        <v>49</v>
      </c>
      <c r="E9923" s="5">
        <f t="shared" si="2003"/>
        <v>5639.2850287111351</v>
      </c>
      <c r="F9923" s="5">
        <f t="shared" si="2004"/>
        <v>132.45754687499996</v>
      </c>
      <c r="G9923" s="5">
        <f t="shared" si="2005"/>
        <v>1959.6780360096488</v>
      </c>
      <c r="H9923" s="5">
        <f t="shared" si="2006"/>
        <v>7731.4206115957841</v>
      </c>
      <c r="I9923" s="5">
        <f t="shared" si="2007"/>
        <v>720</v>
      </c>
      <c r="J9923" s="5">
        <f t="shared" si="2008"/>
        <v>7011.4206115957841</v>
      </c>
      <c r="K9923" s="2">
        <f t="shared" si="2009"/>
        <v>146726.05228464902</v>
      </c>
      <c r="L9923" s="2">
        <f t="shared" si="2010"/>
        <v>221376</v>
      </c>
      <c r="M9923" s="2">
        <f t="shared" si="2011"/>
        <v>41360</v>
      </c>
      <c r="N9923" s="6">
        <f t="shared" si="2012"/>
        <v>0</v>
      </c>
      <c r="O9923" s="2">
        <f t="shared" si="2013"/>
        <v>13289.94771535098</v>
      </c>
      <c r="P9923" s="2" t="str">
        <f t="shared" si="2014"/>
        <v/>
      </c>
    </row>
    <row r="9924" spans="1:16">
      <c r="A9924" s="6">
        <v>15</v>
      </c>
      <c r="B9924" s="6">
        <v>5</v>
      </c>
      <c r="C9924" s="6">
        <v>0</v>
      </c>
      <c r="D9924" s="6">
        <f t="shared" ref="D9924:D9987" si="2015">A9924+B9924+C9924</f>
        <v>20</v>
      </c>
      <c r="E9924" s="5">
        <f t="shared" ref="E9924:E9987" si="2016">IF(A9924=0,0,A9924*LABOR_HRS_WK_TOM*SEASON_WEEKS*(1+DIM_PCT_TOM)^A9924)</f>
        <v>5639.2850287111351</v>
      </c>
      <c r="F9924" s="5">
        <f t="shared" ref="F9924:F9987" si="2017">IF(B9924=0,0,B9924*LABOR_HRS_WK_CAR*SEASON_WEEKS*(1+DIM_PCT_CAR)^B9924)</f>
        <v>169.71123193359369</v>
      </c>
      <c r="G9924" s="5">
        <f t="shared" ref="G9924:G9987" si="2018">IF(C9924=0,0,C9924*LABOR_HRS_WK_MES*SEASON_WEEKS*(1+DIM_PCT_MES)^C9924)</f>
        <v>0</v>
      </c>
      <c r="H9924" s="5">
        <f t="shared" ref="H9924:H9987" si="2019">E9924+F9924+G9924</f>
        <v>5808.9962606447289</v>
      </c>
      <c r="I9924" s="5">
        <f t="shared" ref="I9924:I9987" si="2020">MIN(H9924,FARMER_HRS)</f>
        <v>720</v>
      </c>
      <c r="J9924" s="5">
        <f t="shared" ref="J9924:J9987" si="2021">MAX(0,H9924-FARMER_HRS)</f>
        <v>5088.9962606447289</v>
      </c>
      <c r="K9924" s="2">
        <f t="shared" ref="K9924:K9987" si="2022">I9924*FARMER_RATE+J9924*TEMP_WORKER_RATE</f>
        <v>113350.6295250821</v>
      </c>
      <c r="L9924" s="2">
        <f t="shared" ref="L9924:L9987" si="2023">A9924*PRICE_TOM+B9924*PRICE_CAR+C9924*PRICE_MES</f>
        <v>142470</v>
      </c>
      <c r="M9924" s="2">
        <f t="shared" ref="M9924:M9987" si="2024">A9924*FERT_BED_TOM+B9924*FERT_BED_CAR+C9924*FERT_BED_MES</f>
        <v>15400</v>
      </c>
      <c r="N9924" s="6">
        <f t="shared" ref="N9924:N9987" si="2025">IF(AND(D9924&lt;=TOTAL_BEDS,J9924&lt;=TEMP_WORKER_MAX*TEMP_WORKER_HRS),1,0)</f>
        <v>1</v>
      </c>
      <c r="O9924" s="2">
        <f t="shared" ref="O9924:O9987" si="2026">L9924-M9924-K9924-FIXED_COSTS</f>
        <v>-6280.6295250820986</v>
      </c>
      <c r="P9924" s="2">
        <f t="shared" ref="P9924:P9987" si="2027">IF(N9924=1,O9924,"")</f>
        <v>-6280.6295250820986</v>
      </c>
    </row>
    <row r="9925" spans="1:16">
      <c r="A9925" s="6">
        <v>15</v>
      </c>
      <c r="B9925" s="6">
        <v>5</v>
      </c>
      <c r="C9925" s="6">
        <v>1</v>
      </c>
      <c r="D9925" s="6">
        <f t="shared" si="2015"/>
        <v>21</v>
      </c>
      <c r="E9925" s="5">
        <f t="shared" si="2016"/>
        <v>5639.2850287111351</v>
      </c>
      <c r="F9925" s="5">
        <f t="shared" si="2017"/>
        <v>169.71123193359369</v>
      </c>
      <c r="G9925" s="5">
        <f t="shared" si="2018"/>
        <v>45.5625</v>
      </c>
      <c r="H9925" s="5">
        <f t="shared" si="2019"/>
        <v>5854.5587606447289</v>
      </c>
      <c r="I9925" s="5">
        <f t="shared" si="2020"/>
        <v>720</v>
      </c>
      <c r="J9925" s="5">
        <f t="shared" si="2021"/>
        <v>5134.5587606447289</v>
      </c>
      <c r="K9925" s="2">
        <f t="shared" si="2022"/>
        <v>114141.6451500821</v>
      </c>
      <c r="L9925" s="2">
        <f t="shared" si="2023"/>
        <v>145170</v>
      </c>
      <c r="M9925" s="2">
        <f t="shared" si="2024"/>
        <v>16280</v>
      </c>
      <c r="N9925" s="6">
        <f t="shared" si="2025"/>
        <v>1</v>
      </c>
      <c r="O9925" s="2">
        <f t="shared" si="2026"/>
        <v>-5251.6451500820986</v>
      </c>
      <c r="P9925" s="2">
        <f t="shared" si="2027"/>
        <v>-5251.6451500820986</v>
      </c>
    </row>
    <row r="9926" spans="1:16">
      <c r="A9926" s="6">
        <v>15</v>
      </c>
      <c r="B9926" s="6">
        <v>5</v>
      </c>
      <c r="C9926" s="6">
        <v>2</v>
      </c>
      <c r="D9926" s="6">
        <f t="shared" si="2015"/>
        <v>22</v>
      </c>
      <c r="E9926" s="5">
        <f t="shared" si="2016"/>
        <v>5639.2850287111351</v>
      </c>
      <c r="F9926" s="5">
        <f t="shared" si="2017"/>
        <v>169.71123193359369</v>
      </c>
      <c r="G9926" s="5">
        <f t="shared" si="2018"/>
        <v>92.264062499999994</v>
      </c>
      <c r="H9926" s="5">
        <f t="shared" si="2019"/>
        <v>5901.2603231447292</v>
      </c>
      <c r="I9926" s="5">
        <f t="shared" si="2020"/>
        <v>720</v>
      </c>
      <c r="J9926" s="5">
        <f t="shared" si="2021"/>
        <v>5181.2603231447292</v>
      </c>
      <c r="K9926" s="2">
        <f t="shared" si="2022"/>
        <v>114952.4361657071</v>
      </c>
      <c r="L9926" s="2">
        <f t="shared" si="2023"/>
        <v>147870</v>
      </c>
      <c r="M9926" s="2">
        <f t="shared" si="2024"/>
        <v>17160</v>
      </c>
      <c r="N9926" s="6">
        <f t="shared" si="2025"/>
        <v>1</v>
      </c>
      <c r="O9926" s="2">
        <f t="shared" si="2026"/>
        <v>-4242.4361657070986</v>
      </c>
      <c r="P9926" s="2">
        <f t="shared" si="2027"/>
        <v>-4242.4361657070986</v>
      </c>
    </row>
    <row r="9927" spans="1:16">
      <c r="A9927" s="6">
        <v>15</v>
      </c>
      <c r="B9927" s="6">
        <v>5</v>
      </c>
      <c r="C9927" s="6">
        <v>3</v>
      </c>
      <c r="D9927" s="6">
        <f t="shared" si="2015"/>
        <v>23</v>
      </c>
      <c r="E9927" s="5">
        <f t="shared" si="2016"/>
        <v>5639.2850287111351</v>
      </c>
      <c r="F9927" s="5">
        <f t="shared" si="2017"/>
        <v>169.71123193359369</v>
      </c>
      <c r="G9927" s="5">
        <f t="shared" si="2018"/>
        <v>140.12604492187498</v>
      </c>
      <c r="H9927" s="5">
        <f t="shared" si="2019"/>
        <v>5949.1223055666042</v>
      </c>
      <c r="I9927" s="5">
        <f t="shared" si="2020"/>
        <v>720</v>
      </c>
      <c r="J9927" s="5">
        <f t="shared" si="2021"/>
        <v>5229.1223055666042</v>
      </c>
      <c r="K9927" s="2">
        <f t="shared" si="2022"/>
        <v>115783.37336053132</v>
      </c>
      <c r="L9927" s="2">
        <f t="shared" si="2023"/>
        <v>150570</v>
      </c>
      <c r="M9927" s="2">
        <f t="shared" si="2024"/>
        <v>18040</v>
      </c>
      <c r="N9927" s="6">
        <f t="shared" si="2025"/>
        <v>1</v>
      </c>
      <c r="O9927" s="2">
        <f t="shared" si="2026"/>
        <v>-3253.3733605313173</v>
      </c>
      <c r="P9927" s="2">
        <f t="shared" si="2027"/>
        <v>-3253.3733605313173</v>
      </c>
    </row>
    <row r="9928" spans="1:16">
      <c r="A9928" s="6">
        <v>15</v>
      </c>
      <c r="B9928" s="6">
        <v>5</v>
      </c>
      <c r="C9928" s="6">
        <v>4</v>
      </c>
      <c r="D9928" s="6">
        <f t="shared" si="2015"/>
        <v>24</v>
      </c>
      <c r="E9928" s="5">
        <f t="shared" si="2016"/>
        <v>5639.2850287111351</v>
      </c>
      <c r="F9928" s="5">
        <f t="shared" si="2017"/>
        <v>169.71123193359369</v>
      </c>
      <c r="G9928" s="5">
        <f t="shared" si="2018"/>
        <v>189.17016064453125</v>
      </c>
      <c r="H9928" s="5">
        <f t="shared" si="2019"/>
        <v>5998.1664212892601</v>
      </c>
      <c r="I9928" s="5">
        <f t="shared" si="2020"/>
        <v>720</v>
      </c>
      <c r="J9928" s="5">
        <f t="shared" si="2021"/>
        <v>5278.1664212892601</v>
      </c>
      <c r="K9928" s="2">
        <f t="shared" si="2022"/>
        <v>116634.83370293854</v>
      </c>
      <c r="L9928" s="2">
        <f t="shared" si="2023"/>
        <v>153270</v>
      </c>
      <c r="M9928" s="2">
        <f t="shared" si="2024"/>
        <v>18920</v>
      </c>
      <c r="N9928" s="6">
        <f t="shared" si="2025"/>
        <v>1</v>
      </c>
      <c r="O9928" s="2">
        <f t="shared" si="2026"/>
        <v>-2284.8337029385439</v>
      </c>
      <c r="P9928" s="2">
        <f t="shared" si="2027"/>
        <v>-2284.8337029385439</v>
      </c>
    </row>
    <row r="9929" spans="1:16">
      <c r="A9929" s="6">
        <v>15</v>
      </c>
      <c r="B9929" s="6">
        <v>5</v>
      </c>
      <c r="C9929" s="6">
        <v>5</v>
      </c>
      <c r="D9929" s="6">
        <f t="shared" si="2015"/>
        <v>25</v>
      </c>
      <c r="E9929" s="5">
        <f t="shared" si="2016"/>
        <v>5639.2850287111351</v>
      </c>
      <c r="F9929" s="5">
        <f t="shared" si="2017"/>
        <v>169.71123193359369</v>
      </c>
      <c r="G9929" s="5">
        <f t="shared" si="2018"/>
        <v>239.41848456573481</v>
      </c>
      <c r="H9929" s="5">
        <f t="shared" si="2019"/>
        <v>6048.4147452104635</v>
      </c>
      <c r="I9929" s="5">
        <f t="shared" si="2020"/>
        <v>720</v>
      </c>
      <c r="J9929" s="5">
        <f t="shared" si="2021"/>
        <v>5328.4147452104635</v>
      </c>
      <c r="K9929" s="2">
        <f t="shared" si="2022"/>
        <v>117507.20043768166</v>
      </c>
      <c r="L9929" s="2">
        <f t="shared" si="2023"/>
        <v>155970</v>
      </c>
      <c r="M9929" s="2">
        <f t="shared" si="2024"/>
        <v>19800</v>
      </c>
      <c r="N9929" s="6">
        <f t="shared" si="2025"/>
        <v>1</v>
      </c>
      <c r="O9929" s="2">
        <f t="shared" si="2026"/>
        <v>-1337.2004376816622</v>
      </c>
      <c r="P9929" s="2">
        <f t="shared" si="2027"/>
        <v>-1337.2004376816622</v>
      </c>
    </row>
    <row r="9930" spans="1:16">
      <c r="A9930" s="6">
        <v>15</v>
      </c>
      <c r="B9930" s="6">
        <v>5</v>
      </c>
      <c r="C9930" s="6">
        <v>6</v>
      </c>
      <c r="D9930" s="6">
        <f t="shared" si="2015"/>
        <v>26</v>
      </c>
      <c r="E9930" s="5">
        <f t="shared" si="2016"/>
        <v>5639.2850287111351</v>
      </c>
      <c r="F9930" s="5">
        <f t="shared" si="2017"/>
        <v>169.71123193359369</v>
      </c>
      <c r="G9930" s="5">
        <f t="shared" si="2018"/>
        <v>290.89345874736784</v>
      </c>
      <c r="H9930" s="5">
        <f t="shared" si="2019"/>
        <v>6099.8897193920966</v>
      </c>
      <c r="I9930" s="5">
        <f t="shared" si="2020"/>
        <v>720</v>
      </c>
      <c r="J9930" s="5">
        <f t="shared" si="2021"/>
        <v>5379.8897193920966</v>
      </c>
      <c r="K9930" s="2">
        <f t="shared" si="2022"/>
        <v>118400.86318389056</v>
      </c>
      <c r="L9930" s="2">
        <f t="shared" si="2023"/>
        <v>158670</v>
      </c>
      <c r="M9930" s="2">
        <f t="shared" si="2024"/>
        <v>20680</v>
      </c>
      <c r="N9930" s="6">
        <f t="shared" si="2025"/>
        <v>1</v>
      </c>
      <c r="O9930" s="2">
        <f t="shared" si="2026"/>
        <v>-410.86318389055668</v>
      </c>
      <c r="P9930" s="2">
        <f t="shared" si="2027"/>
        <v>-410.86318389055668</v>
      </c>
    </row>
    <row r="9931" spans="1:16">
      <c r="A9931" s="6">
        <v>15</v>
      </c>
      <c r="B9931" s="6">
        <v>5</v>
      </c>
      <c r="C9931" s="6">
        <v>7</v>
      </c>
      <c r="D9931" s="6">
        <f t="shared" si="2015"/>
        <v>27</v>
      </c>
      <c r="E9931" s="5">
        <f t="shared" si="2016"/>
        <v>5639.2850287111351</v>
      </c>
      <c r="F9931" s="5">
        <f t="shared" si="2017"/>
        <v>169.71123193359369</v>
      </c>
      <c r="G9931" s="5">
        <f t="shared" si="2018"/>
        <v>343.61789814532818</v>
      </c>
      <c r="H9931" s="5">
        <f t="shared" si="2019"/>
        <v>6152.6141587900574</v>
      </c>
      <c r="I9931" s="5">
        <f t="shared" si="2020"/>
        <v>720</v>
      </c>
      <c r="J9931" s="5">
        <f t="shared" si="2021"/>
        <v>5432.6141587900574</v>
      </c>
      <c r="K9931" s="2">
        <f t="shared" si="2022"/>
        <v>119316.2180345496</v>
      </c>
      <c r="L9931" s="2">
        <f t="shared" si="2023"/>
        <v>161370</v>
      </c>
      <c r="M9931" s="2">
        <f t="shared" si="2024"/>
        <v>21560</v>
      </c>
      <c r="N9931" s="6">
        <f t="shared" si="2025"/>
        <v>1</v>
      </c>
      <c r="O9931" s="2">
        <f t="shared" si="2026"/>
        <v>493.78196545039827</v>
      </c>
      <c r="P9931" s="2">
        <f t="shared" si="2027"/>
        <v>493.78196545039827</v>
      </c>
    </row>
    <row r="9932" spans="1:16">
      <c r="A9932" s="6">
        <v>15</v>
      </c>
      <c r="B9932" s="6">
        <v>5</v>
      </c>
      <c r="C9932" s="6">
        <v>8</v>
      </c>
      <c r="D9932" s="6">
        <f t="shared" si="2015"/>
        <v>28</v>
      </c>
      <c r="E9932" s="5">
        <f t="shared" si="2016"/>
        <v>5639.2850287111351</v>
      </c>
      <c r="F9932" s="5">
        <f t="shared" si="2017"/>
        <v>169.71123193359369</v>
      </c>
      <c r="G9932" s="5">
        <f t="shared" si="2018"/>
        <v>397.61499642530839</v>
      </c>
      <c r="H9932" s="5">
        <f t="shared" si="2019"/>
        <v>6206.611257070037</v>
      </c>
      <c r="I9932" s="5">
        <f t="shared" si="2020"/>
        <v>720</v>
      </c>
      <c r="J9932" s="5">
        <f t="shared" si="2021"/>
        <v>5486.611257070037</v>
      </c>
      <c r="K9932" s="2">
        <f t="shared" si="2022"/>
        <v>120253.66765746592</v>
      </c>
      <c r="L9932" s="2">
        <f t="shared" si="2023"/>
        <v>164070</v>
      </c>
      <c r="M9932" s="2">
        <f t="shared" si="2024"/>
        <v>22440</v>
      </c>
      <c r="N9932" s="6">
        <f t="shared" si="2025"/>
        <v>1</v>
      </c>
      <c r="O9932" s="2">
        <f t="shared" si="2026"/>
        <v>1376.3323425340786</v>
      </c>
      <c r="P9932" s="2">
        <f t="shared" si="2027"/>
        <v>1376.3323425340786</v>
      </c>
    </row>
    <row r="9933" spans="1:16">
      <c r="A9933" s="6">
        <v>15</v>
      </c>
      <c r="B9933" s="6">
        <v>5</v>
      </c>
      <c r="C9933" s="6">
        <v>9</v>
      </c>
      <c r="D9933" s="6">
        <f t="shared" si="2015"/>
        <v>29</v>
      </c>
      <c r="E9933" s="5">
        <f t="shared" si="2016"/>
        <v>5639.2850287111351</v>
      </c>
      <c r="F9933" s="5">
        <f t="shared" si="2017"/>
        <v>169.71123193359369</v>
      </c>
      <c r="G9933" s="5">
        <f t="shared" si="2018"/>
        <v>452.90833186570285</v>
      </c>
      <c r="H9933" s="5">
        <f t="shared" si="2019"/>
        <v>6261.9045925104319</v>
      </c>
      <c r="I9933" s="5">
        <f t="shared" si="2020"/>
        <v>720</v>
      </c>
      <c r="J9933" s="5">
        <f t="shared" si="2021"/>
        <v>5541.9045925104319</v>
      </c>
      <c r="K9933" s="2">
        <f t="shared" si="2022"/>
        <v>121213.62139775055</v>
      </c>
      <c r="L9933" s="2">
        <f t="shared" si="2023"/>
        <v>166770</v>
      </c>
      <c r="M9933" s="2">
        <f t="shared" si="2024"/>
        <v>23320</v>
      </c>
      <c r="N9933" s="6">
        <f t="shared" si="2025"/>
        <v>1</v>
      </c>
      <c r="O9933" s="2">
        <f t="shared" si="2026"/>
        <v>2236.378602249446</v>
      </c>
      <c r="P9933" s="2">
        <f t="shared" si="2027"/>
        <v>2236.378602249446</v>
      </c>
    </row>
    <row r="9934" spans="1:16">
      <c r="A9934" s="6">
        <v>15</v>
      </c>
      <c r="B9934" s="6">
        <v>5</v>
      </c>
      <c r="C9934" s="6">
        <v>10</v>
      </c>
      <c r="D9934" s="6">
        <f t="shared" si="2015"/>
        <v>30</v>
      </c>
      <c r="E9934" s="5">
        <f t="shared" si="2016"/>
        <v>5639.2850287111351</v>
      </c>
      <c r="F9934" s="5">
        <f t="shared" si="2017"/>
        <v>169.71123193359369</v>
      </c>
      <c r="G9934" s="5">
        <f t="shared" si="2018"/>
        <v>509.52187334891573</v>
      </c>
      <c r="H9934" s="5">
        <f t="shared" si="2019"/>
        <v>6318.5181339936444</v>
      </c>
      <c r="I9934" s="5">
        <f t="shared" si="2020"/>
        <v>720</v>
      </c>
      <c r="J9934" s="5">
        <f t="shared" si="2021"/>
        <v>5598.5181339936444</v>
      </c>
      <c r="K9934" s="2">
        <f t="shared" si="2022"/>
        <v>122196.4953818341</v>
      </c>
      <c r="L9934" s="2">
        <f t="shared" si="2023"/>
        <v>169470</v>
      </c>
      <c r="M9934" s="2">
        <f t="shared" si="2024"/>
        <v>24200</v>
      </c>
      <c r="N9934" s="6">
        <f t="shared" si="2025"/>
        <v>1</v>
      </c>
      <c r="O9934" s="2">
        <f t="shared" si="2026"/>
        <v>3073.5046181658981</v>
      </c>
      <c r="P9934" s="2">
        <f t="shared" si="2027"/>
        <v>3073.5046181658981</v>
      </c>
    </row>
    <row r="9935" spans="1:16">
      <c r="A9935" s="6">
        <v>15</v>
      </c>
      <c r="B9935" s="6">
        <v>5</v>
      </c>
      <c r="C9935" s="6">
        <v>11</v>
      </c>
      <c r="D9935" s="6">
        <f t="shared" si="2015"/>
        <v>31</v>
      </c>
      <c r="E9935" s="5">
        <f t="shared" si="2016"/>
        <v>5639.2850287111351</v>
      </c>
      <c r="F9935" s="5">
        <f t="shared" si="2017"/>
        <v>169.71123193359369</v>
      </c>
      <c r="G9935" s="5">
        <f t="shared" si="2018"/>
        <v>567.47998644235474</v>
      </c>
      <c r="H9935" s="5">
        <f t="shared" si="2019"/>
        <v>6376.4762470870837</v>
      </c>
      <c r="I9935" s="5">
        <f t="shared" si="2020"/>
        <v>720</v>
      </c>
      <c r="J9935" s="5">
        <f t="shared" si="2021"/>
        <v>5656.4762470870837</v>
      </c>
      <c r="K9935" s="2">
        <f t="shared" si="2022"/>
        <v>123202.71262303964</v>
      </c>
      <c r="L9935" s="2">
        <f t="shared" si="2023"/>
        <v>172170</v>
      </c>
      <c r="M9935" s="2">
        <f t="shared" si="2024"/>
        <v>25080</v>
      </c>
      <c r="N9935" s="6">
        <f t="shared" si="2025"/>
        <v>1</v>
      </c>
      <c r="O9935" s="2">
        <f t="shared" si="2026"/>
        <v>3887.2873769603611</v>
      </c>
      <c r="P9935" s="2">
        <f t="shared" si="2027"/>
        <v>3887.2873769603611</v>
      </c>
    </row>
    <row r="9936" spans="1:16">
      <c r="A9936" s="6">
        <v>15</v>
      </c>
      <c r="B9936" s="6">
        <v>5</v>
      </c>
      <c r="C9936" s="6">
        <v>12</v>
      </c>
      <c r="D9936" s="6">
        <f t="shared" si="2015"/>
        <v>32</v>
      </c>
      <c r="E9936" s="5">
        <f t="shared" si="2016"/>
        <v>5639.2850287111351</v>
      </c>
      <c r="F9936" s="5">
        <f t="shared" si="2017"/>
        <v>169.71123193359369</v>
      </c>
      <c r="G9936" s="5">
        <f t="shared" si="2018"/>
        <v>626.80743957041921</v>
      </c>
      <c r="H9936" s="5">
        <f t="shared" si="2019"/>
        <v>6435.8037002151477</v>
      </c>
      <c r="I9936" s="5">
        <f t="shared" si="2020"/>
        <v>720</v>
      </c>
      <c r="J9936" s="5">
        <f t="shared" si="2021"/>
        <v>5715.8037002151477</v>
      </c>
      <c r="K9936" s="2">
        <f t="shared" si="2022"/>
        <v>124232.7031287352</v>
      </c>
      <c r="L9936" s="2">
        <f t="shared" si="2023"/>
        <v>174870</v>
      </c>
      <c r="M9936" s="2">
        <f t="shared" si="2024"/>
        <v>25960</v>
      </c>
      <c r="N9936" s="6">
        <f t="shared" si="2025"/>
        <v>1</v>
      </c>
      <c r="O9936" s="2">
        <f t="shared" si="2026"/>
        <v>4677.2968712647998</v>
      </c>
      <c r="P9936" s="2">
        <f t="shared" si="2027"/>
        <v>4677.2968712647998</v>
      </c>
    </row>
    <row r="9937" spans="1:16">
      <c r="A9937" s="6">
        <v>15</v>
      </c>
      <c r="B9937" s="6">
        <v>5</v>
      </c>
      <c r="C9937" s="6">
        <v>13</v>
      </c>
      <c r="D9937" s="6">
        <f t="shared" si="2015"/>
        <v>33</v>
      </c>
      <c r="E9937" s="5">
        <f t="shared" si="2016"/>
        <v>5639.2850287111351</v>
      </c>
      <c r="F9937" s="5">
        <f t="shared" si="2017"/>
        <v>169.71123193359369</v>
      </c>
      <c r="G9937" s="5">
        <f t="shared" si="2018"/>
        <v>687.52941027880343</v>
      </c>
      <c r="H9937" s="5">
        <f t="shared" si="2019"/>
        <v>6496.5256709235327</v>
      </c>
      <c r="I9937" s="5">
        <f t="shared" si="2020"/>
        <v>720</v>
      </c>
      <c r="J9937" s="5">
        <f t="shared" si="2021"/>
        <v>5776.5256709235327</v>
      </c>
      <c r="K9937" s="2">
        <f t="shared" si="2022"/>
        <v>125286.90400908911</v>
      </c>
      <c r="L9937" s="2">
        <f t="shared" si="2023"/>
        <v>177570</v>
      </c>
      <c r="M9937" s="2">
        <f t="shared" si="2024"/>
        <v>26840</v>
      </c>
      <c r="N9937" s="6">
        <f t="shared" si="2025"/>
        <v>0</v>
      </c>
      <c r="O9937" s="2">
        <f t="shared" si="2026"/>
        <v>5443.0959909108933</v>
      </c>
      <c r="P9937" s="2" t="str">
        <f t="shared" si="2027"/>
        <v/>
      </c>
    </row>
    <row r="9938" spans="1:16">
      <c r="A9938" s="6">
        <v>15</v>
      </c>
      <c r="B9938" s="6">
        <v>5</v>
      </c>
      <c r="C9938" s="6">
        <v>14</v>
      </c>
      <c r="D9938" s="6">
        <f t="shared" si="2015"/>
        <v>34</v>
      </c>
      <c r="E9938" s="5">
        <f t="shared" si="2016"/>
        <v>5639.2850287111351</v>
      </c>
      <c r="F9938" s="5">
        <f t="shared" si="2017"/>
        <v>169.71123193359369</v>
      </c>
      <c r="G9938" s="5">
        <f t="shared" si="2018"/>
        <v>749.67149159246469</v>
      </c>
      <c r="H9938" s="5">
        <f t="shared" si="2019"/>
        <v>6558.6677522371938</v>
      </c>
      <c r="I9938" s="5">
        <f t="shared" si="2020"/>
        <v>720</v>
      </c>
      <c r="J9938" s="5">
        <f t="shared" si="2021"/>
        <v>5838.6677522371938</v>
      </c>
      <c r="K9938" s="2">
        <f t="shared" si="2022"/>
        <v>126365.75958745128</v>
      </c>
      <c r="L9938" s="2">
        <f t="shared" si="2023"/>
        <v>180270</v>
      </c>
      <c r="M9938" s="2">
        <f t="shared" si="2024"/>
        <v>27720</v>
      </c>
      <c r="N9938" s="6">
        <f t="shared" si="2025"/>
        <v>0</v>
      </c>
      <c r="O9938" s="2">
        <f t="shared" si="2026"/>
        <v>6184.2404125487228</v>
      </c>
      <c r="P9938" s="2" t="str">
        <f t="shared" si="2027"/>
        <v/>
      </c>
    </row>
    <row r="9939" spans="1:16">
      <c r="A9939" s="6">
        <v>15</v>
      </c>
      <c r="B9939" s="6">
        <v>5</v>
      </c>
      <c r="C9939" s="6">
        <v>15</v>
      </c>
      <c r="D9939" s="6">
        <f t="shared" si="2015"/>
        <v>35</v>
      </c>
      <c r="E9939" s="5">
        <f t="shared" si="2016"/>
        <v>5639.2850287111351</v>
      </c>
      <c r="F9939" s="5">
        <f t="shared" si="2017"/>
        <v>169.71123193359369</v>
      </c>
      <c r="G9939" s="5">
        <f t="shared" si="2018"/>
        <v>813.25969846861108</v>
      </c>
      <c r="H9939" s="5">
        <f t="shared" si="2019"/>
        <v>6622.2559591133395</v>
      </c>
      <c r="I9939" s="5">
        <f t="shared" si="2020"/>
        <v>720</v>
      </c>
      <c r="J9939" s="5">
        <f t="shared" si="2021"/>
        <v>5902.2559591133395</v>
      </c>
      <c r="K9939" s="2">
        <f t="shared" si="2022"/>
        <v>127469.72151238436</v>
      </c>
      <c r="L9939" s="2">
        <f t="shared" si="2023"/>
        <v>182970</v>
      </c>
      <c r="M9939" s="2">
        <f t="shared" si="2024"/>
        <v>28600</v>
      </c>
      <c r="N9939" s="6">
        <f t="shared" si="2025"/>
        <v>0</v>
      </c>
      <c r="O9939" s="2">
        <f t="shared" si="2026"/>
        <v>6900.2784876156365</v>
      </c>
      <c r="P9939" s="2" t="str">
        <f t="shared" si="2027"/>
        <v/>
      </c>
    </row>
    <row r="9940" spans="1:16">
      <c r="A9940" s="6">
        <v>15</v>
      </c>
      <c r="B9940" s="6">
        <v>5</v>
      </c>
      <c r="C9940" s="6">
        <v>16</v>
      </c>
      <c r="D9940" s="6">
        <f t="shared" si="2015"/>
        <v>36</v>
      </c>
      <c r="E9940" s="5">
        <f t="shared" si="2016"/>
        <v>5639.2850287111351</v>
      </c>
      <c r="F9940" s="5">
        <f t="shared" si="2017"/>
        <v>169.71123193359369</v>
      </c>
      <c r="G9940" s="5">
        <f t="shared" si="2018"/>
        <v>878.32047434610013</v>
      </c>
      <c r="H9940" s="5">
        <f t="shared" si="2019"/>
        <v>6687.316734990829</v>
      </c>
      <c r="I9940" s="5">
        <f t="shared" si="2020"/>
        <v>720</v>
      </c>
      <c r="J9940" s="5">
        <f t="shared" si="2021"/>
        <v>5967.316734990829</v>
      </c>
      <c r="K9940" s="2">
        <f t="shared" si="2022"/>
        <v>128599.24887136856</v>
      </c>
      <c r="L9940" s="2">
        <f t="shared" si="2023"/>
        <v>185670</v>
      </c>
      <c r="M9940" s="2">
        <f t="shared" si="2024"/>
        <v>29480</v>
      </c>
      <c r="N9940" s="6">
        <f t="shared" si="2025"/>
        <v>0</v>
      </c>
      <c r="O9940" s="2">
        <f t="shared" si="2026"/>
        <v>7590.7511286314402</v>
      </c>
      <c r="P9940" s="2" t="str">
        <f t="shared" si="2027"/>
        <v/>
      </c>
    </row>
    <row r="9941" spans="1:16">
      <c r="A9941" s="6">
        <v>15</v>
      </c>
      <c r="B9941" s="6">
        <v>5</v>
      </c>
      <c r="C9941" s="6">
        <v>17</v>
      </c>
      <c r="D9941" s="6">
        <f t="shared" si="2015"/>
        <v>37</v>
      </c>
      <c r="E9941" s="5">
        <f t="shared" si="2016"/>
        <v>5639.2850287111351</v>
      </c>
      <c r="F9941" s="5">
        <f t="shared" si="2017"/>
        <v>169.71123193359369</v>
      </c>
      <c r="G9941" s="5">
        <f t="shared" si="2018"/>
        <v>944.88069779264049</v>
      </c>
      <c r="H9941" s="5">
        <f t="shared" si="2019"/>
        <v>6753.8769584373695</v>
      </c>
      <c r="I9941" s="5">
        <f t="shared" si="2020"/>
        <v>720</v>
      </c>
      <c r="J9941" s="5">
        <f t="shared" si="2021"/>
        <v>6033.8769584373695</v>
      </c>
      <c r="K9941" s="2">
        <f t="shared" si="2022"/>
        <v>129754.80830620433</v>
      </c>
      <c r="L9941" s="2">
        <f t="shared" si="2023"/>
        <v>188370</v>
      </c>
      <c r="M9941" s="2">
        <f t="shared" si="2024"/>
        <v>30360</v>
      </c>
      <c r="N9941" s="6">
        <f t="shared" si="2025"/>
        <v>0</v>
      </c>
      <c r="O9941" s="2">
        <f t="shared" si="2026"/>
        <v>8255.1916937956703</v>
      </c>
      <c r="P9941" s="2" t="str">
        <f t="shared" si="2027"/>
        <v/>
      </c>
    </row>
    <row r="9942" spans="1:16">
      <c r="A9942" s="6">
        <v>15</v>
      </c>
      <c r="B9942" s="6">
        <v>5</v>
      </c>
      <c r="C9942" s="6">
        <v>18</v>
      </c>
      <c r="D9942" s="6">
        <f t="shared" si="2015"/>
        <v>38</v>
      </c>
      <c r="E9942" s="5">
        <f t="shared" si="2016"/>
        <v>5639.2850287111351</v>
      </c>
      <c r="F9942" s="5">
        <f t="shared" si="2017"/>
        <v>169.71123193359369</v>
      </c>
      <c r="G9942" s="5">
        <f t="shared" si="2018"/>
        <v>1012.9676892512279</v>
      </c>
      <c r="H9942" s="5">
        <f t="shared" si="2019"/>
        <v>6821.9639498959568</v>
      </c>
      <c r="I9942" s="5">
        <f t="shared" si="2020"/>
        <v>720</v>
      </c>
      <c r="J9942" s="5">
        <f t="shared" si="2021"/>
        <v>6101.9639498959568</v>
      </c>
      <c r="K9942" s="2">
        <f t="shared" si="2022"/>
        <v>130936.87413013814</v>
      </c>
      <c r="L9942" s="2">
        <f t="shared" si="2023"/>
        <v>191070</v>
      </c>
      <c r="M9942" s="2">
        <f t="shared" si="2024"/>
        <v>31240</v>
      </c>
      <c r="N9942" s="6">
        <f t="shared" si="2025"/>
        <v>0</v>
      </c>
      <c r="O9942" s="2">
        <f t="shared" si="2026"/>
        <v>8893.1258698618622</v>
      </c>
      <c r="P9942" s="2" t="str">
        <f t="shared" si="2027"/>
        <v/>
      </c>
    </row>
    <row r="9943" spans="1:16">
      <c r="A9943" s="6">
        <v>15</v>
      </c>
      <c r="B9943" s="6">
        <v>5</v>
      </c>
      <c r="C9943" s="6">
        <v>19</v>
      </c>
      <c r="D9943" s="6">
        <f t="shared" si="2015"/>
        <v>39</v>
      </c>
      <c r="E9943" s="5">
        <f t="shared" si="2016"/>
        <v>5639.2850287111351</v>
      </c>
      <c r="F9943" s="5">
        <f t="shared" si="2017"/>
        <v>169.71123193359369</v>
      </c>
      <c r="G9943" s="5">
        <f t="shared" si="2018"/>
        <v>1082.6092178872495</v>
      </c>
      <c r="H9943" s="5">
        <f t="shared" si="2019"/>
        <v>6891.6054785319784</v>
      </c>
      <c r="I9943" s="5">
        <f t="shared" si="2020"/>
        <v>720</v>
      </c>
      <c r="J9943" s="5">
        <f t="shared" si="2021"/>
        <v>6171.6054785319784</v>
      </c>
      <c r="K9943" s="2">
        <f t="shared" si="2022"/>
        <v>132145.92844673572</v>
      </c>
      <c r="L9943" s="2">
        <f t="shared" si="2023"/>
        <v>193770</v>
      </c>
      <c r="M9943" s="2">
        <f t="shared" si="2024"/>
        <v>32120</v>
      </c>
      <c r="N9943" s="6">
        <f t="shared" si="2025"/>
        <v>0</v>
      </c>
      <c r="O9943" s="2">
        <f t="shared" si="2026"/>
        <v>9504.0715532642789</v>
      </c>
      <c r="P9943" s="2" t="str">
        <f t="shared" si="2027"/>
        <v/>
      </c>
    </row>
    <row r="9944" spans="1:16">
      <c r="A9944" s="6">
        <v>15</v>
      </c>
      <c r="B9944" s="6">
        <v>5</v>
      </c>
      <c r="C9944" s="6">
        <v>20</v>
      </c>
      <c r="D9944" s="6">
        <f t="shared" si="2015"/>
        <v>40</v>
      </c>
      <c r="E9944" s="5">
        <f t="shared" si="2016"/>
        <v>5639.2850287111351</v>
      </c>
      <c r="F9944" s="5">
        <f t="shared" si="2017"/>
        <v>169.71123193359369</v>
      </c>
      <c r="G9944" s="5">
        <f t="shared" si="2018"/>
        <v>1153.8335085377266</v>
      </c>
      <c r="H9944" s="5">
        <f t="shared" si="2019"/>
        <v>6962.8297691824555</v>
      </c>
      <c r="I9944" s="5">
        <f t="shared" si="2020"/>
        <v>720</v>
      </c>
      <c r="J9944" s="5">
        <f t="shared" si="2021"/>
        <v>6242.8297691824555</v>
      </c>
      <c r="K9944" s="2">
        <f t="shared" si="2022"/>
        <v>133382.46127052873</v>
      </c>
      <c r="L9944" s="2">
        <f t="shared" si="2023"/>
        <v>196470</v>
      </c>
      <c r="M9944" s="2">
        <f t="shared" si="2024"/>
        <v>33000</v>
      </c>
      <c r="N9944" s="6">
        <f t="shared" si="2025"/>
        <v>0</v>
      </c>
      <c r="O9944" s="2">
        <f t="shared" si="2026"/>
        <v>10087.538729471271</v>
      </c>
      <c r="P9944" s="2" t="str">
        <f t="shared" si="2027"/>
        <v/>
      </c>
    </row>
    <row r="9945" spans="1:16">
      <c r="A9945" s="6">
        <v>15</v>
      </c>
      <c r="B9945" s="6">
        <v>5</v>
      </c>
      <c r="C9945" s="6">
        <v>21</v>
      </c>
      <c r="D9945" s="6">
        <f t="shared" si="2015"/>
        <v>41</v>
      </c>
      <c r="E9945" s="5">
        <f t="shared" si="2016"/>
        <v>5639.2850287111351</v>
      </c>
      <c r="F9945" s="5">
        <f t="shared" si="2017"/>
        <v>169.71123193359369</v>
      </c>
      <c r="G9945" s="5">
        <f t="shared" si="2018"/>
        <v>1226.6692487641703</v>
      </c>
      <c r="H9945" s="5">
        <f t="shared" si="2019"/>
        <v>7035.6655094088992</v>
      </c>
      <c r="I9945" s="5">
        <f t="shared" si="2020"/>
        <v>720</v>
      </c>
      <c r="J9945" s="5">
        <f t="shared" si="2021"/>
        <v>6315.6655094088992</v>
      </c>
      <c r="K9945" s="2">
        <f t="shared" si="2022"/>
        <v>134646.97064946004</v>
      </c>
      <c r="L9945" s="2">
        <f t="shared" si="2023"/>
        <v>199170</v>
      </c>
      <c r="M9945" s="2">
        <f t="shared" si="2024"/>
        <v>33880</v>
      </c>
      <c r="N9945" s="6">
        <f t="shared" si="2025"/>
        <v>0</v>
      </c>
      <c r="O9945" s="2">
        <f t="shared" si="2026"/>
        <v>10643.02935053996</v>
      </c>
      <c r="P9945" s="2" t="str">
        <f t="shared" si="2027"/>
        <v/>
      </c>
    </row>
    <row r="9946" spans="1:16">
      <c r="A9946" s="6">
        <v>15</v>
      </c>
      <c r="B9946" s="6">
        <v>5</v>
      </c>
      <c r="C9946" s="6">
        <v>22</v>
      </c>
      <c r="D9946" s="6">
        <f t="shared" si="2015"/>
        <v>42</v>
      </c>
      <c r="E9946" s="5">
        <f t="shared" si="2016"/>
        <v>5639.2850287111351</v>
      </c>
      <c r="F9946" s="5">
        <f t="shared" si="2017"/>
        <v>169.71123193359369</v>
      </c>
      <c r="G9946" s="5">
        <f t="shared" si="2018"/>
        <v>1301.1455960105666</v>
      </c>
      <c r="H9946" s="5">
        <f t="shared" si="2019"/>
        <v>7110.1418566552957</v>
      </c>
      <c r="I9946" s="5">
        <f t="shared" si="2020"/>
        <v>720</v>
      </c>
      <c r="J9946" s="5">
        <f t="shared" si="2021"/>
        <v>6390.1418566552957</v>
      </c>
      <c r="K9946" s="2">
        <f t="shared" si="2022"/>
        <v>135939.96278915444</v>
      </c>
      <c r="L9946" s="2">
        <f t="shared" si="2023"/>
        <v>201870</v>
      </c>
      <c r="M9946" s="2">
        <f t="shared" si="2024"/>
        <v>34760</v>
      </c>
      <c r="N9946" s="6">
        <f t="shared" si="2025"/>
        <v>0</v>
      </c>
      <c r="O9946" s="2">
        <f t="shared" si="2026"/>
        <v>11170.037210845563</v>
      </c>
      <c r="P9946" s="2" t="str">
        <f t="shared" si="2027"/>
        <v/>
      </c>
    </row>
    <row r="9947" spans="1:16">
      <c r="A9947" s="6">
        <v>15</v>
      </c>
      <c r="B9947" s="6">
        <v>5</v>
      </c>
      <c r="C9947" s="6">
        <v>23</v>
      </c>
      <c r="D9947" s="6">
        <f t="shared" si="2015"/>
        <v>43</v>
      </c>
      <c r="E9947" s="5">
        <f t="shared" si="2016"/>
        <v>5639.2850287111351</v>
      </c>
      <c r="F9947" s="5">
        <f t="shared" si="2017"/>
        <v>169.71123193359369</v>
      </c>
      <c r="G9947" s="5">
        <f t="shared" si="2018"/>
        <v>1377.292184868003</v>
      </c>
      <c r="H9947" s="5">
        <f t="shared" si="2019"/>
        <v>7186.2884455127314</v>
      </c>
      <c r="I9947" s="5">
        <f t="shared" si="2020"/>
        <v>720</v>
      </c>
      <c r="J9947" s="5">
        <f t="shared" si="2021"/>
        <v>6466.2884455127314</v>
      </c>
      <c r="K9947" s="2">
        <f t="shared" si="2022"/>
        <v>137261.95217904047</v>
      </c>
      <c r="L9947" s="2">
        <f t="shared" si="2023"/>
        <v>204570</v>
      </c>
      <c r="M9947" s="2">
        <f t="shared" si="2024"/>
        <v>35640</v>
      </c>
      <c r="N9947" s="6">
        <f t="shared" si="2025"/>
        <v>0</v>
      </c>
      <c r="O9947" s="2">
        <f t="shared" si="2026"/>
        <v>11668.047820959531</v>
      </c>
      <c r="P9947" s="2" t="str">
        <f t="shared" si="2027"/>
        <v/>
      </c>
    </row>
    <row r="9948" spans="1:16">
      <c r="A9948" s="6">
        <v>15</v>
      </c>
      <c r="B9948" s="6">
        <v>5</v>
      </c>
      <c r="C9948" s="6">
        <v>24</v>
      </c>
      <c r="D9948" s="6">
        <f t="shared" si="2015"/>
        <v>44</v>
      </c>
      <c r="E9948" s="5">
        <f t="shared" si="2016"/>
        <v>5639.2850287111351</v>
      </c>
      <c r="F9948" s="5">
        <f t="shared" si="2017"/>
        <v>169.71123193359369</v>
      </c>
      <c r="G9948" s="5">
        <f t="shared" si="2018"/>
        <v>1455.1391344474989</v>
      </c>
      <c r="H9948" s="5">
        <f t="shared" si="2019"/>
        <v>7264.1353950922276</v>
      </c>
      <c r="I9948" s="5">
        <f t="shared" si="2020"/>
        <v>720</v>
      </c>
      <c r="J9948" s="5">
        <f t="shared" si="2021"/>
        <v>6544.1353950922276</v>
      </c>
      <c r="K9948" s="2">
        <f t="shared" si="2022"/>
        <v>138613.46172035119</v>
      </c>
      <c r="L9948" s="2">
        <f t="shared" si="2023"/>
        <v>207270</v>
      </c>
      <c r="M9948" s="2">
        <f t="shared" si="2024"/>
        <v>36520</v>
      </c>
      <c r="N9948" s="6">
        <f t="shared" si="2025"/>
        <v>0</v>
      </c>
      <c r="O9948" s="2">
        <f t="shared" si="2026"/>
        <v>12136.538279648812</v>
      </c>
      <c r="P9948" s="2" t="str">
        <f t="shared" si="2027"/>
        <v/>
      </c>
    </row>
    <row r="9949" spans="1:16">
      <c r="A9949" s="6">
        <v>15</v>
      </c>
      <c r="B9949" s="6">
        <v>5</v>
      </c>
      <c r="C9949" s="6">
        <v>25</v>
      </c>
      <c r="D9949" s="6">
        <f t="shared" si="2015"/>
        <v>45</v>
      </c>
      <c r="E9949" s="5">
        <f t="shared" si="2016"/>
        <v>5639.2850287111351</v>
      </c>
      <c r="F9949" s="5">
        <f t="shared" si="2017"/>
        <v>169.71123193359369</v>
      </c>
      <c r="G9949" s="5">
        <f t="shared" si="2018"/>
        <v>1534.7170558625965</v>
      </c>
      <c r="H9949" s="5">
        <f t="shared" si="2019"/>
        <v>7343.7133165073255</v>
      </c>
      <c r="I9949" s="5">
        <f t="shared" si="2020"/>
        <v>720</v>
      </c>
      <c r="J9949" s="5">
        <f t="shared" si="2021"/>
        <v>6623.7133165073255</v>
      </c>
      <c r="K9949" s="2">
        <f t="shared" si="2022"/>
        <v>139995.02285602997</v>
      </c>
      <c r="L9949" s="2">
        <f t="shared" si="2023"/>
        <v>209970</v>
      </c>
      <c r="M9949" s="2">
        <f t="shared" si="2024"/>
        <v>37400</v>
      </c>
      <c r="N9949" s="6">
        <f t="shared" si="2025"/>
        <v>0</v>
      </c>
      <c r="O9949" s="2">
        <f t="shared" si="2026"/>
        <v>12574.977143970027</v>
      </c>
      <c r="P9949" s="2" t="str">
        <f t="shared" si="2027"/>
        <v/>
      </c>
    </row>
    <row r="9950" spans="1:16">
      <c r="A9950" s="6">
        <v>15</v>
      </c>
      <c r="B9950" s="6">
        <v>5</v>
      </c>
      <c r="C9950" s="6">
        <v>26</v>
      </c>
      <c r="D9950" s="6">
        <f t="shared" si="2015"/>
        <v>46</v>
      </c>
      <c r="E9950" s="5">
        <f t="shared" si="2016"/>
        <v>5639.2850287111351</v>
      </c>
      <c r="F9950" s="5">
        <f t="shared" si="2017"/>
        <v>169.71123193359369</v>
      </c>
      <c r="G9950" s="5">
        <f t="shared" si="2018"/>
        <v>1616.0570598233144</v>
      </c>
      <c r="H9950" s="5">
        <f t="shared" si="2019"/>
        <v>7425.0533204680432</v>
      </c>
      <c r="I9950" s="5">
        <f t="shared" si="2020"/>
        <v>720</v>
      </c>
      <c r="J9950" s="5">
        <f t="shared" si="2021"/>
        <v>6705.0533204680432</v>
      </c>
      <c r="K9950" s="2">
        <f t="shared" si="2022"/>
        <v>141407.17570257018</v>
      </c>
      <c r="L9950" s="2">
        <f t="shared" si="2023"/>
        <v>212670</v>
      </c>
      <c r="M9950" s="2">
        <f t="shared" si="2024"/>
        <v>38280</v>
      </c>
      <c r="N9950" s="6">
        <f t="shared" si="2025"/>
        <v>0</v>
      </c>
      <c r="O9950" s="2">
        <f t="shared" si="2026"/>
        <v>12982.824297429819</v>
      </c>
      <c r="P9950" s="2" t="str">
        <f t="shared" si="2027"/>
        <v/>
      </c>
    </row>
    <row r="9951" spans="1:16">
      <c r="A9951" s="6">
        <v>15</v>
      </c>
      <c r="B9951" s="6">
        <v>5</v>
      </c>
      <c r="C9951" s="6">
        <v>27</v>
      </c>
      <c r="D9951" s="6">
        <f t="shared" si="2015"/>
        <v>47</v>
      </c>
      <c r="E9951" s="5">
        <f t="shared" si="2016"/>
        <v>5639.2850287111351</v>
      </c>
      <c r="F9951" s="5">
        <f t="shared" si="2017"/>
        <v>169.71123193359369</v>
      </c>
      <c r="G9951" s="5">
        <f t="shared" si="2018"/>
        <v>1699.1907643430709</v>
      </c>
      <c r="H9951" s="5">
        <f t="shared" si="2019"/>
        <v>7508.1870249877993</v>
      </c>
      <c r="I9951" s="5">
        <f t="shared" si="2020"/>
        <v>720</v>
      </c>
      <c r="J9951" s="5">
        <f t="shared" si="2021"/>
        <v>6788.1870249877993</v>
      </c>
      <c r="K9951" s="2">
        <f t="shared" si="2022"/>
        <v>142850.46918381596</v>
      </c>
      <c r="L9951" s="2">
        <f t="shared" si="2023"/>
        <v>215370</v>
      </c>
      <c r="M9951" s="2">
        <f t="shared" si="2024"/>
        <v>39160</v>
      </c>
      <c r="N9951" s="6">
        <f t="shared" si="2025"/>
        <v>0</v>
      </c>
      <c r="O9951" s="2">
        <f t="shared" si="2026"/>
        <v>13359.530816184037</v>
      </c>
      <c r="P9951" s="2" t="str">
        <f t="shared" si="2027"/>
        <v/>
      </c>
    </row>
    <row r="9952" spans="1:16">
      <c r="A9952" s="6">
        <v>15</v>
      </c>
      <c r="B9952" s="6">
        <v>5</v>
      </c>
      <c r="C9952" s="6">
        <v>28</v>
      </c>
      <c r="D9952" s="6">
        <f t="shared" si="2015"/>
        <v>48</v>
      </c>
      <c r="E9952" s="5">
        <f t="shared" si="2016"/>
        <v>5639.2850287111351</v>
      </c>
      <c r="F9952" s="5">
        <f t="shared" si="2017"/>
        <v>169.71123193359369</v>
      </c>
      <c r="G9952" s="5">
        <f t="shared" si="2018"/>
        <v>1784.1503025602246</v>
      </c>
      <c r="H9952" s="5">
        <f t="shared" si="2019"/>
        <v>7593.1465632049531</v>
      </c>
      <c r="I9952" s="5">
        <f t="shared" si="2020"/>
        <v>720</v>
      </c>
      <c r="J9952" s="5">
        <f t="shared" si="2021"/>
        <v>6873.1465632049531</v>
      </c>
      <c r="K9952" s="2">
        <f t="shared" si="2022"/>
        <v>144325.46116675265</v>
      </c>
      <c r="L9952" s="2">
        <f t="shared" si="2023"/>
        <v>218070</v>
      </c>
      <c r="M9952" s="2">
        <f t="shared" si="2024"/>
        <v>40040</v>
      </c>
      <c r="N9952" s="6">
        <f t="shared" si="2025"/>
        <v>0</v>
      </c>
      <c r="O9952" s="2">
        <f t="shared" si="2026"/>
        <v>13704.538833247352</v>
      </c>
      <c r="P9952" s="2" t="str">
        <f t="shared" si="2027"/>
        <v/>
      </c>
    </row>
    <row r="9953" spans="1:16">
      <c r="A9953" s="6">
        <v>15</v>
      </c>
      <c r="B9953" s="6">
        <v>5</v>
      </c>
      <c r="C9953" s="6">
        <v>29</v>
      </c>
      <c r="D9953" s="6">
        <f t="shared" si="2015"/>
        <v>49</v>
      </c>
      <c r="E9953" s="5">
        <f t="shared" si="2016"/>
        <v>5639.2850287111351</v>
      </c>
      <c r="F9953" s="5">
        <f t="shared" si="2017"/>
        <v>169.71123193359369</v>
      </c>
      <c r="G9953" s="5">
        <f t="shared" si="2018"/>
        <v>1870.9683306758782</v>
      </c>
      <c r="H9953" s="5">
        <f t="shared" si="2019"/>
        <v>7679.9645913206068</v>
      </c>
      <c r="I9953" s="5">
        <f t="shared" si="2020"/>
        <v>720</v>
      </c>
      <c r="J9953" s="5">
        <f t="shared" si="2021"/>
        <v>6959.9645913206068</v>
      </c>
      <c r="K9953" s="2">
        <f t="shared" si="2022"/>
        <v>145832.71859931608</v>
      </c>
      <c r="L9953" s="2">
        <f t="shared" si="2023"/>
        <v>220770</v>
      </c>
      <c r="M9953" s="2">
        <f t="shared" si="2024"/>
        <v>40920</v>
      </c>
      <c r="N9953" s="6">
        <f t="shared" si="2025"/>
        <v>0</v>
      </c>
      <c r="O9953" s="2">
        <f t="shared" si="2026"/>
        <v>14017.281400683918</v>
      </c>
      <c r="P9953" s="2" t="str">
        <f t="shared" si="2027"/>
        <v/>
      </c>
    </row>
    <row r="9954" spans="1:16">
      <c r="A9954" s="6">
        <v>15</v>
      </c>
      <c r="B9954" s="6">
        <v>5</v>
      </c>
      <c r="C9954" s="6">
        <v>30</v>
      </c>
      <c r="D9954" s="6">
        <f t="shared" si="2015"/>
        <v>50</v>
      </c>
      <c r="E9954" s="5">
        <f t="shared" si="2016"/>
        <v>5639.2850287111351</v>
      </c>
      <c r="F9954" s="5">
        <f t="shared" si="2017"/>
        <v>169.71123193359369</v>
      </c>
      <c r="G9954" s="5">
        <f t="shared" si="2018"/>
        <v>1959.6780360096488</v>
      </c>
      <c r="H9954" s="5">
        <f t="shared" si="2019"/>
        <v>7768.6742966543779</v>
      </c>
      <c r="I9954" s="5">
        <f t="shared" si="2020"/>
        <v>720</v>
      </c>
      <c r="J9954" s="5">
        <f t="shared" si="2021"/>
        <v>7048.6742966543779</v>
      </c>
      <c r="K9954" s="2">
        <f t="shared" si="2022"/>
        <v>147372.81765024964</v>
      </c>
      <c r="L9954" s="2">
        <f t="shared" si="2023"/>
        <v>223470</v>
      </c>
      <c r="M9954" s="2">
        <f t="shared" si="2024"/>
        <v>41800</v>
      </c>
      <c r="N9954" s="6">
        <f t="shared" si="2025"/>
        <v>0</v>
      </c>
      <c r="O9954" s="2">
        <f t="shared" si="2026"/>
        <v>14297.182349750365</v>
      </c>
      <c r="P9954" s="2" t="str">
        <f t="shared" si="2027"/>
        <v/>
      </c>
    </row>
    <row r="9955" spans="1:16">
      <c r="A9955" s="6">
        <v>15</v>
      </c>
      <c r="B9955" s="6">
        <v>6</v>
      </c>
      <c r="C9955" s="6">
        <v>0</v>
      </c>
      <c r="D9955" s="6">
        <f t="shared" si="2015"/>
        <v>21</v>
      </c>
      <c r="E9955" s="5">
        <f t="shared" si="2016"/>
        <v>5639.2850287111351</v>
      </c>
      <c r="F9955" s="5">
        <f t="shared" si="2017"/>
        <v>208.74481527832023</v>
      </c>
      <c r="G9955" s="5">
        <f t="shared" si="2018"/>
        <v>0</v>
      </c>
      <c r="H9955" s="5">
        <f t="shared" si="2019"/>
        <v>5848.029843989455</v>
      </c>
      <c r="I9955" s="5">
        <f t="shared" si="2020"/>
        <v>720</v>
      </c>
      <c r="J9955" s="5">
        <f t="shared" si="2021"/>
        <v>5128.029843989455</v>
      </c>
      <c r="K9955" s="2">
        <f t="shared" si="2022"/>
        <v>114028.29590259471</v>
      </c>
      <c r="L9955" s="2">
        <f t="shared" si="2023"/>
        <v>144564</v>
      </c>
      <c r="M9955" s="2">
        <f t="shared" si="2024"/>
        <v>15840</v>
      </c>
      <c r="N9955" s="6">
        <f t="shared" si="2025"/>
        <v>1</v>
      </c>
      <c r="O9955" s="2">
        <f t="shared" si="2026"/>
        <v>-5304.2959025947057</v>
      </c>
      <c r="P9955" s="2">
        <f t="shared" si="2027"/>
        <v>-5304.2959025947057</v>
      </c>
    </row>
    <row r="9956" spans="1:16">
      <c r="A9956" s="6">
        <v>15</v>
      </c>
      <c r="B9956" s="6">
        <v>6</v>
      </c>
      <c r="C9956" s="6">
        <v>1</v>
      </c>
      <c r="D9956" s="6">
        <f t="shared" si="2015"/>
        <v>22</v>
      </c>
      <c r="E9956" s="5">
        <f t="shared" si="2016"/>
        <v>5639.2850287111351</v>
      </c>
      <c r="F9956" s="5">
        <f t="shared" si="2017"/>
        <v>208.74481527832023</v>
      </c>
      <c r="G9956" s="5">
        <f t="shared" si="2018"/>
        <v>45.5625</v>
      </c>
      <c r="H9956" s="5">
        <f t="shared" si="2019"/>
        <v>5893.592343989455</v>
      </c>
      <c r="I9956" s="5">
        <f t="shared" si="2020"/>
        <v>720</v>
      </c>
      <c r="J9956" s="5">
        <f t="shared" si="2021"/>
        <v>5173.592343989455</v>
      </c>
      <c r="K9956" s="2">
        <f t="shared" si="2022"/>
        <v>114819.31152759471</v>
      </c>
      <c r="L9956" s="2">
        <f t="shared" si="2023"/>
        <v>147264</v>
      </c>
      <c r="M9956" s="2">
        <f t="shared" si="2024"/>
        <v>16720</v>
      </c>
      <c r="N9956" s="6">
        <f t="shared" si="2025"/>
        <v>1</v>
      </c>
      <c r="O9956" s="2">
        <f t="shared" si="2026"/>
        <v>-4275.3115275947057</v>
      </c>
      <c r="P9956" s="2">
        <f t="shared" si="2027"/>
        <v>-4275.3115275947057</v>
      </c>
    </row>
    <row r="9957" spans="1:16">
      <c r="A9957" s="6">
        <v>15</v>
      </c>
      <c r="B9957" s="6">
        <v>6</v>
      </c>
      <c r="C9957" s="6">
        <v>2</v>
      </c>
      <c r="D9957" s="6">
        <f t="shared" si="2015"/>
        <v>23</v>
      </c>
      <c r="E9957" s="5">
        <f t="shared" si="2016"/>
        <v>5639.2850287111351</v>
      </c>
      <c r="F9957" s="5">
        <f t="shared" si="2017"/>
        <v>208.74481527832023</v>
      </c>
      <c r="G9957" s="5">
        <f t="shared" si="2018"/>
        <v>92.264062499999994</v>
      </c>
      <c r="H9957" s="5">
        <f t="shared" si="2019"/>
        <v>5940.2939064894554</v>
      </c>
      <c r="I9957" s="5">
        <f t="shared" si="2020"/>
        <v>720</v>
      </c>
      <c r="J9957" s="5">
        <f t="shared" si="2021"/>
        <v>5220.2939064894554</v>
      </c>
      <c r="K9957" s="2">
        <f t="shared" si="2022"/>
        <v>115630.10254321971</v>
      </c>
      <c r="L9957" s="2">
        <f t="shared" si="2023"/>
        <v>149964</v>
      </c>
      <c r="M9957" s="2">
        <f t="shared" si="2024"/>
        <v>17600</v>
      </c>
      <c r="N9957" s="6">
        <f t="shared" si="2025"/>
        <v>1</v>
      </c>
      <c r="O9957" s="2">
        <f t="shared" si="2026"/>
        <v>-3266.1025432197057</v>
      </c>
      <c r="P9957" s="2">
        <f t="shared" si="2027"/>
        <v>-3266.1025432197057</v>
      </c>
    </row>
    <row r="9958" spans="1:16">
      <c r="A9958" s="6">
        <v>15</v>
      </c>
      <c r="B9958" s="6">
        <v>6</v>
      </c>
      <c r="C9958" s="6">
        <v>3</v>
      </c>
      <c r="D9958" s="6">
        <f t="shared" si="2015"/>
        <v>24</v>
      </c>
      <c r="E9958" s="5">
        <f t="shared" si="2016"/>
        <v>5639.2850287111351</v>
      </c>
      <c r="F9958" s="5">
        <f t="shared" si="2017"/>
        <v>208.74481527832023</v>
      </c>
      <c r="G9958" s="5">
        <f t="shared" si="2018"/>
        <v>140.12604492187498</v>
      </c>
      <c r="H9958" s="5">
        <f t="shared" si="2019"/>
        <v>5988.1558889113303</v>
      </c>
      <c r="I9958" s="5">
        <f t="shared" si="2020"/>
        <v>720</v>
      </c>
      <c r="J9958" s="5">
        <f t="shared" si="2021"/>
        <v>5268.1558889113303</v>
      </c>
      <c r="K9958" s="2">
        <f t="shared" si="2022"/>
        <v>116461.03973804392</v>
      </c>
      <c r="L9958" s="2">
        <f t="shared" si="2023"/>
        <v>152664</v>
      </c>
      <c r="M9958" s="2">
        <f t="shared" si="2024"/>
        <v>18480</v>
      </c>
      <c r="N9958" s="6">
        <f t="shared" si="2025"/>
        <v>1</v>
      </c>
      <c r="O9958" s="2">
        <f t="shared" si="2026"/>
        <v>-2277.0397380439244</v>
      </c>
      <c r="P9958" s="2">
        <f t="shared" si="2027"/>
        <v>-2277.0397380439244</v>
      </c>
    </row>
    <row r="9959" spans="1:16">
      <c r="A9959" s="6">
        <v>15</v>
      </c>
      <c r="B9959" s="6">
        <v>6</v>
      </c>
      <c r="C9959" s="6">
        <v>4</v>
      </c>
      <c r="D9959" s="6">
        <f t="shared" si="2015"/>
        <v>25</v>
      </c>
      <c r="E9959" s="5">
        <f t="shared" si="2016"/>
        <v>5639.2850287111351</v>
      </c>
      <c r="F9959" s="5">
        <f t="shared" si="2017"/>
        <v>208.74481527832023</v>
      </c>
      <c r="G9959" s="5">
        <f t="shared" si="2018"/>
        <v>189.17016064453125</v>
      </c>
      <c r="H9959" s="5">
        <f t="shared" si="2019"/>
        <v>6037.2000046339863</v>
      </c>
      <c r="I9959" s="5">
        <f t="shared" si="2020"/>
        <v>720</v>
      </c>
      <c r="J9959" s="5">
        <f t="shared" si="2021"/>
        <v>5317.2000046339863</v>
      </c>
      <c r="K9959" s="2">
        <f t="shared" si="2022"/>
        <v>117312.50008045115</v>
      </c>
      <c r="L9959" s="2">
        <f t="shared" si="2023"/>
        <v>155364</v>
      </c>
      <c r="M9959" s="2">
        <f t="shared" si="2024"/>
        <v>19360</v>
      </c>
      <c r="N9959" s="6">
        <f t="shared" si="2025"/>
        <v>1</v>
      </c>
      <c r="O9959" s="2">
        <f t="shared" si="2026"/>
        <v>-1308.500080451151</v>
      </c>
      <c r="P9959" s="2">
        <f t="shared" si="2027"/>
        <v>-1308.500080451151</v>
      </c>
    </row>
    <row r="9960" spans="1:16">
      <c r="A9960" s="6">
        <v>15</v>
      </c>
      <c r="B9960" s="6">
        <v>6</v>
      </c>
      <c r="C9960" s="6">
        <v>5</v>
      </c>
      <c r="D9960" s="6">
        <f t="shared" si="2015"/>
        <v>26</v>
      </c>
      <c r="E9960" s="5">
        <f t="shared" si="2016"/>
        <v>5639.2850287111351</v>
      </c>
      <c r="F9960" s="5">
        <f t="shared" si="2017"/>
        <v>208.74481527832023</v>
      </c>
      <c r="G9960" s="5">
        <f t="shared" si="2018"/>
        <v>239.41848456573481</v>
      </c>
      <c r="H9960" s="5">
        <f t="shared" si="2019"/>
        <v>6087.4483285551896</v>
      </c>
      <c r="I9960" s="5">
        <f t="shared" si="2020"/>
        <v>720</v>
      </c>
      <c r="J9960" s="5">
        <f t="shared" si="2021"/>
        <v>5367.4483285551896</v>
      </c>
      <c r="K9960" s="2">
        <f t="shared" si="2022"/>
        <v>118184.86681519427</v>
      </c>
      <c r="L9960" s="2">
        <f t="shared" si="2023"/>
        <v>158064</v>
      </c>
      <c r="M9960" s="2">
        <f t="shared" si="2024"/>
        <v>20240</v>
      </c>
      <c r="N9960" s="6">
        <f t="shared" si="2025"/>
        <v>1</v>
      </c>
      <c r="O9960" s="2">
        <f t="shared" si="2026"/>
        <v>-360.86681519426929</v>
      </c>
      <c r="P9960" s="2">
        <f t="shared" si="2027"/>
        <v>-360.86681519426929</v>
      </c>
    </row>
    <row r="9961" spans="1:16">
      <c r="A9961" s="6">
        <v>15</v>
      </c>
      <c r="B9961" s="6">
        <v>6</v>
      </c>
      <c r="C9961" s="6">
        <v>6</v>
      </c>
      <c r="D9961" s="6">
        <f t="shared" si="2015"/>
        <v>27</v>
      </c>
      <c r="E9961" s="5">
        <f t="shared" si="2016"/>
        <v>5639.2850287111351</v>
      </c>
      <c r="F9961" s="5">
        <f t="shared" si="2017"/>
        <v>208.74481527832023</v>
      </c>
      <c r="G9961" s="5">
        <f t="shared" si="2018"/>
        <v>290.89345874736784</v>
      </c>
      <c r="H9961" s="5">
        <f t="shared" si="2019"/>
        <v>6138.9233027368227</v>
      </c>
      <c r="I9961" s="5">
        <f t="shared" si="2020"/>
        <v>720</v>
      </c>
      <c r="J9961" s="5">
        <f t="shared" si="2021"/>
        <v>5418.9233027368227</v>
      </c>
      <c r="K9961" s="2">
        <f t="shared" si="2022"/>
        <v>119078.52956140316</v>
      </c>
      <c r="L9961" s="2">
        <f t="shared" si="2023"/>
        <v>160764</v>
      </c>
      <c r="M9961" s="2">
        <f t="shared" si="2024"/>
        <v>21120</v>
      </c>
      <c r="N9961" s="6">
        <f t="shared" si="2025"/>
        <v>1</v>
      </c>
      <c r="O9961" s="2">
        <f t="shared" si="2026"/>
        <v>565.47043859683617</v>
      </c>
      <c r="P9961" s="2">
        <f t="shared" si="2027"/>
        <v>565.47043859683617</v>
      </c>
    </row>
    <row r="9962" spans="1:16">
      <c r="A9962" s="6">
        <v>15</v>
      </c>
      <c r="B9962" s="6">
        <v>6</v>
      </c>
      <c r="C9962" s="6">
        <v>7</v>
      </c>
      <c r="D9962" s="6">
        <f t="shared" si="2015"/>
        <v>28</v>
      </c>
      <c r="E9962" s="5">
        <f t="shared" si="2016"/>
        <v>5639.2850287111351</v>
      </c>
      <c r="F9962" s="5">
        <f t="shared" si="2017"/>
        <v>208.74481527832023</v>
      </c>
      <c r="G9962" s="5">
        <f t="shared" si="2018"/>
        <v>343.61789814532818</v>
      </c>
      <c r="H9962" s="5">
        <f t="shared" si="2019"/>
        <v>6191.6477421347836</v>
      </c>
      <c r="I9962" s="5">
        <f t="shared" si="2020"/>
        <v>720</v>
      </c>
      <c r="J9962" s="5">
        <f t="shared" si="2021"/>
        <v>5471.6477421347836</v>
      </c>
      <c r="K9962" s="2">
        <f t="shared" si="2022"/>
        <v>119993.88441206221</v>
      </c>
      <c r="L9962" s="2">
        <f t="shared" si="2023"/>
        <v>163464</v>
      </c>
      <c r="M9962" s="2">
        <f t="shared" si="2024"/>
        <v>22000</v>
      </c>
      <c r="N9962" s="6">
        <f t="shared" si="2025"/>
        <v>1</v>
      </c>
      <c r="O9962" s="2">
        <f t="shared" si="2026"/>
        <v>1470.1155879377911</v>
      </c>
      <c r="P9962" s="2">
        <f t="shared" si="2027"/>
        <v>1470.1155879377911</v>
      </c>
    </row>
    <row r="9963" spans="1:16">
      <c r="A9963" s="6">
        <v>15</v>
      </c>
      <c r="B9963" s="6">
        <v>6</v>
      </c>
      <c r="C9963" s="6">
        <v>8</v>
      </c>
      <c r="D9963" s="6">
        <f t="shared" si="2015"/>
        <v>29</v>
      </c>
      <c r="E9963" s="5">
        <f t="shared" si="2016"/>
        <v>5639.2850287111351</v>
      </c>
      <c r="F9963" s="5">
        <f t="shared" si="2017"/>
        <v>208.74481527832023</v>
      </c>
      <c r="G9963" s="5">
        <f t="shared" si="2018"/>
        <v>397.61499642530839</v>
      </c>
      <c r="H9963" s="5">
        <f t="shared" si="2019"/>
        <v>6245.6448404147632</v>
      </c>
      <c r="I9963" s="5">
        <f t="shared" si="2020"/>
        <v>720</v>
      </c>
      <c r="J9963" s="5">
        <f t="shared" si="2021"/>
        <v>5525.6448404147632</v>
      </c>
      <c r="K9963" s="2">
        <f t="shared" si="2022"/>
        <v>120931.33403497853</v>
      </c>
      <c r="L9963" s="2">
        <f t="shared" si="2023"/>
        <v>166164</v>
      </c>
      <c r="M9963" s="2">
        <f t="shared" si="2024"/>
        <v>22880</v>
      </c>
      <c r="N9963" s="6">
        <f t="shared" si="2025"/>
        <v>1</v>
      </c>
      <c r="O9963" s="2">
        <f t="shared" si="2026"/>
        <v>2352.6659650214715</v>
      </c>
      <c r="P9963" s="2">
        <f t="shared" si="2027"/>
        <v>2352.6659650214715</v>
      </c>
    </row>
    <row r="9964" spans="1:16">
      <c r="A9964" s="6">
        <v>15</v>
      </c>
      <c r="B9964" s="6">
        <v>6</v>
      </c>
      <c r="C9964" s="6">
        <v>9</v>
      </c>
      <c r="D9964" s="6">
        <f t="shared" si="2015"/>
        <v>30</v>
      </c>
      <c r="E9964" s="5">
        <f t="shared" si="2016"/>
        <v>5639.2850287111351</v>
      </c>
      <c r="F9964" s="5">
        <f t="shared" si="2017"/>
        <v>208.74481527832023</v>
      </c>
      <c r="G9964" s="5">
        <f t="shared" si="2018"/>
        <v>452.90833186570285</v>
      </c>
      <c r="H9964" s="5">
        <f t="shared" si="2019"/>
        <v>6300.9381758551581</v>
      </c>
      <c r="I9964" s="5">
        <f t="shared" si="2020"/>
        <v>720</v>
      </c>
      <c r="J9964" s="5">
        <f t="shared" si="2021"/>
        <v>5580.9381758551581</v>
      </c>
      <c r="K9964" s="2">
        <f t="shared" si="2022"/>
        <v>121891.28777526316</v>
      </c>
      <c r="L9964" s="2">
        <f t="shared" si="2023"/>
        <v>168864</v>
      </c>
      <c r="M9964" s="2">
        <f t="shared" si="2024"/>
        <v>23760</v>
      </c>
      <c r="N9964" s="6">
        <f t="shared" si="2025"/>
        <v>1</v>
      </c>
      <c r="O9964" s="2">
        <f t="shared" si="2026"/>
        <v>3212.7122247368388</v>
      </c>
      <c r="P9964" s="2">
        <f t="shared" si="2027"/>
        <v>3212.7122247368388</v>
      </c>
    </row>
    <row r="9965" spans="1:16">
      <c r="A9965" s="6">
        <v>15</v>
      </c>
      <c r="B9965" s="6">
        <v>6</v>
      </c>
      <c r="C9965" s="6">
        <v>10</v>
      </c>
      <c r="D9965" s="6">
        <f t="shared" si="2015"/>
        <v>31</v>
      </c>
      <c r="E9965" s="5">
        <f t="shared" si="2016"/>
        <v>5639.2850287111351</v>
      </c>
      <c r="F9965" s="5">
        <f t="shared" si="2017"/>
        <v>208.74481527832023</v>
      </c>
      <c r="G9965" s="5">
        <f t="shared" si="2018"/>
        <v>509.52187334891573</v>
      </c>
      <c r="H9965" s="5">
        <f t="shared" si="2019"/>
        <v>6357.5517173383705</v>
      </c>
      <c r="I9965" s="5">
        <f t="shared" si="2020"/>
        <v>720</v>
      </c>
      <c r="J9965" s="5">
        <f t="shared" si="2021"/>
        <v>5637.5517173383705</v>
      </c>
      <c r="K9965" s="2">
        <f t="shared" si="2022"/>
        <v>122874.16175934671</v>
      </c>
      <c r="L9965" s="2">
        <f t="shared" si="2023"/>
        <v>171564</v>
      </c>
      <c r="M9965" s="2">
        <f t="shared" si="2024"/>
        <v>24640</v>
      </c>
      <c r="N9965" s="6">
        <f t="shared" si="2025"/>
        <v>1</v>
      </c>
      <c r="O9965" s="2">
        <f t="shared" si="2026"/>
        <v>4049.838240653291</v>
      </c>
      <c r="P9965" s="2">
        <f t="shared" si="2027"/>
        <v>4049.838240653291</v>
      </c>
    </row>
    <row r="9966" spans="1:16">
      <c r="A9966" s="6">
        <v>15</v>
      </c>
      <c r="B9966" s="6">
        <v>6</v>
      </c>
      <c r="C9966" s="6">
        <v>11</v>
      </c>
      <c r="D9966" s="6">
        <f t="shared" si="2015"/>
        <v>32</v>
      </c>
      <c r="E9966" s="5">
        <f t="shared" si="2016"/>
        <v>5639.2850287111351</v>
      </c>
      <c r="F9966" s="5">
        <f t="shared" si="2017"/>
        <v>208.74481527832023</v>
      </c>
      <c r="G9966" s="5">
        <f t="shared" si="2018"/>
        <v>567.47998644235474</v>
      </c>
      <c r="H9966" s="5">
        <f t="shared" si="2019"/>
        <v>6415.5098304318099</v>
      </c>
      <c r="I9966" s="5">
        <f t="shared" si="2020"/>
        <v>720</v>
      </c>
      <c r="J9966" s="5">
        <f t="shared" si="2021"/>
        <v>5695.5098304318099</v>
      </c>
      <c r="K9966" s="2">
        <f t="shared" si="2022"/>
        <v>123880.37900055225</v>
      </c>
      <c r="L9966" s="2">
        <f t="shared" si="2023"/>
        <v>174264</v>
      </c>
      <c r="M9966" s="2">
        <f t="shared" si="2024"/>
        <v>25520</v>
      </c>
      <c r="N9966" s="6">
        <f t="shared" si="2025"/>
        <v>1</v>
      </c>
      <c r="O9966" s="2">
        <f t="shared" si="2026"/>
        <v>4863.620999447754</v>
      </c>
      <c r="P9966" s="2">
        <f t="shared" si="2027"/>
        <v>4863.620999447754</v>
      </c>
    </row>
    <row r="9967" spans="1:16">
      <c r="A9967" s="6">
        <v>15</v>
      </c>
      <c r="B9967" s="6">
        <v>6</v>
      </c>
      <c r="C9967" s="6">
        <v>12</v>
      </c>
      <c r="D9967" s="6">
        <f t="shared" si="2015"/>
        <v>33</v>
      </c>
      <c r="E9967" s="5">
        <f t="shared" si="2016"/>
        <v>5639.2850287111351</v>
      </c>
      <c r="F9967" s="5">
        <f t="shared" si="2017"/>
        <v>208.74481527832023</v>
      </c>
      <c r="G9967" s="5">
        <f t="shared" si="2018"/>
        <v>626.80743957041921</v>
      </c>
      <c r="H9967" s="5">
        <f t="shared" si="2019"/>
        <v>6474.8372835598739</v>
      </c>
      <c r="I9967" s="5">
        <f t="shared" si="2020"/>
        <v>720</v>
      </c>
      <c r="J9967" s="5">
        <f t="shared" si="2021"/>
        <v>5754.8372835598739</v>
      </c>
      <c r="K9967" s="2">
        <f t="shared" si="2022"/>
        <v>124910.36950624781</v>
      </c>
      <c r="L9967" s="2">
        <f t="shared" si="2023"/>
        <v>176964</v>
      </c>
      <c r="M9967" s="2">
        <f t="shared" si="2024"/>
        <v>26400</v>
      </c>
      <c r="N9967" s="6">
        <f t="shared" si="2025"/>
        <v>1</v>
      </c>
      <c r="O9967" s="2">
        <f t="shared" si="2026"/>
        <v>5653.6304937521927</v>
      </c>
      <c r="P9967" s="2">
        <f t="shared" si="2027"/>
        <v>5653.6304937521927</v>
      </c>
    </row>
    <row r="9968" spans="1:16">
      <c r="A9968" s="6">
        <v>15</v>
      </c>
      <c r="B9968" s="6">
        <v>6</v>
      </c>
      <c r="C9968" s="6">
        <v>13</v>
      </c>
      <c r="D9968" s="6">
        <f t="shared" si="2015"/>
        <v>34</v>
      </c>
      <c r="E9968" s="5">
        <f t="shared" si="2016"/>
        <v>5639.2850287111351</v>
      </c>
      <c r="F9968" s="5">
        <f t="shared" si="2017"/>
        <v>208.74481527832023</v>
      </c>
      <c r="G9968" s="5">
        <f t="shared" si="2018"/>
        <v>687.52941027880343</v>
      </c>
      <c r="H9968" s="5">
        <f t="shared" si="2019"/>
        <v>6535.5592542682589</v>
      </c>
      <c r="I9968" s="5">
        <f t="shared" si="2020"/>
        <v>720</v>
      </c>
      <c r="J9968" s="5">
        <f t="shared" si="2021"/>
        <v>5815.5592542682589</v>
      </c>
      <c r="K9968" s="2">
        <f t="shared" si="2022"/>
        <v>125964.57038660171</v>
      </c>
      <c r="L9968" s="2">
        <f t="shared" si="2023"/>
        <v>179664</v>
      </c>
      <c r="M9968" s="2">
        <f t="shared" si="2024"/>
        <v>27280</v>
      </c>
      <c r="N9968" s="6">
        <f t="shared" si="2025"/>
        <v>0</v>
      </c>
      <c r="O9968" s="2">
        <f t="shared" si="2026"/>
        <v>6419.4296133982862</v>
      </c>
      <c r="P9968" s="2" t="str">
        <f t="shared" si="2027"/>
        <v/>
      </c>
    </row>
    <row r="9969" spans="1:16">
      <c r="A9969" s="6">
        <v>15</v>
      </c>
      <c r="B9969" s="6">
        <v>6</v>
      </c>
      <c r="C9969" s="6">
        <v>14</v>
      </c>
      <c r="D9969" s="6">
        <f t="shared" si="2015"/>
        <v>35</v>
      </c>
      <c r="E9969" s="5">
        <f t="shared" si="2016"/>
        <v>5639.2850287111351</v>
      </c>
      <c r="F9969" s="5">
        <f t="shared" si="2017"/>
        <v>208.74481527832023</v>
      </c>
      <c r="G9969" s="5">
        <f t="shared" si="2018"/>
        <v>749.67149159246469</v>
      </c>
      <c r="H9969" s="5">
        <f t="shared" si="2019"/>
        <v>6597.7013355819199</v>
      </c>
      <c r="I9969" s="5">
        <f t="shared" si="2020"/>
        <v>720</v>
      </c>
      <c r="J9969" s="5">
        <f t="shared" si="2021"/>
        <v>5877.7013355819199</v>
      </c>
      <c r="K9969" s="2">
        <f t="shared" si="2022"/>
        <v>127043.42596496388</v>
      </c>
      <c r="L9969" s="2">
        <f t="shared" si="2023"/>
        <v>182364</v>
      </c>
      <c r="M9969" s="2">
        <f t="shared" si="2024"/>
        <v>28160</v>
      </c>
      <c r="N9969" s="6">
        <f t="shared" si="2025"/>
        <v>0</v>
      </c>
      <c r="O9969" s="2">
        <f t="shared" si="2026"/>
        <v>7160.5740350361157</v>
      </c>
      <c r="P9969" s="2" t="str">
        <f t="shared" si="2027"/>
        <v/>
      </c>
    </row>
    <row r="9970" spans="1:16">
      <c r="A9970" s="6">
        <v>15</v>
      </c>
      <c r="B9970" s="6">
        <v>6</v>
      </c>
      <c r="C9970" s="6">
        <v>15</v>
      </c>
      <c r="D9970" s="6">
        <f t="shared" si="2015"/>
        <v>36</v>
      </c>
      <c r="E9970" s="5">
        <f t="shared" si="2016"/>
        <v>5639.2850287111351</v>
      </c>
      <c r="F9970" s="5">
        <f t="shared" si="2017"/>
        <v>208.74481527832023</v>
      </c>
      <c r="G9970" s="5">
        <f t="shared" si="2018"/>
        <v>813.25969846861108</v>
      </c>
      <c r="H9970" s="5">
        <f t="shared" si="2019"/>
        <v>6661.2895424580656</v>
      </c>
      <c r="I9970" s="5">
        <f t="shared" si="2020"/>
        <v>720</v>
      </c>
      <c r="J9970" s="5">
        <f t="shared" si="2021"/>
        <v>5941.2895424580656</v>
      </c>
      <c r="K9970" s="2">
        <f t="shared" si="2022"/>
        <v>128147.38788989697</v>
      </c>
      <c r="L9970" s="2">
        <f t="shared" si="2023"/>
        <v>185064</v>
      </c>
      <c r="M9970" s="2">
        <f t="shared" si="2024"/>
        <v>29040</v>
      </c>
      <c r="N9970" s="6">
        <f t="shared" si="2025"/>
        <v>0</v>
      </c>
      <c r="O9970" s="2">
        <f t="shared" si="2026"/>
        <v>7876.6121101030294</v>
      </c>
      <c r="P9970" s="2" t="str">
        <f t="shared" si="2027"/>
        <v/>
      </c>
    </row>
    <row r="9971" spans="1:16">
      <c r="A9971" s="6">
        <v>15</v>
      </c>
      <c r="B9971" s="6">
        <v>6</v>
      </c>
      <c r="C9971" s="6">
        <v>16</v>
      </c>
      <c r="D9971" s="6">
        <f t="shared" si="2015"/>
        <v>37</v>
      </c>
      <c r="E9971" s="5">
        <f t="shared" si="2016"/>
        <v>5639.2850287111351</v>
      </c>
      <c r="F9971" s="5">
        <f t="shared" si="2017"/>
        <v>208.74481527832023</v>
      </c>
      <c r="G9971" s="5">
        <f t="shared" si="2018"/>
        <v>878.32047434610013</v>
      </c>
      <c r="H9971" s="5">
        <f t="shared" si="2019"/>
        <v>6726.3503183355551</v>
      </c>
      <c r="I9971" s="5">
        <f t="shared" si="2020"/>
        <v>720</v>
      </c>
      <c r="J9971" s="5">
        <f t="shared" si="2021"/>
        <v>6006.3503183355551</v>
      </c>
      <c r="K9971" s="2">
        <f t="shared" si="2022"/>
        <v>129276.91524888117</v>
      </c>
      <c r="L9971" s="2">
        <f t="shared" si="2023"/>
        <v>187764</v>
      </c>
      <c r="M9971" s="2">
        <f t="shared" si="2024"/>
        <v>29920</v>
      </c>
      <c r="N9971" s="6">
        <f t="shared" si="2025"/>
        <v>0</v>
      </c>
      <c r="O9971" s="2">
        <f t="shared" si="2026"/>
        <v>8567.0847511188331</v>
      </c>
      <c r="P9971" s="2" t="str">
        <f t="shared" si="2027"/>
        <v/>
      </c>
    </row>
    <row r="9972" spans="1:16">
      <c r="A9972" s="6">
        <v>15</v>
      </c>
      <c r="B9972" s="6">
        <v>6</v>
      </c>
      <c r="C9972" s="6">
        <v>17</v>
      </c>
      <c r="D9972" s="6">
        <f t="shared" si="2015"/>
        <v>38</v>
      </c>
      <c r="E9972" s="5">
        <f t="shared" si="2016"/>
        <v>5639.2850287111351</v>
      </c>
      <c r="F9972" s="5">
        <f t="shared" si="2017"/>
        <v>208.74481527832023</v>
      </c>
      <c r="G9972" s="5">
        <f t="shared" si="2018"/>
        <v>944.88069779264049</v>
      </c>
      <c r="H9972" s="5">
        <f t="shared" si="2019"/>
        <v>6792.9105417820956</v>
      </c>
      <c r="I9972" s="5">
        <f t="shared" si="2020"/>
        <v>720</v>
      </c>
      <c r="J9972" s="5">
        <f t="shared" si="2021"/>
        <v>6072.9105417820956</v>
      </c>
      <c r="K9972" s="2">
        <f t="shared" si="2022"/>
        <v>130432.47468371694</v>
      </c>
      <c r="L9972" s="2">
        <f t="shared" si="2023"/>
        <v>190464</v>
      </c>
      <c r="M9972" s="2">
        <f t="shared" si="2024"/>
        <v>30800</v>
      </c>
      <c r="N9972" s="6">
        <f t="shared" si="2025"/>
        <v>0</v>
      </c>
      <c r="O9972" s="2">
        <f t="shared" si="2026"/>
        <v>9231.5253162830631</v>
      </c>
      <c r="P9972" s="2" t="str">
        <f t="shared" si="2027"/>
        <v/>
      </c>
    </row>
    <row r="9973" spans="1:16">
      <c r="A9973" s="6">
        <v>15</v>
      </c>
      <c r="B9973" s="6">
        <v>6</v>
      </c>
      <c r="C9973" s="6">
        <v>18</v>
      </c>
      <c r="D9973" s="6">
        <f t="shared" si="2015"/>
        <v>39</v>
      </c>
      <c r="E9973" s="5">
        <f t="shared" si="2016"/>
        <v>5639.2850287111351</v>
      </c>
      <c r="F9973" s="5">
        <f t="shared" si="2017"/>
        <v>208.74481527832023</v>
      </c>
      <c r="G9973" s="5">
        <f t="shared" si="2018"/>
        <v>1012.9676892512279</v>
      </c>
      <c r="H9973" s="5">
        <f t="shared" si="2019"/>
        <v>6860.997533240683</v>
      </c>
      <c r="I9973" s="5">
        <f t="shared" si="2020"/>
        <v>720</v>
      </c>
      <c r="J9973" s="5">
        <f t="shared" si="2021"/>
        <v>6140.997533240683</v>
      </c>
      <c r="K9973" s="2">
        <f t="shared" si="2022"/>
        <v>131614.54050765076</v>
      </c>
      <c r="L9973" s="2">
        <f t="shared" si="2023"/>
        <v>193164</v>
      </c>
      <c r="M9973" s="2">
        <f t="shared" si="2024"/>
        <v>31680</v>
      </c>
      <c r="N9973" s="6">
        <f t="shared" si="2025"/>
        <v>0</v>
      </c>
      <c r="O9973" s="2">
        <f t="shared" si="2026"/>
        <v>9869.4594923492405</v>
      </c>
      <c r="P9973" s="2" t="str">
        <f t="shared" si="2027"/>
        <v/>
      </c>
    </row>
    <row r="9974" spans="1:16">
      <c r="A9974" s="6">
        <v>15</v>
      </c>
      <c r="B9974" s="6">
        <v>6</v>
      </c>
      <c r="C9974" s="6">
        <v>19</v>
      </c>
      <c r="D9974" s="6">
        <f t="shared" si="2015"/>
        <v>40</v>
      </c>
      <c r="E9974" s="5">
        <f t="shared" si="2016"/>
        <v>5639.2850287111351</v>
      </c>
      <c r="F9974" s="5">
        <f t="shared" si="2017"/>
        <v>208.74481527832023</v>
      </c>
      <c r="G9974" s="5">
        <f t="shared" si="2018"/>
        <v>1082.6092178872495</v>
      </c>
      <c r="H9974" s="5">
        <f t="shared" si="2019"/>
        <v>6930.6390618767045</v>
      </c>
      <c r="I9974" s="5">
        <f t="shared" si="2020"/>
        <v>720</v>
      </c>
      <c r="J9974" s="5">
        <f t="shared" si="2021"/>
        <v>6210.6390618767045</v>
      </c>
      <c r="K9974" s="2">
        <f t="shared" si="2022"/>
        <v>132823.59482424834</v>
      </c>
      <c r="L9974" s="2">
        <f t="shared" si="2023"/>
        <v>195864</v>
      </c>
      <c r="M9974" s="2">
        <f t="shared" si="2024"/>
        <v>32560</v>
      </c>
      <c r="N9974" s="6">
        <f t="shared" si="2025"/>
        <v>0</v>
      </c>
      <c r="O9974" s="2">
        <f t="shared" si="2026"/>
        <v>10480.405175751657</v>
      </c>
      <c r="P9974" s="2" t="str">
        <f t="shared" si="2027"/>
        <v/>
      </c>
    </row>
    <row r="9975" spans="1:16">
      <c r="A9975" s="6">
        <v>15</v>
      </c>
      <c r="B9975" s="6">
        <v>6</v>
      </c>
      <c r="C9975" s="6">
        <v>20</v>
      </c>
      <c r="D9975" s="6">
        <f t="shared" si="2015"/>
        <v>41</v>
      </c>
      <c r="E9975" s="5">
        <f t="shared" si="2016"/>
        <v>5639.2850287111351</v>
      </c>
      <c r="F9975" s="5">
        <f t="shared" si="2017"/>
        <v>208.74481527832023</v>
      </c>
      <c r="G9975" s="5">
        <f t="shared" si="2018"/>
        <v>1153.8335085377266</v>
      </c>
      <c r="H9975" s="5">
        <f t="shared" si="2019"/>
        <v>7001.8633525271816</v>
      </c>
      <c r="I9975" s="5">
        <f t="shared" si="2020"/>
        <v>720</v>
      </c>
      <c r="J9975" s="5">
        <f t="shared" si="2021"/>
        <v>6281.8633525271816</v>
      </c>
      <c r="K9975" s="2">
        <f t="shared" si="2022"/>
        <v>134060.12764804135</v>
      </c>
      <c r="L9975" s="2">
        <f t="shared" si="2023"/>
        <v>198564</v>
      </c>
      <c r="M9975" s="2">
        <f t="shared" si="2024"/>
        <v>33440</v>
      </c>
      <c r="N9975" s="6">
        <f t="shared" si="2025"/>
        <v>0</v>
      </c>
      <c r="O9975" s="2">
        <f t="shared" si="2026"/>
        <v>11063.872351958649</v>
      </c>
      <c r="P9975" s="2" t="str">
        <f t="shared" si="2027"/>
        <v/>
      </c>
    </row>
    <row r="9976" spans="1:16">
      <c r="A9976" s="6">
        <v>15</v>
      </c>
      <c r="B9976" s="6">
        <v>6</v>
      </c>
      <c r="C9976" s="6">
        <v>21</v>
      </c>
      <c r="D9976" s="6">
        <f t="shared" si="2015"/>
        <v>42</v>
      </c>
      <c r="E9976" s="5">
        <f t="shared" si="2016"/>
        <v>5639.2850287111351</v>
      </c>
      <c r="F9976" s="5">
        <f t="shared" si="2017"/>
        <v>208.74481527832023</v>
      </c>
      <c r="G9976" s="5">
        <f t="shared" si="2018"/>
        <v>1226.6692487641703</v>
      </c>
      <c r="H9976" s="5">
        <f t="shared" si="2019"/>
        <v>7074.6990927536253</v>
      </c>
      <c r="I9976" s="5">
        <f t="shared" si="2020"/>
        <v>720</v>
      </c>
      <c r="J9976" s="5">
        <f t="shared" si="2021"/>
        <v>6354.6990927536253</v>
      </c>
      <c r="K9976" s="2">
        <f t="shared" si="2022"/>
        <v>135324.63702697266</v>
      </c>
      <c r="L9976" s="2">
        <f t="shared" si="2023"/>
        <v>201264</v>
      </c>
      <c r="M9976" s="2">
        <f t="shared" si="2024"/>
        <v>34320</v>
      </c>
      <c r="N9976" s="6">
        <f t="shared" si="2025"/>
        <v>0</v>
      </c>
      <c r="O9976" s="2">
        <f t="shared" si="2026"/>
        <v>11619.362973027339</v>
      </c>
      <c r="P9976" s="2" t="str">
        <f t="shared" si="2027"/>
        <v/>
      </c>
    </row>
    <row r="9977" spans="1:16">
      <c r="A9977" s="6">
        <v>15</v>
      </c>
      <c r="B9977" s="6">
        <v>6</v>
      </c>
      <c r="C9977" s="6">
        <v>22</v>
      </c>
      <c r="D9977" s="6">
        <f t="shared" si="2015"/>
        <v>43</v>
      </c>
      <c r="E9977" s="5">
        <f t="shared" si="2016"/>
        <v>5639.2850287111351</v>
      </c>
      <c r="F9977" s="5">
        <f t="shared" si="2017"/>
        <v>208.74481527832023</v>
      </c>
      <c r="G9977" s="5">
        <f t="shared" si="2018"/>
        <v>1301.1455960105666</v>
      </c>
      <c r="H9977" s="5">
        <f t="shared" si="2019"/>
        <v>7149.1754400000218</v>
      </c>
      <c r="I9977" s="5">
        <f t="shared" si="2020"/>
        <v>720</v>
      </c>
      <c r="J9977" s="5">
        <f t="shared" si="2021"/>
        <v>6429.1754400000218</v>
      </c>
      <c r="K9977" s="2">
        <f t="shared" si="2022"/>
        <v>136617.62916666706</v>
      </c>
      <c r="L9977" s="2">
        <f t="shared" si="2023"/>
        <v>203964</v>
      </c>
      <c r="M9977" s="2">
        <f t="shared" si="2024"/>
        <v>35200</v>
      </c>
      <c r="N9977" s="6">
        <f t="shared" si="2025"/>
        <v>0</v>
      </c>
      <c r="O9977" s="2">
        <f t="shared" si="2026"/>
        <v>12146.370833332941</v>
      </c>
      <c r="P9977" s="2" t="str">
        <f t="shared" si="2027"/>
        <v/>
      </c>
    </row>
    <row r="9978" spans="1:16">
      <c r="A9978" s="6">
        <v>15</v>
      </c>
      <c r="B9978" s="6">
        <v>6</v>
      </c>
      <c r="C9978" s="6">
        <v>23</v>
      </c>
      <c r="D9978" s="6">
        <f t="shared" si="2015"/>
        <v>44</v>
      </c>
      <c r="E9978" s="5">
        <f t="shared" si="2016"/>
        <v>5639.2850287111351</v>
      </c>
      <c r="F9978" s="5">
        <f t="shared" si="2017"/>
        <v>208.74481527832023</v>
      </c>
      <c r="G9978" s="5">
        <f t="shared" si="2018"/>
        <v>1377.292184868003</v>
      </c>
      <c r="H9978" s="5">
        <f t="shared" si="2019"/>
        <v>7225.3220288574576</v>
      </c>
      <c r="I9978" s="5">
        <f t="shared" si="2020"/>
        <v>720</v>
      </c>
      <c r="J9978" s="5">
        <f t="shared" si="2021"/>
        <v>6505.3220288574576</v>
      </c>
      <c r="K9978" s="2">
        <f t="shared" si="2022"/>
        <v>137939.61855655309</v>
      </c>
      <c r="L9978" s="2">
        <f t="shared" si="2023"/>
        <v>206664</v>
      </c>
      <c r="M9978" s="2">
        <f t="shared" si="2024"/>
        <v>36080</v>
      </c>
      <c r="N9978" s="6">
        <f t="shared" si="2025"/>
        <v>0</v>
      </c>
      <c r="O9978" s="2">
        <f t="shared" si="2026"/>
        <v>12644.38144344691</v>
      </c>
      <c r="P9978" s="2" t="str">
        <f t="shared" si="2027"/>
        <v/>
      </c>
    </row>
    <row r="9979" spans="1:16">
      <c r="A9979" s="6">
        <v>15</v>
      </c>
      <c r="B9979" s="6">
        <v>6</v>
      </c>
      <c r="C9979" s="6">
        <v>24</v>
      </c>
      <c r="D9979" s="6">
        <f t="shared" si="2015"/>
        <v>45</v>
      </c>
      <c r="E9979" s="5">
        <f t="shared" si="2016"/>
        <v>5639.2850287111351</v>
      </c>
      <c r="F9979" s="5">
        <f t="shared" si="2017"/>
        <v>208.74481527832023</v>
      </c>
      <c r="G9979" s="5">
        <f t="shared" si="2018"/>
        <v>1455.1391344474989</v>
      </c>
      <c r="H9979" s="5">
        <f t="shared" si="2019"/>
        <v>7303.1689784369537</v>
      </c>
      <c r="I9979" s="5">
        <f t="shared" si="2020"/>
        <v>720</v>
      </c>
      <c r="J9979" s="5">
        <f t="shared" si="2021"/>
        <v>6583.1689784369537</v>
      </c>
      <c r="K9979" s="2">
        <f t="shared" si="2022"/>
        <v>139291.12809786378</v>
      </c>
      <c r="L9979" s="2">
        <f t="shared" si="2023"/>
        <v>209364</v>
      </c>
      <c r="M9979" s="2">
        <f t="shared" si="2024"/>
        <v>36960</v>
      </c>
      <c r="N9979" s="6">
        <f t="shared" si="2025"/>
        <v>0</v>
      </c>
      <c r="O9979" s="2">
        <f t="shared" si="2026"/>
        <v>13112.871902136219</v>
      </c>
      <c r="P9979" s="2" t="str">
        <f t="shared" si="2027"/>
        <v/>
      </c>
    </row>
    <row r="9980" spans="1:16">
      <c r="A9980" s="6">
        <v>15</v>
      </c>
      <c r="B9980" s="6">
        <v>6</v>
      </c>
      <c r="C9980" s="6">
        <v>25</v>
      </c>
      <c r="D9980" s="6">
        <f t="shared" si="2015"/>
        <v>46</v>
      </c>
      <c r="E9980" s="5">
        <f t="shared" si="2016"/>
        <v>5639.2850287111351</v>
      </c>
      <c r="F9980" s="5">
        <f t="shared" si="2017"/>
        <v>208.74481527832023</v>
      </c>
      <c r="G9980" s="5">
        <f t="shared" si="2018"/>
        <v>1534.7170558625965</v>
      </c>
      <c r="H9980" s="5">
        <f t="shared" si="2019"/>
        <v>7382.7468998520517</v>
      </c>
      <c r="I9980" s="5">
        <f t="shared" si="2020"/>
        <v>720</v>
      </c>
      <c r="J9980" s="5">
        <f t="shared" si="2021"/>
        <v>6662.7468998520517</v>
      </c>
      <c r="K9980" s="2">
        <f t="shared" si="2022"/>
        <v>140672.68923354257</v>
      </c>
      <c r="L9980" s="2">
        <f t="shared" si="2023"/>
        <v>212064</v>
      </c>
      <c r="M9980" s="2">
        <f t="shared" si="2024"/>
        <v>37840</v>
      </c>
      <c r="N9980" s="6">
        <f t="shared" si="2025"/>
        <v>0</v>
      </c>
      <c r="O9980" s="2">
        <f t="shared" si="2026"/>
        <v>13551.310766457435</v>
      </c>
      <c r="P9980" s="2" t="str">
        <f t="shared" si="2027"/>
        <v/>
      </c>
    </row>
    <row r="9981" spans="1:16">
      <c r="A9981" s="6">
        <v>15</v>
      </c>
      <c r="B9981" s="6">
        <v>6</v>
      </c>
      <c r="C9981" s="6">
        <v>26</v>
      </c>
      <c r="D9981" s="6">
        <f t="shared" si="2015"/>
        <v>47</v>
      </c>
      <c r="E9981" s="5">
        <f t="shared" si="2016"/>
        <v>5639.2850287111351</v>
      </c>
      <c r="F9981" s="5">
        <f t="shared" si="2017"/>
        <v>208.74481527832023</v>
      </c>
      <c r="G9981" s="5">
        <f t="shared" si="2018"/>
        <v>1616.0570598233144</v>
      </c>
      <c r="H9981" s="5">
        <f t="shared" si="2019"/>
        <v>7464.0869038127694</v>
      </c>
      <c r="I9981" s="5">
        <f t="shared" si="2020"/>
        <v>720</v>
      </c>
      <c r="J9981" s="5">
        <f t="shared" si="2021"/>
        <v>6744.0869038127694</v>
      </c>
      <c r="K9981" s="2">
        <f t="shared" si="2022"/>
        <v>142084.8420800828</v>
      </c>
      <c r="L9981" s="2">
        <f t="shared" si="2023"/>
        <v>214764</v>
      </c>
      <c r="M9981" s="2">
        <f t="shared" si="2024"/>
        <v>38720</v>
      </c>
      <c r="N9981" s="6">
        <f t="shared" si="2025"/>
        <v>0</v>
      </c>
      <c r="O9981" s="2">
        <f t="shared" si="2026"/>
        <v>13959.157919917197</v>
      </c>
      <c r="P9981" s="2" t="str">
        <f t="shared" si="2027"/>
        <v/>
      </c>
    </row>
    <row r="9982" spans="1:16">
      <c r="A9982" s="6">
        <v>15</v>
      </c>
      <c r="B9982" s="6">
        <v>6</v>
      </c>
      <c r="C9982" s="6">
        <v>27</v>
      </c>
      <c r="D9982" s="6">
        <f t="shared" si="2015"/>
        <v>48</v>
      </c>
      <c r="E9982" s="5">
        <f t="shared" si="2016"/>
        <v>5639.2850287111351</v>
      </c>
      <c r="F9982" s="5">
        <f t="shared" si="2017"/>
        <v>208.74481527832023</v>
      </c>
      <c r="G9982" s="5">
        <f t="shared" si="2018"/>
        <v>1699.1907643430709</v>
      </c>
      <c r="H9982" s="5">
        <f t="shared" si="2019"/>
        <v>7547.2206083325254</v>
      </c>
      <c r="I9982" s="5">
        <f t="shared" si="2020"/>
        <v>720</v>
      </c>
      <c r="J9982" s="5">
        <f t="shared" si="2021"/>
        <v>6827.2206083325254</v>
      </c>
      <c r="K9982" s="2">
        <f t="shared" si="2022"/>
        <v>143528.13556132856</v>
      </c>
      <c r="L9982" s="2">
        <f t="shared" si="2023"/>
        <v>217464</v>
      </c>
      <c r="M9982" s="2">
        <f t="shared" si="2024"/>
        <v>39600</v>
      </c>
      <c r="N9982" s="6">
        <f t="shared" si="2025"/>
        <v>0</v>
      </c>
      <c r="O9982" s="2">
        <f t="shared" si="2026"/>
        <v>14335.864438671444</v>
      </c>
      <c r="P9982" s="2" t="str">
        <f t="shared" si="2027"/>
        <v/>
      </c>
    </row>
    <row r="9983" spans="1:16">
      <c r="A9983" s="6">
        <v>15</v>
      </c>
      <c r="B9983" s="6">
        <v>6</v>
      </c>
      <c r="C9983" s="6">
        <v>28</v>
      </c>
      <c r="D9983" s="6">
        <f t="shared" si="2015"/>
        <v>49</v>
      </c>
      <c r="E9983" s="5">
        <f t="shared" si="2016"/>
        <v>5639.2850287111351</v>
      </c>
      <c r="F9983" s="5">
        <f t="shared" si="2017"/>
        <v>208.74481527832023</v>
      </c>
      <c r="G9983" s="5">
        <f t="shared" si="2018"/>
        <v>1784.1503025602246</v>
      </c>
      <c r="H9983" s="5">
        <f t="shared" si="2019"/>
        <v>7632.1801465496792</v>
      </c>
      <c r="I9983" s="5">
        <f t="shared" si="2020"/>
        <v>720</v>
      </c>
      <c r="J9983" s="5">
        <f t="shared" si="2021"/>
        <v>6912.1801465496792</v>
      </c>
      <c r="K9983" s="2">
        <f t="shared" si="2022"/>
        <v>145003.12754426524</v>
      </c>
      <c r="L9983" s="2">
        <f t="shared" si="2023"/>
        <v>220164</v>
      </c>
      <c r="M9983" s="2">
        <f t="shared" si="2024"/>
        <v>40480</v>
      </c>
      <c r="N9983" s="6">
        <f t="shared" si="2025"/>
        <v>0</v>
      </c>
      <c r="O9983" s="2">
        <f t="shared" si="2026"/>
        <v>14680.87245573476</v>
      </c>
      <c r="P9983" s="2" t="str">
        <f t="shared" si="2027"/>
        <v/>
      </c>
    </row>
    <row r="9984" spans="1:16">
      <c r="A9984" s="6">
        <v>15</v>
      </c>
      <c r="B9984" s="6">
        <v>6</v>
      </c>
      <c r="C9984" s="6">
        <v>29</v>
      </c>
      <c r="D9984" s="6">
        <f t="shared" si="2015"/>
        <v>50</v>
      </c>
      <c r="E9984" s="5">
        <f t="shared" si="2016"/>
        <v>5639.2850287111351</v>
      </c>
      <c r="F9984" s="5">
        <f t="shared" si="2017"/>
        <v>208.74481527832023</v>
      </c>
      <c r="G9984" s="5">
        <f t="shared" si="2018"/>
        <v>1870.9683306758782</v>
      </c>
      <c r="H9984" s="5">
        <f t="shared" si="2019"/>
        <v>7718.998174665333</v>
      </c>
      <c r="I9984" s="5">
        <f t="shared" si="2020"/>
        <v>720</v>
      </c>
      <c r="J9984" s="5">
        <f t="shared" si="2021"/>
        <v>6998.998174665333</v>
      </c>
      <c r="K9984" s="2">
        <f t="shared" si="2022"/>
        <v>146510.3849768287</v>
      </c>
      <c r="L9984" s="2">
        <f t="shared" si="2023"/>
        <v>222864</v>
      </c>
      <c r="M9984" s="2">
        <f t="shared" si="2024"/>
        <v>41360</v>
      </c>
      <c r="N9984" s="6">
        <f t="shared" si="2025"/>
        <v>0</v>
      </c>
      <c r="O9984" s="2">
        <f t="shared" si="2026"/>
        <v>14993.615023171296</v>
      </c>
      <c r="P9984" s="2" t="str">
        <f t="shared" si="2027"/>
        <v/>
      </c>
    </row>
    <row r="9985" spans="1:16">
      <c r="A9985" s="6">
        <v>15</v>
      </c>
      <c r="B9985" s="6">
        <v>6</v>
      </c>
      <c r="C9985" s="6">
        <v>30</v>
      </c>
      <c r="D9985" s="6">
        <f t="shared" si="2015"/>
        <v>51</v>
      </c>
      <c r="E9985" s="5">
        <f t="shared" si="2016"/>
        <v>5639.2850287111351</v>
      </c>
      <c r="F9985" s="5">
        <f t="shared" si="2017"/>
        <v>208.74481527832023</v>
      </c>
      <c r="G9985" s="5">
        <f t="shared" si="2018"/>
        <v>1959.6780360096488</v>
      </c>
      <c r="H9985" s="5">
        <f t="shared" si="2019"/>
        <v>7807.7078799991041</v>
      </c>
      <c r="I9985" s="5">
        <f t="shared" si="2020"/>
        <v>720</v>
      </c>
      <c r="J9985" s="5">
        <f t="shared" si="2021"/>
        <v>7087.7078799991041</v>
      </c>
      <c r="K9985" s="2">
        <f t="shared" si="2022"/>
        <v>148050.48402776223</v>
      </c>
      <c r="L9985" s="2">
        <f t="shared" si="2023"/>
        <v>225564</v>
      </c>
      <c r="M9985" s="2">
        <f t="shared" si="2024"/>
        <v>42240</v>
      </c>
      <c r="N9985" s="6">
        <f t="shared" si="2025"/>
        <v>0</v>
      </c>
      <c r="O9985" s="2">
        <f t="shared" si="2026"/>
        <v>15273.515972237772</v>
      </c>
      <c r="P9985" s="2" t="str">
        <f t="shared" si="2027"/>
        <v/>
      </c>
    </row>
    <row r="9986" spans="1:16">
      <c r="A9986" s="6">
        <v>15</v>
      </c>
      <c r="B9986" s="6">
        <v>7</v>
      </c>
      <c r="C9986" s="6">
        <v>0</v>
      </c>
      <c r="D9986" s="6">
        <f t="shared" si="2015"/>
        <v>22</v>
      </c>
      <c r="E9986" s="5">
        <f t="shared" si="2016"/>
        <v>5639.2850287111351</v>
      </c>
      <c r="F9986" s="5">
        <f t="shared" si="2017"/>
        <v>249.62400827032465</v>
      </c>
      <c r="G9986" s="5">
        <f t="shared" si="2018"/>
        <v>0</v>
      </c>
      <c r="H9986" s="5">
        <f t="shared" si="2019"/>
        <v>5888.9090369814594</v>
      </c>
      <c r="I9986" s="5">
        <f t="shared" si="2020"/>
        <v>720</v>
      </c>
      <c r="J9986" s="5">
        <f t="shared" si="2021"/>
        <v>5168.9090369814594</v>
      </c>
      <c r="K9986" s="2">
        <f t="shared" si="2022"/>
        <v>114738.00411426145</v>
      </c>
      <c r="L9986" s="2">
        <f t="shared" si="2023"/>
        <v>146658</v>
      </c>
      <c r="M9986" s="2">
        <f t="shared" si="2024"/>
        <v>16280</v>
      </c>
      <c r="N9986" s="6">
        <f t="shared" si="2025"/>
        <v>1</v>
      </c>
      <c r="O9986" s="2">
        <f t="shared" si="2026"/>
        <v>-4360.00411426145</v>
      </c>
      <c r="P9986" s="2">
        <f t="shared" si="2027"/>
        <v>-4360.00411426145</v>
      </c>
    </row>
    <row r="9987" spans="1:16">
      <c r="A9987" s="6">
        <v>15</v>
      </c>
      <c r="B9987" s="6">
        <v>7</v>
      </c>
      <c r="C9987" s="6">
        <v>1</v>
      </c>
      <c r="D9987" s="6">
        <f t="shared" si="2015"/>
        <v>23</v>
      </c>
      <c r="E9987" s="5">
        <f t="shared" si="2016"/>
        <v>5639.2850287111351</v>
      </c>
      <c r="F9987" s="5">
        <f t="shared" si="2017"/>
        <v>249.62400827032465</v>
      </c>
      <c r="G9987" s="5">
        <f t="shared" si="2018"/>
        <v>45.5625</v>
      </c>
      <c r="H9987" s="5">
        <f t="shared" si="2019"/>
        <v>5934.4715369814594</v>
      </c>
      <c r="I9987" s="5">
        <f t="shared" si="2020"/>
        <v>720</v>
      </c>
      <c r="J9987" s="5">
        <f t="shared" si="2021"/>
        <v>5214.4715369814594</v>
      </c>
      <c r="K9987" s="2">
        <f t="shared" si="2022"/>
        <v>115529.01973926145</v>
      </c>
      <c r="L9987" s="2">
        <f t="shared" si="2023"/>
        <v>149358</v>
      </c>
      <c r="M9987" s="2">
        <f t="shared" si="2024"/>
        <v>17160</v>
      </c>
      <c r="N9987" s="6">
        <f t="shared" si="2025"/>
        <v>1</v>
      </c>
      <c r="O9987" s="2">
        <f t="shared" si="2026"/>
        <v>-3331.01973926145</v>
      </c>
      <c r="P9987" s="2">
        <f t="shared" si="2027"/>
        <v>-3331.01973926145</v>
      </c>
    </row>
    <row r="9988" spans="1:16">
      <c r="A9988" s="6">
        <v>15</v>
      </c>
      <c r="B9988" s="6">
        <v>7</v>
      </c>
      <c r="C9988" s="6">
        <v>2</v>
      </c>
      <c r="D9988" s="6">
        <f t="shared" ref="D9988:D10051" si="2028">A9988+B9988+C9988</f>
        <v>24</v>
      </c>
      <c r="E9988" s="5">
        <f t="shared" ref="E9988:E10051" si="2029">IF(A9988=0,0,A9988*LABOR_HRS_WK_TOM*SEASON_WEEKS*(1+DIM_PCT_TOM)^A9988)</f>
        <v>5639.2850287111351</v>
      </c>
      <c r="F9988" s="5">
        <f t="shared" ref="F9988:F10051" si="2030">IF(B9988=0,0,B9988*LABOR_HRS_WK_CAR*SEASON_WEEKS*(1+DIM_PCT_CAR)^B9988)</f>
        <v>249.62400827032465</v>
      </c>
      <c r="G9988" s="5">
        <f t="shared" ref="G9988:G10051" si="2031">IF(C9988=0,0,C9988*LABOR_HRS_WK_MES*SEASON_WEEKS*(1+DIM_PCT_MES)^C9988)</f>
        <v>92.264062499999994</v>
      </c>
      <c r="H9988" s="5">
        <f t="shared" ref="H9988:H10051" si="2032">E9988+F9988+G9988</f>
        <v>5981.1730994814598</v>
      </c>
      <c r="I9988" s="5">
        <f t="shared" ref="I9988:I10051" si="2033">MIN(H9988,FARMER_HRS)</f>
        <v>720</v>
      </c>
      <c r="J9988" s="5">
        <f t="shared" ref="J9988:J10051" si="2034">MAX(0,H9988-FARMER_HRS)</f>
        <v>5261.1730994814598</v>
      </c>
      <c r="K9988" s="2">
        <f t="shared" ref="K9988:K10051" si="2035">I9988*FARMER_RATE+J9988*TEMP_WORKER_RATE</f>
        <v>116339.81075488645</v>
      </c>
      <c r="L9988" s="2">
        <f t="shared" ref="L9988:L10051" si="2036">A9988*PRICE_TOM+B9988*PRICE_CAR+C9988*PRICE_MES</f>
        <v>152058</v>
      </c>
      <c r="M9988" s="2">
        <f t="shared" ref="M9988:M10051" si="2037">A9988*FERT_BED_TOM+B9988*FERT_BED_CAR+C9988*FERT_BED_MES</f>
        <v>18040</v>
      </c>
      <c r="N9988" s="6">
        <f t="shared" ref="N9988:N10051" si="2038">IF(AND(D9988&lt;=TOTAL_BEDS,J9988&lt;=TEMP_WORKER_MAX*TEMP_WORKER_HRS),1,0)</f>
        <v>1</v>
      </c>
      <c r="O9988" s="2">
        <f t="shared" ref="O9988:O10051" si="2039">L9988-M9988-K9988-FIXED_COSTS</f>
        <v>-2321.81075488645</v>
      </c>
      <c r="P9988" s="2">
        <f t="shared" ref="P9988:P10051" si="2040">IF(N9988=1,O9988,"")</f>
        <v>-2321.81075488645</v>
      </c>
    </row>
    <row r="9989" spans="1:16">
      <c r="A9989" s="6">
        <v>15</v>
      </c>
      <c r="B9989" s="6">
        <v>7</v>
      </c>
      <c r="C9989" s="6">
        <v>3</v>
      </c>
      <c r="D9989" s="6">
        <f t="shared" si="2028"/>
        <v>25</v>
      </c>
      <c r="E9989" s="5">
        <f t="shared" si="2029"/>
        <v>5639.2850287111351</v>
      </c>
      <c r="F9989" s="5">
        <f t="shared" si="2030"/>
        <v>249.62400827032465</v>
      </c>
      <c r="G9989" s="5">
        <f t="shared" si="2031"/>
        <v>140.12604492187498</v>
      </c>
      <c r="H9989" s="5">
        <f t="shared" si="2032"/>
        <v>6029.0350819033347</v>
      </c>
      <c r="I9989" s="5">
        <f t="shared" si="2033"/>
        <v>720</v>
      </c>
      <c r="J9989" s="5">
        <f t="shared" si="2034"/>
        <v>5309.0350819033347</v>
      </c>
      <c r="K9989" s="2">
        <f t="shared" si="2035"/>
        <v>117170.74794971067</v>
      </c>
      <c r="L9989" s="2">
        <f t="shared" si="2036"/>
        <v>154758</v>
      </c>
      <c r="M9989" s="2">
        <f t="shared" si="2037"/>
        <v>18920</v>
      </c>
      <c r="N9989" s="6">
        <f t="shared" si="2038"/>
        <v>1</v>
      </c>
      <c r="O9989" s="2">
        <f t="shared" si="2039"/>
        <v>-1332.7479497106688</v>
      </c>
      <c r="P9989" s="2">
        <f t="shared" si="2040"/>
        <v>-1332.7479497106688</v>
      </c>
    </row>
    <row r="9990" spans="1:16">
      <c r="A9990" s="6">
        <v>15</v>
      </c>
      <c r="B9990" s="6">
        <v>7</v>
      </c>
      <c r="C9990" s="6">
        <v>4</v>
      </c>
      <c r="D9990" s="6">
        <f t="shared" si="2028"/>
        <v>26</v>
      </c>
      <c r="E9990" s="5">
        <f t="shared" si="2029"/>
        <v>5639.2850287111351</v>
      </c>
      <c r="F9990" s="5">
        <f t="shared" si="2030"/>
        <v>249.62400827032465</v>
      </c>
      <c r="G9990" s="5">
        <f t="shared" si="2031"/>
        <v>189.17016064453125</v>
      </c>
      <c r="H9990" s="5">
        <f t="shared" si="2032"/>
        <v>6078.0791976259907</v>
      </c>
      <c r="I9990" s="5">
        <f t="shared" si="2033"/>
        <v>720</v>
      </c>
      <c r="J9990" s="5">
        <f t="shared" si="2034"/>
        <v>5358.0791976259907</v>
      </c>
      <c r="K9990" s="2">
        <f t="shared" si="2035"/>
        <v>118022.2082921179</v>
      </c>
      <c r="L9990" s="2">
        <f t="shared" si="2036"/>
        <v>157458</v>
      </c>
      <c r="M9990" s="2">
        <f t="shared" si="2037"/>
        <v>19800</v>
      </c>
      <c r="N9990" s="6">
        <f t="shared" si="2038"/>
        <v>1</v>
      </c>
      <c r="O9990" s="2">
        <f t="shared" si="2039"/>
        <v>-364.20829211789533</v>
      </c>
      <c r="P9990" s="2">
        <f t="shared" si="2040"/>
        <v>-364.20829211789533</v>
      </c>
    </row>
    <row r="9991" spans="1:16">
      <c r="A9991" s="6">
        <v>15</v>
      </c>
      <c r="B9991" s="6">
        <v>7</v>
      </c>
      <c r="C9991" s="6">
        <v>5</v>
      </c>
      <c r="D9991" s="6">
        <f t="shared" si="2028"/>
        <v>27</v>
      </c>
      <c r="E9991" s="5">
        <f t="shared" si="2029"/>
        <v>5639.2850287111351</v>
      </c>
      <c r="F9991" s="5">
        <f t="shared" si="2030"/>
        <v>249.62400827032465</v>
      </c>
      <c r="G9991" s="5">
        <f t="shared" si="2031"/>
        <v>239.41848456573481</v>
      </c>
      <c r="H9991" s="5">
        <f t="shared" si="2032"/>
        <v>6128.327521547194</v>
      </c>
      <c r="I9991" s="5">
        <f t="shared" si="2033"/>
        <v>720</v>
      </c>
      <c r="J9991" s="5">
        <f t="shared" si="2034"/>
        <v>5408.327521547194</v>
      </c>
      <c r="K9991" s="2">
        <f t="shared" si="2035"/>
        <v>118894.575026861</v>
      </c>
      <c r="L9991" s="2">
        <f t="shared" si="2036"/>
        <v>160158</v>
      </c>
      <c r="M9991" s="2">
        <f t="shared" si="2037"/>
        <v>20680</v>
      </c>
      <c r="N9991" s="6">
        <f t="shared" si="2038"/>
        <v>1</v>
      </c>
      <c r="O9991" s="2">
        <f t="shared" si="2039"/>
        <v>583.42497313900094</v>
      </c>
      <c r="P9991" s="2">
        <f t="shared" si="2040"/>
        <v>583.42497313900094</v>
      </c>
    </row>
    <row r="9992" spans="1:16">
      <c r="A9992" s="6">
        <v>15</v>
      </c>
      <c r="B9992" s="6">
        <v>7</v>
      </c>
      <c r="C9992" s="6">
        <v>6</v>
      </c>
      <c r="D9992" s="6">
        <f t="shared" si="2028"/>
        <v>28</v>
      </c>
      <c r="E9992" s="5">
        <f t="shared" si="2029"/>
        <v>5639.2850287111351</v>
      </c>
      <c r="F9992" s="5">
        <f t="shared" si="2030"/>
        <v>249.62400827032465</v>
      </c>
      <c r="G9992" s="5">
        <f t="shared" si="2031"/>
        <v>290.89345874736784</v>
      </c>
      <c r="H9992" s="5">
        <f t="shared" si="2032"/>
        <v>6179.8024957288271</v>
      </c>
      <c r="I9992" s="5">
        <f t="shared" si="2033"/>
        <v>720</v>
      </c>
      <c r="J9992" s="5">
        <f t="shared" si="2034"/>
        <v>5459.8024957288271</v>
      </c>
      <c r="K9992" s="2">
        <f t="shared" si="2035"/>
        <v>119788.23777306991</v>
      </c>
      <c r="L9992" s="2">
        <f t="shared" si="2036"/>
        <v>162858</v>
      </c>
      <c r="M9992" s="2">
        <f t="shared" si="2037"/>
        <v>21560</v>
      </c>
      <c r="N9992" s="6">
        <f t="shared" si="2038"/>
        <v>1</v>
      </c>
      <c r="O9992" s="2">
        <f t="shared" si="2039"/>
        <v>1509.7622269300919</v>
      </c>
      <c r="P9992" s="2">
        <f t="shared" si="2040"/>
        <v>1509.7622269300919</v>
      </c>
    </row>
    <row r="9993" spans="1:16">
      <c r="A9993" s="6">
        <v>15</v>
      </c>
      <c r="B9993" s="6">
        <v>7</v>
      </c>
      <c r="C9993" s="6">
        <v>7</v>
      </c>
      <c r="D9993" s="6">
        <f t="shared" si="2028"/>
        <v>29</v>
      </c>
      <c r="E9993" s="5">
        <f t="shared" si="2029"/>
        <v>5639.2850287111351</v>
      </c>
      <c r="F9993" s="5">
        <f t="shared" si="2030"/>
        <v>249.62400827032465</v>
      </c>
      <c r="G9993" s="5">
        <f t="shared" si="2031"/>
        <v>343.61789814532818</v>
      </c>
      <c r="H9993" s="5">
        <f t="shared" si="2032"/>
        <v>6232.526935126788</v>
      </c>
      <c r="I9993" s="5">
        <f t="shared" si="2033"/>
        <v>720</v>
      </c>
      <c r="J9993" s="5">
        <f t="shared" si="2034"/>
        <v>5512.526935126788</v>
      </c>
      <c r="K9993" s="2">
        <f t="shared" si="2035"/>
        <v>120703.59262372895</v>
      </c>
      <c r="L9993" s="2">
        <f t="shared" si="2036"/>
        <v>165558</v>
      </c>
      <c r="M9993" s="2">
        <f t="shared" si="2037"/>
        <v>22440</v>
      </c>
      <c r="N9993" s="6">
        <f t="shared" si="2038"/>
        <v>1</v>
      </c>
      <c r="O9993" s="2">
        <f t="shared" si="2039"/>
        <v>2414.4073762710468</v>
      </c>
      <c r="P9993" s="2">
        <f t="shared" si="2040"/>
        <v>2414.4073762710468</v>
      </c>
    </row>
    <row r="9994" spans="1:16">
      <c r="A9994" s="6">
        <v>15</v>
      </c>
      <c r="B9994" s="6">
        <v>7</v>
      </c>
      <c r="C9994" s="6">
        <v>8</v>
      </c>
      <c r="D9994" s="6">
        <f t="shared" si="2028"/>
        <v>30</v>
      </c>
      <c r="E9994" s="5">
        <f t="shared" si="2029"/>
        <v>5639.2850287111351</v>
      </c>
      <c r="F9994" s="5">
        <f t="shared" si="2030"/>
        <v>249.62400827032465</v>
      </c>
      <c r="G9994" s="5">
        <f t="shared" si="2031"/>
        <v>397.61499642530839</v>
      </c>
      <c r="H9994" s="5">
        <f t="shared" si="2032"/>
        <v>6286.5240334067676</v>
      </c>
      <c r="I9994" s="5">
        <f t="shared" si="2033"/>
        <v>720</v>
      </c>
      <c r="J9994" s="5">
        <f t="shared" si="2034"/>
        <v>5566.5240334067676</v>
      </c>
      <c r="K9994" s="2">
        <f t="shared" si="2035"/>
        <v>121641.04224664527</v>
      </c>
      <c r="L9994" s="2">
        <f t="shared" si="2036"/>
        <v>168258</v>
      </c>
      <c r="M9994" s="2">
        <f t="shared" si="2037"/>
        <v>23320</v>
      </c>
      <c r="N9994" s="6">
        <f t="shared" si="2038"/>
        <v>1</v>
      </c>
      <c r="O9994" s="2">
        <f t="shared" si="2039"/>
        <v>3296.9577533547272</v>
      </c>
      <c r="P9994" s="2">
        <f t="shared" si="2040"/>
        <v>3296.9577533547272</v>
      </c>
    </row>
    <row r="9995" spans="1:16">
      <c r="A9995" s="6">
        <v>15</v>
      </c>
      <c r="B9995" s="6">
        <v>7</v>
      </c>
      <c r="C9995" s="6">
        <v>9</v>
      </c>
      <c r="D9995" s="6">
        <f t="shared" si="2028"/>
        <v>31</v>
      </c>
      <c r="E9995" s="5">
        <f t="shared" si="2029"/>
        <v>5639.2850287111351</v>
      </c>
      <c r="F9995" s="5">
        <f t="shared" si="2030"/>
        <v>249.62400827032465</v>
      </c>
      <c r="G9995" s="5">
        <f t="shared" si="2031"/>
        <v>452.90833186570285</v>
      </c>
      <c r="H9995" s="5">
        <f t="shared" si="2032"/>
        <v>6341.8173688471625</v>
      </c>
      <c r="I9995" s="5">
        <f t="shared" si="2033"/>
        <v>720</v>
      </c>
      <c r="J9995" s="5">
        <f t="shared" si="2034"/>
        <v>5621.8173688471625</v>
      </c>
      <c r="K9995" s="2">
        <f t="shared" si="2035"/>
        <v>122600.99598692991</v>
      </c>
      <c r="L9995" s="2">
        <f t="shared" si="2036"/>
        <v>170958</v>
      </c>
      <c r="M9995" s="2">
        <f t="shared" si="2037"/>
        <v>24200</v>
      </c>
      <c r="N9995" s="6">
        <f t="shared" si="2038"/>
        <v>1</v>
      </c>
      <c r="O9995" s="2">
        <f t="shared" si="2039"/>
        <v>4157.0040130700945</v>
      </c>
      <c r="P9995" s="2">
        <f t="shared" si="2040"/>
        <v>4157.0040130700945</v>
      </c>
    </row>
    <row r="9996" spans="1:16">
      <c r="A9996" s="6">
        <v>15</v>
      </c>
      <c r="B9996" s="6">
        <v>7</v>
      </c>
      <c r="C9996" s="6">
        <v>10</v>
      </c>
      <c r="D9996" s="6">
        <f t="shared" si="2028"/>
        <v>32</v>
      </c>
      <c r="E9996" s="5">
        <f t="shared" si="2029"/>
        <v>5639.2850287111351</v>
      </c>
      <c r="F9996" s="5">
        <f t="shared" si="2030"/>
        <v>249.62400827032465</v>
      </c>
      <c r="G9996" s="5">
        <f t="shared" si="2031"/>
        <v>509.52187334891573</v>
      </c>
      <c r="H9996" s="5">
        <f t="shared" si="2032"/>
        <v>6398.4309103303749</v>
      </c>
      <c r="I9996" s="5">
        <f t="shared" si="2033"/>
        <v>720</v>
      </c>
      <c r="J9996" s="5">
        <f t="shared" si="2034"/>
        <v>5678.4309103303749</v>
      </c>
      <c r="K9996" s="2">
        <f t="shared" si="2035"/>
        <v>123583.86997101345</v>
      </c>
      <c r="L9996" s="2">
        <f t="shared" si="2036"/>
        <v>173658</v>
      </c>
      <c r="M9996" s="2">
        <f t="shared" si="2037"/>
        <v>25080</v>
      </c>
      <c r="N9996" s="6">
        <f t="shared" si="2038"/>
        <v>1</v>
      </c>
      <c r="O9996" s="2">
        <f t="shared" si="2039"/>
        <v>4994.1300289865467</v>
      </c>
      <c r="P9996" s="2">
        <f t="shared" si="2040"/>
        <v>4994.1300289865467</v>
      </c>
    </row>
    <row r="9997" spans="1:16">
      <c r="A9997" s="6">
        <v>15</v>
      </c>
      <c r="B9997" s="6">
        <v>7</v>
      </c>
      <c r="C9997" s="6">
        <v>11</v>
      </c>
      <c r="D9997" s="6">
        <f t="shared" si="2028"/>
        <v>33</v>
      </c>
      <c r="E9997" s="5">
        <f t="shared" si="2029"/>
        <v>5639.2850287111351</v>
      </c>
      <c r="F9997" s="5">
        <f t="shared" si="2030"/>
        <v>249.62400827032465</v>
      </c>
      <c r="G9997" s="5">
        <f t="shared" si="2031"/>
        <v>567.47998644235474</v>
      </c>
      <c r="H9997" s="5">
        <f t="shared" si="2032"/>
        <v>6456.3890234238143</v>
      </c>
      <c r="I9997" s="5">
        <f t="shared" si="2033"/>
        <v>720</v>
      </c>
      <c r="J9997" s="5">
        <f t="shared" si="2034"/>
        <v>5736.3890234238143</v>
      </c>
      <c r="K9997" s="2">
        <f t="shared" si="2035"/>
        <v>124590.08721221899</v>
      </c>
      <c r="L9997" s="2">
        <f t="shared" si="2036"/>
        <v>176358</v>
      </c>
      <c r="M9997" s="2">
        <f t="shared" si="2037"/>
        <v>25960</v>
      </c>
      <c r="N9997" s="6">
        <f t="shared" si="2038"/>
        <v>1</v>
      </c>
      <c r="O9997" s="2">
        <f t="shared" si="2039"/>
        <v>5807.9127877810097</v>
      </c>
      <c r="P9997" s="2">
        <f t="shared" si="2040"/>
        <v>5807.9127877810097</v>
      </c>
    </row>
    <row r="9998" spans="1:16">
      <c r="A9998" s="6">
        <v>15</v>
      </c>
      <c r="B9998" s="6">
        <v>7</v>
      </c>
      <c r="C9998" s="6">
        <v>12</v>
      </c>
      <c r="D9998" s="6">
        <f t="shared" si="2028"/>
        <v>34</v>
      </c>
      <c r="E9998" s="5">
        <f t="shared" si="2029"/>
        <v>5639.2850287111351</v>
      </c>
      <c r="F9998" s="5">
        <f t="shared" si="2030"/>
        <v>249.62400827032465</v>
      </c>
      <c r="G9998" s="5">
        <f t="shared" si="2031"/>
        <v>626.80743957041921</v>
      </c>
      <c r="H9998" s="5">
        <f t="shared" si="2032"/>
        <v>6515.7164765518783</v>
      </c>
      <c r="I9998" s="5">
        <f t="shared" si="2033"/>
        <v>720</v>
      </c>
      <c r="J9998" s="5">
        <f t="shared" si="2034"/>
        <v>5795.7164765518783</v>
      </c>
      <c r="K9998" s="2">
        <f t="shared" si="2035"/>
        <v>125620.07771791455</v>
      </c>
      <c r="L9998" s="2">
        <f t="shared" si="2036"/>
        <v>179058</v>
      </c>
      <c r="M9998" s="2">
        <f t="shared" si="2037"/>
        <v>26840</v>
      </c>
      <c r="N9998" s="6">
        <f t="shared" si="2038"/>
        <v>0</v>
      </c>
      <c r="O9998" s="2">
        <f t="shared" si="2039"/>
        <v>6597.9222820854484</v>
      </c>
      <c r="P9998" s="2" t="str">
        <f t="shared" si="2040"/>
        <v/>
      </c>
    </row>
    <row r="9999" spans="1:16">
      <c r="A9999" s="6">
        <v>15</v>
      </c>
      <c r="B9999" s="6">
        <v>7</v>
      </c>
      <c r="C9999" s="6">
        <v>13</v>
      </c>
      <c r="D9999" s="6">
        <f t="shared" si="2028"/>
        <v>35</v>
      </c>
      <c r="E9999" s="5">
        <f t="shared" si="2029"/>
        <v>5639.2850287111351</v>
      </c>
      <c r="F9999" s="5">
        <f t="shared" si="2030"/>
        <v>249.62400827032465</v>
      </c>
      <c r="G9999" s="5">
        <f t="shared" si="2031"/>
        <v>687.52941027880343</v>
      </c>
      <c r="H9999" s="5">
        <f t="shared" si="2032"/>
        <v>6576.4384472602633</v>
      </c>
      <c r="I9999" s="5">
        <f t="shared" si="2033"/>
        <v>720</v>
      </c>
      <c r="J9999" s="5">
        <f t="shared" si="2034"/>
        <v>5856.4384472602633</v>
      </c>
      <c r="K9999" s="2">
        <f t="shared" si="2035"/>
        <v>126674.27859826846</v>
      </c>
      <c r="L9999" s="2">
        <f t="shared" si="2036"/>
        <v>181758</v>
      </c>
      <c r="M9999" s="2">
        <f t="shared" si="2037"/>
        <v>27720</v>
      </c>
      <c r="N9999" s="6">
        <f t="shared" si="2038"/>
        <v>0</v>
      </c>
      <c r="O9999" s="2">
        <f t="shared" si="2039"/>
        <v>7363.7214017315418</v>
      </c>
      <c r="P9999" s="2" t="str">
        <f t="shared" si="2040"/>
        <v/>
      </c>
    </row>
    <row r="10000" spans="1:16">
      <c r="A10000" s="6">
        <v>15</v>
      </c>
      <c r="B10000" s="6">
        <v>7</v>
      </c>
      <c r="C10000" s="6">
        <v>14</v>
      </c>
      <c r="D10000" s="6">
        <f t="shared" si="2028"/>
        <v>36</v>
      </c>
      <c r="E10000" s="5">
        <f t="shared" si="2029"/>
        <v>5639.2850287111351</v>
      </c>
      <c r="F10000" s="5">
        <f t="shared" si="2030"/>
        <v>249.62400827032465</v>
      </c>
      <c r="G10000" s="5">
        <f t="shared" si="2031"/>
        <v>749.67149159246469</v>
      </c>
      <c r="H10000" s="5">
        <f t="shared" si="2032"/>
        <v>6638.5805285739243</v>
      </c>
      <c r="I10000" s="5">
        <f t="shared" si="2033"/>
        <v>720</v>
      </c>
      <c r="J10000" s="5">
        <f t="shared" si="2034"/>
        <v>5918.5805285739243</v>
      </c>
      <c r="K10000" s="2">
        <f t="shared" si="2035"/>
        <v>127753.13417663063</v>
      </c>
      <c r="L10000" s="2">
        <f t="shared" si="2036"/>
        <v>184458</v>
      </c>
      <c r="M10000" s="2">
        <f t="shared" si="2037"/>
        <v>28600</v>
      </c>
      <c r="N10000" s="6">
        <f t="shared" si="2038"/>
        <v>0</v>
      </c>
      <c r="O10000" s="2">
        <f t="shared" si="2039"/>
        <v>8104.8658233693714</v>
      </c>
      <c r="P10000" s="2" t="str">
        <f t="shared" si="2040"/>
        <v/>
      </c>
    </row>
    <row r="10001" spans="1:16">
      <c r="A10001" s="6">
        <v>15</v>
      </c>
      <c r="B10001" s="6">
        <v>7</v>
      </c>
      <c r="C10001" s="6">
        <v>15</v>
      </c>
      <c r="D10001" s="6">
        <f t="shared" si="2028"/>
        <v>37</v>
      </c>
      <c r="E10001" s="5">
        <f t="shared" si="2029"/>
        <v>5639.2850287111351</v>
      </c>
      <c r="F10001" s="5">
        <f t="shared" si="2030"/>
        <v>249.62400827032465</v>
      </c>
      <c r="G10001" s="5">
        <f t="shared" si="2031"/>
        <v>813.25969846861108</v>
      </c>
      <c r="H10001" s="5">
        <f t="shared" si="2032"/>
        <v>6702.16873545007</v>
      </c>
      <c r="I10001" s="5">
        <f t="shared" si="2033"/>
        <v>720</v>
      </c>
      <c r="J10001" s="5">
        <f t="shared" si="2034"/>
        <v>5982.16873545007</v>
      </c>
      <c r="K10001" s="2">
        <f t="shared" si="2035"/>
        <v>128857.09610156371</v>
      </c>
      <c r="L10001" s="2">
        <f t="shared" si="2036"/>
        <v>187158</v>
      </c>
      <c r="M10001" s="2">
        <f t="shared" si="2037"/>
        <v>29480</v>
      </c>
      <c r="N10001" s="6">
        <f t="shared" si="2038"/>
        <v>0</v>
      </c>
      <c r="O10001" s="2">
        <f t="shared" si="2039"/>
        <v>8820.9038984362851</v>
      </c>
      <c r="P10001" s="2" t="str">
        <f t="shared" si="2040"/>
        <v/>
      </c>
    </row>
    <row r="10002" spans="1:16">
      <c r="A10002" s="6">
        <v>15</v>
      </c>
      <c r="B10002" s="6">
        <v>7</v>
      </c>
      <c r="C10002" s="6">
        <v>16</v>
      </c>
      <c r="D10002" s="6">
        <f t="shared" si="2028"/>
        <v>38</v>
      </c>
      <c r="E10002" s="5">
        <f t="shared" si="2029"/>
        <v>5639.2850287111351</v>
      </c>
      <c r="F10002" s="5">
        <f t="shared" si="2030"/>
        <v>249.62400827032465</v>
      </c>
      <c r="G10002" s="5">
        <f t="shared" si="2031"/>
        <v>878.32047434610013</v>
      </c>
      <c r="H10002" s="5">
        <f t="shared" si="2032"/>
        <v>6767.2295113275595</v>
      </c>
      <c r="I10002" s="5">
        <f t="shared" si="2033"/>
        <v>720</v>
      </c>
      <c r="J10002" s="5">
        <f t="shared" si="2034"/>
        <v>6047.2295113275595</v>
      </c>
      <c r="K10002" s="2">
        <f t="shared" si="2035"/>
        <v>129986.62346054791</v>
      </c>
      <c r="L10002" s="2">
        <f t="shared" si="2036"/>
        <v>189858</v>
      </c>
      <c r="M10002" s="2">
        <f t="shared" si="2037"/>
        <v>30360</v>
      </c>
      <c r="N10002" s="6">
        <f t="shared" si="2038"/>
        <v>0</v>
      </c>
      <c r="O10002" s="2">
        <f t="shared" si="2039"/>
        <v>9511.3765394520888</v>
      </c>
      <c r="P10002" s="2" t="str">
        <f t="shared" si="2040"/>
        <v/>
      </c>
    </row>
    <row r="10003" spans="1:16">
      <c r="A10003" s="6">
        <v>15</v>
      </c>
      <c r="B10003" s="6">
        <v>7</v>
      </c>
      <c r="C10003" s="6">
        <v>17</v>
      </c>
      <c r="D10003" s="6">
        <f t="shared" si="2028"/>
        <v>39</v>
      </c>
      <c r="E10003" s="5">
        <f t="shared" si="2029"/>
        <v>5639.2850287111351</v>
      </c>
      <c r="F10003" s="5">
        <f t="shared" si="2030"/>
        <v>249.62400827032465</v>
      </c>
      <c r="G10003" s="5">
        <f t="shared" si="2031"/>
        <v>944.88069779264049</v>
      </c>
      <c r="H10003" s="5">
        <f t="shared" si="2032"/>
        <v>6833.7897347741</v>
      </c>
      <c r="I10003" s="5">
        <f t="shared" si="2033"/>
        <v>720</v>
      </c>
      <c r="J10003" s="5">
        <f t="shared" si="2034"/>
        <v>6113.7897347741</v>
      </c>
      <c r="K10003" s="2">
        <f t="shared" si="2035"/>
        <v>131142.18289538368</v>
      </c>
      <c r="L10003" s="2">
        <f t="shared" si="2036"/>
        <v>192558</v>
      </c>
      <c r="M10003" s="2">
        <f t="shared" si="2037"/>
        <v>31240</v>
      </c>
      <c r="N10003" s="6">
        <f t="shared" si="2038"/>
        <v>0</v>
      </c>
      <c r="O10003" s="2">
        <f t="shared" si="2039"/>
        <v>10175.817104616319</v>
      </c>
      <c r="P10003" s="2" t="str">
        <f t="shared" si="2040"/>
        <v/>
      </c>
    </row>
    <row r="10004" spans="1:16">
      <c r="A10004" s="6">
        <v>15</v>
      </c>
      <c r="B10004" s="6">
        <v>7</v>
      </c>
      <c r="C10004" s="6">
        <v>18</v>
      </c>
      <c r="D10004" s="6">
        <f t="shared" si="2028"/>
        <v>40</v>
      </c>
      <c r="E10004" s="5">
        <f t="shared" si="2029"/>
        <v>5639.2850287111351</v>
      </c>
      <c r="F10004" s="5">
        <f t="shared" si="2030"/>
        <v>249.62400827032465</v>
      </c>
      <c r="G10004" s="5">
        <f t="shared" si="2031"/>
        <v>1012.9676892512279</v>
      </c>
      <c r="H10004" s="5">
        <f t="shared" si="2032"/>
        <v>6901.8767262326874</v>
      </c>
      <c r="I10004" s="5">
        <f t="shared" si="2033"/>
        <v>720</v>
      </c>
      <c r="J10004" s="5">
        <f t="shared" si="2034"/>
        <v>6181.8767262326874</v>
      </c>
      <c r="K10004" s="2">
        <f t="shared" si="2035"/>
        <v>132324.24871931749</v>
      </c>
      <c r="L10004" s="2">
        <f t="shared" si="2036"/>
        <v>195258</v>
      </c>
      <c r="M10004" s="2">
        <f t="shared" si="2037"/>
        <v>32120</v>
      </c>
      <c r="N10004" s="6">
        <f t="shared" si="2038"/>
        <v>0</v>
      </c>
      <c r="O10004" s="2">
        <f t="shared" si="2039"/>
        <v>10813.751280682511</v>
      </c>
      <c r="P10004" s="2" t="str">
        <f t="shared" si="2040"/>
        <v/>
      </c>
    </row>
    <row r="10005" spans="1:16">
      <c r="A10005" s="6">
        <v>15</v>
      </c>
      <c r="B10005" s="6">
        <v>7</v>
      </c>
      <c r="C10005" s="6">
        <v>19</v>
      </c>
      <c r="D10005" s="6">
        <f t="shared" si="2028"/>
        <v>41</v>
      </c>
      <c r="E10005" s="5">
        <f t="shared" si="2029"/>
        <v>5639.2850287111351</v>
      </c>
      <c r="F10005" s="5">
        <f t="shared" si="2030"/>
        <v>249.62400827032465</v>
      </c>
      <c r="G10005" s="5">
        <f t="shared" si="2031"/>
        <v>1082.6092178872495</v>
      </c>
      <c r="H10005" s="5">
        <f t="shared" si="2032"/>
        <v>6971.5182548687089</v>
      </c>
      <c r="I10005" s="5">
        <f t="shared" si="2033"/>
        <v>720</v>
      </c>
      <c r="J10005" s="5">
        <f t="shared" si="2034"/>
        <v>6251.5182548687089</v>
      </c>
      <c r="K10005" s="2">
        <f t="shared" si="2035"/>
        <v>133533.30303591507</v>
      </c>
      <c r="L10005" s="2">
        <f t="shared" si="2036"/>
        <v>197958</v>
      </c>
      <c r="M10005" s="2">
        <f t="shared" si="2037"/>
        <v>33000</v>
      </c>
      <c r="N10005" s="6">
        <f t="shared" si="2038"/>
        <v>0</v>
      </c>
      <c r="O10005" s="2">
        <f t="shared" si="2039"/>
        <v>11424.696964084927</v>
      </c>
      <c r="P10005" s="2" t="str">
        <f t="shared" si="2040"/>
        <v/>
      </c>
    </row>
    <row r="10006" spans="1:16">
      <c r="A10006" s="6">
        <v>15</v>
      </c>
      <c r="B10006" s="6">
        <v>7</v>
      </c>
      <c r="C10006" s="6">
        <v>20</v>
      </c>
      <c r="D10006" s="6">
        <f t="shared" si="2028"/>
        <v>42</v>
      </c>
      <c r="E10006" s="5">
        <f t="shared" si="2029"/>
        <v>5639.2850287111351</v>
      </c>
      <c r="F10006" s="5">
        <f t="shared" si="2030"/>
        <v>249.62400827032465</v>
      </c>
      <c r="G10006" s="5">
        <f t="shared" si="2031"/>
        <v>1153.8335085377266</v>
      </c>
      <c r="H10006" s="5">
        <f t="shared" si="2032"/>
        <v>7042.742545519186</v>
      </c>
      <c r="I10006" s="5">
        <f t="shared" si="2033"/>
        <v>720</v>
      </c>
      <c r="J10006" s="5">
        <f t="shared" si="2034"/>
        <v>6322.742545519186</v>
      </c>
      <c r="K10006" s="2">
        <f t="shared" si="2035"/>
        <v>134769.83585970808</v>
      </c>
      <c r="L10006" s="2">
        <f t="shared" si="2036"/>
        <v>200658</v>
      </c>
      <c r="M10006" s="2">
        <f t="shared" si="2037"/>
        <v>33880</v>
      </c>
      <c r="N10006" s="6">
        <f t="shared" si="2038"/>
        <v>0</v>
      </c>
      <c r="O10006" s="2">
        <f t="shared" si="2039"/>
        <v>12008.164140291919</v>
      </c>
      <c r="P10006" s="2" t="str">
        <f t="shared" si="2040"/>
        <v/>
      </c>
    </row>
    <row r="10007" spans="1:16">
      <c r="A10007" s="6">
        <v>15</v>
      </c>
      <c r="B10007" s="6">
        <v>7</v>
      </c>
      <c r="C10007" s="6">
        <v>21</v>
      </c>
      <c r="D10007" s="6">
        <f t="shared" si="2028"/>
        <v>43</v>
      </c>
      <c r="E10007" s="5">
        <f t="shared" si="2029"/>
        <v>5639.2850287111351</v>
      </c>
      <c r="F10007" s="5">
        <f t="shared" si="2030"/>
        <v>249.62400827032465</v>
      </c>
      <c r="G10007" s="5">
        <f t="shared" si="2031"/>
        <v>1226.6692487641703</v>
      </c>
      <c r="H10007" s="5">
        <f t="shared" si="2032"/>
        <v>7115.5782857456297</v>
      </c>
      <c r="I10007" s="5">
        <f t="shared" si="2033"/>
        <v>720</v>
      </c>
      <c r="J10007" s="5">
        <f t="shared" si="2034"/>
        <v>6395.5782857456297</v>
      </c>
      <c r="K10007" s="2">
        <f t="shared" si="2035"/>
        <v>136034.34523863939</v>
      </c>
      <c r="L10007" s="2">
        <f t="shared" si="2036"/>
        <v>203358</v>
      </c>
      <c r="M10007" s="2">
        <f t="shared" si="2037"/>
        <v>34760</v>
      </c>
      <c r="N10007" s="6">
        <f t="shared" si="2038"/>
        <v>0</v>
      </c>
      <c r="O10007" s="2">
        <f t="shared" si="2039"/>
        <v>12563.654761360609</v>
      </c>
      <c r="P10007" s="2" t="str">
        <f t="shared" si="2040"/>
        <v/>
      </c>
    </row>
    <row r="10008" spans="1:16">
      <c r="A10008" s="6">
        <v>15</v>
      </c>
      <c r="B10008" s="6">
        <v>7</v>
      </c>
      <c r="C10008" s="6">
        <v>22</v>
      </c>
      <c r="D10008" s="6">
        <f t="shared" si="2028"/>
        <v>44</v>
      </c>
      <c r="E10008" s="5">
        <f t="shared" si="2029"/>
        <v>5639.2850287111351</v>
      </c>
      <c r="F10008" s="5">
        <f t="shared" si="2030"/>
        <v>249.62400827032465</v>
      </c>
      <c r="G10008" s="5">
        <f t="shared" si="2031"/>
        <v>1301.1455960105666</v>
      </c>
      <c r="H10008" s="5">
        <f t="shared" si="2032"/>
        <v>7190.0546329920262</v>
      </c>
      <c r="I10008" s="5">
        <f t="shared" si="2033"/>
        <v>720</v>
      </c>
      <c r="J10008" s="5">
        <f t="shared" si="2034"/>
        <v>6470.0546329920262</v>
      </c>
      <c r="K10008" s="2">
        <f t="shared" si="2035"/>
        <v>137327.33737833379</v>
      </c>
      <c r="L10008" s="2">
        <f t="shared" si="2036"/>
        <v>206058</v>
      </c>
      <c r="M10008" s="2">
        <f t="shared" si="2037"/>
        <v>35640</v>
      </c>
      <c r="N10008" s="6">
        <f t="shared" si="2038"/>
        <v>0</v>
      </c>
      <c r="O10008" s="2">
        <f t="shared" si="2039"/>
        <v>13090.662621666212</v>
      </c>
      <c r="P10008" s="2" t="str">
        <f t="shared" si="2040"/>
        <v/>
      </c>
    </row>
    <row r="10009" spans="1:16">
      <c r="A10009" s="6">
        <v>15</v>
      </c>
      <c r="B10009" s="6">
        <v>7</v>
      </c>
      <c r="C10009" s="6">
        <v>23</v>
      </c>
      <c r="D10009" s="6">
        <f t="shared" si="2028"/>
        <v>45</v>
      </c>
      <c r="E10009" s="5">
        <f t="shared" si="2029"/>
        <v>5639.2850287111351</v>
      </c>
      <c r="F10009" s="5">
        <f t="shared" si="2030"/>
        <v>249.62400827032465</v>
      </c>
      <c r="G10009" s="5">
        <f t="shared" si="2031"/>
        <v>1377.292184868003</v>
      </c>
      <c r="H10009" s="5">
        <f t="shared" si="2032"/>
        <v>7266.2012218494619</v>
      </c>
      <c r="I10009" s="5">
        <f t="shared" si="2033"/>
        <v>720</v>
      </c>
      <c r="J10009" s="5">
        <f t="shared" si="2034"/>
        <v>6546.2012218494619</v>
      </c>
      <c r="K10009" s="2">
        <f t="shared" si="2035"/>
        <v>138649.32676821982</v>
      </c>
      <c r="L10009" s="2">
        <f t="shared" si="2036"/>
        <v>208758</v>
      </c>
      <c r="M10009" s="2">
        <f t="shared" si="2037"/>
        <v>36520</v>
      </c>
      <c r="N10009" s="6">
        <f t="shared" si="2038"/>
        <v>0</v>
      </c>
      <c r="O10009" s="2">
        <f t="shared" si="2039"/>
        <v>13588.67323178018</v>
      </c>
      <c r="P10009" s="2" t="str">
        <f t="shared" si="2040"/>
        <v/>
      </c>
    </row>
    <row r="10010" spans="1:16">
      <c r="A10010" s="6">
        <v>15</v>
      </c>
      <c r="B10010" s="6">
        <v>7</v>
      </c>
      <c r="C10010" s="6">
        <v>24</v>
      </c>
      <c r="D10010" s="6">
        <f t="shared" si="2028"/>
        <v>46</v>
      </c>
      <c r="E10010" s="5">
        <f t="shared" si="2029"/>
        <v>5639.2850287111351</v>
      </c>
      <c r="F10010" s="5">
        <f t="shared" si="2030"/>
        <v>249.62400827032465</v>
      </c>
      <c r="G10010" s="5">
        <f t="shared" si="2031"/>
        <v>1455.1391344474989</v>
      </c>
      <c r="H10010" s="5">
        <f t="shared" si="2032"/>
        <v>7344.0481714289581</v>
      </c>
      <c r="I10010" s="5">
        <f t="shared" si="2033"/>
        <v>720</v>
      </c>
      <c r="J10010" s="5">
        <f t="shared" si="2034"/>
        <v>6624.0481714289581</v>
      </c>
      <c r="K10010" s="2">
        <f t="shared" si="2035"/>
        <v>140000.83630953054</v>
      </c>
      <c r="L10010" s="2">
        <f t="shared" si="2036"/>
        <v>211458</v>
      </c>
      <c r="M10010" s="2">
        <f t="shared" si="2037"/>
        <v>37400</v>
      </c>
      <c r="N10010" s="6">
        <f t="shared" si="2038"/>
        <v>0</v>
      </c>
      <c r="O10010" s="2">
        <f t="shared" si="2039"/>
        <v>14057.163690469461</v>
      </c>
      <c r="P10010" s="2" t="str">
        <f t="shared" si="2040"/>
        <v/>
      </c>
    </row>
    <row r="10011" spans="1:16">
      <c r="A10011" s="6">
        <v>15</v>
      </c>
      <c r="B10011" s="6">
        <v>7</v>
      </c>
      <c r="C10011" s="6">
        <v>25</v>
      </c>
      <c r="D10011" s="6">
        <f t="shared" si="2028"/>
        <v>47</v>
      </c>
      <c r="E10011" s="5">
        <f t="shared" si="2029"/>
        <v>5639.2850287111351</v>
      </c>
      <c r="F10011" s="5">
        <f t="shared" si="2030"/>
        <v>249.62400827032465</v>
      </c>
      <c r="G10011" s="5">
        <f t="shared" si="2031"/>
        <v>1534.7170558625965</v>
      </c>
      <c r="H10011" s="5">
        <f t="shared" si="2032"/>
        <v>7423.6260928440561</v>
      </c>
      <c r="I10011" s="5">
        <f t="shared" si="2033"/>
        <v>720</v>
      </c>
      <c r="J10011" s="5">
        <f t="shared" si="2034"/>
        <v>6703.6260928440561</v>
      </c>
      <c r="K10011" s="2">
        <f t="shared" si="2035"/>
        <v>141382.39744520932</v>
      </c>
      <c r="L10011" s="2">
        <f t="shared" si="2036"/>
        <v>214158</v>
      </c>
      <c r="M10011" s="2">
        <f t="shared" si="2037"/>
        <v>38280</v>
      </c>
      <c r="N10011" s="6">
        <f t="shared" si="2038"/>
        <v>0</v>
      </c>
      <c r="O10011" s="2">
        <f t="shared" si="2039"/>
        <v>14495.602554790676</v>
      </c>
      <c r="P10011" s="2" t="str">
        <f t="shared" si="2040"/>
        <v/>
      </c>
    </row>
    <row r="10012" spans="1:16">
      <c r="A10012" s="6">
        <v>15</v>
      </c>
      <c r="B10012" s="6">
        <v>7</v>
      </c>
      <c r="C10012" s="6">
        <v>26</v>
      </c>
      <c r="D10012" s="6">
        <f t="shared" si="2028"/>
        <v>48</v>
      </c>
      <c r="E10012" s="5">
        <f t="shared" si="2029"/>
        <v>5639.2850287111351</v>
      </c>
      <c r="F10012" s="5">
        <f t="shared" si="2030"/>
        <v>249.62400827032465</v>
      </c>
      <c r="G10012" s="5">
        <f t="shared" si="2031"/>
        <v>1616.0570598233144</v>
      </c>
      <c r="H10012" s="5">
        <f t="shared" si="2032"/>
        <v>7504.9660968047738</v>
      </c>
      <c r="I10012" s="5">
        <f t="shared" si="2033"/>
        <v>720</v>
      </c>
      <c r="J10012" s="5">
        <f t="shared" si="2034"/>
        <v>6784.9660968047738</v>
      </c>
      <c r="K10012" s="2">
        <f t="shared" si="2035"/>
        <v>142794.55029174953</v>
      </c>
      <c r="L10012" s="2">
        <f t="shared" si="2036"/>
        <v>216858</v>
      </c>
      <c r="M10012" s="2">
        <f t="shared" si="2037"/>
        <v>39160</v>
      </c>
      <c r="N10012" s="6">
        <f t="shared" si="2038"/>
        <v>0</v>
      </c>
      <c r="O10012" s="2">
        <f t="shared" si="2039"/>
        <v>14903.449708250468</v>
      </c>
      <c r="P10012" s="2" t="str">
        <f t="shared" si="2040"/>
        <v/>
      </c>
    </row>
    <row r="10013" spans="1:16">
      <c r="A10013" s="6">
        <v>15</v>
      </c>
      <c r="B10013" s="6">
        <v>7</v>
      </c>
      <c r="C10013" s="6">
        <v>27</v>
      </c>
      <c r="D10013" s="6">
        <f t="shared" si="2028"/>
        <v>49</v>
      </c>
      <c r="E10013" s="5">
        <f t="shared" si="2029"/>
        <v>5639.2850287111351</v>
      </c>
      <c r="F10013" s="5">
        <f t="shared" si="2030"/>
        <v>249.62400827032465</v>
      </c>
      <c r="G10013" s="5">
        <f t="shared" si="2031"/>
        <v>1699.1907643430709</v>
      </c>
      <c r="H10013" s="5">
        <f t="shared" si="2032"/>
        <v>7588.0998013245298</v>
      </c>
      <c r="I10013" s="5">
        <f t="shared" si="2033"/>
        <v>720</v>
      </c>
      <c r="J10013" s="5">
        <f t="shared" si="2034"/>
        <v>6868.0998013245298</v>
      </c>
      <c r="K10013" s="2">
        <f t="shared" si="2035"/>
        <v>144237.84377299529</v>
      </c>
      <c r="L10013" s="2">
        <f t="shared" si="2036"/>
        <v>219558</v>
      </c>
      <c r="M10013" s="2">
        <f t="shared" si="2037"/>
        <v>40040</v>
      </c>
      <c r="N10013" s="6">
        <f t="shared" si="2038"/>
        <v>0</v>
      </c>
      <c r="O10013" s="2">
        <f t="shared" si="2039"/>
        <v>15280.156227004714</v>
      </c>
      <c r="P10013" s="2" t="str">
        <f t="shared" si="2040"/>
        <v/>
      </c>
    </row>
    <row r="10014" spans="1:16">
      <c r="A10014" s="6">
        <v>15</v>
      </c>
      <c r="B10014" s="6">
        <v>7</v>
      </c>
      <c r="C10014" s="6">
        <v>28</v>
      </c>
      <c r="D10014" s="6">
        <f t="shared" si="2028"/>
        <v>50</v>
      </c>
      <c r="E10014" s="5">
        <f t="shared" si="2029"/>
        <v>5639.2850287111351</v>
      </c>
      <c r="F10014" s="5">
        <f t="shared" si="2030"/>
        <v>249.62400827032465</v>
      </c>
      <c r="G10014" s="5">
        <f t="shared" si="2031"/>
        <v>1784.1503025602246</v>
      </c>
      <c r="H10014" s="5">
        <f t="shared" si="2032"/>
        <v>7673.0593395416836</v>
      </c>
      <c r="I10014" s="5">
        <f t="shared" si="2033"/>
        <v>720</v>
      </c>
      <c r="J10014" s="5">
        <f t="shared" si="2034"/>
        <v>6953.0593395416836</v>
      </c>
      <c r="K10014" s="2">
        <f t="shared" si="2035"/>
        <v>145712.835755932</v>
      </c>
      <c r="L10014" s="2">
        <f t="shared" si="2036"/>
        <v>222258</v>
      </c>
      <c r="M10014" s="2">
        <f t="shared" si="2037"/>
        <v>40920</v>
      </c>
      <c r="N10014" s="6">
        <f t="shared" si="2038"/>
        <v>0</v>
      </c>
      <c r="O10014" s="2">
        <f t="shared" si="2039"/>
        <v>15625.164244068001</v>
      </c>
      <c r="P10014" s="2" t="str">
        <f t="shared" si="2040"/>
        <v/>
      </c>
    </row>
    <row r="10015" spans="1:16">
      <c r="A10015" s="6">
        <v>15</v>
      </c>
      <c r="B10015" s="6">
        <v>7</v>
      </c>
      <c r="C10015" s="6">
        <v>29</v>
      </c>
      <c r="D10015" s="6">
        <f t="shared" si="2028"/>
        <v>51</v>
      </c>
      <c r="E10015" s="5">
        <f t="shared" si="2029"/>
        <v>5639.2850287111351</v>
      </c>
      <c r="F10015" s="5">
        <f t="shared" si="2030"/>
        <v>249.62400827032465</v>
      </c>
      <c r="G10015" s="5">
        <f t="shared" si="2031"/>
        <v>1870.9683306758782</v>
      </c>
      <c r="H10015" s="5">
        <f t="shared" si="2032"/>
        <v>7759.8773676573373</v>
      </c>
      <c r="I10015" s="5">
        <f t="shared" si="2033"/>
        <v>720</v>
      </c>
      <c r="J10015" s="5">
        <f t="shared" si="2034"/>
        <v>7039.8773676573373</v>
      </c>
      <c r="K10015" s="2">
        <f t="shared" si="2035"/>
        <v>147220.09318849543</v>
      </c>
      <c r="L10015" s="2">
        <f t="shared" si="2036"/>
        <v>224958</v>
      </c>
      <c r="M10015" s="2">
        <f t="shared" si="2037"/>
        <v>41800</v>
      </c>
      <c r="N10015" s="6">
        <f t="shared" si="2038"/>
        <v>0</v>
      </c>
      <c r="O10015" s="2">
        <f t="shared" si="2039"/>
        <v>15937.906811504567</v>
      </c>
      <c r="P10015" s="2" t="str">
        <f t="shared" si="2040"/>
        <v/>
      </c>
    </row>
    <row r="10016" spans="1:16">
      <c r="A10016" s="6">
        <v>15</v>
      </c>
      <c r="B10016" s="6">
        <v>7</v>
      </c>
      <c r="C10016" s="6">
        <v>30</v>
      </c>
      <c r="D10016" s="6">
        <f t="shared" si="2028"/>
        <v>52</v>
      </c>
      <c r="E10016" s="5">
        <f t="shared" si="2029"/>
        <v>5639.2850287111351</v>
      </c>
      <c r="F10016" s="5">
        <f t="shared" si="2030"/>
        <v>249.62400827032465</v>
      </c>
      <c r="G10016" s="5">
        <f t="shared" si="2031"/>
        <v>1959.6780360096488</v>
      </c>
      <c r="H10016" s="5">
        <f t="shared" si="2032"/>
        <v>7848.5870729911085</v>
      </c>
      <c r="I10016" s="5">
        <f t="shared" si="2033"/>
        <v>720</v>
      </c>
      <c r="J10016" s="5">
        <f t="shared" si="2034"/>
        <v>7128.5870729911085</v>
      </c>
      <c r="K10016" s="2">
        <f t="shared" si="2035"/>
        <v>148760.19223942896</v>
      </c>
      <c r="L10016" s="2">
        <f t="shared" si="2036"/>
        <v>227658</v>
      </c>
      <c r="M10016" s="2">
        <f t="shared" si="2037"/>
        <v>42680</v>
      </c>
      <c r="N10016" s="6">
        <f t="shared" si="2038"/>
        <v>0</v>
      </c>
      <c r="O10016" s="2">
        <f t="shared" si="2039"/>
        <v>16217.807760571042</v>
      </c>
      <c r="P10016" s="2" t="str">
        <f t="shared" si="2040"/>
        <v/>
      </c>
    </row>
    <row r="10017" spans="1:16">
      <c r="A10017" s="6">
        <v>15</v>
      </c>
      <c r="B10017" s="6">
        <v>8</v>
      </c>
      <c r="C10017" s="6">
        <v>0</v>
      </c>
      <c r="D10017" s="6">
        <f t="shared" si="2028"/>
        <v>23</v>
      </c>
      <c r="E10017" s="5">
        <f t="shared" si="2029"/>
        <v>5639.2850287111351</v>
      </c>
      <c r="F10017" s="5">
        <f t="shared" si="2030"/>
        <v>292.41669540238024</v>
      </c>
      <c r="G10017" s="5">
        <f t="shared" si="2031"/>
        <v>0</v>
      </c>
      <c r="H10017" s="5">
        <f t="shared" si="2032"/>
        <v>5931.7017241135154</v>
      </c>
      <c r="I10017" s="5">
        <f t="shared" si="2033"/>
        <v>720</v>
      </c>
      <c r="J10017" s="5">
        <f t="shared" si="2034"/>
        <v>5211.7017241135154</v>
      </c>
      <c r="K10017" s="2">
        <f t="shared" si="2035"/>
        <v>115480.93271030409</v>
      </c>
      <c r="L10017" s="2">
        <f t="shared" si="2036"/>
        <v>148752</v>
      </c>
      <c r="M10017" s="2">
        <f t="shared" si="2037"/>
        <v>16720</v>
      </c>
      <c r="N10017" s="6">
        <f t="shared" si="2038"/>
        <v>1</v>
      </c>
      <c r="O10017" s="2">
        <f t="shared" si="2039"/>
        <v>-3448.932710304085</v>
      </c>
      <c r="P10017" s="2">
        <f t="shared" si="2040"/>
        <v>-3448.932710304085</v>
      </c>
    </row>
    <row r="10018" spans="1:16">
      <c r="A10018" s="6">
        <v>15</v>
      </c>
      <c r="B10018" s="6">
        <v>8</v>
      </c>
      <c r="C10018" s="6">
        <v>1</v>
      </c>
      <c r="D10018" s="6">
        <f t="shared" si="2028"/>
        <v>24</v>
      </c>
      <c r="E10018" s="5">
        <f t="shared" si="2029"/>
        <v>5639.2850287111351</v>
      </c>
      <c r="F10018" s="5">
        <f t="shared" si="2030"/>
        <v>292.41669540238024</v>
      </c>
      <c r="G10018" s="5">
        <f t="shared" si="2031"/>
        <v>45.5625</v>
      </c>
      <c r="H10018" s="5">
        <f t="shared" si="2032"/>
        <v>5977.2642241135154</v>
      </c>
      <c r="I10018" s="5">
        <f t="shared" si="2033"/>
        <v>720</v>
      </c>
      <c r="J10018" s="5">
        <f t="shared" si="2034"/>
        <v>5257.2642241135154</v>
      </c>
      <c r="K10018" s="2">
        <f t="shared" si="2035"/>
        <v>116271.94833530409</v>
      </c>
      <c r="L10018" s="2">
        <f t="shared" si="2036"/>
        <v>151452</v>
      </c>
      <c r="M10018" s="2">
        <f t="shared" si="2037"/>
        <v>17600</v>
      </c>
      <c r="N10018" s="6">
        <f t="shared" si="2038"/>
        <v>1</v>
      </c>
      <c r="O10018" s="2">
        <f t="shared" si="2039"/>
        <v>-2419.948335304085</v>
      </c>
      <c r="P10018" s="2">
        <f t="shared" si="2040"/>
        <v>-2419.948335304085</v>
      </c>
    </row>
    <row r="10019" spans="1:16">
      <c r="A10019" s="6">
        <v>15</v>
      </c>
      <c r="B10019" s="6">
        <v>8</v>
      </c>
      <c r="C10019" s="6">
        <v>2</v>
      </c>
      <c r="D10019" s="6">
        <f t="shared" si="2028"/>
        <v>25</v>
      </c>
      <c r="E10019" s="5">
        <f t="shared" si="2029"/>
        <v>5639.2850287111351</v>
      </c>
      <c r="F10019" s="5">
        <f t="shared" si="2030"/>
        <v>292.41669540238024</v>
      </c>
      <c r="G10019" s="5">
        <f t="shared" si="2031"/>
        <v>92.264062499999994</v>
      </c>
      <c r="H10019" s="5">
        <f t="shared" si="2032"/>
        <v>6023.9657866135158</v>
      </c>
      <c r="I10019" s="5">
        <f t="shared" si="2033"/>
        <v>720</v>
      </c>
      <c r="J10019" s="5">
        <f t="shared" si="2034"/>
        <v>5303.9657866135158</v>
      </c>
      <c r="K10019" s="2">
        <f t="shared" si="2035"/>
        <v>117082.73935092909</v>
      </c>
      <c r="L10019" s="2">
        <f t="shared" si="2036"/>
        <v>154152</v>
      </c>
      <c r="M10019" s="2">
        <f t="shared" si="2037"/>
        <v>18480</v>
      </c>
      <c r="N10019" s="6">
        <f t="shared" si="2038"/>
        <v>1</v>
      </c>
      <c r="O10019" s="2">
        <f t="shared" si="2039"/>
        <v>-1410.739350929085</v>
      </c>
      <c r="P10019" s="2">
        <f t="shared" si="2040"/>
        <v>-1410.739350929085</v>
      </c>
    </row>
    <row r="10020" spans="1:16">
      <c r="A10020" s="6">
        <v>15</v>
      </c>
      <c r="B10020" s="6">
        <v>8</v>
      </c>
      <c r="C10020" s="6">
        <v>3</v>
      </c>
      <c r="D10020" s="6">
        <f t="shared" si="2028"/>
        <v>26</v>
      </c>
      <c r="E10020" s="5">
        <f t="shared" si="2029"/>
        <v>5639.2850287111351</v>
      </c>
      <c r="F10020" s="5">
        <f t="shared" si="2030"/>
        <v>292.41669540238024</v>
      </c>
      <c r="G10020" s="5">
        <f t="shared" si="2031"/>
        <v>140.12604492187498</v>
      </c>
      <c r="H10020" s="5">
        <f t="shared" si="2032"/>
        <v>6071.8277690353907</v>
      </c>
      <c r="I10020" s="5">
        <f t="shared" si="2033"/>
        <v>720</v>
      </c>
      <c r="J10020" s="5">
        <f t="shared" si="2034"/>
        <v>5351.8277690353907</v>
      </c>
      <c r="K10020" s="2">
        <f t="shared" si="2035"/>
        <v>117913.6765457533</v>
      </c>
      <c r="L10020" s="2">
        <f t="shared" si="2036"/>
        <v>156852</v>
      </c>
      <c r="M10020" s="2">
        <f t="shared" si="2037"/>
        <v>19360</v>
      </c>
      <c r="N10020" s="6">
        <f t="shared" si="2038"/>
        <v>1</v>
      </c>
      <c r="O10020" s="2">
        <f t="shared" si="2039"/>
        <v>-421.6765457533038</v>
      </c>
      <c r="P10020" s="2">
        <f t="shared" si="2040"/>
        <v>-421.6765457533038</v>
      </c>
    </row>
    <row r="10021" spans="1:16">
      <c r="A10021" s="6">
        <v>15</v>
      </c>
      <c r="B10021" s="6">
        <v>8</v>
      </c>
      <c r="C10021" s="6">
        <v>4</v>
      </c>
      <c r="D10021" s="6">
        <f t="shared" si="2028"/>
        <v>27</v>
      </c>
      <c r="E10021" s="5">
        <f t="shared" si="2029"/>
        <v>5639.2850287111351</v>
      </c>
      <c r="F10021" s="5">
        <f t="shared" si="2030"/>
        <v>292.41669540238024</v>
      </c>
      <c r="G10021" s="5">
        <f t="shared" si="2031"/>
        <v>189.17016064453125</v>
      </c>
      <c r="H10021" s="5">
        <f t="shared" si="2032"/>
        <v>6120.8718847580467</v>
      </c>
      <c r="I10021" s="5">
        <f t="shared" si="2033"/>
        <v>720</v>
      </c>
      <c r="J10021" s="5">
        <f t="shared" si="2034"/>
        <v>5400.8718847580467</v>
      </c>
      <c r="K10021" s="2">
        <f t="shared" si="2035"/>
        <v>118765.13688816053</v>
      </c>
      <c r="L10021" s="2">
        <f t="shared" si="2036"/>
        <v>159552</v>
      </c>
      <c r="M10021" s="2">
        <f t="shared" si="2037"/>
        <v>20240</v>
      </c>
      <c r="N10021" s="6">
        <f t="shared" si="2038"/>
        <v>1</v>
      </c>
      <c r="O10021" s="2">
        <f t="shared" si="2039"/>
        <v>546.86311183946964</v>
      </c>
      <c r="P10021" s="2">
        <f t="shared" si="2040"/>
        <v>546.86311183946964</v>
      </c>
    </row>
    <row r="10022" spans="1:16">
      <c r="A10022" s="6">
        <v>15</v>
      </c>
      <c r="B10022" s="6">
        <v>8</v>
      </c>
      <c r="C10022" s="6">
        <v>5</v>
      </c>
      <c r="D10022" s="6">
        <f t="shared" si="2028"/>
        <v>28</v>
      </c>
      <c r="E10022" s="5">
        <f t="shared" si="2029"/>
        <v>5639.2850287111351</v>
      </c>
      <c r="F10022" s="5">
        <f t="shared" si="2030"/>
        <v>292.41669540238024</v>
      </c>
      <c r="G10022" s="5">
        <f t="shared" si="2031"/>
        <v>239.41848456573481</v>
      </c>
      <c r="H10022" s="5">
        <f t="shared" si="2032"/>
        <v>6171.12020867925</v>
      </c>
      <c r="I10022" s="5">
        <f t="shared" si="2033"/>
        <v>720</v>
      </c>
      <c r="J10022" s="5">
        <f t="shared" si="2034"/>
        <v>5451.12020867925</v>
      </c>
      <c r="K10022" s="2">
        <f t="shared" si="2035"/>
        <v>119637.50362290365</v>
      </c>
      <c r="L10022" s="2">
        <f t="shared" si="2036"/>
        <v>162252</v>
      </c>
      <c r="M10022" s="2">
        <f t="shared" si="2037"/>
        <v>21120</v>
      </c>
      <c r="N10022" s="6">
        <f t="shared" si="2038"/>
        <v>1</v>
      </c>
      <c r="O10022" s="2">
        <f t="shared" si="2039"/>
        <v>1494.4963770963514</v>
      </c>
      <c r="P10022" s="2">
        <f t="shared" si="2040"/>
        <v>1494.4963770963514</v>
      </c>
    </row>
    <row r="10023" spans="1:16">
      <c r="A10023" s="6">
        <v>15</v>
      </c>
      <c r="B10023" s="6">
        <v>8</v>
      </c>
      <c r="C10023" s="6">
        <v>6</v>
      </c>
      <c r="D10023" s="6">
        <f t="shared" si="2028"/>
        <v>29</v>
      </c>
      <c r="E10023" s="5">
        <f t="shared" si="2029"/>
        <v>5639.2850287111351</v>
      </c>
      <c r="F10023" s="5">
        <f t="shared" si="2030"/>
        <v>292.41669540238024</v>
      </c>
      <c r="G10023" s="5">
        <f t="shared" si="2031"/>
        <v>290.89345874736784</v>
      </c>
      <c r="H10023" s="5">
        <f t="shared" si="2032"/>
        <v>6222.5951828608831</v>
      </c>
      <c r="I10023" s="5">
        <f t="shared" si="2033"/>
        <v>720</v>
      </c>
      <c r="J10023" s="5">
        <f t="shared" si="2034"/>
        <v>5502.5951828608831</v>
      </c>
      <c r="K10023" s="2">
        <f t="shared" si="2035"/>
        <v>120531.16636911256</v>
      </c>
      <c r="L10023" s="2">
        <f t="shared" si="2036"/>
        <v>164952</v>
      </c>
      <c r="M10023" s="2">
        <f t="shared" si="2037"/>
        <v>22000</v>
      </c>
      <c r="N10023" s="6">
        <f t="shared" si="2038"/>
        <v>1</v>
      </c>
      <c r="O10023" s="2">
        <f t="shared" si="2039"/>
        <v>2420.8336308874423</v>
      </c>
      <c r="P10023" s="2">
        <f t="shared" si="2040"/>
        <v>2420.8336308874423</v>
      </c>
    </row>
    <row r="10024" spans="1:16">
      <c r="A10024" s="6">
        <v>15</v>
      </c>
      <c r="B10024" s="6">
        <v>8</v>
      </c>
      <c r="C10024" s="6">
        <v>7</v>
      </c>
      <c r="D10024" s="6">
        <f t="shared" si="2028"/>
        <v>30</v>
      </c>
      <c r="E10024" s="5">
        <f t="shared" si="2029"/>
        <v>5639.2850287111351</v>
      </c>
      <c r="F10024" s="5">
        <f t="shared" si="2030"/>
        <v>292.41669540238024</v>
      </c>
      <c r="G10024" s="5">
        <f t="shared" si="2031"/>
        <v>343.61789814532818</v>
      </c>
      <c r="H10024" s="5">
        <f t="shared" si="2032"/>
        <v>6275.319622258844</v>
      </c>
      <c r="I10024" s="5">
        <f t="shared" si="2033"/>
        <v>720</v>
      </c>
      <c r="J10024" s="5">
        <f t="shared" si="2034"/>
        <v>5555.319622258844</v>
      </c>
      <c r="K10024" s="2">
        <f t="shared" si="2035"/>
        <v>121446.52121977159</v>
      </c>
      <c r="L10024" s="2">
        <f t="shared" si="2036"/>
        <v>167652</v>
      </c>
      <c r="M10024" s="2">
        <f t="shared" si="2037"/>
        <v>22880</v>
      </c>
      <c r="N10024" s="6">
        <f t="shared" si="2038"/>
        <v>1</v>
      </c>
      <c r="O10024" s="2">
        <f t="shared" si="2039"/>
        <v>3325.4787802284118</v>
      </c>
      <c r="P10024" s="2">
        <f t="shared" si="2040"/>
        <v>3325.4787802284118</v>
      </c>
    </row>
    <row r="10025" spans="1:16">
      <c r="A10025" s="6">
        <v>15</v>
      </c>
      <c r="B10025" s="6">
        <v>8</v>
      </c>
      <c r="C10025" s="6">
        <v>8</v>
      </c>
      <c r="D10025" s="6">
        <f t="shared" si="2028"/>
        <v>31</v>
      </c>
      <c r="E10025" s="5">
        <f t="shared" si="2029"/>
        <v>5639.2850287111351</v>
      </c>
      <c r="F10025" s="5">
        <f t="shared" si="2030"/>
        <v>292.41669540238024</v>
      </c>
      <c r="G10025" s="5">
        <f t="shared" si="2031"/>
        <v>397.61499642530839</v>
      </c>
      <c r="H10025" s="5">
        <f t="shared" si="2032"/>
        <v>6329.3167205388236</v>
      </c>
      <c r="I10025" s="5">
        <f t="shared" si="2033"/>
        <v>720</v>
      </c>
      <c r="J10025" s="5">
        <f t="shared" si="2034"/>
        <v>5609.3167205388236</v>
      </c>
      <c r="K10025" s="2">
        <f t="shared" si="2035"/>
        <v>122383.97084268791</v>
      </c>
      <c r="L10025" s="2">
        <f t="shared" si="2036"/>
        <v>170352</v>
      </c>
      <c r="M10025" s="2">
        <f t="shared" si="2037"/>
        <v>23760</v>
      </c>
      <c r="N10025" s="6">
        <f t="shared" si="2038"/>
        <v>1</v>
      </c>
      <c r="O10025" s="2">
        <f t="shared" si="2039"/>
        <v>4208.0291573120921</v>
      </c>
      <c r="P10025" s="2">
        <f t="shared" si="2040"/>
        <v>4208.0291573120921</v>
      </c>
    </row>
    <row r="10026" spans="1:16">
      <c r="A10026" s="6">
        <v>15</v>
      </c>
      <c r="B10026" s="6">
        <v>8</v>
      </c>
      <c r="C10026" s="6">
        <v>9</v>
      </c>
      <c r="D10026" s="6">
        <f t="shared" si="2028"/>
        <v>32</v>
      </c>
      <c r="E10026" s="5">
        <f t="shared" si="2029"/>
        <v>5639.2850287111351</v>
      </c>
      <c r="F10026" s="5">
        <f t="shared" si="2030"/>
        <v>292.41669540238024</v>
      </c>
      <c r="G10026" s="5">
        <f t="shared" si="2031"/>
        <v>452.90833186570285</v>
      </c>
      <c r="H10026" s="5">
        <f t="shared" si="2032"/>
        <v>6384.6100559792185</v>
      </c>
      <c r="I10026" s="5">
        <f t="shared" si="2033"/>
        <v>720</v>
      </c>
      <c r="J10026" s="5">
        <f t="shared" si="2034"/>
        <v>5664.6100559792185</v>
      </c>
      <c r="K10026" s="2">
        <f t="shared" si="2035"/>
        <v>123343.92458297254</v>
      </c>
      <c r="L10026" s="2">
        <f t="shared" si="2036"/>
        <v>173052</v>
      </c>
      <c r="M10026" s="2">
        <f t="shared" si="2037"/>
        <v>24640</v>
      </c>
      <c r="N10026" s="6">
        <f t="shared" si="2038"/>
        <v>1</v>
      </c>
      <c r="O10026" s="2">
        <f t="shared" si="2039"/>
        <v>5068.0754170274595</v>
      </c>
      <c r="P10026" s="2">
        <f t="shared" si="2040"/>
        <v>5068.0754170274595</v>
      </c>
    </row>
    <row r="10027" spans="1:16">
      <c r="A10027" s="6">
        <v>15</v>
      </c>
      <c r="B10027" s="6">
        <v>8</v>
      </c>
      <c r="C10027" s="6">
        <v>10</v>
      </c>
      <c r="D10027" s="6">
        <f t="shared" si="2028"/>
        <v>33</v>
      </c>
      <c r="E10027" s="5">
        <f t="shared" si="2029"/>
        <v>5639.2850287111351</v>
      </c>
      <c r="F10027" s="5">
        <f t="shared" si="2030"/>
        <v>292.41669540238024</v>
      </c>
      <c r="G10027" s="5">
        <f t="shared" si="2031"/>
        <v>509.52187334891573</v>
      </c>
      <c r="H10027" s="5">
        <f t="shared" si="2032"/>
        <v>6441.2235974624309</v>
      </c>
      <c r="I10027" s="5">
        <f t="shared" si="2033"/>
        <v>720</v>
      </c>
      <c r="J10027" s="5">
        <f t="shared" si="2034"/>
        <v>5721.2235974624309</v>
      </c>
      <c r="K10027" s="2">
        <f t="shared" si="2035"/>
        <v>124326.79856705609</v>
      </c>
      <c r="L10027" s="2">
        <f t="shared" si="2036"/>
        <v>175752</v>
      </c>
      <c r="M10027" s="2">
        <f t="shared" si="2037"/>
        <v>25520</v>
      </c>
      <c r="N10027" s="6">
        <f t="shared" si="2038"/>
        <v>1</v>
      </c>
      <c r="O10027" s="2">
        <f t="shared" si="2039"/>
        <v>5905.2014329439116</v>
      </c>
      <c r="P10027" s="2">
        <f t="shared" si="2040"/>
        <v>5905.2014329439116</v>
      </c>
    </row>
    <row r="10028" spans="1:16">
      <c r="A10028" s="6">
        <v>15</v>
      </c>
      <c r="B10028" s="6">
        <v>8</v>
      </c>
      <c r="C10028" s="6">
        <v>11</v>
      </c>
      <c r="D10028" s="6">
        <f t="shared" si="2028"/>
        <v>34</v>
      </c>
      <c r="E10028" s="5">
        <f t="shared" si="2029"/>
        <v>5639.2850287111351</v>
      </c>
      <c r="F10028" s="5">
        <f t="shared" si="2030"/>
        <v>292.41669540238024</v>
      </c>
      <c r="G10028" s="5">
        <f t="shared" si="2031"/>
        <v>567.47998644235474</v>
      </c>
      <c r="H10028" s="5">
        <f t="shared" si="2032"/>
        <v>6499.1817105558703</v>
      </c>
      <c r="I10028" s="5">
        <f t="shared" si="2033"/>
        <v>720</v>
      </c>
      <c r="J10028" s="5">
        <f t="shared" si="2034"/>
        <v>5779.1817105558703</v>
      </c>
      <c r="K10028" s="2">
        <f t="shared" si="2035"/>
        <v>125333.01580826164</v>
      </c>
      <c r="L10028" s="2">
        <f t="shared" si="2036"/>
        <v>178452</v>
      </c>
      <c r="M10028" s="2">
        <f t="shared" si="2037"/>
        <v>26400</v>
      </c>
      <c r="N10028" s="6">
        <f t="shared" si="2038"/>
        <v>0</v>
      </c>
      <c r="O10028" s="2">
        <f t="shared" si="2039"/>
        <v>6718.9841917383601</v>
      </c>
      <c r="P10028" s="2" t="str">
        <f t="shared" si="2040"/>
        <v/>
      </c>
    </row>
    <row r="10029" spans="1:16">
      <c r="A10029" s="6">
        <v>15</v>
      </c>
      <c r="B10029" s="6">
        <v>8</v>
      </c>
      <c r="C10029" s="6">
        <v>12</v>
      </c>
      <c r="D10029" s="6">
        <f t="shared" si="2028"/>
        <v>35</v>
      </c>
      <c r="E10029" s="5">
        <f t="shared" si="2029"/>
        <v>5639.2850287111351</v>
      </c>
      <c r="F10029" s="5">
        <f t="shared" si="2030"/>
        <v>292.41669540238024</v>
      </c>
      <c r="G10029" s="5">
        <f t="shared" si="2031"/>
        <v>626.80743957041921</v>
      </c>
      <c r="H10029" s="5">
        <f t="shared" si="2032"/>
        <v>6558.5091636839343</v>
      </c>
      <c r="I10029" s="5">
        <f t="shared" si="2033"/>
        <v>720</v>
      </c>
      <c r="J10029" s="5">
        <f t="shared" si="2034"/>
        <v>5838.5091636839343</v>
      </c>
      <c r="K10029" s="2">
        <f t="shared" si="2035"/>
        <v>126363.00631395719</v>
      </c>
      <c r="L10029" s="2">
        <f t="shared" si="2036"/>
        <v>181152</v>
      </c>
      <c r="M10029" s="2">
        <f t="shared" si="2037"/>
        <v>27280</v>
      </c>
      <c r="N10029" s="6">
        <f t="shared" si="2038"/>
        <v>0</v>
      </c>
      <c r="O10029" s="2">
        <f t="shared" si="2039"/>
        <v>7508.9936860428134</v>
      </c>
      <c r="P10029" s="2" t="str">
        <f t="shared" si="2040"/>
        <v/>
      </c>
    </row>
    <row r="10030" spans="1:16">
      <c r="A10030" s="6">
        <v>15</v>
      </c>
      <c r="B10030" s="6">
        <v>8</v>
      </c>
      <c r="C10030" s="6">
        <v>13</v>
      </c>
      <c r="D10030" s="6">
        <f t="shared" si="2028"/>
        <v>36</v>
      </c>
      <c r="E10030" s="5">
        <f t="shared" si="2029"/>
        <v>5639.2850287111351</v>
      </c>
      <c r="F10030" s="5">
        <f t="shared" si="2030"/>
        <v>292.41669540238024</v>
      </c>
      <c r="G10030" s="5">
        <f t="shared" si="2031"/>
        <v>687.52941027880343</v>
      </c>
      <c r="H10030" s="5">
        <f t="shared" si="2032"/>
        <v>6619.2311343923193</v>
      </c>
      <c r="I10030" s="5">
        <f t="shared" si="2033"/>
        <v>720</v>
      </c>
      <c r="J10030" s="5">
        <f t="shared" si="2034"/>
        <v>5899.2311343923193</v>
      </c>
      <c r="K10030" s="2">
        <f t="shared" si="2035"/>
        <v>127417.20719431109</v>
      </c>
      <c r="L10030" s="2">
        <f t="shared" si="2036"/>
        <v>183852</v>
      </c>
      <c r="M10030" s="2">
        <f t="shared" si="2037"/>
        <v>28160</v>
      </c>
      <c r="N10030" s="6">
        <f t="shared" si="2038"/>
        <v>0</v>
      </c>
      <c r="O10030" s="2">
        <f t="shared" si="2039"/>
        <v>8274.7928056889068</v>
      </c>
      <c r="P10030" s="2" t="str">
        <f t="shared" si="2040"/>
        <v/>
      </c>
    </row>
    <row r="10031" spans="1:16">
      <c r="A10031" s="6">
        <v>15</v>
      </c>
      <c r="B10031" s="6">
        <v>8</v>
      </c>
      <c r="C10031" s="6">
        <v>14</v>
      </c>
      <c r="D10031" s="6">
        <f t="shared" si="2028"/>
        <v>37</v>
      </c>
      <c r="E10031" s="5">
        <f t="shared" si="2029"/>
        <v>5639.2850287111351</v>
      </c>
      <c r="F10031" s="5">
        <f t="shared" si="2030"/>
        <v>292.41669540238024</v>
      </c>
      <c r="G10031" s="5">
        <f t="shared" si="2031"/>
        <v>749.67149159246469</v>
      </c>
      <c r="H10031" s="5">
        <f t="shared" si="2032"/>
        <v>6681.3732157059803</v>
      </c>
      <c r="I10031" s="5">
        <f t="shared" si="2033"/>
        <v>720</v>
      </c>
      <c r="J10031" s="5">
        <f t="shared" si="2034"/>
        <v>5961.3732157059803</v>
      </c>
      <c r="K10031" s="2">
        <f t="shared" si="2035"/>
        <v>128496.06277267326</v>
      </c>
      <c r="L10031" s="2">
        <f t="shared" si="2036"/>
        <v>186552</v>
      </c>
      <c r="M10031" s="2">
        <f t="shared" si="2037"/>
        <v>29040</v>
      </c>
      <c r="N10031" s="6">
        <f t="shared" si="2038"/>
        <v>0</v>
      </c>
      <c r="O10031" s="2">
        <f t="shared" si="2039"/>
        <v>9015.9372273267363</v>
      </c>
      <c r="P10031" s="2" t="str">
        <f t="shared" si="2040"/>
        <v/>
      </c>
    </row>
    <row r="10032" spans="1:16">
      <c r="A10032" s="6">
        <v>15</v>
      </c>
      <c r="B10032" s="6">
        <v>8</v>
      </c>
      <c r="C10032" s="6">
        <v>15</v>
      </c>
      <c r="D10032" s="6">
        <f t="shared" si="2028"/>
        <v>38</v>
      </c>
      <c r="E10032" s="5">
        <f t="shared" si="2029"/>
        <v>5639.2850287111351</v>
      </c>
      <c r="F10032" s="5">
        <f t="shared" si="2030"/>
        <v>292.41669540238024</v>
      </c>
      <c r="G10032" s="5">
        <f t="shared" si="2031"/>
        <v>813.25969846861108</v>
      </c>
      <c r="H10032" s="5">
        <f t="shared" si="2032"/>
        <v>6744.961422582126</v>
      </c>
      <c r="I10032" s="5">
        <f t="shared" si="2033"/>
        <v>720</v>
      </c>
      <c r="J10032" s="5">
        <f t="shared" si="2034"/>
        <v>6024.961422582126</v>
      </c>
      <c r="K10032" s="2">
        <f t="shared" si="2035"/>
        <v>129600.02469760635</v>
      </c>
      <c r="L10032" s="2">
        <f t="shared" si="2036"/>
        <v>189252</v>
      </c>
      <c r="M10032" s="2">
        <f t="shared" si="2037"/>
        <v>29920</v>
      </c>
      <c r="N10032" s="6">
        <f t="shared" si="2038"/>
        <v>0</v>
      </c>
      <c r="O10032" s="2">
        <f t="shared" si="2039"/>
        <v>9731.9753023936501</v>
      </c>
      <c r="P10032" s="2" t="str">
        <f t="shared" si="2040"/>
        <v/>
      </c>
    </row>
    <row r="10033" spans="1:16">
      <c r="A10033" s="6">
        <v>15</v>
      </c>
      <c r="B10033" s="6">
        <v>8</v>
      </c>
      <c r="C10033" s="6">
        <v>16</v>
      </c>
      <c r="D10033" s="6">
        <f t="shared" si="2028"/>
        <v>39</v>
      </c>
      <c r="E10033" s="5">
        <f t="shared" si="2029"/>
        <v>5639.2850287111351</v>
      </c>
      <c r="F10033" s="5">
        <f t="shared" si="2030"/>
        <v>292.41669540238024</v>
      </c>
      <c r="G10033" s="5">
        <f t="shared" si="2031"/>
        <v>878.32047434610013</v>
      </c>
      <c r="H10033" s="5">
        <f t="shared" si="2032"/>
        <v>6810.0221984596155</v>
      </c>
      <c r="I10033" s="5">
        <f t="shared" si="2033"/>
        <v>720</v>
      </c>
      <c r="J10033" s="5">
        <f t="shared" si="2034"/>
        <v>6090.0221984596155</v>
      </c>
      <c r="K10033" s="2">
        <f t="shared" si="2035"/>
        <v>130729.55205659055</v>
      </c>
      <c r="L10033" s="2">
        <f t="shared" si="2036"/>
        <v>191952</v>
      </c>
      <c r="M10033" s="2">
        <f t="shared" si="2037"/>
        <v>30800</v>
      </c>
      <c r="N10033" s="6">
        <f t="shared" si="2038"/>
        <v>0</v>
      </c>
      <c r="O10033" s="2">
        <f t="shared" si="2039"/>
        <v>10422.447943409454</v>
      </c>
      <c r="P10033" s="2" t="str">
        <f t="shared" si="2040"/>
        <v/>
      </c>
    </row>
    <row r="10034" spans="1:16">
      <c r="A10034" s="6">
        <v>15</v>
      </c>
      <c r="B10034" s="6">
        <v>8</v>
      </c>
      <c r="C10034" s="6">
        <v>17</v>
      </c>
      <c r="D10034" s="6">
        <f t="shared" si="2028"/>
        <v>40</v>
      </c>
      <c r="E10034" s="5">
        <f t="shared" si="2029"/>
        <v>5639.2850287111351</v>
      </c>
      <c r="F10034" s="5">
        <f t="shared" si="2030"/>
        <v>292.41669540238024</v>
      </c>
      <c r="G10034" s="5">
        <f t="shared" si="2031"/>
        <v>944.88069779264049</v>
      </c>
      <c r="H10034" s="5">
        <f t="shared" si="2032"/>
        <v>6876.582421906156</v>
      </c>
      <c r="I10034" s="5">
        <f t="shared" si="2033"/>
        <v>720</v>
      </c>
      <c r="J10034" s="5">
        <f t="shared" si="2034"/>
        <v>6156.582421906156</v>
      </c>
      <c r="K10034" s="2">
        <f t="shared" si="2035"/>
        <v>131885.1114914263</v>
      </c>
      <c r="L10034" s="2">
        <f t="shared" si="2036"/>
        <v>194652</v>
      </c>
      <c r="M10034" s="2">
        <f t="shared" si="2037"/>
        <v>31680</v>
      </c>
      <c r="N10034" s="6">
        <f t="shared" si="2038"/>
        <v>0</v>
      </c>
      <c r="O10034" s="2">
        <f t="shared" si="2039"/>
        <v>11086.888508573698</v>
      </c>
      <c r="P10034" s="2" t="str">
        <f t="shared" si="2040"/>
        <v/>
      </c>
    </row>
    <row r="10035" spans="1:16">
      <c r="A10035" s="6">
        <v>15</v>
      </c>
      <c r="B10035" s="6">
        <v>8</v>
      </c>
      <c r="C10035" s="6">
        <v>18</v>
      </c>
      <c r="D10035" s="6">
        <f t="shared" si="2028"/>
        <v>41</v>
      </c>
      <c r="E10035" s="5">
        <f t="shared" si="2029"/>
        <v>5639.2850287111351</v>
      </c>
      <c r="F10035" s="5">
        <f t="shared" si="2030"/>
        <v>292.41669540238024</v>
      </c>
      <c r="G10035" s="5">
        <f t="shared" si="2031"/>
        <v>1012.9676892512279</v>
      </c>
      <c r="H10035" s="5">
        <f t="shared" si="2032"/>
        <v>6944.6694133647434</v>
      </c>
      <c r="I10035" s="5">
        <f t="shared" si="2033"/>
        <v>720</v>
      </c>
      <c r="J10035" s="5">
        <f t="shared" si="2034"/>
        <v>6224.6694133647434</v>
      </c>
      <c r="K10035" s="2">
        <f t="shared" si="2035"/>
        <v>133067.17731536011</v>
      </c>
      <c r="L10035" s="2">
        <f t="shared" si="2036"/>
        <v>197352</v>
      </c>
      <c r="M10035" s="2">
        <f t="shared" si="2037"/>
        <v>32560</v>
      </c>
      <c r="N10035" s="6">
        <f t="shared" si="2038"/>
        <v>0</v>
      </c>
      <c r="O10035" s="2">
        <f t="shared" si="2039"/>
        <v>11724.82268463989</v>
      </c>
      <c r="P10035" s="2" t="str">
        <f t="shared" si="2040"/>
        <v/>
      </c>
    </row>
    <row r="10036" spans="1:16">
      <c r="A10036" s="6">
        <v>15</v>
      </c>
      <c r="B10036" s="6">
        <v>8</v>
      </c>
      <c r="C10036" s="6">
        <v>19</v>
      </c>
      <c r="D10036" s="6">
        <f t="shared" si="2028"/>
        <v>42</v>
      </c>
      <c r="E10036" s="5">
        <f t="shared" si="2029"/>
        <v>5639.2850287111351</v>
      </c>
      <c r="F10036" s="5">
        <f t="shared" si="2030"/>
        <v>292.41669540238024</v>
      </c>
      <c r="G10036" s="5">
        <f t="shared" si="2031"/>
        <v>1082.6092178872495</v>
      </c>
      <c r="H10036" s="5">
        <f t="shared" si="2032"/>
        <v>7014.310942000765</v>
      </c>
      <c r="I10036" s="5">
        <f t="shared" si="2033"/>
        <v>720</v>
      </c>
      <c r="J10036" s="5">
        <f t="shared" si="2034"/>
        <v>6294.310942000765</v>
      </c>
      <c r="K10036" s="2">
        <f t="shared" si="2035"/>
        <v>134276.23163195772</v>
      </c>
      <c r="L10036" s="2">
        <f t="shared" si="2036"/>
        <v>200052</v>
      </c>
      <c r="M10036" s="2">
        <f t="shared" si="2037"/>
        <v>33440</v>
      </c>
      <c r="N10036" s="6">
        <f t="shared" si="2038"/>
        <v>0</v>
      </c>
      <c r="O10036" s="2">
        <f t="shared" si="2039"/>
        <v>12335.768368042278</v>
      </c>
      <c r="P10036" s="2" t="str">
        <f t="shared" si="2040"/>
        <v/>
      </c>
    </row>
    <row r="10037" spans="1:16">
      <c r="A10037" s="6">
        <v>15</v>
      </c>
      <c r="B10037" s="6">
        <v>8</v>
      </c>
      <c r="C10037" s="6">
        <v>20</v>
      </c>
      <c r="D10037" s="6">
        <f t="shared" si="2028"/>
        <v>43</v>
      </c>
      <c r="E10037" s="5">
        <f t="shared" si="2029"/>
        <v>5639.2850287111351</v>
      </c>
      <c r="F10037" s="5">
        <f t="shared" si="2030"/>
        <v>292.41669540238024</v>
      </c>
      <c r="G10037" s="5">
        <f t="shared" si="2031"/>
        <v>1153.8335085377266</v>
      </c>
      <c r="H10037" s="5">
        <f t="shared" si="2032"/>
        <v>7085.535232651242</v>
      </c>
      <c r="I10037" s="5">
        <f t="shared" si="2033"/>
        <v>720</v>
      </c>
      <c r="J10037" s="5">
        <f t="shared" si="2034"/>
        <v>6365.535232651242</v>
      </c>
      <c r="K10037" s="2">
        <f t="shared" si="2035"/>
        <v>135512.76445575073</v>
      </c>
      <c r="L10037" s="2">
        <f t="shared" si="2036"/>
        <v>202752</v>
      </c>
      <c r="M10037" s="2">
        <f t="shared" si="2037"/>
        <v>34320</v>
      </c>
      <c r="N10037" s="6">
        <f t="shared" si="2038"/>
        <v>0</v>
      </c>
      <c r="O10037" s="2">
        <f t="shared" si="2039"/>
        <v>12919.23554424927</v>
      </c>
      <c r="P10037" s="2" t="str">
        <f t="shared" si="2040"/>
        <v/>
      </c>
    </row>
    <row r="10038" spans="1:16">
      <c r="A10038" s="6">
        <v>15</v>
      </c>
      <c r="B10038" s="6">
        <v>8</v>
      </c>
      <c r="C10038" s="6">
        <v>21</v>
      </c>
      <c r="D10038" s="6">
        <f t="shared" si="2028"/>
        <v>44</v>
      </c>
      <c r="E10038" s="5">
        <f t="shared" si="2029"/>
        <v>5639.2850287111351</v>
      </c>
      <c r="F10038" s="5">
        <f t="shared" si="2030"/>
        <v>292.41669540238024</v>
      </c>
      <c r="G10038" s="5">
        <f t="shared" si="2031"/>
        <v>1226.6692487641703</v>
      </c>
      <c r="H10038" s="5">
        <f t="shared" si="2032"/>
        <v>7158.3709728776857</v>
      </c>
      <c r="I10038" s="5">
        <f t="shared" si="2033"/>
        <v>720</v>
      </c>
      <c r="J10038" s="5">
        <f t="shared" si="2034"/>
        <v>6438.3709728776857</v>
      </c>
      <c r="K10038" s="2">
        <f t="shared" si="2035"/>
        <v>136777.27383468204</v>
      </c>
      <c r="L10038" s="2">
        <f t="shared" si="2036"/>
        <v>205452</v>
      </c>
      <c r="M10038" s="2">
        <f t="shared" si="2037"/>
        <v>35200</v>
      </c>
      <c r="N10038" s="6">
        <f t="shared" si="2038"/>
        <v>0</v>
      </c>
      <c r="O10038" s="2">
        <f t="shared" si="2039"/>
        <v>13474.726165317959</v>
      </c>
      <c r="P10038" s="2" t="str">
        <f t="shared" si="2040"/>
        <v/>
      </c>
    </row>
    <row r="10039" spans="1:16">
      <c r="A10039" s="6">
        <v>15</v>
      </c>
      <c r="B10039" s="6">
        <v>8</v>
      </c>
      <c r="C10039" s="6">
        <v>22</v>
      </c>
      <c r="D10039" s="6">
        <f t="shared" si="2028"/>
        <v>45</v>
      </c>
      <c r="E10039" s="5">
        <f t="shared" si="2029"/>
        <v>5639.2850287111351</v>
      </c>
      <c r="F10039" s="5">
        <f t="shared" si="2030"/>
        <v>292.41669540238024</v>
      </c>
      <c r="G10039" s="5">
        <f t="shared" si="2031"/>
        <v>1301.1455960105666</v>
      </c>
      <c r="H10039" s="5">
        <f t="shared" si="2032"/>
        <v>7232.8473201240822</v>
      </c>
      <c r="I10039" s="5">
        <f t="shared" si="2033"/>
        <v>720</v>
      </c>
      <c r="J10039" s="5">
        <f t="shared" si="2034"/>
        <v>6512.8473201240822</v>
      </c>
      <c r="K10039" s="2">
        <f t="shared" si="2035"/>
        <v>138070.26597437641</v>
      </c>
      <c r="L10039" s="2">
        <f t="shared" si="2036"/>
        <v>208152</v>
      </c>
      <c r="M10039" s="2">
        <f t="shared" si="2037"/>
        <v>36080</v>
      </c>
      <c r="N10039" s="6">
        <f t="shared" si="2038"/>
        <v>0</v>
      </c>
      <c r="O10039" s="2">
        <f t="shared" si="2039"/>
        <v>14001.734025623591</v>
      </c>
      <c r="P10039" s="2" t="str">
        <f t="shared" si="2040"/>
        <v/>
      </c>
    </row>
    <row r="10040" spans="1:16">
      <c r="A10040" s="6">
        <v>15</v>
      </c>
      <c r="B10040" s="6">
        <v>8</v>
      </c>
      <c r="C10040" s="6">
        <v>23</v>
      </c>
      <c r="D10040" s="6">
        <f t="shared" si="2028"/>
        <v>46</v>
      </c>
      <c r="E10040" s="5">
        <f t="shared" si="2029"/>
        <v>5639.2850287111351</v>
      </c>
      <c r="F10040" s="5">
        <f t="shared" si="2030"/>
        <v>292.41669540238024</v>
      </c>
      <c r="G10040" s="5">
        <f t="shared" si="2031"/>
        <v>1377.292184868003</v>
      </c>
      <c r="H10040" s="5">
        <f t="shared" si="2032"/>
        <v>7308.993908981518</v>
      </c>
      <c r="I10040" s="5">
        <f t="shared" si="2033"/>
        <v>720</v>
      </c>
      <c r="J10040" s="5">
        <f t="shared" si="2034"/>
        <v>6588.993908981518</v>
      </c>
      <c r="K10040" s="2">
        <f t="shared" si="2035"/>
        <v>139392.25536426244</v>
      </c>
      <c r="L10040" s="2">
        <f t="shared" si="2036"/>
        <v>210852</v>
      </c>
      <c r="M10040" s="2">
        <f t="shared" si="2037"/>
        <v>36960</v>
      </c>
      <c r="N10040" s="6">
        <f t="shared" si="2038"/>
        <v>0</v>
      </c>
      <c r="O10040" s="2">
        <f t="shared" si="2039"/>
        <v>14499.744635737559</v>
      </c>
      <c r="P10040" s="2" t="str">
        <f t="shared" si="2040"/>
        <v/>
      </c>
    </row>
    <row r="10041" spans="1:16">
      <c r="A10041" s="6">
        <v>15</v>
      </c>
      <c r="B10041" s="6">
        <v>8</v>
      </c>
      <c r="C10041" s="6">
        <v>24</v>
      </c>
      <c r="D10041" s="6">
        <f t="shared" si="2028"/>
        <v>47</v>
      </c>
      <c r="E10041" s="5">
        <f t="shared" si="2029"/>
        <v>5639.2850287111351</v>
      </c>
      <c r="F10041" s="5">
        <f t="shared" si="2030"/>
        <v>292.41669540238024</v>
      </c>
      <c r="G10041" s="5">
        <f t="shared" si="2031"/>
        <v>1455.1391344474989</v>
      </c>
      <c r="H10041" s="5">
        <f t="shared" si="2032"/>
        <v>7386.8408585610141</v>
      </c>
      <c r="I10041" s="5">
        <f t="shared" si="2033"/>
        <v>720</v>
      </c>
      <c r="J10041" s="5">
        <f t="shared" si="2034"/>
        <v>6666.8408585610141</v>
      </c>
      <c r="K10041" s="2">
        <f t="shared" si="2035"/>
        <v>140743.76490557316</v>
      </c>
      <c r="L10041" s="2">
        <f t="shared" si="2036"/>
        <v>213552</v>
      </c>
      <c r="M10041" s="2">
        <f t="shared" si="2037"/>
        <v>37840</v>
      </c>
      <c r="N10041" s="6">
        <f t="shared" si="2038"/>
        <v>0</v>
      </c>
      <c r="O10041" s="2">
        <f t="shared" si="2039"/>
        <v>14968.23509442684</v>
      </c>
      <c r="P10041" s="2" t="str">
        <f t="shared" si="2040"/>
        <v/>
      </c>
    </row>
    <row r="10042" spans="1:16">
      <c r="A10042" s="6">
        <v>15</v>
      </c>
      <c r="B10042" s="6">
        <v>8</v>
      </c>
      <c r="C10042" s="6">
        <v>25</v>
      </c>
      <c r="D10042" s="6">
        <f t="shared" si="2028"/>
        <v>48</v>
      </c>
      <c r="E10042" s="5">
        <f t="shared" si="2029"/>
        <v>5639.2850287111351</v>
      </c>
      <c r="F10042" s="5">
        <f t="shared" si="2030"/>
        <v>292.41669540238024</v>
      </c>
      <c r="G10042" s="5">
        <f t="shared" si="2031"/>
        <v>1534.7170558625965</v>
      </c>
      <c r="H10042" s="5">
        <f t="shared" si="2032"/>
        <v>7466.4187799761121</v>
      </c>
      <c r="I10042" s="5">
        <f t="shared" si="2033"/>
        <v>720</v>
      </c>
      <c r="J10042" s="5">
        <f t="shared" si="2034"/>
        <v>6746.4187799761121</v>
      </c>
      <c r="K10042" s="2">
        <f t="shared" si="2035"/>
        <v>142125.32604125194</v>
      </c>
      <c r="L10042" s="2">
        <f t="shared" si="2036"/>
        <v>216252</v>
      </c>
      <c r="M10042" s="2">
        <f t="shared" si="2037"/>
        <v>38720</v>
      </c>
      <c r="N10042" s="6">
        <f t="shared" si="2038"/>
        <v>0</v>
      </c>
      <c r="O10042" s="2">
        <f t="shared" si="2039"/>
        <v>15406.673958748055</v>
      </c>
      <c r="P10042" s="2" t="str">
        <f t="shared" si="2040"/>
        <v/>
      </c>
    </row>
    <row r="10043" spans="1:16">
      <c r="A10043" s="6">
        <v>15</v>
      </c>
      <c r="B10043" s="6">
        <v>8</v>
      </c>
      <c r="C10043" s="6">
        <v>26</v>
      </c>
      <c r="D10043" s="6">
        <f t="shared" si="2028"/>
        <v>49</v>
      </c>
      <c r="E10043" s="5">
        <f t="shared" si="2029"/>
        <v>5639.2850287111351</v>
      </c>
      <c r="F10043" s="5">
        <f t="shared" si="2030"/>
        <v>292.41669540238024</v>
      </c>
      <c r="G10043" s="5">
        <f t="shared" si="2031"/>
        <v>1616.0570598233144</v>
      </c>
      <c r="H10043" s="5">
        <f t="shared" si="2032"/>
        <v>7547.7587839368298</v>
      </c>
      <c r="I10043" s="5">
        <f t="shared" si="2033"/>
        <v>720</v>
      </c>
      <c r="J10043" s="5">
        <f t="shared" si="2034"/>
        <v>6827.7587839368298</v>
      </c>
      <c r="K10043" s="2">
        <f t="shared" si="2035"/>
        <v>143537.47888779218</v>
      </c>
      <c r="L10043" s="2">
        <f t="shared" si="2036"/>
        <v>218952</v>
      </c>
      <c r="M10043" s="2">
        <f t="shared" si="2037"/>
        <v>39600</v>
      </c>
      <c r="N10043" s="6">
        <f t="shared" si="2038"/>
        <v>0</v>
      </c>
      <c r="O10043" s="2">
        <f t="shared" si="2039"/>
        <v>15814.521112207818</v>
      </c>
      <c r="P10043" s="2" t="str">
        <f t="shared" si="2040"/>
        <v/>
      </c>
    </row>
    <row r="10044" spans="1:16">
      <c r="A10044" s="6">
        <v>15</v>
      </c>
      <c r="B10044" s="6">
        <v>8</v>
      </c>
      <c r="C10044" s="6">
        <v>27</v>
      </c>
      <c r="D10044" s="6">
        <f t="shared" si="2028"/>
        <v>50</v>
      </c>
      <c r="E10044" s="5">
        <f t="shared" si="2029"/>
        <v>5639.2850287111351</v>
      </c>
      <c r="F10044" s="5">
        <f t="shared" si="2030"/>
        <v>292.41669540238024</v>
      </c>
      <c r="G10044" s="5">
        <f t="shared" si="2031"/>
        <v>1699.1907643430709</v>
      </c>
      <c r="H10044" s="5">
        <f t="shared" si="2032"/>
        <v>7630.8924884565859</v>
      </c>
      <c r="I10044" s="5">
        <f t="shared" si="2033"/>
        <v>720</v>
      </c>
      <c r="J10044" s="5">
        <f t="shared" si="2034"/>
        <v>6910.8924884565859</v>
      </c>
      <c r="K10044" s="2">
        <f t="shared" si="2035"/>
        <v>144980.77236903796</v>
      </c>
      <c r="L10044" s="2">
        <f t="shared" si="2036"/>
        <v>221652</v>
      </c>
      <c r="M10044" s="2">
        <f t="shared" si="2037"/>
        <v>40480</v>
      </c>
      <c r="N10044" s="6">
        <f t="shared" si="2038"/>
        <v>0</v>
      </c>
      <c r="O10044" s="2">
        <f t="shared" si="2039"/>
        <v>16191.227630962036</v>
      </c>
      <c r="P10044" s="2" t="str">
        <f t="shared" si="2040"/>
        <v/>
      </c>
    </row>
    <row r="10045" spans="1:16">
      <c r="A10045" s="6">
        <v>15</v>
      </c>
      <c r="B10045" s="6">
        <v>8</v>
      </c>
      <c r="C10045" s="6">
        <v>28</v>
      </c>
      <c r="D10045" s="6">
        <f t="shared" si="2028"/>
        <v>51</v>
      </c>
      <c r="E10045" s="5">
        <f t="shared" si="2029"/>
        <v>5639.2850287111351</v>
      </c>
      <c r="F10045" s="5">
        <f t="shared" si="2030"/>
        <v>292.41669540238024</v>
      </c>
      <c r="G10045" s="5">
        <f t="shared" si="2031"/>
        <v>1784.1503025602246</v>
      </c>
      <c r="H10045" s="5">
        <f t="shared" si="2032"/>
        <v>7715.8520266737396</v>
      </c>
      <c r="I10045" s="5">
        <f t="shared" si="2033"/>
        <v>720</v>
      </c>
      <c r="J10045" s="5">
        <f t="shared" si="2034"/>
        <v>6995.8520266737396</v>
      </c>
      <c r="K10045" s="2">
        <f t="shared" si="2035"/>
        <v>146455.76435197465</v>
      </c>
      <c r="L10045" s="2">
        <f t="shared" si="2036"/>
        <v>224352</v>
      </c>
      <c r="M10045" s="2">
        <f t="shared" si="2037"/>
        <v>41360</v>
      </c>
      <c r="N10045" s="6">
        <f t="shared" si="2038"/>
        <v>0</v>
      </c>
      <c r="O10045" s="2">
        <f t="shared" si="2039"/>
        <v>16536.235648025351</v>
      </c>
      <c r="P10045" s="2" t="str">
        <f t="shared" si="2040"/>
        <v/>
      </c>
    </row>
    <row r="10046" spans="1:16">
      <c r="A10046" s="6">
        <v>15</v>
      </c>
      <c r="B10046" s="6">
        <v>8</v>
      </c>
      <c r="C10046" s="6">
        <v>29</v>
      </c>
      <c r="D10046" s="6">
        <f t="shared" si="2028"/>
        <v>52</v>
      </c>
      <c r="E10046" s="5">
        <f t="shared" si="2029"/>
        <v>5639.2850287111351</v>
      </c>
      <c r="F10046" s="5">
        <f t="shared" si="2030"/>
        <v>292.41669540238024</v>
      </c>
      <c r="G10046" s="5">
        <f t="shared" si="2031"/>
        <v>1870.9683306758782</v>
      </c>
      <c r="H10046" s="5">
        <f t="shared" si="2032"/>
        <v>7802.6700547893934</v>
      </c>
      <c r="I10046" s="5">
        <f t="shared" si="2033"/>
        <v>720</v>
      </c>
      <c r="J10046" s="5">
        <f t="shared" si="2034"/>
        <v>7082.6700547893934</v>
      </c>
      <c r="K10046" s="2">
        <f t="shared" si="2035"/>
        <v>147963.02178453808</v>
      </c>
      <c r="L10046" s="2">
        <f t="shared" si="2036"/>
        <v>227052</v>
      </c>
      <c r="M10046" s="2">
        <f t="shared" si="2037"/>
        <v>42240</v>
      </c>
      <c r="N10046" s="6">
        <f t="shared" si="2038"/>
        <v>0</v>
      </c>
      <c r="O10046" s="2">
        <f t="shared" si="2039"/>
        <v>16848.978215461917</v>
      </c>
      <c r="P10046" s="2" t="str">
        <f t="shared" si="2040"/>
        <v/>
      </c>
    </row>
    <row r="10047" spans="1:16">
      <c r="A10047" s="6">
        <v>15</v>
      </c>
      <c r="B10047" s="6">
        <v>8</v>
      </c>
      <c r="C10047" s="6">
        <v>30</v>
      </c>
      <c r="D10047" s="6">
        <f t="shared" si="2028"/>
        <v>53</v>
      </c>
      <c r="E10047" s="5">
        <f t="shared" si="2029"/>
        <v>5639.2850287111351</v>
      </c>
      <c r="F10047" s="5">
        <f t="shared" si="2030"/>
        <v>292.41669540238024</v>
      </c>
      <c r="G10047" s="5">
        <f t="shared" si="2031"/>
        <v>1959.6780360096488</v>
      </c>
      <c r="H10047" s="5">
        <f t="shared" si="2032"/>
        <v>7891.3797601231645</v>
      </c>
      <c r="I10047" s="5">
        <f t="shared" si="2033"/>
        <v>720</v>
      </c>
      <c r="J10047" s="5">
        <f t="shared" si="2034"/>
        <v>7171.3797601231645</v>
      </c>
      <c r="K10047" s="2">
        <f t="shared" si="2035"/>
        <v>149503.12083547161</v>
      </c>
      <c r="L10047" s="2">
        <f t="shared" si="2036"/>
        <v>229752</v>
      </c>
      <c r="M10047" s="2">
        <f t="shared" si="2037"/>
        <v>43120</v>
      </c>
      <c r="N10047" s="6">
        <f t="shared" si="2038"/>
        <v>0</v>
      </c>
      <c r="O10047" s="2">
        <f t="shared" si="2039"/>
        <v>17128.879164528393</v>
      </c>
      <c r="P10047" s="2" t="str">
        <f t="shared" si="2040"/>
        <v/>
      </c>
    </row>
    <row r="10048" spans="1:16">
      <c r="A10048" s="6">
        <v>15</v>
      </c>
      <c r="B10048" s="6">
        <v>9</v>
      </c>
      <c r="C10048" s="6">
        <v>0</v>
      </c>
      <c r="D10048" s="6">
        <f t="shared" si="2028"/>
        <v>24</v>
      </c>
      <c r="E10048" s="5">
        <f t="shared" si="2029"/>
        <v>5639.2850287111351</v>
      </c>
      <c r="F10048" s="5">
        <f t="shared" si="2030"/>
        <v>337.19300188586965</v>
      </c>
      <c r="G10048" s="5">
        <f t="shared" si="2031"/>
        <v>0</v>
      </c>
      <c r="H10048" s="5">
        <f t="shared" si="2032"/>
        <v>5976.4780305970044</v>
      </c>
      <c r="I10048" s="5">
        <f t="shared" si="2033"/>
        <v>720</v>
      </c>
      <c r="J10048" s="5">
        <f t="shared" si="2034"/>
        <v>5256.4780305970044</v>
      </c>
      <c r="K10048" s="2">
        <f t="shared" si="2035"/>
        <v>116258.2991423091</v>
      </c>
      <c r="L10048" s="2">
        <f t="shared" si="2036"/>
        <v>150846</v>
      </c>
      <c r="M10048" s="2">
        <f t="shared" si="2037"/>
        <v>17160</v>
      </c>
      <c r="N10048" s="6">
        <f t="shared" si="2038"/>
        <v>1</v>
      </c>
      <c r="O10048" s="2">
        <f t="shared" si="2039"/>
        <v>-2572.2991423091007</v>
      </c>
      <c r="P10048" s="2">
        <f t="shared" si="2040"/>
        <v>-2572.2991423091007</v>
      </c>
    </row>
    <row r="10049" spans="1:16">
      <c r="A10049" s="6">
        <v>15</v>
      </c>
      <c r="B10049" s="6">
        <v>9</v>
      </c>
      <c r="C10049" s="6">
        <v>1</v>
      </c>
      <c r="D10049" s="6">
        <f t="shared" si="2028"/>
        <v>25</v>
      </c>
      <c r="E10049" s="5">
        <f t="shared" si="2029"/>
        <v>5639.2850287111351</v>
      </c>
      <c r="F10049" s="5">
        <f t="shared" si="2030"/>
        <v>337.19300188586965</v>
      </c>
      <c r="G10049" s="5">
        <f t="shared" si="2031"/>
        <v>45.5625</v>
      </c>
      <c r="H10049" s="5">
        <f t="shared" si="2032"/>
        <v>6022.0405305970044</v>
      </c>
      <c r="I10049" s="5">
        <f t="shared" si="2033"/>
        <v>720</v>
      </c>
      <c r="J10049" s="5">
        <f t="shared" si="2034"/>
        <v>5302.0405305970044</v>
      </c>
      <c r="K10049" s="2">
        <f t="shared" si="2035"/>
        <v>117049.3147673091</v>
      </c>
      <c r="L10049" s="2">
        <f t="shared" si="2036"/>
        <v>153546</v>
      </c>
      <c r="M10049" s="2">
        <f t="shared" si="2037"/>
        <v>18040</v>
      </c>
      <c r="N10049" s="6">
        <f t="shared" si="2038"/>
        <v>1</v>
      </c>
      <c r="O10049" s="2">
        <f t="shared" si="2039"/>
        <v>-1543.3147673091007</v>
      </c>
      <c r="P10049" s="2">
        <f t="shared" si="2040"/>
        <v>-1543.3147673091007</v>
      </c>
    </row>
    <row r="10050" spans="1:16">
      <c r="A10050" s="6">
        <v>15</v>
      </c>
      <c r="B10050" s="6">
        <v>9</v>
      </c>
      <c r="C10050" s="6">
        <v>2</v>
      </c>
      <c r="D10050" s="6">
        <f t="shared" si="2028"/>
        <v>26</v>
      </c>
      <c r="E10050" s="5">
        <f t="shared" si="2029"/>
        <v>5639.2850287111351</v>
      </c>
      <c r="F10050" s="5">
        <f t="shared" si="2030"/>
        <v>337.19300188586965</v>
      </c>
      <c r="G10050" s="5">
        <f t="shared" si="2031"/>
        <v>92.264062499999994</v>
      </c>
      <c r="H10050" s="5">
        <f t="shared" si="2032"/>
        <v>6068.7420930970047</v>
      </c>
      <c r="I10050" s="5">
        <f t="shared" si="2033"/>
        <v>720</v>
      </c>
      <c r="J10050" s="5">
        <f t="shared" si="2034"/>
        <v>5348.7420930970047</v>
      </c>
      <c r="K10050" s="2">
        <f t="shared" si="2035"/>
        <v>117860.1057829341</v>
      </c>
      <c r="L10050" s="2">
        <f t="shared" si="2036"/>
        <v>156246</v>
      </c>
      <c r="M10050" s="2">
        <f t="shared" si="2037"/>
        <v>18920</v>
      </c>
      <c r="N10050" s="6">
        <f t="shared" si="2038"/>
        <v>1</v>
      </c>
      <c r="O10050" s="2">
        <f t="shared" si="2039"/>
        <v>-534.10578293410072</v>
      </c>
      <c r="P10050" s="2">
        <f t="shared" si="2040"/>
        <v>-534.10578293410072</v>
      </c>
    </row>
    <row r="10051" spans="1:16">
      <c r="A10051" s="6">
        <v>15</v>
      </c>
      <c r="B10051" s="6">
        <v>9</v>
      </c>
      <c r="C10051" s="6">
        <v>3</v>
      </c>
      <c r="D10051" s="6">
        <f t="shared" si="2028"/>
        <v>27</v>
      </c>
      <c r="E10051" s="5">
        <f t="shared" si="2029"/>
        <v>5639.2850287111351</v>
      </c>
      <c r="F10051" s="5">
        <f t="shared" si="2030"/>
        <v>337.19300188586965</v>
      </c>
      <c r="G10051" s="5">
        <f t="shared" si="2031"/>
        <v>140.12604492187498</v>
      </c>
      <c r="H10051" s="5">
        <f t="shared" si="2032"/>
        <v>6116.6040755188797</v>
      </c>
      <c r="I10051" s="5">
        <f t="shared" si="2033"/>
        <v>720</v>
      </c>
      <c r="J10051" s="5">
        <f t="shared" si="2034"/>
        <v>5396.6040755188797</v>
      </c>
      <c r="K10051" s="2">
        <f t="shared" si="2035"/>
        <v>118691.04297775832</v>
      </c>
      <c r="L10051" s="2">
        <f t="shared" si="2036"/>
        <v>158946</v>
      </c>
      <c r="M10051" s="2">
        <f t="shared" si="2037"/>
        <v>19800</v>
      </c>
      <c r="N10051" s="6">
        <f t="shared" si="2038"/>
        <v>1</v>
      </c>
      <c r="O10051" s="2">
        <f t="shared" si="2039"/>
        <v>454.95702224168053</v>
      </c>
      <c r="P10051" s="2">
        <f t="shared" si="2040"/>
        <v>454.95702224168053</v>
      </c>
    </row>
    <row r="10052" spans="1:16">
      <c r="A10052" s="6">
        <v>15</v>
      </c>
      <c r="B10052" s="6">
        <v>9</v>
      </c>
      <c r="C10052" s="6">
        <v>4</v>
      </c>
      <c r="D10052" s="6">
        <f t="shared" ref="D10052:D10115" si="2041">A10052+B10052+C10052</f>
        <v>28</v>
      </c>
      <c r="E10052" s="5">
        <f t="shared" ref="E10052:E10115" si="2042">IF(A10052=0,0,A10052*LABOR_HRS_WK_TOM*SEASON_WEEKS*(1+DIM_PCT_TOM)^A10052)</f>
        <v>5639.2850287111351</v>
      </c>
      <c r="F10052" s="5">
        <f t="shared" ref="F10052:F10115" si="2043">IF(B10052=0,0,B10052*LABOR_HRS_WK_CAR*SEASON_WEEKS*(1+DIM_PCT_CAR)^B10052)</f>
        <v>337.19300188586965</v>
      </c>
      <c r="G10052" s="5">
        <f t="shared" ref="G10052:G10115" si="2044">IF(C10052=0,0,C10052*LABOR_HRS_WK_MES*SEASON_WEEKS*(1+DIM_PCT_MES)^C10052)</f>
        <v>189.17016064453125</v>
      </c>
      <c r="H10052" s="5">
        <f t="shared" ref="H10052:H10115" si="2045">E10052+F10052+G10052</f>
        <v>6165.6481912415356</v>
      </c>
      <c r="I10052" s="5">
        <f t="shared" ref="I10052:I10115" si="2046">MIN(H10052,FARMER_HRS)</f>
        <v>720</v>
      </c>
      <c r="J10052" s="5">
        <f t="shared" ref="J10052:J10115" si="2047">MAX(0,H10052-FARMER_HRS)</f>
        <v>5445.6481912415356</v>
      </c>
      <c r="K10052" s="2">
        <f t="shared" ref="K10052:K10115" si="2048">I10052*FARMER_RATE+J10052*TEMP_WORKER_RATE</f>
        <v>119542.50332016555</v>
      </c>
      <c r="L10052" s="2">
        <f t="shared" ref="L10052:L10115" si="2049">A10052*PRICE_TOM+B10052*PRICE_CAR+C10052*PRICE_MES</f>
        <v>161646</v>
      </c>
      <c r="M10052" s="2">
        <f t="shared" ref="M10052:M10115" si="2050">A10052*FERT_BED_TOM+B10052*FERT_BED_CAR+C10052*FERT_BED_MES</f>
        <v>20680</v>
      </c>
      <c r="N10052" s="6">
        <f t="shared" ref="N10052:N10115" si="2051">IF(AND(D10052&lt;=TOTAL_BEDS,J10052&lt;=TEMP_WORKER_MAX*TEMP_WORKER_HRS),1,0)</f>
        <v>1</v>
      </c>
      <c r="O10052" s="2">
        <f t="shared" ref="O10052:O10115" si="2052">L10052-M10052-K10052-FIXED_COSTS</f>
        <v>1423.496679834454</v>
      </c>
      <c r="P10052" s="2">
        <f t="shared" ref="P10052:P10115" si="2053">IF(N10052=1,O10052,"")</f>
        <v>1423.496679834454</v>
      </c>
    </row>
    <row r="10053" spans="1:16">
      <c r="A10053" s="6">
        <v>15</v>
      </c>
      <c r="B10053" s="6">
        <v>9</v>
      </c>
      <c r="C10053" s="6">
        <v>5</v>
      </c>
      <c r="D10053" s="6">
        <f t="shared" si="2041"/>
        <v>29</v>
      </c>
      <c r="E10053" s="5">
        <f t="shared" si="2042"/>
        <v>5639.2850287111351</v>
      </c>
      <c r="F10053" s="5">
        <f t="shared" si="2043"/>
        <v>337.19300188586965</v>
      </c>
      <c r="G10053" s="5">
        <f t="shared" si="2044"/>
        <v>239.41848456573481</v>
      </c>
      <c r="H10053" s="5">
        <f t="shared" si="2045"/>
        <v>6215.896515162739</v>
      </c>
      <c r="I10053" s="5">
        <f t="shared" si="2046"/>
        <v>720</v>
      </c>
      <c r="J10053" s="5">
        <f t="shared" si="2047"/>
        <v>5495.896515162739</v>
      </c>
      <c r="K10053" s="2">
        <f t="shared" si="2048"/>
        <v>120414.87005490866</v>
      </c>
      <c r="L10053" s="2">
        <f t="shared" si="2049"/>
        <v>164346</v>
      </c>
      <c r="M10053" s="2">
        <f t="shared" si="2050"/>
        <v>21560</v>
      </c>
      <c r="N10053" s="6">
        <f t="shared" si="2051"/>
        <v>1</v>
      </c>
      <c r="O10053" s="2">
        <f t="shared" si="2052"/>
        <v>2371.1299450913357</v>
      </c>
      <c r="P10053" s="2">
        <f t="shared" si="2053"/>
        <v>2371.1299450913357</v>
      </c>
    </row>
    <row r="10054" spans="1:16">
      <c r="A10054" s="6">
        <v>15</v>
      </c>
      <c r="B10054" s="6">
        <v>9</v>
      </c>
      <c r="C10054" s="6">
        <v>6</v>
      </c>
      <c r="D10054" s="6">
        <f t="shared" si="2041"/>
        <v>30</v>
      </c>
      <c r="E10054" s="5">
        <f t="shared" si="2042"/>
        <v>5639.2850287111351</v>
      </c>
      <c r="F10054" s="5">
        <f t="shared" si="2043"/>
        <v>337.19300188586965</v>
      </c>
      <c r="G10054" s="5">
        <f t="shared" si="2044"/>
        <v>290.89345874736784</v>
      </c>
      <c r="H10054" s="5">
        <f t="shared" si="2045"/>
        <v>6267.3714893443721</v>
      </c>
      <c r="I10054" s="5">
        <f t="shared" si="2046"/>
        <v>720</v>
      </c>
      <c r="J10054" s="5">
        <f t="shared" si="2047"/>
        <v>5547.3714893443721</v>
      </c>
      <c r="K10054" s="2">
        <f t="shared" si="2048"/>
        <v>121308.53280111757</v>
      </c>
      <c r="L10054" s="2">
        <f t="shared" si="2049"/>
        <v>167046</v>
      </c>
      <c r="M10054" s="2">
        <f t="shared" si="2050"/>
        <v>22440</v>
      </c>
      <c r="N10054" s="6">
        <f t="shared" si="2051"/>
        <v>1</v>
      </c>
      <c r="O10054" s="2">
        <f t="shared" si="2052"/>
        <v>3297.4671988824266</v>
      </c>
      <c r="P10054" s="2">
        <f t="shared" si="2053"/>
        <v>3297.4671988824266</v>
      </c>
    </row>
    <row r="10055" spans="1:16">
      <c r="A10055" s="6">
        <v>15</v>
      </c>
      <c r="B10055" s="6">
        <v>9</v>
      </c>
      <c r="C10055" s="6">
        <v>7</v>
      </c>
      <c r="D10055" s="6">
        <f t="shared" si="2041"/>
        <v>31</v>
      </c>
      <c r="E10055" s="5">
        <f t="shared" si="2042"/>
        <v>5639.2850287111351</v>
      </c>
      <c r="F10055" s="5">
        <f t="shared" si="2043"/>
        <v>337.19300188586965</v>
      </c>
      <c r="G10055" s="5">
        <f t="shared" si="2044"/>
        <v>343.61789814532818</v>
      </c>
      <c r="H10055" s="5">
        <f t="shared" si="2045"/>
        <v>6320.0959287423329</v>
      </c>
      <c r="I10055" s="5">
        <f t="shared" si="2046"/>
        <v>720</v>
      </c>
      <c r="J10055" s="5">
        <f t="shared" si="2047"/>
        <v>5600.0959287423329</v>
      </c>
      <c r="K10055" s="2">
        <f t="shared" si="2048"/>
        <v>122223.88765177662</v>
      </c>
      <c r="L10055" s="2">
        <f t="shared" si="2049"/>
        <v>169746</v>
      </c>
      <c r="M10055" s="2">
        <f t="shared" si="2050"/>
        <v>23320</v>
      </c>
      <c r="N10055" s="6">
        <f t="shared" si="2051"/>
        <v>1</v>
      </c>
      <c r="O10055" s="2">
        <f t="shared" si="2052"/>
        <v>4202.1123482233816</v>
      </c>
      <c r="P10055" s="2">
        <f t="shared" si="2053"/>
        <v>4202.1123482233816</v>
      </c>
    </row>
    <row r="10056" spans="1:16">
      <c r="A10056" s="6">
        <v>15</v>
      </c>
      <c r="B10056" s="6">
        <v>9</v>
      </c>
      <c r="C10056" s="6">
        <v>8</v>
      </c>
      <c r="D10056" s="6">
        <f t="shared" si="2041"/>
        <v>32</v>
      </c>
      <c r="E10056" s="5">
        <f t="shared" si="2042"/>
        <v>5639.2850287111351</v>
      </c>
      <c r="F10056" s="5">
        <f t="shared" si="2043"/>
        <v>337.19300188586965</v>
      </c>
      <c r="G10056" s="5">
        <f t="shared" si="2044"/>
        <v>397.61499642530839</v>
      </c>
      <c r="H10056" s="5">
        <f t="shared" si="2045"/>
        <v>6374.0930270223125</v>
      </c>
      <c r="I10056" s="5">
        <f t="shared" si="2046"/>
        <v>720</v>
      </c>
      <c r="J10056" s="5">
        <f t="shared" si="2047"/>
        <v>5654.0930270223125</v>
      </c>
      <c r="K10056" s="2">
        <f t="shared" si="2048"/>
        <v>123161.33727469292</v>
      </c>
      <c r="L10056" s="2">
        <f t="shared" si="2049"/>
        <v>172446</v>
      </c>
      <c r="M10056" s="2">
        <f t="shared" si="2050"/>
        <v>24200</v>
      </c>
      <c r="N10056" s="6">
        <f t="shared" si="2051"/>
        <v>1</v>
      </c>
      <c r="O10056" s="2">
        <f t="shared" si="2052"/>
        <v>5084.6627253070765</v>
      </c>
      <c r="P10056" s="2">
        <f t="shared" si="2053"/>
        <v>5084.6627253070765</v>
      </c>
    </row>
    <row r="10057" spans="1:16">
      <c r="A10057" s="6">
        <v>15</v>
      </c>
      <c r="B10057" s="6">
        <v>9</v>
      </c>
      <c r="C10057" s="6">
        <v>9</v>
      </c>
      <c r="D10057" s="6">
        <f t="shared" si="2041"/>
        <v>33</v>
      </c>
      <c r="E10057" s="5">
        <f t="shared" si="2042"/>
        <v>5639.2850287111351</v>
      </c>
      <c r="F10057" s="5">
        <f t="shared" si="2043"/>
        <v>337.19300188586965</v>
      </c>
      <c r="G10057" s="5">
        <f t="shared" si="2044"/>
        <v>452.90833186570285</v>
      </c>
      <c r="H10057" s="5">
        <f t="shared" si="2045"/>
        <v>6429.3863624627074</v>
      </c>
      <c r="I10057" s="5">
        <f t="shared" si="2046"/>
        <v>720</v>
      </c>
      <c r="J10057" s="5">
        <f t="shared" si="2047"/>
        <v>5709.3863624627074</v>
      </c>
      <c r="K10057" s="2">
        <f t="shared" si="2048"/>
        <v>124121.29101497756</v>
      </c>
      <c r="L10057" s="2">
        <f t="shared" si="2049"/>
        <v>175146</v>
      </c>
      <c r="M10057" s="2">
        <f t="shared" si="2050"/>
        <v>25080</v>
      </c>
      <c r="N10057" s="6">
        <f t="shared" si="2051"/>
        <v>1</v>
      </c>
      <c r="O10057" s="2">
        <f t="shared" si="2052"/>
        <v>5944.7089850224438</v>
      </c>
      <c r="P10057" s="2">
        <f t="shared" si="2053"/>
        <v>5944.7089850224438</v>
      </c>
    </row>
    <row r="10058" spans="1:16">
      <c r="A10058" s="6">
        <v>15</v>
      </c>
      <c r="B10058" s="6">
        <v>9</v>
      </c>
      <c r="C10058" s="6">
        <v>10</v>
      </c>
      <c r="D10058" s="6">
        <f t="shared" si="2041"/>
        <v>34</v>
      </c>
      <c r="E10058" s="5">
        <f t="shared" si="2042"/>
        <v>5639.2850287111351</v>
      </c>
      <c r="F10058" s="5">
        <f t="shared" si="2043"/>
        <v>337.19300188586965</v>
      </c>
      <c r="G10058" s="5">
        <f t="shared" si="2044"/>
        <v>509.52187334891573</v>
      </c>
      <c r="H10058" s="5">
        <f t="shared" si="2045"/>
        <v>6485.9999039459199</v>
      </c>
      <c r="I10058" s="5">
        <f t="shared" si="2046"/>
        <v>720</v>
      </c>
      <c r="J10058" s="5">
        <f t="shared" si="2047"/>
        <v>5765.9999039459199</v>
      </c>
      <c r="K10058" s="2">
        <f t="shared" si="2048"/>
        <v>125104.1649990611</v>
      </c>
      <c r="L10058" s="2">
        <f t="shared" si="2049"/>
        <v>177846</v>
      </c>
      <c r="M10058" s="2">
        <f t="shared" si="2050"/>
        <v>25960</v>
      </c>
      <c r="N10058" s="6">
        <f t="shared" si="2051"/>
        <v>0</v>
      </c>
      <c r="O10058" s="2">
        <f t="shared" si="2052"/>
        <v>6781.835000938896</v>
      </c>
      <c r="P10058" s="2" t="str">
        <f t="shared" si="2053"/>
        <v/>
      </c>
    </row>
    <row r="10059" spans="1:16">
      <c r="A10059" s="6">
        <v>15</v>
      </c>
      <c r="B10059" s="6">
        <v>9</v>
      </c>
      <c r="C10059" s="6">
        <v>11</v>
      </c>
      <c r="D10059" s="6">
        <f t="shared" si="2041"/>
        <v>35</v>
      </c>
      <c r="E10059" s="5">
        <f t="shared" si="2042"/>
        <v>5639.2850287111351</v>
      </c>
      <c r="F10059" s="5">
        <f t="shared" si="2043"/>
        <v>337.19300188586965</v>
      </c>
      <c r="G10059" s="5">
        <f t="shared" si="2044"/>
        <v>567.47998644235474</v>
      </c>
      <c r="H10059" s="5">
        <f t="shared" si="2045"/>
        <v>6543.9580170393592</v>
      </c>
      <c r="I10059" s="5">
        <f t="shared" si="2046"/>
        <v>720</v>
      </c>
      <c r="J10059" s="5">
        <f t="shared" si="2047"/>
        <v>5823.9580170393592</v>
      </c>
      <c r="K10059" s="2">
        <f t="shared" si="2048"/>
        <v>126110.38224026666</v>
      </c>
      <c r="L10059" s="2">
        <f t="shared" si="2049"/>
        <v>180546</v>
      </c>
      <c r="M10059" s="2">
        <f t="shared" si="2050"/>
        <v>26840</v>
      </c>
      <c r="N10059" s="6">
        <f t="shared" si="2051"/>
        <v>0</v>
      </c>
      <c r="O10059" s="2">
        <f t="shared" si="2052"/>
        <v>7595.6177597333444</v>
      </c>
      <c r="P10059" s="2" t="str">
        <f t="shared" si="2053"/>
        <v/>
      </c>
    </row>
    <row r="10060" spans="1:16">
      <c r="A10060" s="6">
        <v>15</v>
      </c>
      <c r="B10060" s="6">
        <v>9</v>
      </c>
      <c r="C10060" s="6">
        <v>12</v>
      </c>
      <c r="D10060" s="6">
        <f t="shared" si="2041"/>
        <v>36</v>
      </c>
      <c r="E10060" s="5">
        <f t="shared" si="2042"/>
        <v>5639.2850287111351</v>
      </c>
      <c r="F10060" s="5">
        <f t="shared" si="2043"/>
        <v>337.19300188586965</v>
      </c>
      <c r="G10060" s="5">
        <f t="shared" si="2044"/>
        <v>626.80743957041921</v>
      </c>
      <c r="H10060" s="5">
        <f t="shared" si="2045"/>
        <v>6603.2854701674232</v>
      </c>
      <c r="I10060" s="5">
        <f t="shared" si="2046"/>
        <v>720</v>
      </c>
      <c r="J10060" s="5">
        <f t="shared" si="2047"/>
        <v>5883.2854701674232</v>
      </c>
      <c r="K10060" s="2">
        <f t="shared" si="2048"/>
        <v>127140.3727459622</v>
      </c>
      <c r="L10060" s="2">
        <f t="shared" si="2049"/>
        <v>183246</v>
      </c>
      <c r="M10060" s="2">
        <f t="shared" si="2050"/>
        <v>27720</v>
      </c>
      <c r="N10060" s="6">
        <f t="shared" si="2051"/>
        <v>0</v>
      </c>
      <c r="O10060" s="2">
        <f t="shared" si="2052"/>
        <v>8385.6272540377977</v>
      </c>
      <c r="P10060" s="2" t="str">
        <f t="shared" si="2053"/>
        <v/>
      </c>
    </row>
    <row r="10061" spans="1:16">
      <c r="A10061" s="6">
        <v>15</v>
      </c>
      <c r="B10061" s="6">
        <v>9</v>
      </c>
      <c r="C10061" s="6">
        <v>13</v>
      </c>
      <c r="D10061" s="6">
        <f t="shared" si="2041"/>
        <v>37</v>
      </c>
      <c r="E10061" s="5">
        <f t="shared" si="2042"/>
        <v>5639.2850287111351</v>
      </c>
      <c r="F10061" s="5">
        <f t="shared" si="2043"/>
        <v>337.19300188586965</v>
      </c>
      <c r="G10061" s="5">
        <f t="shared" si="2044"/>
        <v>687.52941027880343</v>
      </c>
      <c r="H10061" s="5">
        <f t="shared" si="2045"/>
        <v>6664.0074408758082</v>
      </c>
      <c r="I10061" s="5">
        <f t="shared" si="2046"/>
        <v>720</v>
      </c>
      <c r="J10061" s="5">
        <f t="shared" si="2047"/>
        <v>5944.0074408758082</v>
      </c>
      <c r="K10061" s="2">
        <f t="shared" si="2048"/>
        <v>128194.57362631611</v>
      </c>
      <c r="L10061" s="2">
        <f t="shared" si="2049"/>
        <v>185946</v>
      </c>
      <c r="M10061" s="2">
        <f t="shared" si="2050"/>
        <v>28600</v>
      </c>
      <c r="N10061" s="6">
        <f t="shared" si="2051"/>
        <v>0</v>
      </c>
      <c r="O10061" s="2">
        <f t="shared" si="2052"/>
        <v>9151.4263736838911</v>
      </c>
      <c r="P10061" s="2" t="str">
        <f t="shared" si="2053"/>
        <v/>
      </c>
    </row>
    <row r="10062" spans="1:16">
      <c r="A10062" s="6">
        <v>15</v>
      </c>
      <c r="B10062" s="6">
        <v>9</v>
      </c>
      <c r="C10062" s="6">
        <v>14</v>
      </c>
      <c r="D10062" s="6">
        <f t="shared" si="2041"/>
        <v>38</v>
      </c>
      <c r="E10062" s="5">
        <f t="shared" si="2042"/>
        <v>5639.2850287111351</v>
      </c>
      <c r="F10062" s="5">
        <f t="shared" si="2043"/>
        <v>337.19300188586965</v>
      </c>
      <c r="G10062" s="5">
        <f t="shared" si="2044"/>
        <v>749.67149159246469</v>
      </c>
      <c r="H10062" s="5">
        <f t="shared" si="2045"/>
        <v>6726.1495221894693</v>
      </c>
      <c r="I10062" s="5">
        <f t="shared" si="2046"/>
        <v>720</v>
      </c>
      <c r="J10062" s="5">
        <f t="shared" si="2047"/>
        <v>6006.1495221894693</v>
      </c>
      <c r="K10062" s="2">
        <f t="shared" si="2048"/>
        <v>129273.42920467828</v>
      </c>
      <c r="L10062" s="2">
        <f t="shared" si="2049"/>
        <v>188646</v>
      </c>
      <c r="M10062" s="2">
        <f t="shared" si="2050"/>
        <v>29480</v>
      </c>
      <c r="N10062" s="6">
        <f t="shared" si="2051"/>
        <v>0</v>
      </c>
      <c r="O10062" s="2">
        <f t="shared" si="2052"/>
        <v>9892.5707953217207</v>
      </c>
      <c r="P10062" s="2" t="str">
        <f t="shared" si="2053"/>
        <v/>
      </c>
    </row>
    <row r="10063" spans="1:16">
      <c r="A10063" s="6">
        <v>15</v>
      </c>
      <c r="B10063" s="6">
        <v>9</v>
      </c>
      <c r="C10063" s="6">
        <v>15</v>
      </c>
      <c r="D10063" s="6">
        <f t="shared" si="2041"/>
        <v>39</v>
      </c>
      <c r="E10063" s="5">
        <f t="shared" si="2042"/>
        <v>5639.2850287111351</v>
      </c>
      <c r="F10063" s="5">
        <f t="shared" si="2043"/>
        <v>337.19300188586965</v>
      </c>
      <c r="G10063" s="5">
        <f t="shared" si="2044"/>
        <v>813.25969846861108</v>
      </c>
      <c r="H10063" s="5">
        <f t="shared" si="2045"/>
        <v>6789.737729065615</v>
      </c>
      <c r="I10063" s="5">
        <f t="shared" si="2046"/>
        <v>720</v>
      </c>
      <c r="J10063" s="5">
        <f t="shared" si="2047"/>
        <v>6069.737729065615</v>
      </c>
      <c r="K10063" s="2">
        <f t="shared" si="2048"/>
        <v>130377.39112961137</v>
      </c>
      <c r="L10063" s="2">
        <f t="shared" si="2049"/>
        <v>191346</v>
      </c>
      <c r="M10063" s="2">
        <f t="shared" si="2050"/>
        <v>30360</v>
      </c>
      <c r="N10063" s="6">
        <f t="shared" si="2051"/>
        <v>0</v>
      </c>
      <c r="O10063" s="2">
        <f t="shared" si="2052"/>
        <v>10608.608870388634</v>
      </c>
      <c r="P10063" s="2" t="str">
        <f t="shared" si="2053"/>
        <v/>
      </c>
    </row>
    <row r="10064" spans="1:16">
      <c r="A10064" s="6">
        <v>15</v>
      </c>
      <c r="B10064" s="6">
        <v>9</v>
      </c>
      <c r="C10064" s="6">
        <v>16</v>
      </c>
      <c r="D10064" s="6">
        <f t="shared" si="2041"/>
        <v>40</v>
      </c>
      <c r="E10064" s="5">
        <f t="shared" si="2042"/>
        <v>5639.2850287111351</v>
      </c>
      <c r="F10064" s="5">
        <f t="shared" si="2043"/>
        <v>337.19300188586965</v>
      </c>
      <c r="G10064" s="5">
        <f t="shared" si="2044"/>
        <v>878.32047434610013</v>
      </c>
      <c r="H10064" s="5">
        <f t="shared" si="2045"/>
        <v>6854.7985049431045</v>
      </c>
      <c r="I10064" s="5">
        <f t="shared" si="2046"/>
        <v>720</v>
      </c>
      <c r="J10064" s="5">
        <f t="shared" si="2047"/>
        <v>6134.7985049431045</v>
      </c>
      <c r="K10064" s="2">
        <f t="shared" si="2048"/>
        <v>131506.91848859558</v>
      </c>
      <c r="L10064" s="2">
        <f t="shared" si="2049"/>
        <v>194046</v>
      </c>
      <c r="M10064" s="2">
        <f t="shared" si="2050"/>
        <v>31240</v>
      </c>
      <c r="N10064" s="6">
        <f t="shared" si="2051"/>
        <v>0</v>
      </c>
      <c r="O10064" s="2">
        <f t="shared" si="2052"/>
        <v>11299.081511404424</v>
      </c>
      <c r="P10064" s="2" t="str">
        <f t="shared" si="2053"/>
        <v/>
      </c>
    </row>
    <row r="10065" spans="1:16">
      <c r="A10065" s="6">
        <v>15</v>
      </c>
      <c r="B10065" s="6">
        <v>9</v>
      </c>
      <c r="C10065" s="6">
        <v>17</v>
      </c>
      <c r="D10065" s="6">
        <f t="shared" si="2041"/>
        <v>41</v>
      </c>
      <c r="E10065" s="5">
        <f t="shared" si="2042"/>
        <v>5639.2850287111351</v>
      </c>
      <c r="F10065" s="5">
        <f t="shared" si="2043"/>
        <v>337.19300188586965</v>
      </c>
      <c r="G10065" s="5">
        <f t="shared" si="2044"/>
        <v>944.88069779264049</v>
      </c>
      <c r="H10065" s="5">
        <f t="shared" si="2045"/>
        <v>6921.358728389645</v>
      </c>
      <c r="I10065" s="5">
        <f t="shared" si="2046"/>
        <v>720</v>
      </c>
      <c r="J10065" s="5">
        <f t="shared" si="2047"/>
        <v>6201.358728389645</v>
      </c>
      <c r="K10065" s="2">
        <f t="shared" si="2048"/>
        <v>132662.47792343132</v>
      </c>
      <c r="L10065" s="2">
        <f t="shared" si="2049"/>
        <v>196746</v>
      </c>
      <c r="M10065" s="2">
        <f t="shared" si="2050"/>
        <v>32120</v>
      </c>
      <c r="N10065" s="6">
        <f t="shared" si="2051"/>
        <v>0</v>
      </c>
      <c r="O10065" s="2">
        <f t="shared" si="2052"/>
        <v>11963.522076568683</v>
      </c>
      <c r="P10065" s="2" t="str">
        <f t="shared" si="2053"/>
        <v/>
      </c>
    </row>
    <row r="10066" spans="1:16">
      <c r="A10066" s="6">
        <v>15</v>
      </c>
      <c r="B10066" s="6">
        <v>9</v>
      </c>
      <c r="C10066" s="6">
        <v>18</v>
      </c>
      <c r="D10066" s="6">
        <f t="shared" si="2041"/>
        <v>42</v>
      </c>
      <c r="E10066" s="5">
        <f t="shared" si="2042"/>
        <v>5639.2850287111351</v>
      </c>
      <c r="F10066" s="5">
        <f t="shared" si="2043"/>
        <v>337.19300188586965</v>
      </c>
      <c r="G10066" s="5">
        <f t="shared" si="2044"/>
        <v>1012.9676892512279</v>
      </c>
      <c r="H10066" s="5">
        <f t="shared" si="2045"/>
        <v>6989.4457198482323</v>
      </c>
      <c r="I10066" s="5">
        <f t="shared" si="2046"/>
        <v>720</v>
      </c>
      <c r="J10066" s="5">
        <f t="shared" si="2047"/>
        <v>6269.4457198482323</v>
      </c>
      <c r="K10066" s="2">
        <f t="shared" si="2048"/>
        <v>133844.54374736513</v>
      </c>
      <c r="L10066" s="2">
        <f t="shared" si="2049"/>
        <v>199446</v>
      </c>
      <c r="M10066" s="2">
        <f t="shared" si="2050"/>
        <v>33000</v>
      </c>
      <c r="N10066" s="6">
        <f t="shared" si="2051"/>
        <v>0</v>
      </c>
      <c r="O10066" s="2">
        <f t="shared" si="2052"/>
        <v>12601.456252634875</v>
      </c>
      <c r="P10066" s="2" t="str">
        <f t="shared" si="2053"/>
        <v/>
      </c>
    </row>
    <row r="10067" spans="1:16">
      <c r="A10067" s="6">
        <v>15</v>
      </c>
      <c r="B10067" s="6">
        <v>9</v>
      </c>
      <c r="C10067" s="6">
        <v>19</v>
      </c>
      <c r="D10067" s="6">
        <f t="shared" si="2041"/>
        <v>43</v>
      </c>
      <c r="E10067" s="5">
        <f t="shared" si="2042"/>
        <v>5639.2850287111351</v>
      </c>
      <c r="F10067" s="5">
        <f t="shared" si="2043"/>
        <v>337.19300188586965</v>
      </c>
      <c r="G10067" s="5">
        <f t="shared" si="2044"/>
        <v>1082.6092178872495</v>
      </c>
      <c r="H10067" s="5">
        <f t="shared" si="2045"/>
        <v>7059.0872484842539</v>
      </c>
      <c r="I10067" s="5">
        <f t="shared" si="2046"/>
        <v>720</v>
      </c>
      <c r="J10067" s="5">
        <f t="shared" si="2047"/>
        <v>6339.0872484842539</v>
      </c>
      <c r="K10067" s="2">
        <f t="shared" si="2048"/>
        <v>135053.59806396274</v>
      </c>
      <c r="L10067" s="2">
        <f t="shared" si="2049"/>
        <v>202146</v>
      </c>
      <c r="M10067" s="2">
        <f t="shared" si="2050"/>
        <v>33880</v>
      </c>
      <c r="N10067" s="6">
        <f t="shared" si="2051"/>
        <v>0</v>
      </c>
      <c r="O10067" s="2">
        <f t="shared" si="2052"/>
        <v>13212.401936037262</v>
      </c>
      <c r="P10067" s="2" t="str">
        <f t="shared" si="2053"/>
        <v/>
      </c>
    </row>
    <row r="10068" spans="1:16">
      <c r="A10068" s="6">
        <v>15</v>
      </c>
      <c r="B10068" s="6">
        <v>9</v>
      </c>
      <c r="C10068" s="6">
        <v>20</v>
      </c>
      <c r="D10068" s="6">
        <f t="shared" si="2041"/>
        <v>44</v>
      </c>
      <c r="E10068" s="5">
        <f t="shared" si="2042"/>
        <v>5639.2850287111351</v>
      </c>
      <c r="F10068" s="5">
        <f t="shared" si="2043"/>
        <v>337.19300188586965</v>
      </c>
      <c r="G10068" s="5">
        <f t="shared" si="2044"/>
        <v>1153.8335085377266</v>
      </c>
      <c r="H10068" s="5">
        <f t="shared" si="2045"/>
        <v>7130.311539134731</v>
      </c>
      <c r="I10068" s="5">
        <f t="shared" si="2046"/>
        <v>720</v>
      </c>
      <c r="J10068" s="5">
        <f t="shared" si="2047"/>
        <v>6410.311539134731</v>
      </c>
      <c r="K10068" s="2">
        <f t="shared" si="2048"/>
        <v>136290.13088775575</v>
      </c>
      <c r="L10068" s="2">
        <f t="shared" si="2049"/>
        <v>204846</v>
      </c>
      <c r="M10068" s="2">
        <f t="shared" si="2050"/>
        <v>34760</v>
      </c>
      <c r="N10068" s="6">
        <f t="shared" si="2051"/>
        <v>0</v>
      </c>
      <c r="O10068" s="2">
        <f t="shared" si="2052"/>
        <v>13795.869112244254</v>
      </c>
      <c r="P10068" s="2" t="str">
        <f t="shared" si="2053"/>
        <v/>
      </c>
    </row>
    <row r="10069" spans="1:16">
      <c r="A10069" s="6">
        <v>15</v>
      </c>
      <c r="B10069" s="6">
        <v>9</v>
      </c>
      <c r="C10069" s="6">
        <v>21</v>
      </c>
      <c r="D10069" s="6">
        <f t="shared" si="2041"/>
        <v>45</v>
      </c>
      <c r="E10069" s="5">
        <f t="shared" si="2042"/>
        <v>5639.2850287111351</v>
      </c>
      <c r="F10069" s="5">
        <f t="shared" si="2043"/>
        <v>337.19300188586965</v>
      </c>
      <c r="G10069" s="5">
        <f t="shared" si="2044"/>
        <v>1226.6692487641703</v>
      </c>
      <c r="H10069" s="5">
        <f t="shared" si="2045"/>
        <v>7203.1472793611747</v>
      </c>
      <c r="I10069" s="5">
        <f t="shared" si="2046"/>
        <v>720</v>
      </c>
      <c r="J10069" s="5">
        <f t="shared" si="2047"/>
        <v>6483.1472793611747</v>
      </c>
      <c r="K10069" s="2">
        <f t="shared" si="2048"/>
        <v>137554.64026668706</v>
      </c>
      <c r="L10069" s="2">
        <f t="shared" si="2049"/>
        <v>207546</v>
      </c>
      <c r="M10069" s="2">
        <f t="shared" si="2050"/>
        <v>35640</v>
      </c>
      <c r="N10069" s="6">
        <f t="shared" si="2051"/>
        <v>0</v>
      </c>
      <c r="O10069" s="2">
        <f t="shared" si="2052"/>
        <v>14351.359733312944</v>
      </c>
      <c r="P10069" s="2" t="str">
        <f t="shared" si="2053"/>
        <v/>
      </c>
    </row>
    <row r="10070" spans="1:16">
      <c r="A10070" s="6">
        <v>15</v>
      </c>
      <c r="B10070" s="6">
        <v>9</v>
      </c>
      <c r="C10070" s="6">
        <v>22</v>
      </c>
      <c r="D10070" s="6">
        <f t="shared" si="2041"/>
        <v>46</v>
      </c>
      <c r="E10070" s="5">
        <f t="shared" si="2042"/>
        <v>5639.2850287111351</v>
      </c>
      <c r="F10070" s="5">
        <f t="shared" si="2043"/>
        <v>337.19300188586965</v>
      </c>
      <c r="G10070" s="5">
        <f t="shared" si="2044"/>
        <v>1301.1455960105666</v>
      </c>
      <c r="H10070" s="5">
        <f t="shared" si="2045"/>
        <v>7277.6236266075712</v>
      </c>
      <c r="I10070" s="5">
        <f t="shared" si="2046"/>
        <v>720</v>
      </c>
      <c r="J10070" s="5">
        <f t="shared" si="2047"/>
        <v>6557.6236266075712</v>
      </c>
      <c r="K10070" s="2">
        <f t="shared" si="2048"/>
        <v>138847.63240638142</v>
      </c>
      <c r="L10070" s="2">
        <f t="shared" si="2049"/>
        <v>210246</v>
      </c>
      <c r="M10070" s="2">
        <f t="shared" si="2050"/>
        <v>36520</v>
      </c>
      <c r="N10070" s="6">
        <f t="shared" si="2051"/>
        <v>0</v>
      </c>
      <c r="O10070" s="2">
        <f t="shared" si="2052"/>
        <v>14878.367593618575</v>
      </c>
      <c r="P10070" s="2" t="str">
        <f t="shared" si="2053"/>
        <v/>
      </c>
    </row>
    <row r="10071" spans="1:16">
      <c r="A10071" s="6">
        <v>15</v>
      </c>
      <c r="B10071" s="6">
        <v>9</v>
      </c>
      <c r="C10071" s="6">
        <v>23</v>
      </c>
      <c r="D10071" s="6">
        <f t="shared" si="2041"/>
        <v>47</v>
      </c>
      <c r="E10071" s="5">
        <f t="shared" si="2042"/>
        <v>5639.2850287111351</v>
      </c>
      <c r="F10071" s="5">
        <f t="shared" si="2043"/>
        <v>337.19300188586965</v>
      </c>
      <c r="G10071" s="5">
        <f t="shared" si="2044"/>
        <v>1377.292184868003</v>
      </c>
      <c r="H10071" s="5">
        <f t="shared" si="2045"/>
        <v>7353.7702154650069</v>
      </c>
      <c r="I10071" s="5">
        <f t="shared" si="2046"/>
        <v>720</v>
      </c>
      <c r="J10071" s="5">
        <f t="shared" si="2047"/>
        <v>6633.7702154650069</v>
      </c>
      <c r="K10071" s="2">
        <f t="shared" si="2048"/>
        <v>140169.62179626749</v>
      </c>
      <c r="L10071" s="2">
        <f t="shared" si="2049"/>
        <v>212946</v>
      </c>
      <c r="M10071" s="2">
        <f t="shared" si="2050"/>
        <v>37400</v>
      </c>
      <c r="N10071" s="6">
        <f t="shared" si="2051"/>
        <v>0</v>
      </c>
      <c r="O10071" s="2">
        <f t="shared" si="2052"/>
        <v>15376.378203732515</v>
      </c>
      <c r="P10071" s="2" t="str">
        <f t="shared" si="2053"/>
        <v/>
      </c>
    </row>
    <row r="10072" spans="1:16">
      <c r="A10072" s="6">
        <v>15</v>
      </c>
      <c r="B10072" s="6">
        <v>9</v>
      </c>
      <c r="C10072" s="6">
        <v>24</v>
      </c>
      <c r="D10072" s="6">
        <f t="shared" si="2041"/>
        <v>48</v>
      </c>
      <c r="E10072" s="5">
        <f t="shared" si="2042"/>
        <v>5639.2850287111351</v>
      </c>
      <c r="F10072" s="5">
        <f t="shared" si="2043"/>
        <v>337.19300188586965</v>
      </c>
      <c r="G10072" s="5">
        <f t="shared" si="2044"/>
        <v>1455.1391344474989</v>
      </c>
      <c r="H10072" s="5">
        <f t="shared" si="2045"/>
        <v>7431.6171650445031</v>
      </c>
      <c r="I10072" s="5">
        <f t="shared" si="2046"/>
        <v>720</v>
      </c>
      <c r="J10072" s="5">
        <f t="shared" si="2047"/>
        <v>6711.6171650445031</v>
      </c>
      <c r="K10072" s="2">
        <f t="shared" si="2048"/>
        <v>141521.13133757818</v>
      </c>
      <c r="L10072" s="2">
        <f t="shared" si="2049"/>
        <v>215646</v>
      </c>
      <c r="M10072" s="2">
        <f t="shared" si="2050"/>
        <v>38280</v>
      </c>
      <c r="N10072" s="6">
        <f t="shared" si="2051"/>
        <v>0</v>
      </c>
      <c r="O10072" s="2">
        <f t="shared" si="2052"/>
        <v>15844.868662421824</v>
      </c>
      <c r="P10072" s="2" t="str">
        <f t="shared" si="2053"/>
        <v/>
      </c>
    </row>
    <row r="10073" spans="1:16">
      <c r="A10073" s="6">
        <v>15</v>
      </c>
      <c r="B10073" s="6">
        <v>9</v>
      </c>
      <c r="C10073" s="6">
        <v>25</v>
      </c>
      <c r="D10073" s="6">
        <f t="shared" si="2041"/>
        <v>49</v>
      </c>
      <c r="E10073" s="5">
        <f t="shared" si="2042"/>
        <v>5639.2850287111351</v>
      </c>
      <c r="F10073" s="5">
        <f t="shared" si="2043"/>
        <v>337.19300188586965</v>
      </c>
      <c r="G10073" s="5">
        <f t="shared" si="2044"/>
        <v>1534.7170558625965</v>
      </c>
      <c r="H10073" s="5">
        <f t="shared" si="2045"/>
        <v>7511.195086459601</v>
      </c>
      <c r="I10073" s="5">
        <f t="shared" si="2046"/>
        <v>720</v>
      </c>
      <c r="J10073" s="5">
        <f t="shared" si="2047"/>
        <v>6791.195086459601</v>
      </c>
      <c r="K10073" s="2">
        <f t="shared" si="2048"/>
        <v>142902.69247325696</v>
      </c>
      <c r="L10073" s="2">
        <f t="shared" si="2049"/>
        <v>218346</v>
      </c>
      <c r="M10073" s="2">
        <f t="shared" si="2050"/>
        <v>39160</v>
      </c>
      <c r="N10073" s="6">
        <f t="shared" si="2051"/>
        <v>0</v>
      </c>
      <c r="O10073" s="2">
        <f t="shared" si="2052"/>
        <v>16283.307526743039</v>
      </c>
      <c r="P10073" s="2" t="str">
        <f t="shared" si="2053"/>
        <v/>
      </c>
    </row>
    <row r="10074" spans="1:16">
      <c r="A10074" s="6">
        <v>15</v>
      </c>
      <c r="B10074" s="6">
        <v>9</v>
      </c>
      <c r="C10074" s="6">
        <v>26</v>
      </c>
      <c r="D10074" s="6">
        <f t="shared" si="2041"/>
        <v>50</v>
      </c>
      <c r="E10074" s="5">
        <f t="shared" si="2042"/>
        <v>5639.2850287111351</v>
      </c>
      <c r="F10074" s="5">
        <f t="shared" si="2043"/>
        <v>337.19300188586965</v>
      </c>
      <c r="G10074" s="5">
        <f t="shared" si="2044"/>
        <v>1616.0570598233144</v>
      </c>
      <c r="H10074" s="5">
        <f t="shared" si="2045"/>
        <v>7592.5350904203187</v>
      </c>
      <c r="I10074" s="5">
        <f t="shared" si="2046"/>
        <v>720</v>
      </c>
      <c r="J10074" s="5">
        <f t="shared" si="2047"/>
        <v>6872.5350904203187</v>
      </c>
      <c r="K10074" s="2">
        <f t="shared" si="2048"/>
        <v>144314.8453197972</v>
      </c>
      <c r="L10074" s="2">
        <f t="shared" si="2049"/>
        <v>221046</v>
      </c>
      <c r="M10074" s="2">
        <f t="shared" si="2050"/>
        <v>40040</v>
      </c>
      <c r="N10074" s="6">
        <f t="shared" si="2051"/>
        <v>0</v>
      </c>
      <c r="O10074" s="2">
        <f t="shared" si="2052"/>
        <v>16691.154680202802</v>
      </c>
      <c r="P10074" s="2" t="str">
        <f t="shared" si="2053"/>
        <v/>
      </c>
    </row>
    <row r="10075" spans="1:16">
      <c r="A10075" s="6">
        <v>15</v>
      </c>
      <c r="B10075" s="6">
        <v>9</v>
      </c>
      <c r="C10075" s="6">
        <v>27</v>
      </c>
      <c r="D10075" s="6">
        <f t="shared" si="2041"/>
        <v>51</v>
      </c>
      <c r="E10075" s="5">
        <f t="shared" si="2042"/>
        <v>5639.2850287111351</v>
      </c>
      <c r="F10075" s="5">
        <f t="shared" si="2043"/>
        <v>337.19300188586965</v>
      </c>
      <c r="G10075" s="5">
        <f t="shared" si="2044"/>
        <v>1699.1907643430709</v>
      </c>
      <c r="H10075" s="5">
        <f t="shared" si="2045"/>
        <v>7675.6687949400748</v>
      </c>
      <c r="I10075" s="5">
        <f t="shared" si="2046"/>
        <v>720</v>
      </c>
      <c r="J10075" s="5">
        <f t="shared" si="2047"/>
        <v>6955.6687949400748</v>
      </c>
      <c r="K10075" s="2">
        <f t="shared" si="2048"/>
        <v>145758.13880104298</v>
      </c>
      <c r="L10075" s="2">
        <f t="shared" si="2049"/>
        <v>223746</v>
      </c>
      <c r="M10075" s="2">
        <f t="shared" si="2050"/>
        <v>40920</v>
      </c>
      <c r="N10075" s="6">
        <f t="shared" si="2051"/>
        <v>0</v>
      </c>
      <c r="O10075" s="2">
        <f t="shared" si="2052"/>
        <v>17067.86119895702</v>
      </c>
      <c r="P10075" s="2" t="str">
        <f t="shared" si="2053"/>
        <v/>
      </c>
    </row>
    <row r="10076" spans="1:16">
      <c r="A10076" s="6">
        <v>15</v>
      </c>
      <c r="B10076" s="6">
        <v>9</v>
      </c>
      <c r="C10076" s="6">
        <v>28</v>
      </c>
      <c r="D10076" s="6">
        <f t="shared" si="2041"/>
        <v>52</v>
      </c>
      <c r="E10076" s="5">
        <f t="shared" si="2042"/>
        <v>5639.2850287111351</v>
      </c>
      <c r="F10076" s="5">
        <f t="shared" si="2043"/>
        <v>337.19300188586965</v>
      </c>
      <c r="G10076" s="5">
        <f t="shared" si="2044"/>
        <v>1784.1503025602246</v>
      </c>
      <c r="H10076" s="5">
        <f t="shared" si="2045"/>
        <v>7760.6283331572286</v>
      </c>
      <c r="I10076" s="5">
        <f t="shared" si="2046"/>
        <v>720</v>
      </c>
      <c r="J10076" s="5">
        <f t="shared" si="2047"/>
        <v>7040.6283331572286</v>
      </c>
      <c r="K10076" s="2">
        <f t="shared" si="2048"/>
        <v>147233.13078397966</v>
      </c>
      <c r="L10076" s="2">
        <f t="shared" si="2049"/>
        <v>226446</v>
      </c>
      <c r="M10076" s="2">
        <f t="shared" si="2050"/>
        <v>41800</v>
      </c>
      <c r="N10076" s="6">
        <f t="shared" si="2051"/>
        <v>0</v>
      </c>
      <c r="O10076" s="2">
        <f t="shared" si="2052"/>
        <v>17412.869216020335</v>
      </c>
      <c r="P10076" s="2" t="str">
        <f t="shared" si="2053"/>
        <v/>
      </c>
    </row>
    <row r="10077" spans="1:16">
      <c r="A10077" s="6">
        <v>15</v>
      </c>
      <c r="B10077" s="6">
        <v>9</v>
      </c>
      <c r="C10077" s="6">
        <v>29</v>
      </c>
      <c r="D10077" s="6">
        <f t="shared" si="2041"/>
        <v>53</v>
      </c>
      <c r="E10077" s="5">
        <f t="shared" si="2042"/>
        <v>5639.2850287111351</v>
      </c>
      <c r="F10077" s="5">
        <f t="shared" si="2043"/>
        <v>337.19300188586965</v>
      </c>
      <c r="G10077" s="5">
        <f t="shared" si="2044"/>
        <v>1870.9683306758782</v>
      </c>
      <c r="H10077" s="5">
        <f t="shared" si="2045"/>
        <v>7847.4463612728823</v>
      </c>
      <c r="I10077" s="5">
        <f t="shared" si="2046"/>
        <v>720</v>
      </c>
      <c r="J10077" s="5">
        <f t="shared" si="2047"/>
        <v>7127.4463612728823</v>
      </c>
      <c r="K10077" s="2">
        <f t="shared" si="2048"/>
        <v>148740.3882165431</v>
      </c>
      <c r="L10077" s="2">
        <f t="shared" si="2049"/>
        <v>229146</v>
      </c>
      <c r="M10077" s="2">
        <f t="shared" si="2050"/>
        <v>42680</v>
      </c>
      <c r="N10077" s="6">
        <f t="shared" si="2051"/>
        <v>0</v>
      </c>
      <c r="O10077" s="2">
        <f t="shared" si="2052"/>
        <v>17725.611783456901</v>
      </c>
      <c r="P10077" s="2" t="str">
        <f t="shared" si="2053"/>
        <v/>
      </c>
    </row>
    <row r="10078" spans="1:16">
      <c r="A10078" s="6">
        <v>15</v>
      </c>
      <c r="B10078" s="6">
        <v>9</v>
      </c>
      <c r="C10078" s="6">
        <v>30</v>
      </c>
      <c r="D10078" s="6">
        <f t="shared" si="2041"/>
        <v>54</v>
      </c>
      <c r="E10078" s="5">
        <f t="shared" si="2042"/>
        <v>5639.2850287111351</v>
      </c>
      <c r="F10078" s="5">
        <f t="shared" si="2043"/>
        <v>337.19300188586965</v>
      </c>
      <c r="G10078" s="5">
        <f t="shared" si="2044"/>
        <v>1959.6780360096488</v>
      </c>
      <c r="H10078" s="5">
        <f t="shared" si="2045"/>
        <v>7936.1560666066534</v>
      </c>
      <c r="I10078" s="5">
        <f t="shared" si="2046"/>
        <v>720</v>
      </c>
      <c r="J10078" s="5">
        <f t="shared" si="2047"/>
        <v>7216.1560666066534</v>
      </c>
      <c r="K10078" s="2">
        <f t="shared" si="2048"/>
        <v>150280.48726747662</v>
      </c>
      <c r="L10078" s="2">
        <f t="shared" si="2049"/>
        <v>231846</v>
      </c>
      <c r="M10078" s="2">
        <f t="shared" si="2050"/>
        <v>43560</v>
      </c>
      <c r="N10078" s="6">
        <f t="shared" si="2051"/>
        <v>0</v>
      </c>
      <c r="O10078" s="2">
        <f t="shared" si="2052"/>
        <v>18005.512732523377</v>
      </c>
      <c r="P10078" s="2" t="str">
        <f t="shared" si="2053"/>
        <v/>
      </c>
    </row>
    <row r="10079" spans="1:16">
      <c r="A10079" s="6">
        <v>15</v>
      </c>
      <c r="B10079" s="6">
        <v>10</v>
      </c>
      <c r="C10079" s="6">
        <v>0</v>
      </c>
      <c r="D10079" s="6">
        <f t="shared" si="2041"/>
        <v>25</v>
      </c>
      <c r="E10079" s="5">
        <f t="shared" si="2042"/>
        <v>5639.2850287111351</v>
      </c>
      <c r="F10079" s="5">
        <f t="shared" si="2043"/>
        <v>384.02536325890713</v>
      </c>
      <c r="G10079" s="5">
        <f t="shared" si="2044"/>
        <v>0</v>
      </c>
      <c r="H10079" s="5">
        <f t="shared" si="2045"/>
        <v>6023.3103919700425</v>
      </c>
      <c r="I10079" s="5">
        <f t="shared" si="2046"/>
        <v>720</v>
      </c>
      <c r="J10079" s="5">
        <f t="shared" si="2047"/>
        <v>5303.3103919700425</v>
      </c>
      <c r="K10079" s="2">
        <f t="shared" si="2048"/>
        <v>117071.36097170212</v>
      </c>
      <c r="L10079" s="2">
        <f t="shared" si="2049"/>
        <v>152940</v>
      </c>
      <c r="M10079" s="2">
        <f t="shared" si="2050"/>
        <v>17600</v>
      </c>
      <c r="N10079" s="6">
        <f t="shared" si="2051"/>
        <v>1</v>
      </c>
      <c r="O10079" s="2">
        <f t="shared" si="2052"/>
        <v>-1731.3609717021172</v>
      </c>
      <c r="P10079" s="2">
        <f t="shared" si="2053"/>
        <v>-1731.3609717021172</v>
      </c>
    </row>
    <row r="10080" spans="1:16">
      <c r="A10080" s="6">
        <v>15</v>
      </c>
      <c r="B10080" s="6">
        <v>10</v>
      </c>
      <c r="C10080" s="6">
        <v>1</v>
      </c>
      <c r="D10080" s="6">
        <f t="shared" si="2041"/>
        <v>26</v>
      </c>
      <c r="E10080" s="5">
        <f t="shared" si="2042"/>
        <v>5639.2850287111351</v>
      </c>
      <c r="F10080" s="5">
        <f t="shared" si="2043"/>
        <v>384.02536325890713</v>
      </c>
      <c r="G10080" s="5">
        <f t="shared" si="2044"/>
        <v>45.5625</v>
      </c>
      <c r="H10080" s="5">
        <f t="shared" si="2045"/>
        <v>6068.8728919700425</v>
      </c>
      <c r="I10080" s="5">
        <f t="shared" si="2046"/>
        <v>720</v>
      </c>
      <c r="J10080" s="5">
        <f t="shared" si="2047"/>
        <v>5348.8728919700425</v>
      </c>
      <c r="K10080" s="2">
        <f t="shared" si="2048"/>
        <v>117862.37659670212</v>
      </c>
      <c r="L10080" s="2">
        <f t="shared" si="2049"/>
        <v>155640</v>
      </c>
      <c r="M10080" s="2">
        <f t="shared" si="2050"/>
        <v>18480</v>
      </c>
      <c r="N10080" s="6">
        <f t="shared" si="2051"/>
        <v>1</v>
      </c>
      <c r="O10080" s="2">
        <f t="shared" si="2052"/>
        <v>-702.37659670211724</v>
      </c>
      <c r="P10080" s="2">
        <f t="shared" si="2053"/>
        <v>-702.37659670211724</v>
      </c>
    </row>
    <row r="10081" spans="1:16">
      <c r="A10081" s="6">
        <v>15</v>
      </c>
      <c r="B10081" s="6">
        <v>10</v>
      </c>
      <c r="C10081" s="6">
        <v>2</v>
      </c>
      <c r="D10081" s="6">
        <f t="shared" si="2041"/>
        <v>27</v>
      </c>
      <c r="E10081" s="5">
        <f t="shared" si="2042"/>
        <v>5639.2850287111351</v>
      </c>
      <c r="F10081" s="5">
        <f t="shared" si="2043"/>
        <v>384.02536325890713</v>
      </c>
      <c r="G10081" s="5">
        <f t="shared" si="2044"/>
        <v>92.264062499999994</v>
      </c>
      <c r="H10081" s="5">
        <f t="shared" si="2045"/>
        <v>6115.5744544700428</v>
      </c>
      <c r="I10081" s="5">
        <f t="shared" si="2046"/>
        <v>720</v>
      </c>
      <c r="J10081" s="5">
        <f t="shared" si="2047"/>
        <v>5395.5744544700428</v>
      </c>
      <c r="K10081" s="2">
        <f t="shared" si="2048"/>
        <v>118673.16761232713</v>
      </c>
      <c r="L10081" s="2">
        <f t="shared" si="2049"/>
        <v>158340</v>
      </c>
      <c r="M10081" s="2">
        <f t="shared" si="2050"/>
        <v>19360</v>
      </c>
      <c r="N10081" s="6">
        <f t="shared" si="2051"/>
        <v>1</v>
      </c>
      <c r="O10081" s="2">
        <f t="shared" si="2052"/>
        <v>306.83238767286821</v>
      </c>
      <c r="P10081" s="2">
        <f t="shared" si="2053"/>
        <v>306.83238767286821</v>
      </c>
    </row>
    <row r="10082" spans="1:16">
      <c r="A10082" s="6">
        <v>15</v>
      </c>
      <c r="B10082" s="6">
        <v>10</v>
      </c>
      <c r="C10082" s="6">
        <v>3</v>
      </c>
      <c r="D10082" s="6">
        <f t="shared" si="2041"/>
        <v>28</v>
      </c>
      <c r="E10082" s="5">
        <f t="shared" si="2042"/>
        <v>5639.2850287111351</v>
      </c>
      <c r="F10082" s="5">
        <f t="shared" si="2043"/>
        <v>384.02536325890713</v>
      </c>
      <c r="G10082" s="5">
        <f t="shared" si="2044"/>
        <v>140.12604492187498</v>
      </c>
      <c r="H10082" s="5">
        <f t="shared" si="2045"/>
        <v>6163.4364368919178</v>
      </c>
      <c r="I10082" s="5">
        <f t="shared" si="2046"/>
        <v>720</v>
      </c>
      <c r="J10082" s="5">
        <f t="shared" si="2047"/>
        <v>5443.4364368919178</v>
      </c>
      <c r="K10082" s="2">
        <f t="shared" si="2048"/>
        <v>119504.10480715135</v>
      </c>
      <c r="L10082" s="2">
        <f t="shared" si="2049"/>
        <v>161040</v>
      </c>
      <c r="M10082" s="2">
        <f t="shared" si="2050"/>
        <v>20240</v>
      </c>
      <c r="N10082" s="6">
        <f t="shared" si="2051"/>
        <v>1</v>
      </c>
      <c r="O10082" s="2">
        <f t="shared" si="2052"/>
        <v>1295.8951928486495</v>
      </c>
      <c r="P10082" s="2">
        <f t="shared" si="2053"/>
        <v>1295.8951928486495</v>
      </c>
    </row>
    <row r="10083" spans="1:16">
      <c r="A10083" s="6">
        <v>15</v>
      </c>
      <c r="B10083" s="6">
        <v>10</v>
      </c>
      <c r="C10083" s="6">
        <v>4</v>
      </c>
      <c r="D10083" s="6">
        <f t="shared" si="2041"/>
        <v>29</v>
      </c>
      <c r="E10083" s="5">
        <f t="shared" si="2042"/>
        <v>5639.2850287111351</v>
      </c>
      <c r="F10083" s="5">
        <f t="shared" si="2043"/>
        <v>384.02536325890713</v>
      </c>
      <c r="G10083" s="5">
        <f t="shared" si="2044"/>
        <v>189.17016064453125</v>
      </c>
      <c r="H10083" s="5">
        <f t="shared" si="2045"/>
        <v>6212.4805526145738</v>
      </c>
      <c r="I10083" s="5">
        <f t="shared" si="2046"/>
        <v>720</v>
      </c>
      <c r="J10083" s="5">
        <f t="shared" si="2047"/>
        <v>5492.4805526145738</v>
      </c>
      <c r="K10083" s="2">
        <f t="shared" si="2048"/>
        <v>120355.56514955858</v>
      </c>
      <c r="L10083" s="2">
        <f t="shared" si="2049"/>
        <v>163740</v>
      </c>
      <c r="M10083" s="2">
        <f t="shared" si="2050"/>
        <v>21120</v>
      </c>
      <c r="N10083" s="6">
        <f t="shared" si="2051"/>
        <v>1</v>
      </c>
      <c r="O10083" s="2">
        <f t="shared" si="2052"/>
        <v>2264.4348504414229</v>
      </c>
      <c r="P10083" s="2">
        <f t="shared" si="2053"/>
        <v>2264.4348504414229</v>
      </c>
    </row>
    <row r="10084" spans="1:16">
      <c r="A10084" s="6">
        <v>15</v>
      </c>
      <c r="B10084" s="6">
        <v>10</v>
      </c>
      <c r="C10084" s="6">
        <v>5</v>
      </c>
      <c r="D10084" s="6">
        <f t="shared" si="2041"/>
        <v>30</v>
      </c>
      <c r="E10084" s="5">
        <f t="shared" si="2042"/>
        <v>5639.2850287111351</v>
      </c>
      <c r="F10084" s="5">
        <f t="shared" si="2043"/>
        <v>384.02536325890713</v>
      </c>
      <c r="G10084" s="5">
        <f t="shared" si="2044"/>
        <v>239.41848456573481</v>
      </c>
      <c r="H10084" s="5">
        <f t="shared" si="2045"/>
        <v>6262.7288765357771</v>
      </c>
      <c r="I10084" s="5">
        <f t="shared" si="2046"/>
        <v>720</v>
      </c>
      <c r="J10084" s="5">
        <f t="shared" si="2047"/>
        <v>5542.7288765357771</v>
      </c>
      <c r="K10084" s="2">
        <f t="shared" si="2048"/>
        <v>121227.93188430168</v>
      </c>
      <c r="L10084" s="2">
        <f t="shared" si="2049"/>
        <v>166440</v>
      </c>
      <c r="M10084" s="2">
        <f t="shared" si="2050"/>
        <v>22000</v>
      </c>
      <c r="N10084" s="6">
        <f t="shared" si="2051"/>
        <v>1</v>
      </c>
      <c r="O10084" s="2">
        <f t="shared" si="2052"/>
        <v>3212.0681156983192</v>
      </c>
      <c r="P10084" s="2">
        <f t="shared" si="2053"/>
        <v>3212.0681156983192</v>
      </c>
    </row>
    <row r="10085" spans="1:16">
      <c r="A10085" s="6">
        <v>15</v>
      </c>
      <c r="B10085" s="6">
        <v>10</v>
      </c>
      <c r="C10085" s="6">
        <v>6</v>
      </c>
      <c r="D10085" s="6">
        <f t="shared" si="2041"/>
        <v>31</v>
      </c>
      <c r="E10085" s="5">
        <f t="shared" si="2042"/>
        <v>5639.2850287111351</v>
      </c>
      <c r="F10085" s="5">
        <f t="shared" si="2043"/>
        <v>384.02536325890713</v>
      </c>
      <c r="G10085" s="5">
        <f t="shared" si="2044"/>
        <v>290.89345874736784</v>
      </c>
      <c r="H10085" s="5">
        <f t="shared" si="2045"/>
        <v>6314.2038507174102</v>
      </c>
      <c r="I10085" s="5">
        <f t="shared" si="2046"/>
        <v>720</v>
      </c>
      <c r="J10085" s="5">
        <f t="shared" si="2047"/>
        <v>5594.2038507174102</v>
      </c>
      <c r="K10085" s="2">
        <f t="shared" si="2048"/>
        <v>122121.59463051059</v>
      </c>
      <c r="L10085" s="2">
        <f t="shared" si="2049"/>
        <v>169140</v>
      </c>
      <c r="M10085" s="2">
        <f t="shared" si="2050"/>
        <v>22880</v>
      </c>
      <c r="N10085" s="6">
        <f t="shared" si="2051"/>
        <v>1</v>
      </c>
      <c r="O10085" s="2">
        <f t="shared" si="2052"/>
        <v>4138.4053694894101</v>
      </c>
      <c r="P10085" s="2">
        <f t="shared" si="2053"/>
        <v>4138.4053694894101</v>
      </c>
    </row>
    <row r="10086" spans="1:16">
      <c r="A10086" s="6">
        <v>15</v>
      </c>
      <c r="B10086" s="6">
        <v>10</v>
      </c>
      <c r="C10086" s="6">
        <v>7</v>
      </c>
      <c r="D10086" s="6">
        <f t="shared" si="2041"/>
        <v>32</v>
      </c>
      <c r="E10086" s="5">
        <f t="shared" si="2042"/>
        <v>5639.2850287111351</v>
      </c>
      <c r="F10086" s="5">
        <f t="shared" si="2043"/>
        <v>384.02536325890713</v>
      </c>
      <c r="G10086" s="5">
        <f t="shared" si="2044"/>
        <v>343.61789814532818</v>
      </c>
      <c r="H10086" s="5">
        <f t="shared" si="2045"/>
        <v>6366.9282901153711</v>
      </c>
      <c r="I10086" s="5">
        <f t="shared" si="2046"/>
        <v>720</v>
      </c>
      <c r="J10086" s="5">
        <f t="shared" si="2047"/>
        <v>5646.9282901153711</v>
      </c>
      <c r="K10086" s="2">
        <f t="shared" si="2048"/>
        <v>123036.94948116963</v>
      </c>
      <c r="L10086" s="2">
        <f t="shared" si="2049"/>
        <v>171840</v>
      </c>
      <c r="M10086" s="2">
        <f t="shared" si="2050"/>
        <v>23760</v>
      </c>
      <c r="N10086" s="6">
        <f t="shared" si="2051"/>
        <v>1</v>
      </c>
      <c r="O10086" s="2">
        <f t="shared" si="2052"/>
        <v>5043.050518830365</v>
      </c>
      <c r="P10086" s="2">
        <f t="shared" si="2053"/>
        <v>5043.050518830365</v>
      </c>
    </row>
    <row r="10087" spans="1:16">
      <c r="A10087" s="6">
        <v>15</v>
      </c>
      <c r="B10087" s="6">
        <v>10</v>
      </c>
      <c r="C10087" s="6">
        <v>8</v>
      </c>
      <c r="D10087" s="6">
        <f t="shared" si="2041"/>
        <v>33</v>
      </c>
      <c r="E10087" s="5">
        <f t="shared" si="2042"/>
        <v>5639.2850287111351</v>
      </c>
      <c r="F10087" s="5">
        <f t="shared" si="2043"/>
        <v>384.02536325890713</v>
      </c>
      <c r="G10087" s="5">
        <f t="shared" si="2044"/>
        <v>397.61499642530839</v>
      </c>
      <c r="H10087" s="5">
        <f t="shared" si="2045"/>
        <v>6420.9253883953506</v>
      </c>
      <c r="I10087" s="5">
        <f t="shared" si="2046"/>
        <v>720</v>
      </c>
      <c r="J10087" s="5">
        <f t="shared" si="2047"/>
        <v>5700.9253883953506</v>
      </c>
      <c r="K10087" s="2">
        <f t="shared" si="2048"/>
        <v>123974.39910408594</v>
      </c>
      <c r="L10087" s="2">
        <f t="shared" si="2049"/>
        <v>174540</v>
      </c>
      <c r="M10087" s="2">
        <f t="shared" si="2050"/>
        <v>24640</v>
      </c>
      <c r="N10087" s="6">
        <f t="shared" si="2051"/>
        <v>1</v>
      </c>
      <c r="O10087" s="2">
        <f t="shared" si="2052"/>
        <v>5925.6008959140599</v>
      </c>
      <c r="P10087" s="2">
        <f t="shared" si="2053"/>
        <v>5925.6008959140599</v>
      </c>
    </row>
    <row r="10088" spans="1:16">
      <c r="A10088" s="6">
        <v>15</v>
      </c>
      <c r="B10088" s="6">
        <v>10</v>
      </c>
      <c r="C10088" s="6">
        <v>9</v>
      </c>
      <c r="D10088" s="6">
        <f t="shared" si="2041"/>
        <v>34</v>
      </c>
      <c r="E10088" s="5">
        <f t="shared" si="2042"/>
        <v>5639.2850287111351</v>
      </c>
      <c r="F10088" s="5">
        <f t="shared" si="2043"/>
        <v>384.02536325890713</v>
      </c>
      <c r="G10088" s="5">
        <f t="shared" si="2044"/>
        <v>452.90833186570285</v>
      </c>
      <c r="H10088" s="5">
        <f t="shared" si="2045"/>
        <v>6476.2187238357455</v>
      </c>
      <c r="I10088" s="5">
        <f t="shared" si="2046"/>
        <v>720</v>
      </c>
      <c r="J10088" s="5">
        <f t="shared" si="2047"/>
        <v>5756.2187238357455</v>
      </c>
      <c r="K10088" s="2">
        <f t="shared" si="2048"/>
        <v>124934.35284437059</v>
      </c>
      <c r="L10088" s="2">
        <f t="shared" si="2049"/>
        <v>177240</v>
      </c>
      <c r="M10088" s="2">
        <f t="shared" si="2050"/>
        <v>25520</v>
      </c>
      <c r="N10088" s="6">
        <f t="shared" si="2051"/>
        <v>1</v>
      </c>
      <c r="O10088" s="2">
        <f t="shared" si="2052"/>
        <v>6785.6471556294127</v>
      </c>
      <c r="P10088" s="2">
        <f t="shared" si="2053"/>
        <v>6785.6471556294127</v>
      </c>
    </row>
    <row r="10089" spans="1:16">
      <c r="A10089" s="6">
        <v>15</v>
      </c>
      <c r="B10089" s="6">
        <v>10</v>
      </c>
      <c r="C10089" s="6">
        <v>10</v>
      </c>
      <c r="D10089" s="6">
        <f t="shared" si="2041"/>
        <v>35</v>
      </c>
      <c r="E10089" s="5">
        <f t="shared" si="2042"/>
        <v>5639.2850287111351</v>
      </c>
      <c r="F10089" s="5">
        <f t="shared" si="2043"/>
        <v>384.02536325890713</v>
      </c>
      <c r="G10089" s="5">
        <f t="shared" si="2044"/>
        <v>509.52187334891573</v>
      </c>
      <c r="H10089" s="5">
        <f t="shared" si="2045"/>
        <v>6532.832265318958</v>
      </c>
      <c r="I10089" s="5">
        <f t="shared" si="2046"/>
        <v>720</v>
      </c>
      <c r="J10089" s="5">
        <f t="shared" si="2047"/>
        <v>5812.832265318958</v>
      </c>
      <c r="K10089" s="2">
        <f t="shared" si="2048"/>
        <v>125917.22682845414</v>
      </c>
      <c r="L10089" s="2">
        <f t="shared" si="2049"/>
        <v>179940</v>
      </c>
      <c r="M10089" s="2">
        <f t="shared" si="2050"/>
        <v>26400</v>
      </c>
      <c r="N10089" s="6">
        <f t="shared" si="2051"/>
        <v>0</v>
      </c>
      <c r="O10089" s="2">
        <f t="shared" si="2052"/>
        <v>7622.7731715458649</v>
      </c>
      <c r="P10089" s="2" t="str">
        <f t="shared" si="2053"/>
        <v/>
      </c>
    </row>
    <row r="10090" spans="1:16">
      <c r="A10090" s="6">
        <v>15</v>
      </c>
      <c r="B10090" s="6">
        <v>10</v>
      </c>
      <c r="C10090" s="6">
        <v>11</v>
      </c>
      <c r="D10090" s="6">
        <f t="shared" si="2041"/>
        <v>36</v>
      </c>
      <c r="E10090" s="5">
        <f t="shared" si="2042"/>
        <v>5639.2850287111351</v>
      </c>
      <c r="F10090" s="5">
        <f t="shared" si="2043"/>
        <v>384.02536325890713</v>
      </c>
      <c r="G10090" s="5">
        <f t="shared" si="2044"/>
        <v>567.47998644235474</v>
      </c>
      <c r="H10090" s="5">
        <f t="shared" si="2045"/>
        <v>6590.7903784123973</v>
      </c>
      <c r="I10090" s="5">
        <f t="shared" si="2046"/>
        <v>720</v>
      </c>
      <c r="J10090" s="5">
        <f t="shared" si="2047"/>
        <v>5870.7903784123973</v>
      </c>
      <c r="K10090" s="2">
        <f t="shared" si="2048"/>
        <v>126923.44406965967</v>
      </c>
      <c r="L10090" s="2">
        <f t="shared" si="2049"/>
        <v>182640</v>
      </c>
      <c r="M10090" s="2">
        <f t="shared" si="2050"/>
        <v>27280</v>
      </c>
      <c r="N10090" s="6">
        <f t="shared" si="2051"/>
        <v>0</v>
      </c>
      <c r="O10090" s="2">
        <f t="shared" si="2052"/>
        <v>8436.5559303403279</v>
      </c>
      <c r="P10090" s="2" t="str">
        <f t="shared" si="2053"/>
        <v/>
      </c>
    </row>
    <row r="10091" spans="1:16">
      <c r="A10091" s="6">
        <v>15</v>
      </c>
      <c r="B10091" s="6">
        <v>10</v>
      </c>
      <c r="C10091" s="6">
        <v>12</v>
      </c>
      <c r="D10091" s="6">
        <f t="shared" si="2041"/>
        <v>37</v>
      </c>
      <c r="E10091" s="5">
        <f t="shared" si="2042"/>
        <v>5639.2850287111351</v>
      </c>
      <c r="F10091" s="5">
        <f t="shared" si="2043"/>
        <v>384.02536325890713</v>
      </c>
      <c r="G10091" s="5">
        <f t="shared" si="2044"/>
        <v>626.80743957041921</v>
      </c>
      <c r="H10091" s="5">
        <f t="shared" si="2045"/>
        <v>6650.1178315404613</v>
      </c>
      <c r="I10091" s="5">
        <f t="shared" si="2046"/>
        <v>720</v>
      </c>
      <c r="J10091" s="5">
        <f t="shared" si="2047"/>
        <v>5930.1178315404613</v>
      </c>
      <c r="K10091" s="2">
        <f t="shared" si="2048"/>
        <v>127953.43457535523</v>
      </c>
      <c r="L10091" s="2">
        <f t="shared" si="2049"/>
        <v>185340</v>
      </c>
      <c r="M10091" s="2">
        <f t="shared" si="2050"/>
        <v>28160</v>
      </c>
      <c r="N10091" s="6">
        <f t="shared" si="2051"/>
        <v>0</v>
      </c>
      <c r="O10091" s="2">
        <f t="shared" si="2052"/>
        <v>9226.5654246447666</v>
      </c>
      <c r="P10091" s="2" t="str">
        <f t="shared" si="2053"/>
        <v/>
      </c>
    </row>
    <row r="10092" spans="1:16">
      <c r="A10092" s="6">
        <v>15</v>
      </c>
      <c r="B10092" s="6">
        <v>10</v>
      </c>
      <c r="C10092" s="6">
        <v>13</v>
      </c>
      <c r="D10092" s="6">
        <f t="shared" si="2041"/>
        <v>38</v>
      </c>
      <c r="E10092" s="5">
        <f t="shared" si="2042"/>
        <v>5639.2850287111351</v>
      </c>
      <c r="F10092" s="5">
        <f t="shared" si="2043"/>
        <v>384.02536325890713</v>
      </c>
      <c r="G10092" s="5">
        <f t="shared" si="2044"/>
        <v>687.52941027880343</v>
      </c>
      <c r="H10092" s="5">
        <f t="shared" si="2045"/>
        <v>6710.8398022488454</v>
      </c>
      <c r="I10092" s="5">
        <f t="shared" si="2046"/>
        <v>720</v>
      </c>
      <c r="J10092" s="5">
        <f t="shared" si="2047"/>
        <v>5990.8398022488454</v>
      </c>
      <c r="K10092" s="2">
        <f t="shared" si="2048"/>
        <v>129007.63545570913</v>
      </c>
      <c r="L10092" s="2">
        <f t="shared" si="2049"/>
        <v>188040</v>
      </c>
      <c r="M10092" s="2">
        <f t="shared" si="2050"/>
        <v>29040</v>
      </c>
      <c r="N10092" s="6">
        <f t="shared" si="2051"/>
        <v>0</v>
      </c>
      <c r="O10092" s="2">
        <f t="shared" si="2052"/>
        <v>9992.3645442908746</v>
      </c>
      <c r="P10092" s="2" t="str">
        <f t="shared" si="2053"/>
        <v/>
      </c>
    </row>
    <row r="10093" spans="1:16">
      <c r="A10093" s="6">
        <v>15</v>
      </c>
      <c r="B10093" s="6">
        <v>10</v>
      </c>
      <c r="C10093" s="6">
        <v>14</v>
      </c>
      <c r="D10093" s="6">
        <f t="shared" si="2041"/>
        <v>39</v>
      </c>
      <c r="E10093" s="5">
        <f t="shared" si="2042"/>
        <v>5639.2850287111351</v>
      </c>
      <c r="F10093" s="5">
        <f t="shared" si="2043"/>
        <v>384.02536325890713</v>
      </c>
      <c r="G10093" s="5">
        <f t="shared" si="2044"/>
        <v>749.67149159246469</v>
      </c>
      <c r="H10093" s="5">
        <f t="shared" si="2045"/>
        <v>6772.9818835625074</v>
      </c>
      <c r="I10093" s="5">
        <f t="shared" si="2046"/>
        <v>720</v>
      </c>
      <c r="J10093" s="5">
        <f t="shared" si="2047"/>
        <v>6052.9818835625074</v>
      </c>
      <c r="K10093" s="2">
        <f t="shared" si="2048"/>
        <v>130086.49103407131</v>
      </c>
      <c r="L10093" s="2">
        <f t="shared" si="2049"/>
        <v>190740</v>
      </c>
      <c r="M10093" s="2">
        <f t="shared" si="2050"/>
        <v>29920</v>
      </c>
      <c r="N10093" s="6">
        <f t="shared" si="2051"/>
        <v>0</v>
      </c>
      <c r="O10093" s="2">
        <f t="shared" si="2052"/>
        <v>10733.50896592869</v>
      </c>
      <c r="P10093" s="2" t="str">
        <f t="shared" si="2053"/>
        <v/>
      </c>
    </row>
    <row r="10094" spans="1:16">
      <c r="A10094" s="6">
        <v>15</v>
      </c>
      <c r="B10094" s="6">
        <v>10</v>
      </c>
      <c r="C10094" s="6">
        <v>15</v>
      </c>
      <c r="D10094" s="6">
        <f t="shared" si="2041"/>
        <v>40</v>
      </c>
      <c r="E10094" s="5">
        <f t="shared" si="2042"/>
        <v>5639.2850287111351</v>
      </c>
      <c r="F10094" s="5">
        <f t="shared" si="2043"/>
        <v>384.02536325890713</v>
      </c>
      <c r="G10094" s="5">
        <f t="shared" si="2044"/>
        <v>813.25969846861108</v>
      </c>
      <c r="H10094" s="5">
        <f t="shared" si="2045"/>
        <v>6836.570090438654</v>
      </c>
      <c r="I10094" s="5">
        <f t="shared" si="2046"/>
        <v>720</v>
      </c>
      <c r="J10094" s="5">
        <f t="shared" si="2047"/>
        <v>6116.570090438654</v>
      </c>
      <c r="K10094" s="2">
        <f t="shared" si="2048"/>
        <v>131190.45295900441</v>
      </c>
      <c r="L10094" s="2">
        <f t="shared" si="2049"/>
        <v>193440</v>
      </c>
      <c r="M10094" s="2">
        <f t="shared" si="2050"/>
        <v>30800</v>
      </c>
      <c r="N10094" s="6">
        <f t="shared" si="2051"/>
        <v>0</v>
      </c>
      <c r="O10094" s="2">
        <f t="shared" si="2052"/>
        <v>11449.547040995589</v>
      </c>
      <c r="P10094" s="2" t="str">
        <f t="shared" si="2053"/>
        <v/>
      </c>
    </row>
    <row r="10095" spans="1:16">
      <c r="A10095" s="6">
        <v>15</v>
      </c>
      <c r="B10095" s="6">
        <v>10</v>
      </c>
      <c r="C10095" s="6">
        <v>16</v>
      </c>
      <c r="D10095" s="6">
        <f t="shared" si="2041"/>
        <v>41</v>
      </c>
      <c r="E10095" s="5">
        <f t="shared" si="2042"/>
        <v>5639.2850287111351</v>
      </c>
      <c r="F10095" s="5">
        <f t="shared" si="2043"/>
        <v>384.02536325890713</v>
      </c>
      <c r="G10095" s="5">
        <f t="shared" si="2044"/>
        <v>878.32047434610013</v>
      </c>
      <c r="H10095" s="5">
        <f t="shared" si="2045"/>
        <v>6901.6308663161426</v>
      </c>
      <c r="I10095" s="5">
        <f t="shared" si="2046"/>
        <v>720</v>
      </c>
      <c r="J10095" s="5">
        <f t="shared" si="2047"/>
        <v>6181.6308663161426</v>
      </c>
      <c r="K10095" s="2">
        <f t="shared" si="2048"/>
        <v>132319.98031798858</v>
      </c>
      <c r="L10095" s="2">
        <f t="shared" si="2049"/>
        <v>196140</v>
      </c>
      <c r="M10095" s="2">
        <f t="shared" si="2050"/>
        <v>31680</v>
      </c>
      <c r="N10095" s="6">
        <f t="shared" si="2051"/>
        <v>0</v>
      </c>
      <c r="O10095" s="2">
        <f t="shared" si="2052"/>
        <v>12140.019682011422</v>
      </c>
      <c r="P10095" s="2" t="str">
        <f t="shared" si="2053"/>
        <v/>
      </c>
    </row>
    <row r="10096" spans="1:16">
      <c r="A10096" s="6">
        <v>15</v>
      </c>
      <c r="B10096" s="6">
        <v>10</v>
      </c>
      <c r="C10096" s="6">
        <v>17</v>
      </c>
      <c r="D10096" s="6">
        <f t="shared" si="2041"/>
        <v>42</v>
      </c>
      <c r="E10096" s="5">
        <f t="shared" si="2042"/>
        <v>5639.2850287111351</v>
      </c>
      <c r="F10096" s="5">
        <f t="shared" si="2043"/>
        <v>384.02536325890713</v>
      </c>
      <c r="G10096" s="5">
        <f t="shared" si="2044"/>
        <v>944.88069779264049</v>
      </c>
      <c r="H10096" s="5">
        <f t="shared" si="2045"/>
        <v>6968.1910897626831</v>
      </c>
      <c r="I10096" s="5">
        <f t="shared" si="2046"/>
        <v>720</v>
      </c>
      <c r="J10096" s="5">
        <f t="shared" si="2047"/>
        <v>6248.1910897626831</v>
      </c>
      <c r="K10096" s="2">
        <f t="shared" si="2048"/>
        <v>133475.53975282435</v>
      </c>
      <c r="L10096" s="2">
        <f t="shared" si="2049"/>
        <v>198840</v>
      </c>
      <c r="M10096" s="2">
        <f t="shared" si="2050"/>
        <v>32560</v>
      </c>
      <c r="N10096" s="6">
        <f t="shared" si="2051"/>
        <v>0</v>
      </c>
      <c r="O10096" s="2">
        <f t="shared" si="2052"/>
        <v>12804.460247175652</v>
      </c>
      <c r="P10096" s="2" t="str">
        <f t="shared" si="2053"/>
        <v/>
      </c>
    </row>
    <row r="10097" spans="1:16">
      <c r="A10097" s="6">
        <v>15</v>
      </c>
      <c r="B10097" s="6">
        <v>10</v>
      </c>
      <c r="C10097" s="6">
        <v>18</v>
      </c>
      <c r="D10097" s="6">
        <f t="shared" si="2041"/>
        <v>43</v>
      </c>
      <c r="E10097" s="5">
        <f t="shared" si="2042"/>
        <v>5639.2850287111351</v>
      </c>
      <c r="F10097" s="5">
        <f t="shared" si="2043"/>
        <v>384.02536325890713</v>
      </c>
      <c r="G10097" s="5">
        <f t="shared" si="2044"/>
        <v>1012.9676892512279</v>
      </c>
      <c r="H10097" s="5">
        <f t="shared" si="2045"/>
        <v>7036.2780812212704</v>
      </c>
      <c r="I10097" s="5">
        <f t="shared" si="2046"/>
        <v>720</v>
      </c>
      <c r="J10097" s="5">
        <f t="shared" si="2047"/>
        <v>6316.2780812212704</v>
      </c>
      <c r="K10097" s="2">
        <f t="shared" si="2048"/>
        <v>134657.60557675816</v>
      </c>
      <c r="L10097" s="2">
        <f t="shared" si="2049"/>
        <v>201540</v>
      </c>
      <c r="M10097" s="2">
        <f t="shared" si="2050"/>
        <v>33440</v>
      </c>
      <c r="N10097" s="6">
        <f t="shared" si="2051"/>
        <v>0</v>
      </c>
      <c r="O10097" s="2">
        <f t="shared" si="2052"/>
        <v>13442.394423241843</v>
      </c>
      <c r="P10097" s="2" t="str">
        <f t="shared" si="2053"/>
        <v/>
      </c>
    </row>
    <row r="10098" spans="1:16">
      <c r="A10098" s="6">
        <v>15</v>
      </c>
      <c r="B10098" s="6">
        <v>10</v>
      </c>
      <c r="C10098" s="6">
        <v>19</v>
      </c>
      <c r="D10098" s="6">
        <f t="shared" si="2041"/>
        <v>44</v>
      </c>
      <c r="E10098" s="5">
        <f t="shared" si="2042"/>
        <v>5639.2850287111351</v>
      </c>
      <c r="F10098" s="5">
        <f t="shared" si="2043"/>
        <v>384.02536325890713</v>
      </c>
      <c r="G10098" s="5">
        <f t="shared" si="2044"/>
        <v>1082.6092178872495</v>
      </c>
      <c r="H10098" s="5">
        <f t="shared" si="2045"/>
        <v>7105.919609857292</v>
      </c>
      <c r="I10098" s="5">
        <f t="shared" si="2046"/>
        <v>720</v>
      </c>
      <c r="J10098" s="5">
        <f t="shared" si="2047"/>
        <v>6385.919609857292</v>
      </c>
      <c r="K10098" s="2">
        <f t="shared" si="2048"/>
        <v>135866.65989335577</v>
      </c>
      <c r="L10098" s="2">
        <f t="shared" si="2049"/>
        <v>204240</v>
      </c>
      <c r="M10098" s="2">
        <f t="shared" si="2050"/>
        <v>34320</v>
      </c>
      <c r="N10098" s="6">
        <f t="shared" si="2051"/>
        <v>0</v>
      </c>
      <c r="O10098" s="2">
        <f t="shared" si="2052"/>
        <v>14053.340106644231</v>
      </c>
      <c r="P10098" s="2" t="str">
        <f t="shared" si="2053"/>
        <v/>
      </c>
    </row>
    <row r="10099" spans="1:16">
      <c r="A10099" s="6">
        <v>15</v>
      </c>
      <c r="B10099" s="6">
        <v>10</v>
      </c>
      <c r="C10099" s="6">
        <v>20</v>
      </c>
      <c r="D10099" s="6">
        <f t="shared" si="2041"/>
        <v>45</v>
      </c>
      <c r="E10099" s="5">
        <f t="shared" si="2042"/>
        <v>5639.2850287111351</v>
      </c>
      <c r="F10099" s="5">
        <f t="shared" si="2043"/>
        <v>384.02536325890713</v>
      </c>
      <c r="G10099" s="5">
        <f t="shared" si="2044"/>
        <v>1153.8335085377266</v>
      </c>
      <c r="H10099" s="5">
        <f t="shared" si="2045"/>
        <v>7177.1439005077691</v>
      </c>
      <c r="I10099" s="5">
        <f t="shared" si="2046"/>
        <v>720</v>
      </c>
      <c r="J10099" s="5">
        <f t="shared" si="2047"/>
        <v>6457.1439005077691</v>
      </c>
      <c r="K10099" s="2">
        <f t="shared" si="2048"/>
        <v>137103.19271714875</v>
      </c>
      <c r="L10099" s="2">
        <f t="shared" si="2049"/>
        <v>206940</v>
      </c>
      <c r="M10099" s="2">
        <f t="shared" si="2050"/>
        <v>35200</v>
      </c>
      <c r="N10099" s="6">
        <f t="shared" si="2051"/>
        <v>0</v>
      </c>
      <c r="O10099" s="2">
        <f t="shared" si="2052"/>
        <v>14636.807282851252</v>
      </c>
      <c r="P10099" s="2" t="str">
        <f t="shared" si="2053"/>
        <v/>
      </c>
    </row>
    <row r="10100" spans="1:16">
      <c r="A10100" s="6">
        <v>15</v>
      </c>
      <c r="B10100" s="6">
        <v>10</v>
      </c>
      <c r="C10100" s="6">
        <v>21</v>
      </c>
      <c r="D10100" s="6">
        <f t="shared" si="2041"/>
        <v>46</v>
      </c>
      <c r="E10100" s="5">
        <f t="shared" si="2042"/>
        <v>5639.2850287111351</v>
      </c>
      <c r="F10100" s="5">
        <f t="shared" si="2043"/>
        <v>384.02536325890713</v>
      </c>
      <c r="G10100" s="5">
        <f t="shared" si="2044"/>
        <v>1226.6692487641703</v>
      </c>
      <c r="H10100" s="5">
        <f t="shared" si="2045"/>
        <v>7249.9796407342128</v>
      </c>
      <c r="I10100" s="5">
        <f t="shared" si="2046"/>
        <v>720</v>
      </c>
      <c r="J10100" s="5">
        <f t="shared" si="2047"/>
        <v>6529.9796407342128</v>
      </c>
      <c r="K10100" s="2">
        <f t="shared" si="2048"/>
        <v>138367.70209608009</v>
      </c>
      <c r="L10100" s="2">
        <f t="shared" si="2049"/>
        <v>209640</v>
      </c>
      <c r="M10100" s="2">
        <f t="shared" si="2050"/>
        <v>36080</v>
      </c>
      <c r="N10100" s="6">
        <f t="shared" si="2051"/>
        <v>0</v>
      </c>
      <c r="O10100" s="2">
        <f t="shared" si="2052"/>
        <v>15192.297903919913</v>
      </c>
      <c r="P10100" s="2" t="str">
        <f t="shared" si="2053"/>
        <v/>
      </c>
    </row>
    <row r="10101" spans="1:16">
      <c r="A10101" s="6">
        <v>15</v>
      </c>
      <c r="B10101" s="6">
        <v>10</v>
      </c>
      <c r="C10101" s="6">
        <v>22</v>
      </c>
      <c r="D10101" s="6">
        <f t="shared" si="2041"/>
        <v>47</v>
      </c>
      <c r="E10101" s="5">
        <f t="shared" si="2042"/>
        <v>5639.2850287111351</v>
      </c>
      <c r="F10101" s="5">
        <f t="shared" si="2043"/>
        <v>384.02536325890713</v>
      </c>
      <c r="G10101" s="5">
        <f t="shared" si="2044"/>
        <v>1301.1455960105666</v>
      </c>
      <c r="H10101" s="5">
        <f t="shared" si="2045"/>
        <v>7324.4559879806093</v>
      </c>
      <c r="I10101" s="5">
        <f t="shared" si="2046"/>
        <v>720</v>
      </c>
      <c r="J10101" s="5">
        <f t="shared" si="2047"/>
        <v>6604.4559879806093</v>
      </c>
      <c r="K10101" s="2">
        <f t="shared" si="2048"/>
        <v>139660.69423577446</v>
      </c>
      <c r="L10101" s="2">
        <f t="shared" si="2049"/>
        <v>212340</v>
      </c>
      <c r="M10101" s="2">
        <f t="shared" si="2050"/>
        <v>36960</v>
      </c>
      <c r="N10101" s="6">
        <f t="shared" si="2051"/>
        <v>0</v>
      </c>
      <c r="O10101" s="2">
        <f t="shared" si="2052"/>
        <v>15719.305764225544</v>
      </c>
      <c r="P10101" s="2" t="str">
        <f t="shared" si="2053"/>
        <v/>
      </c>
    </row>
    <row r="10102" spans="1:16">
      <c r="A10102" s="6">
        <v>15</v>
      </c>
      <c r="B10102" s="6">
        <v>10</v>
      </c>
      <c r="C10102" s="6">
        <v>23</v>
      </c>
      <c r="D10102" s="6">
        <f t="shared" si="2041"/>
        <v>48</v>
      </c>
      <c r="E10102" s="5">
        <f t="shared" si="2042"/>
        <v>5639.2850287111351</v>
      </c>
      <c r="F10102" s="5">
        <f t="shared" si="2043"/>
        <v>384.02536325890713</v>
      </c>
      <c r="G10102" s="5">
        <f t="shared" si="2044"/>
        <v>1377.292184868003</v>
      </c>
      <c r="H10102" s="5">
        <f t="shared" si="2045"/>
        <v>7400.6025768380459</v>
      </c>
      <c r="I10102" s="5">
        <f t="shared" si="2046"/>
        <v>720</v>
      </c>
      <c r="J10102" s="5">
        <f t="shared" si="2047"/>
        <v>6680.6025768380459</v>
      </c>
      <c r="K10102" s="2">
        <f t="shared" si="2048"/>
        <v>140982.68362566052</v>
      </c>
      <c r="L10102" s="2">
        <f t="shared" si="2049"/>
        <v>215040</v>
      </c>
      <c r="M10102" s="2">
        <f t="shared" si="2050"/>
        <v>37840</v>
      </c>
      <c r="N10102" s="6">
        <f t="shared" si="2051"/>
        <v>0</v>
      </c>
      <c r="O10102" s="2">
        <f t="shared" si="2052"/>
        <v>16217.316374339483</v>
      </c>
      <c r="P10102" s="2" t="str">
        <f t="shared" si="2053"/>
        <v/>
      </c>
    </row>
    <row r="10103" spans="1:16">
      <c r="A10103" s="6">
        <v>15</v>
      </c>
      <c r="B10103" s="6">
        <v>10</v>
      </c>
      <c r="C10103" s="6">
        <v>24</v>
      </c>
      <c r="D10103" s="6">
        <f t="shared" si="2041"/>
        <v>49</v>
      </c>
      <c r="E10103" s="5">
        <f t="shared" si="2042"/>
        <v>5639.2850287111351</v>
      </c>
      <c r="F10103" s="5">
        <f t="shared" si="2043"/>
        <v>384.02536325890713</v>
      </c>
      <c r="G10103" s="5">
        <f t="shared" si="2044"/>
        <v>1455.1391344474989</v>
      </c>
      <c r="H10103" s="5">
        <f t="shared" si="2045"/>
        <v>7478.4495264175412</v>
      </c>
      <c r="I10103" s="5">
        <f t="shared" si="2046"/>
        <v>720</v>
      </c>
      <c r="J10103" s="5">
        <f t="shared" si="2047"/>
        <v>6758.4495264175412</v>
      </c>
      <c r="K10103" s="2">
        <f t="shared" si="2048"/>
        <v>142334.19316697121</v>
      </c>
      <c r="L10103" s="2">
        <f t="shared" si="2049"/>
        <v>217740</v>
      </c>
      <c r="M10103" s="2">
        <f t="shared" si="2050"/>
        <v>38720</v>
      </c>
      <c r="N10103" s="6">
        <f t="shared" si="2051"/>
        <v>0</v>
      </c>
      <c r="O10103" s="2">
        <f t="shared" si="2052"/>
        <v>16685.806833028793</v>
      </c>
      <c r="P10103" s="2" t="str">
        <f t="shared" si="2053"/>
        <v/>
      </c>
    </row>
    <row r="10104" spans="1:16">
      <c r="A10104" s="6">
        <v>15</v>
      </c>
      <c r="B10104" s="6">
        <v>10</v>
      </c>
      <c r="C10104" s="6">
        <v>25</v>
      </c>
      <c r="D10104" s="6">
        <f t="shared" si="2041"/>
        <v>50</v>
      </c>
      <c r="E10104" s="5">
        <f t="shared" si="2042"/>
        <v>5639.2850287111351</v>
      </c>
      <c r="F10104" s="5">
        <f t="shared" si="2043"/>
        <v>384.02536325890713</v>
      </c>
      <c r="G10104" s="5">
        <f t="shared" si="2044"/>
        <v>1534.7170558625965</v>
      </c>
      <c r="H10104" s="5">
        <f t="shared" si="2045"/>
        <v>7558.0274478326392</v>
      </c>
      <c r="I10104" s="5">
        <f t="shared" si="2046"/>
        <v>720</v>
      </c>
      <c r="J10104" s="5">
        <f t="shared" si="2047"/>
        <v>6838.0274478326392</v>
      </c>
      <c r="K10104" s="2">
        <f t="shared" si="2048"/>
        <v>143715.75430264999</v>
      </c>
      <c r="L10104" s="2">
        <f t="shared" si="2049"/>
        <v>220440</v>
      </c>
      <c r="M10104" s="2">
        <f t="shared" si="2050"/>
        <v>39600</v>
      </c>
      <c r="N10104" s="6">
        <f t="shared" si="2051"/>
        <v>0</v>
      </c>
      <c r="O10104" s="2">
        <f t="shared" si="2052"/>
        <v>17124.245697350008</v>
      </c>
      <c r="P10104" s="2" t="str">
        <f t="shared" si="2053"/>
        <v/>
      </c>
    </row>
    <row r="10105" spans="1:16">
      <c r="A10105" s="6">
        <v>15</v>
      </c>
      <c r="B10105" s="6">
        <v>10</v>
      </c>
      <c r="C10105" s="6">
        <v>26</v>
      </c>
      <c r="D10105" s="6">
        <f t="shared" si="2041"/>
        <v>51</v>
      </c>
      <c r="E10105" s="5">
        <f t="shared" si="2042"/>
        <v>5639.2850287111351</v>
      </c>
      <c r="F10105" s="5">
        <f t="shared" si="2043"/>
        <v>384.02536325890713</v>
      </c>
      <c r="G10105" s="5">
        <f t="shared" si="2044"/>
        <v>1616.0570598233144</v>
      </c>
      <c r="H10105" s="5">
        <f t="shared" si="2045"/>
        <v>7639.3674517933568</v>
      </c>
      <c r="I10105" s="5">
        <f t="shared" si="2046"/>
        <v>720</v>
      </c>
      <c r="J10105" s="5">
        <f t="shared" si="2047"/>
        <v>6919.3674517933568</v>
      </c>
      <c r="K10105" s="2">
        <f t="shared" si="2048"/>
        <v>145127.9071491902</v>
      </c>
      <c r="L10105" s="2">
        <f t="shared" si="2049"/>
        <v>223140</v>
      </c>
      <c r="M10105" s="2">
        <f t="shared" si="2050"/>
        <v>40480</v>
      </c>
      <c r="N10105" s="6">
        <f t="shared" si="2051"/>
        <v>0</v>
      </c>
      <c r="O10105" s="2">
        <f t="shared" si="2052"/>
        <v>17532.0928508098</v>
      </c>
      <c r="P10105" s="2" t="str">
        <f t="shared" si="2053"/>
        <v/>
      </c>
    </row>
    <row r="10106" spans="1:16">
      <c r="A10106" s="6">
        <v>15</v>
      </c>
      <c r="B10106" s="6">
        <v>10</v>
      </c>
      <c r="C10106" s="6">
        <v>27</v>
      </c>
      <c r="D10106" s="6">
        <f t="shared" si="2041"/>
        <v>52</v>
      </c>
      <c r="E10106" s="5">
        <f t="shared" si="2042"/>
        <v>5639.2850287111351</v>
      </c>
      <c r="F10106" s="5">
        <f t="shared" si="2043"/>
        <v>384.02536325890713</v>
      </c>
      <c r="G10106" s="5">
        <f t="shared" si="2044"/>
        <v>1699.1907643430709</v>
      </c>
      <c r="H10106" s="5">
        <f t="shared" si="2045"/>
        <v>7722.5011563131138</v>
      </c>
      <c r="I10106" s="5">
        <f t="shared" si="2046"/>
        <v>720</v>
      </c>
      <c r="J10106" s="5">
        <f t="shared" si="2047"/>
        <v>7002.5011563131138</v>
      </c>
      <c r="K10106" s="2">
        <f t="shared" si="2048"/>
        <v>146571.20063043601</v>
      </c>
      <c r="L10106" s="2">
        <f t="shared" si="2049"/>
        <v>225840</v>
      </c>
      <c r="M10106" s="2">
        <f t="shared" si="2050"/>
        <v>41360</v>
      </c>
      <c r="N10106" s="6">
        <f t="shared" si="2051"/>
        <v>0</v>
      </c>
      <c r="O10106" s="2">
        <f t="shared" si="2052"/>
        <v>17908.799369563989</v>
      </c>
      <c r="P10106" s="2" t="str">
        <f t="shared" si="2053"/>
        <v/>
      </c>
    </row>
    <row r="10107" spans="1:16">
      <c r="A10107" s="6">
        <v>15</v>
      </c>
      <c r="B10107" s="6">
        <v>10</v>
      </c>
      <c r="C10107" s="6">
        <v>28</v>
      </c>
      <c r="D10107" s="6">
        <f t="shared" si="2041"/>
        <v>53</v>
      </c>
      <c r="E10107" s="5">
        <f t="shared" si="2042"/>
        <v>5639.2850287111351</v>
      </c>
      <c r="F10107" s="5">
        <f t="shared" si="2043"/>
        <v>384.02536325890713</v>
      </c>
      <c r="G10107" s="5">
        <f t="shared" si="2044"/>
        <v>1784.1503025602246</v>
      </c>
      <c r="H10107" s="5">
        <f t="shared" si="2045"/>
        <v>7807.4606945302676</v>
      </c>
      <c r="I10107" s="5">
        <f t="shared" si="2046"/>
        <v>720</v>
      </c>
      <c r="J10107" s="5">
        <f t="shared" si="2047"/>
        <v>7087.4606945302676</v>
      </c>
      <c r="K10107" s="2">
        <f t="shared" si="2048"/>
        <v>148046.1926133727</v>
      </c>
      <c r="L10107" s="2">
        <f t="shared" si="2049"/>
        <v>228540</v>
      </c>
      <c r="M10107" s="2">
        <f t="shared" si="2050"/>
        <v>42240</v>
      </c>
      <c r="N10107" s="6">
        <f t="shared" si="2051"/>
        <v>0</v>
      </c>
      <c r="O10107" s="2">
        <f t="shared" si="2052"/>
        <v>18253.807386627304</v>
      </c>
      <c r="P10107" s="2" t="str">
        <f t="shared" si="2053"/>
        <v/>
      </c>
    </row>
    <row r="10108" spans="1:16">
      <c r="A10108" s="6">
        <v>15</v>
      </c>
      <c r="B10108" s="6">
        <v>10</v>
      </c>
      <c r="C10108" s="6">
        <v>29</v>
      </c>
      <c r="D10108" s="6">
        <f t="shared" si="2041"/>
        <v>54</v>
      </c>
      <c r="E10108" s="5">
        <f t="shared" si="2042"/>
        <v>5639.2850287111351</v>
      </c>
      <c r="F10108" s="5">
        <f t="shared" si="2043"/>
        <v>384.02536325890713</v>
      </c>
      <c r="G10108" s="5">
        <f t="shared" si="2044"/>
        <v>1870.9683306758782</v>
      </c>
      <c r="H10108" s="5">
        <f t="shared" si="2045"/>
        <v>7894.2787226459204</v>
      </c>
      <c r="I10108" s="5">
        <f t="shared" si="2046"/>
        <v>720</v>
      </c>
      <c r="J10108" s="5">
        <f t="shared" si="2047"/>
        <v>7174.2787226459204</v>
      </c>
      <c r="K10108" s="2">
        <f t="shared" si="2048"/>
        <v>149553.4500459361</v>
      </c>
      <c r="L10108" s="2">
        <f t="shared" si="2049"/>
        <v>231240</v>
      </c>
      <c r="M10108" s="2">
        <f t="shared" si="2050"/>
        <v>43120</v>
      </c>
      <c r="N10108" s="6">
        <f t="shared" si="2051"/>
        <v>0</v>
      </c>
      <c r="O10108" s="2">
        <f t="shared" si="2052"/>
        <v>18566.549954063899</v>
      </c>
      <c r="P10108" s="2" t="str">
        <f t="shared" si="2053"/>
        <v/>
      </c>
    </row>
    <row r="10109" spans="1:16">
      <c r="A10109" s="6">
        <v>15</v>
      </c>
      <c r="B10109" s="6">
        <v>10</v>
      </c>
      <c r="C10109" s="6">
        <v>30</v>
      </c>
      <c r="D10109" s="6">
        <f t="shared" si="2041"/>
        <v>55</v>
      </c>
      <c r="E10109" s="5">
        <f t="shared" si="2042"/>
        <v>5639.2850287111351</v>
      </c>
      <c r="F10109" s="5">
        <f t="shared" si="2043"/>
        <v>384.02536325890713</v>
      </c>
      <c r="G10109" s="5">
        <f t="shared" si="2044"/>
        <v>1959.6780360096488</v>
      </c>
      <c r="H10109" s="5">
        <f t="shared" si="2045"/>
        <v>7982.9884279796916</v>
      </c>
      <c r="I10109" s="5">
        <f t="shared" si="2046"/>
        <v>720</v>
      </c>
      <c r="J10109" s="5">
        <f t="shared" si="2047"/>
        <v>7262.9884279796916</v>
      </c>
      <c r="K10109" s="2">
        <f t="shared" si="2048"/>
        <v>151093.54909686965</v>
      </c>
      <c r="L10109" s="2">
        <f t="shared" si="2049"/>
        <v>233940</v>
      </c>
      <c r="M10109" s="2">
        <f t="shared" si="2050"/>
        <v>44000</v>
      </c>
      <c r="N10109" s="6">
        <f t="shared" si="2051"/>
        <v>0</v>
      </c>
      <c r="O10109" s="2">
        <f t="shared" si="2052"/>
        <v>18846.450903130346</v>
      </c>
      <c r="P10109" s="2" t="str">
        <f t="shared" si="2053"/>
        <v/>
      </c>
    </row>
    <row r="10110" spans="1:16">
      <c r="A10110" s="6">
        <v>15</v>
      </c>
      <c r="B10110" s="6">
        <v>11</v>
      </c>
      <c r="C10110" s="6">
        <v>0</v>
      </c>
      <c r="D10110" s="6">
        <f t="shared" si="2041"/>
        <v>26</v>
      </c>
      <c r="E10110" s="5">
        <f t="shared" si="2042"/>
        <v>5639.2850287111351</v>
      </c>
      <c r="F10110" s="5">
        <f t="shared" si="2043"/>
        <v>432.98859707441784</v>
      </c>
      <c r="G10110" s="5">
        <f t="shared" si="2044"/>
        <v>0</v>
      </c>
      <c r="H10110" s="5">
        <f t="shared" si="2045"/>
        <v>6072.2736257855531</v>
      </c>
      <c r="I10110" s="5">
        <f t="shared" si="2046"/>
        <v>720</v>
      </c>
      <c r="J10110" s="5">
        <f t="shared" si="2047"/>
        <v>5352.2736257855531</v>
      </c>
      <c r="K10110" s="2">
        <f t="shared" si="2048"/>
        <v>117921.41711433252</v>
      </c>
      <c r="L10110" s="2">
        <f t="shared" si="2049"/>
        <v>155034</v>
      </c>
      <c r="M10110" s="2">
        <f t="shared" si="2050"/>
        <v>18040</v>
      </c>
      <c r="N10110" s="6">
        <f t="shared" si="2051"/>
        <v>1</v>
      </c>
      <c r="O10110" s="2">
        <f t="shared" si="2052"/>
        <v>-927.41711433252203</v>
      </c>
      <c r="P10110" s="2">
        <f t="shared" si="2053"/>
        <v>-927.41711433252203</v>
      </c>
    </row>
    <row r="10111" spans="1:16">
      <c r="A10111" s="6">
        <v>15</v>
      </c>
      <c r="B10111" s="6">
        <v>11</v>
      </c>
      <c r="C10111" s="6">
        <v>1</v>
      </c>
      <c r="D10111" s="6">
        <f t="shared" si="2041"/>
        <v>27</v>
      </c>
      <c r="E10111" s="5">
        <f t="shared" si="2042"/>
        <v>5639.2850287111351</v>
      </c>
      <c r="F10111" s="5">
        <f t="shared" si="2043"/>
        <v>432.98859707441784</v>
      </c>
      <c r="G10111" s="5">
        <f t="shared" si="2044"/>
        <v>45.5625</v>
      </c>
      <c r="H10111" s="5">
        <f t="shared" si="2045"/>
        <v>6117.8361257855531</v>
      </c>
      <c r="I10111" s="5">
        <f t="shared" si="2046"/>
        <v>720</v>
      </c>
      <c r="J10111" s="5">
        <f t="shared" si="2047"/>
        <v>5397.8361257855531</v>
      </c>
      <c r="K10111" s="2">
        <f t="shared" si="2048"/>
        <v>118712.43273933252</v>
      </c>
      <c r="L10111" s="2">
        <f t="shared" si="2049"/>
        <v>157734</v>
      </c>
      <c r="M10111" s="2">
        <f t="shared" si="2050"/>
        <v>18920</v>
      </c>
      <c r="N10111" s="6">
        <f t="shared" si="2051"/>
        <v>1</v>
      </c>
      <c r="O10111" s="2">
        <f t="shared" si="2052"/>
        <v>101.56726066747797</v>
      </c>
      <c r="P10111" s="2">
        <f t="shared" si="2053"/>
        <v>101.56726066747797</v>
      </c>
    </row>
    <row r="10112" spans="1:16">
      <c r="A10112" s="6">
        <v>15</v>
      </c>
      <c r="B10112" s="6">
        <v>11</v>
      </c>
      <c r="C10112" s="6">
        <v>2</v>
      </c>
      <c r="D10112" s="6">
        <f t="shared" si="2041"/>
        <v>28</v>
      </c>
      <c r="E10112" s="5">
        <f t="shared" si="2042"/>
        <v>5639.2850287111351</v>
      </c>
      <c r="F10112" s="5">
        <f t="shared" si="2043"/>
        <v>432.98859707441784</v>
      </c>
      <c r="G10112" s="5">
        <f t="shared" si="2044"/>
        <v>92.264062499999994</v>
      </c>
      <c r="H10112" s="5">
        <f t="shared" si="2045"/>
        <v>6164.5376882855535</v>
      </c>
      <c r="I10112" s="5">
        <f t="shared" si="2046"/>
        <v>720</v>
      </c>
      <c r="J10112" s="5">
        <f t="shared" si="2047"/>
        <v>5444.5376882855535</v>
      </c>
      <c r="K10112" s="2">
        <f t="shared" si="2048"/>
        <v>119523.22375495752</v>
      </c>
      <c r="L10112" s="2">
        <f t="shared" si="2049"/>
        <v>160434</v>
      </c>
      <c r="M10112" s="2">
        <f t="shared" si="2050"/>
        <v>19800</v>
      </c>
      <c r="N10112" s="6">
        <f t="shared" si="2051"/>
        <v>1</v>
      </c>
      <c r="O10112" s="2">
        <f t="shared" si="2052"/>
        <v>1110.776245042478</v>
      </c>
      <c r="P10112" s="2">
        <f t="shared" si="2053"/>
        <v>1110.776245042478</v>
      </c>
    </row>
    <row r="10113" spans="1:16">
      <c r="A10113" s="6">
        <v>15</v>
      </c>
      <c r="B10113" s="6">
        <v>11</v>
      </c>
      <c r="C10113" s="6">
        <v>3</v>
      </c>
      <c r="D10113" s="6">
        <f t="shared" si="2041"/>
        <v>29</v>
      </c>
      <c r="E10113" s="5">
        <f t="shared" si="2042"/>
        <v>5639.2850287111351</v>
      </c>
      <c r="F10113" s="5">
        <f t="shared" si="2043"/>
        <v>432.98859707441784</v>
      </c>
      <c r="G10113" s="5">
        <f t="shared" si="2044"/>
        <v>140.12604492187498</v>
      </c>
      <c r="H10113" s="5">
        <f t="shared" si="2045"/>
        <v>6212.3996707074284</v>
      </c>
      <c r="I10113" s="5">
        <f t="shared" si="2046"/>
        <v>720</v>
      </c>
      <c r="J10113" s="5">
        <f t="shared" si="2047"/>
        <v>5492.3996707074284</v>
      </c>
      <c r="K10113" s="2">
        <f t="shared" si="2048"/>
        <v>120354.16094978174</v>
      </c>
      <c r="L10113" s="2">
        <f t="shared" si="2049"/>
        <v>163134</v>
      </c>
      <c r="M10113" s="2">
        <f t="shared" si="2050"/>
        <v>20680</v>
      </c>
      <c r="N10113" s="6">
        <f t="shared" si="2051"/>
        <v>1</v>
      </c>
      <c r="O10113" s="2">
        <f t="shared" si="2052"/>
        <v>2099.8390502182592</v>
      </c>
      <c r="P10113" s="2">
        <f t="shared" si="2053"/>
        <v>2099.8390502182592</v>
      </c>
    </row>
    <row r="10114" spans="1:16">
      <c r="A10114" s="6">
        <v>15</v>
      </c>
      <c r="B10114" s="6">
        <v>11</v>
      </c>
      <c r="C10114" s="6">
        <v>4</v>
      </c>
      <c r="D10114" s="6">
        <f t="shared" si="2041"/>
        <v>30</v>
      </c>
      <c r="E10114" s="5">
        <f t="shared" si="2042"/>
        <v>5639.2850287111351</v>
      </c>
      <c r="F10114" s="5">
        <f t="shared" si="2043"/>
        <v>432.98859707441784</v>
      </c>
      <c r="G10114" s="5">
        <f t="shared" si="2044"/>
        <v>189.17016064453125</v>
      </c>
      <c r="H10114" s="5">
        <f t="shared" si="2045"/>
        <v>6261.4437864300844</v>
      </c>
      <c r="I10114" s="5">
        <f t="shared" si="2046"/>
        <v>720</v>
      </c>
      <c r="J10114" s="5">
        <f t="shared" si="2047"/>
        <v>5541.4437864300844</v>
      </c>
      <c r="K10114" s="2">
        <f t="shared" si="2048"/>
        <v>121205.62129218897</v>
      </c>
      <c r="L10114" s="2">
        <f t="shared" si="2049"/>
        <v>165834</v>
      </c>
      <c r="M10114" s="2">
        <f t="shared" si="2050"/>
        <v>21560</v>
      </c>
      <c r="N10114" s="6">
        <f t="shared" si="2051"/>
        <v>1</v>
      </c>
      <c r="O10114" s="2">
        <f t="shared" si="2052"/>
        <v>3068.3787078110327</v>
      </c>
      <c r="P10114" s="2">
        <f t="shared" si="2053"/>
        <v>3068.3787078110327</v>
      </c>
    </row>
    <row r="10115" spans="1:16">
      <c r="A10115" s="6">
        <v>15</v>
      </c>
      <c r="B10115" s="6">
        <v>11</v>
      </c>
      <c r="C10115" s="6">
        <v>5</v>
      </c>
      <c r="D10115" s="6">
        <f t="shared" si="2041"/>
        <v>31</v>
      </c>
      <c r="E10115" s="5">
        <f t="shared" si="2042"/>
        <v>5639.2850287111351</v>
      </c>
      <c r="F10115" s="5">
        <f t="shared" si="2043"/>
        <v>432.98859707441784</v>
      </c>
      <c r="G10115" s="5">
        <f t="shared" si="2044"/>
        <v>239.41848456573481</v>
      </c>
      <c r="H10115" s="5">
        <f t="shared" si="2045"/>
        <v>6311.6921103512877</v>
      </c>
      <c r="I10115" s="5">
        <f t="shared" si="2046"/>
        <v>720</v>
      </c>
      <c r="J10115" s="5">
        <f t="shared" si="2047"/>
        <v>5591.6921103512877</v>
      </c>
      <c r="K10115" s="2">
        <f t="shared" si="2048"/>
        <v>122077.98802693207</v>
      </c>
      <c r="L10115" s="2">
        <f t="shared" si="2049"/>
        <v>168534</v>
      </c>
      <c r="M10115" s="2">
        <f t="shared" si="2050"/>
        <v>22440</v>
      </c>
      <c r="N10115" s="6">
        <f t="shared" si="2051"/>
        <v>1</v>
      </c>
      <c r="O10115" s="2">
        <f t="shared" si="2052"/>
        <v>4016.0119730679289</v>
      </c>
      <c r="P10115" s="2">
        <f t="shared" si="2053"/>
        <v>4016.0119730679289</v>
      </c>
    </row>
    <row r="10116" spans="1:16">
      <c r="A10116" s="6">
        <v>15</v>
      </c>
      <c r="B10116" s="6">
        <v>11</v>
      </c>
      <c r="C10116" s="6">
        <v>6</v>
      </c>
      <c r="D10116" s="6">
        <f t="shared" ref="D10116:D10179" si="2054">A10116+B10116+C10116</f>
        <v>32</v>
      </c>
      <c r="E10116" s="5">
        <f t="shared" ref="E10116:E10179" si="2055">IF(A10116=0,0,A10116*LABOR_HRS_WK_TOM*SEASON_WEEKS*(1+DIM_PCT_TOM)^A10116)</f>
        <v>5639.2850287111351</v>
      </c>
      <c r="F10116" s="5">
        <f t="shared" ref="F10116:F10179" si="2056">IF(B10116=0,0,B10116*LABOR_HRS_WK_CAR*SEASON_WEEKS*(1+DIM_PCT_CAR)^B10116)</f>
        <v>432.98859707441784</v>
      </c>
      <c r="G10116" s="5">
        <f t="shared" ref="G10116:G10179" si="2057">IF(C10116=0,0,C10116*LABOR_HRS_WK_MES*SEASON_WEEKS*(1+DIM_PCT_MES)^C10116)</f>
        <v>290.89345874736784</v>
      </c>
      <c r="H10116" s="5">
        <f t="shared" ref="H10116:H10179" si="2058">E10116+F10116+G10116</f>
        <v>6363.1670845329209</v>
      </c>
      <c r="I10116" s="5">
        <f t="shared" ref="I10116:I10179" si="2059">MIN(H10116,FARMER_HRS)</f>
        <v>720</v>
      </c>
      <c r="J10116" s="5">
        <f t="shared" ref="J10116:J10179" si="2060">MAX(0,H10116-FARMER_HRS)</f>
        <v>5643.1670845329209</v>
      </c>
      <c r="K10116" s="2">
        <f t="shared" ref="K10116:K10179" si="2061">I10116*FARMER_RATE+J10116*TEMP_WORKER_RATE</f>
        <v>122971.65077314098</v>
      </c>
      <c r="L10116" s="2">
        <f t="shared" ref="L10116:L10179" si="2062">A10116*PRICE_TOM+B10116*PRICE_CAR+C10116*PRICE_MES</f>
        <v>171234</v>
      </c>
      <c r="M10116" s="2">
        <f t="shared" ref="M10116:M10179" si="2063">A10116*FERT_BED_TOM+B10116*FERT_BED_CAR+C10116*FERT_BED_MES</f>
        <v>23320</v>
      </c>
      <c r="N10116" s="6">
        <f t="shared" ref="N10116:N10179" si="2064">IF(AND(D10116&lt;=TOTAL_BEDS,J10116&lt;=TEMP_WORKER_MAX*TEMP_WORKER_HRS),1,0)</f>
        <v>1</v>
      </c>
      <c r="O10116" s="2">
        <f t="shared" ref="O10116:O10179" si="2065">L10116-M10116-K10116-FIXED_COSTS</f>
        <v>4942.3492268590198</v>
      </c>
      <c r="P10116" s="2">
        <f t="shared" ref="P10116:P10179" si="2066">IF(N10116=1,O10116,"")</f>
        <v>4942.3492268590198</v>
      </c>
    </row>
    <row r="10117" spans="1:16">
      <c r="A10117" s="6">
        <v>15</v>
      </c>
      <c r="B10117" s="6">
        <v>11</v>
      </c>
      <c r="C10117" s="6">
        <v>7</v>
      </c>
      <c r="D10117" s="6">
        <f t="shared" si="2054"/>
        <v>33</v>
      </c>
      <c r="E10117" s="5">
        <f t="shared" si="2055"/>
        <v>5639.2850287111351</v>
      </c>
      <c r="F10117" s="5">
        <f t="shared" si="2056"/>
        <v>432.98859707441784</v>
      </c>
      <c r="G10117" s="5">
        <f t="shared" si="2057"/>
        <v>343.61789814532818</v>
      </c>
      <c r="H10117" s="5">
        <f t="shared" si="2058"/>
        <v>6415.8915239308817</v>
      </c>
      <c r="I10117" s="5">
        <f t="shared" si="2059"/>
        <v>720</v>
      </c>
      <c r="J10117" s="5">
        <f t="shared" si="2060"/>
        <v>5695.8915239308817</v>
      </c>
      <c r="K10117" s="2">
        <f t="shared" si="2061"/>
        <v>123887.00562380003</v>
      </c>
      <c r="L10117" s="2">
        <f t="shared" si="2062"/>
        <v>173934</v>
      </c>
      <c r="M10117" s="2">
        <f t="shared" si="2063"/>
        <v>24200</v>
      </c>
      <c r="N10117" s="6">
        <f t="shared" si="2064"/>
        <v>1</v>
      </c>
      <c r="O10117" s="2">
        <f t="shared" si="2065"/>
        <v>5846.9943761999748</v>
      </c>
      <c r="P10117" s="2">
        <f t="shared" si="2066"/>
        <v>5846.9943761999748</v>
      </c>
    </row>
    <row r="10118" spans="1:16">
      <c r="A10118" s="6">
        <v>15</v>
      </c>
      <c r="B10118" s="6">
        <v>11</v>
      </c>
      <c r="C10118" s="6">
        <v>8</v>
      </c>
      <c r="D10118" s="6">
        <f t="shared" si="2054"/>
        <v>34</v>
      </c>
      <c r="E10118" s="5">
        <f t="shared" si="2055"/>
        <v>5639.2850287111351</v>
      </c>
      <c r="F10118" s="5">
        <f t="shared" si="2056"/>
        <v>432.98859707441784</v>
      </c>
      <c r="G10118" s="5">
        <f t="shared" si="2057"/>
        <v>397.61499642530839</v>
      </c>
      <c r="H10118" s="5">
        <f t="shared" si="2058"/>
        <v>6469.8886222108613</v>
      </c>
      <c r="I10118" s="5">
        <f t="shared" si="2059"/>
        <v>720</v>
      </c>
      <c r="J10118" s="5">
        <f t="shared" si="2060"/>
        <v>5749.8886222108613</v>
      </c>
      <c r="K10118" s="2">
        <f t="shared" si="2061"/>
        <v>124824.45524671634</v>
      </c>
      <c r="L10118" s="2">
        <f t="shared" si="2062"/>
        <v>176634</v>
      </c>
      <c r="M10118" s="2">
        <f t="shared" si="2063"/>
        <v>25080</v>
      </c>
      <c r="N10118" s="6">
        <f t="shared" si="2064"/>
        <v>1</v>
      </c>
      <c r="O10118" s="2">
        <f t="shared" si="2065"/>
        <v>6729.5447532836552</v>
      </c>
      <c r="P10118" s="2">
        <f t="shared" si="2066"/>
        <v>6729.5447532836552</v>
      </c>
    </row>
    <row r="10119" spans="1:16">
      <c r="A10119" s="6">
        <v>15</v>
      </c>
      <c r="B10119" s="6">
        <v>11</v>
      </c>
      <c r="C10119" s="6">
        <v>9</v>
      </c>
      <c r="D10119" s="6">
        <f t="shared" si="2054"/>
        <v>35</v>
      </c>
      <c r="E10119" s="5">
        <f t="shared" si="2055"/>
        <v>5639.2850287111351</v>
      </c>
      <c r="F10119" s="5">
        <f t="shared" si="2056"/>
        <v>432.98859707441784</v>
      </c>
      <c r="G10119" s="5">
        <f t="shared" si="2057"/>
        <v>452.90833186570285</v>
      </c>
      <c r="H10119" s="5">
        <f t="shared" si="2058"/>
        <v>6525.1819576512562</v>
      </c>
      <c r="I10119" s="5">
        <f t="shared" si="2059"/>
        <v>720</v>
      </c>
      <c r="J10119" s="5">
        <f t="shared" si="2060"/>
        <v>5805.1819576512562</v>
      </c>
      <c r="K10119" s="2">
        <f t="shared" si="2061"/>
        <v>125784.40898700098</v>
      </c>
      <c r="L10119" s="2">
        <f t="shared" si="2062"/>
        <v>179334</v>
      </c>
      <c r="M10119" s="2">
        <f t="shared" si="2063"/>
        <v>25960</v>
      </c>
      <c r="N10119" s="6">
        <f t="shared" si="2064"/>
        <v>0</v>
      </c>
      <c r="O10119" s="2">
        <f t="shared" si="2065"/>
        <v>7589.5910129990225</v>
      </c>
      <c r="P10119" s="2" t="str">
        <f t="shared" si="2066"/>
        <v/>
      </c>
    </row>
    <row r="10120" spans="1:16">
      <c r="A10120" s="6">
        <v>15</v>
      </c>
      <c r="B10120" s="6">
        <v>11</v>
      </c>
      <c r="C10120" s="6">
        <v>10</v>
      </c>
      <c r="D10120" s="6">
        <f t="shared" si="2054"/>
        <v>36</v>
      </c>
      <c r="E10120" s="5">
        <f t="shared" si="2055"/>
        <v>5639.2850287111351</v>
      </c>
      <c r="F10120" s="5">
        <f t="shared" si="2056"/>
        <v>432.98859707441784</v>
      </c>
      <c r="G10120" s="5">
        <f t="shared" si="2057"/>
        <v>509.52187334891573</v>
      </c>
      <c r="H10120" s="5">
        <f t="shared" si="2058"/>
        <v>6581.7954991344686</v>
      </c>
      <c r="I10120" s="5">
        <f t="shared" si="2059"/>
        <v>720</v>
      </c>
      <c r="J10120" s="5">
        <f t="shared" si="2060"/>
        <v>5861.7954991344686</v>
      </c>
      <c r="K10120" s="2">
        <f t="shared" si="2061"/>
        <v>126767.28297108453</v>
      </c>
      <c r="L10120" s="2">
        <f t="shared" si="2062"/>
        <v>182034</v>
      </c>
      <c r="M10120" s="2">
        <f t="shared" si="2063"/>
        <v>26840</v>
      </c>
      <c r="N10120" s="6">
        <f t="shared" si="2064"/>
        <v>0</v>
      </c>
      <c r="O10120" s="2">
        <f t="shared" si="2065"/>
        <v>8426.7170289154747</v>
      </c>
      <c r="P10120" s="2" t="str">
        <f t="shared" si="2066"/>
        <v/>
      </c>
    </row>
    <row r="10121" spans="1:16">
      <c r="A10121" s="6">
        <v>15</v>
      </c>
      <c r="B10121" s="6">
        <v>11</v>
      </c>
      <c r="C10121" s="6">
        <v>11</v>
      </c>
      <c r="D10121" s="6">
        <f t="shared" si="2054"/>
        <v>37</v>
      </c>
      <c r="E10121" s="5">
        <f t="shared" si="2055"/>
        <v>5639.2850287111351</v>
      </c>
      <c r="F10121" s="5">
        <f t="shared" si="2056"/>
        <v>432.98859707441784</v>
      </c>
      <c r="G10121" s="5">
        <f t="shared" si="2057"/>
        <v>567.47998644235474</v>
      </c>
      <c r="H10121" s="5">
        <f t="shared" si="2058"/>
        <v>6639.753612227908</v>
      </c>
      <c r="I10121" s="5">
        <f t="shared" si="2059"/>
        <v>720</v>
      </c>
      <c r="J10121" s="5">
        <f t="shared" si="2060"/>
        <v>5919.753612227908</v>
      </c>
      <c r="K10121" s="2">
        <f t="shared" si="2061"/>
        <v>127773.50021229006</v>
      </c>
      <c r="L10121" s="2">
        <f t="shared" si="2062"/>
        <v>184734</v>
      </c>
      <c r="M10121" s="2">
        <f t="shared" si="2063"/>
        <v>27720</v>
      </c>
      <c r="N10121" s="6">
        <f t="shared" si="2064"/>
        <v>0</v>
      </c>
      <c r="O10121" s="2">
        <f t="shared" si="2065"/>
        <v>9240.4997877099377</v>
      </c>
      <c r="P10121" s="2" t="str">
        <f t="shared" si="2066"/>
        <v/>
      </c>
    </row>
    <row r="10122" spans="1:16">
      <c r="A10122" s="6">
        <v>15</v>
      </c>
      <c r="B10122" s="6">
        <v>11</v>
      </c>
      <c r="C10122" s="6">
        <v>12</v>
      </c>
      <c r="D10122" s="6">
        <f t="shared" si="2054"/>
        <v>38</v>
      </c>
      <c r="E10122" s="5">
        <f t="shared" si="2055"/>
        <v>5639.2850287111351</v>
      </c>
      <c r="F10122" s="5">
        <f t="shared" si="2056"/>
        <v>432.98859707441784</v>
      </c>
      <c r="G10122" s="5">
        <f t="shared" si="2057"/>
        <v>626.80743957041921</v>
      </c>
      <c r="H10122" s="5">
        <f t="shared" si="2058"/>
        <v>6699.081065355972</v>
      </c>
      <c r="I10122" s="5">
        <f t="shared" si="2059"/>
        <v>720</v>
      </c>
      <c r="J10122" s="5">
        <f t="shared" si="2060"/>
        <v>5979.081065355972</v>
      </c>
      <c r="K10122" s="2">
        <f t="shared" si="2061"/>
        <v>128803.49071798562</v>
      </c>
      <c r="L10122" s="2">
        <f t="shared" si="2062"/>
        <v>187434</v>
      </c>
      <c r="M10122" s="2">
        <f t="shared" si="2063"/>
        <v>28600</v>
      </c>
      <c r="N10122" s="6">
        <f t="shared" si="2064"/>
        <v>0</v>
      </c>
      <c r="O10122" s="2">
        <f t="shared" si="2065"/>
        <v>10030.509282014376</v>
      </c>
      <c r="P10122" s="2" t="str">
        <f t="shared" si="2066"/>
        <v/>
      </c>
    </row>
    <row r="10123" spans="1:16">
      <c r="A10123" s="6">
        <v>15</v>
      </c>
      <c r="B10123" s="6">
        <v>11</v>
      </c>
      <c r="C10123" s="6">
        <v>13</v>
      </c>
      <c r="D10123" s="6">
        <f t="shared" si="2054"/>
        <v>39</v>
      </c>
      <c r="E10123" s="5">
        <f t="shared" si="2055"/>
        <v>5639.2850287111351</v>
      </c>
      <c r="F10123" s="5">
        <f t="shared" si="2056"/>
        <v>432.98859707441784</v>
      </c>
      <c r="G10123" s="5">
        <f t="shared" si="2057"/>
        <v>687.52941027880343</v>
      </c>
      <c r="H10123" s="5">
        <f t="shared" si="2058"/>
        <v>6759.803036064357</v>
      </c>
      <c r="I10123" s="5">
        <f t="shared" si="2059"/>
        <v>720</v>
      </c>
      <c r="J10123" s="5">
        <f t="shared" si="2060"/>
        <v>6039.803036064357</v>
      </c>
      <c r="K10123" s="2">
        <f t="shared" si="2061"/>
        <v>129857.69159833953</v>
      </c>
      <c r="L10123" s="2">
        <f t="shared" si="2062"/>
        <v>190134</v>
      </c>
      <c r="M10123" s="2">
        <f t="shared" si="2063"/>
        <v>29480</v>
      </c>
      <c r="N10123" s="6">
        <f t="shared" si="2064"/>
        <v>0</v>
      </c>
      <c r="O10123" s="2">
        <f t="shared" si="2065"/>
        <v>10796.30840166047</v>
      </c>
      <c r="P10123" s="2" t="str">
        <f t="shared" si="2066"/>
        <v/>
      </c>
    </row>
    <row r="10124" spans="1:16">
      <c r="A10124" s="6">
        <v>15</v>
      </c>
      <c r="B10124" s="6">
        <v>11</v>
      </c>
      <c r="C10124" s="6">
        <v>14</v>
      </c>
      <c r="D10124" s="6">
        <f t="shared" si="2054"/>
        <v>40</v>
      </c>
      <c r="E10124" s="5">
        <f t="shared" si="2055"/>
        <v>5639.2850287111351</v>
      </c>
      <c r="F10124" s="5">
        <f t="shared" si="2056"/>
        <v>432.98859707441784</v>
      </c>
      <c r="G10124" s="5">
        <f t="shared" si="2057"/>
        <v>749.67149159246469</v>
      </c>
      <c r="H10124" s="5">
        <f t="shared" si="2058"/>
        <v>6821.945117378018</v>
      </c>
      <c r="I10124" s="5">
        <f t="shared" si="2059"/>
        <v>720</v>
      </c>
      <c r="J10124" s="5">
        <f t="shared" si="2060"/>
        <v>6101.945117378018</v>
      </c>
      <c r="K10124" s="2">
        <f t="shared" si="2061"/>
        <v>130936.5471767017</v>
      </c>
      <c r="L10124" s="2">
        <f t="shared" si="2062"/>
        <v>192834</v>
      </c>
      <c r="M10124" s="2">
        <f t="shared" si="2063"/>
        <v>30360</v>
      </c>
      <c r="N10124" s="6">
        <f t="shared" si="2064"/>
        <v>0</v>
      </c>
      <c r="O10124" s="2">
        <f t="shared" si="2065"/>
        <v>11537.452823298299</v>
      </c>
      <c r="P10124" s="2" t="str">
        <f t="shared" si="2066"/>
        <v/>
      </c>
    </row>
    <row r="10125" spans="1:16">
      <c r="A10125" s="6">
        <v>15</v>
      </c>
      <c r="B10125" s="6">
        <v>11</v>
      </c>
      <c r="C10125" s="6">
        <v>15</v>
      </c>
      <c r="D10125" s="6">
        <f t="shared" si="2054"/>
        <v>41</v>
      </c>
      <c r="E10125" s="5">
        <f t="shared" si="2055"/>
        <v>5639.2850287111351</v>
      </c>
      <c r="F10125" s="5">
        <f t="shared" si="2056"/>
        <v>432.98859707441784</v>
      </c>
      <c r="G10125" s="5">
        <f t="shared" si="2057"/>
        <v>813.25969846861108</v>
      </c>
      <c r="H10125" s="5">
        <f t="shared" si="2058"/>
        <v>6885.5333242541637</v>
      </c>
      <c r="I10125" s="5">
        <f t="shared" si="2059"/>
        <v>720</v>
      </c>
      <c r="J10125" s="5">
        <f t="shared" si="2060"/>
        <v>6165.5333242541637</v>
      </c>
      <c r="K10125" s="2">
        <f t="shared" si="2061"/>
        <v>132040.50910163479</v>
      </c>
      <c r="L10125" s="2">
        <f t="shared" si="2062"/>
        <v>195534</v>
      </c>
      <c r="M10125" s="2">
        <f t="shared" si="2063"/>
        <v>31240</v>
      </c>
      <c r="N10125" s="6">
        <f t="shared" si="2064"/>
        <v>0</v>
      </c>
      <c r="O10125" s="2">
        <f t="shared" si="2065"/>
        <v>12253.490898365213</v>
      </c>
      <c r="P10125" s="2" t="str">
        <f t="shared" si="2066"/>
        <v/>
      </c>
    </row>
    <row r="10126" spans="1:16">
      <c r="A10126" s="6">
        <v>15</v>
      </c>
      <c r="B10126" s="6">
        <v>11</v>
      </c>
      <c r="C10126" s="6">
        <v>16</v>
      </c>
      <c r="D10126" s="6">
        <f t="shared" si="2054"/>
        <v>42</v>
      </c>
      <c r="E10126" s="5">
        <f t="shared" si="2055"/>
        <v>5639.2850287111351</v>
      </c>
      <c r="F10126" s="5">
        <f t="shared" si="2056"/>
        <v>432.98859707441784</v>
      </c>
      <c r="G10126" s="5">
        <f t="shared" si="2057"/>
        <v>878.32047434610013</v>
      </c>
      <c r="H10126" s="5">
        <f t="shared" si="2058"/>
        <v>6950.5941001316532</v>
      </c>
      <c r="I10126" s="5">
        <f t="shared" si="2059"/>
        <v>720</v>
      </c>
      <c r="J10126" s="5">
        <f t="shared" si="2060"/>
        <v>6230.5941001316532</v>
      </c>
      <c r="K10126" s="2">
        <f t="shared" si="2061"/>
        <v>133170.03646061898</v>
      </c>
      <c r="L10126" s="2">
        <f t="shared" si="2062"/>
        <v>198234</v>
      </c>
      <c r="M10126" s="2">
        <f t="shared" si="2063"/>
        <v>32120</v>
      </c>
      <c r="N10126" s="6">
        <f t="shared" si="2064"/>
        <v>0</v>
      </c>
      <c r="O10126" s="2">
        <f t="shared" si="2065"/>
        <v>12943.963539381017</v>
      </c>
      <c r="P10126" s="2" t="str">
        <f t="shared" si="2066"/>
        <v/>
      </c>
    </row>
    <row r="10127" spans="1:16">
      <c r="A10127" s="6">
        <v>15</v>
      </c>
      <c r="B10127" s="6">
        <v>11</v>
      </c>
      <c r="C10127" s="6">
        <v>17</v>
      </c>
      <c r="D10127" s="6">
        <f t="shared" si="2054"/>
        <v>43</v>
      </c>
      <c r="E10127" s="5">
        <f t="shared" si="2055"/>
        <v>5639.2850287111351</v>
      </c>
      <c r="F10127" s="5">
        <f t="shared" si="2056"/>
        <v>432.98859707441784</v>
      </c>
      <c r="G10127" s="5">
        <f t="shared" si="2057"/>
        <v>944.88069779264049</v>
      </c>
      <c r="H10127" s="5">
        <f t="shared" si="2058"/>
        <v>7017.1543235781937</v>
      </c>
      <c r="I10127" s="5">
        <f t="shared" si="2059"/>
        <v>720</v>
      </c>
      <c r="J10127" s="5">
        <f t="shared" si="2060"/>
        <v>6297.1543235781937</v>
      </c>
      <c r="K10127" s="2">
        <f t="shared" si="2061"/>
        <v>134325.59589545475</v>
      </c>
      <c r="L10127" s="2">
        <f t="shared" si="2062"/>
        <v>200934</v>
      </c>
      <c r="M10127" s="2">
        <f t="shared" si="2063"/>
        <v>33000</v>
      </c>
      <c r="N10127" s="6">
        <f t="shared" si="2064"/>
        <v>0</v>
      </c>
      <c r="O10127" s="2">
        <f t="shared" si="2065"/>
        <v>13608.404104545247</v>
      </c>
      <c r="P10127" s="2" t="str">
        <f t="shared" si="2066"/>
        <v/>
      </c>
    </row>
    <row r="10128" spans="1:16">
      <c r="A10128" s="6">
        <v>15</v>
      </c>
      <c r="B10128" s="6">
        <v>11</v>
      </c>
      <c r="C10128" s="6">
        <v>18</v>
      </c>
      <c r="D10128" s="6">
        <f t="shared" si="2054"/>
        <v>44</v>
      </c>
      <c r="E10128" s="5">
        <f t="shared" si="2055"/>
        <v>5639.2850287111351</v>
      </c>
      <c r="F10128" s="5">
        <f t="shared" si="2056"/>
        <v>432.98859707441784</v>
      </c>
      <c r="G10128" s="5">
        <f t="shared" si="2057"/>
        <v>1012.9676892512279</v>
      </c>
      <c r="H10128" s="5">
        <f t="shared" si="2058"/>
        <v>7085.2413150367811</v>
      </c>
      <c r="I10128" s="5">
        <f t="shared" si="2059"/>
        <v>720</v>
      </c>
      <c r="J10128" s="5">
        <f t="shared" si="2060"/>
        <v>6365.2413150367811</v>
      </c>
      <c r="K10128" s="2">
        <f t="shared" si="2061"/>
        <v>135507.66171938856</v>
      </c>
      <c r="L10128" s="2">
        <f t="shared" si="2062"/>
        <v>203634</v>
      </c>
      <c r="M10128" s="2">
        <f t="shared" si="2063"/>
        <v>33880</v>
      </c>
      <c r="N10128" s="6">
        <f t="shared" si="2064"/>
        <v>0</v>
      </c>
      <c r="O10128" s="2">
        <f t="shared" si="2065"/>
        <v>14246.338280611439</v>
      </c>
      <c r="P10128" s="2" t="str">
        <f t="shared" si="2066"/>
        <v/>
      </c>
    </row>
    <row r="10129" spans="1:16">
      <c r="A10129" s="6">
        <v>15</v>
      </c>
      <c r="B10129" s="6">
        <v>11</v>
      </c>
      <c r="C10129" s="6">
        <v>19</v>
      </c>
      <c r="D10129" s="6">
        <f t="shared" si="2054"/>
        <v>45</v>
      </c>
      <c r="E10129" s="5">
        <f t="shared" si="2055"/>
        <v>5639.2850287111351</v>
      </c>
      <c r="F10129" s="5">
        <f t="shared" si="2056"/>
        <v>432.98859707441784</v>
      </c>
      <c r="G10129" s="5">
        <f t="shared" si="2057"/>
        <v>1082.6092178872495</v>
      </c>
      <c r="H10129" s="5">
        <f t="shared" si="2058"/>
        <v>7154.8828436728027</v>
      </c>
      <c r="I10129" s="5">
        <f t="shared" si="2059"/>
        <v>720</v>
      </c>
      <c r="J10129" s="5">
        <f t="shared" si="2060"/>
        <v>6434.8828436728027</v>
      </c>
      <c r="K10129" s="2">
        <f t="shared" si="2061"/>
        <v>136716.71603598614</v>
      </c>
      <c r="L10129" s="2">
        <f t="shared" si="2062"/>
        <v>206334</v>
      </c>
      <c r="M10129" s="2">
        <f t="shared" si="2063"/>
        <v>34760</v>
      </c>
      <c r="N10129" s="6">
        <f t="shared" si="2064"/>
        <v>0</v>
      </c>
      <c r="O10129" s="2">
        <f t="shared" si="2065"/>
        <v>14857.283964013855</v>
      </c>
      <c r="P10129" s="2" t="str">
        <f t="shared" si="2066"/>
        <v/>
      </c>
    </row>
    <row r="10130" spans="1:16">
      <c r="A10130" s="6">
        <v>15</v>
      </c>
      <c r="B10130" s="6">
        <v>11</v>
      </c>
      <c r="C10130" s="6">
        <v>20</v>
      </c>
      <c r="D10130" s="6">
        <f t="shared" si="2054"/>
        <v>46</v>
      </c>
      <c r="E10130" s="5">
        <f t="shared" si="2055"/>
        <v>5639.2850287111351</v>
      </c>
      <c r="F10130" s="5">
        <f t="shared" si="2056"/>
        <v>432.98859707441784</v>
      </c>
      <c r="G10130" s="5">
        <f t="shared" si="2057"/>
        <v>1153.8335085377266</v>
      </c>
      <c r="H10130" s="5">
        <f t="shared" si="2058"/>
        <v>7226.1071343232798</v>
      </c>
      <c r="I10130" s="5">
        <f t="shared" si="2059"/>
        <v>720</v>
      </c>
      <c r="J10130" s="5">
        <f t="shared" si="2060"/>
        <v>6506.1071343232798</v>
      </c>
      <c r="K10130" s="2">
        <f t="shared" si="2061"/>
        <v>137953.24885977915</v>
      </c>
      <c r="L10130" s="2">
        <f t="shared" si="2062"/>
        <v>209034</v>
      </c>
      <c r="M10130" s="2">
        <f t="shared" si="2063"/>
        <v>35640</v>
      </c>
      <c r="N10130" s="6">
        <f t="shared" si="2064"/>
        <v>0</v>
      </c>
      <c r="O10130" s="2">
        <f t="shared" si="2065"/>
        <v>15440.751140220847</v>
      </c>
      <c r="P10130" s="2" t="str">
        <f t="shared" si="2066"/>
        <v/>
      </c>
    </row>
    <row r="10131" spans="1:16">
      <c r="A10131" s="6">
        <v>15</v>
      </c>
      <c r="B10131" s="6">
        <v>11</v>
      </c>
      <c r="C10131" s="6">
        <v>21</v>
      </c>
      <c r="D10131" s="6">
        <f t="shared" si="2054"/>
        <v>47</v>
      </c>
      <c r="E10131" s="5">
        <f t="shared" si="2055"/>
        <v>5639.2850287111351</v>
      </c>
      <c r="F10131" s="5">
        <f t="shared" si="2056"/>
        <v>432.98859707441784</v>
      </c>
      <c r="G10131" s="5">
        <f t="shared" si="2057"/>
        <v>1226.6692487641703</v>
      </c>
      <c r="H10131" s="5">
        <f t="shared" si="2058"/>
        <v>7298.9428745497235</v>
      </c>
      <c r="I10131" s="5">
        <f t="shared" si="2059"/>
        <v>720</v>
      </c>
      <c r="J10131" s="5">
        <f t="shared" si="2060"/>
        <v>6578.9428745497235</v>
      </c>
      <c r="K10131" s="2">
        <f t="shared" si="2061"/>
        <v>139217.75823871046</v>
      </c>
      <c r="L10131" s="2">
        <f t="shared" si="2062"/>
        <v>211734</v>
      </c>
      <c r="M10131" s="2">
        <f t="shared" si="2063"/>
        <v>36520</v>
      </c>
      <c r="N10131" s="6">
        <f t="shared" si="2064"/>
        <v>0</v>
      </c>
      <c r="O10131" s="2">
        <f t="shared" si="2065"/>
        <v>15996.241761289537</v>
      </c>
      <c r="P10131" s="2" t="str">
        <f t="shared" si="2066"/>
        <v/>
      </c>
    </row>
    <row r="10132" spans="1:16">
      <c r="A10132" s="6">
        <v>15</v>
      </c>
      <c r="B10132" s="6">
        <v>11</v>
      </c>
      <c r="C10132" s="6">
        <v>22</v>
      </c>
      <c r="D10132" s="6">
        <f t="shared" si="2054"/>
        <v>48</v>
      </c>
      <c r="E10132" s="5">
        <f t="shared" si="2055"/>
        <v>5639.2850287111351</v>
      </c>
      <c r="F10132" s="5">
        <f t="shared" si="2056"/>
        <v>432.98859707441784</v>
      </c>
      <c r="G10132" s="5">
        <f t="shared" si="2057"/>
        <v>1301.1455960105666</v>
      </c>
      <c r="H10132" s="5">
        <f t="shared" si="2058"/>
        <v>7373.4192217961199</v>
      </c>
      <c r="I10132" s="5">
        <f t="shared" si="2059"/>
        <v>720</v>
      </c>
      <c r="J10132" s="5">
        <f t="shared" si="2060"/>
        <v>6653.4192217961199</v>
      </c>
      <c r="K10132" s="2">
        <f t="shared" si="2061"/>
        <v>140510.75037840486</v>
      </c>
      <c r="L10132" s="2">
        <f t="shared" si="2062"/>
        <v>214434</v>
      </c>
      <c r="M10132" s="2">
        <f t="shared" si="2063"/>
        <v>37400</v>
      </c>
      <c r="N10132" s="6">
        <f t="shared" si="2064"/>
        <v>0</v>
      </c>
      <c r="O10132" s="2">
        <f t="shared" si="2065"/>
        <v>16523.24962159514</v>
      </c>
      <c r="P10132" s="2" t="str">
        <f t="shared" si="2066"/>
        <v/>
      </c>
    </row>
    <row r="10133" spans="1:16">
      <c r="A10133" s="6">
        <v>15</v>
      </c>
      <c r="B10133" s="6">
        <v>11</v>
      </c>
      <c r="C10133" s="6">
        <v>23</v>
      </c>
      <c r="D10133" s="6">
        <f t="shared" si="2054"/>
        <v>49</v>
      </c>
      <c r="E10133" s="5">
        <f t="shared" si="2055"/>
        <v>5639.2850287111351</v>
      </c>
      <c r="F10133" s="5">
        <f t="shared" si="2056"/>
        <v>432.98859707441784</v>
      </c>
      <c r="G10133" s="5">
        <f t="shared" si="2057"/>
        <v>1377.292184868003</v>
      </c>
      <c r="H10133" s="5">
        <f t="shared" si="2058"/>
        <v>7449.5658106535557</v>
      </c>
      <c r="I10133" s="5">
        <f t="shared" si="2059"/>
        <v>720</v>
      </c>
      <c r="J10133" s="5">
        <f t="shared" si="2060"/>
        <v>6729.5658106535557</v>
      </c>
      <c r="K10133" s="2">
        <f t="shared" si="2061"/>
        <v>141832.73976829089</v>
      </c>
      <c r="L10133" s="2">
        <f t="shared" si="2062"/>
        <v>217134</v>
      </c>
      <c r="M10133" s="2">
        <f t="shared" si="2063"/>
        <v>38280</v>
      </c>
      <c r="N10133" s="6">
        <f t="shared" si="2064"/>
        <v>0</v>
      </c>
      <c r="O10133" s="2">
        <f t="shared" si="2065"/>
        <v>17021.260231709108</v>
      </c>
      <c r="P10133" s="2" t="str">
        <f t="shared" si="2066"/>
        <v/>
      </c>
    </row>
    <row r="10134" spans="1:16">
      <c r="A10134" s="6">
        <v>15</v>
      </c>
      <c r="B10134" s="6">
        <v>11</v>
      </c>
      <c r="C10134" s="6">
        <v>24</v>
      </c>
      <c r="D10134" s="6">
        <f t="shared" si="2054"/>
        <v>50</v>
      </c>
      <c r="E10134" s="5">
        <f t="shared" si="2055"/>
        <v>5639.2850287111351</v>
      </c>
      <c r="F10134" s="5">
        <f t="shared" si="2056"/>
        <v>432.98859707441784</v>
      </c>
      <c r="G10134" s="5">
        <f t="shared" si="2057"/>
        <v>1455.1391344474989</v>
      </c>
      <c r="H10134" s="5">
        <f t="shared" si="2058"/>
        <v>7527.4127602330518</v>
      </c>
      <c r="I10134" s="5">
        <f t="shared" si="2059"/>
        <v>720</v>
      </c>
      <c r="J10134" s="5">
        <f t="shared" si="2060"/>
        <v>6807.4127602330518</v>
      </c>
      <c r="K10134" s="2">
        <f t="shared" si="2061"/>
        <v>143184.24930960161</v>
      </c>
      <c r="L10134" s="2">
        <f t="shared" si="2062"/>
        <v>219834</v>
      </c>
      <c r="M10134" s="2">
        <f t="shared" si="2063"/>
        <v>39160</v>
      </c>
      <c r="N10134" s="6">
        <f t="shared" si="2064"/>
        <v>0</v>
      </c>
      <c r="O10134" s="2">
        <f t="shared" si="2065"/>
        <v>17489.750690398389</v>
      </c>
      <c r="P10134" s="2" t="str">
        <f t="shared" si="2066"/>
        <v/>
      </c>
    </row>
    <row r="10135" spans="1:16">
      <c r="A10135" s="6">
        <v>15</v>
      </c>
      <c r="B10135" s="6">
        <v>11</v>
      </c>
      <c r="C10135" s="6">
        <v>25</v>
      </c>
      <c r="D10135" s="6">
        <f t="shared" si="2054"/>
        <v>51</v>
      </c>
      <c r="E10135" s="5">
        <f t="shared" si="2055"/>
        <v>5639.2850287111351</v>
      </c>
      <c r="F10135" s="5">
        <f t="shared" si="2056"/>
        <v>432.98859707441784</v>
      </c>
      <c r="G10135" s="5">
        <f t="shared" si="2057"/>
        <v>1534.7170558625965</v>
      </c>
      <c r="H10135" s="5">
        <f t="shared" si="2058"/>
        <v>7606.9906816481498</v>
      </c>
      <c r="I10135" s="5">
        <f t="shared" si="2059"/>
        <v>720</v>
      </c>
      <c r="J10135" s="5">
        <f t="shared" si="2060"/>
        <v>6886.9906816481498</v>
      </c>
      <c r="K10135" s="2">
        <f t="shared" si="2061"/>
        <v>144565.8104452804</v>
      </c>
      <c r="L10135" s="2">
        <f t="shared" si="2062"/>
        <v>222534</v>
      </c>
      <c r="M10135" s="2">
        <f t="shared" si="2063"/>
        <v>40040</v>
      </c>
      <c r="N10135" s="6">
        <f t="shared" si="2064"/>
        <v>0</v>
      </c>
      <c r="O10135" s="2">
        <f t="shared" si="2065"/>
        <v>17928.189554719604</v>
      </c>
      <c r="P10135" s="2" t="str">
        <f t="shared" si="2066"/>
        <v/>
      </c>
    </row>
    <row r="10136" spans="1:16">
      <c r="A10136" s="6">
        <v>15</v>
      </c>
      <c r="B10136" s="6">
        <v>11</v>
      </c>
      <c r="C10136" s="6">
        <v>26</v>
      </c>
      <c r="D10136" s="6">
        <f t="shared" si="2054"/>
        <v>52</v>
      </c>
      <c r="E10136" s="5">
        <f t="shared" si="2055"/>
        <v>5639.2850287111351</v>
      </c>
      <c r="F10136" s="5">
        <f t="shared" si="2056"/>
        <v>432.98859707441784</v>
      </c>
      <c r="G10136" s="5">
        <f t="shared" si="2057"/>
        <v>1616.0570598233144</v>
      </c>
      <c r="H10136" s="5">
        <f t="shared" si="2058"/>
        <v>7688.3306856088675</v>
      </c>
      <c r="I10136" s="5">
        <f t="shared" si="2059"/>
        <v>720</v>
      </c>
      <c r="J10136" s="5">
        <f t="shared" si="2060"/>
        <v>6968.3306856088675</v>
      </c>
      <c r="K10136" s="2">
        <f t="shared" si="2061"/>
        <v>145977.9632918206</v>
      </c>
      <c r="L10136" s="2">
        <f t="shared" si="2062"/>
        <v>225234</v>
      </c>
      <c r="M10136" s="2">
        <f t="shared" si="2063"/>
        <v>40920</v>
      </c>
      <c r="N10136" s="6">
        <f t="shared" si="2064"/>
        <v>0</v>
      </c>
      <c r="O10136" s="2">
        <f t="shared" si="2065"/>
        <v>18336.036708179396</v>
      </c>
      <c r="P10136" s="2" t="str">
        <f t="shared" si="2066"/>
        <v/>
      </c>
    </row>
    <row r="10137" spans="1:16">
      <c r="A10137" s="6">
        <v>15</v>
      </c>
      <c r="B10137" s="6">
        <v>11</v>
      </c>
      <c r="C10137" s="6">
        <v>27</v>
      </c>
      <c r="D10137" s="6">
        <f t="shared" si="2054"/>
        <v>53</v>
      </c>
      <c r="E10137" s="5">
        <f t="shared" si="2055"/>
        <v>5639.2850287111351</v>
      </c>
      <c r="F10137" s="5">
        <f t="shared" si="2056"/>
        <v>432.98859707441784</v>
      </c>
      <c r="G10137" s="5">
        <f t="shared" si="2057"/>
        <v>1699.1907643430709</v>
      </c>
      <c r="H10137" s="5">
        <f t="shared" si="2058"/>
        <v>7771.4643901286236</v>
      </c>
      <c r="I10137" s="5">
        <f t="shared" si="2059"/>
        <v>720</v>
      </c>
      <c r="J10137" s="5">
        <f t="shared" si="2060"/>
        <v>7051.4643901286236</v>
      </c>
      <c r="K10137" s="2">
        <f t="shared" si="2061"/>
        <v>147421.25677306636</v>
      </c>
      <c r="L10137" s="2">
        <f t="shared" si="2062"/>
        <v>227934</v>
      </c>
      <c r="M10137" s="2">
        <f t="shared" si="2063"/>
        <v>41800</v>
      </c>
      <c r="N10137" s="6">
        <f t="shared" si="2064"/>
        <v>0</v>
      </c>
      <c r="O10137" s="2">
        <f t="shared" si="2065"/>
        <v>18712.743226933642</v>
      </c>
      <c r="P10137" s="2" t="str">
        <f t="shared" si="2066"/>
        <v/>
      </c>
    </row>
    <row r="10138" spans="1:16">
      <c r="A10138" s="6">
        <v>15</v>
      </c>
      <c r="B10138" s="6">
        <v>11</v>
      </c>
      <c r="C10138" s="6">
        <v>28</v>
      </c>
      <c r="D10138" s="6">
        <f t="shared" si="2054"/>
        <v>54</v>
      </c>
      <c r="E10138" s="5">
        <f t="shared" si="2055"/>
        <v>5639.2850287111351</v>
      </c>
      <c r="F10138" s="5">
        <f t="shared" si="2056"/>
        <v>432.98859707441784</v>
      </c>
      <c r="G10138" s="5">
        <f t="shared" si="2057"/>
        <v>1784.1503025602246</v>
      </c>
      <c r="H10138" s="5">
        <f t="shared" si="2058"/>
        <v>7856.4239283457773</v>
      </c>
      <c r="I10138" s="5">
        <f t="shared" si="2059"/>
        <v>720</v>
      </c>
      <c r="J10138" s="5">
        <f t="shared" si="2060"/>
        <v>7136.4239283457773</v>
      </c>
      <c r="K10138" s="2">
        <f t="shared" si="2061"/>
        <v>148896.24875600307</v>
      </c>
      <c r="L10138" s="2">
        <f t="shared" si="2062"/>
        <v>230634</v>
      </c>
      <c r="M10138" s="2">
        <f t="shared" si="2063"/>
        <v>42680</v>
      </c>
      <c r="N10138" s="6">
        <f t="shared" si="2064"/>
        <v>0</v>
      </c>
      <c r="O10138" s="2">
        <f t="shared" si="2065"/>
        <v>19057.751243996929</v>
      </c>
      <c r="P10138" s="2" t="str">
        <f t="shared" si="2066"/>
        <v/>
      </c>
    </row>
    <row r="10139" spans="1:16">
      <c r="A10139" s="6">
        <v>15</v>
      </c>
      <c r="B10139" s="6">
        <v>11</v>
      </c>
      <c r="C10139" s="6">
        <v>29</v>
      </c>
      <c r="D10139" s="6">
        <f t="shared" si="2054"/>
        <v>55</v>
      </c>
      <c r="E10139" s="5">
        <f t="shared" si="2055"/>
        <v>5639.2850287111351</v>
      </c>
      <c r="F10139" s="5">
        <f t="shared" si="2056"/>
        <v>432.98859707441784</v>
      </c>
      <c r="G10139" s="5">
        <f t="shared" si="2057"/>
        <v>1870.9683306758782</v>
      </c>
      <c r="H10139" s="5">
        <f t="shared" si="2058"/>
        <v>7943.2419564614311</v>
      </c>
      <c r="I10139" s="5">
        <f t="shared" si="2059"/>
        <v>720</v>
      </c>
      <c r="J10139" s="5">
        <f t="shared" si="2060"/>
        <v>7223.2419564614311</v>
      </c>
      <c r="K10139" s="2">
        <f t="shared" si="2061"/>
        <v>150403.50618856651</v>
      </c>
      <c r="L10139" s="2">
        <f t="shared" si="2062"/>
        <v>233334</v>
      </c>
      <c r="M10139" s="2">
        <f t="shared" si="2063"/>
        <v>43560</v>
      </c>
      <c r="N10139" s="6">
        <f t="shared" si="2064"/>
        <v>0</v>
      </c>
      <c r="O10139" s="2">
        <f t="shared" si="2065"/>
        <v>19370.493811433495</v>
      </c>
      <c r="P10139" s="2" t="str">
        <f t="shared" si="2066"/>
        <v/>
      </c>
    </row>
    <row r="10140" spans="1:16">
      <c r="A10140" s="6">
        <v>15</v>
      </c>
      <c r="B10140" s="6">
        <v>11</v>
      </c>
      <c r="C10140" s="6">
        <v>30</v>
      </c>
      <c r="D10140" s="6">
        <f t="shared" si="2054"/>
        <v>56</v>
      </c>
      <c r="E10140" s="5">
        <f t="shared" si="2055"/>
        <v>5639.2850287111351</v>
      </c>
      <c r="F10140" s="5">
        <f t="shared" si="2056"/>
        <v>432.98859707441784</v>
      </c>
      <c r="G10140" s="5">
        <f t="shared" si="2057"/>
        <v>1959.6780360096488</v>
      </c>
      <c r="H10140" s="5">
        <f t="shared" si="2058"/>
        <v>8031.9516617952022</v>
      </c>
      <c r="I10140" s="5">
        <f t="shared" si="2059"/>
        <v>720</v>
      </c>
      <c r="J10140" s="5">
        <f t="shared" si="2060"/>
        <v>7311.9516617952022</v>
      </c>
      <c r="K10140" s="2">
        <f t="shared" si="2061"/>
        <v>151943.60523950003</v>
      </c>
      <c r="L10140" s="2">
        <f t="shared" si="2062"/>
        <v>236034</v>
      </c>
      <c r="M10140" s="2">
        <f t="shared" si="2063"/>
        <v>44440</v>
      </c>
      <c r="N10140" s="6">
        <f t="shared" si="2064"/>
        <v>0</v>
      </c>
      <c r="O10140" s="2">
        <f t="shared" si="2065"/>
        <v>19650.39476049997</v>
      </c>
      <c r="P10140" s="2" t="str">
        <f t="shared" si="2066"/>
        <v/>
      </c>
    </row>
    <row r="10141" spans="1:16">
      <c r="A10141" s="6">
        <v>15</v>
      </c>
      <c r="B10141" s="6">
        <v>12</v>
      </c>
      <c r="C10141" s="6">
        <v>0</v>
      </c>
      <c r="D10141" s="6">
        <f t="shared" si="2054"/>
        <v>27</v>
      </c>
      <c r="E10141" s="5">
        <f t="shared" si="2055"/>
        <v>5639.2850287111351</v>
      </c>
      <c r="F10141" s="5">
        <f t="shared" si="2056"/>
        <v>484.15997672866712</v>
      </c>
      <c r="G10141" s="5">
        <f t="shared" si="2057"/>
        <v>0</v>
      </c>
      <c r="H10141" s="5">
        <f t="shared" si="2058"/>
        <v>6123.4450054398021</v>
      </c>
      <c r="I10141" s="5">
        <f t="shared" si="2059"/>
        <v>720</v>
      </c>
      <c r="J10141" s="5">
        <f t="shared" si="2060"/>
        <v>5403.4450054398021</v>
      </c>
      <c r="K10141" s="2">
        <f t="shared" si="2061"/>
        <v>118809.80912221878</v>
      </c>
      <c r="L10141" s="2">
        <f t="shared" si="2062"/>
        <v>157128</v>
      </c>
      <c r="M10141" s="2">
        <f t="shared" si="2063"/>
        <v>18480</v>
      </c>
      <c r="N10141" s="6">
        <f t="shared" si="2064"/>
        <v>1</v>
      </c>
      <c r="O10141" s="2">
        <f t="shared" si="2065"/>
        <v>-161.80912221877952</v>
      </c>
      <c r="P10141" s="2">
        <f t="shared" si="2066"/>
        <v>-161.80912221877952</v>
      </c>
    </row>
    <row r="10142" spans="1:16">
      <c r="A10142" s="6">
        <v>15</v>
      </c>
      <c r="B10142" s="6">
        <v>12</v>
      </c>
      <c r="C10142" s="6">
        <v>1</v>
      </c>
      <c r="D10142" s="6">
        <f t="shared" si="2054"/>
        <v>28</v>
      </c>
      <c r="E10142" s="5">
        <f t="shared" si="2055"/>
        <v>5639.2850287111351</v>
      </c>
      <c r="F10142" s="5">
        <f t="shared" si="2056"/>
        <v>484.15997672866712</v>
      </c>
      <c r="G10142" s="5">
        <f t="shared" si="2057"/>
        <v>45.5625</v>
      </c>
      <c r="H10142" s="5">
        <f t="shared" si="2058"/>
        <v>6169.0075054398021</v>
      </c>
      <c r="I10142" s="5">
        <f t="shared" si="2059"/>
        <v>720</v>
      </c>
      <c r="J10142" s="5">
        <f t="shared" si="2060"/>
        <v>5449.0075054398021</v>
      </c>
      <c r="K10142" s="2">
        <f t="shared" si="2061"/>
        <v>119600.82474721878</v>
      </c>
      <c r="L10142" s="2">
        <f t="shared" si="2062"/>
        <v>159828</v>
      </c>
      <c r="M10142" s="2">
        <f t="shared" si="2063"/>
        <v>19360</v>
      </c>
      <c r="N10142" s="6">
        <f t="shared" si="2064"/>
        <v>1</v>
      </c>
      <c r="O10142" s="2">
        <f t="shared" si="2065"/>
        <v>867.17525278122048</v>
      </c>
      <c r="P10142" s="2">
        <f t="shared" si="2066"/>
        <v>867.17525278122048</v>
      </c>
    </row>
    <row r="10143" spans="1:16">
      <c r="A10143" s="6">
        <v>15</v>
      </c>
      <c r="B10143" s="6">
        <v>12</v>
      </c>
      <c r="C10143" s="6">
        <v>2</v>
      </c>
      <c r="D10143" s="6">
        <f t="shared" si="2054"/>
        <v>29</v>
      </c>
      <c r="E10143" s="5">
        <f t="shared" si="2055"/>
        <v>5639.2850287111351</v>
      </c>
      <c r="F10143" s="5">
        <f t="shared" si="2056"/>
        <v>484.15997672866712</v>
      </c>
      <c r="G10143" s="5">
        <f t="shared" si="2057"/>
        <v>92.264062499999994</v>
      </c>
      <c r="H10143" s="5">
        <f t="shared" si="2058"/>
        <v>6215.7090679398025</v>
      </c>
      <c r="I10143" s="5">
        <f t="shared" si="2059"/>
        <v>720</v>
      </c>
      <c r="J10143" s="5">
        <f t="shared" si="2060"/>
        <v>5495.7090679398025</v>
      </c>
      <c r="K10143" s="2">
        <f t="shared" si="2061"/>
        <v>120411.61576284379</v>
      </c>
      <c r="L10143" s="2">
        <f t="shared" si="2062"/>
        <v>162528</v>
      </c>
      <c r="M10143" s="2">
        <f t="shared" si="2063"/>
        <v>20240</v>
      </c>
      <c r="N10143" s="6">
        <f t="shared" si="2064"/>
        <v>1</v>
      </c>
      <c r="O10143" s="2">
        <f t="shared" si="2065"/>
        <v>1876.3842371562059</v>
      </c>
      <c r="P10143" s="2">
        <f t="shared" si="2066"/>
        <v>1876.3842371562059</v>
      </c>
    </row>
    <row r="10144" spans="1:16">
      <c r="A10144" s="6">
        <v>15</v>
      </c>
      <c r="B10144" s="6">
        <v>12</v>
      </c>
      <c r="C10144" s="6">
        <v>3</v>
      </c>
      <c r="D10144" s="6">
        <f t="shared" si="2054"/>
        <v>30</v>
      </c>
      <c r="E10144" s="5">
        <f t="shared" si="2055"/>
        <v>5639.2850287111351</v>
      </c>
      <c r="F10144" s="5">
        <f t="shared" si="2056"/>
        <v>484.15997672866712</v>
      </c>
      <c r="G10144" s="5">
        <f t="shared" si="2057"/>
        <v>140.12604492187498</v>
      </c>
      <c r="H10144" s="5">
        <f t="shared" si="2058"/>
        <v>6263.5710503616774</v>
      </c>
      <c r="I10144" s="5">
        <f t="shared" si="2059"/>
        <v>720</v>
      </c>
      <c r="J10144" s="5">
        <f t="shared" si="2060"/>
        <v>5543.5710503616774</v>
      </c>
      <c r="K10144" s="2">
        <f t="shared" si="2061"/>
        <v>121242.55295766801</v>
      </c>
      <c r="L10144" s="2">
        <f t="shared" si="2062"/>
        <v>165228</v>
      </c>
      <c r="M10144" s="2">
        <f t="shared" si="2063"/>
        <v>21120</v>
      </c>
      <c r="N10144" s="6">
        <f t="shared" si="2064"/>
        <v>1</v>
      </c>
      <c r="O10144" s="2">
        <f t="shared" si="2065"/>
        <v>2865.4470423319872</v>
      </c>
      <c r="P10144" s="2">
        <f t="shared" si="2066"/>
        <v>2865.4470423319872</v>
      </c>
    </row>
    <row r="10145" spans="1:16">
      <c r="A10145" s="6">
        <v>15</v>
      </c>
      <c r="B10145" s="6">
        <v>12</v>
      </c>
      <c r="C10145" s="6">
        <v>4</v>
      </c>
      <c r="D10145" s="6">
        <f t="shared" si="2054"/>
        <v>31</v>
      </c>
      <c r="E10145" s="5">
        <f t="shared" si="2055"/>
        <v>5639.2850287111351</v>
      </c>
      <c r="F10145" s="5">
        <f t="shared" si="2056"/>
        <v>484.15997672866712</v>
      </c>
      <c r="G10145" s="5">
        <f t="shared" si="2057"/>
        <v>189.17016064453125</v>
      </c>
      <c r="H10145" s="5">
        <f t="shared" si="2058"/>
        <v>6312.6151660843334</v>
      </c>
      <c r="I10145" s="5">
        <f t="shared" si="2059"/>
        <v>720</v>
      </c>
      <c r="J10145" s="5">
        <f t="shared" si="2060"/>
        <v>5592.6151660843334</v>
      </c>
      <c r="K10145" s="2">
        <f t="shared" si="2061"/>
        <v>122094.01330007522</v>
      </c>
      <c r="L10145" s="2">
        <f t="shared" si="2062"/>
        <v>167928</v>
      </c>
      <c r="M10145" s="2">
        <f t="shared" si="2063"/>
        <v>22000</v>
      </c>
      <c r="N10145" s="6">
        <f t="shared" si="2064"/>
        <v>1</v>
      </c>
      <c r="O10145" s="2">
        <f t="shared" si="2065"/>
        <v>3833.9866999247752</v>
      </c>
      <c r="P10145" s="2">
        <f t="shared" si="2066"/>
        <v>3833.9866999247752</v>
      </c>
    </row>
    <row r="10146" spans="1:16">
      <c r="A10146" s="6">
        <v>15</v>
      </c>
      <c r="B10146" s="6">
        <v>12</v>
      </c>
      <c r="C10146" s="6">
        <v>5</v>
      </c>
      <c r="D10146" s="6">
        <f t="shared" si="2054"/>
        <v>32</v>
      </c>
      <c r="E10146" s="5">
        <f t="shared" si="2055"/>
        <v>5639.2850287111351</v>
      </c>
      <c r="F10146" s="5">
        <f t="shared" si="2056"/>
        <v>484.15997672866712</v>
      </c>
      <c r="G10146" s="5">
        <f t="shared" si="2057"/>
        <v>239.41848456573481</v>
      </c>
      <c r="H10146" s="5">
        <f t="shared" si="2058"/>
        <v>6362.8634900055367</v>
      </c>
      <c r="I10146" s="5">
        <f t="shared" si="2059"/>
        <v>720</v>
      </c>
      <c r="J10146" s="5">
        <f t="shared" si="2060"/>
        <v>5642.8634900055367</v>
      </c>
      <c r="K10146" s="2">
        <f t="shared" si="2061"/>
        <v>122966.38003481834</v>
      </c>
      <c r="L10146" s="2">
        <f t="shared" si="2062"/>
        <v>170628</v>
      </c>
      <c r="M10146" s="2">
        <f t="shared" si="2063"/>
        <v>22880</v>
      </c>
      <c r="N10146" s="6">
        <f t="shared" si="2064"/>
        <v>1</v>
      </c>
      <c r="O10146" s="2">
        <f t="shared" si="2065"/>
        <v>4781.6199651816569</v>
      </c>
      <c r="P10146" s="2">
        <f t="shared" si="2066"/>
        <v>4781.6199651816569</v>
      </c>
    </row>
    <row r="10147" spans="1:16">
      <c r="A10147" s="6">
        <v>15</v>
      </c>
      <c r="B10147" s="6">
        <v>12</v>
      </c>
      <c r="C10147" s="6">
        <v>6</v>
      </c>
      <c r="D10147" s="6">
        <f t="shared" si="2054"/>
        <v>33</v>
      </c>
      <c r="E10147" s="5">
        <f t="shared" si="2055"/>
        <v>5639.2850287111351</v>
      </c>
      <c r="F10147" s="5">
        <f t="shared" si="2056"/>
        <v>484.15997672866712</v>
      </c>
      <c r="G10147" s="5">
        <f t="shared" si="2057"/>
        <v>290.89345874736784</v>
      </c>
      <c r="H10147" s="5">
        <f t="shared" si="2058"/>
        <v>6414.3384641871698</v>
      </c>
      <c r="I10147" s="5">
        <f t="shared" si="2059"/>
        <v>720</v>
      </c>
      <c r="J10147" s="5">
        <f t="shared" si="2060"/>
        <v>5694.3384641871698</v>
      </c>
      <c r="K10147" s="2">
        <f t="shared" si="2061"/>
        <v>123860.04278102725</v>
      </c>
      <c r="L10147" s="2">
        <f t="shared" si="2062"/>
        <v>173328</v>
      </c>
      <c r="M10147" s="2">
        <f t="shared" si="2063"/>
        <v>23760</v>
      </c>
      <c r="N10147" s="6">
        <f t="shared" si="2064"/>
        <v>1</v>
      </c>
      <c r="O10147" s="2">
        <f t="shared" si="2065"/>
        <v>5707.9572189727478</v>
      </c>
      <c r="P10147" s="2">
        <f t="shared" si="2066"/>
        <v>5707.9572189727478</v>
      </c>
    </row>
    <row r="10148" spans="1:16">
      <c r="A10148" s="6">
        <v>15</v>
      </c>
      <c r="B10148" s="6">
        <v>12</v>
      </c>
      <c r="C10148" s="6">
        <v>7</v>
      </c>
      <c r="D10148" s="6">
        <f t="shared" si="2054"/>
        <v>34</v>
      </c>
      <c r="E10148" s="5">
        <f t="shared" si="2055"/>
        <v>5639.2850287111351</v>
      </c>
      <c r="F10148" s="5">
        <f t="shared" si="2056"/>
        <v>484.15997672866712</v>
      </c>
      <c r="G10148" s="5">
        <f t="shared" si="2057"/>
        <v>343.61789814532818</v>
      </c>
      <c r="H10148" s="5">
        <f t="shared" si="2058"/>
        <v>6467.0629035851307</v>
      </c>
      <c r="I10148" s="5">
        <f t="shared" si="2059"/>
        <v>720</v>
      </c>
      <c r="J10148" s="5">
        <f t="shared" si="2060"/>
        <v>5747.0629035851307</v>
      </c>
      <c r="K10148" s="2">
        <f t="shared" si="2061"/>
        <v>124775.3976316863</v>
      </c>
      <c r="L10148" s="2">
        <f t="shared" si="2062"/>
        <v>176028</v>
      </c>
      <c r="M10148" s="2">
        <f t="shared" si="2063"/>
        <v>24640</v>
      </c>
      <c r="N10148" s="6">
        <f t="shared" si="2064"/>
        <v>1</v>
      </c>
      <c r="O10148" s="2">
        <f t="shared" si="2065"/>
        <v>6612.6023683137028</v>
      </c>
      <c r="P10148" s="2">
        <f t="shared" si="2066"/>
        <v>6612.6023683137028</v>
      </c>
    </row>
    <row r="10149" spans="1:16">
      <c r="A10149" s="6">
        <v>15</v>
      </c>
      <c r="B10149" s="6">
        <v>12</v>
      </c>
      <c r="C10149" s="6">
        <v>8</v>
      </c>
      <c r="D10149" s="6">
        <f t="shared" si="2054"/>
        <v>35</v>
      </c>
      <c r="E10149" s="5">
        <f t="shared" si="2055"/>
        <v>5639.2850287111351</v>
      </c>
      <c r="F10149" s="5">
        <f t="shared" si="2056"/>
        <v>484.15997672866712</v>
      </c>
      <c r="G10149" s="5">
        <f t="shared" si="2057"/>
        <v>397.61499642530839</v>
      </c>
      <c r="H10149" s="5">
        <f t="shared" si="2058"/>
        <v>6521.0600018651103</v>
      </c>
      <c r="I10149" s="5">
        <f t="shared" si="2059"/>
        <v>720</v>
      </c>
      <c r="J10149" s="5">
        <f t="shared" si="2060"/>
        <v>5801.0600018651103</v>
      </c>
      <c r="K10149" s="2">
        <f t="shared" si="2061"/>
        <v>125712.8472546026</v>
      </c>
      <c r="L10149" s="2">
        <f t="shared" si="2062"/>
        <v>178728</v>
      </c>
      <c r="M10149" s="2">
        <f t="shared" si="2063"/>
        <v>25520</v>
      </c>
      <c r="N10149" s="6">
        <f t="shared" si="2064"/>
        <v>0</v>
      </c>
      <c r="O10149" s="2">
        <f t="shared" si="2065"/>
        <v>7495.1527453973977</v>
      </c>
      <c r="P10149" s="2" t="str">
        <f t="shared" si="2066"/>
        <v/>
      </c>
    </row>
    <row r="10150" spans="1:16">
      <c r="A10150" s="6">
        <v>15</v>
      </c>
      <c r="B10150" s="6">
        <v>12</v>
      </c>
      <c r="C10150" s="6">
        <v>9</v>
      </c>
      <c r="D10150" s="6">
        <f t="shared" si="2054"/>
        <v>36</v>
      </c>
      <c r="E10150" s="5">
        <f t="shared" si="2055"/>
        <v>5639.2850287111351</v>
      </c>
      <c r="F10150" s="5">
        <f t="shared" si="2056"/>
        <v>484.15997672866712</v>
      </c>
      <c r="G10150" s="5">
        <f t="shared" si="2057"/>
        <v>452.90833186570285</v>
      </c>
      <c r="H10150" s="5">
        <f t="shared" si="2058"/>
        <v>6576.3533373055052</v>
      </c>
      <c r="I10150" s="5">
        <f t="shared" si="2059"/>
        <v>720</v>
      </c>
      <c r="J10150" s="5">
        <f t="shared" si="2060"/>
        <v>5856.3533373055052</v>
      </c>
      <c r="K10150" s="2">
        <f t="shared" si="2061"/>
        <v>126672.80099488723</v>
      </c>
      <c r="L10150" s="2">
        <f t="shared" si="2062"/>
        <v>181428</v>
      </c>
      <c r="M10150" s="2">
        <f t="shared" si="2063"/>
        <v>26400</v>
      </c>
      <c r="N10150" s="6">
        <f t="shared" si="2064"/>
        <v>0</v>
      </c>
      <c r="O10150" s="2">
        <f t="shared" si="2065"/>
        <v>8355.199005112765</v>
      </c>
      <c r="P10150" s="2" t="str">
        <f t="shared" si="2066"/>
        <v/>
      </c>
    </row>
    <row r="10151" spans="1:16">
      <c r="A10151" s="6">
        <v>15</v>
      </c>
      <c r="B10151" s="6">
        <v>12</v>
      </c>
      <c r="C10151" s="6">
        <v>10</v>
      </c>
      <c r="D10151" s="6">
        <f t="shared" si="2054"/>
        <v>37</v>
      </c>
      <c r="E10151" s="5">
        <f t="shared" si="2055"/>
        <v>5639.2850287111351</v>
      </c>
      <c r="F10151" s="5">
        <f t="shared" si="2056"/>
        <v>484.15997672866712</v>
      </c>
      <c r="G10151" s="5">
        <f t="shared" si="2057"/>
        <v>509.52187334891573</v>
      </c>
      <c r="H10151" s="5">
        <f t="shared" si="2058"/>
        <v>6632.9668787887176</v>
      </c>
      <c r="I10151" s="5">
        <f t="shared" si="2059"/>
        <v>720</v>
      </c>
      <c r="J10151" s="5">
        <f t="shared" si="2060"/>
        <v>5912.9668787887176</v>
      </c>
      <c r="K10151" s="2">
        <f t="shared" si="2061"/>
        <v>127655.67497897078</v>
      </c>
      <c r="L10151" s="2">
        <f t="shared" si="2062"/>
        <v>184128</v>
      </c>
      <c r="M10151" s="2">
        <f t="shared" si="2063"/>
        <v>27280</v>
      </c>
      <c r="N10151" s="6">
        <f t="shared" si="2064"/>
        <v>0</v>
      </c>
      <c r="O10151" s="2">
        <f t="shared" si="2065"/>
        <v>9192.3250210292172</v>
      </c>
      <c r="P10151" s="2" t="str">
        <f t="shared" si="2066"/>
        <v/>
      </c>
    </row>
    <row r="10152" spans="1:16">
      <c r="A10152" s="6">
        <v>15</v>
      </c>
      <c r="B10152" s="6">
        <v>12</v>
      </c>
      <c r="C10152" s="6">
        <v>11</v>
      </c>
      <c r="D10152" s="6">
        <f t="shared" si="2054"/>
        <v>38</v>
      </c>
      <c r="E10152" s="5">
        <f t="shared" si="2055"/>
        <v>5639.2850287111351</v>
      </c>
      <c r="F10152" s="5">
        <f t="shared" si="2056"/>
        <v>484.15997672866712</v>
      </c>
      <c r="G10152" s="5">
        <f t="shared" si="2057"/>
        <v>567.47998644235474</v>
      </c>
      <c r="H10152" s="5">
        <f t="shared" si="2058"/>
        <v>6690.924991882157</v>
      </c>
      <c r="I10152" s="5">
        <f t="shared" si="2059"/>
        <v>720</v>
      </c>
      <c r="J10152" s="5">
        <f t="shared" si="2060"/>
        <v>5970.924991882157</v>
      </c>
      <c r="K10152" s="2">
        <f t="shared" si="2061"/>
        <v>128661.89222017633</v>
      </c>
      <c r="L10152" s="2">
        <f t="shared" si="2062"/>
        <v>186828</v>
      </c>
      <c r="M10152" s="2">
        <f t="shared" si="2063"/>
        <v>28160</v>
      </c>
      <c r="N10152" s="6">
        <f t="shared" si="2064"/>
        <v>0</v>
      </c>
      <c r="O10152" s="2">
        <f t="shared" si="2065"/>
        <v>10006.107779823666</v>
      </c>
      <c r="P10152" s="2" t="str">
        <f t="shared" si="2066"/>
        <v/>
      </c>
    </row>
    <row r="10153" spans="1:16">
      <c r="A10153" s="6">
        <v>15</v>
      </c>
      <c r="B10153" s="6">
        <v>12</v>
      </c>
      <c r="C10153" s="6">
        <v>12</v>
      </c>
      <c r="D10153" s="6">
        <f t="shared" si="2054"/>
        <v>39</v>
      </c>
      <c r="E10153" s="5">
        <f t="shared" si="2055"/>
        <v>5639.2850287111351</v>
      </c>
      <c r="F10153" s="5">
        <f t="shared" si="2056"/>
        <v>484.15997672866712</v>
      </c>
      <c r="G10153" s="5">
        <f t="shared" si="2057"/>
        <v>626.80743957041921</v>
      </c>
      <c r="H10153" s="5">
        <f t="shared" si="2058"/>
        <v>6750.252445010221</v>
      </c>
      <c r="I10153" s="5">
        <f t="shared" si="2059"/>
        <v>720</v>
      </c>
      <c r="J10153" s="5">
        <f t="shared" si="2060"/>
        <v>6030.252445010221</v>
      </c>
      <c r="K10153" s="2">
        <f t="shared" si="2061"/>
        <v>129691.8827258719</v>
      </c>
      <c r="L10153" s="2">
        <f t="shared" si="2062"/>
        <v>189528</v>
      </c>
      <c r="M10153" s="2">
        <f t="shared" si="2063"/>
        <v>29040</v>
      </c>
      <c r="N10153" s="6">
        <f t="shared" si="2064"/>
        <v>0</v>
      </c>
      <c r="O10153" s="2">
        <f t="shared" si="2065"/>
        <v>10796.117274128104</v>
      </c>
      <c r="P10153" s="2" t="str">
        <f t="shared" si="2066"/>
        <v/>
      </c>
    </row>
    <row r="10154" spans="1:16">
      <c r="A10154" s="6">
        <v>15</v>
      </c>
      <c r="B10154" s="6">
        <v>12</v>
      </c>
      <c r="C10154" s="6">
        <v>13</v>
      </c>
      <c r="D10154" s="6">
        <f t="shared" si="2054"/>
        <v>40</v>
      </c>
      <c r="E10154" s="5">
        <f t="shared" si="2055"/>
        <v>5639.2850287111351</v>
      </c>
      <c r="F10154" s="5">
        <f t="shared" si="2056"/>
        <v>484.15997672866712</v>
      </c>
      <c r="G10154" s="5">
        <f t="shared" si="2057"/>
        <v>687.52941027880343</v>
      </c>
      <c r="H10154" s="5">
        <f t="shared" si="2058"/>
        <v>6810.9744157186051</v>
      </c>
      <c r="I10154" s="5">
        <f t="shared" si="2059"/>
        <v>720</v>
      </c>
      <c r="J10154" s="5">
        <f t="shared" si="2060"/>
        <v>6090.9744157186051</v>
      </c>
      <c r="K10154" s="2">
        <f t="shared" si="2061"/>
        <v>130746.08360622577</v>
      </c>
      <c r="L10154" s="2">
        <f t="shared" si="2062"/>
        <v>192228</v>
      </c>
      <c r="M10154" s="2">
        <f t="shared" si="2063"/>
        <v>29920</v>
      </c>
      <c r="N10154" s="6">
        <f t="shared" si="2064"/>
        <v>0</v>
      </c>
      <c r="O10154" s="2">
        <f t="shared" si="2065"/>
        <v>11561.916393774227</v>
      </c>
      <c r="P10154" s="2" t="str">
        <f t="shared" si="2066"/>
        <v/>
      </c>
    </row>
    <row r="10155" spans="1:16">
      <c r="A10155" s="6">
        <v>15</v>
      </c>
      <c r="B10155" s="6">
        <v>12</v>
      </c>
      <c r="C10155" s="6">
        <v>14</v>
      </c>
      <c r="D10155" s="6">
        <f t="shared" si="2054"/>
        <v>41</v>
      </c>
      <c r="E10155" s="5">
        <f t="shared" si="2055"/>
        <v>5639.2850287111351</v>
      </c>
      <c r="F10155" s="5">
        <f t="shared" si="2056"/>
        <v>484.15997672866712</v>
      </c>
      <c r="G10155" s="5">
        <f t="shared" si="2057"/>
        <v>749.67149159246469</v>
      </c>
      <c r="H10155" s="5">
        <f t="shared" si="2058"/>
        <v>6873.116497032267</v>
      </c>
      <c r="I10155" s="5">
        <f t="shared" si="2059"/>
        <v>720</v>
      </c>
      <c r="J10155" s="5">
        <f t="shared" si="2060"/>
        <v>6153.116497032267</v>
      </c>
      <c r="K10155" s="2">
        <f t="shared" si="2061"/>
        <v>131824.93918458797</v>
      </c>
      <c r="L10155" s="2">
        <f t="shared" si="2062"/>
        <v>194928</v>
      </c>
      <c r="M10155" s="2">
        <f t="shared" si="2063"/>
        <v>30800</v>
      </c>
      <c r="N10155" s="6">
        <f t="shared" si="2064"/>
        <v>0</v>
      </c>
      <c r="O10155" s="2">
        <f t="shared" si="2065"/>
        <v>12303.060815412027</v>
      </c>
      <c r="P10155" s="2" t="str">
        <f t="shared" si="2066"/>
        <v/>
      </c>
    </row>
    <row r="10156" spans="1:16">
      <c r="A10156" s="6">
        <v>15</v>
      </c>
      <c r="B10156" s="6">
        <v>12</v>
      </c>
      <c r="C10156" s="6">
        <v>15</v>
      </c>
      <c r="D10156" s="6">
        <f t="shared" si="2054"/>
        <v>42</v>
      </c>
      <c r="E10156" s="5">
        <f t="shared" si="2055"/>
        <v>5639.2850287111351</v>
      </c>
      <c r="F10156" s="5">
        <f t="shared" si="2056"/>
        <v>484.15997672866712</v>
      </c>
      <c r="G10156" s="5">
        <f t="shared" si="2057"/>
        <v>813.25969846861108</v>
      </c>
      <c r="H10156" s="5">
        <f t="shared" si="2058"/>
        <v>6936.7047039084136</v>
      </c>
      <c r="I10156" s="5">
        <f t="shared" si="2059"/>
        <v>720</v>
      </c>
      <c r="J10156" s="5">
        <f t="shared" si="2060"/>
        <v>6216.7047039084136</v>
      </c>
      <c r="K10156" s="2">
        <f t="shared" si="2061"/>
        <v>132928.90110952107</v>
      </c>
      <c r="L10156" s="2">
        <f t="shared" si="2062"/>
        <v>197628</v>
      </c>
      <c r="M10156" s="2">
        <f t="shared" si="2063"/>
        <v>31680</v>
      </c>
      <c r="N10156" s="6">
        <f t="shared" si="2064"/>
        <v>0</v>
      </c>
      <c r="O10156" s="2">
        <f t="shared" si="2065"/>
        <v>13019.098890478926</v>
      </c>
      <c r="P10156" s="2" t="str">
        <f t="shared" si="2066"/>
        <v/>
      </c>
    </row>
    <row r="10157" spans="1:16">
      <c r="A10157" s="6">
        <v>15</v>
      </c>
      <c r="B10157" s="6">
        <v>12</v>
      </c>
      <c r="C10157" s="6">
        <v>16</v>
      </c>
      <c r="D10157" s="6">
        <f t="shared" si="2054"/>
        <v>43</v>
      </c>
      <c r="E10157" s="5">
        <f t="shared" si="2055"/>
        <v>5639.2850287111351</v>
      </c>
      <c r="F10157" s="5">
        <f t="shared" si="2056"/>
        <v>484.15997672866712</v>
      </c>
      <c r="G10157" s="5">
        <f t="shared" si="2057"/>
        <v>878.32047434610013</v>
      </c>
      <c r="H10157" s="5">
        <f t="shared" si="2058"/>
        <v>7001.7654797859022</v>
      </c>
      <c r="I10157" s="5">
        <f t="shared" si="2059"/>
        <v>720</v>
      </c>
      <c r="J10157" s="5">
        <f t="shared" si="2060"/>
        <v>6281.7654797859022</v>
      </c>
      <c r="K10157" s="2">
        <f t="shared" si="2061"/>
        <v>134058.42846850524</v>
      </c>
      <c r="L10157" s="2">
        <f t="shared" si="2062"/>
        <v>200328</v>
      </c>
      <c r="M10157" s="2">
        <f t="shared" si="2063"/>
        <v>32560</v>
      </c>
      <c r="N10157" s="6">
        <f t="shared" si="2064"/>
        <v>0</v>
      </c>
      <c r="O10157" s="2">
        <f t="shared" si="2065"/>
        <v>13709.571531494759</v>
      </c>
      <c r="P10157" s="2" t="str">
        <f t="shared" si="2066"/>
        <v/>
      </c>
    </row>
    <row r="10158" spans="1:16">
      <c r="A10158" s="6">
        <v>15</v>
      </c>
      <c r="B10158" s="6">
        <v>12</v>
      </c>
      <c r="C10158" s="6">
        <v>17</v>
      </c>
      <c r="D10158" s="6">
        <f t="shared" si="2054"/>
        <v>44</v>
      </c>
      <c r="E10158" s="5">
        <f t="shared" si="2055"/>
        <v>5639.2850287111351</v>
      </c>
      <c r="F10158" s="5">
        <f t="shared" si="2056"/>
        <v>484.15997672866712</v>
      </c>
      <c r="G10158" s="5">
        <f t="shared" si="2057"/>
        <v>944.88069779264049</v>
      </c>
      <c r="H10158" s="5">
        <f t="shared" si="2058"/>
        <v>7068.3257032324427</v>
      </c>
      <c r="I10158" s="5">
        <f t="shared" si="2059"/>
        <v>720</v>
      </c>
      <c r="J10158" s="5">
        <f t="shared" si="2060"/>
        <v>6348.3257032324427</v>
      </c>
      <c r="K10158" s="2">
        <f t="shared" si="2061"/>
        <v>135213.98790334101</v>
      </c>
      <c r="L10158" s="2">
        <f t="shared" si="2062"/>
        <v>203028</v>
      </c>
      <c r="M10158" s="2">
        <f t="shared" si="2063"/>
        <v>33440</v>
      </c>
      <c r="N10158" s="6">
        <f t="shared" si="2064"/>
        <v>0</v>
      </c>
      <c r="O10158" s="2">
        <f t="shared" si="2065"/>
        <v>14374.012096658989</v>
      </c>
      <c r="P10158" s="2" t="str">
        <f t="shared" si="2066"/>
        <v/>
      </c>
    </row>
    <row r="10159" spans="1:16">
      <c r="A10159" s="6">
        <v>15</v>
      </c>
      <c r="B10159" s="6">
        <v>12</v>
      </c>
      <c r="C10159" s="6">
        <v>18</v>
      </c>
      <c r="D10159" s="6">
        <f t="shared" si="2054"/>
        <v>45</v>
      </c>
      <c r="E10159" s="5">
        <f t="shared" si="2055"/>
        <v>5639.2850287111351</v>
      </c>
      <c r="F10159" s="5">
        <f t="shared" si="2056"/>
        <v>484.15997672866712</v>
      </c>
      <c r="G10159" s="5">
        <f t="shared" si="2057"/>
        <v>1012.9676892512279</v>
      </c>
      <c r="H10159" s="5">
        <f t="shared" si="2058"/>
        <v>7136.4126946910301</v>
      </c>
      <c r="I10159" s="5">
        <f t="shared" si="2059"/>
        <v>720</v>
      </c>
      <c r="J10159" s="5">
        <f t="shared" si="2060"/>
        <v>6416.4126946910301</v>
      </c>
      <c r="K10159" s="2">
        <f t="shared" si="2061"/>
        <v>136396.05372727482</v>
      </c>
      <c r="L10159" s="2">
        <f t="shared" si="2062"/>
        <v>205728</v>
      </c>
      <c r="M10159" s="2">
        <f t="shared" si="2063"/>
        <v>34320</v>
      </c>
      <c r="N10159" s="6">
        <f t="shared" si="2064"/>
        <v>0</v>
      </c>
      <c r="O10159" s="2">
        <f t="shared" si="2065"/>
        <v>15011.946272725181</v>
      </c>
      <c r="P10159" s="2" t="str">
        <f t="shared" si="2066"/>
        <v/>
      </c>
    </row>
    <row r="10160" spans="1:16">
      <c r="A10160" s="6">
        <v>15</v>
      </c>
      <c r="B10160" s="6">
        <v>12</v>
      </c>
      <c r="C10160" s="6">
        <v>19</v>
      </c>
      <c r="D10160" s="6">
        <f t="shared" si="2054"/>
        <v>46</v>
      </c>
      <c r="E10160" s="5">
        <f t="shared" si="2055"/>
        <v>5639.2850287111351</v>
      </c>
      <c r="F10160" s="5">
        <f t="shared" si="2056"/>
        <v>484.15997672866712</v>
      </c>
      <c r="G10160" s="5">
        <f t="shared" si="2057"/>
        <v>1082.6092178872495</v>
      </c>
      <c r="H10160" s="5">
        <f t="shared" si="2058"/>
        <v>7206.0542233270517</v>
      </c>
      <c r="I10160" s="5">
        <f t="shared" si="2059"/>
        <v>720</v>
      </c>
      <c r="J10160" s="5">
        <f t="shared" si="2060"/>
        <v>6486.0542233270517</v>
      </c>
      <c r="K10160" s="2">
        <f t="shared" si="2061"/>
        <v>137605.1080438724</v>
      </c>
      <c r="L10160" s="2">
        <f t="shared" si="2062"/>
        <v>208428</v>
      </c>
      <c r="M10160" s="2">
        <f t="shared" si="2063"/>
        <v>35200</v>
      </c>
      <c r="N10160" s="6">
        <f t="shared" si="2064"/>
        <v>0</v>
      </c>
      <c r="O10160" s="2">
        <f t="shared" si="2065"/>
        <v>15622.891956127598</v>
      </c>
      <c r="P10160" s="2" t="str">
        <f t="shared" si="2066"/>
        <v/>
      </c>
    </row>
    <row r="10161" spans="1:16">
      <c r="A10161" s="6">
        <v>15</v>
      </c>
      <c r="B10161" s="6">
        <v>12</v>
      </c>
      <c r="C10161" s="6">
        <v>20</v>
      </c>
      <c r="D10161" s="6">
        <f t="shared" si="2054"/>
        <v>47</v>
      </c>
      <c r="E10161" s="5">
        <f t="shared" si="2055"/>
        <v>5639.2850287111351</v>
      </c>
      <c r="F10161" s="5">
        <f t="shared" si="2056"/>
        <v>484.15997672866712</v>
      </c>
      <c r="G10161" s="5">
        <f t="shared" si="2057"/>
        <v>1153.8335085377266</v>
      </c>
      <c r="H10161" s="5">
        <f t="shared" si="2058"/>
        <v>7277.2785139775287</v>
      </c>
      <c r="I10161" s="5">
        <f t="shared" si="2059"/>
        <v>720</v>
      </c>
      <c r="J10161" s="5">
        <f t="shared" si="2060"/>
        <v>6557.2785139775287</v>
      </c>
      <c r="K10161" s="2">
        <f t="shared" si="2061"/>
        <v>138841.64086766541</v>
      </c>
      <c r="L10161" s="2">
        <f t="shared" si="2062"/>
        <v>211128</v>
      </c>
      <c r="M10161" s="2">
        <f t="shared" si="2063"/>
        <v>36080</v>
      </c>
      <c r="N10161" s="6">
        <f t="shared" si="2064"/>
        <v>0</v>
      </c>
      <c r="O10161" s="2">
        <f t="shared" si="2065"/>
        <v>16206.35913233459</v>
      </c>
      <c r="P10161" s="2" t="str">
        <f t="shared" si="2066"/>
        <v/>
      </c>
    </row>
    <row r="10162" spans="1:16">
      <c r="A10162" s="6">
        <v>15</v>
      </c>
      <c r="B10162" s="6">
        <v>12</v>
      </c>
      <c r="C10162" s="6">
        <v>21</v>
      </c>
      <c r="D10162" s="6">
        <f t="shared" si="2054"/>
        <v>48</v>
      </c>
      <c r="E10162" s="5">
        <f t="shared" si="2055"/>
        <v>5639.2850287111351</v>
      </c>
      <c r="F10162" s="5">
        <f t="shared" si="2056"/>
        <v>484.15997672866712</v>
      </c>
      <c r="G10162" s="5">
        <f t="shared" si="2057"/>
        <v>1226.6692487641703</v>
      </c>
      <c r="H10162" s="5">
        <f t="shared" si="2058"/>
        <v>7350.1142542039725</v>
      </c>
      <c r="I10162" s="5">
        <f t="shared" si="2059"/>
        <v>720</v>
      </c>
      <c r="J10162" s="5">
        <f t="shared" si="2060"/>
        <v>6630.1142542039725</v>
      </c>
      <c r="K10162" s="2">
        <f t="shared" si="2061"/>
        <v>140106.15024659672</v>
      </c>
      <c r="L10162" s="2">
        <f t="shared" si="2062"/>
        <v>213828</v>
      </c>
      <c r="M10162" s="2">
        <f t="shared" si="2063"/>
        <v>36960</v>
      </c>
      <c r="N10162" s="6">
        <f t="shared" si="2064"/>
        <v>0</v>
      </c>
      <c r="O10162" s="2">
        <f t="shared" si="2065"/>
        <v>16761.849753403279</v>
      </c>
      <c r="P10162" s="2" t="str">
        <f t="shared" si="2066"/>
        <v/>
      </c>
    </row>
    <row r="10163" spans="1:16">
      <c r="A10163" s="6">
        <v>15</v>
      </c>
      <c r="B10163" s="6">
        <v>12</v>
      </c>
      <c r="C10163" s="6">
        <v>22</v>
      </c>
      <c r="D10163" s="6">
        <f t="shared" si="2054"/>
        <v>49</v>
      </c>
      <c r="E10163" s="5">
        <f t="shared" si="2055"/>
        <v>5639.2850287111351</v>
      </c>
      <c r="F10163" s="5">
        <f t="shared" si="2056"/>
        <v>484.15997672866712</v>
      </c>
      <c r="G10163" s="5">
        <f t="shared" si="2057"/>
        <v>1301.1455960105666</v>
      </c>
      <c r="H10163" s="5">
        <f t="shared" si="2058"/>
        <v>7424.5906014503689</v>
      </c>
      <c r="I10163" s="5">
        <f t="shared" si="2059"/>
        <v>720</v>
      </c>
      <c r="J10163" s="5">
        <f t="shared" si="2060"/>
        <v>6704.5906014503689</v>
      </c>
      <c r="K10163" s="2">
        <f t="shared" si="2061"/>
        <v>141399.14238629112</v>
      </c>
      <c r="L10163" s="2">
        <f t="shared" si="2062"/>
        <v>216528</v>
      </c>
      <c r="M10163" s="2">
        <f t="shared" si="2063"/>
        <v>37840</v>
      </c>
      <c r="N10163" s="6">
        <f t="shared" si="2064"/>
        <v>0</v>
      </c>
      <c r="O10163" s="2">
        <f t="shared" si="2065"/>
        <v>17288.857613708882</v>
      </c>
      <c r="P10163" s="2" t="str">
        <f t="shared" si="2066"/>
        <v/>
      </c>
    </row>
    <row r="10164" spans="1:16">
      <c r="A10164" s="6">
        <v>15</v>
      </c>
      <c r="B10164" s="6">
        <v>12</v>
      </c>
      <c r="C10164" s="6">
        <v>23</v>
      </c>
      <c r="D10164" s="6">
        <f t="shared" si="2054"/>
        <v>50</v>
      </c>
      <c r="E10164" s="5">
        <f t="shared" si="2055"/>
        <v>5639.2850287111351</v>
      </c>
      <c r="F10164" s="5">
        <f t="shared" si="2056"/>
        <v>484.15997672866712</v>
      </c>
      <c r="G10164" s="5">
        <f t="shared" si="2057"/>
        <v>1377.292184868003</v>
      </c>
      <c r="H10164" s="5">
        <f t="shared" si="2058"/>
        <v>7500.7371903078056</v>
      </c>
      <c r="I10164" s="5">
        <f t="shared" si="2059"/>
        <v>720</v>
      </c>
      <c r="J10164" s="5">
        <f t="shared" si="2060"/>
        <v>6780.7371903078056</v>
      </c>
      <c r="K10164" s="2">
        <f t="shared" si="2061"/>
        <v>142721.13177617718</v>
      </c>
      <c r="L10164" s="2">
        <f t="shared" si="2062"/>
        <v>219228</v>
      </c>
      <c r="M10164" s="2">
        <f t="shared" si="2063"/>
        <v>38720</v>
      </c>
      <c r="N10164" s="6">
        <f t="shared" si="2064"/>
        <v>0</v>
      </c>
      <c r="O10164" s="2">
        <f t="shared" si="2065"/>
        <v>17786.868223822821</v>
      </c>
      <c r="P10164" s="2" t="str">
        <f t="shared" si="2066"/>
        <v/>
      </c>
    </row>
    <row r="10165" spans="1:16">
      <c r="A10165" s="6">
        <v>15</v>
      </c>
      <c r="B10165" s="6">
        <v>12</v>
      </c>
      <c r="C10165" s="6">
        <v>24</v>
      </c>
      <c r="D10165" s="6">
        <f t="shared" si="2054"/>
        <v>51</v>
      </c>
      <c r="E10165" s="5">
        <f t="shared" si="2055"/>
        <v>5639.2850287111351</v>
      </c>
      <c r="F10165" s="5">
        <f t="shared" si="2056"/>
        <v>484.15997672866712</v>
      </c>
      <c r="G10165" s="5">
        <f t="shared" si="2057"/>
        <v>1455.1391344474989</v>
      </c>
      <c r="H10165" s="5">
        <f t="shared" si="2058"/>
        <v>7578.5841398873008</v>
      </c>
      <c r="I10165" s="5">
        <f t="shared" si="2059"/>
        <v>720</v>
      </c>
      <c r="J10165" s="5">
        <f t="shared" si="2060"/>
        <v>6858.5841398873008</v>
      </c>
      <c r="K10165" s="2">
        <f t="shared" si="2061"/>
        <v>144072.64131748787</v>
      </c>
      <c r="L10165" s="2">
        <f t="shared" si="2062"/>
        <v>221928</v>
      </c>
      <c r="M10165" s="2">
        <f t="shared" si="2063"/>
        <v>39600</v>
      </c>
      <c r="N10165" s="6">
        <f t="shared" si="2064"/>
        <v>0</v>
      </c>
      <c r="O10165" s="2">
        <f t="shared" si="2065"/>
        <v>18255.358682512131</v>
      </c>
      <c r="P10165" s="2" t="str">
        <f t="shared" si="2066"/>
        <v/>
      </c>
    </row>
    <row r="10166" spans="1:16">
      <c r="A10166" s="6">
        <v>15</v>
      </c>
      <c r="B10166" s="6">
        <v>12</v>
      </c>
      <c r="C10166" s="6">
        <v>25</v>
      </c>
      <c r="D10166" s="6">
        <f t="shared" si="2054"/>
        <v>52</v>
      </c>
      <c r="E10166" s="5">
        <f t="shared" si="2055"/>
        <v>5639.2850287111351</v>
      </c>
      <c r="F10166" s="5">
        <f t="shared" si="2056"/>
        <v>484.15997672866712</v>
      </c>
      <c r="G10166" s="5">
        <f t="shared" si="2057"/>
        <v>1534.7170558625965</v>
      </c>
      <c r="H10166" s="5">
        <f t="shared" si="2058"/>
        <v>7658.1620613023988</v>
      </c>
      <c r="I10166" s="5">
        <f t="shared" si="2059"/>
        <v>720</v>
      </c>
      <c r="J10166" s="5">
        <f t="shared" si="2060"/>
        <v>6938.1620613023988</v>
      </c>
      <c r="K10166" s="2">
        <f t="shared" si="2061"/>
        <v>145454.20245316665</v>
      </c>
      <c r="L10166" s="2">
        <f t="shared" si="2062"/>
        <v>224628</v>
      </c>
      <c r="M10166" s="2">
        <f t="shared" si="2063"/>
        <v>40480</v>
      </c>
      <c r="N10166" s="6">
        <f t="shared" si="2064"/>
        <v>0</v>
      </c>
      <c r="O10166" s="2">
        <f t="shared" si="2065"/>
        <v>18693.797546833346</v>
      </c>
      <c r="P10166" s="2" t="str">
        <f t="shared" si="2066"/>
        <v/>
      </c>
    </row>
    <row r="10167" spans="1:16">
      <c r="A10167" s="6">
        <v>15</v>
      </c>
      <c r="B10167" s="6">
        <v>12</v>
      </c>
      <c r="C10167" s="6">
        <v>26</v>
      </c>
      <c r="D10167" s="6">
        <f t="shared" si="2054"/>
        <v>53</v>
      </c>
      <c r="E10167" s="5">
        <f t="shared" si="2055"/>
        <v>5639.2850287111351</v>
      </c>
      <c r="F10167" s="5">
        <f t="shared" si="2056"/>
        <v>484.15997672866712</v>
      </c>
      <c r="G10167" s="5">
        <f t="shared" si="2057"/>
        <v>1616.0570598233144</v>
      </c>
      <c r="H10167" s="5">
        <f t="shared" si="2058"/>
        <v>7739.5020652631165</v>
      </c>
      <c r="I10167" s="5">
        <f t="shared" si="2059"/>
        <v>720</v>
      </c>
      <c r="J10167" s="5">
        <f t="shared" si="2060"/>
        <v>7019.5020652631165</v>
      </c>
      <c r="K10167" s="2">
        <f t="shared" si="2061"/>
        <v>146866.35529970686</v>
      </c>
      <c r="L10167" s="2">
        <f t="shared" si="2062"/>
        <v>227328</v>
      </c>
      <c r="M10167" s="2">
        <f t="shared" si="2063"/>
        <v>41360</v>
      </c>
      <c r="N10167" s="6">
        <f t="shared" si="2064"/>
        <v>0</v>
      </c>
      <c r="O10167" s="2">
        <f t="shared" si="2065"/>
        <v>19101.644700293138</v>
      </c>
      <c r="P10167" s="2" t="str">
        <f t="shared" si="2066"/>
        <v/>
      </c>
    </row>
    <row r="10168" spans="1:16">
      <c r="A10168" s="6">
        <v>15</v>
      </c>
      <c r="B10168" s="6">
        <v>12</v>
      </c>
      <c r="C10168" s="6">
        <v>27</v>
      </c>
      <c r="D10168" s="6">
        <f t="shared" si="2054"/>
        <v>54</v>
      </c>
      <c r="E10168" s="5">
        <f t="shared" si="2055"/>
        <v>5639.2850287111351</v>
      </c>
      <c r="F10168" s="5">
        <f t="shared" si="2056"/>
        <v>484.15997672866712</v>
      </c>
      <c r="G10168" s="5">
        <f t="shared" si="2057"/>
        <v>1699.1907643430709</v>
      </c>
      <c r="H10168" s="5">
        <f t="shared" si="2058"/>
        <v>7822.6357697828735</v>
      </c>
      <c r="I10168" s="5">
        <f t="shared" si="2059"/>
        <v>720</v>
      </c>
      <c r="J10168" s="5">
        <f t="shared" si="2060"/>
        <v>7102.6357697828735</v>
      </c>
      <c r="K10168" s="2">
        <f t="shared" si="2061"/>
        <v>148309.64878095267</v>
      </c>
      <c r="L10168" s="2">
        <f t="shared" si="2062"/>
        <v>230028</v>
      </c>
      <c r="M10168" s="2">
        <f t="shared" si="2063"/>
        <v>42240</v>
      </c>
      <c r="N10168" s="6">
        <f t="shared" si="2064"/>
        <v>0</v>
      </c>
      <c r="O10168" s="2">
        <f t="shared" si="2065"/>
        <v>19478.351219047327</v>
      </c>
      <c r="P10168" s="2" t="str">
        <f t="shared" si="2066"/>
        <v/>
      </c>
    </row>
    <row r="10169" spans="1:16">
      <c r="A10169" s="6">
        <v>15</v>
      </c>
      <c r="B10169" s="6">
        <v>12</v>
      </c>
      <c r="C10169" s="6">
        <v>28</v>
      </c>
      <c r="D10169" s="6">
        <f t="shared" si="2054"/>
        <v>55</v>
      </c>
      <c r="E10169" s="5">
        <f t="shared" si="2055"/>
        <v>5639.2850287111351</v>
      </c>
      <c r="F10169" s="5">
        <f t="shared" si="2056"/>
        <v>484.15997672866712</v>
      </c>
      <c r="G10169" s="5">
        <f t="shared" si="2057"/>
        <v>1784.1503025602246</v>
      </c>
      <c r="H10169" s="5">
        <f t="shared" si="2058"/>
        <v>7907.5953080000272</v>
      </c>
      <c r="I10169" s="5">
        <f t="shared" si="2059"/>
        <v>720</v>
      </c>
      <c r="J10169" s="5">
        <f t="shared" si="2060"/>
        <v>7187.5953080000272</v>
      </c>
      <c r="K10169" s="2">
        <f t="shared" si="2061"/>
        <v>149784.64076388936</v>
      </c>
      <c r="L10169" s="2">
        <f t="shared" si="2062"/>
        <v>232728</v>
      </c>
      <c r="M10169" s="2">
        <f t="shared" si="2063"/>
        <v>43120</v>
      </c>
      <c r="N10169" s="6">
        <f t="shared" si="2064"/>
        <v>0</v>
      </c>
      <c r="O10169" s="2">
        <f t="shared" si="2065"/>
        <v>19823.359236110642</v>
      </c>
      <c r="P10169" s="2" t="str">
        <f t="shared" si="2066"/>
        <v/>
      </c>
    </row>
    <row r="10170" spans="1:16">
      <c r="A10170" s="6">
        <v>15</v>
      </c>
      <c r="B10170" s="6">
        <v>12</v>
      </c>
      <c r="C10170" s="6">
        <v>29</v>
      </c>
      <c r="D10170" s="6">
        <f t="shared" si="2054"/>
        <v>56</v>
      </c>
      <c r="E10170" s="5">
        <f t="shared" si="2055"/>
        <v>5639.2850287111351</v>
      </c>
      <c r="F10170" s="5">
        <f t="shared" si="2056"/>
        <v>484.15997672866712</v>
      </c>
      <c r="G10170" s="5">
        <f t="shared" si="2057"/>
        <v>1870.9683306758782</v>
      </c>
      <c r="H10170" s="5">
        <f t="shared" si="2058"/>
        <v>7994.4133361156801</v>
      </c>
      <c r="I10170" s="5">
        <f t="shared" si="2059"/>
        <v>720</v>
      </c>
      <c r="J10170" s="5">
        <f t="shared" si="2060"/>
        <v>7274.4133361156801</v>
      </c>
      <c r="K10170" s="2">
        <f t="shared" si="2061"/>
        <v>151291.89819645276</v>
      </c>
      <c r="L10170" s="2">
        <f t="shared" si="2062"/>
        <v>235428</v>
      </c>
      <c r="M10170" s="2">
        <f t="shared" si="2063"/>
        <v>44000</v>
      </c>
      <c r="N10170" s="6">
        <f t="shared" si="2064"/>
        <v>0</v>
      </c>
      <c r="O10170" s="2">
        <f t="shared" si="2065"/>
        <v>20136.101803547237</v>
      </c>
      <c r="P10170" s="2" t="str">
        <f t="shared" si="2066"/>
        <v/>
      </c>
    </row>
    <row r="10171" spans="1:16">
      <c r="A10171" s="6">
        <v>15</v>
      </c>
      <c r="B10171" s="6">
        <v>12</v>
      </c>
      <c r="C10171" s="6">
        <v>30</v>
      </c>
      <c r="D10171" s="6">
        <f t="shared" si="2054"/>
        <v>57</v>
      </c>
      <c r="E10171" s="5">
        <f t="shared" si="2055"/>
        <v>5639.2850287111351</v>
      </c>
      <c r="F10171" s="5">
        <f t="shared" si="2056"/>
        <v>484.15997672866712</v>
      </c>
      <c r="G10171" s="5">
        <f t="shared" si="2057"/>
        <v>1959.6780360096488</v>
      </c>
      <c r="H10171" s="5">
        <f t="shared" si="2058"/>
        <v>8083.1230414494512</v>
      </c>
      <c r="I10171" s="5">
        <f t="shared" si="2059"/>
        <v>720</v>
      </c>
      <c r="J10171" s="5">
        <f t="shared" si="2060"/>
        <v>7363.1230414494512</v>
      </c>
      <c r="K10171" s="2">
        <f t="shared" si="2061"/>
        <v>152831.99724738632</v>
      </c>
      <c r="L10171" s="2">
        <f t="shared" si="2062"/>
        <v>238128</v>
      </c>
      <c r="M10171" s="2">
        <f t="shared" si="2063"/>
        <v>44880</v>
      </c>
      <c r="N10171" s="6">
        <f t="shared" si="2064"/>
        <v>0</v>
      </c>
      <c r="O10171" s="2">
        <f t="shared" si="2065"/>
        <v>20416.002752613684</v>
      </c>
      <c r="P10171" s="2" t="str">
        <f t="shared" si="2066"/>
        <v/>
      </c>
    </row>
    <row r="10172" spans="1:16">
      <c r="A10172" s="6">
        <v>15</v>
      </c>
      <c r="B10172" s="6">
        <v>13</v>
      </c>
      <c r="C10172" s="6">
        <v>0</v>
      </c>
      <c r="D10172" s="6">
        <f t="shared" si="2054"/>
        <v>28</v>
      </c>
      <c r="E10172" s="5">
        <f t="shared" si="2055"/>
        <v>5639.2850287111351</v>
      </c>
      <c r="F10172" s="5">
        <f t="shared" si="2056"/>
        <v>537.61930749245744</v>
      </c>
      <c r="G10172" s="5">
        <f t="shared" si="2057"/>
        <v>0</v>
      </c>
      <c r="H10172" s="5">
        <f t="shared" si="2058"/>
        <v>6176.9043362035927</v>
      </c>
      <c r="I10172" s="5">
        <f t="shared" si="2059"/>
        <v>720</v>
      </c>
      <c r="J10172" s="5">
        <f t="shared" si="2060"/>
        <v>5456.9043362035927</v>
      </c>
      <c r="K10172" s="2">
        <f t="shared" si="2061"/>
        <v>119737.92250353459</v>
      </c>
      <c r="L10172" s="2">
        <f t="shared" si="2062"/>
        <v>159222</v>
      </c>
      <c r="M10172" s="2">
        <f t="shared" si="2063"/>
        <v>18920</v>
      </c>
      <c r="N10172" s="6">
        <f t="shared" si="2064"/>
        <v>1</v>
      </c>
      <c r="O10172" s="2">
        <f t="shared" si="2065"/>
        <v>564.07749646541197</v>
      </c>
      <c r="P10172" s="2">
        <f t="shared" si="2066"/>
        <v>564.07749646541197</v>
      </c>
    </row>
    <row r="10173" spans="1:16">
      <c r="A10173" s="6">
        <v>15</v>
      </c>
      <c r="B10173" s="6">
        <v>13</v>
      </c>
      <c r="C10173" s="6">
        <v>1</v>
      </c>
      <c r="D10173" s="6">
        <f t="shared" si="2054"/>
        <v>29</v>
      </c>
      <c r="E10173" s="5">
        <f t="shared" si="2055"/>
        <v>5639.2850287111351</v>
      </c>
      <c r="F10173" s="5">
        <f t="shared" si="2056"/>
        <v>537.61930749245744</v>
      </c>
      <c r="G10173" s="5">
        <f t="shared" si="2057"/>
        <v>45.5625</v>
      </c>
      <c r="H10173" s="5">
        <f t="shared" si="2058"/>
        <v>6222.4668362035927</v>
      </c>
      <c r="I10173" s="5">
        <f t="shared" si="2059"/>
        <v>720</v>
      </c>
      <c r="J10173" s="5">
        <f t="shared" si="2060"/>
        <v>5502.4668362035927</v>
      </c>
      <c r="K10173" s="2">
        <f t="shared" si="2061"/>
        <v>120528.93812853459</v>
      </c>
      <c r="L10173" s="2">
        <f t="shared" si="2062"/>
        <v>161922</v>
      </c>
      <c r="M10173" s="2">
        <f t="shared" si="2063"/>
        <v>19800</v>
      </c>
      <c r="N10173" s="6">
        <f t="shared" si="2064"/>
        <v>1</v>
      </c>
      <c r="O10173" s="2">
        <f t="shared" si="2065"/>
        <v>1593.061871465412</v>
      </c>
      <c r="P10173" s="2">
        <f t="shared" si="2066"/>
        <v>1593.061871465412</v>
      </c>
    </row>
    <row r="10174" spans="1:16">
      <c r="A10174" s="6">
        <v>15</v>
      </c>
      <c r="B10174" s="6">
        <v>13</v>
      </c>
      <c r="C10174" s="6">
        <v>2</v>
      </c>
      <c r="D10174" s="6">
        <f t="shared" si="2054"/>
        <v>30</v>
      </c>
      <c r="E10174" s="5">
        <f t="shared" si="2055"/>
        <v>5639.2850287111351</v>
      </c>
      <c r="F10174" s="5">
        <f t="shared" si="2056"/>
        <v>537.61930749245744</v>
      </c>
      <c r="G10174" s="5">
        <f t="shared" si="2057"/>
        <v>92.264062499999994</v>
      </c>
      <c r="H10174" s="5">
        <f t="shared" si="2058"/>
        <v>6269.1683987035931</v>
      </c>
      <c r="I10174" s="5">
        <f t="shared" si="2059"/>
        <v>720</v>
      </c>
      <c r="J10174" s="5">
        <f t="shared" si="2060"/>
        <v>5549.1683987035931</v>
      </c>
      <c r="K10174" s="2">
        <f t="shared" si="2061"/>
        <v>121339.7291441596</v>
      </c>
      <c r="L10174" s="2">
        <f t="shared" si="2062"/>
        <v>164622</v>
      </c>
      <c r="M10174" s="2">
        <f t="shared" si="2063"/>
        <v>20680</v>
      </c>
      <c r="N10174" s="6">
        <f t="shared" si="2064"/>
        <v>1</v>
      </c>
      <c r="O10174" s="2">
        <f t="shared" si="2065"/>
        <v>2602.2708558403974</v>
      </c>
      <c r="P10174" s="2">
        <f t="shared" si="2066"/>
        <v>2602.2708558403974</v>
      </c>
    </row>
    <row r="10175" spans="1:16">
      <c r="A10175" s="6">
        <v>15</v>
      </c>
      <c r="B10175" s="6">
        <v>13</v>
      </c>
      <c r="C10175" s="6">
        <v>3</v>
      </c>
      <c r="D10175" s="6">
        <f t="shared" si="2054"/>
        <v>31</v>
      </c>
      <c r="E10175" s="5">
        <f t="shared" si="2055"/>
        <v>5639.2850287111351</v>
      </c>
      <c r="F10175" s="5">
        <f t="shared" si="2056"/>
        <v>537.61930749245744</v>
      </c>
      <c r="G10175" s="5">
        <f t="shared" si="2057"/>
        <v>140.12604492187498</v>
      </c>
      <c r="H10175" s="5">
        <f t="shared" si="2058"/>
        <v>6317.030381125468</v>
      </c>
      <c r="I10175" s="5">
        <f t="shared" si="2059"/>
        <v>720</v>
      </c>
      <c r="J10175" s="5">
        <f t="shared" si="2060"/>
        <v>5597.030381125468</v>
      </c>
      <c r="K10175" s="2">
        <f t="shared" si="2061"/>
        <v>122170.66633898382</v>
      </c>
      <c r="L10175" s="2">
        <f t="shared" si="2062"/>
        <v>167322</v>
      </c>
      <c r="M10175" s="2">
        <f t="shared" si="2063"/>
        <v>21560</v>
      </c>
      <c r="N10175" s="6">
        <f t="shared" si="2064"/>
        <v>1</v>
      </c>
      <c r="O10175" s="2">
        <f t="shared" si="2065"/>
        <v>3591.3336610161787</v>
      </c>
      <c r="P10175" s="2">
        <f t="shared" si="2066"/>
        <v>3591.3336610161787</v>
      </c>
    </row>
    <row r="10176" spans="1:16">
      <c r="A10176" s="6">
        <v>15</v>
      </c>
      <c r="B10176" s="6">
        <v>13</v>
      </c>
      <c r="C10176" s="6">
        <v>4</v>
      </c>
      <c r="D10176" s="6">
        <f t="shared" si="2054"/>
        <v>32</v>
      </c>
      <c r="E10176" s="5">
        <f t="shared" si="2055"/>
        <v>5639.2850287111351</v>
      </c>
      <c r="F10176" s="5">
        <f t="shared" si="2056"/>
        <v>537.61930749245744</v>
      </c>
      <c r="G10176" s="5">
        <f t="shared" si="2057"/>
        <v>189.17016064453125</v>
      </c>
      <c r="H10176" s="5">
        <f t="shared" si="2058"/>
        <v>6366.074496848124</v>
      </c>
      <c r="I10176" s="5">
        <f t="shared" si="2059"/>
        <v>720</v>
      </c>
      <c r="J10176" s="5">
        <f t="shared" si="2060"/>
        <v>5646.074496848124</v>
      </c>
      <c r="K10176" s="2">
        <f t="shared" si="2061"/>
        <v>123022.12668139103</v>
      </c>
      <c r="L10176" s="2">
        <f t="shared" si="2062"/>
        <v>170022</v>
      </c>
      <c r="M10176" s="2">
        <f t="shared" si="2063"/>
        <v>22440</v>
      </c>
      <c r="N10176" s="6">
        <f t="shared" si="2064"/>
        <v>1</v>
      </c>
      <c r="O10176" s="2">
        <f t="shared" si="2065"/>
        <v>4559.8733186089667</v>
      </c>
      <c r="P10176" s="2">
        <f t="shared" si="2066"/>
        <v>4559.8733186089667</v>
      </c>
    </row>
    <row r="10177" spans="1:16">
      <c r="A10177" s="6">
        <v>15</v>
      </c>
      <c r="B10177" s="6">
        <v>13</v>
      </c>
      <c r="C10177" s="6">
        <v>5</v>
      </c>
      <c r="D10177" s="6">
        <f t="shared" si="2054"/>
        <v>33</v>
      </c>
      <c r="E10177" s="5">
        <f t="shared" si="2055"/>
        <v>5639.2850287111351</v>
      </c>
      <c r="F10177" s="5">
        <f t="shared" si="2056"/>
        <v>537.61930749245744</v>
      </c>
      <c r="G10177" s="5">
        <f t="shared" si="2057"/>
        <v>239.41848456573481</v>
      </c>
      <c r="H10177" s="5">
        <f t="shared" si="2058"/>
        <v>6416.3228207693273</v>
      </c>
      <c r="I10177" s="5">
        <f t="shared" si="2059"/>
        <v>720</v>
      </c>
      <c r="J10177" s="5">
        <f t="shared" si="2060"/>
        <v>5696.3228207693273</v>
      </c>
      <c r="K10177" s="2">
        <f t="shared" si="2061"/>
        <v>123894.49341613415</v>
      </c>
      <c r="L10177" s="2">
        <f t="shared" si="2062"/>
        <v>172722</v>
      </c>
      <c r="M10177" s="2">
        <f t="shared" si="2063"/>
        <v>23320</v>
      </c>
      <c r="N10177" s="6">
        <f t="shared" si="2064"/>
        <v>1</v>
      </c>
      <c r="O10177" s="2">
        <f t="shared" si="2065"/>
        <v>5507.5065838658484</v>
      </c>
      <c r="P10177" s="2">
        <f t="shared" si="2066"/>
        <v>5507.5065838658484</v>
      </c>
    </row>
    <row r="10178" spans="1:16">
      <c r="A10178" s="6">
        <v>15</v>
      </c>
      <c r="B10178" s="6">
        <v>13</v>
      </c>
      <c r="C10178" s="6">
        <v>6</v>
      </c>
      <c r="D10178" s="6">
        <f t="shared" si="2054"/>
        <v>34</v>
      </c>
      <c r="E10178" s="5">
        <f t="shared" si="2055"/>
        <v>5639.2850287111351</v>
      </c>
      <c r="F10178" s="5">
        <f t="shared" si="2056"/>
        <v>537.61930749245744</v>
      </c>
      <c r="G10178" s="5">
        <f t="shared" si="2057"/>
        <v>290.89345874736784</v>
      </c>
      <c r="H10178" s="5">
        <f t="shared" si="2058"/>
        <v>6467.7977949509605</v>
      </c>
      <c r="I10178" s="5">
        <f t="shared" si="2059"/>
        <v>720</v>
      </c>
      <c r="J10178" s="5">
        <f t="shared" si="2060"/>
        <v>5747.7977949509605</v>
      </c>
      <c r="K10178" s="2">
        <f t="shared" si="2061"/>
        <v>124788.15616234306</v>
      </c>
      <c r="L10178" s="2">
        <f t="shared" si="2062"/>
        <v>175422</v>
      </c>
      <c r="M10178" s="2">
        <f t="shared" si="2063"/>
        <v>24200</v>
      </c>
      <c r="N10178" s="6">
        <f t="shared" si="2064"/>
        <v>1</v>
      </c>
      <c r="O10178" s="2">
        <f t="shared" si="2065"/>
        <v>6433.8438376569393</v>
      </c>
      <c r="P10178" s="2">
        <f t="shared" si="2066"/>
        <v>6433.8438376569393</v>
      </c>
    </row>
    <row r="10179" spans="1:16">
      <c r="A10179" s="6">
        <v>15</v>
      </c>
      <c r="B10179" s="6">
        <v>13</v>
      </c>
      <c r="C10179" s="6">
        <v>7</v>
      </c>
      <c r="D10179" s="6">
        <f t="shared" si="2054"/>
        <v>35</v>
      </c>
      <c r="E10179" s="5">
        <f t="shared" si="2055"/>
        <v>5639.2850287111351</v>
      </c>
      <c r="F10179" s="5">
        <f t="shared" si="2056"/>
        <v>537.61930749245744</v>
      </c>
      <c r="G10179" s="5">
        <f t="shared" si="2057"/>
        <v>343.61789814532818</v>
      </c>
      <c r="H10179" s="5">
        <f t="shared" si="2058"/>
        <v>6520.5222343489213</v>
      </c>
      <c r="I10179" s="5">
        <f t="shared" si="2059"/>
        <v>720</v>
      </c>
      <c r="J10179" s="5">
        <f t="shared" si="2060"/>
        <v>5800.5222343489213</v>
      </c>
      <c r="K10179" s="2">
        <f t="shared" si="2061"/>
        <v>125703.51101300211</v>
      </c>
      <c r="L10179" s="2">
        <f t="shared" si="2062"/>
        <v>178122</v>
      </c>
      <c r="M10179" s="2">
        <f t="shared" si="2063"/>
        <v>25080</v>
      </c>
      <c r="N10179" s="6">
        <f t="shared" si="2064"/>
        <v>0</v>
      </c>
      <c r="O10179" s="2">
        <f t="shared" si="2065"/>
        <v>7338.4889869978942</v>
      </c>
      <c r="P10179" s="2" t="str">
        <f t="shared" si="2066"/>
        <v/>
      </c>
    </row>
    <row r="10180" spans="1:16">
      <c r="A10180" s="6">
        <v>15</v>
      </c>
      <c r="B10180" s="6">
        <v>13</v>
      </c>
      <c r="C10180" s="6">
        <v>8</v>
      </c>
      <c r="D10180" s="6">
        <f t="shared" ref="D10180:D10243" si="2067">A10180+B10180+C10180</f>
        <v>36</v>
      </c>
      <c r="E10180" s="5">
        <f t="shared" ref="E10180:E10243" si="2068">IF(A10180=0,0,A10180*LABOR_HRS_WK_TOM*SEASON_WEEKS*(1+DIM_PCT_TOM)^A10180)</f>
        <v>5639.2850287111351</v>
      </c>
      <c r="F10180" s="5">
        <f t="shared" ref="F10180:F10243" si="2069">IF(B10180=0,0,B10180*LABOR_HRS_WK_CAR*SEASON_WEEKS*(1+DIM_PCT_CAR)^B10180)</f>
        <v>537.61930749245744</v>
      </c>
      <c r="G10180" s="5">
        <f t="shared" ref="G10180:G10243" si="2070">IF(C10180=0,0,C10180*LABOR_HRS_WK_MES*SEASON_WEEKS*(1+DIM_PCT_MES)^C10180)</f>
        <v>397.61499642530839</v>
      </c>
      <c r="H10180" s="5">
        <f t="shared" ref="H10180:H10243" si="2071">E10180+F10180+G10180</f>
        <v>6574.5193326289009</v>
      </c>
      <c r="I10180" s="5">
        <f t="shared" ref="I10180:I10243" si="2072">MIN(H10180,FARMER_HRS)</f>
        <v>720</v>
      </c>
      <c r="J10180" s="5">
        <f t="shared" ref="J10180:J10243" si="2073">MAX(0,H10180-FARMER_HRS)</f>
        <v>5854.5193326289009</v>
      </c>
      <c r="K10180" s="2">
        <f t="shared" ref="K10180:K10243" si="2074">I10180*FARMER_RATE+J10180*TEMP_WORKER_RATE</f>
        <v>126640.96063591841</v>
      </c>
      <c r="L10180" s="2">
        <f t="shared" ref="L10180:L10243" si="2075">A10180*PRICE_TOM+B10180*PRICE_CAR+C10180*PRICE_MES</f>
        <v>180822</v>
      </c>
      <c r="M10180" s="2">
        <f t="shared" ref="M10180:M10243" si="2076">A10180*FERT_BED_TOM+B10180*FERT_BED_CAR+C10180*FERT_BED_MES</f>
        <v>25960</v>
      </c>
      <c r="N10180" s="6">
        <f t="shared" ref="N10180:N10243" si="2077">IF(AND(D10180&lt;=TOTAL_BEDS,J10180&lt;=TEMP_WORKER_MAX*TEMP_WORKER_HRS),1,0)</f>
        <v>0</v>
      </c>
      <c r="O10180" s="2">
        <f t="shared" ref="O10180:O10243" si="2078">L10180-M10180-K10180-FIXED_COSTS</f>
        <v>8221.0393640815892</v>
      </c>
      <c r="P10180" s="2" t="str">
        <f t="shared" ref="P10180:P10243" si="2079">IF(N10180=1,O10180,"")</f>
        <v/>
      </c>
    </row>
    <row r="10181" spans="1:16">
      <c r="A10181" s="6">
        <v>15</v>
      </c>
      <c r="B10181" s="6">
        <v>13</v>
      </c>
      <c r="C10181" s="6">
        <v>9</v>
      </c>
      <c r="D10181" s="6">
        <f t="shared" si="2067"/>
        <v>37</v>
      </c>
      <c r="E10181" s="5">
        <f t="shared" si="2068"/>
        <v>5639.2850287111351</v>
      </c>
      <c r="F10181" s="5">
        <f t="shared" si="2069"/>
        <v>537.61930749245744</v>
      </c>
      <c r="G10181" s="5">
        <f t="shared" si="2070"/>
        <v>452.90833186570285</v>
      </c>
      <c r="H10181" s="5">
        <f t="shared" si="2071"/>
        <v>6629.8126680692958</v>
      </c>
      <c r="I10181" s="5">
        <f t="shared" si="2072"/>
        <v>720</v>
      </c>
      <c r="J10181" s="5">
        <f t="shared" si="2073"/>
        <v>5909.8126680692958</v>
      </c>
      <c r="K10181" s="2">
        <f t="shared" si="2074"/>
        <v>127600.91437620304</v>
      </c>
      <c r="L10181" s="2">
        <f t="shared" si="2075"/>
        <v>183522</v>
      </c>
      <c r="M10181" s="2">
        <f t="shared" si="2076"/>
        <v>26840</v>
      </c>
      <c r="N10181" s="6">
        <f t="shared" si="2077"/>
        <v>0</v>
      </c>
      <c r="O10181" s="2">
        <f t="shared" si="2078"/>
        <v>9081.0856237969565</v>
      </c>
      <c r="P10181" s="2" t="str">
        <f t="shared" si="2079"/>
        <v/>
      </c>
    </row>
    <row r="10182" spans="1:16">
      <c r="A10182" s="6">
        <v>15</v>
      </c>
      <c r="B10182" s="6">
        <v>13</v>
      </c>
      <c r="C10182" s="6">
        <v>10</v>
      </c>
      <c r="D10182" s="6">
        <f t="shared" si="2067"/>
        <v>38</v>
      </c>
      <c r="E10182" s="5">
        <f t="shared" si="2068"/>
        <v>5639.2850287111351</v>
      </c>
      <c r="F10182" s="5">
        <f t="shared" si="2069"/>
        <v>537.61930749245744</v>
      </c>
      <c r="G10182" s="5">
        <f t="shared" si="2070"/>
        <v>509.52187334891573</v>
      </c>
      <c r="H10182" s="5">
        <f t="shared" si="2071"/>
        <v>6686.4262095525082</v>
      </c>
      <c r="I10182" s="5">
        <f t="shared" si="2072"/>
        <v>720</v>
      </c>
      <c r="J10182" s="5">
        <f t="shared" si="2073"/>
        <v>5966.4262095525082</v>
      </c>
      <c r="K10182" s="2">
        <f t="shared" si="2074"/>
        <v>128583.78836028661</v>
      </c>
      <c r="L10182" s="2">
        <f t="shared" si="2075"/>
        <v>186222</v>
      </c>
      <c r="M10182" s="2">
        <f t="shared" si="2076"/>
        <v>27720</v>
      </c>
      <c r="N10182" s="6">
        <f t="shared" si="2077"/>
        <v>0</v>
      </c>
      <c r="O10182" s="2">
        <f t="shared" si="2078"/>
        <v>9918.2116397133941</v>
      </c>
      <c r="P10182" s="2" t="str">
        <f t="shared" si="2079"/>
        <v/>
      </c>
    </row>
    <row r="10183" spans="1:16">
      <c r="A10183" s="6">
        <v>15</v>
      </c>
      <c r="B10183" s="6">
        <v>13</v>
      </c>
      <c r="C10183" s="6">
        <v>11</v>
      </c>
      <c r="D10183" s="6">
        <f t="shared" si="2067"/>
        <v>39</v>
      </c>
      <c r="E10183" s="5">
        <f t="shared" si="2068"/>
        <v>5639.2850287111351</v>
      </c>
      <c r="F10183" s="5">
        <f t="shared" si="2069"/>
        <v>537.61930749245744</v>
      </c>
      <c r="G10183" s="5">
        <f t="shared" si="2070"/>
        <v>567.47998644235474</v>
      </c>
      <c r="H10183" s="5">
        <f t="shared" si="2071"/>
        <v>6744.3843226459476</v>
      </c>
      <c r="I10183" s="5">
        <f t="shared" si="2072"/>
        <v>720</v>
      </c>
      <c r="J10183" s="5">
        <f t="shared" si="2073"/>
        <v>6024.3843226459476</v>
      </c>
      <c r="K10183" s="2">
        <f t="shared" si="2074"/>
        <v>129590.00560149214</v>
      </c>
      <c r="L10183" s="2">
        <f t="shared" si="2075"/>
        <v>188922</v>
      </c>
      <c r="M10183" s="2">
        <f t="shared" si="2076"/>
        <v>28600</v>
      </c>
      <c r="N10183" s="6">
        <f t="shared" si="2077"/>
        <v>0</v>
      </c>
      <c r="O10183" s="2">
        <f t="shared" si="2078"/>
        <v>10731.994398507857</v>
      </c>
      <c r="P10183" s="2" t="str">
        <f t="shared" si="2079"/>
        <v/>
      </c>
    </row>
    <row r="10184" spans="1:16">
      <c r="A10184" s="6">
        <v>15</v>
      </c>
      <c r="B10184" s="6">
        <v>13</v>
      </c>
      <c r="C10184" s="6">
        <v>12</v>
      </c>
      <c r="D10184" s="6">
        <f t="shared" si="2067"/>
        <v>40</v>
      </c>
      <c r="E10184" s="5">
        <f t="shared" si="2068"/>
        <v>5639.2850287111351</v>
      </c>
      <c r="F10184" s="5">
        <f t="shared" si="2069"/>
        <v>537.61930749245744</v>
      </c>
      <c r="G10184" s="5">
        <f t="shared" si="2070"/>
        <v>626.80743957041921</v>
      </c>
      <c r="H10184" s="5">
        <f t="shared" si="2071"/>
        <v>6803.7117757740116</v>
      </c>
      <c r="I10184" s="5">
        <f t="shared" si="2072"/>
        <v>720</v>
      </c>
      <c r="J10184" s="5">
        <f t="shared" si="2073"/>
        <v>6083.7117757740116</v>
      </c>
      <c r="K10184" s="2">
        <f t="shared" si="2074"/>
        <v>130619.9961071877</v>
      </c>
      <c r="L10184" s="2">
        <f t="shared" si="2075"/>
        <v>191622</v>
      </c>
      <c r="M10184" s="2">
        <f t="shared" si="2076"/>
        <v>29480</v>
      </c>
      <c r="N10184" s="6">
        <f t="shared" si="2077"/>
        <v>0</v>
      </c>
      <c r="O10184" s="2">
        <f t="shared" si="2078"/>
        <v>11522.003892812296</v>
      </c>
      <c r="P10184" s="2" t="str">
        <f t="shared" si="2079"/>
        <v/>
      </c>
    </row>
    <row r="10185" spans="1:16">
      <c r="A10185" s="6">
        <v>15</v>
      </c>
      <c r="B10185" s="6">
        <v>13</v>
      </c>
      <c r="C10185" s="6">
        <v>13</v>
      </c>
      <c r="D10185" s="6">
        <f t="shared" si="2067"/>
        <v>41</v>
      </c>
      <c r="E10185" s="5">
        <f t="shared" si="2068"/>
        <v>5639.2850287111351</v>
      </c>
      <c r="F10185" s="5">
        <f t="shared" si="2069"/>
        <v>537.61930749245744</v>
      </c>
      <c r="G10185" s="5">
        <f t="shared" si="2070"/>
        <v>687.52941027880343</v>
      </c>
      <c r="H10185" s="5">
        <f t="shared" si="2071"/>
        <v>6864.4337464823966</v>
      </c>
      <c r="I10185" s="5">
        <f t="shared" si="2072"/>
        <v>720</v>
      </c>
      <c r="J10185" s="5">
        <f t="shared" si="2073"/>
        <v>6144.4337464823966</v>
      </c>
      <c r="K10185" s="2">
        <f t="shared" si="2074"/>
        <v>131674.19698754163</v>
      </c>
      <c r="L10185" s="2">
        <f t="shared" si="2075"/>
        <v>194322</v>
      </c>
      <c r="M10185" s="2">
        <f t="shared" si="2076"/>
        <v>30360</v>
      </c>
      <c r="N10185" s="6">
        <f t="shared" si="2077"/>
        <v>0</v>
      </c>
      <c r="O10185" s="2">
        <f t="shared" si="2078"/>
        <v>12287.803012458375</v>
      </c>
      <c r="P10185" s="2" t="str">
        <f t="shared" si="2079"/>
        <v/>
      </c>
    </row>
    <row r="10186" spans="1:16">
      <c r="A10186" s="6">
        <v>15</v>
      </c>
      <c r="B10186" s="6">
        <v>13</v>
      </c>
      <c r="C10186" s="6">
        <v>14</v>
      </c>
      <c r="D10186" s="6">
        <f t="shared" si="2067"/>
        <v>42</v>
      </c>
      <c r="E10186" s="5">
        <f t="shared" si="2068"/>
        <v>5639.2850287111351</v>
      </c>
      <c r="F10186" s="5">
        <f t="shared" si="2069"/>
        <v>537.61930749245744</v>
      </c>
      <c r="G10186" s="5">
        <f t="shared" si="2070"/>
        <v>749.67149159246469</v>
      </c>
      <c r="H10186" s="5">
        <f t="shared" si="2071"/>
        <v>6926.5758277960576</v>
      </c>
      <c r="I10186" s="5">
        <f t="shared" si="2072"/>
        <v>720</v>
      </c>
      <c r="J10186" s="5">
        <f t="shared" si="2073"/>
        <v>6206.5758277960576</v>
      </c>
      <c r="K10186" s="2">
        <f t="shared" si="2074"/>
        <v>132753.05256590378</v>
      </c>
      <c r="L10186" s="2">
        <f t="shared" si="2075"/>
        <v>197022</v>
      </c>
      <c r="M10186" s="2">
        <f t="shared" si="2076"/>
        <v>31240</v>
      </c>
      <c r="N10186" s="6">
        <f t="shared" si="2077"/>
        <v>0</v>
      </c>
      <c r="O10186" s="2">
        <f t="shared" si="2078"/>
        <v>13028.947434096219</v>
      </c>
      <c r="P10186" s="2" t="str">
        <f t="shared" si="2079"/>
        <v/>
      </c>
    </row>
    <row r="10187" spans="1:16">
      <c r="A10187" s="6">
        <v>15</v>
      </c>
      <c r="B10187" s="6">
        <v>13</v>
      </c>
      <c r="C10187" s="6">
        <v>15</v>
      </c>
      <c r="D10187" s="6">
        <f t="shared" si="2067"/>
        <v>43</v>
      </c>
      <c r="E10187" s="5">
        <f t="shared" si="2068"/>
        <v>5639.2850287111351</v>
      </c>
      <c r="F10187" s="5">
        <f t="shared" si="2069"/>
        <v>537.61930749245744</v>
      </c>
      <c r="G10187" s="5">
        <f t="shared" si="2070"/>
        <v>813.25969846861108</v>
      </c>
      <c r="H10187" s="5">
        <f t="shared" si="2071"/>
        <v>6990.1640346722033</v>
      </c>
      <c r="I10187" s="5">
        <f t="shared" si="2072"/>
        <v>720</v>
      </c>
      <c r="J10187" s="5">
        <f t="shared" si="2073"/>
        <v>6270.1640346722033</v>
      </c>
      <c r="K10187" s="2">
        <f t="shared" si="2074"/>
        <v>133857.01449083688</v>
      </c>
      <c r="L10187" s="2">
        <f t="shared" si="2075"/>
        <v>199722</v>
      </c>
      <c r="M10187" s="2">
        <f t="shared" si="2076"/>
        <v>32120</v>
      </c>
      <c r="N10187" s="6">
        <f t="shared" si="2077"/>
        <v>0</v>
      </c>
      <c r="O10187" s="2">
        <f t="shared" si="2078"/>
        <v>13744.985509163118</v>
      </c>
      <c r="P10187" s="2" t="str">
        <f t="shared" si="2079"/>
        <v/>
      </c>
    </row>
    <row r="10188" spans="1:16">
      <c r="A10188" s="6">
        <v>15</v>
      </c>
      <c r="B10188" s="6">
        <v>13</v>
      </c>
      <c r="C10188" s="6">
        <v>16</v>
      </c>
      <c r="D10188" s="6">
        <f t="shared" si="2067"/>
        <v>44</v>
      </c>
      <c r="E10188" s="5">
        <f t="shared" si="2068"/>
        <v>5639.2850287111351</v>
      </c>
      <c r="F10188" s="5">
        <f t="shared" si="2069"/>
        <v>537.61930749245744</v>
      </c>
      <c r="G10188" s="5">
        <f t="shared" si="2070"/>
        <v>878.32047434610013</v>
      </c>
      <c r="H10188" s="5">
        <f t="shared" si="2071"/>
        <v>7055.2248105496928</v>
      </c>
      <c r="I10188" s="5">
        <f t="shared" si="2072"/>
        <v>720</v>
      </c>
      <c r="J10188" s="5">
        <f t="shared" si="2073"/>
        <v>6335.2248105496928</v>
      </c>
      <c r="K10188" s="2">
        <f t="shared" si="2074"/>
        <v>134986.54184982105</v>
      </c>
      <c r="L10188" s="2">
        <f t="shared" si="2075"/>
        <v>202422</v>
      </c>
      <c r="M10188" s="2">
        <f t="shared" si="2076"/>
        <v>33000</v>
      </c>
      <c r="N10188" s="6">
        <f t="shared" si="2077"/>
        <v>0</v>
      </c>
      <c r="O10188" s="2">
        <f t="shared" si="2078"/>
        <v>14435.458150178951</v>
      </c>
      <c r="P10188" s="2" t="str">
        <f t="shared" si="2079"/>
        <v/>
      </c>
    </row>
    <row r="10189" spans="1:16">
      <c r="A10189" s="6">
        <v>15</v>
      </c>
      <c r="B10189" s="6">
        <v>13</v>
      </c>
      <c r="C10189" s="6">
        <v>17</v>
      </c>
      <c r="D10189" s="6">
        <f t="shared" si="2067"/>
        <v>45</v>
      </c>
      <c r="E10189" s="5">
        <f t="shared" si="2068"/>
        <v>5639.2850287111351</v>
      </c>
      <c r="F10189" s="5">
        <f t="shared" si="2069"/>
        <v>537.61930749245744</v>
      </c>
      <c r="G10189" s="5">
        <f t="shared" si="2070"/>
        <v>944.88069779264049</v>
      </c>
      <c r="H10189" s="5">
        <f t="shared" si="2071"/>
        <v>7121.7850339962333</v>
      </c>
      <c r="I10189" s="5">
        <f t="shared" si="2072"/>
        <v>720</v>
      </c>
      <c r="J10189" s="5">
        <f t="shared" si="2073"/>
        <v>6401.7850339962333</v>
      </c>
      <c r="K10189" s="2">
        <f t="shared" si="2074"/>
        <v>136142.10128465682</v>
      </c>
      <c r="L10189" s="2">
        <f t="shared" si="2075"/>
        <v>205122</v>
      </c>
      <c r="M10189" s="2">
        <f t="shared" si="2076"/>
        <v>33880</v>
      </c>
      <c r="N10189" s="6">
        <f t="shared" si="2077"/>
        <v>0</v>
      </c>
      <c r="O10189" s="2">
        <f t="shared" si="2078"/>
        <v>15099.898715343181</v>
      </c>
      <c r="P10189" s="2" t="str">
        <f t="shared" si="2079"/>
        <v/>
      </c>
    </row>
    <row r="10190" spans="1:16">
      <c r="A10190" s="6">
        <v>15</v>
      </c>
      <c r="B10190" s="6">
        <v>13</v>
      </c>
      <c r="C10190" s="6">
        <v>18</v>
      </c>
      <c r="D10190" s="6">
        <f t="shared" si="2067"/>
        <v>46</v>
      </c>
      <c r="E10190" s="5">
        <f t="shared" si="2068"/>
        <v>5639.2850287111351</v>
      </c>
      <c r="F10190" s="5">
        <f t="shared" si="2069"/>
        <v>537.61930749245744</v>
      </c>
      <c r="G10190" s="5">
        <f t="shared" si="2070"/>
        <v>1012.9676892512279</v>
      </c>
      <c r="H10190" s="5">
        <f t="shared" si="2071"/>
        <v>7189.8720254548207</v>
      </c>
      <c r="I10190" s="5">
        <f t="shared" si="2072"/>
        <v>720</v>
      </c>
      <c r="J10190" s="5">
        <f t="shared" si="2073"/>
        <v>6469.8720254548207</v>
      </c>
      <c r="K10190" s="2">
        <f t="shared" si="2074"/>
        <v>137324.16710859063</v>
      </c>
      <c r="L10190" s="2">
        <f t="shared" si="2075"/>
        <v>207822</v>
      </c>
      <c r="M10190" s="2">
        <f t="shared" si="2076"/>
        <v>34760</v>
      </c>
      <c r="N10190" s="6">
        <f t="shared" si="2077"/>
        <v>0</v>
      </c>
      <c r="O10190" s="2">
        <f t="shared" si="2078"/>
        <v>15737.832891409373</v>
      </c>
      <c r="P10190" s="2" t="str">
        <f t="shared" si="2079"/>
        <v/>
      </c>
    </row>
    <row r="10191" spans="1:16">
      <c r="A10191" s="6">
        <v>15</v>
      </c>
      <c r="B10191" s="6">
        <v>13</v>
      </c>
      <c r="C10191" s="6">
        <v>19</v>
      </c>
      <c r="D10191" s="6">
        <f t="shared" si="2067"/>
        <v>47</v>
      </c>
      <c r="E10191" s="5">
        <f t="shared" si="2068"/>
        <v>5639.2850287111351</v>
      </c>
      <c r="F10191" s="5">
        <f t="shared" si="2069"/>
        <v>537.61930749245744</v>
      </c>
      <c r="G10191" s="5">
        <f t="shared" si="2070"/>
        <v>1082.6092178872495</v>
      </c>
      <c r="H10191" s="5">
        <f t="shared" si="2071"/>
        <v>7259.5135540908423</v>
      </c>
      <c r="I10191" s="5">
        <f t="shared" si="2072"/>
        <v>720</v>
      </c>
      <c r="J10191" s="5">
        <f t="shared" si="2073"/>
        <v>6539.5135540908423</v>
      </c>
      <c r="K10191" s="2">
        <f t="shared" si="2074"/>
        <v>138533.22142518824</v>
      </c>
      <c r="L10191" s="2">
        <f t="shared" si="2075"/>
        <v>210522</v>
      </c>
      <c r="M10191" s="2">
        <f t="shared" si="2076"/>
        <v>35640</v>
      </c>
      <c r="N10191" s="6">
        <f t="shared" si="2077"/>
        <v>0</v>
      </c>
      <c r="O10191" s="2">
        <f t="shared" si="2078"/>
        <v>16348.77857481176</v>
      </c>
      <c r="P10191" s="2" t="str">
        <f t="shared" si="2079"/>
        <v/>
      </c>
    </row>
    <row r="10192" spans="1:16">
      <c r="A10192" s="6">
        <v>15</v>
      </c>
      <c r="B10192" s="6">
        <v>13</v>
      </c>
      <c r="C10192" s="6">
        <v>20</v>
      </c>
      <c r="D10192" s="6">
        <f t="shared" si="2067"/>
        <v>48</v>
      </c>
      <c r="E10192" s="5">
        <f t="shared" si="2068"/>
        <v>5639.2850287111351</v>
      </c>
      <c r="F10192" s="5">
        <f t="shared" si="2069"/>
        <v>537.61930749245744</v>
      </c>
      <c r="G10192" s="5">
        <f t="shared" si="2070"/>
        <v>1153.8335085377266</v>
      </c>
      <c r="H10192" s="5">
        <f t="shared" si="2071"/>
        <v>7330.7378447413193</v>
      </c>
      <c r="I10192" s="5">
        <f t="shared" si="2072"/>
        <v>720</v>
      </c>
      <c r="J10192" s="5">
        <f t="shared" si="2073"/>
        <v>6610.7378447413193</v>
      </c>
      <c r="K10192" s="2">
        <f t="shared" si="2074"/>
        <v>139769.75424898125</v>
      </c>
      <c r="L10192" s="2">
        <f t="shared" si="2075"/>
        <v>213222</v>
      </c>
      <c r="M10192" s="2">
        <f t="shared" si="2076"/>
        <v>36520</v>
      </c>
      <c r="N10192" s="6">
        <f t="shared" si="2077"/>
        <v>0</v>
      </c>
      <c r="O10192" s="2">
        <f t="shared" si="2078"/>
        <v>16932.245751018752</v>
      </c>
      <c r="P10192" s="2" t="str">
        <f t="shared" si="2079"/>
        <v/>
      </c>
    </row>
    <row r="10193" spans="1:16">
      <c r="A10193" s="6">
        <v>15</v>
      </c>
      <c r="B10193" s="6">
        <v>13</v>
      </c>
      <c r="C10193" s="6">
        <v>21</v>
      </c>
      <c r="D10193" s="6">
        <f t="shared" si="2067"/>
        <v>49</v>
      </c>
      <c r="E10193" s="5">
        <f t="shared" si="2068"/>
        <v>5639.2850287111351</v>
      </c>
      <c r="F10193" s="5">
        <f t="shared" si="2069"/>
        <v>537.61930749245744</v>
      </c>
      <c r="G10193" s="5">
        <f t="shared" si="2070"/>
        <v>1226.6692487641703</v>
      </c>
      <c r="H10193" s="5">
        <f t="shared" si="2071"/>
        <v>7403.5735849677631</v>
      </c>
      <c r="I10193" s="5">
        <f t="shared" si="2072"/>
        <v>720</v>
      </c>
      <c r="J10193" s="5">
        <f t="shared" si="2073"/>
        <v>6683.5735849677631</v>
      </c>
      <c r="K10193" s="2">
        <f t="shared" si="2074"/>
        <v>141034.26362791256</v>
      </c>
      <c r="L10193" s="2">
        <f t="shared" si="2075"/>
        <v>215922</v>
      </c>
      <c r="M10193" s="2">
        <f t="shared" si="2076"/>
        <v>37400</v>
      </c>
      <c r="N10193" s="6">
        <f t="shared" si="2077"/>
        <v>0</v>
      </c>
      <c r="O10193" s="2">
        <f t="shared" si="2078"/>
        <v>17487.736372087442</v>
      </c>
      <c r="P10193" s="2" t="str">
        <f t="shared" si="2079"/>
        <v/>
      </c>
    </row>
    <row r="10194" spans="1:16">
      <c r="A10194" s="6">
        <v>15</v>
      </c>
      <c r="B10194" s="6">
        <v>13</v>
      </c>
      <c r="C10194" s="6">
        <v>22</v>
      </c>
      <c r="D10194" s="6">
        <f t="shared" si="2067"/>
        <v>50</v>
      </c>
      <c r="E10194" s="5">
        <f t="shared" si="2068"/>
        <v>5639.2850287111351</v>
      </c>
      <c r="F10194" s="5">
        <f t="shared" si="2069"/>
        <v>537.61930749245744</v>
      </c>
      <c r="G10194" s="5">
        <f t="shared" si="2070"/>
        <v>1301.1455960105666</v>
      </c>
      <c r="H10194" s="5">
        <f t="shared" si="2071"/>
        <v>7478.0499322141595</v>
      </c>
      <c r="I10194" s="5">
        <f t="shared" si="2072"/>
        <v>720</v>
      </c>
      <c r="J10194" s="5">
        <f t="shared" si="2073"/>
        <v>6758.0499322141595</v>
      </c>
      <c r="K10194" s="2">
        <f t="shared" si="2074"/>
        <v>142327.25576760693</v>
      </c>
      <c r="L10194" s="2">
        <f t="shared" si="2075"/>
        <v>218622</v>
      </c>
      <c r="M10194" s="2">
        <f t="shared" si="2076"/>
        <v>38280</v>
      </c>
      <c r="N10194" s="6">
        <f t="shared" si="2077"/>
        <v>0</v>
      </c>
      <c r="O10194" s="2">
        <f t="shared" si="2078"/>
        <v>18014.744232393074</v>
      </c>
      <c r="P10194" s="2" t="str">
        <f t="shared" si="2079"/>
        <v/>
      </c>
    </row>
    <row r="10195" spans="1:16">
      <c r="A10195" s="6">
        <v>15</v>
      </c>
      <c r="B10195" s="6">
        <v>13</v>
      </c>
      <c r="C10195" s="6">
        <v>23</v>
      </c>
      <c r="D10195" s="6">
        <f t="shared" si="2067"/>
        <v>51</v>
      </c>
      <c r="E10195" s="5">
        <f t="shared" si="2068"/>
        <v>5639.2850287111351</v>
      </c>
      <c r="F10195" s="5">
        <f t="shared" si="2069"/>
        <v>537.61930749245744</v>
      </c>
      <c r="G10195" s="5">
        <f t="shared" si="2070"/>
        <v>1377.292184868003</v>
      </c>
      <c r="H10195" s="5">
        <f t="shared" si="2071"/>
        <v>7554.1965210715953</v>
      </c>
      <c r="I10195" s="5">
        <f t="shared" si="2072"/>
        <v>720</v>
      </c>
      <c r="J10195" s="5">
        <f t="shared" si="2073"/>
        <v>6834.1965210715953</v>
      </c>
      <c r="K10195" s="2">
        <f t="shared" si="2074"/>
        <v>143649.24515749299</v>
      </c>
      <c r="L10195" s="2">
        <f t="shared" si="2075"/>
        <v>221322</v>
      </c>
      <c r="M10195" s="2">
        <f t="shared" si="2076"/>
        <v>39160</v>
      </c>
      <c r="N10195" s="6">
        <f t="shared" si="2077"/>
        <v>0</v>
      </c>
      <c r="O10195" s="2">
        <f t="shared" si="2078"/>
        <v>18512.754842507013</v>
      </c>
      <c r="P10195" s="2" t="str">
        <f t="shared" si="2079"/>
        <v/>
      </c>
    </row>
    <row r="10196" spans="1:16">
      <c r="A10196" s="6">
        <v>15</v>
      </c>
      <c r="B10196" s="6">
        <v>13</v>
      </c>
      <c r="C10196" s="6">
        <v>24</v>
      </c>
      <c r="D10196" s="6">
        <f t="shared" si="2067"/>
        <v>52</v>
      </c>
      <c r="E10196" s="5">
        <f t="shared" si="2068"/>
        <v>5639.2850287111351</v>
      </c>
      <c r="F10196" s="5">
        <f t="shared" si="2069"/>
        <v>537.61930749245744</v>
      </c>
      <c r="G10196" s="5">
        <f t="shared" si="2070"/>
        <v>1455.1391344474989</v>
      </c>
      <c r="H10196" s="5">
        <f t="shared" si="2071"/>
        <v>7632.0434706510914</v>
      </c>
      <c r="I10196" s="5">
        <f t="shared" si="2072"/>
        <v>720</v>
      </c>
      <c r="J10196" s="5">
        <f t="shared" si="2073"/>
        <v>6912.0434706510914</v>
      </c>
      <c r="K10196" s="2">
        <f t="shared" si="2074"/>
        <v>145000.75469880365</v>
      </c>
      <c r="L10196" s="2">
        <f t="shared" si="2075"/>
        <v>224022</v>
      </c>
      <c r="M10196" s="2">
        <f t="shared" si="2076"/>
        <v>40040</v>
      </c>
      <c r="N10196" s="6">
        <f t="shared" si="2077"/>
        <v>0</v>
      </c>
      <c r="O10196" s="2">
        <f t="shared" si="2078"/>
        <v>18981.245301196352</v>
      </c>
      <c r="P10196" s="2" t="str">
        <f t="shared" si="2079"/>
        <v/>
      </c>
    </row>
    <row r="10197" spans="1:16">
      <c r="A10197" s="6">
        <v>15</v>
      </c>
      <c r="B10197" s="6">
        <v>13</v>
      </c>
      <c r="C10197" s="6">
        <v>25</v>
      </c>
      <c r="D10197" s="6">
        <f t="shared" si="2067"/>
        <v>53</v>
      </c>
      <c r="E10197" s="5">
        <f t="shared" si="2068"/>
        <v>5639.2850287111351</v>
      </c>
      <c r="F10197" s="5">
        <f t="shared" si="2069"/>
        <v>537.61930749245744</v>
      </c>
      <c r="G10197" s="5">
        <f t="shared" si="2070"/>
        <v>1534.7170558625965</v>
      </c>
      <c r="H10197" s="5">
        <f t="shared" si="2071"/>
        <v>7711.6213920661894</v>
      </c>
      <c r="I10197" s="5">
        <f t="shared" si="2072"/>
        <v>720</v>
      </c>
      <c r="J10197" s="5">
        <f t="shared" si="2073"/>
        <v>6991.6213920661894</v>
      </c>
      <c r="K10197" s="2">
        <f t="shared" si="2074"/>
        <v>146382.31583448243</v>
      </c>
      <c r="L10197" s="2">
        <f t="shared" si="2075"/>
        <v>226722</v>
      </c>
      <c r="M10197" s="2">
        <f t="shared" si="2076"/>
        <v>40920</v>
      </c>
      <c r="N10197" s="6">
        <f t="shared" si="2077"/>
        <v>0</v>
      </c>
      <c r="O10197" s="2">
        <f t="shared" si="2078"/>
        <v>19419.684165517567</v>
      </c>
      <c r="P10197" s="2" t="str">
        <f t="shared" si="2079"/>
        <v/>
      </c>
    </row>
    <row r="10198" spans="1:16">
      <c r="A10198" s="6">
        <v>15</v>
      </c>
      <c r="B10198" s="6">
        <v>13</v>
      </c>
      <c r="C10198" s="6">
        <v>26</v>
      </c>
      <c r="D10198" s="6">
        <f t="shared" si="2067"/>
        <v>54</v>
      </c>
      <c r="E10198" s="5">
        <f t="shared" si="2068"/>
        <v>5639.2850287111351</v>
      </c>
      <c r="F10198" s="5">
        <f t="shared" si="2069"/>
        <v>537.61930749245744</v>
      </c>
      <c r="G10198" s="5">
        <f t="shared" si="2070"/>
        <v>1616.0570598233144</v>
      </c>
      <c r="H10198" s="5">
        <f t="shared" si="2071"/>
        <v>7792.9613960269071</v>
      </c>
      <c r="I10198" s="5">
        <f t="shared" si="2072"/>
        <v>720</v>
      </c>
      <c r="J10198" s="5">
        <f t="shared" si="2073"/>
        <v>7072.9613960269071</v>
      </c>
      <c r="K10198" s="2">
        <f t="shared" si="2074"/>
        <v>147794.4686810227</v>
      </c>
      <c r="L10198" s="2">
        <f t="shared" si="2075"/>
        <v>229422</v>
      </c>
      <c r="M10198" s="2">
        <f t="shared" si="2076"/>
        <v>41800</v>
      </c>
      <c r="N10198" s="6">
        <f t="shared" si="2077"/>
        <v>0</v>
      </c>
      <c r="O10198" s="2">
        <f t="shared" si="2078"/>
        <v>19827.531318977301</v>
      </c>
      <c r="P10198" s="2" t="str">
        <f t="shared" si="2079"/>
        <v/>
      </c>
    </row>
    <row r="10199" spans="1:16">
      <c r="A10199" s="6">
        <v>15</v>
      </c>
      <c r="B10199" s="6">
        <v>13</v>
      </c>
      <c r="C10199" s="6">
        <v>27</v>
      </c>
      <c r="D10199" s="6">
        <f t="shared" si="2067"/>
        <v>55</v>
      </c>
      <c r="E10199" s="5">
        <f t="shared" si="2068"/>
        <v>5639.2850287111351</v>
      </c>
      <c r="F10199" s="5">
        <f t="shared" si="2069"/>
        <v>537.61930749245744</v>
      </c>
      <c r="G10199" s="5">
        <f t="shared" si="2070"/>
        <v>1699.1907643430709</v>
      </c>
      <c r="H10199" s="5">
        <f t="shared" si="2071"/>
        <v>7876.0951005466632</v>
      </c>
      <c r="I10199" s="5">
        <f t="shared" si="2072"/>
        <v>720</v>
      </c>
      <c r="J10199" s="5">
        <f t="shared" si="2073"/>
        <v>7156.0951005466632</v>
      </c>
      <c r="K10199" s="2">
        <f t="shared" si="2074"/>
        <v>149237.76216226845</v>
      </c>
      <c r="L10199" s="2">
        <f t="shared" si="2075"/>
        <v>232122</v>
      </c>
      <c r="M10199" s="2">
        <f t="shared" si="2076"/>
        <v>42680</v>
      </c>
      <c r="N10199" s="6">
        <f t="shared" si="2077"/>
        <v>0</v>
      </c>
      <c r="O10199" s="2">
        <f t="shared" si="2078"/>
        <v>20204.237837731547</v>
      </c>
      <c r="P10199" s="2" t="str">
        <f t="shared" si="2079"/>
        <v/>
      </c>
    </row>
    <row r="10200" spans="1:16">
      <c r="A10200" s="6">
        <v>15</v>
      </c>
      <c r="B10200" s="6">
        <v>13</v>
      </c>
      <c r="C10200" s="6">
        <v>28</v>
      </c>
      <c r="D10200" s="6">
        <f t="shared" si="2067"/>
        <v>56</v>
      </c>
      <c r="E10200" s="5">
        <f t="shared" si="2068"/>
        <v>5639.2850287111351</v>
      </c>
      <c r="F10200" s="5">
        <f t="shared" si="2069"/>
        <v>537.61930749245744</v>
      </c>
      <c r="G10200" s="5">
        <f t="shared" si="2070"/>
        <v>1784.1503025602246</v>
      </c>
      <c r="H10200" s="5">
        <f t="shared" si="2071"/>
        <v>7961.0546387638169</v>
      </c>
      <c r="I10200" s="5">
        <f t="shared" si="2072"/>
        <v>720</v>
      </c>
      <c r="J10200" s="5">
        <f t="shared" si="2073"/>
        <v>7241.0546387638169</v>
      </c>
      <c r="K10200" s="2">
        <f t="shared" si="2074"/>
        <v>150712.75414520514</v>
      </c>
      <c r="L10200" s="2">
        <f t="shared" si="2075"/>
        <v>234822</v>
      </c>
      <c r="M10200" s="2">
        <f t="shared" si="2076"/>
        <v>43560</v>
      </c>
      <c r="N10200" s="6">
        <f t="shared" si="2077"/>
        <v>0</v>
      </c>
      <c r="O10200" s="2">
        <f t="shared" si="2078"/>
        <v>20549.245854794863</v>
      </c>
      <c r="P10200" s="2" t="str">
        <f t="shared" si="2079"/>
        <v/>
      </c>
    </row>
    <row r="10201" spans="1:16">
      <c r="A10201" s="6">
        <v>15</v>
      </c>
      <c r="B10201" s="6">
        <v>13</v>
      </c>
      <c r="C10201" s="6">
        <v>29</v>
      </c>
      <c r="D10201" s="6">
        <f t="shared" si="2067"/>
        <v>57</v>
      </c>
      <c r="E10201" s="5">
        <f t="shared" si="2068"/>
        <v>5639.2850287111351</v>
      </c>
      <c r="F10201" s="5">
        <f t="shared" si="2069"/>
        <v>537.61930749245744</v>
      </c>
      <c r="G10201" s="5">
        <f t="shared" si="2070"/>
        <v>1870.9683306758782</v>
      </c>
      <c r="H10201" s="5">
        <f t="shared" si="2071"/>
        <v>8047.8726668794707</v>
      </c>
      <c r="I10201" s="5">
        <f t="shared" si="2072"/>
        <v>720</v>
      </c>
      <c r="J10201" s="5">
        <f t="shared" si="2073"/>
        <v>7327.8726668794707</v>
      </c>
      <c r="K10201" s="2">
        <f t="shared" si="2074"/>
        <v>152220.0115777686</v>
      </c>
      <c r="L10201" s="2">
        <f t="shared" si="2075"/>
        <v>237522</v>
      </c>
      <c r="M10201" s="2">
        <f t="shared" si="2076"/>
        <v>44440</v>
      </c>
      <c r="N10201" s="6">
        <f t="shared" si="2077"/>
        <v>0</v>
      </c>
      <c r="O10201" s="2">
        <f t="shared" si="2078"/>
        <v>20861.988422231399</v>
      </c>
      <c r="P10201" s="2" t="str">
        <f t="shared" si="2079"/>
        <v/>
      </c>
    </row>
    <row r="10202" spans="1:16">
      <c r="A10202" s="6">
        <v>15</v>
      </c>
      <c r="B10202" s="6">
        <v>13</v>
      </c>
      <c r="C10202" s="6">
        <v>30</v>
      </c>
      <c r="D10202" s="6">
        <f t="shared" si="2067"/>
        <v>58</v>
      </c>
      <c r="E10202" s="5">
        <f t="shared" si="2068"/>
        <v>5639.2850287111351</v>
      </c>
      <c r="F10202" s="5">
        <f t="shared" si="2069"/>
        <v>537.61930749245744</v>
      </c>
      <c r="G10202" s="5">
        <f t="shared" si="2070"/>
        <v>1959.6780360096488</v>
      </c>
      <c r="H10202" s="5">
        <f t="shared" si="2071"/>
        <v>8136.5823722132418</v>
      </c>
      <c r="I10202" s="5">
        <f t="shared" si="2072"/>
        <v>720</v>
      </c>
      <c r="J10202" s="5">
        <f t="shared" si="2073"/>
        <v>7416.5823722132418</v>
      </c>
      <c r="K10202" s="2">
        <f t="shared" si="2074"/>
        <v>153760.1106287021</v>
      </c>
      <c r="L10202" s="2">
        <f t="shared" si="2075"/>
        <v>240222</v>
      </c>
      <c r="M10202" s="2">
        <f t="shared" si="2076"/>
        <v>45320</v>
      </c>
      <c r="N10202" s="6">
        <f t="shared" si="2077"/>
        <v>0</v>
      </c>
      <c r="O10202" s="2">
        <f t="shared" si="2078"/>
        <v>21141.889371297904</v>
      </c>
      <c r="P10202" s="2" t="str">
        <f t="shared" si="2079"/>
        <v/>
      </c>
    </row>
    <row r="10203" spans="1:16">
      <c r="A10203" s="6">
        <v>15</v>
      </c>
      <c r="B10203" s="6">
        <v>14</v>
      </c>
      <c r="C10203" s="6">
        <v>0</v>
      </c>
      <c r="D10203" s="6">
        <f t="shared" si="2067"/>
        <v>29</v>
      </c>
      <c r="E10203" s="5">
        <f t="shared" si="2068"/>
        <v>5639.2850287111351</v>
      </c>
      <c r="F10203" s="5">
        <f t="shared" si="2069"/>
        <v>593.44900480898184</v>
      </c>
      <c r="G10203" s="5">
        <f t="shared" si="2070"/>
        <v>0</v>
      </c>
      <c r="H10203" s="5">
        <f t="shared" si="2071"/>
        <v>6232.734033520117</v>
      </c>
      <c r="I10203" s="5">
        <f t="shared" si="2072"/>
        <v>720</v>
      </c>
      <c r="J10203" s="5">
        <f t="shared" si="2073"/>
        <v>5512.734033520117</v>
      </c>
      <c r="K10203" s="2">
        <f t="shared" si="2074"/>
        <v>120707.18808194647</v>
      </c>
      <c r="L10203" s="2">
        <f t="shared" si="2075"/>
        <v>161316</v>
      </c>
      <c r="M10203" s="2">
        <f t="shared" si="2076"/>
        <v>19360</v>
      </c>
      <c r="N10203" s="6">
        <f t="shared" si="2077"/>
        <v>1</v>
      </c>
      <c r="O10203" s="2">
        <f t="shared" si="2078"/>
        <v>1248.8119180535286</v>
      </c>
      <c r="P10203" s="2">
        <f t="shared" si="2079"/>
        <v>1248.8119180535286</v>
      </c>
    </row>
    <row r="10204" spans="1:16">
      <c r="A10204" s="6">
        <v>15</v>
      </c>
      <c r="B10204" s="6">
        <v>14</v>
      </c>
      <c r="C10204" s="6">
        <v>1</v>
      </c>
      <c r="D10204" s="6">
        <f t="shared" si="2067"/>
        <v>30</v>
      </c>
      <c r="E10204" s="5">
        <f t="shared" si="2068"/>
        <v>5639.2850287111351</v>
      </c>
      <c r="F10204" s="5">
        <f t="shared" si="2069"/>
        <v>593.44900480898184</v>
      </c>
      <c r="G10204" s="5">
        <f t="shared" si="2070"/>
        <v>45.5625</v>
      </c>
      <c r="H10204" s="5">
        <f t="shared" si="2071"/>
        <v>6278.296533520117</v>
      </c>
      <c r="I10204" s="5">
        <f t="shared" si="2072"/>
        <v>720</v>
      </c>
      <c r="J10204" s="5">
        <f t="shared" si="2073"/>
        <v>5558.296533520117</v>
      </c>
      <c r="K10204" s="2">
        <f t="shared" si="2074"/>
        <v>121498.20370694647</v>
      </c>
      <c r="L10204" s="2">
        <f t="shared" si="2075"/>
        <v>164016</v>
      </c>
      <c r="M10204" s="2">
        <f t="shared" si="2076"/>
        <v>20240</v>
      </c>
      <c r="N10204" s="6">
        <f t="shared" si="2077"/>
        <v>1</v>
      </c>
      <c r="O10204" s="2">
        <f t="shared" si="2078"/>
        <v>2277.7962930535286</v>
      </c>
      <c r="P10204" s="2">
        <f t="shared" si="2079"/>
        <v>2277.7962930535286</v>
      </c>
    </row>
    <row r="10205" spans="1:16">
      <c r="A10205" s="6">
        <v>15</v>
      </c>
      <c r="B10205" s="6">
        <v>14</v>
      </c>
      <c r="C10205" s="6">
        <v>2</v>
      </c>
      <c r="D10205" s="6">
        <f t="shared" si="2067"/>
        <v>31</v>
      </c>
      <c r="E10205" s="5">
        <f t="shared" si="2068"/>
        <v>5639.2850287111351</v>
      </c>
      <c r="F10205" s="5">
        <f t="shared" si="2069"/>
        <v>593.44900480898184</v>
      </c>
      <c r="G10205" s="5">
        <f t="shared" si="2070"/>
        <v>92.264062499999994</v>
      </c>
      <c r="H10205" s="5">
        <f t="shared" si="2071"/>
        <v>6324.9980960201174</v>
      </c>
      <c r="I10205" s="5">
        <f t="shared" si="2072"/>
        <v>720</v>
      </c>
      <c r="J10205" s="5">
        <f t="shared" si="2073"/>
        <v>5604.9980960201174</v>
      </c>
      <c r="K10205" s="2">
        <f t="shared" si="2074"/>
        <v>122308.99472257149</v>
      </c>
      <c r="L10205" s="2">
        <f t="shared" si="2075"/>
        <v>166716</v>
      </c>
      <c r="M10205" s="2">
        <f t="shared" si="2076"/>
        <v>21120</v>
      </c>
      <c r="N10205" s="6">
        <f t="shared" si="2077"/>
        <v>1</v>
      </c>
      <c r="O10205" s="2">
        <f t="shared" si="2078"/>
        <v>3287.0052774285141</v>
      </c>
      <c r="P10205" s="2">
        <f t="shared" si="2079"/>
        <v>3287.0052774285141</v>
      </c>
    </row>
    <row r="10206" spans="1:16">
      <c r="A10206" s="6">
        <v>15</v>
      </c>
      <c r="B10206" s="6">
        <v>14</v>
      </c>
      <c r="C10206" s="6">
        <v>3</v>
      </c>
      <c r="D10206" s="6">
        <f t="shared" si="2067"/>
        <v>32</v>
      </c>
      <c r="E10206" s="5">
        <f t="shared" si="2068"/>
        <v>5639.2850287111351</v>
      </c>
      <c r="F10206" s="5">
        <f t="shared" si="2069"/>
        <v>593.44900480898184</v>
      </c>
      <c r="G10206" s="5">
        <f t="shared" si="2070"/>
        <v>140.12604492187498</v>
      </c>
      <c r="H10206" s="5">
        <f t="shared" si="2071"/>
        <v>6372.8600784419923</v>
      </c>
      <c r="I10206" s="5">
        <f t="shared" si="2072"/>
        <v>720</v>
      </c>
      <c r="J10206" s="5">
        <f t="shared" si="2073"/>
        <v>5652.8600784419923</v>
      </c>
      <c r="K10206" s="2">
        <f t="shared" si="2074"/>
        <v>123139.9319173957</v>
      </c>
      <c r="L10206" s="2">
        <f t="shared" si="2075"/>
        <v>169416</v>
      </c>
      <c r="M10206" s="2">
        <f t="shared" si="2076"/>
        <v>22000</v>
      </c>
      <c r="N10206" s="6">
        <f t="shared" si="2077"/>
        <v>1</v>
      </c>
      <c r="O10206" s="2">
        <f t="shared" si="2078"/>
        <v>4276.0680826042953</v>
      </c>
      <c r="P10206" s="2">
        <f t="shared" si="2079"/>
        <v>4276.0680826042953</v>
      </c>
    </row>
    <row r="10207" spans="1:16">
      <c r="A10207" s="6">
        <v>15</v>
      </c>
      <c r="B10207" s="6">
        <v>14</v>
      </c>
      <c r="C10207" s="6">
        <v>4</v>
      </c>
      <c r="D10207" s="6">
        <f t="shared" si="2067"/>
        <v>33</v>
      </c>
      <c r="E10207" s="5">
        <f t="shared" si="2068"/>
        <v>5639.2850287111351</v>
      </c>
      <c r="F10207" s="5">
        <f t="shared" si="2069"/>
        <v>593.44900480898184</v>
      </c>
      <c r="G10207" s="5">
        <f t="shared" si="2070"/>
        <v>189.17016064453125</v>
      </c>
      <c r="H10207" s="5">
        <f t="shared" si="2071"/>
        <v>6421.9041941646483</v>
      </c>
      <c r="I10207" s="5">
        <f t="shared" si="2072"/>
        <v>720</v>
      </c>
      <c r="J10207" s="5">
        <f t="shared" si="2073"/>
        <v>5701.9041941646483</v>
      </c>
      <c r="K10207" s="2">
        <f t="shared" si="2074"/>
        <v>123991.39225980292</v>
      </c>
      <c r="L10207" s="2">
        <f t="shared" si="2075"/>
        <v>172116</v>
      </c>
      <c r="M10207" s="2">
        <f t="shared" si="2076"/>
        <v>22880</v>
      </c>
      <c r="N10207" s="6">
        <f t="shared" si="2077"/>
        <v>1</v>
      </c>
      <c r="O10207" s="2">
        <f t="shared" si="2078"/>
        <v>5244.6077401970833</v>
      </c>
      <c r="P10207" s="2">
        <f t="shared" si="2079"/>
        <v>5244.6077401970833</v>
      </c>
    </row>
    <row r="10208" spans="1:16">
      <c r="A10208" s="6">
        <v>15</v>
      </c>
      <c r="B10208" s="6">
        <v>14</v>
      </c>
      <c r="C10208" s="6">
        <v>5</v>
      </c>
      <c r="D10208" s="6">
        <f t="shared" si="2067"/>
        <v>34</v>
      </c>
      <c r="E10208" s="5">
        <f t="shared" si="2068"/>
        <v>5639.2850287111351</v>
      </c>
      <c r="F10208" s="5">
        <f t="shared" si="2069"/>
        <v>593.44900480898184</v>
      </c>
      <c r="G10208" s="5">
        <f t="shared" si="2070"/>
        <v>239.41848456573481</v>
      </c>
      <c r="H10208" s="5">
        <f t="shared" si="2071"/>
        <v>6472.1525180858516</v>
      </c>
      <c r="I10208" s="5">
        <f t="shared" si="2072"/>
        <v>720</v>
      </c>
      <c r="J10208" s="5">
        <f t="shared" si="2073"/>
        <v>5752.1525180858516</v>
      </c>
      <c r="K10208" s="2">
        <f t="shared" si="2074"/>
        <v>124863.75899454603</v>
      </c>
      <c r="L10208" s="2">
        <f t="shared" si="2075"/>
        <v>174816</v>
      </c>
      <c r="M10208" s="2">
        <f t="shared" si="2076"/>
        <v>23760</v>
      </c>
      <c r="N10208" s="6">
        <f t="shared" si="2077"/>
        <v>1</v>
      </c>
      <c r="O10208" s="2">
        <f t="shared" si="2078"/>
        <v>6192.241005453965</v>
      </c>
      <c r="P10208" s="2">
        <f t="shared" si="2079"/>
        <v>6192.241005453965</v>
      </c>
    </row>
    <row r="10209" spans="1:16">
      <c r="A10209" s="6">
        <v>15</v>
      </c>
      <c r="B10209" s="6">
        <v>14</v>
      </c>
      <c r="C10209" s="6">
        <v>6</v>
      </c>
      <c r="D10209" s="6">
        <f t="shared" si="2067"/>
        <v>35</v>
      </c>
      <c r="E10209" s="5">
        <f t="shared" si="2068"/>
        <v>5639.2850287111351</v>
      </c>
      <c r="F10209" s="5">
        <f t="shared" si="2069"/>
        <v>593.44900480898184</v>
      </c>
      <c r="G10209" s="5">
        <f t="shared" si="2070"/>
        <v>290.89345874736784</v>
      </c>
      <c r="H10209" s="5">
        <f t="shared" si="2071"/>
        <v>6523.6274922674847</v>
      </c>
      <c r="I10209" s="5">
        <f t="shared" si="2072"/>
        <v>720</v>
      </c>
      <c r="J10209" s="5">
        <f t="shared" si="2073"/>
        <v>5803.6274922674847</v>
      </c>
      <c r="K10209" s="2">
        <f t="shared" si="2074"/>
        <v>125757.42174075494</v>
      </c>
      <c r="L10209" s="2">
        <f t="shared" si="2075"/>
        <v>177516</v>
      </c>
      <c r="M10209" s="2">
        <f t="shared" si="2076"/>
        <v>24640</v>
      </c>
      <c r="N10209" s="6">
        <f t="shared" si="2077"/>
        <v>0</v>
      </c>
      <c r="O10209" s="2">
        <f t="shared" si="2078"/>
        <v>7118.578259245056</v>
      </c>
      <c r="P10209" s="2" t="str">
        <f t="shared" si="2079"/>
        <v/>
      </c>
    </row>
    <row r="10210" spans="1:16">
      <c r="A10210" s="6">
        <v>15</v>
      </c>
      <c r="B10210" s="6">
        <v>14</v>
      </c>
      <c r="C10210" s="6">
        <v>7</v>
      </c>
      <c r="D10210" s="6">
        <f t="shared" si="2067"/>
        <v>36</v>
      </c>
      <c r="E10210" s="5">
        <f t="shared" si="2068"/>
        <v>5639.2850287111351</v>
      </c>
      <c r="F10210" s="5">
        <f t="shared" si="2069"/>
        <v>593.44900480898184</v>
      </c>
      <c r="G10210" s="5">
        <f t="shared" si="2070"/>
        <v>343.61789814532818</v>
      </c>
      <c r="H10210" s="5">
        <f t="shared" si="2071"/>
        <v>6576.3519316654456</v>
      </c>
      <c r="I10210" s="5">
        <f t="shared" si="2072"/>
        <v>720</v>
      </c>
      <c r="J10210" s="5">
        <f t="shared" si="2073"/>
        <v>5856.3519316654456</v>
      </c>
      <c r="K10210" s="2">
        <f t="shared" si="2074"/>
        <v>126672.77659141399</v>
      </c>
      <c r="L10210" s="2">
        <f t="shared" si="2075"/>
        <v>180216</v>
      </c>
      <c r="M10210" s="2">
        <f t="shared" si="2076"/>
        <v>25520</v>
      </c>
      <c r="N10210" s="6">
        <f t="shared" si="2077"/>
        <v>0</v>
      </c>
      <c r="O10210" s="2">
        <f t="shared" si="2078"/>
        <v>8023.2234085860109</v>
      </c>
      <c r="P10210" s="2" t="str">
        <f t="shared" si="2079"/>
        <v/>
      </c>
    </row>
    <row r="10211" spans="1:16">
      <c r="A10211" s="6">
        <v>15</v>
      </c>
      <c r="B10211" s="6">
        <v>14</v>
      </c>
      <c r="C10211" s="6">
        <v>8</v>
      </c>
      <c r="D10211" s="6">
        <f t="shared" si="2067"/>
        <v>37</v>
      </c>
      <c r="E10211" s="5">
        <f t="shared" si="2068"/>
        <v>5639.2850287111351</v>
      </c>
      <c r="F10211" s="5">
        <f t="shared" si="2069"/>
        <v>593.44900480898184</v>
      </c>
      <c r="G10211" s="5">
        <f t="shared" si="2070"/>
        <v>397.61499642530839</v>
      </c>
      <c r="H10211" s="5">
        <f t="shared" si="2071"/>
        <v>6630.3490299454252</v>
      </c>
      <c r="I10211" s="5">
        <f t="shared" si="2072"/>
        <v>720</v>
      </c>
      <c r="J10211" s="5">
        <f t="shared" si="2073"/>
        <v>5910.3490299454252</v>
      </c>
      <c r="K10211" s="2">
        <f t="shared" si="2074"/>
        <v>127610.22621433029</v>
      </c>
      <c r="L10211" s="2">
        <f t="shared" si="2075"/>
        <v>182916</v>
      </c>
      <c r="M10211" s="2">
        <f t="shared" si="2076"/>
        <v>26400</v>
      </c>
      <c r="N10211" s="6">
        <f t="shared" si="2077"/>
        <v>0</v>
      </c>
      <c r="O10211" s="2">
        <f t="shared" si="2078"/>
        <v>8905.7737856697058</v>
      </c>
      <c r="P10211" s="2" t="str">
        <f t="shared" si="2079"/>
        <v/>
      </c>
    </row>
    <row r="10212" spans="1:16">
      <c r="A10212" s="6">
        <v>15</v>
      </c>
      <c r="B10212" s="6">
        <v>14</v>
      </c>
      <c r="C10212" s="6">
        <v>9</v>
      </c>
      <c r="D10212" s="6">
        <f t="shared" si="2067"/>
        <v>38</v>
      </c>
      <c r="E10212" s="5">
        <f t="shared" si="2068"/>
        <v>5639.2850287111351</v>
      </c>
      <c r="F10212" s="5">
        <f t="shared" si="2069"/>
        <v>593.44900480898184</v>
      </c>
      <c r="G10212" s="5">
        <f t="shared" si="2070"/>
        <v>452.90833186570285</v>
      </c>
      <c r="H10212" s="5">
        <f t="shared" si="2071"/>
        <v>6685.6423653858201</v>
      </c>
      <c r="I10212" s="5">
        <f t="shared" si="2072"/>
        <v>720</v>
      </c>
      <c r="J10212" s="5">
        <f t="shared" si="2073"/>
        <v>5965.6423653858201</v>
      </c>
      <c r="K10212" s="2">
        <f t="shared" si="2074"/>
        <v>128570.17995461493</v>
      </c>
      <c r="L10212" s="2">
        <f t="shared" si="2075"/>
        <v>185616</v>
      </c>
      <c r="M10212" s="2">
        <f t="shared" si="2076"/>
        <v>27280</v>
      </c>
      <c r="N10212" s="6">
        <f t="shared" si="2077"/>
        <v>0</v>
      </c>
      <c r="O10212" s="2">
        <f t="shared" si="2078"/>
        <v>9765.8200453850732</v>
      </c>
      <c r="P10212" s="2" t="str">
        <f t="shared" si="2079"/>
        <v/>
      </c>
    </row>
    <row r="10213" spans="1:16">
      <c r="A10213" s="6">
        <v>15</v>
      </c>
      <c r="B10213" s="6">
        <v>14</v>
      </c>
      <c r="C10213" s="6">
        <v>10</v>
      </c>
      <c r="D10213" s="6">
        <f t="shared" si="2067"/>
        <v>39</v>
      </c>
      <c r="E10213" s="5">
        <f t="shared" si="2068"/>
        <v>5639.2850287111351</v>
      </c>
      <c r="F10213" s="5">
        <f t="shared" si="2069"/>
        <v>593.44900480898184</v>
      </c>
      <c r="G10213" s="5">
        <f t="shared" si="2070"/>
        <v>509.52187334891573</v>
      </c>
      <c r="H10213" s="5">
        <f t="shared" si="2071"/>
        <v>6742.2559068690325</v>
      </c>
      <c r="I10213" s="5">
        <f t="shared" si="2072"/>
        <v>720</v>
      </c>
      <c r="J10213" s="5">
        <f t="shared" si="2073"/>
        <v>6022.2559068690325</v>
      </c>
      <c r="K10213" s="2">
        <f t="shared" si="2074"/>
        <v>129553.05393869847</v>
      </c>
      <c r="L10213" s="2">
        <f t="shared" si="2075"/>
        <v>188316</v>
      </c>
      <c r="M10213" s="2">
        <f t="shared" si="2076"/>
        <v>28160</v>
      </c>
      <c r="N10213" s="6">
        <f t="shared" si="2077"/>
        <v>0</v>
      </c>
      <c r="O10213" s="2">
        <f t="shared" si="2078"/>
        <v>10602.946061301525</v>
      </c>
      <c r="P10213" s="2" t="str">
        <f t="shared" si="2079"/>
        <v/>
      </c>
    </row>
    <row r="10214" spans="1:16">
      <c r="A10214" s="6">
        <v>15</v>
      </c>
      <c r="B10214" s="6">
        <v>14</v>
      </c>
      <c r="C10214" s="6">
        <v>11</v>
      </c>
      <c r="D10214" s="6">
        <f t="shared" si="2067"/>
        <v>40</v>
      </c>
      <c r="E10214" s="5">
        <f t="shared" si="2068"/>
        <v>5639.2850287111351</v>
      </c>
      <c r="F10214" s="5">
        <f t="shared" si="2069"/>
        <v>593.44900480898184</v>
      </c>
      <c r="G10214" s="5">
        <f t="shared" si="2070"/>
        <v>567.47998644235474</v>
      </c>
      <c r="H10214" s="5">
        <f t="shared" si="2071"/>
        <v>6800.2140199624719</v>
      </c>
      <c r="I10214" s="5">
        <f t="shared" si="2072"/>
        <v>720</v>
      </c>
      <c r="J10214" s="5">
        <f t="shared" si="2073"/>
        <v>6080.2140199624719</v>
      </c>
      <c r="K10214" s="2">
        <f t="shared" si="2074"/>
        <v>130559.27117990403</v>
      </c>
      <c r="L10214" s="2">
        <f t="shared" si="2075"/>
        <v>191016</v>
      </c>
      <c r="M10214" s="2">
        <f t="shared" si="2076"/>
        <v>29040</v>
      </c>
      <c r="N10214" s="6">
        <f t="shared" si="2077"/>
        <v>0</v>
      </c>
      <c r="O10214" s="2">
        <f t="shared" si="2078"/>
        <v>11416.728820095974</v>
      </c>
      <c r="P10214" s="2" t="str">
        <f t="shared" si="2079"/>
        <v/>
      </c>
    </row>
    <row r="10215" spans="1:16">
      <c r="A10215" s="6">
        <v>15</v>
      </c>
      <c r="B10215" s="6">
        <v>14</v>
      </c>
      <c r="C10215" s="6">
        <v>12</v>
      </c>
      <c r="D10215" s="6">
        <f t="shared" si="2067"/>
        <v>41</v>
      </c>
      <c r="E10215" s="5">
        <f t="shared" si="2068"/>
        <v>5639.2850287111351</v>
      </c>
      <c r="F10215" s="5">
        <f t="shared" si="2069"/>
        <v>593.44900480898184</v>
      </c>
      <c r="G10215" s="5">
        <f t="shared" si="2070"/>
        <v>626.80743957041921</v>
      </c>
      <c r="H10215" s="5">
        <f t="shared" si="2071"/>
        <v>6859.5414730905359</v>
      </c>
      <c r="I10215" s="5">
        <f t="shared" si="2072"/>
        <v>720</v>
      </c>
      <c r="J10215" s="5">
        <f t="shared" si="2073"/>
        <v>6139.5414730905359</v>
      </c>
      <c r="K10215" s="2">
        <f t="shared" si="2074"/>
        <v>131589.26168559957</v>
      </c>
      <c r="L10215" s="2">
        <f t="shared" si="2075"/>
        <v>193716</v>
      </c>
      <c r="M10215" s="2">
        <f t="shared" si="2076"/>
        <v>29920</v>
      </c>
      <c r="N10215" s="6">
        <f t="shared" si="2077"/>
        <v>0</v>
      </c>
      <c r="O10215" s="2">
        <f t="shared" si="2078"/>
        <v>12206.738314400427</v>
      </c>
      <c r="P10215" s="2" t="str">
        <f t="shared" si="2079"/>
        <v/>
      </c>
    </row>
    <row r="10216" spans="1:16">
      <c r="A10216" s="6">
        <v>15</v>
      </c>
      <c r="B10216" s="6">
        <v>14</v>
      </c>
      <c r="C10216" s="6">
        <v>13</v>
      </c>
      <c r="D10216" s="6">
        <f t="shared" si="2067"/>
        <v>42</v>
      </c>
      <c r="E10216" s="5">
        <f t="shared" si="2068"/>
        <v>5639.2850287111351</v>
      </c>
      <c r="F10216" s="5">
        <f t="shared" si="2069"/>
        <v>593.44900480898184</v>
      </c>
      <c r="G10216" s="5">
        <f t="shared" si="2070"/>
        <v>687.52941027880343</v>
      </c>
      <c r="H10216" s="5">
        <f t="shared" si="2071"/>
        <v>6920.26344379892</v>
      </c>
      <c r="I10216" s="5">
        <f t="shared" si="2072"/>
        <v>720</v>
      </c>
      <c r="J10216" s="5">
        <f t="shared" si="2073"/>
        <v>6200.26344379892</v>
      </c>
      <c r="K10216" s="2">
        <f t="shared" si="2074"/>
        <v>132643.46256595346</v>
      </c>
      <c r="L10216" s="2">
        <f t="shared" si="2075"/>
        <v>196416</v>
      </c>
      <c r="M10216" s="2">
        <f t="shared" si="2076"/>
        <v>30800</v>
      </c>
      <c r="N10216" s="6">
        <f t="shared" si="2077"/>
        <v>0</v>
      </c>
      <c r="O10216" s="2">
        <f t="shared" si="2078"/>
        <v>12972.537434046535</v>
      </c>
      <c r="P10216" s="2" t="str">
        <f t="shared" si="2079"/>
        <v/>
      </c>
    </row>
    <row r="10217" spans="1:16">
      <c r="A10217" s="6">
        <v>15</v>
      </c>
      <c r="B10217" s="6">
        <v>14</v>
      </c>
      <c r="C10217" s="6">
        <v>14</v>
      </c>
      <c r="D10217" s="6">
        <f t="shared" si="2067"/>
        <v>43</v>
      </c>
      <c r="E10217" s="5">
        <f t="shared" si="2068"/>
        <v>5639.2850287111351</v>
      </c>
      <c r="F10217" s="5">
        <f t="shared" si="2069"/>
        <v>593.44900480898184</v>
      </c>
      <c r="G10217" s="5">
        <f t="shared" si="2070"/>
        <v>749.67149159246469</v>
      </c>
      <c r="H10217" s="5">
        <f t="shared" si="2071"/>
        <v>6982.4055251125819</v>
      </c>
      <c r="I10217" s="5">
        <f t="shared" si="2072"/>
        <v>720</v>
      </c>
      <c r="J10217" s="5">
        <f t="shared" si="2073"/>
        <v>6262.4055251125819</v>
      </c>
      <c r="K10217" s="2">
        <f t="shared" si="2074"/>
        <v>133722.31814431565</v>
      </c>
      <c r="L10217" s="2">
        <f t="shared" si="2075"/>
        <v>199116</v>
      </c>
      <c r="M10217" s="2">
        <f t="shared" si="2076"/>
        <v>31680</v>
      </c>
      <c r="N10217" s="6">
        <f t="shared" si="2077"/>
        <v>0</v>
      </c>
      <c r="O10217" s="2">
        <f t="shared" si="2078"/>
        <v>13713.68185568435</v>
      </c>
      <c r="P10217" s="2" t="str">
        <f t="shared" si="2079"/>
        <v/>
      </c>
    </row>
    <row r="10218" spans="1:16">
      <c r="A10218" s="6">
        <v>15</v>
      </c>
      <c r="B10218" s="6">
        <v>14</v>
      </c>
      <c r="C10218" s="6">
        <v>15</v>
      </c>
      <c r="D10218" s="6">
        <f t="shared" si="2067"/>
        <v>44</v>
      </c>
      <c r="E10218" s="5">
        <f t="shared" si="2068"/>
        <v>5639.2850287111351</v>
      </c>
      <c r="F10218" s="5">
        <f t="shared" si="2069"/>
        <v>593.44900480898184</v>
      </c>
      <c r="G10218" s="5">
        <f t="shared" si="2070"/>
        <v>813.25969846861108</v>
      </c>
      <c r="H10218" s="5">
        <f t="shared" si="2071"/>
        <v>7045.9937319887285</v>
      </c>
      <c r="I10218" s="5">
        <f t="shared" si="2072"/>
        <v>720</v>
      </c>
      <c r="J10218" s="5">
        <f t="shared" si="2073"/>
        <v>6325.9937319887285</v>
      </c>
      <c r="K10218" s="2">
        <f t="shared" si="2074"/>
        <v>134826.28006924875</v>
      </c>
      <c r="L10218" s="2">
        <f t="shared" si="2075"/>
        <v>201816</v>
      </c>
      <c r="M10218" s="2">
        <f t="shared" si="2076"/>
        <v>32560</v>
      </c>
      <c r="N10218" s="6">
        <f t="shared" si="2077"/>
        <v>0</v>
      </c>
      <c r="O10218" s="2">
        <f t="shared" si="2078"/>
        <v>14429.719930751249</v>
      </c>
      <c r="P10218" s="2" t="str">
        <f t="shared" si="2079"/>
        <v/>
      </c>
    </row>
    <row r="10219" spans="1:16">
      <c r="A10219" s="6">
        <v>15</v>
      </c>
      <c r="B10219" s="6">
        <v>14</v>
      </c>
      <c r="C10219" s="6">
        <v>16</v>
      </c>
      <c r="D10219" s="6">
        <f t="shared" si="2067"/>
        <v>45</v>
      </c>
      <c r="E10219" s="5">
        <f t="shared" si="2068"/>
        <v>5639.2850287111351</v>
      </c>
      <c r="F10219" s="5">
        <f t="shared" si="2069"/>
        <v>593.44900480898184</v>
      </c>
      <c r="G10219" s="5">
        <f t="shared" si="2070"/>
        <v>878.32047434610013</v>
      </c>
      <c r="H10219" s="5">
        <f t="shared" si="2071"/>
        <v>7111.0545078662171</v>
      </c>
      <c r="I10219" s="5">
        <f t="shared" si="2072"/>
        <v>720</v>
      </c>
      <c r="J10219" s="5">
        <f t="shared" si="2073"/>
        <v>6391.0545078662171</v>
      </c>
      <c r="K10219" s="2">
        <f t="shared" si="2074"/>
        <v>135955.80742823292</v>
      </c>
      <c r="L10219" s="2">
        <f t="shared" si="2075"/>
        <v>204516</v>
      </c>
      <c r="M10219" s="2">
        <f t="shared" si="2076"/>
        <v>33440</v>
      </c>
      <c r="N10219" s="6">
        <f t="shared" si="2077"/>
        <v>0</v>
      </c>
      <c r="O10219" s="2">
        <f t="shared" si="2078"/>
        <v>15120.192571767082</v>
      </c>
      <c r="P10219" s="2" t="str">
        <f t="shared" si="2079"/>
        <v/>
      </c>
    </row>
    <row r="10220" spans="1:16">
      <c r="A10220" s="6">
        <v>15</v>
      </c>
      <c r="B10220" s="6">
        <v>14</v>
      </c>
      <c r="C10220" s="6">
        <v>17</v>
      </c>
      <c r="D10220" s="6">
        <f t="shared" si="2067"/>
        <v>46</v>
      </c>
      <c r="E10220" s="5">
        <f t="shared" si="2068"/>
        <v>5639.2850287111351</v>
      </c>
      <c r="F10220" s="5">
        <f t="shared" si="2069"/>
        <v>593.44900480898184</v>
      </c>
      <c r="G10220" s="5">
        <f t="shared" si="2070"/>
        <v>944.88069779264049</v>
      </c>
      <c r="H10220" s="5">
        <f t="shared" si="2071"/>
        <v>7177.6147313127576</v>
      </c>
      <c r="I10220" s="5">
        <f t="shared" si="2072"/>
        <v>720</v>
      </c>
      <c r="J10220" s="5">
        <f t="shared" si="2073"/>
        <v>6457.6147313127576</v>
      </c>
      <c r="K10220" s="2">
        <f t="shared" si="2074"/>
        <v>137111.36686306872</v>
      </c>
      <c r="L10220" s="2">
        <f t="shared" si="2075"/>
        <v>207216</v>
      </c>
      <c r="M10220" s="2">
        <f t="shared" si="2076"/>
        <v>34320</v>
      </c>
      <c r="N10220" s="6">
        <f t="shared" si="2077"/>
        <v>0</v>
      </c>
      <c r="O10220" s="2">
        <f t="shared" si="2078"/>
        <v>15784.633136931283</v>
      </c>
      <c r="P10220" s="2" t="str">
        <f t="shared" si="2079"/>
        <v/>
      </c>
    </row>
    <row r="10221" spans="1:16">
      <c r="A10221" s="6">
        <v>15</v>
      </c>
      <c r="B10221" s="6">
        <v>14</v>
      </c>
      <c r="C10221" s="6">
        <v>18</v>
      </c>
      <c r="D10221" s="6">
        <f t="shared" si="2067"/>
        <v>47</v>
      </c>
      <c r="E10221" s="5">
        <f t="shared" si="2068"/>
        <v>5639.2850287111351</v>
      </c>
      <c r="F10221" s="5">
        <f t="shared" si="2069"/>
        <v>593.44900480898184</v>
      </c>
      <c r="G10221" s="5">
        <f t="shared" si="2070"/>
        <v>1012.9676892512279</v>
      </c>
      <c r="H10221" s="5">
        <f t="shared" si="2071"/>
        <v>7245.701722771345</v>
      </c>
      <c r="I10221" s="5">
        <f t="shared" si="2072"/>
        <v>720</v>
      </c>
      <c r="J10221" s="5">
        <f t="shared" si="2073"/>
        <v>6525.701722771345</v>
      </c>
      <c r="K10221" s="2">
        <f t="shared" si="2074"/>
        <v>138293.43268700253</v>
      </c>
      <c r="L10221" s="2">
        <f t="shared" si="2075"/>
        <v>209916</v>
      </c>
      <c r="M10221" s="2">
        <f t="shared" si="2076"/>
        <v>35200</v>
      </c>
      <c r="N10221" s="6">
        <f t="shared" si="2077"/>
        <v>0</v>
      </c>
      <c r="O10221" s="2">
        <f t="shared" si="2078"/>
        <v>16422.567312997475</v>
      </c>
      <c r="P10221" s="2" t="str">
        <f t="shared" si="2079"/>
        <v/>
      </c>
    </row>
    <row r="10222" spans="1:16">
      <c r="A10222" s="6">
        <v>15</v>
      </c>
      <c r="B10222" s="6">
        <v>14</v>
      </c>
      <c r="C10222" s="6">
        <v>19</v>
      </c>
      <c r="D10222" s="6">
        <f t="shared" si="2067"/>
        <v>48</v>
      </c>
      <c r="E10222" s="5">
        <f t="shared" si="2068"/>
        <v>5639.2850287111351</v>
      </c>
      <c r="F10222" s="5">
        <f t="shared" si="2069"/>
        <v>593.44900480898184</v>
      </c>
      <c r="G10222" s="5">
        <f t="shared" si="2070"/>
        <v>1082.6092178872495</v>
      </c>
      <c r="H10222" s="5">
        <f t="shared" si="2071"/>
        <v>7315.3432514073666</v>
      </c>
      <c r="I10222" s="5">
        <f t="shared" si="2072"/>
        <v>720</v>
      </c>
      <c r="J10222" s="5">
        <f t="shared" si="2073"/>
        <v>6595.3432514073666</v>
      </c>
      <c r="K10222" s="2">
        <f t="shared" si="2074"/>
        <v>139502.48700360011</v>
      </c>
      <c r="L10222" s="2">
        <f t="shared" si="2075"/>
        <v>212616</v>
      </c>
      <c r="M10222" s="2">
        <f t="shared" si="2076"/>
        <v>36080</v>
      </c>
      <c r="N10222" s="6">
        <f t="shared" si="2077"/>
        <v>0</v>
      </c>
      <c r="O10222" s="2">
        <f t="shared" si="2078"/>
        <v>17033.512996399892</v>
      </c>
      <c r="P10222" s="2" t="str">
        <f t="shared" si="2079"/>
        <v/>
      </c>
    </row>
    <row r="10223" spans="1:16">
      <c r="A10223" s="6">
        <v>15</v>
      </c>
      <c r="B10223" s="6">
        <v>14</v>
      </c>
      <c r="C10223" s="6">
        <v>20</v>
      </c>
      <c r="D10223" s="6">
        <f t="shared" si="2067"/>
        <v>49</v>
      </c>
      <c r="E10223" s="5">
        <f t="shared" si="2068"/>
        <v>5639.2850287111351</v>
      </c>
      <c r="F10223" s="5">
        <f t="shared" si="2069"/>
        <v>593.44900480898184</v>
      </c>
      <c r="G10223" s="5">
        <f t="shared" si="2070"/>
        <v>1153.8335085377266</v>
      </c>
      <c r="H10223" s="5">
        <f t="shared" si="2071"/>
        <v>7386.5675420578436</v>
      </c>
      <c r="I10223" s="5">
        <f t="shared" si="2072"/>
        <v>720</v>
      </c>
      <c r="J10223" s="5">
        <f t="shared" si="2073"/>
        <v>6666.5675420578436</v>
      </c>
      <c r="K10223" s="2">
        <f t="shared" si="2074"/>
        <v>140739.01982739312</v>
      </c>
      <c r="L10223" s="2">
        <f t="shared" si="2075"/>
        <v>215316</v>
      </c>
      <c r="M10223" s="2">
        <f t="shared" si="2076"/>
        <v>36960</v>
      </c>
      <c r="N10223" s="6">
        <f t="shared" si="2077"/>
        <v>0</v>
      </c>
      <c r="O10223" s="2">
        <f t="shared" si="2078"/>
        <v>17616.980172606884</v>
      </c>
      <c r="P10223" s="2" t="str">
        <f t="shared" si="2079"/>
        <v/>
      </c>
    </row>
    <row r="10224" spans="1:16">
      <c r="A10224" s="6">
        <v>15</v>
      </c>
      <c r="B10224" s="6">
        <v>14</v>
      </c>
      <c r="C10224" s="6">
        <v>21</v>
      </c>
      <c r="D10224" s="6">
        <f t="shared" si="2067"/>
        <v>50</v>
      </c>
      <c r="E10224" s="5">
        <f t="shared" si="2068"/>
        <v>5639.2850287111351</v>
      </c>
      <c r="F10224" s="5">
        <f t="shared" si="2069"/>
        <v>593.44900480898184</v>
      </c>
      <c r="G10224" s="5">
        <f t="shared" si="2070"/>
        <v>1226.6692487641703</v>
      </c>
      <c r="H10224" s="5">
        <f t="shared" si="2071"/>
        <v>7459.4032822842873</v>
      </c>
      <c r="I10224" s="5">
        <f t="shared" si="2072"/>
        <v>720</v>
      </c>
      <c r="J10224" s="5">
        <f t="shared" si="2073"/>
        <v>6739.4032822842873</v>
      </c>
      <c r="K10224" s="2">
        <f t="shared" si="2074"/>
        <v>142003.52920632443</v>
      </c>
      <c r="L10224" s="2">
        <f t="shared" si="2075"/>
        <v>218016</v>
      </c>
      <c r="M10224" s="2">
        <f t="shared" si="2076"/>
        <v>37840</v>
      </c>
      <c r="N10224" s="6">
        <f t="shared" si="2077"/>
        <v>0</v>
      </c>
      <c r="O10224" s="2">
        <f t="shared" si="2078"/>
        <v>18172.470793675573</v>
      </c>
      <c r="P10224" s="2" t="str">
        <f t="shared" si="2079"/>
        <v/>
      </c>
    </row>
    <row r="10225" spans="1:16">
      <c r="A10225" s="6">
        <v>15</v>
      </c>
      <c r="B10225" s="6">
        <v>14</v>
      </c>
      <c r="C10225" s="6">
        <v>22</v>
      </c>
      <c r="D10225" s="6">
        <f t="shared" si="2067"/>
        <v>51</v>
      </c>
      <c r="E10225" s="5">
        <f t="shared" si="2068"/>
        <v>5639.2850287111351</v>
      </c>
      <c r="F10225" s="5">
        <f t="shared" si="2069"/>
        <v>593.44900480898184</v>
      </c>
      <c r="G10225" s="5">
        <f t="shared" si="2070"/>
        <v>1301.1455960105666</v>
      </c>
      <c r="H10225" s="5">
        <f t="shared" si="2071"/>
        <v>7533.8796295306838</v>
      </c>
      <c r="I10225" s="5">
        <f t="shared" si="2072"/>
        <v>720</v>
      </c>
      <c r="J10225" s="5">
        <f t="shared" si="2073"/>
        <v>6813.8796295306838</v>
      </c>
      <c r="K10225" s="2">
        <f t="shared" si="2074"/>
        <v>143296.52134601882</v>
      </c>
      <c r="L10225" s="2">
        <f t="shared" si="2075"/>
        <v>220716</v>
      </c>
      <c r="M10225" s="2">
        <f t="shared" si="2076"/>
        <v>38720</v>
      </c>
      <c r="N10225" s="6">
        <f t="shared" si="2077"/>
        <v>0</v>
      </c>
      <c r="O10225" s="2">
        <f t="shared" si="2078"/>
        <v>18699.478653981176</v>
      </c>
      <c r="P10225" s="2" t="str">
        <f t="shared" si="2079"/>
        <v/>
      </c>
    </row>
    <row r="10226" spans="1:16">
      <c r="A10226" s="6">
        <v>15</v>
      </c>
      <c r="B10226" s="6">
        <v>14</v>
      </c>
      <c r="C10226" s="6">
        <v>23</v>
      </c>
      <c r="D10226" s="6">
        <f t="shared" si="2067"/>
        <v>52</v>
      </c>
      <c r="E10226" s="5">
        <f t="shared" si="2068"/>
        <v>5639.2850287111351</v>
      </c>
      <c r="F10226" s="5">
        <f t="shared" si="2069"/>
        <v>593.44900480898184</v>
      </c>
      <c r="G10226" s="5">
        <f t="shared" si="2070"/>
        <v>1377.292184868003</v>
      </c>
      <c r="H10226" s="5">
        <f t="shared" si="2071"/>
        <v>7610.0262183881205</v>
      </c>
      <c r="I10226" s="5">
        <f t="shared" si="2072"/>
        <v>720</v>
      </c>
      <c r="J10226" s="5">
        <f t="shared" si="2073"/>
        <v>6890.0262183881205</v>
      </c>
      <c r="K10226" s="2">
        <f t="shared" si="2074"/>
        <v>144618.51073590486</v>
      </c>
      <c r="L10226" s="2">
        <f t="shared" si="2075"/>
        <v>223416</v>
      </c>
      <c r="M10226" s="2">
        <f t="shared" si="2076"/>
        <v>39600</v>
      </c>
      <c r="N10226" s="6">
        <f t="shared" si="2077"/>
        <v>0</v>
      </c>
      <c r="O10226" s="2">
        <f t="shared" si="2078"/>
        <v>19197.489264095144</v>
      </c>
      <c r="P10226" s="2" t="str">
        <f t="shared" si="2079"/>
        <v/>
      </c>
    </row>
    <row r="10227" spans="1:16">
      <c r="A10227" s="6">
        <v>15</v>
      </c>
      <c r="B10227" s="6">
        <v>14</v>
      </c>
      <c r="C10227" s="6">
        <v>24</v>
      </c>
      <c r="D10227" s="6">
        <f t="shared" si="2067"/>
        <v>53</v>
      </c>
      <c r="E10227" s="5">
        <f t="shared" si="2068"/>
        <v>5639.2850287111351</v>
      </c>
      <c r="F10227" s="5">
        <f t="shared" si="2069"/>
        <v>593.44900480898184</v>
      </c>
      <c r="G10227" s="5">
        <f t="shared" si="2070"/>
        <v>1455.1391344474989</v>
      </c>
      <c r="H10227" s="5">
        <f t="shared" si="2071"/>
        <v>7687.8731679676157</v>
      </c>
      <c r="I10227" s="5">
        <f t="shared" si="2072"/>
        <v>720</v>
      </c>
      <c r="J10227" s="5">
        <f t="shared" si="2073"/>
        <v>6967.8731679676157</v>
      </c>
      <c r="K10227" s="2">
        <f t="shared" si="2074"/>
        <v>145970.02027721555</v>
      </c>
      <c r="L10227" s="2">
        <f t="shared" si="2075"/>
        <v>226116</v>
      </c>
      <c r="M10227" s="2">
        <f t="shared" si="2076"/>
        <v>40480</v>
      </c>
      <c r="N10227" s="6">
        <f t="shared" si="2077"/>
        <v>0</v>
      </c>
      <c r="O10227" s="2">
        <f t="shared" si="2078"/>
        <v>19665.979722784454</v>
      </c>
      <c r="P10227" s="2" t="str">
        <f t="shared" si="2079"/>
        <v/>
      </c>
    </row>
    <row r="10228" spans="1:16">
      <c r="A10228" s="6">
        <v>15</v>
      </c>
      <c r="B10228" s="6">
        <v>14</v>
      </c>
      <c r="C10228" s="6">
        <v>25</v>
      </c>
      <c r="D10228" s="6">
        <f t="shared" si="2067"/>
        <v>54</v>
      </c>
      <c r="E10228" s="5">
        <f t="shared" si="2068"/>
        <v>5639.2850287111351</v>
      </c>
      <c r="F10228" s="5">
        <f t="shared" si="2069"/>
        <v>593.44900480898184</v>
      </c>
      <c r="G10228" s="5">
        <f t="shared" si="2070"/>
        <v>1534.7170558625965</v>
      </c>
      <c r="H10228" s="5">
        <f t="shared" si="2071"/>
        <v>7767.4510893827137</v>
      </c>
      <c r="I10228" s="5">
        <f t="shared" si="2072"/>
        <v>720</v>
      </c>
      <c r="J10228" s="5">
        <f t="shared" si="2073"/>
        <v>7047.4510893827137</v>
      </c>
      <c r="K10228" s="2">
        <f t="shared" si="2074"/>
        <v>147351.58141289433</v>
      </c>
      <c r="L10228" s="2">
        <f t="shared" si="2075"/>
        <v>228816</v>
      </c>
      <c r="M10228" s="2">
        <f t="shared" si="2076"/>
        <v>41360</v>
      </c>
      <c r="N10228" s="6">
        <f t="shared" si="2077"/>
        <v>0</v>
      </c>
      <c r="O10228" s="2">
        <f t="shared" si="2078"/>
        <v>20104.418587105669</v>
      </c>
      <c r="P10228" s="2" t="str">
        <f t="shared" si="2079"/>
        <v/>
      </c>
    </row>
    <row r="10229" spans="1:16">
      <c r="A10229" s="6">
        <v>15</v>
      </c>
      <c r="B10229" s="6">
        <v>14</v>
      </c>
      <c r="C10229" s="6">
        <v>26</v>
      </c>
      <c r="D10229" s="6">
        <f t="shared" si="2067"/>
        <v>55</v>
      </c>
      <c r="E10229" s="5">
        <f t="shared" si="2068"/>
        <v>5639.2850287111351</v>
      </c>
      <c r="F10229" s="5">
        <f t="shared" si="2069"/>
        <v>593.44900480898184</v>
      </c>
      <c r="G10229" s="5">
        <f t="shared" si="2070"/>
        <v>1616.0570598233144</v>
      </c>
      <c r="H10229" s="5">
        <f t="shared" si="2071"/>
        <v>7848.7910933434314</v>
      </c>
      <c r="I10229" s="5">
        <f t="shared" si="2072"/>
        <v>720</v>
      </c>
      <c r="J10229" s="5">
        <f t="shared" si="2073"/>
        <v>7128.7910933434314</v>
      </c>
      <c r="K10229" s="2">
        <f t="shared" si="2074"/>
        <v>148763.73425943457</v>
      </c>
      <c r="L10229" s="2">
        <f t="shared" si="2075"/>
        <v>231516</v>
      </c>
      <c r="M10229" s="2">
        <f t="shared" si="2076"/>
        <v>42240</v>
      </c>
      <c r="N10229" s="6">
        <f t="shared" si="2077"/>
        <v>0</v>
      </c>
      <c r="O10229" s="2">
        <f t="shared" si="2078"/>
        <v>20512.265740565432</v>
      </c>
      <c r="P10229" s="2" t="str">
        <f t="shared" si="2079"/>
        <v/>
      </c>
    </row>
    <row r="10230" spans="1:16">
      <c r="A10230" s="6">
        <v>15</v>
      </c>
      <c r="B10230" s="6">
        <v>14</v>
      </c>
      <c r="C10230" s="6">
        <v>27</v>
      </c>
      <c r="D10230" s="6">
        <f t="shared" si="2067"/>
        <v>56</v>
      </c>
      <c r="E10230" s="5">
        <f t="shared" si="2068"/>
        <v>5639.2850287111351</v>
      </c>
      <c r="F10230" s="5">
        <f t="shared" si="2069"/>
        <v>593.44900480898184</v>
      </c>
      <c r="G10230" s="5">
        <f t="shared" si="2070"/>
        <v>1699.1907643430709</v>
      </c>
      <c r="H10230" s="5">
        <f t="shared" si="2071"/>
        <v>7931.9247978631884</v>
      </c>
      <c r="I10230" s="5">
        <f t="shared" si="2072"/>
        <v>720</v>
      </c>
      <c r="J10230" s="5">
        <f t="shared" si="2073"/>
        <v>7211.9247978631884</v>
      </c>
      <c r="K10230" s="2">
        <f t="shared" si="2074"/>
        <v>150207.02774068035</v>
      </c>
      <c r="L10230" s="2">
        <f t="shared" si="2075"/>
        <v>234216</v>
      </c>
      <c r="M10230" s="2">
        <f t="shared" si="2076"/>
        <v>43120</v>
      </c>
      <c r="N10230" s="6">
        <f t="shared" si="2077"/>
        <v>0</v>
      </c>
      <c r="O10230" s="2">
        <f t="shared" si="2078"/>
        <v>20888.972259319649</v>
      </c>
      <c r="P10230" s="2" t="str">
        <f t="shared" si="2079"/>
        <v/>
      </c>
    </row>
    <row r="10231" spans="1:16">
      <c r="A10231" s="6">
        <v>15</v>
      </c>
      <c r="B10231" s="6">
        <v>14</v>
      </c>
      <c r="C10231" s="6">
        <v>28</v>
      </c>
      <c r="D10231" s="6">
        <f t="shared" si="2067"/>
        <v>57</v>
      </c>
      <c r="E10231" s="5">
        <f t="shared" si="2068"/>
        <v>5639.2850287111351</v>
      </c>
      <c r="F10231" s="5">
        <f t="shared" si="2069"/>
        <v>593.44900480898184</v>
      </c>
      <c r="G10231" s="5">
        <f t="shared" si="2070"/>
        <v>1784.1503025602246</v>
      </c>
      <c r="H10231" s="5">
        <f t="shared" si="2071"/>
        <v>8016.8843360803421</v>
      </c>
      <c r="I10231" s="5">
        <f t="shared" si="2072"/>
        <v>720</v>
      </c>
      <c r="J10231" s="5">
        <f t="shared" si="2073"/>
        <v>7296.8843360803421</v>
      </c>
      <c r="K10231" s="2">
        <f t="shared" si="2074"/>
        <v>151682.01972361706</v>
      </c>
      <c r="L10231" s="2">
        <f t="shared" si="2075"/>
        <v>236916</v>
      </c>
      <c r="M10231" s="2">
        <f t="shared" si="2076"/>
        <v>44000</v>
      </c>
      <c r="N10231" s="6">
        <f t="shared" si="2077"/>
        <v>0</v>
      </c>
      <c r="O10231" s="2">
        <f t="shared" si="2078"/>
        <v>21233.980276382936</v>
      </c>
      <c r="P10231" s="2" t="str">
        <f t="shared" si="2079"/>
        <v/>
      </c>
    </row>
    <row r="10232" spans="1:16">
      <c r="A10232" s="6">
        <v>15</v>
      </c>
      <c r="B10232" s="6">
        <v>14</v>
      </c>
      <c r="C10232" s="6">
        <v>29</v>
      </c>
      <c r="D10232" s="6">
        <f t="shared" si="2067"/>
        <v>58</v>
      </c>
      <c r="E10232" s="5">
        <f t="shared" si="2068"/>
        <v>5639.2850287111351</v>
      </c>
      <c r="F10232" s="5">
        <f t="shared" si="2069"/>
        <v>593.44900480898184</v>
      </c>
      <c r="G10232" s="5">
        <f t="shared" si="2070"/>
        <v>1870.9683306758782</v>
      </c>
      <c r="H10232" s="5">
        <f t="shared" si="2071"/>
        <v>8103.702364195995</v>
      </c>
      <c r="I10232" s="5">
        <f t="shared" si="2072"/>
        <v>720</v>
      </c>
      <c r="J10232" s="5">
        <f t="shared" si="2073"/>
        <v>7383.702364195995</v>
      </c>
      <c r="K10232" s="2">
        <f t="shared" si="2074"/>
        <v>153189.27715618047</v>
      </c>
      <c r="L10232" s="2">
        <f t="shared" si="2075"/>
        <v>239616</v>
      </c>
      <c r="M10232" s="2">
        <f t="shared" si="2076"/>
        <v>44880</v>
      </c>
      <c r="N10232" s="6">
        <f t="shared" si="2077"/>
        <v>0</v>
      </c>
      <c r="O10232" s="2">
        <f t="shared" si="2078"/>
        <v>21546.722843819531</v>
      </c>
      <c r="P10232" s="2" t="str">
        <f t="shared" si="2079"/>
        <v/>
      </c>
    </row>
    <row r="10233" spans="1:16">
      <c r="A10233" s="6">
        <v>15</v>
      </c>
      <c r="B10233" s="6">
        <v>14</v>
      </c>
      <c r="C10233" s="6">
        <v>30</v>
      </c>
      <c r="D10233" s="6">
        <f t="shared" si="2067"/>
        <v>59</v>
      </c>
      <c r="E10233" s="5">
        <f t="shared" si="2068"/>
        <v>5639.2850287111351</v>
      </c>
      <c r="F10233" s="5">
        <f t="shared" si="2069"/>
        <v>593.44900480898184</v>
      </c>
      <c r="G10233" s="5">
        <f t="shared" si="2070"/>
        <v>1959.6780360096488</v>
      </c>
      <c r="H10233" s="5">
        <f t="shared" si="2071"/>
        <v>8192.4120695297661</v>
      </c>
      <c r="I10233" s="5">
        <f t="shared" si="2072"/>
        <v>720</v>
      </c>
      <c r="J10233" s="5">
        <f t="shared" si="2073"/>
        <v>7472.4120695297661</v>
      </c>
      <c r="K10233" s="2">
        <f t="shared" si="2074"/>
        <v>154729.37620711399</v>
      </c>
      <c r="L10233" s="2">
        <f t="shared" si="2075"/>
        <v>242316</v>
      </c>
      <c r="M10233" s="2">
        <f t="shared" si="2076"/>
        <v>45760</v>
      </c>
      <c r="N10233" s="6">
        <f t="shared" si="2077"/>
        <v>0</v>
      </c>
      <c r="O10233" s="2">
        <f t="shared" si="2078"/>
        <v>21826.623792886006</v>
      </c>
      <c r="P10233" s="2" t="str">
        <f t="shared" si="2079"/>
        <v/>
      </c>
    </row>
    <row r="10234" spans="1:16">
      <c r="A10234" s="6">
        <v>15</v>
      </c>
      <c r="B10234" s="6">
        <v>15</v>
      </c>
      <c r="C10234" s="6">
        <v>0</v>
      </c>
      <c r="D10234" s="6">
        <f t="shared" si="2067"/>
        <v>30</v>
      </c>
      <c r="E10234" s="5">
        <f t="shared" si="2068"/>
        <v>5639.2850287111351</v>
      </c>
      <c r="F10234" s="5">
        <f t="shared" si="2069"/>
        <v>651.73417492414967</v>
      </c>
      <c r="G10234" s="5">
        <f t="shared" si="2070"/>
        <v>0</v>
      </c>
      <c r="H10234" s="5">
        <f t="shared" si="2071"/>
        <v>6291.0192036352846</v>
      </c>
      <c r="I10234" s="5">
        <f t="shared" si="2072"/>
        <v>720</v>
      </c>
      <c r="J10234" s="5">
        <f t="shared" si="2073"/>
        <v>5571.0192036352846</v>
      </c>
      <c r="K10234" s="2">
        <f t="shared" si="2074"/>
        <v>121719.08339644592</v>
      </c>
      <c r="L10234" s="2">
        <f t="shared" si="2075"/>
        <v>163410</v>
      </c>
      <c r="M10234" s="2">
        <f t="shared" si="2076"/>
        <v>19800</v>
      </c>
      <c r="N10234" s="6">
        <f t="shared" si="2077"/>
        <v>1</v>
      </c>
      <c r="O10234" s="2">
        <f t="shared" si="2078"/>
        <v>1890.9166035540838</v>
      </c>
      <c r="P10234" s="2">
        <f t="shared" si="2079"/>
        <v>1890.9166035540838</v>
      </c>
    </row>
    <row r="10235" spans="1:16">
      <c r="A10235" s="6">
        <v>15</v>
      </c>
      <c r="B10235" s="6">
        <v>15</v>
      </c>
      <c r="C10235" s="6">
        <v>1</v>
      </c>
      <c r="D10235" s="6">
        <f t="shared" si="2067"/>
        <v>31</v>
      </c>
      <c r="E10235" s="5">
        <f t="shared" si="2068"/>
        <v>5639.2850287111351</v>
      </c>
      <c r="F10235" s="5">
        <f t="shared" si="2069"/>
        <v>651.73417492414967</v>
      </c>
      <c r="G10235" s="5">
        <f t="shared" si="2070"/>
        <v>45.5625</v>
      </c>
      <c r="H10235" s="5">
        <f t="shared" si="2071"/>
        <v>6336.5817036352846</v>
      </c>
      <c r="I10235" s="5">
        <f t="shared" si="2072"/>
        <v>720</v>
      </c>
      <c r="J10235" s="5">
        <f t="shared" si="2073"/>
        <v>5616.5817036352846</v>
      </c>
      <c r="K10235" s="2">
        <f t="shared" si="2074"/>
        <v>122510.09902144592</v>
      </c>
      <c r="L10235" s="2">
        <f t="shared" si="2075"/>
        <v>166110</v>
      </c>
      <c r="M10235" s="2">
        <f t="shared" si="2076"/>
        <v>20680</v>
      </c>
      <c r="N10235" s="6">
        <f t="shared" si="2077"/>
        <v>1</v>
      </c>
      <c r="O10235" s="2">
        <f t="shared" si="2078"/>
        <v>2919.9009785540838</v>
      </c>
      <c r="P10235" s="2">
        <f t="shared" si="2079"/>
        <v>2919.9009785540838</v>
      </c>
    </row>
    <row r="10236" spans="1:16">
      <c r="A10236" s="6">
        <v>15</v>
      </c>
      <c r="B10236" s="6">
        <v>15</v>
      </c>
      <c r="C10236" s="6">
        <v>2</v>
      </c>
      <c r="D10236" s="6">
        <f t="shared" si="2067"/>
        <v>32</v>
      </c>
      <c r="E10236" s="5">
        <f t="shared" si="2068"/>
        <v>5639.2850287111351</v>
      </c>
      <c r="F10236" s="5">
        <f t="shared" si="2069"/>
        <v>651.73417492414967</v>
      </c>
      <c r="G10236" s="5">
        <f t="shared" si="2070"/>
        <v>92.264062499999994</v>
      </c>
      <c r="H10236" s="5">
        <f t="shared" si="2071"/>
        <v>6383.283266135285</v>
      </c>
      <c r="I10236" s="5">
        <f t="shared" si="2072"/>
        <v>720</v>
      </c>
      <c r="J10236" s="5">
        <f t="shared" si="2073"/>
        <v>5663.283266135285</v>
      </c>
      <c r="K10236" s="2">
        <f t="shared" si="2074"/>
        <v>123320.89003707092</v>
      </c>
      <c r="L10236" s="2">
        <f t="shared" si="2075"/>
        <v>168810</v>
      </c>
      <c r="M10236" s="2">
        <f t="shared" si="2076"/>
        <v>21560</v>
      </c>
      <c r="N10236" s="6">
        <f t="shared" si="2077"/>
        <v>1</v>
      </c>
      <c r="O10236" s="2">
        <f t="shared" si="2078"/>
        <v>3929.1099629290838</v>
      </c>
      <c r="P10236" s="2">
        <f t="shared" si="2079"/>
        <v>3929.1099629290838</v>
      </c>
    </row>
    <row r="10237" spans="1:16">
      <c r="A10237" s="6">
        <v>15</v>
      </c>
      <c r="B10237" s="6">
        <v>15</v>
      </c>
      <c r="C10237" s="6">
        <v>3</v>
      </c>
      <c r="D10237" s="6">
        <f t="shared" si="2067"/>
        <v>33</v>
      </c>
      <c r="E10237" s="5">
        <f t="shared" si="2068"/>
        <v>5639.2850287111351</v>
      </c>
      <c r="F10237" s="5">
        <f t="shared" si="2069"/>
        <v>651.73417492414967</v>
      </c>
      <c r="G10237" s="5">
        <f t="shared" si="2070"/>
        <v>140.12604492187498</v>
      </c>
      <c r="H10237" s="5">
        <f t="shared" si="2071"/>
        <v>6431.1452485571599</v>
      </c>
      <c r="I10237" s="5">
        <f t="shared" si="2072"/>
        <v>720</v>
      </c>
      <c r="J10237" s="5">
        <f t="shared" si="2073"/>
        <v>5711.1452485571599</v>
      </c>
      <c r="K10237" s="2">
        <f t="shared" si="2074"/>
        <v>124151.82723189513</v>
      </c>
      <c r="L10237" s="2">
        <f t="shared" si="2075"/>
        <v>171510</v>
      </c>
      <c r="M10237" s="2">
        <f t="shared" si="2076"/>
        <v>22440</v>
      </c>
      <c r="N10237" s="6">
        <f t="shared" si="2077"/>
        <v>1</v>
      </c>
      <c r="O10237" s="2">
        <f t="shared" si="2078"/>
        <v>4918.1727681048651</v>
      </c>
      <c r="P10237" s="2">
        <f t="shared" si="2079"/>
        <v>4918.1727681048651</v>
      </c>
    </row>
    <row r="10238" spans="1:16">
      <c r="A10238" s="6">
        <v>15</v>
      </c>
      <c r="B10238" s="6">
        <v>15</v>
      </c>
      <c r="C10238" s="6">
        <v>4</v>
      </c>
      <c r="D10238" s="6">
        <f t="shared" si="2067"/>
        <v>34</v>
      </c>
      <c r="E10238" s="5">
        <f t="shared" si="2068"/>
        <v>5639.2850287111351</v>
      </c>
      <c r="F10238" s="5">
        <f t="shared" si="2069"/>
        <v>651.73417492414967</v>
      </c>
      <c r="G10238" s="5">
        <f t="shared" si="2070"/>
        <v>189.17016064453125</v>
      </c>
      <c r="H10238" s="5">
        <f t="shared" si="2071"/>
        <v>6480.1893642798159</v>
      </c>
      <c r="I10238" s="5">
        <f t="shared" si="2072"/>
        <v>720</v>
      </c>
      <c r="J10238" s="5">
        <f t="shared" si="2073"/>
        <v>5760.1893642798159</v>
      </c>
      <c r="K10238" s="2">
        <f t="shared" si="2074"/>
        <v>125003.28757430236</v>
      </c>
      <c r="L10238" s="2">
        <f t="shared" si="2075"/>
        <v>174210</v>
      </c>
      <c r="M10238" s="2">
        <f t="shared" si="2076"/>
        <v>23320</v>
      </c>
      <c r="N10238" s="6">
        <f t="shared" si="2077"/>
        <v>0</v>
      </c>
      <c r="O10238" s="2">
        <f t="shared" si="2078"/>
        <v>5886.7124256976385</v>
      </c>
      <c r="P10238" s="2" t="str">
        <f t="shared" si="2079"/>
        <v/>
      </c>
    </row>
    <row r="10239" spans="1:16">
      <c r="A10239" s="6">
        <v>15</v>
      </c>
      <c r="B10239" s="6">
        <v>15</v>
      </c>
      <c r="C10239" s="6">
        <v>5</v>
      </c>
      <c r="D10239" s="6">
        <f t="shared" si="2067"/>
        <v>35</v>
      </c>
      <c r="E10239" s="5">
        <f t="shared" si="2068"/>
        <v>5639.2850287111351</v>
      </c>
      <c r="F10239" s="5">
        <f t="shared" si="2069"/>
        <v>651.73417492414967</v>
      </c>
      <c r="G10239" s="5">
        <f t="shared" si="2070"/>
        <v>239.41848456573481</v>
      </c>
      <c r="H10239" s="5">
        <f t="shared" si="2071"/>
        <v>6530.4376882010192</v>
      </c>
      <c r="I10239" s="5">
        <f t="shared" si="2072"/>
        <v>720</v>
      </c>
      <c r="J10239" s="5">
        <f t="shared" si="2073"/>
        <v>5810.4376882010192</v>
      </c>
      <c r="K10239" s="2">
        <f t="shared" si="2074"/>
        <v>125875.65430904547</v>
      </c>
      <c r="L10239" s="2">
        <f t="shared" si="2075"/>
        <v>176910</v>
      </c>
      <c r="M10239" s="2">
        <f t="shared" si="2076"/>
        <v>24200</v>
      </c>
      <c r="N10239" s="6">
        <f t="shared" si="2077"/>
        <v>0</v>
      </c>
      <c r="O10239" s="2">
        <f t="shared" si="2078"/>
        <v>6834.3456909545348</v>
      </c>
      <c r="P10239" s="2" t="str">
        <f t="shared" si="2079"/>
        <v/>
      </c>
    </row>
    <row r="10240" spans="1:16">
      <c r="A10240" s="6">
        <v>15</v>
      </c>
      <c r="B10240" s="6">
        <v>15</v>
      </c>
      <c r="C10240" s="6">
        <v>6</v>
      </c>
      <c r="D10240" s="6">
        <f t="shared" si="2067"/>
        <v>36</v>
      </c>
      <c r="E10240" s="5">
        <f t="shared" si="2068"/>
        <v>5639.2850287111351</v>
      </c>
      <c r="F10240" s="5">
        <f t="shared" si="2069"/>
        <v>651.73417492414967</v>
      </c>
      <c r="G10240" s="5">
        <f t="shared" si="2070"/>
        <v>290.89345874736784</v>
      </c>
      <c r="H10240" s="5">
        <f t="shared" si="2071"/>
        <v>6581.9126623826523</v>
      </c>
      <c r="I10240" s="5">
        <f t="shared" si="2072"/>
        <v>720</v>
      </c>
      <c r="J10240" s="5">
        <f t="shared" si="2073"/>
        <v>5861.9126623826523</v>
      </c>
      <c r="K10240" s="2">
        <f t="shared" si="2074"/>
        <v>126769.31705525437</v>
      </c>
      <c r="L10240" s="2">
        <f t="shared" si="2075"/>
        <v>179610</v>
      </c>
      <c r="M10240" s="2">
        <f t="shared" si="2076"/>
        <v>25080</v>
      </c>
      <c r="N10240" s="6">
        <f t="shared" si="2077"/>
        <v>0</v>
      </c>
      <c r="O10240" s="2">
        <f t="shared" si="2078"/>
        <v>7760.6829447456257</v>
      </c>
      <c r="P10240" s="2" t="str">
        <f t="shared" si="2079"/>
        <v/>
      </c>
    </row>
    <row r="10241" spans="1:16">
      <c r="A10241" s="6">
        <v>15</v>
      </c>
      <c r="B10241" s="6">
        <v>15</v>
      </c>
      <c r="C10241" s="6">
        <v>7</v>
      </c>
      <c r="D10241" s="6">
        <f t="shared" si="2067"/>
        <v>37</v>
      </c>
      <c r="E10241" s="5">
        <f t="shared" si="2068"/>
        <v>5639.2850287111351</v>
      </c>
      <c r="F10241" s="5">
        <f t="shared" si="2069"/>
        <v>651.73417492414967</v>
      </c>
      <c r="G10241" s="5">
        <f t="shared" si="2070"/>
        <v>343.61789814532818</v>
      </c>
      <c r="H10241" s="5">
        <f t="shared" si="2071"/>
        <v>6634.6371017806132</v>
      </c>
      <c r="I10241" s="5">
        <f t="shared" si="2072"/>
        <v>720</v>
      </c>
      <c r="J10241" s="5">
        <f t="shared" si="2073"/>
        <v>5914.6371017806132</v>
      </c>
      <c r="K10241" s="2">
        <f t="shared" si="2074"/>
        <v>127684.67190591342</v>
      </c>
      <c r="L10241" s="2">
        <f t="shared" si="2075"/>
        <v>182310</v>
      </c>
      <c r="M10241" s="2">
        <f t="shared" si="2076"/>
        <v>25960</v>
      </c>
      <c r="N10241" s="6">
        <f t="shared" si="2077"/>
        <v>0</v>
      </c>
      <c r="O10241" s="2">
        <f t="shared" si="2078"/>
        <v>8665.3280940865807</v>
      </c>
      <c r="P10241" s="2" t="str">
        <f t="shared" si="2079"/>
        <v/>
      </c>
    </row>
    <row r="10242" spans="1:16">
      <c r="A10242" s="6">
        <v>15</v>
      </c>
      <c r="B10242" s="6">
        <v>15</v>
      </c>
      <c r="C10242" s="6">
        <v>8</v>
      </c>
      <c r="D10242" s="6">
        <f t="shared" si="2067"/>
        <v>38</v>
      </c>
      <c r="E10242" s="5">
        <f t="shared" si="2068"/>
        <v>5639.2850287111351</v>
      </c>
      <c r="F10242" s="5">
        <f t="shared" si="2069"/>
        <v>651.73417492414967</v>
      </c>
      <c r="G10242" s="5">
        <f t="shared" si="2070"/>
        <v>397.61499642530839</v>
      </c>
      <c r="H10242" s="5">
        <f t="shared" si="2071"/>
        <v>6688.6342000605928</v>
      </c>
      <c r="I10242" s="5">
        <f t="shared" si="2072"/>
        <v>720</v>
      </c>
      <c r="J10242" s="5">
        <f t="shared" si="2073"/>
        <v>5968.6342000605928</v>
      </c>
      <c r="K10242" s="2">
        <f t="shared" si="2074"/>
        <v>128622.12152882974</v>
      </c>
      <c r="L10242" s="2">
        <f t="shared" si="2075"/>
        <v>185010</v>
      </c>
      <c r="M10242" s="2">
        <f t="shared" si="2076"/>
        <v>26840</v>
      </c>
      <c r="N10242" s="6">
        <f t="shared" si="2077"/>
        <v>0</v>
      </c>
      <c r="O10242" s="2">
        <f t="shared" si="2078"/>
        <v>9547.878471170261</v>
      </c>
      <c r="P10242" s="2" t="str">
        <f t="shared" si="2079"/>
        <v/>
      </c>
    </row>
    <row r="10243" spans="1:16">
      <c r="A10243" s="6">
        <v>15</v>
      </c>
      <c r="B10243" s="6">
        <v>15</v>
      </c>
      <c r="C10243" s="6">
        <v>9</v>
      </c>
      <c r="D10243" s="6">
        <f t="shared" si="2067"/>
        <v>39</v>
      </c>
      <c r="E10243" s="5">
        <f t="shared" si="2068"/>
        <v>5639.2850287111351</v>
      </c>
      <c r="F10243" s="5">
        <f t="shared" si="2069"/>
        <v>651.73417492414967</v>
      </c>
      <c r="G10243" s="5">
        <f t="shared" si="2070"/>
        <v>452.90833186570285</v>
      </c>
      <c r="H10243" s="5">
        <f t="shared" si="2071"/>
        <v>6743.9275355009877</v>
      </c>
      <c r="I10243" s="5">
        <f t="shared" si="2072"/>
        <v>720</v>
      </c>
      <c r="J10243" s="5">
        <f t="shared" si="2073"/>
        <v>6023.9275355009877</v>
      </c>
      <c r="K10243" s="2">
        <f t="shared" si="2074"/>
        <v>129582.07526911437</v>
      </c>
      <c r="L10243" s="2">
        <f t="shared" si="2075"/>
        <v>187710</v>
      </c>
      <c r="M10243" s="2">
        <f t="shared" si="2076"/>
        <v>27720</v>
      </c>
      <c r="N10243" s="6">
        <f t="shared" si="2077"/>
        <v>0</v>
      </c>
      <c r="O10243" s="2">
        <f t="shared" si="2078"/>
        <v>10407.924730885628</v>
      </c>
      <c r="P10243" s="2" t="str">
        <f t="shared" si="2079"/>
        <v/>
      </c>
    </row>
    <row r="10244" spans="1:16">
      <c r="A10244" s="6">
        <v>15</v>
      </c>
      <c r="B10244" s="6">
        <v>15</v>
      </c>
      <c r="C10244" s="6">
        <v>10</v>
      </c>
      <c r="D10244" s="6">
        <f t="shared" ref="D10244:D10307" si="2080">A10244+B10244+C10244</f>
        <v>40</v>
      </c>
      <c r="E10244" s="5">
        <f t="shared" ref="E10244:E10307" si="2081">IF(A10244=0,0,A10244*LABOR_HRS_WK_TOM*SEASON_WEEKS*(1+DIM_PCT_TOM)^A10244)</f>
        <v>5639.2850287111351</v>
      </c>
      <c r="F10244" s="5">
        <f t="shared" ref="F10244:F10307" si="2082">IF(B10244=0,0,B10244*LABOR_HRS_WK_CAR*SEASON_WEEKS*(1+DIM_PCT_CAR)^B10244)</f>
        <v>651.73417492414967</v>
      </c>
      <c r="G10244" s="5">
        <f t="shared" ref="G10244:G10307" si="2083">IF(C10244=0,0,C10244*LABOR_HRS_WK_MES*SEASON_WEEKS*(1+DIM_PCT_MES)^C10244)</f>
        <v>509.52187334891573</v>
      </c>
      <c r="H10244" s="5">
        <f t="shared" ref="H10244:H10307" si="2084">E10244+F10244+G10244</f>
        <v>6800.5410769842001</v>
      </c>
      <c r="I10244" s="5">
        <f t="shared" ref="I10244:I10307" si="2085">MIN(H10244,FARMER_HRS)</f>
        <v>720</v>
      </c>
      <c r="J10244" s="5">
        <f t="shared" ref="J10244:J10307" si="2086">MAX(0,H10244-FARMER_HRS)</f>
        <v>6080.5410769842001</v>
      </c>
      <c r="K10244" s="2">
        <f t="shared" ref="K10244:K10307" si="2087">I10244*FARMER_RATE+J10244*TEMP_WORKER_RATE</f>
        <v>130564.94925319792</v>
      </c>
      <c r="L10244" s="2">
        <f t="shared" ref="L10244:L10307" si="2088">A10244*PRICE_TOM+B10244*PRICE_CAR+C10244*PRICE_MES</f>
        <v>190410</v>
      </c>
      <c r="M10244" s="2">
        <f t="shared" ref="M10244:M10307" si="2089">A10244*FERT_BED_TOM+B10244*FERT_BED_CAR+C10244*FERT_BED_MES</f>
        <v>28600</v>
      </c>
      <c r="N10244" s="6">
        <f t="shared" ref="N10244:N10307" si="2090">IF(AND(D10244&lt;=TOTAL_BEDS,J10244&lt;=TEMP_WORKER_MAX*TEMP_WORKER_HRS),1,0)</f>
        <v>0</v>
      </c>
      <c r="O10244" s="2">
        <f t="shared" ref="O10244:O10307" si="2091">L10244-M10244-K10244-FIXED_COSTS</f>
        <v>11245.050746802081</v>
      </c>
      <c r="P10244" s="2" t="str">
        <f t="shared" ref="P10244:P10307" si="2092">IF(N10244=1,O10244,"")</f>
        <v/>
      </c>
    </row>
    <row r="10245" spans="1:16">
      <c r="A10245" s="6">
        <v>15</v>
      </c>
      <c r="B10245" s="6">
        <v>15</v>
      </c>
      <c r="C10245" s="6">
        <v>11</v>
      </c>
      <c r="D10245" s="6">
        <f t="shared" si="2080"/>
        <v>41</v>
      </c>
      <c r="E10245" s="5">
        <f t="shared" si="2081"/>
        <v>5639.2850287111351</v>
      </c>
      <c r="F10245" s="5">
        <f t="shared" si="2082"/>
        <v>651.73417492414967</v>
      </c>
      <c r="G10245" s="5">
        <f t="shared" si="2083"/>
        <v>567.47998644235474</v>
      </c>
      <c r="H10245" s="5">
        <f t="shared" si="2084"/>
        <v>6858.4991900776395</v>
      </c>
      <c r="I10245" s="5">
        <f t="shared" si="2085"/>
        <v>720</v>
      </c>
      <c r="J10245" s="5">
        <f t="shared" si="2086"/>
        <v>6138.4991900776395</v>
      </c>
      <c r="K10245" s="2">
        <f t="shared" si="2087"/>
        <v>131571.16649440344</v>
      </c>
      <c r="L10245" s="2">
        <f t="shared" si="2088"/>
        <v>193110</v>
      </c>
      <c r="M10245" s="2">
        <f t="shared" si="2089"/>
        <v>29480</v>
      </c>
      <c r="N10245" s="6">
        <f t="shared" si="2090"/>
        <v>0</v>
      </c>
      <c r="O10245" s="2">
        <f t="shared" si="2091"/>
        <v>12058.833505596558</v>
      </c>
      <c r="P10245" s="2" t="str">
        <f t="shared" si="2092"/>
        <v/>
      </c>
    </row>
    <row r="10246" spans="1:16">
      <c r="A10246" s="6">
        <v>15</v>
      </c>
      <c r="B10246" s="6">
        <v>15</v>
      </c>
      <c r="C10246" s="6">
        <v>12</v>
      </c>
      <c r="D10246" s="6">
        <f t="shared" si="2080"/>
        <v>42</v>
      </c>
      <c r="E10246" s="5">
        <f t="shared" si="2081"/>
        <v>5639.2850287111351</v>
      </c>
      <c r="F10246" s="5">
        <f t="shared" si="2082"/>
        <v>651.73417492414967</v>
      </c>
      <c r="G10246" s="5">
        <f t="shared" si="2083"/>
        <v>626.80743957041921</v>
      </c>
      <c r="H10246" s="5">
        <f t="shared" si="2084"/>
        <v>6917.8266432057035</v>
      </c>
      <c r="I10246" s="5">
        <f t="shared" si="2085"/>
        <v>720</v>
      </c>
      <c r="J10246" s="5">
        <f t="shared" si="2086"/>
        <v>6197.8266432057035</v>
      </c>
      <c r="K10246" s="2">
        <f t="shared" si="2087"/>
        <v>132601.15700009902</v>
      </c>
      <c r="L10246" s="2">
        <f t="shared" si="2088"/>
        <v>195810</v>
      </c>
      <c r="M10246" s="2">
        <f t="shared" si="2089"/>
        <v>30360</v>
      </c>
      <c r="N10246" s="6">
        <f t="shared" si="2090"/>
        <v>0</v>
      </c>
      <c r="O10246" s="2">
        <f t="shared" si="2091"/>
        <v>12848.842999900982</v>
      </c>
      <c r="P10246" s="2" t="str">
        <f t="shared" si="2092"/>
        <v/>
      </c>
    </row>
    <row r="10247" spans="1:16">
      <c r="A10247" s="6">
        <v>15</v>
      </c>
      <c r="B10247" s="6">
        <v>15</v>
      </c>
      <c r="C10247" s="6">
        <v>13</v>
      </c>
      <c r="D10247" s="6">
        <f t="shared" si="2080"/>
        <v>43</v>
      </c>
      <c r="E10247" s="5">
        <f t="shared" si="2081"/>
        <v>5639.2850287111351</v>
      </c>
      <c r="F10247" s="5">
        <f t="shared" si="2082"/>
        <v>651.73417492414967</v>
      </c>
      <c r="G10247" s="5">
        <f t="shared" si="2083"/>
        <v>687.52941027880343</v>
      </c>
      <c r="H10247" s="5">
        <f t="shared" si="2084"/>
        <v>6978.5486139140885</v>
      </c>
      <c r="I10247" s="5">
        <f t="shared" si="2085"/>
        <v>720</v>
      </c>
      <c r="J10247" s="5">
        <f t="shared" si="2086"/>
        <v>6258.5486139140885</v>
      </c>
      <c r="K10247" s="2">
        <f t="shared" si="2087"/>
        <v>133655.35788045294</v>
      </c>
      <c r="L10247" s="2">
        <f t="shared" si="2088"/>
        <v>198510</v>
      </c>
      <c r="M10247" s="2">
        <f t="shared" si="2089"/>
        <v>31240</v>
      </c>
      <c r="N10247" s="6">
        <f t="shared" si="2090"/>
        <v>0</v>
      </c>
      <c r="O10247" s="2">
        <f t="shared" si="2091"/>
        <v>13614.642119547061</v>
      </c>
      <c r="P10247" s="2" t="str">
        <f t="shared" si="2092"/>
        <v/>
      </c>
    </row>
    <row r="10248" spans="1:16">
      <c r="A10248" s="6">
        <v>15</v>
      </c>
      <c r="B10248" s="6">
        <v>15</v>
      </c>
      <c r="C10248" s="6">
        <v>14</v>
      </c>
      <c r="D10248" s="6">
        <f t="shared" si="2080"/>
        <v>44</v>
      </c>
      <c r="E10248" s="5">
        <f t="shared" si="2081"/>
        <v>5639.2850287111351</v>
      </c>
      <c r="F10248" s="5">
        <f t="shared" si="2082"/>
        <v>651.73417492414967</v>
      </c>
      <c r="G10248" s="5">
        <f t="shared" si="2083"/>
        <v>749.67149159246469</v>
      </c>
      <c r="H10248" s="5">
        <f t="shared" si="2084"/>
        <v>7040.6906952277495</v>
      </c>
      <c r="I10248" s="5">
        <f t="shared" si="2085"/>
        <v>720</v>
      </c>
      <c r="J10248" s="5">
        <f t="shared" si="2086"/>
        <v>6320.6906952277495</v>
      </c>
      <c r="K10248" s="2">
        <f t="shared" si="2087"/>
        <v>134734.21345881509</v>
      </c>
      <c r="L10248" s="2">
        <f t="shared" si="2088"/>
        <v>201210</v>
      </c>
      <c r="M10248" s="2">
        <f t="shared" si="2089"/>
        <v>32120</v>
      </c>
      <c r="N10248" s="6">
        <f t="shared" si="2090"/>
        <v>0</v>
      </c>
      <c r="O10248" s="2">
        <f t="shared" si="2091"/>
        <v>14355.786541184905</v>
      </c>
      <c r="P10248" s="2" t="str">
        <f t="shared" si="2092"/>
        <v/>
      </c>
    </row>
    <row r="10249" spans="1:16">
      <c r="A10249" s="6">
        <v>15</v>
      </c>
      <c r="B10249" s="6">
        <v>15</v>
      </c>
      <c r="C10249" s="6">
        <v>15</v>
      </c>
      <c r="D10249" s="6">
        <f t="shared" si="2080"/>
        <v>45</v>
      </c>
      <c r="E10249" s="5">
        <f t="shared" si="2081"/>
        <v>5639.2850287111351</v>
      </c>
      <c r="F10249" s="5">
        <f t="shared" si="2082"/>
        <v>651.73417492414967</v>
      </c>
      <c r="G10249" s="5">
        <f t="shared" si="2083"/>
        <v>813.25969846861108</v>
      </c>
      <c r="H10249" s="5">
        <f t="shared" si="2084"/>
        <v>7104.2789021038952</v>
      </c>
      <c r="I10249" s="5">
        <f t="shared" si="2085"/>
        <v>720</v>
      </c>
      <c r="J10249" s="5">
        <f t="shared" si="2086"/>
        <v>6384.2789021038952</v>
      </c>
      <c r="K10249" s="2">
        <f t="shared" si="2087"/>
        <v>135838.1753837482</v>
      </c>
      <c r="L10249" s="2">
        <f t="shared" si="2088"/>
        <v>203910</v>
      </c>
      <c r="M10249" s="2">
        <f t="shared" si="2089"/>
        <v>33000</v>
      </c>
      <c r="N10249" s="6">
        <f t="shared" si="2090"/>
        <v>0</v>
      </c>
      <c r="O10249" s="2">
        <f t="shared" si="2091"/>
        <v>15071.824616251804</v>
      </c>
      <c r="P10249" s="2" t="str">
        <f t="shared" si="2092"/>
        <v/>
      </c>
    </row>
    <row r="10250" spans="1:16">
      <c r="A10250" s="6">
        <v>15</v>
      </c>
      <c r="B10250" s="6">
        <v>15</v>
      </c>
      <c r="C10250" s="6">
        <v>16</v>
      </c>
      <c r="D10250" s="6">
        <f t="shared" si="2080"/>
        <v>46</v>
      </c>
      <c r="E10250" s="5">
        <f t="shared" si="2081"/>
        <v>5639.2850287111351</v>
      </c>
      <c r="F10250" s="5">
        <f t="shared" si="2082"/>
        <v>651.73417492414967</v>
      </c>
      <c r="G10250" s="5">
        <f t="shared" si="2083"/>
        <v>878.32047434610013</v>
      </c>
      <c r="H10250" s="5">
        <f t="shared" si="2084"/>
        <v>7169.3396779813847</v>
      </c>
      <c r="I10250" s="5">
        <f t="shared" si="2085"/>
        <v>720</v>
      </c>
      <c r="J10250" s="5">
        <f t="shared" si="2086"/>
        <v>6449.3396779813847</v>
      </c>
      <c r="K10250" s="2">
        <f t="shared" si="2087"/>
        <v>136967.70274273236</v>
      </c>
      <c r="L10250" s="2">
        <f t="shared" si="2088"/>
        <v>206610</v>
      </c>
      <c r="M10250" s="2">
        <f t="shared" si="2089"/>
        <v>33880</v>
      </c>
      <c r="N10250" s="6">
        <f t="shared" si="2090"/>
        <v>0</v>
      </c>
      <c r="O10250" s="2">
        <f t="shared" si="2091"/>
        <v>15762.297257267637</v>
      </c>
      <c r="P10250" s="2" t="str">
        <f t="shared" si="2092"/>
        <v/>
      </c>
    </row>
    <row r="10251" spans="1:16">
      <c r="A10251" s="6">
        <v>15</v>
      </c>
      <c r="B10251" s="6">
        <v>15</v>
      </c>
      <c r="C10251" s="6">
        <v>17</v>
      </c>
      <c r="D10251" s="6">
        <f t="shared" si="2080"/>
        <v>47</v>
      </c>
      <c r="E10251" s="5">
        <f t="shared" si="2081"/>
        <v>5639.2850287111351</v>
      </c>
      <c r="F10251" s="5">
        <f t="shared" si="2082"/>
        <v>651.73417492414967</v>
      </c>
      <c r="G10251" s="5">
        <f t="shared" si="2083"/>
        <v>944.88069779264049</v>
      </c>
      <c r="H10251" s="5">
        <f t="shared" si="2084"/>
        <v>7235.8999014279252</v>
      </c>
      <c r="I10251" s="5">
        <f t="shared" si="2085"/>
        <v>720</v>
      </c>
      <c r="J10251" s="5">
        <f t="shared" si="2086"/>
        <v>6515.8999014279252</v>
      </c>
      <c r="K10251" s="2">
        <f t="shared" si="2087"/>
        <v>138123.26217756816</v>
      </c>
      <c r="L10251" s="2">
        <f t="shared" si="2088"/>
        <v>209310</v>
      </c>
      <c r="M10251" s="2">
        <f t="shared" si="2089"/>
        <v>34760</v>
      </c>
      <c r="N10251" s="6">
        <f t="shared" si="2090"/>
        <v>0</v>
      </c>
      <c r="O10251" s="2">
        <f t="shared" si="2091"/>
        <v>16426.737822431838</v>
      </c>
      <c r="P10251" s="2" t="str">
        <f t="shared" si="2092"/>
        <v/>
      </c>
    </row>
    <row r="10252" spans="1:16">
      <c r="A10252" s="6">
        <v>15</v>
      </c>
      <c r="B10252" s="6">
        <v>15</v>
      </c>
      <c r="C10252" s="6">
        <v>18</v>
      </c>
      <c r="D10252" s="6">
        <f t="shared" si="2080"/>
        <v>48</v>
      </c>
      <c r="E10252" s="5">
        <f t="shared" si="2081"/>
        <v>5639.2850287111351</v>
      </c>
      <c r="F10252" s="5">
        <f t="shared" si="2082"/>
        <v>651.73417492414967</v>
      </c>
      <c r="G10252" s="5">
        <f t="shared" si="2083"/>
        <v>1012.9676892512279</v>
      </c>
      <c r="H10252" s="5">
        <f t="shared" si="2084"/>
        <v>7303.9868928865126</v>
      </c>
      <c r="I10252" s="5">
        <f t="shared" si="2085"/>
        <v>720</v>
      </c>
      <c r="J10252" s="5">
        <f t="shared" si="2086"/>
        <v>6583.9868928865126</v>
      </c>
      <c r="K10252" s="2">
        <f t="shared" si="2087"/>
        <v>139305.32800150197</v>
      </c>
      <c r="L10252" s="2">
        <f t="shared" si="2088"/>
        <v>212010</v>
      </c>
      <c r="M10252" s="2">
        <f t="shared" si="2089"/>
        <v>35640</v>
      </c>
      <c r="N10252" s="6">
        <f t="shared" si="2090"/>
        <v>0</v>
      </c>
      <c r="O10252" s="2">
        <f t="shared" si="2091"/>
        <v>17064.67199849803</v>
      </c>
      <c r="P10252" s="2" t="str">
        <f t="shared" si="2092"/>
        <v/>
      </c>
    </row>
    <row r="10253" spans="1:16">
      <c r="A10253" s="6">
        <v>15</v>
      </c>
      <c r="B10253" s="6">
        <v>15</v>
      </c>
      <c r="C10253" s="6">
        <v>19</v>
      </c>
      <c r="D10253" s="6">
        <f t="shared" si="2080"/>
        <v>49</v>
      </c>
      <c r="E10253" s="5">
        <f t="shared" si="2081"/>
        <v>5639.2850287111351</v>
      </c>
      <c r="F10253" s="5">
        <f t="shared" si="2082"/>
        <v>651.73417492414967</v>
      </c>
      <c r="G10253" s="5">
        <f t="shared" si="2083"/>
        <v>1082.6092178872495</v>
      </c>
      <c r="H10253" s="5">
        <f t="shared" si="2084"/>
        <v>7373.6284215225342</v>
      </c>
      <c r="I10253" s="5">
        <f t="shared" si="2085"/>
        <v>720</v>
      </c>
      <c r="J10253" s="5">
        <f t="shared" si="2086"/>
        <v>6653.6284215225342</v>
      </c>
      <c r="K10253" s="2">
        <f t="shared" si="2087"/>
        <v>140514.38231809955</v>
      </c>
      <c r="L10253" s="2">
        <f t="shared" si="2088"/>
        <v>214710</v>
      </c>
      <c r="M10253" s="2">
        <f t="shared" si="2089"/>
        <v>36520</v>
      </c>
      <c r="N10253" s="6">
        <f t="shared" si="2090"/>
        <v>0</v>
      </c>
      <c r="O10253" s="2">
        <f t="shared" si="2091"/>
        <v>17675.617681900447</v>
      </c>
      <c r="P10253" s="2" t="str">
        <f t="shared" si="2092"/>
        <v/>
      </c>
    </row>
    <row r="10254" spans="1:16">
      <c r="A10254" s="6">
        <v>15</v>
      </c>
      <c r="B10254" s="6">
        <v>15</v>
      </c>
      <c r="C10254" s="6">
        <v>20</v>
      </c>
      <c r="D10254" s="6">
        <f t="shared" si="2080"/>
        <v>50</v>
      </c>
      <c r="E10254" s="5">
        <f t="shared" si="2081"/>
        <v>5639.2850287111351</v>
      </c>
      <c r="F10254" s="5">
        <f t="shared" si="2082"/>
        <v>651.73417492414967</v>
      </c>
      <c r="G10254" s="5">
        <f t="shared" si="2083"/>
        <v>1153.8335085377266</v>
      </c>
      <c r="H10254" s="5">
        <f t="shared" si="2084"/>
        <v>7444.8527121730112</v>
      </c>
      <c r="I10254" s="5">
        <f t="shared" si="2085"/>
        <v>720</v>
      </c>
      <c r="J10254" s="5">
        <f t="shared" si="2086"/>
        <v>6724.8527121730112</v>
      </c>
      <c r="K10254" s="2">
        <f t="shared" si="2087"/>
        <v>141750.91514189256</v>
      </c>
      <c r="L10254" s="2">
        <f t="shared" si="2088"/>
        <v>217410</v>
      </c>
      <c r="M10254" s="2">
        <f t="shared" si="2089"/>
        <v>37400</v>
      </c>
      <c r="N10254" s="6">
        <f t="shared" si="2090"/>
        <v>0</v>
      </c>
      <c r="O10254" s="2">
        <f t="shared" si="2091"/>
        <v>18259.084858107439</v>
      </c>
      <c r="P10254" s="2" t="str">
        <f t="shared" si="2092"/>
        <v/>
      </c>
    </row>
    <row r="10255" spans="1:16">
      <c r="A10255" s="6">
        <v>15</v>
      </c>
      <c r="B10255" s="6">
        <v>15</v>
      </c>
      <c r="C10255" s="6">
        <v>21</v>
      </c>
      <c r="D10255" s="6">
        <f t="shared" si="2080"/>
        <v>51</v>
      </c>
      <c r="E10255" s="5">
        <f t="shared" si="2081"/>
        <v>5639.2850287111351</v>
      </c>
      <c r="F10255" s="5">
        <f t="shared" si="2082"/>
        <v>651.73417492414967</v>
      </c>
      <c r="G10255" s="5">
        <f t="shared" si="2083"/>
        <v>1226.6692487641703</v>
      </c>
      <c r="H10255" s="5">
        <f t="shared" si="2084"/>
        <v>7517.6884523994549</v>
      </c>
      <c r="I10255" s="5">
        <f t="shared" si="2085"/>
        <v>720</v>
      </c>
      <c r="J10255" s="5">
        <f t="shared" si="2086"/>
        <v>6797.6884523994549</v>
      </c>
      <c r="K10255" s="2">
        <f t="shared" si="2087"/>
        <v>143015.42452082387</v>
      </c>
      <c r="L10255" s="2">
        <f t="shared" si="2088"/>
        <v>220110</v>
      </c>
      <c r="M10255" s="2">
        <f t="shared" si="2089"/>
        <v>38280</v>
      </c>
      <c r="N10255" s="6">
        <f t="shared" si="2090"/>
        <v>0</v>
      </c>
      <c r="O10255" s="2">
        <f t="shared" si="2091"/>
        <v>18814.575479176128</v>
      </c>
      <c r="P10255" s="2" t="str">
        <f t="shared" si="2092"/>
        <v/>
      </c>
    </row>
    <row r="10256" spans="1:16">
      <c r="A10256" s="6">
        <v>15</v>
      </c>
      <c r="B10256" s="6">
        <v>15</v>
      </c>
      <c r="C10256" s="6">
        <v>22</v>
      </c>
      <c r="D10256" s="6">
        <f t="shared" si="2080"/>
        <v>52</v>
      </c>
      <c r="E10256" s="5">
        <f t="shared" si="2081"/>
        <v>5639.2850287111351</v>
      </c>
      <c r="F10256" s="5">
        <f t="shared" si="2082"/>
        <v>651.73417492414967</v>
      </c>
      <c r="G10256" s="5">
        <f t="shared" si="2083"/>
        <v>1301.1455960105666</v>
      </c>
      <c r="H10256" s="5">
        <f t="shared" si="2084"/>
        <v>7592.1647996458514</v>
      </c>
      <c r="I10256" s="5">
        <f t="shared" si="2085"/>
        <v>720</v>
      </c>
      <c r="J10256" s="5">
        <f t="shared" si="2086"/>
        <v>6872.1647996458514</v>
      </c>
      <c r="K10256" s="2">
        <f t="shared" si="2087"/>
        <v>144308.41666051827</v>
      </c>
      <c r="L10256" s="2">
        <f t="shared" si="2088"/>
        <v>222810</v>
      </c>
      <c r="M10256" s="2">
        <f t="shared" si="2089"/>
        <v>39160</v>
      </c>
      <c r="N10256" s="6">
        <f t="shared" si="2090"/>
        <v>0</v>
      </c>
      <c r="O10256" s="2">
        <f t="shared" si="2091"/>
        <v>19341.583339481731</v>
      </c>
      <c r="P10256" s="2" t="str">
        <f t="shared" si="2092"/>
        <v/>
      </c>
    </row>
    <row r="10257" spans="1:16">
      <c r="A10257" s="6">
        <v>15</v>
      </c>
      <c r="B10257" s="6">
        <v>15</v>
      </c>
      <c r="C10257" s="6">
        <v>23</v>
      </c>
      <c r="D10257" s="6">
        <f t="shared" si="2080"/>
        <v>53</v>
      </c>
      <c r="E10257" s="5">
        <f t="shared" si="2081"/>
        <v>5639.2850287111351</v>
      </c>
      <c r="F10257" s="5">
        <f t="shared" si="2082"/>
        <v>651.73417492414967</v>
      </c>
      <c r="G10257" s="5">
        <f t="shared" si="2083"/>
        <v>1377.292184868003</v>
      </c>
      <c r="H10257" s="5">
        <f t="shared" si="2084"/>
        <v>7668.3113885032872</v>
      </c>
      <c r="I10257" s="5">
        <f t="shared" si="2085"/>
        <v>720</v>
      </c>
      <c r="J10257" s="5">
        <f t="shared" si="2086"/>
        <v>6948.3113885032872</v>
      </c>
      <c r="K10257" s="2">
        <f t="shared" si="2087"/>
        <v>145630.4060504043</v>
      </c>
      <c r="L10257" s="2">
        <f t="shared" si="2088"/>
        <v>225510</v>
      </c>
      <c r="M10257" s="2">
        <f t="shared" si="2089"/>
        <v>40040</v>
      </c>
      <c r="N10257" s="6">
        <f t="shared" si="2090"/>
        <v>0</v>
      </c>
      <c r="O10257" s="2">
        <f t="shared" si="2091"/>
        <v>19839.593949595699</v>
      </c>
      <c r="P10257" s="2" t="str">
        <f t="shared" si="2092"/>
        <v/>
      </c>
    </row>
    <row r="10258" spans="1:16">
      <c r="A10258" s="6">
        <v>15</v>
      </c>
      <c r="B10258" s="6">
        <v>15</v>
      </c>
      <c r="C10258" s="6">
        <v>24</v>
      </c>
      <c r="D10258" s="6">
        <f t="shared" si="2080"/>
        <v>54</v>
      </c>
      <c r="E10258" s="5">
        <f t="shared" si="2081"/>
        <v>5639.2850287111351</v>
      </c>
      <c r="F10258" s="5">
        <f t="shared" si="2082"/>
        <v>651.73417492414967</v>
      </c>
      <c r="G10258" s="5">
        <f t="shared" si="2083"/>
        <v>1455.1391344474989</v>
      </c>
      <c r="H10258" s="5">
        <f t="shared" si="2084"/>
        <v>7746.1583380827833</v>
      </c>
      <c r="I10258" s="5">
        <f t="shared" si="2085"/>
        <v>720</v>
      </c>
      <c r="J10258" s="5">
        <f t="shared" si="2086"/>
        <v>7026.1583380827833</v>
      </c>
      <c r="K10258" s="2">
        <f t="shared" si="2087"/>
        <v>146981.91559171499</v>
      </c>
      <c r="L10258" s="2">
        <f t="shared" si="2088"/>
        <v>228210</v>
      </c>
      <c r="M10258" s="2">
        <f t="shared" si="2089"/>
        <v>40920</v>
      </c>
      <c r="N10258" s="6">
        <f t="shared" si="2090"/>
        <v>0</v>
      </c>
      <c r="O10258" s="2">
        <f t="shared" si="2091"/>
        <v>20308.084408285009</v>
      </c>
      <c r="P10258" s="2" t="str">
        <f t="shared" si="2092"/>
        <v/>
      </c>
    </row>
    <row r="10259" spans="1:16">
      <c r="A10259" s="6">
        <v>15</v>
      </c>
      <c r="B10259" s="6">
        <v>15</v>
      </c>
      <c r="C10259" s="6">
        <v>25</v>
      </c>
      <c r="D10259" s="6">
        <f t="shared" si="2080"/>
        <v>55</v>
      </c>
      <c r="E10259" s="5">
        <f t="shared" si="2081"/>
        <v>5639.2850287111351</v>
      </c>
      <c r="F10259" s="5">
        <f t="shared" si="2082"/>
        <v>651.73417492414967</v>
      </c>
      <c r="G10259" s="5">
        <f t="shared" si="2083"/>
        <v>1534.7170558625965</v>
      </c>
      <c r="H10259" s="5">
        <f t="shared" si="2084"/>
        <v>7825.7362594978813</v>
      </c>
      <c r="I10259" s="5">
        <f t="shared" si="2085"/>
        <v>720</v>
      </c>
      <c r="J10259" s="5">
        <f t="shared" si="2086"/>
        <v>7105.7362594978813</v>
      </c>
      <c r="K10259" s="2">
        <f t="shared" si="2087"/>
        <v>148363.47672739378</v>
      </c>
      <c r="L10259" s="2">
        <f t="shared" si="2088"/>
        <v>230910</v>
      </c>
      <c r="M10259" s="2">
        <f t="shared" si="2089"/>
        <v>41800</v>
      </c>
      <c r="N10259" s="6">
        <f t="shared" si="2090"/>
        <v>0</v>
      </c>
      <c r="O10259" s="2">
        <f t="shared" si="2091"/>
        <v>20746.523272606224</v>
      </c>
      <c r="P10259" s="2" t="str">
        <f t="shared" si="2092"/>
        <v/>
      </c>
    </row>
    <row r="10260" spans="1:16">
      <c r="A10260" s="6">
        <v>15</v>
      </c>
      <c r="B10260" s="6">
        <v>15</v>
      </c>
      <c r="C10260" s="6">
        <v>26</v>
      </c>
      <c r="D10260" s="6">
        <f t="shared" si="2080"/>
        <v>56</v>
      </c>
      <c r="E10260" s="5">
        <f t="shared" si="2081"/>
        <v>5639.2850287111351</v>
      </c>
      <c r="F10260" s="5">
        <f t="shared" si="2082"/>
        <v>651.73417492414967</v>
      </c>
      <c r="G10260" s="5">
        <f t="shared" si="2083"/>
        <v>1616.0570598233144</v>
      </c>
      <c r="H10260" s="5">
        <f t="shared" si="2084"/>
        <v>7907.076263458599</v>
      </c>
      <c r="I10260" s="5">
        <f t="shared" si="2085"/>
        <v>720</v>
      </c>
      <c r="J10260" s="5">
        <f t="shared" si="2086"/>
        <v>7187.076263458599</v>
      </c>
      <c r="K10260" s="2">
        <f t="shared" si="2087"/>
        <v>149775.62957393401</v>
      </c>
      <c r="L10260" s="2">
        <f t="shared" si="2088"/>
        <v>233610</v>
      </c>
      <c r="M10260" s="2">
        <f t="shared" si="2089"/>
        <v>42680</v>
      </c>
      <c r="N10260" s="6">
        <f t="shared" si="2090"/>
        <v>0</v>
      </c>
      <c r="O10260" s="2">
        <f t="shared" si="2091"/>
        <v>21154.370426065987</v>
      </c>
      <c r="P10260" s="2" t="str">
        <f t="shared" si="2092"/>
        <v/>
      </c>
    </row>
    <row r="10261" spans="1:16">
      <c r="A10261" s="6">
        <v>15</v>
      </c>
      <c r="B10261" s="6">
        <v>15</v>
      </c>
      <c r="C10261" s="6">
        <v>27</v>
      </c>
      <c r="D10261" s="6">
        <f t="shared" si="2080"/>
        <v>57</v>
      </c>
      <c r="E10261" s="5">
        <f t="shared" si="2081"/>
        <v>5639.2850287111351</v>
      </c>
      <c r="F10261" s="5">
        <f t="shared" si="2082"/>
        <v>651.73417492414967</v>
      </c>
      <c r="G10261" s="5">
        <f t="shared" si="2083"/>
        <v>1699.1907643430709</v>
      </c>
      <c r="H10261" s="5">
        <f t="shared" si="2084"/>
        <v>7990.2099679783551</v>
      </c>
      <c r="I10261" s="5">
        <f t="shared" si="2085"/>
        <v>720</v>
      </c>
      <c r="J10261" s="5">
        <f t="shared" si="2086"/>
        <v>7270.2099679783551</v>
      </c>
      <c r="K10261" s="2">
        <f t="shared" si="2087"/>
        <v>151218.92305517977</v>
      </c>
      <c r="L10261" s="2">
        <f t="shared" si="2088"/>
        <v>236310</v>
      </c>
      <c r="M10261" s="2">
        <f t="shared" si="2089"/>
        <v>43560</v>
      </c>
      <c r="N10261" s="6">
        <f t="shared" si="2090"/>
        <v>0</v>
      </c>
      <c r="O10261" s="2">
        <f t="shared" si="2091"/>
        <v>21531.076944820234</v>
      </c>
      <c r="P10261" s="2" t="str">
        <f t="shared" si="2092"/>
        <v/>
      </c>
    </row>
    <row r="10262" spans="1:16">
      <c r="A10262" s="6">
        <v>15</v>
      </c>
      <c r="B10262" s="6">
        <v>15</v>
      </c>
      <c r="C10262" s="6">
        <v>28</v>
      </c>
      <c r="D10262" s="6">
        <f t="shared" si="2080"/>
        <v>58</v>
      </c>
      <c r="E10262" s="5">
        <f t="shared" si="2081"/>
        <v>5639.2850287111351</v>
      </c>
      <c r="F10262" s="5">
        <f t="shared" si="2082"/>
        <v>651.73417492414967</v>
      </c>
      <c r="G10262" s="5">
        <f t="shared" si="2083"/>
        <v>1784.1503025602246</v>
      </c>
      <c r="H10262" s="5">
        <f t="shared" si="2084"/>
        <v>8075.1695061955088</v>
      </c>
      <c r="I10262" s="5">
        <f t="shared" si="2085"/>
        <v>720</v>
      </c>
      <c r="J10262" s="5">
        <f t="shared" si="2086"/>
        <v>7355.1695061955088</v>
      </c>
      <c r="K10262" s="2">
        <f t="shared" si="2087"/>
        <v>152693.91503811645</v>
      </c>
      <c r="L10262" s="2">
        <f t="shared" si="2088"/>
        <v>239010</v>
      </c>
      <c r="M10262" s="2">
        <f t="shared" si="2089"/>
        <v>44440</v>
      </c>
      <c r="N10262" s="6">
        <f t="shared" si="2090"/>
        <v>0</v>
      </c>
      <c r="O10262" s="2">
        <f t="shared" si="2091"/>
        <v>21876.084961883549</v>
      </c>
      <c r="P10262" s="2" t="str">
        <f t="shared" si="2092"/>
        <v/>
      </c>
    </row>
    <row r="10263" spans="1:16">
      <c r="A10263" s="6">
        <v>15</v>
      </c>
      <c r="B10263" s="6">
        <v>15</v>
      </c>
      <c r="C10263" s="6">
        <v>29</v>
      </c>
      <c r="D10263" s="6">
        <f t="shared" si="2080"/>
        <v>59</v>
      </c>
      <c r="E10263" s="5">
        <f t="shared" si="2081"/>
        <v>5639.2850287111351</v>
      </c>
      <c r="F10263" s="5">
        <f t="shared" si="2082"/>
        <v>651.73417492414967</v>
      </c>
      <c r="G10263" s="5">
        <f t="shared" si="2083"/>
        <v>1870.9683306758782</v>
      </c>
      <c r="H10263" s="5">
        <f t="shared" si="2084"/>
        <v>8161.9875343111626</v>
      </c>
      <c r="I10263" s="5">
        <f t="shared" si="2085"/>
        <v>720</v>
      </c>
      <c r="J10263" s="5">
        <f t="shared" si="2086"/>
        <v>7441.9875343111626</v>
      </c>
      <c r="K10263" s="2">
        <f t="shared" si="2087"/>
        <v>154201.17247067991</v>
      </c>
      <c r="L10263" s="2">
        <f t="shared" si="2088"/>
        <v>241710</v>
      </c>
      <c r="M10263" s="2">
        <f t="shared" si="2089"/>
        <v>45320</v>
      </c>
      <c r="N10263" s="6">
        <f t="shared" si="2090"/>
        <v>0</v>
      </c>
      <c r="O10263" s="2">
        <f t="shared" si="2091"/>
        <v>22188.827529320086</v>
      </c>
      <c r="P10263" s="2" t="str">
        <f t="shared" si="2092"/>
        <v/>
      </c>
    </row>
    <row r="10264" spans="1:16">
      <c r="A10264" s="6">
        <v>15</v>
      </c>
      <c r="B10264" s="6">
        <v>15</v>
      </c>
      <c r="C10264" s="6">
        <v>30</v>
      </c>
      <c r="D10264" s="6">
        <f t="shared" si="2080"/>
        <v>60</v>
      </c>
      <c r="E10264" s="5">
        <f t="shared" si="2081"/>
        <v>5639.2850287111351</v>
      </c>
      <c r="F10264" s="5">
        <f t="shared" si="2082"/>
        <v>651.73417492414967</v>
      </c>
      <c r="G10264" s="5">
        <f t="shared" si="2083"/>
        <v>1959.6780360096488</v>
      </c>
      <c r="H10264" s="5">
        <f t="shared" si="2084"/>
        <v>8250.6972396449328</v>
      </c>
      <c r="I10264" s="5">
        <f t="shared" si="2085"/>
        <v>720</v>
      </c>
      <c r="J10264" s="5">
        <f t="shared" si="2086"/>
        <v>7530.6972396449328</v>
      </c>
      <c r="K10264" s="2">
        <f t="shared" si="2087"/>
        <v>155741.27152161341</v>
      </c>
      <c r="L10264" s="2">
        <f t="shared" si="2088"/>
        <v>244410</v>
      </c>
      <c r="M10264" s="2">
        <f t="shared" si="2089"/>
        <v>46200</v>
      </c>
      <c r="N10264" s="6">
        <f t="shared" si="2090"/>
        <v>0</v>
      </c>
      <c r="O10264" s="2">
        <f t="shared" si="2091"/>
        <v>22468.728478386591</v>
      </c>
      <c r="P10264" s="2" t="str">
        <f t="shared" si="2092"/>
        <v/>
      </c>
    </row>
    <row r="10265" spans="1:16">
      <c r="A10265" s="6">
        <v>15</v>
      </c>
      <c r="B10265" s="6">
        <v>16</v>
      </c>
      <c r="C10265" s="6">
        <v>0</v>
      </c>
      <c r="D10265" s="6">
        <f t="shared" si="2080"/>
        <v>31</v>
      </c>
      <c r="E10265" s="5">
        <f t="shared" si="2081"/>
        <v>5639.2850287111351</v>
      </c>
      <c r="F10265" s="5">
        <f t="shared" si="2082"/>
        <v>712.5626979170703</v>
      </c>
      <c r="G10265" s="5">
        <f t="shared" si="2083"/>
        <v>0</v>
      </c>
      <c r="H10265" s="5">
        <f t="shared" si="2084"/>
        <v>6351.8477266282052</v>
      </c>
      <c r="I10265" s="5">
        <f t="shared" si="2085"/>
        <v>720</v>
      </c>
      <c r="J10265" s="5">
        <f t="shared" si="2086"/>
        <v>5631.8477266282052</v>
      </c>
      <c r="K10265" s="2">
        <f t="shared" si="2087"/>
        <v>122775.13414285079</v>
      </c>
      <c r="L10265" s="2">
        <f t="shared" si="2088"/>
        <v>165504</v>
      </c>
      <c r="M10265" s="2">
        <f t="shared" si="2089"/>
        <v>20240</v>
      </c>
      <c r="N10265" s="6">
        <f t="shared" si="2090"/>
        <v>1</v>
      </c>
      <c r="O10265" s="2">
        <f t="shared" si="2091"/>
        <v>2488.8658571492124</v>
      </c>
      <c r="P10265" s="2">
        <f t="shared" si="2092"/>
        <v>2488.8658571492124</v>
      </c>
    </row>
    <row r="10266" spans="1:16">
      <c r="A10266" s="6">
        <v>15</v>
      </c>
      <c r="B10266" s="6">
        <v>16</v>
      </c>
      <c r="C10266" s="6">
        <v>1</v>
      </c>
      <c r="D10266" s="6">
        <f t="shared" si="2080"/>
        <v>32</v>
      </c>
      <c r="E10266" s="5">
        <f t="shared" si="2081"/>
        <v>5639.2850287111351</v>
      </c>
      <c r="F10266" s="5">
        <f t="shared" si="2082"/>
        <v>712.5626979170703</v>
      </c>
      <c r="G10266" s="5">
        <f t="shared" si="2083"/>
        <v>45.5625</v>
      </c>
      <c r="H10266" s="5">
        <f t="shared" si="2084"/>
        <v>6397.4102266282052</v>
      </c>
      <c r="I10266" s="5">
        <f t="shared" si="2085"/>
        <v>720</v>
      </c>
      <c r="J10266" s="5">
        <f t="shared" si="2086"/>
        <v>5677.4102266282052</v>
      </c>
      <c r="K10266" s="2">
        <f t="shared" si="2087"/>
        <v>123566.14976785079</v>
      </c>
      <c r="L10266" s="2">
        <f t="shared" si="2088"/>
        <v>168204</v>
      </c>
      <c r="M10266" s="2">
        <f t="shared" si="2089"/>
        <v>21120</v>
      </c>
      <c r="N10266" s="6">
        <f t="shared" si="2090"/>
        <v>1</v>
      </c>
      <c r="O10266" s="2">
        <f t="shared" si="2091"/>
        <v>3517.8502321492124</v>
      </c>
      <c r="P10266" s="2">
        <f t="shared" si="2092"/>
        <v>3517.8502321492124</v>
      </c>
    </row>
    <row r="10267" spans="1:16">
      <c r="A10267" s="6">
        <v>15</v>
      </c>
      <c r="B10267" s="6">
        <v>16</v>
      </c>
      <c r="C10267" s="6">
        <v>2</v>
      </c>
      <c r="D10267" s="6">
        <f t="shared" si="2080"/>
        <v>33</v>
      </c>
      <c r="E10267" s="5">
        <f t="shared" si="2081"/>
        <v>5639.2850287111351</v>
      </c>
      <c r="F10267" s="5">
        <f t="shared" si="2082"/>
        <v>712.5626979170703</v>
      </c>
      <c r="G10267" s="5">
        <f t="shared" si="2083"/>
        <v>92.264062499999994</v>
      </c>
      <c r="H10267" s="5">
        <f t="shared" si="2084"/>
        <v>6444.1117891282056</v>
      </c>
      <c r="I10267" s="5">
        <f t="shared" si="2085"/>
        <v>720</v>
      </c>
      <c r="J10267" s="5">
        <f t="shared" si="2086"/>
        <v>5724.1117891282056</v>
      </c>
      <c r="K10267" s="2">
        <f t="shared" si="2087"/>
        <v>124376.94078347579</v>
      </c>
      <c r="L10267" s="2">
        <f t="shared" si="2088"/>
        <v>170904</v>
      </c>
      <c r="M10267" s="2">
        <f t="shared" si="2089"/>
        <v>22000</v>
      </c>
      <c r="N10267" s="6">
        <f t="shared" si="2090"/>
        <v>1</v>
      </c>
      <c r="O10267" s="2">
        <f t="shared" si="2091"/>
        <v>4527.0592165242124</v>
      </c>
      <c r="P10267" s="2">
        <f t="shared" si="2092"/>
        <v>4527.0592165242124</v>
      </c>
    </row>
    <row r="10268" spans="1:16">
      <c r="A10268" s="6">
        <v>15</v>
      </c>
      <c r="B10268" s="6">
        <v>16</v>
      </c>
      <c r="C10268" s="6">
        <v>3</v>
      </c>
      <c r="D10268" s="6">
        <f t="shared" si="2080"/>
        <v>34</v>
      </c>
      <c r="E10268" s="5">
        <f t="shared" si="2081"/>
        <v>5639.2850287111351</v>
      </c>
      <c r="F10268" s="5">
        <f t="shared" si="2082"/>
        <v>712.5626979170703</v>
      </c>
      <c r="G10268" s="5">
        <f t="shared" si="2083"/>
        <v>140.12604492187498</v>
      </c>
      <c r="H10268" s="5">
        <f t="shared" si="2084"/>
        <v>6491.9737715500805</v>
      </c>
      <c r="I10268" s="5">
        <f t="shared" si="2085"/>
        <v>720</v>
      </c>
      <c r="J10268" s="5">
        <f t="shared" si="2086"/>
        <v>5771.9737715500805</v>
      </c>
      <c r="K10268" s="2">
        <f t="shared" si="2087"/>
        <v>125207.87797830001</v>
      </c>
      <c r="L10268" s="2">
        <f t="shared" si="2088"/>
        <v>173604</v>
      </c>
      <c r="M10268" s="2">
        <f t="shared" si="2089"/>
        <v>22880</v>
      </c>
      <c r="N10268" s="6">
        <f t="shared" si="2090"/>
        <v>0</v>
      </c>
      <c r="O10268" s="2">
        <f t="shared" si="2091"/>
        <v>5516.1220216999936</v>
      </c>
      <c r="P10268" s="2" t="str">
        <f t="shared" si="2092"/>
        <v/>
      </c>
    </row>
    <row r="10269" spans="1:16">
      <c r="A10269" s="6">
        <v>15</v>
      </c>
      <c r="B10269" s="6">
        <v>16</v>
      </c>
      <c r="C10269" s="6">
        <v>4</v>
      </c>
      <c r="D10269" s="6">
        <f t="shared" si="2080"/>
        <v>35</v>
      </c>
      <c r="E10269" s="5">
        <f t="shared" si="2081"/>
        <v>5639.2850287111351</v>
      </c>
      <c r="F10269" s="5">
        <f t="shared" si="2082"/>
        <v>712.5626979170703</v>
      </c>
      <c r="G10269" s="5">
        <f t="shared" si="2083"/>
        <v>189.17016064453125</v>
      </c>
      <c r="H10269" s="5">
        <f t="shared" si="2084"/>
        <v>6541.0178872727365</v>
      </c>
      <c r="I10269" s="5">
        <f t="shared" si="2085"/>
        <v>720</v>
      </c>
      <c r="J10269" s="5">
        <f t="shared" si="2086"/>
        <v>5821.0178872727365</v>
      </c>
      <c r="K10269" s="2">
        <f t="shared" si="2087"/>
        <v>126059.33832070723</v>
      </c>
      <c r="L10269" s="2">
        <f t="shared" si="2088"/>
        <v>176304</v>
      </c>
      <c r="M10269" s="2">
        <f t="shared" si="2089"/>
        <v>23760</v>
      </c>
      <c r="N10269" s="6">
        <f t="shared" si="2090"/>
        <v>0</v>
      </c>
      <c r="O10269" s="2">
        <f t="shared" si="2091"/>
        <v>6484.6616792927671</v>
      </c>
      <c r="P10269" s="2" t="str">
        <f t="shared" si="2092"/>
        <v/>
      </c>
    </row>
    <row r="10270" spans="1:16">
      <c r="A10270" s="6">
        <v>15</v>
      </c>
      <c r="B10270" s="6">
        <v>16</v>
      </c>
      <c r="C10270" s="6">
        <v>5</v>
      </c>
      <c r="D10270" s="6">
        <f t="shared" si="2080"/>
        <v>36</v>
      </c>
      <c r="E10270" s="5">
        <f t="shared" si="2081"/>
        <v>5639.2850287111351</v>
      </c>
      <c r="F10270" s="5">
        <f t="shared" si="2082"/>
        <v>712.5626979170703</v>
      </c>
      <c r="G10270" s="5">
        <f t="shared" si="2083"/>
        <v>239.41848456573481</v>
      </c>
      <c r="H10270" s="5">
        <f t="shared" si="2084"/>
        <v>6591.2662111939399</v>
      </c>
      <c r="I10270" s="5">
        <f t="shared" si="2085"/>
        <v>720</v>
      </c>
      <c r="J10270" s="5">
        <f t="shared" si="2086"/>
        <v>5871.2662111939399</v>
      </c>
      <c r="K10270" s="2">
        <f t="shared" si="2087"/>
        <v>126931.70505545034</v>
      </c>
      <c r="L10270" s="2">
        <f t="shared" si="2088"/>
        <v>179004</v>
      </c>
      <c r="M10270" s="2">
        <f t="shared" si="2089"/>
        <v>24640</v>
      </c>
      <c r="N10270" s="6">
        <f t="shared" si="2090"/>
        <v>0</v>
      </c>
      <c r="O10270" s="2">
        <f t="shared" si="2091"/>
        <v>7432.2949445496633</v>
      </c>
      <c r="P10270" s="2" t="str">
        <f t="shared" si="2092"/>
        <v/>
      </c>
    </row>
    <row r="10271" spans="1:16">
      <c r="A10271" s="6">
        <v>15</v>
      </c>
      <c r="B10271" s="6">
        <v>16</v>
      </c>
      <c r="C10271" s="6">
        <v>6</v>
      </c>
      <c r="D10271" s="6">
        <f t="shared" si="2080"/>
        <v>37</v>
      </c>
      <c r="E10271" s="5">
        <f t="shared" si="2081"/>
        <v>5639.2850287111351</v>
      </c>
      <c r="F10271" s="5">
        <f t="shared" si="2082"/>
        <v>712.5626979170703</v>
      </c>
      <c r="G10271" s="5">
        <f t="shared" si="2083"/>
        <v>290.89345874736784</v>
      </c>
      <c r="H10271" s="5">
        <f t="shared" si="2084"/>
        <v>6642.741185375573</v>
      </c>
      <c r="I10271" s="5">
        <f t="shared" si="2085"/>
        <v>720</v>
      </c>
      <c r="J10271" s="5">
        <f t="shared" si="2086"/>
        <v>5922.741185375573</v>
      </c>
      <c r="K10271" s="2">
        <f t="shared" si="2087"/>
        <v>127825.36780165925</v>
      </c>
      <c r="L10271" s="2">
        <f t="shared" si="2088"/>
        <v>181704</v>
      </c>
      <c r="M10271" s="2">
        <f t="shared" si="2089"/>
        <v>25520</v>
      </c>
      <c r="N10271" s="6">
        <f t="shared" si="2090"/>
        <v>0</v>
      </c>
      <c r="O10271" s="2">
        <f t="shared" si="2091"/>
        <v>8358.6321983407543</v>
      </c>
      <c r="P10271" s="2" t="str">
        <f t="shared" si="2092"/>
        <v/>
      </c>
    </row>
    <row r="10272" spans="1:16">
      <c r="A10272" s="6">
        <v>15</v>
      </c>
      <c r="B10272" s="6">
        <v>16</v>
      </c>
      <c r="C10272" s="6">
        <v>7</v>
      </c>
      <c r="D10272" s="6">
        <f t="shared" si="2080"/>
        <v>38</v>
      </c>
      <c r="E10272" s="5">
        <f t="shared" si="2081"/>
        <v>5639.2850287111351</v>
      </c>
      <c r="F10272" s="5">
        <f t="shared" si="2082"/>
        <v>712.5626979170703</v>
      </c>
      <c r="G10272" s="5">
        <f t="shared" si="2083"/>
        <v>343.61789814532818</v>
      </c>
      <c r="H10272" s="5">
        <f t="shared" si="2084"/>
        <v>6695.4656247735338</v>
      </c>
      <c r="I10272" s="5">
        <f t="shared" si="2085"/>
        <v>720</v>
      </c>
      <c r="J10272" s="5">
        <f t="shared" si="2086"/>
        <v>5975.4656247735338</v>
      </c>
      <c r="K10272" s="2">
        <f t="shared" si="2087"/>
        <v>128740.72265231829</v>
      </c>
      <c r="L10272" s="2">
        <f t="shared" si="2088"/>
        <v>184404</v>
      </c>
      <c r="M10272" s="2">
        <f t="shared" si="2089"/>
        <v>26400</v>
      </c>
      <c r="N10272" s="6">
        <f t="shared" si="2090"/>
        <v>0</v>
      </c>
      <c r="O10272" s="2">
        <f t="shared" si="2091"/>
        <v>9263.2773476817092</v>
      </c>
      <c r="P10272" s="2" t="str">
        <f t="shared" si="2092"/>
        <v/>
      </c>
    </row>
    <row r="10273" spans="1:16">
      <c r="A10273" s="6">
        <v>15</v>
      </c>
      <c r="B10273" s="6">
        <v>16</v>
      </c>
      <c r="C10273" s="6">
        <v>8</v>
      </c>
      <c r="D10273" s="6">
        <f t="shared" si="2080"/>
        <v>39</v>
      </c>
      <c r="E10273" s="5">
        <f t="shared" si="2081"/>
        <v>5639.2850287111351</v>
      </c>
      <c r="F10273" s="5">
        <f t="shared" si="2082"/>
        <v>712.5626979170703</v>
      </c>
      <c r="G10273" s="5">
        <f t="shared" si="2083"/>
        <v>397.61499642530839</v>
      </c>
      <c r="H10273" s="5">
        <f t="shared" si="2084"/>
        <v>6749.4627230535134</v>
      </c>
      <c r="I10273" s="5">
        <f t="shared" si="2085"/>
        <v>720</v>
      </c>
      <c r="J10273" s="5">
        <f t="shared" si="2086"/>
        <v>6029.4627230535134</v>
      </c>
      <c r="K10273" s="2">
        <f t="shared" si="2087"/>
        <v>129678.17227523461</v>
      </c>
      <c r="L10273" s="2">
        <f t="shared" si="2088"/>
        <v>187104</v>
      </c>
      <c r="M10273" s="2">
        <f t="shared" si="2089"/>
        <v>27280</v>
      </c>
      <c r="N10273" s="6">
        <f t="shared" si="2090"/>
        <v>0</v>
      </c>
      <c r="O10273" s="2">
        <f t="shared" si="2091"/>
        <v>10145.82772476539</v>
      </c>
      <c r="P10273" s="2" t="str">
        <f t="shared" si="2092"/>
        <v/>
      </c>
    </row>
    <row r="10274" spans="1:16">
      <c r="A10274" s="6">
        <v>15</v>
      </c>
      <c r="B10274" s="6">
        <v>16</v>
      </c>
      <c r="C10274" s="6">
        <v>9</v>
      </c>
      <c r="D10274" s="6">
        <f t="shared" si="2080"/>
        <v>40</v>
      </c>
      <c r="E10274" s="5">
        <f t="shared" si="2081"/>
        <v>5639.2850287111351</v>
      </c>
      <c r="F10274" s="5">
        <f t="shared" si="2082"/>
        <v>712.5626979170703</v>
      </c>
      <c r="G10274" s="5">
        <f t="shared" si="2083"/>
        <v>452.90833186570285</v>
      </c>
      <c r="H10274" s="5">
        <f t="shared" si="2084"/>
        <v>6804.7560584939083</v>
      </c>
      <c r="I10274" s="5">
        <f t="shared" si="2085"/>
        <v>720</v>
      </c>
      <c r="J10274" s="5">
        <f t="shared" si="2086"/>
        <v>6084.7560584939083</v>
      </c>
      <c r="K10274" s="2">
        <f t="shared" si="2087"/>
        <v>130638.12601551924</v>
      </c>
      <c r="L10274" s="2">
        <f t="shared" si="2088"/>
        <v>189804</v>
      </c>
      <c r="M10274" s="2">
        <f t="shared" si="2089"/>
        <v>28160</v>
      </c>
      <c r="N10274" s="6">
        <f t="shared" si="2090"/>
        <v>0</v>
      </c>
      <c r="O10274" s="2">
        <f t="shared" si="2091"/>
        <v>11005.873984480757</v>
      </c>
      <c r="P10274" s="2" t="str">
        <f t="shared" si="2092"/>
        <v/>
      </c>
    </row>
    <row r="10275" spans="1:16">
      <c r="A10275" s="6">
        <v>15</v>
      </c>
      <c r="B10275" s="6">
        <v>16</v>
      </c>
      <c r="C10275" s="6">
        <v>10</v>
      </c>
      <c r="D10275" s="6">
        <f t="shared" si="2080"/>
        <v>41</v>
      </c>
      <c r="E10275" s="5">
        <f t="shared" si="2081"/>
        <v>5639.2850287111351</v>
      </c>
      <c r="F10275" s="5">
        <f t="shared" si="2082"/>
        <v>712.5626979170703</v>
      </c>
      <c r="G10275" s="5">
        <f t="shared" si="2083"/>
        <v>509.52187334891573</v>
      </c>
      <c r="H10275" s="5">
        <f t="shared" si="2084"/>
        <v>6861.3695999771207</v>
      </c>
      <c r="I10275" s="5">
        <f t="shared" si="2085"/>
        <v>720</v>
      </c>
      <c r="J10275" s="5">
        <f t="shared" si="2086"/>
        <v>6141.3695999771207</v>
      </c>
      <c r="K10275" s="2">
        <f t="shared" si="2087"/>
        <v>131620.99999960279</v>
      </c>
      <c r="L10275" s="2">
        <f t="shared" si="2088"/>
        <v>192504</v>
      </c>
      <c r="M10275" s="2">
        <f t="shared" si="2089"/>
        <v>29040</v>
      </c>
      <c r="N10275" s="6">
        <f t="shared" si="2090"/>
        <v>0</v>
      </c>
      <c r="O10275" s="2">
        <f t="shared" si="2091"/>
        <v>11843.000000397209</v>
      </c>
      <c r="P10275" s="2" t="str">
        <f t="shared" si="2092"/>
        <v/>
      </c>
    </row>
    <row r="10276" spans="1:16">
      <c r="A10276" s="6">
        <v>15</v>
      </c>
      <c r="B10276" s="6">
        <v>16</v>
      </c>
      <c r="C10276" s="6">
        <v>11</v>
      </c>
      <c r="D10276" s="6">
        <f t="shared" si="2080"/>
        <v>42</v>
      </c>
      <c r="E10276" s="5">
        <f t="shared" si="2081"/>
        <v>5639.2850287111351</v>
      </c>
      <c r="F10276" s="5">
        <f t="shared" si="2082"/>
        <v>712.5626979170703</v>
      </c>
      <c r="G10276" s="5">
        <f t="shared" si="2083"/>
        <v>567.47998644235474</v>
      </c>
      <c r="H10276" s="5">
        <f t="shared" si="2084"/>
        <v>6919.3277130705601</v>
      </c>
      <c r="I10276" s="5">
        <f t="shared" si="2085"/>
        <v>720</v>
      </c>
      <c r="J10276" s="5">
        <f t="shared" si="2086"/>
        <v>6199.3277130705601</v>
      </c>
      <c r="K10276" s="2">
        <f t="shared" si="2087"/>
        <v>132627.21724080833</v>
      </c>
      <c r="L10276" s="2">
        <f t="shared" si="2088"/>
        <v>195204</v>
      </c>
      <c r="M10276" s="2">
        <f t="shared" si="2089"/>
        <v>29920</v>
      </c>
      <c r="N10276" s="6">
        <f t="shared" si="2090"/>
        <v>0</v>
      </c>
      <c r="O10276" s="2">
        <f t="shared" si="2091"/>
        <v>12656.782759191672</v>
      </c>
      <c r="P10276" s="2" t="str">
        <f t="shared" si="2092"/>
        <v/>
      </c>
    </row>
    <row r="10277" spans="1:16">
      <c r="A10277" s="6">
        <v>15</v>
      </c>
      <c r="B10277" s="6">
        <v>16</v>
      </c>
      <c r="C10277" s="6">
        <v>12</v>
      </c>
      <c r="D10277" s="6">
        <f t="shared" si="2080"/>
        <v>43</v>
      </c>
      <c r="E10277" s="5">
        <f t="shared" si="2081"/>
        <v>5639.2850287111351</v>
      </c>
      <c r="F10277" s="5">
        <f t="shared" si="2082"/>
        <v>712.5626979170703</v>
      </c>
      <c r="G10277" s="5">
        <f t="shared" si="2083"/>
        <v>626.80743957041921</v>
      </c>
      <c r="H10277" s="5">
        <f t="shared" si="2084"/>
        <v>6978.6551661986241</v>
      </c>
      <c r="I10277" s="5">
        <f t="shared" si="2085"/>
        <v>720</v>
      </c>
      <c r="J10277" s="5">
        <f t="shared" si="2086"/>
        <v>6258.6551661986241</v>
      </c>
      <c r="K10277" s="2">
        <f t="shared" si="2087"/>
        <v>133657.20774650387</v>
      </c>
      <c r="L10277" s="2">
        <f t="shared" si="2088"/>
        <v>197904</v>
      </c>
      <c r="M10277" s="2">
        <f t="shared" si="2089"/>
        <v>30800</v>
      </c>
      <c r="N10277" s="6">
        <f t="shared" si="2090"/>
        <v>0</v>
      </c>
      <c r="O10277" s="2">
        <f t="shared" si="2091"/>
        <v>13446.792253496125</v>
      </c>
      <c r="P10277" s="2" t="str">
        <f t="shared" si="2092"/>
        <v/>
      </c>
    </row>
    <row r="10278" spans="1:16">
      <c r="A10278" s="6">
        <v>15</v>
      </c>
      <c r="B10278" s="6">
        <v>16</v>
      </c>
      <c r="C10278" s="6">
        <v>13</v>
      </c>
      <c r="D10278" s="6">
        <f t="shared" si="2080"/>
        <v>44</v>
      </c>
      <c r="E10278" s="5">
        <f t="shared" si="2081"/>
        <v>5639.2850287111351</v>
      </c>
      <c r="F10278" s="5">
        <f t="shared" si="2082"/>
        <v>712.5626979170703</v>
      </c>
      <c r="G10278" s="5">
        <f t="shared" si="2083"/>
        <v>687.52941027880343</v>
      </c>
      <c r="H10278" s="5">
        <f t="shared" si="2084"/>
        <v>7039.3771369070091</v>
      </c>
      <c r="I10278" s="5">
        <f t="shared" si="2085"/>
        <v>720</v>
      </c>
      <c r="J10278" s="5">
        <f t="shared" si="2086"/>
        <v>6319.3771369070091</v>
      </c>
      <c r="K10278" s="2">
        <f t="shared" si="2087"/>
        <v>134711.4086268578</v>
      </c>
      <c r="L10278" s="2">
        <f t="shared" si="2088"/>
        <v>200604</v>
      </c>
      <c r="M10278" s="2">
        <f t="shared" si="2089"/>
        <v>31680</v>
      </c>
      <c r="N10278" s="6">
        <f t="shared" si="2090"/>
        <v>0</v>
      </c>
      <c r="O10278" s="2">
        <f t="shared" si="2091"/>
        <v>14212.591373142204</v>
      </c>
      <c r="P10278" s="2" t="str">
        <f t="shared" si="2092"/>
        <v/>
      </c>
    </row>
    <row r="10279" spans="1:16">
      <c r="A10279" s="6">
        <v>15</v>
      </c>
      <c r="B10279" s="6">
        <v>16</v>
      </c>
      <c r="C10279" s="6">
        <v>14</v>
      </c>
      <c r="D10279" s="6">
        <f t="shared" si="2080"/>
        <v>45</v>
      </c>
      <c r="E10279" s="5">
        <f t="shared" si="2081"/>
        <v>5639.2850287111351</v>
      </c>
      <c r="F10279" s="5">
        <f t="shared" si="2082"/>
        <v>712.5626979170703</v>
      </c>
      <c r="G10279" s="5">
        <f t="shared" si="2083"/>
        <v>749.67149159246469</v>
      </c>
      <c r="H10279" s="5">
        <f t="shared" si="2084"/>
        <v>7101.5192182206702</v>
      </c>
      <c r="I10279" s="5">
        <f t="shared" si="2085"/>
        <v>720</v>
      </c>
      <c r="J10279" s="5">
        <f t="shared" si="2086"/>
        <v>6381.5192182206702</v>
      </c>
      <c r="K10279" s="2">
        <f t="shared" si="2087"/>
        <v>135790.26420521998</v>
      </c>
      <c r="L10279" s="2">
        <f t="shared" si="2088"/>
        <v>203304</v>
      </c>
      <c r="M10279" s="2">
        <f t="shared" si="2089"/>
        <v>32560</v>
      </c>
      <c r="N10279" s="6">
        <f t="shared" si="2090"/>
        <v>0</v>
      </c>
      <c r="O10279" s="2">
        <f t="shared" si="2091"/>
        <v>14953.735794780019</v>
      </c>
      <c r="P10279" s="2" t="str">
        <f t="shared" si="2092"/>
        <v/>
      </c>
    </row>
    <row r="10280" spans="1:16">
      <c r="A10280" s="6">
        <v>15</v>
      </c>
      <c r="B10280" s="6">
        <v>16</v>
      </c>
      <c r="C10280" s="6">
        <v>15</v>
      </c>
      <c r="D10280" s="6">
        <f t="shared" si="2080"/>
        <v>46</v>
      </c>
      <c r="E10280" s="5">
        <f t="shared" si="2081"/>
        <v>5639.2850287111351</v>
      </c>
      <c r="F10280" s="5">
        <f t="shared" si="2082"/>
        <v>712.5626979170703</v>
      </c>
      <c r="G10280" s="5">
        <f t="shared" si="2083"/>
        <v>813.25969846861108</v>
      </c>
      <c r="H10280" s="5">
        <f t="shared" si="2084"/>
        <v>7165.1074250968159</v>
      </c>
      <c r="I10280" s="5">
        <f t="shared" si="2085"/>
        <v>720</v>
      </c>
      <c r="J10280" s="5">
        <f t="shared" si="2086"/>
        <v>6445.1074250968159</v>
      </c>
      <c r="K10280" s="2">
        <f t="shared" si="2087"/>
        <v>136894.22613015305</v>
      </c>
      <c r="L10280" s="2">
        <f t="shared" si="2088"/>
        <v>206004</v>
      </c>
      <c r="M10280" s="2">
        <f t="shared" si="2089"/>
        <v>33440</v>
      </c>
      <c r="N10280" s="6">
        <f t="shared" si="2090"/>
        <v>0</v>
      </c>
      <c r="O10280" s="2">
        <f t="shared" si="2091"/>
        <v>15669.773869846947</v>
      </c>
      <c r="P10280" s="2" t="str">
        <f t="shared" si="2092"/>
        <v/>
      </c>
    </row>
    <row r="10281" spans="1:16">
      <c r="A10281" s="6">
        <v>15</v>
      </c>
      <c r="B10281" s="6">
        <v>16</v>
      </c>
      <c r="C10281" s="6">
        <v>16</v>
      </c>
      <c r="D10281" s="6">
        <f t="shared" si="2080"/>
        <v>47</v>
      </c>
      <c r="E10281" s="5">
        <f t="shared" si="2081"/>
        <v>5639.2850287111351</v>
      </c>
      <c r="F10281" s="5">
        <f t="shared" si="2082"/>
        <v>712.5626979170703</v>
      </c>
      <c r="G10281" s="5">
        <f t="shared" si="2083"/>
        <v>878.32047434610013</v>
      </c>
      <c r="H10281" s="5">
        <f t="shared" si="2084"/>
        <v>7230.1682009743054</v>
      </c>
      <c r="I10281" s="5">
        <f t="shared" si="2085"/>
        <v>720</v>
      </c>
      <c r="J10281" s="5">
        <f t="shared" si="2086"/>
        <v>6510.1682009743054</v>
      </c>
      <c r="K10281" s="2">
        <f t="shared" si="2087"/>
        <v>138023.75348913725</v>
      </c>
      <c r="L10281" s="2">
        <f t="shared" si="2088"/>
        <v>208704</v>
      </c>
      <c r="M10281" s="2">
        <f t="shared" si="2089"/>
        <v>34320</v>
      </c>
      <c r="N10281" s="6">
        <f t="shared" si="2090"/>
        <v>0</v>
      </c>
      <c r="O10281" s="2">
        <f t="shared" si="2091"/>
        <v>16360.246510862751</v>
      </c>
      <c r="P10281" s="2" t="str">
        <f t="shared" si="2092"/>
        <v/>
      </c>
    </row>
    <row r="10282" spans="1:16">
      <c r="A10282" s="6">
        <v>15</v>
      </c>
      <c r="B10282" s="6">
        <v>16</v>
      </c>
      <c r="C10282" s="6">
        <v>17</v>
      </c>
      <c r="D10282" s="6">
        <f t="shared" si="2080"/>
        <v>48</v>
      </c>
      <c r="E10282" s="5">
        <f t="shared" si="2081"/>
        <v>5639.2850287111351</v>
      </c>
      <c r="F10282" s="5">
        <f t="shared" si="2082"/>
        <v>712.5626979170703</v>
      </c>
      <c r="G10282" s="5">
        <f t="shared" si="2083"/>
        <v>944.88069779264049</v>
      </c>
      <c r="H10282" s="5">
        <f t="shared" si="2084"/>
        <v>7296.7284244208458</v>
      </c>
      <c r="I10282" s="5">
        <f t="shared" si="2085"/>
        <v>720</v>
      </c>
      <c r="J10282" s="5">
        <f t="shared" si="2086"/>
        <v>6576.7284244208458</v>
      </c>
      <c r="K10282" s="2">
        <f t="shared" si="2087"/>
        <v>139179.31292397302</v>
      </c>
      <c r="L10282" s="2">
        <f t="shared" si="2088"/>
        <v>211404</v>
      </c>
      <c r="M10282" s="2">
        <f t="shared" si="2089"/>
        <v>35200</v>
      </c>
      <c r="N10282" s="6">
        <f t="shared" si="2090"/>
        <v>0</v>
      </c>
      <c r="O10282" s="2">
        <f t="shared" si="2091"/>
        <v>17024.687076026981</v>
      </c>
      <c r="P10282" s="2" t="str">
        <f t="shared" si="2092"/>
        <v/>
      </c>
    </row>
    <row r="10283" spans="1:16">
      <c r="A10283" s="6">
        <v>15</v>
      </c>
      <c r="B10283" s="6">
        <v>16</v>
      </c>
      <c r="C10283" s="6">
        <v>18</v>
      </c>
      <c r="D10283" s="6">
        <f t="shared" si="2080"/>
        <v>49</v>
      </c>
      <c r="E10283" s="5">
        <f t="shared" si="2081"/>
        <v>5639.2850287111351</v>
      </c>
      <c r="F10283" s="5">
        <f t="shared" si="2082"/>
        <v>712.5626979170703</v>
      </c>
      <c r="G10283" s="5">
        <f t="shared" si="2083"/>
        <v>1012.9676892512279</v>
      </c>
      <c r="H10283" s="5">
        <f t="shared" si="2084"/>
        <v>7364.8154158794332</v>
      </c>
      <c r="I10283" s="5">
        <f t="shared" si="2085"/>
        <v>720</v>
      </c>
      <c r="J10283" s="5">
        <f t="shared" si="2086"/>
        <v>6644.8154158794332</v>
      </c>
      <c r="K10283" s="2">
        <f t="shared" si="2087"/>
        <v>140361.37874790683</v>
      </c>
      <c r="L10283" s="2">
        <f t="shared" si="2088"/>
        <v>214104</v>
      </c>
      <c r="M10283" s="2">
        <f t="shared" si="2089"/>
        <v>36080</v>
      </c>
      <c r="N10283" s="6">
        <f t="shared" si="2090"/>
        <v>0</v>
      </c>
      <c r="O10283" s="2">
        <f t="shared" si="2091"/>
        <v>17662.621252093173</v>
      </c>
      <c r="P10283" s="2" t="str">
        <f t="shared" si="2092"/>
        <v/>
      </c>
    </row>
    <row r="10284" spans="1:16">
      <c r="A10284" s="6">
        <v>15</v>
      </c>
      <c r="B10284" s="6">
        <v>16</v>
      </c>
      <c r="C10284" s="6">
        <v>19</v>
      </c>
      <c r="D10284" s="6">
        <f t="shared" si="2080"/>
        <v>50</v>
      </c>
      <c r="E10284" s="5">
        <f t="shared" si="2081"/>
        <v>5639.2850287111351</v>
      </c>
      <c r="F10284" s="5">
        <f t="shared" si="2082"/>
        <v>712.5626979170703</v>
      </c>
      <c r="G10284" s="5">
        <f t="shared" si="2083"/>
        <v>1082.6092178872495</v>
      </c>
      <c r="H10284" s="5">
        <f t="shared" si="2084"/>
        <v>7434.4569445154548</v>
      </c>
      <c r="I10284" s="5">
        <f t="shared" si="2085"/>
        <v>720</v>
      </c>
      <c r="J10284" s="5">
        <f t="shared" si="2086"/>
        <v>6714.4569445154548</v>
      </c>
      <c r="K10284" s="2">
        <f t="shared" si="2087"/>
        <v>141570.43306450441</v>
      </c>
      <c r="L10284" s="2">
        <f t="shared" si="2088"/>
        <v>216804</v>
      </c>
      <c r="M10284" s="2">
        <f t="shared" si="2089"/>
        <v>36960</v>
      </c>
      <c r="N10284" s="6">
        <f t="shared" si="2090"/>
        <v>0</v>
      </c>
      <c r="O10284" s="2">
        <f t="shared" si="2091"/>
        <v>18273.56693549559</v>
      </c>
      <c r="P10284" s="2" t="str">
        <f t="shared" si="2092"/>
        <v/>
      </c>
    </row>
    <row r="10285" spans="1:16">
      <c r="A10285" s="6">
        <v>15</v>
      </c>
      <c r="B10285" s="6">
        <v>16</v>
      </c>
      <c r="C10285" s="6">
        <v>20</v>
      </c>
      <c r="D10285" s="6">
        <f t="shared" si="2080"/>
        <v>51</v>
      </c>
      <c r="E10285" s="5">
        <f t="shared" si="2081"/>
        <v>5639.2850287111351</v>
      </c>
      <c r="F10285" s="5">
        <f t="shared" si="2082"/>
        <v>712.5626979170703</v>
      </c>
      <c r="G10285" s="5">
        <f t="shared" si="2083"/>
        <v>1153.8335085377266</v>
      </c>
      <c r="H10285" s="5">
        <f t="shared" si="2084"/>
        <v>7505.6812351659319</v>
      </c>
      <c r="I10285" s="5">
        <f t="shared" si="2085"/>
        <v>720</v>
      </c>
      <c r="J10285" s="5">
        <f t="shared" si="2086"/>
        <v>6785.6812351659319</v>
      </c>
      <c r="K10285" s="2">
        <f t="shared" si="2087"/>
        <v>142806.96588829742</v>
      </c>
      <c r="L10285" s="2">
        <f t="shared" si="2088"/>
        <v>219504</v>
      </c>
      <c r="M10285" s="2">
        <f t="shared" si="2089"/>
        <v>37840</v>
      </c>
      <c r="N10285" s="6">
        <f t="shared" si="2090"/>
        <v>0</v>
      </c>
      <c r="O10285" s="2">
        <f t="shared" si="2091"/>
        <v>18857.034111702582</v>
      </c>
      <c r="P10285" s="2" t="str">
        <f t="shared" si="2092"/>
        <v/>
      </c>
    </row>
    <row r="10286" spans="1:16">
      <c r="A10286" s="6">
        <v>15</v>
      </c>
      <c r="B10286" s="6">
        <v>16</v>
      </c>
      <c r="C10286" s="6">
        <v>21</v>
      </c>
      <c r="D10286" s="6">
        <f t="shared" si="2080"/>
        <v>52</v>
      </c>
      <c r="E10286" s="5">
        <f t="shared" si="2081"/>
        <v>5639.2850287111351</v>
      </c>
      <c r="F10286" s="5">
        <f t="shared" si="2082"/>
        <v>712.5626979170703</v>
      </c>
      <c r="G10286" s="5">
        <f t="shared" si="2083"/>
        <v>1226.6692487641703</v>
      </c>
      <c r="H10286" s="5">
        <f t="shared" si="2084"/>
        <v>7578.5169753923756</v>
      </c>
      <c r="I10286" s="5">
        <f t="shared" si="2085"/>
        <v>720</v>
      </c>
      <c r="J10286" s="5">
        <f t="shared" si="2086"/>
        <v>6858.5169753923756</v>
      </c>
      <c r="K10286" s="2">
        <f t="shared" si="2087"/>
        <v>144071.47526722873</v>
      </c>
      <c r="L10286" s="2">
        <f t="shared" si="2088"/>
        <v>222204</v>
      </c>
      <c r="M10286" s="2">
        <f t="shared" si="2089"/>
        <v>38720</v>
      </c>
      <c r="N10286" s="6">
        <f t="shared" si="2090"/>
        <v>0</v>
      </c>
      <c r="O10286" s="2">
        <f t="shared" si="2091"/>
        <v>19412.524732771271</v>
      </c>
      <c r="P10286" s="2" t="str">
        <f t="shared" si="2092"/>
        <v/>
      </c>
    </row>
    <row r="10287" spans="1:16">
      <c r="A10287" s="6">
        <v>15</v>
      </c>
      <c r="B10287" s="6">
        <v>16</v>
      </c>
      <c r="C10287" s="6">
        <v>22</v>
      </c>
      <c r="D10287" s="6">
        <f t="shared" si="2080"/>
        <v>53</v>
      </c>
      <c r="E10287" s="5">
        <f t="shared" si="2081"/>
        <v>5639.2850287111351</v>
      </c>
      <c r="F10287" s="5">
        <f t="shared" si="2082"/>
        <v>712.5626979170703</v>
      </c>
      <c r="G10287" s="5">
        <f t="shared" si="2083"/>
        <v>1301.1455960105666</v>
      </c>
      <c r="H10287" s="5">
        <f t="shared" si="2084"/>
        <v>7652.993322638772</v>
      </c>
      <c r="I10287" s="5">
        <f t="shared" si="2085"/>
        <v>720</v>
      </c>
      <c r="J10287" s="5">
        <f t="shared" si="2086"/>
        <v>6932.993322638772</v>
      </c>
      <c r="K10287" s="2">
        <f t="shared" si="2087"/>
        <v>145364.46740692313</v>
      </c>
      <c r="L10287" s="2">
        <f t="shared" si="2088"/>
        <v>224904</v>
      </c>
      <c r="M10287" s="2">
        <f t="shared" si="2089"/>
        <v>39600</v>
      </c>
      <c r="N10287" s="6">
        <f t="shared" si="2090"/>
        <v>0</v>
      </c>
      <c r="O10287" s="2">
        <f t="shared" si="2091"/>
        <v>19939.532593076874</v>
      </c>
      <c r="P10287" s="2" t="str">
        <f t="shared" si="2092"/>
        <v/>
      </c>
    </row>
    <row r="10288" spans="1:16">
      <c r="A10288" s="6">
        <v>15</v>
      </c>
      <c r="B10288" s="6">
        <v>16</v>
      </c>
      <c r="C10288" s="6">
        <v>23</v>
      </c>
      <c r="D10288" s="6">
        <f t="shared" si="2080"/>
        <v>54</v>
      </c>
      <c r="E10288" s="5">
        <f t="shared" si="2081"/>
        <v>5639.2850287111351</v>
      </c>
      <c r="F10288" s="5">
        <f t="shared" si="2082"/>
        <v>712.5626979170703</v>
      </c>
      <c r="G10288" s="5">
        <f t="shared" si="2083"/>
        <v>1377.292184868003</v>
      </c>
      <c r="H10288" s="5">
        <f t="shared" si="2084"/>
        <v>7729.1399114962078</v>
      </c>
      <c r="I10288" s="5">
        <f t="shared" si="2085"/>
        <v>720</v>
      </c>
      <c r="J10288" s="5">
        <f t="shared" si="2086"/>
        <v>7009.1399114962078</v>
      </c>
      <c r="K10288" s="2">
        <f t="shared" si="2087"/>
        <v>146686.45679680916</v>
      </c>
      <c r="L10288" s="2">
        <f t="shared" si="2088"/>
        <v>227604</v>
      </c>
      <c r="M10288" s="2">
        <f t="shared" si="2089"/>
        <v>40480</v>
      </c>
      <c r="N10288" s="6">
        <f t="shared" si="2090"/>
        <v>0</v>
      </c>
      <c r="O10288" s="2">
        <f t="shared" si="2091"/>
        <v>20437.543203190842</v>
      </c>
      <c r="P10288" s="2" t="str">
        <f t="shared" si="2092"/>
        <v/>
      </c>
    </row>
    <row r="10289" spans="1:16">
      <c r="A10289" s="6">
        <v>15</v>
      </c>
      <c r="B10289" s="6">
        <v>16</v>
      </c>
      <c r="C10289" s="6">
        <v>24</v>
      </c>
      <c r="D10289" s="6">
        <f t="shared" si="2080"/>
        <v>55</v>
      </c>
      <c r="E10289" s="5">
        <f t="shared" si="2081"/>
        <v>5639.2850287111351</v>
      </c>
      <c r="F10289" s="5">
        <f t="shared" si="2082"/>
        <v>712.5626979170703</v>
      </c>
      <c r="G10289" s="5">
        <f t="shared" si="2083"/>
        <v>1455.1391344474989</v>
      </c>
      <c r="H10289" s="5">
        <f t="shared" si="2084"/>
        <v>7806.9868610757039</v>
      </c>
      <c r="I10289" s="5">
        <f t="shared" si="2085"/>
        <v>720</v>
      </c>
      <c r="J10289" s="5">
        <f t="shared" si="2086"/>
        <v>7086.9868610757039</v>
      </c>
      <c r="K10289" s="2">
        <f t="shared" si="2087"/>
        <v>148037.96633811988</v>
      </c>
      <c r="L10289" s="2">
        <f t="shared" si="2088"/>
        <v>230304</v>
      </c>
      <c r="M10289" s="2">
        <f t="shared" si="2089"/>
        <v>41360</v>
      </c>
      <c r="N10289" s="6">
        <f t="shared" si="2090"/>
        <v>0</v>
      </c>
      <c r="O10289" s="2">
        <f t="shared" si="2091"/>
        <v>20906.033661880123</v>
      </c>
      <c r="P10289" s="2" t="str">
        <f t="shared" si="2092"/>
        <v/>
      </c>
    </row>
    <row r="10290" spans="1:16">
      <c r="A10290" s="6">
        <v>15</v>
      </c>
      <c r="B10290" s="6">
        <v>16</v>
      </c>
      <c r="C10290" s="6">
        <v>25</v>
      </c>
      <c r="D10290" s="6">
        <f t="shared" si="2080"/>
        <v>56</v>
      </c>
      <c r="E10290" s="5">
        <f t="shared" si="2081"/>
        <v>5639.2850287111351</v>
      </c>
      <c r="F10290" s="5">
        <f t="shared" si="2082"/>
        <v>712.5626979170703</v>
      </c>
      <c r="G10290" s="5">
        <f t="shared" si="2083"/>
        <v>1534.7170558625965</v>
      </c>
      <c r="H10290" s="5">
        <f t="shared" si="2084"/>
        <v>7886.5647824908019</v>
      </c>
      <c r="I10290" s="5">
        <f t="shared" si="2085"/>
        <v>720</v>
      </c>
      <c r="J10290" s="5">
        <f t="shared" si="2086"/>
        <v>7166.5647824908019</v>
      </c>
      <c r="K10290" s="2">
        <f t="shared" si="2087"/>
        <v>149419.52747379866</v>
      </c>
      <c r="L10290" s="2">
        <f t="shared" si="2088"/>
        <v>233004</v>
      </c>
      <c r="M10290" s="2">
        <f t="shared" si="2089"/>
        <v>42240</v>
      </c>
      <c r="N10290" s="6">
        <f t="shared" si="2090"/>
        <v>0</v>
      </c>
      <c r="O10290" s="2">
        <f t="shared" si="2091"/>
        <v>21344.472526201338</v>
      </c>
      <c r="P10290" s="2" t="str">
        <f t="shared" si="2092"/>
        <v/>
      </c>
    </row>
    <row r="10291" spans="1:16">
      <c r="A10291" s="6">
        <v>15</v>
      </c>
      <c r="B10291" s="6">
        <v>16</v>
      </c>
      <c r="C10291" s="6">
        <v>26</v>
      </c>
      <c r="D10291" s="6">
        <f t="shared" si="2080"/>
        <v>57</v>
      </c>
      <c r="E10291" s="5">
        <f t="shared" si="2081"/>
        <v>5639.2850287111351</v>
      </c>
      <c r="F10291" s="5">
        <f t="shared" si="2082"/>
        <v>712.5626979170703</v>
      </c>
      <c r="G10291" s="5">
        <f t="shared" si="2083"/>
        <v>1616.0570598233144</v>
      </c>
      <c r="H10291" s="5">
        <f t="shared" si="2084"/>
        <v>7967.9047864515196</v>
      </c>
      <c r="I10291" s="5">
        <f t="shared" si="2085"/>
        <v>720</v>
      </c>
      <c r="J10291" s="5">
        <f t="shared" si="2086"/>
        <v>7247.9047864515196</v>
      </c>
      <c r="K10291" s="2">
        <f t="shared" si="2087"/>
        <v>150831.68032033887</v>
      </c>
      <c r="L10291" s="2">
        <f t="shared" si="2088"/>
        <v>235704</v>
      </c>
      <c r="M10291" s="2">
        <f t="shared" si="2089"/>
        <v>43120</v>
      </c>
      <c r="N10291" s="6">
        <f t="shared" si="2090"/>
        <v>0</v>
      </c>
      <c r="O10291" s="2">
        <f t="shared" si="2091"/>
        <v>21752.31967966113</v>
      </c>
      <c r="P10291" s="2" t="str">
        <f t="shared" si="2092"/>
        <v/>
      </c>
    </row>
    <row r="10292" spans="1:16">
      <c r="A10292" s="6">
        <v>15</v>
      </c>
      <c r="B10292" s="6">
        <v>16</v>
      </c>
      <c r="C10292" s="6">
        <v>27</v>
      </c>
      <c r="D10292" s="6">
        <f t="shared" si="2080"/>
        <v>58</v>
      </c>
      <c r="E10292" s="5">
        <f t="shared" si="2081"/>
        <v>5639.2850287111351</v>
      </c>
      <c r="F10292" s="5">
        <f t="shared" si="2082"/>
        <v>712.5626979170703</v>
      </c>
      <c r="G10292" s="5">
        <f t="shared" si="2083"/>
        <v>1699.1907643430709</v>
      </c>
      <c r="H10292" s="5">
        <f t="shared" si="2084"/>
        <v>8051.0384909712757</v>
      </c>
      <c r="I10292" s="5">
        <f t="shared" si="2085"/>
        <v>720</v>
      </c>
      <c r="J10292" s="5">
        <f t="shared" si="2086"/>
        <v>7331.0384909712757</v>
      </c>
      <c r="K10292" s="2">
        <f t="shared" si="2087"/>
        <v>152274.97380158462</v>
      </c>
      <c r="L10292" s="2">
        <f t="shared" si="2088"/>
        <v>238404</v>
      </c>
      <c r="M10292" s="2">
        <f t="shared" si="2089"/>
        <v>44000</v>
      </c>
      <c r="N10292" s="6">
        <f t="shared" si="2090"/>
        <v>0</v>
      </c>
      <c r="O10292" s="2">
        <f t="shared" si="2091"/>
        <v>22129.026198415377</v>
      </c>
      <c r="P10292" s="2" t="str">
        <f t="shared" si="2092"/>
        <v/>
      </c>
    </row>
    <row r="10293" spans="1:16">
      <c r="A10293" s="6">
        <v>15</v>
      </c>
      <c r="B10293" s="6">
        <v>16</v>
      </c>
      <c r="C10293" s="6">
        <v>28</v>
      </c>
      <c r="D10293" s="6">
        <f t="shared" si="2080"/>
        <v>59</v>
      </c>
      <c r="E10293" s="5">
        <f t="shared" si="2081"/>
        <v>5639.2850287111351</v>
      </c>
      <c r="F10293" s="5">
        <f t="shared" si="2082"/>
        <v>712.5626979170703</v>
      </c>
      <c r="G10293" s="5">
        <f t="shared" si="2083"/>
        <v>1784.1503025602246</v>
      </c>
      <c r="H10293" s="5">
        <f t="shared" si="2084"/>
        <v>8135.9980291884294</v>
      </c>
      <c r="I10293" s="5">
        <f t="shared" si="2085"/>
        <v>720</v>
      </c>
      <c r="J10293" s="5">
        <f t="shared" si="2086"/>
        <v>7415.9980291884294</v>
      </c>
      <c r="K10293" s="2">
        <f t="shared" si="2087"/>
        <v>153749.96578452134</v>
      </c>
      <c r="L10293" s="2">
        <f t="shared" si="2088"/>
        <v>241104</v>
      </c>
      <c r="M10293" s="2">
        <f t="shared" si="2089"/>
        <v>44880</v>
      </c>
      <c r="N10293" s="6">
        <f t="shared" si="2090"/>
        <v>0</v>
      </c>
      <c r="O10293" s="2">
        <f t="shared" si="2091"/>
        <v>22474.034215478663</v>
      </c>
      <c r="P10293" s="2" t="str">
        <f t="shared" si="2092"/>
        <v/>
      </c>
    </row>
    <row r="10294" spans="1:16">
      <c r="A10294" s="6">
        <v>15</v>
      </c>
      <c r="B10294" s="6">
        <v>16</v>
      </c>
      <c r="C10294" s="6">
        <v>29</v>
      </c>
      <c r="D10294" s="6">
        <f t="shared" si="2080"/>
        <v>60</v>
      </c>
      <c r="E10294" s="5">
        <f t="shared" si="2081"/>
        <v>5639.2850287111351</v>
      </c>
      <c r="F10294" s="5">
        <f t="shared" si="2082"/>
        <v>712.5626979170703</v>
      </c>
      <c r="G10294" s="5">
        <f t="shared" si="2083"/>
        <v>1870.9683306758782</v>
      </c>
      <c r="H10294" s="5">
        <f t="shared" si="2084"/>
        <v>8222.8160573040841</v>
      </c>
      <c r="I10294" s="5">
        <f t="shared" si="2085"/>
        <v>720</v>
      </c>
      <c r="J10294" s="5">
        <f t="shared" si="2086"/>
        <v>7502.8160573040841</v>
      </c>
      <c r="K10294" s="2">
        <f t="shared" si="2087"/>
        <v>155257.22321708477</v>
      </c>
      <c r="L10294" s="2">
        <f t="shared" si="2088"/>
        <v>243804</v>
      </c>
      <c r="M10294" s="2">
        <f t="shared" si="2089"/>
        <v>45760</v>
      </c>
      <c r="N10294" s="6">
        <f t="shared" si="2090"/>
        <v>0</v>
      </c>
      <c r="O10294" s="2">
        <f t="shared" si="2091"/>
        <v>22786.776782915229</v>
      </c>
      <c r="P10294" s="2" t="str">
        <f t="shared" si="2092"/>
        <v/>
      </c>
    </row>
    <row r="10295" spans="1:16">
      <c r="A10295" s="6">
        <v>15</v>
      </c>
      <c r="B10295" s="6">
        <v>16</v>
      </c>
      <c r="C10295" s="6">
        <v>30</v>
      </c>
      <c r="D10295" s="6">
        <f t="shared" si="2080"/>
        <v>61</v>
      </c>
      <c r="E10295" s="5">
        <f t="shared" si="2081"/>
        <v>5639.2850287111351</v>
      </c>
      <c r="F10295" s="5">
        <f t="shared" si="2082"/>
        <v>712.5626979170703</v>
      </c>
      <c r="G10295" s="5">
        <f t="shared" si="2083"/>
        <v>1959.6780360096488</v>
      </c>
      <c r="H10295" s="5">
        <f t="shared" si="2084"/>
        <v>8311.5257626378534</v>
      </c>
      <c r="I10295" s="5">
        <f t="shared" si="2085"/>
        <v>720</v>
      </c>
      <c r="J10295" s="5">
        <f t="shared" si="2086"/>
        <v>7591.5257626378534</v>
      </c>
      <c r="K10295" s="2">
        <f t="shared" si="2087"/>
        <v>156797.3222680183</v>
      </c>
      <c r="L10295" s="2">
        <f t="shared" si="2088"/>
        <v>246504</v>
      </c>
      <c r="M10295" s="2">
        <f t="shared" si="2089"/>
        <v>46640</v>
      </c>
      <c r="N10295" s="6">
        <f t="shared" si="2090"/>
        <v>0</v>
      </c>
      <c r="O10295" s="2">
        <f t="shared" si="2091"/>
        <v>23066.677731981705</v>
      </c>
      <c r="P10295" s="2" t="str">
        <f t="shared" si="2092"/>
        <v/>
      </c>
    </row>
    <row r="10296" spans="1:16">
      <c r="A10296" s="6">
        <v>15</v>
      </c>
      <c r="B10296" s="6">
        <v>17</v>
      </c>
      <c r="C10296" s="6">
        <v>0</v>
      </c>
      <c r="D10296" s="6">
        <f t="shared" si="2080"/>
        <v>32</v>
      </c>
      <c r="E10296" s="5">
        <f t="shared" si="2081"/>
        <v>5639.2850287111351</v>
      </c>
      <c r="F10296" s="5">
        <f t="shared" si="2082"/>
        <v>776.02531320030937</v>
      </c>
      <c r="G10296" s="5">
        <f t="shared" si="2083"/>
        <v>0</v>
      </c>
      <c r="H10296" s="5">
        <f t="shared" si="2084"/>
        <v>6415.3103419114441</v>
      </c>
      <c r="I10296" s="5">
        <f t="shared" si="2085"/>
        <v>720</v>
      </c>
      <c r="J10296" s="5">
        <f t="shared" si="2086"/>
        <v>5695.3103419114441</v>
      </c>
      <c r="K10296" s="2">
        <f t="shared" si="2087"/>
        <v>123876.91565818479</v>
      </c>
      <c r="L10296" s="2">
        <f t="shared" si="2088"/>
        <v>167598</v>
      </c>
      <c r="M10296" s="2">
        <f t="shared" si="2089"/>
        <v>20680</v>
      </c>
      <c r="N10296" s="6">
        <f t="shared" si="2090"/>
        <v>1</v>
      </c>
      <c r="O10296" s="2">
        <f t="shared" si="2091"/>
        <v>3041.0843418152072</v>
      </c>
      <c r="P10296" s="2">
        <f t="shared" si="2092"/>
        <v>3041.0843418152072</v>
      </c>
    </row>
    <row r="10297" spans="1:16">
      <c r="A10297" s="6">
        <v>15</v>
      </c>
      <c r="B10297" s="6">
        <v>17</v>
      </c>
      <c r="C10297" s="6">
        <v>1</v>
      </c>
      <c r="D10297" s="6">
        <f t="shared" si="2080"/>
        <v>33</v>
      </c>
      <c r="E10297" s="5">
        <f t="shared" si="2081"/>
        <v>5639.2850287111351</v>
      </c>
      <c r="F10297" s="5">
        <f t="shared" si="2082"/>
        <v>776.02531320030937</v>
      </c>
      <c r="G10297" s="5">
        <f t="shared" si="2083"/>
        <v>45.5625</v>
      </c>
      <c r="H10297" s="5">
        <f t="shared" si="2084"/>
        <v>6460.8728419114441</v>
      </c>
      <c r="I10297" s="5">
        <f t="shared" si="2085"/>
        <v>720</v>
      </c>
      <c r="J10297" s="5">
        <f t="shared" si="2086"/>
        <v>5740.8728419114441</v>
      </c>
      <c r="K10297" s="2">
        <f t="shared" si="2087"/>
        <v>124667.93128318479</v>
      </c>
      <c r="L10297" s="2">
        <f t="shared" si="2088"/>
        <v>170298</v>
      </c>
      <c r="M10297" s="2">
        <f t="shared" si="2089"/>
        <v>21560</v>
      </c>
      <c r="N10297" s="6">
        <f t="shared" si="2090"/>
        <v>1</v>
      </c>
      <c r="O10297" s="2">
        <f t="shared" si="2091"/>
        <v>4070.0687168152072</v>
      </c>
      <c r="P10297" s="2">
        <f t="shared" si="2092"/>
        <v>4070.0687168152072</v>
      </c>
    </row>
    <row r="10298" spans="1:16">
      <c r="A10298" s="6">
        <v>15</v>
      </c>
      <c r="B10298" s="6">
        <v>17</v>
      </c>
      <c r="C10298" s="6">
        <v>2</v>
      </c>
      <c r="D10298" s="6">
        <f t="shared" si="2080"/>
        <v>34</v>
      </c>
      <c r="E10298" s="5">
        <f t="shared" si="2081"/>
        <v>5639.2850287111351</v>
      </c>
      <c r="F10298" s="5">
        <f t="shared" si="2082"/>
        <v>776.02531320030937</v>
      </c>
      <c r="G10298" s="5">
        <f t="shared" si="2083"/>
        <v>92.264062499999994</v>
      </c>
      <c r="H10298" s="5">
        <f t="shared" si="2084"/>
        <v>6507.5744044114444</v>
      </c>
      <c r="I10298" s="5">
        <f t="shared" si="2085"/>
        <v>720</v>
      </c>
      <c r="J10298" s="5">
        <f t="shared" si="2086"/>
        <v>5787.5744044114444</v>
      </c>
      <c r="K10298" s="2">
        <f t="shared" si="2087"/>
        <v>125478.72229880979</v>
      </c>
      <c r="L10298" s="2">
        <f t="shared" si="2088"/>
        <v>172998</v>
      </c>
      <c r="M10298" s="2">
        <f t="shared" si="2089"/>
        <v>22440</v>
      </c>
      <c r="N10298" s="6">
        <f t="shared" si="2090"/>
        <v>0</v>
      </c>
      <c r="O10298" s="2">
        <f t="shared" si="2091"/>
        <v>5079.2777011902072</v>
      </c>
      <c r="P10298" s="2" t="str">
        <f t="shared" si="2092"/>
        <v/>
      </c>
    </row>
    <row r="10299" spans="1:16">
      <c r="A10299" s="6">
        <v>15</v>
      </c>
      <c r="B10299" s="6">
        <v>17</v>
      </c>
      <c r="C10299" s="6">
        <v>3</v>
      </c>
      <c r="D10299" s="6">
        <f t="shared" si="2080"/>
        <v>35</v>
      </c>
      <c r="E10299" s="5">
        <f t="shared" si="2081"/>
        <v>5639.2850287111351</v>
      </c>
      <c r="F10299" s="5">
        <f t="shared" si="2082"/>
        <v>776.02531320030937</v>
      </c>
      <c r="G10299" s="5">
        <f t="shared" si="2083"/>
        <v>140.12604492187498</v>
      </c>
      <c r="H10299" s="5">
        <f t="shared" si="2084"/>
        <v>6555.4363868333194</v>
      </c>
      <c r="I10299" s="5">
        <f t="shared" si="2085"/>
        <v>720</v>
      </c>
      <c r="J10299" s="5">
        <f t="shared" si="2086"/>
        <v>5835.4363868333194</v>
      </c>
      <c r="K10299" s="2">
        <f t="shared" si="2087"/>
        <v>126309.65949363401</v>
      </c>
      <c r="L10299" s="2">
        <f t="shared" si="2088"/>
        <v>175698</v>
      </c>
      <c r="M10299" s="2">
        <f t="shared" si="2089"/>
        <v>23320</v>
      </c>
      <c r="N10299" s="6">
        <f t="shared" si="2090"/>
        <v>0</v>
      </c>
      <c r="O10299" s="2">
        <f t="shared" si="2091"/>
        <v>6068.3405063659884</v>
      </c>
      <c r="P10299" s="2" t="str">
        <f t="shared" si="2092"/>
        <v/>
      </c>
    </row>
    <row r="10300" spans="1:16">
      <c r="A10300" s="6">
        <v>15</v>
      </c>
      <c r="B10300" s="6">
        <v>17</v>
      </c>
      <c r="C10300" s="6">
        <v>4</v>
      </c>
      <c r="D10300" s="6">
        <f t="shared" si="2080"/>
        <v>36</v>
      </c>
      <c r="E10300" s="5">
        <f t="shared" si="2081"/>
        <v>5639.2850287111351</v>
      </c>
      <c r="F10300" s="5">
        <f t="shared" si="2082"/>
        <v>776.02531320030937</v>
      </c>
      <c r="G10300" s="5">
        <f t="shared" si="2083"/>
        <v>189.17016064453125</v>
      </c>
      <c r="H10300" s="5">
        <f t="shared" si="2084"/>
        <v>6604.4805025559754</v>
      </c>
      <c r="I10300" s="5">
        <f t="shared" si="2085"/>
        <v>720</v>
      </c>
      <c r="J10300" s="5">
        <f t="shared" si="2086"/>
        <v>5884.4805025559754</v>
      </c>
      <c r="K10300" s="2">
        <f t="shared" si="2087"/>
        <v>127161.11983604124</v>
      </c>
      <c r="L10300" s="2">
        <f t="shared" si="2088"/>
        <v>178398</v>
      </c>
      <c r="M10300" s="2">
        <f t="shared" si="2089"/>
        <v>24200</v>
      </c>
      <c r="N10300" s="6">
        <f t="shared" si="2090"/>
        <v>0</v>
      </c>
      <c r="O10300" s="2">
        <f t="shared" si="2091"/>
        <v>7036.8801639587618</v>
      </c>
      <c r="P10300" s="2" t="str">
        <f t="shared" si="2092"/>
        <v/>
      </c>
    </row>
    <row r="10301" spans="1:16">
      <c r="A10301" s="6">
        <v>15</v>
      </c>
      <c r="B10301" s="6">
        <v>17</v>
      </c>
      <c r="C10301" s="6">
        <v>5</v>
      </c>
      <c r="D10301" s="6">
        <f t="shared" si="2080"/>
        <v>37</v>
      </c>
      <c r="E10301" s="5">
        <f t="shared" si="2081"/>
        <v>5639.2850287111351</v>
      </c>
      <c r="F10301" s="5">
        <f t="shared" si="2082"/>
        <v>776.02531320030937</v>
      </c>
      <c r="G10301" s="5">
        <f t="shared" si="2083"/>
        <v>239.41848456573481</v>
      </c>
      <c r="H10301" s="5">
        <f t="shared" si="2084"/>
        <v>6654.7288264771787</v>
      </c>
      <c r="I10301" s="5">
        <f t="shared" si="2085"/>
        <v>720</v>
      </c>
      <c r="J10301" s="5">
        <f t="shared" si="2086"/>
        <v>5934.7288264771787</v>
      </c>
      <c r="K10301" s="2">
        <f t="shared" si="2087"/>
        <v>128033.48657078436</v>
      </c>
      <c r="L10301" s="2">
        <f t="shared" si="2088"/>
        <v>181098</v>
      </c>
      <c r="M10301" s="2">
        <f t="shared" si="2089"/>
        <v>25080</v>
      </c>
      <c r="N10301" s="6">
        <f t="shared" si="2090"/>
        <v>0</v>
      </c>
      <c r="O10301" s="2">
        <f t="shared" si="2091"/>
        <v>7984.5134292156436</v>
      </c>
      <c r="P10301" s="2" t="str">
        <f t="shared" si="2092"/>
        <v/>
      </c>
    </row>
    <row r="10302" spans="1:16">
      <c r="A10302" s="6">
        <v>15</v>
      </c>
      <c r="B10302" s="6">
        <v>17</v>
      </c>
      <c r="C10302" s="6">
        <v>6</v>
      </c>
      <c r="D10302" s="6">
        <f t="shared" si="2080"/>
        <v>38</v>
      </c>
      <c r="E10302" s="5">
        <f t="shared" si="2081"/>
        <v>5639.2850287111351</v>
      </c>
      <c r="F10302" s="5">
        <f t="shared" si="2082"/>
        <v>776.02531320030937</v>
      </c>
      <c r="G10302" s="5">
        <f t="shared" si="2083"/>
        <v>290.89345874736784</v>
      </c>
      <c r="H10302" s="5">
        <f t="shared" si="2084"/>
        <v>6706.2038006588118</v>
      </c>
      <c r="I10302" s="5">
        <f t="shared" si="2085"/>
        <v>720</v>
      </c>
      <c r="J10302" s="5">
        <f t="shared" si="2086"/>
        <v>5986.2038006588118</v>
      </c>
      <c r="K10302" s="2">
        <f t="shared" si="2087"/>
        <v>128927.14931699327</v>
      </c>
      <c r="L10302" s="2">
        <f t="shared" si="2088"/>
        <v>183798</v>
      </c>
      <c r="M10302" s="2">
        <f t="shared" si="2089"/>
        <v>25960</v>
      </c>
      <c r="N10302" s="6">
        <f t="shared" si="2090"/>
        <v>0</v>
      </c>
      <c r="O10302" s="2">
        <f t="shared" si="2091"/>
        <v>8910.8506830067345</v>
      </c>
      <c r="P10302" s="2" t="str">
        <f t="shared" si="2092"/>
        <v/>
      </c>
    </row>
    <row r="10303" spans="1:16">
      <c r="A10303" s="6">
        <v>15</v>
      </c>
      <c r="B10303" s="6">
        <v>17</v>
      </c>
      <c r="C10303" s="6">
        <v>7</v>
      </c>
      <c r="D10303" s="6">
        <f t="shared" si="2080"/>
        <v>39</v>
      </c>
      <c r="E10303" s="5">
        <f t="shared" si="2081"/>
        <v>5639.2850287111351</v>
      </c>
      <c r="F10303" s="5">
        <f t="shared" si="2082"/>
        <v>776.02531320030937</v>
      </c>
      <c r="G10303" s="5">
        <f t="shared" si="2083"/>
        <v>343.61789814532818</v>
      </c>
      <c r="H10303" s="5">
        <f t="shared" si="2084"/>
        <v>6758.9282400567727</v>
      </c>
      <c r="I10303" s="5">
        <f t="shared" si="2085"/>
        <v>720</v>
      </c>
      <c r="J10303" s="5">
        <f t="shared" si="2086"/>
        <v>6038.9282400567727</v>
      </c>
      <c r="K10303" s="2">
        <f t="shared" si="2087"/>
        <v>129842.5041676523</v>
      </c>
      <c r="L10303" s="2">
        <f t="shared" si="2088"/>
        <v>186498</v>
      </c>
      <c r="M10303" s="2">
        <f t="shared" si="2089"/>
        <v>26840</v>
      </c>
      <c r="N10303" s="6">
        <f t="shared" si="2090"/>
        <v>0</v>
      </c>
      <c r="O10303" s="2">
        <f t="shared" si="2091"/>
        <v>9815.495832347704</v>
      </c>
      <c r="P10303" s="2" t="str">
        <f t="shared" si="2092"/>
        <v/>
      </c>
    </row>
    <row r="10304" spans="1:16">
      <c r="A10304" s="6">
        <v>15</v>
      </c>
      <c r="B10304" s="6">
        <v>17</v>
      </c>
      <c r="C10304" s="6">
        <v>8</v>
      </c>
      <c r="D10304" s="6">
        <f t="shared" si="2080"/>
        <v>40</v>
      </c>
      <c r="E10304" s="5">
        <f t="shared" si="2081"/>
        <v>5639.2850287111351</v>
      </c>
      <c r="F10304" s="5">
        <f t="shared" si="2082"/>
        <v>776.02531320030937</v>
      </c>
      <c r="G10304" s="5">
        <f t="shared" si="2083"/>
        <v>397.61499642530839</v>
      </c>
      <c r="H10304" s="5">
        <f t="shared" si="2084"/>
        <v>6812.9253383367522</v>
      </c>
      <c r="I10304" s="5">
        <f t="shared" si="2085"/>
        <v>720</v>
      </c>
      <c r="J10304" s="5">
        <f t="shared" si="2086"/>
        <v>6092.9253383367522</v>
      </c>
      <c r="K10304" s="2">
        <f t="shared" si="2087"/>
        <v>130779.95379056862</v>
      </c>
      <c r="L10304" s="2">
        <f t="shared" si="2088"/>
        <v>189198</v>
      </c>
      <c r="M10304" s="2">
        <f t="shared" si="2089"/>
        <v>27720</v>
      </c>
      <c r="N10304" s="6">
        <f t="shared" si="2090"/>
        <v>0</v>
      </c>
      <c r="O10304" s="2">
        <f t="shared" si="2091"/>
        <v>10698.046209431384</v>
      </c>
      <c r="P10304" s="2" t="str">
        <f t="shared" si="2092"/>
        <v/>
      </c>
    </row>
    <row r="10305" spans="1:16">
      <c r="A10305" s="6">
        <v>15</v>
      </c>
      <c r="B10305" s="6">
        <v>17</v>
      </c>
      <c r="C10305" s="6">
        <v>9</v>
      </c>
      <c r="D10305" s="6">
        <f t="shared" si="2080"/>
        <v>41</v>
      </c>
      <c r="E10305" s="5">
        <f t="shared" si="2081"/>
        <v>5639.2850287111351</v>
      </c>
      <c r="F10305" s="5">
        <f t="shared" si="2082"/>
        <v>776.02531320030937</v>
      </c>
      <c r="G10305" s="5">
        <f t="shared" si="2083"/>
        <v>452.90833186570285</v>
      </c>
      <c r="H10305" s="5">
        <f t="shared" si="2084"/>
        <v>6868.2186737771472</v>
      </c>
      <c r="I10305" s="5">
        <f t="shared" si="2085"/>
        <v>720</v>
      </c>
      <c r="J10305" s="5">
        <f t="shared" si="2086"/>
        <v>6148.2186737771472</v>
      </c>
      <c r="K10305" s="2">
        <f t="shared" si="2087"/>
        <v>131739.90753085323</v>
      </c>
      <c r="L10305" s="2">
        <f t="shared" si="2088"/>
        <v>191898</v>
      </c>
      <c r="M10305" s="2">
        <f t="shared" si="2089"/>
        <v>28600</v>
      </c>
      <c r="N10305" s="6">
        <f t="shared" si="2090"/>
        <v>0</v>
      </c>
      <c r="O10305" s="2">
        <f t="shared" si="2091"/>
        <v>11558.092469146766</v>
      </c>
      <c r="P10305" s="2" t="str">
        <f t="shared" si="2092"/>
        <v/>
      </c>
    </row>
    <row r="10306" spans="1:16">
      <c r="A10306" s="6">
        <v>15</v>
      </c>
      <c r="B10306" s="6">
        <v>17</v>
      </c>
      <c r="C10306" s="6">
        <v>10</v>
      </c>
      <c r="D10306" s="6">
        <f t="shared" si="2080"/>
        <v>42</v>
      </c>
      <c r="E10306" s="5">
        <f t="shared" si="2081"/>
        <v>5639.2850287111351</v>
      </c>
      <c r="F10306" s="5">
        <f t="shared" si="2082"/>
        <v>776.02531320030937</v>
      </c>
      <c r="G10306" s="5">
        <f t="shared" si="2083"/>
        <v>509.52187334891573</v>
      </c>
      <c r="H10306" s="5">
        <f t="shared" si="2084"/>
        <v>6924.8322152603596</v>
      </c>
      <c r="I10306" s="5">
        <f t="shared" si="2085"/>
        <v>720</v>
      </c>
      <c r="J10306" s="5">
        <f t="shared" si="2086"/>
        <v>6204.8322152603596</v>
      </c>
      <c r="K10306" s="2">
        <f t="shared" si="2087"/>
        <v>132722.7815149368</v>
      </c>
      <c r="L10306" s="2">
        <f t="shared" si="2088"/>
        <v>194598</v>
      </c>
      <c r="M10306" s="2">
        <f t="shared" si="2089"/>
        <v>29480</v>
      </c>
      <c r="N10306" s="6">
        <f t="shared" si="2090"/>
        <v>0</v>
      </c>
      <c r="O10306" s="2">
        <f t="shared" si="2091"/>
        <v>12395.218485063204</v>
      </c>
      <c r="P10306" s="2" t="str">
        <f t="shared" si="2092"/>
        <v/>
      </c>
    </row>
    <row r="10307" spans="1:16">
      <c r="A10307" s="6">
        <v>15</v>
      </c>
      <c r="B10307" s="6">
        <v>17</v>
      </c>
      <c r="C10307" s="6">
        <v>11</v>
      </c>
      <c r="D10307" s="6">
        <f t="shared" si="2080"/>
        <v>43</v>
      </c>
      <c r="E10307" s="5">
        <f t="shared" si="2081"/>
        <v>5639.2850287111351</v>
      </c>
      <c r="F10307" s="5">
        <f t="shared" si="2082"/>
        <v>776.02531320030937</v>
      </c>
      <c r="G10307" s="5">
        <f t="shared" si="2083"/>
        <v>567.47998644235474</v>
      </c>
      <c r="H10307" s="5">
        <f t="shared" si="2084"/>
        <v>6982.7903283537989</v>
      </c>
      <c r="I10307" s="5">
        <f t="shared" si="2085"/>
        <v>720</v>
      </c>
      <c r="J10307" s="5">
        <f t="shared" si="2086"/>
        <v>6262.7903283537989</v>
      </c>
      <c r="K10307" s="2">
        <f t="shared" si="2087"/>
        <v>133728.99875614233</v>
      </c>
      <c r="L10307" s="2">
        <f t="shared" si="2088"/>
        <v>197298</v>
      </c>
      <c r="M10307" s="2">
        <f t="shared" si="2089"/>
        <v>30360</v>
      </c>
      <c r="N10307" s="6">
        <f t="shared" si="2090"/>
        <v>0</v>
      </c>
      <c r="O10307" s="2">
        <f t="shared" si="2091"/>
        <v>13209.001243857667</v>
      </c>
      <c r="P10307" s="2" t="str">
        <f t="shared" si="2092"/>
        <v/>
      </c>
    </row>
    <row r="10308" spans="1:16">
      <c r="A10308" s="6">
        <v>15</v>
      </c>
      <c r="B10308" s="6">
        <v>17</v>
      </c>
      <c r="C10308" s="6">
        <v>12</v>
      </c>
      <c r="D10308" s="6">
        <f t="shared" ref="D10308:D10371" si="2093">A10308+B10308+C10308</f>
        <v>44</v>
      </c>
      <c r="E10308" s="5">
        <f t="shared" ref="E10308:E10371" si="2094">IF(A10308=0,0,A10308*LABOR_HRS_WK_TOM*SEASON_WEEKS*(1+DIM_PCT_TOM)^A10308)</f>
        <v>5639.2850287111351</v>
      </c>
      <c r="F10308" s="5">
        <f t="shared" ref="F10308:F10371" si="2095">IF(B10308=0,0,B10308*LABOR_HRS_WK_CAR*SEASON_WEEKS*(1+DIM_PCT_CAR)^B10308)</f>
        <v>776.02531320030937</v>
      </c>
      <c r="G10308" s="5">
        <f t="shared" ref="G10308:G10371" si="2096">IF(C10308=0,0,C10308*LABOR_HRS_WK_MES*SEASON_WEEKS*(1+DIM_PCT_MES)^C10308)</f>
        <v>626.80743957041921</v>
      </c>
      <c r="H10308" s="5">
        <f t="shared" ref="H10308:H10371" si="2097">E10308+F10308+G10308</f>
        <v>7042.1177814818629</v>
      </c>
      <c r="I10308" s="5">
        <f t="shared" ref="I10308:I10371" si="2098">MIN(H10308,FARMER_HRS)</f>
        <v>720</v>
      </c>
      <c r="J10308" s="5">
        <f t="shared" ref="J10308:J10371" si="2099">MAX(0,H10308-FARMER_HRS)</f>
        <v>6322.1177814818629</v>
      </c>
      <c r="K10308" s="2">
        <f t="shared" ref="K10308:K10371" si="2100">I10308*FARMER_RATE+J10308*TEMP_WORKER_RATE</f>
        <v>134758.98926183791</v>
      </c>
      <c r="L10308" s="2">
        <f t="shared" ref="L10308:L10371" si="2101">A10308*PRICE_TOM+B10308*PRICE_CAR+C10308*PRICE_MES</f>
        <v>199998</v>
      </c>
      <c r="M10308" s="2">
        <f t="shared" ref="M10308:M10371" si="2102">A10308*FERT_BED_TOM+B10308*FERT_BED_CAR+C10308*FERT_BED_MES</f>
        <v>31240</v>
      </c>
      <c r="N10308" s="6">
        <f t="shared" ref="N10308:N10371" si="2103">IF(AND(D10308&lt;=TOTAL_BEDS,J10308&lt;=TEMP_WORKER_MAX*TEMP_WORKER_HRS),1,0)</f>
        <v>0</v>
      </c>
      <c r="O10308" s="2">
        <f t="shared" ref="O10308:O10371" si="2104">L10308-M10308-K10308-FIXED_COSTS</f>
        <v>13999.010738162091</v>
      </c>
      <c r="P10308" s="2" t="str">
        <f t="shared" ref="P10308:P10371" si="2105">IF(N10308=1,O10308,"")</f>
        <v/>
      </c>
    </row>
    <row r="10309" spans="1:16">
      <c r="A10309" s="6">
        <v>15</v>
      </c>
      <c r="B10309" s="6">
        <v>17</v>
      </c>
      <c r="C10309" s="6">
        <v>13</v>
      </c>
      <c r="D10309" s="6">
        <f t="shared" si="2093"/>
        <v>45</v>
      </c>
      <c r="E10309" s="5">
        <f t="shared" si="2094"/>
        <v>5639.2850287111351</v>
      </c>
      <c r="F10309" s="5">
        <f t="shared" si="2095"/>
        <v>776.02531320030937</v>
      </c>
      <c r="G10309" s="5">
        <f t="shared" si="2096"/>
        <v>687.52941027880343</v>
      </c>
      <c r="H10309" s="5">
        <f t="shared" si="2097"/>
        <v>7102.839752190248</v>
      </c>
      <c r="I10309" s="5">
        <f t="shared" si="2098"/>
        <v>720</v>
      </c>
      <c r="J10309" s="5">
        <f t="shared" si="2099"/>
        <v>6382.839752190248</v>
      </c>
      <c r="K10309" s="2">
        <f t="shared" si="2100"/>
        <v>135813.1901421918</v>
      </c>
      <c r="L10309" s="2">
        <f t="shared" si="2101"/>
        <v>202698</v>
      </c>
      <c r="M10309" s="2">
        <f t="shared" si="2102"/>
        <v>32120</v>
      </c>
      <c r="N10309" s="6">
        <f t="shared" si="2103"/>
        <v>0</v>
      </c>
      <c r="O10309" s="2">
        <f t="shared" si="2104"/>
        <v>14764.809857808199</v>
      </c>
      <c r="P10309" s="2" t="str">
        <f t="shared" si="2105"/>
        <v/>
      </c>
    </row>
    <row r="10310" spans="1:16">
      <c r="A10310" s="6">
        <v>15</v>
      </c>
      <c r="B10310" s="6">
        <v>17</v>
      </c>
      <c r="C10310" s="6">
        <v>14</v>
      </c>
      <c r="D10310" s="6">
        <f t="shared" si="2093"/>
        <v>46</v>
      </c>
      <c r="E10310" s="5">
        <f t="shared" si="2094"/>
        <v>5639.2850287111351</v>
      </c>
      <c r="F10310" s="5">
        <f t="shared" si="2095"/>
        <v>776.02531320030937</v>
      </c>
      <c r="G10310" s="5">
        <f t="shared" si="2096"/>
        <v>749.67149159246469</v>
      </c>
      <c r="H10310" s="5">
        <f t="shared" si="2097"/>
        <v>7164.981833503909</v>
      </c>
      <c r="I10310" s="5">
        <f t="shared" si="2098"/>
        <v>720</v>
      </c>
      <c r="J10310" s="5">
        <f t="shared" si="2099"/>
        <v>6444.981833503909</v>
      </c>
      <c r="K10310" s="2">
        <f t="shared" si="2100"/>
        <v>136892.04572055396</v>
      </c>
      <c r="L10310" s="2">
        <f t="shared" si="2101"/>
        <v>205398</v>
      </c>
      <c r="M10310" s="2">
        <f t="shared" si="2102"/>
        <v>33000</v>
      </c>
      <c r="N10310" s="6">
        <f t="shared" si="2103"/>
        <v>0</v>
      </c>
      <c r="O10310" s="2">
        <f t="shared" si="2104"/>
        <v>15505.954279446043</v>
      </c>
      <c r="P10310" s="2" t="str">
        <f t="shared" si="2105"/>
        <v/>
      </c>
    </row>
    <row r="10311" spans="1:16">
      <c r="A10311" s="6">
        <v>15</v>
      </c>
      <c r="B10311" s="6">
        <v>17</v>
      </c>
      <c r="C10311" s="6">
        <v>15</v>
      </c>
      <c r="D10311" s="6">
        <f t="shared" si="2093"/>
        <v>47</v>
      </c>
      <c r="E10311" s="5">
        <f t="shared" si="2094"/>
        <v>5639.2850287111351</v>
      </c>
      <c r="F10311" s="5">
        <f t="shared" si="2095"/>
        <v>776.02531320030937</v>
      </c>
      <c r="G10311" s="5">
        <f t="shared" si="2096"/>
        <v>813.25969846861108</v>
      </c>
      <c r="H10311" s="5">
        <f t="shared" si="2097"/>
        <v>7228.5700403800547</v>
      </c>
      <c r="I10311" s="5">
        <f t="shared" si="2098"/>
        <v>720</v>
      </c>
      <c r="J10311" s="5">
        <f t="shared" si="2099"/>
        <v>6508.5700403800547</v>
      </c>
      <c r="K10311" s="2">
        <f t="shared" si="2100"/>
        <v>137996.00764548706</v>
      </c>
      <c r="L10311" s="2">
        <f t="shared" si="2101"/>
        <v>208098</v>
      </c>
      <c r="M10311" s="2">
        <f t="shared" si="2102"/>
        <v>33880</v>
      </c>
      <c r="N10311" s="6">
        <f t="shared" si="2103"/>
        <v>0</v>
      </c>
      <c r="O10311" s="2">
        <f t="shared" si="2104"/>
        <v>16221.992354512942</v>
      </c>
      <c r="P10311" s="2" t="str">
        <f t="shared" si="2105"/>
        <v/>
      </c>
    </row>
    <row r="10312" spans="1:16">
      <c r="A10312" s="6">
        <v>15</v>
      </c>
      <c r="B10312" s="6">
        <v>17</v>
      </c>
      <c r="C10312" s="6">
        <v>16</v>
      </c>
      <c r="D10312" s="6">
        <f t="shared" si="2093"/>
        <v>48</v>
      </c>
      <c r="E10312" s="5">
        <f t="shared" si="2094"/>
        <v>5639.2850287111351</v>
      </c>
      <c r="F10312" s="5">
        <f t="shared" si="2095"/>
        <v>776.02531320030937</v>
      </c>
      <c r="G10312" s="5">
        <f t="shared" si="2096"/>
        <v>878.32047434610013</v>
      </c>
      <c r="H10312" s="5">
        <f t="shared" si="2097"/>
        <v>7293.6308162575442</v>
      </c>
      <c r="I10312" s="5">
        <f t="shared" si="2098"/>
        <v>720</v>
      </c>
      <c r="J10312" s="5">
        <f t="shared" si="2099"/>
        <v>6573.6308162575442</v>
      </c>
      <c r="K10312" s="2">
        <f t="shared" si="2100"/>
        <v>139125.53500447125</v>
      </c>
      <c r="L10312" s="2">
        <f t="shared" si="2101"/>
        <v>210798</v>
      </c>
      <c r="M10312" s="2">
        <f t="shared" si="2102"/>
        <v>34760</v>
      </c>
      <c r="N10312" s="6">
        <f t="shared" si="2103"/>
        <v>0</v>
      </c>
      <c r="O10312" s="2">
        <f t="shared" si="2104"/>
        <v>16912.464995528746</v>
      </c>
      <c r="P10312" s="2" t="str">
        <f t="shared" si="2105"/>
        <v/>
      </c>
    </row>
    <row r="10313" spans="1:16">
      <c r="A10313" s="6">
        <v>15</v>
      </c>
      <c r="B10313" s="6">
        <v>17</v>
      </c>
      <c r="C10313" s="6">
        <v>17</v>
      </c>
      <c r="D10313" s="6">
        <f t="shared" si="2093"/>
        <v>49</v>
      </c>
      <c r="E10313" s="5">
        <f t="shared" si="2094"/>
        <v>5639.2850287111351</v>
      </c>
      <c r="F10313" s="5">
        <f t="shared" si="2095"/>
        <v>776.02531320030937</v>
      </c>
      <c r="G10313" s="5">
        <f t="shared" si="2096"/>
        <v>944.88069779264049</v>
      </c>
      <c r="H10313" s="5">
        <f t="shared" si="2097"/>
        <v>7360.1910397040847</v>
      </c>
      <c r="I10313" s="5">
        <f t="shared" si="2098"/>
        <v>720</v>
      </c>
      <c r="J10313" s="5">
        <f t="shared" si="2099"/>
        <v>6640.1910397040847</v>
      </c>
      <c r="K10313" s="2">
        <f t="shared" si="2100"/>
        <v>140281.09443930702</v>
      </c>
      <c r="L10313" s="2">
        <f t="shared" si="2101"/>
        <v>213498</v>
      </c>
      <c r="M10313" s="2">
        <f t="shared" si="2102"/>
        <v>35640</v>
      </c>
      <c r="N10313" s="6">
        <f t="shared" si="2103"/>
        <v>0</v>
      </c>
      <c r="O10313" s="2">
        <f t="shared" si="2104"/>
        <v>17576.905560692976</v>
      </c>
      <c r="P10313" s="2" t="str">
        <f t="shared" si="2105"/>
        <v/>
      </c>
    </row>
    <row r="10314" spans="1:16">
      <c r="A10314" s="6">
        <v>15</v>
      </c>
      <c r="B10314" s="6">
        <v>17</v>
      </c>
      <c r="C10314" s="6">
        <v>18</v>
      </c>
      <c r="D10314" s="6">
        <f t="shared" si="2093"/>
        <v>50</v>
      </c>
      <c r="E10314" s="5">
        <f t="shared" si="2094"/>
        <v>5639.2850287111351</v>
      </c>
      <c r="F10314" s="5">
        <f t="shared" si="2095"/>
        <v>776.02531320030937</v>
      </c>
      <c r="G10314" s="5">
        <f t="shared" si="2096"/>
        <v>1012.9676892512279</v>
      </c>
      <c r="H10314" s="5">
        <f t="shared" si="2097"/>
        <v>7428.2780311626721</v>
      </c>
      <c r="I10314" s="5">
        <f t="shared" si="2098"/>
        <v>720</v>
      </c>
      <c r="J10314" s="5">
        <f t="shared" si="2099"/>
        <v>6708.2780311626721</v>
      </c>
      <c r="K10314" s="2">
        <f t="shared" si="2100"/>
        <v>141463.16026324083</v>
      </c>
      <c r="L10314" s="2">
        <f t="shared" si="2101"/>
        <v>216198</v>
      </c>
      <c r="M10314" s="2">
        <f t="shared" si="2102"/>
        <v>36520</v>
      </c>
      <c r="N10314" s="6">
        <f t="shared" si="2103"/>
        <v>0</v>
      </c>
      <c r="O10314" s="2">
        <f t="shared" si="2104"/>
        <v>18214.839736759168</v>
      </c>
      <c r="P10314" s="2" t="str">
        <f t="shared" si="2105"/>
        <v/>
      </c>
    </row>
    <row r="10315" spans="1:16">
      <c r="A10315" s="6">
        <v>15</v>
      </c>
      <c r="B10315" s="6">
        <v>17</v>
      </c>
      <c r="C10315" s="6">
        <v>19</v>
      </c>
      <c r="D10315" s="6">
        <f t="shared" si="2093"/>
        <v>51</v>
      </c>
      <c r="E10315" s="5">
        <f t="shared" si="2094"/>
        <v>5639.2850287111351</v>
      </c>
      <c r="F10315" s="5">
        <f t="shared" si="2095"/>
        <v>776.02531320030937</v>
      </c>
      <c r="G10315" s="5">
        <f t="shared" si="2096"/>
        <v>1082.6092178872495</v>
      </c>
      <c r="H10315" s="5">
        <f t="shared" si="2097"/>
        <v>7497.9195597986936</v>
      </c>
      <c r="I10315" s="5">
        <f t="shared" si="2098"/>
        <v>720</v>
      </c>
      <c r="J10315" s="5">
        <f t="shared" si="2099"/>
        <v>6777.9195597986936</v>
      </c>
      <c r="K10315" s="2">
        <f t="shared" si="2100"/>
        <v>142672.21457983844</v>
      </c>
      <c r="L10315" s="2">
        <f t="shared" si="2101"/>
        <v>218898</v>
      </c>
      <c r="M10315" s="2">
        <f t="shared" si="2102"/>
        <v>37400</v>
      </c>
      <c r="N10315" s="6">
        <f t="shared" si="2103"/>
        <v>0</v>
      </c>
      <c r="O10315" s="2">
        <f t="shared" si="2104"/>
        <v>18825.785420161556</v>
      </c>
      <c r="P10315" s="2" t="str">
        <f t="shared" si="2105"/>
        <v/>
      </c>
    </row>
    <row r="10316" spans="1:16">
      <c r="A10316" s="6">
        <v>15</v>
      </c>
      <c r="B10316" s="6">
        <v>17</v>
      </c>
      <c r="C10316" s="6">
        <v>20</v>
      </c>
      <c r="D10316" s="6">
        <f t="shared" si="2093"/>
        <v>52</v>
      </c>
      <c r="E10316" s="5">
        <f t="shared" si="2094"/>
        <v>5639.2850287111351</v>
      </c>
      <c r="F10316" s="5">
        <f t="shared" si="2095"/>
        <v>776.02531320030937</v>
      </c>
      <c r="G10316" s="5">
        <f t="shared" si="2096"/>
        <v>1153.8335085377266</v>
      </c>
      <c r="H10316" s="5">
        <f t="shared" si="2097"/>
        <v>7569.1438504491707</v>
      </c>
      <c r="I10316" s="5">
        <f t="shared" si="2098"/>
        <v>720</v>
      </c>
      <c r="J10316" s="5">
        <f t="shared" si="2099"/>
        <v>6849.1438504491707</v>
      </c>
      <c r="K10316" s="2">
        <f t="shared" si="2100"/>
        <v>143908.74740363145</v>
      </c>
      <c r="L10316" s="2">
        <f t="shared" si="2101"/>
        <v>221598</v>
      </c>
      <c r="M10316" s="2">
        <f t="shared" si="2102"/>
        <v>38280</v>
      </c>
      <c r="N10316" s="6">
        <f t="shared" si="2103"/>
        <v>0</v>
      </c>
      <c r="O10316" s="2">
        <f t="shared" si="2104"/>
        <v>19409.252596368548</v>
      </c>
      <c r="P10316" s="2" t="str">
        <f t="shared" si="2105"/>
        <v/>
      </c>
    </row>
    <row r="10317" spans="1:16">
      <c r="A10317" s="6">
        <v>15</v>
      </c>
      <c r="B10317" s="6">
        <v>17</v>
      </c>
      <c r="C10317" s="6">
        <v>21</v>
      </c>
      <c r="D10317" s="6">
        <f t="shared" si="2093"/>
        <v>53</v>
      </c>
      <c r="E10317" s="5">
        <f t="shared" si="2094"/>
        <v>5639.2850287111351</v>
      </c>
      <c r="F10317" s="5">
        <f t="shared" si="2095"/>
        <v>776.02531320030937</v>
      </c>
      <c r="G10317" s="5">
        <f t="shared" si="2096"/>
        <v>1226.6692487641703</v>
      </c>
      <c r="H10317" s="5">
        <f t="shared" si="2097"/>
        <v>7641.9795906756144</v>
      </c>
      <c r="I10317" s="5">
        <f t="shared" si="2098"/>
        <v>720</v>
      </c>
      <c r="J10317" s="5">
        <f t="shared" si="2099"/>
        <v>6921.9795906756144</v>
      </c>
      <c r="K10317" s="2">
        <f t="shared" si="2100"/>
        <v>145173.25678256276</v>
      </c>
      <c r="L10317" s="2">
        <f t="shared" si="2101"/>
        <v>224298</v>
      </c>
      <c r="M10317" s="2">
        <f t="shared" si="2102"/>
        <v>39160</v>
      </c>
      <c r="N10317" s="6">
        <f t="shared" si="2103"/>
        <v>0</v>
      </c>
      <c r="O10317" s="2">
        <f t="shared" si="2104"/>
        <v>19964.743217437237</v>
      </c>
      <c r="P10317" s="2" t="str">
        <f t="shared" si="2105"/>
        <v/>
      </c>
    </row>
    <row r="10318" spans="1:16">
      <c r="A10318" s="6">
        <v>15</v>
      </c>
      <c r="B10318" s="6">
        <v>17</v>
      </c>
      <c r="C10318" s="6">
        <v>22</v>
      </c>
      <c r="D10318" s="6">
        <f t="shared" si="2093"/>
        <v>54</v>
      </c>
      <c r="E10318" s="5">
        <f t="shared" si="2094"/>
        <v>5639.2850287111351</v>
      </c>
      <c r="F10318" s="5">
        <f t="shared" si="2095"/>
        <v>776.02531320030937</v>
      </c>
      <c r="G10318" s="5">
        <f t="shared" si="2096"/>
        <v>1301.1455960105666</v>
      </c>
      <c r="H10318" s="5">
        <f t="shared" si="2097"/>
        <v>7716.4559379220109</v>
      </c>
      <c r="I10318" s="5">
        <f t="shared" si="2098"/>
        <v>720</v>
      </c>
      <c r="J10318" s="5">
        <f t="shared" si="2099"/>
        <v>6996.4559379220109</v>
      </c>
      <c r="K10318" s="2">
        <f t="shared" si="2100"/>
        <v>146466.24892225713</v>
      </c>
      <c r="L10318" s="2">
        <f t="shared" si="2101"/>
        <v>226998</v>
      </c>
      <c r="M10318" s="2">
        <f t="shared" si="2102"/>
        <v>40040</v>
      </c>
      <c r="N10318" s="6">
        <f t="shared" si="2103"/>
        <v>0</v>
      </c>
      <c r="O10318" s="2">
        <f t="shared" si="2104"/>
        <v>20491.751077742869</v>
      </c>
      <c r="P10318" s="2" t="str">
        <f t="shared" si="2105"/>
        <v/>
      </c>
    </row>
    <row r="10319" spans="1:16">
      <c r="A10319" s="6">
        <v>15</v>
      </c>
      <c r="B10319" s="6">
        <v>17</v>
      </c>
      <c r="C10319" s="6">
        <v>23</v>
      </c>
      <c r="D10319" s="6">
        <f t="shared" si="2093"/>
        <v>55</v>
      </c>
      <c r="E10319" s="5">
        <f t="shared" si="2094"/>
        <v>5639.2850287111351</v>
      </c>
      <c r="F10319" s="5">
        <f t="shared" si="2095"/>
        <v>776.02531320030937</v>
      </c>
      <c r="G10319" s="5">
        <f t="shared" si="2096"/>
        <v>1377.292184868003</v>
      </c>
      <c r="H10319" s="5">
        <f t="shared" si="2097"/>
        <v>7792.6025267794466</v>
      </c>
      <c r="I10319" s="5">
        <f t="shared" si="2098"/>
        <v>720</v>
      </c>
      <c r="J10319" s="5">
        <f t="shared" si="2099"/>
        <v>7072.6025267794466</v>
      </c>
      <c r="K10319" s="2">
        <f t="shared" si="2100"/>
        <v>147788.23831214316</v>
      </c>
      <c r="L10319" s="2">
        <f t="shared" si="2101"/>
        <v>229698</v>
      </c>
      <c r="M10319" s="2">
        <f t="shared" si="2102"/>
        <v>40920</v>
      </c>
      <c r="N10319" s="6">
        <f t="shared" si="2103"/>
        <v>0</v>
      </c>
      <c r="O10319" s="2">
        <f t="shared" si="2104"/>
        <v>20989.761687856837</v>
      </c>
      <c r="P10319" s="2" t="str">
        <f t="shared" si="2105"/>
        <v/>
      </c>
    </row>
    <row r="10320" spans="1:16">
      <c r="A10320" s="6">
        <v>15</v>
      </c>
      <c r="B10320" s="6">
        <v>17</v>
      </c>
      <c r="C10320" s="6">
        <v>24</v>
      </c>
      <c r="D10320" s="6">
        <f t="shared" si="2093"/>
        <v>56</v>
      </c>
      <c r="E10320" s="5">
        <f t="shared" si="2094"/>
        <v>5639.2850287111351</v>
      </c>
      <c r="F10320" s="5">
        <f t="shared" si="2095"/>
        <v>776.02531320030937</v>
      </c>
      <c r="G10320" s="5">
        <f t="shared" si="2096"/>
        <v>1455.1391344474989</v>
      </c>
      <c r="H10320" s="5">
        <f t="shared" si="2097"/>
        <v>7870.4494763589428</v>
      </c>
      <c r="I10320" s="5">
        <f t="shared" si="2098"/>
        <v>720</v>
      </c>
      <c r="J10320" s="5">
        <f t="shared" si="2099"/>
        <v>7150.4494763589428</v>
      </c>
      <c r="K10320" s="2">
        <f t="shared" si="2100"/>
        <v>149139.74785345385</v>
      </c>
      <c r="L10320" s="2">
        <f t="shared" si="2101"/>
        <v>232398</v>
      </c>
      <c r="M10320" s="2">
        <f t="shared" si="2102"/>
        <v>41800</v>
      </c>
      <c r="N10320" s="6">
        <f t="shared" si="2103"/>
        <v>0</v>
      </c>
      <c r="O10320" s="2">
        <f t="shared" si="2104"/>
        <v>21458.252146546147</v>
      </c>
      <c r="P10320" s="2" t="str">
        <f t="shared" si="2105"/>
        <v/>
      </c>
    </row>
    <row r="10321" spans="1:16">
      <c r="A10321" s="6">
        <v>15</v>
      </c>
      <c r="B10321" s="6">
        <v>17</v>
      </c>
      <c r="C10321" s="6">
        <v>25</v>
      </c>
      <c r="D10321" s="6">
        <f t="shared" si="2093"/>
        <v>57</v>
      </c>
      <c r="E10321" s="5">
        <f t="shared" si="2094"/>
        <v>5639.2850287111351</v>
      </c>
      <c r="F10321" s="5">
        <f t="shared" si="2095"/>
        <v>776.02531320030937</v>
      </c>
      <c r="G10321" s="5">
        <f t="shared" si="2096"/>
        <v>1534.7170558625965</v>
      </c>
      <c r="H10321" s="5">
        <f t="shared" si="2097"/>
        <v>7950.0273977740408</v>
      </c>
      <c r="I10321" s="5">
        <f t="shared" si="2098"/>
        <v>720</v>
      </c>
      <c r="J10321" s="5">
        <f t="shared" si="2099"/>
        <v>7230.0273977740408</v>
      </c>
      <c r="K10321" s="2">
        <f t="shared" si="2100"/>
        <v>150521.30898913264</v>
      </c>
      <c r="L10321" s="2">
        <f t="shared" si="2101"/>
        <v>235098</v>
      </c>
      <c r="M10321" s="2">
        <f t="shared" si="2102"/>
        <v>42680</v>
      </c>
      <c r="N10321" s="6">
        <f t="shared" si="2103"/>
        <v>0</v>
      </c>
      <c r="O10321" s="2">
        <f t="shared" si="2104"/>
        <v>21896.691010867362</v>
      </c>
      <c r="P10321" s="2" t="str">
        <f t="shared" si="2105"/>
        <v/>
      </c>
    </row>
    <row r="10322" spans="1:16">
      <c r="A10322" s="6">
        <v>15</v>
      </c>
      <c r="B10322" s="6">
        <v>17</v>
      </c>
      <c r="C10322" s="6">
        <v>26</v>
      </c>
      <c r="D10322" s="6">
        <f t="shared" si="2093"/>
        <v>58</v>
      </c>
      <c r="E10322" s="5">
        <f t="shared" si="2094"/>
        <v>5639.2850287111351</v>
      </c>
      <c r="F10322" s="5">
        <f t="shared" si="2095"/>
        <v>776.02531320030937</v>
      </c>
      <c r="G10322" s="5">
        <f t="shared" si="2096"/>
        <v>1616.0570598233144</v>
      </c>
      <c r="H10322" s="5">
        <f t="shared" si="2097"/>
        <v>8031.3674017347585</v>
      </c>
      <c r="I10322" s="5">
        <f t="shared" si="2098"/>
        <v>720</v>
      </c>
      <c r="J10322" s="5">
        <f t="shared" si="2099"/>
        <v>7311.3674017347585</v>
      </c>
      <c r="K10322" s="2">
        <f t="shared" si="2100"/>
        <v>151933.4618356729</v>
      </c>
      <c r="L10322" s="2">
        <f t="shared" si="2101"/>
        <v>237798</v>
      </c>
      <c r="M10322" s="2">
        <f t="shared" si="2102"/>
        <v>43560</v>
      </c>
      <c r="N10322" s="6">
        <f t="shared" si="2103"/>
        <v>0</v>
      </c>
      <c r="O10322" s="2">
        <f t="shared" si="2104"/>
        <v>22304.538164327096</v>
      </c>
      <c r="P10322" s="2" t="str">
        <f t="shared" si="2105"/>
        <v/>
      </c>
    </row>
    <row r="10323" spans="1:16">
      <c r="A10323" s="6">
        <v>15</v>
      </c>
      <c r="B10323" s="6">
        <v>17</v>
      </c>
      <c r="C10323" s="6">
        <v>27</v>
      </c>
      <c r="D10323" s="6">
        <f t="shared" si="2093"/>
        <v>59</v>
      </c>
      <c r="E10323" s="5">
        <f t="shared" si="2094"/>
        <v>5639.2850287111351</v>
      </c>
      <c r="F10323" s="5">
        <f t="shared" si="2095"/>
        <v>776.02531320030937</v>
      </c>
      <c r="G10323" s="5">
        <f t="shared" si="2096"/>
        <v>1699.1907643430709</v>
      </c>
      <c r="H10323" s="5">
        <f t="shared" si="2097"/>
        <v>8114.5011062545145</v>
      </c>
      <c r="I10323" s="5">
        <f t="shared" si="2098"/>
        <v>720</v>
      </c>
      <c r="J10323" s="5">
        <f t="shared" si="2099"/>
        <v>7394.5011062545145</v>
      </c>
      <c r="K10323" s="2">
        <f t="shared" si="2100"/>
        <v>153376.75531691866</v>
      </c>
      <c r="L10323" s="2">
        <f t="shared" si="2101"/>
        <v>240498</v>
      </c>
      <c r="M10323" s="2">
        <f t="shared" si="2102"/>
        <v>44440</v>
      </c>
      <c r="N10323" s="6">
        <f t="shared" si="2103"/>
        <v>0</v>
      </c>
      <c r="O10323" s="2">
        <f t="shared" si="2104"/>
        <v>22681.244683081342</v>
      </c>
      <c r="P10323" s="2" t="str">
        <f t="shared" si="2105"/>
        <v/>
      </c>
    </row>
    <row r="10324" spans="1:16">
      <c r="A10324" s="6">
        <v>15</v>
      </c>
      <c r="B10324" s="6">
        <v>17</v>
      </c>
      <c r="C10324" s="6">
        <v>28</v>
      </c>
      <c r="D10324" s="6">
        <f t="shared" si="2093"/>
        <v>60</v>
      </c>
      <c r="E10324" s="5">
        <f t="shared" si="2094"/>
        <v>5639.2850287111351</v>
      </c>
      <c r="F10324" s="5">
        <f t="shared" si="2095"/>
        <v>776.02531320030937</v>
      </c>
      <c r="G10324" s="5">
        <f t="shared" si="2096"/>
        <v>1784.1503025602246</v>
      </c>
      <c r="H10324" s="5">
        <f t="shared" si="2097"/>
        <v>8199.4606444716683</v>
      </c>
      <c r="I10324" s="5">
        <f t="shared" si="2098"/>
        <v>720</v>
      </c>
      <c r="J10324" s="5">
        <f t="shared" si="2099"/>
        <v>7479.4606444716683</v>
      </c>
      <c r="K10324" s="2">
        <f t="shared" si="2100"/>
        <v>154851.74729985534</v>
      </c>
      <c r="L10324" s="2">
        <f t="shared" si="2101"/>
        <v>243198</v>
      </c>
      <c r="M10324" s="2">
        <f t="shared" si="2102"/>
        <v>45320</v>
      </c>
      <c r="N10324" s="6">
        <f t="shared" si="2103"/>
        <v>0</v>
      </c>
      <c r="O10324" s="2">
        <f t="shared" si="2104"/>
        <v>23026.252700144658</v>
      </c>
      <c r="P10324" s="2" t="str">
        <f t="shared" si="2105"/>
        <v/>
      </c>
    </row>
    <row r="10325" spans="1:16">
      <c r="A10325" s="6">
        <v>15</v>
      </c>
      <c r="B10325" s="6">
        <v>17</v>
      </c>
      <c r="C10325" s="6">
        <v>29</v>
      </c>
      <c r="D10325" s="6">
        <f t="shared" si="2093"/>
        <v>61</v>
      </c>
      <c r="E10325" s="5">
        <f t="shared" si="2094"/>
        <v>5639.2850287111351</v>
      </c>
      <c r="F10325" s="5">
        <f t="shared" si="2095"/>
        <v>776.02531320030937</v>
      </c>
      <c r="G10325" s="5">
        <f t="shared" si="2096"/>
        <v>1870.9683306758782</v>
      </c>
      <c r="H10325" s="5">
        <f t="shared" si="2097"/>
        <v>8286.2786725873229</v>
      </c>
      <c r="I10325" s="5">
        <f t="shared" si="2098"/>
        <v>720</v>
      </c>
      <c r="J10325" s="5">
        <f t="shared" si="2099"/>
        <v>7566.2786725873229</v>
      </c>
      <c r="K10325" s="2">
        <f t="shared" si="2100"/>
        <v>156359.00473241881</v>
      </c>
      <c r="L10325" s="2">
        <f t="shared" si="2101"/>
        <v>245898</v>
      </c>
      <c r="M10325" s="2">
        <f t="shared" si="2102"/>
        <v>46200</v>
      </c>
      <c r="N10325" s="6">
        <f t="shared" si="2103"/>
        <v>0</v>
      </c>
      <c r="O10325" s="2">
        <f t="shared" si="2104"/>
        <v>23338.995267581195</v>
      </c>
      <c r="P10325" s="2" t="str">
        <f t="shared" si="2105"/>
        <v/>
      </c>
    </row>
    <row r="10326" spans="1:16">
      <c r="A10326" s="6">
        <v>15</v>
      </c>
      <c r="B10326" s="6">
        <v>17</v>
      </c>
      <c r="C10326" s="6">
        <v>30</v>
      </c>
      <c r="D10326" s="6">
        <f t="shared" si="2093"/>
        <v>62</v>
      </c>
      <c r="E10326" s="5">
        <f t="shared" si="2094"/>
        <v>5639.2850287111351</v>
      </c>
      <c r="F10326" s="5">
        <f t="shared" si="2095"/>
        <v>776.02531320030937</v>
      </c>
      <c r="G10326" s="5">
        <f t="shared" si="2096"/>
        <v>1959.6780360096488</v>
      </c>
      <c r="H10326" s="5">
        <f t="shared" si="2097"/>
        <v>8374.9883779210923</v>
      </c>
      <c r="I10326" s="5">
        <f t="shared" si="2098"/>
        <v>720</v>
      </c>
      <c r="J10326" s="5">
        <f t="shared" si="2099"/>
        <v>7654.9883779210923</v>
      </c>
      <c r="K10326" s="2">
        <f t="shared" si="2100"/>
        <v>157899.1037833523</v>
      </c>
      <c r="L10326" s="2">
        <f t="shared" si="2101"/>
        <v>248598</v>
      </c>
      <c r="M10326" s="2">
        <f t="shared" si="2102"/>
        <v>47080</v>
      </c>
      <c r="N10326" s="6">
        <f t="shared" si="2103"/>
        <v>0</v>
      </c>
      <c r="O10326" s="2">
        <f t="shared" si="2104"/>
        <v>23618.896216647699</v>
      </c>
      <c r="P10326" s="2" t="str">
        <f t="shared" si="2105"/>
        <v/>
      </c>
    </row>
    <row r="10327" spans="1:16">
      <c r="A10327" s="6">
        <v>15</v>
      </c>
      <c r="B10327" s="6">
        <v>18</v>
      </c>
      <c r="C10327" s="6">
        <v>0</v>
      </c>
      <c r="D10327" s="6">
        <f t="shared" si="2093"/>
        <v>33</v>
      </c>
      <c r="E10327" s="5">
        <f t="shared" si="2094"/>
        <v>5639.2850287111351</v>
      </c>
      <c r="F10327" s="5">
        <f t="shared" si="2095"/>
        <v>842.2157075615122</v>
      </c>
      <c r="G10327" s="5">
        <f t="shared" si="2096"/>
        <v>0</v>
      </c>
      <c r="H10327" s="5">
        <f t="shared" si="2097"/>
        <v>6481.5007362726474</v>
      </c>
      <c r="I10327" s="5">
        <f t="shared" si="2098"/>
        <v>720</v>
      </c>
      <c r="J10327" s="5">
        <f t="shared" si="2099"/>
        <v>5761.5007362726474</v>
      </c>
      <c r="K10327" s="2">
        <f t="shared" si="2100"/>
        <v>125026.0544491779</v>
      </c>
      <c r="L10327" s="2">
        <f t="shared" si="2101"/>
        <v>169692</v>
      </c>
      <c r="M10327" s="2">
        <f t="shared" si="2102"/>
        <v>21120</v>
      </c>
      <c r="N10327" s="6">
        <f t="shared" si="2103"/>
        <v>0</v>
      </c>
      <c r="O10327" s="2">
        <f t="shared" si="2104"/>
        <v>3545.9455508220999</v>
      </c>
      <c r="P10327" s="2" t="str">
        <f t="shared" si="2105"/>
        <v/>
      </c>
    </row>
    <row r="10328" spans="1:16">
      <c r="A10328" s="6">
        <v>15</v>
      </c>
      <c r="B10328" s="6">
        <v>18</v>
      </c>
      <c r="C10328" s="6">
        <v>1</v>
      </c>
      <c r="D10328" s="6">
        <f t="shared" si="2093"/>
        <v>34</v>
      </c>
      <c r="E10328" s="5">
        <f t="shared" si="2094"/>
        <v>5639.2850287111351</v>
      </c>
      <c r="F10328" s="5">
        <f t="shared" si="2095"/>
        <v>842.2157075615122</v>
      </c>
      <c r="G10328" s="5">
        <f t="shared" si="2096"/>
        <v>45.5625</v>
      </c>
      <c r="H10328" s="5">
        <f t="shared" si="2097"/>
        <v>6527.0632362726474</v>
      </c>
      <c r="I10328" s="5">
        <f t="shared" si="2098"/>
        <v>720</v>
      </c>
      <c r="J10328" s="5">
        <f t="shared" si="2099"/>
        <v>5807.0632362726474</v>
      </c>
      <c r="K10328" s="2">
        <f t="shared" si="2100"/>
        <v>125817.0700741779</v>
      </c>
      <c r="L10328" s="2">
        <f t="shared" si="2101"/>
        <v>172392</v>
      </c>
      <c r="M10328" s="2">
        <f t="shared" si="2102"/>
        <v>22000</v>
      </c>
      <c r="N10328" s="6">
        <f t="shared" si="2103"/>
        <v>0</v>
      </c>
      <c r="O10328" s="2">
        <f t="shared" si="2104"/>
        <v>4574.9299258220999</v>
      </c>
      <c r="P10328" s="2" t="str">
        <f t="shared" si="2105"/>
        <v/>
      </c>
    </row>
    <row r="10329" spans="1:16">
      <c r="A10329" s="6">
        <v>15</v>
      </c>
      <c r="B10329" s="6">
        <v>18</v>
      </c>
      <c r="C10329" s="6">
        <v>2</v>
      </c>
      <c r="D10329" s="6">
        <f t="shared" si="2093"/>
        <v>35</v>
      </c>
      <c r="E10329" s="5">
        <f t="shared" si="2094"/>
        <v>5639.2850287111351</v>
      </c>
      <c r="F10329" s="5">
        <f t="shared" si="2095"/>
        <v>842.2157075615122</v>
      </c>
      <c r="G10329" s="5">
        <f t="shared" si="2096"/>
        <v>92.264062499999994</v>
      </c>
      <c r="H10329" s="5">
        <f t="shared" si="2097"/>
        <v>6573.7647987726477</v>
      </c>
      <c r="I10329" s="5">
        <f t="shared" si="2098"/>
        <v>720</v>
      </c>
      <c r="J10329" s="5">
        <f t="shared" si="2099"/>
        <v>5853.7647987726477</v>
      </c>
      <c r="K10329" s="2">
        <f t="shared" si="2100"/>
        <v>126627.86108980291</v>
      </c>
      <c r="L10329" s="2">
        <f t="shared" si="2101"/>
        <v>175092</v>
      </c>
      <c r="M10329" s="2">
        <f t="shared" si="2102"/>
        <v>22880</v>
      </c>
      <c r="N10329" s="6">
        <f t="shared" si="2103"/>
        <v>0</v>
      </c>
      <c r="O10329" s="2">
        <f t="shared" si="2104"/>
        <v>5584.1389101970854</v>
      </c>
      <c r="P10329" s="2" t="str">
        <f t="shared" si="2105"/>
        <v/>
      </c>
    </row>
    <row r="10330" spans="1:16">
      <c r="A10330" s="6">
        <v>15</v>
      </c>
      <c r="B10330" s="6">
        <v>18</v>
      </c>
      <c r="C10330" s="6">
        <v>3</v>
      </c>
      <c r="D10330" s="6">
        <f t="shared" si="2093"/>
        <v>36</v>
      </c>
      <c r="E10330" s="5">
        <f t="shared" si="2094"/>
        <v>5639.2850287111351</v>
      </c>
      <c r="F10330" s="5">
        <f t="shared" si="2095"/>
        <v>842.2157075615122</v>
      </c>
      <c r="G10330" s="5">
        <f t="shared" si="2096"/>
        <v>140.12604492187498</v>
      </c>
      <c r="H10330" s="5">
        <f t="shared" si="2097"/>
        <v>6621.6267811945227</v>
      </c>
      <c r="I10330" s="5">
        <f t="shared" si="2098"/>
        <v>720</v>
      </c>
      <c r="J10330" s="5">
        <f t="shared" si="2099"/>
        <v>5901.6267811945227</v>
      </c>
      <c r="K10330" s="2">
        <f t="shared" si="2100"/>
        <v>127458.79828462713</v>
      </c>
      <c r="L10330" s="2">
        <f t="shared" si="2101"/>
        <v>177792</v>
      </c>
      <c r="M10330" s="2">
        <f t="shared" si="2102"/>
        <v>23760</v>
      </c>
      <c r="N10330" s="6">
        <f t="shared" si="2103"/>
        <v>0</v>
      </c>
      <c r="O10330" s="2">
        <f t="shared" si="2104"/>
        <v>6573.2017153728666</v>
      </c>
      <c r="P10330" s="2" t="str">
        <f t="shared" si="2105"/>
        <v/>
      </c>
    </row>
    <row r="10331" spans="1:16">
      <c r="A10331" s="6">
        <v>15</v>
      </c>
      <c r="B10331" s="6">
        <v>18</v>
      </c>
      <c r="C10331" s="6">
        <v>4</v>
      </c>
      <c r="D10331" s="6">
        <f t="shared" si="2093"/>
        <v>37</v>
      </c>
      <c r="E10331" s="5">
        <f t="shared" si="2094"/>
        <v>5639.2850287111351</v>
      </c>
      <c r="F10331" s="5">
        <f t="shared" si="2095"/>
        <v>842.2157075615122</v>
      </c>
      <c r="G10331" s="5">
        <f t="shared" si="2096"/>
        <v>189.17016064453125</v>
      </c>
      <c r="H10331" s="5">
        <f t="shared" si="2097"/>
        <v>6670.6708969171787</v>
      </c>
      <c r="I10331" s="5">
        <f t="shared" si="2098"/>
        <v>720</v>
      </c>
      <c r="J10331" s="5">
        <f t="shared" si="2099"/>
        <v>5950.6708969171787</v>
      </c>
      <c r="K10331" s="2">
        <f t="shared" si="2100"/>
        <v>128310.25862703435</v>
      </c>
      <c r="L10331" s="2">
        <f t="shared" si="2101"/>
        <v>180492</v>
      </c>
      <c r="M10331" s="2">
        <f t="shared" si="2102"/>
        <v>24640</v>
      </c>
      <c r="N10331" s="6">
        <f t="shared" si="2103"/>
        <v>0</v>
      </c>
      <c r="O10331" s="2">
        <f t="shared" si="2104"/>
        <v>7541.7413729656546</v>
      </c>
      <c r="P10331" s="2" t="str">
        <f t="shared" si="2105"/>
        <v/>
      </c>
    </row>
    <row r="10332" spans="1:16">
      <c r="A10332" s="6">
        <v>15</v>
      </c>
      <c r="B10332" s="6">
        <v>18</v>
      </c>
      <c r="C10332" s="6">
        <v>5</v>
      </c>
      <c r="D10332" s="6">
        <f t="shared" si="2093"/>
        <v>38</v>
      </c>
      <c r="E10332" s="5">
        <f t="shared" si="2094"/>
        <v>5639.2850287111351</v>
      </c>
      <c r="F10332" s="5">
        <f t="shared" si="2095"/>
        <v>842.2157075615122</v>
      </c>
      <c r="G10332" s="5">
        <f t="shared" si="2096"/>
        <v>239.41848456573481</v>
      </c>
      <c r="H10332" s="5">
        <f t="shared" si="2097"/>
        <v>6720.919220838382</v>
      </c>
      <c r="I10332" s="5">
        <f t="shared" si="2098"/>
        <v>720</v>
      </c>
      <c r="J10332" s="5">
        <f t="shared" si="2099"/>
        <v>6000.919220838382</v>
      </c>
      <c r="K10332" s="2">
        <f t="shared" si="2100"/>
        <v>129182.62536177746</v>
      </c>
      <c r="L10332" s="2">
        <f t="shared" si="2101"/>
        <v>183192</v>
      </c>
      <c r="M10332" s="2">
        <f t="shared" si="2102"/>
        <v>25520</v>
      </c>
      <c r="N10332" s="6">
        <f t="shared" si="2103"/>
        <v>0</v>
      </c>
      <c r="O10332" s="2">
        <f t="shared" si="2104"/>
        <v>8489.3746382225363</v>
      </c>
      <c r="P10332" s="2" t="str">
        <f t="shared" si="2105"/>
        <v/>
      </c>
    </row>
    <row r="10333" spans="1:16">
      <c r="A10333" s="6">
        <v>15</v>
      </c>
      <c r="B10333" s="6">
        <v>18</v>
      </c>
      <c r="C10333" s="6">
        <v>6</v>
      </c>
      <c r="D10333" s="6">
        <f t="shared" si="2093"/>
        <v>39</v>
      </c>
      <c r="E10333" s="5">
        <f t="shared" si="2094"/>
        <v>5639.2850287111351</v>
      </c>
      <c r="F10333" s="5">
        <f t="shared" si="2095"/>
        <v>842.2157075615122</v>
      </c>
      <c r="G10333" s="5">
        <f t="shared" si="2096"/>
        <v>290.89345874736784</v>
      </c>
      <c r="H10333" s="5">
        <f t="shared" si="2097"/>
        <v>6772.3941950200151</v>
      </c>
      <c r="I10333" s="5">
        <f t="shared" si="2098"/>
        <v>720</v>
      </c>
      <c r="J10333" s="5">
        <f t="shared" si="2099"/>
        <v>6052.3941950200151</v>
      </c>
      <c r="K10333" s="2">
        <f t="shared" si="2100"/>
        <v>130076.28810798637</v>
      </c>
      <c r="L10333" s="2">
        <f t="shared" si="2101"/>
        <v>185892</v>
      </c>
      <c r="M10333" s="2">
        <f t="shared" si="2102"/>
        <v>26400</v>
      </c>
      <c r="N10333" s="6">
        <f t="shared" si="2103"/>
        <v>0</v>
      </c>
      <c r="O10333" s="2">
        <f t="shared" si="2104"/>
        <v>9415.7118920136272</v>
      </c>
      <c r="P10333" s="2" t="str">
        <f t="shared" si="2105"/>
        <v/>
      </c>
    </row>
    <row r="10334" spans="1:16">
      <c r="A10334" s="6">
        <v>15</v>
      </c>
      <c r="B10334" s="6">
        <v>18</v>
      </c>
      <c r="C10334" s="6">
        <v>7</v>
      </c>
      <c r="D10334" s="6">
        <f t="shared" si="2093"/>
        <v>40</v>
      </c>
      <c r="E10334" s="5">
        <f t="shared" si="2094"/>
        <v>5639.2850287111351</v>
      </c>
      <c r="F10334" s="5">
        <f t="shared" si="2095"/>
        <v>842.2157075615122</v>
      </c>
      <c r="G10334" s="5">
        <f t="shared" si="2096"/>
        <v>343.61789814532818</v>
      </c>
      <c r="H10334" s="5">
        <f t="shared" si="2097"/>
        <v>6825.118634417976</v>
      </c>
      <c r="I10334" s="5">
        <f t="shared" si="2098"/>
        <v>720</v>
      </c>
      <c r="J10334" s="5">
        <f t="shared" si="2099"/>
        <v>6105.118634417976</v>
      </c>
      <c r="K10334" s="2">
        <f t="shared" si="2100"/>
        <v>130991.64295864542</v>
      </c>
      <c r="L10334" s="2">
        <f t="shared" si="2101"/>
        <v>188592</v>
      </c>
      <c r="M10334" s="2">
        <f t="shared" si="2102"/>
        <v>27280</v>
      </c>
      <c r="N10334" s="6">
        <f t="shared" si="2103"/>
        <v>0</v>
      </c>
      <c r="O10334" s="2">
        <f t="shared" si="2104"/>
        <v>10320.357041354582</v>
      </c>
      <c r="P10334" s="2" t="str">
        <f t="shared" si="2105"/>
        <v/>
      </c>
    </row>
    <row r="10335" spans="1:16">
      <c r="A10335" s="6">
        <v>15</v>
      </c>
      <c r="B10335" s="6">
        <v>18</v>
      </c>
      <c r="C10335" s="6">
        <v>8</v>
      </c>
      <c r="D10335" s="6">
        <f t="shared" si="2093"/>
        <v>41</v>
      </c>
      <c r="E10335" s="5">
        <f t="shared" si="2094"/>
        <v>5639.2850287111351</v>
      </c>
      <c r="F10335" s="5">
        <f t="shared" si="2095"/>
        <v>842.2157075615122</v>
      </c>
      <c r="G10335" s="5">
        <f t="shared" si="2096"/>
        <v>397.61499642530839</v>
      </c>
      <c r="H10335" s="5">
        <f t="shared" si="2097"/>
        <v>6879.1157326979555</v>
      </c>
      <c r="I10335" s="5">
        <f t="shared" si="2098"/>
        <v>720</v>
      </c>
      <c r="J10335" s="5">
        <f t="shared" si="2099"/>
        <v>6159.1157326979555</v>
      </c>
      <c r="K10335" s="2">
        <f t="shared" si="2100"/>
        <v>131929.09258156171</v>
      </c>
      <c r="L10335" s="2">
        <f t="shared" si="2101"/>
        <v>191292</v>
      </c>
      <c r="M10335" s="2">
        <f t="shared" si="2102"/>
        <v>28160</v>
      </c>
      <c r="N10335" s="6">
        <f t="shared" si="2103"/>
        <v>0</v>
      </c>
      <c r="O10335" s="2">
        <f t="shared" si="2104"/>
        <v>11202.907418438292</v>
      </c>
      <c r="P10335" s="2" t="str">
        <f t="shared" si="2105"/>
        <v/>
      </c>
    </row>
    <row r="10336" spans="1:16">
      <c r="A10336" s="6">
        <v>15</v>
      </c>
      <c r="B10336" s="6">
        <v>18</v>
      </c>
      <c r="C10336" s="6">
        <v>9</v>
      </c>
      <c r="D10336" s="6">
        <f t="shared" si="2093"/>
        <v>42</v>
      </c>
      <c r="E10336" s="5">
        <f t="shared" si="2094"/>
        <v>5639.2850287111351</v>
      </c>
      <c r="F10336" s="5">
        <f t="shared" si="2095"/>
        <v>842.2157075615122</v>
      </c>
      <c r="G10336" s="5">
        <f t="shared" si="2096"/>
        <v>452.90833186570285</v>
      </c>
      <c r="H10336" s="5">
        <f t="shared" si="2097"/>
        <v>6934.4090681383504</v>
      </c>
      <c r="I10336" s="5">
        <f t="shared" si="2098"/>
        <v>720</v>
      </c>
      <c r="J10336" s="5">
        <f t="shared" si="2099"/>
        <v>6214.4090681383504</v>
      </c>
      <c r="K10336" s="2">
        <f t="shared" si="2100"/>
        <v>132889.04632184637</v>
      </c>
      <c r="L10336" s="2">
        <f t="shared" si="2101"/>
        <v>193992</v>
      </c>
      <c r="M10336" s="2">
        <f t="shared" si="2102"/>
        <v>29040</v>
      </c>
      <c r="N10336" s="6">
        <f t="shared" si="2103"/>
        <v>0</v>
      </c>
      <c r="O10336" s="2">
        <f t="shared" si="2104"/>
        <v>12062.95367815363</v>
      </c>
      <c r="P10336" s="2" t="str">
        <f t="shared" si="2105"/>
        <v/>
      </c>
    </row>
    <row r="10337" spans="1:16">
      <c r="A10337" s="6">
        <v>15</v>
      </c>
      <c r="B10337" s="6">
        <v>18</v>
      </c>
      <c r="C10337" s="6">
        <v>10</v>
      </c>
      <c r="D10337" s="6">
        <f t="shared" si="2093"/>
        <v>43</v>
      </c>
      <c r="E10337" s="5">
        <f t="shared" si="2094"/>
        <v>5639.2850287111351</v>
      </c>
      <c r="F10337" s="5">
        <f t="shared" si="2095"/>
        <v>842.2157075615122</v>
      </c>
      <c r="G10337" s="5">
        <f t="shared" si="2096"/>
        <v>509.52187334891573</v>
      </c>
      <c r="H10337" s="5">
        <f t="shared" si="2097"/>
        <v>6991.0226096215629</v>
      </c>
      <c r="I10337" s="5">
        <f t="shared" si="2098"/>
        <v>720</v>
      </c>
      <c r="J10337" s="5">
        <f t="shared" si="2099"/>
        <v>6271.0226096215629</v>
      </c>
      <c r="K10337" s="2">
        <f t="shared" si="2100"/>
        <v>133871.9203059299</v>
      </c>
      <c r="L10337" s="2">
        <f t="shared" si="2101"/>
        <v>196692</v>
      </c>
      <c r="M10337" s="2">
        <f t="shared" si="2102"/>
        <v>29920</v>
      </c>
      <c r="N10337" s="6">
        <f t="shared" si="2103"/>
        <v>0</v>
      </c>
      <c r="O10337" s="2">
        <f t="shared" si="2104"/>
        <v>12900.079694070097</v>
      </c>
      <c r="P10337" s="2" t="str">
        <f t="shared" si="2105"/>
        <v/>
      </c>
    </row>
    <row r="10338" spans="1:16">
      <c r="A10338" s="6">
        <v>15</v>
      </c>
      <c r="B10338" s="6">
        <v>18</v>
      </c>
      <c r="C10338" s="6">
        <v>11</v>
      </c>
      <c r="D10338" s="6">
        <f t="shared" si="2093"/>
        <v>44</v>
      </c>
      <c r="E10338" s="5">
        <f t="shared" si="2094"/>
        <v>5639.2850287111351</v>
      </c>
      <c r="F10338" s="5">
        <f t="shared" si="2095"/>
        <v>842.2157075615122</v>
      </c>
      <c r="G10338" s="5">
        <f t="shared" si="2096"/>
        <v>567.47998644235474</v>
      </c>
      <c r="H10338" s="5">
        <f t="shared" si="2097"/>
        <v>7048.9807227150022</v>
      </c>
      <c r="I10338" s="5">
        <f t="shared" si="2098"/>
        <v>720</v>
      </c>
      <c r="J10338" s="5">
        <f t="shared" si="2099"/>
        <v>6328.9807227150022</v>
      </c>
      <c r="K10338" s="2">
        <f t="shared" si="2100"/>
        <v>134878.13754713547</v>
      </c>
      <c r="L10338" s="2">
        <f t="shared" si="2101"/>
        <v>199392</v>
      </c>
      <c r="M10338" s="2">
        <f t="shared" si="2102"/>
        <v>30800</v>
      </c>
      <c r="N10338" s="6">
        <f t="shared" si="2103"/>
        <v>0</v>
      </c>
      <c r="O10338" s="2">
        <f t="shared" si="2104"/>
        <v>13713.86245286453</v>
      </c>
      <c r="P10338" s="2" t="str">
        <f t="shared" si="2105"/>
        <v/>
      </c>
    </row>
    <row r="10339" spans="1:16">
      <c r="A10339" s="6">
        <v>15</v>
      </c>
      <c r="B10339" s="6">
        <v>18</v>
      </c>
      <c r="C10339" s="6">
        <v>12</v>
      </c>
      <c r="D10339" s="6">
        <f t="shared" si="2093"/>
        <v>45</v>
      </c>
      <c r="E10339" s="5">
        <f t="shared" si="2094"/>
        <v>5639.2850287111351</v>
      </c>
      <c r="F10339" s="5">
        <f t="shared" si="2095"/>
        <v>842.2157075615122</v>
      </c>
      <c r="G10339" s="5">
        <f t="shared" si="2096"/>
        <v>626.80743957041921</v>
      </c>
      <c r="H10339" s="5">
        <f t="shared" si="2097"/>
        <v>7108.3081758430662</v>
      </c>
      <c r="I10339" s="5">
        <f t="shared" si="2098"/>
        <v>720</v>
      </c>
      <c r="J10339" s="5">
        <f t="shared" si="2099"/>
        <v>6388.3081758430662</v>
      </c>
      <c r="K10339" s="2">
        <f t="shared" si="2100"/>
        <v>135908.12805283099</v>
      </c>
      <c r="L10339" s="2">
        <f t="shared" si="2101"/>
        <v>202092</v>
      </c>
      <c r="M10339" s="2">
        <f t="shared" si="2102"/>
        <v>31680</v>
      </c>
      <c r="N10339" s="6">
        <f t="shared" si="2103"/>
        <v>0</v>
      </c>
      <c r="O10339" s="2">
        <f t="shared" si="2104"/>
        <v>14503.871947169013</v>
      </c>
      <c r="P10339" s="2" t="str">
        <f t="shared" si="2105"/>
        <v/>
      </c>
    </row>
    <row r="10340" spans="1:16">
      <c r="A10340" s="6">
        <v>15</v>
      </c>
      <c r="B10340" s="6">
        <v>18</v>
      </c>
      <c r="C10340" s="6">
        <v>13</v>
      </c>
      <c r="D10340" s="6">
        <f t="shared" si="2093"/>
        <v>46</v>
      </c>
      <c r="E10340" s="5">
        <f t="shared" si="2094"/>
        <v>5639.2850287111351</v>
      </c>
      <c r="F10340" s="5">
        <f t="shared" si="2095"/>
        <v>842.2157075615122</v>
      </c>
      <c r="G10340" s="5">
        <f t="shared" si="2096"/>
        <v>687.52941027880343</v>
      </c>
      <c r="H10340" s="5">
        <f t="shared" si="2097"/>
        <v>7169.0301465514513</v>
      </c>
      <c r="I10340" s="5">
        <f t="shared" si="2098"/>
        <v>720</v>
      </c>
      <c r="J10340" s="5">
        <f t="shared" si="2099"/>
        <v>6449.0301465514513</v>
      </c>
      <c r="K10340" s="2">
        <f t="shared" si="2100"/>
        <v>136962.32893318491</v>
      </c>
      <c r="L10340" s="2">
        <f t="shared" si="2101"/>
        <v>204792</v>
      </c>
      <c r="M10340" s="2">
        <f t="shared" si="2102"/>
        <v>32560</v>
      </c>
      <c r="N10340" s="6">
        <f t="shared" si="2103"/>
        <v>0</v>
      </c>
      <c r="O10340" s="2">
        <f t="shared" si="2104"/>
        <v>15269.671066815092</v>
      </c>
      <c r="P10340" s="2" t="str">
        <f t="shared" si="2105"/>
        <v/>
      </c>
    </row>
    <row r="10341" spans="1:16">
      <c r="A10341" s="6">
        <v>15</v>
      </c>
      <c r="B10341" s="6">
        <v>18</v>
      </c>
      <c r="C10341" s="6">
        <v>14</v>
      </c>
      <c r="D10341" s="6">
        <f t="shared" si="2093"/>
        <v>47</v>
      </c>
      <c r="E10341" s="5">
        <f t="shared" si="2094"/>
        <v>5639.2850287111351</v>
      </c>
      <c r="F10341" s="5">
        <f t="shared" si="2095"/>
        <v>842.2157075615122</v>
      </c>
      <c r="G10341" s="5">
        <f t="shared" si="2096"/>
        <v>749.67149159246469</v>
      </c>
      <c r="H10341" s="5">
        <f t="shared" si="2097"/>
        <v>7231.1722278651123</v>
      </c>
      <c r="I10341" s="5">
        <f t="shared" si="2098"/>
        <v>720</v>
      </c>
      <c r="J10341" s="5">
        <f t="shared" si="2099"/>
        <v>6511.1722278651123</v>
      </c>
      <c r="K10341" s="2">
        <f t="shared" si="2100"/>
        <v>138041.18451154709</v>
      </c>
      <c r="L10341" s="2">
        <f t="shared" si="2101"/>
        <v>207492</v>
      </c>
      <c r="M10341" s="2">
        <f t="shared" si="2102"/>
        <v>33440</v>
      </c>
      <c r="N10341" s="6">
        <f t="shared" si="2103"/>
        <v>0</v>
      </c>
      <c r="O10341" s="2">
        <f t="shared" si="2104"/>
        <v>16010.815488452907</v>
      </c>
      <c r="P10341" s="2" t="str">
        <f t="shared" si="2105"/>
        <v/>
      </c>
    </row>
    <row r="10342" spans="1:16">
      <c r="A10342" s="6">
        <v>15</v>
      </c>
      <c r="B10342" s="6">
        <v>18</v>
      </c>
      <c r="C10342" s="6">
        <v>15</v>
      </c>
      <c r="D10342" s="6">
        <f t="shared" si="2093"/>
        <v>48</v>
      </c>
      <c r="E10342" s="5">
        <f t="shared" si="2094"/>
        <v>5639.2850287111351</v>
      </c>
      <c r="F10342" s="5">
        <f t="shared" si="2095"/>
        <v>842.2157075615122</v>
      </c>
      <c r="G10342" s="5">
        <f t="shared" si="2096"/>
        <v>813.25969846861108</v>
      </c>
      <c r="H10342" s="5">
        <f t="shared" si="2097"/>
        <v>7294.760434741258</v>
      </c>
      <c r="I10342" s="5">
        <f t="shared" si="2098"/>
        <v>720</v>
      </c>
      <c r="J10342" s="5">
        <f t="shared" si="2099"/>
        <v>6574.760434741258</v>
      </c>
      <c r="K10342" s="2">
        <f t="shared" si="2100"/>
        <v>139145.14643648016</v>
      </c>
      <c r="L10342" s="2">
        <f t="shared" si="2101"/>
        <v>210192</v>
      </c>
      <c r="M10342" s="2">
        <f t="shared" si="2102"/>
        <v>34320</v>
      </c>
      <c r="N10342" s="6">
        <f t="shared" si="2103"/>
        <v>0</v>
      </c>
      <c r="O10342" s="2">
        <f t="shared" si="2104"/>
        <v>16726.853563519835</v>
      </c>
      <c r="P10342" s="2" t="str">
        <f t="shared" si="2105"/>
        <v/>
      </c>
    </row>
    <row r="10343" spans="1:16">
      <c r="A10343" s="6">
        <v>15</v>
      </c>
      <c r="B10343" s="6">
        <v>18</v>
      </c>
      <c r="C10343" s="6">
        <v>16</v>
      </c>
      <c r="D10343" s="6">
        <f t="shared" si="2093"/>
        <v>49</v>
      </c>
      <c r="E10343" s="5">
        <f t="shared" si="2094"/>
        <v>5639.2850287111351</v>
      </c>
      <c r="F10343" s="5">
        <f t="shared" si="2095"/>
        <v>842.2157075615122</v>
      </c>
      <c r="G10343" s="5">
        <f t="shared" si="2096"/>
        <v>878.32047434610013</v>
      </c>
      <c r="H10343" s="5">
        <f t="shared" si="2097"/>
        <v>7359.8212106187475</v>
      </c>
      <c r="I10343" s="5">
        <f t="shared" si="2098"/>
        <v>720</v>
      </c>
      <c r="J10343" s="5">
        <f t="shared" si="2099"/>
        <v>6639.8212106187475</v>
      </c>
      <c r="K10343" s="2">
        <f t="shared" si="2100"/>
        <v>140274.67379546436</v>
      </c>
      <c r="L10343" s="2">
        <f t="shared" si="2101"/>
        <v>212892</v>
      </c>
      <c r="M10343" s="2">
        <f t="shared" si="2102"/>
        <v>35200</v>
      </c>
      <c r="N10343" s="6">
        <f t="shared" si="2103"/>
        <v>0</v>
      </c>
      <c r="O10343" s="2">
        <f t="shared" si="2104"/>
        <v>17417.326204535639</v>
      </c>
      <c r="P10343" s="2" t="str">
        <f t="shared" si="2105"/>
        <v/>
      </c>
    </row>
    <row r="10344" spans="1:16">
      <c r="A10344" s="6">
        <v>15</v>
      </c>
      <c r="B10344" s="6">
        <v>18</v>
      </c>
      <c r="C10344" s="6">
        <v>17</v>
      </c>
      <c r="D10344" s="6">
        <f t="shared" si="2093"/>
        <v>50</v>
      </c>
      <c r="E10344" s="5">
        <f t="shared" si="2094"/>
        <v>5639.2850287111351</v>
      </c>
      <c r="F10344" s="5">
        <f t="shared" si="2095"/>
        <v>842.2157075615122</v>
      </c>
      <c r="G10344" s="5">
        <f t="shared" si="2096"/>
        <v>944.88069779264049</v>
      </c>
      <c r="H10344" s="5">
        <f t="shared" si="2097"/>
        <v>7426.381434065288</v>
      </c>
      <c r="I10344" s="5">
        <f t="shared" si="2098"/>
        <v>720</v>
      </c>
      <c r="J10344" s="5">
        <f t="shared" si="2099"/>
        <v>6706.381434065288</v>
      </c>
      <c r="K10344" s="2">
        <f t="shared" si="2100"/>
        <v>141430.23323030013</v>
      </c>
      <c r="L10344" s="2">
        <f t="shared" si="2101"/>
        <v>215592</v>
      </c>
      <c r="M10344" s="2">
        <f t="shared" si="2102"/>
        <v>36080</v>
      </c>
      <c r="N10344" s="6">
        <f t="shared" si="2103"/>
        <v>0</v>
      </c>
      <c r="O10344" s="2">
        <f t="shared" si="2104"/>
        <v>18081.766769699869</v>
      </c>
      <c r="P10344" s="2" t="str">
        <f t="shared" si="2105"/>
        <v/>
      </c>
    </row>
    <row r="10345" spans="1:16">
      <c r="A10345" s="6">
        <v>15</v>
      </c>
      <c r="B10345" s="6">
        <v>18</v>
      </c>
      <c r="C10345" s="6">
        <v>18</v>
      </c>
      <c r="D10345" s="6">
        <f t="shared" si="2093"/>
        <v>51</v>
      </c>
      <c r="E10345" s="5">
        <f t="shared" si="2094"/>
        <v>5639.2850287111351</v>
      </c>
      <c r="F10345" s="5">
        <f t="shared" si="2095"/>
        <v>842.2157075615122</v>
      </c>
      <c r="G10345" s="5">
        <f t="shared" si="2096"/>
        <v>1012.9676892512279</v>
      </c>
      <c r="H10345" s="5">
        <f t="shared" si="2097"/>
        <v>7494.4684255238753</v>
      </c>
      <c r="I10345" s="5">
        <f t="shared" si="2098"/>
        <v>720</v>
      </c>
      <c r="J10345" s="5">
        <f t="shared" si="2099"/>
        <v>6774.4684255238753</v>
      </c>
      <c r="K10345" s="2">
        <f t="shared" si="2100"/>
        <v>142612.29905423394</v>
      </c>
      <c r="L10345" s="2">
        <f t="shared" si="2101"/>
        <v>218292</v>
      </c>
      <c r="M10345" s="2">
        <f t="shared" si="2102"/>
        <v>36960</v>
      </c>
      <c r="N10345" s="6">
        <f t="shared" si="2103"/>
        <v>0</v>
      </c>
      <c r="O10345" s="2">
        <f t="shared" si="2104"/>
        <v>18719.700945766061</v>
      </c>
      <c r="P10345" s="2" t="str">
        <f t="shared" si="2105"/>
        <v/>
      </c>
    </row>
    <row r="10346" spans="1:16">
      <c r="A10346" s="6">
        <v>15</v>
      </c>
      <c r="B10346" s="6">
        <v>18</v>
      </c>
      <c r="C10346" s="6">
        <v>19</v>
      </c>
      <c r="D10346" s="6">
        <f t="shared" si="2093"/>
        <v>52</v>
      </c>
      <c r="E10346" s="5">
        <f t="shared" si="2094"/>
        <v>5639.2850287111351</v>
      </c>
      <c r="F10346" s="5">
        <f t="shared" si="2095"/>
        <v>842.2157075615122</v>
      </c>
      <c r="G10346" s="5">
        <f t="shared" si="2096"/>
        <v>1082.6092178872495</v>
      </c>
      <c r="H10346" s="5">
        <f t="shared" si="2097"/>
        <v>7564.1099541598969</v>
      </c>
      <c r="I10346" s="5">
        <f t="shared" si="2098"/>
        <v>720</v>
      </c>
      <c r="J10346" s="5">
        <f t="shared" si="2099"/>
        <v>6844.1099541598969</v>
      </c>
      <c r="K10346" s="2">
        <f t="shared" si="2100"/>
        <v>143821.35337083152</v>
      </c>
      <c r="L10346" s="2">
        <f t="shared" si="2101"/>
        <v>220992</v>
      </c>
      <c r="M10346" s="2">
        <f t="shared" si="2102"/>
        <v>37840</v>
      </c>
      <c r="N10346" s="6">
        <f t="shared" si="2103"/>
        <v>0</v>
      </c>
      <c r="O10346" s="2">
        <f t="shared" si="2104"/>
        <v>19330.646629168477</v>
      </c>
      <c r="P10346" s="2" t="str">
        <f t="shared" si="2105"/>
        <v/>
      </c>
    </row>
    <row r="10347" spans="1:16">
      <c r="A10347" s="6">
        <v>15</v>
      </c>
      <c r="B10347" s="6">
        <v>18</v>
      </c>
      <c r="C10347" s="6">
        <v>20</v>
      </c>
      <c r="D10347" s="6">
        <f t="shared" si="2093"/>
        <v>53</v>
      </c>
      <c r="E10347" s="5">
        <f t="shared" si="2094"/>
        <v>5639.2850287111351</v>
      </c>
      <c r="F10347" s="5">
        <f t="shared" si="2095"/>
        <v>842.2157075615122</v>
      </c>
      <c r="G10347" s="5">
        <f t="shared" si="2096"/>
        <v>1153.8335085377266</v>
      </c>
      <c r="H10347" s="5">
        <f t="shared" si="2097"/>
        <v>7635.334244810374</v>
      </c>
      <c r="I10347" s="5">
        <f t="shared" si="2098"/>
        <v>720</v>
      </c>
      <c r="J10347" s="5">
        <f t="shared" si="2099"/>
        <v>6915.334244810374</v>
      </c>
      <c r="K10347" s="2">
        <f t="shared" si="2100"/>
        <v>145057.88619462453</v>
      </c>
      <c r="L10347" s="2">
        <f t="shared" si="2101"/>
        <v>223692</v>
      </c>
      <c r="M10347" s="2">
        <f t="shared" si="2102"/>
        <v>38720</v>
      </c>
      <c r="N10347" s="6">
        <f t="shared" si="2103"/>
        <v>0</v>
      </c>
      <c r="O10347" s="2">
        <f t="shared" si="2104"/>
        <v>19914.113805375469</v>
      </c>
      <c r="P10347" s="2" t="str">
        <f t="shared" si="2105"/>
        <v/>
      </c>
    </row>
    <row r="10348" spans="1:16">
      <c r="A10348" s="6">
        <v>15</v>
      </c>
      <c r="B10348" s="6">
        <v>18</v>
      </c>
      <c r="C10348" s="6">
        <v>21</v>
      </c>
      <c r="D10348" s="6">
        <f t="shared" si="2093"/>
        <v>54</v>
      </c>
      <c r="E10348" s="5">
        <f t="shared" si="2094"/>
        <v>5639.2850287111351</v>
      </c>
      <c r="F10348" s="5">
        <f t="shared" si="2095"/>
        <v>842.2157075615122</v>
      </c>
      <c r="G10348" s="5">
        <f t="shared" si="2096"/>
        <v>1226.6692487641703</v>
      </c>
      <c r="H10348" s="5">
        <f t="shared" si="2097"/>
        <v>7708.1699850368177</v>
      </c>
      <c r="I10348" s="5">
        <f t="shared" si="2098"/>
        <v>720</v>
      </c>
      <c r="J10348" s="5">
        <f t="shared" si="2099"/>
        <v>6988.1699850368177</v>
      </c>
      <c r="K10348" s="2">
        <f t="shared" si="2100"/>
        <v>146322.39557355584</v>
      </c>
      <c r="L10348" s="2">
        <f t="shared" si="2101"/>
        <v>226392</v>
      </c>
      <c r="M10348" s="2">
        <f t="shared" si="2102"/>
        <v>39600</v>
      </c>
      <c r="N10348" s="6">
        <f t="shared" si="2103"/>
        <v>0</v>
      </c>
      <c r="O10348" s="2">
        <f t="shared" si="2104"/>
        <v>20469.604426444159</v>
      </c>
      <c r="P10348" s="2" t="str">
        <f t="shared" si="2105"/>
        <v/>
      </c>
    </row>
    <row r="10349" spans="1:16">
      <c r="A10349" s="6">
        <v>15</v>
      </c>
      <c r="B10349" s="6">
        <v>18</v>
      </c>
      <c r="C10349" s="6">
        <v>22</v>
      </c>
      <c r="D10349" s="6">
        <f t="shared" si="2093"/>
        <v>55</v>
      </c>
      <c r="E10349" s="5">
        <f t="shared" si="2094"/>
        <v>5639.2850287111351</v>
      </c>
      <c r="F10349" s="5">
        <f t="shared" si="2095"/>
        <v>842.2157075615122</v>
      </c>
      <c r="G10349" s="5">
        <f t="shared" si="2096"/>
        <v>1301.1455960105666</v>
      </c>
      <c r="H10349" s="5">
        <f t="shared" si="2097"/>
        <v>7782.6463322832142</v>
      </c>
      <c r="I10349" s="5">
        <f t="shared" si="2098"/>
        <v>720</v>
      </c>
      <c r="J10349" s="5">
        <f t="shared" si="2099"/>
        <v>7062.6463322832142</v>
      </c>
      <c r="K10349" s="2">
        <f t="shared" si="2100"/>
        <v>147615.38771325024</v>
      </c>
      <c r="L10349" s="2">
        <f t="shared" si="2101"/>
        <v>229092</v>
      </c>
      <c r="M10349" s="2">
        <f t="shared" si="2102"/>
        <v>40480</v>
      </c>
      <c r="N10349" s="6">
        <f t="shared" si="2103"/>
        <v>0</v>
      </c>
      <c r="O10349" s="2">
        <f t="shared" si="2104"/>
        <v>20996.612286749762</v>
      </c>
      <c r="P10349" s="2" t="str">
        <f t="shared" si="2105"/>
        <v/>
      </c>
    </row>
    <row r="10350" spans="1:16">
      <c r="A10350" s="6">
        <v>15</v>
      </c>
      <c r="B10350" s="6">
        <v>18</v>
      </c>
      <c r="C10350" s="6">
        <v>23</v>
      </c>
      <c r="D10350" s="6">
        <f t="shared" si="2093"/>
        <v>56</v>
      </c>
      <c r="E10350" s="5">
        <f t="shared" si="2094"/>
        <v>5639.2850287111351</v>
      </c>
      <c r="F10350" s="5">
        <f t="shared" si="2095"/>
        <v>842.2157075615122</v>
      </c>
      <c r="G10350" s="5">
        <f t="shared" si="2096"/>
        <v>1377.292184868003</v>
      </c>
      <c r="H10350" s="5">
        <f t="shared" si="2097"/>
        <v>7858.7929211406499</v>
      </c>
      <c r="I10350" s="5">
        <f t="shared" si="2098"/>
        <v>720</v>
      </c>
      <c r="J10350" s="5">
        <f t="shared" si="2099"/>
        <v>7138.7929211406499</v>
      </c>
      <c r="K10350" s="2">
        <f t="shared" si="2100"/>
        <v>148937.37710313627</v>
      </c>
      <c r="L10350" s="2">
        <f t="shared" si="2101"/>
        <v>231792</v>
      </c>
      <c r="M10350" s="2">
        <f t="shared" si="2102"/>
        <v>41360</v>
      </c>
      <c r="N10350" s="6">
        <f t="shared" si="2103"/>
        <v>0</v>
      </c>
      <c r="O10350" s="2">
        <f t="shared" si="2104"/>
        <v>21494.62289686373</v>
      </c>
      <c r="P10350" s="2" t="str">
        <f t="shared" si="2105"/>
        <v/>
      </c>
    </row>
    <row r="10351" spans="1:16">
      <c r="A10351" s="6">
        <v>15</v>
      </c>
      <c r="B10351" s="6">
        <v>18</v>
      </c>
      <c r="C10351" s="6">
        <v>24</v>
      </c>
      <c r="D10351" s="6">
        <f t="shared" si="2093"/>
        <v>57</v>
      </c>
      <c r="E10351" s="5">
        <f t="shared" si="2094"/>
        <v>5639.2850287111351</v>
      </c>
      <c r="F10351" s="5">
        <f t="shared" si="2095"/>
        <v>842.2157075615122</v>
      </c>
      <c r="G10351" s="5">
        <f t="shared" si="2096"/>
        <v>1455.1391344474989</v>
      </c>
      <c r="H10351" s="5">
        <f t="shared" si="2097"/>
        <v>7936.6398707201461</v>
      </c>
      <c r="I10351" s="5">
        <f t="shared" si="2098"/>
        <v>720</v>
      </c>
      <c r="J10351" s="5">
        <f t="shared" si="2099"/>
        <v>7216.6398707201461</v>
      </c>
      <c r="K10351" s="2">
        <f t="shared" si="2100"/>
        <v>150288.88664444699</v>
      </c>
      <c r="L10351" s="2">
        <f t="shared" si="2101"/>
        <v>234492</v>
      </c>
      <c r="M10351" s="2">
        <f t="shared" si="2102"/>
        <v>42240</v>
      </c>
      <c r="N10351" s="6">
        <f t="shared" si="2103"/>
        <v>0</v>
      </c>
      <c r="O10351" s="2">
        <f t="shared" si="2104"/>
        <v>21963.11335555301</v>
      </c>
      <c r="P10351" s="2" t="str">
        <f t="shared" si="2105"/>
        <v/>
      </c>
    </row>
    <row r="10352" spans="1:16">
      <c r="A10352" s="6">
        <v>15</v>
      </c>
      <c r="B10352" s="6">
        <v>18</v>
      </c>
      <c r="C10352" s="6">
        <v>25</v>
      </c>
      <c r="D10352" s="6">
        <f t="shared" si="2093"/>
        <v>58</v>
      </c>
      <c r="E10352" s="5">
        <f t="shared" si="2094"/>
        <v>5639.2850287111351</v>
      </c>
      <c r="F10352" s="5">
        <f t="shared" si="2095"/>
        <v>842.2157075615122</v>
      </c>
      <c r="G10352" s="5">
        <f t="shared" si="2096"/>
        <v>1534.7170558625965</v>
      </c>
      <c r="H10352" s="5">
        <f t="shared" si="2097"/>
        <v>8016.2177921352441</v>
      </c>
      <c r="I10352" s="5">
        <f t="shared" si="2098"/>
        <v>720</v>
      </c>
      <c r="J10352" s="5">
        <f t="shared" si="2099"/>
        <v>7296.2177921352441</v>
      </c>
      <c r="K10352" s="2">
        <f t="shared" si="2100"/>
        <v>151670.44778012577</v>
      </c>
      <c r="L10352" s="2">
        <f t="shared" si="2101"/>
        <v>237192</v>
      </c>
      <c r="M10352" s="2">
        <f t="shared" si="2102"/>
        <v>43120</v>
      </c>
      <c r="N10352" s="6">
        <f t="shared" si="2103"/>
        <v>0</v>
      </c>
      <c r="O10352" s="2">
        <f t="shared" si="2104"/>
        <v>22401.552219874226</v>
      </c>
      <c r="P10352" s="2" t="str">
        <f t="shared" si="2105"/>
        <v/>
      </c>
    </row>
    <row r="10353" spans="1:16">
      <c r="A10353" s="6">
        <v>15</v>
      </c>
      <c r="B10353" s="6">
        <v>18</v>
      </c>
      <c r="C10353" s="6">
        <v>26</v>
      </c>
      <c r="D10353" s="6">
        <f t="shared" si="2093"/>
        <v>59</v>
      </c>
      <c r="E10353" s="5">
        <f t="shared" si="2094"/>
        <v>5639.2850287111351</v>
      </c>
      <c r="F10353" s="5">
        <f t="shared" si="2095"/>
        <v>842.2157075615122</v>
      </c>
      <c r="G10353" s="5">
        <f t="shared" si="2096"/>
        <v>1616.0570598233144</v>
      </c>
      <c r="H10353" s="5">
        <f t="shared" si="2097"/>
        <v>8097.5577960959617</v>
      </c>
      <c r="I10353" s="5">
        <f t="shared" si="2098"/>
        <v>720</v>
      </c>
      <c r="J10353" s="5">
        <f t="shared" si="2099"/>
        <v>7377.5577960959617</v>
      </c>
      <c r="K10353" s="2">
        <f t="shared" si="2100"/>
        <v>153082.60062666598</v>
      </c>
      <c r="L10353" s="2">
        <f t="shared" si="2101"/>
        <v>239892</v>
      </c>
      <c r="M10353" s="2">
        <f t="shared" si="2102"/>
        <v>44000</v>
      </c>
      <c r="N10353" s="6">
        <f t="shared" si="2103"/>
        <v>0</v>
      </c>
      <c r="O10353" s="2">
        <f t="shared" si="2104"/>
        <v>22809.399373334018</v>
      </c>
      <c r="P10353" s="2" t="str">
        <f t="shared" si="2105"/>
        <v/>
      </c>
    </row>
    <row r="10354" spans="1:16">
      <c r="A10354" s="6">
        <v>15</v>
      </c>
      <c r="B10354" s="6">
        <v>18</v>
      </c>
      <c r="C10354" s="6">
        <v>27</v>
      </c>
      <c r="D10354" s="6">
        <f t="shared" si="2093"/>
        <v>60</v>
      </c>
      <c r="E10354" s="5">
        <f t="shared" si="2094"/>
        <v>5639.2850287111351</v>
      </c>
      <c r="F10354" s="5">
        <f t="shared" si="2095"/>
        <v>842.2157075615122</v>
      </c>
      <c r="G10354" s="5">
        <f t="shared" si="2096"/>
        <v>1699.1907643430709</v>
      </c>
      <c r="H10354" s="5">
        <f t="shared" si="2097"/>
        <v>8180.6915006157178</v>
      </c>
      <c r="I10354" s="5">
        <f t="shared" si="2098"/>
        <v>720</v>
      </c>
      <c r="J10354" s="5">
        <f t="shared" si="2099"/>
        <v>7460.6915006157178</v>
      </c>
      <c r="K10354" s="2">
        <f t="shared" si="2100"/>
        <v>154525.89410791176</v>
      </c>
      <c r="L10354" s="2">
        <f t="shared" si="2101"/>
        <v>242592</v>
      </c>
      <c r="M10354" s="2">
        <f t="shared" si="2102"/>
        <v>44880</v>
      </c>
      <c r="N10354" s="6">
        <f t="shared" si="2103"/>
        <v>0</v>
      </c>
      <c r="O10354" s="2">
        <f t="shared" si="2104"/>
        <v>23186.105892088235</v>
      </c>
      <c r="P10354" s="2" t="str">
        <f t="shared" si="2105"/>
        <v/>
      </c>
    </row>
    <row r="10355" spans="1:16">
      <c r="A10355" s="6">
        <v>15</v>
      </c>
      <c r="B10355" s="6">
        <v>18</v>
      </c>
      <c r="C10355" s="6">
        <v>28</v>
      </c>
      <c r="D10355" s="6">
        <f t="shared" si="2093"/>
        <v>61</v>
      </c>
      <c r="E10355" s="5">
        <f t="shared" si="2094"/>
        <v>5639.2850287111351</v>
      </c>
      <c r="F10355" s="5">
        <f t="shared" si="2095"/>
        <v>842.2157075615122</v>
      </c>
      <c r="G10355" s="5">
        <f t="shared" si="2096"/>
        <v>1784.1503025602246</v>
      </c>
      <c r="H10355" s="5">
        <f t="shared" si="2097"/>
        <v>8265.6510388328716</v>
      </c>
      <c r="I10355" s="5">
        <f t="shared" si="2098"/>
        <v>720</v>
      </c>
      <c r="J10355" s="5">
        <f t="shared" si="2099"/>
        <v>7545.6510388328716</v>
      </c>
      <c r="K10355" s="2">
        <f t="shared" si="2100"/>
        <v>156000.88609084848</v>
      </c>
      <c r="L10355" s="2">
        <f t="shared" si="2101"/>
        <v>245292</v>
      </c>
      <c r="M10355" s="2">
        <f t="shared" si="2102"/>
        <v>45760</v>
      </c>
      <c r="N10355" s="6">
        <f t="shared" si="2103"/>
        <v>0</v>
      </c>
      <c r="O10355" s="2">
        <f t="shared" si="2104"/>
        <v>23531.113909151522</v>
      </c>
      <c r="P10355" s="2" t="str">
        <f t="shared" si="2105"/>
        <v/>
      </c>
    </row>
    <row r="10356" spans="1:16">
      <c r="A10356" s="6">
        <v>15</v>
      </c>
      <c r="B10356" s="6">
        <v>18</v>
      </c>
      <c r="C10356" s="6">
        <v>29</v>
      </c>
      <c r="D10356" s="6">
        <f t="shared" si="2093"/>
        <v>62</v>
      </c>
      <c r="E10356" s="5">
        <f t="shared" si="2094"/>
        <v>5639.2850287111351</v>
      </c>
      <c r="F10356" s="5">
        <f t="shared" si="2095"/>
        <v>842.2157075615122</v>
      </c>
      <c r="G10356" s="5">
        <f t="shared" si="2096"/>
        <v>1870.9683306758782</v>
      </c>
      <c r="H10356" s="5">
        <f t="shared" si="2097"/>
        <v>8352.4690669485262</v>
      </c>
      <c r="I10356" s="5">
        <f t="shared" si="2098"/>
        <v>720</v>
      </c>
      <c r="J10356" s="5">
        <f t="shared" si="2099"/>
        <v>7632.4690669485262</v>
      </c>
      <c r="K10356" s="2">
        <f t="shared" si="2100"/>
        <v>157508.14352341191</v>
      </c>
      <c r="L10356" s="2">
        <f t="shared" si="2101"/>
        <v>247992</v>
      </c>
      <c r="M10356" s="2">
        <f t="shared" si="2102"/>
        <v>46640</v>
      </c>
      <c r="N10356" s="6">
        <f t="shared" si="2103"/>
        <v>0</v>
      </c>
      <c r="O10356" s="2">
        <f t="shared" si="2104"/>
        <v>23843.856476588087</v>
      </c>
      <c r="P10356" s="2" t="str">
        <f t="shared" si="2105"/>
        <v/>
      </c>
    </row>
    <row r="10357" spans="1:16">
      <c r="A10357" s="6">
        <v>15</v>
      </c>
      <c r="B10357" s="6">
        <v>18</v>
      </c>
      <c r="C10357" s="6">
        <v>30</v>
      </c>
      <c r="D10357" s="6">
        <f t="shared" si="2093"/>
        <v>63</v>
      </c>
      <c r="E10357" s="5">
        <f t="shared" si="2094"/>
        <v>5639.2850287111351</v>
      </c>
      <c r="F10357" s="5">
        <f t="shared" si="2095"/>
        <v>842.2157075615122</v>
      </c>
      <c r="G10357" s="5">
        <f t="shared" si="2096"/>
        <v>1959.6780360096488</v>
      </c>
      <c r="H10357" s="5">
        <f t="shared" si="2097"/>
        <v>8441.1787722822955</v>
      </c>
      <c r="I10357" s="5">
        <f t="shared" si="2098"/>
        <v>720</v>
      </c>
      <c r="J10357" s="5">
        <f t="shared" si="2099"/>
        <v>7721.1787722822955</v>
      </c>
      <c r="K10357" s="2">
        <f t="shared" si="2100"/>
        <v>159048.24257434541</v>
      </c>
      <c r="L10357" s="2">
        <f t="shared" si="2101"/>
        <v>250692</v>
      </c>
      <c r="M10357" s="2">
        <f t="shared" si="2102"/>
        <v>47520</v>
      </c>
      <c r="N10357" s="6">
        <f t="shared" si="2103"/>
        <v>0</v>
      </c>
      <c r="O10357" s="2">
        <f t="shared" si="2104"/>
        <v>24123.757425654592</v>
      </c>
      <c r="P10357" s="2" t="str">
        <f t="shared" si="2105"/>
        <v/>
      </c>
    </row>
    <row r="10358" spans="1:16">
      <c r="A10358" s="6">
        <v>15</v>
      </c>
      <c r="B10358" s="6">
        <v>19</v>
      </c>
      <c r="C10358" s="6">
        <v>0</v>
      </c>
      <c r="D10358" s="6">
        <f t="shared" si="2093"/>
        <v>34</v>
      </c>
      <c r="E10358" s="5">
        <f t="shared" si="2094"/>
        <v>5639.2850287111351</v>
      </c>
      <c r="F10358" s="5">
        <f t="shared" si="2095"/>
        <v>911.23060582002495</v>
      </c>
      <c r="G10358" s="5">
        <f t="shared" si="2096"/>
        <v>0</v>
      </c>
      <c r="H10358" s="5">
        <f t="shared" si="2097"/>
        <v>6550.5156345311598</v>
      </c>
      <c r="I10358" s="5">
        <f t="shared" si="2098"/>
        <v>720</v>
      </c>
      <c r="J10358" s="5">
        <f t="shared" si="2099"/>
        <v>5830.5156345311598</v>
      </c>
      <c r="K10358" s="2">
        <f t="shared" si="2100"/>
        <v>126224.22976616597</v>
      </c>
      <c r="L10358" s="2">
        <f t="shared" si="2101"/>
        <v>171786</v>
      </c>
      <c r="M10358" s="2">
        <f t="shared" si="2102"/>
        <v>21560</v>
      </c>
      <c r="N10358" s="6">
        <f t="shared" si="2103"/>
        <v>0</v>
      </c>
      <c r="O10358" s="2">
        <f t="shared" si="2104"/>
        <v>4001.7702338340314</v>
      </c>
      <c r="P10358" s="2" t="str">
        <f t="shared" si="2105"/>
        <v/>
      </c>
    </row>
    <row r="10359" spans="1:16">
      <c r="A10359" s="6">
        <v>15</v>
      </c>
      <c r="B10359" s="6">
        <v>19</v>
      </c>
      <c r="C10359" s="6">
        <v>1</v>
      </c>
      <c r="D10359" s="6">
        <f t="shared" si="2093"/>
        <v>35</v>
      </c>
      <c r="E10359" s="5">
        <f t="shared" si="2094"/>
        <v>5639.2850287111351</v>
      </c>
      <c r="F10359" s="5">
        <f t="shared" si="2095"/>
        <v>911.23060582002495</v>
      </c>
      <c r="G10359" s="5">
        <f t="shared" si="2096"/>
        <v>45.5625</v>
      </c>
      <c r="H10359" s="5">
        <f t="shared" si="2097"/>
        <v>6596.0781345311598</v>
      </c>
      <c r="I10359" s="5">
        <f t="shared" si="2098"/>
        <v>720</v>
      </c>
      <c r="J10359" s="5">
        <f t="shared" si="2099"/>
        <v>5876.0781345311598</v>
      </c>
      <c r="K10359" s="2">
        <f t="shared" si="2100"/>
        <v>127015.24539116597</v>
      </c>
      <c r="L10359" s="2">
        <f t="shared" si="2101"/>
        <v>174486</v>
      </c>
      <c r="M10359" s="2">
        <f t="shared" si="2102"/>
        <v>22440</v>
      </c>
      <c r="N10359" s="6">
        <f t="shared" si="2103"/>
        <v>0</v>
      </c>
      <c r="O10359" s="2">
        <f t="shared" si="2104"/>
        <v>5030.7546088340314</v>
      </c>
      <c r="P10359" s="2" t="str">
        <f t="shared" si="2105"/>
        <v/>
      </c>
    </row>
    <row r="10360" spans="1:16">
      <c r="A10360" s="6">
        <v>15</v>
      </c>
      <c r="B10360" s="6">
        <v>19</v>
      </c>
      <c r="C10360" s="6">
        <v>2</v>
      </c>
      <c r="D10360" s="6">
        <f t="shared" si="2093"/>
        <v>36</v>
      </c>
      <c r="E10360" s="5">
        <f t="shared" si="2094"/>
        <v>5639.2850287111351</v>
      </c>
      <c r="F10360" s="5">
        <f t="shared" si="2095"/>
        <v>911.23060582002495</v>
      </c>
      <c r="G10360" s="5">
        <f t="shared" si="2096"/>
        <v>92.264062499999994</v>
      </c>
      <c r="H10360" s="5">
        <f t="shared" si="2097"/>
        <v>6642.7796970311601</v>
      </c>
      <c r="I10360" s="5">
        <f t="shared" si="2098"/>
        <v>720</v>
      </c>
      <c r="J10360" s="5">
        <f t="shared" si="2099"/>
        <v>5922.7796970311601</v>
      </c>
      <c r="K10360" s="2">
        <f t="shared" si="2100"/>
        <v>127826.03640679097</v>
      </c>
      <c r="L10360" s="2">
        <f t="shared" si="2101"/>
        <v>177186</v>
      </c>
      <c r="M10360" s="2">
        <f t="shared" si="2102"/>
        <v>23320</v>
      </c>
      <c r="N10360" s="6">
        <f t="shared" si="2103"/>
        <v>0</v>
      </c>
      <c r="O10360" s="2">
        <f t="shared" si="2104"/>
        <v>6039.9635932090314</v>
      </c>
      <c r="P10360" s="2" t="str">
        <f t="shared" si="2105"/>
        <v/>
      </c>
    </row>
    <row r="10361" spans="1:16">
      <c r="A10361" s="6">
        <v>15</v>
      </c>
      <c r="B10361" s="6">
        <v>19</v>
      </c>
      <c r="C10361" s="6">
        <v>3</v>
      </c>
      <c r="D10361" s="6">
        <f t="shared" si="2093"/>
        <v>37</v>
      </c>
      <c r="E10361" s="5">
        <f t="shared" si="2094"/>
        <v>5639.2850287111351</v>
      </c>
      <c r="F10361" s="5">
        <f t="shared" si="2095"/>
        <v>911.23060582002495</v>
      </c>
      <c r="G10361" s="5">
        <f t="shared" si="2096"/>
        <v>140.12604492187498</v>
      </c>
      <c r="H10361" s="5">
        <f t="shared" si="2097"/>
        <v>6690.6416794530351</v>
      </c>
      <c r="I10361" s="5">
        <f t="shared" si="2098"/>
        <v>720</v>
      </c>
      <c r="J10361" s="5">
        <f t="shared" si="2099"/>
        <v>5970.6416794530351</v>
      </c>
      <c r="K10361" s="2">
        <f t="shared" si="2100"/>
        <v>128656.97360161519</v>
      </c>
      <c r="L10361" s="2">
        <f t="shared" si="2101"/>
        <v>179886</v>
      </c>
      <c r="M10361" s="2">
        <f t="shared" si="2102"/>
        <v>24200</v>
      </c>
      <c r="N10361" s="6">
        <f t="shared" si="2103"/>
        <v>0</v>
      </c>
      <c r="O10361" s="2">
        <f t="shared" si="2104"/>
        <v>7029.0263983848126</v>
      </c>
      <c r="P10361" s="2" t="str">
        <f t="shared" si="2105"/>
        <v/>
      </c>
    </row>
    <row r="10362" spans="1:16">
      <c r="A10362" s="6">
        <v>15</v>
      </c>
      <c r="B10362" s="6">
        <v>19</v>
      </c>
      <c r="C10362" s="6">
        <v>4</v>
      </c>
      <c r="D10362" s="6">
        <f t="shared" si="2093"/>
        <v>38</v>
      </c>
      <c r="E10362" s="5">
        <f t="shared" si="2094"/>
        <v>5639.2850287111351</v>
      </c>
      <c r="F10362" s="5">
        <f t="shared" si="2095"/>
        <v>911.23060582002495</v>
      </c>
      <c r="G10362" s="5">
        <f t="shared" si="2096"/>
        <v>189.17016064453125</v>
      </c>
      <c r="H10362" s="5">
        <f t="shared" si="2097"/>
        <v>6739.6857951756911</v>
      </c>
      <c r="I10362" s="5">
        <f t="shared" si="2098"/>
        <v>720</v>
      </c>
      <c r="J10362" s="5">
        <f t="shared" si="2099"/>
        <v>6019.6857951756911</v>
      </c>
      <c r="K10362" s="2">
        <f t="shared" si="2100"/>
        <v>129508.43394402241</v>
      </c>
      <c r="L10362" s="2">
        <f t="shared" si="2101"/>
        <v>182586</v>
      </c>
      <c r="M10362" s="2">
        <f t="shared" si="2102"/>
        <v>25080</v>
      </c>
      <c r="N10362" s="6">
        <f t="shared" si="2103"/>
        <v>0</v>
      </c>
      <c r="O10362" s="2">
        <f t="shared" si="2104"/>
        <v>7997.5660559775861</v>
      </c>
      <c r="P10362" s="2" t="str">
        <f t="shared" si="2105"/>
        <v/>
      </c>
    </row>
    <row r="10363" spans="1:16">
      <c r="A10363" s="6">
        <v>15</v>
      </c>
      <c r="B10363" s="6">
        <v>19</v>
      </c>
      <c r="C10363" s="6">
        <v>5</v>
      </c>
      <c r="D10363" s="6">
        <f t="shared" si="2093"/>
        <v>39</v>
      </c>
      <c r="E10363" s="5">
        <f t="shared" si="2094"/>
        <v>5639.2850287111351</v>
      </c>
      <c r="F10363" s="5">
        <f t="shared" si="2095"/>
        <v>911.23060582002495</v>
      </c>
      <c r="G10363" s="5">
        <f t="shared" si="2096"/>
        <v>239.41848456573481</v>
      </c>
      <c r="H10363" s="5">
        <f t="shared" si="2097"/>
        <v>6789.9341190968944</v>
      </c>
      <c r="I10363" s="5">
        <f t="shared" si="2098"/>
        <v>720</v>
      </c>
      <c r="J10363" s="5">
        <f t="shared" si="2099"/>
        <v>6069.9341190968944</v>
      </c>
      <c r="K10363" s="2">
        <f t="shared" si="2100"/>
        <v>130380.80067876553</v>
      </c>
      <c r="L10363" s="2">
        <f t="shared" si="2101"/>
        <v>185286</v>
      </c>
      <c r="M10363" s="2">
        <f t="shared" si="2102"/>
        <v>25960</v>
      </c>
      <c r="N10363" s="6">
        <f t="shared" si="2103"/>
        <v>0</v>
      </c>
      <c r="O10363" s="2">
        <f t="shared" si="2104"/>
        <v>8945.1993212344678</v>
      </c>
      <c r="P10363" s="2" t="str">
        <f t="shared" si="2105"/>
        <v/>
      </c>
    </row>
    <row r="10364" spans="1:16">
      <c r="A10364" s="6">
        <v>15</v>
      </c>
      <c r="B10364" s="6">
        <v>19</v>
      </c>
      <c r="C10364" s="6">
        <v>6</v>
      </c>
      <c r="D10364" s="6">
        <f t="shared" si="2093"/>
        <v>40</v>
      </c>
      <c r="E10364" s="5">
        <f t="shared" si="2094"/>
        <v>5639.2850287111351</v>
      </c>
      <c r="F10364" s="5">
        <f t="shared" si="2095"/>
        <v>911.23060582002495</v>
      </c>
      <c r="G10364" s="5">
        <f t="shared" si="2096"/>
        <v>290.89345874736784</v>
      </c>
      <c r="H10364" s="5">
        <f t="shared" si="2097"/>
        <v>6841.4090932785275</v>
      </c>
      <c r="I10364" s="5">
        <f t="shared" si="2098"/>
        <v>720</v>
      </c>
      <c r="J10364" s="5">
        <f t="shared" si="2099"/>
        <v>6121.4090932785275</v>
      </c>
      <c r="K10364" s="2">
        <f t="shared" si="2100"/>
        <v>131274.46342497441</v>
      </c>
      <c r="L10364" s="2">
        <f t="shared" si="2101"/>
        <v>187986</v>
      </c>
      <c r="M10364" s="2">
        <f t="shared" si="2102"/>
        <v>26840</v>
      </c>
      <c r="N10364" s="6">
        <f t="shared" si="2103"/>
        <v>0</v>
      </c>
      <c r="O10364" s="2">
        <f t="shared" si="2104"/>
        <v>9871.5365750255878</v>
      </c>
      <c r="P10364" s="2" t="str">
        <f t="shared" si="2105"/>
        <v/>
      </c>
    </row>
    <row r="10365" spans="1:16">
      <c r="A10365" s="6">
        <v>15</v>
      </c>
      <c r="B10365" s="6">
        <v>19</v>
      </c>
      <c r="C10365" s="6">
        <v>7</v>
      </c>
      <c r="D10365" s="6">
        <f t="shared" si="2093"/>
        <v>41</v>
      </c>
      <c r="E10365" s="5">
        <f t="shared" si="2094"/>
        <v>5639.2850287111351</v>
      </c>
      <c r="F10365" s="5">
        <f t="shared" si="2095"/>
        <v>911.23060582002495</v>
      </c>
      <c r="G10365" s="5">
        <f t="shared" si="2096"/>
        <v>343.61789814532818</v>
      </c>
      <c r="H10365" s="5">
        <f t="shared" si="2097"/>
        <v>6894.1335326764884</v>
      </c>
      <c r="I10365" s="5">
        <f t="shared" si="2098"/>
        <v>720</v>
      </c>
      <c r="J10365" s="5">
        <f t="shared" si="2099"/>
        <v>6174.1335326764884</v>
      </c>
      <c r="K10365" s="2">
        <f t="shared" si="2100"/>
        <v>132189.81827563347</v>
      </c>
      <c r="L10365" s="2">
        <f t="shared" si="2101"/>
        <v>190686</v>
      </c>
      <c r="M10365" s="2">
        <f t="shared" si="2102"/>
        <v>27720</v>
      </c>
      <c r="N10365" s="6">
        <f t="shared" si="2103"/>
        <v>0</v>
      </c>
      <c r="O10365" s="2">
        <f t="shared" si="2104"/>
        <v>10776.181724366528</v>
      </c>
      <c r="P10365" s="2" t="str">
        <f t="shared" si="2105"/>
        <v/>
      </c>
    </row>
    <row r="10366" spans="1:16">
      <c r="A10366" s="6">
        <v>15</v>
      </c>
      <c r="B10366" s="6">
        <v>19</v>
      </c>
      <c r="C10366" s="6">
        <v>8</v>
      </c>
      <c r="D10366" s="6">
        <f t="shared" si="2093"/>
        <v>42</v>
      </c>
      <c r="E10366" s="5">
        <f t="shared" si="2094"/>
        <v>5639.2850287111351</v>
      </c>
      <c r="F10366" s="5">
        <f t="shared" si="2095"/>
        <v>911.23060582002495</v>
      </c>
      <c r="G10366" s="5">
        <f t="shared" si="2096"/>
        <v>397.61499642530839</v>
      </c>
      <c r="H10366" s="5">
        <f t="shared" si="2097"/>
        <v>6948.1306309564679</v>
      </c>
      <c r="I10366" s="5">
        <f t="shared" si="2098"/>
        <v>720</v>
      </c>
      <c r="J10366" s="5">
        <f t="shared" si="2099"/>
        <v>6228.1306309564679</v>
      </c>
      <c r="K10366" s="2">
        <f t="shared" si="2100"/>
        <v>133127.26789854979</v>
      </c>
      <c r="L10366" s="2">
        <f t="shared" si="2101"/>
        <v>193386</v>
      </c>
      <c r="M10366" s="2">
        <f t="shared" si="2102"/>
        <v>28600</v>
      </c>
      <c r="N10366" s="6">
        <f t="shared" si="2103"/>
        <v>0</v>
      </c>
      <c r="O10366" s="2">
        <f t="shared" si="2104"/>
        <v>11658.732101450209</v>
      </c>
      <c r="P10366" s="2" t="str">
        <f t="shared" si="2105"/>
        <v/>
      </c>
    </row>
    <row r="10367" spans="1:16">
      <c r="A10367" s="6">
        <v>15</v>
      </c>
      <c r="B10367" s="6">
        <v>19</v>
      </c>
      <c r="C10367" s="6">
        <v>9</v>
      </c>
      <c r="D10367" s="6">
        <f t="shared" si="2093"/>
        <v>43</v>
      </c>
      <c r="E10367" s="5">
        <f t="shared" si="2094"/>
        <v>5639.2850287111351</v>
      </c>
      <c r="F10367" s="5">
        <f t="shared" si="2095"/>
        <v>911.23060582002495</v>
      </c>
      <c r="G10367" s="5">
        <f t="shared" si="2096"/>
        <v>452.90833186570285</v>
      </c>
      <c r="H10367" s="5">
        <f t="shared" si="2097"/>
        <v>7003.4239663968629</v>
      </c>
      <c r="I10367" s="5">
        <f t="shared" si="2098"/>
        <v>720</v>
      </c>
      <c r="J10367" s="5">
        <f t="shared" si="2099"/>
        <v>6283.4239663968629</v>
      </c>
      <c r="K10367" s="2">
        <f t="shared" si="2100"/>
        <v>134087.22163883442</v>
      </c>
      <c r="L10367" s="2">
        <f t="shared" si="2101"/>
        <v>196086</v>
      </c>
      <c r="M10367" s="2">
        <f t="shared" si="2102"/>
        <v>29480</v>
      </c>
      <c r="N10367" s="6">
        <f t="shared" si="2103"/>
        <v>0</v>
      </c>
      <c r="O10367" s="2">
        <f t="shared" si="2104"/>
        <v>12518.778361165576</v>
      </c>
      <c r="P10367" s="2" t="str">
        <f t="shared" si="2105"/>
        <v/>
      </c>
    </row>
    <row r="10368" spans="1:16">
      <c r="A10368" s="6">
        <v>15</v>
      </c>
      <c r="B10368" s="6">
        <v>19</v>
      </c>
      <c r="C10368" s="6">
        <v>10</v>
      </c>
      <c r="D10368" s="6">
        <f t="shared" si="2093"/>
        <v>44</v>
      </c>
      <c r="E10368" s="5">
        <f t="shared" si="2094"/>
        <v>5639.2850287111351</v>
      </c>
      <c r="F10368" s="5">
        <f t="shared" si="2095"/>
        <v>911.23060582002495</v>
      </c>
      <c r="G10368" s="5">
        <f t="shared" si="2096"/>
        <v>509.52187334891573</v>
      </c>
      <c r="H10368" s="5">
        <f t="shared" si="2097"/>
        <v>7060.0375078800753</v>
      </c>
      <c r="I10368" s="5">
        <f t="shared" si="2098"/>
        <v>720</v>
      </c>
      <c r="J10368" s="5">
        <f t="shared" si="2099"/>
        <v>6340.0375078800753</v>
      </c>
      <c r="K10368" s="2">
        <f t="shared" si="2100"/>
        <v>135070.09562291799</v>
      </c>
      <c r="L10368" s="2">
        <f t="shared" si="2101"/>
        <v>198786</v>
      </c>
      <c r="M10368" s="2">
        <f t="shared" si="2102"/>
        <v>30360</v>
      </c>
      <c r="N10368" s="6">
        <f t="shared" si="2103"/>
        <v>0</v>
      </c>
      <c r="O10368" s="2">
        <f t="shared" si="2104"/>
        <v>13355.904377082014</v>
      </c>
      <c r="P10368" s="2" t="str">
        <f t="shared" si="2105"/>
        <v/>
      </c>
    </row>
    <row r="10369" spans="1:16">
      <c r="A10369" s="6">
        <v>15</v>
      </c>
      <c r="B10369" s="6">
        <v>19</v>
      </c>
      <c r="C10369" s="6">
        <v>11</v>
      </c>
      <c r="D10369" s="6">
        <f t="shared" si="2093"/>
        <v>45</v>
      </c>
      <c r="E10369" s="5">
        <f t="shared" si="2094"/>
        <v>5639.2850287111351</v>
      </c>
      <c r="F10369" s="5">
        <f t="shared" si="2095"/>
        <v>911.23060582002495</v>
      </c>
      <c r="G10369" s="5">
        <f t="shared" si="2096"/>
        <v>567.47998644235474</v>
      </c>
      <c r="H10369" s="5">
        <f t="shared" si="2097"/>
        <v>7117.9956209735146</v>
      </c>
      <c r="I10369" s="5">
        <f t="shared" si="2098"/>
        <v>720</v>
      </c>
      <c r="J10369" s="5">
        <f t="shared" si="2099"/>
        <v>6397.9956209735146</v>
      </c>
      <c r="K10369" s="2">
        <f t="shared" si="2100"/>
        <v>136076.31286412349</v>
      </c>
      <c r="L10369" s="2">
        <f t="shared" si="2101"/>
        <v>201486</v>
      </c>
      <c r="M10369" s="2">
        <f t="shared" si="2102"/>
        <v>31240</v>
      </c>
      <c r="N10369" s="6">
        <f t="shared" si="2103"/>
        <v>0</v>
      </c>
      <c r="O10369" s="2">
        <f t="shared" si="2104"/>
        <v>14169.687135876506</v>
      </c>
      <c r="P10369" s="2" t="str">
        <f t="shared" si="2105"/>
        <v/>
      </c>
    </row>
    <row r="10370" spans="1:16">
      <c r="A10370" s="6">
        <v>15</v>
      </c>
      <c r="B10370" s="6">
        <v>19</v>
      </c>
      <c r="C10370" s="6">
        <v>12</v>
      </c>
      <c r="D10370" s="6">
        <f t="shared" si="2093"/>
        <v>46</v>
      </c>
      <c r="E10370" s="5">
        <f t="shared" si="2094"/>
        <v>5639.2850287111351</v>
      </c>
      <c r="F10370" s="5">
        <f t="shared" si="2095"/>
        <v>911.23060582002495</v>
      </c>
      <c r="G10370" s="5">
        <f t="shared" si="2096"/>
        <v>626.80743957041921</v>
      </c>
      <c r="H10370" s="5">
        <f t="shared" si="2097"/>
        <v>7177.3230741015786</v>
      </c>
      <c r="I10370" s="5">
        <f t="shared" si="2098"/>
        <v>720</v>
      </c>
      <c r="J10370" s="5">
        <f t="shared" si="2099"/>
        <v>6457.3230741015786</v>
      </c>
      <c r="K10370" s="2">
        <f t="shared" si="2100"/>
        <v>137106.30336981907</v>
      </c>
      <c r="L10370" s="2">
        <f t="shared" si="2101"/>
        <v>204186</v>
      </c>
      <c r="M10370" s="2">
        <f t="shared" si="2102"/>
        <v>32120</v>
      </c>
      <c r="N10370" s="6">
        <f t="shared" si="2103"/>
        <v>0</v>
      </c>
      <c r="O10370" s="2">
        <f t="shared" si="2104"/>
        <v>14959.69663018093</v>
      </c>
      <c r="P10370" s="2" t="str">
        <f t="shared" si="2105"/>
        <v/>
      </c>
    </row>
    <row r="10371" spans="1:16">
      <c r="A10371" s="6">
        <v>15</v>
      </c>
      <c r="B10371" s="6">
        <v>19</v>
      </c>
      <c r="C10371" s="6">
        <v>13</v>
      </c>
      <c r="D10371" s="6">
        <f t="shared" si="2093"/>
        <v>47</v>
      </c>
      <c r="E10371" s="5">
        <f t="shared" si="2094"/>
        <v>5639.2850287111351</v>
      </c>
      <c r="F10371" s="5">
        <f t="shared" si="2095"/>
        <v>911.23060582002495</v>
      </c>
      <c r="G10371" s="5">
        <f t="shared" si="2096"/>
        <v>687.52941027880343</v>
      </c>
      <c r="H10371" s="5">
        <f t="shared" si="2097"/>
        <v>7238.0450448099637</v>
      </c>
      <c r="I10371" s="5">
        <f t="shared" si="2098"/>
        <v>720</v>
      </c>
      <c r="J10371" s="5">
        <f t="shared" si="2099"/>
        <v>6518.0450448099637</v>
      </c>
      <c r="K10371" s="2">
        <f t="shared" si="2100"/>
        <v>138160.50425017299</v>
      </c>
      <c r="L10371" s="2">
        <f t="shared" si="2101"/>
        <v>206886</v>
      </c>
      <c r="M10371" s="2">
        <f t="shared" si="2102"/>
        <v>33000</v>
      </c>
      <c r="N10371" s="6">
        <f t="shared" si="2103"/>
        <v>0</v>
      </c>
      <c r="O10371" s="2">
        <f t="shared" si="2104"/>
        <v>15725.495749827009</v>
      </c>
      <c r="P10371" s="2" t="str">
        <f t="shared" si="2105"/>
        <v/>
      </c>
    </row>
    <row r="10372" spans="1:16">
      <c r="A10372" s="6">
        <v>15</v>
      </c>
      <c r="B10372" s="6">
        <v>19</v>
      </c>
      <c r="C10372" s="6">
        <v>14</v>
      </c>
      <c r="D10372" s="6">
        <f t="shared" ref="D10372:D10435" si="2106">A10372+B10372+C10372</f>
        <v>48</v>
      </c>
      <c r="E10372" s="5">
        <f t="shared" ref="E10372:E10435" si="2107">IF(A10372=0,0,A10372*LABOR_HRS_WK_TOM*SEASON_WEEKS*(1+DIM_PCT_TOM)^A10372)</f>
        <v>5639.2850287111351</v>
      </c>
      <c r="F10372" s="5">
        <f t="shared" ref="F10372:F10435" si="2108">IF(B10372=0,0,B10372*LABOR_HRS_WK_CAR*SEASON_WEEKS*(1+DIM_PCT_CAR)^B10372)</f>
        <v>911.23060582002495</v>
      </c>
      <c r="G10372" s="5">
        <f t="shared" ref="G10372:G10435" si="2109">IF(C10372=0,0,C10372*LABOR_HRS_WK_MES*SEASON_WEEKS*(1+DIM_PCT_MES)^C10372)</f>
        <v>749.67149159246469</v>
      </c>
      <c r="H10372" s="5">
        <f t="shared" ref="H10372:H10435" si="2110">E10372+F10372+G10372</f>
        <v>7300.1871261236247</v>
      </c>
      <c r="I10372" s="5">
        <f t="shared" ref="I10372:I10435" si="2111">MIN(H10372,FARMER_HRS)</f>
        <v>720</v>
      </c>
      <c r="J10372" s="5">
        <f t="shared" ref="J10372:J10435" si="2112">MAX(0,H10372-FARMER_HRS)</f>
        <v>6580.1871261236247</v>
      </c>
      <c r="K10372" s="2">
        <f t="shared" ref="K10372:K10435" si="2113">I10372*FARMER_RATE+J10372*TEMP_WORKER_RATE</f>
        <v>139239.35982853515</v>
      </c>
      <c r="L10372" s="2">
        <f t="shared" ref="L10372:L10435" si="2114">A10372*PRICE_TOM+B10372*PRICE_CAR+C10372*PRICE_MES</f>
        <v>209586</v>
      </c>
      <c r="M10372" s="2">
        <f t="shared" ref="M10372:M10435" si="2115">A10372*FERT_BED_TOM+B10372*FERT_BED_CAR+C10372*FERT_BED_MES</f>
        <v>33880</v>
      </c>
      <c r="N10372" s="6">
        <f t="shared" ref="N10372:N10435" si="2116">IF(AND(D10372&lt;=TOTAL_BEDS,J10372&lt;=TEMP_WORKER_MAX*TEMP_WORKER_HRS),1,0)</f>
        <v>0</v>
      </c>
      <c r="O10372" s="2">
        <f t="shared" ref="O10372:O10435" si="2117">L10372-M10372-K10372-FIXED_COSTS</f>
        <v>16466.640171464853</v>
      </c>
      <c r="P10372" s="2" t="str">
        <f t="shared" ref="P10372:P10435" si="2118">IF(N10372=1,O10372,"")</f>
        <v/>
      </c>
    </row>
    <row r="10373" spans="1:16">
      <c r="A10373" s="6">
        <v>15</v>
      </c>
      <c r="B10373" s="6">
        <v>19</v>
      </c>
      <c r="C10373" s="6">
        <v>15</v>
      </c>
      <c r="D10373" s="6">
        <f t="shared" si="2106"/>
        <v>49</v>
      </c>
      <c r="E10373" s="5">
        <f t="shared" si="2107"/>
        <v>5639.2850287111351</v>
      </c>
      <c r="F10373" s="5">
        <f t="shared" si="2108"/>
        <v>911.23060582002495</v>
      </c>
      <c r="G10373" s="5">
        <f t="shared" si="2109"/>
        <v>813.25969846861108</v>
      </c>
      <c r="H10373" s="5">
        <f t="shared" si="2110"/>
        <v>7363.7753329997704</v>
      </c>
      <c r="I10373" s="5">
        <f t="shared" si="2111"/>
        <v>720</v>
      </c>
      <c r="J10373" s="5">
        <f t="shared" si="2112"/>
        <v>6643.7753329997704</v>
      </c>
      <c r="K10373" s="2">
        <f t="shared" si="2113"/>
        <v>140343.32175346825</v>
      </c>
      <c r="L10373" s="2">
        <f t="shared" si="2114"/>
        <v>212286</v>
      </c>
      <c r="M10373" s="2">
        <f t="shared" si="2115"/>
        <v>34760</v>
      </c>
      <c r="N10373" s="6">
        <f t="shared" si="2116"/>
        <v>0</v>
      </c>
      <c r="O10373" s="2">
        <f t="shared" si="2117"/>
        <v>17182.678246531752</v>
      </c>
      <c r="P10373" s="2" t="str">
        <f t="shared" si="2118"/>
        <v/>
      </c>
    </row>
    <row r="10374" spans="1:16">
      <c r="A10374" s="6">
        <v>15</v>
      </c>
      <c r="B10374" s="6">
        <v>19</v>
      </c>
      <c r="C10374" s="6">
        <v>16</v>
      </c>
      <c r="D10374" s="6">
        <f t="shared" si="2106"/>
        <v>50</v>
      </c>
      <c r="E10374" s="5">
        <f t="shared" si="2107"/>
        <v>5639.2850287111351</v>
      </c>
      <c r="F10374" s="5">
        <f t="shared" si="2108"/>
        <v>911.23060582002495</v>
      </c>
      <c r="G10374" s="5">
        <f t="shared" si="2109"/>
        <v>878.32047434610013</v>
      </c>
      <c r="H10374" s="5">
        <f t="shared" si="2110"/>
        <v>7428.8361088772599</v>
      </c>
      <c r="I10374" s="5">
        <f t="shared" si="2111"/>
        <v>720</v>
      </c>
      <c r="J10374" s="5">
        <f t="shared" si="2112"/>
        <v>6708.8361088772599</v>
      </c>
      <c r="K10374" s="2">
        <f t="shared" si="2113"/>
        <v>141472.84911245242</v>
      </c>
      <c r="L10374" s="2">
        <f t="shared" si="2114"/>
        <v>214986</v>
      </c>
      <c r="M10374" s="2">
        <f t="shared" si="2115"/>
        <v>35640</v>
      </c>
      <c r="N10374" s="6">
        <f t="shared" si="2116"/>
        <v>0</v>
      </c>
      <c r="O10374" s="2">
        <f t="shared" si="2117"/>
        <v>17873.150887547585</v>
      </c>
      <c r="P10374" s="2" t="str">
        <f t="shared" si="2118"/>
        <v/>
      </c>
    </row>
    <row r="10375" spans="1:16">
      <c r="A10375" s="6">
        <v>15</v>
      </c>
      <c r="B10375" s="6">
        <v>19</v>
      </c>
      <c r="C10375" s="6">
        <v>17</v>
      </c>
      <c r="D10375" s="6">
        <f t="shared" si="2106"/>
        <v>51</v>
      </c>
      <c r="E10375" s="5">
        <f t="shared" si="2107"/>
        <v>5639.2850287111351</v>
      </c>
      <c r="F10375" s="5">
        <f t="shared" si="2108"/>
        <v>911.23060582002495</v>
      </c>
      <c r="G10375" s="5">
        <f t="shared" si="2109"/>
        <v>944.88069779264049</v>
      </c>
      <c r="H10375" s="5">
        <f t="shared" si="2110"/>
        <v>7495.3963323238004</v>
      </c>
      <c r="I10375" s="5">
        <f t="shared" si="2111"/>
        <v>720</v>
      </c>
      <c r="J10375" s="5">
        <f t="shared" si="2112"/>
        <v>6775.3963323238004</v>
      </c>
      <c r="K10375" s="2">
        <f t="shared" si="2113"/>
        <v>142628.40854728821</v>
      </c>
      <c r="L10375" s="2">
        <f t="shared" si="2114"/>
        <v>217686</v>
      </c>
      <c r="M10375" s="2">
        <f t="shared" si="2115"/>
        <v>36520</v>
      </c>
      <c r="N10375" s="6">
        <f t="shared" si="2116"/>
        <v>0</v>
      </c>
      <c r="O10375" s="2">
        <f t="shared" si="2117"/>
        <v>18537.591452711786</v>
      </c>
      <c r="P10375" s="2" t="str">
        <f t="shared" si="2118"/>
        <v/>
      </c>
    </row>
    <row r="10376" spans="1:16">
      <c r="A10376" s="6">
        <v>15</v>
      </c>
      <c r="B10376" s="6">
        <v>19</v>
      </c>
      <c r="C10376" s="6">
        <v>18</v>
      </c>
      <c r="D10376" s="6">
        <f t="shared" si="2106"/>
        <v>52</v>
      </c>
      <c r="E10376" s="5">
        <f t="shared" si="2107"/>
        <v>5639.2850287111351</v>
      </c>
      <c r="F10376" s="5">
        <f t="shared" si="2108"/>
        <v>911.23060582002495</v>
      </c>
      <c r="G10376" s="5">
        <f t="shared" si="2109"/>
        <v>1012.9676892512279</v>
      </c>
      <c r="H10376" s="5">
        <f t="shared" si="2110"/>
        <v>7563.4833237823877</v>
      </c>
      <c r="I10376" s="5">
        <f t="shared" si="2111"/>
        <v>720</v>
      </c>
      <c r="J10376" s="5">
        <f t="shared" si="2112"/>
        <v>6843.4833237823877</v>
      </c>
      <c r="K10376" s="2">
        <f t="shared" si="2113"/>
        <v>143810.47437122202</v>
      </c>
      <c r="L10376" s="2">
        <f t="shared" si="2114"/>
        <v>220386</v>
      </c>
      <c r="M10376" s="2">
        <f t="shared" si="2115"/>
        <v>37400</v>
      </c>
      <c r="N10376" s="6">
        <f t="shared" si="2116"/>
        <v>0</v>
      </c>
      <c r="O10376" s="2">
        <f t="shared" si="2117"/>
        <v>19175.525628777978</v>
      </c>
      <c r="P10376" s="2" t="str">
        <f t="shared" si="2118"/>
        <v/>
      </c>
    </row>
    <row r="10377" spans="1:16">
      <c r="A10377" s="6">
        <v>15</v>
      </c>
      <c r="B10377" s="6">
        <v>19</v>
      </c>
      <c r="C10377" s="6">
        <v>19</v>
      </c>
      <c r="D10377" s="6">
        <f t="shared" si="2106"/>
        <v>53</v>
      </c>
      <c r="E10377" s="5">
        <f t="shared" si="2107"/>
        <v>5639.2850287111351</v>
      </c>
      <c r="F10377" s="5">
        <f t="shared" si="2108"/>
        <v>911.23060582002495</v>
      </c>
      <c r="G10377" s="5">
        <f t="shared" si="2109"/>
        <v>1082.6092178872495</v>
      </c>
      <c r="H10377" s="5">
        <f t="shared" si="2110"/>
        <v>7633.1248524184093</v>
      </c>
      <c r="I10377" s="5">
        <f t="shared" si="2111"/>
        <v>720</v>
      </c>
      <c r="J10377" s="5">
        <f t="shared" si="2112"/>
        <v>6913.1248524184093</v>
      </c>
      <c r="K10377" s="2">
        <f t="shared" si="2113"/>
        <v>145019.52868781961</v>
      </c>
      <c r="L10377" s="2">
        <f t="shared" si="2114"/>
        <v>223086</v>
      </c>
      <c r="M10377" s="2">
        <f t="shared" si="2115"/>
        <v>38280</v>
      </c>
      <c r="N10377" s="6">
        <f t="shared" si="2116"/>
        <v>0</v>
      </c>
      <c r="O10377" s="2">
        <f t="shared" si="2117"/>
        <v>19786.471312180394</v>
      </c>
      <c r="P10377" s="2" t="str">
        <f t="shared" si="2118"/>
        <v/>
      </c>
    </row>
    <row r="10378" spans="1:16">
      <c r="A10378" s="6">
        <v>15</v>
      </c>
      <c r="B10378" s="6">
        <v>19</v>
      </c>
      <c r="C10378" s="6">
        <v>20</v>
      </c>
      <c r="D10378" s="6">
        <f t="shared" si="2106"/>
        <v>54</v>
      </c>
      <c r="E10378" s="5">
        <f t="shared" si="2107"/>
        <v>5639.2850287111351</v>
      </c>
      <c r="F10378" s="5">
        <f t="shared" si="2108"/>
        <v>911.23060582002495</v>
      </c>
      <c r="G10378" s="5">
        <f t="shared" si="2109"/>
        <v>1153.8335085377266</v>
      </c>
      <c r="H10378" s="5">
        <f t="shared" si="2110"/>
        <v>7704.3491430688864</v>
      </c>
      <c r="I10378" s="5">
        <f t="shared" si="2111"/>
        <v>720</v>
      </c>
      <c r="J10378" s="5">
        <f t="shared" si="2112"/>
        <v>6984.3491430688864</v>
      </c>
      <c r="K10378" s="2">
        <f t="shared" si="2113"/>
        <v>146256.06151161261</v>
      </c>
      <c r="L10378" s="2">
        <f t="shared" si="2114"/>
        <v>225786</v>
      </c>
      <c r="M10378" s="2">
        <f t="shared" si="2115"/>
        <v>39160</v>
      </c>
      <c r="N10378" s="6">
        <f t="shared" si="2116"/>
        <v>0</v>
      </c>
      <c r="O10378" s="2">
        <f t="shared" si="2117"/>
        <v>20369.938488387386</v>
      </c>
      <c r="P10378" s="2" t="str">
        <f t="shared" si="2118"/>
        <v/>
      </c>
    </row>
    <row r="10379" spans="1:16">
      <c r="A10379" s="6">
        <v>15</v>
      </c>
      <c r="B10379" s="6">
        <v>19</v>
      </c>
      <c r="C10379" s="6">
        <v>21</v>
      </c>
      <c r="D10379" s="6">
        <f t="shared" si="2106"/>
        <v>55</v>
      </c>
      <c r="E10379" s="5">
        <f t="shared" si="2107"/>
        <v>5639.2850287111351</v>
      </c>
      <c r="F10379" s="5">
        <f t="shared" si="2108"/>
        <v>911.23060582002495</v>
      </c>
      <c r="G10379" s="5">
        <f t="shared" si="2109"/>
        <v>1226.6692487641703</v>
      </c>
      <c r="H10379" s="5">
        <f t="shared" si="2110"/>
        <v>7777.1848832953301</v>
      </c>
      <c r="I10379" s="5">
        <f t="shared" si="2111"/>
        <v>720</v>
      </c>
      <c r="J10379" s="5">
        <f t="shared" si="2112"/>
        <v>7057.1848832953301</v>
      </c>
      <c r="K10379" s="2">
        <f t="shared" si="2113"/>
        <v>147520.57089054392</v>
      </c>
      <c r="L10379" s="2">
        <f t="shared" si="2114"/>
        <v>228486</v>
      </c>
      <c r="M10379" s="2">
        <f t="shared" si="2115"/>
        <v>40040</v>
      </c>
      <c r="N10379" s="6">
        <f t="shared" si="2116"/>
        <v>0</v>
      </c>
      <c r="O10379" s="2">
        <f t="shared" si="2117"/>
        <v>20925.429109456076</v>
      </c>
      <c r="P10379" s="2" t="str">
        <f t="shared" si="2118"/>
        <v/>
      </c>
    </row>
    <row r="10380" spans="1:16">
      <c r="A10380" s="6">
        <v>15</v>
      </c>
      <c r="B10380" s="6">
        <v>19</v>
      </c>
      <c r="C10380" s="6">
        <v>22</v>
      </c>
      <c r="D10380" s="6">
        <f t="shared" si="2106"/>
        <v>56</v>
      </c>
      <c r="E10380" s="5">
        <f t="shared" si="2107"/>
        <v>5639.2850287111351</v>
      </c>
      <c r="F10380" s="5">
        <f t="shared" si="2108"/>
        <v>911.23060582002495</v>
      </c>
      <c r="G10380" s="5">
        <f t="shared" si="2109"/>
        <v>1301.1455960105666</v>
      </c>
      <c r="H10380" s="5">
        <f t="shared" si="2110"/>
        <v>7851.6612305417266</v>
      </c>
      <c r="I10380" s="5">
        <f t="shared" si="2111"/>
        <v>720</v>
      </c>
      <c r="J10380" s="5">
        <f t="shared" si="2112"/>
        <v>7131.6612305417266</v>
      </c>
      <c r="K10380" s="2">
        <f t="shared" si="2113"/>
        <v>148813.56303023832</v>
      </c>
      <c r="L10380" s="2">
        <f t="shared" si="2114"/>
        <v>231186</v>
      </c>
      <c r="M10380" s="2">
        <f t="shared" si="2115"/>
        <v>40920</v>
      </c>
      <c r="N10380" s="6">
        <f t="shared" si="2116"/>
        <v>0</v>
      </c>
      <c r="O10380" s="2">
        <f t="shared" si="2117"/>
        <v>21452.436969761678</v>
      </c>
      <c r="P10380" s="2" t="str">
        <f t="shared" si="2118"/>
        <v/>
      </c>
    </row>
    <row r="10381" spans="1:16">
      <c r="A10381" s="6">
        <v>15</v>
      </c>
      <c r="B10381" s="6">
        <v>19</v>
      </c>
      <c r="C10381" s="6">
        <v>23</v>
      </c>
      <c r="D10381" s="6">
        <f t="shared" si="2106"/>
        <v>57</v>
      </c>
      <c r="E10381" s="5">
        <f t="shared" si="2107"/>
        <v>5639.2850287111351</v>
      </c>
      <c r="F10381" s="5">
        <f t="shared" si="2108"/>
        <v>911.23060582002495</v>
      </c>
      <c r="G10381" s="5">
        <f t="shared" si="2109"/>
        <v>1377.292184868003</v>
      </c>
      <c r="H10381" s="5">
        <f t="shared" si="2110"/>
        <v>7927.8078193991623</v>
      </c>
      <c r="I10381" s="5">
        <f t="shared" si="2111"/>
        <v>720</v>
      </c>
      <c r="J10381" s="5">
        <f t="shared" si="2112"/>
        <v>7207.8078193991623</v>
      </c>
      <c r="K10381" s="2">
        <f t="shared" si="2113"/>
        <v>150135.55242012435</v>
      </c>
      <c r="L10381" s="2">
        <f t="shared" si="2114"/>
        <v>233886</v>
      </c>
      <c r="M10381" s="2">
        <f t="shared" si="2115"/>
        <v>41800</v>
      </c>
      <c r="N10381" s="6">
        <f t="shared" si="2116"/>
        <v>0</v>
      </c>
      <c r="O10381" s="2">
        <f t="shared" si="2117"/>
        <v>21950.447579875647</v>
      </c>
      <c r="P10381" s="2" t="str">
        <f t="shared" si="2118"/>
        <v/>
      </c>
    </row>
    <row r="10382" spans="1:16">
      <c r="A10382" s="6">
        <v>15</v>
      </c>
      <c r="B10382" s="6">
        <v>19</v>
      </c>
      <c r="C10382" s="6">
        <v>24</v>
      </c>
      <c r="D10382" s="6">
        <f t="shared" si="2106"/>
        <v>58</v>
      </c>
      <c r="E10382" s="5">
        <f t="shared" si="2107"/>
        <v>5639.2850287111351</v>
      </c>
      <c r="F10382" s="5">
        <f t="shared" si="2108"/>
        <v>911.23060582002495</v>
      </c>
      <c r="G10382" s="5">
        <f t="shared" si="2109"/>
        <v>1455.1391344474989</v>
      </c>
      <c r="H10382" s="5">
        <f t="shared" si="2110"/>
        <v>8005.6547689786585</v>
      </c>
      <c r="I10382" s="5">
        <f t="shared" si="2111"/>
        <v>720</v>
      </c>
      <c r="J10382" s="5">
        <f t="shared" si="2112"/>
        <v>7285.6547689786585</v>
      </c>
      <c r="K10382" s="2">
        <f t="shared" si="2113"/>
        <v>151487.06196143504</v>
      </c>
      <c r="L10382" s="2">
        <f t="shared" si="2114"/>
        <v>236586</v>
      </c>
      <c r="M10382" s="2">
        <f t="shared" si="2115"/>
        <v>42680</v>
      </c>
      <c r="N10382" s="6">
        <f t="shared" si="2116"/>
        <v>0</v>
      </c>
      <c r="O10382" s="2">
        <f t="shared" si="2117"/>
        <v>22418.938038564957</v>
      </c>
      <c r="P10382" s="2" t="str">
        <f t="shared" si="2118"/>
        <v/>
      </c>
    </row>
    <row r="10383" spans="1:16">
      <c r="A10383" s="6">
        <v>15</v>
      </c>
      <c r="B10383" s="6">
        <v>19</v>
      </c>
      <c r="C10383" s="6">
        <v>25</v>
      </c>
      <c r="D10383" s="6">
        <f t="shared" si="2106"/>
        <v>59</v>
      </c>
      <c r="E10383" s="5">
        <f t="shared" si="2107"/>
        <v>5639.2850287111351</v>
      </c>
      <c r="F10383" s="5">
        <f t="shared" si="2108"/>
        <v>911.23060582002495</v>
      </c>
      <c r="G10383" s="5">
        <f t="shared" si="2109"/>
        <v>1534.7170558625965</v>
      </c>
      <c r="H10383" s="5">
        <f t="shared" si="2110"/>
        <v>8085.2326903937565</v>
      </c>
      <c r="I10383" s="5">
        <f t="shared" si="2111"/>
        <v>720</v>
      </c>
      <c r="J10383" s="5">
        <f t="shared" si="2112"/>
        <v>7365.2326903937565</v>
      </c>
      <c r="K10383" s="2">
        <f t="shared" si="2113"/>
        <v>152868.62309711383</v>
      </c>
      <c r="L10383" s="2">
        <f t="shared" si="2114"/>
        <v>239286</v>
      </c>
      <c r="M10383" s="2">
        <f t="shared" si="2115"/>
        <v>43560</v>
      </c>
      <c r="N10383" s="6">
        <f t="shared" si="2116"/>
        <v>0</v>
      </c>
      <c r="O10383" s="2">
        <f t="shared" si="2117"/>
        <v>22857.376902886172</v>
      </c>
      <c r="P10383" s="2" t="str">
        <f t="shared" si="2118"/>
        <v/>
      </c>
    </row>
    <row r="10384" spans="1:16">
      <c r="A10384" s="6">
        <v>15</v>
      </c>
      <c r="B10384" s="6">
        <v>19</v>
      </c>
      <c r="C10384" s="6">
        <v>26</v>
      </c>
      <c r="D10384" s="6">
        <f t="shared" si="2106"/>
        <v>60</v>
      </c>
      <c r="E10384" s="5">
        <f t="shared" si="2107"/>
        <v>5639.2850287111351</v>
      </c>
      <c r="F10384" s="5">
        <f t="shared" si="2108"/>
        <v>911.23060582002495</v>
      </c>
      <c r="G10384" s="5">
        <f t="shared" si="2109"/>
        <v>1616.0570598233144</v>
      </c>
      <c r="H10384" s="5">
        <f t="shared" si="2110"/>
        <v>8166.5726943544742</v>
      </c>
      <c r="I10384" s="5">
        <f t="shared" si="2111"/>
        <v>720</v>
      </c>
      <c r="J10384" s="5">
        <f t="shared" si="2112"/>
        <v>7446.5726943544742</v>
      </c>
      <c r="K10384" s="2">
        <f t="shared" si="2113"/>
        <v>154280.77594365407</v>
      </c>
      <c r="L10384" s="2">
        <f t="shared" si="2114"/>
        <v>241986</v>
      </c>
      <c r="M10384" s="2">
        <f t="shared" si="2115"/>
        <v>44440</v>
      </c>
      <c r="N10384" s="6">
        <f t="shared" si="2116"/>
        <v>0</v>
      </c>
      <c r="O10384" s="2">
        <f t="shared" si="2117"/>
        <v>23265.224056345935</v>
      </c>
      <c r="P10384" s="2" t="str">
        <f t="shared" si="2118"/>
        <v/>
      </c>
    </row>
    <row r="10385" spans="1:16">
      <c r="A10385" s="6">
        <v>15</v>
      </c>
      <c r="B10385" s="6">
        <v>19</v>
      </c>
      <c r="C10385" s="6">
        <v>27</v>
      </c>
      <c r="D10385" s="6">
        <f t="shared" si="2106"/>
        <v>61</v>
      </c>
      <c r="E10385" s="5">
        <f t="shared" si="2107"/>
        <v>5639.2850287111351</v>
      </c>
      <c r="F10385" s="5">
        <f t="shared" si="2108"/>
        <v>911.23060582002495</v>
      </c>
      <c r="G10385" s="5">
        <f t="shared" si="2109"/>
        <v>1699.1907643430709</v>
      </c>
      <c r="H10385" s="5">
        <f t="shared" si="2110"/>
        <v>8249.7063988742302</v>
      </c>
      <c r="I10385" s="5">
        <f t="shared" si="2111"/>
        <v>720</v>
      </c>
      <c r="J10385" s="5">
        <f t="shared" si="2112"/>
        <v>7529.7063988742302</v>
      </c>
      <c r="K10385" s="2">
        <f t="shared" si="2113"/>
        <v>155724.06942489982</v>
      </c>
      <c r="L10385" s="2">
        <f t="shared" si="2114"/>
        <v>244686</v>
      </c>
      <c r="M10385" s="2">
        <f t="shared" si="2115"/>
        <v>45320</v>
      </c>
      <c r="N10385" s="6">
        <f t="shared" si="2116"/>
        <v>0</v>
      </c>
      <c r="O10385" s="2">
        <f t="shared" si="2117"/>
        <v>23641.930575100181</v>
      </c>
      <c r="P10385" s="2" t="str">
        <f t="shared" si="2118"/>
        <v/>
      </c>
    </row>
    <row r="10386" spans="1:16">
      <c r="A10386" s="6">
        <v>15</v>
      </c>
      <c r="B10386" s="6">
        <v>19</v>
      </c>
      <c r="C10386" s="6">
        <v>28</v>
      </c>
      <c r="D10386" s="6">
        <f t="shared" si="2106"/>
        <v>62</v>
      </c>
      <c r="E10386" s="5">
        <f t="shared" si="2107"/>
        <v>5639.2850287111351</v>
      </c>
      <c r="F10386" s="5">
        <f t="shared" si="2108"/>
        <v>911.23060582002495</v>
      </c>
      <c r="G10386" s="5">
        <f t="shared" si="2109"/>
        <v>1784.1503025602246</v>
      </c>
      <c r="H10386" s="5">
        <f t="shared" si="2110"/>
        <v>8334.665937091384</v>
      </c>
      <c r="I10386" s="5">
        <f t="shared" si="2111"/>
        <v>720</v>
      </c>
      <c r="J10386" s="5">
        <f t="shared" si="2112"/>
        <v>7614.665937091384</v>
      </c>
      <c r="K10386" s="2">
        <f t="shared" si="2113"/>
        <v>157199.06140783653</v>
      </c>
      <c r="L10386" s="2">
        <f t="shared" si="2114"/>
        <v>247386</v>
      </c>
      <c r="M10386" s="2">
        <f t="shared" si="2115"/>
        <v>46200</v>
      </c>
      <c r="N10386" s="6">
        <f t="shared" si="2116"/>
        <v>0</v>
      </c>
      <c r="O10386" s="2">
        <f t="shared" si="2117"/>
        <v>23986.938592163468</v>
      </c>
      <c r="P10386" s="2" t="str">
        <f t="shared" si="2118"/>
        <v/>
      </c>
    </row>
    <row r="10387" spans="1:16">
      <c r="A10387" s="6">
        <v>15</v>
      </c>
      <c r="B10387" s="6">
        <v>19</v>
      </c>
      <c r="C10387" s="6">
        <v>29</v>
      </c>
      <c r="D10387" s="6">
        <f t="shared" si="2106"/>
        <v>63</v>
      </c>
      <c r="E10387" s="5">
        <f t="shared" si="2107"/>
        <v>5639.2850287111351</v>
      </c>
      <c r="F10387" s="5">
        <f t="shared" si="2108"/>
        <v>911.23060582002495</v>
      </c>
      <c r="G10387" s="5">
        <f t="shared" si="2109"/>
        <v>1870.9683306758782</v>
      </c>
      <c r="H10387" s="5">
        <f t="shared" si="2110"/>
        <v>8421.4839652070386</v>
      </c>
      <c r="I10387" s="5">
        <f t="shared" si="2111"/>
        <v>720</v>
      </c>
      <c r="J10387" s="5">
        <f t="shared" si="2112"/>
        <v>7701.4839652070386</v>
      </c>
      <c r="K10387" s="2">
        <f t="shared" si="2113"/>
        <v>158706.31884039997</v>
      </c>
      <c r="L10387" s="2">
        <f t="shared" si="2114"/>
        <v>250086</v>
      </c>
      <c r="M10387" s="2">
        <f t="shared" si="2115"/>
        <v>47080</v>
      </c>
      <c r="N10387" s="6">
        <f t="shared" si="2116"/>
        <v>0</v>
      </c>
      <c r="O10387" s="2">
        <f t="shared" si="2117"/>
        <v>24299.681159600033</v>
      </c>
      <c r="P10387" s="2" t="str">
        <f t="shared" si="2118"/>
        <v/>
      </c>
    </row>
    <row r="10388" spans="1:16">
      <c r="A10388" s="6">
        <v>15</v>
      </c>
      <c r="B10388" s="6">
        <v>19</v>
      </c>
      <c r="C10388" s="6">
        <v>30</v>
      </c>
      <c r="D10388" s="6">
        <f t="shared" si="2106"/>
        <v>64</v>
      </c>
      <c r="E10388" s="5">
        <f t="shared" si="2107"/>
        <v>5639.2850287111351</v>
      </c>
      <c r="F10388" s="5">
        <f t="shared" si="2108"/>
        <v>911.23060582002495</v>
      </c>
      <c r="G10388" s="5">
        <f t="shared" si="2109"/>
        <v>1959.6780360096488</v>
      </c>
      <c r="H10388" s="5">
        <f t="shared" si="2110"/>
        <v>8510.1936705408079</v>
      </c>
      <c r="I10388" s="5">
        <f t="shared" si="2111"/>
        <v>720</v>
      </c>
      <c r="J10388" s="5">
        <f t="shared" si="2112"/>
        <v>7790.1936705408079</v>
      </c>
      <c r="K10388" s="2">
        <f t="shared" si="2113"/>
        <v>160246.41789133346</v>
      </c>
      <c r="L10388" s="2">
        <f t="shared" si="2114"/>
        <v>252786</v>
      </c>
      <c r="M10388" s="2">
        <f t="shared" si="2115"/>
        <v>47960</v>
      </c>
      <c r="N10388" s="6">
        <f t="shared" si="2116"/>
        <v>0</v>
      </c>
      <c r="O10388" s="2">
        <f t="shared" si="2117"/>
        <v>24579.582108666538</v>
      </c>
      <c r="P10388" s="2" t="str">
        <f t="shared" si="2118"/>
        <v/>
      </c>
    </row>
    <row r="10389" spans="1:16">
      <c r="A10389" s="6">
        <v>15</v>
      </c>
      <c r="B10389" s="6">
        <v>20</v>
      </c>
      <c r="C10389" s="6">
        <v>0</v>
      </c>
      <c r="D10389" s="6">
        <f t="shared" si="2106"/>
        <v>35</v>
      </c>
      <c r="E10389" s="5">
        <f t="shared" si="2107"/>
        <v>5639.2850287111351</v>
      </c>
      <c r="F10389" s="5">
        <f t="shared" si="2108"/>
        <v>983.16986417423732</v>
      </c>
      <c r="G10389" s="5">
        <f t="shared" si="2109"/>
        <v>0</v>
      </c>
      <c r="H10389" s="5">
        <f t="shared" si="2110"/>
        <v>6622.4548928853728</v>
      </c>
      <c r="I10389" s="5">
        <f t="shared" si="2111"/>
        <v>720</v>
      </c>
      <c r="J10389" s="5">
        <f t="shared" si="2112"/>
        <v>5902.4548928853728</v>
      </c>
      <c r="K10389" s="2">
        <f t="shared" si="2113"/>
        <v>127473.17522370438</v>
      </c>
      <c r="L10389" s="2">
        <f t="shared" si="2114"/>
        <v>173880</v>
      </c>
      <c r="M10389" s="2">
        <f t="shared" si="2115"/>
        <v>22000</v>
      </c>
      <c r="N10389" s="6">
        <f t="shared" si="2116"/>
        <v>0</v>
      </c>
      <c r="O10389" s="2">
        <f t="shared" si="2117"/>
        <v>4406.8247762956162</v>
      </c>
      <c r="P10389" s="2" t="str">
        <f t="shared" si="2118"/>
        <v/>
      </c>
    </row>
    <row r="10390" spans="1:16">
      <c r="A10390" s="6">
        <v>15</v>
      </c>
      <c r="B10390" s="6">
        <v>20</v>
      </c>
      <c r="C10390" s="6">
        <v>1</v>
      </c>
      <c r="D10390" s="6">
        <f t="shared" si="2106"/>
        <v>36</v>
      </c>
      <c r="E10390" s="5">
        <f t="shared" si="2107"/>
        <v>5639.2850287111351</v>
      </c>
      <c r="F10390" s="5">
        <f t="shared" si="2108"/>
        <v>983.16986417423732</v>
      </c>
      <c r="G10390" s="5">
        <f t="shared" si="2109"/>
        <v>45.5625</v>
      </c>
      <c r="H10390" s="5">
        <f t="shared" si="2110"/>
        <v>6668.0173928853728</v>
      </c>
      <c r="I10390" s="5">
        <f t="shared" si="2111"/>
        <v>720</v>
      </c>
      <c r="J10390" s="5">
        <f t="shared" si="2112"/>
        <v>5948.0173928853728</v>
      </c>
      <c r="K10390" s="2">
        <f t="shared" si="2113"/>
        <v>128264.19084870438</v>
      </c>
      <c r="L10390" s="2">
        <f t="shared" si="2114"/>
        <v>176580</v>
      </c>
      <c r="M10390" s="2">
        <f t="shared" si="2115"/>
        <v>22880</v>
      </c>
      <c r="N10390" s="6">
        <f t="shared" si="2116"/>
        <v>0</v>
      </c>
      <c r="O10390" s="2">
        <f t="shared" si="2117"/>
        <v>5435.8091512956162</v>
      </c>
      <c r="P10390" s="2" t="str">
        <f t="shared" si="2118"/>
        <v/>
      </c>
    </row>
    <row r="10391" spans="1:16">
      <c r="A10391" s="6">
        <v>15</v>
      </c>
      <c r="B10391" s="6">
        <v>20</v>
      </c>
      <c r="C10391" s="6">
        <v>2</v>
      </c>
      <c r="D10391" s="6">
        <f t="shared" si="2106"/>
        <v>37</v>
      </c>
      <c r="E10391" s="5">
        <f t="shared" si="2107"/>
        <v>5639.2850287111351</v>
      </c>
      <c r="F10391" s="5">
        <f t="shared" si="2108"/>
        <v>983.16986417423732</v>
      </c>
      <c r="G10391" s="5">
        <f t="shared" si="2109"/>
        <v>92.264062499999994</v>
      </c>
      <c r="H10391" s="5">
        <f t="shared" si="2110"/>
        <v>6714.7189553853732</v>
      </c>
      <c r="I10391" s="5">
        <f t="shared" si="2111"/>
        <v>720</v>
      </c>
      <c r="J10391" s="5">
        <f t="shared" si="2112"/>
        <v>5994.7189553853732</v>
      </c>
      <c r="K10391" s="2">
        <f t="shared" si="2113"/>
        <v>129074.9818643294</v>
      </c>
      <c r="L10391" s="2">
        <f t="shared" si="2114"/>
        <v>179280</v>
      </c>
      <c r="M10391" s="2">
        <f t="shared" si="2115"/>
        <v>23760</v>
      </c>
      <c r="N10391" s="6">
        <f t="shared" si="2116"/>
        <v>0</v>
      </c>
      <c r="O10391" s="2">
        <f t="shared" si="2117"/>
        <v>6445.0181356706016</v>
      </c>
      <c r="P10391" s="2" t="str">
        <f t="shared" si="2118"/>
        <v/>
      </c>
    </row>
    <row r="10392" spans="1:16">
      <c r="A10392" s="6">
        <v>15</v>
      </c>
      <c r="B10392" s="6">
        <v>20</v>
      </c>
      <c r="C10392" s="6">
        <v>3</v>
      </c>
      <c r="D10392" s="6">
        <f t="shared" si="2106"/>
        <v>38</v>
      </c>
      <c r="E10392" s="5">
        <f t="shared" si="2107"/>
        <v>5639.2850287111351</v>
      </c>
      <c r="F10392" s="5">
        <f t="shared" si="2108"/>
        <v>983.16986417423732</v>
      </c>
      <c r="G10392" s="5">
        <f t="shared" si="2109"/>
        <v>140.12604492187498</v>
      </c>
      <c r="H10392" s="5">
        <f t="shared" si="2110"/>
        <v>6762.5809378072481</v>
      </c>
      <c r="I10392" s="5">
        <f t="shared" si="2111"/>
        <v>720</v>
      </c>
      <c r="J10392" s="5">
        <f t="shared" si="2112"/>
        <v>6042.5809378072481</v>
      </c>
      <c r="K10392" s="2">
        <f t="shared" si="2113"/>
        <v>129905.91905915362</v>
      </c>
      <c r="L10392" s="2">
        <f t="shared" si="2114"/>
        <v>181980</v>
      </c>
      <c r="M10392" s="2">
        <f t="shared" si="2115"/>
        <v>24640</v>
      </c>
      <c r="N10392" s="6">
        <f t="shared" si="2116"/>
        <v>0</v>
      </c>
      <c r="O10392" s="2">
        <f t="shared" si="2117"/>
        <v>7434.0809408463829</v>
      </c>
      <c r="P10392" s="2" t="str">
        <f t="shared" si="2118"/>
        <v/>
      </c>
    </row>
    <row r="10393" spans="1:16">
      <c r="A10393" s="6">
        <v>15</v>
      </c>
      <c r="B10393" s="6">
        <v>20</v>
      </c>
      <c r="C10393" s="6">
        <v>4</v>
      </c>
      <c r="D10393" s="6">
        <f t="shared" si="2106"/>
        <v>39</v>
      </c>
      <c r="E10393" s="5">
        <f t="shared" si="2107"/>
        <v>5639.2850287111351</v>
      </c>
      <c r="F10393" s="5">
        <f t="shared" si="2108"/>
        <v>983.16986417423732</v>
      </c>
      <c r="G10393" s="5">
        <f t="shared" si="2109"/>
        <v>189.17016064453125</v>
      </c>
      <c r="H10393" s="5">
        <f t="shared" si="2110"/>
        <v>6811.6250535299041</v>
      </c>
      <c r="I10393" s="5">
        <f t="shared" si="2111"/>
        <v>720</v>
      </c>
      <c r="J10393" s="5">
        <f t="shared" si="2112"/>
        <v>6091.6250535299041</v>
      </c>
      <c r="K10393" s="2">
        <f t="shared" si="2113"/>
        <v>130757.37940156083</v>
      </c>
      <c r="L10393" s="2">
        <f t="shared" si="2114"/>
        <v>184680</v>
      </c>
      <c r="M10393" s="2">
        <f t="shared" si="2115"/>
        <v>25520</v>
      </c>
      <c r="N10393" s="6">
        <f t="shared" si="2116"/>
        <v>0</v>
      </c>
      <c r="O10393" s="2">
        <f t="shared" si="2117"/>
        <v>8402.6205984391709</v>
      </c>
      <c r="P10393" s="2" t="str">
        <f t="shared" si="2118"/>
        <v/>
      </c>
    </row>
    <row r="10394" spans="1:16">
      <c r="A10394" s="6">
        <v>15</v>
      </c>
      <c r="B10394" s="6">
        <v>20</v>
      </c>
      <c r="C10394" s="6">
        <v>5</v>
      </c>
      <c r="D10394" s="6">
        <f t="shared" si="2106"/>
        <v>40</v>
      </c>
      <c r="E10394" s="5">
        <f t="shared" si="2107"/>
        <v>5639.2850287111351</v>
      </c>
      <c r="F10394" s="5">
        <f t="shared" si="2108"/>
        <v>983.16986417423732</v>
      </c>
      <c r="G10394" s="5">
        <f t="shared" si="2109"/>
        <v>239.41848456573481</v>
      </c>
      <c r="H10394" s="5">
        <f t="shared" si="2110"/>
        <v>6861.8733774511074</v>
      </c>
      <c r="I10394" s="5">
        <f t="shared" si="2111"/>
        <v>720</v>
      </c>
      <c r="J10394" s="5">
        <f t="shared" si="2112"/>
        <v>6141.8733774511074</v>
      </c>
      <c r="K10394" s="2">
        <f t="shared" si="2113"/>
        <v>131629.74613630393</v>
      </c>
      <c r="L10394" s="2">
        <f t="shared" si="2114"/>
        <v>187380</v>
      </c>
      <c r="M10394" s="2">
        <f t="shared" si="2115"/>
        <v>26400</v>
      </c>
      <c r="N10394" s="6">
        <f t="shared" si="2116"/>
        <v>0</v>
      </c>
      <c r="O10394" s="2">
        <f t="shared" si="2117"/>
        <v>9350.2538636960671</v>
      </c>
      <c r="P10394" s="2" t="str">
        <f t="shared" si="2118"/>
        <v/>
      </c>
    </row>
    <row r="10395" spans="1:16">
      <c r="A10395" s="6">
        <v>15</v>
      </c>
      <c r="B10395" s="6">
        <v>20</v>
      </c>
      <c r="C10395" s="6">
        <v>6</v>
      </c>
      <c r="D10395" s="6">
        <f t="shared" si="2106"/>
        <v>41</v>
      </c>
      <c r="E10395" s="5">
        <f t="shared" si="2107"/>
        <v>5639.2850287111351</v>
      </c>
      <c r="F10395" s="5">
        <f t="shared" si="2108"/>
        <v>983.16986417423732</v>
      </c>
      <c r="G10395" s="5">
        <f t="shared" si="2109"/>
        <v>290.89345874736784</v>
      </c>
      <c r="H10395" s="5">
        <f t="shared" si="2110"/>
        <v>6913.3483516327406</v>
      </c>
      <c r="I10395" s="5">
        <f t="shared" si="2111"/>
        <v>720</v>
      </c>
      <c r="J10395" s="5">
        <f t="shared" si="2112"/>
        <v>6193.3483516327406</v>
      </c>
      <c r="K10395" s="2">
        <f t="shared" si="2113"/>
        <v>132523.40888251286</v>
      </c>
      <c r="L10395" s="2">
        <f t="shared" si="2114"/>
        <v>190080</v>
      </c>
      <c r="M10395" s="2">
        <f t="shared" si="2115"/>
        <v>27280</v>
      </c>
      <c r="N10395" s="6">
        <f t="shared" si="2116"/>
        <v>0</v>
      </c>
      <c r="O10395" s="2">
        <f t="shared" si="2117"/>
        <v>10276.591117487143</v>
      </c>
      <c r="P10395" s="2" t="str">
        <f t="shared" si="2118"/>
        <v/>
      </c>
    </row>
    <row r="10396" spans="1:16">
      <c r="A10396" s="6">
        <v>15</v>
      </c>
      <c r="B10396" s="6">
        <v>20</v>
      </c>
      <c r="C10396" s="6">
        <v>7</v>
      </c>
      <c r="D10396" s="6">
        <f t="shared" si="2106"/>
        <v>42</v>
      </c>
      <c r="E10396" s="5">
        <f t="shared" si="2107"/>
        <v>5639.2850287111351</v>
      </c>
      <c r="F10396" s="5">
        <f t="shared" si="2108"/>
        <v>983.16986417423732</v>
      </c>
      <c r="G10396" s="5">
        <f t="shared" si="2109"/>
        <v>343.61789814532818</v>
      </c>
      <c r="H10396" s="5">
        <f t="shared" si="2110"/>
        <v>6966.0727910307014</v>
      </c>
      <c r="I10396" s="5">
        <f t="shared" si="2111"/>
        <v>720</v>
      </c>
      <c r="J10396" s="5">
        <f t="shared" si="2112"/>
        <v>6246.0727910307014</v>
      </c>
      <c r="K10396" s="2">
        <f t="shared" si="2113"/>
        <v>133438.76373317192</v>
      </c>
      <c r="L10396" s="2">
        <f t="shared" si="2114"/>
        <v>192780</v>
      </c>
      <c r="M10396" s="2">
        <f t="shared" si="2115"/>
        <v>28160</v>
      </c>
      <c r="N10396" s="6">
        <f t="shared" si="2116"/>
        <v>0</v>
      </c>
      <c r="O10396" s="2">
        <f t="shared" si="2117"/>
        <v>11181.236266828084</v>
      </c>
      <c r="P10396" s="2" t="str">
        <f t="shared" si="2118"/>
        <v/>
      </c>
    </row>
    <row r="10397" spans="1:16">
      <c r="A10397" s="6">
        <v>15</v>
      </c>
      <c r="B10397" s="6">
        <v>20</v>
      </c>
      <c r="C10397" s="6">
        <v>8</v>
      </c>
      <c r="D10397" s="6">
        <f t="shared" si="2106"/>
        <v>43</v>
      </c>
      <c r="E10397" s="5">
        <f t="shared" si="2107"/>
        <v>5639.2850287111351</v>
      </c>
      <c r="F10397" s="5">
        <f t="shared" si="2108"/>
        <v>983.16986417423732</v>
      </c>
      <c r="G10397" s="5">
        <f t="shared" si="2109"/>
        <v>397.61499642530839</v>
      </c>
      <c r="H10397" s="5">
        <f t="shared" si="2110"/>
        <v>7020.069889310681</v>
      </c>
      <c r="I10397" s="5">
        <f t="shared" si="2111"/>
        <v>720</v>
      </c>
      <c r="J10397" s="5">
        <f t="shared" si="2112"/>
        <v>6300.069889310681</v>
      </c>
      <c r="K10397" s="2">
        <f t="shared" si="2113"/>
        <v>134376.21335608821</v>
      </c>
      <c r="L10397" s="2">
        <f t="shared" si="2114"/>
        <v>195480</v>
      </c>
      <c r="M10397" s="2">
        <f t="shared" si="2115"/>
        <v>29040</v>
      </c>
      <c r="N10397" s="6">
        <f t="shared" si="2116"/>
        <v>0</v>
      </c>
      <c r="O10397" s="2">
        <f t="shared" si="2117"/>
        <v>12063.786643911793</v>
      </c>
      <c r="P10397" s="2" t="str">
        <f t="shared" si="2118"/>
        <v/>
      </c>
    </row>
    <row r="10398" spans="1:16">
      <c r="A10398" s="6">
        <v>15</v>
      </c>
      <c r="B10398" s="6">
        <v>20</v>
      </c>
      <c r="C10398" s="6">
        <v>9</v>
      </c>
      <c r="D10398" s="6">
        <f t="shared" si="2106"/>
        <v>44</v>
      </c>
      <c r="E10398" s="5">
        <f t="shared" si="2107"/>
        <v>5639.2850287111351</v>
      </c>
      <c r="F10398" s="5">
        <f t="shared" si="2108"/>
        <v>983.16986417423732</v>
      </c>
      <c r="G10398" s="5">
        <f t="shared" si="2109"/>
        <v>452.90833186570285</v>
      </c>
      <c r="H10398" s="5">
        <f t="shared" si="2110"/>
        <v>7075.3632247510759</v>
      </c>
      <c r="I10398" s="5">
        <f t="shared" si="2111"/>
        <v>720</v>
      </c>
      <c r="J10398" s="5">
        <f t="shared" si="2112"/>
        <v>6355.3632247510759</v>
      </c>
      <c r="K10398" s="2">
        <f t="shared" si="2113"/>
        <v>135336.16709637284</v>
      </c>
      <c r="L10398" s="2">
        <f t="shared" si="2114"/>
        <v>198180</v>
      </c>
      <c r="M10398" s="2">
        <f t="shared" si="2115"/>
        <v>29920</v>
      </c>
      <c r="N10398" s="6">
        <f t="shared" si="2116"/>
        <v>0</v>
      </c>
      <c r="O10398" s="2">
        <f t="shared" si="2117"/>
        <v>12923.832903627161</v>
      </c>
      <c r="P10398" s="2" t="str">
        <f t="shared" si="2118"/>
        <v/>
      </c>
    </row>
    <row r="10399" spans="1:16">
      <c r="A10399" s="6">
        <v>15</v>
      </c>
      <c r="B10399" s="6">
        <v>20</v>
      </c>
      <c r="C10399" s="6">
        <v>10</v>
      </c>
      <c r="D10399" s="6">
        <f t="shared" si="2106"/>
        <v>45</v>
      </c>
      <c r="E10399" s="5">
        <f t="shared" si="2107"/>
        <v>5639.2850287111351</v>
      </c>
      <c r="F10399" s="5">
        <f t="shared" si="2108"/>
        <v>983.16986417423732</v>
      </c>
      <c r="G10399" s="5">
        <f t="shared" si="2109"/>
        <v>509.52187334891573</v>
      </c>
      <c r="H10399" s="5">
        <f t="shared" si="2110"/>
        <v>7131.9767662342883</v>
      </c>
      <c r="I10399" s="5">
        <f t="shared" si="2111"/>
        <v>720</v>
      </c>
      <c r="J10399" s="5">
        <f t="shared" si="2112"/>
        <v>6411.9767662342883</v>
      </c>
      <c r="K10399" s="2">
        <f t="shared" si="2113"/>
        <v>136319.0410804564</v>
      </c>
      <c r="L10399" s="2">
        <f t="shared" si="2114"/>
        <v>200880</v>
      </c>
      <c r="M10399" s="2">
        <f t="shared" si="2115"/>
        <v>30800</v>
      </c>
      <c r="N10399" s="6">
        <f t="shared" si="2116"/>
        <v>0</v>
      </c>
      <c r="O10399" s="2">
        <f t="shared" si="2117"/>
        <v>13760.958919543598</v>
      </c>
      <c r="P10399" s="2" t="str">
        <f t="shared" si="2118"/>
        <v/>
      </c>
    </row>
    <row r="10400" spans="1:16">
      <c r="A10400" s="6">
        <v>15</v>
      </c>
      <c r="B10400" s="6">
        <v>20</v>
      </c>
      <c r="C10400" s="6">
        <v>11</v>
      </c>
      <c r="D10400" s="6">
        <f t="shared" si="2106"/>
        <v>46</v>
      </c>
      <c r="E10400" s="5">
        <f t="shared" si="2107"/>
        <v>5639.2850287111351</v>
      </c>
      <c r="F10400" s="5">
        <f t="shared" si="2108"/>
        <v>983.16986417423732</v>
      </c>
      <c r="G10400" s="5">
        <f t="shared" si="2109"/>
        <v>567.47998644235474</v>
      </c>
      <c r="H10400" s="5">
        <f t="shared" si="2110"/>
        <v>7189.9348793277277</v>
      </c>
      <c r="I10400" s="5">
        <f t="shared" si="2111"/>
        <v>720</v>
      </c>
      <c r="J10400" s="5">
        <f t="shared" si="2112"/>
        <v>6469.9348793277277</v>
      </c>
      <c r="K10400" s="2">
        <f t="shared" si="2113"/>
        <v>137325.25832166194</v>
      </c>
      <c r="L10400" s="2">
        <f t="shared" si="2114"/>
        <v>203580</v>
      </c>
      <c r="M10400" s="2">
        <f t="shared" si="2115"/>
        <v>31680</v>
      </c>
      <c r="N10400" s="6">
        <f t="shared" si="2116"/>
        <v>0</v>
      </c>
      <c r="O10400" s="2">
        <f t="shared" si="2117"/>
        <v>14574.741678338061</v>
      </c>
      <c r="P10400" s="2" t="str">
        <f t="shared" si="2118"/>
        <v/>
      </c>
    </row>
    <row r="10401" spans="1:16">
      <c r="A10401" s="6">
        <v>15</v>
      </c>
      <c r="B10401" s="6">
        <v>20</v>
      </c>
      <c r="C10401" s="6">
        <v>12</v>
      </c>
      <c r="D10401" s="6">
        <f t="shared" si="2106"/>
        <v>47</v>
      </c>
      <c r="E10401" s="5">
        <f t="shared" si="2107"/>
        <v>5639.2850287111351</v>
      </c>
      <c r="F10401" s="5">
        <f t="shared" si="2108"/>
        <v>983.16986417423732</v>
      </c>
      <c r="G10401" s="5">
        <f t="shared" si="2109"/>
        <v>626.80743957041921</v>
      </c>
      <c r="H10401" s="5">
        <f t="shared" si="2110"/>
        <v>7249.2623324557917</v>
      </c>
      <c r="I10401" s="5">
        <f t="shared" si="2111"/>
        <v>720</v>
      </c>
      <c r="J10401" s="5">
        <f t="shared" si="2112"/>
        <v>6529.2623324557917</v>
      </c>
      <c r="K10401" s="2">
        <f t="shared" si="2113"/>
        <v>138355.24882735749</v>
      </c>
      <c r="L10401" s="2">
        <f t="shared" si="2114"/>
        <v>206280</v>
      </c>
      <c r="M10401" s="2">
        <f t="shared" si="2115"/>
        <v>32560</v>
      </c>
      <c r="N10401" s="6">
        <f t="shared" si="2116"/>
        <v>0</v>
      </c>
      <c r="O10401" s="2">
        <f t="shared" si="2117"/>
        <v>15364.751172642515</v>
      </c>
      <c r="P10401" s="2" t="str">
        <f t="shared" si="2118"/>
        <v/>
      </c>
    </row>
    <row r="10402" spans="1:16">
      <c r="A10402" s="6">
        <v>15</v>
      </c>
      <c r="B10402" s="6">
        <v>20</v>
      </c>
      <c r="C10402" s="6">
        <v>13</v>
      </c>
      <c r="D10402" s="6">
        <f t="shared" si="2106"/>
        <v>48</v>
      </c>
      <c r="E10402" s="5">
        <f t="shared" si="2107"/>
        <v>5639.2850287111351</v>
      </c>
      <c r="F10402" s="5">
        <f t="shared" si="2108"/>
        <v>983.16986417423732</v>
      </c>
      <c r="G10402" s="5">
        <f t="shared" si="2109"/>
        <v>687.52941027880343</v>
      </c>
      <c r="H10402" s="5">
        <f t="shared" si="2110"/>
        <v>7309.9843031641758</v>
      </c>
      <c r="I10402" s="5">
        <f t="shared" si="2111"/>
        <v>720</v>
      </c>
      <c r="J10402" s="5">
        <f t="shared" si="2112"/>
        <v>6589.9843031641758</v>
      </c>
      <c r="K10402" s="2">
        <f t="shared" si="2113"/>
        <v>139409.44970771138</v>
      </c>
      <c r="L10402" s="2">
        <f t="shared" si="2114"/>
        <v>208980</v>
      </c>
      <c r="M10402" s="2">
        <f t="shared" si="2115"/>
        <v>33440</v>
      </c>
      <c r="N10402" s="6">
        <f t="shared" si="2116"/>
        <v>0</v>
      </c>
      <c r="O10402" s="2">
        <f t="shared" si="2117"/>
        <v>16130.550292288623</v>
      </c>
      <c r="P10402" s="2" t="str">
        <f t="shared" si="2118"/>
        <v/>
      </c>
    </row>
    <row r="10403" spans="1:16">
      <c r="A10403" s="6">
        <v>15</v>
      </c>
      <c r="B10403" s="6">
        <v>20</v>
      </c>
      <c r="C10403" s="6">
        <v>14</v>
      </c>
      <c r="D10403" s="6">
        <f t="shared" si="2106"/>
        <v>49</v>
      </c>
      <c r="E10403" s="5">
        <f t="shared" si="2107"/>
        <v>5639.2850287111351</v>
      </c>
      <c r="F10403" s="5">
        <f t="shared" si="2108"/>
        <v>983.16986417423732</v>
      </c>
      <c r="G10403" s="5">
        <f t="shared" si="2109"/>
        <v>749.67149159246469</v>
      </c>
      <c r="H10403" s="5">
        <f t="shared" si="2110"/>
        <v>7372.1263844778377</v>
      </c>
      <c r="I10403" s="5">
        <f t="shared" si="2111"/>
        <v>720</v>
      </c>
      <c r="J10403" s="5">
        <f t="shared" si="2112"/>
        <v>6652.1263844778377</v>
      </c>
      <c r="K10403" s="2">
        <f t="shared" si="2113"/>
        <v>140488.30528607356</v>
      </c>
      <c r="L10403" s="2">
        <f t="shared" si="2114"/>
        <v>211680</v>
      </c>
      <c r="M10403" s="2">
        <f t="shared" si="2115"/>
        <v>34320</v>
      </c>
      <c r="N10403" s="6">
        <f t="shared" si="2116"/>
        <v>0</v>
      </c>
      <c r="O10403" s="2">
        <f t="shared" si="2117"/>
        <v>16871.694713926438</v>
      </c>
      <c r="P10403" s="2" t="str">
        <f t="shared" si="2118"/>
        <v/>
      </c>
    </row>
    <row r="10404" spans="1:16">
      <c r="A10404" s="6">
        <v>15</v>
      </c>
      <c r="B10404" s="6">
        <v>20</v>
      </c>
      <c r="C10404" s="6">
        <v>15</v>
      </c>
      <c r="D10404" s="6">
        <f t="shared" si="2106"/>
        <v>50</v>
      </c>
      <c r="E10404" s="5">
        <f t="shared" si="2107"/>
        <v>5639.2850287111351</v>
      </c>
      <c r="F10404" s="5">
        <f t="shared" si="2108"/>
        <v>983.16986417423732</v>
      </c>
      <c r="G10404" s="5">
        <f t="shared" si="2109"/>
        <v>813.25969846861108</v>
      </c>
      <c r="H10404" s="5">
        <f t="shared" si="2110"/>
        <v>7435.7145913539844</v>
      </c>
      <c r="I10404" s="5">
        <f t="shared" si="2111"/>
        <v>720</v>
      </c>
      <c r="J10404" s="5">
        <f t="shared" si="2112"/>
        <v>6715.7145913539844</v>
      </c>
      <c r="K10404" s="2">
        <f t="shared" si="2113"/>
        <v>141592.26721100666</v>
      </c>
      <c r="L10404" s="2">
        <f t="shared" si="2114"/>
        <v>214380</v>
      </c>
      <c r="M10404" s="2">
        <f t="shared" si="2115"/>
        <v>35200</v>
      </c>
      <c r="N10404" s="6">
        <f t="shared" si="2116"/>
        <v>0</v>
      </c>
      <c r="O10404" s="2">
        <f t="shared" si="2117"/>
        <v>17587.732788993337</v>
      </c>
      <c r="P10404" s="2" t="str">
        <f t="shared" si="2118"/>
        <v/>
      </c>
    </row>
    <row r="10405" spans="1:16">
      <c r="A10405" s="6">
        <v>15</v>
      </c>
      <c r="B10405" s="6">
        <v>20</v>
      </c>
      <c r="C10405" s="6">
        <v>16</v>
      </c>
      <c r="D10405" s="6">
        <f t="shared" si="2106"/>
        <v>51</v>
      </c>
      <c r="E10405" s="5">
        <f t="shared" si="2107"/>
        <v>5639.2850287111351</v>
      </c>
      <c r="F10405" s="5">
        <f t="shared" si="2108"/>
        <v>983.16986417423732</v>
      </c>
      <c r="G10405" s="5">
        <f t="shared" si="2109"/>
        <v>878.32047434610013</v>
      </c>
      <c r="H10405" s="5">
        <f t="shared" si="2110"/>
        <v>7500.775367231473</v>
      </c>
      <c r="I10405" s="5">
        <f t="shared" si="2111"/>
        <v>720</v>
      </c>
      <c r="J10405" s="5">
        <f t="shared" si="2112"/>
        <v>6780.775367231473</v>
      </c>
      <c r="K10405" s="2">
        <f t="shared" si="2113"/>
        <v>142721.79456999083</v>
      </c>
      <c r="L10405" s="2">
        <f t="shared" si="2114"/>
        <v>217080</v>
      </c>
      <c r="M10405" s="2">
        <f t="shared" si="2115"/>
        <v>36080</v>
      </c>
      <c r="N10405" s="6">
        <f t="shared" si="2116"/>
        <v>0</v>
      </c>
      <c r="O10405" s="2">
        <f t="shared" si="2117"/>
        <v>18278.20543000917</v>
      </c>
      <c r="P10405" s="2" t="str">
        <f t="shared" si="2118"/>
        <v/>
      </c>
    </row>
    <row r="10406" spans="1:16">
      <c r="A10406" s="6">
        <v>15</v>
      </c>
      <c r="B10406" s="6">
        <v>20</v>
      </c>
      <c r="C10406" s="6">
        <v>17</v>
      </c>
      <c r="D10406" s="6">
        <f t="shared" si="2106"/>
        <v>52</v>
      </c>
      <c r="E10406" s="5">
        <f t="shared" si="2107"/>
        <v>5639.2850287111351</v>
      </c>
      <c r="F10406" s="5">
        <f t="shared" si="2108"/>
        <v>983.16986417423732</v>
      </c>
      <c r="G10406" s="5">
        <f t="shared" si="2109"/>
        <v>944.88069779264049</v>
      </c>
      <c r="H10406" s="5">
        <f t="shared" si="2110"/>
        <v>7567.3355906780134</v>
      </c>
      <c r="I10406" s="5">
        <f t="shared" si="2111"/>
        <v>720</v>
      </c>
      <c r="J10406" s="5">
        <f t="shared" si="2112"/>
        <v>6847.3355906780134</v>
      </c>
      <c r="K10406" s="2">
        <f t="shared" si="2113"/>
        <v>143877.35400482663</v>
      </c>
      <c r="L10406" s="2">
        <f t="shared" si="2114"/>
        <v>219780</v>
      </c>
      <c r="M10406" s="2">
        <f t="shared" si="2115"/>
        <v>36960</v>
      </c>
      <c r="N10406" s="6">
        <f t="shared" si="2116"/>
        <v>0</v>
      </c>
      <c r="O10406" s="2">
        <f t="shared" si="2117"/>
        <v>18942.64599517337</v>
      </c>
      <c r="P10406" s="2" t="str">
        <f t="shared" si="2118"/>
        <v/>
      </c>
    </row>
    <row r="10407" spans="1:16">
      <c r="A10407" s="6">
        <v>15</v>
      </c>
      <c r="B10407" s="6">
        <v>20</v>
      </c>
      <c r="C10407" s="6">
        <v>18</v>
      </c>
      <c r="D10407" s="6">
        <f t="shared" si="2106"/>
        <v>53</v>
      </c>
      <c r="E10407" s="5">
        <f t="shared" si="2107"/>
        <v>5639.2850287111351</v>
      </c>
      <c r="F10407" s="5">
        <f t="shared" si="2108"/>
        <v>983.16986417423732</v>
      </c>
      <c r="G10407" s="5">
        <f t="shared" si="2109"/>
        <v>1012.9676892512279</v>
      </c>
      <c r="H10407" s="5">
        <f t="shared" si="2110"/>
        <v>7635.4225821366008</v>
      </c>
      <c r="I10407" s="5">
        <f t="shared" si="2111"/>
        <v>720</v>
      </c>
      <c r="J10407" s="5">
        <f t="shared" si="2112"/>
        <v>6915.4225821366008</v>
      </c>
      <c r="K10407" s="2">
        <f t="shared" si="2113"/>
        <v>145059.41982876044</v>
      </c>
      <c r="L10407" s="2">
        <f t="shared" si="2114"/>
        <v>222480</v>
      </c>
      <c r="M10407" s="2">
        <f t="shared" si="2115"/>
        <v>37840</v>
      </c>
      <c r="N10407" s="6">
        <f t="shared" si="2116"/>
        <v>0</v>
      </c>
      <c r="O10407" s="2">
        <f t="shared" si="2117"/>
        <v>19580.580171239562</v>
      </c>
      <c r="P10407" s="2" t="str">
        <f t="shared" si="2118"/>
        <v/>
      </c>
    </row>
    <row r="10408" spans="1:16">
      <c r="A10408" s="6">
        <v>15</v>
      </c>
      <c r="B10408" s="6">
        <v>20</v>
      </c>
      <c r="C10408" s="6">
        <v>19</v>
      </c>
      <c r="D10408" s="6">
        <f t="shared" si="2106"/>
        <v>54</v>
      </c>
      <c r="E10408" s="5">
        <f t="shared" si="2107"/>
        <v>5639.2850287111351</v>
      </c>
      <c r="F10408" s="5">
        <f t="shared" si="2108"/>
        <v>983.16986417423732</v>
      </c>
      <c r="G10408" s="5">
        <f t="shared" si="2109"/>
        <v>1082.6092178872495</v>
      </c>
      <c r="H10408" s="5">
        <f t="shared" si="2110"/>
        <v>7705.0641107726224</v>
      </c>
      <c r="I10408" s="5">
        <f t="shared" si="2111"/>
        <v>720</v>
      </c>
      <c r="J10408" s="5">
        <f t="shared" si="2112"/>
        <v>6985.0641107726224</v>
      </c>
      <c r="K10408" s="2">
        <f t="shared" si="2113"/>
        <v>146268.47414535802</v>
      </c>
      <c r="L10408" s="2">
        <f t="shared" si="2114"/>
        <v>225180</v>
      </c>
      <c r="M10408" s="2">
        <f t="shared" si="2115"/>
        <v>38720</v>
      </c>
      <c r="N10408" s="6">
        <f t="shared" si="2116"/>
        <v>0</v>
      </c>
      <c r="O10408" s="2">
        <f t="shared" si="2117"/>
        <v>20191.525854641979</v>
      </c>
      <c r="P10408" s="2" t="str">
        <f t="shared" si="2118"/>
        <v/>
      </c>
    </row>
    <row r="10409" spans="1:16">
      <c r="A10409" s="6">
        <v>15</v>
      </c>
      <c r="B10409" s="6">
        <v>20</v>
      </c>
      <c r="C10409" s="6">
        <v>20</v>
      </c>
      <c r="D10409" s="6">
        <f t="shared" si="2106"/>
        <v>55</v>
      </c>
      <c r="E10409" s="5">
        <f t="shared" si="2107"/>
        <v>5639.2850287111351</v>
      </c>
      <c r="F10409" s="5">
        <f t="shared" si="2108"/>
        <v>983.16986417423732</v>
      </c>
      <c r="G10409" s="5">
        <f t="shared" si="2109"/>
        <v>1153.8335085377266</v>
      </c>
      <c r="H10409" s="5">
        <f t="shared" si="2110"/>
        <v>7776.2884014230995</v>
      </c>
      <c r="I10409" s="5">
        <f t="shared" si="2111"/>
        <v>720</v>
      </c>
      <c r="J10409" s="5">
        <f t="shared" si="2112"/>
        <v>7056.2884014230995</v>
      </c>
      <c r="K10409" s="2">
        <f t="shared" si="2113"/>
        <v>147505.00696915103</v>
      </c>
      <c r="L10409" s="2">
        <f t="shared" si="2114"/>
        <v>227880</v>
      </c>
      <c r="M10409" s="2">
        <f t="shared" si="2115"/>
        <v>39600</v>
      </c>
      <c r="N10409" s="6">
        <f t="shared" si="2116"/>
        <v>0</v>
      </c>
      <c r="O10409" s="2">
        <f t="shared" si="2117"/>
        <v>20774.993030848971</v>
      </c>
      <c r="P10409" s="2" t="str">
        <f t="shared" si="2118"/>
        <v/>
      </c>
    </row>
    <row r="10410" spans="1:16">
      <c r="A10410" s="6">
        <v>15</v>
      </c>
      <c r="B10410" s="6">
        <v>20</v>
      </c>
      <c r="C10410" s="6">
        <v>21</v>
      </c>
      <c r="D10410" s="6">
        <f t="shared" si="2106"/>
        <v>56</v>
      </c>
      <c r="E10410" s="5">
        <f t="shared" si="2107"/>
        <v>5639.2850287111351</v>
      </c>
      <c r="F10410" s="5">
        <f t="shared" si="2108"/>
        <v>983.16986417423732</v>
      </c>
      <c r="G10410" s="5">
        <f t="shared" si="2109"/>
        <v>1226.6692487641703</v>
      </c>
      <c r="H10410" s="5">
        <f t="shared" si="2110"/>
        <v>7849.1241416495432</v>
      </c>
      <c r="I10410" s="5">
        <f t="shared" si="2111"/>
        <v>720</v>
      </c>
      <c r="J10410" s="5">
        <f t="shared" si="2112"/>
        <v>7129.1241416495432</v>
      </c>
      <c r="K10410" s="2">
        <f t="shared" si="2113"/>
        <v>148769.51634808234</v>
      </c>
      <c r="L10410" s="2">
        <f t="shared" si="2114"/>
        <v>230580</v>
      </c>
      <c r="M10410" s="2">
        <f t="shared" si="2115"/>
        <v>40480</v>
      </c>
      <c r="N10410" s="6">
        <f t="shared" si="2116"/>
        <v>0</v>
      </c>
      <c r="O10410" s="2">
        <f t="shared" si="2117"/>
        <v>21330.483651917661</v>
      </c>
      <c r="P10410" s="2" t="str">
        <f t="shared" si="2118"/>
        <v/>
      </c>
    </row>
    <row r="10411" spans="1:16">
      <c r="A10411" s="6">
        <v>15</v>
      </c>
      <c r="B10411" s="6">
        <v>20</v>
      </c>
      <c r="C10411" s="6">
        <v>22</v>
      </c>
      <c r="D10411" s="6">
        <f t="shared" si="2106"/>
        <v>57</v>
      </c>
      <c r="E10411" s="5">
        <f t="shared" si="2107"/>
        <v>5639.2850287111351</v>
      </c>
      <c r="F10411" s="5">
        <f t="shared" si="2108"/>
        <v>983.16986417423732</v>
      </c>
      <c r="G10411" s="5">
        <f t="shared" si="2109"/>
        <v>1301.1455960105666</v>
      </c>
      <c r="H10411" s="5">
        <f t="shared" si="2110"/>
        <v>7923.6004888959396</v>
      </c>
      <c r="I10411" s="5">
        <f t="shared" si="2111"/>
        <v>720</v>
      </c>
      <c r="J10411" s="5">
        <f t="shared" si="2112"/>
        <v>7203.6004888959396</v>
      </c>
      <c r="K10411" s="2">
        <f t="shared" si="2113"/>
        <v>150062.50848777674</v>
      </c>
      <c r="L10411" s="2">
        <f t="shared" si="2114"/>
        <v>233280</v>
      </c>
      <c r="M10411" s="2">
        <f t="shared" si="2115"/>
        <v>41360</v>
      </c>
      <c r="N10411" s="6">
        <f t="shared" si="2116"/>
        <v>0</v>
      </c>
      <c r="O10411" s="2">
        <f t="shared" si="2117"/>
        <v>21857.491512223263</v>
      </c>
      <c r="P10411" s="2" t="str">
        <f t="shared" si="2118"/>
        <v/>
      </c>
    </row>
    <row r="10412" spans="1:16">
      <c r="A10412" s="6">
        <v>15</v>
      </c>
      <c r="B10412" s="6">
        <v>20</v>
      </c>
      <c r="C10412" s="6">
        <v>23</v>
      </c>
      <c r="D10412" s="6">
        <f t="shared" si="2106"/>
        <v>58</v>
      </c>
      <c r="E10412" s="5">
        <f t="shared" si="2107"/>
        <v>5639.2850287111351</v>
      </c>
      <c r="F10412" s="5">
        <f t="shared" si="2108"/>
        <v>983.16986417423732</v>
      </c>
      <c r="G10412" s="5">
        <f t="shared" si="2109"/>
        <v>1377.292184868003</v>
      </c>
      <c r="H10412" s="5">
        <f t="shared" si="2110"/>
        <v>7999.7470777533763</v>
      </c>
      <c r="I10412" s="5">
        <f t="shared" si="2111"/>
        <v>720</v>
      </c>
      <c r="J10412" s="5">
        <f t="shared" si="2112"/>
        <v>7279.7470777533763</v>
      </c>
      <c r="K10412" s="2">
        <f t="shared" si="2113"/>
        <v>151384.49787766277</v>
      </c>
      <c r="L10412" s="2">
        <f t="shared" si="2114"/>
        <v>235980</v>
      </c>
      <c r="M10412" s="2">
        <f t="shared" si="2115"/>
        <v>42240</v>
      </c>
      <c r="N10412" s="6">
        <f t="shared" si="2116"/>
        <v>0</v>
      </c>
      <c r="O10412" s="2">
        <f t="shared" si="2117"/>
        <v>22355.502122337231</v>
      </c>
      <c r="P10412" s="2" t="str">
        <f t="shared" si="2118"/>
        <v/>
      </c>
    </row>
    <row r="10413" spans="1:16">
      <c r="A10413" s="6">
        <v>15</v>
      </c>
      <c r="B10413" s="6">
        <v>20</v>
      </c>
      <c r="C10413" s="6">
        <v>24</v>
      </c>
      <c r="D10413" s="6">
        <f t="shared" si="2106"/>
        <v>59</v>
      </c>
      <c r="E10413" s="5">
        <f t="shared" si="2107"/>
        <v>5639.2850287111351</v>
      </c>
      <c r="F10413" s="5">
        <f t="shared" si="2108"/>
        <v>983.16986417423732</v>
      </c>
      <c r="G10413" s="5">
        <f t="shared" si="2109"/>
        <v>1455.1391344474989</v>
      </c>
      <c r="H10413" s="5">
        <f t="shared" si="2110"/>
        <v>8077.5940273328715</v>
      </c>
      <c r="I10413" s="5">
        <f t="shared" si="2111"/>
        <v>720</v>
      </c>
      <c r="J10413" s="5">
        <f t="shared" si="2112"/>
        <v>7357.5940273328715</v>
      </c>
      <c r="K10413" s="2">
        <f t="shared" si="2113"/>
        <v>152736.00741897346</v>
      </c>
      <c r="L10413" s="2">
        <f t="shared" si="2114"/>
        <v>238680</v>
      </c>
      <c r="M10413" s="2">
        <f t="shared" si="2115"/>
        <v>43120</v>
      </c>
      <c r="N10413" s="6">
        <f t="shared" si="2116"/>
        <v>0</v>
      </c>
      <c r="O10413" s="2">
        <f t="shared" si="2117"/>
        <v>22823.992581026541</v>
      </c>
      <c r="P10413" s="2" t="str">
        <f t="shared" si="2118"/>
        <v/>
      </c>
    </row>
    <row r="10414" spans="1:16">
      <c r="A10414" s="6">
        <v>15</v>
      </c>
      <c r="B10414" s="6">
        <v>20</v>
      </c>
      <c r="C10414" s="6">
        <v>25</v>
      </c>
      <c r="D10414" s="6">
        <f t="shared" si="2106"/>
        <v>60</v>
      </c>
      <c r="E10414" s="5">
        <f t="shared" si="2107"/>
        <v>5639.2850287111351</v>
      </c>
      <c r="F10414" s="5">
        <f t="shared" si="2108"/>
        <v>983.16986417423732</v>
      </c>
      <c r="G10414" s="5">
        <f t="shared" si="2109"/>
        <v>1534.7170558625965</v>
      </c>
      <c r="H10414" s="5">
        <f t="shared" si="2110"/>
        <v>8157.1719487479695</v>
      </c>
      <c r="I10414" s="5">
        <f t="shared" si="2111"/>
        <v>720</v>
      </c>
      <c r="J10414" s="5">
        <f t="shared" si="2112"/>
        <v>7437.1719487479695</v>
      </c>
      <c r="K10414" s="2">
        <f t="shared" si="2113"/>
        <v>154117.56855465224</v>
      </c>
      <c r="L10414" s="2">
        <f t="shared" si="2114"/>
        <v>241380</v>
      </c>
      <c r="M10414" s="2">
        <f t="shared" si="2115"/>
        <v>44000</v>
      </c>
      <c r="N10414" s="6">
        <f t="shared" si="2116"/>
        <v>0</v>
      </c>
      <c r="O10414" s="2">
        <f t="shared" si="2117"/>
        <v>23262.431445347756</v>
      </c>
      <c r="P10414" s="2" t="str">
        <f t="shared" si="2118"/>
        <v/>
      </c>
    </row>
    <row r="10415" spans="1:16">
      <c r="A10415" s="6">
        <v>15</v>
      </c>
      <c r="B10415" s="6">
        <v>20</v>
      </c>
      <c r="C10415" s="6">
        <v>26</v>
      </c>
      <c r="D10415" s="6">
        <f t="shared" si="2106"/>
        <v>61</v>
      </c>
      <c r="E10415" s="5">
        <f t="shared" si="2107"/>
        <v>5639.2850287111351</v>
      </c>
      <c r="F10415" s="5">
        <f t="shared" si="2108"/>
        <v>983.16986417423732</v>
      </c>
      <c r="G10415" s="5">
        <f t="shared" si="2109"/>
        <v>1616.0570598233144</v>
      </c>
      <c r="H10415" s="5">
        <f t="shared" si="2110"/>
        <v>8238.5119527086863</v>
      </c>
      <c r="I10415" s="5">
        <f t="shared" si="2111"/>
        <v>720</v>
      </c>
      <c r="J10415" s="5">
        <f t="shared" si="2112"/>
        <v>7518.5119527086863</v>
      </c>
      <c r="K10415" s="2">
        <f t="shared" si="2113"/>
        <v>155529.72140119248</v>
      </c>
      <c r="L10415" s="2">
        <f t="shared" si="2114"/>
        <v>244080</v>
      </c>
      <c r="M10415" s="2">
        <f t="shared" si="2115"/>
        <v>44880</v>
      </c>
      <c r="N10415" s="6">
        <f t="shared" si="2116"/>
        <v>0</v>
      </c>
      <c r="O10415" s="2">
        <f t="shared" si="2117"/>
        <v>23670.278598807519</v>
      </c>
      <c r="P10415" s="2" t="str">
        <f t="shared" si="2118"/>
        <v/>
      </c>
    </row>
    <row r="10416" spans="1:16">
      <c r="A10416" s="6">
        <v>15</v>
      </c>
      <c r="B10416" s="6">
        <v>20</v>
      </c>
      <c r="C10416" s="6">
        <v>27</v>
      </c>
      <c r="D10416" s="6">
        <f t="shared" si="2106"/>
        <v>62</v>
      </c>
      <c r="E10416" s="5">
        <f t="shared" si="2107"/>
        <v>5639.2850287111351</v>
      </c>
      <c r="F10416" s="5">
        <f t="shared" si="2108"/>
        <v>983.16986417423732</v>
      </c>
      <c r="G10416" s="5">
        <f t="shared" si="2109"/>
        <v>1699.1907643430709</v>
      </c>
      <c r="H10416" s="5">
        <f t="shared" si="2110"/>
        <v>8321.6456572284442</v>
      </c>
      <c r="I10416" s="5">
        <f t="shared" si="2111"/>
        <v>720</v>
      </c>
      <c r="J10416" s="5">
        <f t="shared" si="2112"/>
        <v>7601.6456572284442</v>
      </c>
      <c r="K10416" s="2">
        <f t="shared" si="2113"/>
        <v>156973.01488243826</v>
      </c>
      <c r="L10416" s="2">
        <f t="shared" si="2114"/>
        <v>246780</v>
      </c>
      <c r="M10416" s="2">
        <f t="shared" si="2115"/>
        <v>45760</v>
      </c>
      <c r="N10416" s="6">
        <f t="shared" si="2116"/>
        <v>0</v>
      </c>
      <c r="O10416" s="2">
        <f t="shared" si="2117"/>
        <v>24046.985117561737</v>
      </c>
      <c r="P10416" s="2" t="str">
        <f t="shared" si="2118"/>
        <v/>
      </c>
    </row>
    <row r="10417" spans="1:16">
      <c r="A10417" s="6">
        <v>15</v>
      </c>
      <c r="B10417" s="6">
        <v>20</v>
      </c>
      <c r="C10417" s="6">
        <v>28</v>
      </c>
      <c r="D10417" s="6">
        <f t="shared" si="2106"/>
        <v>63</v>
      </c>
      <c r="E10417" s="5">
        <f t="shared" si="2107"/>
        <v>5639.2850287111351</v>
      </c>
      <c r="F10417" s="5">
        <f t="shared" si="2108"/>
        <v>983.16986417423732</v>
      </c>
      <c r="G10417" s="5">
        <f t="shared" si="2109"/>
        <v>1784.1503025602246</v>
      </c>
      <c r="H10417" s="5">
        <f t="shared" si="2110"/>
        <v>8406.6051954455979</v>
      </c>
      <c r="I10417" s="5">
        <f t="shared" si="2111"/>
        <v>720</v>
      </c>
      <c r="J10417" s="5">
        <f t="shared" si="2112"/>
        <v>7686.6051954455979</v>
      </c>
      <c r="K10417" s="2">
        <f t="shared" si="2113"/>
        <v>158448.00686537495</v>
      </c>
      <c r="L10417" s="2">
        <f t="shared" si="2114"/>
        <v>249480</v>
      </c>
      <c r="M10417" s="2">
        <f t="shared" si="2115"/>
        <v>46640</v>
      </c>
      <c r="N10417" s="6">
        <f t="shared" si="2116"/>
        <v>0</v>
      </c>
      <c r="O10417" s="2">
        <f t="shared" si="2117"/>
        <v>24391.993134625052</v>
      </c>
      <c r="P10417" s="2" t="str">
        <f t="shared" si="2118"/>
        <v/>
      </c>
    </row>
    <row r="10418" spans="1:16">
      <c r="A10418" s="6">
        <v>15</v>
      </c>
      <c r="B10418" s="6">
        <v>20</v>
      </c>
      <c r="C10418" s="6">
        <v>29</v>
      </c>
      <c r="D10418" s="6">
        <f t="shared" si="2106"/>
        <v>64</v>
      </c>
      <c r="E10418" s="5">
        <f t="shared" si="2107"/>
        <v>5639.2850287111351</v>
      </c>
      <c r="F10418" s="5">
        <f t="shared" si="2108"/>
        <v>983.16986417423732</v>
      </c>
      <c r="G10418" s="5">
        <f t="shared" si="2109"/>
        <v>1870.9683306758782</v>
      </c>
      <c r="H10418" s="5">
        <f t="shared" si="2110"/>
        <v>8493.4232235612508</v>
      </c>
      <c r="I10418" s="5">
        <f t="shared" si="2111"/>
        <v>720</v>
      </c>
      <c r="J10418" s="5">
        <f t="shared" si="2112"/>
        <v>7773.4232235612508</v>
      </c>
      <c r="K10418" s="2">
        <f t="shared" si="2113"/>
        <v>159955.26429793838</v>
      </c>
      <c r="L10418" s="2">
        <f t="shared" si="2114"/>
        <v>252180</v>
      </c>
      <c r="M10418" s="2">
        <f t="shared" si="2115"/>
        <v>47520</v>
      </c>
      <c r="N10418" s="6">
        <f t="shared" si="2116"/>
        <v>0</v>
      </c>
      <c r="O10418" s="2">
        <f t="shared" si="2117"/>
        <v>24704.735702061618</v>
      </c>
      <c r="P10418" s="2" t="str">
        <f t="shared" si="2118"/>
        <v/>
      </c>
    </row>
    <row r="10419" spans="1:16">
      <c r="A10419" s="6">
        <v>15</v>
      </c>
      <c r="B10419" s="6">
        <v>20</v>
      </c>
      <c r="C10419" s="6">
        <v>30</v>
      </c>
      <c r="D10419" s="6">
        <f t="shared" si="2106"/>
        <v>65</v>
      </c>
      <c r="E10419" s="5">
        <f t="shared" si="2107"/>
        <v>5639.2850287111351</v>
      </c>
      <c r="F10419" s="5">
        <f t="shared" si="2108"/>
        <v>983.16986417423732</v>
      </c>
      <c r="G10419" s="5">
        <f t="shared" si="2109"/>
        <v>1959.6780360096488</v>
      </c>
      <c r="H10419" s="5">
        <f t="shared" si="2110"/>
        <v>8582.1329288950219</v>
      </c>
      <c r="I10419" s="5">
        <f t="shared" si="2111"/>
        <v>720</v>
      </c>
      <c r="J10419" s="5">
        <f t="shared" si="2112"/>
        <v>7862.1329288950219</v>
      </c>
      <c r="K10419" s="2">
        <f t="shared" si="2113"/>
        <v>161495.36334887191</v>
      </c>
      <c r="L10419" s="2">
        <f t="shared" si="2114"/>
        <v>254880</v>
      </c>
      <c r="M10419" s="2">
        <f t="shared" si="2115"/>
        <v>48400</v>
      </c>
      <c r="N10419" s="6">
        <f t="shared" si="2116"/>
        <v>0</v>
      </c>
      <c r="O10419" s="2">
        <f t="shared" si="2117"/>
        <v>24984.636651128094</v>
      </c>
      <c r="P10419" s="2" t="str">
        <f t="shared" si="2118"/>
        <v/>
      </c>
    </row>
    <row r="10420" spans="1:16">
      <c r="A10420" s="6">
        <v>16</v>
      </c>
      <c r="B10420" s="6">
        <v>0</v>
      </c>
      <c r="C10420" s="6">
        <v>0</v>
      </c>
      <c r="D10420" s="6">
        <f t="shared" si="2106"/>
        <v>16</v>
      </c>
      <c r="E10420" s="5">
        <f t="shared" si="2107"/>
        <v>6616.761100354398</v>
      </c>
      <c r="F10420" s="5">
        <f t="shared" si="2108"/>
        <v>0</v>
      </c>
      <c r="G10420" s="5">
        <f t="shared" si="2109"/>
        <v>0</v>
      </c>
      <c r="H10420" s="5">
        <f t="shared" si="2110"/>
        <v>6616.761100354398</v>
      </c>
      <c r="I10420" s="5">
        <f t="shared" si="2111"/>
        <v>720</v>
      </c>
      <c r="J10420" s="5">
        <f t="shared" si="2112"/>
        <v>5896.761100354398</v>
      </c>
      <c r="K10420" s="2">
        <f t="shared" si="2113"/>
        <v>127374.32465893052</v>
      </c>
      <c r="L10420" s="2">
        <f t="shared" si="2114"/>
        <v>140800</v>
      </c>
      <c r="M10420" s="2">
        <f t="shared" si="2115"/>
        <v>14080</v>
      </c>
      <c r="N10420" s="6">
        <f t="shared" si="2116"/>
        <v>0</v>
      </c>
      <c r="O10420" s="2">
        <f t="shared" si="2117"/>
        <v>-20654.32465893052</v>
      </c>
      <c r="P10420" s="2" t="str">
        <f t="shared" si="2118"/>
        <v/>
      </c>
    </row>
    <row r="10421" spans="1:16">
      <c r="A10421" s="6">
        <v>16</v>
      </c>
      <c r="B10421" s="6">
        <v>0</v>
      </c>
      <c r="C10421" s="6">
        <v>1</v>
      </c>
      <c r="D10421" s="6">
        <f t="shared" si="2106"/>
        <v>17</v>
      </c>
      <c r="E10421" s="5">
        <f t="shared" si="2107"/>
        <v>6616.761100354398</v>
      </c>
      <c r="F10421" s="5">
        <f t="shared" si="2108"/>
        <v>0</v>
      </c>
      <c r="G10421" s="5">
        <f t="shared" si="2109"/>
        <v>45.5625</v>
      </c>
      <c r="H10421" s="5">
        <f t="shared" si="2110"/>
        <v>6662.323600354398</v>
      </c>
      <c r="I10421" s="5">
        <f t="shared" si="2111"/>
        <v>720</v>
      </c>
      <c r="J10421" s="5">
        <f t="shared" si="2112"/>
        <v>5942.323600354398</v>
      </c>
      <c r="K10421" s="2">
        <f t="shared" si="2113"/>
        <v>128165.34028393052</v>
      </c>
      <c r="L10421" s="2">
        <f t="shared" si="2114"/>
        <v>143500</v>
      </c>
      <c r="M10421" s="2">
        <f t="shared" si="2115"/>
        <v>14960</v>
      </c>
      <c r="N10421" s="6">
        <f t="shared" si="2116"/>
        <v>0</v>
      </c>
      <c r="O10421" s="2">
        <f t="shared" si="2117"/>
        <v>-19625.34028393052</v>
      </c>
      <c r="P10421" s="2" t="str">
        <f t="shared" si="2118"/>
        <v/>
      </c>
    </row>
    <row r="10422" spans="1:16">
      <c r="A10422" s="6">
        <v>16</v>
      </c>
      <c r="B10422" s="6">
        <v>0</v>
      </c>
      <c r="C10422" s="6">
        <v>2</v>
      </c>
      <c r="D10422" s="6">
        <f t="shared" si="2106"/>
        <v>18</v>
      </c>
      <c r="E10422" s="5">
        <f t="shared" si="2107"/>
        <v>6616.761100354398</v>
      </c>
      <c r="F10422" s="5">
        <f t="shared" si="2108"/>
        <v>0</v>
      </c>
      <c r="G10422" s="5">
        <f t="shared" si="2109"/>
        <v>92.264062499999994</v>
      </c>
      <c r="H10422" s="5">
        <f t="shared" si="2110"/>
        <v>6709.0251628543983</v>
      </c>
      <c r="I10422" s="5">
        <f t="shared" si="2111"/>
        <v>720</v>
      </c>
      <c r="J10422" s="5">
        <f t="shared" si="2112"/>
        <v>5989.0251628543983</v>
      </c>
      <c r="K10422" s="2">
        <f t="shared" si="2113"/>
        <v>128976.13129955552</v>
      </c>
      <c r="L10422" s="2">
        <f t="shared" si="2114"/>
        <v>146200</v>
      </c>
      <c r="M10422" s="2">
        <f t="shared" si="2115"/>
        <v>15840</v>
      </c>
      <c r="N10422" s="6">
        <f t="shared" si="2116"/>
        <v>0</v>
      </c>
      <c r="O10422" s="2">
        <f t="shared" si="2117"/>
        <v>-18616.13129955552</v>
      </c>
      <c r="P10422" s="2" t="str">
        <f t="shared" si="2118"/>
        <v/>
      </c>
    </row>
    <row r="10423" spans="1:16">
      <c r="A10423" s="6">
        <v>16</v>
      </c>
      <c r="B10423" s="6">
        <v>0</v>
      </c>
      <c r="C10423" s="6">
        <v>3</v>
      </c>
      <c r="D10423" s="6">
        <f t="shared" si="2106"/>
        <v>19</v>
      </c>
      <c r="E10423" s="5">
        <f t="shared" si="2107"/>
        <v>6616.761100354398</v>
      </c>
      <c r="F10423" s="5">
        <f t="shared" si="2108"/>
        <v>0</v>
      </c>
      <c r="G10423" s="5">
        <f t="shared" si="2109"/>
        <v>140.12604492187498</v>
      </c>
      <c r="H10423" s="5">
        <f t="shared" si="2110"/>
        <v>6756.8871452762733</v>
      </c>
      <c r="I10423" s="5">
        <f t="shared" si="2111"/>
        <v>720</v>
      </c>
      <c r="J10423" s="5">
        <f t="shared" si="2112"/>
        <v>6036.8871452762733</v>
      </c>
      <c r="K10423" s="2">
        <f t="shared" si="2113"/>
        <v>129807.06849437974</v>
      </c>
      <c r="L10423" s="2">
        <f t="shared" si="2114"/>
        <v>148900</v>
      </c>
      <c r="M10423" s="2">
        <f t="shared" si="2115"/>
        <v>16720</v>
      </c>
      <c r="N10423" s="6">
        <f t="shared" si="2116"/>
        <v>0</v>
      </c>
      <c r="O10423" s="2">
        <f t="shared" si="2117"/>
        <v>-17627.068494379739</v>
      </c>
      <c r="P10423" s="2" t="str">
        <f t="shared" si="2118"/>
        <v/>
      </c>
    </row>
    <row r="10424" spans="1:16">
      <c r="A10424" s="6">
        <v>16</v>
      </c>
      <c r="B10424" s="6">
        <v>0</v>
      </c>
      <c r="C10424" s="6">
        <v>4</v>
      </c>
      <c r="D10424" s="6">
        <f t="shared" si="2106"/>
        <v>20</v>
      </c>
      <c r="E10424" s="5">
        <f t="shared" si="2107"/>
        <v>6616.761100354398</v>
      </c>
      <c r="F10424" s="5">
        <f t="shared" si="2108"/>
        <v>0</v>
      </c>
      <c r="G10424" s="5">
        <f t="shared" si="2109"/>
        <v>189.17016064453125</v>
      </c>
      <c r="H10424" s="5">
        <f t="shared" si="2110"/>
        <v>6805.9312609989292</v>
      </c>
      <c r="I10424" s="5">
        <f t="shared" si="2111"/>
        <v>720</v>
      </c>
      <c r="J10424" s="5">
        <f t="shared" si="2112"/>
        <v>6085.9312609989292</v>
      </c>
      <c r="K10424" s="2">
        <f t="shared" si="2113"/>
        <v>130658.52883678697</v>
      </c>
      <c r="L10424" s="2">
        <f t="shared" si="2114"/>
        <v>151600</v>
      </c>
      <c r="M10424" s="2">
        <f t="shared" si="2115"/>
        <v>17600</v>
      </c>
      <c r="N10424" s="6">
        <f t="shared" si="2116"/>
        <v>0</v>
      </c>
      <c r="O10424" s="2">
        <f t="shared" si="2117"/>
        <v>-16658.528836786965</v>
      </c>
      <c r="P10424" s="2" t="str">
        <f t="shared" si="2118"/>
        <v/>
      </c>
    </row>
    <row r="10425" spans="1:16">
      <c r="A10425" s="6">
        <v>16</v>
      </c>
      <c r="B10425" s="6">
        <v>0</v>
      </c>
      <c r="C10425" s="6">
        <v>5</v>
      </c>
      <c r="D10425" s="6">
        <f t="shared" si="2106"/>
        <v>21</v>
      </c>
      <c r="E10425" s="5">
        <f t="shared" si="2107"/>
        <v>6616.761100354398</v>
      </c>
      <c r="F10425" s="5">
        <f t="shared" si="2108"/>
        <v>0</v>
      </c>
      <c r="G10425" s="5">
        <f t="shared" si="2109"/>
        <v>239.41848456573481</v>
      </c>
      <c r="H10425" s="5">
        <f t="shared" si="2110"/>
        <v>6856.1795849201326</v>
      </c>
      <c r="I10425" s="5">
        <f t="shared" si="2111"/>
        <v>720</v>
      </c>
      <c r="J10425" s="5">
        <f t="shared" si="2112"/>
        <v>6136.1795849201326</v>
      </c>
      <c r="K10425" s="2">
        <f t="shared" si="2113"/>
        <v>131530.8955715301</v>
      </c>
      <c r="L10425" s="2">
        <f t="shared" si="2114"/>
        <v>154300</v>
      </c>
      <c r="M10425" s="2">
        <f t="shared" si="2115"/>
        <v>18480</v>
      </c>
      <c r="N10425" s="6">
        <f t="shared" si="2116"/>
        <v>0</v>
      </c>
      <c r="O10425" s="2">
        <f t="shared" si="2117"/>
        <v>-15710.895571530098</v>
      </c>
      <c r="P10425" s="2" t="str">
        <f t="shared" si="2118"/>
        <v/>
      </c>
    </row>
    <row r="10426" spans="1:16">
      <c r="A10426" s="6">
        <v>16</v>
      </c>
      <c r="B10426" s="6">
        <v>0</v>
      </c>
      <c r="C10426" s="6">
        <v>6</v>
      </c>
      <c r="D10426" s="6">
        <f t="shared" si="2106"/>
        <v>22</v>
      </c>
      <c r="E10426" s="5">
        <f t="shared" si="2107"/>
        <v>6616.761100354398</v>
      </c>
      <c r="F10426" s="5">
        <f t="shared" si="2108"/>
        <v>0</v>
      </c>
      <c r="G10426" s="5">
        <f t="shared" si="2109"/>
        <v>290.89345874736784</v>
      </c>
      <c r="H10426" s="5">
        <f t="shared" si="2110"/>
        <v>6907.6545591017657</v>
      </c>
      <c r="I10426" s="5">
        <f t="shared" si="2111"/>
        <v>720</v>
      </c>
      <c r="J10426" s="5">
        <f t="shared" si="2112"/>
        <v>6187.6545591017657</v>
      </c>
      <c r="K10426" s="2">
        <f t="shared" si="2113"/>
        <v>132424.55831773899</v>
      </c>
      <c r="L10426" s="2">
        <f t="shared" si="2114"/>
        <v>157000</v>
      </c>
      <c r="M10426" s="2">
        <f t="shared" si="2115"/>
        <v>19360</v>
      </c>
      <c r="N10426" s="6">
        <f t="shared" si="2116"/>
        <v>0</v>
      </c>
      <c r="O10426" s="2">
        <f t="shared" si="2117"/>
        <v>-14784.558317738993</v>
      </c>
      <c r="P10426" s="2" t="str">
        <f t="shared" si="2118"/>
        <v/>
      </c>
    </row>
    <row r="10427" spans="1:16">
      <c r="A10427" s="6">
        <v>16</v>
      </c>
      <c r="B10427" s="6">
        <v>0</v>
      </c>
      <c r="C10427" s="6">
        <v>7</v>
      </c>
      <c r="D10427" s="6">
        <f t="shared" si="2106"/>
        <v>23</v>
      </c>
      <c r="E10427" s="5">
        <f t="shared" si="2107"/>
        <v>6616.761100354398</v>
      </c>
      <c r="F10427" s="5">
        <f t="shared" si="2108"/>
        <v>0</v>
      </c>
      <c r="G10427" s="5">
        <f t="shared" si="2109"/>
        <v>343.61789814532818</v>
      </c>
      <c r="H10427" s="5">
        <f t="shared" si="2110"/>
        <v>6960.3789984997265</v>
      </c>
      <c r="I10427" s="5">
        <f t="shared" si="2111"/>
        <v>720</v>
      </c>
      <c r="J10427" s="5">
        <f t="shared" si="2112"/>
        <v>6240.3789984997265</v>
      </c>
      <c r="K10427" s="2">
        <f t="shared" si="2113"/>
        <v>133339.91316839802</v>
      </c>
      <c r="L10427" s="2">
        <f t="shared" si="2114"/>
        <v>159700</v>
      </c>
      <c r="M10427" s="2">
        <f t="shared" si="2115"/>
        <v>20240</v>
      </c>
      <c r="N10427" s="6">
        <f t="shared" si="2116"/>
        <v>0</v>
      </c>
      <c r="O10427" s="2">
        <f t="shared" si="2117"/>
        <v>-13879.913168398023</v>
      </c>
      <c r="P10427" s="2" t="str">
        <f t="shared" si="2118"/>
        <v/>
      </c>
    </row>
    <row r="10428" spans="1:16">
      <c r="A10428" s="6">
        <v>16</v>
      </c>
      <c r="B10428" s="6">
        <v>0</v>
      </c>
      <c r="C10428" s="6">
        <v>8</v>
      </c>
      <c r="D10428" s="6">
        <f t="shared" si="2106"/>
        <v>24</v>
      </c>
      <c r="E10428" s="5">
        <f t="shared" si="2107"/>
        <v>6616.761100354398</v>
      </c>
      <c r="F10428" s="5">
        <f t="shared" si="2108"/>
        <v>0</v>
      </c>
      <c r="G10428" s="5">
        <f t="shared" si="2109"/>
        <v>397.61499642530839</v>
      </c>
      <c r="H10428" s="5">
        <f t="shared" si="2110"/>
        <v>7014.3760967797061</v>
      </c>
      <c r="I10428" s="5">
        <f t="shared" si="2111"/>
        <v>720</v>
      </c>
      <c r="J10428" s="5">
        <f t="shared" si="2112"/>
        <v>6294.3760967797061</v>
      </c>
      <c r="K10428" s="2">
        <f t="shared" si="2113"/>
        <v>134277.36279131434</v>
      </c>
      <c r="L10428" s="2">
        <f t="shared" si="2114"/>
        <v>162400</v>
      </c>
      <c r="M10428" s="2">
        <f t="shared" si="2115"/>
        <v>21120</v>
      </c>
      <c r="N10428" s="6">
        <f t="shared" si="2116"/>
        <v>0</v>
      </c>
      <c r="O10428" s="2">
        <f t="shared" si="2117"/>
        <v>-12997.362791314343</v>
      </c>
      <c r="P10428" s="2" t="str">
        <f t="shared" si="2118"/>
        <v/>
      </c>
    </row>
    <row r="10429" spans="1:16">
      <c r="A10429" s="6">
        <v>16</v>
      </c>
      <c r="B10429" s="6">
        <v>0</v>
      </c>
      <c r="C10429" s="6">
        <v>9</v>
      </c>
      <c r="D10429" s="6">
        <f t="shared" si="2106"/>
        <v>25</v>
      </c>
      <c r="E10429" s="5">
        <f t="shared" si="2107"/>
        <v>6616.761100354398</v>
      </c>
      <c r="F10429" s="5">
        <f t="shared" si="2108"/>
        <v>0</v>
      </c>
      <c r="G10429" s="5">
        <f t="shared" si="2109"/>
        <v>452.90833186570285</v>
      </c>
      <c r="H10429" s="5">
        <f t="shared" si="2110"/>
        <v>7069.669432220101</v>
      </c>
      <c r="I10429" s="5">
        <f t="shared" si="2111"/>
        <v>720</v>
      </c>
      <c r="J10429" s="5">
        <f t="shared" si="2112"/>
        <v>6349.669432220101</v>
      </c>
      <c r="K10429" s="2">
        <f t="shared" si="2113"/>
        <v>135237.31653159898</v>
      </c>
      <c r="L10429" s="2">
        <f t="shared" si="2114"/>
        <v>165100</v>
      </c>
      <c r="M10429" s="2">
        <f t="shared" si="2115"/>
        <v>22000</v>
      </c>
      <c r="N10429" s="6">
        <f t="shared" si="2116"/>
        <v>0</v>
      </c>
      <c r="O10429" s="2">
        <f t="shared" si="2117"/>
        <v>-12137.316531598975</v>
      </c>
      <c r="P10429" s="2" t="str">
        <f t="shared" si="2118"/>
        <v/>
      </c>
    </row>
    <row r="10430" spans="1:16">
      <c r="A10430" s="6">
        <v>16</v>
      </c>
      <c r="B10430" s="6">
        <v>0</v>
      </c>
      <c r="C10430" s="6">
        <v>10</v>
      </c>
      <c r="D10430" s="6">
        <f t="shared" si="2106"/>
        <v>26</v>
      </c>
      <c r="E10430" s="5">
        <f t="shared" si="2107"/>
        <v>6616.761100354398</v>
      </c>
      <c r="F10430" s="5">
        <f t="shared" si="2108"/>
        <v>0</v>
      </c>
      <c r="G10430" s="5">
        <f t="shared" si="2109"/>
        <v>509.52187334891573</v>
      </c>
      <c r="H10430" s="5">
        <f t="shared" si="2110"/>
        <v>7126.2829737033135</v>
      </c>
      <c r="I10430" s="5">
        <f t="shared" si="2111"/>
        <v>720</v>
      </c>
      <c r="J10430" s="5">
        <f t="shared" si="2112"/>
        <v>6406.2829737033135</v>
      </c>
      <c r="K10430" s="2">
        <f t="shared" si="2113"/>
        <v>136220.19051568251</v>
      </c>
      <c r="L10430" s="2">
        <f t="shared" si="2114"/>
        <v>167800</v>
      </c>
      <c r="M10430" s="2">
        <f t="shared" si="2115"/>
        <v>22880</v>
      </c>
      <c r="N10430" s="6">
        <f t="shared" si="2116"/>
        <v>0</v>
      </c>
      <c r="O10430" s="2">
        <f t="shared" si="2117"/>
        <v>-11300.190515682509</v>
      </c>
      <c r="P10430" s="2" t="str">
        <f t="shared" si="2118"/>
        <v/>
      </c>
    </row>
    <row r="10431" spans="1:16">
      <c r="A10431" s="6">
        <v>16</v>
      </c>
      <c r="B10431" s="6">
        <v>0</v>
      </c>
      <c r="C10431" s="6">
        <v>11</v>
      </c>
      <c r="D10431" s="6">
        <f t="shared" si="2106"/>
        <v>27</v>
      </c>
      <c r="E10431" s="5">
        <f t="shared" si="2107"/>
        <v>6616.761100354398</v>
      </c>
      <c r="F10431" s="5">
        <f t="shared" si="2108"/>
        <v>0</v>
      </c>
      <c r="G10431" s="5">
        <f t="shared" si="2109"/>
        <v>567.47998644235474</v>
      </c>
      <c r="H10431" s="5">
        <f t="shared" si="2110"/>
        <v>7184.2410867967528</v>
      </c>
      <c r="I10431" s="5">
        <f t="shared" si="2111"/>
        <v>720</v>
      </c>
      <c r="J10431" s="5">
        <f t="shared" si="2112"/>
        <v>6464.2410867967528</v>
      </c>
      <c r="K10431" s="2">
        <f t="shared" si="2113"/>
        <v>137226.40775688807</v>
      </c>
      <c r="L10431" s="2">
        <f t="shared" si="2114"/>
        <v>170500</v>
      </c>
      <c r="M10431" s="2">
        <f t="shared" si="2115"/>
        <v>23760</v>
      </c>
      <c r="N10431" s="6">
        <f t="shared" si="2116"/>
        <v>0</v>
      </c>
      <c r="O10431" s="2">
        <f t="shared" si="2117"/>
        <v>-10486.407756888075</v>
      </c>
      <c r="P10431" s="2" t="str">
        <f t="shared" si="2118"/>
        <v/>
      </c>
    </row>
    <row r="10432" spans="1:16">
      <c r="A10432" s="6">
        <v>16</v>
      </c>
      <c r="B10432" s="6">
        <v>0</v>
      </c>
      <c r="C10432" s="6">
        <v>12</v>
      </c>
      <c r="D10432" s="6">
        <f t="shared" si="2106"/>
        <v>28</v>
      </c>
      <c r="E10432" s="5">
        <f t="shared" si="2107"/>
        <v>6616.761100354398</v>
      </c>
      <c r="F10432" s="5">
        <f t="shared" si="2108"/>
        <v>0</v>
      </c>
      <c r="G10432" s="5">
        <f t="shared" si="2109"/>
        <v>626.80743957041921</v>
      </c>
      <c r="H10432" s="5">
        <f t="shared" si="2110"/>
        <v>7243.5685399248168</v>
      </c>
      <c r="I10432" s="5">
        <f t="shared" si="2111"/>
        <v>720</v>
      </c>
      <c r="J10432" s="5">
        <f t="shared" si="2112"/>
        <v>6523.5685399248168</v>
      </c>
      <c r="K10432" s="2">
        <f t="shared" si="2113"/>
        <v>138256.39826258362</v>
      </c>
      <c r="L10432" s="2">
        <f t="shared" si="2114"/>
        <v>173200</v>
      </c>
      <c r="M10432" s="2">
        <f t="shared" si="2115"/>
        <v>24640</v>
      </c>
      <c r="N10432" s="6">
        <f t="shared" si="2116"/>
        <v>0</v>
      </c>
      <c r="O10432" s="2">
        <f t="shared" si="2117"/>
        <v>-9696.3982625836215</v>
      </c>
      <c r="P10432" s="2" t="str">
        <f t="shared" si="2118"/>
        <v/>
      </c>
    </row>
    <row r="10433" spans="1:16">
      <c r="A10433" s="6">
        <v>16</v>
      </c>
      <c r="B10433" s="6">
        <v>0</v>
      </c>
      <c r="C10433" s="6">
        <v>13</v>
      </c>
      <c r="D10433" s="6">
        <f t="shared" si="2106"/>
        <v>29</v>
      </c>
      <c r="E10433" s="5">
        <f t="shared" si="2107"/>
        <v>6616.761100354398</v>
      </c>
      <c r="F10433" s="5">
        <f t="shared" si="2108"/>
        <v>0</v>
      </c>
      <c r="G10433" s="5">
        <f t="shared" si="2109"/>
        <v>687.52941027880343</v>
      </c>
      <c r="H10433" s="5">
        <f t="shared" si="2110"/>
        <v>7304.2905106332018</v>
      </c>
      <c r="I10433" s="5">
        <f t="shared" si="2111"/>
        <v>720</v>
      </c>
      <c r="J10433" s="5">
        <f t="shared" si="2112"/>
        <v>6584.2905106332018</v>
      </c>
      <c r="K10433" s="2">
        <f t="shared" si="2113"/>
        <v>139310.59914293751</v>
      </c>
      <c r="L10433" s="2">
        <f t="shared" si="2114"/>
        <v>175900</v>
      </c>
      <c r="M10433" s="2">
        <f t="shared" si="2115"/>
        <v>25520</v>
      </c>
      <c r="N10433" s="6">
        <f t="shared" si="2116"/>
        <v>0</v>
      </c>
      <c r="O10433" s="2">
        <f t="shared" si="2117"/>
        <v>-8930.5991429375135</v>
      </c>
      <c r="P10433" s="2" t="str">
        <f t="shared" si="2118"/>
        <v/>
      </c>
    </row>
    <row r="10434" spans="1:16">
      <c r="A10434" s="6">
        <v>16</v>
      </c>
      <c r="B10434" s="6">
        <v>0</v>
      </c>
      <c r="C10434" s="6">
        <v>14</v>
      </c>
      <c r="D10434" s="6">
        <f t="shared" si="2106"/>
        <v>30</v>
      </c>
      <c r="E10434" s="5">
        <f t="shared" si="2107"/>
        <v>6616.761100354398</v>
      </c>
      <c r="F10434" s="5">
        <f t="shared" si="2108"/>
        <v>0</v>
      </c>
      <c r="G10434" s="5">
        <f t="shared" si="2109"/>
        <v>749.67149159246469</v>
      </c>
      <c r="H10434" s="5">
        <f t="shared" si="2110"/>
        <v>7366.4325919468629</v>
      </c>
      <c r="I10434" s="5">
        <f t="shared" si="2111"/>
        <v>720</v>
      </c>
      <c r="J10434" s="5">
        <f t="shared" si="2112"/>
        <v>6646.4325919468629</v>
      </c>
      <c r="K10434" s="2">
        <f t="shared" si="2113"/>
        <v>140389.4547212997</v>
      </c>
      <c r="L10434" s="2">
        <f t="shared" si="2114"/>
        <v>178600</v>
      </c>
      <c r="M10434" s="2">
        <f t="shared" si="2115"/>
        <v>26400</v>
      </c>
      <c r="N10434" s="6">
        <f t="shared" si="2116"/>
        <v>0</v>
      </c>
      <c r="O10434" s="2">
        <f t="shared" si="2117"/>
        <v>-8189.4547212996986</v>
      </c>
      <c r="P10434" s="2" t="str">
        <f t="shared" si="2118"/>
        <v/>
      </c>
    </row>
    <row r="10435" spans="1:16">
      <c r="A10435" s="6">
        <v>16</v>
      </c>
      <c r="B10435" s="6">
        <v>0</v>
      </c>
      <c r="C10435" s="6">
        <v>15</v>
      </c>
      <c r="D10435" s="6">
        <f t="shared" si="2106"/>
        <v>31</v>
      </c>
      <c r="E10435" s="5">
        <f t="shared" si="2107"/>
        <v>6616.761100354398</v>
      </c>
      <c r="F10435" s="5">
        <f t="shared" si="2108"/>
        <v>0</v>
      </c>
      <c r="G10435" s="5">
        <f t="shared" si="2109"/>
        <v>813.25969846861108</v>
      </c>
      <c r="H10435" s="5">
        <f t="shared" si="2110"/>
        <v>7430.0207988230086</v>
      </c>
      <c r="I10435" s="5">
        <f t="shared" si="2111"/>
        <v>720</v>
      </c>
      <c r="J10435" s="5">
        <f t="shared" si="2112"/>
        <v>6710.0207988230086</v>
      </c>
      <c r="K10435" s="2">
        <f t="shared" si="2113"/>
        <v>141493.41664623277</v>
      </c>
      <c r="L10435" s="2">
        <f t="shared" si="2114"/>
        <v>181300</v>
      </c>
      <c r="M10435" s="2">
        <f t="shared" si="2115"/>
        <v>27280</v>
      </c>
      <c r="N10435" s="6">
        <f t="shared" si="2116"/>
        <v>0</v>
      </c>
      <c r="O10435" s="2">
        <f t="shared" si="2117"/>
        <v>-7473.4166462327703</v>
      </c>
      <c r="P10435" s="2" t="str">
        <f t="shared" si="2118"/>
        <v/>
      </c>
    </row>
    <row r="10436" spans="1:16">
      <c r="A10436" s="6">
        <v>16</v>
      </c>
      <c r="B10436" s="6">
        <v>0</v>
      </c>
      <c r="C10436" s="6">
        <v>16</v>
      </c>
      <c r="D10436" s="6">
        <f t="shared" ref="D10436:D10499" si="2119">A10436+B10436+C10436</f>
        <v>32</v>
      </c>
      <c r="E10436" s="5">
        <f t="shared" ref="E10436:E10499" si="2120">IF(A10436=0,0,A10436*LABOR_HRS_WK_TOM*SEASON_WEEKS*(1+DIM_PCT_TOM)^A10436)</f>
        <v>6616.761100354398</v>
      </c>
      <c r="F10436" s="5">
        <f t="shared" ref="F10436:F10499" si="2121">IF(B10436=0,0,B10436*LABOR_HRS_WK_CAR*SEASON_WEEKS*(1+DIM_PCT_CAR)^B10436)</f>
        <v>0</v>
      </c>
      <c r="G10436" s="5">
        <f t="shared" ref="G10436:G10499" si="2122">IF(C10436=0,0,C10436*LABOR_HRS_WK_MES*SEASON_WEEKS*(1+DIM_PCT_MES)^C10436)</f>
        <v>878.32047434610013</v>
      </c>
      <c r="H10436" s="5">
        <f t="shared" ref="H10436:H10499" si="2123">E10436+F10436+G10436</f>
        <v>7495.0815747004981</v>
      </c>
      <c r="I10436" s="5">
        <f t="shared" ref="I10436:I10499" si="2124">MIN(H10436,FARMER_HRS)</f>
        <v>720</v>
      </c>
      <c r="J10436" s="5">
        <f t="shared" ref="J10436:J10499" si="2125">MAX(0,H10436-FARMER_HRS)</f>
        <v>6775.0815747004981</v>
      </c>
      <c r="K10436" s="2">
        <f t="shared" ref="K10436:K10499" si="2126">I10436*FARMER_RATE+J10436*TEMP_WORKER_RATE</f>
        <v>142622.944005217</v>
      </c>
      <c r="L10436" s="2">
        <f t="shared" ref="L10436:L10499" si="2127">A10436*PRICE_TOM+B10436*PRICE_CAR+C10436*PRICE_MES</f>
        <v>184000</v>
      </c>
      <c r="M10436" s="2">
        <f t="shared" ref="M10436:M10499" si="2128">A10436*FERT_BED_TOM+B10436*FERT_BED_CAR+C10436*FERT_BED_MES</f>
        <v>28160</v>
      </c>
      <c r="N10436" s="6">
        <f t="shared" ref="N10436:N10499" si="2129">IF(AND(D10436&lt;=TOTAL_BEDS,J10436&lt;=TEMP_WORKER_MAX*TEMP_WORKER_HRS),1,0)</f>
        <v>0</v>
      </c>
      <c r="O10436" s="2">
        <f t="shared" ref="O10436:O10499" si="2130">L10436-M10436-K10436-FIXED_COSTS</f>
        <v>-6782.9440052169957</v>
      </c>
      <c r="P10436" s="2" t="str">
        <f t="shared" ref="P10436:P10499" si="2131">IF(N10436=1,O10436,"")</f>
        <v/>
      </c>
    </row>
    <row r="10437" spans="1:16">
      <c r="A10437" s="6">
        <v>16</v>
      </c>
      <c r="B10437" s="6">
        <v>0</v>
      </c>
      <c r="C10437" s="6">
        <v>17</v>
      </c>
      <c r="D10437" s="6">
        <f t="shared" si="2119"/>
        <v>33</v>
      </c>
      <c r="E10437" s="5">
        <f t="shared" si="2120"/>
        <v>6616.761100354398</v>
      </c>
      <c r="F10437" s="5">
        <f t="shared" si="2121"/>
        <v>0</v>
      </c>
      <c r="G10437" s="5">
        <f t="shared" si="2122"/>
        <v>944.88069779264049</v>
      </c>
      <c r="H10437" s="5">
        <f t="shared" si="2123"/>
        <v>7561.6417981470386</v>
      </c>
      <c r="I10437" s="5">
        <f t="shared" si="2124"/>
        <v>720</v>
      </c>
      <c r="J10437" s="5">
        <f t="shared" si="2125"/>
        <v>6841.6417981470386</v>
      </c>
      <c r="K10437" s="2">
        <f t="shared" si="2126"/>
        <v>143778.50344005274</v>
      </c>
      <c r="L10437" s="2">
        <f t="shared" si="2127"/>
        <v>186700</v>
      </c>
      <c r="M10437" s="2">
        <f t="shared" si="2128"/>
        <v>29040</v>
      </c>
      <c r="N10437" s="6">
        <f t="shared" si="2129"/>
        <v>0</v>
      </c>
      <c r="O10437" s="2">
        <f t="shared" si="2130"/>
        <v>-6118.5034400527366</v>
      </c>
      <c r="P10437" s="2" t="str">
        <f t="shared" si="2131"/>
        <v/>
      </c>
    </row>
    <row r="10438" spans="1:16">
      <c r="A10438" s="6">
        <v>16</v>
      </c>
      <c r="B10438" s="6">
        <v>0</v>
      </c>
      <c r="C10438" s="6">
        <v>18</v>
      </c>
      <c r="D10438" s="6">
        <f t="shared" si="2119"/>
        <v>34</v>
      </c>
      <c r="E10438" s="5">
        <f t="shared" si="2120"/>
        <v>6616.761100354398</v>
      </c>
      <c r="F10438" s="5">
        <f t="shared" si="2121"/>
        <v>0</v>
      </c>
      <c r="G10438" s="5">
        <f t="shared" si="2122"/>
        <v>1012.9676892512279</v>
      </c>
      <c r="H10438" s="5">
        <f t="shared" si="2123"/>
        <v>7629.7287896056259</v>
      </c>
      <c r="I10438" s="5">
        <f t="shared" si="2124"/>
        <v>720</v>
      </c>
      <c r="J10438" s="5">
        <f t="shared" si="2125"/>
        <v>6909.7287896056259</v>
      </c>
      <c r="K10438" s="2">
        <f t="shared" si="2126"/>
        <v>144960.56926398654</v>
      </c>
      <c r="L10438" s="2">
        <f t="shared" si="2127"/>
        <v>189400</v>
      </c>
      <c r="M10438" s="2">
        <f t="shared" si="2128"/>
        <v>29920</v>
      </c>
      <c r="N10438" s="6">
        <f t="shared" si="2129"/>
        <v>0</v>
      </c>
      <c r="O10438" s="2">
        <f t="shared" si="2130"/>
        <v>-5480.5692639865447</v>
      </c>
      <c r="P10438" s="2" t="str">
        <f t="shared" si="2131"/>
        <v/>
      </c>
    </row>
    <row r="10439" spans="1:16">
      <c r="A10439" s="6">
        <v>16</v>
      </c>
      <c r="B10439" s="6">
        <v>0</v>
      </c>
      <c r="C10439" s="6">
        <v>19</v>
      </c>
      <c r="D10439" s="6">
        <f t="shared" si="2119"/>
        <v>35</v>
      </c>
      <c r="E10439" s="5">
        <f t="shared" si="2120"/>
        <v>6616.761100354398</v>
      </c>
      <c r="F10439" s="5">
        <f t="shared" si="2121"/>
        <v>0</v>
      </c>
      <c r="G10439" s="5">
        <f t="shared" si="2122"/>
        <v>1082.6092178872495</v>
      </c>
      <c r="H10439" s="5">
        <f t="shared" si="2123"/>
        <v>7699.3703182416475</v>
      </c>
      <c r="I10439" s="5">
        <f t="shared" si="2124"/>
        <v>720</v>
      </c>
      <c r="J10439" s="5">
        <f t="shared" si="2125"/>
        <v>6979.3703182416475</v>
      </c>
      <c r="K10439" s="2">
        <f t="shared" si="2126"/>
        <v>146169.62358058416</v>
      </c>
      <c r="L10439" s="2">
        <f t="shared" si="2127"/>
        <v>192100</v>
      </c>
      <c r="M10439" s="2">
        <f t="shared" si="2128"/>
        <v>30800</v>
      </c>
      <c r="N10439" s="6">
        <f t="shared" si="2129"/>
        <v>0</v>
      </c>
      <c r="O10439" s="2">
        <f t="shared" si="2130"/>
        <v>-4869.623580584157</v>
      </c>
      <c r="P10439" s="2" t="str">
        <f t="shared" si="2131"/>
        <v/>
      </c>
    </row>
    <row r="10440" spans="1:16">
      <c r="A10440" s="6">
        <v>16</v>
      </c>
      <c r="B10440" s="6">
        <v>0</v>
      </c>
      <c r="C10440" s="6">
        <v>20</v>
      </c>
      <c r="D10440" s="6">
        <f t="shared" si="2119"/>
        <v>36</v>
      </c>
      <c r="E10440" s="5">
        <f t="shared" si="2120"/>
        <v>6616.761100354398</v>
      </c>
      <c r="F10440" s="5">
        <f t="shared" si="2121"/>
        <v>0</v>
      </c>
      <c r="G10440" s="5">
        <f t="shared" si="2122"/>
        <v>1153.8335085377266</v>
      </c>
      <c r="H10440" s="5">
        <f t="shared" si="2123"/>
        <v>7770.5946088921246</v>
      </c>
      <c r="I10440" s="5">
        <f t="shared" si="2124"/>
        <v>720</v>
      </c>
      <c r="J10440" s="5">
        <f t="shared" si="2125"/>
        <v>7050.5946088921246</v>
      </c>
      <c r="K10440" s="2">
        <f t="shared" si="2126"/>
        <v>147406.15640437717</v>
      </c>
      <c r="L10440" s="2">
        <f t="shared" si="2127"/>
        <v>194800</v>
      </c>
      <c r="M10440" s="2">
        <f t="shared" si="2128"/>
        <v>31680</v>
      </c>
      <c r="N10440" s="6">
        <f t="shared" si="2129"/>
        <v>0</v>
      </c>
      <c r="O10440" s="2">
        <f t="shared" si="2130"/>
        <v>-4286.156404377165</v>
      </c>
      <c r="P10440" s="2" t="str">
        <f t="shared" si="2131"/>
        <v/>
      </c>
    </row>
    <row r="10441" spans="1:16">
      <c r="A10441" s="6">
        <v>16</v>
      </c>
      <c r="B10441" s="6">
        <v>0</v>
      </c>
      <c r="C10441" s="6">
        <v>21</v>
      </c>
      <c r="D10441" s="6">
        <f t="shared" si="2119"/>
        <v>37</v>
      </c>
      <c r="E10441" s="5">
        <f t="shared" si="2120"/>
        <v>6616.761100354398</v>
      </c>
      <c r="F10441" s="5">
        <f t="shared" si="2121"/>
        <v>0</v>
      </c>
      <c r="G10441" s="5">
        <f t="shared" si="2122"/>
        <v>1226.6692487641703</v>
      </c>
      <c r="H10441" s="5">
        <f t="shared" si="2123"/>
        <v>7843.4303491185683</v>
      </c>
      <c r="I10441" s="5">
        <f t="shared" si="2124"/>
        <v>720</v>
      </c>
      <c r="J10441" s="5">
        <f t="shared" si="2125"/>
        <v>7123.4303491185683</v>
      </c>
      <c r="K10441" s="2">
        <f t="shared" si="2126"/>
        <v>148670.66578330848</v>
      </c>
      <c r="L10441" s="2">
        <f t="shared" si="2127"/>
        <v>197500</v>
      </c>
      <c r="M10441" s="2">
        <f t="shared" si="2128"/>
        <v>32560</v>
      </c>
      <c r="N10441" s="6">
        <f t="shared" si="2129"/>
        <v>0</v>
      </c>
      <c r="O10441" s="2">
        <f t="shared" si="2130"/>
        <v>-3730.6657833084755</v>
      </c>
      <c r="P10441" s="2" t="str">
        <f t="shared" si="2131"/>
        <v/>
      </c>
    </row>
    <row r="10442" spans="1:16">
      <c r="A10442" s="6">
        <v>16</v>
      </c>
      <c r="B10442" s="6">
        <v>0</v>
      </c>
      <c r="C10442" s="6">
        <v>22</v>
      </c>
      <c r="D10442" s="6">
        <f t="shared" si="2119"/>
        <v>38</v>
      </c>
      <c r="E10442" s="5">
        <f t="shared" si="2120"/>
        <v>6616.761100354398</v>
      </c>
      <c r="F10442" s="5">
        <f t="shared" si="2121"/>
        <v>0</v>
      </c>
      <c r="G10442" s="5">
        <f t="shared" si="2122"/>
        <v>1301.1455960105666</v>
      </c>
      <c r="H10442" s="5">
        <f t="shared" si="2123"/>
        <v>7917.9066963649648</v>
      </c>
      <c r="I10442" s="5">
        <f t="shared" si="2124"/>
        <v>720</v>
      </c>
      <c r="J10442" s="5">
        <f t="shared" si="2125"/>
        <v>7197.9066963649648</v>
      </c>
      <c r="K10442" s="2">
        <f t="shared" si="2126"/>
        <v>149963.65792300284</v>
      </c>
      <c r="L10442" s="2">
        <f t="shared" si="2127"/>
        <v>200200</v>
      </c>
      <c r="M10442" s="2">
        <f t="shared" si="2128"/>
        <v>33440</v>
      </c>
      <c r="N10442" s="6">
        <f t="shared" si="2129"/>
        <v>0</v>
      </c>
      <c r="O10442" s="2">
        <f t="shared" si="2130"/>
        <v>-3203.6579230028437</v>
      </c>
      <c r="P10442" s="2" t="str">
        <f t="shared" si="2131"/>
        <v/>
      </c>
    </row>
    <row r="10443" spans="1:16">
      <c r="A10443" s="6">
        <v>16</v>
      </c>
      <c r="B10443" s="6">
        <v>0</v>
      </c>
      <c r="C10443" s="6">
        <v>23</v>
      </c>
      <c r="D10443" s="6">
        <f t="shared" si="2119"/>
        <v>39</v>
      </c>
      <c r="E10443" s="5">
        <f t="shared" si="2120"/>
        <v>6616.761100354398</v>
      </c>
      <c r="F10443" s="5">
        <f t="shared" si="2121"/>
        <v>0</v>
      </c>
      <c r="G10443" s="5">
        <f t="shared" si="2122"/>
        <v>1377.292184868003</v>
      </c>
      <c r="H10443" s="5">
        <f t="shared" si="2123"/>
        <v>7994.0532852224005</v>
      </c>
      <c r="I10443" s="5">
        <f t="shared" si="2124"/>
        <v>720</v>
      </c>
      <c r="J10443" s="5">
        <f t="shared" si="2125"/>
        <v>7274.0532852224005</v>
      </c>
      <c r="K10443" s="2">
        <f t="shared" si="2126"/>
        <v>151285.64731288888</v>
      </c>
      <c r="L10443" s="2">
        <f t="shared" si="2127"/>
        <v>202900</v>
      </c>
      <c r="M10443" s="2">
        <f t="shared" si="2128"/>
        <v>34320</v>
      </c>
      <c r="N10443" s="6">
        <f t="shared" si="2129"/>
        <v>0</v>
      </c>
      <c r="O10443" s="2">
        <f t="shared" si="2130"/>
        <v>-2705.6473128888756</v>
      </c>
      <c r="P10443" s="2" t="str">
        <f t="shared" si="2131"/>
        <v/>
      </c>
    </row>
    <row r="10444" spans="1:16">
      <c r="A10444" s="6">
        <v>16</v>
      </c>
      <c r="B10444" s="6">
        <v>0</v>
      </c>
      <c r="C10444" s="6">
        <v>24</v>
      </c>
      <c r="D10444" s="6">
        <f t="shared" si="2119"/>
        <v>40</v>
      </c>
      <c r="E10444" s="5">
        <f t="shared" si="2120"/>
        <v>6616.761100354398</v>
      </c>
      <c r="F10444" s="5">
        <f t="shared" si="2121"/>
        <v>0</v>
      </c>
      <c r="G10444" s="5">
        <f t="shared" si="2122"/>
        <v>1455.1391344474989</v>
      </c>
      <c r="H10444" s="5">
        <f t="shared" si="2123"/>
        <v>8071.9002348018967</v>
      </c>
      <c r="I10444" s="5">
        <f t="shared" si="2124"/>
        <v>720</v>
      </c>
      <c r="J10444" s="5">
        <f t="shared" si="2125"/>
        <v>7351.9002348018967</v>
      </c>
      <c r="K10444" s="2">
        <f t="shared" si="2126"/>
        <v>152637.15685419959</v>
      </c>
      <c r="L10444" s="2">
        <f t="shared" si="2127"/>
        <v>205600</v>
      </c>
      <c r="M10444" s="2">
        <f t="shared" si="2128"/>
        <v>35200</v>
      </c>
      <c r="N10444" s="6">
        <f t="shared" si="2129"/>
        <v>0</v>
      </c>
      <c r="O10444" s="2">
        <f t="shared" si="2130"/>
        <v>-2237.1568541995948</v>
      </c>
      <c r="P10444" s="2" t="str">
        <f t="shared" si="2131"/>
        <v/>
      </c>
    </row>
    <row r="10445" spans="1:16">
      <c r="A10445" s="6">
        <v>16</v>
      </c>
      <c r="B10445" s="6">
        <v>0</v>
      </c>
      <c r="C10445" s="6">
        <v>25</v>
      </c>
      <c r="D10445" s="6">
        <f t="shared" si="2119"/>
        <v>41</v>
      </c>
      <c r="E10445" s="5">
        <f t="shared" si="2120"/>
        <v>6616.761100354398</v>
      </c>
      <c r="F10445" s="5">
        <f t="shared" si="2121"/>
        <v>0</v>
      </c>
      <c r="G10445" s="5">
        <f t="shared" si="2122"/>
        <v>1534.7170558625965</v>
      </c>
      <c r="H10445" s="5">
        <f t="shared" si="2123"/>
        <v>8151.4781562169946</v>
      </c>
      <c r="I10445" s="5">
        <f t="shared" si="2124"/>
        <v>720</v>
      </c>
      <c r="J10445" s="5">
        <f t="shared" si="2125"/>
        <v>7431.4781562169946</v>
      </c>
      <c r="K10445" s="2">
        <f t="shared" si="2126"/>
        <v>154018.71798987838</v>
      </c>
      <c r="L10445" s="2">
        <f t="shared" si="2127"/>
        <v>208300</v>
      </c>
      <c r="M10445" s="2">
        <f t="shared" si="2128"/>
        <v>36080</v>
      </c>
      <c r="N10445" s="6">
        <f t="shared" si="2129"/>
        <v>0</v>
      </c>
      <c r="O10445" s="2">
        <f t="shared" si="2130"/>
        <v>-1798.7179898783797</v>
      </c>
      <c r="P10445" s="2" t="str">
        <f t="shared" si="2131"/>
        <v/>
      </c>
    </row>
    <row r="10446" spans="1:16">
      <c r="A10446" s="6">
        <v>16</v>
      </c>
      <c r="B10446" s="6">
        <v>0</v>
      </c>
      <c r="C10446" s="6">
        <v>26</v>
      </c>
      <c r="D10446" s="6">
        <f t="shared" si="2119"/>
        <v>42</v>
      </c>
      <c r="E10446" s="5">
        <f t="shared" si="2120"/>
        <v>6616.761100354398</v>
      </c>
      <c r="F10446" s="5">
        <f t="shared" si="2121"/>
        <v>0</v>
      </c>
      <c r="G10446" s="5">
        <f t="shared" si="2122"/>
        <v>1616.0570598233144</v>
      </c>
      <c r="H10446" s="5">
        <f t="shared" si="2123"/>
        <v>8232.8181601777123</v>
      </c>
      <c r="I10446" s="5">
        <f t="shared" si="2124"/>
        <v>720</v>
      </c>
      <c r="J10446" s="5">
        <f t="shared" si="2125"/>
        <v>7512.8181601777123</v>
      </c>
      <c r="K10446" s="2">
        <f t="shared" si="2126"/>
        <v>155430.87083641862</v>
      </c>
      <c r="L10446" s="2">
        <f t="shared" si="2127"/>
        <v>211000</v>
      </c>
      <c r="M10446" s="2">
        <f t="shared" si="2128"/>
        <v>36960</v>
      </c>
      <c r="N10446" s="6">
        <f t="shared" si="2129"/>
        <v>0</v>
      </c>
      <c r="O10446" s="2">
        <f t="shared" si="2130"/>
        <v>-1390.8708364186168</v>
      </c>
      <c r="P10446" s="2" t="str">
        <f t="shared" si="2131"/>
        <v/>
      </c>
    </row>
    <row r="10447" spans="1:16">
      <c r="A10447" s="6">
        <v>16</v>
      </c>
      <c r="B10447" s="6">
        <v>0</v>
      </c>
      <c r="C10447" s="6">
        <v>27</v>
      </c>
      <c r="D10447" s="6">
        <f t="shared" si="2119"/>
        <v>43</v>
      </c>
      <c r="E10447" s="5">
        <f t="shared" si="2120"/>
        <v>6616.761100354398</v>
      </c>
      <c r="F10447" s="5">
        <f t="shared" si="2121"/>
        <v>0</v>
      </c>
      <c r="G10447" s="5">
        <f t="shared" si="2122"/>
        <v>1699.1907643430709</v>
      </c>
      <c r="H10447" s="5">
        <f t="shared" si="2123"/>
        <v>8315.9518646974684</v>
      </c>
      <c r="I10447" s="5">
        <f t="shared" si="2124"/>
        <v>720</v>
      </c>
      <c r="J10447" s="5">
        <f t="shared" si="2125"/>
        <v>7595.9518646974684</v>
      </c>
      <c r="K10447" s="2">
        <f t="shared" si="2126"/>
        <v>156874.16431766437</v>
      </c>
      <c r="L10447" s="2">
        <f t="shared" si="2127"/>
        <v>213700</v>
      </c>
      <c r="M10447" s="2">
        <f t="shared" si="2128"/>
        <v>37840</v>
      </c>
      <c r="N10447" s="6">
        <f t="shared" si="2129"/>
        <v>0</v>
      </c>
      <c r="O10447" s="2">
        <f t="shared" si="2130"/>
        <v>-1014.1643176643702</v>
      </c>
      <c r="P10447" s="2" t="str">
        <f t="shared" si="2131"/>
        <v/>
      </c>
    </row>
    <row r="10448" spans="1:16">
      <c r="A10448" s="6">
        <v>16</v>
      </c>
      <c r="B10448" s="6">
        <v>0</v>
      </c>
      <c r="C10448" s="6">
        <v>28</v>
      </c>
      <c r="D10448" s="6">
        <f t="shared" si="2119"/>
        <v>44</v>
      </c>
      <c r="E10448" s="5">
        <f t="shared" si="2120"/>
        <v>6616.761100354398</v>
      </c>
      <c r="F10448" s="5">
        <f t="shared" si="2121"/>
        <v>0</v>
      </c>
      <c r="G10448" s="5">
        <f t="shared" si="2122"/>
        <v>1784.1503025602246</v>
      </c>
      <c r="H10448" s="5">
        <f t="shared" si="2123"/>
        <v>8400.9114029146222</v>
      </c>
      <c r="I10448" s="5">
        <f t="shared" si="2124"/>
        <v>720</v>
      </c>
      <c r="J10448" s="5">
        <f t="shared" si="2125"/>
        <v>7680.9114029146222</v>
      </c>
      <c r="K10448" s="2">
        <f t="shared" si="2126"/>
        <v>158349.15630060108</v>
      </c>
      <c r="L10448" s="2">
        <f t="shared" si="2127"/>
        <v>216400</v>
      </c>
      <c r="M10448" s="2">
        <f t="shared" si="2128"/>
        <v>38720</v>
      </c>
      <c r="N10448" s="6">
        <f t="shared" si="2129"/>
        <v>0</v>
      </c>
      <c r="O10448" s="2">
        <f t="shared" si="2130"/>
        <v>-669.15630060108379</v>
      </c>
      <c r="P10448" s="2" t="str">
        <f t="shared" si="2131"/>
        <v/>
      </c>
    </row>
    <row r="10449" spans="1:16">
      <c r="A10449" s="6">
        <v>16</v>
      </c>
      <c r="B10449" s="6">
        <v>0</v>
      </c>
      <c r="C10449" s="6">
        <v>29</v>
      </c>
      <c r="D10449" s="6">
        <f t="shared" si="2119"/>
        <v>45</v>
      </c>
      <c r="E10449" s="5">
        <f t="shared" si="2120"/>
        <v>6616.761100354398</v>
      </c>
      <c r="F10449" s="5">
        <f t="shared" si="2121"/>
        <v>0</v>
      </c>
      <c r="G10449" s="5">
        <f t="shared" si="2122"/>
        <v>1870.9683306758782</v>
      </c>
      <c r="H10449" s="5">
        <f t="shared" si="2123"/>
        <v>8487.7294310302768</v>
      </c>
      <c r="I10449" s="5">
        <f t="shared" si="2124"/>
        <v>720</v>
      </c>
      <c r="J10449" s="5">
        <f t="shared" si="2125"/>
        <v>7767.7294310302768</v>
      </c>
      <c r="K10449" s="2">
        <f t="shared" si="2126"/>
        <v>159856.41373316452</v>
      </c>
      <c r="L10449" s="2">
        <f t="shared" si="2127"/>
        <v>219100</v>
      </c>
      <c r="M10449" s="2">
        <f t="shared" si="2128"/>
        <v>39600</v>
      </c>
      <c r="N10449" s="6">
        <f t="shared" si="2129"/>
        <v>0</v>
      </c>
      <c r="O10449" s="2">
        <f t="shared" si="2130"/>
        <v>-356.41373316451791</v>
      </c>
      <c r="P10449" s="2" t="str">
        <f t="shared" si="2131"/>
        <v/>
      </c>
    </row>
    <row r="10450" spans="1:16">
      <c r="A10450" s="6">
        <v>16</v>
      </c>
      <c r="B10450" s="6">
        <v>0</v>
      </c>
      <c r="C10450" s="6">
        <v>30</v>
      </c>
      <c r="D10450" s="6">
        <f t="shared" si="2119"/>
        <v>46</v>
      </c>
      <c r="E10450" s="5">
        <f t="shared" si="2120"/>
        <v>6616.761100354398</v>
      </c>
      <c r="F10450" s="5">
        <f t="shared" si="2121"/>
        <v>0</v>
      </c>
      <c r="G10450" s="5">
        <f t="shared" si="2122"/>
        <v>1959.6780360096488</v>
      </c>
      <c r="H10450" s="5">
        <f t="shared" si="2123"/>
        <v>8576.4391363640461</v>
      </c>
      <c r="I10450" s="5">
        <f t="shared" si="2124"/>
        <v>720</v>
      </c>
      <c r="J10450" s="5">
        <f t="shared" si="2125"/>
        <v>7856.4391363640461</v>
      </c>
      <c r="K10450" s="2">
        <f t="shared" si="2126"/>
        <v>161396.51278409801</v>
      </c>
      <c r="L10450" s="2">
        <f t="shared" si="2127"/>
        <v>221800</v>
      </c>
      <c r="M10450" s="2">
        <f t="shared" si="2128"/>
        <v>40480</v>
      </c>
      <c r="N10450" s="6">
        <f t="shared" si="2129"/>
        <v>0</v>
      </c>
      <c r="O10450" s="2">
        <f t="shared" si="2130"/>
        <v>-76.512784098013071</v>
      </c>
      <c r="P10450" s="2" t="str">
        <f t="shared" si="2131"/>
        <v/>
      </c>
    </row>
    <row r="10451" spans="1:16">
      <c r="A10451" s="6">
        <v>16</v>
      </c>
      <c r="B10451" s="6">
        <v>1</v>
      </c>
      <c r="C10451" s="6">
        <v>0</v>
      </c>
      <c r="D10451" s="6">
        <f t="shared" si="2119"/>
        <v>17</v>
      </c>
      <c r="E10451" s="5">
        <f t="shared" si="2120"/>
        <v>6616.761100354398</v>
      </c>
      <c r="F10451" s="5">
        <f t="shared" si="2121"/>
        <v>30.749999999999996</v>
      </c>
      <c r="G10451" s="5">
        <f t="shared" si="2122"/>
        <v>0</v>
      </c>
      <c r="H10451" s="5">
        <f t="shared" si="2123"/>
        <v>6647.511100354398</v>
      </c>
      <c r="I10451" s="5">
        <f t="shared" si="2124"/>
        <v>720</v>
      </c>
      <c r="J10451" s="5">
        <f t="shared" si="2125"/>
        <v>5927.511100354398</v>
      </c>
      <c r="K10451" s="2">
        <f t="shared" si="2126"/>
        <v>127908.17882559719</v>
      </c>
      <c r="L10451" s="2">
        <f t="shared" si="2127"/>
        <v>142894</v>
      </c>
      <c r="M10451" s="2">
        <f t="shared" si="2128"/>
        <v>14520</v>
      </c>
      <c r="N10451" s="6">
        <f t="shared" si="2129"/>
        <v>0</v>
      </c>
      <c r="O10451" s="2">
        <f t="shared" si="2130"/>
        <v>-19534.178825597191</v>
      </c>
      <c r="P10451" s="2" t="str">
        <f t="shared" si="2131"/>
        <v/>
      </c>
    </row>
    <row r="10452" spans="1:16">
      <c r="A10452" s="6">
        <v>16</v>
      </c>
      <c r="B10452" s="6">
        <v>1</v>
      </c>
      <c r="C10452" s="6">
        <v>1</v>
      </c>
      <c r="D10452" s="6">
        <f t="shared" si="2119"/>
        <v>18</v>
      </c>
      <c r="E10452" s="5">
        <f t="shared" si="2120"/>
        <v>6616.761100354398</v>
      </c>
      <c r="F10452" s="5">
        <f t="shared" si="2121"/>
        <v>30.749999999999996</v>
      </c>
      <c r="G10452" s="5">
        <f t="shared" si="2122"/>
        <v>45.5625</v>
      </c>
      <c r="H10452" s="5">
        <f t="shared" si="2123"/>
        <v>6693.073600354398</v>
      </c>
      <c r="I10452" s="5">
        <f t="shared" si="2124"/>
        <v>720</v>
      </c>
      <c r="J10452" s="5">
        <f t="shared" si="2125"/>
        <v>5973.073600354398</v>
      </c>
      <c r="K10452" s="2">
        <f t="shared" si="2126"/>
        <v>128699.19445059719</v>
      </c>
      <c r="L10452" s="2">
        <f t="shared" si="2127"/>
        <v>145594</v>
      </c>
      <c r="M10452" s="2">
        <f t="shared" si="2128"/>
        <v>15400</v>
      </c>
      <c r="N10452" s="6">
        <f t="shared" si="2129"/>
        <v>0</v>
      </c>
      <c r="O10452" s="2">
        <f t="shared" si="2130"/>
        <v>-18505.194450597191</v>
      </c>
      <c r="P10452" s="2" t="str">
        <f t="shared" si="2131"/>
        <v/>
      </c>
    </row>
    <row r="10453" spans="1:16">
      <c r="A10453" s="6">
        <v>16</v>
      </c>
      <c r="B10453" s="6">
        <v>1</v>
      </c>
      <c r="C10453" s="6">
        <v>2</v>
      </c>
      <c r="D10453" s="6">
        <f t="shared" si="2119"/>
        <v>19</v>
      </c>
      <c r="E10453" s="5">
        <f t="shared" si="2120"/>
        <v>6616.761100354398</v>
      </c>
      <c r="F10453" s="5">
        <f t="shared" si="2121"/>
        <v>30.749999999999996</v>
      </c>
      <c r="G10453" s="5">
        <f t="shared" si="2122"/>
        <v>92.264062499999994</v>
      </c>
      <c r="H10453" s="5">
        <f t="shared" si="2123"/>
        <v>6739.7751628543983</v>
      </c>
      <c r="I10453" s="5">
        <f t="shared" si="2124"/>
        <v>720</v>
      </c>
      <c r="J10453" s="5">
        <f t="shared" si="2125"/>
        <v>6019.7751628543983</v>
      </c>
      <c r="K10453" s="2">
        <f t="shared" si="2126"/>
        <v>129509.98546622219</v>
      </c>
      <c r="L10453" s="2">
        <f t="shared" si="2127"/>
        <v>148294</v>
      </c>
      <c r="M10453" s="2">
        <f t="shared" si="2128"/>
        <v>16280</v>
      </c>
      <c r="N10453" s="6">
        <f t="shared" si="2129"/>
        <v>0</v>
      </c>
      <c r="O10453" s="2">
        <f t="shared" si="2130"/>
        <v>-17495.985466222191</v>
      </c>
      <c r="P10453" s="2" t="str">
        <f t="shared" si="2131"/>
        <v/>
      </c>
    </row>
    <row r="10454" spans="1:16">
      <c r="A10454" s="6">
        <v>16</v>
      </c>
      <c r="B10454" s="6">
        <v>1</v>
      </c>
      <c r="C10454" s="6">
        <v>3</v>
      </c>
      <c r="D10454" s="6">
        <f t="shared" si="2119"/>
        <v>20</v>
      </c>
      <c r="E10454" s="5">
        <f t="shared" si="2120"/>
        <v>6616.761100354398</v>
      </c>
      <c r="F10454" s="5">
        <f t="shared" si="2121"/>
        <v>30.749999999999996</v>
      </c>
      <c r="G10454" s="5">
        <f t="shared" si="2122"/>
        <v>140.12604492187498</v>
      </c>
      <c r="H10454" s="5">
        <f t="shared" si="2123"/>
        <v>6787.6371452762733</v>
      </c>
      <c r="I10454" s="5">
        <f t="shared" si="2124"/>
        <v>720</v>
      </c>
      <c r="J10454" s="5">
        <f t="shared" si="2125"/>
        <v>6067.6371452762733</v>
      </c>
      <c r="K10454" s="2">
        <f t="shared" si="2126"/>
        <v>130340.92266104641</v>
      </c>
      <c r="L10454" s="2">
        <f t="shared" si="2127"/>
        <v>150994</v>
      </c>
      <c r="M10454" s="2">
        <f t="shared" si="2128"/>
        <v>17160</v>
      </c>
      <c r="N10454" s="6">
        <f t="shared" si="2129"/>
        <v>0</v>
      </c>
      <c r="O10454" s="2">
        <f t="shared" si="2130"/>
        <v>-16506.92266104641</v>
      </c>
      <c r="P10454" s="2" t="str">
        <f t="shared" si="2131"/>
        <v/>
      </c>
    </row>
    <row r="10455" spans="1:16">
      <c r="A10455" s="6">
        <v>16</v>
      </c>
      <c r="B10455" s="6">
        <v>1</v>
      </c>
      <c r="C10455" s="6">
        <v>4</v>
      </c>
      <c r="D10455" s="6">
        <f t="shared" si="2119"/>
        <v>21</v>
      </c>
      <c r="E10455" s="5">
        <f t="shared" si="2120"/>
        <v>6616.761100354398</v>
      </c>
      <c r="F10455" s="5">
        <f t="shared" si="2121"/>
        <v>30.749999999999996</v>
      </c>
      <c r="G10455" s="5">
        <f t="shared" si="2122"/>
        <v>189.17016064453125</v>
      </c>
      <c r="H10455" s="5">
        <f t="shared" si="2123"/>
        <v>6836.6812609989292</v>
      </c>
      <c r="I10455" s="5">
        <f t="shared" si="2124"/>
        <v>720</v>
      </c>
      <c r="J10455" s="5">
        <f t="shared" si="2125"/>
        <v>6116.6812609989292</v>
      </c>
      <c r="K10455" s="2">
        <f t="shared" si="2126"/>
        <v>131192.38300345364</v>
      </c>
      <c r="L10455" s="2">
        <f t="shared" si="2127"/>
        <v>153694</v>
      </c>
      <c r="M10455" s="2">
        <f t="shared" si="2128"/>
        <v>18040</v>
      </c>
      <c r="N10455" s="6">
        <f t="shared" si="2129"/>
        <v>0</v>
      </c>
      <c r="O10455" s="2">
        <f t="shared" si="2130"/>
        <v>-15538.383003453637</v>
      </c>
      <c r="P10455" s="2" t="str">
        <f t="shared" si="2131"/>
        <v/>
      </c>
    </row>
    <row r="10456" spans="1:16">
      <c r="A10456" s="6">
        <v>16</v>
      </c>
      <c r="B10456" s="6">
        <v>1</v>
      </c>
      <c r="C10456" s="6">
        <v>5</v>
      </c>
      <c r="D10456" s="6">
        <f t="shared" si="2119"/>
        <v>22</v>
      </c>
      <c r="E10456" s="5">
        <f t="shared" si="2120"/>
        <v>6616.761100354398</v>
      </c>
      <c r="F10456" s="5">
        <f t="shared" si="2121"/>
        <v>30.749999999999996</v>
      </c>
      <c r="G10456" s="5">
        <f t="shared" si="2122"/>
        <v>239.41848456573481</v>
      </c>
      <c r="H10456" s="5">
        <f t="shared" si="2123"/>
        <v>6886.9295849201326</v>
      </c>
      <c r="I10456" s="5">
        <f t="shared" si="2124"/>
        <v>720</v>
      </c>
      <c r="J10456" s="5">
        <f t="shared" si="2125"/>
        <v>6166.9295849201326</v>
      </c>
      <c r="K10456" s="2">
        <f t="shared" si="2126"/>
        <v>132064.74973819673</v>
      </c>
      <c r="L10456" s="2">
        <f t="shared" si="2127"/>
        <v>156394</v>
      </c>
      <c r="M10456" s="2">
        <f t="shared" si="2128"/>
        <v>18920</v>
      </c>
      <c r="N10456" s="6">
        <f t="shared" si="2129"/>
        <v>0</v>
      </c>
      <c r="O10456" s="2">
        <f t="shared" si="2130"/>
        <v>-14590.749738196726</v>
      </c>
      <c r="P10456" s="2" t="str">
        <f t="shared" si="2131"/>
        <v/>
      </c>
    </row>
    <row r="10457" spans="1:16">
      <c r="A10457" s="6">
        <v>16</v>
      </c>
      <c r="B10457" s="6">
        <v>1</v>
      </c>
      <c r="C10457" s="6">
        <v>6</v>
      </c>
      <c r="D10457" s="6">
        <f t="shared" si="2119"/>
        <v>23</v>
      </c>
      <c r="E10457" s="5">
        <f t="shared" si="2120"/>
        <v>6616.761100354398</v>
      </c>
      <c r="F10457" s="5">
        <f t="shared" si="2121"/>
        <v>30.749999999999996</v>
      </c>
      <c r="G10457" s="5">
        <f t="shared" si="2122"/>
        <v>290.89345874736784</v>
      </c>
      <c r="H10457" s="5">
        <f t="shared" si="2123"/>
        <v>6938.4045591017657</v>
      </c>
      <c r="I10457" s="5">
        <f t="shared" si="2124"/>
        <v>720</v>
      </c>
      <c r="J10457" s="5">
        <f t="shared" si="2125"/>
        <v>6218.4045591017657</v>
      </c>
      <c r="K10457" s="2">
        <f t="shared" si="2126"/>
        <v>132958.41248440565</v>
      </c>
      <c r="L10457" s="2">
        <f t="shared" si="2127"/>
        <v>159094</v>
      </c>
      <c r="M10457" s="2">
        <f t="shared" si="2128"/>
        <v>19800</v>
      </c>
      <c r="N10457" s="6">
        <f t="shared" si="2129"/>
        <v>0</v>
      </c>
      <c r="O10457" s="2">
        <f t="shared" si="2130"/>
        <v>-13664.41248440565</v>
      </c>
      <c r="P10457" s="2" t="str">
        <f t="shared" si="2131"/>
        <v/>
      </c>
    </row>
    <row r="10458" spans="1:16">
      <c r="A10458" s="6">
        <v>16</v>
      </c>
      <c r="B10458" s="6">
        <v>1</v>
      </c>
      <c r="C10458" s="6">
        <v>7</v>
      </c>
      <c r="D10458" s="6">
        <f t="shared" si="2119"/>
        <v>24</v>
      </c>
      <c r="E10458" s="5">
        <f t="shared" si="2120"/>
        <v>6616.761100354398</v>
      </c>
      <c r="F10458" s="5">
        <f t="shared" si="2121"/>
        <v>30.749999999999996</v>
      </c>
      <c r="G10458" s="5">
        <f t="shared" si="2122"/>
        <v>343.61789814532818</v>
      </c>
      <c r="H10458" s="5">
        <f t="shared" si="2123"/>
        <v>6991.1289984997265</v>
      </c>
      <c r="I10458" s="5">
        <f t="shared" si="2124"/>
        <v>720</v>
      </c>
      <c r="J10458" s="5">
        <f t="shared" si="2125"/>
        <v>6271.1289984997265</v>
      </c>
      <c r="K10458" s="2">
        <f t="shared" si="2126"/>
        <v>133873.76733506471</v>
      </c>
      <c r="L10458" s="2">
        <f t="shared" si="2127"/>
        <v>161794</v>
      </c>
      <c r="M10458" s="2">
        <f t="shared" si="2128"/>
        <v>20680</v>
      </c>
      <c r="N10458" s="6">
        <f t="shared" si="2129"/>
        <v>0</v>
      </c>
      <c r="O10458" s="2">
        <f t="shared" si="2130"/>
        <v>-12759.767335064709</v>
      </c>
      <c r="P10458" s="2" t="str">
        <f t="shared" si="2131"/>
        <v/>
      </c>
    </row>
    <row r="10459" spans="1:16">
      <c r="A10459" s="6">
        <v>16</v>
      </c>
      <c r="B10459" s="6">
        <v>1</v>
      </c>
      <c r="C10459" s="6">
        <v>8</v>
      </c>
      <c r="D10459" s="6">
        <f t="shared" si="2119"/>
        <v>25</v>
      </c>
      <c r="E10459" s="5">
        <f t="shared" si="2120"/>
        <v>6616.761100354398</v>
      </c>
      <c r="F10459" s="5">
        <f t="shared" si="2121"/>
        <v>30.749999999999996</v>
      </c>
      <c r="G10459" s="5">
        <f t="shared" si="2122"/>
        <v>397.61499642530839</v>
      </c>
      <c r="H10459" s="5">
        <f t="shared" si="2123"/>
        <v>7045.1260967797061</v>
      </c>
      <c r="I10459" s="5">
        <f t="shared" si="2124"/>
        <v>720</v>
      </c>
      <c r="J10459" s="5">
        <f t="shared" si="2125"/>
        <v>6325.1260967797061</v>
      </c>
      <c r="K10459" s="2">
        <f t="shared" si="2126"/>
        <v>134811.216957981</v>
      </c>
      <c r="L10459" s="2">
        <f t="shared" si="2127"/>
        <v>164494</v>
      </c>
      <c r="M10459" s="2">
        <f t="shared" si="2128"/>
        <v>21560</v>
      </c>
      <c r="N10459" s="6">
        <f t="shared" si="2129"/>
        <v>0</v>
      </c>
      <c r="O10459" s="2">
        <f t="shared" si="2130"/>
        <v>-11877.216957981</v>
      </c>
      <c r="P10459" s="2" t="str">
        <f t="shared" si="2131"/>
        <v/>
      </c>
    </row>
    <row r="10460" spans="1:16">
      <c r="A10460" s="6">
        <v>16</v>
      </c>
      <c r="B10460" s="6">
        <v>1</v>
      </c>
      <c r="C10460" s="6">
        <v>9</v>
      </c>
      <c r="D10460" s="6">
        <f t="shared" si="2119"/>
        <v>26</v>
      </c>
      <c r="E10460" s="5">
        <f t="shared" si="2120"/>
        <v>6616.761100354398</v>
      </c>
      <c r="F10460" s="5">
        <f t="shared" si="2121"/>
        <v>30.749999999999996</v>
      </c>
      <c r="G10460" s="5">
        <f t="shared" si="2122"/>
        <v>452.90833186570285</v>
      </c>
      <c r="H10460" s="5">
        <f t="shared" si="2123"/>
        <v>7100.419432220101</v>
      </c>
      <c r="I10460" s="5">
        <f t="shared" si="2124"/>
        <v>720</v>
      </c>
      <c r="J10460" s="5">
        <f t="shared" si="2125"/>
        <v>6380.419432220101</v>
      </c>
      <c r="K10460" s="2">
        <f t="shared" si="2126"/>
        <v>135771.17069826566</v>
      </c>
      <c r="L10460" s="2">
        <f t="shared" si="2127"/>
        <v>167194</v>
      </c>
      <c r="M10460" s="2">
        <f t="shared" si="2128"/>
        <v>22440</v>
      </c>
      <c r="N10460" s="6">
        <f t="shared" si="2129"/>
        <v>0</v>
      </c>
      <c r="O10460" s="2">
        <f t="shared" si="2130"/>
        <v>-11017.170698265661</v>
      </c>
      <c r="P10460" s="2" t="str">
        <f t="shared" si="2131"/>
        <v/>
      </c>
    </row>
    <row r="10461" spans="1:16">
      <c r="A10461" s="6">
        <v>16</v>
      </c>
      <c r="B10461" s="6">
        <v>1</v>
      </c>
      <c r="C10461" s="6">
        <v>10</v>
      </c>
      <c r="D10461" s="6">
        <f t="shared" si="2119"/>
        <v>27</v>
      </c>
      <c r="E10461" s="5">
        <f t="shared" si="2120"/>
        <v>6616.761100354398</v>
      </c>
      <c r="F10461" s="5">
        <f t="shared" si="2121"/>
        <v>30.749999999999996</v>
      </c>
      <c r="G10461" s="5">
        <f t="shared" si="2122"/>
        <v>509.52187334891573</v>
      </c>
      <c r="H10461" s="5">
        <f t="shared" si="2123"/>
        <v>7157.0329737033135</v>
      </c>
      <c r="I10461" s="5">
        <f t="shared" si="2124"/>
        <v>720</v>
      </c>
      <c r="J10461" s="5">
        <f t="shared" si="2125"/>
        <v>6437.0329737033135</v>
      </c>
      <c r="K10461" s="2">
        <f t="shared" si="2126"/>
        <v>136754.04468234919</v>
      </c>
      <c r="L10461" s="2">
        <f t="shared" si="2127"/>
        <v>169894</v>
      </c>
      <c r="M10461" s="2">
        <f t="shared" si="2128"/>
        <v>23320</v>
      </c>
      <c r="N10461" s="6">
        <f t="shared" si="2129"/>
        <v>0</v>
      </c>
      <c r="O10461" s="2">
        <f t="shared" si="2130"/>
        <v>-10180.044682349195</v>
      </c>
      <c r="P10461" s="2" t="str">
        <f t="shared" si="2131"/>
        <v/>
      </c>
    </row>
    <row r="10462" spans="1:16">
      <c r="A10462" s="6">
        <v>16</v>
      </c>
      <c r="B10462" s="6">
        <v>1</v>
      </c>
      <c r="C10462" s="6">
        <v>11</v>
      </c>
      <c r="D10462" s="6">
        <f t="shared" si="2119"/>
        <v>28</v>
      </c>
      <c r="E10462" s="5">
        <f t="shared" si="2120"/>
        <v>6616.761100354398</v>
      </c>
      <c r="F10462" s="5">
        <f t="shared" si="2121"/>
        <v>30.749999999999996</v>
      </c>
      <c r="G10462" s="5">
        <f t="shared" si="2122"/>
        <v>567.47998644235474</v>
      </c>
      <c r="H10462" s="5">
        <f t="shared" si="2123"/>
        <v>7214.9910867967528</v>
      </c>
      <c r="I10462" s="5">
        <f t="shared" si="2124"/>
        <v>720</v>
      </c>
      <c r="J10462" s="5">
        <f t="shared" si="2125"/>
        <v>6494.9910867967528</v>
      </c>
      <c r="K10462" s="2">
        <f t="shared" si="2126"/>
        <v>137760.26192355473</v>
      </c>
      <c r="L10462" s="2">
        <f t="shared" si="2127"/>
        <v>172594</v>
      </c>
      <c r="M10462" s="2">
        <f t="shared" si="2128"/>
        <v>24200</v>
      </c>
      <c r="N10462" s="6">
        <f t="shared" si="2129"/>
        <v>0</v>
      </c>
      <c r="O10462" s="2">
        <f t="shared" si="2130"/>
        <v>-9366.2619235547318</v>
      </c>
      <c r="P10462" s="2" t="str">
        <f t="shared" si="2131"/>
        <v/>
      </c>
    </row>
    <row r="10463" spans="1:16">
      <c r="A10463" s="6">
        <v>16</v>
      </c>
      <c r="B10463" s="6">
        <v>1</v>
      </c>
      <c r="C10463" s="6">
        <v>12</v>
      </c>
      <c r="D10463" s="6">
        <f t="shared" si="2119"/>
        <v>29</v>
      </c>
      <c r="E10463" s="5">
        <f t="shared" si="2120"/>
        <v>6616.761100354398</v>
      </c>
      <c r="F10463" s="5">
        <f t="shared" si="2121"/>
        <v>30.749999999999996</v>
      </c>
      <c r="G10463" s="5">
        <f t="shared" si="2122"/>
        <v>626.80743957041921</v>
      </c>
      <c r="H10463" s="5">
        <f t="shared" si="2123"/>
        <v>7274.3185399248168</v>
      </c>
      <c r="I10463" s="5">
        <f t="shared" si="2124"/>
        <v>720</v>
      </c>
      <c r="J10463" s="5">
        <f t="shared" si="2125"/>
        <v>6554.3185399248168</v>
      </c>
      <c r="K10463" s="2">
        <f t="shared" si="2126"/>
        <v>138790.25242925028</v>
      </c>
      <c r="L10463" s="2">
        <f t="shared" si="2127"/>
        <v>175294</v>
      </c>
      <c r="M10463" s="2">
        <f t="shared" si="2128"/>
        <v>25080</v>
      </c>
      <c r="N10463" s="6">
        <f t="shared" si="2129"/>
        <v>0</v>
      </c>
      <c r="O10463" s="2">
        <f t="shared" si="2130"/>
        <v>-8576.2524292502785</v>
      </c>
      <c r="P10463" s="2" t="str">
        <f t="shared" si="2131"/>
        <v/>
      </c>
    </row>
    <row r="10464" spans="1:16">
      <c r="A10464" s="6">
        <v>16</v>
      </c>
      <c r="B10464" s="6">
        <v>1</v>
      </c>
      <c r="C10464" s="6">
        <v>13</v>
      </c>
      <c r="D10464" s="6">
        <f t="shared" si="2119"/>
        <v>30</v>
      </c>
      <c r="E10464" s="5">
        <f t="shared" si="2120"/>
        <v>6616.761100354398</v>
      </c>
      <c r="F10464" s="5">
        <f t="shared" si="2121"/>
        <v>30.749999999999996</v>
      </c>
      <c r="G10464" s="5">
        <f t="shared" si="2122"/>
        <v>687.52941027880343</v>
      </c>
      <c r="H10464" s="5">
        <f t="shared" si="2123"/>
        <v>7335.0405106332018</v>
      </c>
      <c r="I10464" s="5">
        <f t="shared" si="2124"/>
        <v>720</v>
      </c>
      <c r="J10464" s="5">
        <f t="shared" si="2125"/>
        <v>6615.0405106332018</v>
      </c>
      <c r="K10464" s="2">
        <f t="shared" si="2126"/>
        <v>139844.4533096042</v>
      </c>
      <c r="L10464" s="2">
        <f t="shared" si="2127"/>
        <v>177994</v>
      </c>
      <c r="M10464" s="2">
        <f t="shared" si="2128"/>
        <v>25960</v>
      </c>
      <c r="N10464" s="6">
        <f t="shared" si="2129"/>
        <v>0</v>
      </c>
      <c r="O10464" s="2">
        <f t="shared" si="2130"/>
        <v>-7810.4533096041996</v>
      </c>
      <c r="P10464" s="2" t="str">
        <f t="shared" si="2131"/>
        <v/>
      </c>
    </row>
    <row r="10465" spans="1:16">
      <c r="A10465" s="6">
        <v>16</v>
      </c>
      <c r="B10465" s="6">
        <v>1</v>
      </c>
      <c r="C10465" s="6">
        <v>14</v>
      </c>
      <c r="D10465" s="6">
        <f t="shared" si="2119"/>
        <v>31</v>
      </c>
      <c r="E10465" s="5">
        <f t="shared" si="2120"/>
        <v>6616.761100354398</v>
      </c>
      <c r="F10465" s="5">
        <f t="shared" si="2121"/>
        <v>30.749999999999996</v>
      </c>
      <c r="G10465" s="5">
        <f t="shared" si="2122"/>
        <v>749.67149159246469</v>
      </c>
      <c r="H10465" s="5">
        <f t="shared" si="2123"/>
        <v>7397.1825919468629</v>
      </c>
      <c r="I10465" s="5">
        <f t="shared" si="2124"/>
        <v>720</v>
      </c>
      <c r="J10465" s="5">
        <f t="shared" si="2125"/>
        <v>6677.1825919468629</v>
      </c>
      <c r="K10465" s="2">
        <f t="shared" si="2126"/>
        <v>140923.30888796638</v>
      </c>
      <c r="L10465" s="2">
        <f t="shared" si="2127"/>
        <v>180694</v>
      </c>
      <c r="M10465" s="2">
        <f t="shared" si="2128"/>
        <v>26840</v>
      </c>
      <c r="N10465" s="6">
        <f t="shared" si="2129"/>
        <v>0</v>
      </c>
      <c r="O10465" s="2">
        <f t="shared" si="2130"/>
        <v>-7069.3088879663846</v>
      </c>
      <c r="P10465" s="2" t="str">
        <f t="shared" si="2131"/>
        <v/>
      </c>
    </row>
    <row r="10466" spans="1:16">
      <c r="A10466" s="6">
        <v>16</v>
      </c>
      <c r="B10466" s="6">
        <v>1</v>
      </c>
      <c r="C10466" s="6">
        <v>15</v>
      </c>
      <c r="D10466" s="6">
        <f t="shared" si="2119"/>
        <v>32</v>
      </c>
      <c r="E10466" s="5">
        <f t="shared" si="2120"/>
        <v>6616.761100354398</v>
      </c>
      <c r="F10466" s="5">
        <f t="shared" si="2121"/>
        <v>30.749999999999996</v>
      </c>
      <c r="G10466" s="5">
        <f t="shared" si="2122"/>
        <v>813.25969846861108</v>
      </c>
      <c r="H10466" s="5">
        <f t="shared" si="2123"/>
        <v>7460.7707988230086</v>
      </c>
      <c r="I10466" s="5">
        <f t="shared" si="2124"/>
        <v>720</v>
      </c>
      <c r="J10466" s="5">
        <f t="shared" si="2125"/>
        <v>6740.7707988230086</v>
      </c>
      <c r="K10466" s="2">
        <f t="shared" si="2126"/>
        <v>142027.27081289946</v>
      </c>
      <c r="L10466" s="2">
        <f t="shared" si="2127"/>
        <v>183394</v>
      </c>
      <c r="M10466" s="2">
        <f t="shared" si="2128"/>
        <v>27720</v>
      </c>
      <c r="N10466" s="6">
        <f t="shared" si="2129"/>
        <v>0</v>
      </c>
      <c r="O10466" s="2">
        <f t="shared" si="2130"/>
        <v>-6353.2708128994564</v>
      </c>
      <c r="P10466" s="2" t="str">
        <f t="shared" si="2131"/>
        <v/>
      </c>
    </row>
    <row r="10467" spans="1:16">
      <c r="A10467" s="6">
        <v>16</v>
      </c>
      <c r="B10467" s="6">
        <v>1</v>
      </c>
      <c r="C10467" s="6">
        <v>16</v>
      </c>
      <c r="D10467" s="6">
        <f t="shared" si="2119"/>
        <v>33</v>
      </c>
      <c r="E10467" s="5">
        <f t="shared" si="2120"/>
        <v>6616.761100354398</v>
      </c>
      <c r="F10467" s="5">
        <f t="shared" si="2121"/>
        <v>30.749999999999996</v>
      </c>
      <c r="G10467" s="5">
        <f t="shared" si="2122"/>
        <v>878.32047434610013</v>
      </c>
      <c r="H10467" s="5">
        <f t="shared" si="2123"/>
        <v>7525.8315747004981</v>
      </c>
      <c r="I10467" s="5">
        <f t="shared" si="2124"/>
        <v>720</v>
      </c>
      <c r="J10467" s="5">
        <f t="shared" si="2125"/>
        <v>6805.8315747004981</v>
      </c>
      <c r="K10467" s="2">
        <f t="shared" si="2126"/>
        <v>143156.79817188362</v>
      </c>
      <c r="L10467" s="2">
        <f t="shared" si="2127"/>
        <v>186094</v>
      </c>
      <c r="M10467" s="2">
        <f t="shared" si="2128"/>
        <v>28600</v>
      </c>
      <c r="N10467" s="6">
        <f t="shared" si="2129"/>
        <v>0</v>
      </c>
      <c r="O10467" s="2">
        <f t="shared" si="2130"/>
        <v>-5662.7981718836236</v>
      </c>
      <c r="P10467" s="2" t="str">
        <f t="shared" si="2131"/>
        <v/>
      </c>
    </row>
    <row r="10468" spans="1:16">
      <c r="A10468" s="6">
        <v>16</v>
      </c>
      <c r="B10468" s="6">
        <v>1</v>
      </c>
      <c r="C10468" s="6">
        <v>17</v>
      </c>
      <c r="D10468" s="6">
        <f t="shared" si="2119"/>
        <v>34</v>
      </c>
      <c r="E10468" s="5">
        <f t="shared" si="2120"/>
        <v>6616.761100354398</v>
      </c>
      <c r="F10468" s="5">
        <f t="shared" si="2121"/>
        <v>30.749999999999996</v>
      </c>
      <c r="G10468" s="5">
        <f t="shared" si="2122"/>
        <v>944.88069779264049</v>
      </c>
      <c r="H10468" s="5">
        <f t="shared" si="2123"/>
        <v>7592.3917981470386</v>
      </c>
      <c r="I10468" s="5">
        <f t="shared" si="2124"/>
        <v>720</v>
      </c>
      <c r="J10468" s="5">
        <f t="shared" si="2125"/>
        <v>6872.3917981470386</v>
      </c>
      <c r="K10468" s="2">
        <f t="shared" si="2126"/>
        <v>144312.35760671942</v>
      </c>
      <c r="L10468" s="2">
        <f t="shared" si="2127"/>
        <v>188794</v>
      </c>
      <c r="M10468" s="2">
        <f t="shared" si="2128"/>
        <v>29480</v>
      </c>
      <c r="N10468" s="6">
        <f t="shared" si="2129"/>
        <v>0</v>
      </c>
      <c r="O10468" s="2">
        <f t="shared" si="2130"/>
        <v>-4998.3576067194226</v>
      </c>
      <c r="P10468" s="2" t="str">
        <f t="shared" si="2131"/>
        <v/>
      </c>
    </row>
    <row r="10469" spans="1:16">
      <c r="A10469" s="6">
        <v>16</v>
      </c>
      <c r="B10469" s="6">
        <v>1</v>
      </c>
      <c r="C10469" s="6">
        <v>18</v>
      </c>
      <c r="D10469" s="6">
        <f t="shared" si="2119"/>
        <v>35</v>
      </c>
      <c r="E10469" s="5">
        <f t="shared" si="2120"/>
        <v>6616.761100354398</v>
      </c>
      <c r="F10469" s="5">
        <f t="shared" si="2121"/>
        <v>30.749999999999996</v>
      </c>
      <c r="G10469" s="5">
        <f t="shared" si="2122"/>
        <v>1012.9676892512279</v>
      </c>
      <c r="H10469" s="5">
        <f t="shared" si="2123"/>
        <v>7660.4787896056259</v>
      </c>
      <c r="I10469" s="5">
        <f t="shared" si="2124"/>
        <v>720</v>
      </c>
      <c r="J10469" s="5">
        <f t="shared" si="2125"/>
        <v>6940.4787896056259</v>
      </c>
      <c r="K10469" s="2">
        <f t="shared" si="2126"/>
        <v>145494.42343065323</v>
      </c>
      <c r="L10469" s="2">
        <f t="shared" si="2127"/>
        <v>191494</v>
      </c>
      <c r="M10469" s="2">
        <f t="shared" si="2128"/>
        <v>30360</v>
      </c>
      <c r="N10469" s="6">
        <f t="shared" si="2129"/>
        <v>0</v>
      </c>
      <c r="O10469" s="2">
        <f t="shared" si="2130"/>
        <v>-4360.4234306532308</v>
      </c>
      <c r="P10469" s="2" t="str">
        <f t="shared" si="2131"/>
        <v/>
      </c>
    </row>
    <row r="10470" spans="1:16">
      <c r="A10470" s="6">
        <v>16</v>
      </c>
      <c r="B10470" s="6">
        <v>1</v>
      </c>
      <c r="C10470" s="6">
        <v>19</v>
      </c>
      <c r="D10470" s="6">
        <f t="shared" si="2119"/>
        <v>36</v>
      </c>
      <c r="E10470" s="5">
        <f t="shared" si="2120"/>
        <v>6616.761100354398</v>
      </c>
      <c r="F10470" s="5">
        <f t="shared" si="2121"/>
        <v>30.749999999999996</v>
      </c>
      <c r="G10470" s="5">
        <f t="shared" si="2122"/>
        <v>1082.6092178872495</v>
      </c>
      <c r="H10470" s="5">
        <f t="shared" si="2123"/>
        <v>7730.1203182416475</v>
      </c>
      <c r="I10470" s="5">
        <f t="shared" si="2124"/>
        <v>720</v>
      </c>
      <c r="J10470" s="5">
        <f t="shared" si="2125"/>
        <v>7010.1203182416475</v>
      </c>
      <c r="K10470" s="2">
        <f t="shared" si="2126"/>
        <v>146703.47774725081</v>
      </c>
      <c r="L10470" s="2">
        <f t="shared" si="2127"/>
        <v>194194</v>
      </c>
      <c r="M10470" s="2">
        <f t="shared" si="2128"/>
        <v>31240</v>
      </c>
      <c r="N10470" s="6">
        <f t="shared" si="2129"/>
        <v>0</v>
      </c>
      <c r="O10470" s="2">
        <f t="shared" si="2130"/>
        <v>-3749.477747250814</v>
      </c>
      <c r="P10470" s="2" t="str">
        <f t="shared" si="2131"/>
        <v/>
      </c>
    </row>
    <row r="10471" spans="1:16">
      <c r="A10471" s="6">
        <v>16</v>
      </c>
      <c r="B10471" s="6">
        <v>1</v>
      </c>
      <c r="C10471" s="6">
        <v>20</v>
      </c>
      <c r="D10471" s="6">
        <f t="shared" si="2119"/>
        <v>37</v>
      </c>
      <c r="E10471" s="5">
        <f t="shared" si="2120"/>
        <v>6616.761100354398</v>
      </c>
      <c r="F10471" s="5">
        <f t="shared" si="2121"/>
        <v>30.749999999999996</v>
      </c>
      <c r="G10471" s="5">
        <f t="shared" si="2122"/>
        <v>1153.8335085377266</v>
      </c>
      <c r="H10471" s="5">
        <f t="shared" si="2123"/>
        <v>7801.3446088921246</v>
      </c>
      <c r="I10471" s="5">
        <f t="shared" si="2124"/>
        <v>720</v>
      </c>
      <c r="J10471" s="5">
        <f t="shared" si="2125"/>
        <v>7081.3446088921246</v>
      </c>
      <c r="K10471" s="2">
        <f t="shared" si="2126"/>
        <v>147940.01057104382</v>
      </c>
      <c r="L10471" s="2">
        <f t="shared" si="2127"/>
        <v>196894</v>
      </c>
      <c r="M10471" s="2">
        <f t="shared" si="2128"/>
        <v>32120</v>
      </c>
      <c r="N10471" s="6">
        <f t="shared" si="2129"/>
        <v>0</v>
      </c>
      <c r="O10471" s="2">
        <f t="shared" si="2130"/>
        <v>-3166.010571043822</v>
      </c>
      <c r="P10471" s="2" t="str">
        <f t="shared" si="2131"/>
        <v/>
      </c>
    </row>
    <row r="10472" spans="1:16">
      <c r="A10472" s="6">
        <v>16</v>
      </c>
      <c r="B10472" s="6">
        <v>1</v>
      </c>
      <c r="C10472" s="6">
        <v>21</v>
      </c>
      <c r="D10472" s="6">
        <f t="shared" si="2119"/>
        <v>38</v>
      </c>
      <c r="E10472" s="5">
        <f t="shared" si="2120"/>
        <v>6616.761100354398</v>
      </c>
      <c r="F10472" s="5">
        <f t="shared" si="2121"/>
        <v>30.749999999999996</v>
      </c>
      <c r="G10472" s="5">
        <f t="shared" si="2122"/>
        <v>1226.6692487641703</v>
      </c>
      <c r="H10472" s="5">
        <f t="shared" si="2123"/>
        <v>7874.1803491185683</v>
      </c>
      <c r="I10472" s="5">
        <f t="shared" si="2124"/>
        <v>720</v>
      </c>
      <c r="J10472" s="5">
        <f t="shared" si="2125"/>
        <v>7154.1803491185683</v>
      </c>
      <c r="K10472" s="2">
        <f t="shared" si="2126"/>
        <v>149204.51994997513</v>
      </c>
      <c r="L10472" s="2">
        <f t="shared" si="2127"/>
        <v>199594</v>
      </c>
      <c r="M10472" s="2">
        <f t="shared" si="2128"/>
        <v>33000</v>
      </c>
      <c r="N10472" s="6">
        <f t="shared" si="2129"/>
        <v>0</v>
      </c>
      <c r="O10472" s="2">
        <f t="shared" si="2130"/>
        <v>-2610.5199499751325</v>
      </c>
      <c r="P10472" s="2" t="str">
        <f t="shared" si="2131"/>
        <v/>
      </c>
    </row>
    <row r="10473" spans="1:16">
      <c r="A10473" s="6">
        <v>16</v>
      </c>
      <c r="B10473" s="6">
        <v>1</v>
      </c>
      <c r="C10473" s="6">
        <v>22</v>
      </c>
      <c r="D10473" s="6">
        <f t="shared" si="2119"/>
        <v>39</v>
      </c>
      <c r="E10473" s="5">
        <f t="shared" si="2120"/>
        <v>6616.761100354398</v>
      </c>
      <c r="F10473" s="5">
        <f t="shared" si="2121"/>
        <v>30.749999999999996</v>
      </c>
      <c r="G10473" s="5">
        <f t="shared" si="2122"/>
        <v>1301.1455960105666</v>
      </c>
      <c r="H10473" s="5">
        <f t="shared" si="2123"/>
        <v>7948.6566963649648</v>
      </c>
      <c r="I10473" s="5">
        <f t="shared" si="2124"/>
        <v>720</v>
      </c>
      <c r="J10473" s="5">
        <f t="shared" si="2125"/>
        <v>7228.6566963649648</v>
      </c>
      <c r="K10473" s="2">
        <f t="shared" si="2126"/>
        <v>150497.51208966953</v>
      </c>
      <c r="L10473" s="2">
        <f t="shared" si="2127"/>
        <v>202294</v>
      </c>
      <c r="M10473" s="2">
        <f t="shared" si="2128"/>
        <v>33880</v>
      </c>
      <c r="N10473" s="6">
        <f t="shared" si="2129"/>
        <v>0</v>
      </c>
      <c r="O10473" s="2">
        <f t="shared" si="2130"/>
        <v>-2083.5120896695298</v>
      </c>
      <c r="P10473" s="2" t="str">
        <f t="shared" si="2131"/>
        <v/>
      </c>
    </row>
    <row r="10474" spans="1:16">
      <c r="A10474" s="6">
        <v>16</v>
      </c>
      <c r="B10474" s="6">
        <v>1</v>
      </c>
      <c r="C10474" s="6">
        <v>23</v>
      </c>
      <c r="D10474" s="6">
        <f t="shared" si="2119"/>
        <v>40</v>
      </c>
      <c r="E10474" s="5">
        <f t="shared" si="2120"/>
        <v>6616.761100354398</v>
      </c>
      <c r="F10474" s="5">
        <f t="shared" si="2121"/>
        <v>30.749999999999996</v>
      </c>
      <c r="G10474" s="5">
        <f t="shared" si="2122"/>
        <v>1377.292184868003</v>
      </c>
      <c r="H10474" s="5">
        <f t="shared" si="2123"/>
        <v>8024.8032852224005</v>
      </c>
      <c r="I10474" s="5">
        <f t="shared" si="2124"/>
        <v>720</v>
      </c>
      <c r="J10474" s="5">
        <f t="shared" si="2125"/>
        <v>7304.8032852224005</v>
      </c>
      <c r="K10474" s="2">
        <f t="shared" si="2126"/>
        <v>151819.50147955556</v>
      </c>
      <c r="L10474" s="2">
        <f t="shared" si="2127"/>
        <v>204994</v>
      </c>
      <c r="M10474" s="2">
        <f t="shared" si="2128"/>
        <v>34760</v>
      </c>
      <c r="N10474" s="6">
        <f t="shared" si="2129"/>
        <v>0</v>
      </c>
      <c r="O10474" s="2">
        <f t="shared" si="2130"/>
        <v>-1585.5014795555617</v>
      </c>
      <c r="P10474" s="2" t="str">
        <f t="shared" si="2131"/>
        <v/>
      </c>
    </row>
    <row r="10475" spans="1:16">
      <c r="A10475" s="6">
        <v>16</v>
      </c>
      <c r="B10475" s="6">
        <v>1</v>
      </c>
      <c r="C10475" s="6">
        <v>24</v>
      </c>
      <c r="D10475" s="6">
        <f t="shared" si="2119"/>
        <v>41</v>
      </c>
      <c r="E10475" s="5">
        <f t="shared" si="2120"/>
        <v>6616.761100354398</v>
      </c>
      <c r="F10475" s="5">
        <f t="shared" si="2121"/>
        <v>30.749999999999996</v>
      </c>
      <c r="G10475" s="5">
        <f t="shared" si="2122"/>
        <v>1455.1391344474989</v>
      </c>
      <c r="H10475" s="5">
        <f t="shared" si="2123"/>
        <v>8102.6502348018967</v>
      </c>
      <c r="I10475" s="5">
        <f t="shared" si="2124"/>
        <v>720</v>
      </c>
      <c r="J10475" s="5">
        <f t="shared" si="2125"/>
        <v>7382.6502348018967</v>
      </c>
      <c r="K10475" s="2">
        <f t="shared" si="2126"/>
        <v>153171.01102086625</v>
      </c>
      <c r="L10475" s="2">
        <f t="shared" si="2127"/>
        <v>207694</v>
      </c>
      <c r="M10475" s="2">
        <f t="shared" si="2128"/>
        <v>35640</v>
      </c>
      <c r="N10475" s="6">
        <f t="shared" si="2129"/>
        <v>0</v>
      </c>
      <c r="O10475" s="2">
        <f t="shared" si="2130"/>
        <v>-1117.0110208662518</v>
      </c>
      <c r="P10475" s="2" t="str">
        <f t="shared" si="2131"/>
        <v/>
      </c>
    </row>
    <row r="10476" spans="1:16">
      <c r="A10476" s="6">
        <v>16</v>
      </c>
      <c r="B10476" s="6">
        <v>1</v>
      </c>
      <c r="C10476" s="6">
        <v>25</v>
      </c>
      <c r="D10476" s="6">
        <f t="shared" si="2119"/>
        <v>42</v>
      </c>
      <c r="E10476" s="5">
        <f t="shared" si="2120"/>
        <v>6616.761100354398</v>
      </c>
      <c r="F10476" s="5">
        <f t="shared" si="2121"/>
        <v>30.749999999999996</v>
      </c>
      <c r="G10476" s="5">
        <f t="shared" si="2122"/>
        <v>1534.7170558625965</v>
      </c>
      <c r="H10476" s="5">
        <f t="shared" si="2123"/>
        <v>8182.2281562169946</v>
      </c>
      <c r="I10476" s="5">
        <f t="shared" si="2124"/>
        <v>720</v>
      </c>
      <c r="J10476" s="5">
        <f t="shared" si="2125"/>
        <v>7462.2281562169946</v>
      </c>
      <c r="K10476" s="2">
        <f t="shared" si="2126"/>
        <v>154552.57215654504</v>
      </c>
      <c r="L10476" s="2">
        <f t="shared" si="2127"/>
        <v>210394</v>
      </c>
      <c r="M10476" s="2">
        <f t="shared" si="2128"/>
        <v>36520</v>
      </c>
      <c r="N10476" s="6">
        <f t="shared" si="2129"/>
        <v>0</v>
      </c>
      <c r="O10476" s="2">
        <f t="shared" si="2130"/>
        <v>-678.57215654503671</v>
      </c>
      <c r="P10476" s="2" t="str">
        <f t="shared" si="2131"/>
        <v/>
      </c>
    </row>
    <row r="10477" spans="1:16">
      <c r="A10477" s="6">
        <v>16</v>
      </c>
      <c r="B10477" s="6">
        <v>1</v>
      </c>
      <c r="C10477" s="6">
        <v>26</v>
      </c>
      <c r="D10477" s="6">
        <f t="shared" si="2119"/>
        <v>43</v>
      </c>
      <c r="E10477" s="5">
        <f t="shared" si="2120"/>
        <v>6616.761100354398</v>
      </c>
      <c r="F10477" s="5">
        <f t="shared" si="2121"/>
        <v>30.749999999999996</v>
      </c>
      <c r="G10477" s="5">
        <f t="shared" si="2122"/>
        <v>1616.0570598233144</v>
      </c>
      <c r="H10477" s="5">
        <f t="shared" si="2123"/>
        <v>8263.5681601777123</v>
      </c>
      <c r="I10477" s="5">
        <f t="shared" si="2124"/>
        <v>720</v>
      </c>
      <c r="J10477" s="5">
        <f t="shared" si="2125"/>
        <v>7543.5681601777123</v>
      </c>
      <c r="K10477" s="2">
        <f t="shared" si="2126"/>
        <v>155964.72500308527</v>
      </c>
      <c r="L10477" s="2">
        <f t="shared" si="2127"/>
        <v>213094</v>
      </c>
      <c r="M10477" s="2">
        <f t="shared" si="2128"/>
        <v>37400</v>
      </c>
      <c r="N10477" s="6">
        <f t="shared" si="2129"/>
        <v>0</v>
      </c>
      <c r="O10477" s="2">
        <f t="shared" si="2130"/>
        <v>-270.72500308527378</v>
      </c>
      <c r="P10477" s="2" t="str">
        <f t="shared" si="2131"/>
        <v/>
      </c>
    </row>
    <row r="10478" spans="1:16">
      <c r="A10478" s="6">
        <v>16</v>
      </c>
      <c r="B10478" s="6">
        <v>1</v>
      </c>
      <c r="C10478" s="6">
        <v>27</v>
      </c>
      <c r="D10478" s="6">
        <f t="shared" si="2119"/>
        <v>44</v>
      </c>
      <c r="E10478" s="5">
        <f t="shared" si="2120"/>
        <v>6616.761100354398</v>
      </c>
      <c r="F10478" s="5">
        <f t="shared" si="2121"/>
        <v>30.749999999999996</v>
      </c>
      <c r="G10478" s="5">
        <f t="shared" si="2122"/>
        <v>1699.1907643430709</v>
      </c>
      <c r="H10478" s="5">
        <f t="shared" si="2123"/>
        <v>8346.7018646974684</v>
      </c>
      <c r="I10478" s="5">
        <f t="shared" si="2124"/>
        <v>720</v>
      </c>
      <c r="J10478" s="5">
        <f t="shared" si="2125"/>
        <v>7626.7018646974684</v>
      </c>
      <c r="K10478" s="2">
        <f t="shared" si="2126"/>
        <v>157408.01848433106</v>
      </c>
      <c r="L10478" s="2">
        <f t="shared" si="2127"/>
        <v>215794</v>
      </c>
      <c r="M10478" s="2">
        <f t="shared" si="2128"/>
        <v>38280</v>
      </c>
      <c r="N10478" s="6">
        <f t="shared" si="2129"/>
        <v>0</v>
      </c>
      <c r="O10478" s="2">
        <f t="shared" si="2130"/>
        <v>105.98151566894376</v>
      </c>
      <c r="P10478" s="2" t="str">
        <f t="shared" si="2131"/>
        <v/>
      </c>
    </row>
    <row r="10479" spans="1:16">
      <c r="A10479" s="6">
        <v>16</v>
      </c>
      <c r="B10479" s="6">
        <v>1</v>
      </c>
      <c r="C10479" s="6">
        <v>28</v>
      </c>
      <c r="D10479" s="6">
        <f t="shared" si="2119"/>
        <v>45</v>
      </c>
      <c r="E10479" s="5">
        <f t="shared" si="2120"/>
        <v>6616.761100354398</v>
      </c>
      <c r="F10479" s="5">
        <f t="shared" si="2121"/>
        <v>30.749999999999996</v>
      </c>
      <c r="G10479" s="5">
        <f t="shared" si="2122"/>
        <v>1784.1503025602246</v>
      </c>
      <c r="H10479" s="5">
        <f t="shared" si="2123"/>
        <v>8431.6614029146222</v>
      </c>
      <c r="I10479" s="5">
        <f t="shared" si="2124"/>
        <v>720</v>
      </c>
      <c r="J10479" s="5">
        <f t="shared" si="2125"/>
        <v>7711.6614029146222</v>
      </c>
      <c r="K10479" s="2">
        <f t="shared" si="2126"/>
        <v>158883.01046726774</v>
      </c>
      <c r="L10479" s="2">
        <f t="shared" si="2127"/>
        <v>218494</v>
      </c>
      <c r="M10479" s="2">
        <f t="shared" si="2128"/>
        <v>39160</v>
      </c>
      <c r="N10479" s="6">
        <f t="shared" si="2129"/>
        <v>0</v>
      </c>
      <c r="O10479" s="2">
        <f t="shared" si="2130"/>
        <v>450.98953273225925</v>
      </c>
      <c r="P10479" s="2" t="str">
        <f t="shared" si="2131"/>
        <v/>
      </c>
    </row>
    <row r="10480" spans="1:16">
      <c r="A10480" s="6">
        <v>16</v>
      </c>
      <c r="B10480" s="6">
        <v>1</v>
      </c>
      <c r="C10480" s="6">
        <v>29</v>
      </c>
      <c r="D10480" s="6">
        <f t="shared" si="2119"/>
        <v>46</v>
      </c>
      <c r="E10480" s="5">
        <f t="shared" si="2120"/>
        <v>6616.761100354398</v>
      </c>
      <c r="F10480" s="5">
        <f t="shared" si="2121"/>
        <v>30.749999999999996</v>
      </c>
      <c r="G10480" s="5">
        <f t="shared" si="2122"/>
        <v>1870.9683306758782</v>
      </c>
      <c r="H10480" s="5">
        <f t="shared" si="2123"/>
        <v>8518.4794310302768</v>
      </c>
      <c r="I10480" s="5">
        <f t="shared" si="2124"/>
        <v>720</v>
      </c>
      <c r="J10480" s="5">
        <f t="shared" si="2125"/>
        <v>7798.4794310302768</v>
      </c>
      <c r="K10480" s="2">
        <f t="shared" si="2126"/>
        <v>160390.2678998312</v>
      </c>
      <c r="L10480" s="2">
        <f t="shared" si="2127"/>
        <v>221194</v>
      </c>
      <c r="M10480" s="2">
        <f t="shared" si="2128"/>
        <v>40040</v>
      </c>
      <c r="N10480" s="6">
        <f t="shared" si="2129"/>
        <v>0</v>
      </c>
      <c r="O10480" s="2">
        <f t="shared" si="2130"/>
        <v>763.73210016879602</v>
      </c>
      <c r="P10480" s="2" t="str">
        <f t="shared" si="2131"/>
        <v/>
      </c>
    </row>
    <row r="10481" spans="1:16">
      <c r="A10481" s="6">
        <v>16</v>
      </c>
      <c r="B10481" s="6">
        <v>1</v>
      </c>
      <c r="C10481" s="6">
        <v>30</v>
      </c>
      <c r="D10481" s="6">
        <f t="shared" si="2119"/>
        <v>47</v>
      </c>
      <c r="E10481" s="5">
        <f t="shared" si="2120"/>
        <v>6616.761100354398</v>
      </c>
      <c r="F10481" s="5">
        <f t="shared" si="2121"/>
        <v>30.749999999999996</v>
      </c>
      <c r="G10481" s="5">
        <f t="shared" si="2122"/>
        <v>1959.6780360096488</v>
      </c>
      <c r="H10481" s="5">
        <f t="shared" si="2123"/>
        <v>8607.1891363640461</v>
      </c>
      <c r="I10481" s="5">
        <f t="shared" si="2124"/>
        <v>720</v>
      </c>
      <c r="J10481" s="5">
        <f t="shared" si="2125"/>
        <v>7887.1891363640461</v>
      </c>
      <c r="K10481" s="2">
        <f t="shared" si="2126"/>
        <v>161930.3669507647</v>
      </c>
      <c r="L10481" s="2">
        <f t="shared" si="2127"/>
        <v>223894</v>
      </c>
      <c r="M10481" s="2">
        <f t="shared" si="2128"/>
        <v>40920</v>
      </c>
      <c r="N10481" s="6">
        <f t="shared" si="2129"/>
        <v>0</v>
      </c>
      <c r="O10481" s="2">
        <f t="shared" si="2130"/>
        <v>1043.6330492353009</v>
      </c>
      <c r="P10481" s="2" t="str">
        <f t="shared" si="2131"/>
        <v/>
      </c>
    </row>
    <row r="10482" spans="1:16">
      <c r="A10482" s="6">
        <v>16</v>
      </c>
      <c r="B10482" s="6">
        <v>2</v>
      </c>
      <c r="C10482" s="6">
        <v>0</v>
      </c>
      <c r="D10482" s="6">
        <f t="shared" si="2119"/>
        <v>18</v>
      </c>
      <c r="E10482" s="5">
        <f t="shared" si="2120"/>
        <v>6616.761100354398</v>
      </c>
      <c r="F10482" s="5">
        <f t="shared" si="2121"/>
        <v>63.037499999999994</v>
      </c>
      <c r="G10482" s="5">
        <f t="shared" si="2122"/>
        <v>0</v>
      </c>
      <c r="H10482" s="5">
        <f t="shared" si="2123"/>
        <v>6679.7986003543983</v>
      </c>
      <c r="I10482" s="5">
        <f t="shared" si="2124"/>
        <v>720</v>
      </c>
      <c r="J10482" s="5">
        <f t="shared" si="2125"/>
        <v>5959.7986003543983</v>
      </c>
      <c r="K10482" s="2">
        <f t="shared" si="2126"/>
        <v>128468.72570059719</v>
      </c>
      <c r="L10482" s="2">
        <f t="shared" si="2127"/>
        <v>144988</v>
      </c>
      <c r="M10482" s="2">
        <f t="shared" si="2128"/>
        <v>14960</v>
      </c>
      <c r="N10482" s="6">
        <f t="shared" si="2129"/>
        <v>0</v>
      </c>
      <c r="O10482" s="2">
        <f t="shared" si="2130"/>
        <v>-18440.725700597191</v>
      </c>
      <c r="P10482" s="2" t="str">
        <f t="shared" si="2131"/>
        <v/>
      </c>
    </row>
    <row r="10483" spans="1:16">
      <c r="A10483" s="6">
        <v>16</v>
      </c>
      <c r="B10483" s="6">
        <v>2</v>
      </c>
      <c r="C10483" s="6">
        <v>1</v>
      </c>
      <c r="D10483" s="6">
        <f t="shared" si="2119"/>
        <v>19</v>
      </c>
      <c r="E10483" s="5">
        <f t="shared" si="2120"/>
        <v>6616.761100354398</v>
      </c>
      <c r="F10483" s="5">
        <f t="shared" si="2121"/>
        <v>63.037499999999994</v>
      </c>
      <c r="G10483" s="5">
        <f t="shared" si="2122"/>
        <v>45.5625</v>
      </c>
      <c r="H10483" s="5">
        <f t="shared" si="2123"/>
        <v>6725.3611003543983</v>
      </c>
      <c r="I10483" s="5">
        <f t="shared" si="2124"/>
        <v>720</v>
      </c>
      <c r="J10483" s="5">
        <f t="shared" si="2125"/>
        <v>6005.3611003543983</v>
      </c>
      <c r="K10483" s="2">
        <f t="shared" si="2126"/>
        <v>129259.74132559719</v>
      </c>
      <c r="L10483" s="2">
        <f t="shared" si="2127"/>
        <v>147688</v>
      </c>
      <c r="M10483" s="2">
        <f t="shared" si="2128"/>
        <v>15840</v>
      </c>
      <c r="N10483" s="6">
        <f t="shared" si="2129"/>
        <v>0</v>
      </c>
      <c r="O10483" s="2">
        <f t="shared" si="2130"/>
        <v>-17411.741325597191</v>
      </c>
      <c r="P10483" s="2" t="str">
        <f t="shared" si="2131"/>
        <v/>
      </c>
    </row>
    <row r="10484" spans="1:16">
      <c r="A10484" s="6">
        <v>16</v>
      </c>
      <c r="B10484" s="6">
        <v>2</v>
      </c>
      <c r="C10484" s="6">
        <v>2</v>
      </c>
      <c r="D10484" s="6">
        <f t="shared" si="2119"/>
        <v>20</v>
      </c>
      <c r="E10484" s="5">
        <f t="shared" si="2120"/>
        <v>6616.761100354398</v>
      </c>
      <c r="F10484" s="5">
        <f t="shared" si="2121"/>
        <v>63.037499999999994</v>
      </c>
      <c r="G10484" s="5">
        <f t="shared" si="2122"/>
        <v>92.264062499999994</v>
      </c>
      <c r="H10484" s="5">
        <f t="shared" si="2123"/>
        <v>6772.0626628543987</v>
      </c>
      <c r="I10484" s="5">
        <f t="shared" si="2124"/>
        <v>720</v>
      </c>
      <c r="J10484" s="5">
        <f t="shared" si="2125"/>
        <v>6052.0626628543987</v>
      </c>
      <c r="K10484" s="2">
        <f t="shared" si="2126"/>
        <v>130070.53234122219</v>
      </c>
      <c r="L10484" s="2">
        <f t="shared" si="2127"/>
        <v>150388</v>
      </c>
      <c r="M10484" s="2">
        <f t="shared" si="2128"/>
        <v>16720</v>
      </c>
      <c r="N10484" s="6">
        <f t="shared" si="2129"/>
        <v>0</v>
      </c>
      <c r="O10484" s="2">
        <f t="shared" si="2130"/>
        <v>-16402.532341222191</v>
      </c>
      <c r="P10484" s="2" t="str">
        <f t="shared" si="2131"/>
        <v/>
      </c>
    </row>
    <row r="10485" spans="1:16">
      <c r="A10485" s="6">
        <v>16</v>
      </c>
      <c r="B10485" s="6">
        <v>2</v>
      </c>
      <c r="C10485" s="6">
        <v>3</v>
      </c>
      <c r="D10485" s="6">
        <f t="shared" si="2119"/>
        <v>21</v>
      </c>
      <c r="E10485" s="5">
        <f t="shared" si="2120"/>
        <v>6616.761100354398</v>
      </c>
      <c r="F10485" s="5">
        <f t="shared" si="2121"/>
        <v>63.037499999999994</v>
      </c>
      <c r="G10485" s="5">
        <f t="shared" si="2122"/>
        <v>140.12604492187498</v>
      </c>
      <c r="H10485" s="5">
        <f t="shared" si="2123"/>
        <v>6819.9246452762736</v>
      </c>
      <c r="I10485" s="5">
        <f t="shared" si="2124"/>
        <v>720</v>
      </c>
      <c r="J10485" s="5">
        <f t="shared" si="2125"/>
        <v>6099.9246452762736</v>
      </c>
      <c r="K10485" s="2">
        <f t="shared" si="2126"/>
        <v>130901.46953604641</v>
      </c>
      <c r="L10485" s="2">
        <f t="shared" si="2127"/>
        <v>153088</v>
      </c>
      <c r="M10485" s="2">
        <f t="shared" si="2128"/>
        <v>17600</v>
      </c>
      <c r="N10485" s="6">
        <f t="shared" si="2129"/>
        <v>0</v>
      </c>
      <c r="O10485" s="2">
        <f t="shared" si="2130"/>
        <v>-15413.46953604641</v>
      </c>
      <c r="P10485" s="2" t="str">
        <f t="shared" si="2131"/>
        <v/>
      </c>
    </row>
    <row r="10486" spans="1:16">
      <c r="A10486" s="6">
        <v>16</v>
      </c>
      <c r="B10486" s="6">
        <v>2</v>
      </c>
      <c r="C10486" s="6">
        <v>4</v>
      </c>
      <c r="D10486" s="6">
        <f t="shared" si="2119"/>
        <v>22</v>
      </c>
      <c r="E10486" s="5">
        <f t="shared" si="2120"/>
        <v>6616.761100354398</v>
      </c>
      <c r="F10486" s="5">
        <f t="shared" si="2121"/>
        <v>63.037499999999994</v>
      </c>
      <c r="G10486" s="5">
        <f t="shared" si="2122"/>
        <v>189.17016064453125</v>
      </c>
      <c r="H10486" s="5">
        <f t="shared" si="2123"/>
        <v>6868.9687609989296</v>
      </c>
      <c r="I10486" s="5">
        <f t="shared" si="2124"/>
        <v>720</v>
      </c>
      <c r="J10486" s="5">
        <f t="shared" si="2125"/>
        <v>6148.9687609989296</v>
      </c>
      <c r="K10486" s="2">
        <f t="shared" si="2126"/>
        <v>131752.92987845364</v>
      </c>
      <c r="L10486" s="2">
        <f t="shared" si="2127"/>
        <v>155788</v>
      </c>
      <c r="M10486" s="2">
        <f t="shared" si="2128"/>
        <v>18480</v>
      </c>
      <c r="N10486" s="6">
        <f t="shared" si="2129"/>
        <v>0</v>
      </c>
      <c r="O10486" s="2">
        <f t="shared" si="2130"/>
        <v>-14444.929878453637</v>
      </c>
      <c r="P10486" s="2" t="str">
        <f t="shared" si="2131"/>
        <v/>
      </c>
    </row>
    <row r="10487" spans="1:16">
      <c r="A10487" s="6">
        <v>16</v>
      </c>
      <c r="B10487" s="6">
        <v>2</v>
      </c>
      <c r="C10487" s="6">
        <v>5</v>
      </c>
      <c r="D10487" s="6">
        <f t="shared" si="2119"/>
        <v>23</v>
      </c>
      <c r="E10487" s="5">
        <f t="shared" si="2120"/>
        <v>6616.761100354398</v>
      </c>
      <c r="F10487" s="5">
        <f t="shared" si="2121"/>
        <v>63.037499999999994</v>
      </c>
      <c r="G10487" s="5">
        <f t="shared" si="2122"/>
        <v>239.41848456573481</v>
      </c>
      <c r="H10487" s="5">
        <f t="shared" si="2123"/>
        <v>6919.2170849201329</v>
      </c>
      <c r="I10487" s="5">
        <f t="shared" si="2124"/>
        <v>720</v>
      </c>
      <c r="J10487" s="5">
        <f t="shared" si="2125"/>
        <v>6199.2170849201329</v>
      </c>
      <c r="K10487" s="2">
        <f t="shared" si="2126"/>
        <v>132625.29661319676</v>
      </c>
      <c r="L10487" s="2">
        <f t="shared" si="2127"/>
        <v>158488</v>
      </c>
      <c r="M10487" s="2">
        <f t="shared" si="2128"/>
        <v>19360</v>
      </c>
      <c r="N10487" s="6">
        <f t="shared" si="2129"/>
        <v>0</v>
      </c>
      <c r="O10487" s="2">
        <f t="shared" si="2130"/>
        <v>-13497.296613196755</v>
      </c>
      <c r="P10487" s="2" t="str">
        <f t="shared" si="2131"/>
        <v/>
      </c>
    </row>
    <row r="10488" spans="1:16">
      <c r="A10488" s="6">
        <v>16</v>
      </c>
      <c r="B10488" s="6">
        <v>2</v>
      </c>
      <c r="C10488" s="6">
        <v>6</v>
      </c>
      <c r="D10488" s="6">
        <f t="shared" si="2119"/>
        <v>24</v>
      </c>
      <c r="E10488" s="5">
        <f t="shared" si="2120"/>
        <v>6616.761100354398</v>
      </c>
      <c r="F10488" s="5">
        <f t="shared" si="2121"/>
        <v>63.037499999999994</v>
      </c>
      <c r="G10488" s="5">
        <f t="shared" si="2122"/>
        <v>290.89345874736784</v>
      </c>
      <c r="H10488" s="5">
        <f t="shared" si="2123"/>
        <v>6970.6920591017661</v>
      </c>
      <c r="I10488" s="5">
        <f t="shared" si="2124"/>
        <v>720</v>
      </c>
      <c r="J10488" s="5">
        <f t="shared" si="2125"/>
        <v>6250.6920591017661</v>
      </c>
      <c r="K10488" s="2">
        <f t="shared" si="2126"/>
        <v>133518.95935940568</v>
      </c>
      <c r="L10488" s="2">
        <f t="shared" si="2127"/>
        <v>161188</v>
      </c>
      <c r="M10488" s="2">
        <f t="shared" si="2128"/>
        <v>20240</v>
      </c>
      <c r="N10488" s="6">
        <f t="shared" si="2129"/>
        <v>0</v>
      </c>
      <c r="O10488" s="2">
        <f t="shared" si="2130"/>
        <v>-12570.959359405679</v>
      </c>
      <c r="P10488" s="2" t="str">
        <f t="shared" si="2131"/>
        <v/>
      </c>
    </row>
    <row r="10489" spans="1:16">
      <c r="A10489" s="6">
        <v>16</v>
      </c>
      <c r="B10489" s="6">
        <v>2</v>
      </c>
      <c r="C10489" s="6">
        <v>7</v>
      </c>
      <c r="D10489" s="6">
        <f t="shared" si="2119"/>
        <v>25</v>
      </c>
      <c r="E10489" s="5">
        <f t="shared" si="2120"/>
        <v>6616.761100354398</v>
      </c>
      <c r="F10489" s="5">
        <f t="shared" si="2121"/>
        <v>63.037499999999994</v>
      </c>
      <c r="G10489" s="5">
        <f t="shared" si="2122"/>
        <v>343.61789814532818</v>
      </c>
      <c r="H10489" s="5">
        <f t="shared" si="2123"/>
        <v>7023.4164984997269</v>
      </c>
      <c r="I10489" s="5">
        <f t="shared" si="2124"/>
        <v>720</v>
      </c>
      <c r="J10489" s="5">
        <f t="shared" si="2125"/>
        <v>6303.4164984997269</v>
      </c>
      <c r="K10489" s="2">
        <f t="shared" si="2126"/>
        <v>134434.31421006471</v>
      </c>
      <c r="L10489" s="2">
        <f t="shared" si="2127"/>
        <v>163888</v>
      </c>
      <c r="M10489" s="2">
        <f t="shared" si="2128"/>
        <v>21120</v>
      </c>
      <c r="N10489" s="6">
        <f t="shared" si="2129"/>
        <v>0</v>
      </c>
      <c r="O10489" s="2">
        <f t="shared" si="2130"/>
        <v>-11666.314210064709</v>
      </c>
      <c r="P10489" s="2" t="str">
        <f t="shared" si="2131"/>
        <v/>
      </c>
    </row>
    <row r="10490" spans="1:16">
      <c r="A10490" s="6">
        <v>16</v>
      </c>
      <c r="B10490" s="6">
        <v>2</v>
      </c>
      <c r="C10490" s="6">
        <v>8</v>
      </c>
      <c r="D10490" s="6">
        <f t="shared" si="2119"/>
        <v>26</v>
      </c>
      <c r="E10490" s="5">
        <f t="shared" si="2120"/>
        <v>6616.761100354398</v>
      </c>
      <c r="F10490" s="5">
        <f t="shared" si="2121"/>
        <v>63.037499999999994</v>
      </c>
      <c r="G10490" s="5">
        <f t="shared" si="2122"/>
        <v>397.61499642530839</v>
      </c>
      <c r="H10490" s="5">
        <f t="shared" si="2123"/>
        <v>7077.4135967797065</v>
      </c>
      <c r="I10490" s="5">
        <f t="shared" si="2124"/>
        <v>720</v>
      </c>
      <c r="J10490" s="5">
        <f t="shared" si="2125"/>
        <v>6357.4135967797065</v>
      </c>
      <c r="K10490" s="2">
        <f t="shared" si="2126"/>
        <v>135371.763832981</v>
      </c>
      <c r="L10490" s="2">
        <f t="shared" si="2127"/>
        <v>166588</v>
      </c>
      <c r="M10490" s="2">
        <f t="shared" si="2128"/>
        <v>22000</v>
      </c>
      <c r="N10490" s="6">
        <f t="shared" si="2129"/>
        <v>0</v>
      </c>
      <c r="O10490" s="2">
        <f t="shared" si="2130"/>
        <v>-10783.763832981</v>
      </c>
      <c r="P10490" s="2" t="str">
        <f t="shared" si="2131"/>
        <v/>
      </c>
    </row>
    <row r="10491" spans="1:16">
      <c r="A10491" s="6">
        <v>16</v>
      </c>
      <c r="B10491" s="6">
        <v>2</v>
      </c>
      <c r="C10491" s="6">
        <v>9</v>
      </c>
      <c r="D10491" s="6">
        <f t="shared" si="2119"/>
        <v>27</v>
      </c>
      <c r="E10491" s="5">
        <f t="shared" si="2120"/>
        <v>6616.761100354398</v>
      </c>
      <c r="F10491" s="5">
        <f t="shared" si="2121"/>
        <v>63.037499999999994</v>
      </c>
      <c r="G10491" s="5">
        <f t="shared" si="2122"/>
        <v>452.90833186570285</v>
      </c>
      <c r="H10491" s="5">
        <f t="shared" si="2123"/>
        <v>7132.7069322201014</v>
      </c>
      <c r="I10491" s="5">
        <f t="shared" si="2124"/>
        <v>720</v>
      </c>
      <c r="J10491" s="5">
        <f t="shared" si="2125"/>
        <v>6412.7069322201014</v>
      </c>
      <c r="K10491" s="2">
        <f t="shared" si="2126"/>
        <v>136331.71757326566</v>
      </c>
      <c r="L10491" s="2">
        <f t="shared" si="2127"/>
        <v>169288</v>
      </c>
      <c r="M10491" s="2">
        <f t="shared" si="2128"/>
        <v>22880</v>
      </c>
      <c r="N10491" s="6">
        <f t="shared" si="2129"/>
        <v>0</v>
      </c>
      <c r="O10491" s="2">
        <f t="shared" si="2130"/>
        <v>-9923.7175732656615</v>
      </c>
      <c r="P10491" s="2" t="str">
        <f t="shared" si="2131"/>
        <v/>
      </c>
    </row>
    <row r="10492" spans="1:16">
      <c r="A10492" s="6">
        <v>16</v>
      </c>
      <c r="B10492" s="6">
        <v>2</v>
      </c>
      <c r="C10492" s="6">
        <v>10</v>
      </c>
      <c r="D10492" s="6">
        <f t="shared" si="2119"/>
        <v>28</v>
      </c>
      <c r="E10492" s="5">
        <f t="shared" si="2120"/>
        <v>6616.761100354398</v>
      </c>
      <c r="F10492" s="5">
        <f t="shared" si="2121"/>
        <v>63.037499999999994</v>
      </c>
      <c r="G10492" s="5">
        <f t="shared" si="2122"/>
        <v>509.52187334891573</v>
      </c>
      <c r="H10492" s="5">
        <f t="shared" si="2123"/>
        <v>7189.3204737033138</v>
      </c>
      <c r="I10492" s="5">
        <f t="shared" si="2124"/>
        <v>720</v>
      </c>
      <c r="J10492" s="5">
        <f t="shared" si="2125"/>
        <v>6469.3204737033138</v>
      </c>
      <c r="K10492" s="2">
        <f t="shared" si="2126"/>
        <v>137314.59155734919</v>
      </c>
      <c r="L10492" s="2">
        <f t="shared" si="2127"/>
        <v>171988</v>
      </c>
      <c r="M10492" s="2">
        <f t="shared" si="2128"/>
        <v>23760</v>
      </c>
      <c r="N10492" s="6">
        <f t="shared" si="2129"/>
        <v>0</v>
      </c>
      <c r="O10492" s="2">
        <f t="shared" si="2130"/>
        <v>-9086.5915573491948</v>
      </c>
      <c r="P10492" s="2" t="str">
        <f t="shared" si="2131"/>
        <v/>
      </c>
    </row>
    <row r="10493" spans="1:16">
      <c r="A10493" s="6">
        <v>16</v>
      </c>
      <c r="B10493" s="6">
        <v>2</v>
      </c>
      <c r="C10493" s="6">
        <v>11</v>
      </c>
      <c r="D10493" s="6">
        <f t="shared" si="2119"/>
        <v>29</v>
      </c>
      <c r="E10493" s="5">
        <f t="shared" si="2120"/>
        <v>6616.761100354398</v>
      </c>
      <c r="F10493" s="5">
        <f t="shared" si="2121"/>
        <v>63.037499999999994</v>
      </c>
      <c r="G10493" s="5">
        <f t="shared" si="2122"/>
        <v>567.47998644235474</v>
      </c>
      <c r="H10493" s="5">
        <f t="shared" si="2123"/>
        <v>7247.2785867967532</v>
      </c>
      <c r="I10493" s="5">
        <f t="shared" si="2124"/>
        <v>720</v>
      </c>
      <c r="J10493" s="5">
        <f t="shared" si="2125"/>
        <v>6527.2785867967532</v>
      </c>
      <c r="K10493" s="2">
        <f t="shared" si="2126"/>
        <v>138320.80879855476</v>
      </c>
      <c r="L10493" s="2">
        <f t="shared" si="2127"/>
        <v>174688</v>
      </c>
      <c r="M10493" s="2">
        <f t="shared" si="2128"/>
        <v>24640</v>
      </c>
      <c r="N10493" s="6">
        <f t="shared" si="2129"/>
        <v>0</v>
      </c>
      <c r="O10493" s="2">
        <f t="shared" si="2130"/>
        <v>-8272.8087985547609</v>
      </c>
      <c r="P10493" s="2" t="str">
        <f t="shared" si="2131"/>
        <v/>
      </c>
    </row>
    <row r="10494" spans="1:16">
      <c r="A10494" s="6">
        <v>16</v>
      </c>
      <c r="B10494" s="6">
        <v>2</v>
      </c>
      <c r="C10494" s="6">
        <v>12</v>
      </c>
      <c r="D10494" s="6">
        <f t="shared" si="2119"/>
        <v>30</v>
      </c>
      <c r="E10494" s="5">
        <f t="shared" si="2120"/>
        <v>6616.761100354398</v>
      </c>
      <c r="F10494" s="5">
        <f t="shared" si="2121"/>
        <v>63.037499999999994</v>
      </c>
      <c r="G10494" s="5">
        <f t="shared" si="2122"/>
        <v>626.80743957041921</v>
      </c>
      <c r="H10494" s="5">
        <f t="shared" si="2123"/>
        <v>7306.6060399248172</v>
      </c>
      <c r="I10494" s="5">
        <f t="shared" si="2124"/>
        <v>720</v>
      </c>
      <c r="J10494" s="5">
        <f t="shared" si="2125"/>
        <v>6586.6060399248172</v>
      </c>
      <c r="K10494" s="2">
        <f t="shared" si="2126"/>
        <v>139350.79930425028</v>
      </c>
      <c r="L10494" s="2">
        <f t="shared" si="2127"/>
        <v>177388</v>
      </c>
      <c r="M10494" s="2">
        <f t="shared" si="2128"/>
        <v>25520</v>
      </c>
      <c r="N10494" s="6">
        <f t="shared" si="2129"/>
        <v>0</v>
      </c>
      <c r="O10494" s="2">
        <f t="shared" si="2130"/>
        <v>-7482.7993042502785</v>
      </c>
      <c r="P10494" s="2" t="str">
        <f t="shared" si="2131"/>
        <v/>
      </c>
    </row>
    <row r="10495" spans="1:16">
      <c r="A10495" s="6">
        <v>16</v>
      </c>
      <c r="B10495" s="6">
        <v>2</v>
      </c>
      <c r="C10495" s="6">
        <v>13</v>
      </c>
      <c r="D10495" s="6">
        <f t="shared" si="2119"/>
        <v>31</v>
      </c>
      <c r="E10495" s="5">
        <f t="shared" si="2120"/>
        <v>6616.761100354398</v>
      </c>
      <c r="F10495" s="5">
        <f t="shared" si="2121"/>
        <v>63.037499999999994</v>
      </c>
      <c r="G10495" s="5">
        <f t="shared" si="2122"/>
        <v>687.52941027880343</v>
      </c>
      <c r="H10495" s="5">
        <f t="shared" si="2123"/>
        <v>7367.3280106332022</v>
      </c>
      <c r="I10495" s="5">
        <f t="shared" si="2124"/>
        <v>720</v>
      </c>
      <c r="J10495" s="5">
        <f t="shared" si="2125"/>
        <v>6647.3280106332022</v>
      </c>
      <c r="K10495" s="2">
        <f t="shared" si="2126"/>
        <v>140405.0001846042</v>
      </c>
      <c r="L10495" s="2">
        <f t="shared" si="2127"/>
        <v>180088</v>
      </c>
      <c r="M10495" s="2">
        <f t="shared" si="2128"/>
        <v>26400</v>
      </c>
      <c r="N10495" s="6">
        <f t="shared" si="2129"/>
        <v>0</v>
      </c>
      <c r="O10495" s="2">
        <f t="shared" si="2130"/>
        <v>-6717.0001846041996</v>
      </c>
      <c r="P10495" s="2" t="str">
        <f t="shared" si="2131"/>
        <v/>
      </c>
    </row>
    <row r="10496" spans="1:16">
      <c r="A10496" s="6">
        <v>16</v>
      </c>
      <c r="B10496" s="6">
        <v>2</v>
      </c>
      <c r="C10496" s="6">
        <v>14</v>
      </c>
      <c r="D10496" s="6">
        <f t="shared" si="2119"/>
        <v>32</v>
      </c>
      <c r="E10496" s="5">
        <f t="shared" si="2120"/>
        <v>6616.761100354398</v>
      </c>
      <c r="F10496" s="5">
        <f t="shared" si="2121"/>
        <v>63.037499999999994</v>
      </c>
      <c r="G10496" s="5">
        <f t="shared" si="2122"/>
        <v>749.67149159246469</v>
      </c>
      <c r="H10496" s="5">
        <f t="shared" si="2123"/>
        <v>7429.4700919468632</v>
      </c>
      <c r="I10496" s="5">
        <f t="shared" si="2124"/>
        <v>720</v>
      </c>
      <c r="J10496" s="5">
        <f t="shared" si="2125"/>
        <v>6709.4700919468632</v>
      </c>
      <c r="K10496" s="2">
        <f t="shared" si="2126"/>
        <v>141483.85576296638</v>
      </c>
      <c r="L10496" s="2">
        <f t="shared" si="2127"/>
        <v>182788</v>
      </c>
      <c r="M10496" s="2">
        <f t="shared" si="2128"/>
        <v>27280</v>
      </c>
      <c r="N10496" s="6">
        <f t="shared" si="2129"/>
        <v>0</v>
      </c>
      <c r="O10496" s="2">
        <f t="shared" si="2130"/>
        <v>-5975.8557629663846</v>
      </c>
      <c r="P10496" s="2" t="str">
        <f t="shared" si="2131"/>
        <v/>
      </c>
    </row>
    <row r="10497" spans="1:16">
      <c r="A10497" s="6">
        <v>16</v>
      </c>
      <c r="B10497" s="6">
        <v>2</v>
      </c>
      <c r="C10497" s="6">
        <v>15</v>
      </c>
      <c r="D10497" s="6">
        <f t="shared" si="2119"/>
        <v>33</v>
      </c>
      <c r="E10497" s="5">
        <f t="shared" si="2120"/>
        <v>6616.761100354398</v>
      </c>
      <c r="F10497" s="5">
        <f t="shared" si="2121"/>
        <v>63.037499999999994</v>
      </c>
      <c r="G10497" s="5">
        <f t="shared" si="2122"/>
        <v>813.25969846861108</v>
      </c>
      <c r="H10497" s="5">
        <f t="shared" si="2123"/>
        <v>7493.058298823009</v>
      </c>
      <c r="I10497" s="5">
        <f t="shared" si="2124"/>
        <v>720</v>
      </c>
      <c r="J10497" s="5">
        <f t="shared" si="2125"/>
        <v>6773.058298823009</v>
      </c>
      <c r="K10497" s="2">
        <f t="shared" si="2126"/>
        <v>142587.81768789946</v>
      </c>
      <c r="L10497" s="2">
        <f t="shared" si="2127"/>
        <v>185488</v>
      </c>
      <c r="M10497" s="2">
        <f t="shared" si="2128"/>
        <v>28160</v>
      </c>
      <c r="N10497" s="6">
        <f t="shared" si="2129"/>
        <v>0</v>
      </c>
      <c r="O10497" s="2">
        <f t="shared" si="2130"/>
        <v>-5259.8176878994564</v>
      </c>
      <c r="P10497" s="2" t="str">
        <f t="shared" si="2131"/>
        <v/>
      </c>
    </row>
    <row r="10498" spans="1:16">
      <c r="A10498" s="6">
        <v>16</v>
      </c>
      <c r="B10498" s="6">
        <v>2</v>
      </c>
      <c r="C10498" s="6">
        <v>16</v>
      </c>
      <c r="D10498" s="6">
        <f t="shared" si="2119"/>
        <v>34</v>
      </c>
      <c r="E10498" s="5">
        <f t="shared" si="2120"/>
        <v>6616.761100354398</v>
      </c>
      <c r="F10498" s="5">
        <f t="shared" si="2121"/>
        <v>63.037499999999994</v>
      </c>
      <c r="G10498" s="5">
        <f t="shared" si="2122"/>
        <v>878.32047434610013</v>
      </c>
      <c r="H10498" s="5">
        <f t="shared" si="2123"/>
        <v>7558.1190747004985</v>
      </c>
      <c r="I10498" s="5">
        <f t="shared" si="2124"/>
        <v>720</v>
      </c>
      <c r="J10498" s="5">
        <f t="shared" si="2125"/>
        <v>6838.1190747004985</v>
      </c>
      <c r="K10498" s="2">
        <f t="shared" si="2126"/>
        <v>143717.34504688365</v>
      </c>
      <c r="L10498" s="2">
        <f t="shared" si="2127"/>
        <v>188188</v>
      </c>
      <c r="M10498" s="2">
        <f t="shared" si="2128"/>
        <v>29040</v>
      </c>
      <c r="N10498" s="6">
        <f t="shared" si="2129"/>
        <v>0</v>
      </c>
      <c r="O10498" s="2">
        <f t="shared" si="2130"/>
        <v>-4569.3450468836527</v>
      </c>
      <c r="P10498" s="2" t="str">
        <f t="shared" si="2131"/>
        <v/>
      </c>
    </row>
    <row r="10499" spans="1:16">
      <c r="A10499" s="6">
        <v>16</v>
      </c>
      <c r="B10499" s="6">
        <v>2</v>
      </c>
      <c r="C10499" s="6">
        <v>17</v>
      </c>
      <c r="D10499" s="6">
        <f t="shared" si="2119"/>
        <v>35</v>
      </c>
      <c r="E10499" s="5">
        <f t="shared" si="2120"/>
        <v>6616.761100354398</v>
      </c>
      <c r="F10499" s="5">
        <f t="shared" si="2121"/>
        <v>63.037499999999994</v>
      </c>
      <c r="G10499" s="5">
        <f t="shared" si="2122"/>
        <v>944.88069779264049</v>
      </c>
      <c r="H10499" s="5">
        <f t="shared" si="2123"/>
        <v>7624.6792981470389</v>
      </c>
      <c r="I10499" s="5">
        <f t="shared" si="2124"/>
        <v>720</v>
      </c>
      <c r="J10499" s="5">
        <f t="shared" si="2125"/>
        <v>6904.6792981470389</v>
      </c>
      <c r="K10499" s="2">
        <f t="shared" si="2126"/>
        <v>144872.90448171942</v>
      </c>
      <c r="L10499" s="2">
        <f t="shared" si="2127"/>
        <v>190888</v>
      </c>
      <c r="M10499" s="2">
        <f t="shared" si="2128"/>
        <v>29920</v>
      </c>
      <c r="N10499" s="6">
        <f t="shared" si="2129"/>
        <v>0</v>
      </c>
      <c r="O10499" s="2">
        <f t="shared" si="2130"/>
        <v>-3904.9044817194226</v>
      </c>
      <c r="P10499" s="2" t="str">
        <f t="shared" si="2131"/>
        <v/>
      </c>
    </row>
    <row r="10500" spans="1:16">
      <c r="A10500" s="6">
        <v>16</v>
      </c>
      <c r="B10500" s="6">
        <v>2</v>
      </c>
      <c r="C10500" s="6">
        <v>18</v>
      </c>
      <c r="D10500" s="6">
        <f t="shared" ref="D10500:D10563" si="2132">A10500+B10500+C10500</f>
        <v>36</v>
      </c>
      <c r="E10500" s="5">
        <f t="shared" ref="E10500:E10563" si="2133">IF(A10500=0,0,A10500*LABOR_HRS_WK_TOM*SEASON_WEEKS*(1+DIM_PCT_TOM)^A10500)</f>
        <v>6616.761100354398</v>
      </c>
      <c r="F10500" s="5">
        <f t="shared" ref="F10500:F10563" si="2134">IF(B10500=0,0,B10500*LABOR_HRS_WK_CAR*SEASON_WEEKS*(1+DIM_PCT_CAR)^B10500)</f>
        <v>63.037499999999994</v>
      </c>
      <c r="G10500" s="5">
        <f t="shared" ref="G10500:G10563" si="2135">IF(C10500=0,0,C10500*LABOR_HRS_WK_MES*SEASON_WEEKS*(1+DIM_PCT_MES)^C10500)</f>
        <v>1012.9676892512279</v>
      </c>
      <c r="H10500" s="5">
        <f t="shared" ref="H10500:H10563" si="2136">E10500+F10500+G10500</f>
        <v>7692.7662896056263</v>
      </c>
      <c r="I10500" s="5">
        <f t="shared" ref="I10500:I10563" si="2137">MIN(H10500,FARMER_HRS)</f>
        <v>720</v>
      </c>
      <c r="J10500" s="5">
        <f t="shared" ref="J10500:J10563" si="2138">MAX(0,H10500-FARMER_HRS)</f>
        <v>6972.7662896056263</v>
      </c>
      <c r="K10500" s="2">
        <f t="shared" ref="K10500:K10563" si="2139">I10500*FARMER_RATE+J10500*TEMP_WORKER_RATE</f>
        <v>146054.97030565323</v>
      </c>
      <c r="L10500" s="2">
        <f t="shared" ref="L10500:L10563" si="2140">A10500*PRICE_TOM+B10500*PRICE_CAR+C10500*PRICE_MES</f>
        <v>193588</v>
      </c>
      <c r="M10500" s="2">
        <f t="shared" ref="M10500:M10563" si="2141">A10500*FERT_BED_TOM+B10500*FERT_BED_CAR+C10500*FERT_BED_MES</f>
        <v>30800</v>
      </c>
      <c r="N10500" s="6">
        <f t="shared" ref="N10500:N10563" si="2142">IF(AND(D10500&lt;=TOTAL_BEDS,J10500&lt;=TEMP_WORKER_MAX*TEMP_WORKER_HRS),1,0)</f>
        <v>0</v>
      </c>
      <c r="O10500" s="2">
        <f t="shared" ref="O10500:O10563" si="2143">L10500-M10500-K10500-FIXED_COSTS</f>
        <v>-3266.9703056532308</v>
      </c>
      <c r="P10500" s="2" t="str">
        <f t="shared" ref="P10500:P10563" si="2144">IF(N10500=1,O10500,"")</f>
        <v/>
      </c>
    </row>
    <row r="10501" spans="1:16">
      <c r="A10501" s="6">
        <v>16</v>
      </c>
      <c r="B10501" s="6">
        <v>2</v>
      </c>
      <c r="C10501" s="6">
        <v>19</v>
      </c>
      <c r="D10501" s="6">
        <f t="shared" si="2132"/>
        <v>37</v>
      </c>
      <c r="E10501" s="5">
        <f t="shared" si="2133"/>
        <v>6616.761100354398</v>
      </c>
      <c r="F10501" s="5">
        <f t="shared" si="2134"/>
        <v>63.037499999999994</v>
      </c>
      <c r="G10501" s="5">
        <f t="shared" si="2135"/>
        <v>1082.6092178872495</v>
      </c>
      <c r="H10501" s="5">
        <f t="shared" si="2136"/>
        <v>7762.4078182416479</v>
      </c>
      <c r="I10501" s="5">
        <f t="shared" si="2137"/>
        <v>720</v>
      </c>
      <c r="J10501" s="5">
        <f t="shared" si="2138"/>
        <v>7042.4078182416479</v>
      </c>
      <c r="K10501" s="2">
        <f t="shared" si="2139"/>
        <v>147264.02462225081</v>
      </c>
      <c r="L10501" s="2">
        <f t="shared" si="2140"/>
        <v>196288</v>
      </c>
      <c r="M10501" s="2">
        <f t="shared" si="2141"/>
        <v>31680</v>
      </c>
      <c r="N10501" s="6">
        <f t="shared" si="2142"/>
        <v>0</v>
      </c>
      <c r="O10501" s="2">
        <f t="shared" si="2143"/>
        <v>-2656.024622250814</v>
      </c>
      <c r="P10501" s="2" t="str">
        <f t="shared" si="2144"/>
        <v/>
      </c>
    </row>
    <row r="10502" spans="1:16">
      <c r="A10502" s="6">
        <v>16</v>
      </c>
      <c r="B10502" s="6">
        <v>2</v>
      </c>
      <c r="C10502" s="6">
        <v>20</v>
      </c>
      <c r="D10502" s="6">
        <f t="shared" si="2132"/>
        <v>38</v>
      </c>
      <c r="E10502" s="5">
        <f t="shared" si="2133"/>
        <v>6616.761100354398</v>
      </c>
      <c r="F10502" s="5">
        <f t="shared" si="2134"/>
        <v>63.037499999999994</v>
      </c>
      <c r="G10502" s="5">
        <f t="shared" si="2135"/>
        <v>1153.8335085377266</v>
      </c>
      <c r="H10502" s="5">
        <f t="shared" si="2136"/>
        <v>7833.632108892125</v>
      </c>
      <c r="I10502" s="5">
        <f t="shared" si="2137"/>
        <v>720</v>
      </c>
      <c r="J10502" s="5">
        <f t="shared" si="2138"/>
        <v>7113.632108892125</v>
      </c>
      <c r="K10502" s="2">
        <f t="shared" si="2139"/>
        <v>148500.55744604382</v>
      </c>
      <c r="L10502" s="2">
        <f t="shared" si="2140"/>
        <v>198988</v>
      </c>
      <c r="M10502" s="2">
        <f t="shared" si="2141"/>
        <v>32560</v>
      </c>
      <c r="N10502" s="6">
        <f t="shared" si="2142"/>
        <v>0</v>
      </c>
      <c r="O10502" s="2">
        <f t="shared" si="2143"/>
        <v>-2072.557446043822</v>
      </c>
      <c r="P10502" s="2" t="str">
        <f t="shared" si="2144"/>
        <v/>
      </c>
    </row>
    <row r="10503" spans="1:16">
      <c r="A10503" s="6">
        <v>16</v>
      </c>
      <c r="B10503" s="6">
        <v>2</v>
      </c>
      <c r="C10503" s="6">
        <v>21</v>
      </c>
      <c r="D10503" s="6">
        <f t="shared" si="2132"/>
        <v>39</v>
      </c>
      <c r="E10503" s="5">
        <f t="shared" si="2133"/>
        <v>6616.761100354398</v>
      </c>
      <c r="F10503" s="5">
        <f t="shared" si="2134"/>
        <v>63.037499999999994</v>
      </c>
      <c r="G10503" s="5">
        <f t="shared" si="2135"/>
        <v>1226.6692487641703</v>
      </c>
      <c r="H10503" s="5">
        <f t="shared" si="2136"/>
        <v>7906.4678491185687</v>
      </c>
      <c r="I10503" s="5">
        <f t="shared" si="2137"/>
        <v>720</v>
      </c>
      <c r="J10503" s="5">
        <f t="shared" si="2138"/>
        <v>7186.4678491185687</v>
      </c>
      <c r="K10503" s="2">
        <f t="shared" si="2139"/>
        <v>149765.06682497513</v>
      </c>
      <c r="L10503" s="2">
        <f t="shared" si="2140"/>
        <v>201688</v>
      </c>
      <c r="M10503" s="2">
        <f t="shared" si="2141"/>
        <v>33440</v>
      </c>
      <c r="N10503" s="6">
        <f t="shared" si="2142"/>
        <v>0</v>
      </c>
      <c r="O10503" s="2">
        <f t="shared" si="2143"/>
        <v>-1517.0668249751325</v>
      </c>
      <c r="P10503" s="2" t="str">
        <f t="shared" si="2144"/>
        <v/>
      </c>
    </row>
    <row r="10504" spans="1:16">
      <c r="A10504" s="6">
        <v>16</v>
      </c>
      <c r="B10504" s="6">
        <v>2</v>
      </c>
      <c r="C10504" s="6">
        <v>22</v>
      </c>
      <c r="D10504" s="6">
        <f t="shared" si="2132"/>
        <v>40</v>
      </c>
      <c r="E10504" s="5">
        <f t="shared" si="2133"/>
        <v>6616.761100354398</v>
      </c>
      <c r="F10504" s="5">
        <f t="shared" si="2134"/>
        <v>63.037499999999994</v>
      </c>
      <c r="G10504" s="5">
        <f t="shared" si="2135"/>
        <v>1301.1455960105666</v>
      </c>
      <c r="H10504" s="5">
        <f t="shared" si="2136"/>
        <v>7980.9441963649651</v>
      </c>
      <c r="I10504" s="5">
        <f t="shared" si="2137"/>
        <v>720</v>
      </c>
      <c r="J10504" s="5">
        <f t="shared" si="2138"/>
        <v>7260.9441963649651</v>
      </c>
      <c r="K10504" s="2">
        <f t="shared" si="2139"/>
        <v>151058.05896466953</v>
      </c>
      <c r="L10504" s="2">
        <f t="shared" si="2140"/>
        <v>204388</v>
      </c>
      <c r="M10504" s="2">
        <f t="shared" si="2141"/>
        <v>34320</v>
      </c>
      <c r="N10504" s="6">
        <f t="shared" si="2142"/>
        <v>0</v>
      </c>
      <c r="O10504" s="2">
        <f t="shared" si="2143"/>
        <v>-990.05896466952981</v>
      </c>
      <c r="P10504" s="2" t="str">
        <f t="shared" si="2144"/>
        <v/>
      </c>
    </row>
    <row r="10505" spans="1:16">
      <c r="A10505" s="6">
        <v>16</v>
      </c>
      <c r="B10505" s="6">
        <v>2</v>
      </c>
      <c r="C10505" s="6">
        <v>23</v>
      </c>
      <c r="D10505" s="6">
        <f t="shared" si="2132"/>
        <v>41</v>
      </c>
      <c r="E10505" s="5">
        <f t="shared" si="2133"/>
        <v>6616.761100354398</v>
      </c>
      <c r="F10505" s="5">
        <f t="shared" si="2134"/>
        <v>63.037499999999994</v>
      </c>
      <c r="G10505" s="5">
        <f t="shared" si="2135"/>
        <v>1377.292184868003</v>
      </c>
      <c r="H10505" s="5">
        <f t="shared" si="2136"/>
        <v>8057.0907852224009</v>
      </c>
      <c r="I10505" s="5">
        <f t="shared" si="2137"/>
        <v>720</v>
      </c>
      <c r="J10505" s="5">
        <f t="shared" si="2138"/>
        <v>7337.0907852224009</v>
      </c>
      <c r="K10505" s="2">
        <f t="shared" si="2139"/>
        <v>152380.04835455556</v>
      </c>
      <c r="L10505" s="2">
        <f t="shared" si="2140"/>
        <v>207088</v>
      </c>
      <c r="M10505" s="2">
        <f t="shared" si="2141"/>
        <v>35200</v>
      </c>
      <c r="N10505" s="6">
        <f t="shared" si="2142"/>
        <v>0</v>
      </c>
      <c r="O10505" s="2">
        <f t="shared" si="2143"/>
        <v>-492.04835455556167</v>
      </c>
      <c r="P10505" s="2" t="str">
        <f t="shared" si="2144"/>
        <v/>
      </c>
    </row>
    <row r="10506" spans="1:16">
      <c r="A10506" s="6">
        <v>16</v>
      </c>
      <c r="B10506" s="6">
        <v>2</v>
      </c>
      <c r="C10506" s="6">
        <v>24</v>
      </c>
      <c r="D10506" s="6">
        <f t="shared" si="2132"/>
        <v>42</v>
      </c>
      <c r="E10506" s="5">
        <f t="shared" si="2133"/>
        <v>6616.761100354398</v>
      </c>
      <c r="F10506" s="5">
        <f t="shared" si="2134"/>
        <v>63.037499999999994</v>
      </c>
      <c r="G10506" s="5">
        <f t="shared" si="2135"/>
        <v>1455.1391344474989</v>
      </c>
      <c r="H10506" s="5">
        <f t="shared" si="2136"/>
        <v>8134.937734801897</v>
      </c>
      <c r="I10506" s="5">
        <f t="shared" si="2137"/>
        <v>720</v>
      </c>
      <c r="J10506" s="5">
        <f t="shared" si="2138"/>
        <v>7414.937734801897</v>
      </c>
      <c r="K10506" s="2">
        <f t="shared" si="2139"/>
        <v>153731.55789586628</v>
      </c>
      <c r="L10506" s="2">
        <f t="shared" si="2140"/>
        <v>209788</v>
      </c>
      <c r="M10506" s="2">
        <f t="shared" si="2141"/>
        <v>36080</v>
      </c>
      <c r="N10506" s="6">
        <f t="shared" si="2142"/>
        <v>0</v>
      </c>
      <c r="O10506" s="2">
        <f t="shared" si="2143"/>
        <v>-23.557895866280887</v>
      </c>
      <c r="P10506" s="2" t="str">
        <f t="shared" si="2144"/>
        <v/>
      </c>
    </row>
    <row r="10507" spans="1:16">
      <c r="A10507" s="6">
        <v>16</v>
      </c>
      <c r="B10507" s="6">
        <v>2</v>
      </c>
      <c r="C10507" s="6">
        <v>25</v>
      </c>
      <c r="D10507" s="6">
        <f t="shared" si="2132"/>
        <v>43</v>
      </c>
      <c r="E10507" s="5">
        <f t="shared" si="2133"/>
        <v>6616.761100354398</v>
      </c>
      <c r="F10507" s="5">
        <f t="shared" si="2134"/>
        <v>63.037499999999994</v>
      </c>
      <c r="G10507" s="5">
        <f t="shared" si="2135"/>
        <v>1534.7170558625965</v>
      </c>
      <c r="H10507" s="5">
        <f t="shared" si="2136"/>
        <v>8214.5156562169941</v>
      </c>
      <c r="I10507" s="5">
        <f t="shared" si="2137"/>
        <v>720</v>
      </c>
      <c r="J10507" s="5">
        <f t="shared" si="2138"/>
        <v>7494.5156562169941</v>
      </c>
      <c r="K10507" s="2">
        <f t="shared" si="2139"/>
        <v>155113.11903154504</v>
      </c>
      <c r="L10507" s="2">
        <f t="shared" si="2140"/>
        <v>212488</v>
      </c>
      <c r="M10507" s="2">
        <f t="shared" si="2141"/>
        <v>36960</v>
      </c>
      <c r="N10507" s="6">
        <f t="shared" si="2142"/>
        <v>0</v>
      </c>
      <c r="O10507" s="2">
        <f t="shared" si="2143"/>
        <v>414.88096845496329</v>
      </c>
      <c r="P10507" s="2" t="str">
        <f t="shared" si="2144"/>
        <v/>
      </c>
    </row>
    <row r="10508" spans="1:16">
      <c r="A10508" s="6">
        <v>16</v>
      </c>
      <c r="B10508" s="6">
        <v>2</v>
      </c>
      <c r="C10508" s="6">
        <v>26</v>
      </c>
      <c r="D10508" s="6">
        <f t="shared" si="2132"/>
        <v>44</v>
      </c>
      <c r="E10508" s="5">
        <f t="shared" si="2133"/>
        <v>6616.761100354398</v>
      </c>
      <c r="F10508" s="5">
        <f t="shared" si="2134"/>
        <v>63.037499999999994</v>
      </c>
      <c r="G10508" s="5">
        <f t="shared" si="2135"/>
        <v>1616.0570598233144</v>
      </c>
      <c r="H10508" s="5">
        <f t="shared" si="2136"/>
        <v>8295.8556601777127</v>
      </c>
      <c r="I10508" s="5">
        <f t="shared" si="2137"/>
        <v>720</v>
      </c>
      <c r="J10508" s="5">
        <f t="shared" si="2138"/>
        <v>7575.8556601777127</v>
      </c>
      <c r="K10508" s="2">
        <f t="shared" si="2139"/>
        <v>156525.27187808527</v>
      </c>
      <c r="L10508" s="2">
        <f t="shared" si="2140"/>
        <v>215188</v>
      </c>
      <c r="M10508" s="2">
        <f t="shared" si="2141"/>
        <v>37840</v>
      </c>
      <c r="N10508" s="6">
        <f t="shared" si="2142"/>
        <v>0</v>
      </c>
      <c r="O10508" s="2">
        <f t="shared" si="2143"/>
        <v>822.72812191472622</v>
      </c>
      <c r="P10508" s="2" t="str">
        <f t="shared" si="2144"/>
        <v/>
      </c>
    </row>
    <row r="10509" spans="1:16">
      <c r="A10509" s="6">
        <v>16</v>
      </c>
      <c r="B10509" s="6">
        <v>2</v>
      </c>
      <c r="C10509" s="6">
        <v>27</v>
      </c>
      <c r="D10509" s="6">
        <f t="shared" si="2132"/>
        <v>45</v>
      </c>
      <c r="E10509" s="5">
        <f t="shared" si="2133"/>
        <v>6616.761100354398</v>
      </c>
      <c r="F10509" s="5">
        <f t="shared" si="2134"/>
        <v>63.037499999999994</v>
      </c>
      <c r="G10509" s="5">
        <f t="shared" si="2135"/>
        <v>1699.1907643430709</v>
      </c>
      <c r="H10509" s="5">
        <f t="shared" si="2136"/>
        <v>8378.9893646974688</v>
      </c>
      <c r="I10509" s="5">
        <f t="shared" si="2137"/>
        <v>720</v>
      </c>
      <c r="J10509" s="5">
        <f t="shared" si="2138"/>
        <v>7658.9893646974688</v>
      </c>
      <c r="K10509" s="2">
        <f t="shared" si="2139"/>
        <v>157968.56535933106</v>
      </c>
      <c r="L10509" s="2">
        <f t="shared" si="2140"/>
        <v>217888</v>
      </c>
      <c r="M10509" s="2">
        <f t="shared" si="2141"/>
        <v>38720</v>
      </c>
      <c r="N10509" s="6">
        <f t="shared" si="2142"/>
        <v>0</v>
      </c>
      <c r="O10509" s="2">
        <f t="shared" si="2143"/>
        <v>1199.4346406689438</v>
      </c>
      <c r="P10509" s="2" t="str">
        <f t="shared" si="2144"/>
        <v/>
      </c>
    </row>
    <row r="10510" spans="1:16">
      <c r="A10510" s="6">
        <v>16</v>
      </c>
      <c r="B10510" s="6">
        <v>2</v>
      </c>
      <c r="C10510" s="6">
        <v>28</v>
      </c>
      <c r="D10510" s="6">
        <f t="shared" si="2132"/>
        <v>46</v>
      </c>
      <c r="E10510" s="5">
        <f t="shared" si="2133"/>
        <v>6616.761100354398</v>
      </c>
      <c r="F10510" s="5">
        <f t="shared" si="2134"/>
        <v>63.037499999999994</v>
      </c>
      <c r="G10510" s="5">
        <f t="shared" si="2135"/>
        <v>1784.1503025602246</v>
      </c>
      <c r="H10510" s="5">
        <f t="shared" si="2136"/>
        <v>8463.9489029146225</v>
      </c>
      <c r="I10510" s="5">
        <f t="shared" si="2137"/>
        <v>720</v>
      </c>
      <c r="J10510" s="5">
        <f t="shared" si="2138"/>
        <v>7743.9489029146225</v>
      </c>
      <c r="K10510" s="2">
        <f t="shared" si="2139"/>
        <v>159443.55734226774</v>
      </c>
      <c r="L10510" s="2">
        <f t="shared" si="2140"/>
        <v>220588</v>
      </c>
      <c r="M10510" s="2">
        <f t="shared" si="2141"/>
        <v>39600</v>
      </c>
      <c r="N10510" s="6">
        <f t="shared" si="2142"/>
        <v>0</v>
      </c>
      <c r="O10510" s="2">
        <f t="shared" si="2143"/>
        <v>1544.4426577322592</v>
      </c>
      <c r="P10510" s="2" t="str">
        <f t="shared" si="2144"/>
        <v/>
      </c>
    </row>
    <row r="10511" spans="1:16">
      <c r="A10511" s="6">
        <v>16</v>
      </c>
      <c r="B10511" s="6">
        <v>2</v>
      </c>
      <c r="C10511" s="6">
        <v>29</v>
      </c>
      <c r="D10511" s="6">
        <f t="shared" si="2132"/>
        <v>47</v>
      </c>
      <c r="E10511" s="5">
        <f t="shared" si="2133"/>
        <v>6616.761100354398</v>
      </c>
      <c r="F10511" s="5">
        <f t="shared" si="2134"/>
        <v>63.037499999999994</v>
      </c>
      <c r="G10511" s="5">
        <f t="shared" si="2135"/>
        <v>1870.9683306758782</v>
      </c>
      <c r="H10511" s="5">
        <f t="shared" si="2136"/>
        <v>8550.7669310302772</v>
      </c>
      <c r="I10511" s="5">
        <f t="shared" si="2137"/>
        <v>720</v>
      </c>
      <c r="J10511" s="5">
        <f t="shared" si="2138"/>
        <v>7830.7669310302772</v>
      </c>
      <c r="K10511" s="2">
        <f t="shared" si="2139"/>
        <v>160950.8147748312</v>
      </c>
      <c r="L10511" s="2">
        <f t="shared" si="2140"/>
        <v>223288</v>
      </c>
      <c r="M10511" s="2">
        <f t="shared" si="2141"/>
        <v>40480</v>
      </c>
      <c r="N10511" s="6">
        <f t="shared" si="2142"/>
        <v>0</v>
      </c>
      <c r="O10511" s="2">
        <f t="shared" si="2143"/>
        <v>1857.185225168796</v>
      </c>
      <c r="P10511" s="2" t="str">
        <f t="shared" si="2144"/>
        <v/>
      </c>
    </row>
    <row r="10512" spans="1:16">
      <c r="A10512" s="6">
        <v>16</v>
      </c>
      <c r="B10512" s="6">
        <v>2</v>
      </c>
      <c r="C10512" s="6">
        <v>30</v>
      </c>
      <c r="D10512" s="6">
        <f t="shared" si="2132"/>
        <v>48</v>
      </c>
      <c r="E10512" s="5">
        <f t="shared" si="2133"/>
        <v>6616.761100354398</v>
      </c>
      <c r="F10512" s="5">
        <f t="shared" si="2134"/>
        <v>63.037499999999994</v>
      </c>
      <c r="G10512" s="5">
        <f t="shared" si="2135"/>
        <v>1959.6780360096488</v>
      </c>
      <c r="H10512" s="5">
        <f t="shared" si="2136"/>
        <v>8639.4766363640465</v>
      </c>
      <c r="I10512" s="5">
        <f t="shared" si="2137"/>
        <v>720</v>
      </c>
      <c r="J10512" s="5">
        <f t="shared" si="2138"/>
        <v>7919.4766363640465</v>
      </c>
      <c r="K10512" s="2">
        <f t="shared" si="2139"/>
        <v>162490.9138257647</v>
      </c>
      <c r="L10512" s="2">
        <f t="shared" si="2140"/>
        <v>225988</v>
      </c>
      <c r="M10512" s="2">
        <f t="shared" si="2141"/>
        <v>41360</v>
      </c>
      <c r="N10512" s="6">
        <f t="shared" si="2142"/>
        <v>0</v>
      </c>
      <c r="O10512" s="2">
        <f t="shared" si="2143"/>
        <v>2137.0861742353009</v>
      </c>
      <c r="P10512" s="2" t="str">
        <f t="shared" si="2144"/>
        <v/>
      </c>
    </row>
    <row r="10513" spans="1:16">
      <c r="A10513" s="6">
        <v>16</v>
      </c>
      <c r="B10513" s="6">
        <v>3</v>
      </c>
      <c r="C10513" s="6">
        <v>0</v>
      </c>
      <c r="D10513" s="6">
        <f t="shared" si="2132"/>
        <v>19</v>
      </c>
      <c r="E10513" s="5">
        <f t="shared" si="2133"/>
        <v>6616.761100354398</v>
      </c>
      <c r="F10513" s="5">
        <f t="shared" si="2134"/>
        <v>96.920156249999991</v>
      </c>
      <c r="G10513" s="5">
        <f t="shared" si="2135"/>
        <v>0</v>
      </c>
      <c r="H10513" s="5">
        <f t="shared" si="2136"/>
        <v>6713.6812566043982</v>
      </c>
      <c r="I10513" s="5">
        <f t="shared" si="2137"/>
        <v>720</v>
      </c>
      <c r="J10513" s="5">
        <f t="shared" si="2138"/>
        <v>5993.6812566043982</v>
      </c>
      <c r="K10513" s="2">
        <f t="shared" si="2139"/>
        <v>129056.96626049302</v>
      </c>
      <c r="L10513" s="2">
        <f t="shared" si="2140"/>
        <v>147082</v>
      </c>
      <c r="M10513" s="2">
        <f t="shared" si="2141"/>
        <v>15400</v>
      </c>
      <c r="N10513" s="6">
        <f t="shared" si="2142"/>
        <v>0</v>
      </c>
      <c r="O10513" s="2">
        <f t="shared" si="2143"/>
        <v>-17374.96626049302</v>
      </c>
      <c r="P10513" s="2" t="str">
        <f t="shared" si="2144"/>
        <v/>
      </c>
    </row>
    <row r="10514" spans="1:16">
      <c r="A10514" s="6">
        <v>16</v>
      </c>
      <c r="B10514" s="6">
        <v>3</v>
      </c>
      <c r="C10514" s="6">
        <v>1</v>
      </c>
      <c r="D10514" s="6">
        <f t="shared" si="2132"/>
        <v>20</v>
      </c>
      <c r="E10514" s="5">
        <f t="shared" si="2133"/>
        <v>6616.761100354398</v>
      </c>
      <c r="F10514" s="5">
        <f t="shared" si="2134"/>
        <v>96.920156249999991</v>
      </c>
      <c r="G10514" s="5">
        <f t="shared" si="2135"/>
        <v>45.5625</v>
      </c>
      <c r="H10514" s="5">
        <f t="shared" si="2136"/>
        <v>6759.2437566043982</v>
      </c>
      <c r="I10514" s="5">
        <f t="shared" si="2137"/>
        <v>720</v>
      </c>
      <c r="J10514" s="5">
        <f t="shared" si="2138"/>
        <v>6039.2437566043982</v>
      </c>
      <c r="K10514" s="2">
        <f t="shared" si="2139"/>
        <v>129847.98188549302</v>
      </c>
      <c r="L10514" s="2">
        <f t="shared" si="2140"/>
        <v>149782</v>
      </c>
      <c r="M10514" s="2">
        <f t="shared" si="2141"/>
        <v>16280</v>
      </c>
      <c r="N10514" s="6">
        <f t="shared" si="2142"/>
        <v>0</v>
      </c>
      <c r="O10514" s="2">
        <f t="shared" si="2143"/>
        <v>-16345.98188549302</v>
      </c>
      <c r="P10514" s="2" t="str">
        <f t="shared" si="2144"/>
        <v/>
      </c>
    </row>
    <row r="10515" spans="1:16">
      <c r="A10515" s="6">
        <v>16</v>
      </c>
      <c r="B10515" s="6">
        <v>3</v>
      </c>
      <c r="C10515" s="6">
        <v>2</v>
      </c>
      <c r="D10515" s="6">
        <f t="shared" si="2132"/>
        <v>21</v>
      </c>
      <c r="E10515" s="5">
        <f t="shared" si="2133"/>
        <v>6616.761100354398</v>
      </c>
      <c r="F10515" s="5">
        <f t="shared" si="2134"/>
        <v>96.920156249999991</v>
      </c>
      <c r="G10515" s="5">
        <f t="shared" si="2135"/>
        <v>92.264062499999994</v>
      </c>
      <c r="H10515" s="5">
        <f t="shared" si="2136"/>
        <v>6805.9453191043985</v>
      </c>
      <c r="I10515" s="5">
        <f t="shared" si="2137"/>
        <v>720</v>
      </c>
      <c r="J10515" s="5">
        <f t="shared" si="2138"/>
        <v>6085.9453191043985</v>
      </c>
      <c r="K10515" s="2">
        <f t="shared" si="2139"/>
        <v>130658.77290111803</v>
      </c>
      <c r="L10515" s="2">
        <f t="shared" si="2140"/>
        <v>152482</v>
      </c>
      <c r="M10515" s="2">
        <f t="shared" si="2141"/>
        <v>17160</v>
      </c>
      <c r="N10515" s="6">
        <f t="shared" si="2142"/>
        <v>0</v>
      </c>
      <c r="O10515" s="2">
        <f t="shared" si="2143"/>
        <v>-15336.772901118034</v>
      </c>
      <c r="P10515" s="2" t="str">
        <f t="shared" si="2144"/>
        <v/>
      </c>
    </row>
    <row r="10516" spans="1:16">
      <c r="A10516" s="6">
        <v>16</v>
      </c>
      <c r="B10516" s="6">
        <v>3</v>
      </c>
      <c r="C10516" s="6">
        <v>3</v>
      </c>
      <c r="D10516" s="6">
        <f t="shared" si="2132"/>
        <v>22</v>
      </c>
      <c r="E10516" s="5">
        <f t="shared" si="2133"/>
        <v>6616.761100354398</v>
      </c>
      <c r="F10516" s="5">
        <f t="shared" si="2134"/>
        <v>96.920156249999991</v>
      </c>
      <c r="G10516" s="5">
        <f t="shared" si="2135"/>
        <v>140.12604492187498</v>
      </c>
      <c r="H10516" s="5">
        <f t="shared" si="2136"/>
        <v>6853.8073015262735</v>
      </c>
      <c r="I10516" s="5">
        <f t="shared" si="2137"/>
        <v>720</v>
      </c>
      <c r="J10516" s="5">
        <f t="shared" si="2138"/>
        <v>6133.8073015262735</v>
      </c>
      <c r="K10516" s="2">
        <f t="shared" si="2139"/>
        <v>131489.71009594225</v>
      </c>
      <c r="L10516" s="2">
        <f t="shared" si="2140"/>
        <v>155182</v>
      </c>
      <c r="M10516" s="2">
        <f t="shared" si="2141"/>
        <v>18040</v>
      </c>
      <c r="N10516" s="6">
        <f t="shared" si="2142"/>
        <v>0</v>
      </c>
      <c r="O10516" s="2">
        <f t="shared" si="2143"/>
        <v>-14347.710095942253</v>
      </c>
      <c r="P10516" s="2" t="str">
        <f t="shared" si="2144"/>
        <v/>
      </c>
    </row>
    <row r="10517" spans="1:16">
      <c r="A10517" s="6">
        <v>16</v>
      </c>
      <c r="B10517" s="6">
        <v>3</v>
      </c>
      <c r="C10517" s="6">
        <v>4</v>
      </c>
      <c r="D10517" s="6">
        <f t="shared" si="2132"/>
        <v>23</v>
      </c>
      <c r="E10517" s="5">
        <f t="shared" si="2133"/>
        <v>6616.761100354398</v>
      </c>
      <c r="F10517" s="5">
        <f t="shared" si="2134"/>
        <v>96.920156249999991</v>
      </c>
      <c r="G10517" s="5">
        <f t="shared" si="2135"/>
        <v>189.17016064453125</v>
      </c>
      <c r="H10517" s="5">
        <f t="shared" si="2136"/>
        <v>6902.8514172489295</v>
      </c>
      <c r="I10517" s="5">
        <f t="shared" si="2137"/>
        <v>720</v>
      </c>
      <c r="J10517" s="5">
        <f t="shared" si="2138"/>
        <v>6182.8514172489295</v>
      </c>
      <c r="K10517" s="2">
        <f t="shared" si="2139"/>
        <v>132341.17043834948</v>
      </c>
      <c r="L10517" s="2">
        <f t="shared" si="2140"/>
        <v>157882</v>
      </c>
      <c r="M10517" s="2">
        <f t="shared" si="2141"/>
        <v>18920</v>
      </c>
      <c r="N10517" s="6">
        <f t="shared" si="2142"/>
        <v>0</v>
      </c>
      <c r="O10517" s="2">
        <f t="shared" si="2143"/>
        <v>-13379.17043834948</v>
      </c>
      <c r="P10517" s="2" t="str">
        <f t="shared" si="2144"/>
        <v/>
      </c>
    </row>
    <row r="10518" spans="1:16">
      <c r="A10518" s="6">
        <v>16</v>
      </c>
      <c r="B10518" s="6">
        <v>3</v>
      </c>
      <c r="C10518" s="6">
        <v>5</v>
      </c>
      <c r="D10518" s="6">
        <f t="shared" si="2132"/>
        <v>24</v>
      </c>
      <c r="E10518" s="5">
        <f t="shared" si="2133"/>
        <v>6616.761100354398</v>
      </c>
      <c r="F10518" s="5">
        <f t="shared" si="2134"/>
        <v>96.920156249999991</v>
      </c>
      <c r="G10518" s="5">
        <f t="shared" si="2135"/>
        <v>239.41848456573481</v>
      </c>
      <c r="H10518" s="5">
        <f t="shared" si="2136"/>
        <v>6953.0997411701328</v>
      </c>
      <c r="I10518" s="5">
        <f t="shared" si="2137"/>
        <v>720</v>
      </c>
      <c r="J10518" s="5">
        <f t="shared" si="2138"/>
        <v>6233.0997411701328</v>
      </c>
      <c r="K10518" s="2">
        <f t="shared" si="2139"/>
        <v>133213.5371730926</v>
      </c>
      <c r="L10518" s="2">
        <f t="shared" si="2140"/>
        <v>160582</v>
      </c>
      <c r="M10518" s="2">
        <f t="shared" si="2141"/>
        <v>19800</v>
      </c>
      <c r="N10518" s="6">
        <f t="shared" si="2142"/>
        <v>0</v>
      </c>
      <c r="O10518" s="2">
        <f t="shared" si="2143"/>
        <v>-12431.537173092598</v>
      </c>
      <c r="P10518" s="2" t="str">
        <f t="shared" si="2144"/>
        <v/>
      </c>
    </row>
    <row r="10519" spans="1:16">
      <c r="A10519" s="6">
        <v>16</v>
      </c>
      <c r="B10519" s="6">
        <v>3</v>
      </c>
      <c r="C10519" s="6">
        <v>6</v>
      </c>
      <c r="D10519" s="6">
        <f t="shared" si="2132"/>
        <v>25</v>
      </c>
      <c r="E10519" s="5">
        <f t="shared" si="2133"/>
        <v>6616.761100354398</v>
      </c>
      <c r="F10519" s="5">
        <f t="shared" si="2134"/>
        <v>96.920156249999991</v>
      </c>
      <c r="G10519" s="5">
        <f t="shared" si="2135"/>
        <v>290.89345874736784</v>
      </c>
      <c r="H10519" s="5">
        <f t="shared" si="2136"/>
        <v>7004.5747153517659</v>
      </c>
      <c r="I10519" s="5">
        <f t="shared" si="2137"/>
        <v>720</v>
      </c>
      <c r="J10519" s="5">
        <f t="shared" si="2138"/>
        <v>6284.5747153517659</v>
      </c>
      <c r="K10519" s="2">
        <f t="shared" si="2139"/>
        <v>134107.19991930149</v>
      </c>
      <c r="L10519" s="2">
        <f t="shared" si="2140"/>
        <v>163282</v>
      </c>
      <c r="M10519" s="2">
        <f t="shared" si="2141"/>
        <v>20680</v>
      </c>
      <c r="N10519" s="6">
        <f t="shared" si="2142"/>
        <v>0</v>
      </c>
      <c r="O10519" s="2">
        <f t="shared" si="2143"/>
        <v>-11505.199919301493</v>
      </c>
      <c r="P10519" s="2" t="str">
        <f t="shared" si="2144"/>
        <v/>
      </c>
    </row>
    <row r="10520" spans="1:16">
      <c r="A10520" s="6">
        <v>16</v>
      </c>
      <c r="B10520" s="6">
        <v>3</v>
      </c>
      <c r="C10520" s="6">
        <v>7</v>
      </c>
      <c r="D10520" s="6">
        <f t="shared" si="2132"/>
        <v>26</v>
      </c>
      <c r="E10520" s="5">
        <f t="shared" si="2133"/>
        <v>6616.761100354398</v>
      </c>
      <c r="F10520" s="5">
        <f t="shared" si="2134"/>
        <v>96.920156249999991</v>
      </c>
      <c r="G10520" s="5">
        <f t="shared" si="2135"/>
        <v>343.61789814532818</v>
      </c>
      <c r="H10520" s="5">
        <f t="shared" si="2136"/>
        <v>7057.2991547497268</v>
      </c>
      <c r="I10520" s="5">
        <f t="shared" si="2137"/>
        <v>720</v>
      </c>
      <c r="J10520" s="5">
        <f t="shared" si="2138"/>
        <v>6337.2991547497268</v>
      </c>
      <c r="K10520" s="2">
        <f t="shared" si="2139"/>
        <v>135022.55476996052</v>
      </c>
      <c r="L10520" s="2">
        <f t="shared" si="2140"/>
        <v>165982</v>
      </c>
      <c r="M10520" s="2">
        <f t="shared" si="2141"/>
        <v>21560</v>
      </c>
      <c r="N10520" s="6">
        <f t="shared" si="2142"/>
        <v>0</v>
      </c>
      <c r="O10520" s="2">
        <f t="shared" si="2143"/>
        <v>-10600.554769960523</v>
      </c>
      <c r="P10520" s="2" t="str">
        <f t="shared" si="2144"/>
        <v/>
      </c>
    </row>
    <row r="10521" spans="1:16">
      <c r="A10521" s="6">
        <v>16</v>
      </c>
      <c r="B10521" s="6">
        <v>3</v>
      </c>
      <c r="C10521" s="6">
        <v>8</v>
      </c>
      <c r="D10521" s="6">
        <f t="shared" si="2132"/>
        <v>27</v>
      </c>
      <c r="E10521" s="5">
        <f t="shared" si="2133"/>
        <v>6616.761100354398</v>
      </c>
      <c r="F10521" s="5">
        <f t="shared" si="2134"/>
        <v>96.920156249999991</v>
      </c>
      <c r="G10521" s="5">
        <f t="shared" si="2135"/>
        <v>397.61499642530839</v>
      </c>
      <c r="H10521" s="5">
        <f t="shared" si="2136"/>
        <v>7111.2962530297063</v>
      </c>
      <c r="I10521" s="5">
        <f t="shared" si="2137"/>
        <v>720</v>
      </c>
      <c r="J10521" s="5">
        <f t="shared" si="2138"/>
        <v>6391.2962530297063</v>
      </c>
      <c r="K10521" s="2">
        <f t="shared" si="2139"/>
        <v>135960.00439287684</v>
      </c>
      <c r="L10521" s="2">
        <f t="shared" si="2140"/>
        <v>168682</v>
      </c>
      <c r="M10521" s="2">
        <f t="shared" si="2141"/>
        <v>22440</v>
      </c>
      <c r="N10521" s="6">
        <f t="shared" si="2142"/>
        <v>0</v>
      </c>
      <c r="O10521" s="2">
        <f t="shared" si="2143"/>
        <v>-9718.0043928768428</v>
      </c>
      <c r="P10521" s="2" t="str">
        <f t="shared" si="2144"/>
        <v/>
      </c>
    </row>
    <row r="10522" spans="1:16">
      <c r="A10522" s="6">
        <v>16</v>
      </c>
      <c r="B10522" s="6">
        <v>3</v>
      </c>
      <c r="C10522" s="6">
        <v>9</v>
      </c>
      <c r="D10522" s="6">
        <f t="shared" si="2132"/>
        <v>28</v>
      </c>
      <c r="E10522" s="5">
        <f t="shared" si="2133"/>
        <v>6616.761100354398</v>
      </c>
      <c r="F10522" s="5">
        <f t="shared" si="2134"/>
        <v>96.920156249999991</v>
      </c>
      <c r="G10522" s="5">
        <f t="shared" si="2135"/>
        <v>452.90833186570285</v>
      </c>
      <c r="H10522" s="5">
        <f t="shared" si="2136"/>
        <v>7166.5895884701013</v>
      </c>
      <c r="I10522" s="5">
        <f t="shared" si="2137"/>
        <v>720</v>
      </c>
      <c r="J10522" s="5">
        <f t="shared" si="2138"/>
        <v>6446.5895884701013</v>
      </c>
      <c r="K10522" s="2">
        <f t="shared" si="2139"/>
        <v>136919.95813316148</v>
      </c>
      <c r="L10522" s="2">
        <f t="shared" si="2140"/>
        <v>171382</v>
      </c>
      <c r="M10522" s="2">
        <f t="shared" si="2141"/>
        <v>23320</v>
      </c>
      <c r="N10522" s="6">
        <f t="shared" si="2142"/>
        <v>0</v>
      </c>
      <c r="O10522" s="2">
        <f t="shared" si="2143"/>
        <v>-8857.9581331614754</v>
      </c>
      <c r="P10522" s="2" t="str">
        <f t="shared" si="2144"/>
        <v/>
      </c>
    </row>
    <row r="10523" spans="1:16">
      <c r="A10523" s="6">
        <v>16</v>
      </c>
      <c r="B10523" s="6">
        <v>3</v>
      </c>
      <c r="C10523" s="6">
        <v>10</v>
      </c>
      <c r="D10523" s="6">
        <f t="shared" si="2132"/>
        <v>29</v>
      </c>
      <c r="E10523" s="5">
        <f t="shared" si="2133"/>
        <v>6616.761100354398</v>
      </c>
      <c r="F10523" s="5">
        <f t="shared" si="2134"/>
        <v>96.920156249999991</v>
      </c>
      <c r="G10523" s="5">
        <f t="shared" si="2135"/>
        <v>509.52187334891573</v>
      </c>
      <c r="H10523" s="5">
        <f t="shared" si="2136"/>
        <v>7223.2031299533137</v>
      </c>
      <c r="I10523" s="5">
        <f t="shared" si="2137"/>
        <v>720</v>
      </c>
      <c r="J10523" s="5">
        <f t="shared" si="2138"/>
        <v>6503.2031299533137</v>
      </c>
      <c r="K10523" s="2">
        <f t="shared" si="2139"/>
        <v>137902.83211724501</v>
      </c>
      <c r="L10523" s="2">
        <f t="shared" si="2140"/>
        <v>174082</v>
      </c>
      <c r="M10523" s="2">
        <f t="shared" si="2141"/>
        <v>24200</v>
      </c>
      <c r="N10523" s="6">
        <f t="shared" si="2142"/>
        <v>0</v>
      </c>
      <c r="O10523" s="2">
        <f t="shared" si="2143"/>
        <v>-8020.8321172450087</v>
      </c>
      <c r="P10523" s="2" t="str">
        <f t="shared" si="2144"/>
        <v/>
      </c>
    </row>
    <row r="10524" spans="1:16">
      <c r="A10524" s="6">
        <v>16</v>
      </c>
      <c r="B10524" s="6">
        <v>3</v>
      </c>
      <c r="C10524" s="6">
        <v>11</v>
      </c>
      <c r="D10524" s="6">
        <f t="shared" si="2132"/>
        <v>30</v>
      </c>
      <c r="E10524" s="5">
        <f t="shared" si="2133"/>
        <v>6616.761100354398</v>
      </c>
      <c r="F10524" s="5">
        <f t="shared" si="2134"/>
        <v>96.920156249999991</v>
      </c>
      <c r="G10524" s="5">
        <f t="shared" si="2135"/>
        <v>567.47998644235474</v>
      </c>
      <c r="H10524" s="5">
        <f t="shared" si="2136"/>
        <v>7281.161243046753</v>
      </c>
      <c r="I10524" s="5">
        <f t="shared" si="2137"/>
        <v>720</v>
      </c>
      <c r="J10524" s="5">
        <f t="shared" si="2138"/>
        <v>6561.161243046753</v>
      </c>
      <c r="K10524" s="2">
        <f t="shared" si="2139"/>
        <v>138909.04935845057</v>
      </c>
      <c r="L10524" s="2">
        <f t="shared" si="2140"/>
        <v>176782</v>
      </c>
      <c r="M10524" s="2">
        <f t="shared" si="2141"/>
        <v>25080</v>
      </c>
      <c r="N10524" s="6">
        <f t="shared" si="2142"/>
        <v>0</v>
      </c>
      <c r="O10524" s="2">
        <f t="shared" si="2143"/>
        <v>-7207.0493584505748</v>
      </c>
      <c r="P10524" s="2" t="str">
        <f t="shared" si="2144"/>
        <v/>
      </c>
    </row>
    <row r="10525" spans="1:16">
      <c r="A10525" s="6">
        <v>16</v>
      </c>
      <c r="B10525" s="6">
        <v>3</v>
      </c>
      <c r="C10525" s="6">
        <v>12</v>
      </c>
      <c r="D10525" s="6">
        <f t="shared" si="2132"/>
        <v>31</v>
      </c>
      <c r="E10525" s="5">
        <f t="shared" si="2133"/>
        <v>6616.761100354398</v>
      </c>
      <c r="F10525" s="5">
        <f t="shared" si="2134"/>
        <v>96.920156249999991</v>
      </c>
      <c r="G10525" s="5">
        <f t="shared" si="2135"/>
        <v>626.80743957041921</v>
      </c>
      <c r="H10525" s="5">
        <f t="shared" si="2136"/>
        <v>7340.4886961748171</v>
      </c>
      <c r="I10525" s="5">
        <f t="shared" si="2137"/>
        <v>720</v>
      </c>
      <c r="J10525" s="5">
        <f t="shared" si="2138"/>
        <v>6620.4886961748171</v>
      </c>
      <c r="K10525" s="2">
        <f t="shared" si="2139"/>
        <v>139939.03986414612</v>
      </c>
      <c r="L10525" s="2">
        <f t="shared" si="2140"/>
        <v>179482</v>
      </c>
      <c r="M10525" s="2">
        <f t="shared" si="2141"/>
        <v>25960</v>
      </c>
      <c r="N10525" s="6">
        <f t="shared" si="2142"/>
        <v>0</v>
      </c>
      <c r="O10525" s="2">
        <f t="shared" si="2143"/>
        <v>-6417.0398641461215</v>
      </c>
      <c r="P10525" s="2" t="str">
        <f t="shared" si="2144"/>
        <v/>
      </c>
    </row>
    <row r="10526" spans="1:16">
      <c r="A10526" s="6">
        <v>16</v>
      </c>
      <c r="B10526" s="6">
        <v>3</v>
      </c>
      <c r="C10526" s="6">
        <v>13</v>
      </c>
      <c r="D10526" s="6">
        <f t="shared" si="2132"/>
        <v>32</v>
      </c>
      <c r="E10526" s="5">
        <f t="shared" si="2133"/>
        <v>6616.761100354398</v>
      </c>
      <c r="F10526" s="5">
        <f t="shared" si="2134"/>
        <v>96.920156249999991</v>
      </c>
      <c r="G10526" s="5">
        <f t="shared" si="2135"/>
        <v>687.52941027880343</v>
      </c>
      <c r="H10526" s="5">
        <f t="shared" si="2136"/>
        <v>7401.2106668832021</v>
      </c>
      <c r="I10526" s="5">
        <f t="shared" si="2137"/>
        <v>720</v>
      </c>
      <c r="J10526" s="5">
        <f t="shared" si="2138"/>
        <v>6681.2106668832021</v>
      </c>
      <c r="K10526" s="2">
        <f t="shared" si="2139"/>
        <v>140993.24074450001</v>
      </c>
      <c r="L10526" s="2">
        <f t="shared" si="2140"/>
        <v>182182</v>
      </c>
      <c r="M10526" s="2">
        <f t="shared" si="2141"/>
        <v>26840</v>
      </c>
      <c r="N10526" s="6">
        <f t="shared" si="2142"/>
        <v>0</v>
      </c>
      <c r="O10526" s="2">
        <f t="shared" si="2143"/>
        <v>-5651.2407445000135</v>
      </c>
      <c r="P10526" s="2" t="str">
        <f t="shared" si="2144"/>
        <v/>
      </c>
    </row>
    <row r="10527" spans="1:16">
      <c r="A10527" s="6">
        <v>16</v>
      </c>
      <c r="B10527" s="6">
        <v>3</v>
      </c>
      <c r="C10527" s="6">
        <v>14</v>
      </c>
      <c r="D10527" s="6">
        <f t="shared" si="2132"/>
        <v>33</v>
      </c>
      <c r="E10527" s="5">
        <f t="shared" si="2133"/>
        <v>6616.761100354398</v>
      </c>
      <c r="F10527" s="5">
        <f t="shared" si="2134"/>
        <v>96.920156249999991</v>
      </c>
      <c r="G10527" s="5">
        <f t="shared" si="2135"/>
        <v>749.67149159246469</v>
      </c>
      <c r="H10527" s="5">
        <f t="shared" si="2136"/>
        <v>7463.3527481968631</v>
      </c>
      <c r="I10527" s="5">
        <f t="shared" si="2137"/>
        <v>720</v>
      </c>
      <c r="J10527" s="5">
        <f t="shared" si="2138"/>
        <v>6743.3527481968631</v>
      </c>
      <c r="K10527" s="2">
        <f t="shared" si="2139"/>
        <v>142072.0963228622</v>
      </c>
      <c r="L10527" s="2">
        <f t="shared" si="2140"/>
        <v>184882</v>
      </c>
      <c r="M10527" s="2">
        <f t="shared" si="2141"/>
        <v>27720</v>
      </c>
      <c r="N10527" s="6">
        <f t="shared" si="2142"/>
        <v>0</v>
      </c>
      <c r="O10527" s="2">
        <f t="shared" si="2143"/>
        <v>-4910.0963228621986</v>
      </c>
      <c r="P10527" s="2" t="str">
        <f t="shared" si="2144"/>
        <v/>
      </c>
    </row>
    <row r="10528" spans="1:16">
      <c r="A10528" s="6">
        <v>16</v>
      </c>
      <c r="B10528" s="6">
        <v>3</v>
      </c>
      <c r="C10528" s="6">
        <v>15</v>
      </c>
      <c r="D10528" s="6">
        <f t="shared" si="2132"/>
        <v>34</v>
      </c>
      <c r="E10528" s="5">
        <f t="shared" si="2133"/>
        <v>6616.761100354398</v>
      </c>
      <c r="F10528" s="5">
        <f t="shared" si="2134"/>
        <v>96.920156249999991</v>
      </c>
      <c r="G10528" s="5">
        <f t="shared" si="2135"/>
        <v>813.25969846861108</v>
      </c>
      <c r="H10528" s="5">
        <f t="shared" si="2136"/>
        <v>7526.9409550730088</v>
      </c>
      <c r="I10528" s="5">
        <f t="shared" si="2137"/>
        <v>720</v>
      </c>
      <c r="J10528" s="5">
        <f t="shared" si="2138"/>
        <v>6806.9409550730088</v>
      </c>
      <c r="K10528" s="2">
        <f t="shared" si="2139"/>
        <v>143176.05824779527</v>
      </c>
      <c r="L10528" s="2">
        <f t="shared" si="2140"/>
        <v>187582</v>
      </c>
      <c r="M10528" s="2">
        <f t="shared" si="2141"/>
        <v>28600</v>
      </c>
      <c r="N10528" s="6">
        <f t="shared" si="2142"/>
        <v>0</v>
      </c>
      <c r="O10528" s="2">
        <f t="shared" si="2143"/>
        <v>-4194.0582477952703</v>
      </c>
      <c r="P10528" s="2" t="str">
        <f t="shared" si="2144"/>
        <v/>
      </c>
    </row>
    <row r="10529" spans="1:16">
      <c r="A10529" s="6">
        <v>16</v>
      </c>
      <c r="B10529" s="6">
        <v>3</v>
      </c>
      <c r="C10529" s="6">
        <v>16</v>
      </c>
      <c r="D10529" s="6">
        <f t="shared" si="2132"/>
        <v>35</v>
      </c>
      <c r="E10529" s="5">
        <f t="shared" si="2133"/>
        <v>6616.761100354398</v>
      </c>
      <c r="F10529" s="5">
        <f t="shared" si="2134"/>
        <v>96.920156249999991</v>
      </c>
      <c r="G10529" s="5">
        <f t="shared" si="2135"/>
        <v>878.32047434610013</v>
      </c>
      <c r="H10529" s="5">
        <f t="shared" si="2136"/>
        <v>7592.0017309504983</v>
      </c>
      <c r="I10529" s="5">
        <f t="shared" si="2137"/>
        <v>720</v>
      </c>
      <c r="J10529" s="5">
        <f t="shared" si="2138"/>
        <v>6872.0017309504983</v>
      </c>
      <c r="K10529" s="2">
        <f t="shared" si="2139"/>
        <v>144305.5856067795</v>
      </c>
      <c r="L10529" s="2">
        <f t="shared" si="2140"/>
        <v>190282</v>
      </c>
      <c r="M10529" s="2">
        <f t="shared" si="2141"/>
        <v>29480</v>
      </c>
      <c r="N10529" s="6">
        <f t="shared" si="2142"/>
        <v>0</v>
      </c>
      <c r="O10529" s="2">
        <f t="shared" si="2143"/>
        <v>-3503.5856067794957</v>
      </c>
      <c r="P10529" s="2" t="str">
        <f t="shared" si="2144"/>
        <v/>
      </c>
    </row>
    <row r="10530" spans="1:16">
      <c r="A10530" s="6">
        <v>16</v>
      </c>
      <c r="B10530" s="6">
        <v>3</v>
      </c>
      <c r="C10530" s="6">
        <v>17</v>
      </c>
      <c r="D10530" s="6">
        <f t="shared" si="2132"/>
        <v>36</v>
      </c>
      <c r="E10530" s="5">
        <f t="shared" si="2133"/>
        <v>6616.761100354398</v>
      </c>
      <c r="F10530" s="5">
        <f t="shared" si="2134"/>
        <v>96.920156249999991</v>
      </c>
      <c r="G10530" s="5">
        <f t="shared" si="2135"/>
        <v>944.88069779264049</v>
      </c>
      <c r="H10530" s="5">
        <f t="shared" si="2136"/>
        <v>7658.5619543970388</v>
      </c>
      <c r="I10530" s="5">
        <f t="shared" si="2137"/>
        <v>720</v>
      </c>
      <c r="J10530" s="5">
        <f t="shared" si="2138"/>
        <v>6938.5619543970388</v>
      </c>
      <c r="K10530" s="2">
        <f t="shared" si="2139"/>
        <v>145461.14504161524</v>
      </c>
      <c r="L10530" s="2">
        <f t="shared" si="2140"/>
        <v>192982</v>
      </c>
      <c r="M10530" s="2">
        <f t="shared" si="2141"/>
        <v>30360</v>
      </c>
      <c r="N10530" s="6">
        <f t="shared" si="2142"/>
        <v>0</v>
      </c>
      <c r="O10530" s="2">
        <f t="shared" si="2143"/>
        <v>-2839.1450416152366</v>
      </c>
      <c r="P10530" s="2" t="str">
        <f t="shared" si="2144"/>
        <v/>
      </c>
    </row>
    <row r="10531" spans="1:16">
      <c r="A10531" s="6">
        <v>16</v>
      </c>
      <c r="B10531" s="6">
        <v>3</v>
      </c>
      <c r="C10531" s="6">
        <v>18</v>
      </c>
      <c r="D10531" s="6">
        <f t="shared" si="2132"/>
        <v>37</v>
      </c>
      <c r="E10531" s="5">
        <f t="shared" si="2133"/>
        <v>6616.761100354398</v>
      </c>
      <c r="F10531" s="5">
        <f t="shared" si="2134"/>
        <v>96.920156249999991</v>
      </c>
      <c r="G10531" s="5">
        <f t="shared" si="2135"/>
        <v>1012.9676892512279</v>
      </c>
      <c r="H10531" s="5">
        <f t="shared" si="2136"/>
        <v>7726.6489458556262</v>
      </c>
      <c r="I10531" s="5">
        <f t="shared" si="2137"/>
        <v>720</v>
      </c>
      <c r="J10531" s="5">
        <f t="shared" si="2138"/>
        <v>7006.6489458556262</v>
      </c>
      <c r="K10531" s="2">
        <f t="shared" si="2139"/>
        <v>146643.21086554904</v>
      </c>
      <c r="L10531" s="2">
        <f t="shared" si="2140"/>
        <v>195682</v>
      </c>
      <c r="M10531" s="2">
        <f t="shared" si="2141"/>
        <v>31240</v>
      </c>
      <c r="N10531" s="6">
        <f t="shared" si="2142"/>
        <v>0</v>
      </c>
      <c r="O10531" s="2">
        <f t="shared" si="2143"/>
        <v>-2201.2108655490447</v>
      </c>
      <c r="P10531" s="2" t="str">
        <f t="shared" si="2144"/>
        <v/>
      </c>
    </row>
    <row r="10532" spans="1:16">
      <c r="A10532" s="6">
        <v>16</v>
      </c>
      <c r="B10532" s="6">
        <v>3</v>
      </c>
      <c r="C10532" s="6">
        <v>19</v>
      </c>
      <c r="D10532" s="6">
        <f t="shared" si="2132"/>
        <v>38</v>
      </c>
      <c r="E10532" s="5">
        <f t="shared" si="2133"/>
        <v>6616.761100354398</v>
      </c>
      <c r="F10532" s="5">
        <f t="shared" si="2134"/>
        <v>96.920156249999991</v>
      </c>
      <c r="G10532" s="5">
        <f t="shared" si="2135"/>
        <v>1082.6092178872495</v>
      </c>
      <c r="H10532" s="5">
        <f t="shared" si="2136"/>
        <v>7796.2904744916477</v>
      </c>
      <c r="I10532" s="5">
        <f t="shared" si="2137"/>
        <v>720</v>
      </c>
      <c r="J10532" s="5">
        <f t="shared" si="2138"/>
        <v>7076.2904744916477</v>
      </c>
      <c r="K10532" s="2">
        <f t="shared" si="2139"/>
        <v>147852.26518214666</v>
      </c>
      <c r="L10532" s="2">
        <f t="shared" si="2140"/>
        <v>198382</v>
      </c>
      <c r="M10532" s="2">
        <f t="shared" si="2141"/>
        <v>32120</v>
      </c>
      <c r="N10532" s="6">
        <f t="shared" si="2142"/>
        <v>0</v>
      </c>
      <c r="O10532" s="2">
        <f t="shared" si="2143"/>
        <v>-1590.265182146657</v>
      </c>
      <c r="P10532" s="2" t="str">
        <f t="shared" si="2144"/>
        <v/>
      </c>
    </row>
    <row r="10533" spans="1:16">
      <c r="A10533" s="6">
        <v>16</v>
      </c>
      <c r="B10533" s="6">
        <v>3</v>
      </c>
      <c r="C10533" s="6">
        <v>20</v>
      </c>
      <c r="D10533" s="6">
        <f t="shared" si="2132"/>
        <v>39</v>
      </c>
      <c r="E10533" s="5">
        <f t="shared" si="2133"/>
        <v>6616.761100354398</v>
      </c>
      <c r="F10533" s="5">
        <f t="shared" si="2134"/>
        <v>96.920156249999991</v>
      </c>
      <c r="G10533" s="5">
        <f t="shared" si="2135"/>
        <v>1153.8335085377266</v>
      </c>
      <c r="H10533" s="5">
        <f t="shared" si="2136"/>
        <v>7867.5147651421248</v>
      </c>
      <c r="I10533" s="5">
        <f t="shared" si="2137"/>
        <v>720</v>
      </c>
      <c r="J10533" s="5">
        <f t="shared" si="2138"/>
        <v>7147.5147651421248</v>
      </c>
      <c r="K10533" s="2">
        <f t="shared" si="2139"/>
        <v>149088.79800593967</v>
      </c>
      <c r="L10533" s="2">
        <f t="shared" si="2140"/>
        <v>201082</v>
      </c>
      <c r="M10533" s="2">
        <f t="shared" si="2141"/>
        <v>33000</v>
      </c>
      <c r="N10533" s="6">
        <f t="shared" si="2142"/>
        <v>0</v>
      </c>
      <c r="O10533" s="2">
        <f t="shared" si="2143"/>
        <v>-1006.798005939665</v>
      </c>
      <c r="P10533" s="2" t="str">
        <f t="shared" si="2144"/>
        <v/>
      </c>
    </row>
    <row r="10534" spans="1:16">
      <c r="A10534" s="6">
        <v>16</v>
      </c>
      <c r="B10534" s="6">
        <v>3</v>
      </c>
      <c r="C10534" s="6">
        <v>21</v>
      </c>
      <c r="D10534" s="6">
        <f t="shared" si="2132"/>
        <v>40</v>
      </c>
      <c r="E10534" s="5">
        <f t="shared" si="2133"/>
        <v>6616.761100354398</v>
      </c>
      <c r="F10534" s="5">
        <f t="shared" si="2134"/>
        <v>96.920156249999991</v>
      </c>
      <c r="G10534" s="5">
        <f t="shared" si="2135"/>
        <v>1226.6692487641703</v>
      </c>
      <c r="H10534" s="5">
        <f t="shared" si="2136"/>
        <v>7940.3505053685685</v>
      </c>
      <c r="I10534" s="5">
        <f t="shared" si="2137"/>
        <v>720</v>
      </c>
      <c r="J10534" s="5">
        <f t="shared" si="2138"/>
        <v>7220.3505053685685</v>
      </c>
      <c r="K10534" s="2">
        <f t="shared" si="2139"/>
        <v>150353.30738487098</v>
      </c>
      <c r="L10534" s="2">
        <f t="shared" si="2140"/>
        <v>203782</v>
      </c>
      <c r="M10534" s="2">
        <f t="shared" si="2141"/>
        <v>33880</v>
      </c>
      <c r="N10534" s="6">
        <f t="shared" si="2142"/>
        <v>0</v>
      </c>
      <c r="O10534" s="2">
        <f t="shared" si="2143"/>
        <v>-451.30738487097551</v>
      </c>
      <c r="P10534" s="2" t="str">
        <f t="shared" si="2144"/>
        <v/>
      </c>
    </row>
    <row r="10535" spans="1:16">
      <c r="A10535" s="6">
        <v>16</v>
      </c>
      <c r="B10535" s="6">
        <v>3</v>
      </c>
      <c r="C10535" s="6">
        <v>22</v>
      </c>
      <c r="D10535" s="6">
        <f t="shared" si="2132"/>
        <v>41</v>
      </c>
      <c r="E10535" s="5">
        <f t="shared" si="2133"/>
        <v>6616.761100354398</v>
      </c>
      <c r="F10535" s="5">
        <f t="shared" si="2134"/>
        <v>96.920156249999991</v>
      </c>
      <c r="G10535" s="5">
        <f t="shared" si="2135"/>
        <v>1301.1455960105666</v>
      </c>
      <c r="H10535" s="5">
        <f t="shared" si="2136"/>
        <v>8014.826852614965</v>
      </c>
      <c r="I10535" s="5">
        <f t="shared" si="2137"/>
        <v>720</v>
      </c>
      <c r="J10535" s="5">
        <f t="shared" si="2138"/>
        <v>7294.826852614965</v>
      </c>
      <c r="K10535" s="2">
        <f t="shared" si="2139"/>
        <v>151646.29952456534</v>
      </c>
      <c r="L10535" s="2">
        <f t="shared" si="2140"/>
        <v>206482</v>
      </c>
      <c r="M10535" s="2">
        <f t="shared" si="2141"/>
        <v>34760</v>
      </c>
      <c r="N10535" s="6">
        <f t="shared" si="2142"/>
        <v>0</v>
      </c>
      <c r="O10535" s="2">
        <f t="shared" si="2143"/>
        <v>75.700475434656255</v>
      </c>
      <c r="P10535" s="2" t="str">
        <f t="shared" si="2144"/>
        <v/>
      </c>
    </row>
    <row r="10536" spans="1:16">
      <c r="A10536" s="6">
        <v>16</v>
      </c>
      <c r="B10536" s="6">
        <v>3</v>
      </c>
      <c r="C10536" s="6">
        <v>23</v>
      </c>
      <c r="D10536" s="6">
        <f t="shared" si="2132"/>
        <v>42</v>
      </c>
      <c r="E10536" s="5">
        <f t="shared" si="2133"/>
        <v>6616.761100354398</v>
      </c>
      <c r="F10536" s="5">
        <f t="shared" si="2134"/>
        <v>96.920156249999991</v>
      </c>
      <c r="G10536" s="5">
        <f t="shared" si="2135"/>
        <v>1377.292184868003</v>
      </c>
      <c r="H10536" s="5">
        <f t="shared" si="2136"/>
        <v>8090.9734414724007</v>
      </c>
      <c r="I10536" s="5">
        <f t="shared" si="2137"/>
        <v>720</v>
      </c>
      <c r="J10536" s="5">
        <f t="shared" si="2138"/>
        <v>7370.9734414724007</v>
      </c>
      <c r="K10536" s="2">
        <f t="shared" si="2139"/>
        <v>152968.2889144514</v>
      </c>
      <c r="L10536" s="2">
        <f t="shared" si="2140"/>
        <v>209182</v>
      </c>
      <c r="M10536" s="2">
        <f t="shared" si="2141"/>
        <v>35640</v>
      </c>
      <c r="N10536" s="6">
        <f t="shared" si="2142"/>
        <v>0</v>
      </c>
      <c r="O10536" s="2">
        <f t="shared" si="2143"/>
        <v>573.71108554859529</v>
      </c>
      <c r="P10536" s="2" t="str">
        <f t="shared" si="2144"/>
        <v/>
      </c>
    </row>
    <row r="10537" spans="1:16">
      <c r="A10537" s="6">
        <v>16</v>
      </c>
      <c r="B10537" s="6">
        <v>3</v>
      </c>
      <c r="C10537" s="6">
        <v>24</v>
      </c>
      <c r="D10537" s="6">
        <f t="shared" si="2132"/>
        <v>43</v>
      </c>
      <c r="E10537" s="5">
        <f t="shared" si="2133"/>
        <v>6616.761100354398</v>
      </c>
      <c r="F10537" s="5">
        <f t="shared" si="2134"/>
        <v>96.920156249999991</v>
      </c>
      <c r="G10537" s="5">
        <f t="shared" si="2135"/>
        <v>1455.1391344474989</v>
      </c>
      <c r="H10537" s="5">
        <f t="shared" si="2136"/>
        <v>8168.8203910518969</v>
      </c>
      <c r="I10537" s="5">
        <f t="shared" si="2137"/>
        <v>720</v>
      </c>
      <c r="J10537" s="5">
        <f t="shared" si="2138"/>
        <v>7448.8203910518969</v>
      </c>
      <c r="K10537" s="2">
        <f t="shared" si="2139"/>
        <v>154319.79845576209</v>
      </c>
      <c r="L10537" s="2">
        <f t="shared" si="2140"/>
        <v>211882</v>
      </c>
      <c r="M10537" s="2">
        <f t="shared" si="2141"/>
        <v>36520</v>
      </c>
      <c r="N10537" s="6">
        <f t="shared" si="2142"/>
        <v>0</v>
      </c>
      <c r="O10537" s="2">
        <f t="shared" si="2143"/>
        <v>1042.2015442379052</v>
      </c>
      <c r="P10537" s="2" t="str">
        <f t="shared" si="2144"/>
        <v/>
      </c>
    </row>
    <row r="10538" spans="1:16">
      <c r="A10538" s="6">
        <v>16</v>
      </c>
      <c r="B10538" s="6">
        <v>3</v>
      </c>
      <c r="C10538" s="6">
        <v>25</v>
      </c>
      <c r="D10538" s="6">
        <f t="shared" si="2132"/>
        <v>44</v>
      </c>
      <c r="E10538" s="5">
        <f t="shared" si="2133"/>
        <v>6616.761100354398</v>
      </c>
      <c r="F10538" s="5">
        <f t="shared" si="2134"/>
        <v>96.920156249999991</v>
      </c>
      <c r="G10538" s="5">
        <f t="shared" si="2135"/>
        <v>1534.7170558625965</v>
      </c>
      <c r="H10538" s="5">
        <f t="shared" si="2136"/>
        <v>8248.398312466994</v>
      </c>
      <c r="I10538" s="5">
        <f t="shared" si="2137"/>
        <v>720</v>
      </c>
      <c r="J10538" s="5">
        <f t="shared" si="2138"/>
        <v>7528.398312466994</v>
      </c>
      <c r="K10538" s="2">
        <f t="shared" si="2139"/>
        <v>155701.35959144088</v>
      </c>
      <c r="L10538" s="2">
        <f t="shared" si="2140"/>
        <v>214582</v>
      </c>
      <c r="M10538" s="2">
        <f t="shared" si="2141"/>
        <v>37400</v>
      </c>
      <c r="N10538" s="6">
        <f t="shared" si="2142"/>
        <v>0</v>
      </c>
      <c r="O10538" s="2">
        <f t="shared" si="2143"/>
        <v>1480.6404085591203</v>
      </c>
      <c r="P10538" s="2" t="str">
        <f t="shared" si="2144"/>
        <v/>
      </c>
    </row>
    <row r="10539" spans="1:16">
      <c r="A10539" s="6">
        <v>16</v>
      </c>
      <c r="B10539" s="6">
        <v>3</v>
      </c>
      <c r="C10539" s="6">
        <v>26</v>
      </c>
      <c r="D10539" s="6">
        <f t="shared" si="2132"/>
        <v>45</v>
      </c>
      <c r="E10539" s="5">
        <f t="shared" si="2133"/>
        <v>6616.761100354398</v>
      </c>
      <c r="F10539" s="5">
        <f t="shared" si="2134"/>
        <v>96.920156249999991</v>
      </c>
      <c r="G10539" s="5">
        <f t="shared" si="2135"/>
        <v>1616.0570598233144</v>
      </c>
      <c r="H10539" s="5">
        <f t="shared" si="2136"/>
        <v>8329.7383164277126</v>
      </c>
      <c r="I10539" s="5">
        <f t="shared" si="2137"/>
        <v>720</v>
      </c>
      <c r="J10539" s="5">
        <f t="shared" si="2138"/>
        <v>7609.7383164277126</v>
      </c>
      <c r="K10539" s="2">
        <f t="shared" si="2139"/>
        <v>157113.51243798112</v>
      </c>
      <c r="L10539" s="2">
        <f t="shared" si="2140"/>
        <v>217282</v>
      </c>
      <c r="M10539" s="2">
        <f t="shared" si="2141"/>
        <v>38280</v>
      </c>
      <c r="N10539" s="6">
        <f t="shared" si="2142"/>
        <v>0</v>
      </c>
      <c r="O10539" s="2">
        <f t="shared" si="2143"/>
        <v>1888.4875620188832</v>
      </c>
      <c r="P10539" s="2" t="str">
        <f t="shared" si="2144"/>
        <v/>
      </c>
    </row>
    <row r="10540" spans="1:16">
      <c r="A10540" s="6">
        <v>16</v>
      </c>
      <c r="B10540" s="6">
        <v>3</v>
      </c>
      <c r="C10540" s="6">
        <v>27</v>
      </c>
      <c r="D10540" s="6">
        <f t="shared" si="2132"/>
        <v>46</v>
      </c>
      <c r="E10540" s="5">
        <f t="shared" si="2133"/>
        <v>6616.761100354398</v>
      </c>
      <c r="F10540" s="5">
        <f t="shared" si="2134"/>
        <v>96.920156249999991</v>
      </c>
      <c r="G10540" s="5">
        <f t="shared" si="2135"/>
        <v>1699.1907643430709</v>
      </c>
      <c r="H10540" s="5">
        <f t="shared" si="2136"/>
        <v>8412.8720209474686</v>
      </c>
      <c r="I10540" s="5">
        <f t="shared" si="2137"/>
        <v>720</v>
      </c>
      <c r="J10540" s="5">
        <f t="shared" si="2138"/>
        <v>7692.8720209474686</v>
      </c>
      <c r="K10540" s="2">
        <f t="shared" si="2139"/>
        <v>158556.80591922687</v>
      </c>
      <c r="L10540" s="2">
        <f t="shared" si="2140"/>
        <v>219982</v>
      </c>
      <c r="M10540" s="2">
        <f t="shared" si="2141"/>
        <v>39160</v>
      </c>
      <c r="N10540" s="6">
        <f t="shared" si="2142"/>
        <v>0</v>
      </c>
      <c r="O10540" s="2">
        <f t="shared" si="2143"/>
        <v>2265.1940807731298</v>
      </c>
      <c r="P10540" s="2" t="str">
        <f t="shared" si="2144"/>
        <v/>
      </c>
    </row>
    <row r="10541" spans="1:16">
      <c r="A10541" s="6">
        <v>16</v>
      </c>
      <c r="B10541" s="6">
        <v>3</v>
      </c>
      <c r="C10541" s="6">
        <v>28</v>
      </c>
      <c r="D10541" s="6">
        <f t="shared" si="2132"/>
        <v>47</v>
      </c>
      <c r="E10541" s="5">
        <f t="shared" si="2133"/>
        <v>6616.761100354398</v>
      </c>
      <c r="F10541" s="5">
        <f t="shared" si="2134"/>
        <v>96.920156249999991</v>
      </c>
      <c r="G10541" s="5">
        <f t="shared" si="2135"/>
        <v>1784.1503025602246</v>
      </c>
      <c r="H10541" s="5">
        <f t="shared" si="2136"/>
        <v>8497.8315591646224</v>
      </c>
      <c r="I10541" s="5">
        <f t="shared" si="2137"/>
        <v>720</v>
      </c>
      <c r="J10541" s="5">
        <f t="shared" si="2138"/>
        <v>7777.8315591646224</v>
      </c>
      <c r="K10541" s="2">
        <f t="shared" si="2139"/>
        <v>160031.79790216358</v>
      </c>
      <c r="L10541" s="2">
        <f t="shared" si="2140"/>
        <v>222682</v>
      </c>
      <c r="M10541" s="2">
        <f t="shared" si="2141"/>
        <v>40040</v>
      </c>
      <c r="N10541" s="6">
        <f t="shared" si="2142"/>
        <v>0</v>
      </c>
      <c r="O10541" s="2">
        <f t="shared" si="2143"/>
        <v>2610.2020978364162</v>
      </c>
      <c r="P10541" s="2" t="str">
        <f t="shared" si="2144"/>
        <v/>
      </c>
    </row>
    <row r="10542" spans="1:16">
      <c r="A10542" s="6">
        <v>16</v>
      </c>
      <c r="B10542" s="6">
        <v>3</v>
      </c>
      <c r="C10542" s="6">
        <v>29</v>
      </c>
      <c r="D10542" s="6">
        <f t="shared" si="2132"/>
        <v>48</v>
      </c>
      <c r="E10542" s="5">
        <f t="shared" si="2133"/>
        <v>6616.761100354398</v>
      </c>
      <c r="F10542" s="5">
        <f t="shared" si="2134"/>
        <v>96.920156249999991</v>
      </c>
      <c r="G10542" s="5">
        <f t="shared" si="2135"/>
        <v>1870.9683306758782</v>
      </c>
      <c r="H10542" s="5">
        <f t="shared" si="2136"/>
        <v>8584.649587280277</v>
      </c>
      <c r="I10542" s="5">
        <f t="shared" si="2137"/>
        <v>720</v>
      </c>
      <c r="J10542" s="5">
        <f t="shared" si="2138"/>
        <v>7864.649587280277</v>
      </c>
      <c r="K10542" s="2">
        <f t="shared" si="2139"/>
        <v>161539.05533472702</v>
      </c>
      <c r="L10542" s="2">
        <f t="shared" si="2140"/>
        <v>225382</v>
      </c>
      <c r="M10542" s="2">
        <f t="shared" si="2141"/>
        <v>40920</v>
      </c>
      <c r="N10542" s="6">
        <f t="shared" si="2142"/>
        <v>0</v>
      </c>
      <c r="O10542" s="2">
        <f t="shared" si="2143"/>
        <v>2922.9446652729821</v>
      </c>
      <c r="P10542" s="2" t="str">
        <f t="shared" si="2144"/>
        <v/>
      </c>
    </row>
    <row r="10543" spans="1:16">
      <c r="A10543" s="6">
        <v>16</v>
      </c>
      <c r="B10543" s="6">
        <v>3</v>
      </c>
      <c r="C10543" s="6">
        <v>30</v>
      </c>
      <c r="D10543" s="6">
        <f t="shared" si="2132"/>
        <v>49</v>
      </c>
      <c r="E10543" s="5">
        <f t="shared" si="2133"/>
        <v>6616.761100354398</v>
      </c>
      <c r="F10543" s="5">
        <f t="shared" si="2134"/>
        <v>96.920156249999991</v>
      </c>
      <c r="G10543" s="5">
        <f t="shared" si="2135"/>
        <v>1959.6780360096488</v>
      </c>
      <c r="H10543" s="5">
        <f t="shared" si="2136"/>
        <v>8673.3592926140464</v>
      </c>
      <c r="I10543" s="5">
        <f t="shared" si="2137"/>
        <v>720</v>
      </c>
      <c r="J10543" s="5">
        <f t="shared" si="2138"/>
        <v>7953.3592926140464</v>
      </c>
      <c r="K10543" s="2">
        <f t="shared" si="2139"/>
        <v>163079.15438566051</v>
      </c>
      <c r="L10543" s="2">
        <f t="shared" si="2140"/>
        <v>228082</v>
      </c>
      <c r="M10543" s="2">
        <f t="shared" si="2141"/>
        <v>41800</v>
      </c>
      <c r="N10543" s="6">
        <f t="shared" si="2142"/>
        <v>0</v>
      </c>
      <c r="O10543" s="2">
        <f t="shared" si="2143"/>
        <v>3202.8456143394869</v>
      </c>
      <c r="P10543" s="2" t="str">
        <f t="shared" si="2144"/>
        <v/>
      </c>
    </row>
    <row r="10544" spans="1:16">
      <c r="A10544" s="6">
        <v>16</v>
      </c>
      <c r="B10544" s="6">
        <v>4</v>
      </c>
      <c r="C10544" s="6">
        <v>0</v>
      </c>
      <c r="D10544" s="6">
        <f t="shared" si="2132"/>
        <v>20</v>
      </c>
      <c r="E10544" s="5">
        <f t="shared" si="2133"/>
        <v>6616.761100354398</v>
      </c>
      <c r="F10544" s="5">
        <f t="shared" si="2134"/>
        <v>132.45754687499996</v>
      </c>
      <c r="G10544" s="5">
        <f t="shared" si="2135"/>
        <v>0</v>
      </c>
      <c r="H10544" s="5">
        <f t="shared" si="2136"/>
        <v>6749.2186472293979</v>
      </c>
      <c r="I10544" s="5">
        <f t="shared" si="2137"/>
        <v>720</v>
      </c>
      <c r="J10544" s="5">
        <f t="shared" si="2138"/>
        <v>6029.2186472293979</v>
      </c>
      <c r="K10544" s="2">
        <f t="shared" si="2139"/>
        <v>129673.9348477326</v>
      </c>
      <c r="L10544" s="2">
        <f t="shared" si="2140"/>
        <v>149176</v>
      </c>
      <c r="M10544" s="2">
        <f t="shared" si="2141"/>
        <v>15840</v>
      </c>
      <c r="N10544" s="6">
        <f t="shared" si="2142"/>
        <v>0</v>
      </c>
      <c r="O10544" s="2">
        <f t="shared" si="2143"/>
        <v>-16337.934847732598</v>
      </c>
      <c r="P10544" s="2" t="str">
        <f t="shared" si="2144"/>
        <v/>
      </c>
    </row>
    <row r="10545" spans="1:16">
      <c r="A10545" s="6">
        <v>16</v>
      </c>
      <c r="B10545" s="6">
        <v>4</v>
      </c>
      <c r="C10545" s="6">
        <v>1</v>
      </c>
      <c r="D10545" s="6">
        <f t="shared" si="2132"/>
        <v>21</v>
      </c>
      <c r="E10545" s="5">
        <f t="shared" si="2133"/>
        <v>6616.761100354398</v>
      </c>
      <c r="F10545" s="5">
        <f t="shared" si="2134"/>
        <v>132.45754687499996</v>
      </c>
      <c r="G10545" s="5">
        <f t="shared" si="2135"/>
        <v>45.5625</v>
      </c>
      <c r="H10545" s="5">
        <f t="shared" si="2136"/>
        <v>6794.7811472293979</v>
      </c>
      <c r="I10545" s="5">
        <f t="shared" si="2137"/>
        <v>720</v>
      </c>
      <c r="J10545" s="5">
        <f t="shared" si="2138"/>
        <v>6074.7811472293979</v>
      </c>
      <c r="K10545" s="2">
        <f t="shared" si="2139"/>
        <v>130464.9504727326</v>
      </c>
      <c r="L10545" s="2">
        <f t="shared" si="2140"/>
        <v>151876</v>
      </c>
      <c r="M10545" s="2">
        <f t="shared" si="2141"/>
        <v>16720</v>
      </c>
      <c r="N10545" s="6">
        <f t="shared" si="2142"/>
        <v>0</v>
      </c>
      <c r="O10545" s="2">
        <f t="shared" si="2143"/>
        <v>-15308.950472732598</v>
      </c>
      <c r="P10545" s="2" t="str">
        <f t="shared" si="2144"/>
        <v/>
      </c>
    </row>
    <row r="10546" spans="1:16">
      <c r="A10546" s="6">
        <v>16</v>
      </c>
      <c r="B10546" s="6">
        <v>4</v>
      </c>
      <c r="C10546" s="6">
        <v>2</v>
      </c>
      <c r="D10546" s="6">
        <f t="shared" si="2132"/>
        <v>22</v>
      </c>
      <c r="E10546" s="5">
        <f t="shared" si="2133"/>
        <v>6616.761100354398</v>
      </c>
      <c r="F10546" s="5">
        <f t="shared" si="2134"/>
        <v>132.45754687499996</v>
      </c>
      <c r="G10546" s="5">
        <f t="shared" si="2135"/>
        <v>92.264062499999994</v>
      </c>
      <c r="H10546" s="5">
        <f t="shared" si="2136"/>
        <v>6841.4827097293983</v>
      </c>
      <c r="I10546" s="5">
        <f t="shared" si="2137"/>
        <v>720</v>
      </c>
      <c r="J10546" s="5">
        <f t="shared" si="2138"/>
        <v>6121.4827097293983</v>
      </c>
      <c r="K10546" s="2">
        <f t="shared" si="2139"/>
        <v>131275.7414883576</v>
      </c>
      <c r="L10546" s="2">
        <f t="shared" si="2140"/>
        <v>154576</v>
      </c>
      <c r="M10546" s="2">
        <f t="shared" si="2141"/>
        <v>17600</v>
      </c>
      <c r="N10546" s="6">
        <f t="shared" si="2142"/>
        <v>0</v>
      </c>
      <c r="O10546" s="2">
        <f t="shared" si="2143"/>
        <v>-14299.741488357598</v>
      </c>
      <c r="P10546" s="2" t="str">
        <f t="shared" si="2144"/>
        <v/>
      </c>
    </row>
    <row r="10547" spans="1:16">
      <c r="A10547" s="6">
        <v>16</v>
      </c>
      <c r="B10547" s="6">
        <v>4</v>
      </c>
      <c r="C10547" s="6">
        <v>3</v>
      </c>
      <c r="D10547" s="6">
        <f t="shared" si="2132"/>
        <v>23</v>
      </c>
      <c r="E10547" s="5">
        <f t="shared" si="2133"/>
        <v>6616.761100354398</v>
      </c>
      <c r="F10547" s="5">
        <f t="shared" si="2134"/>
        <v>132.45754687499996</v>
      </c>
      <c r="G10547" s="5">
        <f t="shared" si="2135"/>
        <v>140.12604492187498</v>
      </c>
      <c r="H10547" s="5">
        <f t="shared" si="2136"/>
        <v>6889.3446921512732</v>
      </c>
      <c r="I10547" s="5">
        <f t="shared" si="2137"/>
        <v>720</v>
      </c>
      <c r="J10547" s="5">
        <f t="shared" si="2138"/>
        <v>6169.3446921512732</v>
      </c>
      <c r="K10547" s="2">
        <f t="shared" si="2139"/>
        <v>132106.67868318182</v>
      </c>
      <c r="L10547" s="2">
        <f t="shared" si="2140"/>
        <v>157276</v>
      </c>
      <c r="M10547" s="2">
        <f t="shared" si="2141"/>
        <v>18480</v>
      </c>
      <c r="N10547" s="6">
        <f t="shared" si="2142"/>
        <v>0</v>
      </c>
      <c r="O10547" s="2">
        <f t="shared" si="2143"/>
        <v>-13310.678683181817</v>
      </c>
      <c r="P10547" s="2" t="str">
        <f t="shared" si="2144"/>
        <v/>
      </c>
    </row>
    <row r="10548" spans="1:16">
      <c r="A10548" s="6">
        <v>16</v>
      </c>
      <c r="B10548" s="6">
        <v>4</v>
      </c>
      <c r="C10548" s="6">
        <v>4</v>
      </c>
      <c r="D10548" s="6">
        <f t="shared" si="2132"/>
        <v>24</v>
      </c>
      <c r="E10548" s="5">
        <f t="shared" si="2133"/>
        <v>6616.761100354398</v>
      </c>
      <c r="F10548" s="5">
        <f t="shared" si="2134"/>
        <v>132.45754687499996</v>
      </c>
      <c r="G10548" s="5">
        <f t="shared" si="2135"/>
        <v>189.17016064453125</v>
      </c>
      <c r="H10548" s="5">
        <f t="shared" si="2136"/>
        <v>6938.3888078739292</v>
      </c>
      <c r="I10548" s="5">
        <f t="shared" si="2137"/>
        <v>720</v>
      </c>
      <c r="J10548" s="5">
        <f t="shared" si="2138"/>
        <v>6218.3888078739292</v>
      </c>
      <c r="K10548" s="2">
        <f t="shared" si="2139"/>
        <v>132958.13902558904</v>
      </c>
      <c r="L10548" s="2">
        <f t="shared" si="2140"/>
        <v>159976</v>
      </c>
      <c r="M10548" s="2">
        <f t="shared" si="2141"/>
        <v>19360</v>
      </c>
      <c r="N10548" s="6">
        <f t="shared" si="2142"/>
        <v>0</v>
      </c>
      <c r="O10548" s="2">
        <f t="shared" si="2143"/>
        <v>-12342.139025589044</v>
      </c>
      <c r="P10548" s="2" t="str">
        <f t="shared" si="2144"/>
        <v/>
      </c>
    </row>
    <row r="10549" spans="1:16">
      <c r="A10549" s="6">
        <v>16</v>
      </c>
      <c r="B10549" s="6">
        <v>4</v>
      </c>
      <c r="C10549" s="6">
        <v>5</v>
      </c>
      <c r="D10549" s="6">
        <f t="shared" si="2132"/>
        <v>25</v>
      </c>
      <c r="E10549" s="5">
        <f t="shared" si="2133"/>
        <v>6616.761100354398</v>
      </c>
      <c r="F10549" s="5">
        <f t="shared" si="2134"/>
        <v>132.45754687499996</v>
      </c>
      <c r="G10549" s="5">
        <f t="shared" si="2135"/>
        <v>239.41848456573481</v>
      </c>
      <c r="H10549" s="5">
        <f t="shared" si="2136"/>
        <v>6988.6371317951325</v>
      </c>
      <c r="I10549" s="5">
        <f t="shared" si="2137"/>
        <v>720</v>
      </c>
      <c r="J10549" s="5">
        <f t="shared" si="2138"/>
        <v>6268.6371317951325</v>
      </c>
      <c r="K10549" s="2">
        <f t="shared" si="2139"/>
        <v>133830.50576033216</v>
      </c>
      <c r="L10549" s="2">
        <f t="shared" si="2140"/>
        <v>162676</v>
      </c>
      <c r="M10549" s="2">
        <f t="shared" si="2141"/>
        <v>20240</v>
      </c>
      <c r="N10549" s="6">
        <f t="shared" si="2142"/>
        <v>0</v>
      </c>
      <c r="O10549" s="2">
        <f t="shared" si="2143"/>
        <v>-11394.505760332162</v>
      </c>
      <c r="P10549" s="2" t="str">
        <f t="shared" si="2144"/>
        <v/>
      </c>
    </row>
    <row r="10550" spans="1:16">
      <c r="A10550" s="6">
        <v>16</v>
      </c>
      <c r="B10550" s="6">
        <v>4</v>
      </c>
      <c r="C10550" s="6">
        <v>6</v>
      </c>
      <c r="D10550" s="6">
        <f t="shared" si="2132"/>
        <v>26</v>
      </c>
      <c r="E10550" s="5">
        <f t="shared" si="2133"/>
        <v>6616.761100354398</v>
      </c>
      <c r="F10550" s="5">
        <f t="shared" si="2134"/>
        <v>132.45754687499996</v>
      </c>
      <c r="G10550" s="5">
        <f t="shared" si="2135"/>
        <v>290.89345874736784</v>
      </c>
      <c r="H10550" s="5">
        <f t="shared" si="2136"/>
        <v>7040.1121059767656</v>
      </c>
      <c r="I10550" s="5">
        <f t="shared" si="2137"/>
        <v>720</v>
      </c>
      <c r="J10550" s="5">
        <f t="shared" si="2138"/>
        <v>6320.1121059767656</v>
      </c>
      <c r="K10550" s="2">
        <f t="shared" si="2139"/>
        <v>134724.16850654106</v>
      </c>
      <c r="L10550" s="2">
        <f t="shared" si="2140"/>
        <v>165376</v>
      </c>
      <c r="M10550" s="2">
        <f t="shared" si="2141"/>
        <v>21120</v>
      </c>
      <c r="N10550" s="6">
        <f t="shared" si="2142"/>
        <v>0</v>
      </c>
      <c r="O10550" s="2">
        <f t="shared" si="2143"/>
        <v>-10468.168506541057</v>
      </c>
      <c r="P10550" s="2" t="str">
        <f t="shared" si="2144"/>
        <v/>
      </c>
    </row>
    <row r="10551" spans="1:16">
      <c r="A10551" s="6">
        <v>16</v>
      </c>
      <c r="B10551" s="6">
        <v>4</v>
      </c>
      <c r="C10551" s="6">
        <v>7</v>
      </c>
      <c r="D10551" s="6">
        <f t="shared" si="2132"/>
        <v>27</v>
      </c>
      <c r="E10551" s="5">
        <f t="shared" si="2133"/>
        <v>6616.761100354398</v>
      </c>
      <c r="F10551" s="5">
        <f t="shared" si="2134"/>
        <v>132.45754687499996</v>
      </c>
      <c r="G10551" s="5">
        <f t="shared" si="2135"/>
        <v>343.61789814532818</v>
      </c>
      <c r="H10551" s="5">
        <f t="shared" si="2136"/>
        <v>7092.8365453747265</v>
      </c>
      <c r="I10551" s="5">
        <f t="shared" si="2137"/>
        <v>720</v>
      </c>
      <c r="J10551" s="5">
        <f t="shared" si="2138"/>
        <v>6372.8365453747265</v>
      </c>
      <c r="K10551" s="2">
        <f t="shared" si="2139"/>
        <v>135639.52335720012</v>
      </c>
      <c r="L10551" s="2">
        <f t="shared" si="2140"/>
        <v>168076</v>
      </c>
      <c r="M10551" s="2">
        <f t="shared" si="2141"/>
        <v>22000</v>
      </c>
      <c r="N10551" s="6">
        <f t="shared" si="2142"/>
        <v>0</v>
      </c>
      <c r="O10551" s="2">
        <f t="shared" si="2143"/>
        <v>-9563.5233572001162</v>
      </c>
      <c r="P10551" s="2" t="str">
        <f t="shared" si="2144"/>
        <v/>
      </c>
    </row>
    <row r="10552" spans="1:16">
      <c r="A10552" s="6">
        <v>16</v>
      </c>
      <c r="B10552" s="6">
        <v>4</v>
      </c>
      <c r="C10552" s="6">
        <v>8</v>
      </c>
      <c r="D10552" s="6">
        <f t="shared" si="2132"/>
        <v>28</v>
      </c>
      <c r="E10552" s="5">
        <f t="shared" si="2133"/>
        <v>6616.761100354398</v>
      </c>
      <c r="F10552" s="5">
        <f t="shared" si="2134"/>
        <v>132.45754687499996</v>
      </c>
      <c r="G10552" s="5">
        <f t="shared" si="2135"/>
        <v>397.61499642530839</v>
      </c>
      <c r="H10552" s="5">
        <f t="shared" si="2136"/>
        <v>7146.8336436547061</v>
      </c>
      <c r="I10552" s="5">
        <f t="shared" si="2137"/>
        <v>720</v>
      </c>
      <c r="J10552" s="5">
        <f t="shared" si="2138"/>
        <v>6426.8336436547061</v>
      </c>
      <c r="K10552" s="2">
        <f t="shared" si="2139"/>
        <v>136576.97298011644</v>
      </c>
      <c r="L10552" s="2">
        <f t="shared" si="2140"/>
        <v>170776</v>
      </c>
      <c r="M10552" s="2">
        <f t="shared" si="2141"/>
        <v>22880</v>
      </c>
      <c r="N10552" s="6">
        <f t="shared" si="2142"/>
        <v>0</v>
      </c>
      <c r="O10552" s="2">
        <f t="shared" si="2143"/>
        <v>-8680.9729801164358</v>
      </c>
      <c r="P10552" s="2" t="str">
        <f t="shared" si="2144"/>
        <v/>
      </c>
    </row>
    <row r="10553" spans="1:16">
      <c r="A10553" s="6">
        <v>16</v>
      </c>
      <c r="B10553" s="6">
        <v>4</v>
      </c>
      <c r="C10553" s="6">
        <v>9</v>
      </c>
      <c r="D10553" s="6">
        <f t="shared" si="2132"/>
        <v>29</v>
      </c>
      <c r="E10553" s="5">
        <f t="shared" si="2133"/>
        <v>6616.761100354398</v>
      </c>
      <c r="F10553" s="5">
        <f t="shared" si="2134"/>
        <v>132.45754687499996</v>
      </c>
      <c r="G10553" s="5">
        <f t="shared" si="2135"/>
        <v>452.90833186570285</v>
      </c>
      <c r="H10553" s="5">
        <f t="shared" si="2136"/>
        <v>7202.126979095101</v>
      </c>
      <c r="I10553" s="5">
        <f t="shared" si="2137"/>
        <v>720</v>
      </c>
      <c r="J10553" s="5">
        <f t="shared" si="2138"/>
        <v>6482.126979095101</v>
      </c>
      <c r="K10553" s="2">
        <f t="shared" si="2139"/>
        <v>137536.92672040104</v>
      </c>
      <c r="L10553" s="2">
        <f t="shared" si="2140"/>
        <v>173476</v>
      </c>
      <c r="M10553" s="2">
        <f t="shared" si="2141"/>
        <v>23760</v>
      </c>
      <c r="N10553" s="6">
        <f t="shared" si="2142"/>
        <v>0</v>
      </c>
      <c r="O10553" s="2">
        <f t="shared" si="2143"/>
        <v>-7820.9267204010393</v>
      </c>
      <c r="P10553" s="2" t="str">
        <f t="shared" si="2144"/>
        <v/>
      </c>
    </row>
    <row r="10554" spans="1:16">
      <c r="A10554" s="6">
        <v>16</v>
      </c>
      <c r="B10554" s="6">
        <v>4</v>
      </c>
      <c r="C10554" s="6">
        <v>10</v>
      </c>
      <c r="D10554" s="6">
        <f t="shared" si="2132"/>
        <v>30</v>
      </c>
      <c r="E10554" s="5">
        <f t="shared" si="2133"/>
        <v>6616.761100354398</v>
      </c>
      <c r="F10554" s="5">
        <f t="shared" si="2134"/>
        <v>132.45754687499996</v>
      </c>
      <c r="G10554" s="5">
        <f t="shared" si="2135"/>
        <v>509.52187334891573</v>
      </c>
      <c r="H10554" s="5">
        <f t="shared" si="2136"/>
        <v>7258.7405205783134</v>
      </c>
      <c r="I10554" s="5">
        <f t="shared" si="2137"/>
        <v>720</v>
      </c>
      <c r="J10554" s="5">
        <f t="shared" si="2138"/>
        <v>6538.7405205783134</v>
      </c>
      <c r="K10554" s="2">
        <f t="shared" si="2139"/>
        <v>138519.8007044846</v>
      </c>
      <c r="L10554" s="2">
        <f t="shared" si="2140"/>
        <v>176176</v>
      </c>
      <c r="M10554" s="2">
        <f t="shared" si="2141"/>
        <v>24640</v>
      </c>
      <c r="N10554" s="6">
        <f t="shared" si="2142"/>
        <v>0</v>
      </c>
      <c r="O10554" s="2">
        <f t="shared" si="2143"/>
        <v>-6983.8007044846017</v>
      </c>
      <c r="P10554" s="2" t="str">
        <f t="shared" si="2144"/>
        <v/>
      </c>
    </row>
    <row r="10555" spans="1:16">
      <c r="A10555" s="6">
        <v>16</v>
      </c>
      <c r="B10555" s="6">
        <v>4</v>
      </c>
      <c r="C10555" s="6">
        <v>11</v>
      </c>
      <c r="D10555" s="6">
        <f t="shared" si="2132"/>
        <v>31</v>
      </c>
      <c r="E10555" s="5">
        <f t="shared" si="2133"/>
        <v>6616.761100354398</v>
      </c>
      <c r="F10555" s="5">
        <f t="shared" si="2134"/>
        <v>132.45754687499996</v>
      </c>
      <c r="G10555" s="5">
        <f t="shared" si="2135"/>
        <v>567.47998644235474</v>
      </c>
      <c r="H10555" s="5">
        <f t="shared" si="2136"/>
        <v>7316.6986336717528</v>
      </c>
      <c r="I10555" s="5">
        <f t="shared" si="2137"/>
        <v>720</v>
      </c>
      <c r="J10555" s="5">
        <f t="shared" si="2138"/>
        <v>6596.6986336717528</v>
      </c>
      <c r="K10555" s="2">
        <f t="shared" si="2139"/>
        <v>139526.01794569014</v>
      </c>
      <c r="L10555" s="2">
        <f t="shared" si="2140"/>
        <v>178876</v>
      </c>
      <c r="M10555" s="2">
        <f t="shared" si="2141"/>
        <v>25520</v>
      </c>
      <c r="N10555" s="6">
        <f t="shared" si="2142"/>
        <v>0</v>
      </c>
      <c r="O10555" s="2">
        <f t="shared" si="2143"/>
        <v>-6170.0179456901387</v>
      </c>
      <c r="P10555" s="2" t="str">
        <f t="shared" si="2144"/>
        <v/>
      </c>
    </row>
    <row r="10556" spans="1:16">
      <c r="A10556" s="6">
        <v>16</v>
      </c>
      <c r="B10556" s="6">
        <v>4</v>
      </c>
      <c r="C10556" s="6">
        <v>12</v>
      </c>
      <c r="D10556" s="6">
        <f t="shared" si="2132"/>
        <v>32</v>
      </c>
      <c r="E10556" s="5">
        <f t="shared" si="2133"/>
        <v>6616.761100354398</v>
      </c>
      <c r="F10556" s="5">
        <f t="shared" si="2134"/>
        <v>132.45754687499996</v>
      </c>
      <c r="G10556" s="5">
        <f t="shared" si="2135"/>
        <v>626.80743957041921</v>
      </c>
      <c r="H10556" s="5">
        <f t="shared" si="2136"/>
        <v>7376.0260867998168</v>
      </c>
      <c r="I10556" s="5">
        <f t="shared" si="2137"/>
        <v>720</v>
      </c>
      <c r="J10556" s="5">
        <f t="shared" si="2138"/>
        <v>6656.0260867998168</v>
      </c>
      <c r="K10556" s="2">
        <f t="shared" si="2139"/>
        <v>140556.00845138571</v>
      </c>
      <c r="L10556" s="2">
        <f t="shared" si="2140"/>
        <v>181576</v>
      </c>
      <c r="M10556" s="2">
        <f t="shared" si="2141"/>
        <v>26400</v>
      </c>
      <c r="N10556" s="6">
        <f t="shared" si="2142"/>
        <v>0</v>
      </c>
      <c r="O10556" s="2">
        <f t="shared" si="2143"/>
        <v>-5380.0084513857146</v>
      </c>
      <c r="P10556" s="2" t="str">
        <f t="shared" si="2144"/>
        <v/>
      </c>
    </row>
    <row r="10557" spans="1:16">
      <c r="A10557" s="6">
        <v>16</v>
      </c>
      <c r="B10557" s="6">
        <v>4</v>
      </c>
      <c r="C10557" s="6">
        <v>13</v>
      </c>
      <c r="D10557" s="6">
        <f t="shared" si="2132"/>
        <v>33</v>
      </c>
      <c r="E10557" s="5">
        <f t="shared" si="2133"/>
        <v>6616.761100354398</v>
      </c>
      <c r="F10557" s="5">
        <f t="shared" si="2134"/>
        <v>132.45754687499996</v>
      </c>
      <c r="G10557" s="5">
        <f t="shared" si="2135"/>
        <v>687.52941027880343</v>
      </c>
      <c r="H10557" s="5">
        <f t="shared" si="2136"/>
        <v>7436.7480575082009</v>
      </c>
      <c r="I10557" s="5">
        <f t="shared" si="2137"/>
        <v>720</v>
      </c>
      <c r="J10557" s="5">
        <f t="shared" si="2138"/>
        <v>6716.7480575082009</v>
      </c>
      <c r="K10557" s="2">
        <f t="shared" si="2139"/>
        <v>141610.20933173958</v>
      </c>
      <c r="L10557" s="2">
        <f t="shared" si="2140"/>
        <v>184276</v>
      </c>
      <c r="M10557" s="2">
        <f t="shared" si="2141"/>
        <v>27280</v>
      </c>
      <c r="N10557" s="6">
        <f t="shared" si="2142"/>
        <v>0</v>
      </c>
      <c r="O10557" s="2">
        <f t="shared" si="2143"/>
        <v>-4614.2093317395775</v>
      </c>
      <c r="P10557" s="2" t="str">
        <f t="shared" si="2144"/>
        <v/>
      </c>
    </row>
    <row r="10558" spans="1:16">
      <c r="A10558" s="6">
        <v>16</v>
      </c>
      <c r="B10558" s="6">
        <v>4</v>
      </c>
      <c r="C10558" s="6">
        <v>14</v>
      </c>
      <c r="D10558" s="6">
        <f t="shared" si="2132"/>
        <v>34</v>
      </c>
      <c r="E10558" s="5">
        <f t="shared" si="2133"/>
        <v>6616.761100354398</v>
      </c>
      <c r="F10558" s="5">
        <f t="shared" si="2134"/>
        <v>132.45754687499996</v>
      </c>
      <c r="G10558" s="5">
        <f t="shared" si="2135"/>
        <v>749.67149159246469</v>
      </c>
      <c r="H10558" s="5">
        <f t="shared" si="2136"/>
        <v>7498.8901388218628</v>
      </c>
      <c r="I10558" s="5">
        <f t="shared" si="2137"/>
        <v>720</v>
      </c>
      <c r="J10558" s="5">
        <f t="shared" si="2138"/>
        <v>6778.8901388218628</v>
      </c>
      <c r="K10558" s="2">
        <f t="shared" si="2139"/>
        <v>142689.06491010176</v>
      </c>
      <c r="L10558" s="2">
        <f t="shared" si="2140"/>
        <v>186976</v>
      </c>
      <c r="M10558" s="2">
        <f t="shared" si="2141"/>
        <v>28160</v>
      </c>
      <c r="N10558" s="6">
        <f t="shared" si="2142"/>
        <v>0</v>
      </c>
      <c r="O10558" s="2">
        <f t="shared" si="2143"/>
        <v>-3873.0649101017625</v>
      </c>
      <c r="P10558" s="2" t="str">
        <f t="shared" si="2144"/>
        <v/>
      </c>
    </row>
    <row r="10559" spans="1:16">
      <c r="A10559" s="6">
        <v>16</v>
      </c>
      <c r="B10559" s="6">
        <v>4</v>
      </c>
      <c r="C10559" s="6">
        <v>15</v>
      </c>
      <c r="D10559" s="6">
        <f t="shared" si="2132"/>
        <v>35</v>
      </c>
      <c r="E10559" s="5">
        <f t="shared" si="2133"/>
        <v>6616.761100354398</v>
      </c>
      <c r="F10559" s="5">
        <f t="shared" si="2134"/>
        <v>132.45754687499996</v>
      </c>
      <c r="G10559" s="5">
        <f t="shared" si="2135"/>
        <v>813.25969846861108</v>
      </c>
      <c r="H10559" s="5">
        <f t="shared" si="2136"/>
        <v>7562.4783456980094</v>
      </c>
      <c r="I10559" s="5">
        <f t="shared" si="2137"/>
        <v>720</v>
      </c>
      <c r="J10559" s="5">
        <f t="shared" si="2138"/>
        <v>6842.4783456980094</v>
      </c>
      <c r="K10559" s="2">
        <f t="shared" si="2139"/>
        <v>143793.02683503489</v>
      </c>
      <c r="L10559" s="2">
        <f t="shared" si="2140"/>
        <v>189676</v>
      </c>
      <c r="M10559" s="2">
        <f t="shared" si="2141"/>
        <v>29040</v>
      </c>
      <c r="N10559" s="6">
        <f t="shared" si="2142"/>
        <v>0</v>
      </c>
      <c r="O10559" s="2">
        <f t="shared" si="2143"/>
        <v>-3157.0268350348924</v>
      </c>
      <c r="P10559" s="2" t="str">
        <f t="shared" si="2144"/>
        <v/>
      </c>
    </row>
    <row r="10560" spans="1:16">
      <c r="A10560" s="6">
        <v>16</v>
      </c>
      <c r="B10560" s="6">
        <v>4</v>
      </c>
      <c r="C10560" s="6">
        <v>16</v>
      </c>
      <c r="D10560" s="6">
        <f t="shared" si="2132"/>
        <v>36</v>
      </c>
      <c r="E10560" s="5">
        <f t="shared" si="2133"/>
        <v>6616.761100354398</v>
      </c>
      <c r="F10560" s="5">
        <f t="shared" si="2134"/>
        <v>132.45754687499996</v>
      </c>
      <c r="G10560" s="5">
        <f t="shared" si="2135"/>
        <v>878.32047434610013</v>
      </c>
      <c r="H10560" s="5">
        <f t="shared" si="2136"/>
        <v>7627.539121575498</v>
      </c>
      <c r="I10560" s="5">
        <f t="shared" si="2137"/>
        <v>720</v>
      </c>
      <c r="J10560" s="5">
        <f t="shared" si="2138"/>
        <v>6907.539121575498</v>
      </c>
      <c r="K10560" s="2">
        <f t="shared" si="2139"/>
        <v>144922.55419401906</v>
      </c>
      <c r="L10560" s="2">
        <f t="shared" si="2140"/>
        <v>192376</v>
      </c>
      <c r="M10560" s="2">
        <f t="shared" si="2141"/>
        <v>29920</v>
      </c>
      <c r="N10560" s="6">
        <f t="shared" si="2142"/>
        <v>0</v>
      </c>
      <c r="O10560" s="2">
        <f t="shared" si="2143"/>
        <v>-2466.5541940190597</v>
      </c>
      <c r="P10560" s="2" t="str">
        <f t="shared" si="2144"/>
        <v/>
      </c>
    </row>
    <row r="10561" spans="1:16">
      <c r="A10561" s="6">
        <v>16</v>
      </c>
      <c r="B10561" s="6">
        <v>4</v>
      </c>
      <c r="C10561" s="6">
        <v>17</v>
      </c>
      <c r="D10561" s="6">
        <f t="shared" si="2132"/>
        <v>37</v>
      </c>
      <c r="E10561" s="5">
        <f t="shared" si="2133"/>
        <v>6616.761100354398</v>
      </c>
      <c r="F10561" s="5">
        <f t="shared" si="2134"/>
        <v>132.45754687499996</v>
      </c>
      <c r="G10561" s="5">
        <f t="shared" si="2135"/>
        <v>944.88069779264049</v>
      </c>
      <c r="H10561" s="5">
        <f t="shared" si="2136"/>
        <v>7694.0993450220385</v>
      </c>
      <c r="I10561" s="5">
        <f t="shared" si="2137"/>
        <v>720</v>
      </c>
      <c r="J10561" s="5">
        <f t="shared" si="2138"/>
        <v>6974.0993450220385</v>
      </c>
      <c r="K10561" s="2">
        <f t="shared" si="2139"/>
        <v>146078.11362885483</v>
      </c>
      <c r="L10561" s="2">
        <f t="shared" si="2140"/>
        <v>195076</v>
      </c>
      <c r="M10561" s="2">
        <f t="shared" si="2141"/>
        <v>30800</v>
      </c>
      <c r="N10561" s="6">
        <f t="shared" si="2142"/>
        <v>0</v>
      </c>
      <c r="O10561" s="2">
        <f t="shared" si="2143"/>
        <v>-1802.1136288548296</v>
      </c>
      <c r="P10561" s="2" t="str">
        <f t="shared" si="2144"/>
        <v/>
      </c>
    </row>
    <row r="10562" spans="1:16">
      <c r="A10562" s="6">
        <v>16</v>
      </c>
      <c r="B10562" s="6">
        <v>4</v>
      </c>
      <c r="C10562" s="6">
        <v>18</v>
      </c>
      <c r="D10562" s="6">
        <f t="shared" si="2132"/>
        <v>38</v>
      </c>
      <c r="E10562" s="5">
        <f t="shared" si="2133"/>
        <v>6616.761100354398</v>
      </c>
      <c r="F10562" s="5">
        <f t="shared" si="2134"/>
        <v>132.45754687499996</v>
      </c>
      <c r="G10562" s="5">
        <f t="shared" si="2135"/>
        <v>1012.9676892512279</v>
      </c>
      <c r="H10562" s="5">
        <f t="shared" si="2136"/>
        <v>7762.1863364806259</v>
      </c>
      <c r="I10562" s="5">
        <f t="shared" si="2137"/>
        <v>720</v>
      </c>
      <c r="J10562" s="5">
        <f t="shared" si="2138"/>
        <v>7042.1863364806259</v>
      </c>
      <c r="K10562" s="2">
        <f t="shared" si="2139"/>
        <v>147260.17945278864</v>
      </c>
      <c r="L10562" s="2">
        <f t="shared" si="2140"/>
        <v>197776</v>
      </c>
      <c r="M10562" s="2">
        <f t="shared" si="2141"/>
        <v>31680</v>
      </c>
      <c r="N10562" s="6">
        <f t="shared" si="2142"/>
        <v>0</v>
      </c>
      <c r="O10562" s="2">
        <f t="shared" si="2143"/>
        <v>-1164.1794527886377</v>
      </c>
      <c r="P10562" s="2" t="str">
        <f t="shared" si="2144"/>
        <v/>
      </c>
    </row>
    <row r="10563" spans="1:16">
      <c r="A10563" s="6">
        <v>16</v>
      </c>
      <c r="B10563" s="6">
        <v>4</v>
      </c>
      <c r="C10563" s="6">
        <v>19</v>
      </c>
      <c r="D10563" s="6">
        <f t="shared" si="2132"/>
        <v>39</v>
      </c>
      <c r="E10563" s="5">
        <f t="shared" si="2133"/>
        <v>6616.761100354398</v>
      </c>
      <c r="F10563" s="5">
        <f t="shared" si="2134"/>
        <v>132.45754687499996</v>
      </c>
      <c r="G10563" s="5">
        <f t="shared" si="2135"/>
        <v>1082.6092178872495</v>
      </c>
      <c r="H10563" s="5">
        <f t="shared" si="2136"/>
        <v>7831.8278651166474</v>
      </c>
      <c r="I10563" s="5">
        <f t="shared" si="2137"/>
        <v>720</v>
      </c>
      <c r="J10563" s="5">
        <f t="shared" si="2138"/>
        <v>7111.8278651166474</v>
      </c>
      <c r="K10563" s="2">
        <f t="shared" si="2139"/>
        <v>148469.23376938625</v>
      </c>
      <c r="L10563" s="2">
        <f t="shared" si="2140"/>
        <v>200476</v>
      </c>
      <c r="M10563" s="2">
        <f t="shared" si="2141"/>
        <v>32560</v>
      </c>
      <c r="N10563" s="6">
        <f t="shared" si="2142"/>
        <v>0</v>
      </c>
      <c r="O10563" s="2">
        <f t="shared" si="2143"/>
        <v>-553.23376938625006</v>
      </c>
      <c r="P10563" s="2" t="str">
        <f t="shared" si="2144"/>
        <v/>
      </c>
    </row>
    <row r="10564" spans="1:16">
      <c r="A10564" s="6">
        <v>16</v>
      </c>
      <c r="B10564" s="6">
        <v>4</v>
      </c>
      <c r="C10564" s="6">
        <v>20</v>
      </c>
      <c r="D10564" s="6">
        <f t="shared" ref="D10564:D10627" si="2145">A10564+B10564+C10564</f>
        <v>40</v>
      </c>
      <c r="E10564" s="5">
        <f t="shared" ref="E10564:E10627" si="2146">IF(A10564=0,0,A10564*LABOR_HRS_WK_TOM*SEASON_WEEKS*(1+DIM_PCT_TOM)^A10564)</f>
        <v>6616.761100354398</v>
      </c>
      <c r="F10564" s="5">
        <f t="shared" ref="F10564:F10627" si="2147">IF(B10564=0,0,B10564*LABOR_HRS_WK_CAR*SEASON_WEEKS*(1+DIM_PCT_CAR)^B10564)</f>
        <v>132.45754687499996</v>
      </c>
      <c r="G10564" s="5">
        <f t="shared" ref="G10564:G10627" si="2148">IF(C10564=0,0,C10564*LABOR_HRS_WK_MES*SEASON_WEEKS*(1+DIM_PCT_MES)^C10564)</f>
        <v>1153.8335085377266</v>
      </c>
      <c r="H10564" s="5">
        <f t="shared" ref="H10564:H10627" si="2149">E10564+F10564+G10564</f>
        <v>7903.0521557671245</v>
      </c>
      <c r="I10564" s="5">
        <f t="shared" ref="I10564:I10627" si="2150">MIN(H10564,FARMER_HRS)</f>
        <v>720</v>
      </c>
      <c r="J10564" s="5">
        <f t="shared" ref="J10564:J10627" si="2151">MAX(0,H10564-FARMER_HRS)</f>
        <v>7183.0521557671245</v>
      </c>
      <c r="K10564" s="2">
        <f t="shared" ref="K10564:K10627" si="2152">I10564*FARMER_RATE+J10564*TEMP_WORKER_RATE</f>
        <v>149705.76659317926</v>
      </c>
      <c r="L10564" s="2">
        <f t="shared" ref="L10564:L10627" si="2153">A10564*PRICE_TOM+B10564*PRICE_CAR+C10564*PRICE_MES</f>
        <v>203176</v>
      </c>
      <c r="M10564" s="2">
        <f t="shared" ref="M10564:M10627" si="2154">A10564*FERT_BED_TOM+B10564*FERT_BED_CAR+C10564*FERT_BED_MES</f>
        <v>33440</v>
      </c>
      <c r="N10564" s="6">
        <f t="shared" ref="N10564:N10627" si="2155">IF(AND(D10564&lt;=TOTAL_BEDS,J10564&lt;=TEMP_WORKER_MAX*TEMP_WORKER_HRS),1,0)</f>
        <v>0</v>
      </c>
      <c r="O10564" s="2">
        <f t="shared" ref="O10564:O10627" si="2156">L10564-M10564-K10564-FIXED_COSTS</f>
        <v>30.233406820741948</v>
      </c>
      <c r="P10564" s="2" t="str">
        <f t="shared" ref="P10564:P10627" si="2157">IF(N10564=1,O10564,"")</f>
        <v/>
      </c>
    </row>
    <row r="10565" spans="1:16">
      <c r="A10565" s="6">
        <v>16</v>
      </c>
      <c r="B10565" s="6">
        <v>4</v>
      </c>
      <c r="C10565" s="6">
        <v>21</v>
      </c>
      <c r="D10565" s="6">
        <f t="shared" si="2145"/>
        <v>41</v>
      </c>
      <c r="E10565" s="5">
        <f t="shared" si="2146"/>
        <v>6616.761100354398</v>
      </c>
      <c r="F10565" s="5">
        <f t="shared" si="2147"/>
        <v>132.45754687499996</v>
      </c>
      <c r="G10565" s="5">
        <f t="shared" si="2148"/>
        <v>1226.6692487641703</v>
      </c>
      <c r="H10565" s="5">
        <f t="shared" si="2149"/>
        <v>7975.8878959935682</v>
      </c>
      <c r="I10565" s="5">
        <f t="shared" si="2150"/>
        <v>720</v>
      </c>
      <c r="J10565" s="5">
        <f t="shared" si="2151"/>
        <v>7255.8878959935682</v>
      </c>
      <c r="K10565" s="2">
        <f t="shared" si="2152"/>
        <v>150970.27597211057</v>
      </c>
      <c r="L10565" s="2">
        <f t="shared" si="2153"/>
        <v>205876</v>
      </c>
      <c r="M10565" s="2">
        <f t="shared" si="2154"/>
        <v>34320</v>
      </c>
      <c r="N10565" s="6">
        <f t="shared" si="2155"/>
        <v>0</v>
      </c>
      <c r="O10565" s="2">
        <f t="shared" si="2156"/>
        <v>585.72402788943145</v>
      </c>
      <c r="P10565" s="2" t="str">
        <f t="shared" si="2157"/>
        <v/>
      </c>
    </row>
    <row r="10566" spans="1:16">
      <c r="A10566" s="6">
        <v>16</v>
      </c>
      <c r="B10566" s="6">
        <v>4</v>
      </c>
      <c r="C10566" s="6">
        <v>22</v>
      </c>
      <c r="D10566" s="6">
        <f t="shared" si="2145"/>
        <v>42</v>
      </c>
      <c r="E10566" s="5">
        <f t="shared" si="2146"/>
        <v>6616.761100354398</v>
      </c>
      <c r="F10566" s="5">
        <f t="shared" si="2147"/>
        <v>132.45754687499996</v>
      </c>
      <c r="G10566" s="5">
        <f t="shared" si="2148"/>
        <v>1301.1455960105666</v>
      </c>
      <c r="H10566" s="5">
        <f t="shared" si="2149"/>
        <v>8050.3642432399647</v>
      </c>
      <c r="I10566" s="5">
        <f t="shared" si="2150"/>
        <v>720</v>
      </c>
      <c r="J10566" s="5">
        <f t="shared" si="2151"/>
        <v>7330.3642432399647</v>
      </c>
      <c r="K10566" s="2">
        <f t="shared" si="2152"/>
        <v>152263.26811180494</v>
      </c>
      <c r="L10566" s="2">
        <f t="shared" si="2153"/>
        <v>208576</v>
      </c>
      <c r="M10566" s="2">
        <f t="shared" si="2154"/>
        <v>35200</v>
      </c>
      <c r="N10566" s="6">
        <f t="shared" si="2155"/>
        <v>0</v>
      </c>
      <c r="O10566" s="2">
        <f t="shared" si="2156"/>
        <v>1112.7318881950632</v>
      </c>
      <c r="P10566" s="2" t="str">
        <f t="shared" si="2157"/>
        <v/>
      </c>
    </row>
    <row r="10567" spans="1:16">
      <c r="A10567" s="6">
        <v>16</v>
      </c>
      <c r="B10567" s="6">
        <v>4</v>
      </c>
      <c r="C10567" s="6">
        <v>23</v>
      </c>
      <c r="D10567" s="6">
        <f t="shared" si="2145"/>
        <v>43</v>
      </c>
      <c r="E10567" s="5">
        <f t="shared" si="2146"/>
        <v>6616.761100354398</v>
      </c>
      <c r="F10567" s="5">
        <f t="shared" si="2147"/>
        <v>132.45754687499996</v>
      </c>
      <c r="G10567" s="5">
        <f t="shared" si="2148"/>
        <v>1377.292184868003</v>
      </c>
      <c r="H10567" s="5">
        <f t="shared" si="2149"/>
        <v>8126.5108320974014</v>
      </c>
      <c r="I10567" s="5">
        <f t="shared" si="2150"/>
        <v>720</v>
      </c>
      <c r="J10567" s="5">
        <f t="shared" si="2151"/>
        <v>7406.5108320974014</v>
      </c>
      <c r="K10567" s="2">
        <f t="shared" si="2152"/>
        <v>153585.257501691</v>
      </c>
      <c r="L10567" s="2">
        <f t="shared" si="2153"/>
        <v>211276</v>
      </c>
      <c r="M10567" s="2">
        <f t="shared" si="2154"/>
        <v>36080</v>
      </c>
      <c r="N10567" s="6">
        <f t="shared" si="2155"/>
        <v>0</v>
      </c>
      <c r="O10567" s="2">
        <f t="shared" si="2156"/>
        <v>1610.7424983090023</v>
      </c>
      <c r="P10567" s="2" t="str">
        <f t="shared" si="2157"/>
        <v/>
      </c>
    </row>
    <row r="10568" spans="1:16">
      <c r="A10568" s="6">
        <v>16</v>
      </c>
      <c r="B10568" s="6">
        <v>4</v>
      </c>
      <c r="C10568" s="6">
        <v>24</v>
      </c>
      <c r="D10568" s="6">
        <f t="shared" si="2145"/>
        <v>44</v>
      </c>
      <c r="E10568" s="5">
        <f t="shared" si="2146"/>
        <v>6616.761100354398</v>
      </c>
      <c r="F10568" s="5">
        <f t="shared" si="2147"/>
        <v>132.45754687499996</v>
      </c>
      <c r="G10568" s="5">
        <f t="shared" si="2148"/>
        <v>1455.1391344474989</v>
      </c>
      <c r="H10568" s="5">
        <f t="shared" si="2149"/>
        <v>8204.3577816768975</v>
      </c>
      <c r="I10568" s="5">
        <f t="shared" si="2150"/>
        <v>720</v>
      </c>
      <c r="J10568" s="5">
        <f t="shared" si="2151"/>
        <v>7484.3577816768975</v>
      </c>
      <c r="K10568" s="2">
        <f t="shared" si="2152"/>
        <v>154936.76704300169</v>
      </c>
      <c r="L10568" s="2">
        <f t="shared" si="2153"/>
        <v>213976</v>
      </c>
      <c r="M10568" s="2">
        <f t="shared" si="2154"/>
        <v>36960</v>
      </c>
      <c r="N10568" s="6">
        <f t="shared" si="2155"/>
        <v>0</v>
      </c>
      <c r="O10568" s="2">
        <f t="shared" si="2156"/>
        <v>2079.2329569983121</v>
      </c>
      <c r="P10568" s="2" t="str">
        <f t="shared" si="2157"/>
        <v/>
      </c>
    </row>
    <row r="10569" spans="1:16">
      <c r="A10569" s="6">
        <v>16</v>
      </c>
      <c r="B10569" s="6">
        <v>4</v>
      </c>
      <c r="C10569" s="6">
        <v>25</v>
      </c>
      <c r="D10569" s="6">
        <f t="shared" si="2145"/>
        <v>45</v>
      </c>
      <c r="E10569" s="5">
        <f t="shared" si="2146"/>
        <v>6616.761100354398</v>
      </c>
      <c r="F10569" s="5">
        <f t="shared" si="2147"/>
        <v>132.45754687499996</v>
      </c>
      <c r="G10569" s="5">
        <f t="shared" si="2148"/>
        <v>1534.7170558625965</v>
      </c>
      <c r="H10569" s="5">
        <f t="shared" si="2149"/>
        <v>8283.9357030919946</v>
      </c>
      <c r="I10569" s="5">
        <f t="shared" si="2150"/>
        <v>720</v>
      </c>
      <c r="J10569" s="5">
        <f t="shared" si="2151"/>
        <v>7563.9357030919946</v>
      </c>
      <c r="K10569" s="2">
        <f t="shared" si="2152"/>
        <v>156318.32817868047</v>
      </c>
      <c r="L10569" s="2">
        <f t="shared" si="2153"/>
        <v>216676</v>
      </c>
      <c r="M10569" s="2">
        <f t="shared" si="2154"/>
        <v>37840</v>
      </c>
      <c r="N10569" s="6">
        <f t="shared" si="2155"/>
        <v>0</v>
      </c>
      <c r="O10569" s="2">
        <f t="shared" si="2156"/>
        <v>2517.6718213195272</v>
      </c>
      <c r="P10569" s="2" t="str">
        <f t="shared" si="2157"/>
        <v/>
      </c>
    </row>
    <row r="10570" spans="1:16">
      <c r="A10570" s="6">
        <v>16</v>
      </c>
      <c r="B10570" s="6">
        <v>4</v>
      </c>
      <c r="C10570" s="6">
        <v>26</v>
      </c>
      <c r="D10570" s="6">
        <f t="shared" si="2145"/>
        <v>46</v>
      </c>
      <c r="E10570" s="5">
        <f t="shared" si="2146"/>
        <v>6616.761100354398</v>
      </c>
      <c r="F10570" s="5">
        <f t="shared" si="2147"/>
        <v>132.45754687499996</v>
      </c>
      <c r="G10570" s="5">
        <f t="shared" si="2148"/>
        <v>1616.0570598233144</v>
      </c>
      <c r="H10570" s="5">
        <f t="shared" si="2149"/>
        <v>8365.2757070527114</v>
      </c>
      <c r="I10570" s="5">
        <f t="shared" si="2150"/>
        <v>720</v>
      </c>
      <c r="J10570" s="5">
        <f t="shared" si="2151"/>
        <v>7645.2757070527114</v>
      </c>
      <c r="K10570" s="2">
        <f t="shared" si="2152"/>
        <v>157730.48102522068</v>
      </c>
      <c r="L10570" s="2">
        <f t="shared" si="2153"/>
        <v>219376</v>
      </c>
      <c r="M10570" s="2">
        <f t="shared" si="2154"/>
        <v>38720</v>
      </c>
      <c r="N10570" s="6">
        <f t="shared" si="2155"/>
        <v>0</v>
      </c>
      <c r="O10570" s="2">
        <f t="shared" si="2156"/>
        <v>2925.5189747793193</v>
      </c>
      <c r="P10570" s="2" t="str">
        <f t="shared" si="2157"/>
        <v/>
      </c>
    </row>
    <row r="10571" spans="1:16">
      <c r="A10571" s="6">
        <v>16</v>
      </c>
      <c r="B10571" s="6">
        <v>4</v>
      </c>
      <c r="C10571" s="6">
        <v>27</v>
      </c>
      <c r="D10571" s="6">
        <f t="shared" si="2145"/>
        <v>47</v>
      </c>
      <c r="E10571" s="5">
        <f t="shared" si="2146"/>
        <v>6616.761100354398</v>
      </c>
      <c r="F10571" s="5">
        <f t="shared" si="2147"/>
        <v>132.45754687499996</v>
      </c>
      <c r="G10571" s="5">
        <f t="shared" si="2148"/>
        <v>1699.1907643430709</v>
      </c>
      <c r="H10571" s="5">
        <f t="shared" si="2149"/>
        <v>8448.4094115724693</v>
      </c>
      <c r="I10571" s="5">
        <f t="shared" si="2150"/>
        <v>720</v>
      </c>
      <c r="J10571" s="5">
        <f t="shared" si="2151"/>
        <v>7728.4094115724693</v>
      </c>
      <c r="K10571" s="2">
        <f t="shared" si="2152"/>
        <v>159173.77450646646</v>
      </c>
      <c r="L10571" s="2">
        <f t="shared" si="2153"/>
        <v>222076</v>
      </c>
      <c r="M10571" s="2">
        <f t="shared" si="2154"/>
        <v>39600</v>
      </c>
      <c r="N10571" s="6">
        <f t="shared" si="2155"/>
        <v>0</v>
      </c>
      <c r="O10571" s="2">
        <f t="shared" si="2156"/>
        <v>3302.2254935335368</v>
      </c>
      <c r="P10571" s="2" t="str">
        <f t="shared" si="2157"/>
        <v/>
      </c>
    </row>
    <row r="10572" spans="1:16">
      <c r="A10572" s="6">
        <v>16</v>
      </c>
      <c r="B10572" s="6">
        <v>4</v>
      </c>
      <c r="C10572" s="6">
        <v>28</v>
      </c>
      <c r="D10572" s="6">
        <f t="shared" si="2145"/>
        <v>48</v>
      </c>
      <c r="E10572" s="5">
        <f t="shared" si="2146"/>
        <v>6616.761100354398</v>
      </c>
      <c r="F10572" s="5">
        <f t="shared" si="2147"/>
        <v>132.45754687499996</v>
      </c>
      <c r="G10572" s="5">
        <f t="shared" si="2148"/>
        <v>1784.1503025602246</v>
      </c>
      <c r="H10572" s="5">
        <f t="shared" si="2149"/>
        <v>8533.368949789623</v>
      </c>
      <c r="I10572" s="5">
        <f t="shared" si="2150"/>
        <v>720</v>
      </c>
      <c r="J10572" s="5">
        <f t="shared" si="2151"/>
        <v>7813.368949789623</v>
      </c>
      <c r="K10572" s="2">
        <f t="shared" si="2152"/>
        <v>160648.76648940318</v>
      </c>
      <c r="L10572" s="2">
        <f t="shared" si="2153"/>
        <v>224776</v>
      </c>
      <c r="M10572" s="2">
        <f t="shared" si="2154"/>
        <v>40480</v>
      </c>
      <c r="N10572" s="6">
        <f t="shared" si="2155"/>
        <v>0</v>
      </c>
      <c r="O10572" s="2">
        <f t="shared" si="2156"/>
        <v>3647.2335105968232</v>
      </c>
      <c r="P10572" s="2" t="str">
        <f t="shared" si="2157"/>
        <v/>
      </c>
    </row>
    <row r="10573" spans="1:16">
      <c r="A10573" s="6">
        <v>16</v>
      </c>
      <c r="B10573" s="6">
        <v>4</v>
      </c>
      <c r="C10573" s="6">
        <v>29</v>
      </c>
      <c r="D10573" s="6">
        <f t="shared" si="2145"/>
        <v>49</v>
      </c>
      <c r="E10573" s="5">
        <f t="shared" si="2146"/>
        <v>6616.761100354398</v>
      </c>
      <c r="F10573" s="5">
        <f t="shared" si="2147"/>
        <v>132.45754687499996</v>
      </c>
      <c r="G10573" s="5">
        <f t="shared" si="2148"/>
        <v>1870.9683306758782</v>
      </c>
      <c r="H10573" s="5">
        <f t="shared" si="2149"/>
        <v>8620.1869779052759</v>
      </c>
      <c r="I10573" s="5">
        <f t="shared" si="2150"/>
        <v>720</v>
      </c>
      <c r="J10573" s="5">
        <f t="shared" si="2151"/>
        <v>7900.1869779052759</v>
      </c>
      <c r="K10573" s="2">
        <f t="shared" si="2152"/>
        <v>162156.02392196658</v>
      </c>
      <c r="L10573" s="2">
        <f t="shared" si="2153"/>
        <v>227476</v>
      </c>
      <c r="M10573" s="2">
        <f t="shared" si="2154"/>
        <v>41360</v>
      </c>
      <c r="N10573" s="6">
        <f t="shared" si="2155"/>
        <v>0</v>
      </c>
      <c r="O10573" s="2">
        <f t="shared" si="2156"/>
        <v>3959.9760780334182</v>
      </c>
      <c r="P10573" s="2" t="str">
        <f t="shared" si="2157"/>
        <v/>
      </c>
    </row>
    <row r="10574" spans="1:16">
      <c r="A10574" s="6">
        <v>16</v>
      </c>
      <c r="B10574" s="6">
        <v>4</v>
      </c>
      <c r="C10574" s="6">
        <v>30</v>
      </c>
      <c r="D10574" s="6">
        <f t="shared" si="2145"/>
        <v>50</v>
      </c>
      <c r="E10574" s="5">
        <f t="shared" si="2146"/>
        <v>6616.761100354398</v>
      </c>
      <c r="F10574" s="5">
        <f t="shared" si="2147"/>
        <v>132.45754687499996</v>
      </c>
      <c r="G10574" s="5">
        <f t="shared" si="2148"/>
        <v>1959.6780360096488</v>
      </c>
      <c r="H10574" s="5">
        <f t="shared" si="2149"/>
        <v>8708.896683239047</v>
      </c>
      <c r="I10574" s="5">
        <f t="shared" si="2150"/>
        <v>720</v>
      </c>
      <c r="J10574" s="5">
        <f t="shared" si="2151"/>
        <v>7988.896683239047</v>
      </c>
      <c r="K10574" s="2">
        <f t="shared" si="2152"/>
        <v>163696.12297290011</v>
      </c>
      <c r="L10574" s="2">
        <f t="shared" si="2153"/>
        <v>230176</v>
      </c>
      <c r="M10574" s="2">
        <f t="shared" si="2154"/>
        <v>42240</v>
      </c>
      <c r="N10574" s="6">
        <f t="shared" si="2155"/>
        <v>0</v>
      </c>
      <c r="O10574" s="2">
        <f t="shared" si="2156"/>
        <v>4239.8770270998939</v>
      </c>
      <c r="P10574" s="2" t="str">
        <f t="shared" si="2157"/>
        <v/>
      </c>
    </row>
    <row r="10575" spans="1:16">
      <c r="A10575" s="6">
        <v>16</v>
      </c>
      <c r="B10575" s="6">
        <v>5</v>
      </c>
      <c r="C10575" s="6">
        <v>0</v>
      </c>
      <c r="D10575" s="6">
        <f t="shared" si="2145"/>
        <v>21</v>
      </c>
      <c r="E10575" s="5">
        <f t="shared" si="2146"/>
        <v>6616.761100354398</v>
      </c>
      <c r="F10575" s="5">
        <f t="shared" si="2147"/>
        <v>169.71123193359369</v>
      </c>
      <c r="G10575" s="5">
        <f t="shared" si="2148"/>
        <v>0</v>
      </c>
      <c r="H10575" s="5">
        <f t="shared" si="2149"/>
        <v>6786.4723322879918</v>
      </c>
      <c r="I10575" s="5">
        <f t="shared" si="2150"/>
        <v>720</v>
      </c>
      <c r="J10575" s="5">
        <f t="shared" si="2151"/>
        <v>6066.4723322879918</v>
      </c>
      <c r="K10575" s="2">
        <f t="shared" si="2152"/>
        <v>130320.70021333318</v>
      </c>
      <c r="L10575" s="2">
        <f t="shared" si="2153"/>
        <v>151270</v>
      </c>
      <c r="M10575" s="2">
        <f t="shared" si="2154"/>
        <v>16280</v>
      </c>
      <c r="N10575" s="6">
        <f t="shared" si="2155"/>
        <v>0</v>
      </c>
      <c r="O10575" s="2">
        <f t="shared" si="2156"/>
        <v>-15330.700213333184</v>
      </c>
      <c r="P10575" s="2" t="str">
        <f t="shared" si="2157"/>
        <v/>
      </c>
    </row>
    <row r="10576" spans="1:16">
      <c r="A10576" s="6">
        <v>16</v>
      </c>
      <c r="B10576" s="6">
        <v>5</v>
      </c>
      <c r="C10576" s="6">
        <v>1</v>
      </c>
      <c r="D10576" s="6">
        <f t="shared" si="2145"/>
        <v>22</v>
      </c>
      <c r="E10576" s="5">
        <f t="shared" si="2146"/>
        <v>6616.761100354398</v>
      </c>
      <c r="F10576" s="5">
        <f t="shared" si="2147"/>
        <v>169.71123193359369</v>
      </c>
      <c r="G10576" s="5">
        <f t="shared" si="2148"/>
        <v>45.5625</v>
      </c>
      <c r="H10576" s="5">
        <f t="shared" si="2149"/>
        <v>6832.0348322879918</v>
      </c>
      <c r="I10576" s="5">
        <f t="shared" si="2150"/>
        <v>720</v>
      </c>
      <c r="J10576" s="5">
        <f t="shared" si="2151"/>
        <v>6112.0348322879918</v>
      </c>
      <c r="K10576" s="2">
        <f t="shared" si="2152"/>
        <v>131111.71583833318</v>
      </c>
      <c r="L10576" s="2">
        <f t="shared" si="2153"/>
        <v>153970</v>
      </c>
      <c r="M10576" s="2">
        <f t="shared" si="2154"/>
        <v>17160</v>
      </c>
      <c r="N10576" s="6">
        <f t="shared" si="2155"/>
        <v>0</v>
      </c>
      <c r="O10576" s="2">
        <f t="shared" si="2156"/>
        <v>-14301.715838333184</v>
      </c>
      <c r="P10576" s="2" t="str">
        <f t="shared" si="2157"/>
        <v/>
      </c>
    </row>
    <row r="10577" spans="1:16">
      <c r="A10577" s="6">
        <v>16</v>
      </c>
      <c r="B10577" s="6">
        <v>5</v>
      </c>
      <c r="C10577" s="6">
        <v>2</v>
      </c>
      <c r="D10577" s="6">
        <f t="shared" si="2145"/>
        <v>23</v>
      </c>
      <c r="E10577" s="5">
        <f t="shared" si="2146"/>
        <v>6616.761100354398</v>
      </c>
      <c r="F10577" s="5">
        <f t="shared" si="2147"/>
        <v>169.71123193359369</v>
      </c>
      <c r="G10577" s="5">
        <f t="shared" si="2148"/>
        <v>92.264062499999994</v>
      </c>
      <c r="H10577" s="5">
        <f t="shared" si="2149"/>
        <v>6878.7363947879921</v>
      </c>
      <c r="I10577" s="5">
        <f t="shared" si="2150"/>
        <v>720</v>
      </c>
      <c r="J10577" s="5">
        <f t="shared" si="2151"/>
        <v>6158.7363947879921</v>
      </c>
      <c r="K10577" s="2">
        <f t="shared" si="2152"/>
        <v>131922.50685395818</v>
      </c>
      <c r="L10577" s="2">
        <f t="shared" si="2153"/>
        <v>156670</v>
      </c>
      <c r="M10577" s="2">
        <f t="shared" si="2154"/>
        <v>18040</v>
      </c>
      <c r="N10577" s="6">
        <f t="shared" si="2155"/>
        <v>0</v>
      </c>
      <c r="O10577" s="2">
        <f t="shared" si="2156"/>
        <v>-13292.506853958184</v>
      </c>
      <c r="P10577" s="2" t="str">
        <f t="shared" si="2157"/>
        <v/>
      </c>
    </row>
    <row r="10578" spans="1:16">
      <c r="A10578" s="6">
        <v>16</v>
      </c>
      <c r="B10578" s="6">
        <v>5</v>
      </c>
      <c r="C10578" s="6">
        <v>3</v>
      </c>
      <c r="D10578" s="6">
        <f t="shared" si="2145"/>
        <v>24</v>
      </c>
      <c r="E10578" s="5">
        <f t="shared" si="2146"/>
        <v>6616.761100354398</v>
      </c>
      <c r="F10578" s="5">
        <f t="shared" si="2147"/>
        <v>169.71123193359369</v>
      </c>
      <c r="G10578" s="5">
        <f t="shared" si="2148"/>
        <v>140.12604492187498</v>
      </c>
      <c r="H10578" s="5">
        <f t="shared" si="2149"/>
        <v>6926.5983772098671</v>
      </c>
      <c r="I10578" s="5">
        <f t="shared" si="2150"/>
        <v>720</v>
      </c>
      <c r="J10578" s="5">
        <f t="shared" si="2151"/>
        <v>6206.5983772098671</v>
      </c>
      <c r="K10578" s="2">
        <f t="shared" si="2152"/>
        <v>132753.4440487824</v>
      </c>
      <c r="L10578" s="2">
        <f t="shared" si="2153"/>
        <v>159370</v>
      </c>
      <c r="M10578" s="2">
        <f t="shared" si="2154"/>
        <v>18920</v>
      </c>
      <c r="N10578" s="6">
        <f t="shared" si="2155"/>
        <v>0</v>
      </c>
      <c r="O10578" s="2">
        <f t="shared" si="2156"/>
        <v>-12303.444048782403</v>
      </c>
      <c r="P10578" s="2" t="str">
        <f t="shared" si="2157"/>
        <v/>
      </c>
    </row>
    <row r="10579" spans="1:16">
      <c r="A10579" s="6">
        <v>16</v>
      </c>
      <c r="B10579" s="6">
        <v>5</v>
      </c>
      <c r="C10579" s="6">
        <v>4</v>
      </c>
      <c r="D10579" s="6">
        <f t="shared" si="2145"/>
        <v>25</v>
      </c>
      <c r="E10579" s="5">
        <f t="shared" si="2146"/>
        <v>6616.761100354398</v>
      </c>
      <c r="F10579" s="5">
        <f t="shared" si="2147"/>
        <v>169.71123193359369</v>
      </c>
      <c r="G10579" s="5">
        <f t="shared" si="2148"/>
        <v>189.17016064453125</v>
      </c>
      <c r="H10579" s="5">
        <f t="shared" si="2149"/>
        <v>6975.6424929325231</v>
      </c>
      <c r="I10579" s="5">
        <f t="shared" si="2150"/>
        <v>720</v>
      </c>
      <c r="J10579" s="5">
        <f t="shared" si="2151"/>
        <v>6255.6424929325231</v>
      </c>
      <c r="K10579" s="2">
        <f t="shared" si="2152"/>
        <v>133604.90439118963</v>
      </c>
      <c r="L10579" s="2">
        <f t="shared" si="2153"/>
        <v>162070</v>
      </c>
      <c r="M10579" s="2">
        <f t="shared" si="2154"/>
        <v>19800</v>
      </c>
      <c r="N10579" s="6">
        <f t="shared" si="2155"/>
        <v>0</v>
      </c>
      <c r="O10579" s="2">
        <f t="shared" si="2156"/>
        <v>-11334.90439118963</v>
      </c>
      <c r="P10579" s="2" t="str">
        <f t="shared" si="2157"/>
        <v/>
      </c>
    </row>
    <row r="10580" spans="1:16">
      <c r="A10580" s="6">
        <v>16</v>
      </c>
      <c r="B10580" s="6">
        <v>5</v>
      </c>
      <c r="C10580" s="6">
        <v>5</v>
      </c>
      <c r="D10580" s="6">
        <f t="shared" si="2145"/>
        <v>26</v>
      </c>
      <c r="E10580" s="5">
        <f t="shared" si="2146"/>
        <v>6616.761100354398</v>
      </c>
      <c r="F10580" s="5">
        <f t="shared" si="2147"/>
        <v>169.71123193359369</v>
      </c>
      <c r="G10580" s="5">
        <f t="shared" si="2148"/>
        <v>239.41848456573481</v>
      </c>
      <c r="H10580" s="5">
        <f t="shared" si="2149"/>
        <v>7025.8908168537264</v>
      </c>
      <c r="I10580" s="5">
        <f t="shared" si="2150"/>
        <v>720</v>
      </c>
      <c r="J10580" s="5">
        <f t="shared" si="2151"/>
        <v>6305.8908168537264</v>
      </c>
      <c r="K10580" s="2">
        <f t="shared" si="2152"/>
        <v>134477.27112593275</v>
      </c>
      <c r="L10580" s="2">
        <f t="shared" si="2153"/>
        <v>164770</v>
      </c>
      <c r="M10580" s="2">
        <f t="shared" si="2154"/>
        <v>20680</v>
      </c>
      <c r="N10580" s="6">
        <f t="shared" si="2155"/>
        <v>0</v>
      </c>
      <c r="O10580" s="2">
        <f t="shared" si="2156"/>
        <v>-10387.271125932748</v>
      </c>
      <c r="P10580" s="2" t="str">
        <f t="shared" si="2157"/>
        <v/>
      </c>
    </row>
    <row r="10581" spans="1:16">
      <c r="A10581" s="6">
        <v>16</v>
      </c>
      <c r="B10581" s="6">
        <v>5</v>
      </c>
      <c r="C10581" s="6">
        <v>6</v>
      </c>
      <c r="D10581" s="6">
        <f t="shared" si="2145"/>
        <v>27</v>
      </c>
      <c r="E10581" s="5">
        <f t="shared" si="2146"/>
        <v>6616.761100354398</v>
      </c>
      <c r="F10581" s="5">
        <f t="shared" si="2147"/>
        <v>169.71123193359369</v>
      </c>
      <c r="G10581" s="5">
        <f t="shared" si="2148"/>
        <v>290.89345874736784</v>
      </c>
      <c r="H10581" s="5">
        <f t="shared" si="2149"/>
        <v>7077.3657910353595</v>
      </c>
      <c r="I10581" s="5">
        <f t="shared" si="2150"/>
        <v>720</v>
      </c>
      <c r="J10581" s="5">
        <f t="shared" si="2151"/>
        <v>6357.3657910353595</v>
      </c>
      <c r="K10581" s="2">
        <f t="shared" si="2152"/>
        <v>135370.93387214164</v>
      </c>
      <c r="L10581" s="2">
        <f t="shared" si="2153"/>
        <v>167470</v>
      </c>
      <c r="M10581" s="2">
        <f t="shared" si="2154"/>
        <v>21560</v>
      </c>
      <c r="N10581" s="6">
        <f t="shared" si="2155"/>
        <v>0</v>
      </c>
      <c r="O10581" s="2">
        <f t="shared" si="2156"/>
        <v>-9460.9338721416425</v>
      </c>
      <c r="P10581" s="2" t="str">
        <f t="shared" si="2157"/>
        <v/>
      </c>
    </row>
    <row r="10582" spans="1:16">
      <c r="A10582" s="6">
        <v>16</v>
      </c>
      <c r="B10582" s="6">
        <v>5</v>
      </c>
      <c r="C10582" s="6">
        <v>7</v>
      </c>
      <c r="D10582" s="6">
        <f t="shared" si="2145"/>
        <v>28</v>
      </c>
      <c r="E10582" s="5">
        <f t="shared" si="2146"/>
        <v>6616.761100354398</v>
      </c>
      <c r="F10582" s="5">
        <f t="shared" si="2147"/>
        <v>169.71123193359369</v>
      </c>
      <c r="G10582" s="5">
        <f t="shared" si="2148"/>
        <v>343.61789814532818</v>
      </c>
      <c r="H10582" s="5">
        <f t="shared" si="2149"/>
        <v>7130.0902304333204</v>
      </c>
      <c r="I10582" s="5">
        <f t="shared" si="2150"/>
        <v>720</v>
      </c>
      <c r="J10582" s="5">
        <f t="shared" si="2151"/>
        <v>6410.0902304333204</v>
      </c>
      <c r="K10582" s="2">
        <f t="shared" si="2152"/>
        <v>136286.2887228007</v>
      </c>
      <c r="L10582" s="2">
        <f t="shared" si="2153"/>
        <v>170170</v>
      </c>
      <c r="M10582" s="2">
        <f t="shared" si="2154"/>
        <v>22440</v>
      </c>
      <c r="N10582" s="6">
        <f t="shared" si="2155"/>
        <v>0</v>
      </c>
      <c r="O10582" s="2">
        <f t="shared" si="2156"/>
        <v>-8556.2887228007021</v>
      </c>
      <c r="P10582" s="2" t="str">
        <f t="shared" si="2157"/>
        <v/>
      </c>
    </row>
    <row r="10583" spans="1:16">
      <c r="A10583" s="6">
        <v>16</v>
      </c>
      <c r="B10583" s="6">
        <v>5</v>
      </c>
      <c r="C10583" s="6">
        <v>8</v>
      </c>
      <c r="D10583" s="6">
        <f t="shared" si="2145"/>
        <v>29</v>
      </c>
      <c r="E10583" s="5">
        <f t="shared" si="2146"/>
        <v>6616.761100354398</v>
      </c>
      <c r="F10583" s="5">
        <f t="shared" si="2147"/>
        <v>169.71123193359369</v>
      </c>
      <c r="G10583" s="5">
        <f t="shared" si="2148"/>
        <v>397.61499642530839</v>
      </c>
      <c r="H10583" s="5">
        <f t="shared" si="2149"/>
        <v>7184.0873287132999</v>
      </c>
      <c r="I10583" s="5">
        <f t="shared" si="2150"/>
        <v>720</v>
      </c>
      <c r="J10583" s="5">
        <f t="shared" si="2151"/>
        <v>6464.0873287132999</v>
      </c>
      <c r="K10583" s="2">
        <f t="shared" si="2152"/>
        <v>137223.73834571702</v>
      </c>
      <c r="L10583" s="2">
        <f t="shared" si="2153"/>
        <v>172870</v>
      </c>
      <c r="M10583" s="2">
        <f t="shared" si="2154"/>
        <v>23320</v>
      </c>
      <c r="N10583" s="6">
        <f t="shared" si="2155"/>
        <v>0</v>
      </c>
      <c r="O10583" s="2">
        <f t="shared" si="2156"/>
        <v>-7673.7383457170217</v>
      </c>
      <c r="P10583" s="2" t="str">
        <f t="shared" si="2157"/>
        <v/>
      </c>
    </row>
    <row r="10584" spans="1:16">
      <c r="A10584" s="6">
        <v>16</v>
      </c>
      <c r="B10584" s="6">
        <v>5</v>
      </c>
      <c r="C10584" s="6">
        <v>9</v>
      </c>
      <c r="D10584" s="6">
        <f t="shared" si="2145"/>
        <v>30</v>
      </c>
      <c r="E10584" s="5">
        <f t="shared" si="2146"/>
        <v>6616.761100354398</v>
      </c>
      <c r="F10584" s="5">
        <f t="shared" si="2147"/>
        <v>169.71123193359369</v>
      </c>
      <c r="G10584" s="5">
        <f t="shared" si="2148"/>
        <v>452.90833186570285</v>
      </c>
      <c r="H10584" s="5">
        <f t="shared" si="2149"/>
        <v>7239.3806641536949</v>
      </c>
      <c r="I10584" s="5">
        <f t="shared" si="2150"/>
        <v>720</v>
      </c>
      <c r="J10584" s="5">
        <f t="shared" si="2151"/>
        <v>6519.3806641536949</v>
      </c>
      <c r="K10584" s="2">
        <f t="shared" si="2152"/>
        <v>138183.69208600163</v>
      </c>
      <c r="L10584" s="2">
        <f t="shared" si="2153"/>
        <v>175570</v>
      </c>
      <c r="M10584" s="2">
        <f t="shared" si="2154"/>
        <v>24200</v>
      </c>
      <c r="N10584" s="6">
        <f t="shared" si="2155"/>
        <v>0</v>
      </c>
      <c r="O10584" s="2">
        <f t="shared" si="2156"/>
        <v>-6813.6920860016253</v>
      </c>
      <c r="P10584" s="2" t="str">
        <f t="shared" si="2157"/>
        <v/>
      </c>
    </row>
    <row r="10585" spans="1:16">
      <c r="A10585" s="6">
        <v>16</v>
      </c>
      <c r="B10585" s="6">
        <v>5</v>
      </c>
      <c r="C10585" s="6">
        <v>10</v>
      </c>
      <c r="D10585" s="6">
        <f t="shared" si="2145"/>
        <v>31</v>
      </c>
      <c r="E10585" s="5">
        <f t="shared" si="2146"/>
        <v>6616.761100354398</v>
      </c>
      <c r="F10585" s="5">
        <f t="shared" si="2147"/>
        <v>169.71123193359369</v>
      </c>
      <c r="G10585" s="5">
        <f t="shared" si="2148"/>
        <v>509.52187334891573</v>
      </c>
      <c r="H10585" s="5">
        <f t="shared" si="2149"/>
        <v>7295.9942056369073</v>
      </c>
      <c r="I10585" s="5">
        <f t="shared" si="2150"/>
        <v>720</v>
      </c>
      <c r="J10585" s="5">
        <f t="shared" si="2151"/>
        <v>6575.9942056369073</v>
      </c>
      <c r="K10585" s="2">
        <f t="shared" si="2152"/>
        <v>139166.56607008519</v>
      </c>
      <c r="L10585" s="2">
        <f t="shared" si="2153"/>
        <v>178270</v>
      </c>
      <c r="M10585" s="2">
        <f t="shared" si="2154"/>
        <v>25080</v>
      </c>
      <c r="N10585" s="6">
        <f t="shared" si="2155"/>
        <v>0</v>
      </c>
      <c r="O10585" s="2">
        <f t="shared" si="2156"/>
        <v>-5976.5660700851877</v>
      </c>
      <c r="P10585" s="2" t="str">
        <f t="shared" si="2157"/>
        <v/>
      </c>
    </row>
    <row r="10586" spans="1:16">
      <c r="A10586" s="6">
        <v>16</v>
      </c>
      <c r="B10586" s="6">
        <v>5</v>
      </c>
      <c r="C10586" s="6">
        <v>11</v>
      </c>
      <c r="D10586" s="6">
        <f t="shared" si="2145"/>
        <v>32</v>
      </c>
      <c r="E10586" s="5">
        <f t="shared" si="2146"/>
        <v>6616.761100354398</v>
      </c>
      <c r="F10586" s="5">
        <f t="shared" si="2147"/>
        <v>169.71123193359369</v>
      </c>
      <c r="G10586" s="5">
        <f t="shared" si="2148"/>
        <v>567.47998644235474</v>
      </c>
      <c r="H10586" s="5">
        <f t="shared" si="2149"/>
        <v>7353.9523187303466</v>
      </c>
      <c r="I10586" s="5">
        <f t="shared" si="2150"/>
        <v>720</v>
      </c>
      <c r="J10586" s="5">
        <f t="shared" si="2151"/>
        <v>6633.9523187303466</v>
      </c>
      <c r="K10586" s="2">
        <f t="shared" si="2152"/>
        <v>140172.78331129072</v>
      </c>
      <c r="L10586" s="2">
        <f t="shared" si="2153"/>
        <v>180970</v>
      </c>
      <c r="M10586" s="2">
        <f t="shared" si="2154"/>
        <v>25960</v>
      </c>
      <c r="N10586" s="6">
        <f t="shared" si="2155"/>
        <v>0</v>
      </c>
      <c r="O10586" s="2">
        <f t="shared" si="2156"/>
        <v>-5162.7833112907247</v>
      </c>
      <c r="P10586" s="2" t="str">
        <f t="shared" si="2157"/>
        <v/>
      </c>
    </row>
    <row r="10587" spans="1:16">
      <c r="A10587" s="6">
        <v>16</v>
      </c>
      <c r="B10587" s="6">
        <v>5</v>
      </c>
      <c r="C10587" s="6">
        <v>12</v>
      </c>
      <c r="D10587" s="6">
        <f t="shared" si="2145"/>
        <v>33</v>
      </c>
      <c r="E10587" s="5">
        <f t="shared" si="2146"/>
        <v>6616.761100354398</v>
      </c>
      <c r="F10587" s="5">
        <f t="shared" si="2147"/>
        <v>169.71123193359369</v>
      </c>
      <c r="G10587" s="5">
        <f t="shared" si="2148"/>
        <v>626.80743957041921</v>
      </c>
      <c r="H10587" s="5">
        <f t="shared" si="2149"/>
        <v>7413.2797718584106</v>
      </c>
      <c r="I10587" s="5">
        <f t="shared" si="2150"/>
        <v>720</v>
      </c>
      <c r="J10587" s="5">
        <f t="shared" si="2151"/>
        <v>6693.2797718584106</v>
      </c>
      <c r="K10587" s="2">
        <f t="shared" si="2152"/>
        <v>141202.7738169863</v>
      </c>
      <c r="L10587" s="2">
        <f t="shared" si="2153"/>
        <v>183670</v>
      </c>
      <c r="M10587" s="2">
        <f t="shared" si="2154"/>
        <v>26840</v>
      </c>
      <c r="N10587" s="6">
        <f t="shared" si="2155"/>
        <v>0</v>
      </c>
      <c r="O10587" s="2">
        <f t="shared" si="2156"/>
        <v>-4372.7738169863005</v>
      </c>
      <c r="P10587" s="2" t="str">
        <f t="shared" si="2157"/>
        <v/>
      </c>
    </row>
    <row r="10588" spans="1:16">
      <c r="A10588" s="6">
        <v>16</v>
      </c>
      <c r="B10588" s="6">
        <v>5</v>
      </c>
      <c r="C10588" s="6">
        <v>13</v>
      </c>
      <c r="D10588" s="6">
        <f t="shared" si="2145"/>
        <v>34</v>
      </c>
      <c r="E10588" s="5">
        <f t="shared" si="2146"/>
        <v>6616.761100354398</v>
      </c>
      <c r="F10588" s="5">
        <f t="shared" si="2147"/>
        <v>169.71123193359369</v>
      </c>
      <c r="G10588" s="5">
        <f t="shared" si="2148"/>
        <v>687.52941027880343</v>
      </c>
      <c r="H10588" s="5">
        <f t="shared" si="2149"/>
        <v>7474.0017425667957</v>
      </c>
      <c r="I10588" s="5">
        <f t="shared" si="2150"/>
        <v>720</v>
      </c>
      <c r="J10588" s="5">
        <f t="shared" si="2151"/>
        <v>6754.0017425667957</v>
      </c>
      <c r="K10588" s="2">
        <f t="shared" si="2152"/>
        <v>142256.97469734019</v>
      </c>
      <c r="L10588" s="2">
        <f t="shared" si="2153"/>
        <v>186370</v>
      </c>
      <c r="M10588" s="2">
        <f t="shared" si="2154"/>
        <v>27720</v>
      </c>
      <c r="N10588" s="6">
        <f t="shared" si="2155"/>
        <v>0</v>
      </c>
      <c r="O10588" s="2">
        <f t="shared" si="2156"/>
        <v>-3606.9746973401925</v>
      </c>
      <c r="P10588" s="2" t="str">
        <f t="shared" si="2157"/>
        <v/>
      </c>
    </row>
    <row r="10589" spans="1:16">
      <c r="A10589" s="6">
        <v>16</v>
      </c>
      <c r="B10589" s="6">
        <v>5</v>
      </c>
      <c r="C10589" s="6">
        <v>14</v>
      </c>
      <c r="D10589" s="6">
        <f t="shared" si="2145"/>
        <v>35</v>
      </c>
      <c r="E10589" s="5">
        <f t="shared" si="2146"/>
        <v>6616.761100354398</v>
      </c>
      <c r="F10589" s="5">
        <f t="shared" si="2147"/>
        <v>169.71123193359369</v>
      </c>
      <c r="G10589" s="5">
        <f t="shared" si="2148"/>
        <v>749.67149159246469</v>
      </c>
      <c r="H10589" s="5">
        <f t="shared" si="2149"/>
        <v>7536.1438238804567</v>
      </c>
      <c r="I10589" s="5">
        <f t="shared" si="2150"/>
        <v>720</v>
      </c>
      <c r="J10589" s="5">
        <f t="shared" si="2151"/>
        <v>6816.1438238804567</v>
      </c>
      <c r="K10589" s="2">
        <f t="shared" si="2152"/>
        <v>143335.83027570238</v>
      </c>
      <c r="L10589" s="2">
        <f t="shared" si="2153"/>
        <v>189070</v>
      </c>
      <c r="M10589" s="2">
        <f t="shared" si="2154"/>
        <v>28600</v>
      </c>
      <c r="N10589" s="6">
        <f t="shared" si="2155"/>
        <v>0</v>
      </c>
      <c r="O10589" s="2">
        <f t="shared" si="2156"/>
        <v>-2865.8302757023775</v>
      </c>
      <c r="P10589" s="2" t="str">
        <f t="shared" si="2157"/>
        <v/>
      </c>
    </row>
    <row r="10590" spans="1:16">
      <c r="A10590" s="6">
        <v>16</v>
      </c>
      <c r="B10590" s="6">
        <v>5</v>
      </c>
      <c r="C10590" s="6">
        <v>15</v>
      </c>
      <c r="D10590" s="6">
        <f t="shared" si="2145"/>
        <v>36</v>
      </c>
      <c r="E10590" s="5">
        <f t="shared" si="2146"/>
        <v>6616.761100354398</v>
      </c>
      <c r="F10590" s="5">
        <f t="shared" si="2147"/>
        <v>169.71123193359369</v>
      </c>
      <c r="G10590" s="5">
        <f t="shared" si="2148"/>
        <v>813.25969846861108</v>
      </c>
      <c r="H10590" s="5">
        <f t="shared" si="2149"/>
        <v>7599.7320307566024</v>
      </c>
      <c r="I10590" s="5">
        <f t="shared" si="2150"/>
        <v>720</v>
      </c>
      <c r="J10590" s="5">
        <f t="shared" si="2151"/>
        <v>6879.7320307566024</v>
      </c>
      <c r="K10590" s="2">
        <f t="shared" si="2152"/>
        <v>144439.79220063545</v>
      </c>
      <c r="L10590" s="2">
        <f t="shared" si="2153"/>
        <v>191770</v>
      </c>
      <c r="M10590" s="2">
        <f t="shared" si="2154"/>
        <v>29480</v>
      </c>
      <c r="N10590" s="6">
        <f t="shared" si="2155"/>
        <v>0</v>
      </c>
      <c r="O10590" s="2">
        <f t="shared" si="2156"/>
        <v>-2149.7922006354493</v>
      </c>
      <c r="P10590" s="2" t="str">
        <f t="shared" si="2157"/>
        <v/>
      </c>
    </row>
    <row r="10591" spans="1:16">
      <c r="A10591" s="6">
        <v>16</v>
      </c>
      <c r="B10591" s="6">
        <v>5</v>
      </c>
      <c r="C10591" s="6">
        <v>16</v>
      </c>
      <c r="D10591" s="6">
        <f t="shared" si="2145"/>
        <v>37</v>
      </c>
      <c r="E10591" s="5">
        <f t="shared" si="2146"/>
        <v>6616.761100354398</v>
      </c>
      <c r="F10591" s="5">
        <f t="shared" si="2147"/>
        <v>169.71123193359369</v>
      </c>
      <c r="G10591" s="5">
        <f t="shared" si="2148"/>
        <v>878.32047434610013</v>
      </c>
      <c r="H10591" s="5">
        <f t="shared" si="2149"/>
        <v>7664.7928066340919</v>
      </c>
      <c r="I10591" s="5">
        <f t="shared" si="2150"/>
        <v>720</v>
      </c>
      <c r="J10591" s="5">
        <f t="shared" si="2151"/>
        <v>6944.7928066340919</v>
      </c>
      <c r="K10591" s="2">
        <f t="shared" si="2152"/>
        <v>145569.31955961965</v>
      </c>
      <c r="L10591" s="2">
        <f t="shared" si="2153"/>
        <v>194470</v>
      </c>
      <c r="M10591" s="2">
        <f t="shared" si="2154"/>
        <v>30360</v>
      </c>
      <c r="N10591" s="6">
        <f t="shared" si="2155"/>
        <v>0</v>
      </c>
      <c r="O10591" s="2">
        <f t="shared" si="2156"/>
        <v>-1459.3195596196456</v>
      </c>
      <c r="P10591" s="2" t="str">
        <f t="shared" si="2157"/>
        <v/>
      </c>
    </row>
    <row r="10592" spans="1:16">
      <c r="A10592" s="6">
        <v>16</v>
      </c>
      <c r="B10592" s="6">
        <v>5</v>
      </c>
      <c r="C10592" s="6">
        <v>17</v>
      </c>
      <c r="D10592" s="6">
        <f t="shared" si="2145"/>
        <v>38</v>
      </c>
      <c r="E10592" s="5">
        <f t="shared" si="2146"/>
        <v>6616.761100354398</v>
      </c>
      <c r="F10592" s="5">
        <f t="shared" si="2147"/>
        <v>169.71123193359369</v>
      </c>
      <c r="G10592" s="5">
        <f t="shared" si="2148"/>
        <v>944.88069779264049</v>
      </c>
      <c r="H10592" s="5">
        <f t="shared" si="2149"/>
        <v>7731.3530300806324</v>
      </c>
      <c r="I10592" s="5">
        <f t="shared" si="2150"/>
        <v>720</v>
      </c>
      <c r="J10592" s="5">
        <f t="shared" si="2151"/>
        <v>7011.3530300806324</v>
      </c>
      <c r="K10592" s="2">
        <f t="shared" si="2152"/>
        <v>146724.87899445542</v>
      </c>
      <c r="L10592" s="2">
        <f t="shared" si="2153"/>
        <v>197170</v>
      </c>
      <c r="M10592" s="2">
        <f t="shared" si="2154"/>
        <v>31240</v>
      </c>
      <c r="N10592" s="6">
        <f t="shared" si="2155"/>
        <v>0</v>
      </c>
      <c r="O10592" s="2">
        <f t="shared" si="2156"/>
        <v>-794.87899445541552</v>
      </c>
      <c r="P10592" s="2" t="str">
        <f t="shared" si="2157"/>
        <v/>
      </c>
    </row>
    <row r="10593" spans="1:16">
      <c r="A10593" s="6">
        <v>16</v>
      </c>
      <c r="B10593" s="6">
        <v>5</v>
      </c>
      <c r="C10593" s="6">
        <v>18</v>
      </c>
      <c r="D10593" s="6">
        <f t="shared" si="2145"/>
        <v>39</v>
      </c>
      <c r="E10593" s="5">
        <f t="shared" si="2146"/>
        <v>6616.761100354398</v>
      </c>
      <c r="F10593" s="5">
        <f t="shared" si="2147"/>
        <v>169.71123193359369</v>
      </c>
      <c r="G10593" s="5">
        <f t="shared" si="2148"/>
        <v>1012.9676892512279</v>
      </c>
      <c r="H10593" s="5">
        <f t="shared" si="2149"/>
        <v>7799.4400215392197</v>
      </c>
      <c r="I10593" s="5">
        <f t="shared" si="2150"/>
        <v>720</v>
      </c>
      <c r="J10593" s="5">
        <f t="shared" si="2151"/>
        <v>7079.4400215392197</v>
      </c>
      <c r="K10593" s="2">
        <f t="shared" si="2152"/>
        <v>147906.94481838922</v>
      </c>
      <c r="L10593" s="2">
        <f t="shared" si="2153"/>
        <v>199870</v>
      </c>
      <c r="M10593" s="2">
        <f t="shared" si="2154"/>
        <v>32120</v>
      </c>
      <c r="N10593" s="6">
        <f t="shared" si="2155"/>
        <v>0</v>
      </c>
      <c r="O10593" s="2">
        <f t="shared" si="2156"/>
        <v>-156.94481838922366</v>
      </c>
      <c r="P10593" s="2" t="str">
        <f t="shared" si="2157"/>
        <v/>
      </c>
    </row>
    <row r="10594" spans="1:16">
      <c r="A10594" s="6">
        <v>16</v>
      </c>
      <c r="B10594" s="6">
        <v>5</v>
      </c>
      <c r="C10594" s="6">
        <v>19</v>
      </c>
      <c r="D10594" s="6">
        <f t="shared" si="2145"/>
        <v>40</v>
      </c>
      <c r="E10594" s="5">
        <f t="shared" si="2146"/>
        <v>6616.761100354398</v>
      </c>
      <c r="F10594" s="5">
        <f t="shared" si="2147"/>
        <v>169.71123193359369</v>
      </c>
      <c r="G10594" s="5">
        <f t="shared" si="2148"/>
        <v>1082.6092178872495</v>
      </c>
      <c r="H10594" s="5">
        <f t="shared" si="2149"/>
        <v>7869.0815501752413</v>
      </c>
      <c r="I10594" s="5">
        <f t="shared" si="2150"/>
        <v>720</v>
      </c>
      <c r="J10594" s="5">
        <f t="shared" si="2151"/>
        <v>7149.0815501752413</v>
      </c>
      <c r="K10594" s="2">
        <f t="shared" si="2152"/>
        <v>149115.99913498684</v>
      </c>
      <c r="L10594" s="2">
        <f t="shared" si="2153"/>
        <v>202570</v>
      </c>
      <c r="M10594" s="2">
        <f t="shared" si="2154"/>
        <v>33000</v>
      </c>
      <c r="N10594" s="6">
        <f t="shared" si="2155"/>
        <v>0</v>
      </c>
      <c r="O10594" s="2">
        <f t="shared" si="2156"/>
        <v>454.000865013164</v>
      </c>
      <c r="P10594" s="2" t="str">
        <f t="shared" si="2157"/>
        <v/>
      </c>
    </row>
    <row r="10595" spans="1:16">
      <c r="A10595" s="6">
        <v>16</v>
      </c>
      <c r="B10595" s="6">
        <v>5</v>
      </c>
      <c r="C10595" s="6">
        <v>20</v>
      </c>
      <c r="D10595" s="6">
        <f t="shared" si="2145"/>
        <v>41</v>
      </c>
      <c r="E10595" s="5">
        <f t="shared" si="2146"/>
        <v>6616.761100354398</v>
      </c>
      <c r="F10595" s="5">
        <f t="shared" si="2147"/>
        <v>169.71123193359369</v>
      </c>
      <c r="G10595" s="5">
        <f t="shared" si="2148"/>
        <v>1153.8335085377266</v>
      </c>
      <c r="H10595" s="5">
        <f t="shared" si="2149"/>
        <v>7940.3058408257184</v>
      </c>
      <c r="I10595" s="5">
        <f t="shared" si="2150"/>
        <v>720</v>
      </c>
      <c r="J10595" s="5">
        <f t="shared" si="2151"/>
        <v>7220.3058408257184</v>
      </c>
      <c r="K10595" s="2">
        <f t="shared" si="2152"/>
        <v>150352.53195877984</v>
      </c>
      <c r="L10595" s="2">
        <f t="shared" si="2153"/>
        <v>205270</v>
      </c>
      <c r="M10595" s="2">
        <f t="shared" si="2154"/>
        <v>33880</v>
      </c>
      <c r="N10595" s="6">
        <f t="shared" si="2155"/>
        <v>0</v>
      </c>
      <c r="O10595" s="2">
        <f t="shared" si="2156"/>
        <v>1037.468041220156</v>
      </c>
      <c r="P10595" s="2" t="str">
        <f t="shared" si="2157"/>
        <v/>
      </c>
    </row>
    <row r="10596" spans="1:16">
      <c r="A10596" s="6">
        <v>16</v>
      </c>
      <c r="B10596" s="6">
        <v>5</v>
      </c>
      <c r="C10596" s="6">
        <v>21</v>
      </c>
      <c r="D10596" s="6">
        <f t="shared" si="2145"/>
        <v>42</v>
      </c>
      <c r="E10596" s="5">
        <f t="shared" si="2146"/>
        <v>6616.761100354398</v>
      </c>
      <c r="F10596" s="5">
        <f t="shared" si="2147"/>
        <v>169.71123193359369</v>
      </c>
      <c r="G10596" s="5">
        <f t="shared" si="2148"/>
        <v>1226.6692487641703</v>
      </c>
      <c r="H10596" s="5">
        <f t="shared" si="2149"/>
        <v>8013.1415810521621</v>
      </c>
      <c r="I10596" s="5">
        <f t="shared" si="2150"/>
        <v>720</v>
      </c>
      <c r="J10596" s="5">
        <f t="shared" si="2151"/>
        <v>7293.1415810521621</v>
      </c>
      <c r="K10596" s="2">
        <f t="shared" si="2152"/>
        <v>151617.04133771115</v>
      </c>
      <c r="L10596" s="2">
        <f t="shared" si="2153"/>
        <v>207970</v>
      </c>
      <c r="M10596" s="2">
        <f t="shared" si="2154"/>
        <v>34760</v>
      </c>
      <c r="N10596" s="6">
        <f t="shared" si="2155"/>
        <v>0</v>
      </c>
      <c r="O10596" s="2">
        <f t="shared" si="2156"/>
        <v>1592.9586622888455</v>
      </c>
      <c r="P10596" s="2" t="str">
        <f t="shared" si="2157"/>
        <v/>
      </c>
    </row>
    <row r="10597" spans="1:16">
      <c r="A10597" s="6">
        <v>16</v>
      </c>
      <c r="B10597" s="6">
        <v>5</v>
      </c>
      <c r="C10597" s="6">
        <v>22</v>
      </c>
      <c r="D10597" s="6">
        <f t="shared" si="2145"/>
        <v>43</v>
      </c>
      <c r="E10597" s="5">
        <f t="shared" si="2146"/>
        <v>6616.761100354398</v>
      </c>
      <c r="F10597" s="5">
        <f t="shared" si="2147"/>
        <v>169.71123193359369</v>
      </c>
      <c r="G10597" s="5">
        <f t="shared" si="2148"/>
        <v>1301.1455960105666</v>
      </c>
      <c r="H10597" s="5">
        <f t="shared" si="2149"/>
        <v>8087.6179282985586</v>
      </c>
      <c r="I10597" s="5">
        <f t="shared" si="2150"/>
        <v>720</v>
      </c>
      <c r="J10597" s="5">
        <f t="shared" si="2151"/>
        <v>7367.6179282985586</v>
      </c>
      <c r="K10597" s="2">
        <f t="shared" si="2152"/>
        <v>152910.03347740552</v>
      </c>
      <c r="L10597" s="2">
        <f t="shared" si="2153"/>
        <v>210670</v>
      </c>
      <c r="M10597" s="2">
        <f t="shared" si="2154"/>
        <v>35640</v>
      </c>
      <c r="N10597" s="6">
        <f t="shared" si="2155"/>
        <v>0</v>
      </c>
      <c r="O10597" s="2">
        <f t="shared" si="2156"/>
        <v>2119.9665225944773</v>
      </c>
      <c r="P10597" s="2" t="str">
        <f t="shared" si="2157"/>
        <v/>
      </c>
    </row>
    <row r="10598" spans="1:16">
      <c r="A10598" s="6">
        <v>16</v>
      </c>
      <c r="B10598" s="6">
        <v>5</v>
      </c>
      <c r="C10598" s="6">
        <v>23</v>
      </c>
      <c r="D10598" s="6">
        <f t="shared" si="2145"/>
        <v>44</v>
      </c>
      <c r="E10598" s="5">
        <f t="shared" si="2146"/>
        <v>6616.761100354398</v>
      </c>
      <c r="F10598" s="5">
        <f t="shared" si="2147"/>
        <v>169.71123193359369</v>
      </c>
      <c r="G10598" s="5">
        <f t="shared" si="2148"/>
        <v>1377.292184868003</v>
      </c>
      <c r="H10598" s="5">
        <f t="shared" si="2149"/>
        <v>8163.7645171559943</v>
      </c>
      <c r="I10598" s="5">
        <f t="shared" si="2150"/>
        <v>720</v>
      </c>
      <c r="J10598" s="5">
        <f t="shared" si="2151"/>
        <v>7443.7645171559943</v>
      </c>
      <c r="K10598" s="2">
        <f t="shared" si="2152"/>
        <v>154232.02286729158</v>
      </c>
      <c r="L10598" s="2">
        <f t="shared" si="2153"/>
        <v>213370</v>
      </c>
      <c r="M10598" s="2">
        <f t="shared" si="2154"/>
        <v>36520</v>
      </c>
      <c r="N10598" s="6">
        <f t="shared" si="2155"/>
        <v>0</v>
      </c>
      <c r="O10598" s="2">
        <f t="shared" si="2156"/>
        <v>2617.9771327084163</v>
      </c>
      <c r="P10598" s="2" t="str">
        <f t="shared" si="2157"/>
        <v/>
      </c>
    </row>
    <row r="10599" spans="1:16">
      <c r="A10599" s="6">
        <v>16</v>
      </c>
      <c r="B10599" s="6">
        <v>5</v>
      </c>
      <c r="C10599" s="6">
        <v>24</v>
      </c>
      <c r="D10599" s="6">
        <f t="shared" si="2145"/>
        <v>45</v>
      </c>
      <c r="E10599" s="5">
        <f t="shared" si="2146"/>
        <v>6616.761100354398</v>
      </c>
      <c r="F10599" s="5">
        <f t="shared" si="2147"/>
        <v>169.71123193359369</v>
      </c>
      <c r="G10599" s="5">
        <f t="shared" si="2148"/>
        <v>1455.1391344474989</v>
      </c>
      <c r="H10599" s="5">
        <f t="shared" si="2149"/>
        <v>8241.6114667354905</v>
      </c>
      <c r="I10599" s="5">
        <f t="shared" si="2150"/>
        <v>720</v>
      </c>
      <c r="J10599" s="5">
        <f t="shared" si="2151"/>
        <v>7521.6114667354905</v>
      </c>
      <c r="K10599" s="2">
        <f t="shared" si="2152"/>
        <v>155583.53240860224</v>
      </c>
      <c r="L10599" s="2">
        <f t="shared" si="2153"/>
        <v>216070</v>
      </c>
      <c r="M10599" s="2">
        <f t="shared" si="2154"/>
        <v>37400</v>
      </c>
      <c r="N10599" s="6">
        <f t="shared" si="2155"/>
        <v>0</v>
      </c>
      <c r="O10599" s="2">
        <f t="shared" si="2156"/>
        <v>3086.4675913977553</v>
      </c>
      <c r="P10599" s="2" t="str">
        <f t="shared" si="2157"/>
        <v/>
      </c>
    </row>
    <row r="10600" spans="1:16">
      <c r="A10600" s="6">
        <v>16</v>
      </c>
      <c r="B10600" s="6">
        <v>5</v>
      </c>
      <c r="C10600" s="6">
        <v>25</v>
      </c>
      <c r="D10600" s="6">
        <f t="shared" si="2145"/>
        <v>46</v>
      </c>
      <c r="E10600" s="5">
        <f t="shared" si="2146"/>
        <v>6616.761100354398</v>
      </c>
      <c r="F10600" s="5">
        <f t="shared" si="2147"/>
        <v>169.71123193359369</v>
      </c>
      <c r="G10600" s="5">
        <f t="shared" si="2148"/>
        <v>1534.7170558625965</v>
      </c>
      <c r="H10600" s="5">
        <f t="shared" si="2149"/>
        <v>8321.1893881505875</v>
      </c>
      <c r="I10600" s="5">
        <f t="shared" si="2150"/>
        <v>720</v>
      </c>
      <c r="J10600" s="5">
        <f t="shared" si="2151"/>
        <v>7601.1893881505875</v>
      </c>
      <c r="K10600" s="2">
        <f t="shared" si="2152"/>
        <v>156965.09354428103</v>
      </c>
      <c r="L10600" s="2">
        <f t="shared" si="2153"/>
        <v>218770</v>
      </c>
      <c r="M10600" s="2">
        <f t="shared" si="2154"/>
        <v>38280</v>
      </c>
      <c r="N10600" s="6">
        <f t="shared" si="2155"/>
        <v>0</v>
      </c>
      <c r="O10600" s="2">
        <f t="shared" si="2156"/>
        <v>3524.9064557189704</v>
      </c>
      <c r="P10600" s="2" t="str">
        <f t="shared" si="2157"/>
        <v/>
      </c>
    </row>
    <row r="10601" spans="1:16">
      <c r="A10601" s="6">
        <v>16</v>
      </c>
      <c r="B10601" s="6">
        <v>5</v>
      </c>
      <c r="C10601" s="6">
        <v>26</v>
      </c>
      <c r="D10601" s="6">
        <f t="shared" si="2145"/>
        <v>47</v>
      </c>
      <c r="E10601" s="5">
        <f t="shared" si="2146"/>
        <v>6616.761100354398</v>
      </c>
      <c r="F10601" s="5">
        <f t="shared" si="2147"/>
        <v>169.71123193359369</v>
      </c>
      <c r="G10601" s="5">
        <f t="shared" si="2148"/>
        <v>1616.0570598233144</v>
      </c>
      <c r="H10601" s="5">
        <f t="shared" si="2149"/>
        <v>8402.5293921113062</v>
      </c>
      <c r="I10601" s="5">
        <f t="shared" si="2150"/>
        <v>720</v>
      </c>
      <c r="J10601" s="5">
        <f t="shared" si="2151"/>
        <v>7682.5293921113062</v>
      </c>
      <c r="K10601" s="2">
        <f t="shared" si="2152"/>
        <v>158377.2463908213</v>
      </c>
      <c r="L10601" s="2">
        <f t="shared" si="2153"/>
        <v>221470</v>
      </c>
      <c r="M10601" s="2">
        <f t="shared" si="2154"/>
        <v>39160</v>
      </c>
      <c r="N10601" s="6">
        <f t="shared" si="2155"/>
        <v>0</v>
      </c>
      <c r="O10601" s="2">
        <f t="shared" si="2156"/>
        <v>3932.7536091787042</v>
      </c>
      <c r="P10601" s="2" t="str">
        <f t="shared" si="2157"/>
        <v/>
      </c>
    </row>
    <row r="10602" spans="1:16">
      <c r="A10602" s="6">
        <v>16</v>
      </c>
      <c r="B10602" s="6">
        <v>5</v>
      </c>
      <c r="C10602" s="6">
        <v>27</v>
      </c>
      <c r="D10602" s="6">
        <f t="shared" si="2145"/>
        <v>48</v>
      </c>
      <c r="E10602" s="5">
        <f t="shared" si="2146"/>
        <v>6616.761100354398</v>
      </c>
      <c r="F10602" s="5">
        <f t="shared" si="2147"/>
        <v>169.71123193359369</v>
      </c>
      <c r="G10602" s="5">
        <f t="shared" si="2148"/>
        <v>1699.1907643430709</v>
      </c>
      <c r="H10602" s="5">
        <f t="shared" si="2149"/>
        <v>8485.6630966310622</v>
      </c>
      <c r="I10602" s="5">
        <f t="shared" si="2150"/>
        <v>720</v>
      </c>
      <c r="J10602" s="5">
        <f t="shared" si="2151"/>
        <v>7765.6630966310622</v>
      </c>
      <c r="K10602" s="2">
        <f t="shared" si="2152"/>
        <v>159820.53987206705</v>
      </c>
      <c r="L10602" s="2">
        <f t="shared" si="2153"/>
        <v>224170</v>
      </c>
      <c r="M10602" s="2">
        <f t="shared" si="2154"/>
        <v>40040</v>
      </c>
      <c r="N10602" s="6">
        <f t="shared" si="2155"/>
        <v>0</v>
      </c>
      <c r="O10602" s="2">
        <f t="shared" si="2156"/>
        <v>4309.4601279329509</v>
      </c>
      <c r="P10602" s="2" t="str">
        <f t="shared" si="2157"/>
        <v/>
      </c>
    </row>
    <row r="10603" spans="1:16">
      <c r="A10603" s="6">
        <v>16</v>
      </c>
      <c r="B10603" s="6">
        <v>5</v>
      </c>
      <c r="C10603" s="6">
        <v>28</v>
      </c>
      <c r="D10603" s="6">
        <f t="shared" si="2145"/>
        <v>49</v>
      </c>
      <c r="E10603" s="5">
        <f t="shared" si="2146"/>
        <v>6616.761100354398</v>
      </c>
      <c r="F10603" s="5">
        <f t="shared" si="2147"/>
        <v>169.71123193359369</v>
      </c>
      <c r="G10603" s="5">
        <f t="shared" si="2148"/>
        <v>1784.1503025602246</v>
      </c>
      <c r="H10603" s="5">
        <f t="shared" si="2149"/>
        <v>8570.622634848216</v>
      </c>
      <c r="I10603" s="5">
        <f t="shared" si="2150"/>
        <v>720</v>
      </c>
      <c r="J10603" s="5">
        <f t="shared" si="2151"/>
        <v>7850.622634848216</v>
      </c>
      <c r="K10603" s="2">
        <f t="shared" si="2152"/>
        <v>161295.53185500373</v>
      </c>
      <c r="L10603" s="2">
        <f t="shared" si="2153"/>
        <v>226870</v>
      </c>
      <c r="M10603" s="2">
        <f t="shared" si="2154"/>
        <v>40920</v>
      </c>
      <c r="N10603" s="6">
        <f t="shared" si="2155"/>
        <v>0</v>
      </c>
      <c r="O10603" s="2">
        <f t="shared" si="2156"/>
        <v>4654.4681449962663</v>
      </c>
      <c r="P10603" s="2" t="str">
        <f t="shared" si="2157"/>
        <v/>
      </c>
    </row>
    <row r="10604" spans="1:16">
      <c r="A10604" s="6">
        <v>16</v>
      </c>
      <c r="B10604" s="6">
        <v>5</v>
      </c>
      <c r="C10604" s="6">
        <v>29</v>
      </c>
      <c r="D10604" s="6">
        <f t="shared" si="2145"/>
        <v>50</v>
      </c>
      <c r="E10604" s="5">
        <f t="shared" si="2146"/>
        <v>6616.761100354398</v>
      </c>
      <c r="F10604" s="5">
        <f t="shared" si="2147"/>
        <v>169.71123193359369</v>
      </c>
      <c r="G10604" s="5">
        <f t="shared" si="2148"/>
        <v>1870.9683306758782</v>
      </c>
      <c r="H10604" s="5">
        <f t="shared" si="2149"/>
        <v>8657.4406629638706</v>
      </c>
      <c r="I10604" s="5">
        <f t="shared" si="2150"/>
        <v>720</v>
      </c>
      <c r="J10604" s="5">
        <f t="shared" si="2151"/>
        <v>7937.4406629638706</v>
      </c>
      <c r="K10604" s="2">
        <f t="shared" si="2152"/>
        <v>162802.7892875672</v>
      </c>
      <c r="L10604" s="2">
        <f t="shared" si="2153"/>
        <v>229570</v>
      </c>
      <c r="M10604" s="2">
        <f t="shared" si="2154"/>
        <v>41800</v>
      </c>
      <c r="N10604" s="6">
        <f t="shared" si="2155"/>
        <v>0</v>
      </c>
      <c r="O10604" s="2">
        <f t="shared" si="2156"/>
        <v>4967.2107124328031</v>
      </c>
      <c r="P10604" s="2" t="str">
        <f t="shared" si="2157"/>
        <v/>
      </c>
    </row>
    <row r="10605" spans="1:16">
      <c r="A10605" s="6">
        <v>16</v>
      </c>
      <c r="B10605" s="6">
        <v>5</v>
      </c>
      <c r="C10605" s="6">
        <v>30</v>
      </c>
      <c r="D10605" s="6">
        <f t="shared" si="2145"/>
        <v>51</v>
      </c>
      <c r="E10605" s="5">
        <f t="shared" si="2146"/>
        <v>6616.761100354398</v>
      </c>
      <c r="F10605" s="5">
        <f t="shared" si="2147"/>
        <v>169.71123193359369</v>
      </c>
      <c r="G10605" s="5">
        <f t="shared" si="2148"/>
        <v>1959.6780360096488</v>
      </c>
      <c r="H10605" s="5">
        <f t="shared" si="2149"/>
        <v>8746.1503682976399</v>
      </c>
      <c r="I10605" s="5">
        <f t="shared" si="2150"/>
        <v>720</v>
      </c>
      <c r="J10605" s="5">
        <f t="shared" si="2151"/>
        <v>8026.1503682976399</v>
      </c>
      <c r="K10605" s="2">
        <f t="shared" si="2152"/>
        <v>164342.88833850069</v>
      </c>
      <c r="L10605" s="2">
        <f t="shared" si="2153"/>
        <v>232270</v>
      </c>
      <c r="M10605" s="2">
        <f t="shared" si="2154"/>
        <v>42680</v>
      </c>
      <c r="N10605" s="6">
        <f t="shared" si="2155"/>
        <v>0</v>
      </c>
      <c r="O10605" s="2">
        <f t="shared" si="2156"/>
        <v>5247.111661499308</v>
      </c>
      <c r="P10605" s="2" t="str">
        <f t="shared" si="2157"/>
        <v/>
      </c>
    </row>
    <row r="10606" spans="1:16">
      <c r="A10606" s="6">
        <v>16</v>
      </c>
      <c r="B10606" s="6">
        <v>6</v>
      </c>
      <c r="C10606" s="6">
        <v>0</v>
      </c>
      <c r="D10606" s="6">
        <f t="shared" si="2145"/>
        <v>22</v>
      </c>
      <c r="E10606" s="5">
        <f t="shared" si="2146"/>
        <v>6616.761100354398</v>
      </c>
      <c r="F10606" s="5">
        <f t="shared" si="2147"/>
        <v>208.74481527832023</v>
      </c>
      <c r="G10606" s="5">
        <f t="shared" si="2148"/>
        <v>0</v>
      </c>
      <c r="H10606" s="5">
        <f t="shared" si="2149"/>
        <v>6825.5059156327179</v>
      </c>
      <c r="I10606" s="5">
        <f t="shared" si="2150"/>
        <v>720</v>
      </c>
      <c r="J10606" s="5">
        <f t="shared" si="2151"/>
        <v>6105.5059156327179</v>
      </c>
      <c r="K10606" s="2">
        <f t="shared" si="2152"/>
        <v>130998.36659084579</v>
      </c>
      <c r="L10606" s="2">
        <f t="shared" si="2153"/>
        <v>153364</v>
      </c>
      <c r="M10606" s="2">
        <f t="shared" si="2154"/>
        <v>16720</v>
      </c>
      <c r="N10606" s="6">
        <f t="shared" si="2155"/>
        <v>0</v>
      </c>
      <c r="O10606" s="2">
        <f t="shared" si="2156"/>
        <v>-14354.366590845792</v>
      </c>
      <c r="P10606" s="2" t="str">
        <f t="shared" si="2157"/>
        <v/>
      </c>
    </row>
    <row r="10607" spans="1:16">
      <c r="A10607" s="6">
        <v>16</v>
      </c>
      <c r="B10607" s="6">
        <v>6</v>
      </c>
      <c r="C10607" s="6">
        <v>1</v>
      </c>
      <c r="D10607" s="6">
        <f t="shared" si="2145"/>
        <v>23</v>
      </c>
      <c r="E10607" s="5">
        <f t="shared" si="2146"/>
        <v>6616.761100354398</v>
      </c>
      <c r="F10607" s="5">
        <f t="shared" si="2147"/>
        <v>208.74481527832023</v>
      </c>
      <c r="G10607" s="5">
        <f t="shared" si="2148"/>
        <v>45.5625</v>
      </c>
      <c r="H10607" s="5">
        <f t="shared" si="2149"/>
        <v>6871.0684156327179</v>
      </c>
      <c r="I10607" s="5">
        <f t="shared" si="2150"/>
        <v>720</v>
      </c>
      <c r="J10607" s="5">
        <f t="shared" si="2151"/>
        <v>6151.0684156327179</v>
      </c>
      <c r="K10607" s="2">
        <f t="shared" si="2152"/>
        <v>131789.38221584581</v>
      </c>
      <c r="L10607" s="2">
        <f t="shared" si="2153"/>
        <v>156064</v>
      </c>
      <c r="M10607" s="2">
        <f t="shared" si="2154"/>
        <v>17600</v>
      </c>
      <c r="N10607" s="6">
        <f t="shared" si="2155"/>
        <v>0</v>
      </c>
      <c r="O10607" s="2">
        <f t="shared" si="2156"/>
        <v>-13325.382215845806</v>
      </c>
      <c r="P10607" s="2" t="str">
        <f t="shared" si="2157"/>
        <v/>
      </c>
    </row>
    <row r="10608" spans="1:16">
      <c r="A10608" s="6">
        <v>16</v>
      </c>
      <c r="B10608" s="6">
        <v>6</v>
      </c>
      <c r="C10608" s="6">
        <v>2</v>
      </c>
      <c r="D10608" s="6">
        <f t="shared" si="2145"/>
        <v>24</v>
      </c>
      <c r="E10608" s="5">
        <f t="shared" si="2146"/>
        <v>6616.761100354398</v>
      </c>
      <c r="F10608" s="5">
        <f t="shared" si="2147"/>
        <v>208.74481527832023</v>
      </c>
      <c r="G10608" s="5">
        <f t="shared" si="2148"/>
        <v>92.264062499999994</v>
      </c>
      <c r="H10608" s="5">
        <f t="shared" si="2149"/>
        <v>6917.7699781327183</v>
      </c>
      <c r="I10608" s="5">
        <f t="shared" si="2150"/>
        <v>720</v>
      </c>
      <c r="J10608" s="5">
        <f t="shared" si="2151"/>
        <v>6197.7699781327183</v>
      </c>
      <c r="K10608" s="2">
        <f t="shared" si="2152"/>
        <v>132600.17323147081</v>
      </c>
      <c r="L10608" s="2">
        <f t="shared" si="2153"/>
        <v>158764</v>
      </c>
      <c r="M10608" s="2">
        <f t="shared" si="2154"/>
        <v>18480</v>
      </c>
      <c r="N10608" s="6">
        <f t="shared" si="2155"/>
        <v>0</v>
      </c>
      <c r="O10608" s="2">
        <f t="shared" si="2156"/>
        <v>-12316.173231470806</v>
      </c>
      <c r="P10608" s="2" t="str">
        <f t="shared" si="2157"/>
        <v/>
      </c>
    </row>
    <row r="10609" spans="1:16">
      <c r="A10609" s="6">
        <v>16</v>
      </c>
      <c r="B10609" s="6">
        <v>6</v>
      </c>
      <c r="C10609" s="6">
        <v>3</v>
      </c>
      <c r="D10609" s="6">
        <f t="shared" si="2145"/>
        <v>25</v>
      </c>
      <c r="E10609" s="5">
        <f t="shared" si="2146"/>
        <v>6616.761100354398</v>
      </c>
      <c r="F10609" s="5">
        <f t="shared" si="2147"/>
        <v>208.74481527832023</v>
      </c>
      <c r="G10609" s="5">
        <f t="shared" si="2148"/>
        <v>140.12604492187498</v>
      </c>
      <c r="H10609" s="5">
        <f t="shared" si="2149"/>
        <v>6965.6319605545932</v>
      </c>
      <c r="I10609" s="5">
        <f t="shared" si="2150"/>
        <v>720</v>
      </c>
      <c r="J10609" s="5">
        <f t="shared" si="2151"/>
        <v>6245.6319605545932</v>
      </c>
      <c r="K10609" s="2">
        <f t="shared" si="2152"/>
        <v>133431.11042629502</v>
      </c>
      <c r="L10609" s="2">
        <f t="shared" si="2153"/>
        <v>161464</v>
      </c>
      <c r="M10609" s="2">
        <f t="shared" si="2154"/>
        <v>19360</v>
      </c>
      <c r="N10609" s="6">
        <f t="shared" si="2155"/>
        <v>0</v>
      </c>
      <c r="O10609" s="2">
        <f t="shared" si="2156"/>
        <v>-11327.110426295025</v>
      </c>
      <c r="P10609" s="2" t="str">
        <f t="shared" si="2157"/>
        <v/>
      </c>
    </row>
    <row r="10610" spans="1:16">
      <c r="A10610" s="6">
        <v>16</v>
      </c>
      <c r="B10610" s="6">
        <v>6</v>
      </c>
      <c r="C10610" s="6">
        <v>4</v>
      </c>
      <c r="D10610" s="6">
        <f t="shared" si="2145"/>
        <v>26</v>
      </c>
      <c r="E10610" s="5">
        <f t="shared" si="2146"/>
        <v>6616.761100354398</v>
      </c>
      <c r="F10610" s="5">
        <f t="shared" si="2147"/>
        <v>208.74481527832023</v>
      </c>
      <c r="G10610" s="5">
        <f t="shared" si="2148"/>
        <v>189.17016064453125</v>
      </c>
      <c r="H10610" s="5">
        <f t="shared" si="2149"/>
        <v>7014.6760762772492</v>
      </c>
      <c r="I10610" s="5">
        <f t="shared" si="2150"/>
        <v>720</v>
      </c>
      <c r="J10610" s="5">
        <f t="shared" si="2151"/>
        <v>6294.6760762772492</v>
      </c>
      <c r="K10610" s="2">
        <f t="shared" si="2152"/>
        <v>134282.57076870225</v>
      </c>
      <c r="L10610" s="2">
        <f t="shared" si="2153"/>
        <v>164164</v>
      </c>
      <c r="M10610" s="2">
        <f t="shared" si="2154"/>
        <v>20240</v>
      </c>
      <c r="N10610" s="6">
        <f t="shared" si="2155"/>
        <v>0</v>
      </c>
      <c r="O10610" s="2">
        <f t="shared" si="2156"/>
        <v>-10358.570768702251</v>
      </c>
      <c r="P10610" s="2" t="str">
        <f t="shared" si="2157"/>
        <v/>
      </c>
    </row>
    <row r="10611" spans="1:16">
      <c r="A10611" s="6">
        <v>16</v>
      </c>
      <c r="B10611" s="6">
        <v>6</v>
      </c>
      <c r="C10611" s="6">
        <v>5</v>
      </c>
      <c r="D10611" s="6">
        <f t="shared" si="2145"/>
        <v>27</v>
      </c>
      <c r="E10611" s="5">
        <f t="shared" si="2146"/>
        <v>6616.761100354398</v>
      </c>
      <c r="F10611" s="5">
        <f t="shared" si="2147"/>
        <v>208.74481527832023</v>
      </c>
      <c r="G10611" s="5">
        <f t="shared" si="2148"/>
        <v>239.41848456573481</v>
      </c>
      <c r="H10611" s="5">
        <f t="shared" si="2149"/>
        <v>7064.9244001984525</v>
      </c>
      <c r="I10611" s="5">
        <f t="shared" si="2150"/>
        <v>720</v>
      </c>
      <c r="J10611" s="5">
        <f t="shared" si="2151"/>
        <v>6344.9244001984525</v>
      </c>
      <c r="K10611" s="2">
        <f t="shared" si="2152"/>
        <v>135154.93750344537</v>
      </c>
      <c r="L10611" s="2">
        <f t="shared" si="2153"/>
        <v>166864</v>
      </c>
      <c r="M10611" s="2">
        <f t="shared" si="2154"/>
        <v>21120</v>
      </c>
      <c r="N10611" s="6">
        <f t="shared" si="2155"/>
        <v>0</v>
      </c>
      <c r="O10611" s="2">
        <f t="shared" si="2156"/>
        <v>-9410.9375034453697</v>
      </c>
      <c r="P10611" s="2" t="str">
        <f t="shared" si="2157"/>
        <v/>
      </c>
    </row>
    <row r="10612" spans="1:16">
      <c r="A10612" s="6">
        <v>16</v>
      </c>
      <c r="B10612" s="6">
        <v>6</v>
      </c>
      <c r="C10612" s="6">
        <v>6</v>
      </c>
      <c r="D10612" s="6">
        <f t="shared" si="2145"/>
        <v>28</v>
      </c>
      <c r="E10612" s="5">
        <f t="shared" si="2146"/>
        <v>6616.761100354398</v>
      </c>
      <c r="F10612" s="5">
        <f t="shared" si="2147"/>
        <v>208.74481527832023</v>
      </c>
      <c r="G10612" s="5">
        <f t="shared" si="2148"/>
        <v>290.89345874736784</v>
      </c>
      <c r="H10612" s="5">
        <f t="shared" si="2149"/>
        <v>7116.3993743800856</v>
      </c>
      <c r="I10612" s="5">
        <f t="shared" si="2150"/>
        <v>720</v>
      </c>
      <c r="J10612" s="5">
        <f t="shared" si="2151"/>
        <v>6396.3993743800856</v>
      </c>
      <c r="K10612" s="2">
        <f t="shared" si="2152"/>
        <v>136048.60024965426</v>
      </c>
      <c r="L10612" s="2">
        <f t="shared" si="2153"/>
        <v>169564</v>
      </c>
      <c r="M10612" s="2">
        <f t="shared" si="2154"/>
        <v>22000</v>
      </c>
      <c r="N10612" s="6">
        <f t="shared" si="2155"/>
        <v>0</v>
      </c>
      <c r="O10612" s="2">
        <f t="shared" si="2156"/>
        <v>-8484.6002496542642</v>
      </c>
      <c r="P10612" s="2" t="str">
        <f t="shared" si="2157"/>
        <v/>
      </c>
    </row>
    <row r="10613" spans="1:16">
      <c r="A10613" s="6">
        <v>16</v>
      </c>
      <c r="B10613" s="6">
        <v>6</v>
      </c>
      <c r="C10613" s="6">
        <v>7</v>
      </c>
      <c r="D10613" s="6">
        <f t="shared" si="2145"/>
        <v>29</v>
      </c>
      <c r="E10613" s="5">
        <f t="shared" si="2146"/>
        <v>6616.761100354398</v>
      </c>
      <c r="F10613" s="5">
        <f t="shared" si="2147"/>
        <v>208.74481527832023</v>
      </c>
      <c r="G10613" s="5">
        <f t="shared" si="2148"/>
        <v>343.61789814532818</v>
      </c>
      <c r="H10613" s="5">
        <f t="shared" si="2149"/>
        <v>7169.1238137780465</v>
      </c>
      <c r="I10613" s="5">
        <f t="shared" si="2150"/>
        <v>720</v>
      </c>
      <c r="J10613" s="5">
        <f t="shared" si="2151"/>
        <v>6449.1238137780465</v>
      </c>
      <c r="K10613" s="2">
        <f t="shared" si="2152"/>
        <v>136963.95510031329</v>
      </c>
      <c r="L10613" s="2">
        <f t="shared" si="2153"/>
        <v>172264</v>
      </c>
      <c r="M10613" s="2">
        <f t="shared" si="2154"/>
        <v>22880</v>
      </c>
      <c r="N10613" s="6">
        <f t="shared" si="2155"/>
        <v>0</v>
      </c>
      <c r="O10613" s="2">
        <f t="shared" si="2156"/>
        <v>-7579.9551003132947</v>
      </c>
      <c r="P10613" s="2" t="str">
        <f t="shared" si="2157"/>
        <v/>
      </c>
    </row>
    <row r="10614" spans="1:16">
      <c r="A10614" s="6">
        <v>16</v>
      </c>
      <c r="B10614" s="6">
        <v>6</v>
      </c>
      <c r="C10614" s="6">
        <v>8</v>
      </c>
      <c r="D10614" s="6">
        <f t="shared" si="2145"/>
        <v>30</v>
      </c>
      <c r="E10614" s="5">
        <f t="shared" si="2146"/>
        <v>6616.761100354398</v>
      </c>
      <c r="F10614" s="5">
        <f t="shared" si="2147"/>
        <v>208.74481527832023</v>
      </c>
      <c r="G10614" s="5">
        <f t="shared" si="2148"/>
        <v>397.61499642530839</v>
      </c>
      <c r="H10614" s="5">
        <f t="shared" si="2149"/>
        <v>7223.1209120580261</v>
      </c>
      <c r="I10614" s="5">
        <f t="shared" si="2150"/>
        <v>720</v>
      </c>
      <c r="J10614" s="5">
        <f t="shared" si="2151"/>
        <v>6503.1209120580261</v>
      </c>
      <c r="K10614" s="2">
        <f t="shared" si="2152"/>
        <v>137901.40472322961</v>
      </c>
      <c r="L10614" s="2">
        <f t="shared" si="2153"/>
        <v>174964</v>
      </c>
      <c r="M10614" s="2">
        <f t="shared" si="2154"/>
        <v>23760</v>
      </c>
      <c r="N10614" s="6">
        <f t="shared" si="2155"/>
        <v>0</v>
      </c>
      <c r="O10614" s="2">
        <f t="shared" si="2156"/>
        <v>-6697.4047232296143</v>
      </c>
      <c r="P10614" s="2" t="str">
        <f t="shared" si="2157"/>
        <v/>
      </c>
    </row>
    <row r="10615" spans="1:16">
      <c r="A10615" s="6">
        <v>16</v>
      </c>
      <c r="B10615" s="6">
        <v>6</v>
      </c>
      <c r="C10615" s="6">
        <v>9</v>
      </c>
      <c r="D10615" s="6">
        <f t="shared" si="2145"/>
        <v>31</v>
      </c>
      <c r="E10615" s="5">
        <f t="shared" si="2146"/>
        <v>6616.761100354398</v>
      </c>
      <c r="F10615" s="5">
        <f t="shared" si="2147"/>
        <v>208.74481527832023</v>
      </c>
      <c r="G10615" s="5">
        <f t="shared" si="2148"/>
        <v>452.90833186570285</v>
      </c>
      <c r="H10615" s="5">
        <f t="shared" si="2149"/>
        <v>7278.414247498421</v>
      </c>
      <c r="I10615" s="5">
        <f t="shared" si="2150"/>
        <v>720</v>
      </c>
      <c r="J10615" s="5">
        <f t="shared" si="2151"/>
        <v>6558.414247498421</v>
      </c>
      <c r="K10615" s="2">
        <f t="shared" si="2152"/>
        <v>138861.35846351425</v>
      </c>
      <c r="L10615" s="2">
        <f t="shared" si="2153"/>
        <v>177664</v>
      </c>
      <c r="M10615" s="2">
        <f t="shared" si="2154"/>
        <v>24640</v>
      </c>
      <c r="N10615" s="6">
        <f t="shared" si="2155"/>
        <v>0</v>
      </c>
      <c r="O10615" s="2">
        <f t="shared" si="2156"/>
        <v>-5837.358463514247</v>
      </c>
      <c r="P10615" s="2" t="str">
        <f t="shared" si="2157"/>
        <v/>
      </c>
    </row>
    <row r="10616" spans="1:16">
      <c r="A10616" s="6">
        <v>16</v>
      </c>
      <c r="B10616" s="6">
        <v>6</v>
      </c>
      <c r="C10616" s="6">
        <v>10</v>
      </c>
      <c r="D10616" s="6">
        <f t="shared" si="2145"/>
        <v>32</v>
      </c>
      <c r="E10616" s="5">
        <f t="shared" si="2146"/>
        <v>6616.761100354398</v>
      </c>
      <c r="F10616" s="5">
        <f t="shared" si="2147"/>
        <v>208.74481527832023</v>
      </c>
      <c r="G10616" s="5">
        <f t="shared" si="2148"/>
        <v>509.52187334891573</v>
      </c>
      <c r="H10616" s="5">
        <f t="shared" si="2149"/>
        <v>7335.0277889816334</v>
      </c>
      <c r="I10616" s="5">
        <f t="shared" si="2150"/>
        <v>720</v>
      </c>
      <c r="J10616" s="5">
        <f t="shared" si="2151"/>
        <v>6615.0277889816334</v>
      </c>
      <c r="K10616" s="2">
        <f t="shared" si="2152"/>
        <v>139844.23244759778</v>
      </c>
      <c r="L10616" s="2">
        <f t="shared" si="2153"/>
        <v>180364</v>
      </c>
      <c r="M10616" s="2">
        <f t="shared" si="2154"/>
        <v>25520</v>
      </c>
      <c r="N10616" s="6">
        <f t="shared" si="2155"/>
        <v>0</v>
      </c>
      <c r="O10616" s="2">
        <f t="shared" si="2156"/>
        <v>-5000.2324475977803</v>
      </c>
      <c r="P10616" s="2" t="str">
        <f t="shared" si="2157"/>
        <v/>
      </c>
    </row>
    <row r="10617" spans="1:16">
      <c r="A10617" s="6">
        <v>16</v>
      </c>
      <c r="B10617" s="6">
        <v>6</v>
      </c>
      <c r="C10617" s="6">
        <v>11</v>
      </c>
      <c r="D10617" s="6">
        <f t="shared" si="2145"/>
        <v>33</v>
      </c>
      <c r="E10617" s="5">
        <f t="shared" si="2146"/>
        <v>6616.761100354398</v>
      </c>
      <c r="F10617" s="5">
        <f t="shared" si="2147"/>
        <v>208.74481527832023</v>
      </c>
      <c r="G10617" s="5">
        <f t="shared" si="2148"/>
        <v>567.47998644235474</v>
      </c>
      <c r="H10617" s="5">
        <f t="shared" si="2149"/>
        <v>7392.9859020750728</v>
      </c>
      <c r="I10617" s="5">
        <f t="shared" si="2150"/>
        <v>720</v>
      </c>
      <c r="J10617" s="5">
        <f t="shared" si="2151"/>
        <v>6672.9859020750728</v>
      </c>
      <c r="K10617" s="2">
        <f t="shared" si="2152"/>
        <v>140850.44968880335</v>
      </c>
      <c r="L10617" s="2">
        <f t="shared" si="2153"/>
        <v>183064</v>
      </c>
      <c r="M10617" s="2">
        <f t="shared" si="2154"/>
        <v>26400</v>
      </c>
      <c r="N10617" s="6">
        <f t="shared" si="2155"/>
        <v>0</v>
      </c>
      <c r="O10617" s="2">
        <f t="shared" si="2156"/>
        <v>-4186.4496888033464</v>
      </c>
      <c r="P10617" s="2" t="str">
        <f t="shared" si="2157"/>
        <v/>
      </c>
    </row>
    <row r="10618" spans="1:16">
      <c r="A10618" s="6">
        <v>16</v>
      </c>
      <c r="B10618" s="6">
        <v>6</v>
      </c>
      <c r="C10618" s="6">
        <v>12</v>
      </c>
      <c r="D10618" s="6">
        <f t="shared" si="2145"/>
        <v>34</v>
      </c>
      <c r="E10618" s="5">
        <f t="shared" si="2146"/>
        <v>6616.761100354398</v>
      </c>
      <c r="F10618" s="5">
        <f t="shared" si="2147"/>
        <v>208.74481527832023</v>
      </c>
      <c r="G10618" s="5">
        <f t="shared" si="2148"/>
        <v>626.80743957041921</v>
      </c>
      <c r="H10618" s="5">
        <f t="shared" si="2149"/>
        <v>7452.3133552031368</v>
      </c>
      <c r="I10618" s="5">
        <f t="shared" si="2150"/>
        <v>720</v>
      </c>
      <c r="J10618" s="5">
        <f t="shared" si="2151"/>
        <v>6732.3133552031368</v>
      </c>
      <c r="K10618" s="2">
        <f t="shared" si="2152"/>
        <v>141880.44019449889</v>
      </c>
      <c r="L10618" s="2">
        <f t="shared" si="2153"/>
        <v>185764</v>
      </c>
      <c r="M10618" s="2">
        <f t="shared" si="2154"/>
        <v>27280</v>
      </c>
      <c r="N10618" s="6">
        <f t="shared" si="2155"/>
        <v>0</v>
      </c>
      <c r="O10618" s="2">
        <f t="shared" si="2156"/>
        <v>-3396.4401944988931</v>
      </c>
      <c r="P10618" s="2" t="str">
        <f t="shared" si="2157"/>
        <v/>
      </c>
    </row>
    <row r="10619" spans="1:16">
      <c r="A10619" s="6">
        <v>16</v>
      </c>
      <c r="B10619" s="6">
        <v>6</v>
      </c>
      <c r="C10619" s="6">
        <v>13</v>
      </c>
      <c r="D10619" s="6">
        <f t="shared" si="2145"/>
        <v>35</v>
      </c>
      <c r="E10619" s="5">
        <f t="shared" si="2146"/>
        <v>6616.761100354398</v>
      </c>
      <c r="F10619" s="5">
        <f t="shared" si="2147"/>
        <v>208.74481527832023</v>
      </c>
      <c r="G10619" s="5">
        <f t="shared" si="2148"/>
        <v>687.52941027880343</v>
      </c>
      <c r="H10619" s="5">
        <f t="shared" si="2149"/>
        <v>7513.0353259115218</v>
      </c>
      <c r="I10619" s="5">
        <f t="shared" si="2150"/>
        <v>720</v>
      </c>
      <c r="J10619" s="5">
        <f t="shared" si="2151"/>
        <v>6793.0353259115218</v>
      </c>
      <c r="K10619" s="2">
        <f t="shared" si="2152"/>
        <v>142934.64107485279</v>
      </c>
      <c r="L10619" s="2">
        <f t="shared" si="2153"/>
        <v>188464</v>
      </c>
      <c r="M10619" s="2">
        <f t="shared" si="2154"/>
        <v>28160</v>
      </c>
      <c r="N10619" s="6">
        <f t="shared" si="2155"/>
        <v>0</v>
      </c>
      <c r="O10619" s="2">
        <f t="shared" si="2156"/>
        <v>-2630.6410748527851</v>
      </c>
      <c r="P10619" s="2" t="str">
        <f t="shared" si="2157"/>
        <v/>
      </c>
    </row>
    <row r="10620" spans="1:16">
      <c r="A10620" s="6">
        <v>16</v>
      </c>
      <c r="B10620" s="6">
        <v>6</v>
      </c>
      <c r="C10620" s="6">
        <v>14</v>
      </c>
      <c r="D10620" s="6">
        <f t="shared" si="2145"/>
        <v>36</v>
      </c>
      <c r="E10620" s="5">
        <f t="shared" si="2146"/>
        <v>6616.761100354398</v>
      </c>
      <c r="F10620" s="5">
        <f t="shared" si="2147"/>
        <v>208.74481527832023</v>
      </c>
      <c r="G10620" s="5">
        <f t="shared" si="2148"/>
        <v>749.67149159246469</v>
      </c>
      <c r="H10620" s="5">
        <f t="shared" si="2149"/>
        <v>7575.1774072251828</v>
      </c>
      <c r="I10620" s="5">
        <f t="shared" si="2150"/>
        <v>720</v>
      </c>
      <c r="J10620" s="5">
        <f t="shared" si="2151"/>
        <v>6855.1774072251828</v>
      </c>
      <c r="K10620" s="2">
        <f t="shared" si="2152"/>
        <v>144013.49665321497</v>
      </c>
      <c r="L10620" s="2">
        <f t="shared" si="2153"/>
        <v>191164</v>
      </c>
      <c r="M10620" s="2">
        <f t="shared" si="2154"/>
        <v>29040</v>
      </c>
      <c r="N10620" s="6">
        <f t="shared" si="2155"/>
        <v>0</v>
      </c>
      <c r="O10620" s="2">
        <f t="shared" si="2156"/>
        <v>-1889.4966532149701</v>
      </c>
      <c r="P10620" s="2" t="str">
        <f t="shared" si="2157"/>
        <v/>
      </c>
    </row>
    <row r="10621" spans="1:16">
      <c r="A10621" s="6">
        <v>16</v>
      </c>
      <c r="B10621" s="6">
        <v>6</v>
      </c>
      <c r="C10621" s="6">
        <v>15</v>
      </c>
      <c r="D10621" s="6">
        <f t="shared" si="2145"/>
        <v>37</v>
      </c>
      <c r="E10621" s="5">
        <f t="shared" si="2146"/>
        <v>6616.761100354398</v>
      </c>
      <c r="F10621" s="5">
        <f t="shared" si="2147"/>
        <v>208.74481527832023</v>
      </c>
      <c r="G10621" s="5">
        <f t="shared" si="2148"/>
        <v>813.25969846861108</v>
      </c>
      <c r="H10621" s="5">
        <f t="shared" si="2149"/>
        <v>7638.7656141013285</v>
      </c>
      <c r="I10621" s="5">
        <f t="shared" si="2150"/>
        <v>720</v>
      </c>
      <c r="J10621" s="5">
        <f t="shared" si="2151"/>
        <v>6918.7656141013285</v>
      </c>
      <c r="K10621" s="2">
        <f t="shared" si="2152"/>
        <v>145117.45857814804</v>
      </c>
      <c r="L10621" s="2">
        <f t="shared" si="2153"/>
        <v>193864</v>
      </c>
      <c r="M10621" s="2">
        <f t="shared" si="2154"/>
        <v>29920</v>
      </c>
      <c r="N10621" s="6">
        <f t="shared" si="2155"/>
        <v>0</v>
      </c>
      <c r="O10621" s="2">
        <f t="shared" si="2156"/>
        <v>-1173.4585781480419</v>
      </c>
      <c r="P10621" s="2" t="str">
        <f t="shared" si="2157"/>
        <v/>
      </c>
    </row>
    <row r="10622" spans="1:16">
      <c r="A10622" s="6">
        <v>16</v>
      </c>
      <c r="B10622" s="6">
        <v>6</v>
      </c>
      <c r="C10622" s="6">
        <v>16</v>
      </c>
      <c r="D10622" s="6">
        <f t="shared" si="2145"/>
        <v>38</v>
      </c>
      <c r="E10622" s="5">
        <f t="shared" si="2146"/>
        <v>6616.761100354398</v>
      </c>
      <c r="F10622" s="5">
        <f t="shared" si="2147"/>
        <v>208.74481527832023</v>
      </c>
      <c r="G10622" s="5">
        <f t="shared" si="2148"/>
        <v>878.32047434610013</v>
      </c>
      <c r="H10622" s="5">
        <f t="shared" si="2149"/>
        <v>7703.826389978818</v>
      </c>
      <c r="I10622" s="5">
        <f t="shared" si="2150"/>
        <v>720</v>
      </c>
      <c r="J10622" s="5">
        <f t="shared" si="2151"/>
        <v>6983.826389978818</v>
      </c>
      <c r="K10622" s="2">
        <f t="shared" si="2152"/>
        <v>146246.98593713227</v>
      </c>
      <c r="L10622" s="2">
        <f t="shared" si="2153"/>
        <v>196564</v>
      </c>
      <c r="M10622" s="2">
        <f t="shared" si="2154"/>
        <v>30800</v>
      </c>
      <c r="N10622" s="6">
        <f t="shared" si="2155"/>
        <v>0</v>
      </c>
      <c r="O10622" s="2">
        <f t="shared" si="2156"/>
        <v>-482.98593713226728</v>
      </c>
      <c r="P10622" s="2" t="str">
        <f t="shared" si="2157"/>
        <v/>
      </c>
    </row>
    <row r="10623" spans="1:16">
      <c r="A10623" s="6">
        <v>16</v>
      </c>
      <c r="B10623" s="6">
        <v>6</v>
      </c>
      <c r="C10623" s="6">
        <v>17</v>
      </c>
      <c r="D10623" s="6">
        <f t="shared" si="2145"/>
        <v>39</v>
      </c>
      <c r="E10623" s="5">
        <f t="shared" si="2146"/>
        <v>6616.761100354398</v>
      </c>
      <c r="F10623" s="5">
        <f t="shared" si="2147"/>
        <v>208.74481527832023</v>
      </c>
      <c r="G10623" s="5">
        <f t="shared" si="2148"/>
        <v>944.88069779264049</v>
      </c>
      <c r="H10623" s="5">
        <f t="shared" si="2149"/>
        <v>7770.3866134253585</v>
      </c>
      <c r="I10623" s="5">
        <f t="shared" si="2150"/>
        <v>720</v>
      </c>
      <c r="J10623" s="5">
        <f t="shared" si="2151"/>
        <v>7050.3866134253585</v>
      </c>
      <c r="K10623" s="2">
        <f t="shared" si="2152"/>
        <v>147402.54537196801</v>
      </c>
      <c r="L10623" s="2">
        <f t="shared" si="2153"/>
        <v>199264</v>
      </c>
      <c r="M10623" s="2">
        <f t="shared" si="2154"/>
        <v>31680</v>
      </c>
      <c r="N10623" s="6">
        <f t="shared" si="2155"/>
        <v>0</v>
      </c>
      <c r="O10623" s="2">
        <f t="shared" si="2156"/>
        <v>181.45462803199189</v>
      </c>
      <c r="P10623" s="2" t="str">
        <f t="shared" si="2157"/>
        <v/>
      </c>
    </row>
    <row r="10624" spans="1:16">
      <c r="A10624" s="6">
        <v>16</v>
      </c>
      <c r="B10624" s="6">
        <v>6</v>
      </c>
      <c r="C10624" s="6">
        <v>18</v>
      </c>
      <c r="D10624" s="6">
        <f t="shared" si="2145"/>
        <v>40</v>
      </c>
      <c r="E10624" s="5">
        <f t="shared" si="2146"/>
        <v>6616.761100354398</v>
      </c>
      <c r="F10624" s="5">
        <f t="shared" si="2147"/>
        <v>208.74481527832023</v>
      </c>
      <c r="G10624" s="5">
        <f t="shared" si="2148"/>
        <v>1012.9676892512279</v>
      </c>
      <c r="H10624" s="5">
        <f t="shared" si="2149"/>
        <v>7838.4736048839459</v>
      </c>
      <c r="I10624" s="5">
        <f t="shared" si="2150"/>
        <v>720</v>
      </c>
      <c r="J10624" s="5">
        <f t="shared" si="2151"/>
        <v>7118.4736048839459</v>
      </c>
      <c r="K10624" s="2">
        <f t="shared" si="2152"/>
        <v>148584.61119590182</v>
      </c>
      <c r="L10624" s="2">
        <f t="shared" si="2153"/>
        <v>201964</v>
      </c>
      <c r="M10624" s="2">
        <f t="shared" si="2154"/>
        <v>32560</v>
      </c>
      <c r="N10624" s="6">
        <f t="shared" si="2155"/>
        <v>0</v>
      </c>
      <c r="O10624" s="2">
        <f t="shared" si="2156"/>
        <v>819.38880409818375</v>
      </c>
      <c r="P10624" s="2" t="str">
        <f t="shared" si="2157"/>
        <v/>
      </c>
    </row>
    <row r="10625" spans="1:16">
      <c r="A10625" s="6">
        <v>16</v>
      </c>
      <c r="B10625" s="6">
        <v>6</v>
      </c>
      <c r="C10625" s="6">
        <v>19</v>
      </c>
      <c r="D10625" s="6">
        <f t="shared" si="2145"/>
        <v>41</v>
      </c>
      <c r="E10625" s="5">
        <f t="shared" si="2146"/>
        <v>6616.761100354398</v>
      </c>
      <c r="F10625" s="5">
        <f t="shared" si="2147"/>
        <v>208.74481527832023</v>
      </c>
      <c r="G10625" s="5">
        <f t="shared" si="2148"/>
        <v>1082.6092178872495</v>
      </c>
      <c r="H10625" s="5">
        <f t="shared" si="2149"/>
        <v>7908.1151335199675</v>
      </c>
      <c r="I10625" s="5">
        <f t="shared" si="2150"/>
        <v>720</v>
      </c>
      <c r="J10625" s="5">
        <f t="shared" si="2151"/>
        <v>7188.1151335199675</v>
      </c>
      <c r="K10625" s="2">
        <f t="shared" si="2152"/>
        <v>149793.66551249943</v>
      </c>
      <c r="L10625" s="2">
        <f t="shared" si="2153"/>
        <v>204664</v>
      </c>
      <c r="M10625" s="2">
        <f t="shared" si="2154"/>
        <v>33440</v>
      </c>
      <c r="N10625" s="6">
        <f t="shared" si="2155"/>
        <v>0</v>
      </c>
      <c r="O10625" s="2">
        <f t="shared" si="2156"/>
        <v>1430.3344875005714</v>
      </c>
      <c r="P10625" s="2" t="str">
        <f t="shared" si="2157"/>
        <v/>
      </c>
    </row>
    <row r="10626" spans="1:16">
      <c r="A10626" s="6">
        <v>16</v>
      </c>
      <c r="B10626" s="6">
        <v>6</v>
      </c>
      <c r="C10626" s="6">
        <v>20</v>
      </c>
      <c r="D10626" s="6">
        <f t="shared" si="2145"/>
        <v>42</v>
      </c>
      <c r="E10626" s="5">
        <f t="shared" si="2146"/>
        <v>6616.761100354398</v>
      </c>
      <c r="F10626" s="5">
        <f t="shared" si="2147"/>
        <v>208.74481527832023</v>
      </c>
      <c r="G10626" s="5">
        <f t="shared" si="2148"/>
        <v>1153.8335085377266</v>
      </c>
      <c r="H10626" s="5">
        <f t="shared" si="2149"/>
        <v>7979.3394241704445</v>
      </c>
      <c r="I10626" s="5">
        <f t="shared" si="2150"/>
        <v>720</v>
      </c>
      <c r="J10626" s="5">
        <f t="shared" si="2151"/>
        <v>7259.3394241704445</v>
      </c>
      <c r="K10626" s="2">
        <f t="shared" si="2152"/>
        <v>151030.19833629244</v>
      </c>
      <c r="L10626" s="2">
        <f t="shared" si="2153"/>
        <v>207364</v>
      </c>
      <c r="M10626" s="2">
        <f t="shared" si="2154"/>
        <v>34320</v>
      </c>
      <c r="N10626" s="6">
        <f t="shared" si="2155"/>
        <v>0</v>
      </c>
      <c r="O10626" s="2">
        <f t="shared" si="2156"/>
        <v>2013.8016637075634</v>
      </c>
      <c r="P10626" s="2" t="str">
        <f t="shared" si="2157"/>
        <v/>
      </c>
    </row>
    <row r="10627" spans="1:16">
      <c r="A10627" s="6">
        <v>16</v>
      </c>
      <c r="B10627" s="6">
        <v>6</v>
      </c>
      <c r="C10627" s="6">
        <v>21</v>
      </c>
      <c r="D10627" s="6">
        <f t="shared" si="2145"/>
        <v>43</v>
      </c>
      <c r="E10627" s="5">
        <f t="shared" si="2146"/>
        <v>6616.761100354398</v>
      </c>
      <c r="F10627" s="5">
        <f t="shared" si="2147"/>
        <v>208.74481527832023</v>
      </c>
      <c r="G10627" s="5">
        <f t="shared" si="2148"/>
        <v>1226.6692487641703</v>
      </c>
      <c r="H10627" s="5">
        <f t="shared" si="2149"/>
        <v>8052.1751643968882</v>
      </c>
      <c r="I10627" s="5">
        <f t="shared" si="2150"/>
        <v>720</v>
      </c>
      <c r="J10627" s="5">
        <f t="shared" si="2151"/>
        <v>7332.1751643968882</v>
      </c>
      <c r="K10627" s="2">
        <f t="shared" si="2152"/>
        <v>152294.70771522375</v>
      </c>
      <c r="L10627" s="2">
        <f t="shared" si="2153"/>
        <v>210064</v>
      </c>
      <c r="M10627" s="2">
        <f t="shared" si="2154"/>
        <v>35200</v>
      </c>
      <c r="N10627" s="6">
        <f t="shared" si="2155"/>
        <v>0</v>
      </c>
      <c r="O10627" s="2">
        <f t="shared" si="2156"/>
        <v>2569.2922847762529</v>
      </c>
      <c r="P10627" s="2" t="str">
        <f t="shared" si="2157"/>
        <v/>
      </c>
    </row>
    <row r="10628" spans="1:16">
      <c r="A10628" s="6">
        <v>16</v>
      </c>
      <c r="B10628" s="6">
        <v>6</v>
      </c>
      <c r="C10628" s="6">
        <v>22</v>
      </c>
      <c r="D10628" s="6">
        <f t="shared" ref="D10628:D10691" si="2158">A10628+B10628+C10628</f>
        <v>44</v>
      </c>
      <c r="E10628" s="5">
        <f t="shared" ref="E10628:E10691" si="2159">IF(A10628=0,0,A10628*LABOR_HRS_WK_TOM*SEASON_WEEKS*(1+DIM_PCT_TOM)^A10628)</f>
        <v>6616.761100354398</v>
      </c>
      <c r="F10628" s="5">
        <f t="shared" ref="F10628:F10691" si="2160">IF(B10628=0,0,B10628*LABOR_HRS_WK_CAR*SEASON_WEEKS*(1+DIM_PCT_CAR)^B10628)</f>
        <v>208.74481527832023</v>
      </c>
      <c r="G10628" s="5">
        <f t="shared" ref="G10628:G10691" si="2161">IF(C10628=0,0,C10628*LABOR_HRS_WK_MES*SEASON_WEEKS*(1+DIM_PCT_MES)^C10628)</f>
        <v>1301.1455960105666</v>
      </c>
      <c r="H10628" s="5">
        <f t="shared" ref="H10628:H10691" si="2162">E10628+F10628+G10628</f>
        <v>8126.6515116432847</v>
      </c>
      <c r="I10628" s="5">
        <f t="shared" ref="I10628:I10691" si="2163">MIN(H10628,FARMER_HRS)</f>
        <v>720</v>
      </c>
      <c r="J10628" s="5">
        <f t="shared" ref="J10628:J10691" si="2164">MAX(0,H10628-FARMER_HRS)</f>
        <v>7406.6515116432847</v>
      </c>
      <c r="K10628" s="2">
        <f t="shared" ref="K10628:K10691" si="2165">I10628*FARMER_RATE+J10628*TEMP_WORKER_RATE</f>
        <v>153587.69985491812</v>
      </c>
      <c r="L10628" s="2">
        <f t="shared" ref="L10628:L10691" si="2166">A10628*PRICE_TOM+B10628*PRICE_CAR+C10628*PRICE_MES</f>
        <v>212764</v>
      </c>
      <c r="M10628" s="2">
        <f t="shared" ref="M10628:M10691" si="2167">A10628*FERT_BED_TOM+B10628*FERT_BED_CAR+C10628*FERT_BED_MES</f>
        <v>36080</v>
      </c>
      <c r="N10628" s="6">
        <f t="shared" ref="N10628:N10691" si="2168">IF(AND(D10628&lt;=TOTAL_BEDS,J10628&lt;=TEMP_WORKER_MAX*TEMP_WORKER_HRS),1,0)</f>
        <v>0</v>
      </c>
      <c r="O10628" s="2">
        <f t="shared" ref="O10628:O10691" si="2169">L10628-M10628-K10628-FIXED_COSTS</f>
        <v>3096.3001450818847</v>
      </c>
      <c r="P10628" s="2" t="str">
        <f t="shared" ref="P10628:P10691" si="2170">IF(N10628=1,O10628,"")</f>
        <v/>
      </c>
    </row>
    <row r="10629" spans="1:16">
      <c r="A10629" s="6">
        <v>16</v>
      </c>
      <c r="B10629" s="6">
        <v>6</v>
      </c>
      <c r="C10629" s="6">
        <v>23</v>
      </c>
      <c r="D10629" s="6">
        <f t="shared" si="2158"/>
        <v>45</v>
      </c>
      <c r="E10629" s="5">
        <f t="shared" si="2159"/>
        <v>6616.761100354398</v>
      </c>
      <c r="F10629" s="5">
        <f t="shared" si="2160"/>
        <v>208.74481527832023</v>
      </c>
      <c r="G10629" s="5">
        <f t="shared" si="2161"/>
        <v>1377.292184868003</v>
      </c>
      <c r="H10629" s="5">
        <f t="shared" si="2162"/>
        <v>8202.7981005007205</v>
      </c>
      <c r="I10629" s="5">
        <f t="shared" si="2163"/>
        <v>720</v>
      </c>
      <c r="J10629" s="5">
        <f t="shared" si="2164"/>
        <v>7482.7981005007205</v>
      </c>
      <c r="K10629" s="2">
        <f t="shared" si="2165"/>
        <v>154909.68924480418</v>
      </c>
      <c r="L10629" s="2">
        <f t="shared" si="2166"/>
        <v>215464</v>
      </c>
      <c r="M10629" s="2">
        <f t="shared" si="2167"/>
        <v>36960</v>
      </c>
      <c r="N10629" s="6">
        <f t="shared" si="2168"/>
        <v>0</v>
      </c>
      <c r="O10629" s="2">
        <f t="shared" si="2169"/>
        <v>3594.3107551958237</v>
      </c>
      <c r="P10629" s="2" t="str">
        <f t="shared" si="2170"/>
        <v/>
      </c>
    </row>
    <row r="10630" spans="1:16">
      <c r="A10630" s="6">
        <v>16</v>
      </c>
      <c r="B10630" s="6">
        <v>6</v>
      </c>
      <c r="C10630" s="6">
        <v>24</v>
      </c>
      <c r="D10630" s="6">
        <f t="shared" si="2158"/>
        <v>46</v>
      </c>
      <c r="E10630" s="5">
        <f t="shared" si="2159"/>
        <v>6616.761100354398</v>
      </c>
      <c r="F10630" s="5">
        <f t="shared" si="2160"/>
        <v>208.74481527832023</v>
      </c>
      <c r="G10630" s="5">
        <f t="shared" si="2161"/>
        <v>1455.1391344474989</v>
      </c>
      <c r="H10630" s="5">
        <f t="shared" si="2162"/>
        <v>8280.6450500802166</v>
      </c>
      <c r="I10630" s="5">
        <f t="shared" si="2163"/>
        <v>720</v>
      </c>
      <c r="J10630" s="5">
        <f t="shared" si="2164"/>
        <v>7560.6450500802166</v>
      </c>
      <c r="K10630" s="2">
        <f t="shared" si="2165"/>
        <v>156261.19878611487</v>
      </c>
      <c r="L10630" s="2">
        <f t="shared" si="2166"/>
        <v>218164</v>
      </c>
      <c r="M10630" s="2">
        <f t="shared" si="2167"/>
        <v>37840</v>
      </c>
      <c r="N10630" s="6">
        <f t="shared" si="2168"/>
        <v>0</v>
      </c>
      <c r="O10630" s="2">
        <f t="shared" si="2169"/>
        <v>4062.8012138851336</v>
      </c>
      <c r="P10630" s="2" t="str">
        <f t="shared" si="2170"/>
        <v/>
      </c>
    </row>
    <row r="10631" spans="1:16">
      <c r="A10631" s="6">
        <v>16</v>
      </c>
      <c r="B10631" s="6">
        <v>6</v>
      </c>
      <c r="C10631" s="6">
        <v>25</v>
      </c>
      <c r="D10631" s="6">
        <f t="shared" si="2158"/>
        <v>47</v>
      </c>
      <c r="E10631" s="5">
        <f t="shared" si="2159"/>
        <v>6616.761100354398</v>
      </c>
      <c r="F10631" s="5">
        <f t="shared" si="2160"/>
        <v>208.74481527832023</v>
      </c>
      <c r="G10631" s="5">
        <f t="shared" si="2161"/>
        <v>1534.7170558625965</v>
      </c>
      <c r="H10631" s="5">
        <f t="shared" si="2162"/>
        <v>8360.2229714953137</v>
      </c>
      <c r="I10631" s="5">
        <f t="shared" si="2163"/>
        <v>720</v>
      </c>
      <c r="J10631" s="5">
        <f t="shared" si="2164"/>
        <v>7640.2229714953137</v>
      </c>
      <c r="K10631" s="2">
        <f t="shared" si="2165"/>
        <v>157642.75992179365</v>
      </c>
      <c r="L10631" s="2">
        <f t="shared" si="2166"/>
        <v>220864</v>
      </c>
      <c r="M10631" s="2">
        <f t="shared" si="2167"/>
        <v>38720</v>
      </c>
      <c r="N10631" s="6">
        <f t="shared" si="2168"/>
        <v>0</v>
      </c>
      <c r="O10631" s="2">
        <f t="shared" si="2169"/>
        <v>4501.2400782063487</v>
      </c>
      <c r="P10631" s="2" t="str">
        <f t="shared" si="2170"/>
        <v/>
      </c>
    </row>
    <row r="10632" spans="1:16">
      <c r="A10632" s="6">
        <v>16</v>
      </c>
      <c r="B10632" s="6">
        <v>6</v>
      </c>
      <c r="C10632" s="6">
        <v>26</v>
      </c>
      <c r="D10632" s="6">
        <f t="shared" si="2158"/>
        <v>48</v>
      </c>
      <c r="E10632" s="5">
        <f t="shared" si="2159"/>
        <v>6616.761100354398</v>
      </c>
      <c r="F10632" s="5">
        <f t="shared" si="2160"/>
        <v>208.74481527832023</v>
      </c>
      <c r="G10632" s="5">
        <f t="shared" si="2161"/>
        <v>1616.0570598233144</v>
      </c>
      <c r="H10632" s="5">
        <f t="shared" si="2162"/>
        <v>8441.5629754560323</v>
      </c>
      <c r="I10632" s="5">
        <f t="shared" si="2163"/>
        <v>720</v>
      </c>
      <c r="J10632" s="5">
        <f t="shared" si="2164"/>
        <v>7721.5629754560323</v>
      </c>
      <c r="K10632" s="2">
        <f t="shared" si="2165"/>
        <v>159054.91276833389</v>
      </c>
      <c r="L10632" s="2">
        <f t="shared" si="2166"/>
        <v>223564</v>
      </c>
      <c r="M10632" s="2">
        <f t="shared" si="2167"/>
        <v>39600</v>
      </c>
      <c r="N10632" s="6">
        <f t="shared" si="2168"/>
        <v>0</v>
      </c>
      <c r="O10632" s="2">
        <f t="shared" si="2169"/>
        <v>4909.0872316661116</v>
      </c>
      <c r="P10632" s="2" t="str">
        <f t="shared" si="2170"/>
        <v/>
      </c>
    </row>
    <row r="10633" spans="1:16">
      <c r="A10633" s="6">
        <v>16</v>
      </c>
      <c r="B10633" s="6">
        <v>6</v>
      </c>
      <c r="C10633" s="6">
        <v>27</v>
      </c>
      <c r="D10633" s="6">
        <f t="shared" si="2158"/>
        <v>49</v>
      </c>
      <c r="E10633" s="5">
        <f t="shared" si="2159"/>
        <v>6616.761100354398</v>
      </c>
      <c r="F10633" s="5">
        <f t="shared" si="2160"/>
        <v>208.74481527832023</v>
      </c>
      <c r="G10633" s="5">
        <f t="shared" si="2161"/>
        <v>1699.1907643430709</v>
      </c>
      <c r="H10633" s="5">
        <f t="shared" si="2162"/>
        <v>8524.6966799757884</v>
      </c>
      <c r="I10633" s="5">
        <f t="shared" si="2163"/>
        <v>720</v>
      </c>
      <c r="J10633" s="5">
        <f t="shared" si="2164"/>
        <v>7804.6966799757884</v>
      </c>
      <c r="K10633" s="2">
        <f t="shared" si="2165"/>
        <v>160498.20624957964</v>
      </c>
      <c r="L10633" s="2">
        <f t="shared" si="2166"/>
        <v>226264</v>
      </c>
      <c r="M10633" s="2">
        <f t="shared" si="2167"/>
        <v>40480</v>
      </c>
      <c r="N10633" s="6">
        <f t="shared" si="2168"/>
        <v>0</v>
      </c>
      <c r="O10633" s="2">
        <f t="shared" si="2169"/>
        <v>5285.7937504203583</v>
      </c>
      <c r="P10633" s="2" t="str">
        <f t="shared" si="2170"/>
        <v/>
      </c>
    </row>
    <row r="10634" spans="1:16">
      <c r="A10634" s="6">
        <v>16</v>
      </c>
      <c r="B10634" s="6">
        <v>6</v>
      </c>
      <c r="C10634" s="6">
        <v>28</v>
      </c>
      <c r="D10634" s="6">
        <f t="shared" si="2158"/>
        <v>50</v>
      </c>
      <c r="E10634" s="5">
        <f t="shared" si="2159"/>
        <v>6616.761100354398</v>
      </c>
      <c r="F10634" s="5">
        <f t="shared" si="2160"/>
        <v>208.74481527832023</v>
      </c>
      <c r="G10634" s="5">
        <f t="shared" si="2161"/>
        <v>1784.1503025602246</v>
      </c>
      <c r="H10634" s="5">
        <f t="shared" si="2162"/>
        <v>8609.6562181929421</v>
      </c>
      <c r="I10634" s="5">
        <f t="shared" si="2163"/>
        <v>720</v>
      </c>
      <c r="J10634" s="5">
        <f t="shared" si="2164"/>
        <v>7889.6562181929421</v>
      </c>
      <c r="K10634" s="2">
        <f t="shared" si="2165"/>
        <v>161973.19823251636</v>
      </c>
      <c r="L10634" s="2">
        <f t="shared" si="2166"/>
        <v>228964</v>
      </c>
      <c r="M10634" s="2">
        <f t="shared" si="2167"/>
        <v>41360</v>
      </c>
      <c r="N10634" s="6">
        <f t="shared" si="2168"/>
        <v>0</v>
      </c>
      <c r="O10634" s="2">
        <f t="shared" si="2169"/>
        <v>5630.8017674836447</v>
      </c>
      <c r="P10634" s="2" t="str">
        <f t="shared" si="2170"/>
        <v/>
      </c>
    </row>
    <row r="10635" spans="1:16">
      <c r="A10635" s="6">
        <v>16</v>
      </c>
      <c r="B10635" s="6">
        <v>6</v>
      </c>
      <c r="C10635" s="6">
        <v>29</v>
      </c>
      <c r="D10635" s="6">
        <f t="shared" si="2158"/>
        <v>51</v>
      </c>
      <c r="E10635" s="5">
        <f t="shared" si="2159"/>
        <v>6616.761100354398</v>
      </c>
      <c r="F10635" s="5">
        <f t="shared" si="2160"/>
        <v>208.74481527832023</v>
      </c>
      <c r="G10635" s="5">
        <f t="shared" si="2161"/>
        <v>1870.9683306758782</v>
      </c>
      <c r="H10635" s="5">
        <f t="shared" si="2162"/>
        <v>8696.4742463085968</v>
      </c>
      <c r="I10635" s="5">
        <f t="shared" si="2163"/>
        <v>720</v>
      </c>
      <c r="J10635" s="5">
        <f t="shared" si="2164"/>
        <v>7976.4742463085968</v>
      </c>
      <c r="K10635" s="2">
        <f t="shared" si="2165"/>
        <v>163480.45566507979</v>
      </c>
      <c r="L10635" s="2">
        <f t="shared" si="2166"/>
        <v>231664</v>
      </c>
      <c r="M10635" s="2">
        <f t="shared" si="2167"/>
        <v>42240</v>
      </c>
      <c r="N10635" s="6">
        <f t="shared" si="2168"/>
        <v>0</v>
      </c>
      <c r="O10635" s="2">
        <f t="shared" si="2169"/>
        <v>5943.5443349202105</v>
      </c>
      <c r="P10635" s="2" t="str">
        <f t="shared" si="2170"/>
        <v/>
      </c>
    </row>
    <row r="10636" spans="1:16">
      <c r="A10636" s="6">
        <v>16</v>
      </c>
      <c r="B10636" s="6">
        <v>6</v>
      </c>
      <c r="C10636" s="6">
        <v>30</v>
      </c>
      <c r="D10636" s="6">
        <f t="shared" si="2158"/>
        <v>52</v>
      </c>
      <c r="E10636" s="5">
        <f t="shared" si="2159"/>
        <v>6616.761100354398</v>
      </c>
      <c r="F10636" s="5">
        <f t="shared" si="2160"/>
        <v>208.74481527832023</v>
      </c>
      <c r="G10636" s="5">
        <f t="shared" si="2161"/>
        <v>1959.6780360096488</v>
      </c>
      <c r="H10636" s="5">
        <f t="shared" si="2162"/>
        <v>8785.1839516423661</v>
      </c>
      <c r="I10636" s="5">
        <f t="shared" si="2163"/>
        <v>720</v>
      </c>
      <c r="J10636" s="5">
        <f t="shared" si="2164"/>
        <v>8065.1839516423661</v>
      </c>
      <c r="K10636" s="2">
        <f t="shared" si="2165"/>
        <v>165020.55471601328</v>
      </c>
      <c r="L10636" s="2">
        <f t="shared" si="2166"/>
        <v>234364</v>
      </c>
      <c r="M10636" s="2">
        <f t="shared" si="2167"/>
        <v>43120</v>
      </c>
      <c r="N10636" s="6">
        <f t="shared" si="2168"/>
        <v>0</v>
      </c>
      <c r="O10636" s="2">
        <f t="shared" si="2169"/>
        <v>6223.4452839867154</v>
      </c>
      <c r="P10636" s="2" t="str">
        <f t="shared" si="2170"/>
        <v/>
      </c>
    </row>
    <row r="10637" spans="1:16">
      <c r="A10637" s="6">
        <v>16</v>
      </c>
      <c r="B10637" s="6">
        <v>7</v>
      </c>
      <c r="C10637" s="6">
        <v>0</v>
      </c>
      <c r="D10637" s="6">
        <f t="shared" si="2158"/>
        <v>23</v>
      </c>
      <c r="E10637" s="5">
        <f t="shared" si="2159"/>
        <v>6616.761100354398</v>
      </c>
      <c r="F10637" s="5">
        <f t="shared" si="2160"/>
        <v>249.62400827032465</v>
      </c>
      <c r="G10637" s="5">
        <f t="shared" si="2161"/>
        <v>0</v>
      </c>
      <c r="H10637" s="5">
        <f t="shared" si="2162"/>
        <v>6866.3851086247223</v>
      </c>
      <c r="I10637" s="5">
        <f t="shared" si="2163"/>
        <v>720</v>
      </c>
      <c r="J10637" s="5">
        <f t="shared" si="2164"/>
        <v>6146.3851086247223</v>
      </c>
      <c r="K10637" s="2">
        <f t="shared" si="2165"/>
        <v>131708.07480251254</v>
      </c>
      <c r="L10637" s="2">
        <f t="shared" si="2166"/>
        <v>155458</v>
      </c>
      <c r="M10637" s="2">
        <f t="shared" si="2167"/>
        <v>17160</v>
      </c>
      <c r="N10637" s="6">
        <f t="shared" si="2168"/>
        <v>0</v>
      </c>
      <c r="O10637" s="2">
        <f t="shared" si="2169"/>
        <v>-13410.074802512536</v>
      </c>
      <c r="P10637" s="2" t="str">
        <f t="shared" si="2170"/>
        <v/>
      </c>
    </row>
    <row r="10638" spans="1:16">
      <c r="A10638" s="6">
        <v>16</v>
      </c>
      <c r="B10638" s="6">
        <v>7</v>
      </c>
      <c r="C10638" s="6">
        <v>1</v>
      </c>
      <c r="D10638" s="6">
        <f t="shared" si="2158"/>
        <v>24</v>
      </c>
      <c r="E10638" s="5">
        <f t="shared" si="2159"/>
        <v>6616.761100354398</v>
      </c>
      <c r="F10638" s="5">
        <f t="shared" si="2160"/>
        <v>249.62400827032465</v>
      </c>
      <c r="G10638" s="5">
        <f t="shared" si="2161"/>
        <v>45.5625</v>
      </c>
      <c r="H10638" s="5">
        <f t="shared" si="2162"/>
        <v>6911.9476086247223</v>
      </c>
      <c r="I10638" s="5">
        <f t="shared" si="2163"/>
        <v>720</v>
      </c>
      <c r="J10638" s="5">
        <f t="shared" si="2164"/>
        <v>6191.9476086247223</v>
      </c>
      <c r="K10638" s="2">
        <f t="shared" si="2165"/>
        <v>132499.09042751254</v>
      </c>
      <c r="L10638" s="2">
        <f t="shared" si="2166"/>
        <v>158158</v>
      </c>
      <c r="M10638" s="2">
        <f t="shared" si="2167"/>
        <v>18040</v>
      </c>
      <c r="N10638" s="6">
        <f t="shared" si="2168"/>
        <v>0</v>
      </c>
      <c r="O10638" s="2">
        <f t="shared" si="2169"/>
        <v>-12381.090427512536</v>
      </c>
      <c r="P10638" s="2" t="str">
        <f t="shared" si="2170"/>
        <v/>
      </c>
    </row>
    <row r="10639" spans="1:16">
      <c r="A10639" s="6">
        <v>16</v>
      </c>
      <c r="B10639" s="6">
        <v>7</v>
      </c>
      <c r="C10639" s="6">
        <v>2</v>
      </c>
      <c r="D10639" s="6">
        <f t="shared" si="2158"/>
        <v>25</v>
      </c>
      <c r="E10639" s="5">
        <f t="shared" si="2159"/>
        <v>6616.761100354398</v>
      </c>
      <c r="F10639" s="5">
        <f t="shared" si="2160"/>
        <v>249.62400827032465</v>
      </c>
      <c r="G10639" s="5">
        <f t="shared" si="2161"/>
        <v>92.264062499999994</v>
      </c>
      <c r="H10639" s="5">
        <f t="shared" si="2162"/>
        <v>6958.6491711247227</v>
      </c>
      <c r="I10639" s="5">
        <f t="shared" si="2163"/>
        <v>720</v>
      </c>
      <c r="J10639" s="5">
        <f t="shared" si="2164"/>
        <v>6238.6491711247227</v>
      </c>
      <c r="K10639" s="2">
        <f t="shared" si="2165"/>
        <v>133309.88144313754</v>
      </c>
      <c r="L10639" s="2">
        <f t="shared" si="2166"/>
        <v>160858</v>
      </c>
      <c r="M10639" s="2">
        <f t="shared" si="2167"/>
        <v>18920</v>
      </c>
      <c r="N10639" s="6">
        <f t="shared" si="2168"/>
        <v>0</v>
      </c>
      <c r="O10639" s="2">
        <f t="shared" si="2169"/>
        <v>-11371.881443137536</v>
      </c>
      <c r="P10639" s="2" t="str">
        <f t="shared" si="2170"/>
        <v/>
      </c>
    </row>
    <row r="10640" spans="1:16">
      <c r="A10640" s="6">
        <v>16</v>
      </c>
      <c r="B10640" s="6">
        <v>7</v>
      </c>
      <c r="C10640" s="6">
        <v>3</v>
      </c>
      <c r="D10640" s="6">
        <f t="shared" si="2158"/>
        <v>26</v>
      </c>
      <c r="E10640" s="5">
        <f t="shared" si="2159"/>
        <v>6616.761100354398</v>
      </c>
      <c r="F10640" s="5">
        <f t="shared" si="2160"/>
        <v>249.62400827032465</v>
      </c>
      <c r="G10640" s="5">
        <f t="shared" si="2161"/>
        <v>140.12604492187498</v>
      </c>
      <c r="H10640" s="5">
        <f t="shared" si="2162"/>
        <v>7006.5111535465976</v>
      </c>
      <c r="I10640" s="5">
        <f t="shared" si="2163"/>
        <v>720</v>
      </c>
      <c r="J10640" s="5">
        <f t="shared" si="2164"/>
        <v>6286.5111535465976</v>
      </c>
      <c r="K10640" s="2">
        <f t="shared" si="2165"/>
        <v>134140.81863796175</v>
      </c>
      <c r="L10640" s="2">
        <f t="shared" si="2166"/>
        <v>163558</v>
      </c>
      <c r="M10640" s="2">
        <f t="shared" si="2167"/>
        <v>19800</v>
      </c>
      <c r="N10640" s="6">
        <f t="shared" si="2168"/>
        <v>0</v>
      </c>
      <c r="O10640" s="2">
        <f t="shared" si="2169"/>
        <v>-10382.818637961755</v>
      </c>
      <c r="P10640" s="2" t="str">
        <f t="shared" si="2170"/>
        <v/>
      </c>
    </row>
    <row r="10641" spans="1:16">
      <c r="A10641" s="6">
        <v>16</v>
      </c>
      <c r="B10641" s="6">
        <v>7</v>
      </c>
      <c r="C10641" s="6">
        <v>4</v>
      </c>
      <c r="D10641" s="6">
        <f t="shared" si="2158"/>
        <v>27</v>
      </c>
      <c r="E10641" s="5">
        <f t="shared" si="2159"/>
        <v>6616.761100354398</v>
      </c>
      <c r="F10641" s="5">
        <f t="shared" si="2160"/>
        <v>249.62400827032465</v>
      </c>
      <c r="G10641" s="5">
        <f t="shared" si="2161"/>
        <v>189.17016064453125</v>
      </c>
      <c r="H10641" s="5">
        <f t="shared" si="2162"/>
        <v>7055.5552692692536</v>
      </c>
      <c r="I10641" s="5">
        <f t="shared" si="2163"/>
        <v>720</v>
      </c>
      <c r="J10641" s="5">
        <f t="shared" si="2164"/>
        <v>6335.5552692692536</v>
      </c>
      <c r="K10641" s="2">
        <f t="shared" si="2165"/>
        <v>134992.27898036898</v>
      </c>
      <c r="L10641" s="2">
        <f t="shared" si="2166"/>
        <v>166258</v>
      </c>
      <c r="M10641" s="2">
        <f t="shared" si="2167"/>
        <v>20680</v>
      </c>
      <c r="N10641" s="6">
        <f t="shared" si="2168"/>
        <v>0</v>
      </c>
      <c r="O10641" s="2">
        <f t="shared" si="2169"/>
        <v>-9414.2789803689811</v>
      </c>
      <c r="P10641" s="2" t="str">
        <f t="shared" si="2170"/>
        <v/>
      </c>
    </row>
    <row r="10642" spans="1:16">
      <c r="A10642" s="6">
        <v>16</v>
      </c>
      <c r="B10642" s="6">
        <v>7</v>
      </c>
      <c r="C10642" s="6">
        <v>5</v>
      </c>
      <c r="D10642" s="6">
        <f t="shared" si="2158"/>
        <v>28</v>
      </c>
      <c r="E10642" s="5">
        <f t="shared" si="2159"/>
        <v>6616.761100354398</v>
      </c>
      <c r="F10642" s="5">
        <f t="shared" si="2160"/>
        <v>249.62400827032465</v>
      </c>
      <c r="G10642" s="5">
        <f t="shared" si="2161"/>
        <v>239.41848456573481</v>
      </c>
      <c r="H10642" s="5">
        <f t="shared" si="2162"/>
        <v>7105.8035931904569</v>
      </c>
      <c r="I10642" s="5">
        <f t="shared" si="2163"/>
        <v>720</v>
      </c>
      <c r="J10642" s="5">
        <f t="shared" si="2164"/>
        <v>6385.8035931904569</v>
      </c>
      <c r="K10642" s="2">
        <f t="shared" si="2165"/>
        <v>135864.6457151121</v>
      </c>
      <c r="L10642" s="2">
        <f t="shared" si="2166"/>
        <v>168958</v>
      </c>
      <c r="M10642" s="2">
        <f t="shared" si="2167"/>
        <v>21560</v>
      </c>
      <c r="N10642" s="6">
        <f t="shared" si="2168"/>
        <v>0</v>
      </c>
      <c r="O10642" s="2">
        <f t="shared" si="2169"/>
        <v>-8466.6457151120994</v>
      </c>
      <c r="P10642" s="2" t="str">
        <f t="shared" si="2170"/>
        <v/>
      </c>
    </row>
    <row r="10643" spans="1:16">
      <c r="A10643" s="6">
        <v>16</v>
      </c>
      <c r="B10643" s="6">
        <v>7</v>
      </c>
      <c r="C10643" s="6">
        <v>6</v>
      </c>
      <c r="D10643" s="6">
        <f t="shared" si="2158"/>
        <v>29</v>
      </c>
      <c r="E10643" s="5">
        <f t="shared" si="2159"/>
        <v>6616.761100354398</v>
      </c>
      <c r="F10643" s="5">
        <f t="shared" si="2160"/>
        <v>249.62400827032465</v>
      </c>
      <c r="G10643" s="5">
        <f t="shared" si="2161"/>
        <v>290.89345874736784</v>
      </c>
      <c r="H10643" s="5">
        <f t="shared" si="2162"/>
        <v>7157.27856737209</v>
      </c>
      <c r="I10643" s="5">
        <f t="shared" si="2163"/>
        <v>720</v>
      </c>
      <c r="J10643" s="5">
        <f t="shared" si="2164"/>
        <v>6437.27856737209</v>
      </c>
      <c r="K10643" s="2">
        <f t="shared" si="2165"/>
        <v>136758.30846132099</v>
      </c>
      <c r="L10643" s="2">
        <f t="shared" si="2166"/>
        <v>171658</v>
      </c>
      <c r="M10643" s="2">
        <f t="shared" si="2167"/>
        <v>22440</v>
      </c>
      <c r="N10643" s="6">
        <f t="shared" si="2168"/>
        <v>0</v>
      </c>
      <c r="O10643" s="2">
        <f t="shared" si="2169"/>
        <v>-7540.308461320994</v>
      </c>
      <c r="P10643" s="2" t="str">
        <f t="shared" si="2170"/>
        <v/>
      </c>
    </row>
    <row r="10644" spans="1:16">
      <c r="A10644" s="6">
        <v>16</v>
      </c>
      <c r="B10644" s="6">
        <v>7</v>
      </c>
      <c r="C10644" s="6">
        <v>7</v>
      </c>
      <c r="D10644" s="6">
        <f t="shared" si="2158"/>
        <v>30</v>
      </c>
      <c r="E10644" s="5">
        <f t="shared" si="2159"/>
        <v>6616.761100354398</v>
      </c>
      <c r="F10644" s="5">
        <f t="shared" si="2160"/>
        <v>249.62400827032465</v>
      </c>
      <c r="G10644" s="5">
        <f t="shared" si="2161"/>
        <v>343.61789814532818</v>
      </c>
      <c r="H10644" s="5">
        <f t="shared" si="2162"/>
        <v>7210.0030067700509</v>
      </c>
      <c r="I10644" s="5">
        <f t="shared" si="2163"/>
        <v>720</v>
      </c>
      <c r="J10644" s="5">
        <f t="shared" si="2164"/>
        <v>6490.0030067700509</v>
      </c>
      <c r="K10644" s="2">
        <f t="shared" si="2165"/>
        <v>137673.66331198005</v>
      </c>
      <c r="L10644" s="2">
        <f t="shared" si="2166"/>
        <v>174358</v>
      </c>
      <c r="M10644" s="2">
        <f t="shared" si="2167"/>
        <v>23320</v>
      </c>
      <c r="N10644" s="6">
        <f t="shared" si="2168"/>
        <v>0</v>
      </c>
      <c r="O10644" s="2">
        <f t="shared" si="2169"/>
        <v>-6635.6633119800535</v>
      </c>
      <c r="P10644" s="2" t="str">
        <f t="shared" si="2170"/>
        <v/>
      </c>
    </row>
    <row r="10645" spans="1:16">
      <c r="A10645" s="6">
        <v>16</v>
      </c>
      <c r="B10645" s="6">
        <v>7</v>
      </c>
      <c r="C10645" s="6">
        <v>8</v>
      </c>
      <c r="D10645" s="6">
        <f t="shared" si="2158"/>
        <v>31</v>
      </c>
      <c r="E10645" s="5">
        <f t="shared" si="2159"/>
        <v>6616.761100354398</v>
      </c>
      <c r="F10645" s="5">
        <f t="shared" si="2160"/>
        <v>249.62400827032465</v>
      </c>
      <c r="G10645" s="5">
        <f t="shared" si="2161"/>
        <v>397.61499642530839</v>
      </c>
      <c r="H10645" s="5">
        <f t="shared" si="2162"/>
        <v>7264.0001050500305</v>
      </c>
      <c r="I10645" s="5">
        <f t="shared" si="2163"/>
        <v>720</v>
      </c>
      <c r="J10645" s="5">
        <f t="shared" si="2164"/>
        <v>6544.0001050500305</v>
      </c>
      <c r="K10645" s="2">
        <f t="shared" si="2165"/>
        <v>138611.11293489637</v>
      </c>
      <c r="L10645" s="2">
        <f t="shared" si="2166"/>
        <v>177058</v>
      </c>
      <c r="M10645" s="2">
        <f t="shared" si="2167"/>
        <v>24200</v>
      </c>
      <c r="N10645" s="6">
        <f t="shared" si="2168"/>
        <v>0</v>
      </c>
      <c r="O10645" s="2">
        <f t="shared" si="2169"/>
        <v>-5753.1129348963732</v>
      </c>
      <c r="P10645" s="2" t="str">
        <f t="shared" si="2170"/>
        <v/>
      </c>
    </row>
    <row r="10646" spans="1:16">
      <c r="A10646" s="6">
        <v>16</v>
      </c>
      <c r="B10646" s="6">
        <v>7</v>
      </c>
      <c r="C10646" s="6">
        <v>9</v>
      </c>
      <c r="D10646" s="6">
        <f t="shared" si="2158"/>
        <v>32</v>
      </c>
      <c r="E10646" s="5">
        <f t="shared" si="2159"/>
        <v>6616.761100354398</v>
      </c>
      <c r="F10646" s="5">
        <f t="shared" si="2160"/>
        <v>249.62400827032465</v>
      </c>
      <c r="G10646" s="5">
        <f t="shared" si="2161"/>
        <v>452.90833186570285</v>
      </c>
      <c r="H10646" s="5">
        <f t="shared" si="2162"/>
        <v>7319.2934404904254</v>
      </c>
      <c r="I10646" s="5">
        <f t="shared" si="2163"/>
        <v>720</v>
      </c>
      <c r="J10646" s="5">
        <f t="shared" si="2164"/>
        <v>6599.2934404904254</v>
      </c>
      <c r="K10646" s="2">
        <f t="shared" si="2165"/>
        <v>139571.06667518098</v>
      </c>
      <c r="L10646" s="2">
        <f t="shared" si="2166"/>
        <v>179758</v>
      </c>
      <c r="M10646" s="2">
        <f t="shared" si="2167"/>
        <v>25080</v>
      </c>
      <c r="N10646" s="6">
        <f t="shared" si="2168"/>
        <v>0</v>
      </c>
      <c r="O10646" s="2">
        <f t="shared" si="2169"/>
        <v>-4893.0666751809767</v>
      </c>
      <c r="P10646" s="2" t="str">
        <f t="shared" si="2170"/>
        <v/>
      </c>
    </row>
    <row r="10647" spans="1:16">
      <c r="A10647" s="6">
        <v>16</v>
      </c>
      <c r="B10647" s="6">
        <v>7</v>
      </c>
      <c r="C10647" s="6">
        <v>10</v>
      </c>
      <c r="D10647" s="6">
        <f t="shared" si="2158"/>
        <v>33</v>
      </c>
      <c r="E10647" s="5">
        <f t="shared" si="2159"/>
        <v>6616.761100354398</v>
      </c>
      <c r="F10647" s="5">
        <f t="shared" si="2160"/>
        <v>249.62400827032465</v>
      </c>
      <c r="G10647" s="5">
        <f t="shared" si="2161"/>
        <v>509.52187334891573</v>
      </c>
      <c r="H10647" s="5">
        <f t="shared" si="2162"/>
        <v>7375.9069819736378</v>
      </c>
      <c r="I10647" s="5">
        <f t="shared" si="2163"/>
        <v>720</v>
      </c>
      <c r="J10647" s="5">
        <f t="shared" si="2164"/>
        <v>6655.9069819736378</v>
      </c>
      <c r="K10647" s="2">
        <f t="shared" si="2165"/>
        <v>140553.94065926454</v>
      </c>
      <c r="L10647" s="2">
        <f t="shared" si="2166"/>
        <v>182458</v>
      </c>
      <c r="M10647" s="2">
        <f t="shared" si="2167"/>
        <v>25960</v>
      </c>
      <c r="N10647" s="6">
        <f t="shared" si="2168"/>
        <v>0</v>
      </c>
      <c r="O10647" s="2">
        <f t="shared" si="2169"/>
        <v>-4055.9406592645391</v>
      </c>
      <c r="P10647" s="2" t="str">
        <f t="shared" si="2170"/>
        <v/>
      </c>
    </row>
    <row r="10648" spans="1:16">
      <c r="A10648" s="6">
        <v>16</v>
      </c>
      <c r="B10648" s="6">
        <v>7</v>
      </c>
      <c r="C10648" s="6">
        <v>11</v>
      </c>
      <c r="D10648" s="6">
        <f t="shared" si="2158"/>
        <v>34</v>
      </c>
      <c r="E10648" s="5">
        <f t="shared" si="2159"/>
        <v>6616.761100354398</v>
      </c>
      <c r="F10648" s="5">
        <f t="shared" si="2160"/>
        <v>249.62400827032465</v>
      </c>
      <c r="G10648" s="5">
        <f t="shared" si="2161"/>
        <v>567.47998644235474</v>
      </c>
      <c r="H10648" s="5">
        <f t="shared" si="2162"/>
        <v>7433.8650950670772</v>
      </c>
      <c r="I10648" s="5">
        <f t="shared" si="2163"/>
        <v>720</v>
      </c>
      <c r="J10648" s="5">
        <f t="shared" si="2164"/>
        <v>6713.8650950670772</v>
      </c>
      <c r="K10648" s="2">
        <f t="shared" si="2165"/>
        <v>141560.15790047008</v>
      </c>
      <c r="L10648" s="2">
        <f t="shared" si="2166"/>
        <v>185158</v>
      </c>
      <c r="M10648" s="2">
        <f t="shared" si="2167"/>
        <v>26840</v>
      </c>
      <c r="N10648" s="6">
        <f t="shared" si="2168"/>
        <v>0</v>
      </c>
      <c r="O10648" s="2">
        <f t="shared" si="2169"/>
        <v>-3242.1579004700761</v>
      </c>
      <c r="P10648" s="2" t="str">
        <f t="shared" si="2170"/>
        <v/>
      </c>
    </row>
    <row r="10649" spans="1:16">
      <c r="A10649" s="6">
        <v>16</v>
      </c>
      <c r="B10649" s="6">
        <v>7</v>
      </c>
      <c r="C10649" s="6">
        <v>12</v>
      </c>
      <c r="D10649" s="6">
        <f t="shared" si="2158"/>
        <v>35</v>
      </c>
      <c r="E10649" s="5">
        <f t="shared" si="2159"/>
        <v>6616.761100354398</v>
      </c>
      <c r="F10649" s="5">
        <f t="shared" si="2160"/>
        <v>249.62400827032465</v>
      </c>
      <c r="G10649" s="5">
        <f t="shared" si="2161"/>
        <v>626.80743957041921</v>
      </c>
      <c r="H10649" s="5">
        <f t="shared" si="2162"/>
        <v>7493.1925481951412</v>
      </c>
      <c r="I10649" s="5">
        <f t="shared" si="2163"/>
        <v>720</v>
      </c>
      <c r="J10649" s="5">
        <f t="shared" si="2164"/>
        <v>6773.1925481951412</v>
      </c>
      <c r="K10649" s="2">
        <f t="shared" si="2165"/>
        <v>142590.14840616565</v>
      </c>
      <c r="L10649" s="2">
        <f t="shared" si="2166"/>
        <v>187858</v>
      </c>
      <c r="M10649" s="2">
        <f t="shared" si="2167"/>
        <v>27720</v>
      </c>
      <c r="N10649" s="6">
        <f t="shared" si="2168"/>
        <v>0</v>
      </c>
      <c r="O10649" s="2">
        <f t="shared" si="2169"/>
        <v>-2452.148406165652</v>
      </c>
      <c r="P10649" s="2" t="str">
        <f t="shared" si="2170"/>
        <v/>
      </c>
    </row>
    <row r="10650" spans="1:16">
      <c r="A10650" s="6">
        <v>16</v>
      </c>
      <c r="B10650" s="6">
        <v>7</v>
      </c>
      <c r="C10650" s="6">
        <v>13</v>
      </c>
      <c r="D10650" s="6">
        <f t="shared" si="2158"/>
        <v>36</v>
      </c>
      <c r="E10650" s="5">
        <f t="shared" si="2159"/>
        <v>6616.761100354398</v>
      </c>
      <c r="F10650" s="5">
        <f t="shared" si="2160"/>
        <v>249.62400827032465</v>
      </c>
      <c r="G10650" s="5">
        <f t="shared" si="2161"/>
        <v>687.52941027880343</v>
      </c>
      <c r="H10650" s="5">
        <f t="shared" si="2162"/>
        <v>7553.9145189035262</v>
      </c>
      <c r="I10650" s="5">
        <f t="shared" si="2163"/>
        <v>720</v>
      </c>
      <c r="J10650" s="5">
        <f t="shared" si="2164"/>
        <v>6833.9145189035262</v>
      </c>
      <c r="K10650" s="2">
        <f t="shared" si="2165"/>
        <v>143644.34928651954</v>
      </c>
      <c r="L10650" s="2">
        <f t="shared" si="2166"/>
        <v>190558</v>
      </c>
      <c r="M10650" s="2">
        <f t="shared" si="2167"/>
        <v>28600</v>
      </c>
      <c r="N10650" s="6">
        <f t="shared" si="2168"/>
        <v>0</v>
      </c>
      <c r="O10650" s="2">
        <f t="shared" si="2169"/>
        <v>-1686.349286519544</v>
      </c>
      <c r="P10650" s="2" t="str">
        <f t="shared" si="2170"/>
        <v/>
      </c>
    </row>
    <row r="10651" spans="1:16">
      <c r="A10651" s="6">
        <v>16</v>
      </c>
      <c r="B10651" s="6">
        <v>7</v>
      </c>
      <c r="C10651" s="6">
        <v>14</v>
      </c>
      <c r="D10651" s="6">
        <f t="shared" si="2158"/>
        <v>37</v>
      </c>
      <c r="E10651" s="5">
        <f t="shared" si="2159"/>
        <v>6616.761100354398</v>
      </c>
      <c r="F10651" s="5">
        <f t="shared" si="2160"/>
        <v>249.62400827032465</v>
      </c>
      <c r="G10651" s="5">
        <f t="shared" si="2161"/>
        <v>749.67149159246469</v>
      </c>
      <c r="H10651" s="5">
        <f t="shared" si="2162"/>
        <v>7616.0566002171872</v>
      </c>
      <c r="I10651" s="5">
        <f t="shared" si="2163"/>
        <v>720</v>
      </c>
      <c r="J10651" s="5">
        <f t="shared" si="2164"/>
        <v>6896.0566002171872</v>
      </c>
      <c r="K10651" s="2">
        <f t="shared" si="2165"/>
        <v>144723.2048648817</v>
      </c>
      <c r="L10651" s="2">
        <f t="shared" si="2166"/>
        <v>193258</v>
      </c>
      <c r="M10651" s="2">
        <f t="shared" si="2167"/>
        <v>29480</v>
      </c>
      <c r="N10651" s="6">
        <f t="shared" si="2168"/>
        <v>0</v>
      </c>
      <c r="O10651" s="2">
        <f t="shared" si="2169"/>
        <v>-945.2048648816999</v>
      </c>
      <c r="P10651" s="2" t="str">
        <f t="shared" si="2170"/>
        <v/>
      </c>
    </row>
    <row r="10652" spans="1:16">
      <c r="A10652" s="6">
        <v>16</v>
      </c>
      <c r="B10652" s="6">
        <v>7</v>
      </c>
      <c r="C10652" s="6">
        <v>15</v>
      </c>
      <c r="D10652" s="6">
        <f t="shared" si="2158"/>
        <v>38</v>
      </c>
      <c r="E10652" s="5">
        <f t="shared" si="2159"/>
        <v>6616.761100354398</v>
      </c>
      <c r="F10652" s="5">
        <f t="shared" si="2160"/>
        <v>249.62400827032465</v>
      </c>
      <c r="G10652" s="5">
        <f t="shared" si="2161"/>
        <v>813.25969846861108</v>
      </c>
      <c r="H10652" s="5">
        <f t="shared" si="2162"/>
        <v>7679.6448070933329</v>
      </c>
      <c r="I10652" s="5">
        <f t="shared" si="2163"/>
        <v>720</v>
      </c>
      <c r="J10652" s="5">
        <f t="shared" si="2164"/>
        <v>6959.6448070933329</v>
      </c>
      <c r="K10652" s="2">
        <f t="shared" si="2165"/>
        <v>145827.1667898148</v>
      </c>
      <c r="L10652" s="2">
        <f t="shared" si="2166"/>
        <v>195958</v>
      </c>
      <c r="M10652" s="2">
        <f t="shared" si="2167"/>
        <v>30360</v>
      </c>
      <c r="N10652" s="6">
        <f t="shared" si="2168"/>
        <v>0</v>
      </c>
      <c r="O10652" s="2">
        <f t="shared" si="2169"/>
        <v>-229.16678981480072</v>
      </c>
      <c r="P10652" s="2" t="str">
        <f t="shared" si="2170"/>
        <v/>
      </c>
    </row>
    <row r="10653" spans="1:16">
      <c r="A10653" s="6">
        <v>16</v>
      </c>
      <c r="B10653" s="6">
        <v>7</v>
      </c>
      <c r="C10653" s="6">
        <v>16</v>
      </c>
      <c r="D10653" s="6">
        <f t="shared" si="2158"/>
        <v>39</v>
      </c>
      <c r="E10653" s="5">
        <f t="shared" si="2159"/>
        <v>6616.761100354398</v>
      </c>
      <c r="F10653" s="5">
        <f t="shared" si="2160"/>
        <v>249.62400827032465</v>
      </c>
      <c r="G10653" s="5">
        <f t="shared" si="2161"/>
        <v>878.32047434610013</v>
      </c>
      <c r="H10653" s="5">
        <f t="shared" si="2162"/>
        <v>7744.7055829708224</v>
      </c>
      <c r="I10653" s="5">
        <f t="shared" si="2163"/>
        <v>720</v>
      </c>
      <c r="J10653" s="5">
        <f t="shared" si="2164"/>
        <v>7024.7055829708224</v>
      </c>
      <c r="K10653" s="2">
        <f t="shared" si="2165"/>
        <v>146956.694148799</v>
      </c>
      <c r="L10653" s="2">
        <f t="shared" si="2166"/>
        <v>198658</v>
      </c>
      <c r="M10653" s="2">
        <f t="shared" si="2167"/>
        <v>31240</v>
      </c>
      <c r="N10653" s="6">
        <f t="shared" si="2168"/>
        <v>0</v>
      </c>
      <c r="O10653" s="2">
        <f t="shared" si="2169"/>
        <v>461.30585120100295</v>
      </c>
      <c r="P10653" s="2" t="str">
        <f t="shared" si="2170"/>
        <v/>
      </c>
    </row>
    <row r="10654" spans="1:16">
      <c r="A10654" s="6">
        <v>16</v>
      </c>
      <c r="B10654" s="6">
        <v>7</v>
      </c>
      <c r="C10654" s="6">
        <v>17</v>
      </c>
      <c r="D10654" s="6">
        <f t="shared" si="2158"/>
        <v>40</v>
      </c>
      <c r="E10654" s="5">
        <f t="shared" si="2159"/>
        <v>6616.761100354398</v>
      </c>
      <c r="F10654" s="5">
        <f t="shared" si="2160"/>
        <v>249.62400827032465</v>
      </c>
      <c r="G10654" s="5">
        <f t="shared" si="2161"/>
        <v>944.88069779264049</v>
      </c>
      <c r="H10654" s="5">
        <f t="shared" si="2162"/>
        <v>7811.2658064173629</v>
      </c>
      <c r="I10654" s="5">
        <f t="shared" si="2163"/>
        <v>720</v>
      </c>
      <c r="J10654" s="5">
        <f t="shared" si="2164"/>
        <v>7091.2658064173629</v>
      </c>
      <c r="K10654" s="2">
        <f t="shared" si="2165"/>
        <v>148112.25358363477</v>
      </c>
      <c r="L10654" s="2">
        <f t="shared" si="2166"/>
        <v>201358</v>
      </c>
      <c r="M10654" s="2">
        <f t="shared" si="2167"/>
        <v>32120</v>
      </c>
      <c r="N10654" s="6">
        <f t="shared" si="2168"/>
        <v>0</v>
      </c>
      <c r="O10654" s="2">
        <f t="shared" si="2169"/>
        <v>1125.746416365233</v>
      </c>
      <c r="P10654" s="2" t="str">
        <f t="shared" si="2170"/>
        <v/>
      </c>
    </row>
    <row r="10655" spans="1:16">
      <c r="A10655" s="6">
        <v>16</v>
      </c>
      <c r="B10655" s="6">
        <v>7</v>
      </c>
      <c r="C10655" s="6">
        <v>18</v>
      </c>
      <c r="D10655" s="6">
        <f t="shared" si="2158"/>
        <v>41</v>
      </c>
      <c r="E10655" s="5">
        <f t="shared" si="2159"/>
        <v>6616.761100354398</v>
      </c>
      <c r="F10655" s="5">
        <f t="shared" si="2160"/>
        <v>249.62400827032465</v>
      </c>
      <c r="G10655" s="5">
        <f t="shared" si="2161"/>
        <v>1012.9676892512279</v>
      </c>
      <c r="H10655" s="5">
        <f t="shared" si="2162"/>
        <v>7879.3527978759503</v>
      </c>
      <c r="I10655" s="5">
        <f t="shared" si="2163"/>
        <v>720</v>
      </c>
      <c r="J10655" s="5">
        <f t="shared" si="2164"/>
        <v>7159.3527978759503</v>
      </c>
      <c r="K10655" s="2">
        <f t="shared" si="2165"/>
        <v>149294.31940756858</v>
      </c>
      <c r="L10655" s="2">
        <f t="shared" si="2166"/>
        <v>204058</v>
      </c>
      <c r="M10655" s="2">
        <f t="shared" si="2167"/>
        <v>33000</v>
      </c>
      <c r="N10655" s="6">
        <f t="shared" si="2168"/>
        <v>0</v>
      </c>
      <c r="O10655" s="2">
        <f t="shared" si="2169"/>
        <v>1763.6805924314249</v>
      </c>
      <c r="P10655" s="2" t="str">
        <f t="shared" si="2170"/>
        <v/>
      </c>
    </row>
    <row r="10656" spans="1:16">
      <c r="A10656" s="6">
        <v>16</v>
      </c>
      <c r="B10656" s="6">
        <v>7</v>
      </c>
      <c r="C10656" s="6">
        <v>19</v>
      </c>
      <c r="D10656" s="6">
        <f t="shared" si="2158"/>
        <v>42</v>
      </c>
      <c r="E10656" s="5">
        <f t="shared" si="2159"/>
        <v>6616.761100354398</v>
      </c>
      <c r="F10656" s="5">
        <f t="shared" si="2160"/>
        <v>249.62400827032465</v>
      </c>
      <c r="G10656" s="5">
        <f t="shared" si="2161"/>
        <v>1082.6092178872495</v>
      </c>
      <c r="H10656" s="5">
        <f t="shared" si="2162"/>
        <v>7948.9943265119718</v>
      </c>
      <c r="I10656" s="5">
        <f t="shared" si="2163"/>
        <v>720</v>
      </c>
      <c r="J10656" s="5">
        <f t="shared" si="2164"/>
        <v>7228.9943265119718</v>
      </c>
      <c r="K10656" s="2">
        <f t="shared" si="2165"/>
        <v>150503.37372416619</v>
      </c>
      <c r="L10656" s="2">
        <f t="shared" si="2166"/>
        <v>206758</v>
      </c>
      <c r="M10656" s="2">
        <f t="shared" si="2167"/>
        <v>33880</v>
      </c>
      <c r="N10656" s="6">
        <f t="shared" si="2168"/>
        <v>0</v>
      </c>
      <c r="O10656" s="2">
        <f t="shared" si="2169"/>
        <v>2374.6262758338125</v>
      </c>
      <c r="P10656" s="2" t="str">
        <f t="shared" si="2170"/>
        <v/>
      </c>
    </row>
    <row r="10657" spans="1:16">
      <c r="A10657" s="6">
        <v>16</v>
      </c>
      <c r="B10657" s="6">
        <v>7</v>
      </c>
      <c r="C10657" s="6">
        <v>20</v>
      </c>
      <c r="D10657" s="6">
        <f t="shared" si="2158"/>
        <v>43</v>
      </c>
      <c r="E10657" s="5">
        <f t="shared" si="2159"/>
        <v>6616.761100354398</v>
      </c>
      <c r="F10657" s="5">
        <f t="shared" si="2160"/>
        <v>249.62400827032465</v>
      </c>
      <c r="G10657" s="5">
        <f t="shared" si="2161"/>
        <v>1153.8335085377266</v>
      </c>
      <c r="H10657" s="5">
        <f t="shared" si="2162"/>
        <v>8020.2186171624489</v>
      </c>
      <c r="I10657" s="5">
        <f t="shared" si="2163"/>
        <v>720</v>
      </c>
      <c r="J10657" s="5">
        <f t="shared" si="2164"/>
        <v>7300.2186171624489</v>
      </c>
      <c r="K10657" s="2">
        <f t="shared" si="2165"/>
        <v>151739.9065479592</v>
      </c>
      <c r="L10657" s="2">
        <f t="shared" si="2166"/>
        <v>209458</v>
      </c>
      <c r="M10657" s="2">
        <f t="shared" si="2167"/>
        <v>34760</v>
      </c>
      <c r="N10657" s="6">
        <f t="shared" si="2168"/>
        <v>0</v>
      </c>
      <c r="O10657" s="2">
        <f t="shared" si="2169"/>
        <v>2958.0934520408046</v>
      </c>
      <c r="P10657" s="2" t="str">
        <f t="shared" si="2170"/>
        <v/>
      </c>
    </row>
    <row r="10658" spans="1:16">
      <c r="A10658" s="6">
        <v>16</v>
      </c>
      <c r="B10658" s="6">
        <v>7</v>
      </c>
      <c r="C10658" s="6">
        <v>21</v>
      </c>
      <c r="D10658" s="6">
        <f t="shared" si="2158"/>
        <v>44</v>
      </c>
      <c r="E10658" s="5">
        <f t="shared" si="2159"/>
        <v>6616.761100354398</v>
      </c>
      <c r="F10658" s="5">
        <f t="shared" si="2160"/>
        <v>249.62400827032465</v>
      </c>
      <c r="G10658" s="5">
        <f t="shared" si="2161"/>
        <v>1226.6692487641703</v>
      </c>
      <c r="H10658" s="5">
        <f t="shared" si="2162"/>
        <v>8093.0543573888926</v>
      </c>
      <c r="I10658" s="5">
        <f t="shared" si="2163"/>
        <v>720</v>
      </c>
      <c r="J10658" s="5">
        <f t="shared" si="2164"/>
        <v>7373.0543573888926</v>
      </c>
      <c r="K10658" s="2">
        <f t="shared" si="2165"/>
        <v>153004.41592689051</v>
      </c>
      <c r="L10658" s="2">
        <f t="shared" si="2166"/>
        <v>212158</v>
      </c>
      <c r="M10658" s="2">
        <f t="shared" si="2167"/>
        <v>35640</v>
      </c>
      <c r="N10658" s="6">
        <f t="shared" si="2168"/>
        <v>0</v>
      </c>
      <c r="O10658" s="2">
        <f t="shared" si="2169"/>
        <v>3513.5840731094941</v>
      </c>
      <c r="P10658" s="2" t="str">
        <f t="shared" si="2170"/>
        <v/>
      </c>
    </row>
    <row r="10659" spans="1:16">
      <c r="A10659" s="6">
        <v>16</v>
      </c>
      <c r="B10659" s="6">
        <v>7</v>
      </c>
      <c r="C10659" s="6">
        <v>22</v>
      </c>
      <c r="D10659" s="6">
        <f t="shared" si="2158"/>
        <v>45</v>
      </c>
      <c r="E10659" s="5">
        <f t="shared" si="2159"/>
        <v>6616.761100354398</v>
      </c>
      <c r="F10659" s="5">
        <f t="shared" si="2160"/>
        <v>249.62400827032465</v>
      </c>
      <c r="G10659" s="5">
        <f t="shared" si="2161"/>
        <v>1301.1455960105666</v>
      </c>
      <c r="H10659" s="5">
        <f t="shared" si="2162"/>
        <v>8167.5307046352891</v>
      </c>
      <c r="I10659" s="5">
        <f t="shared" si="2163"/>
        <v>720</v>
      </c>
      <c r="J10659" s="5">
        <f t="shared" si="2164"/>
        <v>7447.5307046352891</v>
      </c>
      <c r="K10659" s="2">
        <f t="shared" si="2165"/>
        <v>154297.40806658487</v>
      </c>
      <c r="L10659" s="2">
        <f t="shared" si="2166"/>
        <v>214858</v>
      </c>
      <c r="M10659" s="2">
        <f t="shared" si="2167"/>
        <v>36520</v>
      </c>
      <c r="N10659" s="6">
        <f t="shared" si="2168"/>
        <v>0</v>
      </c>
      <c r="O10659" s="2">
        <f t="shared" si="2169"/>
        <v>4040.5919334151258</v>
      </c>
      <c r="P10659" s="2" t="str">
        <f t="shared" si="2170"/>
        <v/>
      </c>
    </row>
    <row r="10660" spans="1:16">
      <c r="A10660" s="6">
        <v>16</v>
      </c>
      <c r="B10660" s="6">
        <v>7</v>
      </c>
      <c r="C10660" s="6">
        <v>23</v>
      </c>
      <c r="D10660" s="6">
        <f t="shared" si="2158"/>
        <v>46</v>
      </c>
      <c r="E10660" s="5">
        <f t="shared" si="2159"/>
        <v>6616.761100354398</v>
      </c>
      <c r="F10660" s="5">
        <f t="shared" si="2160"/>
        <v>249.62400827032465</v>
      </c>
      <c r="G10660" s="5">
        <f t="shared" si="2161"/>
        <v>1377.292184868003</v>
      </c>
      <c r="H10660" s="5">
        <f t="shared" si="2162"/>
        <v>8243.6772934927249</v>
      </c>
      <c r="I10660" s="5">
        <f t="shared" si="2163"/>
        <v>720</v>
      </c>
      <c r="J10660" s="5">
        <f t="shared" si="2164"/>
        <v>7523.6772934927249</v>
      </c>
      <c r="K10660" s="2">
        <f t="shared" si="2165"/>
        <v>155619.39745647094</v>
      </c>
      <c r="L10660" s="2">
        <f t="shared" si="2166"/>
        <v>217558</v>
      </c>
      <c r="M10660" s="2">
        <f t="shared" si="2167"/>
        <v>37400</v>
      </c>
      <c r="N10660" s="6">
        <f t="shared" si="2168"/>
        <v>0</v>
      </c>
      <c r="O10660" s="2">
        <f t="shared" si="2169"/>
        <v>4538.6025435290649</v>
      </c>
      <c r="P10660" s="2" t="str">
        <f t="shared" si="2170"/>
        <v/>
      </c>
    </row>
    <row r="10661" spans="1:16">
      <c r="A10661" s="6">
        <v>16</v>
      </c>
      <c r="B10661" s="6">
        <v>7</v>
      </c>
      <c r="C10661" s="6">
        <v>24</v>
      </c>
      <c r="D10661" s="6">
        <f t="shared" si="2158"/>
        <v>47</v>
      </c>
      <c r="E10661" s="5">
        <f t="shared" si="2159"/>
        <v>6616.761100354398</v>
      </c>
      <c r="F10661" s="5">
        <f t="shared" si="2160"/>
        <v>249.62400827032465</v>
      </c>
      <c r="G10661" s="5">
        <f t="shared" si="2161"/>
        <v>1455.1391344474989</v>
      </c>
      <c r="H10661" s="5">
        <f t="shared" si="2162"/>
        <v>8321.524243072221</v>
      </c>
      <c r="I10661" s="5">
        <f t="shared" si="2163"/>
        <v>720</v>
      </c>
      <c r="J10661" s="5">
        <f t="shared" si="2164"/>
        <v>7601.524243072221</v>
      </c>
      <c r="K10661" s="2">
        <f t="shared" si="2165"/>
        <v>156970.90699778163</v>
      </c>
      <c r="L10661" s="2">
        <f t="shared" si="2166"/>
        <v>220258</v>
      </c>
      <c r="M10661" s="2">
        <f t="shared" si="2167"/>
        <v>38280</v>
      </c>
      <c r="N10661" s="6">
        <f t="shared" si="2168"/>
        <v>0</v>
      </c>
      <c r="O10661" s="2">
        <f t="shared" si="2169"/>
        <v>5007.0930022183747</v>
      </c>
      <c r="P10661" s="2" t="str">
        <f t="shared" si="2170"/>
        <v/>
      </c>
    </row>
    <row r="10662" spans="1:16">
      <c r="A10662" s="6">
        <v>16</v>
      </c>
      <c r="B10662" s="6">
        <v>7</v>
      </c>
      <c r="C10662" s="6">
        <v>25</v>
      </c>
      <c r="D10662" s="6">
        <f t="shared" si="2158"/>
        <v>48</v>
      </c>
      <c r="E10662" s="5">
        <f t="shared" si="2159"/>
        <v>6616.761100354398</v>
      </c>
      <c r="F10662" s="5">
        <f t="shared" si="2160"/>
        <v>249.62400827032465</v>
      </c>
      <c r="G10662" s="5">
        <f t="shared" si="2161"/>
        <v>1534.7170558625965</v>
      </c>
      <c r="H10662" s="5">
        <f t="shared" si="2162"/>
        <v>8401.1021644873181</v>
      </c>
      <c r="I10662" s="5">
        <f t="shared" si="2163"/>
        <v>720</v>
      </c>
      <c r="J10662" s="5">
        <f t="shared" si="2164"/>
        <v>7681.1021644873181</v>
      </c>
      <c r="K10662" s="2">
        <f t="shared" si="2165"/>
        <v>158352.46813346038</v>
      </c>
      <c r="L10662" s="2">
        <f t="shared" si="2166"/>
        <v>222958</v>
      </c>
      <c r="M10662" s="2">
        <f t="shared" si="2167"/>
        <v>39160</v>
      </c>
      <c r="N10662" s="6">
        <f t="shared" si="2168"/>
        <v>0</v>
      </c>
      <c r="O10662" s="2">
        <f t="shared" si="2169"/>
        <v>5445.5318665396189</v>
      </c>
      <c r="P10662" s="2" t="str">
        <f t="shared" si="2170"/>
        <v/>
      </c>
    </row>
    <row r="10663" spans="1:16">
      <c r="A10663" s="6">
        <v>16</v>
      </c>
      <c r="B10663" s="6">
        <v>7</v>
      </c>
      <c r="C10663" s="6">
        <v>26</v>
      </c>
      <c r="D10663" s="6">
        <f t="shared" si="2158"/>
        <v>49</v>
      </c>
      <c r="E10663" s="5">
        <f t="shared" si="2159"/>
        <v>6616.761100354398</v>
      </c>
      <c r="F10663" s="5">
        <f t="shared" si="2160"/>
        <v>249.62400827032465</v>
      </c>
      <c r="G10663" s="5">
        <f t="shared" si="2161"/>
        <v>1616.0570598233144</v>
      </c>
      <c r="H10663" s="5">
        <f t="shared" si="2162"/>
        <v>8482.4421684480367</v>
      </c>
      <c r="I10663" s="5">
        <f t="shared" si="2163"/>
        <v>720</v>
      </c>
      <c r="J10663" s="5">
        <f t="shared" si="2164"/>
        <v>7762.4421684480367</v>
      </c>
      <c r="K10663" s="2">
        <f t="shared" si="2165"/>
        <v>159764.62098000065</v>
      </c>
      <c r="L10663" s="2">
        <f t="shared" si="2166"/>
        <v>225658</v>
      </c>
      <c r="M10663" s="2">
        <f t="shared" si="2167"/>
        <v>40040</v>
      </c>
      <c r="N10663" s="6">
        <f t="shared" si="2168"/>
        <v>0</v>
      </c>
      <c r="O10663" s="2">
        <f t="shared" si="2169"/>
        <v>5853.3790199993527</v>
      </c>
      <c r="P10663" s="2" t="str">
        <f t="shared" si="2170"/>
        <v/>
      </c>
    </row>
    <row r="10664" spans="1:16">
      <c r="A10664" s="6">
        <v>16</v>
      </c>
      <c r="B10664" s="6">
        <v>7</v>
      </c>
      <c r="C10664" s="6">
        <v>27</v>
      </c>
      <c r="D10664" s="6">
        <f t="shared" si="2158"/>
        <v>50</v>
      </c>
      <c r="E10664" s="5">
        <f t="shared" si="2159"/>
        <v>6616.761100354398</v>
      </c>
      <c r="F10664" s="5">
        <f t="shared" si="2160"/>
        <v>249.62400827032465</v>
      </c>
      <c r="G10664" s="5">
        <f t="shared" si="2161"/>
        <v>1699.1907643430709</v>
      </c>
      <c r="H10664" s="5">
        <f t="shared" si="2162"/>
        <v>8565.5758729677927</v>
      </c>
      <c r="I10664" s="5">
        <f t="shared" si="2163"/>
        <v>720</v>
      </c>
      <c r="J10664" s="5">
        <f t="shared" si="2164"/>
        <v>7845.5758729677927</v>
      </c>
      <c r="K10664" s="2">
        <f t="shared" si="2165"/>
        <v>161207.9144612464</v>
      </c>
      <c r="L10664" s="2">
        <f t="shared" si="2166"/>
        <v>228358</v>
      </c>
      <c r="M10664" s="2">
        <f t="shared" si="2167"/>
        <v>40920</v>
      </c>
      <c r="N10664" s="6">
        <f t="shared" si="2168"/>
        <v>0</v>
      </c>
      <c r="O10664" s="2">
        <f t="shared" si="2169"/>
        <v>6230.0855387535994</v>
      </c>
      <c r="P10664" s="2" t="str">
        <f t="shared" si="2170"/>
        <v/>
      </c>
    </row>
    <row r="10665" spans="1:16">
      <c r="A10665" s="6">
        <v>16</v>
      </c>
      <c r="B10665" s="6">
        <v>7</v>
      </c>
      <c r="C10665" s="6">
        <v>28</v>
      </c>
      <c r="D10665" s="6">
        <f t="shared" si="2158"/>
        <v>51</v>
      </c>
      <c r="E10665" s="5">
        <f t="shared" si="2159"/>
        <v>6616.761100354398</v>
      </c>
      <c r="F10665" s="5">
        <f t="shared" si="2160"/>
        <v>249.62400827032465</v>
      </c>
      <c r="G10665" s="5">
        <f t="shared" si="2161"/>
        <v>1784.1503025602246</v>
      </c>
      <c r="H10665" s="5">
        <f t="shared" si="2162"/>
        <v>8650.5354111849465</v>
      </c>
      <c r="I10665" s="5">
        <f t="shared" si="2163"/>
        <v>720</v>
      </c>
      <c r="J10665" s="5">
        <f t="shared" si="2164"/>
        <v>7930.5354111849465</v>
      </c>
      <c r="K10665" s="2">
        <f t="shared" si="2165"/>
        <v>162682.90644418309</v>
      </c>
      <c r="L10665" s="2">
        <f t="shared" si="2166"/>
        <v>231058</v>
      </c>
      <c r="M10665" s="2">
        <f t="shared" si="2167"/>
        <v>41800</v>
      </c>
      <c r="N10665" s="6">
        <f t="shared" si="2168"/>
        <v>0</v>
      </c>
      <c r="O10665" s="2">
        <f t="shared" si="2169"/>
        <v>6575.0935558169149</v>
      </c>
      <c r="P10665" s="2" t="str">
        <f t="shared" si="2170"/>
        <v/>
      </c>
    </row>
    <row r="10666" spans="1:16">
      <c r="A10666" s="6">
        <v>16</v>
      </c>
      <c r="B10666" s="6">
        <v>7</v>
      </c>
      <c r="C10666" s="6">
        <v>29</v>
      </c>
      <c r="D10666" s="6">
        <f t="shared" si="2158"/>
        <v>52</v>
      </c>
      <c r="E10666" s="5">
        <f t="shared" si="2159"/>
        <v>6616.761100354398</v>
      </c>
      <c r="F10666" s="5">
        <f t="shared" si="2160"/>
        <v>249.62400827032465</v>
      </c>
      <c r="G10666" s="5">
        <f t="shared" si="2161"/>
        <v>1870.9683306758782</v>
      </c>
      <c r="H10666" s="5">
        <f t="shared" si="2162"/>
        <v>8737.3534393006012</v>
      </c>
      <c r="I10666" s="5">
        <f t="shared" si="2163"/>
        <v>720</v>
      </c>
      <c r="J10666" s="5">
        <f t="shared" si="2164"/>
        <v>8017.3534393006012</v>
      </c>
      <c r="K10666" s="2">
        <f t="shared" si="2165"/>
        <v>164190.16387674655</v>
      </c>
      <c r="L10666" s="2">
        <f t="shared" si="2166"/>
        <v>233758</v>
      </c>
      <c r="M10666" s="2">
        <f t="shared" si="2167"/>
        <v>42680</v>
      </c>
      <c r="N10666" s="6">
        <f t="shared" si="2168"/>
        <v>0</v>
      </c>
      <c r="O10666" s="2">
        <f t="shared" si="2169"/>
        <v>6887.8361232534517</v>
      </c>
      <c r="P10666" s="2" t="str">
        <f t="shared" si="2170"/>
        <v/>
      </c>
    </row>
    <row r="10667" spans="1:16">
      <c r="A10667" s="6">
        <v>16</v>
      </c>
      <c r="B10667" s="6">
        <v>7</v>
      </c>
      <c r="C10667" s="6">
        <v>30</v>
      </c>
      <c r="D10667" s="6">
        <f t="shared" si="2158"/>
        <v>53</v>
      </c>
      <c r="E10667" s="5">
        <f t="shared" si="2159"/>
        <v>6616.761100354398</v>
      </c>
      <c r="F10667" s="5">
        <f t="shared" si="2160"/>
        <v>249.62400827032465</v>
      </c>
      <c r="G10667" s="5">
        <f t="shared" si="2161"/>
        <v>1959.6780360096488</v>
      </c>
      <c r="H10667" s="5">
        <f t="shared" si="2162"/>
        <v>8826.0631446343705</v>
      </c>
      <c r="I10667" s="5">
        <f t="shared" si="2163"/>
        <v>720</v>
      </c>
      <c r="J10667" s="5">
        <f t="shared" si="2164"/>
        <v>8106.0631446343705</v>
      </c>
      <c r="K10667" s="2">
        <f t="shared" si="2165"/>
        <v>165730.26292768004</v>
      </c>
      <c r="L10667" s="2">
        <f t="shared" si="2166"/>
        <v>236458</v>
      </c>
      <c r="M10667" s="2">
        <f t="shared" si="2167"/>
        <v>43560</v>
      </c>
      <c r="N10667" s="6">
        <f t="shared" si="2168"/>
        <v>0</v>
      </c>
      <c r="O10667" s="2">
        <f t="shared" si="2169"/>
        <v>7167.7370723199565</v>
      </c>
      <c r="P10667" s="2" t="str">
        <f t="shared" si="2170"/>
        <v/>
      </c>
    </row>
    <row r="10668" spans="1:16">
      <c r="A10668" s="6">
        <v>16</v>
      </c>
      <c r="B10668" s="6">
        <v>8</v>
      </c>
      <c r="C10668" s="6">
        <v>0</v>
      </c>
      <c r="D10668" s="6">
        <f t="shared" si="2158"/>
        <v>24</v>
      </c>
      <c r="E10668" s="5">
        <f t="shared" si="2159"/>
        <v>6616.761100354398</v>
      </c>
      <c r="F10668" s="5">
        <f t="shared" si="2160"/>
        <v>292.41669540238024</v>
      </c>
      <c r="G10668" s="5">
        <f t="shared" si="2161"/>
        <v>0</v>
      </c>
      <c r="H10668" s="5">
        <f t="shared" si="2162"/>
        <v>6909.1777957567783</v>
      </c>
      <c r="I10668" s="5">
        <f t="shared" si="2163"/>
        <v>720</v>
      </c>
      <c r="J10668" s="5">
        <f t="shared" si="2164"/>
        <v>6189.1777957567783</v>
      </c>
      <c r="K10668" s="2">
        <f t="shared" si="2165"/>
        <v>132451.00339855516</v>
      </c>
      <c r="L10668" s="2">
        <f t="shared" si="2166"/>
        <v>157552</v>
      </c>
      <c r="M10668" s="2">
        <f t="shared" si="2167"/>
        <v>17600</v>
      </c>
      <c r="N10668" s="6">
        <f t="shared" si="2168"/>
        <v>0</v>
      </c>
      <c r="O10668" s="2">
        <f t="shared" si="2169"/>
        <v>-12499.003398555156</v>
      </c>
      <c r="P10668" s="2" t="str">
        <f t="shared" si="2170"/>
        <v/>
      </c>
    </row>
    <row r="10669" spans="1:16">
      <c r="A10669" s="6">
        <v>16</v>
      </c>
      <c r="B10669" s="6">
        <v>8</v>
      </c>
      <c r="C10669" s="6">
        <v>1</v>
      </c>
      <c r="D10669" s="6">
        <f t="shared" si="2158"/>
        <v>25</v>
      </c>
      <c r="E10669" s="5">
        <f t="shared" si="2159"/>
        <v>6616.761100354398</v>
      </c>
      <c r="F10669" s="5">
        <f t="shared" si="2160"/>
        <v>292.41669540238024</v>
      </c>
      <c r="G10669" s="5">
        <f t="shared" si="2161"/>
        <v>45.5625</v>
      </c>
      <c r="H10669" s="5">
        <f t="shared" si="2162"/>
        <v>6954.7402957567783</v>
      </c>
      <c r="I10669" s="5">
        <f t="shared" si="2163"/>
        <v>720</v>
      </c>
      <c r="J10669" s="5">
        <f t="shared" si="2164"/>
        <v>6234.7402957567783</v>
      </c>
      <c r="K10669" s="2">
        <f t="shared" si="2165"/>
        <v>133242.01902355516</v>
      </c>
      <c r="L10669" s="2">
        <f t="shared" si="2166"/>
        <v>160252</v>
      </c>
      <c r="M10669" s="2">
        <f t="shared" si="2167"/>
        <v>18480</v>
      </c>
      <c r="N10669" s="6">
        <f t="shared" si="2168"/>
        <v>0</v>
      </c>
      <c r="O10669" s="2">
        <f t="shared" si="2169"/>
        <v>-11470.019023555156</v>
      </c>
      <c r="P10669" s="2" t="str">
        <f t="shared" si="2170"/>
        <v/>
      </c>
    </row>
    <row r="10670" spans="1:16">
      <c r="A10670" s="6">
        <v>16</v>
      </c>
      <c r="B10670" s="6">
        <v>8</v>
      </c>
      <c r="C10670" s="6">
        <v>2</v>
      </c>
      <c r="D10670" s="6">
        <f t="shared" si="2158"/>
        <v>26</v>
      </c>
      <c r="E10670" s="5">
        <f t="shared" si="2159"/>
        <v>6616.761100354398</v>
      </c>
      <c r="F10670" s="5">
        <f t="shared" si="2160"/>
        <v>292.41669540238024</v>
      </c>
      <c r="G10670" s="5">
        <f t="shared" si="2161"/>
        <v>92.264062499999994</v>
      </c>
      <c r="H10670" s="5">
        <f t="shared" si="2162"/>
        <v>7001.4418582567787</v>
      </c>
      <c r="I10670" s="5">
        <f t="shared" si="2163"/>
        <v>720</v>
      </c>
      <c r="J10670" s="5">
        <f t="shared" si="2164"/>
        <v>6281.4418582567787</v>
      </c>
      <c r="K10670" s="2">
        <f t="shared" si="2165"/>
        <v>134052.81003918019</v>
      </c>
      <c r="L10670" s="2">
        <f t="shared" si="2166"/>
        <v>162952</v>
      </c>
      <c r="M10670" s="2">
        <f t="shared" si="2167"/>
        <v>19360</v>
      </c>
      <c r="N10670" s="6">
        <f t="shared" si="2168"/>
        <v>0</v>
      </c>
      <c r="O10670" s="2">
        <f t="shared" si="2169"/>
        <v>-10460.810039180185</v>
      </c>
      <c r="P10670" s="2" t="str">
        <f t="shared" si="2170"/>
        <v/>
      </c>
    </row>
    <row r="10671" spans="1:16">
      <c r="A10671" s="6">
        <v>16</v>
      </c>
      <c r="B10671" s="6">
        <v>8</v>
      </c>
      <c r="C10671" s="6">
        <v>3</v>
      </c>
      <c r="D10671" s="6">
        <f t="shared" si="2158"/>
        <v>27</v>
      </c>
      <c r="E10671" s="5">
        <f t="shared" si="2159"/>
        <v>6616.761100354398</v>
      </c>
      <c r="F10671" s="5">
        <f t="shared" si="2160"/>
        <v>292.41669540238024</v>
      </c>
      <c r="G10671" s="5">
        <f t="shared" si="2161"/>
        <v>140.12604492187498</v>
      </c>
      <c r="H10671" s="5">
        <f t="shared" si="2162"/>
        <v>7049.3038406786536</v>
      </c>
      <c r="I10671" s="5">
        <f t="shared" si="2163"/>
        <v>720</v>
      </c>
      <c r="J10671" s="5">
        <f t="shared" si="2164"/>
        <v>6329.3038406786536</v>
      </c>
      <c r="K10671" s="2">
        <f t="shared" si="2165"/>
        <v>134883.7472340044</v>
      </c>
      <c r="L10671" s="2">
        <f t="shared" si="2166"/>
        <v>165652</v>
      </c>
      <c r="M10671" s="2">
        <f t="shared" si="2167"/>
        <v>20240</v>
      </c>
      <c r="N10671" s="6">
        <f t="shared" si="2168"/>
        <v>0</v>
      </c>
      <c r="O10671" s="2">
        <f t="shared" si="2169"/>
        <v>-9471.7472340044042</v>
      </c>
      <c r="P10671" s="2" t="str">
        <f t="shared" si="2170"/>
        <v/>
      </c>
    </row>
    <row r="10672" spans="1:16">
      <c r="A10672" s="6">
        <v>16</v>
      </c>
      <c r="B10672" s="6">
        <v>8</v>
      </c>
      <c r="C10672" s="6">
        <v>4</v>
      </c>
      <c r="D10672" s="6">
        <f t="shared" si="2158"/>
        <v>28</v>
      </c>
      <c r="E10672" s="5">
        <f t="shared" si="2159"/>
        <v>6616.761100354398</v>
      </c>
      <c r="F10672" s="5">
        <f t="shared" si="2160"/>
        <v>292.41669540238024</v>
      </c>
      <c r="G10672" s="5">
        <f t="shared" si="2161"/>
        <v>189.17016064453125</v>
      </c>
      <c r="H10672" s="5">
        <f t="shared" si="2162"/>
        <v>7098.3479564013096</v>
      </c>
      <c r="I10672" s="5">
        <f t="shared" si="2163"/>
        <v>720</v>
      </c>
      <c r="J10672" s="5">
        <f t="shared" si="2164"/>
        <v>6378.3479564013096</v>
      </c>
      <c r="K10672" s="2">
        <f t="shared" si="2165"/>
        <v>135735.2075764116</v>
      </c>
      <c r="L10672" s="2">
        <f t="shared" si="2166"/>
        <v>168352</v>
      </c>
      <c r="M10672" s="2">
        <f t="shared" si="2167"/>
        <v>21120</v>
      </c>
      <c r="N10672" s="6">
        <f t="shared" si="2168"/>
        <v>0</v>
      </c>
      <c r="O10672" s="2">
        <f t="shared" si="2169"/>
        <v>-8503.2075764116016</v>
      </c>
      <c r="P10672" s="2" t="str">
        <f t="shared" si="2170"/>
        <v/>
      </c>
    </row>
    <row r="10673" spans="1:16">
      <c r="A10673" s="6">
        <v>16</v>
      </c>
      <c r="B10673" s="6">
        <v>8</v>
      </c>
      <c r="C10673" s="6">
        <v>5</v>
      </c>
      <c r="D10673" s="6">
        <f t="shared" si="2158"/>
        <v>29</v>
      </c>
      <c r="E10673" s="5">
        <f t="shared" si="2159"/>
        <v>6616.761100354398</v>
      </c>
      <c r="F10673" s="5">
        <f t="shared" si="2160"/>
        <v>292.41669540238024</v>
      </c>
      <c r="G10673" s="5">
        <f t="shared" si="2161"/>
        <v>239.41848456573481</v>
      </c>
      <c r="H10673" s="5">
        <f t="shared" si="2162"/>
        <v>7148.5962803225129</v>
      </c>
      <c r="I10673" s="5">
        <f t="shared" si="2163"/>
        <v>720</v>
      </c>
      <c r="J10673" s="5">
        <f t="shared" si="2164"/>
        <v>6428.5962803225129</v>
      </c>
      <c r="K10673" s="2">
        <f t="shared" si="2165"/>
        <v>136607.57431115472</v>
      </c>
      <c r="L10673" s="2">
        <f t="shared" si="2166"/>
        <v>171052</v>
      </c>
      <c r="M10673" s="2">
        <f t="shared" si="2167"/>
        <v>22000</v>
      </c>
      <c r="N10673" s="6">
        <f t="shared" si="2168"/>
        <v>0</v>
      </c>
      <c r="O10673" s="2">
        <f t="shared" si="2169"/>
        <v>-7555.5743111547199</v>
      </c>
      <c r="P10673" s="2" t="str">
        <f t="shared" si="2170"/>
        <v/>
      </c>
    </row>
    <row r="10674" spans="1:16">
      <c r="A10674" s="6">
        <v>16</v>
      </c>
      <c r="B10674" s="6">
        <v>8</v>
      </c>
      <c r="C10674" s="6">
        <v>6</v>
      </c>
      <c r="D10674" s="6">
        <f t="shared" si="2158"/>
        <v>30</v>
      </c>
      <c r="E10674" s="5">
        <f t="shared" si="2159"/>
        <v>6616.761100354398</v>
      </c>
      <c r="F10674" s="5">
        <f t="shared" si="2160"/>
        <v>292.41669540238024</v>
      </c>
      <c r="G10674" s="5">
        <f t="shared" si="2161"/>
        <v>290.89345874736784</v>
      </c>
      <c r="H10674" s="5">
        <f t="shared" si="2162"/>
        <v>7200.0712545041461</v>
      </c>
      <c r="I10674" s="5">
        <f t="shared" si="2163"/>
        <v>720</v>
      </c>
      <c r="J10674" s="5">
        <f t="shared" si="2164"/>
        <v>6480.0712545041461</v>
      </c>
      <c r="K10674" s="2">
        <f t="shared" si="2165"/>
        <v>137501.23705736364</v>
      </c>
      <c r="L10674" s="2">
        <f t="shared" si="2166"/>
        <v>173752</v>
      </c>
      <c r="M10674" s="2">
        <f t="shared" si="2167"/>
        <v>22880</v>
      </c>
      <c r="N10674" s="6">
        <f t="shared" si="2168"/>
        <v>0</v>
      </c>
      <c r="O10674" s="2">
        <f t="shared" si="2169"/>
        <v>-6629.2370573636435</v>
      </c>
      <c r="P10674" s="2" t="str">
        <f t="shared" si="2170"/>
        <v/>
      </c>
    </row>
    <row r="10675" spans="1:16">
      <c r="A10675" s="6">
        <v>16</v>
      </c>
      <c r="B10675" s="6">
        <v>8</v>
      </c>
      <c r="C10675" s="6">
        <v>7</v>
      </c>
      <c r="D10675" s="6">
        <f t="shared" si="2158"/>
        <v>31</v>
      </c>
      <c r="E10675" s="5">
        <f t="shared" si="2159"/>
        <v>6616.761100354398</v>
      </c>
      <c r="F10675" s="5">
        <f t="shared" si="2160"/>
        <v>292.41669540238024</v>
      </c>
      <c r="G10675" s="5">
        <f t="shared" si="2161"/>
        <v>343.61789814532818</v>
      </c>
      <c r="H10675" s="5">
        <f t="shared" si="2162"/>
        <v>7252.7956939021069</v>
      </c>
      <c r="I10675" s="5">
        <f t="shared" si="2163"/>
        <v>720</v>
      </c>
      <c r="J10675" s="5">
        <f t="shared" si="2164"/>
        <v>6532.7956939021069</v>
      </c>
      <c r="K10675" s="2">
        <f t="shared" si="2165"/>
        <v>138416.5919080227</v>
      </c>
      <c r="L10675" s="2">
        <f t="shared" si="2166"/>
        <v>176452</v>
      </c>
      <c r="M10675" s="2">
        <f t="shared" si="2167"/>
        <v>23760</v>
      </c>
      <c r="N10675" s="6">
        <f t="shared" si="2168"/>
        <v>0</v>
      </c>
      <c r="O10675" s="2">
        <f t="shared" si="2169"/>
        <v>-5724.5919080227031</v>
      </c>
      <c r="P10675" s="2" t="str">
        <f t="shared" si="2170"/>
        <v/>
      </c>
    </row>
    <row r="10676" spans="1:16">
      <c r="A10676" s="6">
        <v>16</v>
      </c>
      <c r="B10676" s="6">
        <v>8</v>
      </c>
      <c r="C10676" s="6">
        <v>8</v>
      </c>
      <c r="D10676" s="6">
        <f t="shared" si="2158"/>
        <v>32</v>
      </c>
      <c r="E10676" s="5">
        <f t="shared" si="2159"/>
        <v>6616.761100354398</v>
      </c>
      <c r="F10676" s="5">
        <f t="shared" si="2160"/>
        <v>292.41669540238024</v>
      </c>
      <c r="G10676" s="5">
        <f t="shared" si="2161"/>
        <v>397.61499642530839</v>
      </c>
      <c r="H10676" s="5">
        <f t="shared" si="2162"/>
        <v>7306.7927921820865</v>
      </c>
      <c r="I10676" s="5">
        <f t="shared" si="2163"/>
        <v>720</v>
      </c>
      <c r="J10676" s="5">
        <f t="shared" si="2164"/>
        <v>6586.7927921820865</v>
      </c>
      <c r="K10676" s="2">
        <f t="shared" si="2165"/>
        <v>139354.04153093899</v>
      </c>
      <c r="L10676" s="2">
        <f t="shared" si="2166"/>
        <v>179152</v>
      </c>
      <c r="M10676" s="2">
        <f t="shared" si="2167"/>
        <v>24640</v>
      </c>
      <c r="N10676" s="6">
        <f t="shared" si="2168"/>
        <v>0</v>
      </c>
      <c r="O10676" s="2">
        <f t="shared" si="2169"/>
        <v>-4842.0415309389937</v>
      </c>
      <c r="P10676" s="2" t="str">
        <f t="shared" si="2170"/>
        <v/>
      </c>
    </row>
    <row r="10677" spans="1:16">
      <c r="A10677" s="6">
        <v>16</v>
      </c>
      <c r="B10677" s="6">
        <v>8</v>
      </c>
      <c r="C10677" s="6">
        <v>9</v>
      </c>
      <c r="D10677" s="6">
        <f t="shared" si="2158"/>
        <v>33</v>
      </c>
      <c r="E10677" s="5">
        <f t="shared" si="2159"/>
        <v>6616.761100354398</v>
      </c>
      <c r="F10677" s="5">
        <f t="shared" si="2160"/>
        <v>292.41669540238024</v>
      </c>
      <c r="G10677" s="5">
        <f t="shared" si="2161"/>
        <v>452.90833186570285</v>
      </c>
      <c r="H10677" s="5">
        <f t="shared" si="2162"/>
        <v>7362.0861276224814</v>
      </c>
      <c r="I10677" s="5">
        <f t="shared" si="2163"/>
        <v>720</v>
      </c>
      <c r="J10677" s="5">
        <f t="shared" si="2164"/>
        <v>6642.0861276224814</v>
      </c>
      <c r="K10677" s="2">
        <f t="shared" si="2165"/>
        <v>140313.99527122363</v>
      </c>
      <c r="L10677" s="2">
        <f t="shared" si="2166"/>
        <v>181852</v>
      </c>
      <c r="M10677" s="2">
        <f t="shared" si="2167"/>
        <v>25520</v>
      </c>
      <c r="N10677" s="6">
        <f t="shared" si="2168"/>
        <v>0</v>
      </c>
      <c r="O10677" s="2">
        <f t="shared" si="2169"/>
        <v>-3981.9952712236263</v>
      </c>
      <c r="P10677" s="2" t="str">
        <f t="shared" si="2170"/>
        <v/>
      </c>
    </row>
    <row r="10678" spans="1:16">
      <c r="A10678" s="6">
        <v>16</v>
      </c>
      <c r="B10678" s="6">
        <v>8</v>
      </c>
      <c r="C10678" s="6">
        <v>10</v>
      </c>
      <c r="D10678" s="6">
        <f t="shared" si="2158"/>
        <v>34</v>
      </c>
      <c r="E10678" s="5">
        <f t="shared" si="2159"/>
        <v>6616.761100354398</v>
      </c>
      <c r="F10678" s="5">
        <f t="shared" si="2160"/>
        <v>292.41669540238024</v>
      </c>
      <c r="G10678" s="5">
        <f t="shared" si="2161"/>
        <v>509.52187334891573</v>
      </c>
      <c r="H10678" s="5">
        <f t="shared" si="2162"/>
        <v>7418.6996691056938</v>
      </c>
      <c r="I10678" s="5">
        <f t="shared" si="2163"/>
        <v>720</v>
      </c>
      <c r="J10678" s="5">
        <f t="shared" si="2164"/>
        <v>6698.6996691056938</v>
      </c>
      <c r="K10678" s="2">
        <f t="shared" si="2165"/>
        <v>141296.86925530719</v>
      </c>
      <c r="L10678" s="2">
        <f t="shared" si="2166"/>
        <v>184552</v>
      </c>
      <c r="M10678" s="2">
        <f t="shared" si="2167"/>
        <v>26400</v>
      </c>
      <c r="N10678" s="6">
        <f t="shared" si="2168"/>
        <v>0</v>
      </c>
      <c r="O10678" s="2">
        <f t="shared" si="2169"/>
        <v>-3144.8692553071887</v>
      </c>
      <c r="P10678" s="2" t="str">
        <f t="shared" si="2170"/>
        <v/>
      </c>
    </row>
    <row r="10679" spans="1:16">
      <c r="A10679" s="6">
        <v>16</v>
      </c>
      <c r="B10679" s="6">
        <v>8</v>
      </c>
      <c r="C10679" s="6">
        <v>11</v>
      </c>
      <c r="D10679" s="6">
        <f t="shared" si="2158"/>
        <v>35</v>
      </c>
      <c r="E10679" s="5">
        <f t="shared" si="2159"/>
        <v>6616.761100354398</v>
      </c>
      <c r="F10679" s="5">
        <f t="shared" si="2160"/>
        <v>292.41669540238024</v>
      </c>
      <c r="G10679" s="5">
        <f t="shared" si="2161"/>
        <v>567.47998644235474</v>
      </c>
      <c r="H10679" s="5">
        <f t="shared" si="2162"/>
        <v>7476.6577821991332</v>
      </c>
      <c r="I10679" s="5">
        <f t="shared" si="2163"/>
        <v>720</v>
      </c>
      <c r="J10679" s="5">
        <f t="shared" si="2164"/>
        <v>6756.6577821991332</v>
      </c>
      <c r="K10679" s="2">
        <f t="shared" si="2165"/>
        <v>142303.08649651273</v>
      </c>
      <c r="L10679" s="2">
        <f t="shared" si="2166"/>
        <v>187252</v>
      </c>
      <c r="M10679" s="2">
        <f t="shared" si="2167"/>
        <v>27280</v>
      </c>
      <c r="N10679" s="6">
        <f t="shared" si="2168"/>
        <v>0</v>
      </c>
      <c r="O10679" s="2">
        <f t="shared" si="2169"/>
        <v>-2331.0864965127257</v>
      </c>
      <c r="P10679" s="2" t="str">
        <f t="shared" si="2170"/>
        <v/>
      </c>
    </row>
    <row r="10680" spans="1:16">
      <c r="A10680" s="6">
        <v>16</v>
      </c>
      <c r="B10680" s="6">
        <v>8</v>
      </c>
      <c r="C10680" s="6">
        <v>12</v>
      </c>
      <c r="D10680" s="6">
        <f t="shared" si="2158"/>
        <v>36</v>
      </c>
      <c r="E10680" s="5">
        <f t="shared" si="2159"/>
        <v>6616.761100354398</v>
      </c>
      <c r="F10680" s="5">
        <f t="shared" si="2160"/>
        <v>292.41669540238024</v>
      </c>
      <c r="G10680" s="5">
        <f t="shared" si="2161"/>
        <v>626.80743957041921</v>
      </c>
      <c r="H10680" s="5">
        <f t="shared" si="2162"/>
        <v>7535.9852353271972</v>
      </c>
      <c r="I10680" s="5">
        <f t="shared" si="2163"/>
        <v>720</v>
      </c>
      <c r="J10680" s="5">
        <f t="shared" si="2164"/>
        <v>6815.9852353271972</v>
      </c>
      <c r="K10680" s="2">
        <f t="shared" si="2165"/>
        <v>143333.07700220827</v>
      </c>
      <c r="L10680" s="2">
        <f t="shared" si="2166"/>
        <v>189952</v>
      </c>
      <c r="M10680" s="2">
        <f t="shared" si="2167"/>
        <v>28160</v>
      </c>
      <c r="N10680" s="6">
        <f t="shared" si="2168"/>
        <v>0</v>
      </c>
      <c r="O10680" s="2">
        <f t="shared" si="2169"/>
        <v>-1541.0770022082725</v>
      </c>
      <c r="P10680" s="2" t="str">
        <f t="shared" si="2170"/>
        <v/>
      </c>
    </row>
    <row r="10681" spans="1:16">
      <c r="A10681" s="6">
        <v>16</v>
      </c>
      <c r="B10681" s="6">
        <v>8</v>
      </c>
      <c r="C10681" s="6">
        <v>13</v>
      </c>
      <c r="D10681" s="6">
        <f t="shared" si="2158"/>
        <v>37</v>
      </c>
      <c r="E10681" s="5">
        <f t="shared" si="2159"/>
        <v>6616.761100354398</v>
      </c>
      <c r="F10681" s="5">
        <f t="shared" si="2160"/>
        <v>292.41669540238024</v>
      </c>
      <c r="G10681" s="5">
        <f t="shared" si="2161"/>
        <v>687.52941027880343</v>
      </c>
      <c r="H10681" s="5">
        <f t="shared" si="2162"/>
        <v>7596.7072060355822</v>
      </c>
      <c r="I10681" s="5">
        <f t="shared" si="2163"/>
        <v>720</v>
      </c>
      <c r="J10681" s="5">
        <f t="shared" si="2164"/>
        <v>6876.7072060355822</v>
      </c>
      <c r="K10681" s="2">
        <f t="shared" si="2165"/>
        <v>144387.27788256219</v>
      </c>
      <c r="L10681" s="2">
        <f t="shared" si="2166"/>
        <v>192652</v>
      </c>
      <c r="M10681" s="2">
        <f t="shared" si="2167"/>
        <v>29040</v>
      </c>
      <c r="N10681" s="6">
        <f t="shared" si="2168"/>
        <v>0</v>
      </c>
      <c r="O10681" s="2">
        <f t="shared" si="2169"/>
        <v>-775.27788256219355</v>
      </c>
      <c r="P10681" s="2" t="str">
        <f t="shared" si="2170"/>
        <v/>
      </c>
    </row>
    <row r="10682" spans="1:16">
      <c r="A10682" s="6">
        <v>16</v>
      </c>
      <c r="B10682" s="6">
        <v>8</v>
      </c>
      <c r="C10682" s="6">
        <v>14</v>
      </c>
      <c r="D10682" s="6">
        <f t="shared" si="2158"/>
        <v>38</v>
      </c>
      <c r="E10682" s="5">
        <f t="shared" si="2159"/>
        <v>6616.761100354398</v>
      </c>
      <c r="F10682" s="5">
        <f t="shared" si="2160"/>
        <v>292.41669540238024</v>
      </c>
      <c r="G10682" s="5">
        <f t="shared" si="2161"/>
        <v>749.67149159246469</v>
      </c>
      <c r="H10682" s="5">
        <f t="shared" si="2162"/>
        <v>7658.8492873492432</v>
      </c>
      <c r="I10682" s="5">
        <f t="shared" si="2163"/>
        <v>720</v>
      </c>
      <c r="J10682" s="5">
        <f t="shared" si="2164"/>
        <v>6938.8492873492432</v>
      </c>
      <c r="K10682" s="2">
        <f t="shared" si="2165"/>
        <v>145466.13346092438</v>
      </c>
      <c r="L10682" s="2">
        <f t="shared" si="2166"/>
        <v>195352</v>
      </c>
      <c r="M10682" s="2">
        <f t="shared" si="2167"/>
        <v>29920</v>
      </c>
      <c r="N10682" s="6">
        <f t="shared" si="2168"/>
        <v>0</v>
      </c>
      <c r="O10682" s="2">
        <f t="shared" si="2169"/>
        <v>-34.133460924378596</v>
      </c>
      <c r="P10682" s="2" t="str">
        <f t="shared" si="2170"/>
        <v/>
      </c>
    </row>
    <row r="10683" spans="1:16">
      <c r="A10683" s="6">
        <v>16</v>
      </c>
      <c r="B10683" s="6">
        <v>8</v>
      </c>
      <c r="C10683" s="6">
        <v>15</v>
      </c>
      <c r="D10683" s="6">
        <f t="shared" si="2158"/>
        <v>39</v>
      </c>
      <c r="E10683" s="5">
        <f t="shared" si="2159"/>
        <v>6616.761100354398</v>
      </c>
      <c r="F10683" s="5">
        <f t="shared" si="2160"/>
        <v>292.41669540238024</v>
      </c>
      <c r="G10683" s="5">
        <f t="shared" si="2161"/>
        <v>813.25969846861108</v>
      </c>
      <c r="H10683" s="5">
        <f t="shared" si="2162"/>
        <v>7722.4374942253889</v>
      </c>
      <c r="I10683" s="5">
        <f t="shared" si="2163"/>
        <v>720</v>
      </c>
      <c r="J10683" s="5">
        <f t="shared" si="2164"/>
        <v>7002.4374942253889</v>
      </c>
      <c r="K10683" s="2">
        <f t="shared" si="2165"/>
        <v>146570.09538585745</v>
      </c>
      <c r="L10683" s="2">
        <f t="shared" si="2166"/>
        <v>198052</v>
      </c>
      <c r="M10683" s="2">
        <f t="shared" si="2167"/>
        <v>30800</v>
      </c>
      <c r="N10683" s="6">
        <f t="shared" si="2168"/>
        <v>0</v>
      </c>
      <c r="O10683" s="2">
        <f t="shared" si="2169"/>
        <v>681.90461414254969</v>
      </c>
      <c r="P10683" s="2" t="str">
        <f t="shared" si="2170"/>
        <v/>
      </c>
    </row>
    <row r="10684" spans="1:16">
      <c r="A10684" s="6">
        <v>16</v>
      </c>
      <c r="B10684" s="6">
        <v>8</v>
      </c>
      <c r="C10684" s="6">
        <v>16</v>
      </c>
      <c r="D10684" s="6">
        <f t="shared" si="2158"/>
        <v>40</v>
      </c>
      <c r="E10684" s="5">
        <f t="shared" si="2159"/>
        <v>6616.761100354398</v>
      </c>
      <c r="F10684" s="5">
        <f t="shared" si="2160"/>
        <v>292.41669540238024</v>
      </c>
      <c r="G10684" s="5">
        <f t="shared" si="2161"/>
        <v>878.32047434610013</v>
      </c>
      <c r="H10684" s="5">
        <f t="shared" si="2162"/>
        <v>7787.4982701028785</v>
      </c>
      <c r="I10684" s="5">
        <f t="shared" si="2163"/>
        <v>720</v>
      </c>
      <c r="J10684" s="5">
        <f t="shared" si="2164"/>
        <v>7067.4982701028785</v>
      </c>
      <c r="K10684" s="2">
        <f t="shared" si="2165"/>
        <v>147699.62274484162</v>
      </c>
      <c r="L10684" s="2">
        <f t="shared" si="2166"/>
        <v>200752</v>
      </c>
      <c r="M10684" s="2">
        <f t="shared" si="2167"/>
        <v>31680</v>
      </c>
      <c r="N10684" s="6">
        <f t="shared" si="2168"/>
        <v>0</v>
      </c>
      <c r="O10684" s="2">
        <f t="shared" si="2169"/>
        <v>1372.3772551583825</v>
      </c>
      <c r="P10684" s="2" t="str">
        <f t="shared" si="2170"/>
        <v/>
      </c>
    </row>
    <row r="10685" spans="1:16">
      <c r="A10685" s="6">
        <v>16</v>
      </c>
      <c r="B10685" s="6">
        <v>8</v>
      </c>
      <c r="C10685" s="6">
        <v>17</v>
      </c>
      <c r="D10685" s="6">
        <f t="shared" si="2158"/>
        <v>41</v>
      </c>
      <c r="E10685" s="5">
        <f t="shared" si="2159"/>
        <v>6616.761100354398</v>
      </c>
      <c r="F10685" s="5">
        <f t="shared" si="2160"/>
        <v>292.41669540238024</v>
      </c>
      <c r="G10685" s="5">
        <f t="shared" si="2161"/>
        <v>944.88069779264049</v>
      </c>
      <c r="H10685" s="5">
        <f t="shared" si="2162"/>
        <v>7854.0584935494189</v>
      </c>
      <c r="I10685" s="5">
        <f t="shared" si="2163"/>
        <v>720</v>
      </c>
      <c r="J10685" s="5">
        <f t="shared" si="2164"/>
        <v>7134.0584935494189</v>
      </c>
      <c r="K10685" s="2">
        <f t="shared" si="2165"/>
        <v>148855.18217967742</v>
      </c>
      <c r="L10685" s="2">
        <f t="shared" si="2166"/>
        <v>203452</v>
      </c>
      <c r="M10685" s="2">
        <f t="shared" si="2167"/>
        <v>32560</v>
      </c>
      <c r="N10685" s="6">
        <f t="shared" si="2168"/>
        <v>0</v>
      </c>
      <c r="O10685" s="2">
        <f t="shared" si="2169"/>
        <v>2036.8178203225834</v>
      </c>
      <c r="P10685" s="2" t="str">
        <f t="shared" si="2170"/>
        <v/>
      </c>
    </row>
    <row r="10686" spans="1:16">
      <c r="A10686" s="6">
        <v>16</v>
      </c>
      <c r="B10686" s="6">
        <v>8</v>
      </c>
      <c r="C10686" s="6">
        <v>18</v>
      </c>
      <c r="D10686" s="6">
        <f t="shared" si="2158"/>
        <v>42</v>
      </c>
      <c r="E10686" s="5">
        <f t="shared" si="2159"/>
        <v>6616.761100354398</v>
      </c>
      <c r="F10686" s="5">
        <f t="shared" si="2160"/>
        <v>292.41669540238024</v>
      </c>
      <c r="G10686" s="5">
        <f t="shared" si="2161"/>
        <v>1012.9676892512279</v>
      </c>
      <c r="H10686" s="5">
        <f t="shared" si="2162"/>
        <v>7922.1454850080063</v>
      </c>
      <c r="I10686" s="5">
        <f t="shared" si="2163"/>
        <v>720</v>
      </c>
      <c r="J10686" s="5">
        <f t="shared" si="2164"/>
        <v>7202.1454850080063</v>
      </c>
      <c r="K10686" s="2">
        <f t="shared" si="2165"/>
        <v>150037.24800361122</v>
      </c>
      <c r="L10686" s="2">
        <f t="shared" si="2166"/>
        <v>206152</v>
      </c>
      <c r="M10686" s="2">
        <f t="shared" si="2167"/>
        <v>33440</v>
      </c>
      <c r="N10686" s="6">
        <f t="shared" si="2168"/>
        <v>0</v>
      </c>
      <c r="O10686" s="2">
        <f t="shared" si="2169"/>
        <v>2674.7519963887753</v>
      </c>
      <c r="P10686" s="2" t="str">
        <f t="shared" si="2170"/>
        <v/>
      </c>
    </row>
    <row r="10687" spans="1:16">
      <c r="A10687" s="6">
        <v>16</v>
      </c>
      <c r="B10687" s="6">
        <v>8</v>
      </c>
      <c r="C10687" s="6">
        <v>19</v>
      </c>
      <c r="D10687" s="6">
        <f t="shared" si="2158"/>
        <v>43</v>
      </c>
      <c r="E10687" s="5">
        <f t="shared" si="2159"/>
        <v>6616.761100354398</v>
      </c>
      <c r="F10687" s="5">
        <f t="shared" si="2160"/>
        <v>292.41669540238024</v>
      </c>
      <c r="G10687" s="5">
        <f t="shared" si="2161"/>
        <v>1082.6092178872495</v>
      </c>
      <c r="H10687" s="5">
        <f t="shared" si="2162"/>
        <v>7991.7870136440279</v>
      </c>
      <c r="I10687" s="5">
        <f t="shared" si="2163"/>
        <v>720</v>
      </c>
      <c r="J10687" s="5">
        <f t="shared" si="2164"/>
        <v>7271.7870136440279</v>
      </c>
      <c r="K10687" s="2">
        <f t="shared" si="2165"/>
        <v>151246.30232020881</v>
      </c>
      <c r="L10687" s="2">
        <f t="shared" si="2166"/>
        <v>208852</v>
      </c>
      <c r="M10687" s="2">
        <f t="shared" si="2167"/>
        <v>34320</v>
      </c>
      <c r="N10687" s="6">
        <f t="shared" si="2168"/>
        <v>0</v>
      </c>
      <c r="O10687" s="2">
        <f t="shared" si="2169"/>
        <v>3285.6976797911921</v>
      </c>
      <c r="P10687" s="2" t="str">
        <f t="shared" si="2170"/>
        <v/>
      </c>
    </row>
    <row r="10688" spans="1:16">
      <c r="A10688" s="6">
        <v>16</v>
      </c>
      <c r="B10688" s="6">
        <v>8</v>
      </c>
      <c r="C10688" s="6">
        <v>20</v>
      </c>
      <c r="D10688" s="6">
        <f t="shared" si="2158"/>
        <v>44</v>
      </c>
      <c r="E10688" s="5">
        <f t="shared" si="2159"/>
        <v>6616.761100354398</v>
      </c>
      <c r="F10688" s="5">
        <f t="shared" si="2160"/>
        <v>292.41669540238024</v>
      </c>
      <c r="G10688" s="5">
        <f t="shared" si="2161"/>
        <v>1153.8335085377266</v>
      </c>
      <c r="H10688" s="5">
        <f t="shared" si="2162"/>
        <v>8063.011304294505</v>
      </c>
      <c r="I10688" s="5">
        <f t="shared" si="2163"/>
        <v>720</v>
      </c>
      <c r="J10688" s="5">
        <f t="shared" si="2164"/>
        <v>7343.011304294505</v>
      </c>
      <c r="K10688" s="2">
        <f t="shared" si="2165"/>
        <v>152482.83514400182</v>
      </c>
      <c r="L10688" s="2">
        <f t="shared" si="2166"/>
        <v>211552</v>
      </c>
      <c r="M10688" s="2">
        <f t="shared" si="2167"/>
        <v>35200</v>
      </c>
      <c r="N10688" s="6">
        <f t="shared" si="2168"/>
        <v>0</v>
      </c>
      <c r="O10688" s="2">
        <f t="shared" si="2169"/>
        <v>3869.1648559981841</v>
      </c>
      <c r="P10688" s="2" t="str">
        <f t="shared" si="2170"/>
        <v/>
      </c>
    </row>
    <row r="10689" spans="1:16">
      <c r="A10689" s="6">
        <v>16</v>
      </c>
      <c r="B10689" s="6">
        <v>8</v>
      </c>
      <c r="C10689" s="6">
        <v>21</v>
      </c>
      <c r="D10689" s="6">
        <f t="shared" si="2158"/>
        <v>45</v>
      </c>
      <c r="E10689" s="5">
        <f t="shared" si="2159"/>
        <v>6616.761100354398</v>
      </c>
      <c r="F10689" s="5">
        <f t="shared" si="2160"/>
        <v>292.41669540238024</v>
      </c>
      <c r="G10689" s="5">
        <f t="shared" si="2161"/>
        <v>1226.6692487641703</v>
      </c>
      <c r="H10689" s="5">
        <f t="shared" si="2162"/>
        <v>8135.8470445209487</v>
      </c>
      <c r="I10689" s="5">
        <f t="shared" si="2163"/>
        <v>720</v>
      </c>
      <c r="J10689" s="5">
        <f t="shared" si="2164"/>
        <v>7415.8470445209487</v>
      </c>
      <c r="K10689" s="2">
        <f t="shared" si="2165"/>
        <v>153747.34452293313</v>
      </c>
      <c r="L10689" s="2">
        <f t="shared" si="2166"/>
        <v>214252</v>
      </c>
      <c r="M10689" s="2">
        <f t="shared" si="2167"/>
        <v>36080</v>
      </c>
      <c r="N10689" s="6">
        <f t="shared" si="2168"/>
        <v>0</v>
      </c>
      <c r="O10689" s="2">
        <f t="shared" si="2169"/>
        <v>4424.6554770668736</v>
      </c>
      <c r="P10689" s="2" t="str">
        <f t="shared" si="2170"/>
        <v/>
      </c>
    </row>
    <row r="10690" spans="1:16">
      <c r="A10690" s="6">
        <v>16</v>
      </c>
      <c r="B10690" s="6">
        <v>8</v>
      </c>
      <c r="C10690" s="6">
        <v>22</v>
      </c>
      <c r="D10690" s="6">
        <f t="shared" si="2158"/>
        <v>46</v>
      </c>
      <c r="E10690" s="5">
        <f t="shared" si="2159"/>
        <v>6616.761100354398</v>
      </c>
      <c r="F10690" s="5">
        <f t="shared" si="2160"/>
        <v>292.41669540238024</v>
      </c>
      <c r="G10690" s="5">
        <f t="shared" si="2161"/>
        <v>1301.1455960105666</v>
      </c>
      <c r="H10690" s="5">
        <f t="shared" si="2162"/>
        <v>8210.3233917673442</v>
      </c>
      <c r="I10690" s="5">
        <f t="shared" si="2163"/>
        <v>720</v>
      </c>
      <c r="J10690" s="5">
        <f t="shared" si="2164"/>
        <v>7490.3233917673442</v>
      </c>
      <c r="K10690" s="2">
        <f t="shared" si="2165"/>
        <v>155040.33666262749</v>
      </c>
      <c r="L10690" s="2">
        <f t="shared" si="2166"/>
        <v>216952</v>
      </c>
      <c r="M10690" s="2">
        <f t="shared" si="2167"/>
        <v>36960</v>
      </c>
      <c r="N10690" s="6">
        <f t="shared" si="2168"/>
        <v>0</v>
      </c>
      <c r="O10690" s="2">
        <f t="shared" si="2169"/>
        <v>4951.6633373725053</v>
      </c>
      <c r="P10690" s="2" t="str">
        <f t="shared" si="2170"/>
        <v/>
      </c>
    </row>
    <row r="10691" spans="1:16">
      <c r="A10691" s="6">
        <v>16</v>
      </c>
      <c r="B10691" s="6">
        <v>8</v>
      </c>
      <c r="C10691" s="6">
        <v>23</v>
      </c>
      <c r="D10691" s="6">
        <f t="shared" si="2158"/>
        <v>47</v>
      </c>
      <c r="E10691" s="5">
        <f t="shared" si="2159"/>
        <v>6616.761100354398</v>
      </c>
      <c r="F10691" s="5">
        <f t="shared" si="2160"/>
        <v>292.41669540238024</v>
      </c>
      <c r="G10691" s="5">
        <f t="shared" si="2161"/>
        <v>1377.292184868003</v>
      </c>
      <c r="H10691" s="5">
        <f t="shared" si="2162"/>
        <v>8286.4699806247809</v>
      </c>
      <c r="I10691" s="5">
        <f t="shared" si="2163"/>
        <v>720</v>
      </c>
      <c r="J10691" s="5">
        <f t="shared" si="2164"/>
        <v>7566.4699806247809</v>
      </c>
      <c r="K10691" s="2">
        <f t="shared" si="2165"/>
        <v>156362.32605251356</v>
      </c>
      <c r="L10691" s="2">
        <f t="shared" si="2166"/>
        <v>219652</v>
      </c>
      <c r="M10691" s="2">
        <f t="shared" si="2167"/>
        <v>37840</v>
      </c>
      <c r="N10691" s="6">
        <f t="shared" si="2168"/>
        <v>0</v>
      </c>
      <c r="O10691" s="2">
        <f t="shared" si="2169"/>
        <v>5449.6739474864444</v>
      </c>
      <c r="P10691" s="2" t="str">
        <f t="shared" si="2170"/>
        <v/>
      </c>
    </row>
    <row r="10692" spans="1:16">
      <c r="A10692" s="6">
        <v>16</v>
      </c>
      <c r="B10692" s="6">
        <v>8</v>
      </c>
      <c r="C10692" s="6">
        <v>24</v>
      </c>
      <c r="D10692" s="6">
        <f t="shared" ref="D10692:D10755" si="2171">A10692+B10692+C10692</f>
        <v>48</v>
      </c>
      <c r="E10692" s="5">
        <f t="shared" ref="E10692:E10755" si="2172">IF(A10692=0,0,A10692*LABOR_HRS_WK_TOM*SEASON_WEEKS*(1+DIM_PCT_TOM)^A10692)</f>
        <v>6616.761100354398</v>
      </c>
      <c r="F10692" s="5">
        <f t="shared" ref="F10692:F10755" si="2173">IF(B10692=0,0,B10692*LABOR_HRS_WK_CAR*SEASON_WEEKS*(1+DIM_PCT_CAR)^B10692)</f>
        <v>292.41669540238024</v>
      </c>
      <c r="G10692" s="5">
        <f t="shared" ref="G10692:G10755" si="2174">IF(C10692=0,0,C10692*LABOR_HRS_WK_MES*SEASON_WEEKS*(1+DIM_PCT_MES)^C10692)</f>
        <v>1455.1391344474989</v>
      </c>
      <c r="H10692" s="5">
        <f t="shared" ref="H10692:H10755" si="2175">E10692+F10692+G10692</f>
        <v>8364.316930204277</v>
      </c>
      <c r="I10692" s="5">
        <f t="shared" ref="I10692:I10755" si="2176">MIN(H10692,FARMER_HRS)</f>
        <v>720</v>
      </c>
      <c r="J10692" s="5">
        <f t="shared" ref="J10692:J10755" si="2177">MAX(0,H10692-FARMER_HRS)</f>
        <v>7644.316930204277</v>
      </c>
      <c r="K10692" s="2">
        <f t="shared" ref="K10692:K10755" si="2178">I10692*FARMER_RATE+J10692*TEMP_WORKER_RATE</f>
        <v>157713.83559382425</v>
      </c>
      <c r="L10692" s="2">
        <f t="shared" ref="L10692:L10755" si="2179">A10692*PRICE_TOM+B10692*PRICE_CAR+C10692*PRICE_MES</f>
        <v>222352</v>
      </c>
      <c r="M10692" s="2">
        <f t="shared" ref="M10692:M10755" si="2180">A10692*FERT_BED_TOM+B10692*FERT_BED_CAR+C10692*FERT_BED_MES</f>
        <v>38720</v>
      </c>
      <c r="N10692" s="6">
        <f t="shared" ref="N10692:N10755" si="2181">IF(AND(D10692&lt;=TOTAL_BEDS,J10692&lt;=TEMP_WORKER_MAX*TEMP_WORKER_HRS),1,0)</f>
        <v>0</v>
      </c>
      <c r="O10692" s="2">
        <f t="shared" ref="O10692:O10755" si="2182">L10692-M10692-K10692-FIXED_COSTS</f>
        <v>5918.1644061757543</v>
      </c>
      <c r="P10692" s="2" t="str">
        <f t="shared" ref="P10692:P10755" si="2183">IF(N10692=1,O10692,"")</f>
        <v/>
      </c>
    </row>
    <row r="10693" spans="1:16">
      <c r="A10693" s="6">
        <v>16</v>
      </c>
      <c r="B10693" s="6">
        <v>8</v>
      </c>
      <c r="C10693" s="6">
        <v>25</v>
      </c>
      <c r="D10693" s="6">
        <f t="shared" si="2171"/>
        <v>49</v>
      </c>
      <c r="E10693" s="5">
        <f t="shared" si="2172"/>
        <v>6616.761100354398</v>
      </c>
      <c r="F10693" s="5">
        <f t="shared" si="2173"/>
        <v>292.41669540238024</v>
      </c>
      <c r="G10693" s="5">
        <f t="shared" si="2174"/>
        <v>1534.7170558625965</v>
      </c>
      <c r="H10693" s="5">
        <f t="shared" si="2175"/>
        <v>8443.8948516193741</v>
      </c>
      <c r="I10693" s="5">
        <f t="shared" si="2176"/>
        <v>720</v>
      </c>
      <c r="J10693" s="5">
        <f t="shared" si="2177"/>
        <v>7723.8948516193741</v>
      </c>
      <c r="K10693" s="2">
        <f t="shared" si="2178"/>
        <v>159095.39672950303</v>
      </c>
      <c r="L10693" s="2">
        <f t="shared" si="2179"/>
        <v>225052</v>
      </c>
      <c r="M10693" s="2">
        <f t="shared" si="2180"/>
        <v>39600</v>
      </c>
      <c r="N10693" s="6">
        <f t="shared" si="2181"/>
        <v>0</v>
      </c>
      <c r="O10693" s="2">
        <f t="shared" si="2182"/>
        <v>6356.6032704969693</v>
      </c>
      <c r="P10693" s="2" t="str">
        <f t="shared" si="2183"/>
        <v/>
      </c>
    </row>
    <row r="10694" spans="1:16">
      <c r="A10694" s="6">
        <v>16</v>
      </c>
      <c r="B10694" s="6">
        <v>8</v>
      </c>
      <c r="C10694" s="6">
        <v>26</v>
      </c>
      <c r="D10694" s="6">
        <f t="shared" si="2171"/>
        <v>50</v>
      </c>
      <c r="E10694" s="5">
        <f t="shared" si="2172"/>
        <v>6616.761100354398</v>
      </c>
      <c r="F10694" s="5">
        <f t="shared" si="2173"/>
        <v>292.41669540238024</v>
      </c>
      <c r="G10694" s="5">
        <f t="shared" si="2174"/>
        <v>1616.0570598233144</v>
      </c>
      <c r="H10694" s="5">
        <f t="shared" si="2175"/>
        <v>8525.2348555800927</v>
      </c>
      <c r="I10694" s="5">
        <f t="shared" si="2176"/>
        <v>720</v>
      </c>
      <c r="J10694" s="5">
        <f t="shared" si="2177"/>
        <v>7805.2348555800927</v>
      </c>
      <c r="K10694" s="2">
        <f t="shared" si="2178"/>
        <v>160507.54957604327</v>
      </c>
      <c r="L10694" s="2">
        <f t="shared" si="2179"/>
        <v>227752</v>
      </c>
      <c r="M10694" s="2">
        <f t="shared" si="2180"/>
        <v>40480</v>
      </c>
      <c r="N10694" s="6">
        <f t="shared" si="2181"/>
        <v>0</v>
      </c>
      <c r="O10694" s="2">
        <f t="shared" si="2182"/>
        <v>6764.4504239567323</v>
      </c>
      <c r="P10694" s="2" t="str">
        <f t="shared" si="2183"/>
        <v/>
      </c>
    </row>
    <row r="10695" spans="1:16">
      <c r="A10695" s="6">
        <v>16</v>
      </c>
      <c r="B10695" s="6">
        <v>8</v>
      </c>
      <c r="C10695" s="6">
        <v>27</v>
      </c>
      <c r="D10695" s="6">
        <f t="shared" si="2171"/>
        <v>51</v>
      </c>
      <c r="E10695" s="5">
        <f t="shared" si="2172"/>
        <v>6616.761100354398</v>
      </c>
      <c r="F10695" s="5">
        <f t="shared" si="2173"/>
        <v>292.41669540238024</v>
      </c>
      <c r="G10695" s="5">
        <f t="shared" si="2174"/>
        <v>1699.1907643430709</v>
      </c>
      <c r="H10695" s="5">
        <f t="shared" si="2175"/>
        <v>8608.3685600998488</v>
      </c>
      <c r="I10695" s="5">
        <f t="shared" si="2176"/>
        <v>720</v>
      </c>
      <c r="J10695" s="5">
        <f t="shared" si="2177"/>
        <v>7888.3685600998488</v>
      </c>
      <c r="K10695" s="2">
        <f t="shared" si="2178"/>
        <v>161950.84305728905</v>
      </c>
      <c r="L10695" s="2">
        <f t="shared" si="2179"/>
        <v>230452</v>
      </c>
      <c r="M10695" s="2">
        <f t="shared" si="2180"/>
        <v>41360</v>
      </c>
      <c r="N10695" s="6">
        <f t="shared" si="2181"/>
        <v>0</v>
      </c>
      <c r="O10695" s="2">
        <f t="shared" si="2182"/>
        <v>7141.1569427109498</v>
      </c>
      <c r="P10695" s="2" t="str">
        <f t="shared" si="2183"/>
        <v/>
      </c>
    </row>
    <row r="10696" spans="1:16">
      <c r="A10696" s="6">
        <v>16</v>
      </c>
      <c r="B10696" s="6">
        <v>8</v>
      </c>
      <c r="C10696" s="6">
        <v>28</v>
      </c>
      <c r="D10696" s="6">
        <f t="shared" si="2171"/>
        <v>52</v>
      </c>
      <c r="E10696" s="5">
        <f t="shared" si="2172"/>
        <v>6616.761100354398</v>
      </c>
      <c r="F10696" s="5">
        <f t="shared" si="2173"/>
        <v>292.41669540238024</v>
      </c>
      <c r="G10696" s="5">
        <f t="shared" si="2174"/>
        <v>1784.1503025602246</v>
      </c>
      <c r="H10696" s="5">
        <f t="shared" si="2175"/>
        <v>8693.3280983170025</v>
      </c>
      <c r="I10696" s="5">
        <f t="shared" si="2176"/>
        <v>720</v>
      </c>
      <c r="J10696" s="5">
        <f t="shared" si="2177"/>
        <v>7973.3280983170025</v>
      </c>
      <c r="K10696" s="2">
        <f t="shared" si="2178"/>
        <v>163425.83504022573</v>
      </c>
      <c r="L10696" s="2">
        <f t="shared" si="2179"/>
        <v>233152</v>
      </c>
      <c r="M10696" s="2">
        <f t="shared" si="2180"/>
        <v>42240</v>
      </c>
      <c r="N10696" s="6">
        <f t="shared" si="2181"/>
        <v>0</v>
      </c>
      <c r="O10696" s="2">
        <f t="shared" si="2182"/>
        <v>7486.1649597742653</v>
      </c>
      <c r="P10696" s="2" t="str">
        <f t="shared" si="2183"/>
        <v/>
      </c>
    </row>
    <row r="10697" spans="1:16">
      <c r="A10697" s="6">
        <v>16</v>
      </c>
      <c r="B10697" s="6">
        <v>8</v>
      </c>
      <c r="C10697" s="6">
        <v>29</v>
      </c>
      <c r="D10697" s="6">
        <f t="shared" si="2171"/>
        <v>53</v>
      </c>
      <c r="E10697" s="5">
        <f t="shared" si="2172"/>
        <v>6616.761100354398</v>
      </c>
      <c r="F10697" s="5">
        <f t="shared" si="2173"/>
        <v>292.41669540238024</v>
      </c>
      <c r="G10697" s="5">
        <f t="shared" si="2174"/>
        <v>1870.9683306758782</v>
      </c>
      <c r="H10697" s="5">
        <f t="shared" si="2175"/>
        <v>8780.1461264326572</v>
      </c>
      <c r="I10697" s="5">
        <f t="shared" si="2176"/>
        <v>720</v>
      </c>
      <c r="J10697" s="5">
        <f t="shared" si="2177"/>
        <v>8060.1461264326572</v>
      </c>
      <c r="K10697" s="2">
        <f t="shared" si="2178"/>
        <v>164933.0924727892</v>
      </c>
      <c r="L10697" s="2">
        <f t="shared" si="2179"/>
        <v>235852</v>
      </c>
      <c r="M10697" s="2">
        <f t="shared" si="2180"/>
        <v>43120</v>
      </c>
      <c r="N10697" s="6">
        <f t="shared" si="2181"/>
        <v>0</v>
      </c>
      <c r="O10697" s="2">
        <f t="shared" si="2182"/>
        <v>7798.9075272108021</v>
      </c>
      <c r="P10697" s="2" t="str">
        <f t="shared" si="2183"/>
        <v/>
      </c>
    </row>
    <row r="10698" spans="1:16">
      <c r="A10698" s="6">
        <v>16</v>
      </c>
      <c r="B10698" s="6">
        <v>8</v>
      </c>
      <c r="C10698" s="6">
        <v>30</v>
      </c>
      <c r="D10698" s="6">
        <f t="shared" si="2171"/>
        <v>54</v>
      </c>
      <c r="E10698" s="5">
        <f t="shared" si="2172"/>
        <v>6616.761100354398</v>
      </c>
      <c r="F10698" s="5">
        <f t="shared" si="2173"/>
        <v>292.41669540238024</v>
      </c>
      <c r="G10698" s="5">
        <f t="shared" si="2174"/>
        <v>1959.6780360096488</v>
      </c>
      <c r="H10698" s="5">
        <f t="shared" si="2175"/>
        <v>8868.8558317664265</v>
      </c>
      <c r="I10698" s="5">
        <f t="shared" si="2176"/>
        <v>720</v>
      </c>
      <c r="J10698" s="5">
        <f t="shared" si="2177"/>
        <v>8148.8558317664265</v>
      </c>
      <c r="K10698" s="2">
        <f t="shared" si="2178"/>
        <v>166473.19152372269</v>
      </c>
      <c r="L10698" s="2">
        <f t="shared" si="2179"/>
        <v>238552</v>
      </c>
      <c r="M10698" s="2">
        <f t="shared" si="2180"/>
        <v>44000</v>
      </c>
      <c r="N10698" s="6">
        <f t="shared" si="2181"/>
        <v>0</v>
      </c>
      <c r="O10698" s="2">
        <f t="shared" si="2182"/>
        <v>8078.8084762773069</v>
      </c>
      <c r="P10698" s="2" t="str">
        <f t="shared" si="2183"/>
        <v/>
      </c>
    </row>
    <row r="10699" spans="1:16">
      <c r="A10699" s="6">
        <v>16</v>
      </c>
      <c r="B10699" s="6">
        <v>9</v>
      </c>
      <c r="C10699" s="6">
        <v>0</v>
      </c>
      <c r="D10699" s="6">
        <f t="shared" si="2171"/>
        <v>25</v>
      </c>
      <c r="E10699" s="5">
        <f t="shared" si="2172"/>
        <v>6616.761100354398</v>
      </c>
      <c r="F10699" s="5">
        <f t="shared" si="2173"/>
        <v>337.19300188586965</v>
      </c>
      <c r="G10699" s="5">
        <f t="shared" si="2174"/>
        <v>0</v>
      </c>
      <c r="H10699" s="5">
        <f t="shared" si="2175"/>
        <v>6953.9541022402673</v>
      </c>
      <c r="I10699" s="5">
        <f t="shared" si="2176"/>
        <v>720</v>
      </c>
      <c r="J10699" s="5">
        <f t="shared" si="2177"/>
        <v>6233.9541022402673</v>
      </c>
      <c r="K10699" s="2">
        <f t="shared" si="2178"/>
        <v>133228.36983056017</v>
      </c>
      <c r="L10699" s="2">
        <f t="shared" si="2179"/>
        <v>159646</v>
      </c>
      <c r="M10699" s="2">
        <f t="shared" si="2180"/>
        <v>18040</v>
      </c>
      <c r="N10699" s="6">
        <f t="shared" si="2181"/>
        <v>0</v>
      </c>
      <c r="O10699" s="2">
        <f t="shared" si="2182"/>
        <v>-11622.369830560172</v>
      </c>
      <c r="P10699" s="2" t="str">
        <f t="shared" si="2183"/>
        <v/>
      </c>
    </row>
    <row r="10700" spans="1:16">
      <c r="A10700" s="6">
        <v>16</v>
      </c>
      <c r="B10700" s="6">
        <v>9</v>
      </c>
      <c r="C10700" s="6">
        <v>1</v>
      </c>
      <c r="D10700" s="6">
        <f t="shared" si="2171"/>
        <v>26</v>
      </c>
      <c r="E10700" s="5">
        <f t="shared" si="2172"/>
        <v>6616.761100354398</v>
      </c>
      <c r="F10700" s="5">
        <f t="shared" si="2173"/>
        <v>337.19300188586965</v>
      </c>
      <c r="G10700" s="5">
        <f t="shared" si="2174"/>
        <v>45.5625</v>
      </c>
      <c r="H10700" s="5">
        <f t="shared" si="2175"/>
        <v>6999.5166022402673</v>
      </c>
      <c r="I10700" s="5">
        <f t="shared" si="2176"/>
        <v>720</v>
      </c>
      <c r="J10700" s="5">
        <f t="shared" si="2177"/>
        <v>6279.5166022402673</v>
      </c>
      <c r="K10700" s="2">
        <f t="shared" si="2178"/>
        <v>134019.38545556017</v>
      </c>
      <c r="L10700" s="2">
        <f t="shared" si="2179"/>
        <v>162346</v>
      </c>
      <c r="M10700" s="2">
        <f t="shared" si="2180"/>
        <v>18920</v>
      </c>
      <c r="N10700" s="6">
        <f t="shared" si="2181"/>
        <v>0</v>
      </c>
      <c r="O10700" s="2">
        <f t="shared" si="2182"/>
        <v>-10593.385455560172</v>
      </c>
      <c r="P10700" s="2" t="str">
        <f t="shared" si="2183"/>
        <v/>
      </c>
    </row>
    <row r="10701" spans="1:16">
      <c r="A10701" s="6">
        <v>16</v>
      </c>
      <c r="B10701" s="6">
        <v>9</v>
      </c>
      <c r="C10701" s="6">
        <v>2</v>
      </c>
      <c r="D10701" s="6">
        <f t="shared" si="2171"/>
        <v>27</v>
      </c>
      <c r="E10701" s="5">
        <f t="shared" si="2172"/>
        <v>6616.761100354398</v>
      </c>
      <c r="F10701" s="5">
        <f t="shared" si="2173"/>
        <v>337.19300188586965</v>
      </c>
      <c r="G10701" s="5">
        <f t="shared" si="2174"/>
        <v>92.264062499999994</v>
      </c>
      <c r="H10701" s="5">
        <f t="shared" si="2175"/>
        <v>7046.2181647402676</v>
      </c>
      <c r="I10701" s="5">
        <f t="shared" si="2176"/>
        <v>720</v>
      </c>
      <c r="J10701" s="5">
        <f t="shared" si="2177"/>
        <v>6326.2181647402676</v>
      </c>
      <c r="K10701" s="2">
        <f t="shared" si="2178"/>
        <v>134830.1764711852</v>
      </c>
      <c r="L10701" s="2">
        <f t="shared" si="2179"/>
        <v>165046</v>
      </c>
      <c r="M10701" s="2">
        <f t="shared" si="2180"/>
        <v>19800</v>
      </c>
      <c r="N10701" s="6">
        <f t="shared" si="2181"/>
        <v>0</v>
      </c>
      <c r="O10701" s="2">
        <f t="shared" si="2182"/>
        <v>-9584.1764711852011</v>
      </c>
      <c r="P10701" s="2" t="str">
        <f t="shared" si="2183"/>
        <v/>
      </c>
    </row>
    <row r="10702" spans="1:16">
      <c r="A10702" s="6">
        <v>16</v>
      </c>
      <c r="B10702" s="6">
        <v>9</v>
      </c>
      <c r="C10702" s="6">
        <v>3</v>
      </c>
      <c r="D10702" s="6">
        <f t="shared" si="2171"/>
        <v>28</v>
      </c>
      <c r="E10702" s="5">
        <f t="shared" si="2172"/>
        <v>6616.761100354398</v>
      </c>
      <c r="F10702" s="5">
        <f t="shared" si="2173"/>
        <v>337.19300188586965</v>
      </c>
      <c r="G10702" s="5">
        <f t="shared" si="2174"/>
        <v>140.12604492187498</v>
      </c>
      <c r="H10702" s="5">
        <f t="shared" si="2175"/>
        <v>7094.0801471621426</v>
      </c>
      <c r="I10702" s="5">
        <f t="shared" si="2176"/>
        <v>720</v>
      </c>
      <c r="J10702" s="5">
        <f t="shared" si="2177"/>
        <v>6374.0801471621426</v>
      </c>
      <c r="K10702" s="2">
        <f t="shared" si="2178"/>
        <v>135661.11366600942</v>
      </c>
      <c r="L10702" s="2">
        <f t="shared" si="2179"/>
        <v>167746</v>
      </c>
      <c r="M10702" s="2">
        <f t="shared" si="2180"/>
        <v>20680</v>
      </c>
      <c r="N10702" s="6">
        <f t="shared" si="2181"/>
        <v>0</v>
      </c>
      <c r="O10702" s="2">
        <f t="shared" si="2182"/>
        <v>-8595.1136660094198</v>
      </c>
      <c r="P10702" s="2" t="str">
        <f t="shared" si="2183"/>
        <v/>
      </c>
    </row>
    <row r="10703" spans="1:16">
      <c r="A10703" s="6">
        <v>16</v>
      </c>
      <c r="B10703" s="6">
        <v>9</v>
      </c>
      <c r="C10703" s="6">
        <v>4</v>
      </c>
      <c r="D10703" s="6">
        <f t="shared" si="2171"/>
        <v>29</v>
      </c>
      <c r="E10703" s="5">
        <f t="shared" si="2172"/>
        <v>6616.761100354398</v>
      </c>
      <c r="F10703" s="5">
        <f t="shared" si="2173"/>
        <v>337.19300188586965</v>
      </c>
      <c r="G10703" s="5">
        <f t="shared" si="2174"/>
        <v>189.17016064453125</v>
      </c>
      <c r="H10703" s="5">
        <f t="shared" si="2175"/>
        <v>7143.1242628847986</v>
      </c>
      <c r="I10703" s="5">
        <f t="shared" si="2176"/>
        <v>720</v>
      </c>
      <c r="J10703" s="5">
        <f t="shared" si="2177"/>
        <v>6423.1242628847986</v>
      </c>
      <c r="K10703" s="2">
        <f t="shared" si="2178"/>
        <v>136512.57400841662</v>
      </c>
      <c r="L10703" s="2">
        <f t="shared" si="2179"/>
        <v>170446</v>
      </c>
      <c r="M10703" s="2">
        <f t="shared" si="2180"/>
        <v>21560</v>
      </c>
      <c r="N10703" s="6">
        <f t="shared" si="2181"/>
        <v>0</v>
      </c>
      <c r="O10703" s="2">
        <f t="shared" si="2182"/>
        <v>-7626.5740084166173</v>
      </c>
      <c r="P10703" s="2" t="str">
        <f t="shared" si="2183"/>
        <v/>
      </c>
    </row>
    <row r="10704" spans="1:16">
      <c r="A10704" s="6">
        <v>16</v>
      </c>
      <c r="B10704" s="6">
        <v>9</v>
      </c>
      <c r="C10704" s="6">
        <v>5</v>
      </c>
      <c r="D10704" s="6">
        <f t="shared" si="2171"/>
        <v>30</v>
      </c>
      <c r="E10704" s="5">
        <f t="shared" si="2172"/>
        <v>6616.761100354398</v>
      </c>
      <c r="F10704" s="5">
        <f t="shared" si="2173"/>
        <v>337.19300188586965</v>
      </c>
      <c r="G10704" s="5">
        <f t="shared" si="2174"/>
        <v>239.41848456573481</v>
      </c>
      <c r="H10704" s="5">
        <f t="shared" si="2175"/>
        <v>7193.3725868060019</v>
      </c>
      <c r="I10704" s="5">
        <f t="shared" si="2176"/>
        <v>720</v>
      </c>
      <c r="J10704" s="5">
        <f t="shared" si="2177"/>
        <v>6473.3725868060019</v>
      </c>
      <c r="K10704" s="2">
        <f t="shared" si="2178"/>
        <v>137384.94074315974</v>
      </c>
      <c r="L10704" s="2">
        <f t="shared" si="2179"/>
        <v>173146</v>
      </c>
      <c r="M10704" s="2">
        <f t="shared" si="2180"/>
        <v>22440</v>
      </c>
      <c r="N10704" s="6">
        <f t="shared" si="2181"/>
        <v>0</v>
      </c>
      <c r="O10704" s="2">
        <f t="shared" si="2182"/>
        <v>-6678.9407431597356</v>
      </c>
      <c r="P10704" s="2" t="str">
        <f t="shared" si="2183"/>
        <v/>
      </c>
    </row>
    <row r="10705" spans="1:16">
      <c r="A10705" s="6">
        <v>16</v>
      </c>
      <c r="B10705" s="6">
        <v>9</v>
      </c>
      <c r="C10705" s="6">
        <v>6</v>
      </c>
      <c r="D10705" s="6">
        <f t="shared" si="2171"/>
        <v>31</v>
      </c>
      <c r="E10705" s="5">
        <f t="shared" si="2172"/>
        <v>6616.761100354398</v>
      </c>
      <c r="F10705" s="5">
        <f t="shared" si="2173"/>
        <v>337.19300188586965</v>
      </c>
      <c r="G10705" s="5">
        <f t="shared" si="2174"/>
        <v>290.89345874736784</v>
      </c>
      <c r="H10705" s="5">
        <f t="shared" si="2175"/>
        <v>7244.847560987635</v>
      </c>
      <c r="I10705" s="5">
        <f t="shared" si="2176"/>
        <v>720</v>
      </c>
      <c r="J10705" s="5">
        <f t="shared" si="2177"/>
        <v>6524.847560987635</v>
      </c>
      <c r="K10705" s="2">
        <f t="shared" si="2178"/>
        <v>138278.60348936866</v>
      </c>
      <c r="L10705" s="2">
        <f t="shared" si="2179"/>
        <v>175846</v>
      </c>
      <c r="M10705" s="2">
        <f t="shared" si="2180"/>
        <v>23320</v>
      </c>
      <c r="N10705" s="6">
        <f t="shared" si="2181"/>
        <v>0</v>
      </c>
      <c r="O10705" s="2">
        <f t="shared" si="2182"/>
        <v>-5752.6034893686592</v>
      </c>
      <c r="P10705" s="2" t="str">
        <f t="shared" si="2183"/>
        <v/>
      </c>
    </row>
    <row r="10706" spans="1:16">
      <c r="A10706" s="6">
        <v>16</v>
      </c>
      <c r="B10706" s="6">
        <v>9</v>
      </c>
      <c r="C10706" s="6">
        <v>7</v>
      </c>
      <c r="D10706" s="6">
        <f t="shared" si="2171"/>
        <v>32</v>
      </c>
      <c r="E10706" s="5">
        <f t="shared" si="2172"/>
        <v>6616.761100354398</v>
      </c>
      <c r="F10706" s="5">
        <f t="shared" si="2173"/>
        <v>337.19300188586965</v>
      </c>
      <c r="G10706" s="5">
        <f t="shared" si="2174"/>
        <v>343.61789814532818</v>
      </c>
      <c r="H10706" s="5">
        <f t="shared" si="2175"/>
        <v>7297.5720003855959</v>
      </c>
      <c r="I10706" s="5">
        <f t="shared" si="2176"/>
        <v>720</v>
      </c>
      <c r="J10706" s="5">
        <f t="shared" si="2177"/>
        <v>6577.5720003855959</v>
      </c>
      <c r="K10706" s="2">
        <f t="shared" si="2178"/>
        <v>139193.95834002772</v>
      </c>
      <c r="L10706" s="2">
        <f t="shared" si="2179"/>
        <v>178546</v>
      </c>
      <c r="M10706" s="2">
        <f t="shared" si="2180"/>
        <v>24200</v>
      </c>
      <c r="N10706" s="6">
        <f t="shared" si="2181"/>
        <v>0</v>
      </c>
      <c r="O10706" s="2">
        <f t="shared" si="2182"/>
        <v>-4847.9583400277188</v>
      </c>
      <c r="P10706" s="2" t="str">
        <f t="shared" si="2183"/>
        <v/>
      </c>
    </row>
    <row r="10707" spans="1:16">
      <c r="A10707" s="6">
        <v>16</v>
      </c>
      <c r="B10707" s="6">
        <v>9</v>
      </c>
      <c r="C10707" s="6">
        <v>8</v>
      </c>
      <c r="D10707" s="6">
        <f t="shared" si="2171"/>
        <v>33</v>
      </c>
      <c r="E10707" s="5">
        <f t="shared" si="2172"/>
        <v>6616.761100354398</v>
      </c>
      <c r="F10707" s="5">
        <f t="shared" si="2173"/>
        <v>337.19300188586965</v>
      </c>
      <c r="G10707" s="5">
        <f t="shared" si="2174"/>
        <v>397.61499642530839</v>
      </c>
      <c r="H10707" s="5">
        <f t="shared" si="2175"/>
        <v>7351.5690986655754</v>
      </c>
      <c r="I10707" s="5">
        <f t="shared" si="2176"/>
        <v>720</v>
      </c>
      <c r="J10707" s="5">
        <f t="shared" si="2177"/>
        <v>6631.5690986655754</v>
      </c>
      <c r="K10707" s="2">
        <f t="shared" si="2178"/>
        <v>140131.40796294401</v>
      </c>
      <c r="L10707" s="2">
        <f t="shared" si="2179"/>
        <v>181246</v>
      </c>
      <c r="M10707" s="2">
        <f t="shared" si="2180"/>
        <v>25080</v>
      </c>
      <c r="N10707" s="6">
        <f t="shared" si="2181"/>
        <v>0</v>
      </c>
      <c r="O10707" s="2">
        <f t="shared" si="2182"/>
        <v>-3965.4079629440093</v>
      </c>
      <c r="P10707" s="2" t="str">
        <f t="shared" si="2183"/>
        <v/>
      </c>
    </row>
    <row r="10708" spans="1:16">
      <c r="A10708" s="6">
        <v>16</v>
      </c>
      <c r="B10708" s="6">
        <v>9</v>
      </c>
      <c r="C10708" s="6">
        <v>9</v>
      </c>
      <c r="D10708" s="6">
        <f t="shared" si="2171"/>
        <v>34</v>
      </c>
      <c r="E10708" s="5">
        <f t="shared" si="2172"/>
        <v>6616.761100354398</v>
      </c>
      <c r="F10708" s="5">
        <f t="shared" si="2173"/>
        <v>337.19300188586965</v>
      </c>
      <c r="G10708" s="5">
        <f t="shared" si="2174"/>
        <v>452.90833186570285</v>
      </c>
      <c r="H10708" s="5">
        <f t="shared" si="2175"/>
        <v>7406.8624341059704</v>
      </c>
      <c r="I10708" s="5">
        <f t="shared" si="2176"/>
        <v>720</v>
      </c>
      <c r="J10708" s="5">
        <f t="shared" si="2177"/>
        <v>6686.8624341059704</v>
      </c>
      <c r="K10708" s="2">
        <f t="shared" si="2178"/>
        <v>141091.36170322867</v>
      </c>
      <c r="L10708" s="2">
        <f t="shared" si="2179"/>
        <v>183946</v>
      </c>
      <c r="M10708" s="2">
        <f t="shared" si="2180"/>
        <v>25960</v>
      </c>
      <c r="N10708" s="6">
        <f t="shared" si="2181"/>
        <v>0</v>
      </c>
      <c r="O10708" s="2">
        <f t="shared" si="2182"/>
        <v>-3105.3617032286711</v>
      </c>
      <c r="P10708" s="2" t="str">
        <f t="shared" si="2183"/>
        <v/>
      </c>
    </row>
    <row r="10709" spans="1:16">
      <c r="A10709" s="6">
        <v>16</v>
      </c>
      <c r="B10709" s="6">
        <v>9</v>
      </c>
      <c r="C10709" s="6">
        <v>10</v>
      </c>
      <c r="D10709" s="6">
        <f t="shared" si="2171"/>
        <v>35</v>
      </c>
      <c r="E10709" s="5">
        <f t="shared" si="2172"/>
        <v>6616.761100354398</v>
      </c>
      <c r="F10709" s="5">
        <f t="shared" si="2173"/>
        <v>337.19300188586965</v>
      </c>
      <c r="G10709" s="5">
        <f t="shared" si="2174"/>
        <v>509.52187334891573</v>
      </c>
      <c r="H10709" s="5">
        <f t="shared" si="2175"/>
        <v>7463.4759755891828</v>
      </c>
      <c r="I10709" s="5">
        <f t="shared" si="2176"/>
        <v>720</v>
      </c>
      <c r="J10709" s="5">
        <f t="shared" si="2177"/>
        <v>6743.4759755891828</v>
      </c>
      <c r="K10709" s="2">
        <f t="shared" si="2178"/>
        <v>142074.2356873122</v>
      </c>
      <c r="L10709" s="2">
        <f t="shared" si="2179"/>
        <v>186646</v>
      </c>
      <c r="M10709" s="2">
        <f t="shared" si="2180"/>
        <v>26840</v>
      </c>
      <c r="N10709" s="6">
        <f t="shared" si="2181"/>
        <v>0</v>
      </c>
      <c r="O10709" s="2">
        <f t="shared" si="2182"/>
        <v>-2268.2356873122044</v>
      </c>
      <c r="P10709" s="2" t="str">
        <f t="shared" si="2183"/>
        <v/>
      </c>
    </row>
    <row r="10710" spans="1:16">
      <c r="A10710" s="6">
        <v>16</v>
      </c>
      <c r="B10710" s="6">
        <v>9</v>
      </c>
      <c r="C10710" s="6">
        <v>11</v>
      </c>
      <c r="D10710" s="6">
        <f t="shared" si="2171"/>
        <v>36</v>
      </c>
      <c r="E10710" s="5">
        <f t="shared" si="2172"/>
        <v>6616.761100354398</v>
      </c>
      <c r="F10710" s="5">
        <f t="shared" si="2173"/>
        <v>337.19300188586965</v>
      </c>
      <c r="G10710" s="5">
        <f t="shared" si="2174"/>
        <v>567.47998644235474</v>
      </c>
      <c r="H10710" s="5">
        <f t="shared" si="2175"/>
        <v>7521.4340886826221</v>
      </c>
      <c r="I10710" s="5">
        <f t="shared" si="2176"/>
        <v>720</v>
      </c>
      <c r="J10710" s="5">
        <f t="shared" si="2177"/>
        <v>6801.4340886826221</v>
      </c>
      <c r="K10710" s="2">
        <f t="shared" si="2178"/>
        <v>143080.45292851774</v>
      </c>
      <c r="L10710" s="2">
        <f t="shared" si="2179"/>
        <v>189346</v>
      </c>
      <c r="M10710" s="2">
        <f t="shared" si="2180"/>
        <v>27720</v>
      </c>
      <c r="N10710" s="6">
        <f t="shared" si="2181"/>
        <v>0</v>
      </c>
      <c r="O10710" s="2">
        <f t="shared" si="2182"/>
        <v>-1454.4529285177414</v>
      </c>
      <c r="P10710" s="2" t="str">
        <f t="shared" si="2183"/>
        <v/>
      </c>
    </row>
    <row r="10711" spans="1:16">
      <c r="A10711" s="6">
        <v>16</v>
      </c>
      <c r="B10711" s="6">
        <v>9</v>
      </c>
      <c r="C10711" s="6">
        <v>12</v>
      </c>
      <c r="D10711" s="6">
        <f t="shared" si="2171"/>
        <v>37</v>
      </c>
      <c r="E10711" s="5">
        <f t="shared" si="2172"/>
        <v>6616.761100354398</v>
      </c>
      <c r="F10711" s="5">
        <f t="shared" si="2173"/>
        <v>337.19300188586965</v>
      </c>
      <c r="G10711" s="5">
        <f t="shared" si="2174"/>
        <v>626.80743957041921</v>
      </c>
      <c r="H10711" s="5">
        <f t="shared" si="2175"/>
        <v>7580.7615418106861</v>
      </c>
      <c r="I10711" s="5">
        <f t="shared" si="2176"/>
        <v>720</v>
      </c>
      <c r="J10711" s="5">
        <f t="shared" si="2177"/>
        <v>6860.7615418106861</v>
      </c>
      <c r="K10711" s="2">
        <f t="shared" si="2178"/>
        <v>144110.44343421329</v>
      </c>
      <c r="L10711" s="2">
        <f t="shared" si="2179"/>
        <v>192046</v>
      </c>
      <c r="M10711" s="2">
        <f t="shared" si="2180"/>
        <v>28600</v>
      </c>
      <c r="N10711" s="6">
        <f t="shared" si="2181"/>
        <v>0</v>
      </c>
      <c r="O10711" s="2">
        <f t="shared" si="2182"/>
        <v>-664.44343421328813</v>
      </c>
      <c r="P10711" s="2" t="str">
        <f t="shared" si="2183"/>
        <v/>
      </c>
    </row>
    <row r="10712" spans="1:16">
      <c r="A10712" s="6">
        <v>16</v>
      </c>
      <c r="B10712" s="6">
        <v>9</v>
      </c>
      <c r="C10712" s="6">
        <v>13</v>
      </c>
      <c r="D10712" s="6">
        <f t="shared" si="2171"/>
        <v>38</v>
      </c>
      <c r="E10712" s="5">
        <f t="shared" si="2172"/>
        <v>6616.761100354398</v>
      </c>
      <c r="F10712" s="5">
        <f t="shared" si="2173"/>
        <v>337.19300188586965</v>
      </c>
      <c r="G10712" s="5">
        <f t="shared" si="2174"/>
        <v>687.52941027880343</v>
      </c>
      <c r="H10712" s="5">
        <f t="shared" si="2175"/>
        <v>7641.4835125190712</v>
      </c>
      <c r="I10712" s="5">
        <f t="shared" si="2176"/>
        <v>720</v>
      </c>
      <c r="J10712" s="5">
        <f t="shared" si="2177"/>
        <v>6921.4835125190712</v>
      </c>
      <c r="K10712" s="2">
        <f t="shared" si="2178"/>
        <v>145164.64431456721</v>
      </c>
      <c r="L10712" s="2">
        <f t="shared" si="2179"/>
        <v>194746</v>
      </c>
      <c r="M10712" s="2">
        <f t="shared" si="2180"/>
        <v>29480</v>
      </c>
      <c r="N10712" s="6">
        <f t="shared" si="2181"/>
        <v>0</v>
      </c>
      <c r="O10712" s="2">
        <f t="shared" si="2182"/>
        <v>101.35568543279078</v>
      </c>
      <c r="P10712" s="2" t="str">
        <f t="shared" si="2183"/>
        <v/>
      </c>
    </row>
    <row r="10713" spans="1:16">
      <c r="A10713" s="6">
        <v>16</v>
      </c>
      <c r="B10713" s="6">
        <v>9</v>
      </c>
      <c r="C10713" s="6">
        <v>14</v>
      </c>
      <c r="D10713" s="6">
        <f t="shared" si="2171"/>
        <v>39</v>
      </c>
      <c r="E10713" s="5">
        <f t="shared" si="2172"/>
        <v>6616.761100354398</v>
      </c>
      <c r="F10713" s="5">
        <f t="shared" si="2173"/>
        <v>337.19300188586965</v>
      </c>
      <c r="G10713" s="5">
        <f t="shared" si="2174"/>
        <v>749.67149159246469</v>
      </c>
      <c r="H10713" s="5">
        <f t="shared" si="2175"/>
        <v>7703.6255938327322</v>
      </c>
      <c r="I10713" s="5">
        <f t="shared" si="2176"/>
        <v>720</v>
      </c>
      <c r="J10713" s="5">
        <f t="shared" si="2177"/>
        <v>6983.6255938327322</v>
      </c>
      <c r="K10713" s="2">
        <f t="shared" si="2178"/>
        <v>146243.49989292939</v>
      </c>
      <c r="L10713" s="2">
        <f t="shared" si="2179"/>
        <v>197446</v>
      </c>
      <c r="M10713" s="2">
        <f t="shared" si="2180"/>
        <v>30360</v>
      </c>
      <c r="N10713" s="6">
        <f t="shared" si="2181"/>
        <v>0</v>
      </c>
      <c r="O10713" s="2">
        <f t="shared" si="2182"/>
        <v>842.50010707060574</v>
      </c>
      <c r="P10713" s="2" t="str">
        <f t="shared" si="2183"/>
        <v/>
      </c>
    </row>
    <row r="10714" spans="1:16">
      <c r="A10714" s="6">
        <v>16</v>
      </c>
      <c r="B10714" s="6">
        <v>9</v>
      </c>
      <c r="C10714" s="6">
        <v>15</v>
      </c>
      <c r="D10714" s="6">
        <f t="shared" si="2171"/>
        <v>40</v>
      </c>
      <c r="E10714" s="5">
        <f t="shared" si="2172"/>
        <v>6616.761100354398</v>
      </c>
      <c r="F10714" s="5">
        <f t="shared" si="2173"/>
        <v>337.19300188586965</v>
      </c>
      <c r="G10714" s="5">
        <f t="shared" si="2174"/>
        <v>813.25969846861108</v>
      </c>
      <c r="H10714" s="5">
        <f t="shared" si="2175"/>
        <v>7767.2138007088779</v>
      </c>
      <c r="I10714" s="5">
        <f t="shared" si="2176"/>
        <v>720</v>
      </c>
      <c r="J10714" s="5">
        <f t="shared" si="2177"/>
        <v>7047.2138007088779</v>
      </c>
      <c r="K10714" s="2">
        <f t="shared" si="2178"/>
        <v>147347.46181786247</v>
      </c>
      <c r="L10714" s="2">
        <f t="shared" si="2179"/>
        <v>200146</v>
      </c>
      <c r="M10714" s="2">
        <f t="shared" si="2180"/>
        <v>31240</v>
      </c>
      <c r="N10714" s="6">
        <f t="shared" si="2181"/>
        <v>0</v>
      </c>
      <c r="O10714" s="2">
        <f t="shared" si="2182"/>
        <v>1558.538182137534</v>
      </c>
      <c r="P10714" s="2" t="str">
        <f t="shared" si="2183"/>
        <v/>
      </c>
    </row>
    <row r="10715" spans="1:16">
      <c r="A10715" s="6">
        <v>16</v>
      </c>
      <c r="B10715" s="6">
        <v>9</v>
      </c>
      <c r="C10715" s="6">
        <v>16</v>
      </c>
      <c r="D10715" s="6">
        <f t="shared" si="2171"/>
        <v>41</v>
      </c>
      <c r="E10715" s="5">
        <f t="shared" si="2172"/>
        <v>6616.761100354398</v>
      </c>
      <c r="F10715" s="5">
        <f t="shared" si="2173"/>
        <v>337.19300188586965</v>
      </c>
      <c r="G10715" s="5">
        <f t="shared" si="2174"/>
        <v>878.32047434610013</v>
      </c>
      <c r="H10715" s="5">
        <f t="shared" si="2175"/>
        <v>7832.2745765863674</v>
      </c>
      <c r="I10715" s="5">
        <f t="shared" si="2176"/>
        <v>720</v>
      </c>
      <c r="J10715" s="5">
        <f t="shared" si="2177"/>
        <v>7112.2745765863674</v>
      </c>
      <c r="K10715" s="2">
        <f t="shared" si="2178"/>
        <v>148476.98917684663</v>
      </c>
      <c r="L10715" s="2">
        <f t="shared" si="2179"/>
        <v>202846</v>
      </c>
      <c r="M10715" s="2">
        <f t="shared" si="2180"/>
        <v>32120</v>
      </c>
      <c r="N10715" s="6">
        <f t="shared" si="2181"/>
        <v>0</v>
      </c>
      <c r="O10715" s="2">
        <f t="shared" si="2182"/>
        <v>2249.0108231533668</v>
      </c>
      <c r="P10715" s="2" t="str">
        <f t="shared" si="2183"/>
        <v/>
      </c>
    </row>
    <row r="10716" spans="1:16">
      <c r="A10716" s="6">
        <v>16</v>
      </c>
      <c r="B10716" s="6">
        <v>9</v>
      </c>
      <c r="C10716" s="6">
        <v>17</v>
      </c>
      <c r="D10716" s="6">
        <f t="shared" si="2171"/>
        <v>42</v>
      </c>
      <c r="E10716" s="5">
        <f t="shared" si="2172"/>
        <v>6616.761100354398</v>
      </c>
      <c r="F10716" s="5">
        <f t="shared" si="2173"/>
        <v>337.19300188586965</v>
      </c>
      <c r="G10716" s="5">
        <f t="shared" si="2174"/>
        <v>944.88069779264049</v>
      </c>
      <c r="H10716" s="5">
        <f t="shared" si="2175"/>
        <v>7898.8348000329079</v>
      </c>
      <c r="I10716" s="5">
        <f t="shared" si="2176"/>
        <v>720</v>
      </c>
      <c r="J10716" s="5">
        <f t="shared" si="2177"/>
        <v>7178.8348000329079</v>
      </c>
      <c r="K10716" s="2">
        <f t="shared" si="2178"/>
        <v>149632.54861168243</v>
      </c>
      <c r="L10716" s="2">
        <f t="shared" si="2179"/>
        <v>205546</v>
      </c>
      <c r="M10716" s="2">
        <f t="shared" si="2180"/>
        <v>33000</v>
      </c>
      <c r="N10716" s="6">
        <f t="shared" si="2181"/>
        <v>0</v>
      </c>
      <c r="O10716" s="2">
        <f t="shared" si="2182"/>
        <v>2913.4513883175678</v>
      </c>
      <c r="P10716" s="2" t="str">
        <f t="shared" si="2183"/>
        <v/>
      </c>
    </row>
    <row r="10717" spans="1:16">
      <c r="A10717" s="6">
        <v>16</v>
      </c>
      <c r="B10717" s="6">
        <v>9</v>
      </c>
      <c r="C10717" s="6">
        <v>18</v>
      </c>
      <c r="D10717" s="6">
        <f t="shared" si="2171"/>
        <v>43</v>
      </c>
      <c r="E10717" s="5">
        <f t="shared" si="2172"/>
        <v>6616.761100354398</v>
      </c>
      <c r="F10717" s="5">
        <f t="shared" si="2173"/>
        <v>337.19300188586965</v>
      </c>
      <c r="G10717" s="5">
        <f t="shared" si="2174"/>
        <v>1012.9676892512279</v>
      </c>
      <c r="H10717" s="5">
        <f t="shared" si="2175"/>
        <v>7966.9217914914952</v>
      </c>
      <c r="I10717" s="5">
        <f t="shared" si="2176"/>
        <v>720</v>
      </c>
      <c r="J10717" s="5">
        <f t="shared" si="2177"/>
        <v>7246.9217914914952</v>
      </c>
      <c r="K10717" s="2">
        <f t="shared" si="2178"/>
        <v>150814.61443561624</v>
      </c>
      <c r="L10717" s="2">
        <f t="shared" si="2179"/>
        <v>208246</v>
      </c>
      <c r="M10717" s="2">
        <f t="shared" si="2180"/>
        <v>33880</v>
      </c>
      <c r="N10717" s="6">
        <f t="shared" si="2181"/>
        <v>0</v>
      </c>
      <c r="O10717" s="2">
        <f t="shared" si="2182"/>
        <v>3551.3855643837596</v>
      </c>
      <c r="P10717" s="2" t="str">
        <f t="shared" si="2183"/>
        <v/>
      </c>
    </row>
    <row r="10718" spans="1:16">
      <c r="A10718" s="6">
        <v>16</v>
      </c>
      <c r="B10718" s="6">
        <v>9</v>
      </c>
      <c r="C10718" s="6">
        <v>19</v>
      </c>
      <c r="D10718" s="6">
        <f t="shared" si="2171"/>
        <v>44</v>
      </c>
      <c r="E10718" s="5">
        <f t="shared" si="2172"/>
        <v>6616.761100354398</v>
      </c>
      <c r="F10718" s="5">
        <f t="shared" si="2173"/>
        <v>337.19300188586965</v>
      </c>
      <c r="G10718" s="5">
        <f t="shared" si="2174"/>
        <v>1082.6092178872495</v>
      </c>
      <c r="H10718" s="5">
        <f t="shared" si="2175"/>
        <v>8036.5633201275168</v>
      </c>
      <c r="I10718" s="5">
        <f t="shared" si="2176"/>
        <v>720</v>
      </c>
      <c r="J10718" s="5">
        <f t="shared" si="2177"/>
        <v>7316.5633201275168</v>
      </c>
      <c r="K10718" s="2">
        <f t="shared" si="2178"/>
        <v>152023.66875221382</v>
      </c>
      <c r="L10718" s="2">
        <f t="shared" si="2179"/>
        <v>210946</v>
      </c>
      <c r="M10718" s="2">
        <f t="shared" si="2180"/>
        <v>34760</v>
      </c>
      <c r="N10718" s="6">
        <f t="shared" si="2181"/>
        <v>0</v>
      </c>
      <c r="O10718" s="2">
        <f t="shared" si="2182"/>
        <v>4162.3312477861764</v>
      </c>
      <c r="P10718" s="2" t="str">
        <f t="shared" si="2183"/>
        <v/>
      </c>
    </row>
    <row r="10719" spans="1:16">
      <c r="A10719" s="6">
        <v>16</v>
      </c>
      <c r="B10719" s="6">
        <v>9</v>
      </c>
      <c r="C10719" s="6">
        <v>20</v>
      </c>
      <c r="D10719" s="6">
        <f t="shared" si="2171"/>
        <v>45</v>
      </c>
      <c r="E10719" s="5">
        <f t="shared" si="2172"/>
        <v>6616.761100354398</v>
      </c>
      <c r="F10719" s="5">
        <f t="shared" si="2173"/>
        <v>337.19300188586965</v>
      </c>
      <c r="G10719" s="5">
        <f t="shared" si="2174"/>
        <v>1153.8335085377266</v>
      </c>
      <c r="H10719" s="5">
        <f t="shared" si="2175"/>
        <v>8107.7876107779939</v>
      </c>
      <c r="I10719" s="5">
        <f t="shared" si="2176"/>
        <v>720</v>
      </c>
      <c r="J10719" s="5">
        <f t="shared" si="2177"/>
        <v>7387.7876107779939</v>
      </c>
      <c r="K10719" s="2">
        <f t="shared" si="2178"/>
        <v>153260.20157600683</v>
      </c>
      <c r="L10719" s="2">
        <f t="shared" si="2179"/>
        <v>213646</v>
      </c>
      <c r="M10719" s="2">
        <f t="shared" si="2180"/>
        <v>35640</v>
      </c>
      <c r="N10719" s="6">
        <f t="shared" si="2181"/>
        <v>0</v>
      </c>
      <c r="O10719" s="2">
        <f t="shared" si="2182"/>
        <v>4745.7984239931684</v>
      </c>
      <c r="P10719" s="2" t="str">
        <f t="shared" si="2183"/>
        <v/>
      </c>
    </row>
    <row r="10720" spans="1:16">
      <c r="A10720" s="6">
        <v>16</v>
      </c>
      <c r="B10720" s="6">
        <v>9</v>
      </c>
      <c r="C10720" s="6">
        <v>21</v>
      </c>
      <c r="D10720" s="6">
        <f t="shared" si="2171"/>
        <v>46</v>
      </c>
      <c r="E10720" s="5">
        <f t="shared" si="2172"/>
        <v>6616.761100354398</v>
      </c>
      <c r="F10720" s="5">
        <f t="shared" si="2173"/>
        <v>337.19300188586965</v>
      </c>
      <c r="G10720" s="5">
        <f t="shared" si="2174"/>
        <v>1226.6692487641703</v>
      </c>
      <c r="H10720" s="5">
        <f t="shared" si="2175"/>
        <v>8180.6233510044376</v>
      </c>
      <c r="I10720" s="5">
        <f t="shared" si="2176"/>
        <v>720</v>
      </c>
      <c r="J10720" s="5">
        <f t="shared" si="2177"/>
        <v>7460.6233510044376</v>
      </c>
      <c r="K10720" s="2">
        <f t="shared" si="2178"/>
        <v>154524.71095493814</v>
      </c>
      <c r="L10720" s="2">
        <f t="shared" si="2179"/>
        <v>216346</v>
      </c>
      <c r="M10720" s="2">
        <f t="shared" si="2180"/>
        <v>36520</v>
      </c>
      <c r="N10720" s="6">
        <f t="shared" si="2181"/>
        <v>0</v>
      </c>
      <c r="O10720" s="2">
        <f t="shared" si="2182"/>
        <v>5301.2890450618579</v>
      </c>
      <c r="P10720" s="2" t="str">
        <f t="shared" si="2183"/>
        <v/>
      </c>
    </row>
    <row r="10721" spans="1:16">
      <c r="A10721" s="6">
        <v>16</v>
      </c>
      <c r="B10721" s="6">
        <v>9</v>
      </c>
      <c r="C10721" s="6">
        <v>22</v>
      </c>
      <c r="D10721" s="6">
        <f t="shared" si="2171"/>
        <v>47</v>
      </c>
      <c r="E10721" s="5">
        <f t="shared" si="2172"/>
        <v>6616.761100354398</v>
      </c>
      <c r="F10721" s="5">
        <f t="shared" si="2173"/>
        <v>337.19300188586965</v>
      </c>
      <c r="G10721" s="5">
        <f t="shared" si="2174"/>
        <v>1301.1455960105666</v>
      </c>
      <c r="H10721" s="5">
        <f t="shared" si="2175"/>
        <v>8255.0996982508332</v>
      </c>
      <c r="I10721" s="5">
        <f t="shared" si="2176"/>
        <v>720</v>
      </c>
      <c r="J10721" s="5">
        <f t="shared" si="2177"/>
        <v>7535.0996982508332</v>
      </c>
      <c r="K10721" s="2">
        <f t="shared" si="2178"/>
        <v>155817.70309463251</v>
      </c>
      <c r="L10721" s="2">
        <f t="shared" si="2179"/>
        <v>219046</v>
      </c>
      <c r="M10721" s="2">
        <f t="shared" si="2180"/>
        <v>37400</v>
      </c>
      <c r="N10721" s="6">
        <f t="shared" si="2181"/>
        <v>0</v>
      </c>
      <c r="O10721" s="2">
        <f t="shared" si="2182"/>
        <v>5828.2969053674897</v>
      </c>
      <c r="P10721" s="2" t="str">
        <f t="shared" si="2183"/>
        <v/>
      </c>
    </row>
    <row r="10722" spans="1:16">
      <c r="A10722" s="6">
        <v>16</v>
      </c>
      <c r="B10722" s="6">
        <v>9</v>
      </c>
      <c r="C10722" s="6">
        <v>23</v>
      </c>
      <c r="D10722" s="6">
        <f t="shared" si="2171"/>
        <v>48</v>
      </c>
      <c r="E10722" s="5">
        <f t="shared" si="2172"/>
        <v>6616.761100354398</v>
      </c>
      <c r="F10722" s="5">
        <f t="shared" si="2173"/>
        <v>337.19300188586965</v>
      </c>
      <c r="G10722" s="5">
        <f t="shared" si="2174"/>
        <v>1377.292184868003</v>
      </c>
      <c r="H10722" s="5">
        <f t="shared" si="2175"/>
        <v>8331.2462871082698</v>
      </c>
      <c r="I10722" s="5">
        <f t="shared" si="2176"/>
        <v>720</v>
      </c>
      <c r="J10722" s="5">
        <f t="shared" si="2177"/>
        <v>7611.2462871082698</v>
      </c>
      <c r="K10722" s="2">
        <f t="shared" si="2178"/>
        <v>157139.69248451857</v>
      </c>
      <c r="L10722" s="2">
        <f t="shared" si="2179"/>
        <v>221746</v>
      </c>
      <c r="M10722" s="2">
        <f t="shared" si="2180"/>
        <v>38280</v>
      </c>
      <c r="N10722" s="6">
        <f t="shared" si="2181"/>
        <v>0</v>
      </c>
      <c r="O10722" s="2">
        <f t="shared" si="2182"/>
        <v>6326.3075154814287</v>
      </c>
      <c r="P10722" s="2" t="str">
        <f t="shared" si="2183"/>
        <v/>
      </c>
    </row>
    <row r="10723" spans="1:16">
      <c r="A10723" s="6">
        <v>16</v>
      </c>
      <c r="B10723" s="6">
        <v>9</v>
      </c>
      <c r="C10723" s="6">
        <v>24</v>
      </c>
      <c r="D10723" s="6">
        <f t="shared" si="2171"/>
        <v>49</v>
      </c>
      <c r="E10723" s="5">
        <f t="shared" si="2172"/>
        <v>6616.761100354398</v>
      </c>
      <c r="F10723" s="5">
        <f t="shared" si="2173"/>
        <v>337.19300188586965</v>
      </c>
      <c r="G10723" s="5">
        <f t="shared" si="2174"/>
        <v>1455.1391344474989</v>
      </c>
      <c r="H10723" s="5">
        <f t="shared" si="2175"/>
        <v>8409.093236687766</v>
      </c>
      <c r="I10723" s="5">
        <f t="shared" si="2176"/>
        <v>720</v>
      </c>
      <c r="J10723" s="5">
        <f t="shared" si="2177"/>
        <v>7689.093236687766</v>
      </c>
      <c r="K10723" s="2">
        <f t="shared" si="2178"/>
        <v>158491.20202582926</v>
      </c>
      <c r="L10723" s="2">
        <f t="shared" si="2179"/>
        <v>224446</v>
      </c>
      <c r="M10723" s="2">
        <f t="shared" si="2180"/>
        <v>39160</v>
      </c>
      <c r="N10723" s="6">
        <f t="shared" si="2181"/>
        <v>0</v>
      </c>
      <c r="O10723" s="2">
        <f t="shared" si="2182"/>
        <v>6794.7979741707386</v>
      </c>
      <c r="P10723" s="2" t="str">
        <f t="shared" si="2183"/>
        <v/>
      </c>
    </row>
    <row r="10724" spans="1:16">
      <c r="A10724" s="6">
        <v>16</v>
      </c>
      <c r="B10724" s="6">
        <v>9</v>
      </c>
      <c r="C10724" s="6">
        <v>25</v>
      </c>
      <c r="D10724" s="6">
        <f t="shared" si="2171"/>
        <v>50</v>
      </c>
      <c r="E10724" s="5">
        <f t="shared" si="2172"/>
        <v>6616.761100354398</v>
      </c>
      <c r="F10724" s="5">
        <f t="shared" si="2173"/>
        <v>337.19300188586965</v>
      </c>
      <c r="G10724" s="5">
        <f t="shared" si="2174"/>
        <v>1534.7170558625965</v>
      </c>
      <c r="H10724" s="5">
        <f t="shared" si="2175"/>
        <v>8488.671158102863</v>
      </c>
      <c r="I10724" s="5">
        <f t="shared" si="2176"/>
        <v>720</v>
      </c>
      <c r="J10724" s="5">
        <f t="shared" si="2177"/>
        <v>7768.671158102863</v>
      </c>
      <c r="K10724" s="2">
        <f t="shared" si="2178"/>
        <v>159872.76316150805</v>
      </c>
      <c r="L10724" s="2">
        <f t="shared" si="2179"/>
        <v>227146</v>
      </c>
      <c r="M10724" s="2">
        <f t="shared" si="2180"/>
        <v>40040</v>
      </c>
      <c r="N10724" s="6">
        <f t="shared" si="2181"/>
        <v>0</v>
      </c>
      <c r="O10724" s="2">
        <f t="shared" si="2182"/>
        <v>7233.2368384919537</v>
      </c>
      <c r="P10724" s="2" t="str">
        <f t="shared" si="2183"/>
        <v/>
      </c>
    </row>
    <row r="10725" spans="1:16">
      <c r="A10725" s="6">
        <v>16</v>
      </c>
      <c r="B10725" s="6">
        <v>9</v>
      </c>
      <c r="C10725" s="6">
        <v>26</v>
      </c>
      <c r="D10725" s="6">
        <f t="shared" si="2171"/>
        <v>51</v>
      </c>
      <c r="E10725" s="5">
        <f t="shared" si="2172"/>
        <v>6616.761100354398</v>
      </c>
      <c r="F10725" s="5">
        <f t="shared" si="2173"/>
        <v>337.19300188586965</v>
      </c>
      <c r="G10725" s="5">
        <f t="shared" si="2174"/>
        <v>1616.0570598233144</v>
      </c>
      <c r="H10725" s="5">
        <f t="shared" si="2175"/>
        <v>8570.0111620635817</v>
      </c>
      <c r="I10725" s="5">
        <f t="shared" si="2176"/>
        <v>720</v>
      </c>
      <c r="J10725" s="5">
        <f t="shared" si="2177"/>
        <v>7850.0111620635817</v>
      </c>
      <c r="K10725" s="2">
        <f t="shared" si="2178"/>
        <v>161284.91600804828</v>
      </c>
      <c r="L10725" s="2">
        <f t="shared" si="2179"/>
        <v>229846</v>
      </c>
      <c r="M10725" s="2">
        <f t="shared" si="2180"/>
        <v>40920</v>
      </c>
      <c r="N10725" s="6">
        <f t="shared" si="2181"/>
        <v>0</v>
      </c>
      <c r="O10725" s="2">
        <f t="shared" si="2182"/>
        <v>7641.0839919517166</v>
      </c>
      <c r="P10725" s="2" t="str">
        <f t="shared" si="2183"/>
        <v/>
      </c>
    </row>
    <row r="10726" spans="1:16">
      <c r="A10726" s="6">
        <v>16</v>
      </c>
      <c r="B10726" s="6">
        <v>9</v>
      </c>
      <c r="C10726" s="6">
        <v>27</v>
      </c>
      <c r="D10726" s="6">
        <f t="shared" si="2171"/>
        <v>52</v>
      </c>
      <c r="E10726" s="5">
        <f t="shared" si="2172"/>
        <v>6616.761100354398</v>
      </c>
      <c r="F10726" s="5">
        <f t="shared" si="2173"/>
        <v>337.19300188586965</v>
      </c>
      <c r="G10726" s="5">
        <f t="shared" si="2174"/>
        <v>1699.1907643430709</v>
      </c>
      <c r="H10726" s="5">
        <f t="shared" si="2175"/>
        <v>8653.1448665833377</v>
      </c>
      <c r="I10726" s="5">
        <f t="shared" si="2176"/>
        <v>720</v>
      </c>
      <c r="J10726" s="5">
        <f t="shared" si="2177"/>
        <v>7933.1448665833377</v>
      </c>
      <c r="K10726" s="2">
        <f t="shared" si="2178"/>
        <v>162728.20948929407</v>
      </c>
      <c r="L10726" s="2">
        <f t="shared" si="2179"/>
        <v>232546</v>
      </c>
      <c r="M10726" s="2">
        <f t="shared" si="2180"/>
        <v>41800</v>
      </c>
      <c r="N10726" s="6">
        <f t="shared" si="2181"/>
        <v>0</v>
      </c>
      <c r="O10726" s="2">
        <f t="shared" si="2182"/>
        <v>8017.7905107059341</v>
      </c>
      <c r="P10726" s="2" t="str">
        <f t="shared" si="2183"/>
        <v/>
      </c>
    </row>
    <row r="10727" spans="1:16">
      <c r="A10727" s="6">
        <v>16</v>
      </c>
      <c r="B10727" s="6">
        <v>9</v>
      </c>
      <c r="C10727" s="6">
        <v>28</v>
      </c>
      <c r="D10727" s="6">
        <f t="shared" si="2171"/>
        <v>53</v>
      </c>
      <c r="E10727" s="5">
        <f t="shared" si="2172"/>
        <v>6616.761100354398</v>
      </c>
      <c r="F10727" s="5">
        <f t="shared" si="2173"/>
        <v>337.19300188586965</v>
      </c>
      <c r="G10727" s="5">
        <f t="shared" si="2174"/>
        <v>1784.1503025602246</v>
      </c>
      <c r="H10727" s="5">
        <f t="shared" si="2175"/>
        <v>8738.1044048004915</v>
      </c>
      <c r="I10727" s="5">
        <f t="shared" si="2176"/>
        <v>720</v>
      </c>
      <c r="J10727" s="5">
        <f t="shared" si="2177"/>
        <v>8018.1044048004915</v>
      </c>
      <c r="K10727" s="2">
        <f t="shared" si="2178"/>
        <v>164203.20147223075</v>
      </c>
      <c r="L10727" s="2">
        <f t="shared" si="2179"/>
        <v>235246</v>
      </c>
      <c r="M10727" s="2">
        <f t="shared" si="2180"/>
        <v>42680</v>
      </c>
      <c r="N10727" s="6">
        <f t="shared" si="2181"/>
        <v>0</v>
      </c>
      <c r="O10727" s="2">
        <f t="shared" si="2182"/>
        <v>8362.7985277692496</v>
      </c>
      <c r="P10727" s="2" t="str">
        <f t="shared" si="2183"/>
        <v/>
      </c>
    </row>
    <row r="10728" spans="1:16">
      <c r="A10728" s="6">
        <v>16</v>
      </c>
      <c r="B10728" s="6">
        <v>9</v>
      </c>
      <c r="C10728" s="6">
        <v>29</v>
      </c>
      <c r="D10728" s="6">
        <f t="shared" si="2171"/>
        <v>54</v>
      </c>
      <c r="E10728" s="5">
        <f t="shared" si="2172"/>
        <v>6616.761100354398</v>
      </c>
      <c r="F10728" s="5">
        <f t="shared" si="2173"/>
        <v>337.19300188586965</v>
      </c>
      <c r="G10728" s="5">
        <f t="shared" si="2174"/>
        <v>1870.9683306758782</v>
      </c>
      <c r="H10728" s="5">
        <f t="shared" si="2175"/>
        <v>8824.9224329161461</v>
      </c>
      <c r="I10728" s="5">
        <f t="shared" si="2176"/>
        <v>720</v>
      </c>
      <c r="J10728" s="5">
        <f t="shared" si="2177"/>
        <v>8104.9224329161461</v>
      </c>
      <c r="K10728" s="2">
        <f t="shared" si="2178"/>
        <v>165710.45890479421</v>
      </c>
      <c r="L10728" s="2">
        <f t="shared" si="2179"/>
        <v>237946</v>
      </c>
      <c r="M10728" s="2">
        <f t="shared" si="2180"/>
        <v>43560</v>
      </c>
      <c r="N10728" s="6">
        <f t="shared" si="2181"/>
        <v>0</v>
      </c>
      <c r="O10728" s="2">
        <f t="shared" si="2182"/>
        <v>8675.5410952057864</v>
      </c>
      <c r="P10728" s="2" t="str">
        <f t="shared" si="2183"/>
        <v/>
      </c>
    </row>
    <row r="10729" spans="1:16">
      <c r="A10729" s="6">
        <v>16</v>
      </c>
      <c r="B10729" s="6">
        <v>9</v>
      </c>
      <c r="C10729" s="6">
        <v>30</v>
      </c>
      <c r="D10729" s="6">
        <f t="shared" si="2171"/>
        <v>55</v>
      </c>
      <c r="E10729" s="5">
        <f t="shared" si="2172"/>
        <v>6616.761100354398</v>
      </c>
      <c r="F10729" s="5">
        <f t="shared" si="2173"/>
        <v>337.19300188586965</v>
      </c>
      <c r="G10729" s="5">
        <f t="shared" si="2174"/>
        <v>1959.6780360096488</v>
      </c>
      <c r="H10729" s="5">
        <f t="shared" si="2175"/>
        <v>8913.6321382499154</v>
      </c>
      <c r="I10729" s="5">
        <f t="shared" si="2176"/>
        <v>720</v>
      </c>
      <c r="J10729" s="5">
        <f t="shared" si="2177"/>
        <v>8193.6321382499154</v>
      </c>
      <c r="K10729" s="2">
        <f t="shared" si="2178"/>
        <v>167250.55795572771</v>
      </c>
      <c r="L10729" s="2">
        <f t="shared" si="2179"/>
        <v>240646</v>
      </c>
      <c r="M10729" s="2">
        <f t="shared" si="2180"/>
        <v>44440</v>
      </c>
      <c r="N10729" s="6">
        <f t="shared" si="2181"/>
        <v>0</v>
      </c>
      <c r="O10729" s="2">
        <f t="shared" si="2182"/>
        <v>8955.4420442722912</v>
      </c>
      <c r="P10729" s="2" t="str">
        <f t="shared" si="2183"/>
        <v/>
      </c>
    </row>
    <row r="10730" spans="1:16">
      <c r="A10730" s="6">
        <v>16</v>
      </c>
      <c r="B10730" s="6">
        <v>10</v>
      </c>
      <c r="C10730" s="6">
        <v>0</v>
      </c>
      <c r="D10730" s="6">
        <f t="shared" si="2171"/>
        <v>26</v>
      </c>
      <c r="E10730" s="5">
        <f t="shared" si="2172"/>
        <v>6616.761100354398</v>
      </c>
      <c r="F10730" s="5">
        <f t="shared" si="2173"/>
        <v>384.02536325890713</v>
      </c>
      <c r="G10730" s="5">
        <f t="shared" si="2174"/>
        <v>0</v>
      </c>
      <c r="H10730" s="5">
        <f t="shared" si="2175"/>
        <v>7000.7864636133054</v>
      </c>
      <c r="I10730" s="5">
        <f t="shared" si="2176"/>
        <v>720</v>
      </c>
      <c r="J10730" s="5">
        <f t="shared" si="2177"/>
        <v>6280.7864636133054</v>
      </c>
      <c r="K10730" s="2">
        <f t="shared" si="2178"/>
        <v>134041.4316599532</v>
      </c>
      <c r="L10730" s="2">
        <f t="shared" si="2179"/>
        <v>161740</v>
      </c>
      <c r="M10730" s="2">
        <f t="shared" si="2180"/>
        <v>18480</v>
      </c>
      <c r="N10730" s="6">
        <f t="shared" si="2181"/>
        <v>0</v>
      </c>
      <c r="O10730" s="2">
        <f t="shared" si="2182"/>
        <v>-10781.431659953203</v>
      </c>
      <c r="P10730" s="2" t="str">
        <f t="shared" si="2183"/>
        <v/>
      </c>
    </row>
    <row r="10731" spans="1:16">
      <c r="A10731" s="6">
        <v>16</v>
      </c>
      <c r="B10731" s="6">
        <v>10</v>
      </c>
      <c r="C10731" s="6">
        <v>1</v>
      </c>
      <c r="D10731" s="6">
        <f t="shared" si="2171"/>
        <v>27</v>
      </c>
      <c r="E10731" s="5">
        <f t="shared" si="2172"/>
        <v>6616.761100354398</v>
      </c>
      <c r="F10731" s="5">
        <f t="shared" si="2173"/>
        <v>384.02536325890713</v>
      </c>
      <c r="G10731" s="5">
        <f t="shared" si="2174"/>
        <v>45.5625</v>
      </c>
      <c r="H10731" s="5">
        <f t="shared" si="2175"/>
        <v>7046.3489636133054</v>
      </c>
      <c r="I10731" s="5">
        <f t="shared" si="2176"/>
        <v>720</v>
      </c>
      <c r="J10731" s="5">
        <f t="shared" si="2177"/>
        <v>6326.3489636133054</v>
      </c>
      <c r="K10731" s="2">
        <f t="shared" si="2178"/>
        <v>134832.4472849532</v>
      </c>
      <c r="L10731" s="2">
        <f t="shared" si="2179"/>
        <v>164440</v>
      </c>
      <c r="M10731" s="2">
        <f t="shared" si="2180"/>
        <v>19360</v>
      </c>
      <c r="N10731" s="6">
        <f t="shared" si="2181"/>
        <v>0</v>
      </c>
      <c r="O10731" s="2">
        <f t="shared" si="2182"/>
        <v>-9752.4472849532031</v>
      </c>
      <c r="P10731" s="2" t="str">
        <f t="shared" si="2183"/>
        <v/>
      </c>
    </row>
    <row r="10732" spans="1:16">
      <c r="A10732" s="6">
        <v>16</v>
      </c>
      <c r="B10732" s="6">
        <v>10</v>
      </c>
      <c r="C10732" s="6">
        <v>2</v>
      </c>
      <c r="D10732" s="6">
        <f t="shared" si="2171"/>
        <v>28</v>
      </c>
      <c r="E10732" s="5">
        <f t="shared" si="2172"/>
        <v>6616.761100354398</v>
      </c>
      <c r="F10732" s="5">
        <f t="shared" si="2173"/>
        <v>384.02536325890713</v>
      </c>
      <c r="G10732" s="5">
        <f t="shared" si="2174"/>
        <v>92.264062499999994</v>
      </c>
      <c r="H10732" s="5">
        <f t="shared" si="2175"/>
        <v>7093.0505261133058</v>
      </c>
      <c r="I10732" s="5">
        <f t="shared" si="2176"/>
        <v>720</v>
      </c>
      <c r="J10732" s="5">
        <f t="shared" si="2177"/>
        <v>6373.0505261133058</v>
      </c>
      <c r="K10732" s="2">
        <f t="shared" si="2178"/>
        <v>135643.2383005782</v>
      </c>
      <c r="L10732" s="2">
        <f t="shared" si="2179"/>
        <v>167140</v>
      </c>
      <c r="M10732" s="2">
        <f t="shared" si="2180"/>
        <v>20240</v>
      </c>
      <c r="N10732" s="6">
        <f t="shared" si="2181"/>
        <v>0</v>
      </c>
      <c r="O10732" s="2">
        <f t="shared" si="2182"/>
        <v>-8743.2383005782031</v>
      </c>
      <c r="P10732" s="2" t="str">
        <f t="shared" si="2183"/>
        <v/>
      </c>
    </row>
    <row r="10733" spans="1:16">
      <c r="A10733" s="6">
        <v>16</v>
      </c>
      <c r="B10733" s="6">
        <v>10</v>
      </c>
      <c r="C10733" s="6">
        <v>3</v>
      </c>
      <c r="D10733" s="6">
        <f t="shared" si="2171"/>
        <v>29</v>
      </c>
      <c r="E10733" s="5">
        <f t="shared" si="2172"/>
        <v>6616.761100354398</v>
      </c>
      <c r="F10733" s="5">
        <f t="shared" si="2173"/>
        <v>384.02536325890713</v>
      </c>
      <c r="G10733" s="5">
        <f t="shared" si="2174"/>
        <v>140.12604492187498</v>
      </c>
      <c r="H10733" s="5">
        <f t="shared" si="2175"/>
        <v>7140.9125085351807</v>
      </c>
      <c r="I10733" s="5">
        <f t="shared" si="2176"/>
        <v>720</v>
      </c>
      <c r="J10733" s="5">
        <f t="shared" si="2177"/>
        <v>6420.9125085351807</v>
      </c>
      <c r="K10733" s="2">
        <f t="shared" si="2178"/>
        <v>136474.17549540242</v>
      </c>
      <c r="L10733" s="2">
        <f t="shared" si="2179"/>
        <v>169840</v>
      </c>
      <c r="M10733" s="2">
        <f t="shared" si="2180"/>
        <v>21120</v>
      </c>
      <c r="N10733" s="6">
        <f t="shared" si="2181"/>
        <v>0</v>
      </c>
      <c r="O10733" s="2">
        <f t="shared" si="2182"/>
        <v>-7754.1754954024218</v>
      </c>
      <c r="P10733" s="2" t="str">
        <f t="shared" si="2183"/>
        <v/>
      </c>
    </row>
    <row r="10734" spans="1:16">
      <c r="A10734" s="6">
        <v>16</v>
      </c>
      <c r="B10734" s="6">
        <v>10</v>
      </c>
      <c r="C10734" s="6">
        <v>4</v>
      </c>
      <c r="D10734" s="6">
        <f t="shared" si="2171"/>
        <v>30</v>
      </c>
      <c r="E10734" s="5">
        <f t="shared" si="2172"/>
        <v>6616.761100354398</v>
      </c>
      <c r="F10734" s="5">
        <f t="shared" si="2173"/>
        <v>384.02536325890713</v>
      </c>
      <c r="G10734" s="5">
        <f t="shared" si="2174"/>
        <v>189.17016064453125</v>
      </c>
      <c r="H10734" s="5">
        <f t="shared" si="2175"/>
        <v>7189.9566242578367</v>
      </c>
      <c r="I10734" s="5">
        <f t="shared" si="2176"/>
        <v>720</v>
      </c>
      <c r="J10734" s="5">
        <f t="shared" si="2177"/>
        <v>6469.9566242578367</v>
      </c>
      <c r="K10734" s="2">
        <f t="shared" si="2178"/>
        <v>137325.63583780965</v>
      </c>
      <c r="L10734" s="2">
        <f t="shared" si="2179"/>
        <v>172540</v>
      </c>
      <c r="M10734" s="2">
        <f t="shared" si="2180"/>
        <v>22000</v>
      </c>
      <c r="N10734" s="6">
        <f t="shared" si="2181"/>
        <v>0</v>
      </c>
      <c r="O10734" s="2">
        <f t="shared" si="2182"/>
        <v>-6785.6358378096484</v>
      </c>
      <c r="P10734" s="2" t="str">
        <f t="shared" si="2183"/>
        <v/>
      </c>
    </row>
    <row r="10735" spans="1:16">
      <c r="A10735" s="6">
        <v>16</v>
      </c>
      <c r="B10735" s="6">
        <v>10</v>
      </c>
      <c r="C10735" s="6">
        <v>5</v>
      </c>
      <c r="D10735" s="6">
        <f t="shared" si="2171"/>
        <v>31</v>
      </c>
      <c r="E10735" s="5">
        <f t="shared" si="2172"/>
        <v>6616.761100354398</v>
      </c>
      <c r="F10735" s="5">
        <f t="shared" si="2173"/>
        <v>384.02536325890713</v>
      </c>
      <c r="G10735" s="5">
        <f t="shared" si="2174"/>
        <v>239.41848456573481</v>
      </c>
      <c r="H10735" s="5">
        <f t="shared" si="2175"/>
        <v>7240.20494817904</v>
      </c>
      <c r="I10735" s="5">
        <f t="shared" si="2176"/>
        <v>720</v>
      </c>
      <c r="J10735" s="5">
        <f t="shared" si="2177"/>
        <v>6520.20494817904</v>
      </c>
      <c r="K10735" s="2">
        <f t="shared" si="2178"/>
        <v>138198.00257255277</v>
      </c>
      <c r="L10735" s="2">
        <f t="shared" si="2179"/>
        <v>175240</v>
      </c>
      <c r="M10735" s="2">
        <f t="shared" si="2180"/>
        <v>22880</v>
      </c>
      <c r="N10735" s="6">
        <f t="shared" si="2181"/>
        <v>0</v>
      </c>
      <c r="O10735" s="2">
        <f t="shared" si="2182"/>
        <v>-5838.0025725527667</v>
      </c>
      <c r="P10735" s="2" t="str">
        <f t="shared" si="2183"/>
        <v/>
      </c>
    </row>
    <row r="10736" spans="1:16">
      <c r="A10736" s="6">
        <v>16</v>
      </c>
      <c r="B10736" s="6">
        <v>10</v>
      </c>
      <c r="C10736" s="6">
        <v>6</v>
      </c>
      <c r="D10736" s="6">
        <f t="shared" si="2171"/>
        <v>32</v>
      </c>
      <c r="E10736" s="5">
        <f t="shared" si="2172"/>
        <v>6616.761100354398</v>
      </c>
      <c r="F10736" s="5">
        <f t="shared" si="2173"/>
        <v>384.02536325890713</v>
      </c>
      <c r="G10736" s="5">
        <f t="shared" si="2174"/>
        <v>290.89345874736784</v>
      </c>
      <c r="H10736" s="5">
        <f t="shared" si="2175"/>
        <v>7291.6799223606731</v>
      </c>
      <c r="I10736" s="5">
        <f t="shared" si="2176"/>
        <v>720</v>
      </c>
      <c r="J10736" s="5">
        <f t="shared" si="2177"/>
        <v>6571.6799223606731</v>
      </c>
      <c r="K10736" s="2">
        <f t="shared" si="2178"/>
        <v>139091.66531876169</v>
      </c>
      <c r="L10736" s="2">
        <f t="shared" si="2179"/>
        <v>177940</v>
      </c>
      <c r="M10736" s="2">
        <f t="shared" si="2180"/>
        <v>23760</v>
      </c>
      <c r="N10736" s="6">
        <f t="shared" si="2181"/>
        <v>0</v>
      </c>
      <c r="O10736" s="2">
        <f t="shared" si="2182"/>
        <v>-4911.6653187616903</v>
      </c>
      <c r="P10736" s="2" t="str">
        <f t="shared" si="2183"/>
        <v/>
      </c>
    </row>
    <row r="10737" spans="1:16">
      <c r="A10737" s="6">
        <v>16</v>
      </c>
      <c r="B10737" s="6">
        <v>10</v>
      </c>
      <c r="C10737" s="6">
        <v>7</v>
      </c>
      <c r="D10737" s="6">
        <f t="shared" si="2171"/>
        <v>33</v>
      </c>
      <c r="E10737" s="5">
        <f t="shared" si="2172"/>
        <v>6616.761100354398</v>
      </c>
      <c r="F10737" s="5">
        <f t="shared" si="2173"/>
        <v>384.02536325890713</v>
      </c>
      <c r="G10737" s="5">
        <f t="shared" si="2174"/>
        <v>343.61789814532818</v>
      </c>
      <c r="H10737" s="5">
        <f t="shared" si="2175"/>
        <v>7344.404361758634</v>
      </c>
      <c r="I10737" s="5">
        <f t="shared" si="2176"/>
        <v>720</v>
      </c>
      <c r="J10737" s="5">
        <f t="shared" si="2177"/>
        <v>6624.404361758634</v>
      </c>
      <c r="K10737" s="2">
        <f t="shared" si="2178"/>
        <v>140007.02016942072</v>
      </c>
      <c r="L10737" s="2">
        <f t="shared" si="2179"/>
        <v>180640</v>
      </c>
      <c r="M10737" s="2">
        <f t="shared" si="2180"/>
        <v>24640</v>
      </c>
      <c r="N10737" s="6">
        <f t="shared" si="2181"/>
        <v>0</v>
      </c>
      <c r="O10737" s="2">
        <f t="shared" si="2182"/>
        <v>-4007.0201694207208</v>
      </c>
      <c r="P10737" s="2" t="str">
        <f t="shared" si="2183"/>
        <v/>
      </c>
    </row>
    <row r="10738" spans="1:16">
      <c r="A10738" s="6">
        <v>16</v>
      </c>
      <c r="B10738" s="6">
        <v>10</v>
      </c>
      <c r="C10738" s="6">
        <v>8</v>
      </c>
      <c r="D10738" s="6">
        <f t="shared" si="2171"/>
        <v>34</v>
      </c>
      <c r="E10738" s="5">
        <f t="shared" si="2172"/>
        <v>6616.761100354398</v>
      </c>
      <c r="F10738" s="5">
        <f t="shared" si="2173"/>
        <v>384.02536325890713</v>
      </c>
      <c r="G10738" s="5">
        <f t="shared" si="2174"/>
        <v>397.61499642530839</v>
      </c>
      <c r="H10738" s="5">
        <f t="shared" si="2175"/>
        <v>7398.4014600386135</v>
      </c>
      <c r="I10738" s="5">
        <f t="shared" si="2176"/>
        <v>720</v>
      </c>
      <c r="J10738" s="5">
        <f t="shared" si="2177"/>
        <v>6678.4014600386135</v>
      </c>
      <c r="K10738" s="2">
        <f t="shared" si="2178"/>
        <v>140944.46979233704</v>
      </c>
      <c r="L10738" s="2">
        <f t="shared" si="2179"/>
        <v>183340</v>
      </c>
      <c r="M10738" s="2">
        <f t="shared" si="2180"/>
        <v>25520</v>
      </c>
      <c r="N10738" s="6">
        <f t="shared" si="2181"/>
        <v>0</v>
      </c>
      <c r="O10738" s="2">
        <f t="shared" si="2182"/>
        <v>-3124.4697923370404</v>
      </c>
      <c r="P10738" s="2" t="str">
        <f t="shared" si="2183"/>
        <v/>
      </c>
    </row>
    <row r="10739" spans="1:16">
      <c r="A10739" s="6">
        <v>16</v>
      </c>
      <c r="B10739" s="6">
        <v>10</v>
      </c>
      <c r="C10739" s="6">
        <v>9</v>
      </c>
      <c r="D10739" s="6">
        <f t="shared" si="2171"/>
        <v>35</v>
      </c>
      <c r="E10739" s="5">
        <f t="shared" si="2172"/>
        <v>6616.761100354398</v>
      </c>
      <c r="F10739" s="5">
        <f t="shared" si="2173"/>
        <v>384.02536325890713</v>
      </c>
      <c r="G10739" s="5">
        <f t="shared" si="2174"/>
        <v>452.90833186570285</v>
      </c>
      <c r="H10739" s="5">
        <f t="shared" si="2175"/>
        <v>7453.6947954790085</v>
      </c>
      <c r="I10739" s="5">
        <f t="shared" si="2176"/>
        <v>720</v>
      </c>
      <c r="J10739" s="5">
        <f t="shared" si="2177"/>
        <v>6733.6947954790085</v>
      </c>
      <c r="K10739" s="2">
        <f t="shared" si="2178"/>
        <v>141904.42353262167</v>
      </c>
      <c r="L10739" s="2">
        <f t="shared" si="2179"/>
        <v>186040</v>
      </c>
      <c r="M10739" s="2">
        <f t="shared" si="2180"/>
        <v>26400</v>
      </c>
      <c r="N10739" s="6">
        <f t="shared" si="2181"/>
        <v>0</v>
      </c>
      <c r="O10739" s="2">
        <f t="shared" si="2182"/>
        <v>-2264.4235326216731</v>
      </c>
      <c r="P10739" s="2" t="str">
        <f t="shared" si="2183"/>
        <v/>
      </c>
    </row>
    <row r="10740" spans="1:16">
      <c r="A10740" s="6">
        <v>16</v>
      </c>
      <c r="B10740" s="6">
        <v>10</v>
      </c>
      <c r="C10740" s="6">
        <v>10</v>
      </c>
      <c r="D10740" s="6">
        <f t="shared" si="2171"/>
        <v>36</v>
      </c>
      <c r="E10740" s="5">
        <f t="shared" si="2172"/>
        <v>6616.761100354398</v>
      </c>
      <c r="F10740" s="5">
        <f t="shared" si="2173"/>
        <v>384.02536325890713</v>
      </c>
      <c r="G10740" s="5">
        <f t="shared" si="2174"/>
        <v>509.52187334891573</v>
      </c>
      <c r="H10740" s="5">
        <f t="shared" si="2175"/>
        <v>7510.3083369622209</v>
      </c>
      <c r="I10740" s="5">
        <f t="shared" si="2176"/>
        <v>720</v>
      </c>
      <c r="J10740" s="5">
        <f t="shared" si="2177"/>
        <v>6790.3083369622209</v>
      </c>
      <c r="K10740" s="2">
        <f t="shared" si="2178"/>
        <v>142887.29751670524</v>
      </c>
      <c r="L10740" s="2">
        <f t="shared" si="2179"/>
        <v>188740</v>
      </c>
      <c r="M10740" s="2">
        <f t="shared" si="2180"/>
        <v>27280</v>
      </c>
      <c r="N10740" s="6">
        <f t="shared" si="2181"/>
        <v>0</v>
      </c>
      <c r="O10740" s="2">
        <f t="shared" si="2182"/>
        <v>-1427.2975167052355</v>
      </c>
      <c r="P10740" s="2" t="str">
        <f t="shared" si="2183"/>
        <v/>
      </c>
    </row>
    <row r="10741" spans="1:16">
      <c r="A10741" s="6">
        <v>16</v>
      </c>
      <c r="B10741" s="6">
        <v>10</v>
      </c>
      <c r="C10741" s="6">
        <v>11</v>
      </c>
      <c r="D10741" s="6">
        <f t="shared" si="2171"/>
        <v>37</v>
      </c>
      <c r="E10741" s="5">
        <f t="shared" si="2172"/>
        <v>6616.761100354398</v>
      </c>
      <c r="F10741" s="5">
        <f t="shared" si="2173"/>
        <v>384.02536325890713</v>
      </c>
      <c r="G10741" s="5">
        <f t="shared" si="2174"/>
        <v>567.47998644235474</v>
      </c>
      <c r="H10741" s="5">
        <f t="shared" si="2175"/>
        <v>7568.2664500556602</v>
      </c>
      <c r="I10741" s="5">
        <f t="shared" si="2176"/>
        <v>720</v>
      </c>
      <c r="J10741" s="5">
        <f t="shared" si="2177"/>
        <v>6848.2664500556602</v>
      </c>
      <c r="K10741" s="2">
        <f t="shared" si="2178"/>
        <v>143893.51475791077</v>
      </c>
      <c r="L10741" s="2">
        <f t="shared" si="2179"/>
        <v>191440</v>
      </c>
      <c r="M10741" s="2">
        <f t="shared" si="2180"/>
        <v>28160</v>
      </c>
      <c r="N10741" s="6">
        <f t="shared" si="2181"/>
        <v>0</v>
      </c>
      <c r="O10741" s="2">
        <f t="shared" si="2182"/>
        <v>-613.51475791077246</v>
      </c>
      <c r="P10741" s="2" t="str">
        <f t="shared" si="2183"/>
        <v/>
      </c>
    </row>
    <row r="10742" spans="1:16">
      <c r="A10742" s="6">
        <v>16</v>
      </c>
      <c r="B10742" s="6">
        <v>10</v>
      </c>
      <c r="C10742" s="6">
        <v>12</v>
      </c>
      <c r="D10742" s="6">
        <f t="shared" si="2171"/>
        <v>38</v>
      </c>
      <c r="E10742" s="5">
        <f t="shared" si="2172"/>
        <v>6616.761100354398</v>
      </c>
      <c r="F10742" s="5">
        <f t="shared" si="2173"/>
        <v>384.02536325890713</v>
      </c>
      <c r="G10742" s="5">
        <f t="shared" si="2174"/>
        <v>626.80743957041921</v>
      </c>
      <c r="H10742" s="5">
        <f t="shared" si="2175"/>
        <v>7627.5939031837243</v>
      </c>
      <c r="I10742" s="5">
        <f t="shared" si="2176"/>
        <v>720</v>
      </c>
      <c r="J10742" s="5">
        <f t="shared" si="2177"/>
        <v>6907.5939031837243</v>
      </c>
      <c r="K10742" s="2">
        <f t="shared" si="2178"/>
        <v>144923.50526360632</v>
      </c>
      <c r="L10742" s="2">
        <f t="shared" si="2179"/>
        <v>194140</v>
      </c>
      <c r="M10742" s="2">
        <f t="shared" si="2180"/>
        <v>29040</v>
      </c>
      <c r="N10742" s="6">
        <f t="shared" si="2181"/>
        <v>0</v>
      </c>
      <c r="O10742" s="2">
        <f t="shared" si="2182"/>
        <v>176.4947363936808</v>
      </c>
      <c r="P10742" s="2" t="str">
        <f t="shared" si="2183"/>
        <v/>
      </c>
    </row>
    <row r="10743" spans="1:16">
      <c r="A10743" s="6">
        <v>16</v>
      </c>
      <c r="B10743" s="6">
        <v>10</v>
      </c>
      <c r="C10743" s="6">
        <v>13</v>
      </c>
      <c r="D10743" s="6">
        <f t="shared" si="2171"/>
        <v>39</v>
      </c>
      <c r="E10743" s="5">
        <f t="shared" si="2172"/>
        <v>6616.761100354398</v>
      </c>
      <c r="F10743" s="5">
        <f t="shared" si="2173"/>
        <v>384.02536325890713</v>
      </c>
      <c r="G10743" s="5">
        <f t="shared" si="2174"/>
        <v>687.52941027880343</v>
      </c>
      <c r="H10743" s="5">
        <f t="shared" si="2175"/>
        <v>7688.3158738921084</v>
      </c>
      <c r="I10743" s="5">
        <f t="shared" si="2176"/>
        <v>720</v>
      </c>
      <c r="J10743" s="5">
        <f t="shared" si="2177"/>
        <v>6968.3158738921084</v>
      </c>
      <c r="K10743" s="2">
        <f t="shared" si="2178"/>
        <v>145977.70614396021</v>
      </c>
      <c r="L10743" s="2">
        <f t="shared" si="2179"/>
        <v>196840</v>
      </c>
      <c r="M10743" s="2">
        <f t="shared" si="2180"/>
        <v>29920</v>
      </c>
      <c r="N10743" s="6">
        <f t="shared" si="2181"/>
        <v>0</v>
      </c>
      <c r="O10743" s="2">
        <f t="shared" si="2182"/>
        <v>942.29385603978881</v>
      </c>
      <c r="P10743" s="2" t="str">
        <f t="shared" si="2183"/>
        <v/>
      </c>
    </row>
    <row r="10744" spans="1:16">
      <c r="A10744" s="6">
        <v>16</v>
      </c>
      <c r="B10744" s="6">
        <v>10</v>
      </c>
      <c r="C10744" s="6">
        <v>14</v>
      </c>
      <c r="D10744" s="6">
        <f t="shared" si="2171"/>
        <v>40</v>
      </c>
      <c r="E10744" s="5">
        <f t="shared" si="2172"/>
        <v>6616.761100354398</v>
      </c>
      <c r="F10744" s="5">
        <f t="shared" si="2173"/>
        <v>384.02536325890713</v>
      </c>
      <c r="G10744" s="5">
        <f t="shared" si="2174"/>
        <v>749.67149159246469</v>
      </c>
      <c r="H10744" s="5">
        <f t="shared" si="2175"/>
        <v>7750.4579552057703</v>
      </c>
      <c r="I10744" s="5">
        <f t="shared" si="2176"/>
        <v>720</v>
      </c>
      <c r="J10744" s="5">
        <f t="shared" si="2177"/>
        <v>7030.4579552057703</v>
      </c>
      <c r="K10744" s="2">
        <f t="shared" si="2178"/>
        <v>147056.5617223224</v>
      </c>
      <c r="L10744" s="2">
        <f t="shared" si="2179"/>
        <v>199540</v>
      </c>
      <c r="M10744" s="2">
        <f t="shared" si="2180"/>
        <v>30800</v>
      </c>
      <c r="N10744" s="6">
        <f t="shared" si="2181"/>
        <v>0</v>
      </c>
      <c r="O10744" s="2">
        <f t="shared" si="2182"/>
        <v>1683.4382776776038</v>
      </c>
      <c r="P10744" s="2" t="str">
        <f t="shared" si="2183"/>
        <v/>
      </c>
    </row>
    <row r="10745" spans="1:16">
      <c r="A10745" s="6">
        <v>16</v>
      </c>
      <c r="B10745" s="6">
        <v>10</v>
      </c>
      <c r="C10745" s="6">
        <v>15</v>
      </c>
      <c r="D10745" s="6">
        <f t="shared" si="2171"/>
        <v>41</v>
      </c>
      <c r="E10745" s="5">
        <f t="shared" si="2172"/>
        <v>6616.761100354398</v>
      </c>
      <c r="F10745" s="5">
        <f t="shared" si="2173"/>
        <v>384.02536325890713</v>
      </c>
      <c r="G10745" s="5">
        <f t="shared" si="2174"/>
        <v>813.25969846861108</v>
      </c>
      <c r="H10745" s="5">
        <f t="shared" si="2175"/>
        <v>7814.0461620819169</v>
      </c>
      <c r="I10745" s="5">
        <f t="shared" si="2176"/>
        <v>720</v>
      </c>
      <c r="J10745" s="5">
        <f t="shared" si="2177"/>
        <v>7094.0461620819169</v>
      </c>
      <c r="K10745" s="2">
        <f t="shared" si="2178"/>
        <v>148160.5236472555</v>
      </c>
      <c r="L10745" s="2">
        <f t="shared" si="2179"/>
        <v>202240</v>
      </c>
      <c r="M10745" s="2">
        <f t="shared" si="2180"/>
        <v>31680</v>
      </c>
      <c r="N10745" s="6">
        <f t="shared" si="2181"/>
        <v>0</v>
      </c>
      <c r="O10745" s="2">
        <f t="shared" si="2182"/>
        <v>2399.4763527445029</v>
      </c>
      <c r="P10745" s="2" t="str">
        <f t="shared" si="2183"/>
        <v/>
      </c>
    </row>
    <row r="10746" spans="1:16">
      <c r="A10746" s="6">
        <v>16</v>
      </c>
      <c r="B10746" s="6">
        <v>10</v>
      </c>
      <c r="C10746" s="6">
        <v>16</v>
      </c>
      <c r="D10746" s="6">
        <f t="shared" si="2171"/>
        <v>42</v>
      </c>
      <c r="E10746" s="5">
        <f t="shared" si="2172"/>
        <v>6616.761100354398</v>
      </c>
      <c r="F10746" s="5">
        <f t="shared" si="2173"/>
        <v>384.02536325890713</v>
      </c>
      <c r="G10746" s="5">
        <f t="shared" si="2174"/>
        <v>878.32047434610013</v>
      </c>
      <c r="H10746" s="5">
        <f t="shared" si="2175"/>
        <v>7879.1069379594055</v>
      </c>
      <c r="I10746" s="5">
        <f t="shared" si="2176"/>
        <v>720</v>
      </c>
      <c r="J10746" s="5">
        <f t="shared" si="2177"/>
        <v>7159.1069379594055</v>
      </c>
      <c r="K10746" s="2">
        <f t="shared" si="2178"/>
        <v>149290.05100623966</v>
      </c>
      <c r="L10746" s="2">
        <f t="shared" si="2179"/>
        <v>204940</v>
      </c>
      <c r="M10746" s="2">
        <f t="shared" si="2180"/>
        <v>32560</v>
      </c>
      <c r="N10746" s="6">
        <f t="shared" si="2181"/>
        <v>0</v>
      </c>
      <c r="O10746" s="2">
        <f t="shared" si="2182"/>
        <v>3089.9489937603357</v>
      </c>
      <c r="P10746" s="2" t="str">
        <f t="shared" si="2183"/>
        <v/>
      </c>
    </row>
    <row r="10747" spans="1:16">
      <c r="A10747" s="6">
        <v>16</v>
      </c>
      <c r="B10747" s="6">
        <v>10</v>
      </c>
      <c r="C10747" s="6">
        <v>17</v>
      </c>
      <c r="D10747" s="6">
        <f t="shared" si="2171"/>
        <v>43</v>
      </c>
      <c r="E10747" s="5">
        <f t="shared" si="2172"/>
        <v>6616.761100354398</v>
      </c>
      <c r="F10747" s="5">
        <f t="shared" si="2173"/>
        <v>384.02536325890713</v>
      </c>
      <c r="G10747" s="5">
        <f t="shared" si="2174"/>
        <v>944.88069779264049</v>
      </c>
      <c r="H10747" s="5">
        <f t="shared" si="2175"/>
        <v>7945.667161405946</v>
      </c>
      <c r="I10747" s="5">
        <f t="shared" si="2176"/>
        <v>720</v>
      </c>
      <c r="J10747" s="5">
        <f t="shared" si="2177"/>
        <v>7225.667161405946</v>
      </c>
      <c r="K10747" s="2">
        <f t="shared" si="2178"/>
        <v>150445.61044107546</v>
      </c>
      <c r="L10747" s="2">
        <f t="shared" si="2179"/>
        <v>207640</v>
      </c>
      <c r="M10747" s="2">
        <f t="shared" si="2180"/>
        <v>33440</v>
      </c>
      <c r="N10747" s="6">
        <f t="shared" si="2181"/>
        <v>0</v>
      </c>
      <c r="O10747" s="2">
        <f t="shared" si="2182"/>
        <v>3754.3895589245367</v>
      </c>
      <c r="P10747" s="2" t="str">
        <f t="shared" si="2183"/>
        <v/>
      </c>
    </row>
    <row r="10748" spans="1:16">
      <c r="A10748" s="6">
        <v>16</v>
      </c>
      <c r="B10748" s="6">
        <v>10</v>
      </c>
      <c r="C10748" s="6">
        <v>18</v>
      </c>
      <c r="D10748" s="6">
        <f t="shared" si="2171"/>
        <v>44</v>
      </c>
      <c r="E10748" s="5">
        <f t="shared" si="2172"/>
        <v>6616.761100354398</v>
      </c>
      <c r="F10748" s="5">
        <f t="shared" si="2173"/>
        <v>384.02536325890713</v>
      </c>
      <c r="G10748" s="5">
        <f t="shared" si="2174"/>
        <v>1012.9676892512279</v>
      </c>
      <c r="H10748" s="5">
        <f t="shared" si="2175"/>
        <v>8013.7541528645334</v>
      </c>
      <c r="I10748" s="5">
        <f t="shared" si="2176"/>
        <v>720</v>
      </c>
      <c r="J10748" s="5">
        <f t="shared" si="2177"/>
        <v>7293.7541528645334</v>
      </c>
      <c r="K10748" s="2">
        <f t="shared" si="2178"/>
        <v>151627.67626500927</v>
      </c>
      <c r="L10748" s="2">
        <f t="shared" si="2179"/>
        <v>210340</v>
      </c>
      <c r="M10748" s="2">
        <f t="shared" si="2180"/>
        <v>34320</v>
      </c>
      <c r="N10748" s="6">
        <f t="shared" si="2181"/>
        <v>0</v>
      </c>
      <c r="O10748" s="2">
        <f t="shared" si="2182"/>
        <v>4392.3237349907286</v>
      </c>
      <c r="P10748" s="2" t="str">
        <f t="shared" si="2183"/>
        <v/>
      </c>
    </row>
    <row r="10749" spans="1:16">
      <c r="A10749" s="6">
        <v>16</v>
      </c>
      <c r="B10749" s="6">
        <v>10</v>
      </c>
      <c r="C10749" s="6">
        <v>19</v>
      </c>
      <c r="D10749" s="6">
        <f t="shared" si="2171"/>
        <v>45</v>
      </c>
      <c r="E10749" s="5">
        <f t="shared" si="2172"/>
        <v>6616.761100354398</v>
      </c>
      <c r="F10749" s="5">
        <f t="shared" si="2173"/>
        <v>384.02536325890713</v>
      </c>
      <c r="G10749" s="5">
        <f t="shared" si="2174"/>
        <v>1082.6092178872495</v>
      </c>
      <c r="H10749" s="5">
        <f t="shared" si="2175"/>
        <v>8083.3956815005549</v>
      </c>
      <c r="I10749" s="5">
        <f t="shared" si="2176"/>
        <v>720</v>
      </c>
      <c r="J10749" s="5">
        <f t="shared" si="2177"/>
        <v>7363.3956815005549</v>
      </c>
      <c r="K10749" s="2">
        <f t="shared" si="2178"/>
        <v>152836.73058160685</v>
      </c>
      <c r="L10749" s="2">
        <f t="shared" si="2179"/>
        <v>213040</v>
      </c>
      <c r="M10749" s="2">
        <f t="shared" si="2180"/>
        <v>35200</v>
      </c>
      <c r="N10749" s="6">
        <f t="shared" si="2181"/>
        <v>0</v>
      </c>
      <c r="O10749" s="2">
        <f t="shared" si="2182"/>
        <v>5003.2694183931453</v>
      </c>
      <c r="P10749" s="2" t="str">
        <f t="shared" si="2183"/>
        <v/>
      </c>
    </row>
    <row r="10750" spans="1:16">
      <c r="A10750" s="6">
        <v>16</v>
      </c>
      <c r="B10750" s="6">
        <v>10</v>
      </c>
      <c r="C10750" s="6">
        <v>20</v>
      </c>
      <c r="D10750" s="6">
        <f t="shared" si="2171"/>
        <v>46</v>
      </c>
      <c r="E10750" s="5">
        <f t="shared" si="2172"/>
        <v>6616.761100354398</v>
      </c>
      <c r="F10750" s="5">
        <f t="shared" si="2173"/>
        <v>384.02536325890713</v>
      </c>
      <c r="G10750" s="5">
        <f t="shared" si="2174"/>
        <v>1153.8335085377266</v>
      </c>
      <c r="H10750" s="5">
        <f t="shared" si="2175"/>
        <v>8154.619972151032</v>
      </c>
      <c r="I10750" s="5">
        <f t="shared" si="2176"/>
        <v>720</v>
      </c>
      <c r="J10750" s="5">
        <f t="shared" si="2177"/>
        <v>7434.619972151032</v>
      </c>
      <c r="K10750" s="2">
        <f t="shared" si="2178"/>
        <v>154073.26340539986</v>
      </c>
      <c r="L10750" s="2">
        <f t="shared" si="2179"/>
        <v>215740</v>
      </c>
      <c r="M10750" s="2">
        <f t="shared" si="2180"/>
        <v>36080</v>
      </c>
      <c r="N10750" s="6">
        <f t="shared" si="2181"/>
        <v>0</v>
      </c>
      <c r="O10750" s="2">
        <f t="shared" si="2182"/>
        <v>5586.7365946001373</v>
      </c>
      <c r="P10750" s="2" t="str">
        <f t="shared" si="2183"/>
        <v/>
      </c>
    </row>
    <row r="10751" spans="1:16">
      <c r="A10751" s="6">
        <v>16</v>
      </c>
      <c r="B10751" s="6">
        <v>10</v>
      </c>
      <c r="C10751" s="6">
        <v>21</v>
      </c>
      <c r="D10751" s="6">
        <f t="shared" si="2171"/>
        <v>47</v>
      </c>
      <c r="E10751" s="5">
        <f t="shared" si="2172"/>
        <v>6616.761100354398</v>
      </c>
      <c r="F10751" s="5">
        <f t="shared" si="2173"/>
        <v>384.02536325890713</v>
      </c>
      <c r="G10751" s="5">
        <f t="shared" si="2174"/>
        <v>1226.6692487641703</v>
      </c>
      <c r="H10751" s="5">
        <f t="shared" si="2175"/>
        <v>8227.4557123774757</v>
      </c>
      <c r="I10751" s="5">
        <f t="shared" si="2176"/>
        <v>720</v>
      </c>
      <c r="J10751" s="5">
        <f t="shared" si="2177"/>
        <v>7507.4557123774757</v>
      </c>
      <c r="K10751" s="2">
        <f t="shared" si="2178"/>
        <v>155337.77278433117</v>
      </c>
      <c r="L10751" s="2">
        <f t="shared" si="2179"/>
        <v>218440</v>
      </c>
      <c r="M10751" s="2">
        <f t="shared" si="2180"/>
        <v>36960</v>
      </c>
      <c r="N10751" s="6">
        <f t="shared" si="2181"/>
        <v>0</v>
      </c>
      <c r="O10751" s="2">
        <f t="shared" si="2182"/>
        <v>6142.2272156688268</v>
      </c>
      <c r="P10751" s="2" t="str">
        <f t="shared" si="2183"/>
        <v/>
      </c>
    </row>
    <row r="10752" spans="1:16">
      <c r="A10752" s="6">
        <v>16</v>
      </c>
      <c r="B10752" s="6">
        <v>10</v>
      </c>
      <c r="C10752" s="6">
        <v>22</v>
      </c>
      <c r="D10752" s="6">
        <f t="shared" si="2171"/>
        <v>48</v>
      </c>
      <c r="E10752" s="5">
        <f t="shared" si="2172"/>
        <v>6616.761100354398</v>
      </c>
      <c r="F10752" s="5">
        <f t="shared" si="2173"/>
        <v>384.02536325890713</v>
      </c>
      <c r="G10752" s="5">
        <f t="shared" si="2174"/>
        <v>1301.1455960105666</v>
      </c>
      <c r="H10752" s="5">
        <f t="shared" si="2175"/>
        <v>8301.9320596238722</v>
      </c>
      <c r="I10752" s="5">
        <f t="shared" si="2176"/>
        <v>720</v>
      </c>
      <c r="J10752" s="5">
        <f t="shared" si="2177"/>
        <v>7581.9320596238722</v>
      </c>
      <c r="K10752" s="2">
        <f t="shared" si="2178"/>
        <v>156630.76492402554</v>
      </c>
      <c r="L10752" s="2">
        <f t="shared" si="2179"/>
        <v>221140</v>
      </c>
      <c r="M10752" s="2">
        <f t="shared" si="2180"/>
        <v>37840</v>
      </c>
      <c r="N10752" s="6">
        <f t="shared" si="2181"/>
        <v>0</v>
      </c>
      <c r="O10752" s="2">
        <f t="shared" si="2182"/>
        <v>6669.2350759744586</v>
      </c>
      <c r="P10752" s="2" t="str">
        <f t="shared" si="2183"/>
        <v/>
      </c>
    </row>
    <row r="10753" spans="1:16">
      <c r="A10753" s="6">
        <v>16</v>
      </c>
      <c r="B10753" s="6">
        <v>10</v>
      </c>
      <c r="C10753" s="6">
        <v>23</v>
      </c>
      <c r="D10753" s="6">
        <f t="shared" si="2171"/>
        <v>49</v>
      </c>
      <c r="E10753" s="5">
        <f t="shared" si="2172"/>
        <v>6616.761100354398</v>
      </c>
      <c r="F10753" s="5">
        <f t="shared" si="2173"/>
        <v>384.02536325890713</v>
      </c>
      <c r="G10753" s="5">
        <f t="shared" si="2174"/>
        <v>1377.292184868003</v>
      </c>
      <c r="H10753" s="5">
        <f t="shared" si="2175"/>
        <v>8378.0786484813088</v>
      </c>
      <c r="I10753" s="5">
        <f t="shared" si="2176"/>
        <v>720</v>
      </c>
      <c r="J10753" s="5">
        <f t="shared" si="2177"/>
        <v>7658.0786484813088</v>
      </c>
      <c r="K10753" s="2">
        <f t="shared" si="2178"/>
        <v>157952.7543139116</v>
      </c>
      <c r="L10753" s="2">
        <f t="shared" si="2179"/>
        <v>223840</v>
      </c>
      <c r="M10753" s="2">
        <f t="shared" si="2180"/>
        <v>38720</v>
      </c>
      <c r="N10753" s="6">
        <f t="shared" si="2181"/>
        <v>0</v>
      </c>
      <c r="O10753" s="2">
        <f t="shared" si="2182"/>
        <v>7167.2456860883976</v>
      </c>
      <c r="P10753" s="2" t="str">
        <f t="shared" si="2183"/>
        <v/>
      </c>
    </row>
    <row r="10754" spans="1:16">
      <c r="A10754" s="6">
        <v>16</v>
      </c>
      <c r="B10754" s="6">
        <v>10</v>
      </c>
      <c r="C10754" s="6">
        <v>24</v>
      </c>
      <c r="D10754" s="6">
        <f t="shared" si="2171"/>
        <v>50</v>
      </c>
      <c r="E10754" s="5">
        <f t="shared" si="2172"/>
        <v>6616.761100354398</v>
      </c>
      <c r="F10754" s="5">
        <f t="shared" si="2173"/>
        <v>384.02536325890713</v>
      </c>
      <c r="G10754" s="5">
        <f t="shared" si="2174"/>
        <v>1455.1391344474989</v>
      </c>
      <c r="H10754" s="5">
        <f t="shared" si="2175"/>
        <v>8455.925598060805</v>
      </c>
      <c r="I10754" s="5">
        <f t="shared" si="2176"/>
        <v>720</v>
      </c>
      <c r="J10754" s="5">
        <f t="shared" si="2177"/>
        <v>7735.925598060805</v>
      </c>
      <c r="K10754" s="2">
        <f t="shared" si="2178"/>
        <v>159304.26385522229</v>
      </c>
      <c r="L10754" s="2">
        <f t="shared" si="2179"/>
        <v>226540</v>
      </c>
      <c r="M10754" s="2">
        <f t="shared" si="2180"/>
        <v>39600</v>
      </c>
      <c r="N10754" s="6">
        <f t="shared" si="2181"/>
        <v>0</v>
      </c>
      <c r="O10754" s="2">
        <f t="shared" si="2182"/>
        <v>7635.7361447777075</v>
      </c>
      <c r="P10754" s="2" t="str">
        <f t="shared" si="2183"/>
        <v/>
      </c>
    </row>
    <row r="10755" spans="1:16">
      <c r="A10755" s="6">
        <v>16</v>
      </c>
      <c r="B10755" s="6">
        <v>10</v>
      </c>
      <c r="C10755" s="6">
        <v>25</v>
      </c>
      <c r="D10755" s="6">
        <f t="shared" si="2171"/>
        <v>51</v>
      </c>
      <c r="E10755" s="5">
        <f t="shared" si="2172"/>
        <v>6616.761100354398</v>
      </c>
      <c r="F10755" s="5">
        <f t="shared" si="2173"/>
        <v>384.02536325890713</v>
      </c>
      <c r="G10755" s="5">
        <f t="shared" si="2174"/>
        <v>1534.7170558625965</v>
      </c>
      <c r="H10755" s="5">
        <f t="shared" si="2175"/>
        <v>8535.5035194759021</v>
      </c>
      <c r="I10755" s="5">
        <f t="shared" si="2176"/>
        <v>720</v>
      </c>
      <c r="J10755" s="5">
        <f t="shared" si="2177"/>
        <v>7815.5035194759021</v>
      </c>
      <c r="K10755" s="2">
        <f t="shared" si="2178"/>
        <v>160685.82499090108</v>
      </c>
      <c r="L10755" s="2">
        <f t="shared" si="2179"/>
        <v>229240</v>
      </c>
      <c r="M10755" s="2">
        <f t="shared" si="2180"/>
        <v>40480</v>
      </c>
      <c r="N10755" s="6">
        <f t="shared" si="2181"/>
        <v>0</v>
      </c>
      <c r="O10755" s="2">
        <f t="shared" si="2182"/>
        <v>8074.1750090989226</v>
      </c>
      <c r="P10755" s="2" t="str">
        <f t="shared" si="2183"/>
        <v/>
      </c>
    </row>
    <row r="10756" spans="1:16">
      <c r="A10756" s="6">
        <v>16</v>
      </c>
      <c r="B10756" s="6">
        <v>10</v>
      </c>
      <c r="C10756" s="6">
        <v>26</v>
      </c>
      <c r="D10756" s="6">
        <f t="shared" ref="D10756:D10819" si="2184">A10756+B10756+C10756</f>
        <v>52</v>
      </c>
      <c r="E10756" s="5">
        <f t="shared" ref="E10756:E10819" si="2185">IF(A10756=0,0,A10756*LABOR_HRS_WK_TOM*SEASON_WEEKS*(1+DIM_PCT_TOM)^A10756)</f>
        <v>6616.761100354398</v>
      </c>
      <c r="F10756" s="5">
        <f t="shared" ref="F10756:F10819" si="2186">IF(B10756=0,0,B10756*LABOR_HRS_WK_CAR*SEASON_WEEKS*(1+DIM_PCT_CAR)^B10756)</f>
        <v>384.02536325890713</v>
      </c>
      <c r="G10756" s="5">
        <f t="shared" ref="G10756:G10819" si="2187">IF(C10756=0,0,C10756*LABOR_HRS_WK_MES*SEASON_WEEKS*(1+DIM_PCT_MES)^C10756)</f>
        <v>1616.0570598233144</v>
      </c>
      <c r="H10756" s="5">
        <f t="shared" ref="H10756:H10819" si="2188">E10756+F10756+G10756</f>
        <v>8616.8435234366189</v>
      </c>
      <c r="I10756" s="5">
        <f t="shared" ref="I10756:I10819" si="2189">MIN(H10756,FARMER_HRS)</f>
        <v>720</v>
      </c>
      <c r="J10756" s="5">
        <f t="shared" ref="J10756:J10819" si="2190">MAX(0,H10756-FARMER_HRS)</f>
        <v>7896.8435234366189</v>
      </c>
      <c r="K10756" s="2">
        <f t="shared" ref="K10756:K10819" si="2191">I10756*FARMER_RATE+J10756*TEMP_WORKER_RATE</f>
        <v>162097.97783744129</v>
      </c>
      <c r="L10756" s="2">
        <f t="shared" ref="L10756:L10819" si="2192">A10756*PRICE_TOM+B10756*PRICE_CAR+C10756*PRICE_MES</f>
        <v>231940</v>
      </c>
      <c r="M10756" s="2">
        <f t="shared" ref="M10756:M10819" si="2193">A10756*FERT_BED_TOM+B10756*FERT_BED_CAR+C10756*FERT_BED_MES</f>
        <v>41360</v>
      </c>
      <c r="N10756" s="6">
        <f t="shared" ref="N10756:N10819" si="2194">IF(AND(D10756&lt;=TOTAL_BEDS,J10756&lt;=TEMP_WORKER_MAX*TEMP_WORKER_HRS),1,0)</f>
        <v>0</v>
      </c>
      <c r="O10756" s="2">
        <f t="shared" ref="O10756:O10819" si="2195">L10756-M10756-K10756-FIXED_COSTS</f>
        <v>8482.0221625587146</v>
      </c>
      <c r="P10756" s="2" t="str">
        <f t="shared" ref="P10756:P10819" si="2196">IF(N10756=1,O10756,"")</f>
        <v/>
      </c>
    </row>
    <row r="10757" spans="1:16">
      <c r="A10757" s="6">
        <v>16</v>
      </c>
      <c r="B10757" s="6">
        <v>10</v>
      </c>
      <c r="C10757" s="6">
        <v>27</v>
      </c>
      <c r="D10757" s="6">
        <f t="shared" si="2184"/>
        <v>53</v>
      </c>
      <c r="E10757" s="5">
        <f t="shared" si="2185"/>
        <v>6616.761100354398</v>
      </c>
      <c r="F10757" s="5">
        <f t="shared" si="2186"/>
        <v>384.02536325890713</v>
      </c>
      <c r="G10757" s="5">
        <f t="shared" si="2187"/>
        <v>1699.1907643430709</v>
      </c>
      <c r="H10757" s="5">
        <f t="shared" si="2188"/>
        <v>8699.9772279563767</v>
      </c>
      <c r="I10757" s="5">
        <f t="shared" si="2189"/>
        <v>720</v>
      </c>
      <c r="J10757" s="5">
        <f t="shared" si="2190"/>
        <v>7979.9772279563767</v>
      </c>
      <c r="K10757" s="2">
        <f t="shared" si="2191"/>
        <v>163541.2713186871</v>
      </c>
      <c r="L10757" s="2">
        <f t="shared" si="2192"/>
        <v>234640</v>
      </c>
      <c r="M10757" s="2">
        <f t="shared" si="2193"/>
        <v>42240</v>
      </c>
      <c r="N10757" s="6">
        <f t="shared" si="2194"/>
        <v>0</v>
      </c>
      <c r="O10757" s="2">
        <f t="shared" si="2195"/>
        <v>8858.7286813129031</v>
      </c>
      <c r="P10757" s="2" t="str">
        <f t="shared" si="2196"/>
        <v/>
      </c>
    </row>
    <row r="10758" spans="1:16">
      <c r="A10758" s="6">
        <v>16</v>
      </c>
      <c r="B10758" s="6">
        <v>10</v>
      </c>
      <c r="C10758" s="6">
        <v>28</v>
      </c>
      <c r="D10758" s="6">
        <f t="shared" si="2184"/>
        <v>54</v>
      </c>
      <c r="E10758" s="5">
        <f t="shared" si="2185"/>
        <v>6616.761100354398</v>
      </c>
      <c r="F10758" s="5">
        <f t="shared" si="2186"/>
        <v>384.02536325890713</v>
      </c>
      <c r="G10758" s="5">
        <f t="shared" si="2187"/>
        <v>1784.1503025602246</v>
      </c>
      <c r="H10758" s="5">
        <f t="shared" si="2188"/>
        <v>8784.9367661735305</v>
      </c>
      <c r="I10758" s="5">
        <f t="shared" si="2189"/>
        <v>720</v>
      </c>
      <c r="J10758" s="5">
        <f t="shared" si="2190"/>
        <v>8064.9367661735305</v>
      </c>
      <c r="K10758" s="2">
        <f t="shared" si="2191"/>
        <v>165016.26330162378</v>
      </c>
      <c r="L10758" s="2">
        <f t="shared" si="2192"/>
        <v>237340</v>
      </c>
      <c r="M10758" s="2">
        <f t="shared" si="2193"/>
        <v>43120</v>
      </c>
      <c r="N10758" s="6">
        <f t="shared" si="2194"/>
        <v>0</v>
      </c>
      <c r="O10758" s="2">
        <f t="shared" si="2195"/>
        <v>9203.7366983762186</v>
      </c>
      <c r="P10758" s="2" t="str">
        <f t="shared" si="2196"/>
        <v/>
      </c>
    </row>
    <row r="10759" spans="1:16">
      <c r="A10759" s="6">
        <v>16</v>
      </c>
      <c r="B10759" s="6">
        <v>10</v>
      </c>
      <c r="C10759" s="6">
        <v>29</v>
      </c>
      <c r="D10759" s="6">
        <f t="shared" si="2184"/>
        <v>55</v>
      </c>
      <c r="E10759" s="5">
        <f t="shared" si="2185"/>
        <v>6616.761100354398</v>
      </c>
      <c r="F10759" s="5">
        <f t="shared" si="2186"/>
        <v>384.02536325890713</v>
      </c>
      <c r="G10759" s="5">
        <f t="shared" si="2187"/>
        <v>1870.9683306758782</v>
      </c>
      <c r="H10759" s="5">
        <f t="shared" si="2188"/>
        <v>8871.7547942891833</v>
      </c>
      <c r="I10759" s="5">
        <f t="shared" si="2189"/>
        <v>720</v>
      </c>
      <c r="J10759" s="5">
        <f t="shared" si="2190"/>
        <v>8151.7547942891833</v>
      </c>
      <c r="K10759" s="2">
        <f t="shared" si="2191"/>
        <v>166523.52073418722</v>
      </c>
      <c r="L10759" s="2">
        <f t="shared" si="2192"/>
        <v>240040</v>
      </c>
      <c r="M10759" s="2">
        <f t="shared" si="2193"/>
        <v>44000</v>
      </c>
      <c r="N10759" s="6">
        <f t="shared" si="2194"/>
        <v>0</v>
      </c>
      <c r="O10759" s="2">
        <f t="shared" si="2195"/>
        <v>9516.4792658127844</v>
      </c>
      <c r="P10759" s="2" t="str">
        <f t="shared" si="2196"/>
        <v/>
      </c>
    </row>
    <row r="10760" spans="1:16">
      <c r="A10760" s="6">
        <v>16</v>
      </c>
      <c r="B10760" s="6">
        <v>10</v>
      </c>
      <c r="C10760" s="6">
        <v>30</v>
      </c>
      <c r="D10760" s="6">
        <f t="shared" si="2184"/>
        <v>56</v>
      </c>
      <c r="E10760" s="5">
        <f t="shared" si="2185"/>
        <v>6616.761100354398</v>
      </c>
      <c r="F10760" s="5">
        <f t="shared" si="2186"/>
        <v>384.02536325890713</v>
      </c>
      <c r="G10760" s="5">
        <f t="shared" si="2187"/>
        <v>1959.6780360096488</v>
      </c>
      <c r="H10760" s="5">
        <f t="shared" si="2188"/>
        <v>8960.4644996229545</v>
      </c>
      <c r="I10760" s="5">
        <f t="shared" si="2189"/>
        <v>720</v>
      </c>
      <c r="J10760" s="5">
        <f t="shared" si="2190"/>
        <v>8240.4644996229545</v>
      </c>
      <c r="K10760" s="2">
        <f t="shared" si="2191"/>
        <v>168063.61978512074</v>
      </c>
      <c r="L10760" s="2">
        <f t="shared" si="2192"/>
        <v>242740</v>
      </c>
      <c r="M10760" s="2">
        <f t="shared" si="2193"/>
        <v>44880</v>
      </c>
      <c r="N10760" s="6">
        <f t="shared" si="2194"/>
        <v>0</v>
      </c>
      <c r="O10760" s="2">
        <f t="shared" si="2195"/>
        <v>9796.3802148792602</v>
      </c>
      <c r="P10760" s="2" t="str">
        <f t="shared" si="2196"/>
        <v/>
      </c>
    </row>
    <row r="10761" spans="1:16">
      <c r="A10761" s="6">
        <v>16</v>
      </c>
      <c r="B10761" s="6">
        <v>11</v>
      </c>
      <c r="C10761" s="6">
        <v>0</v>
      </c>
      <c r="D10761" s="6">
        <f t="shared" si="2184"/>
        <v>27</v>
      </c>
      <c r="E10761" s="5">
        <f t="shared" si="2185"/>
        <v>6616.761100354398</v>
      </c>
      <c r="F10761" s="5">
        <f t="shared" si="2186"/>
        <v>432.98859707441784</v>
      </c>
      <c r="G10761" s="5">
        <f t="shared" si="2187"/>
        <v>0</v>
      </c>
      <c r="H10761" s="5">
        <f t="shared" si="2188"/>
        <v>7049.749697428816</v>
      </c>
      <c r="I10761" s="5">
        <f t="shared" si="2189"/>
        <v>720</v>
      </c>
      <c r="J10761" s="5">
        <f t="shared" si="2190"/>
        <v>6329.749697428816</v>
      </c>
      <c r="K10761" s="2">
        <f t="shared" si="2191"/>
        <v>134891.48780258361</v>
      </c>
      <c r="L10761" s="2">
        <f t="shared" si="2192"/>
        <v>163834</v>
      </c>
      <c r="M10761" s="2">
        <f t="shared" si="2193"/>
        <v>18920</v>
      </c>
      <c r="N10761" s="6">
        <f t="shared" si="2194"/>
        <v>0</v>
      </c>
      <c r="O10761" s="2">
        <f t="shared" si="2195"/>
        <v>-9977.4878025836078</v>
      </c>
      <c r="P10761" s="2" t="str">
        <f t="shared" si="2196"/>
        <v/>
      </c>
    </row>
    <row r="10762" spans="1:16">
      <c r="A10762" s="6">
        <v>16</v>
      </c>
      <c r="B10762" s="6">
        <v>11</v>
      </c>
      <c r="C10762" s="6">
        <v>1</v>
      </c>
      <c r="D10762" s="6">
        <f t="shared" si="2184"/>
        <v>28</v>
      </c>
      <c r="E10762" s="5">
        <f t="shared" si="2185"/>
        <v>6616.761100354398</v>
      </c>
      <c r="F10762" s="5">
        <f t="shared" si="2186"/>
        <v>432.98859707441784</v>
      </c>
      <c r="G10762" s="5">
        <f t="shared" si="2187"/>
        <v>45.5625</v>
      </c>
      <c r="H10762" s="5">
        <f t="shared" si="2188"/>
        <v>7095.312197428816</v>
      </c>
      <c r="I10762" s="5">
        <f t="shared" si="2189"/>
        <v>720</v>
      </c>
      <c r="J10762" s="5">
        <f t="shared" si="2190"/>
        <v>6375.312197428816</v>
      </c>
      <c r="K10762" s="2">
        <f t="shared" si="2191"/>
        <v>135682.50342758361</v>
      </c>
      <c r="L10762" s="2">
        <f t="shared" si="2192"/>
        <v>166534</v>
      </c>
      <c r="M10762" s="2">
        <f t="shared" si="2193"/>
        <v>19800</v>
      </c>
      <c r="N10762" s="6">
        <f t="shared" si="2194"/>
        <v>0</v>
      </c>
      <c r="O10762" s="2">
        <f t="shared" si="2195"/>
        <v>-8948.5034275836078</v>
      </c>
      <c r="P10762" s="2" t="str">
        <f t="shared" si="2196"/>
        <v/>
      </c>
    </row>
    <row r="10763" spans="1:16">
      <c r="A10763" s="6">
        <v>16</v>
      </c>
      <c r="B10763" s="6">
        <v>11</v>
      </c>
      <c r="C10763" s="6">
        <v>2</v>
      </c>
      <c r="D10763" s="6">
        <f t="shared" si="2184"/>
        <v>29</v>
      </c>
      <c r="E10763" s="5">
        <f t="shared" si="2185"/>
        <v>6616.761100354398</v>
      </c>
      <c r="F10763" s="5">
        <f t="shared" si="2186"/>
        <v>432.98859707441784</v>
      </c>
      <c r="G10763" s="5">
        <f t="shared" si="2187"/>
        <v>92.264062499999994</v>
      </c>
      <c r="H10763" s="5">
        <f t="shared" si="2188"/>
        <v>7142.0137599288164</v>
      </c>
      <c r="I10763" s="5">
        <f t="shared" si="2189"/>
        <v>720</v>
      </c>
      <c r="J10763" s="5">
        <f t="shared" si="2190"/>
        <v>6422.0137599288164</v>
      </c>
      <c r="K10763" s="2">
        <f t="shared" si="2191"/>
        <v>136493.29444320861</v>
      </c>
      <c r="L10763" s="2">
        <f t="shared" si="2192"/>
        <v>169234</v>
      </c>
      <c r="M10763" s="2">
        <f t="shared" si="2193"/>
        <v>20680</v>
      </c>
      <c r="N10763" s="6">
        <f t="shared" si="2194"/>
        <v>0</v>
      </c>
      <c r="O10763" s="2">
        <f t="shared" si="2195"/>
        <v>-7939.2944432086078</v>
      </c>
      <c r="P10763" s="2" t="str">
        <f t="shared" si="2196"/>
        <v/>
      </c>
    </row>
    <row r="10764" spans="1:16">
      <c r="A10764" s="6">
        <v>16</v>
      </c>
      <c r="B10764" s="6">
        <v>11</v>
      </c>
      <c r="C10764" s="6">
        <v>3</v>
      </c>
      <c r="D10764" s="6">
        <f t="shared" si="2184"/>
        <v>30</v>
      </c>
      <c r="E10764" s="5">
        <f t="shared" si="2185"/>
        <v>6616.761100354398</v>
      </c>
      <c r="F10764" s="5">
        <f t="shared" si="2186"/>
        <v>432.98859707441784</v>
      </c>
      <c r="G10764" s="5">
        <f t="shared" si="2187"/>
        <v>140.12604492187498</v>
      </c>
      <c r="H10764" s="5">
        <f t="shared" si="2188"/>
        <v>7189.8757423506913</v>
      </c>
      <c r="I10764" s="5">
        <f t="shared" si="2189"/>
        <v>720</v>
      </c>
      <c r="J10764" s="5">
        <f t="shared" si="2190"/>
        <v>6469.8757423506913</v>
      </c>
      <c r="K10764" s="2">
        <f t="shared" si="2191"/>
        <v>137324.23163803283</v>
      </c>
      <c r="L10764" s="2">
        <f t="shared" si="2192"/>
        <v>171934</v>
      </c>
      <c r="M10764" s="2">
        <f t="shared" si="2193"/>
        <v>21560</v>
      </c>
      <c r="N10764" s="6">
        <f t="shared" si="2194"/>
        <v>0</v>
      </c>
      <c r="O10764" s="2">
        <f t="shared" si="2195"/>
        <v>-6950.2316380328266</v>
      </c>
      <c r="P10764" s="2" t="str">
        <f t="shared" si="2196"/>
        <v/>
      </c>
    </row>
    <row r="10765" spans="1:16">
      <c r="A10765" s="6">
        <v>16</v>
      </c>
      <c r="B10765" s="6">
        <v>11</v>
      </c>
      <c r="C10765" s="6">
        <v>4</v>
      </c>
      <c r="D10765" s="6">
        <f t="shared" si="2184"/>
        <v>31</v>
      </c>
      <c r="E10765" s="5">
        <f t="shared" si="2185"/>
        <v>6616.761100354398</v>
      </c>
      <c r="F10765" s="5">
        <f t="shared" si="2186"/>
        <v>432.98859707441784</v>
      </c>
      <c r="G10765" s="5">
        <f t="shared" si="2187"/>
        <v>189.17016064453125</v>
      </c>
      <c r="H10765" s="5">
        <f t="shared" si="2188"/>
        <v>7238.9198580733473</v>
      </c>
      <c r="I10765" s="5">
        <f t="shared" si="2189"/>
        <v>720</v>
      </c>
      <c r="J10765" s="5">
        <f t="shared" si="2190"/>
        <v>6518.9198580733473</v>
      </c>
      <c r="K10765" s="2">
        <f t="shared" si="2191"/>
        <v>138175.69198044005</v>
      </c>
      <c r="L10765" s="2">
        <f t="shared" si="2192"/>
        <v>174634</v>
      </c>
      <c r="M10765" s="2">
        <f t="shared" si="2193"/>
        <v>22440</v>
      </c>
      <c r="N10765" s="6">
        <f t="shared" si="2194"/>
        <v>0</v>
      </c>
      <c r="O10765" s="2">
        <f t="shared" si="2195"/>
        <v>-5981.6919804400532</v>
      </c>
      <c r="P10765" s="2" t="str">
        <f t="shared" si="2196"/>
        <v/>
      </c>
    </row>
    <row r="10766" spans="1:16">
      <c r="A10766" s="6">
        <v>16</v>
      </c>
      <c r="B10766" s="6">
        <v>11</v>
      </c>
      <c r="C10766" s="6">
        <v>5</v>
      </c>
      <c r="D10766" s="6">
        <f t="shared" si="2184"/>
        <v>32</v>
      </c>
      <c r="E10766" s="5">
        <f t="shared" si="2185"/>
        <v>6616.761100354398</v>
      </c>
      <c r="F10766" s="5">
        <f t="shared" si="2186"/>
        <v>432.98859707441784</v>
      </c>
      <c r="G10766" s="5">
        <f t="shared" si="2187"/>
        <v>239.41848456573481</v>
      </c>
      <c r="H10766" s="5">
        <f t="shared" si="2188"/>
        <v>7289.1681819945507</v>
      </c>
      <c r="I10766" s="5">
        <f t="shared" si="2189"/>
        <v>720</v>
      </c>
      <c r="J10766" s="5">
        <f t="shared" si="2190"/>
        <v>6569.1681819945507</v>
      </c>
      <c r="K10766" s="2">
        <f t="shared" si="2191"/>
        <v>139048.05871518317</v>
      </c>
      <c r="L10766" s="2">
        <f t="shared" si="2192"/>
        <v>177334</v>
      </c>
      <c r="M10766" s="2">
        <f t="shared" si="2193"/>
        <v>23320</v>
      </c>
      <c r="N10766" s="6">
        <f t="shared" si="2194"/>
        <v>0</v>
      </c>
      <c r="O10766" s="2">
        <f t="shared" si="2195"/>
        <v>-5034.0587151831714</v>
      </c>
      <c r="P10766" s="2" t="str">
        <f t="shared" si="2196"/>
        <v/>
      </c>
    </row>
    <row r="10767" spans="1:16">
      <c r="A10767" s="6">
        <v>16</v>
      </c>
      <c r="B10767" s="6">
        <v>11</v>
      </c>
      <c r="C10767" s="6">
        <v>6</v>
      </c>
      <c r="D10767" s="6">
        <f t="shared" si="2184"/>
        <v>33</v>
      </c>
      <c r="E10767" s="5">
        <f t="shared" si="2185"/>
        <v>6616.761100354398</v>
      </c>
      <c r="F10767" s="5">
        <f t="shared" si="2186"/>
        <v>432.98859707441784</v>
      </c>
      <c r="G10767" s="5">
        <f t="shared" si="2187"/>
        <v>290.89345874736784</v>
      </c>
      <c r="H10767" s="5">
        <f t="shared" si="2188"/>
        <v>7340.6431561761838</v>
      </c>
      <c r="I10767" s="5">
        <f t="shared" si="2189"/>
        <v>720</v>
      </c>
      <c r="J10767" s="5">
        <f t="shared" si="2190"/>
        <v>6620.6431561761838</v>
      </c>
      <c r="K10767" s="2">
        <f t="shared" si="2191"/>
        <v>139941.72146139207</v>
      </c>
      <c r="L10767" s="2">
        <f t="shared" si="2192"/>
        <v>180034</v>
      </c>
      <c r="M10767" s="2">
        <f t="shared" si="2193"/>
        <v>24200</v>
      </c>
      <c r="N10767" s="6">
        <f t="shared" si="2194"/>
        <v>0</v>
      </c>
      <c r="O10767" s="2">
        <f t="shared" si="2195"/>
        <v>-4107.721461392066</v>
      </c>
      <c r="P10767" s="2" t="str">
        <f t="shared" si="2196"/>
        <v/>
      </c>
    </row>
    <row r="10768" spans="1:16">
      <c r="A10768" s="6">
        <v>16</v>
      </c>
      <c r="B10768" s="6">
        <v>11</v>
      </c>
      <c r="C10768" s="6">
        <v>7</v>
      </c>
      <c r="D10768" s="6">
        <f t="shared" si="2184"/>
        <v>34</v>
      </c>
      <c r="E10768" s="5">
        <f t="shared" si="2185"/>
        <v>6616.761100354398</v>
      </c>
      <c r="F10768" s="5">
        <f t="shared" si="2186"/>
        <v>432.98859707441784</v>
      </c>
      <c r="G10768" s="5">
        <f t="shared" si="2187"/>
        <v>343.61789814532818</v>
      </c>
      <c r="H10768" s="5">
        <f t="shared" si="2188"/>
        <v>7393.3675955741446</v>
      </c>
      <c r="I10768" s="5">
        <f t="shared" si="2189"/>
        <v>720</v>
      </c>
      <c r="J10768" s="5">
        <f t="shared" si="2190"/>
        <v>6673.3675955741446</v>
      </c>
      <c r="K10768" s="2">
        <f t="shared" si="2191"/>
        <v>140857.07631205113</v>
      </c>
      <c r="L10768" s="2">
        <f t="shared" si="2192"/>
        <v>182734</v>
      </c>
      <c r="M10768" s="2">
        <f t="shared" si="2193"/>
        <v>25080</v>
      </c>
      <c r="N10768" s="6">
        <f t="shared" si="2194"/>
        <v>0</v>
      </c>
      <c r="O10768" s="2">
        <f t="shared" si="2195"/>
        <v>-3203.0763120511256</v>
      </c>
      <c r="P10768" s="2" t="str">
        <f t="shared" si="2196"/>
        <v/>
      </c>
    </row>
    <row r="10769" spans="1:16">
      <c r="A10769" s="6">
        <v>16</v>
      </c>
      <c r="B10769" s="6">
        <v>11</v>
      </c>
      <c r="C10769" s="6">
        <v>8</v>
      </c>
      <c r="D10769" s="6">
        <f t="shared" si="2184"/>
        <v>35</v>
      </c>
      <c r="E10769" s="5">
        <f t="shared" si="2185"/>
        <v>6616.761100354398</v>
      </c>
      <c r="F10769" s="5">
        <f t="shared" si="2186"/>
        <v>432.98859707441784</v>
      </c>
      <c r="G10769" s="5">
        <f t="shared" si="2187"/>
        <v>397.61499642530839</v>
      </c>
      <c r="H10769" s="5">
        <f t="shared" si="2188"/>
        <v>7447.3646938541242</v>
      </c>
      <c r="I10769" s="5">
        <f t="shared" si="2189"/>
        <v>720</v>
      </c>
      <c r="J10769" s="5">
        <f t="shared" si="2190"/>
        <v>6727.3646938541242</v>
      </c>
      <c r="K10769" s="2">
        <f t="shared" si="2191"/>
        <v>141794.52593496745</v>
      </c>
      <c r="L10769" s="2">
        <f t="shared" si="2192"/>
        <v>185434</v>
      </c>
      <c r="M10769" s="2">
        <f t="shared" si="2193"/>
        <v>25960</v>
      </c>
      <c r="N10769" s="6">
        <f t="shared" si="2194"/>
        <v>0</v>
      </c>
      <c r="O10769" s="2">
        <f t="shared" si="2195"/>
        <v>-2320.5259349674452</v>
      </c>
      <c r="P10769" s="2" t="str">
        <f t="shared" si="2196"/>
        <v/>
      </c>
    </row>
    <row r="10770" spans="1:16">
      <c r="A10770" s="6">
        <v>16</v>
      </c>
      <c r="B10770" s="6">
        <v>11</v>
      </c>
      <c r="C10770" s="6">
        <v>9</v>
      </c>
      <c r="D10770" s="6">
        <f t="shared" si="2184"/>
        <v>36</v>
      </c>
      <c r="E10770" s="5">
        <f t="shared" si="2185"/>
        <v>6616.761100354398</v>
      </c>
      <c r="F10770" s="5">
        <f t="shared" si="2186"/>
        <v>432.98859707441784</v>
      </c>
      <c r="G10770" s="5">
        <f t="shared" si="2187"/>
        <v>452.90833186570285</v>
      </c>
      <c r="H10770" s="5">
        <f t="shared" si="2188"/>
        <v>7502.6580292945191</v>
      </c>
      <c r="I10770" s="5">
        <f t="shared" si="2189"/>
        <v>720</v>
      </c>
      <c r="J10770" s="5">
        <f t="shared" si="2190"/>
        <v>6782.6580292945191</v>
      </c>
      <c r="K10770" s="2">
        <f t="shared" si="2191"/>
        <v>142754.47967525205</v>
      </c>
      <c r="L10770" s="2">
        <f t="shared" si="2192"/>
        <v>188134</v>
      </c>
      <c r="M10770" s="2">
        <f t="shared" si="2193"/>
        <v>26840</v>
      </c>
      <c r="N10770" s="6">
        <f t="shared" si="2194"/>
        <v>0</v>
      </c>
      <c r="O10770" s="2">
        <f t="shared" si="2195"/>
        <v>-1460.4796752520488</v>
      </c>
      <c r="P10770" s="2" t="str">
        <f t="shared" si="2196"/>
        <v/>
      </c>
    </row>
    <row r="10771" spans="1:16">
      <c r="A10771" s="6">
        <v>16</v>
      </c>
      <c r="B10771" s="6">
        <v>11</v>
      </c>
      <c r="C10771" s="6">
        <v>10</v>
      </c>
      <c r="D10771" s="6">
        <f t="shared" si="2184"/>
        <v>37</v>
      </c>
      <c r="E10771" s="5">
        <f t="shared" si="2185"/>
        <v>6616.761100354398</v>
      </c>
      <c r="F10771" s="5">
        <f t="shared" si="2186"/>
        <v>432.98859707441784</v>
      </c>
      <c r="G10771" s="5">
        <f t="shared" si="2187"/>
        <v>509.52187334891573</v>
      </c>
      <c r="H10771" s="5">
        <f t="shared" si="2188"/>
        <v>7559.2715707777315</v>
      </c>
      <c r="I10771" s="5">
        <f t="shared" si="2189"/>
        <v>720</v>
      </c>
      <c r="J10771" s="5">
        <f t="shared" si="2190"/>
        <v>6839.2715707777315</v>
      </c>
      <c r="K10771" s="2">
        <f t="shared" si="2191"/>
        <v>143737.35365933561</v>
      </c>
      <c r="L10771" s="2">
        <f t="shared" si="2192"/>
        <v>190834</v>
      </c>
      <c r="M10771" s="2">
        <f t="shared" si="2193"/>
        <v>27720</v>
      </c>
      <c r="N10771" s="6">
        <f t="shared" si="2194"/>
        <v>0</v>
      </c>
      <c r="O10771" s="2">
        <f t="shared" si="2195"/>
        <v>-623.35365933561116</v>
      </c>
      <c r="P10771" s="2" t="str">
        <f t="shared" si="2196"/>
        <v/>
      </c>
    </row>
    <row r="10772" spans="1:16">
      <c r="A10772" s="6">
        <v>16</v>
      </c>
      <c r="B10772" s="6">
        <v>11</v>
      </c>
      <c r="C10772" s="6">
        <v>11</v>
      </c>
      <c r="D10772" s="6">
        <f t="shared" si="2184"/>
        <v>38</v>
      </c>
      <c r="E10772" s="5">
        <f t="shared" si="2185"/>
        <v>6616.761100354398</v>
      </c>
      <c r="F10772" s="5">
        <f t="shared" si="2186"/>
        <v>432.98859707441784</v>
      </c>
      <c r="G10772" s="5">
        <f t="shared" si="2187"/>
        <v>567.47998644235474</v>
      </c>
      <c r="H10772" s="5">
        <f t="shared" si="2188"/>
        <v>7617.2296838711709</v>
      </c>
      <c r="I10772" s="5">
        <f t="shared" si="2189"/>
        <v>720</v>
      </c>
      <c r="J10772" s="5">
        <f t="shared" si="2190"/>
        <v>6897.2296838711709</v>
      </c>
      <c r="K10772" s="2">
        <f t="shared" si="2191"/>
        <v>144743.57090054115</v>
      </c>
      <c r="L10772" s="2">
        <f t="shared" si="2192"/>
        <v>193534</v>
      </c>
      <c r="M10772" s="2">
        <f t="shared" si="2193"/>
        <v>28600</v>
      </c>
      <c r="N10772" s="6">
        <f t="shared" si="2194"/>
        <v>0</v>
      </c>
      <c r="O10772" s="2">
        <f t="shared" si="2195"/>
        <v>190.42909945885185</v>
      </c>
      <c r="P10772" s="2" t="str">
        <f t="shared" si="2196"/>
        <v/>
      </c>
    </row>
    <row r="10773" spans="1:16">
      <c r="A10773" s="6">
        <v>16</v>
      </c>
      <c r="B10773" s="6">
        <v>11</v>
      </c>
      <c r="C10773" s="6">
        <v>12</v>
      </c>
      <c r="D10773" s="6">
        <f t="shared" si="2184"/>
        <v>39</v>
      </c>
      <c r="E10773" s="5">
        <f t="shared" si="2185"/>
        <v>6616.761100354398</v>
      </c>
      <c r="F10773" s="5">
        <f t="shared" si="2186"/>
        <v>432.98859707441784</v>
      </c>
      <c r="G10773" s="5">
        <f t="shared" si="2187"/>
        <v>626.80743957041921</v>
      </c>
      <c r="H10773" s="5">
        <f t="shared" si="2188"/>
        <v>7676.5571369992349</v>
      </c>
      <c r="I10773" s="5">
        <f t="shared" si="2189"/>
        <v>720</v>
      </c>
      <c r="J10773" s="5">
        <f t="shared" si="2190"/>
        <v>6956.5571369992349</v>
      </c>
      <c r="K10773" s="2">
        <f t="shared" si="2191"/>
        <v>145773.56140623672</v>
      </c>
      <c r="L10773" s="2">
        <f t="shared" si="2192"/>
        <v>196234</v>
      </c>
      <c r="M10773" s="2">
        <f t="shared" si="2193"/>
        <v>29480</v>
      </c>
      <c r="N10773" s="6">
        <f t="shared" si="2194"/>
        <v>0</v>
      </c>
      <c r="O10773" s="2">
        <f t="shared" si="2195"/>
        <v>980.438593763276</v>
      </c>
      <c r="P10773" s="2" t="str">
        <f t="shared" si="2196"/>
        <v/>
      </c>
    </row>
    <row r="10774" spans="1:16">
      <c r="A10774" s="6">
        <v>16</v>
      </c>
      <c r="B10774" s="6">
        <v>11</v>
      </c>
      <c r="C10774" s="6">
        <v>13</v>
      </c>
      <c r="D10774" s="6">
        <f t="shared" si="2184"/>
        <v>40</v>
      </c>
      <c r="E10774" s="5">
        <f t="shared" si="2185"/>
        <v>6616.761100354398</v>
      </c>
      <c r="F10774" s="5">
        <f t="shared" si="2186"/>
        <v>432.98859707441784</v>
      </c>
      <c r="G10774" s="5">
        <f t="shared" si="2187"/>
        <v>687.52941027880343</v>
      </c>
      <c r="H10774" s="5">
        <f t="shared" si="2188"/>
        <v>7737.2791077076199</v>
      </c>
      <c r="I10774" s="5">
        <f t="shared" si="2189"/>
        <v>720</v>
      </c>
      <c r="J10774" s="5">
        <f t="shared" si="2190"/>
        <v>7017.2791077076199</v>
      </c>
      <c r="K10774" s="2">
        <f t="shared" si="2191"/>
        <v>146827.76228659062</v>
      </c>
      <c r="L10774" s="2">
        <f t="shared" si="2192"/>
        <v>198934</v>
      </c>
      <c r="M10774" s="2">
        <f t="shared" si="2193"/>
        <v>30360</v>
      </c>
      <c r="N10774" s="6">
        <f t="shared" si="2194"/>
        <v>0</v>
      </c>
      <c r="O10774" s="2">
        <f t="shared" si="2195"/>
        <v>1746.237713409384</v>
      </c>
      <c r="P10774" s="2" t="str">
        <f t="shared" si="2196"/>
        <v/>
      </c>
    </row>
    <row r="10775" spans="1:16">
      <c r="A10775" s="6">
        <v>16</v>
      </c>
      <c r="B10775" s="6">
        <v>11</v>
      </c>
      <c r="C10775" s="6">
        <v>14</v>
      </c>
      <c r="D10775" s="6">
        <f t="shared" si="2184"/>
        <v>41</v>
      </c>
      <c r="E10775" s="5">
        <f t="shared" si="2185"/>
        <v>6616.761100354398</v>
      </c>
      <c r="F10775" s="5">
        <f t="shared" si="2186"/>
        <v>432.98859707441784</v>
      </c>
      <c r="G10775" s="5">
        <f t="shared" si="2187"/>
        <v>749.67149159246469</v>
      </c>
      <c r="H10775" s="5">
        <f t="shared" si="2188"/>
        <v>7799.421189021281</v>
      </c>
      <c r="I10775" s="5">
        <f t="shared" si="2189"/>
        <v>720</v>
      </c>
      <c r="J10775" s="5">
        <f t="shared" si="2190"/>
        <v>7079.421189021281</v>
      </c>
      <c r="K10775" s="2">
        <f t="shared" si="2191"/>
        <v>147906.61786495277</v>
      </c>
      <c r="L10775" s="2">
        <f t="shared" si="2192"/>
        <v>201634</v>
      </c>
      <c r="M10775" s="2">
        <f t="shared" si="2193"/>
        <v>31240</v>
      </c>
      <c r="N10775" s="6">
        <f t="shared" si="2194"/>
        <v>0</v>
      </c>
      <c r="O10775" s="2">
        <f t="shared" si="2195"/>
        <v>2487.3821350472281</v>
      </c>
      <c r="P10775" s="2" t="str">
        <f t="shared" si="2196"/>
        <v/>
      </c>
    </row>
    <row r="10776" spans="1:16">
      <c r="A10776" s="6">
        <v>16</v>
      </c>
      <c r="B10776" s="6">
        <v>11</v>
      </c>
      <c r="C10776" s="6">
        <v>15</v>
      </c>
      <c r="D10776" s="6">
        <f t="shared" si="2184"/>
        <v>42</v>
      </c>
      <c r="E10776" s="5">
        <f t="shared" si="2185"/>
        <v>6616.761100354398</v>
      </c>
      <c r="F10776" s="5">
        <f t="shared" si="2186"/>
        <v>432.98859707441784</v>
      </c>
      <c r="G10776" s="5">
        <f t="shared" si="2187"/>
        <v>813.25969846861108</v>
      </c>
      <c r="H10776" s="5">
        <f t="shared" si="2188"/>
        <v>7863.0093958974267</v>
      </c>
      <c r="I10776" s="5">
        <f t="shared" si="2189"/>
        <v>720</v>
      </c>
      <c r="J10776" s="5">
        <f t="shared" si="2190"/>
        <v>7143.0093958974267</v>
      </c>
      <c r="K10776" s="2">
        <f t="shared" si="2191"/>
        <v>149010.57978988587</v>
      </c>
      <c r="L10776" s="2">
        <f t="shared" si="2192"/>
        <v>204334</v>
      </c>
      <c r="M10776" s="2">
        <f t="shared" si="2193"/>
        <v>32120</v>
      </c>
      <c r="N10776" s="6">
        <f t="shared" si="2194"/>
        <v>0</v>
      </c>
      <c r="O10776" s="2">
        <f t="shared" si="2195"/>
        <v>3203.4202101141273</v>
      </c>
      <c r="P10776" s="2" t="str">
        <f t="shared" si="2196"/>
        <v/>
      </c>
    </row>
    <row r="10777" spans="1:16">
      <c r="A10777" s="6">
        <v>16</v>
      </c>
      <c r="B10777" s="6">
        <v>11</v>
      </c>
      <c r="C10777" s="6">
        <v>16</v>
      </c>
      <c r="D10777" s="6">
        <f t="shared" si="2184"/>
        <v>43</v>
      </c>
      <c r="E10777" s="5">
        <f t="shared" si="2185"/>
        <v>6616.761100354398</v>
      </c>
      <c r="F10777" s="5">
        <f t="shared" si="2186"/>
        <v>432.98859707441784</v>
      </c>
      <c r="G10777" s="5">
        <f t="shared" si="2187"/>
        <v>878.32047434610013</v>
      </c>
      <c r="H10777" s="5">
        <f t="shared" si="2188"/>
        <v>7928.0701717749162</v>
      </c>
      <c r="I10777" s="5">
        <f t="shared" si="2189"/>
        <v>720</v>
      </c>
      <c r="J10777" s="5">
        <f t="shared" si="2190"/>
        <v>7208.0701717749162</v>
      </c>
      <c r="K10777" s="2">
        <f t="shared" si="2191"/>
        <v>150140.10714887007</v>
      </c>
      <c r="L10777" s="2">
        <f t="shared" si="2192"/>
        <v>207034</v>
      </c>
      <c r="M10777" s="2">
        <f t="shared" si="2193"/>
        <v>33000</v>
      </c>
      <c r="N10777" s="6">
        <f t="shared" si="2194"/>
        <v>0</v>
      </c>
      <c r="O10777" s="2">
        <f t="shared" si="2195"/>
        <v>3893.8928511299309</v>
      </c>
      <c r="P10777" s="2" t="str">
        <f t="shared" si="2196"/>
        <v/>
      </c>
    </row>
    <row r="10778" spans="1:16">
      <c r="A10778" s="6">
        <v>16</v>
      </c>
      <c r="B10778" s="6">
        <v>11</v>
      </c>
      <c r="C10778" s="6">
        <v>17</v>
      </c>
      <c r="D10778" s="6">
        <f t="shared" si="2184"/>
        <v>44</v>
      </c>
      <c r="E10778" s="5">
        <f t="shared" si="2185"/>
        <v>6616.761100354398</v>
      </c>
      <c r="F10778" s="5">
        <f t="shared" si="2186"/>
        <v>432.98859707441784</v>
      </c>
      <c r="G10778" s="5">
        <f t="shared" si="2187"/>
        <v>944.88069779264049</v>
      </c>
      <c r="H10778" s="5">
        <f t="shared" si="2188"/>
        <v>7994.6303952214566</v>
      </c>
      <c r="I10778" s="5">
        <f t="shared" si="2189"/>
        <v>720</v>
      </c>
      <c r="J10778" s="5">
        <f t="shared" si="2190"/>
        <v>7274.6303952214566</v>
      </c>
      <c r="K10778" s="2">
        <f t="shared" si="2191"/>
        <v>151295.66658370584</v>
      </c>
      <c r="L10778" s="2">
        <f t="shared" si="2192"/>
        <v>209734</v>
      </c>
      <c r="M10778" s="2">
        <f t="shared" si="2193"/>
        <v>33880</v>
      </c>
      <c r="N10778" s="6">
        <f t="shared" si="2194"/>
        <v>0</v>
      </c>
      <c r="O10778" s="2">
        <f t="shared" si="2195"/>
        <v>4558.333416294161</v>
      </c>
      <c r="P10778" s="2" t="str">
        <f t="shared" si="2196"/>
        <v/>
      </c>
    </row>
    <row r="10779" spans="1:16">
      <c r="A10779" s="6">
        <v>16</v>
      </c>
      <c r="B10779" s="6">
        <v>11</v>
      </c>
      <c r="C10779" s="6">
        <v>18</v>
      </c>
      <c r="D10779" s="6">
        <f t="shared" si="2184"/>
        <v>45</v>
      </c>
      <c r="E10779" s="5">
        <f t="shared" si="2185"/>
        <v>6616.761100354398</v>
      </c>
      <c r="F10779" s="5">
        <f t="shared" si="2186"/>
        <v>432.98859707441784</v>
      </c>
      <c r="G10779" s="5">
        <f t="shared" si="2187"/>
        <v>1012.9676892512279</v>
      </c>
      <c r="H10779" s="5">
        <f t="shared" si="2188"/>
        <v>8062.717386680044</v>
      </c>
      <c r="I10779" s="5">
        <f t="shared" si="2189"/>
        <v>720</v>
      </c>
      <c r="J10779" s="5">
        <f t="shared" si="2190"/>
        <v>7342.717386680044</v>
      </c>
      <c r="K10779" s="2">
        <f t="shared" si="2191"/>
        <v>152477.73240763965</v>
      </c>
      <c r="L10779" s="2">
        <f t="shared" si="2192"/>
        <v>212434</v>
      </c>
      <c r="M10779" s="2">
        <f t="shared" si="2193"/>
        <v>34760</v>
      </c>
      <c r="N10779" s="6">
        <f t="shared" si="2194"/>
        <v>0</v>
      </c>
      <c r="O10779" s="2">
        <f t="shared" si="2195"/>
        <v>5196.2675923603529</v>
      </c>
      <c r="P10779" s="2" t="str">
        <f t="shared" si="2196"/>
        <v/>
      </c>
    </row>
    <row r="10780" spans="1:16">
      <c r="A10780" s="6">
        <v>16</v>
      </c>
      <c r="B10780" s="6">
        <v>11</v>
      </c>
      <c r="C10780" s="6">
        <v>19</v>
      </c>
      <c r="D10780" s="6">
        <f t="shared" si="2184"/>
        <v>46</v>
      </c>
      <c r="E10780" s="5">
        <f t="shared" si="2185"/>
        <v>6616.761100354398</v>
      </c>
      <c r="F10780" s="5">
        <f t="shared" si="2186"/>
        <v>432.98859707441784</v>
      </c>
      <c r="G10780" s="5">
        <f t="shared" si="2187"/>
        <v>1082.6092178872495</v>
      </c>
      <c r="H10780" s="5">
        <f t="shared" si="2188"/>
        <v>8132.3589153160656</v>
      </c>
      <c r="I10780" s="5">
        <f t="shared" si="2189"/>
        <v>720</v>
      </c>
      <c r="J10780" s="5">
        <f t="shared" si="2190"/>
        <v>7412.3589153160656</v>
      </c>
      <c r="K10780" s="2">
        <f t="shared" si="2191"/>
        <v>153686.78672423726</v>
      </c>
      <c r="L10780" s="2">
        <f t="shared" si="2192"/>
        <v>215134</v>
      </c>
      <c r="M10780" s="2">
        <f t="shared" si="2193"/>
        <v>35640</v>
      </c>
      <c r="N10780" s="6">
        <f t="shared" si="2194"/>
        <v>0</v>
      </c>
      <c r="O10780" s="2">
        <f t="shared" si="2195"/>
        <v>5807.2132757627405</v>
      </c>
      <c r="P10780" s="2" t="str">
        <f t="shared" si="2196"/>
        <v/>
      </c>
    </row>
    <row r="10781" spans="1:16">
      <c r="A10781" s="6">
        <v>16</v>
      </c>
      <c r="B10781" s="6">
        <v>11</v>
      </c>
      <c r="C10781" s="6">
        <v>20</v>
      </c>
      <c r="D10781" s="6">
        <f t="shared" si="2184"/>
        <v>47</v>
      </c>
      <c r="E10781" s="5">
        <f t="shared" si="2185"/>
        <v>6616.761100354398</v>
      </c>
      <c r="F10781" s="5">
        <f t="shared" si="2186"/>
        <v>432.98859707441784</v>
      </c>
      <c r="G10781" s="5">
        <f t="shared" si="2187"/>
        <v>1153.8335085377266</v>
      </c>
      <c r="H10781" s="5">
        <f t="shared" si="2188"/>
        <v>8203.5832059665427</v>
      </c>
      <c r="I10781" s="5">
        <f t="shared" si="2189"/>
        <v>720</v>
      </c>
      <c r="J10781" s="5">
        <f t="shared" si="2190"/>
        <v>7483.5832059665427</v>
      </c>
      <c r="K10781" s="2">
        <f t="shared" si="2191"/>
        <v>154923.31954803027</v>
      </c>
      <c r="L10781" s="2">
        <f t="shared" si="2192"/>
        <v>217834</v>
      </c>
      <c r="M10781" s="2">
        <f t="shared" si="2193"/>
        <v>36520</v>
      </c>
      <c r="N10781" s="6">
        <f t="shared" si="2194"/>
        <v>0</v>
      </c>
      <c r="O10781" s="2">
        <f t="shared" si="2195"/>
        <v>6390.6804519697325</v>
      </c>
      <c r="P10781" s="2" t="str">
        <f t="shared" si="2196"/>
        <v/>
      </c>
    </row>
    <row r="10782" spans="1:16">
      <c r="A10782" s="6">
        <v>16</v>
      </c>
      <c r="B10782" s="6">
        <v>11</v>
      </c>
      <c r="C10782" s="6">
        <v>21</v>
      </c>
      <c r="D10782" s="6">
        <f t="shared" si="2184"/>
        <v>48</v>
      </c>
      <c r="E10782" s="5">
        <f t="shared" si="2185"/>
        <v>6616.761100354398</v>
      </c>
      <c r="F10782" s="5">
        <f t="shared" si="2186"/>
        <v>432.98859707441784</v>
      </c>
      <c r="G10782" s="5">
        <f t="shared" si="2187"/>
        <v>1226.6692487641703</v>
      </c>
      <c r="H10782" s="5">
        <f t="shared" si="2188"/>
        <v>8276.4189461929855</v>
      </c>
      <c r="I10782" s="5">
        <f t="shared" si="2189"/>
        <v>720</v>
      </c>
      <c r="J10782" s="5">
        <f t="shared" si="2190"/>
        <v>7556.4189461929855</v>
      </c>
      <c r="K10782" s="2">
        <f t="shared" si="2191"/>
        <v>156187.82892696155</v>
      </c>
      <c r="L10782" s="2">
        <f t="shared" si="2192"/>
        <v>220534</v>
      </c>
      <c r="M10782" s="2">
        <f t="shared" si="2193"/>
        <v>37400</v>
      </c>
      <c r="N10782" s="6">
        <f t="shared" si="2194"/>
        <v>0</v>
      </c>
      <c r="O10782" s="2">
        <f t="shared" si="2195"/>
        <v>6946.1710730384511</v>
      </c>
      <c r="P10782" s="2" t="str">
        <f t="shared" si="2196"/>
        <v/>
      </c>
    </row>
    <row r="10783" spans="1:16">
      <c r="A10783" s="6">
        <v>16</v>
      </c>
      <c r="B10783" s="6">
        <v>11</v>
      </c>
      <c r="C10783" s="6">
        <v>22</v>
      </c>
      <c r="D10783" s="6">
        <f t="shared" si="2184"/>
        <v>49</v>
      </c>
      <c r="E10783" s="5">
        <f t="shared" si="2185"/>
        <v>6616.761100354398</v>
      </c>
      <c r="F10783" s="5">
        <f t="shared" si="2186"/>
        <v>432.98859707441784</v>
      </c>
      <c r="G10783" s="5">
        <f t="shared" si="2187"/>
        <v>1301.1455960105666</v>
      </c>
      <c r="H10783" s="5">
        <f t="shared" si="2188"/>
        <v>8350.8952934393819</v>
      </c>
      <c r="I10783" s="5">
        <f t="shared" si="2189"/>
        <v>720</v>
      </c>
      <c r="J10783" s="5">
        <f t="shared" si="2190"/>
        <v>7630.8952934393819</v>
      </c>
      <c r="K10783" s="2">
        <f t="shared" si="2191"/>
        <v>157480.82106665595</v>
      </c>
      <c r="L10783" s="2">
        <f t="shared" si="2192"/>
        <v>223234</v>
      </c>
      <c r="M10783" s="2">
        <f t="shared" si="2193"/>
        <v>38280</v>
      </c>
      <c r="N10783" s="6">
        <f t="shared" si="2194"/>
        <v>0</v>
      </c>
      <c r="O10783" s="2">
        <f t="shared" si="2195"/>
        <v>7473.1789333440538</v>
      </c>
      <c r="P10783" s="2" t="str">
        <f t="shared" si="2196"/>
        <v/>
      </c>
    </row>
    <row r="10784" spans="1:16">
      <c r="A10784" s="6">
        <v>16</v>
      </c>
      <c r="B10784" s="6">
        <v>11</v>
      </c>
      <c r="C10784" s="6">
        <v>23</v>
      </c>
      <c r="D10784" s="6">
        <f t="shared" si="2184"/>
        <v>50</v>
      </c>
      <c r="E10784" s="5">
        <f t="shared" si="2185"/>
        <v>6616.761100354398</v>
      </c>
      <c r="F10784" s="5">
        <f t="shared" si="2186"/>
        <v>432.98859707441784</v>
      </c>
      <c r="G10784" s="5">
        <f t="shared" si="2187"/>
        <v>1377.292184868003</v>
      </c>
      <c r="H10784" s="5">
        <f t="shared" si="2188"/>
        <v>8427.0418822968186</v>
      </c>
      <c r="I10784" s="5">
        <f t="shared" si="2189"/>
        <v>720</v>
      </c>
      <c r="J10784" s="5">
        <f t="shared" si="2190"/>
        <v>7707.0418822968186</v>
      </c>
      <c r="K10784" s="2">
        <f t="shared" si="2191"/>
        <v>158802.81045654198</v>
      </c>
      <c r="L10784" s="2">
        <f t="shared" si="2192"/>
        <v>225934</v>
      </c>
      <c r="M10784" s="2">
        <f t="shared" si="2193"/>
        <v>39160</v>
      </c>
      <c r="N10784" s="6">
        <f t="shared" si="2194"/>
        <v>0</v>
      </c>
      <c r="O10784" s="2">
        <f t="shared" si="2195"/>
        <v>7971.1895434580219</v>
      </c>
      <c r="P10784" s="2" t="str">
        <f t="shared" si="2196"/>
        <v/>
      </c>
    </row>
    <row r="10785" spans="1:16">
      <c r="A10785" s="6">
        <v>16</v>
      </c>
      <c r="B10785" s="6">
        <v>11</v>
      </c>
      <c r="C10785" s="6">
        <v>24</v>
      </c>
      <c r="D10785" s="6">
        <f t="shared" si="2184"/>
        <v>51</v>
      </c>
      <c r="E10785" s="5">
        <f t="shared" si="2185"/>
        <v>6616.761100354398</v>
      </c>
      <c r="F10785" s="5">
        <f t="shared" si="2186"/>
        <v>432.98859707441784</v>
      </c>
      <c r="G10785" s="5">
        <f t="shared" si="2187"/>
        <v>1455.1391344474989</v>
      </c>
      <c r="H10785" s="5">
        <f t="shared" si="2188"/>
        <v>8504.8888318763147</v>
      </c>
      <c r="I10785" s="5">
        <f t="shared" si="2189"/>
        <v>720</v>
      </c>
      <c r="J10785" s="5">
        <f t="shared" si="2190"/>
        <v>7784.8888318763147</v>
      </c>
      <c r="K10785" s="2">
        <f t="shared" si="2191"/>
        <v>160154.3199978527</v>
      </c>
      <c r="L10785" s="2">
        <f t="shared" si="2192"/>
        <v>228634</v>
      </c>
      <c r="M10785" s="2">
        <f t="shared" si="2193"/>
        <v>40040</v>
      </c>
      <c r="N10785" s="6">
        <f t="shared" si="2194"/>
        <v>0</v>
      </c>
      <c r="O10785" s="2">
        <f t="shared" si="2195"/>
        <v>8439.6800021473027</v>
      </c>
      <c r="P10785" s="2" t="str">
        <f t="shared" si="2196"/>
        <v/>
      </c>
    </row>
    <row r="10786" spans="1:16">
      <c r="A10786" s="6">
        <v>16</v>
      </c>
      <c r="B10786" s="6">
        <v>11</v>
      </c>
      <c r="C10786" s="6">
        <v>25</v>
      </c>
      <c r="D10786" s="6">
        <f t="shared" si="2184"/>
        <v>52</v>
      </c>
      <c r="E10786" s="5">
        <f t="shared" si="2185"/>
        <v>6616.761100354398</v>
      </c>
      <c r="F10786" s="5">
        <f t="shared" si="2186"/>
        <v>432.98859707441784</v>
      </c>
      <c r="G10786" s="5">
        <f t="shared" si="2187"/>
        <v>1534.7170558625965</v>
      </c>
      <c r="H10786" s="5">
        <f t="shared" si="2188"/>
        <v>8584.4667532914118</v>
      </c>
      <c r="I10786" s="5">
        <f t="shared" si="2189"/>
        <v>720</v>
      </c>
      <c r="J10786" s="5">
        <f t="shared" si="2190"/>
        <v>7864.4667532914118</v>
      </c>
      <c r="K10786" s="2">
        <f t="shared" si="2191"/>
        <v>161535.88113353145</v>
      </c>
      <c r="L10786" s="2">
        <f t="shared" si="2192"/>
        <v>231334</v>
      </c>
      <c r="M10786" s="2">
        <f t="shared" si="2193"/>
        <v>40920</v>
      </c>
      <c r="N10786" s="6">
        <f t="shared" si="2194"/>
        <v>0</v>
      </c>
      <c r="O10786" s="2">
        <f t="shared" si="2195"/>
        <v>8878.1188664685469</v>
      </c>
      <c r="P10786" s="2" t="str">
        <f t="shared" si="2196"/>
        <v/>
      </c>
    </row>
    <row r="10787" spans="1:16">
      <c r="A10787" s="6">
        <v>16</v>
      </c>
      <c r="B10787" s="6">
        <v>11</v>
      </c>
      <c r="C10787" s="6">
        <v>26</v>
      </c>
      <c r="D10787" s="6">
        <f t="shared" si="2184"/>
        <v>53</v>
      </c>
      <c r="E10787" s="5">
        <f t="shared" si="2185"/>
        <v>6616.761100354398</v>
      </c>
      <c r="F10787" s="5">
        <f t="shared" si="2186"/>
        <v>432.98859707441784</v>
      </c>
      <c r="G10787" s="5">
        <f t="shared" si="2187"/>
        <v>1616.0570598233144</v>
      </c>
      <c r="H10787" s="5">
        <f t="shared" si="2188"/>
        <v>8665.8067572521304</v>
      </c>
      <c r="I10787" s="5">
        <f t="shared" si="2189"/>
        <v>720</v>
      </c>
      <c r="J10787" s="5">
        <f t="shared" si="2190"/>
        <v>7945.8067572521304</v>
      </c>
      <c r="K10787" s="2">
        <f t="shared" si="2191"/>
        <v>162948.03398007172</v>
      </c>
      <c r="L10787" s="2">
        <f t="shared" si="2192"/>
        <v>234034</v>
      </c>
      <c r="M10787" s="2">
        <f t="shared" si="2193"/>
        <v>41800</v>
      </c>
      <c r="N10787" s="6">
        <f t="shared" si="2194"/>
        <v>0</v>
      </c>
      <c r="O10787" s="2">
        <f t="shared" si="2195"/>
        <v>9285.9660199282807</v>
      </c>
      <c r="P10787" s="2" t="str">
        <f t="shared" si="2196"/>
        <v/>
      </c>
    </row>
    <row r="10788" spans="1:16">
      <c r="A10788" s="6">
        <v>16</v>
      </c>
      <c r="B10788" s="6">
        <v>11</v>
      </c>
      <c r="C10788" s="6">
        <v>27</v>
      </c>
      <c r="D10788" s="6">
        <f t="shared" si="2184"/>
        <v>54</v>
      </c>
      <c r="E10788" s="5">
        <f t="shared" si="2185"/>
        <v>6616.761100354398</v>
      </c>
      <c r="F10788" s="5">
        <f t="shared" si="2186"/>
        <v>432.98859707441784</v>
      </c>
      <c r="G10788" s="5">
        <f t="shared" si="2187"/>
        <v>1699.1907643430709</v>
      </c>
      <c r="H10788" s="5">
        <f t="shared" si="2188"/>
        <v>8748.9404617718865</v>
      </c>
      <c r="I10788" s="5">
        <f t="shared" si="2189"/>
        <v>720</v>
      </c>
      <c r="J10788" s="5">
        <f t="shared" si="2190"/>
        <v>8028.9404617718865</v>
      </c>
      <c r="K10788" s="2">
        <f t="shared" si="2191"/>
        <v>164391.32746131747</v>
      </c>
      <c r="L10788" s="2">
        <f t="shared" si="2192"/>
        <v>236734</v>
      </c>
      <c r="M10788" s="2">
        <f t="shared" si="2193"/>
        <v>42680</v>
      </c>
      <c r="N10788" s="6">
        <f t="shared" si="2194"/>
        <v>0</v>
      </c>
      <c r="O10788" s="2">
        <f t="shared" si="2195"/>
        <v>9662.6725386825274</v>
      </c>
      <c r="P10788" s="2" t="str">
        <f t="shared" si="2196"/>
        <v/>
      </c>
    </row>
    <row r="10789" spans="1:16">
      <c r="A10789" s="6">
        <v>16</v>
      </c>
      <c r="B10789" s="6">
        <v>11</v>
      </c>
      <c r="C10789" s="6">
        <v>28</v>
      </c>
      <c r="D10789" s="6">
        <f t="shared" si="2184"/>
        <v>55</v>
      </c>
      <c r="E10789" s="5">
        <f t="shared" si="2185"/>
        <v>6616.761100354398</v>
      </c>
      <c r="F10789" s="5">
        <f t="shared" si="2186"/>
        <v>432.98859707441784</v>
      </c>
      <c r="G10789" s="5">
        <f t="shared" si="2187"/>
        <v>1784.1503025602246</v>
      </c>
      <c r="H10789" s="5">
        <f t="shared" si="2188"/>
        <v>8833.8999999890402</v>
      </c>
      <c r="I10789" s="5">
        <f t="shared" si="2189"/>
        <v>720</v>
      </c>
      <c r="J10789" s="5">
        <f t="shared" si="2190"/>
        <v>8113.8999999890402</v>
      </c>
      <c r="K10789" s="2">
        <f t="shared" si="2191"/>
        <v>165866.31944425416</v>
      </c>
      <c r="L10789" s="2">
        <f t="shared" si="2192"/>
        <v>239434</v>
      </c>
      <c r="M10789" s="2">
        <f t="shared" si="2193"/>
        <v>43560</v>
      </c>
      <c r="N10789" s="6">
        <f t="shared" si="2194"/>
        <v>0</v>
      </c>
      <c r="O10789" s="2">
        <f t="shared" si="2195"/>
        <v>10007.680555745843</v>
      </c>
      <c r="P10789" s="2" t="str">
        <f t="shared" si="2196"/>
        <v/>
      </c>
    </row>
    <row r="10790" spans="1:16">
      <c r="A10790" s="6">
        <v>16</v>
      </c>
      <c r="B10790" s="6">
        <v>11</v>
      </c>
      <c r="C10790" s="6">
        <v>29</v>
      </c>
      <c r="D10790" s="6">
        <f t="shared" si="2184"/>
        <v>56</v>
      </c>
      <c r="E10790" s="5">
        <f t="shared" si="2185"/>
        <v>6616.761100354398</v>
      </c>
      <c r="F10790" s="5">
        <f t="shared" si="2186"/>
        <v>432.98859707441784</v>
      </c>
      <c r="G10790" s="5">
        <f t="shared" si="2187"/>
        <v>1870.9683306758782</v>
      </c>
      <c r="H10790" s="5">
        <f t="shared" si="2188"/>
        <v>8920.7180281046949</v>
      </c>
      <c r="I10790" s="5">
        <f t="shared" si="2189"/>
        <v>720</v>
      </c>
      <c r="J10790" s="5">
        <f t="shared" si="2190"/>
        <v>8200.7180281046949</v>
      </c>
      <c r="K10790" s="2">
        <f t="shared" si="2191"/>
        <v>167373.57687681762</v>
      </c>
      <c r="L10790" s="2">
        <f t="shared" si="2192"/>
        <v>242134</v>
      </c>
      <c r="M10790" s="2">
        <f t="shared" si="2193"/>
        <v>44440</v>
      </c>
      <c r="N10790" s="6">
        <f t="shared" si="2194"/>
        <v>0</v>
      </c>
      <c r="O10790" s="2">
        <f t="shared" si="2195"/>
        <v>10320.42312318238</v>
      </c>
      <c r="P10790" s="2" t="str">
        <f t="shared" si="2196"/>
        <v/>
      </c>
    </row>
    <row r="10791" spans="1:16">
      <c r="A10791" s="6">
        <v>16</v>
      </c>
      <c r="B10791" s="6">
        <v>11</v>
      </c>
      <c r="C10791" s="6">
        <v>30</v>
      </c>
      <c r="D10791" s="6">
        <f t="shared" si="2184"/>
        <v>57</v>
      </c>
      <c r="E10791" s="5">
        <f t="shared" si="2185"/>
        <v>6616.761100354398</v>
      </c>
      <c r="F10791" s="5">
        <f t="shared" si="2186"/>
        <v>432.98859707441784</v>
      </c>
      <c r="G10791" s="5">
        <f t="shared" si="2187"/>
        <v>1959.6780360096488</v>
      </c>
      <c r="H10791" s="5">
        <f t="shared" si="2188"/>
        <v>9009.4277334384642</v>
      </c>
      <c r="I10791" s="5">
        <f t="shared" si="2189"/>
        <v>720</v>
      </c>
      <c r="J10791" s="5">
        <f t="shared" si="2190"/>
        <v>8289.4277334384642</v>
      </c>
      <c r="K10791" s="2">
        <f t="shared" si="2191"/>
        <v>168913.67592775112</v>
      </c>
      <c r="L10791" s="2">
        <f t="shared" si="2192"/>
        <v>244834</v>
      </c>
      <c r="M10791" s="2">
        <f t="shared" si="2193"/>
        <v>45320</v>
      </c>
      <c r="N10791" s="6">
        <f t="shared" si="2194"/>
        <v>0</v>
      </c>
      <c r="O10791" s="2">
        <f t="shared" si="2195"/>
        <v>10600.324072248884</v>
      </c>
      <c r="P10791" s="2" t="str">
        <f t="shared" si="2196"/>
        <v/>
      </c>
    </row>
    <row r="10792" spans="1:16">
      <c r="A10792" s="6">
        <v>16</v>
      </c>
      <c r="B10792" s="6">
        <v>12</v>
      </c>
      <c r="C10792" s="6">
        <v>0</v>
      </c>
      <c r="D10792" s="6">
        <f t="shared" si="2184"/>
        <v>28</v>
      </c>
      <c r="E10792" s="5">
        <f t="shared" si="2185"/>
        <v>6616.761100354398</v>
      </c>
      <c r="F10792" s="5">
        <f t="shared" si="2186"/>
        <v>484.15997672866712</v>
      </c>
      <c r="G10792" s="5">
        <f t="shared" si="2187"/>
        <v>0</v>
      </c>
      <c r="H10792" s="5">
        <f t="shared" si="2188"/>
        <v>7100.921077083065</v>
      </c>
      <c r="I10792" s="5">
        <f t="shared" si="2189"/>
        <v>720</v>
      </c>
      <c r="J10792" s="5">
        <f t="shared" si="2190"/>
        <v>6380.921077083065</v>
      </c>
      <c r="K10792" s="2">
        <f t="shared" si="2191"/>
        <v>135779.87981046987</v>
      </c>
      <c r="L10792" s="2">
        <f t="shared" si="2192"/>
        <v>165928</v>
      </c>
      <c r="M10792" s="2">
        <f t="shared" si="2193"/>
        <v>19360</v>
      </c>
      <c r="N10792" s="6">
        <f t="shared" si="2194"/>
        <v>0</v>
      </c>
      <c r="O10792" s="2">
        <f t="shared" si="2195"/>
        <v>-9211.8798104698653</v>
      </c>
      <c r="P10792" s="2" t="str">
        <f t="shared" si="2196"/>
        <v/>
      </c>
    </row>
    <row r="10793" spans="1:16">
      <c r="A10793" s="6">
        <v>16</v>
      </c>
      <c r="B10793" s="6">
        <v>12</v>
      </c>
      <c r="C10793" s="6">
        <v>1</v>
      </c>
      <c r="D10793" s="6">
        <f t="shared" si="2184"/>
        <v>29</v>
      </c>
      <c r="E10793" s="5">
        <f t="shared" si="2185"/>
        <v>6616.761100354398</v>
      </c>
      <c r="F10793" s="5">
        <f t="shared" si="2186"/>
        <v>484.15997672866712</v>
      </c>
      <c r="G10793" s="5">
        <f t="shared" si="2187"/>
        <v>45.5625</v>
      </c>
      <c r="H10793" s="5">
        <f t="shared" si="2188"/>
        <v>7146.483577083065</v>
      </c>
      <c r="I10793" s="5">
        <f t="shared" si="2189"/>
        <v>720</v>
      </c>
      <c r="J10793" s="5">
        <f t="shared" si="2190"/>
        <v>6426.483577083065</v>
      </c>
      <c r="K10793" s="2">
        <f t="shared" si="2191"/>
        <v>136570.89543546987</v>
      </c>
      <c r="L10793" s="2">
        <f t="shared" si="2192"/>
        <v>168628</v>
      </c>
      <c r="M10793" s="2">
        <f t="shared" si="2193"/>
        <v>20240</v>
      </c>
      <c r="N10793" s="6">
        <f t="shared" si="2194"/>
        <v>0</v>
      </c>
      <c r="O10793" s="2">
        <f t="shared" si="2195"/>
        <v>-8182.8954354698653</v>
      </c>
      <c r="P10793" s="2" t="str">
        <f t="shared" si="2196"/>
        <v/>
      </c>
    </row>
    <row r="10794" spans="1:16">
      <c r="A10794" s="6">
        <v>16</v>
      </c>
      <c r="B10794" s="6">
        <v>12</v>
      </c>
      <c r="C10794" s="6">
        <v>2</v>
      </c>
      <c r="D10794" s="6">
        <f t="shared" si="2184"/>
        <v>30</v>
      </c>
      <c r="E10794" s="5">
        <f t="shared" si="2185"/>
        <v>6616.761100354398</v>
      </c>
      <c r="F10794" s="5">
        <f t="shared" si="2186"/>
        <v>484.15997672866712</v>
      </c>
      <c r="G10794" s="5">
        <f t="shared" si="2187"/>
        <v>92.264062499999994</v>
      </c>
      <c r="H10794" s="5">
        <f t="shared" si="2188"/>
        <v>7193.1851395830654</v>
      </c>
      <c r="I10794" s="5">
        <f t="shared" si="2189"/>
        <v>720</v>
      </c>
      <c r="J10794" s="5">
        <f t="shared" si="2190"/>
        <v>6473.1851395830654</v>
      </c>
      <c r="K10794" s="2">
        <f t="shared" si="2191"/>
        <v>137381.68645109487</v>
      </c>
      <c r="L10794" s="2">
        <f t="shared" si="2192"/>
        <v>171328</v>
      </c>
      <c r="M10794" s="2">
        <f t="shared" si="2193"/>
        <v>21120</v>
      </c>
      <c r="N10794" s="6">
        <f t="shared" si="2194"/>
        <v>0</v>
      </c>
      <c r="O10794" s="2">
        <f t="shared" si="2195"/>
        <v>-7173.6864510948653</v>
      </c>
      <c r="P10794" s="2" t="str">
        <f t="shared" si="2196"/>
        <v/>
      </c>
    </row>
    <row r="10795" spans="1:16">
      <c r="A10795" s="6">
        <v>16</v>
      </c>
      <c r="B10795" s="6">
        <v>12</v>
      </c>
      <c r="C10795" s="6">
        <v>3</v>
      </c>
      <c r="D10795" s="6">
        <f t="shared" si="2184"/>
        <v>31</v>
      </c>
      <c r="E10795" s="5">
        <f t="shared" si="2185"/>
        <v>6616.761100354398</v>
      </c>
      <c r="F10795" s="5">
        <f t="shared" si="2186"/>
        <v>484.15997672866712</v>
      </c>
      <c r="G10795" s="5">
        <f t="shared" si="2187"/>
        <v>140.12604492187498</v>
      </c>
      <c r="H10795" s="5">
        <f t="shared" si="2188"/>
        <v>7241.0471220049403</v>
      </c>
      <c r="I10795" s="5">
        <f t="shared" si="2189"/>
        <v>720</v>
      </c>
      <c r="J10795" s="5">
        <f t="shared" si="2190"/>
        <v>6521.0471220049403</v>
      </c>
      <c r="K10795" s="2">
        <f t="shared" si="2191"/>
        <v>138212.62364591908</v>
      </c>
      <c r="L10795" s="2">
        <f t="shared" si="2192"/>
        <v>174028</v>
      </c>
      <c r="M10795" s="2">
        <f t="shared" si="2193"/>
        <v>22000</v>
      </c>
      <c r="N10795" s="6">
        <f t="shared" si="2194"/>
        <v>0</v>
      </c>
      <c r="O10795" s="2">
        <f t="shared" si="2195"/>
        <v>-6184.6236459190841</v>
      </c>
      <c r="P10795" s="2" t="str">
        <f t="shared" si="2196"/>
        <v/>
      </c>
    </row>
    <row r="10796" spans="1:16">
      <c r="A10796" s="6">
        <v>16</v>
      </c>
      <c r="B10796" s="6">
        <v>12</v>
      </c>
      <c r="C10796" s="6">
        <v>4</v>
      </c>
      <c r="D10796" s="6">
        <f t="shared" si="2184"/>
        <v>32</v>
      </c>
      <c r="E10796" s="5">
        <f t="shared" si="2185"/>
        <v>6616.761100354398</v>
      </c>
      <c r="F10796" s="5">
        <f t="shared" si="2186"/>
        <v>484.15997672866712</v>
      </c>
      <c r="G10796" s="5">
        <f t="shared" si="2187"/>
        <v>189.17016064453125</v>
      </c>
      <c r="H10796" s="5">
        <f t="shared" si="2188"/>
        <v>7290.0912377275963</v>
      </c>
      <c r="I10796" s="5">
        <f t="shared" si="2189"/>
        <v>720</v>
      </c>
      <c r="J10796" s="5">
        <f t="shared" si="2190"/>
        <v>6570.0912377275963</v>
      </c>
      <c r="K10796" s="2">
        <f t="shared" si="2191"/>
        <v>139064.08398832631</v>
      </c>
      <c r="L10796" s="2">
        <f t="shared" si="2192"/>
        <v>176728</v>
      </c>
      <c r="M10796" s="2">
        <f t="shared" si="2193"/>
        <v>22880</v>
      </c>
      <c r="N10796" s="6">
        <f t="shared" si="2194"/>
        <v>0</v>
      </c>
      <c r="O10796" s="2">
        <f t="shared" si="2195"/>
        <v>-5216.0839883263106</v>
      </c>
      <c r="P10796" s="2" t="str">
        <f t="shared" si="2196"/>
        <v/>
      </c>
    </row>
    <row r="10797" spans="1:16">
      <c r="A10797" s="6">
        <v>16</v>
      </c>
      <c r="B10797" s="6">
        <v>12</v>
      </c>
      <c r="C10797" s="6">
        <v>5</v>
      </c>
      <c r="D10797" s="6">
        <f t="shared" si="2184"/>
        <v>33</v>
      </c>
      <c r="E10797" s="5">
        <f t="shared" si="2185"/>
        <v>6616.761100354398</v>
      </c>
      <c r="F10797" s="5">
        <f t="shared" si="2186"/>
        <v>484.15997672866712</v>
      </c>
      <c r="G10797" s="5">
        <f t="shared" si="2187"/>
        <v>239.41848456573481</v>
      </c>
      <c r="H10797" s="5">
        <f t="shared" si="2188"/>
        <v>7340.3395616487996</v>
      </c>
      <c r="I10797" s="5">
        <f t="shared" si="2189"/>
        <v>720</v>
      </c>
      <c r="J10797" s="5">
        <f t="shared" si="2190"/>
        <v>6620.3395616487996</v>
      </c>
      <c r="K10797" s="2">
        <f t="shared" si="2191"/>
        <v>139936.45072306943</v>
      </c>
      <c r="L10797" s="2">
        <f t="shared" si="2192"/>
        <v>179428</v>
      </c>
      <c r="M10797" s="2">
        <f t="shared" si="2193"/>
        <v>23760</v>
      </c>
      <c r="N10797" s="6">
        <f t="shared" si="2194"/>
        <v>0</v>
      </c>
      <c r="O10797" s="2">
        <f t="shared" si="2195"/>
        <v>-4268.4507230694289</v>
      </c>
      <c r="P10797" s="2" t="str">
        <f t="shared" si="2196"/>
        <v/>
      </c>
    </row>
    <row r="10798" spans="1:16">
      <c r="A10798" s="6">
        <v>16</v>
      </c>
      <c r="B10798" s="6">
        <v>12</v>
      </c>
      <c r="C10798" s="6">
        <v>6</v>
      </c>
      <c r="D10798" s="6">
        <f t="shared" si="2184"/>
        <v>34</v>
      </c>
      <c r="E10798" s="5">
        <f t="shared" si="2185"/>
        <v>6616.761100354398</v>
      </c>
      <c r="F10798" s="5">
        <f t="shared" si="2186"/>
        <v>484.15997672866712</v>
      </c>
      <c r="G10798" s="5">
        <f t="shared" si="2187"/>
        <v>290.89345874736784</v>
      </c>
      <c r="H10798" s="5">
        <f t="shared" si="2188"/>
        <v>7391.8145358304328</v>
      </c>
      <c r="I10798" s="5">
        <f t="shared" si="2189"/>
        <v>720</v>
      </c>
      <c r="J10798" s="5">
        <f t="shared" si="2190"/>
        <v>6671.8145358304328</v>
      </c>
      <c r="K10798" s="2">
        <f t="shared" si="2191"/>
        <v>140830.11346927832</v>
      </c>
      <c r="L10798" s="2">
        <f t="shared" si="2192"/>
        <v>182128</v>
      </c>
      <c r="M10798" s="2">
        <f t="shared" si="2193"/>
        <v>24640</v>
      </c>
      <c r="N10798" s="6">
        <f t="shared" si="2194"/>
        <v>0</v>
      </c>
      <c r="O10798" s="2">
        <f t="shared" si="2195"/>
        <v>-3342.1134692783235</v>
      </c>
      <c r="P10798" s="2" t="str">
        <f t="shared" si="2196"/>
        <v/>
      </c>
    </row>
    <row r="10799" spans="1:16">
      <c r="A10799" s="6">
        <v>16</v>
      </c>
      <c r="B10799" s="6">
        <v>12</v>
      </c>
      <c r="C10799" s="6">
        <v>7</v>
      </c>
      <c r="D10799" s="6">
        <f t="shared" si="2184"/>
        <v>35</v>
      </c>
      <c r="E10799" s="5">
        <f t="shared" si="2185"/>
        <v>6616.761100354398</v>
      </c>
      <c r="F10799" s="5">
        <f t="shared" si="2186"/>
        <v>484.15997672866712</v>
      </c>
      <c r="G10799" s="5">
        <f t="shared" si="2187"/>
        <v>343.61789814532818</v>
      </c>
      <c r="H10799" s="5">
        <f t="shared" si="2188"/>
        <v>7444.5389752283936</v>
      </c>
      <c r="I10799" s="5">
        <f t="shared" si="2189"/>
        <v>720</v>
      </c>
      <c r="J10799" s="5">
        <f t="shared" si="2190"/>
        <v>6724.5389752283936</v>
      </c>
      <c r="K10799" s="2">
        <f t="shared" si="2191"/>
        <v>141745.46831993738</v>
      </c>
      <c r="L10799" s="2">
        <f t="shared" si="2192"/>
        <v>184828</v>
      </c>
      <c r="M10799" s="2">
        <f t="shared" si="2193"/>
        <v>25520</v>
      </c>
      <c r="N10799" s="6">
        <f t="shared" si="2194"/>
        <v>0</v>
      </c>
      <c r="O10799" s="2">
        <f t="shared" si="2195"/>
        <v>-2437.4683199373831</v>
      </c>
      <c r="P10799" s="2" t="str">
        <f t="shared" si="2196"/>
        <v/>
      </c>
    </row>
    <row r="10800" spans="1:16">
      <c r="A10800" s="6">
        <v>16</v>
      </c>
      <c r="B10800" s="6">
        <v>12</v>
      </c>
      <c r="C10800" s="6">
        <v>8</v>
      </c>
      <c r="D10800" s="6">
        <f t="shared" si="2184"/>
        <v>36</v>
      </c>
      <c r="E10800" s="5">
        <f t="shared" si="2185"/>
        <v>6616.761100354398</v>
      </c>
      <c r="F10800" s="5">
        <f t="shared" si="2186"/>
        <v>484.15997672866712</v>
      </c>
      <c r="G10800" s="5">
        <f t="shared" si="2187"/>
        <v>397.61499642530839</v>
      </c>
      <c r="H10800" s="5">
        <f t="shared" si="2188"/>
        <v>7498.5360735083732</v>
      </c>
      <c r="I10800" s="5">
        <f t="shared" si="2189"/>
        <v>720</v>
      </c>
      <c r="J10800" s="5">
        <f t="shared" si="2190"/>
        <v>6778.5360735083732</v>
      </c>
      <c r="K10800" s="2">
        <f t="shared" si="2191"/>
        <v>142682.9179428537</v>
      </c>
      <c r="L10800" s="2">
        <f t="shared" si="2192"/>
        <v>187528</v>
      </c>
      <c r="M10800" s="2">
        <f t="shared" si="2193"/>
        <v>26400</v>
      </c>
      <c r="N10800" s="6">
        <f t="shared" si="2194"/>
        <v>0</v>
      </c>
      <c r="O10800" s="2">
        <f t="shared" si="2195"/>
        <v>-1554.9179428537027</v>
      </c>
      <c r="P10800" s="2" t="str">
        <f t="shared" si="2196"/>
        <v/>
      </c>
    </row>
    <row r="10801" spans="1:16">
      <c r="A10801" s="6">
        <v>16</v>
      </c>
      <c r="B10801" s="6">
        <v>12</v>
      </c>
      <c r="C10801" s="6">
        <v>9</v>
      </c>
      <c r="D10801" s="6">
        <f t="shared" si="2184"/>
        <v>37</v>
      </c>
      <c r="E10801" s="5">
        <f t="shared" si="2185"/>
        <v>6616.761100354398</v>
      </c>
      <c r="F10801" s="5">
        <f t="shared" si="2186"/>
        <v>484.15997672866712</v>
      </c>
      <c r="G10801" s="5">
        <f t="shared" si="2187"/>
        <v>452.90833186570285</v>
      </c>
      <c r="H10801" s="5">
        <f t="shared" si="2188"/>
        <v>7553.8294089487681</v>
      </c>
      <c r="I10801" s="5">
        <f t="shared" si="2189"/>
        <v>720</v>
      </c>
      <c r="J10801" s="5">
        <f t="shared" si="2190"/>
        <v>6833.8294089487681</v>
      </c>
      <c r="K10801" s="2">
        <f t="shared" si="2191"/>
        <v>143642.87168313834</v>
      </c>
      <c r="L10801" s="2">
        <f t="shared" si="2192"/>
        <v>190228</v>
      </c>
      <c r="M10801" s="2">
        <f t="shared" si="2193"/>
        <v>27280</v>
      </c>
      <c r="N10801" s="6">
        <f t="shared" si="2194"/>
        <v>0</v>
      </c>
      <c r="O10801" s="2">
        <f t="shared" si="2195"/>
        <v>-694.87168313833536</v>
      </c>
      <c r="P10801" s="2" t="str">
        <f t="shared" si="2196"/>
        <v/>
      </c>
    </row>
    <row r="10802" spans="1:16">
      <c r="A10802" s="6">
        <v>16</v>
      </c>
      <c r="B10802" s="6">
        <v>12</v>
      </c>
      <c r="C10802" s="6">
        <v>10</v>
      </c>
      <c r="D10802" s="6">
        <f t="shared" si="2184"/>
        <v>38</v>
      </c>
      <c r="E10802" s="5">
        <f t="shared" si="2185"/>
        <v>6616.761100354398</v>
      </c>
      <c r="F10802" s="5">
        <f t="shared" si="2186"/>
        <v>484.15997672866712</v>
      </c>
      <c r="G10802" s="5">
        <f t="shared" si="2187"/>
        <v>509.52187334891573</v>
      </c>
      <c r="H10802" s="5">
        <f t="shared" si="2188"/>
        <v>7610.4429504319805</v>
      </c>
      <c r="I10802" s="5">
        <f t="shared" si="2189"/>
        <v>720</v>
      </c>
      <c r="J10802" s="5">
        <f t="shared" si="2190"/>
        <v>6890.4429504319805</v>
      </c>
      <c r="K10802" s="2">
        <f t="shared" si="2191"/>
        <v>144625.7456672219</v>
      </c>
      <c r="L10802" s="2">
        <f t="shared" si="2192"/>
        <v>192928</v>
      </c>
      <c r="M10802" s="2">
        <f t="shared" si="2193"/>
        <v>28160</v>
      </c>
      <c r="N10802" s="6">
        <f t="shared" si="2194"/>
        <v>0</v>
      </c>
      <c r="O10802" s="2">
        <f t="shared" si="2195"/>
        <v>142.25433277810225</v>
      </c>
      <c r="P10802" s="2" t="str">
        <f t="shared" si="2196"/>
        <v/>
      </c>
    </row>
    <row r="10803" spans="1:16">
      <c r="A10803" s="6">
        <v>16</v>
      </c>
      <c r="B10803" s="6">
        <v>12</v>
      </c>
      <c r="C10803" s="6">
        <v>11</v>
      </c>
      <c r="D10803" s="6">
        <f t="shared" si="2184"/>
        <v>39</v>
      </c>
      <c r="E10803" s="5">
        <f t="shared" si="2185"/>
        <v>6616.761100354398</v>
      </c>
      <c r="F10803" s="5">
        <f t="shared" si="2186"/>
        <v>484.15997672866712</v>
      </c>
      <c r="G10803" s="5">
        <f t="shared" si="2187"/>
        <v>567.47998644235474</v>
      </c>
      <c r="H10803" s="5">
        <f t="shared" si="2188"/>
        <v>7668.4010635254199</v>
      </c>
      <c r="I10803" s="5">
        <f t="shared" si="2189"/>
        <v>720</v>
      </c>
      <c r="J10803" s="5">
        <f t="shared" si="2190"/>
        <v>6948.4010635254199</v>
      </c>
      <c r="K10803" s="2">
        <f t="shared" si="2191"/>
        <v>145631.96290842741</v>
      </c>
      <c r="L10803" s="2">
        <f t="shared" si="2192"/>
        <v>195628</v>
      </c>
      <c r="M10803" s="2">
        <f t="shared" si="2193"/>
        <v>29040</v>
      </c>
      <c r="N10803" s="6">
        <f t="shared" si="2194"/>
        <v>0</v>
      </c>
      <c r="O10803" s="2">
        <f t="shared" si="2195"/>
        <v>956.03709157259436</v>
      </c>
      <c r="P10803" s="2" t="str">
        <f t="shared" si="2196"/>
        <v/>
      </c>
    </row>
    <row r="10804" spans="1:16">
      <c r="A10804" s="6">
        <v>16</v>
      </c>
      <c r="B10804" s="6">
        <v>12</v>
      </c>
      <c r="C10804" s="6">
        <v>12</v>
      </c>
      <c r="D10804" s="6">
        <f t="shared" si="2184"/>
        <v>40</v>
      </c>
      <c r="E10804" s="5">
        <f t="shared" si="2185"/>
        <v>6616.761100354398</v>
      </c>
      <c r="F10804" s="5">
        <f t="shared" si="2186"/>
        <v>484.15997672866712</v>
      </c>
      <c r="G10804" s="5">
        <f t="shared" si="2187"/>
        <v>626.80743957041921</v>
      </c>
      <c r="H10804" s="5">
        <f t="shared" si="2188"/>
        <v>7727.7285166534839</v>
      </c>
      <c r="I10804" s="5">
        <f t="shared" si="2189"/>
        <v>720</v>
      </c>
      <c r="J10804" s="5">
        <f t="shared" si="2190"/>
        <v>7007.7285166534839</v>
      </c>
      <c r="K10804" s="2">
        <f t="shared" si="2191"/>
        <v>146661.95341412298</v>
      </c>
      <c r="L10804" s="2">
        <f t="shared" si="2192"/>
        <v>198328</v>
      </c>
      <c r="M10804" s="2">
        <f t="shared" si="2193"/>
        <v>29920</v>
      </c>
      <c r="N10804" s="6">
        <f t="shared" si="2194"/>
        <v>0</v>
      </c>
      <c r="O10804" s="2">
        <f t="shared" si="2195"/>
        <v>1746.0465858770185</v>
      </c>
      <c r="P10804" s="2" t="str">
        <f t="shared" si="2196"/>
        <v/>
      </c>
    </row>
    <row r="10805" spans="1:16">
      <c r="A10805" s="6">
        <v>16</v>
      </c>
      <c r="B10805" s="6">
        <v>12</v>
      </c>
      <c r="C10805" s="6">
        <v>13</v>
      </c>
      <c r="D10805" s="6">
        <f t="shared" si="2184"/>
        <v>41</v>
      </c>
      <c r="E10805" s="5">
        <f t="shared" si="2185"/>
        <v>6616.761100354398</v>
      </c>
      <c r="F10805" s="5">
        <f t="shared" si="2186"/>
        <v>484.15997672866712</v>
      </c>
      <c r="G10805" s="5">
        <f t="shared" si="2187"/>
        <v>687.52941027880343</v>
      </c>
      <c r="H10805" s="5">
        <f t="shared" si="2188"/>
        <v>7788.450487361868</v>
      </c>
      <c r="I10805" s="5">
        <f t="shared" si="2189"/>
        <v>720</v>
      </c>
      <c r="J10805" s="5">
        <f t="shared" si="2190"/>
        <v>7068.450487361868</v>
      </c>
      <c r="K10805" s="2">
        <f t="shared" si="2191"/>
        <v>147716.15429447687</v>
      </c>
      <c r="L10805" s="2">
        <f t="shared" si="2192"/>
        <v>201028</v>
      </c>
      <c r="M10805" s="2">
        <f t="shared" si="2193"/>
        <v>30800</v>
      </c>
      <c r="N10805" s="6">
        <f t="shared" si="2194"/>
        <v>0</v>
      </c>
      <c r="O10805" s="2">
        <f t="shared" si="2195"/>
        <v>2511.8457055231265</v>
      </c>
      <c r="P10805" s="2" t="str">
        <f t="shared" si="2196"/>
        <v/>
      </c>
    </row>
    <row r="10806" spans="1:16">
      <c r="A10806" s="6">
        <v>16</v>
      </c>
      <c r="B10806" s="6">
        <v>12</v>
      </c>
      <c r="C10806" s="6">
        <v>14</v>
      </c>
      <c r="D10806" s="6">
        <f t="shared" si="2184"/>
        <v>42</v>
      </c>
      <c r="E10806" s="5">
        <f t="shared" si="2185"/>
        <v>6616.761100354398</v>
      </c>
      <c r="F10806" s="5">
        <f t="shared" si="2186"/>
        <v>484.15997672866712</v>
      </c>
      <c r="G10806" s="5">
        <f t="shared" si="2187"/>
        <v>749.67149159246469</v>
      </c>
      <c r="H10806" s="5">
        <f t="shared" si="2188"/>
        <v>7850.5925686755299</v>
      </c>
      <c r="I10806" s="5">
        <f t="shared" si="2189"/>
        <v>720</v>
      </c>
      <c r="J10806" s="5">
        <f t="shared" si="2190"/>
        <v>7130.5925686755299</v>
      </c>
      <c r="K10806" s="2">
        <f t="shared" si="2191"/>
        <v>148795.00987283906</v>
      </c>
      <c r="L10806" s="2">
        <f t="shared" si="2192"/>
        <v>203728</v>
      </c>
      <c r="M10806" s="2">
        <f t="shared" si="2193"/>
        <v>31680</v>
      </c>
      <c r="N10806" s="6">
        <f t="shared" si="2194"/>
        <v>0</v>
      </c>
      <c r="O10806" s="2">
        <f t="shared" si="2195"/>
        <v>3252.9901271609415</v>
      </c>
      <c r="P10806" s="2" t="str">
        <f t="shared" si="2196"/>
        <v/>
      </c>
    </row>
    <row r="10807" spans="1:16">
      <c r="A10807" s="6">
        <v>16</v>
      </c>
      <c r="B10807" s="6">
        <v>12</v>
      </c>
      <c r="C10807" s="6">
        <v>15</v>
      </c>
      <c r="D10807" s="6">
        <f t="shared" si="2184"/>
        <v>43</v>
      </c>
      <c r="E10807" s="5">
        <f t="shared" si="2185"/>
        <v>6616.761100354398</v>
      </c>
      <c r="F10807" s="5">
        <f t="shared" si="2186"/>
        <v>484.15997672866712</v>
      </c>
      <c r="G10807" s="5">
        <f t="shared" si="2187"/>
        <v>813.25969846861108</v>
      </c>
      <c r="H10807" s="5">
        <f t="shared" si="2188"/>
        <v>7914.1807755516766</v>
      </c>
      <c r="I10807" s="5">
        <f t="shared" si="2189"/>
        <v>720</v>
      </c>
      <c r="J10807" s="5">
        <f t="shared" si="2190"/>
        <v>7194.1807755516766</v>
      </c>
      <c r="K10807" s="2">
        <f t="shared" si="2191"/>
        <v>149898.97179777216</v>
      </c>
      <c r="L10807" s="2">
        <f t="shared" si="2192"/>
        <v>206428</v>
      </c>
      <c r="M10807" s="2">
        <f t="shared" si="2193"/>
        <v>32560</v>
      </c>
      <c r="N10807" s="6">
        <f t="shared" si="2194"/>
        <v>0</v>
      </c>
      <c r="O10807" s="2">
        <f t="shared" si="2195"/>
        <v>3969.0282022278407</v>
      </c>
      <c r="P10807" s="2" t="str">
        <f t="shared" si="2196"/>
        <v/>
      </c>
    </row>
    <row r="10808" spans="1:16">
      <c r="A10808" s="6">
        <v>16</v>
      </c>
      <c r="B10808" s="6">
        <v>12</v>
      </c>
      <c r="C10808" s="6">
        <v>16</v>
      </c>
      <c r="D10808" s="6">
        <f t="shared" si="2184"/>
        <v>44</v>
      </c>
      <c r="E10808" s="5">
        <f t="shared" si="2185"/>
        <v>6616.761100354398</v>
      </c>
      <c r="F10808" s="5">
        <f t="shared" si="2186"/>
        <v>484.15997672866712</v>
      </c>
      <c r="G10808" s="5">
        <f t="shared" si="2187"/>
        <v>878.32047434610013</v>
      </c>
      <c r="H10808" s="5">
        <f t="shared" si="2188"/>
        <v>7979.2415514291652</v>
      </c>
      <c r="I10808" s="5">
        <f t="shared" si="2189"/>
        <v>720</v>
      </c>
      <c r="J10808" s="5">
        <f t="shared" si="2190"/>
        <v>7259.2415514291652</v>
      </c>
      <c r="K10808" s="2">
        <f t="shared" si="2191"/>
        <v>151028.49915675633</v>
      </c>
      <c r="L10808" s="2">
        <f t="shared" si="2192"/>
        <v>209128</v>
      </c>
      <c r="M10808" s="2">
        <f t="shared" si="2193"/>
        <v>33440</v>
      </c>
      <c r="N10808" s="6">
        <f t="shared" si="2194"/>
        <v>0</v>
      </c>
      <c r="O10808" s="2">
        <f t="shared" si="2195"/>
        <v>4659.5008432436734</v>
      </c>
      <c r="P10808" s="2" t="str">
        <f t="shared" si="2196"/>
        <v/>
      </c>
    </row>
    <row r="10809" spans="1:16">
      <c r="A10809" s="6">
        <v>16</v>
      </c>
      <c r="B10809" s="6">
        <v>12</v>
      </c>
      <c r="C10809" s="6">
        <v>17</v>
      </c>
      <c r="D10809" s="6">
        <f t="shared" si="2184"/>
        <v>45</v>
      </c>
      <c r="E10809" s="5">
        <f t="shared" si="2185"/>
        <v>6616.761100354398</v>
      </c>
      <c r="F10809" s="5">
        <f t="shared" si="2186"/>
        <v>484.15997672866712</v>
      </c>
      <c r="G10809" s="5">
        <f t="shared" si="2187"/>
        <v>944.88069779264049</v>
      </c>
      <c r="H10809" s="5">
        <f t="shared" si="2188"/>
        <v>8045.8017748757056</v>
      </c>
      <c r="I10809" s="5">
        <f t="shared" si="2189"/>
        <v>720</v>
      </c>
      <c r="J10809" s="5">
        <f t="shared" si="2190"/>
        <v>7325.8017748757056</v>
      </c>
      <c r="K10809" s="2">
        <f t="shared" si="2191"/>
        <v>152184.05859159213</v>
      </c>
      <c r="L10809" s="2">
        <f t="shared" si="2192"/>
        <v>211828</v>
      </c>
      <c r="M10809" s="2">
        <f t="shared" si="2193"/>
        <v>34320</v>
      </c>
      <c r="N10809" s="6">
        <f t="shared" si="2194"/>
        <v>0</v>
      </c>
      <c r="O10809" s="2">
        <f t="shared" si="2195"/>
        <v>5323.9414084078744</v>
      </c>
      <c r="P10809" s="2" t="str">
        <f t="shared" si="2196"/>
        <v/>
      </c>
    </row>
    <row r="10810" spans="1:16">
      <c r="A10810" s="6">
        <v>16</v>
      </c>
      <c r="B10810" s="6">
        <v>12</v>
      </c>
      <c r="C10810" s="6">
        <v>18</v>
      </c>
      <c r="D10810" s="6">
        <f t="shared" si="2184"/>
        <v>46</v>
      </c>
      <c r="E10810" s="5">
        <f t="shared" si="2185"/>
        <v>6616.761100354398</v>
      </c>
      <c r="F10810" s="5">
        <f t="shared" si="2186"/>
        <v>484.15997672866712</v>
      </c>
      <c r="G10810" s="5">
        <f t="shared" si="2187"/>
        <v>1012.9676892512279</v>
      </c>
      <c r="H10810" s="5">
        <f t="shared" si="2188"/>
        <v>8113.888766334293</v>
      </c>
      <c r="I10810" s="5">
        <f t="shared" si="2189"/>
        <v>720</v>
      </c>
      <c r="J10810" s="5">
        <f t="shared" si="2190"/>
        <v>7393.888766334293</v>
      </c>
      <c r="K10810" s="2">
        <f t="shared" si="2191"/>
        <v>153366.12441552593</v>
      </c>
      <c r="L10810" s="2">
        <f t="shared" si="2192"/>
        <v>214528</v>
      </c>
      <c r="M10810" s="2">
        <f t="shared" si="2193"/>
        <v>35200</v>
      </c>
      <c r="N10810" s="6">
        <f t="shared" si="2194"/>
        <v>0</v>
      </c>
      <c r="O10810" s="2">
        <f t="shared" si="2195"/>
        <v>5961.8755844740663</v>
      </c>
      <c r="P10810" s="2" t="str">
        <f t="shared" si="2196"/>
        <v/>
      </c>
    </row>
    <row r="10811" spans="1:16">
      <c r="A10811" s="6">
        <v>16</v>
      </c>
      <c r="B10811" s="6">
        <v>12</v>
      </c>
      <c r="C10811" s="6">
        <v>19</v>
      </c>
      <c r="D10811" s="6">
        <f t="shared" si="2184"/>
        <v>47</v>
      </c>
      <c r="E10811" s="5">
        <f t="shared" si="2185"/>
        <v>6616.761100354398</v>
      </c>
      <c r="F10811" s="5">
        <f t="shared" si="2186"/>
        <v>484.15997672866712</v>
      </c>
      <c r="G10811" s="5">
        <f t="shared" si="2187"/>
        <v>1082.6092178872495</v>
      </c>
      <c r="H10811" s="5">
        <f t="shared" si="2188"/>
        <v>8183.5302949703146</v>
      </c>
      <c r="I10811" s="5">
        <f t="shared" si="2189"/>
        <v>720</v>
      </c>
      <c r="J10811" s="5">
        <f t="shared" si="2190"/>
        <v>7463.5302949703146</v>
      </c>
      <c r="K10811" s="2">
        <f t="shared" si="2191"/>
        <v>154575.17873212352</v>
      </c>
      <c r="L10811" s="2">
        <f t="shared" si="2192"/>
        <v>217228</v>
      </c>
      <c r="M10811" s="2">
        <f t="shared" si="2193"/>
        <v>36080</v>
      </c>
      <c r="N10811" s="6">
        <f t="shared" si="2194"/>
        <v>0</v>
      </c>
      <c r="O10811" s="2">
        <f t="shared" si="2195"/>
        <v>6572.821267876483</v>
      </c>
      <c r="P10811" s="2" t="str">
        <f t="shared" si="2196"/>
        <v/>
      </c>
    </row>
    <row r="10812" spans="1:16">
      <c r="A10812" s="6">
        <v>16</v>
      </c>
      <c r="B10812" s="6">
        <v>12</v>
      </c>
      <c r="C10812" s="6">
        <v>20</v>
      </c>
      <c r="D10812" s="6">
        <f t="shared" si="2184"/>
        <v>48</v>
      </c>
      <c r="E10812" s="5">
        <f t="shared" si="2185"/>
        <v>6616.761100354398</v>
      </c>
      <c r="F10812" s="5">
        <f t="shared" si="2186"/>
        <v>484.15997672866712</v>
      </c>
      <c r="G10812" s="5">
        <f t="shared" si="2187"/>
        <v>1153.8335085377266</v>
      </c>
      <c r="H10812" s="5">
        <f t="shared" si="2188"/>
        <v>8254.7545856207907</v>
      </c>
      <c r="I10812" s="5">
        <f t="shared" si="2189"/>
        <v>720</v>
      </c>
      <c r="J10812" s="5">
        <f t="shared" si="2190"/>
        <v>7534.7545856207907</v>
      </c>
      <c r="K10812" s="2">
        <f t="shared" si="2191"/>
        <v>155811.7115559165</v>
      </c>
      <c r="L10812" s="2">
        <f t="shared" si="2192"/>
        <v>219928</v>
      </c>
      <c r="M10812" s="2">
        <f t="shared" si="2193"/>
        <v>36960</v>
      </c>
      <c r="N10812" s="6">
        <f t="shared" si="2194"/>
        <v>0</v>
      </c>
      <c r="O10812" s="2">
        <f t="shared" si="2195"/>
        <v>7156.2884440835041</v>
      </c>
      <c r="P10812" s="2" t="str">
        <f t="shared" si="2196"/>
        <v/>
      </c>
    </row>
    <row r="10813" spans="1:16">
      <c r="A10813" s="6">
        <v>16</v>
      </c>
      <c r="B10813" s="6">
        <v>12</v>
      </c>
      <c r="C10813" s="6">
        <v>21</v>
      </c>
      <c r="D10813" s="6">
        <f t="shared" si="2184"/>
        <v>49</v>
      </c>
      <c r="E10813" s="5">
        <f t="shared" si="2185"/>
        <v>6616.761100354398</v>
      </c>
      <c r="F10813" s="5">
        <f t="shared" si="2186"/>
        <v>484.15997672866712</v>
      </c>
      <c r="G10813" s="5">
        <f t="shared" si="2187"/>
        <v>1226.6692487641703</v>
      </c>
      <c r="H10813" s="5">
        <f t="shared" si="2188"/>
        <v>8327.5903258472354</v>
      </c>
      <c r="I10813" s="5">
        <f t="shared" si="2189"/>
        <v>720</v>
      </c>
      <c r="J10813" s="5">
        <f t="shared" si="2190"/>
        <v>7607.5903258472354</v>
      </c>
      <c r="K10813" s="2">
        <f t="shared" si="2191"/>
        <v>157076.22093484784</v>
      </c>
      <c r="L10813" s="2">
        <f t="shared" si="2192"/>
        <v>222628</v>
      </c>
      <c r="M10813" s="2">
        <f t="shared" si="2193"/>
        <v>37840</v>
      </c>
      <c r="N10813" s="6">
        <f t="shared" si="2194"/>
        <v>0</v>
      </c>
      <c r="O10813" s="2">
        <f t="shared" si="2195"/>
        <v>7711.7790651521645</v>
      </c>
      <c r="P10813" s="2" t="str">
        <f t="shared" si="2196"/>
        <v/>
      </c>
    </row>
    <row r="10814" spans="1:16">
      <c r="A10814" s="6">
        <v>16</v>
      </c>
      <c r="B10814" s="6">
        <v>12</v>
      </c>
      <c r="C10814" s="6">
        <v>22</v>
      </c>
      <c r="D10814" s="6">
        <f t="shared" si="2184"/>
        <v>50</v>
      </c>
      <c r="E10814" s="5">
        <f t="shared" si="2185"/>
        <v>6616.761100354398</v>
      </c>
      <c r="F10814" s="5">
        <f t="shared" si="2186"/>
        <v>484.15997672866712</v>
      </c>
      <c r="G10814" s="5">
        <f t="shared" si="2187"/>
        <v>1301.1455960105666</v>
      </c>
      <c r="H10814" s="5">
        <f t="shared" si="2188"/>
        <v>8402.0666730936318</v>
      </c>
      <c r="I10814" s="5">
        <f t="shared" si="2189"/>
        <v>720</v>
      </c>
      <c r="J10814" s="5">
        <f t="shared" si="2190"/>
        <v>7682.0666730936318</v>
      </c>
      <c r="K10814" s="2">
        <f t="shared" si="2191"/>
        <v>158369.2130745422</v>
      </c>
      <c r="L10814" s="2">
        <f t="shared" si="2192"/>
        <v>225328</v>
      </c>
      <c r="M10814" s="2">
        <f t="shared" si="2193"/>
        <v>38720</v>
      </c>
      <c r="N10814" s="6">
        <f t="shared" si="2194"/>
        <v>0</v>
      </c>
      <c r="O10814" s="2">
        <f t="shared" si="2195"/>
        <v>8238.7869254577963</v>
      </c>
      <c r="P10814" s="2" t="str">
        <f t="shared" si="2196"/>
        <v/>
      </c>
    </row>
    <row r="10815" spans="1:16">
      <c r="A10815" s="6">
        <v>16</v>
      </c>
      <c r="B10815" s="6">
        <v>12</v>
      </c>
      <c r="C10815" s="6">
        <v>23</v>
      </c>
      <c r="D10815" s="6">
        <f t="shared" si="2184"/>
        <v>51</v>
      </c>
      <c r="E10815" s="5">
        <f t="shared" si="2185"/>
        <v>6616.761100354398</v>
      </c>
      <c r="F10815" s="5">
        <f t="shared" si="2186"/>
        <v>484.15997672866712</v>
      </c>
      <c r="G10815" s="5">
        <f t="shared" si="2187"/>
        <v>1377.292184868003</v>
      </c>
      <c r="H10815" s="5">
        <f t="shared" si="2188"/>
        <v>8478.2132619510685</v>
      </c>
      <c r="I10815" s="5">
        <f t="shared" si="2189"/>
        <v>720</v>
      </c>
      <c r="J10815" s="5">
        <f t="shared" si="2190"/>
        <v>7758.2132619510685</v>
      </c>
      <c r="K10815" s="2">
        <f t="shared" si="2191"/>
        <v>159691.20246442826</v>
      </c>
      <c r="L10815" s="2">
        <f t="shared" si="2192"/>
        <v>228028</v>
      </c>
      <c r="M10815" s="2">
        <f t="shared" si="2193"/>
        <v>39600</v>
      </c>
      <c r="N10815" s="6">
        <f t="shared" si="2194"/>
        <v>0</v>
      </c>
      <c r="O10815" s="2">
        <f t="shared" si="2195"/>
        <v>8736.7975355717354</v>
      </c>
      <c r="P10815" s="2" t="str">
        <f t="shared" si="2196"/>
        <v/>
      </c>
    </row>
    <row r="10816" spans="1:16">
      <c r="A10816" s="6">
        <v>16</v>
      </c>
      <c r="B10816" s="6">
        <v>12</v>
      </c>
      <c r="C10816" s="6">
        <v>24</v>
      </c>
      <c r="D10816" s="6">
        <f t="shared" si="2184"/>
        <v>52</v>
      </c>
      <c r="E10816" s="5">
        <f t="shared" si="2185"/>
        <v>6616.761100354398</v>
      </c>
      <c r="F10816" s="5">
        <f t="shared" si="2186"/>
        <v>484.15997672866712</v>
      </c>
      <c r="G10816" s="5">
        <f t="shared" si="2187"/>
        <v>1455.1391344474989</v>
      </c>
      <c r="H10816" s="5">
        <f t="shared" si="2188"/>
        <v>8556.0602115305646</v>
      </c>
      <c r="I10816" s="5">
        <f t="shared" si="2189"/>
        <v>720</v>
      </c>
      <c r="J10816" s="5">
        <f t="shared" si="2190"/>
        <v>7836.0602115305646</v>
      </c>
      <c r="K10816" s="2">
        <f t="shared" si="2191"/>
        <v>161042.71200573895</v>
      </c>
      <c r="L10816" s="2">
        <f t="shared" si="2192"/>
        <v>230728</v>
      </c>
      <c r="M10816" s="2">
        <f t="shared" si="2193"/>
        <v>40480</v>
      </c>
      <c r="N10816" s="6">
        <f t="shared" si="2194"/>
        <v>0</v>
      </c>
      <c r="O10816" s="2">
        <f t="shared" si="2195"/>
        <v>9205.2879942610452</v>
      </c>
      <c r="P10816" s="2" t="str">
        <f t="shared" si="2196"/>
        <v/>
      </c>
    </row>
    <row r="10817" spans="1:16">
      <c r="A10817" s="6">
        <v>16</v>
      </c>
      <c r="B10817" s="6">
        <v>12</v>
      </c>
      <c r="C10817" s="6">
        <v>25</v>
      </c>
      <c r="D10817" s="6">
        <f t="shared" si="2184"/>
        <v>53</v>
      </c>
      <c r="E10817" s="5">
        <f t="shared" si="2185"/>
        <v>6616.761100354398</v>
      </c>
      <c r="F10817" s="5">
        <f t="shared" si="2186"/>
        <v>484.15997672866712</v>
      </c>
      <c r="G10817" s="5">
        <f t="shared" si="2187"/>
        <v>1534.7170558625965</v>
      </c>
      <c r="H10817" s="5">
        <f t="shared" si="2188"/>
        <v>8635.6381329456617</v>
      </c>
      <c r="I10817" s="5">
        <f t="shared" si="2189"/>
        <v>720</v>
      </c>
      <c r="J10817" s="5">
        <f t="shared" si="2190"/>
        <v>7915.6381329456617</v>
      </c>
      <c r="K10817" s="2">
        <f t="shared" si="2191"/>
        <v>162424.27314141774</v>
      </c>
      <c r="L10817" s="2">
        <f t="shared" si="2192"/>
        <v>233428</v>
      </c>
      <c r="M10817" s="2">
        <f t="shared" si="2193"/>
        <v>41360</v>
      </c>
      <c r="N10817" s="6">
        <f t="shared" si="2194"/>
        <v>0</v>
      </c>
      <c r="O10817" s="2">
        <f t="shared" si="2195"/>
        <v>9643.7268585822603</v>
      </c>
      <c r="P10817" s="2" t="str">
        <f t="shared" si="2196"/>
        <v/>
      </c>
    </row>
    <row r="10818" spans="1:16">
      <c r="A10818" s="6">
        <v>16</v>
      </c>
      <c r="B10818" s="6">
        <v>12</v>
      </c>
      <c r="C10818" s="6">
        <v>26</v>
      </c>
      <c r="D10818" s="6">
        <f t="shared" si="2184"/>
        <v>54</v>
      </c>
      <c r="E10818" s="5">
        <f t="shared" si="2185"/>
        <v>6616.761100354398</v>
      </c>
      <c r="F10818" s="5">
        <f t="shared" si="2186"/>
        <v>484.15997672866712</v>
      </c>
      <c r="G10818" s="5">
        <f t="shared" si="2187"/>
        <v>1616.0570598233144</v>
      </c>
      <c r="H10818" s="5">
        <f t="shared" si="2188"/>
        <v>8716.9781369063785</v>
      </c>
      <c r="I10818" s="5">
        <f t="shared" si="2189"/>
        <v>720</v>
      </c>
      <c r="J10818" s="5">
        <f t="shared" si="2190"/>
        <v>7996.9781369063785</v>
      </c>
      <c r="K10818" s="2">
        <f t="shared" si="2191"/>
        <v>163836.42598795795</v>
      </c>
      <c r="L10818" s="2">
        <f t="shared" si="2192"/>
        <v>236128</v>
      </c>
      <c r="M10818" s="2">
        <f t="shared" si="2193"/>
        <v>42240</v>
      </c>
      <c r="N10818" s="6">
        <f t="shared" si="2194"/>
        <v>0</v>
      </c>
      <c r="O10818" s="2">
        <f t="shared" si="2195"/>
        <v>10051.574012042052</v>
      </c>
      <c r="P10818" s="2" t="str">
        <f t="shared" si="2196"/>
        <v/>
      </c>
    </row>
    <row r="10819" spans="1:16">
      <c r="A10819" s="6">
        <v>16</v>
      </c>
      <c r="B10819" s="6">
        <v>12</v>
      </c>
      <c r="C10819" s="6">
        <v>27</v>
      </c>
      <c r="D10819" s="6">
        <f t="shared" si="2184"/>
        <v>55</v>
      </c>
      <c r="E10819" s="5">
        <f t="shared" si="2185"/>
        <v>6616.761100354398</v>
      </c>
      <c r="F10819" s="5">
        <f t="shared" si="2186"/>
        <v>484.15997672866712</v>
      </c>
      <c r="G10819" s="5">
        <f t="shared" si="2187"/>
        <v>1699.1907643430709</v>
      </c>
      <c r="H10819" s="5">
        <f t="shared" si="2188"/>
        <v>8800.1118414261364</v>
      </c>
      <c r="I10819" s="5">
        <f t="shared" si="2189"/>
        <v>720</v>
      </c>
      <c r="J10819" s="5">
        <f t="shared" si="2190"/>
        <v>8080.1118414261364</v>
      </c>
      <c r="K10819" s="2">
        <f t="shared" si="2191"/>
        <v>165279.71946920376</v>
      </c>
      <c r="L10819" s="2">
        <f t="shared" si="2192"/>
        <v>238828</v>
      </c>
      <c r="M10819" s="2">
        <f t="shared" si="2193"/>
        <v>43120</v>
      </c>
      <c r="N10819" s="6">
        <f t="shared" si="2194"/>
        <v>0</v>
      </c>
      <c r="O10819" s="2">
        <f t="shared" si="2195"/>
        <v>10428.280530796241</v>
      </c>
      <c r="P10819" s="2" t="str">
        <f t="shared" si="2196"/>
        <v/>
      </c>
    </row>
    <row r="10820" spans="1:16">
      <c r="A10820" s="6">
        <v>16</v>
      </c>
      <c r="B10820" s="6">
        <v>12</v>
      </c>
      <c r="C10820" s="6">
        <v>28</v>
      </c>
      <c r="D10820" s="6">
        <f t="shared" ref="D10820:D10883" si="2197">A10820+B10820+C10820</f>
        <v>56</v>
      </c>
      <c r="E10820" s="5">
        <f t="shared" ref="E10820:E10883" si="2198">IF(A10820=0,0,A10820*LABOR_HRS_WK_TOM*SEASON_WEEKS*(1+DIM_PCT_TOM)^A10820)</f>
        <v>6616.761100354398</v>
      </c>
      <c r="F10820" s="5">
        <f t="shared" ref="F10820:F10883" si="2199">IF(B10820=0,0,B10820*LABOR_HRS_WK_CAR*SEASON_WEEKS*(1+DIM_PCT_CAR)^B10820)</f>
        <v>484.15997672866712</v>
      </c>
      <c r="G10820" s="5">
        <f t="shared" ref="G10820:G10883" si="2200">IF(C10820=0,0,C10820*LABOR_HRS_WK_MES*SEASON_WEEKS*(1+DIM_PCT_MES)^C10820)</f>
        <v>1784.1503025602246</v>
      </c>
      <c r="H10820" s="5">
        <f t="shared" ref="H10820:H10883" si="2201">E10820+F10820+G10820</f>
        <v>8885.0713796432901</v>
      </c>
      <c r="I10820" s="5">
        <f t="shared" ref="I10820:I10883" si="2202">MIN(H10820,FARMER_HRS)</f>
        <v>720</v>
      </c>
      <c r="J10820" s="5">
        <f t="shared" ref="J10820:J10883" si="2203">MAX(0,H10820-FARMER_HRS)</f>
        <v>8165.0713796432901</v>
      </c>
      <c r="K10820" s="2">
        <f t="shared" ref="K10820:K10883" si="2204">I10820*FARMER_RATE+J10820*TEMP_WORKER_RATE</f>
        <v>166754.71145214044</v>
      </c>
      <c r="L10820" s="2">
        <f t="shared" ref="L10820:L10883" si="2205">A10820*PRICE_TOM+B10820*PRICE_CAR+C10820*PRICE_MES</f>
        <v>241528</v>
      </c>
      <c r="M10820" s="2">
        <f t="shared" ref="M10820:M10883" si="2206">A10820*FERT_BED_TOM+B10820*FERT_BED_CAR+C10820*FERT_BED_MES</f>
        <v>44000</v>
      </c>
      <c r="N10820" s="6">
        <f t="shared" ref="N10820:N10883" si="2207">IF(AND(D10820&lt;=TOTAL_BEDS,J10820&lt;=TEMP_WORKER_MAX*TEMP_WORKER_HRS),1,0)</f>
        <v>0</v>
      </c>
      <c r="O10820" s="2">
        <f t="shared" ref="O10820:O10883" si="2208">L10820-M10820-K10820-FIXED_COSTS</f>
        <v>10773.288547859556</v>
      </c>
      <c r="P10820" s="2" t="str">
        <f t="shared" ref="P10820:P10883" si="2209">IF(N10820=1,O10820,"")</f>
        <v/>
      </c>
    </row>
    <row r="10821" spans="1:16">
      <c r="A10821" s="6">
        <v>16</v>
      </c>
      <c r="B10821" s="6">
        <v>12</v>
      </c>
      <c r="C10821" s="6">
        <v>29</v>
      </c>
      <c r="D10821" s="6">
        <f t="shared" si="2197"/>
        <v>57</v>
      </c>
      <c r="E10821" s="5">
        <f t="shared" si="2198"/>
        <v>6616.761100354398</v>
      </c>
      <c r="F10821" s="5">
        <f t="shared" si="2199"/>
        <v>484.15997672866712</v>
      </c>
      <c r="G10821" s="5">
        <f t="shared" si="2200"/>
        <v>1870.9683306758782</v>
      </c>
      <c r="H10821" s="5">
        <f t="shared" si="2201"/>
        <v>8971.889407758943</v>
      </c>
      <c r="I10821" s="5">
        <f t="shared" si="2202"/>
        <v>720</v>
      </c>
      <c r="J10821" s="5">
        <f t="shared" si="2203"/>
        <v>8251.889407758943</v>
      </c>
      <c r="K10821" s="2">
        <f t="shared" si="2204"/>
        <v>168261.96888470388</v>
      </c>
      <c r="L10821" s="2">
        <f t="shared" si="2205"/>
        <v>244228</v>
      </c>
      <c r="M10821" s="2">
        <f t="shared" si="2206"/>
        <v>44880</v>
      </c>
      <c r="N10821" s="6">
        <f t="shared" si="2207"/>
        <v>0</v>
      </c>
      <c r="O10821" s="2">
        <f t="shared" si="2208"/>
        <v>11086.031115296122</v>
      </c>
      <c r="P10821" s="2" t="str">
        <f t="shared" si="2209"/>
        <v/>
      </c>
    </row>
    <row r="10822" spans="1:16">
      <c r="A10822" s="6">
        <v>16</v>
      </c>
      <c r="B10822" s="6">
        <v>12</v>
      </c>
      <c r="C10822" s="6">
        <v>30</v>
      </c>
      <c r="D10822" s="6">
        <f t="shared" si="2197"/>
        <v>58</v>
      </c>
      <c r="E10822" s="5">
        <f t="shared" si="2198"/>
        <v>6616.761100354398</v>
      </c>
      <c r="F10822" s="5">
        <f t="shared" si="2199"/>
        <v>484.15997672866712</v>
      </c>
      <c r="G10822" s="5">
        <f t="shared" si="2200"/>
        <v>1959.6780360096488</v>
      </c>
      <c r="H10822" s="5">
        <f t="shared" si="2201"/>
        <v>9060.5991130927141</v>
      </c>
      <c r="I10822" s="5">
        <f t="shared" si="2202"/>
        <v>720</v>
      </c>
      <c r="J10822" s="5">
        <f t="shared" si="2203"/>
        <v>8340.5991130927141</v>
      </c>
      <c r="K10822" s="2">
        <f t="shared" si="2204"/>
        <v>169802.0679356374</v>
      </c>
      <c r="L10822" s="2">
        <f t="shared" si="2205"/>
        <v>246928</v>
      </c>
      <c r="M10822" s="2">
        <f t="shared" si="2206"/>
        <v>45760</v>
      </c>
      <c r="N10822" s="6">
        <f t="shared" si="2207"/>
        <v>0</v>
      </c>
      <c r="O10822" s="2">
        <f t="shared" si="2208"/>
        <v>11365.932064362598</v>
      </c>
      <c r="P10822" s="2" t="str">
        <f t="shared" si="2209"/>
        <v/>
      </c>
    </row>
    <row r="10823" spans="1:16">
      <c r="A10823" s="6">
        <v>16</v>
      </c>
      <c r="B10823" s="6">
        <v>13</v>
      </c>
      <c r="C10823" s="6">
        <v>0</v>
      </c>
      <c r="D10823" s="6">
        <f t="shared" si="2197"/>
        <v>29</v>
      </c>
      <c r="E10823" s="5">
        <f t="shared" si="2198"/>
        <v>6616.761100354398</v>
      </c>
      <c r="F10823" s="5">
        <f t="shared" si="2199"/>
        <v>537.61930749245744</v>
      </c>
      <c r="G10823" s="5">
        <f t="shared" si="2200"/>
        <v>0</v>
      </c>
      <c r="H10823" s="5">
        <f t="shared" si="2201"/>
        <v>7154.3804078468556</v>
      </c>
      <c r="I10823" s="5">
        <f t="shared" si="2202"/>
        <v>720</v>
      </c>
      <c r="J10823" s="5">
        <f t="shared" si="2203"/>
        <v>6434.3804078468556</v>
      </c>
      <c r="K10823" s="2">
        <f t="shared" si="2204"/>
        <v>136707.9931917857</v>
      </c>
      <c r="L10823" s="2">
        <f t="shared" si="2205"/>
        <v>168022</v>
      </c>
      <c r="M10823" s="2">
        <f t="shared" si="2206"/>
        <v>19800</v>
      </c>
      <c r="N10823" s="6">
        <f t="shared" si="2207"/>
        <v>0</v>
      </c>
      <c r="O10823" s="2">
        <f t="shared" si="2208"/>
        <v>-8485.9931917857029</v>
      </c>
      <c r="P10823" s="2" t="str">
        <f t="shared" si="2209"/>
        <v/>
      </c>
    </row>
    <row r="10824" spans="1:16">
      <c r="A10824" s="6">
        <v>16</v>
      </c>
      <c r="B10824" s="6">
        <v>13</v>
      </c>
      <c r="C10824" s="6">
        <v>1</v>
      </c>
      <c r="D10824" s="6">
        <f t="shared" si="2197"/>
        <v>30</v>
      </c>
      <c r="E10824" s="5">
        <f t="shared" si="2198"/>
        <v>6616.761100354398</v>
      </c>
      <c r="F10824" s="5">
        <f t="shared" si="2199"/>
        <v>537.61930749245744</v>
      </c>
      <c r="G10824" s="5">
        <f t="shared" si="2200"/>
        <v>45.5625</v>
      </c>
      <c r="H10824" s="5">
        <f t="shared" si="2201"/>
        <v>7199.9429078468556</v>
      </c>
      <c r="I10824" s="5">
        <f t="shared" si="2202"/>
        <v>720</v>
      </c>
      <c r="J10824" s="5">
        <f t="shared" si="2203"/>
        <v>6479.9429078468556</v>
      </c>
      <c r="K10824" s="2">
        <f t="shared" si="2204"/>
        <v>137499.0088167857</v>
      </c>
      <c r="L10824" s="2">
        <f t="shared" si="2205"/>
        <v>170722</v>
      </c>
      <c r="M10824" s="2">
        <f t="shared" si="2206"/>
        <v>20680</v>
      </c>
      <c r="N10824" s="6">
        <f t="shared" si="2207"/>
        <v>0</v>
      </c>
      <c r="O10824" s="2">
        <f t="shared" si="2208"/>
        <v>-7457.0088167857029</v>
      </c>
      <c r="P10824" s="2" t="str">
        <f t="shared" si="2209"/>
        <v/>
      </c>
    </row>
    <row r="10825" spans="1:16">
      <c r="A10825" s="6">
        <v>16</v>
      </c>
      <c r="B10825" s="6">
        <v>13</v>
      </c>
      <c r="C10825" s="6">
        <v>2</v>
      </c>
      <c r="D10825" s="6">
        <f t="shared" si="2197"/>
        <v>31</v>
      </c>
      <c r="E10825" s="5">
        <f t="shared" si="2198"/>
        <v>6616.761100354398</v>
      </c>
      <c r="F10825" s="5">
        <f t="shared" si="2199"/>
        <v>537.61930749245744</v>
      </c>
      <c r="G10825" s="5">
        <f t="shared" si="2200"/>
        <v>92.264062499999994</v>
      </c>
      <c r="H10825" s="5">
        <f t="shared" si="2201"/>
        <v>7246.644470346856</v>
      </c>
      <c r="I10825" s="5">
        <f t="shared" si="2202"/>
        <v>720</v>
      </c>
      <c r="J10825" s="5">
        <f t="shared" si="2203"/>
        <v>6526.644470346856</v>
      </c>
      <c r="K10825" s="2">
        <f t="shared" si="2204"/>
        <v>138309.7998324107</v>
      </c>
      <c r="L10825" s="2">
        <f t="shared" si="2205"/>
        <v>173422</v>
      </c>
      <c r="M10825" s="2">
        <f t="shared" si="2206"/>
        <v>21560</v>
      </c>
      <c r="N10825" s="6">
        <f t="shared" si="2207"/>
        <v>0</v>
      </c>
      <c r="O10825" s="2">
        <f t="shared" si="2208"/>
        <v>-6447.7998324107029</v>
      </c>
      <c r="P10825" s="2" t="str">
        <f t="shared" si="2209"/>
        <v/>
      </c>
    </row>
    <row r="10826" spans="1:16">
      <c r="A10826" s="6">
        <v>16</v>
      </c>
      <c r="B10826" s="6">
        <v>13</v>
      </c>
      <c r="C10826" s="6">
        <v>3</v>
      </c>
      <c r="D10826" s="6">
        <f t="shared" si="2197"/>
        <v>32</v>
      </c>
      <c r="E10826" s="5">
        <f t="shared" si="2198"/>
        <v>6616.761100354398</v>
      </c>
      <c r="F10826" s="5">
        <f t="shared" si="2199"/>
        <v>537.61930749245744</v>
      </c>
      <c r="G10826" s="5">
        <f t="shared" si="2200"/>
        <v>140.12604492187498</v>
      </c>
      <c r="H10826" s="5">
        <f t="shared" si="2201"/>
        <v>7294.5064527687309</v>
      </c>
      <c r="I10826" s="5">
        <f t="shared" si="2202"/>
        <v>720</v>
      </c>
      <c r="J10826" s="5">
        <f t="shared" si="2203"/>
        <v>6574.5064527687309</v>
      </c>
      <c r="K10826" s="2">
        <f t="shared" si="2204"/>
        <v>139140.73702723492</v>
      </c>
      <c r="L10826" s="2">
        <f t="shared" si="2205"/>
        <v>176122</v>
      </c>
      <c r="M10826" s="2">
        <f t="shared" si="2206"/>
        <v>22440</v>
      </c>
      <c r="N10826" s="6">
        <f t="shared" si="2207"/>
        <v>0</v>
      </c>
      <c r="O10826" s="2">
        <f t="shared" si="2208"/>
        <v>-5458.7370272349217</v>
      </c>
      <c r="P10826" s="2" t="str">
        <f t="shared" si="2209"/>
        <v/>
      </c>
    </row>
    <row r="10827" spans="1:16">
      <c r="A10827" s="6">
        <v>16</v>
      </c>
      <c r="B10827" s="6">
        <v>13</v>
      </c>
      <c r="C10827" s="6">
        <v>4</v>
      </c>
      <c r="D10827" s="6">
        <f t="shared" si="2197"/>
        <v>33</v>
      </c>
      <c r="E10827" s="5">
        <f t="shared" si="2198"/>
        <v>6616.761100354398</v>
      </c>
      <c r="F10827" s="5">
        <f t="shared" si="2199"/>
        <v>537.61930749245744</v>
      </c>
      <c r="G10827" s="5">
        <f t="shared" si="2200"/>
        <v>189.17016064453125</v>
      </c>
      <c r="H10827" s="5">
        <f t="shared" si="2201"/>
        <v>7343.5505684913869</v>
      </c>
      <c r="I10827" s="5">
        <f t="shared" si="2202"/>
        <v>720</v>
      </c>
      <c r="J10827" s="5">
        <f t="shared" si="2203"/>
        <v>6623.5505684913869</v>
      </c>
      <c r="K10827" s="2">
        <f t="shared" si="2204"/>
        <v>139992.19736964215</v>
      </c>
      <c r="L10827" s="2">
        <f t="shared" si="2205"/>
        <v>178822</v>
      </c>
      <c r="M10827" s="2">
        <f t="shared" si="2206"/>
        <v>23320</v>
      </c>
      <c r="N10827" s="6">
        <f t="shared" si="2207"/>
        <v>0</v>
      </c>
      <c r="O10827" s="2">
        <f t="shared" si="2208"/>
        <v>-4490.1973696421483</v>
      </c>
      <c r="P10827" s="2" t="str">
        <f t="shared" si="2209"/>
        <v/>
      </c>
    </row>
    <row r="10828" spans="1:16">
      <c r="A10828" s="6">
        <v>16</v>
      </c>
      <c r="B10828" s="6">
        <v>13</v>
      </c>
      <c r="C10828" s="6">
        <v>5</v>
      </c>
      <c r="D10828" s="6">
        <f t="shared" si="2197"/>
        <v>34</v>
      </c>
      <c r="E10828" s="5">
        <f t="shared" si="2198"/>
        <v>6616.761100354398</v>
      </c>
      <c r="F10828" s="5">
        <f t="shared" si="2199"/>
        <v>537.61930749245744</v>
      </c>
      <c r="G10828" s="5">
        <f t="shared" si="2200"/>
        <v>239.41848456573481</v>
      </c>
      <c r="H10828" s="5">
        <f t="shared" si="2201"/>
        <v>7393.7988924125902</v>
      </c>
      <c r="I10828" s="5">
        <f t="shared" si="2202"/>
        <v>720</v>
      </c>
      <c r="J10828" s="5">
        <f t="shared" si="2203"/>
        <v>6673.7988924125902</v>
      </c>
      <c r="K10828" s="2">
        <f t="shared" si="2204"/>
        <v>140864.56410438527</v>
      </c>
      <c r="L10828" s="2">
        <f t="shared" si="2205"/>
        <v>181522</v>
      </c>
      <c r="M10828" s="2">
        <f t="shared" si="2206"/>
        <v>24200</v>
      </c>
      <c r="N10828" s="6">
        <f t="shared" si="2207"/>
        <v>0</v>
      </c>
      <c r="O10828" s="2">
        <f t="shared" si="2208"/>
        <v>-3542.5641043852665</v>
      </c>
      <c r="P10828" s="2" t="str">
        <f t="shared" si="2209"/>
        <v/>
      </c>
    </row>
    <row r="10829" spans="1:16">
      <c r="A10829" s="6">
        <v>16</v>
      </c>
      <c r="B10829" s="6">
        <v>13</v>
      </c>
      <c r="C10829" s="6">
        <v>6</v>
      </c>
      <c r="D10829" s="6">
        <f t="shared" si="2197"/>
        <v>35</v>
      </c>
      <c r="E10829" s="5">
        <f t="shared" si="2198"/>
        <v>6616.761100354398</v>
      </c>
      <c r="F10829" s="5">
        <f t="shared" si="2199"/>
        <v>537.61930749245744</v>
      </c>
      <c r="G10829" s="5">
        <f t="shared" si="2200"/>
        <v>290.89345874736784</v>
      </c>
      <c r="H10829" s="5">
        <f t="shared" si="2201"/>
        <v>7445.2738665942234</v>
      </c>
      <c r="I10829" s="5">
        <f t="shared" si="2202"/>
        <v>720</v>
      </c>
      <c r="J10829" s="5">
        <f t="shared" si="2203"/>
        <v>6725.2738665942234</v>
      </c>
      <c r="K10829" s="2">
        <f t="shared" si="2204"/>
        <v>141758.22685059416</v>
      </c>
      <c r="L10829" s="2">
        <f t="shared" si="2205"/>
        <v>184222</v>
      </c>
      <c r="M10829" s="2">
        <f t="shared" si="2206"/>
        <v>25080</v>
      </c>
      <c r="N10829" s="6">
        <f t="shared" si="2207"/>
        <v>0</v>
      </c>
      <c r="O10829" s="2">
        <f t="shared" si="2208"/>
        <v>-2616.2268505941611</v>
      </c>
      <c r="P10829" s="2" t="str">
        <f t="shared" si="2209"/>
        <v/>
      </c>
    </row>
    <row r="10830" spans="1:16">
      <c r="A10830" s="6">
        <v>16</v>
      </c>
      <c r="B10830" s="6">
        <v>13</v>
      </c>
      <c r="C10830" s="6">
        <v>7</v>
      </c>
      <c r="D10830" s="6">
        <f t="shared" si="2197"/>
        <v>36</v>
      </c>
      <c r="E10830" s="5">
        <f t="shared" si="2198"/>
        <v>6616.761100354398</v>
      </c>
      <c r="F10830" s="5">
        <f t="shared" si="2199"/>
        <v>537.61930749245744</v>
      </c>
      <c r="G10830" s="5">
        <f t="shared" si="2200"/>
        <v>343.61789814532818</v>
      </c>
      <c r="H10830" s="5">
        <f t="shared" si="2201"/>
        <v>7497.9983059921842</v>
      </c>
      <c r="I10830" s="5">
        <f t="shared" si="2202"/>
        <v>720</v>
      </c>
      <c r="J10830" s="5">
        <f t="shared" si="2203"/>
        <v>6777.9983059921842</v>
      </c>
      <c r="K10830" s="2">
        <f t="shared" si="2204"/>
        <v>142673.58170125319</v>
      </c>
      <c r="L10830" s="2">
        <f t="shared" si="2205"/>
        <v>186922</v>
      </c>
      <c r="M10830" s="2">
        <f t="shared" si="2206"/>
        <v>25960</v>
      </c>
      <c r="N10830" s="6">
        <f t="shared" si="2207"/>
        <v>0</v>
      </c>
      <c r="O10830" s="2">
        <f t="shared" si="2208"/>
        <v>-1711.5817012531916</v>
      </c>
      <c r="P10830" s="2" t="str">
        <f t="shared" si="2209"/>
        <v/>
      </c>
    </row>
    <row r="10831" spans="1:16">
      <c r="A10831" s="6">
        <v>16</v>
      </c>
      <c r="B10831" s="6">
        <v>13</v>
      </c>
      <c r="C10831" s="6">
        <v>8</v>
      </c>
      <c r="D10831" s="6">
        <f t="shared" si="2197"/>
        <v>37</v>
      </c>
      <c r="E10831" s="5">
        <f t="shared" si="2198"/>
        <v>6616.761100354398</v>
      </c>
      <c r="F10831" s="5">
        <f t="shared" si="2199"/>
        <v>537.61930749245744</v>
      </c>
      <c r="G10831" s="5">
        <f t="shared" si="2200"/>
        <v>397.61499642530839</v>
      </c>
      <c r="H10831" s="5">
        <f t="shared" si="2201"/>
        <v>7551.9954042721638</v>
      </c>
      <c r="I10831" s="5">
        <f t="shared" si="2202"/>
        <v>720</v>
      </c>
      <c r="J10831" s="5">
        <f t="shared" si="2203"/>
        <v>6831.9954042721638</v>
      </c>
      <c r="K10831" s="2">
        <f t="shared" si="2204"/>
        <v>143611.03132416951</v>
      </c>
      <c r="L10831" s="2">
        <f t="shared" si="2205"/>
        <v>189622</v>
      </c>
      <c r="M10831" s="2">
        <f t="shared" si="2206"/>
        <v>26840</v>
      </c>
      <c r="N10831" s="6">
        <f t="shared" si="2207"/>
        <v>0</v>
      </c>
      <c r="O10831" s="2">
        <f t="shared" si="2208"/>
        <v>-829.03132416951121</v>
      </c>
      <c r="P10831" s="2" t="str">
        <f t="shared" si="2209"/>
        <v/>
      </c>
    </row>
    <row r="10832" spans="1:16">
      <c r="A10832" s="6">
        <v>16</v>
      </c>
      <c r="B10832" s="6">
        <v>13</v>
      </c>
      <c r="C10832" s="6">
        <v>9</v>
      </c>
      <c r="D10832" s="6">
        <f t="shared" si="2197"/>
        <v>38</v>
      </c>
      <c r="E10832" s="5">
        <f t="shared" si="2198"/>
        <v>6616.761100354398</v>
      </c>
      <c r="F10832" s="5">
        <f t="shared" si="2199"/>
        <v>537.61930749245744</v>
      </c>
      <c r="G10832" s="5">
        <f t="shared" si="2200"/>
        <v>452.90833186570285</v>
      </c>
      <c r="H10832" s="5">
        <f t="shared" si="2201"/>
        <v>7607.2887397125587</v>
      </c>
      <c r="I10832" s="5">
        <f t="shared" si="2202"/>
        <v>720</v>
      </c>
      <c r="J10832" s="5">
        <f t="shared" si="2203"/>
        <v>6887.2887397125587</v>
      </c>
      <c r="K10832" s="2">
        <f t="shared" si="2204"/>
        <v>144570.98506445414</v>
      </c>
      <c r="L10832" s="2">
        <f t="shared" si="2205"/>
        <v>192322</v>
      </c>
      <c r="M10832" s="2">
        <f t="shared" si="2206"/>
        <v>27720</v>
      </c>
      <c r="N10832" s="6">
        <f t="shared" si="2207"/>
        <v>0</v>
      </c>
      <c r="O10832" s="2">
        <f t="shared" si="2208"/>
        <v>31.014935545856133</v>
      </c>
      <c r="P10832" s="2" t="str">
        <f t="shared" si="2209"/>
        <v/>
      </c>
    </row>
    <row r="10833" spans="1:16">
      <c r="A10833" s="6">
        <v>16</v>
      </c>
      <c r="B10833" s="6">
        <v>13</v>
      </c>
      <c r="C10833" s="6">
        <v>10</v>
      </c>
      <c r="D10833" s="6">
        <f t="shared" si="2197"/>
        <v>39</v>
      </c>
      <c r="E10833" s="5">
        <f t="shared" si="2198"/>
        <v>6616.761100354398</v>
      </c>
      <c r="F10833" s="5">
        <f t="shared" si="2199"/>
        <v>537.61930749245744</v>
      </c>
      <c r="G10833" s="5">
        <f t="shared" si="2200"/>
        <v>509.52187334891573</v>
      </c>
      <c r="H10833" s="5">
        <f t="shared" si="2201"/>
        <v>7663.9022811957711</v>
      </c>
      <c r="I10833" s="5">
        <f t="shared" si="2202"/>
        <v>720</v>
      </c>
      <c r="J10833" s="5">
        <f t="shared" si="2203"/>
        <v>6943.9022811957711</v>
      </c>
      <c r="K10833" s="2">
        <f t="shared" si="2204"/>
        <v>145553.85904853768</v>
      </c>
      <c r="L10833" s="2">
        <f t="shared" si="2205"/>
        <v>195022</v>
      </c>
      <c r="M10833" s="2">
        <f t="shared" si="2206"/>
        <v>28600</v>
      </c>
      <c r="N10833" s="6">
        <f t="shared" si="2207"/>
        <v>0</v>
      </c>
      <c r="O10833" s="2">
        <f t="shared" si="2208"/>
        <v>868.14095146232285</v>
      </c>
      <c r="P10833" s="2" t="str">
        <f t="shared" si="2209"/>
        <v/>
      </c>
    </row>
    <row r="10834" spans="1:16">
      <c r="A10834" s="6">
        <v>16</v>
      </c>
      <c r="B10834" s="6">
        <v>13</v>
      </c>
      <c r="C10834" s="6">
        <v>11</v>
      </c>
      <c r="D10834" s="6">
        <f t="shared" si="2197"/>
        <v>40</v>
      </c>
      <c r="E10834" s="5">
        <f t="shared" si="2198"/>
        <v>6616.761100354398</v>
      </c>
      <c r="F10834" s="5">
        <f t="shared" si="2199"/>
        <v>537.61930749245744</v>
      </c>
      <c r="G10834" s="5">
        <f t="shared" si="2200"/>
        <v>567.47998644235474</v>
      </c>
      <c r="H10834" s="5">
        <f t="shared" si="2201"/>
        <v>7721.8603942892105</v>
      </c>
      <c r="I10834" s="5">
        <f t="shared" si="2202"/>
        <v>720</v>
      </c>
      <c r="J10834" s="5">
        <f t="shared" si="2203"/>
        <v>7001.8603942892105</v>
      </c>
      <c r="K10834" s="2">
        <f t="shared" si="2204"/>
        <v>146560.07628974324</v>
      </c>
      <c r="L10834" s="2">
        <f t="shared" si="2205"/>
        <v>197722</v>
      </c>
      <c r="M10834" s="2">
        <f t="shared" si="2206"/>
        <v>29480</v>
      </c>
      <c r="N10834" s="6">
        <f t="shared" si="2207"/>
        <v>0</v>
      </c>
      <c r="O10834" s="2">
        <f t="shared" si="2208"/>
        <v>1681.9237102567567</v>
      </c>
      <c r="P10834" s="2" t="str">
        <f t="shared" si="2209"/>
        <v/>
      </c>
    </row>
    <row r="10835" spans="1:16">
      <c r="A10835" s="6">
        <v>16</v>
      </c>
      <c r="B10835" s="6">
        <v>13</v>
      </c>
      <c r="C10835" s="6">
        <v>12</v>
      </c>
      <c r="D10835" s="6">
        <f t="shared" si="2197"/>
        <v>41</v>
      </c>
      <c r="E10835" s="5">
        <f t="shared" si="2198"/>
        <v>6616.761100354398</v>
      </c>
      <c r="F10835" s="5">
        <f t="shared" si="2199"/>
        <v>537.61930749245744</v>
      </c>
      <c r="G10835" s="5">
        <f t="shared" si="2200"/>
        <v>626.80743957041921</v>
      </c>
      <c r="H10835" s="5">
        <f t="shared" si="2201"/>
        <v>7781.1878474172745</v>
      </c>
      <c r="I10835" s="5">
        <f t="shared" si="2202"/>
        <v>720</v>
      </c>
      <c r="J10835" s="5">
        <f t="shared" si="2203"/>
        <v>7061.1878474172745</v>
      </c>
      <c r="K10835" s="2">
        <f t="shared" si="2204"/>
        <v>147590.06679543879</v>
      </c>
      <c r="L10835" s="2">
        <f t="shared" si="2205"/>
        <v>200422</v>
      </c>
      <c r="M10835" s="2">
        <f t="shared" si="2206"/>
        <v>30360</v>
      </c>
      <c r="N10835" s="6">
        <f t="shared" si="2207"/>
        <v>0</v>
      </c>
      <c r="O10835" s="2">
        <f t="shared" si="2208"/>
        <v>2471.93320456121</v>
      </c>
      <c r="P10835" s="2" t="str">
        <f t="shared" si="2209"/>
        <v/>
      </c>
    </row>
    <row r="10836" spans="1:16">
      <c r="A10836" s="6">
        <v>16</v>
      </c>
      <c r="B10836" s="6">
        <v>13</v>
      </c>
      <c r="C10836" s="6">
        <v>13</v>
      </c>
      <c r="D10836" s="6">
        <f t="shared" si="2197"/>
        <v>42</v>
      </c>
      <c r="E10836" s="5">
        <f t="shared" si="2198"/>
        <v>6616.761100354398</v>
      </c>
      <c r="F10836" s="5">
        <f t="shared" si="2199"/>
        <v>537.61930749245744</v>
      </c>
      <c r="G10836" s="5">
        <f t="shared" si="2200"/>
        <v>687.52941027880343</v>
      </c>
      <c r="H10836" s="5">
        <f t="shared" si="2201"/>
        <v>7841.9098181256595</v>
      </c>
      <c r="I10836" s="5">
        <f t="shared" si="2202"/>
        <v>720</v>
      </c>
      <c r="J10836" s="5">
        <f t="shared" si="2203"/>
        <v>7121.9098181256595</v>
      </c>
      <c r="K10836" s="2">
        <f t="shared" si="2204"/>
        <v>148644.26767579268</v>
      </c>
      <c r="L10836" s="2">
        <f t="shared" si="2205"/>
        <v>203122</v>
      </c>
      <c r="M10836" s="2">
        <f t="shared" si="2206"/>
        <v>31240</v>
      </c>
      <c r="N10836" s="6">
        <f t="shared" si="2207"/>
        <v>0</v>
      </c>
      <c r="O10836" s="2">
        <f t="shared" si="2208"/>
        <v>3237.732324207318</v>
      </c>
      <c r="P10836" s="2" t="str">
        <f t="shared" si="2209"/>
        <v/>
      </c>
    </row>
    <row r="10837" spans="1:16">
      <c r="A10837" s="6">
        <v>16</v>
      </c>
      <c r="B10837" s="6">
        <v>13</v>
      </c>
      <c r="C10837" s="6">
        <v>14</v>
      </c>
      <c r="D10837" s="6">
        <f t="shared" si="2197"/>
        <v>43</v>
      </c>
      <c r="E10837" s="5">
        <f t="shared" si="2198"/>
        <v>6616.761100354398</v>
      </c>
      <c r="F10837" s="5">
        <f t="shared" si="2199"/>
        <v>537.61930749245744</v>
      </c>
      <c r="G10837" s="5">
        <f t="shared" si="2200"/>
        <v>749.67149159246469</v>
      </c>
      <c r="H10837" s="5">
        <f t="shared" si="2201"/>
        <v>7904.0518994393206</v>
      </c>
      <c r="I10837" s="5">
        <f t="shared" si="2202"/>
        <v>720</v>
      </c>
      <c r="J10837" s="5">
        <f t="shared" si="2203"/>
        <v>7184.0518994393206</v>
      </c>
      <c r="K10837" s="2">
        <f t="shared" si="2204"/>
        <v>149723.12325415487</v>
      </c>
      <c r="L10837" s="2">
        <f t="shared" si="2205"/>
        <v>205822</v>
      </c>
      <c r="M10837" s="2">
        <f t="shared" si="2206"/>
        <v>32120</v>
      </c>
      <c r="N10837" s="6">
        <f t="shared" si="2207"/>
        <v>0</v>
      </c>
      <c r="O10837" s="2">
        <f t="shared" si="2208"/>
        <v>3978.876745845133</v>
      </c>
      <c r="P10837" s="2" t="str">
        <f t="shared" si="2209"/>
        <v/>
      </c>
    </row>
    <row r="10838" spans="1:16">
      <c r="A10838" s="6">
        <v>16</v>
      </c>
      <c r="B10838" s="6">
        <v>13</v>
      </c>
      <c r="C10838" s="6">
        <v>15</v>
      </c>
      <c r="D10838" s="6">
        <f t="shared" si="2197"/>
        <v>44</v>
      </c>
      <c r="E10838" s="5">
        <f t="shared" si="2198"/>
        <v>6616.761100354398</v>
      </c>
      <c r="F10838" s="5">
        <f t="shared" si="2199"/>
        <v>537.61930749245744</v>
      </c>
      <c r="G10838" s="5">
        <f t="shared" si="2200"/>
        <v>813.25969846861108</v>
      </c>
      <c r="H10838" s="5">
        <f t="shared" si="2201"/>
        <v>7967.6401063154663</v>
      </c>
      <c r="I10838" s="5">
        <f t="shared" si="2202"/>
        <v>720</v>
      </c>
      <c r="J10838" s="5">
        <f t="shared" si="2203"/>
        <v>7247.6401063154663</v>
      </c>
      <c r="K10838" s="2">
        <f t="shared" si="2204"/>
        <v>150827.08517908794</v>
      </c>
      <c r="L10838" s="2">
        <f t="shared" si="2205"/>
        <v>208522</v>
      </c>
      <c r="M10838" s="2">
        <f t="shared" si="2206"/>
        <v>33000</v>
      </c>
      <c r="N10838" s="6">
        <f t="shared" si="2207"/>
        <v>0</v>
      </c>
      <c r="O10838" s="2">
        <f t="shared" si="2208"/>
        <v>4694.9148209120613</v>
      </c>
      <c r="P10838" s="2" t="str">
        <f t="shared" si="2209"/>
        <v/>
      </c>
    </row>
    <row r="10839" spans="1:16">
      <c r="A10839" s="6">
        <v>16</v>
      </c>
      <c r="B10839" s="6">
        <v>13</v>
      </c>
      <c r="C10839" s="6">
        <v>16</v>
      </c>
      <c r="D10839" s="6">
        <f t="shared" si="2197"/>
        <v>45</v>
      </c>
      <c r="E10839" s="5">
        <f t="shared" si="2198"/>
        <v>6616.761100354398</v>
      </c>
      <c r="F10839" s="5">
        <f t="shared" si="2199"/>
        <v>537.61930749245744</v>
      </c>
      <c r="G10839" s="5">
        <f t="shared" si="2200"/>
        <v>878.32047434610013</v>
      </c>
      <c r="H10839" s="5">
        <f t="shared" si="2201"/>
        <v>8032.7008821929558</v>
      </c>
      <c r="I10839" s="5">
        <f t="shared" si="2202"/>
        <v>720</v>
      </c>
      <c r="J10839" s="5">
        <f t="shared" si="2203"/>
        <v>7312.7008821929558</v>
      </c>
      <c r="K10839" s="2">
        <f t="shared" si="2204"/>
        <v>151956.61253807216</v>
      </c>
      <c r="L10839" s="2">
        <f t="shared" si="2205"/>
        <v>211222</v>
      </c>
      <c r="M10839" s="2">
        <f t="shared" si="2206"/>
        <v>33880</v>
      </c>
      <c r="N10839" s="6">
        <f t="shared" si="2207"/>
        <v>0</v>
      </c>
      <c r="O10839" s="2">
        <f t="shared" si="2208"/>
        <v>5385.3874619278358</v>
      </c>
      <c r="P10839" s="2" t="str">
        <f t="shared" si="2209"/>
        <v/>
      </c>
    </row>
    <row r="10840" spans="1:16">
      <c r="A10840" s="6">
        <v>16</v>
      </c>
      <c r="B10840" s="6">
        <v>13</v>
      </c>
      <c r="C10840" s="6">
        <v>17</v>
      </c>
      <c r="D10840" s="6">
        <f t="shared" si="2197"/>
        <v>46</v>
      </c>
      <c r="E10840" s="5">
        <f t="shared" si="2198"/>
        <v>6616.761100354398</v>
      </c>
      <c r="F10840" s="5">
        <f t="shared" si="2199"/>
        <v>537.61930749245744</v>
      </c>
      <c r="G10840" s="5">
        <f t="shared" si="2200"/>
        <v>944.88069779264049</v>
      </c>
      <c r="H10840" s="5">
        <f t="shared" si="2201"/>
        <v>8099.2611056394962</v>
      </c>
      <c r="I10840" s="5">
        <f t="shared" si="2202"/>
        <v>720</v>
      </c>
      <c r="J10840" s="5">
        <f t="shared" si="2203"/>
        <v>7379.2611056394962</v>
      </c>
      <c r="K10840" s="2">
        <f t="shared" si="2204"/>
        <v>153112.17197290791</v>
      </c>
      <c r="L10840" s="2">
        <f t="shared" si="2205"/>
        <v>213922</v>
      </c>
      <c r="M10840" s="2">
        <f t="shared" si="2206"/>
        <v>34760</v>
      </c>
      <c r="N10840" s="6">
        <f t="shared" si="2207"/>
        <v>0</v>
      </c>
      <c r="O10840" s="2">
        <f t="shared" si="2208"/>
        <v>6049.828027092095</v>
      </c>
      <c r="P10840" s="2" t="str">
        <f t="shared" si="2209"/>
        <v/>
      </c>
    </row>
    <row r="10841" spans="1:16">
      <c r="A10841" s="6">
        <v>16</v>
      </c>
      <c r="B10841" s="6">
        <v>13</v>
      </c>
      <c r="C10841" s="6">
        <v>18</v>
      </c>
      <c r="D10841" s="6">
        <f t="shared" si="2197"/>
        <v>47</v>
      </c>
      <c r="E10841" s="5">
        <f t="shared" si="2198"/>
        <v>6616.761100354398</v>
      </c>
      <c r="F10841" s="5">
        <f t="shared" si="2199"/>
        <v>537.61930749245744</v>
      </c>
      <c r="G10841" s="5">
        <f t="shared" si="2200"/>
        <v>1012.9676892512279</v>
      </c>
      <c r="H10841" s="5">
        <f t="shared" si="2201"/>
        <v>8167.3480970980836</v>
      </c>
      <c r="I10841" s="5">
        <f t="shared" si="2202"/>
        <v>720</v>
      </c>
      <c r="J10841" s="5">
        <f t="shared" si="2203"/>
        <v>7447.3480970980836</v>
      </c>
      <c r="K10841" s="2">
        <f t="shared" si="2204"/>
        <v>154294.23779684171</v>
      </c>
      <c r="L10841" s="2">
        <f t="shared" si="2205"/>
        <v>216622</v>
      </c>
      <c r="M10841" s="2">
        <f t="shared" si="2206"/>
        <v>35640</v>
      </c>
      <c r="N10841" s="6">
        <f t="shared" si="2207"/>
        <v>0</v>
      </c>
      <c r="O10841" s="2">
        <f t="shared" si="2208"/>
        <v>6687.7622031582869</v>
      </c>
      <c r="P10841" s="2" t="str">
        <f t="shared" si="2209"/>
        <v/>
      </c>
    </row>
    <row r="10842" spans="1:16">
      <c r="A10842" s="6">
        <v>16</v>
      </c>
      <c r="B10842" s="6">
        <v>13</v>
      </c>
      <c r="C10842" s="6">
        <v>19</v>
      </c>
      <c r="D10842" s="6">
        <f t="shared" si="2197"/>
        <v>48</v>
      </c>
      <c r="E10842" s="5">
        <f t="shared" si="2198"/>
        <v>6616.761100354398</v>
      </c>
      <c r="F10842" s="5">
        <f t="shared" si="2199"/>
        <v>537.61930749245744</v>
      </c>
      <c r="G10842" s="5">
        <f t="shared" si="2200"/>
        <v>1082.6092178872495</v>
      </c>
      <c r="H10842" s="5">
        <f t="shared" si="2201"/>
        <v>8236.9896257341061</v>
      </c>
      <c r="I10842" s="5">
        <f t="shared" si="2202"/>
        <v>720</v>
      </c>
      <c r="J10842" s="5">
        <f t="shared" si="2203"/>
        <v>7516.9896257341061</v>
      </c>
      <c r="K10842" s="2">
        <f t="shared" si="2204"/>
        <v>155503.29211343935</v>
      </c>
      <c r="L10842" s="2">
        <f t="shared" si="2205"/>
        <v>219322</v>
      </c>
      <c r="M10842" s="2">
        <f t="shared" si="2206"/>
        <v>36520</v>
      </c>
      <c r="N10842" s="6">
        <f t="shared" si="2207"/>
        <v>0</v>
      </c>
      <c r="O10842" s="2">
        <f t="shared" si="2208"/>
        <v>7298.7078865606454</v>
      </c>
      <c r="P10842" s="2" t="str">
        <f t="shared" si="2209"/>
        <v/>
      </c>
    </row>
    <row r="10843" spans="1:16">
      <c r="A10843" s="6">
        <v>16</v>
      </c>
      <c r="B10843" s="6">
        <v>13</v>
      </c>
      <c r="C10843" s="6">
        <v>20</v>
      </c>
      <c r="D10843" s="6">
        <f t="shared" si="2197"/>
        <v>49</v>
      </c>
      <c r="E10843" s="5">
        <f t="shared" si="2198"/>
        <v>6616.761100354398</v>
      </c>
      <c r="F10843" s="5">
        <f t="shared" si="2199"/>
        <v>537.61930749245744</v>
      </c>
      <c r="G10843" s="5">
        <f t="shared" si="2200"/>
        <v>1153.8335085377266</v>
      </c>
      <c r="H10843" s="5">
        <f t="shared" si="2201"/>
        <v>8308.2139163845823</v>
      </c>
      <c r="I10843" s="5">
        <f t="shared" si="2202"/>
        <v>720</v>
      </c>
      <c r="J10843" s="5">
        <f t="shared" si="2203"/>
        <v>7588.2139163845823</v>
      </c>
      <c r="K10843" s="2">
        <f t="shared" si="2204"/>
        <v>156739.82493723233</v>
      </c>
      <c r="L10843" s="2">
        <f t="shared" si="2205"/>
        <v>222022</v>
      </c>
      <c r="M10843" s="2">
        <f t="shared" si="2206"/>
        <v>37400</v>
      </c>
      <c r="N10843" s="6">
        <f t="shared" si="2207"/>
        <v>0</v>
      </c>
      <c r="O10843" s="2">
        <f t="shared" si="2208"/>
        <v>7882.1750627676665</v>
      </c>
      <c r="P10843" s="2" t="str">
        <f t="shared" si="2209"/>
        <v/>
      </c>
    </row>
    <row r="10844" spans="1:16">
      <c r="A10844" s="6">
        <v>16</v>
      </c>
      <c r="B10844" s="6">
        <v>13</v>
      </c>
      <c r="C10844" s="6">
        <v>21</v>
      </c>
      <c r="D10844" s="6">
        <f t="shared" si="2197"/>
        <v>50</v>
      </c>
      <c r="E10844" s="5">
        <f t="shared" si="2198"/>
        <v>6616.761100354398</v>
      </c>
      <c r="F10844" s="5">
        <f t="shared" si="2199"/>
        <v>537.61930749245744</v>
      </c>
      <c r="G10844" s="5">
        <f t="shared" si="2200"/>
        <v>1226.6692487641703</v>
      </c>
      <c r="H10844" s="5">
        <f t="shared" si="2201"/>
        <v>8381.0496566110269</v>
      </c>
      <c r="I10844" s="5">
        <f t="shared" si="2202"/>
        <v>720</v>
      </c>
      <c r="J10844" s="5">
        <f t="shared" si="2203"/>
        <v>7661.0496566110269</v>
      </c>
      <c r="K10844" s="2">
        <f t="shared" si="2204"/>
        <v>158004.33431616364</v>
      </c>
      <c r="L10844" s="2">
        <f t="shared" si="2205"/>
        <v>224722</v>
      </c>
      <c r="M10844" s="2">
        <f t="shared" si="2206"/>
        <v>38280</v>
      </c>
      <c r="N10844" s="6">
        <f t="shared" si="2207"/>
        <v>0</v>
      </c>
      <c r="O10844" s="2">
        <f t="shared" si="2208"/>
        <v>8437.665683836356</v>
      </c>
      <c r="P10844" s="2" t="str">
        <f t="shared" si="2209"/>
        <v/>
      </c>
    </row>
    <row r="10845" spans="1:16">
      <c r="A10845" s="6">
        <v>16</v>
      </c>
      <c r="B10845" s="6">
        <v>13</v>
      </c>
      <c r="C10845" s="6">
        <v>22</v>
      </c>
      <c r="D10845" s="6">
        <f t="shared" si="2197"/>
        <v>51</v>
      </c>
      <c r="E10845" s="5">
        <f t="shared" si="2198"/>
        <v>6616.761100354398</v>
      </c>
      <c r="F10845" s="5">
        <f t="shared" si="2199"/>
        <v>537.61930749245744</v>
      </c>
      <c r="G10845" s="5">
        <f t="shared" si="2200"/>
        <v>1301.1455960105666</v>
      </c>
      <c r="H10845" s="5">
        <f t="shared" si="2201"/>
        <v>8455.5260038574215</v>
      </c>
      <c r="I10845" s="5">
        <f t="shared" si="2202"/>
        <v>720</v>
      </c>
      <c r="J10845" s="5">
        <f t="shared" si="2203"/>
        <v>7735.5260038574215</v>
      </c>
      <c r="K10845" s="2">
        <f t="shared" si="2204"/>
        <v>159297.32645585801</v>
      </c>
      <c r="L10845" s="2">
        <f t="shared" si="2205"/>
        <v>227422</v>
      </c>
      <c r="M10845" s="2">
        <f t="shared" si="2206"/>
        <v>39160</v>
      </c>
      <c r="N10845" s="6">
        <f t="shared" si="2207"/>
        <v>0</v>
      </c>
      <c r="O10845" s="2">
        <f t="shared" si="2208"/>
        <v>8964.6735441419878</v>
      </c>
      <c r="P10845" s="2" t="str">
        <f t="shared" si="2209"/>
        <v/>
      </c>
    </row>
    <row r="10846" spans="1:16">
      <c r="A10846" s="6">
        <v>16</v>
      </c>
      <c r="B10846" s="6">
        <v>13</v>
      </c>
      <c r="C10846" s="6">
        <v>23</v>
      </c>
      <c r="D10846" s="6">
        <f t="shared" si="2197"/>
        <v>52</v>
      </c>
      <c r="E10846" s="5">
        <f t="shared" si="2198"/>
        <v>6616.761100354398</v>
      </c>
      <c r="F10846" s="5">
        <f t="shared" si="2199"/>
        <v>537.61930749245744</v>
      </c>
      <c r="G10846" s="5">
        <f t="shared" si="2200"/>
        <v>1377.292184868003</v>
      </c>
      <c r="H10846" s="5">
        <f t="shared" si="2201"/>
        <v>8531.6725927148582</v>
      </c>
      <c r="I10846" s="5">
        <f t="shared" si="2202"/>
        <v>720</v>
      </c>
      <c r="J10846" s="5">
        <f t="shared" si="2203"/>
        <v>7811.6725927148582</v>
      </c>
      <c r="K10846" s="2">
        <f t="shared" si="2204"/>
        <v>160619.31584574407</v>
      </c>
      <c r="L10846" s="2">
        <f t="shared" si="2205"/>
        <v>230122</v>
      </c>
      <c r="M10846" s="2">
        <f t="shared" si="2206"/>
        <v>40040</v>
      </c>
      <c r="N10846" s="6">
        <f t="shared" si="2207"/>
        <v>0</v>
      </c>
      <c r="O10846" s="2">
        <f t="shared" si="2208"/>
        <v>9462.6841542559268</v>
      </c>
      <c r="P10846" s="2" t="str">
        <f t="shared" si="2209"/>
        <v/>
      </c>
    </row>
    <row r="10847" spans="1:16">
      <c r="A10847" s="6">
        <v>16</v>
      </c>
      <c r="B10847" s="6">
        <v>13</v>
      </c>
      <c r="C10847" s="6">
        <v>24</v>
      </c>
      <c r="D10847" s="6">
        <f t="shared" si="2197"/>
        <v>53</v>
      </c>
      <c r="E10847" s="5">
        <f t="shared" si="2198"/>
        <v>6616.761100354398</v>
      </c>
      <c r="F10847" s="5">
        <f t="shared" si="2199"/>
        <v>537.61930749245744</v>
      </c>
      <c r="G10847" s="5">
        <f t="shared" si="2200"/>
        <v>1455.1391344474989</v>
      </c>
      <c r="H10847" s="5">
        <f t="shared" si="2201"/>
        <v>8609.5195422943543</v>
      </c>
      <c r="I10847" s="5">
        <f t="shared" si="2202"/>
        <v>720</v>
      </c>
      <c r="J10847" s="5">
        <f t="shared" si="2203"/>
        <v>7889.5195422943543</v>
      </c>
      <c r="K10847" s="2">
        <f t="shared" si="2204"/>
        <v>161970.82538705476</v>
      </c>
      <c r="L10847" s="2">
        <f t="shared" si="2205"/>
        <v>232822</v>
      </c>
      <c r="M10847" s="2">
        <f t="shared" si="2206"/>
        <v>40920</v>
      </c>
      <c r="N10847" s="6">
        <f t="shared" si="2207"/>
        <v>0</v>
      </c>
      <c r="O10847" s="2">
        <f t="shared" si="2208"/>
        <v>9931.1746129452367</v>
      </c>
      <c r="P10847" s="2" t="str">
        <f t="shared" si="2209"/>
        <v/>
      </c>
    </row>
    <row r="10848" spans="1:16">
      <c r="A10848" s="6">
        <v>16</v>
      </c>
      <c r="B10848" s="6">
        <v>13</v>
      </c>
      <c r="C10848" s="6">
        <v>25</v>
      </c>
      <c r="D10848" s="6">
        <f t="shared" si="2197"/>
        <v>54</v>
      </c>
      <c r="E10848" s="5">
        <f t="shared" si="2198"/>
        <v>6616.761100354398</v>
      </c>
      <c r="F10848" s="5">
        <f t="shared" si="2199"/>
        <v>537.61930749245744</v>
      </c>
      <c r="G10848" s="5">
        <f t="shared" si="2200"/>
        <v>1534.7170558625965</v>
      </c>
      <c r="H10848" s="5">
        <f t="shared" si="2201"/>
        <v>8689.0974637094514</v>
      </c>
      <c r="I10848" s="5">
        <f t="shared" si="2202"/>
        <v>720</v>
      </c>
      <c r="J10848" s="5">
        <f t="shared" si="2203"/>
        <v>7969.0974637094514</v>
      </c>
      <c r="K10848" s="2">
        <f t="shared" si="2204"/>
        <v>163352.38652273352</v>
      </c>
      <c r="L10848" s="2">
        <f t="shared" si="2205"/>
        <v>235522</v>
      </c>
      <c r="M10848" s="2">
        <f t="shared" si="2206"/>
        <v>41800</v>
      </c>
      <c r="N10848" s="6">
        <f t="shared" si="2207"/>
        <v>0</v>
      </c>
      <c r="O10848" s="2">
        <f t="shared" si="2208"/>
        <v>10369.613477266481</v>
      </c>
      <c r="P10848" s="2" t="str">
        <f t="shared" si="2209"/>
        <v/>
      </c>
    </row>
    <row r="10849" spans="1:16">
      <c r="A10849" s="6">
        <v>16</v>
      </c>
      <c r="B10849" s="6">
        <v>13</v>
      </c>
      <c r="C10849" s="6">
        <v>26</v>
      </c>
      <c r="D10849" s="6">
        <f t="shared" si="2197"/>
        <v>55</v>
      </c>
      <c r="E10849" s="5">
        <f t="shared" si="2198"/>
        <v>6616.761100354398</v>
      </c>
      <c r="F10849" s="5">
        <f t="shared" si="2199"/>
        <v>537.61930749245744</v>
      </c>
      <c r="G10849" s="5">
        <f t="shared" si="2200"/>
        <v>1616.0570598233144</v>
      </c>
      <c r="H10849" s="5">
        <f t="shared" si="2201"/>
        <v>8770.43746767017</v>
      </c>
      <c r="I10849" s="5">
        <f t="shared" si="2202"/>
        <v>720</v>
      </c>
      <c r="J10849" s="5">
        <f t="shared" si="2203"/>
        <v>8050.43746767017</v>
      </c>
      <c r="K10849" s="2">
        <f t="shared" si="2204"/>
        <v>164764.53936927379</v>
      </c>
      <c r="L10849" s="2">
        <f t="shared" si="2205"/>
        <v>238222</v>
      </c>
      <c r="M10849" s="2">
        <f t="shared" si="2206"/>
        <v>42680</v>
      </c>
      <c r="N10849" s="6">
        <f t="shared" si="2207"/>
        <v>0</v>
      </c>
      <c r="O10849" s="2">
        <f t="shared" si="2208"/>
        <v>10777.460630726215</v>
      </c>
      <c r="P10849" s="2" t="str">
        <f t="shared" si="2209"/>
        <v/>
      </c>
    </row>
    <row r="10850" spans="1:16">
      <c r="A10850" s="6">
        <v>16</v>
      </c>
      <c r="B10850" s="6">
        <v>13</v>
      </c>
      <c r="C10850" s="6">
        <v>27</v>
      </c>
      <c r="D10850" s="6">
        <f t="shared" si="2197"/>
        <v>56</v>
      </c>
      <c r="E10850" s="5">
        <f t="shared" si="2198"/>
        <v>6616.761100354398</v>
      </c>
      <c r="F10850" s="5">
        <f t="shared" si="2199"/>
        <v>537.61930749245744</v>
      </c>
      <c r="G10850" s="5">
        <f t="shared" si="2200"/>
        <v>1699.1907643430709</v>
      </c>
      <c r="H10850" s="5">
        <f t="shared" si="2201"/>
        <v>8853.5711721899261</v>
      </c>
      <c r="I10850" s="5">
        <f t="shared" si="2202"/>
        <v>720</v>
      </c>
      <c r="J10850" s="5">
        <f t="shared" si="2203"/>
        <v>8133.5711721899261</v>
      </c>
      <c r="K10850" s="2">
        <f t="shared" si="2204"/>
        <v>166207.83285051954</v>
      </c>
      <c r="L10850" s="2">
        <f t="shared" si="2205"/>
        <v>240922</v>
      </c>
      <c r="M10850" s="2">
        <f t="shared" si="2206"/>
        <v>43560</v>
      </c>
      <c r="N10850" s="6">
        <f t="shared" si="2207"/>
        <v>0</v>
      </c>
      <c r="O10850" s="2">
        <f t="shared" si="2208"/>
        <v>11154.167149480461</v>
      </c>
      <c r="P10850" s="2" t="str">
        <f t="shared" si="2209"/>
        <v/>
      </c>
    </row>
    <row r="10851" spans="1:16">
      <c r="A10851" s="6">
        <v>16</v>
      </c>
      <c r="B10851" s="6">
        <v>13</v>
      </c>
      <c r="C10851" s="6">
        <v>28</v>
      </c>
      <c r="D10851" s="6">
        <f t="shared" si="2197"/>
        <v>57</v>
      </c>
      <c r="E10851" s="5">
        <f t="shared" si="2198"/>
        <v>6616.761100354398</v>
      </c>
      <c r="F10851" s="5">
        <f t="shared" si="2199"/>
        <v>537.61930749245744</v>
      </c>
      <c r="G10851" s="5">
        <f t="shared" si="2200"/>
        <v>1784.1503025602246</v>
      </c>
      <c r="H10851" s="5">
        <f t="shared" si="2201"/>
        <v>8938.5307104070798</v>
      </c>
      <c r="I10851" s="5">
        <f t="shared" si="2202"/>
        <v>720</v>
      </c>
      <c r="J10851" s="5">
        <f t="shared" si="2203"/>
        <v>8218.5307104070798</v>
      </c>
      <c r="K10851" s="2">
        <f t="shared" si="2204"/>
        <v>167682.82483345625</v>
      </c>
      <c r="L10851" s="2">
        <f t="shared" si="2205"/>
        <v>243622</v>
      </c>
      <c r="M10851" s="2">
        <f t="shared" si="2206"/>
        <v>44440</v>
      </c>
      <c r="N10851" s="6">
        <f t="shared" si="2207"/>
        <v>0</v>
      </c>
      <c r="O10851" s="2">
        <f t="shared" si="2208"/>
        <v>11499.175166543748</v>
      </c>
      <c r="P10851" s="2" t="str">
        <f t="shared" si="2209"/>
        <v/>
      </c>
    </row>
    <row r="10852" spans="1:16">
      <c r="A10852" s="6">
        <v>16</v>
      </c>
      <c r="B10852" s="6">
        <v>13</v>
      </c>
      <c r="C10852" s="6">
        <v>29</v>
      </c>
      <c r="D10852" s="6">
        <f t="shared" si="2197"/>
        <v>58</v>
      </c>
      <c r="E10852" s="5">
        <f t="shared" si="2198"/>
        <v>6616.761100354398</v>
      </c>
      <c r="F10852" s="5">
        <f t="shared" si="2199"/>
        <v>537.61930749245744</v>
      </c>
      <c r="G10852" s="5">
        <f t="shared" si="2200"/>
        <v>1870.9683306758782</v>
      </c>
      <c r="H10852" s="5">
        <f t="shared" si="2201"/>
        <v>9025.3487385227345</v>
      </c>
      <c r="I10852" s="5">
        <f t="shared" si="2202"/>
        <v>720</v>
      </c>
      <c r="J10852" s="5">
        <f t="shared" si="2203"/>
        <v>8305.3487385227345</v>
      </c>
      <c r="K10852" s="2">
        <f t="shared" si="2204"/>
        <v>169190.08226601969</v>
      </c>
      <c r="L10852" s="2">
        <f t="shared" si="2205"/>
        <v>246322</v>
      </c>
      <c r="M10852" s="2">
        <f t="shared" si="2206"/>
        <v>45320</v>
      </c>
      <c r="N10852" s="6">
        <f t="shared" si="2207"/>
        <v>0</v>
      </c>
      <c r="O10852" s="2">
        <f t="shared" si="2208"/>
        <v>11811.917733980314</v>
      </c>
      <c r="P10852" s="2" t="str">
        <f t="shared" si="2209"/>
        <v/>
      </c>
    </row>
    <row r="10853" spans="1:16">
      <c r="A10853" s="6">
        <v>16</v>
      </c>
      <c r="B10853" s="6">
        <v>13</v>
      </c>
      <c r="C10853" s="6">
        <v>30</v>
      </c>
      <c r="D10853" s="6">
        <f t="shared" si="2197"/>
        <v>59</v>
      </c>
      <c r="E10853" s="5">
        <f t="shared" si="2198"/>
        <v>6616.761100354398</v>
      </c>
      <c r="F10853" s="5">
        <f t="shared" si="2199"/>
        <v>537.61930749245744</v>
      </c>
      <c r="G10853" s="5">
        <f t="shared" si="2200"/>
        <v>1959.6780360096488</v>
      </c>
      <c r="H10853" s="5">
        <f t="shared" si="2201"/>
        <v>9114.0584438565038</v>
      </c>
      <c r="I10853" s="5">
        <f t="shared" si="2202"/>
        <v>720</v>
      </c>
      <c r="J10853" s="5">
        <f t="shared" si="2203"/>
        <v>8394.0584438565038</v>
      </c>
      <c r="K10853" s="2">
        <f t="shared" si="2204"/>
        <v>170730.18131695318</v>
      </c>
      <c r="L10853" s="2">
        <f t="shared" si="2205"/>
        <v>249022</v>
      </c>
      <c r="M10853" s="2">
        <f t="shared" si="2206"/>
        <v>46200</v>
      </c>
      <c r="N10853" s="6">
        <f t="shared" si="2207"/>
        <v>0</v>
      </c>
      <c r="O10853" s="2">
        <f t="shared" si="2208"/>
        <v>12091.818683046818</v>
      </c>
      <c r="P10853" s="2" t="str">
        <f t="shared" si="2209"/>
        <v/>
      </c>
    </row>
    <row r="10854" spans="1:16">
      <c r="A10854" s="6">
        <v>16</v>
      </c>
      <c r="B10854" s="6">
        <v>14</v>
      </c>
      <c r="C10854" s="6">
        <v>0</v>
      </c>
      <c r="D10854" s="6">
        <f t="shared" si="2197"/>
        <v>30</v>
      </c>
      <c r="E10854" s="5">
        <f t="shared" si="2198"/>
        <v>6616.761100354398</v>
      </c>
      <c r="F10854" s="5">
        <f t="shared" si="2199"/>
        <v>593.44900480898184</v>
      </c>
      <c r="G10854" s="5">
        <f t="shared" si="2200"/>
        <v>0</v>
      </c>
      <c r="H10854" s="5">
        <f t="shared" si="2201"/>
        <v>7210.2101051633799</v>
      </c>
      <c r="I10854" s="5">
        <f t="shared" si="2202"/>
        <v>720</v>
      </c>
      <c r="J10854" s="5">
        <f t="shared" si="2203"/>
        <v>6490.2101051633799</v>
      </c>
      <c r="K10854" s="2">
        <f t="shared" si="2204"/>
        <v>137677.25877019757</v>
      </c>
      <c r="L10854" s="2">
        <f t="shared" si="2205"/>
        <v>170116</v>
      </c>
      <c r="M10854" s="2">
        <f t="shared" si="2206"/>
        <v>20240</v>
      </c>
      <c r="N10854" s="6">
        <f t="shared" si="2207"/>
        <v>0</v>
      </c>
      <c r="O10854" s="2">
        <f t="shared" si="2208"/>
        <v>-7801.2587701975717</v>
      </c>
      <c r="P10854" s="2" t="str">
        <f t="shared" si="2209"/>
        <v/>
      </c>
    </row>
    <row r="10855" spans="1:16">
      <c r="A10855" s="6">
        <v>16</v>
      </c>
      <c r="B10855" s="6">
        <v>14</v>
      </c>
      <c r="C10855" s="6">
        <v>1</v>
      </c>
      <c r="D10855" s="6">
        <f t="shared" si="2197"/>
        <v>31</v>
      </c>
      <c r="E10855" s="5">
        <f t="shared" si="2198"/>
        <v>6616.761100354398</v>
      </c>
      <c r="F10855" s="5">
        <f t="shared" si="2199"/>
        <v>593.44900480898184</v>
      </c>
      <c r="G10855" s="5">
        <f t="shared" si="2200"/>
        <v>45.5625</v>
      </c>
      <c r="H10855" s="5">
        <f t="shared" si="2201"/>
        <v>7255.7726051633799</v>
      </c>
      <c r="I10855" s="5">
        <f t="shared" si="2202"/>
        <v>720</v>
      </c>
      <c r="J10855" s="5">
        <f t="shared" si="2203"/>
        <v>6535.7726051633799</v>
      </c>
      <c r="K10855" s="2">
        <f t="shared" si="2204"/>
        <v>138468.27439519757</v>
      </c>
      <c r="L10855" s="2">
        <f t="shared" si="2205"/>
        <v>172816</v>
      </c>
      <c r="M10855" s="2">
        <f t="shared" si="2206"/>
        <v>21120</v>
      </c>
      <c r="N10855" s="6">
        <f t="shared" si="2207"/>
        <v>0</v>
      </c>
      <c r="O10855" s="2">
        <f t="shared" si="2208"/>
        <v>-6772.2743951975717</v>
      </c>
      <c r="P10855" s="2" t="str">
        <f t="shared" si="2209"/>
        <v/>
      </c>
    </row>
    <row r="10856" spans="1:16">
      <c r="A10856" s="6">
        <v>16</v>
      </c>
      <c r="B10856" s="6">
        <v>14</v>
      </c>
      <c r="C10856" s="6">
        <v>2</v>
      </c>
      <c r="D10856" s="6">
        <f t="shared" si="2197"/>
        <v>32</v>
      </c>
      <c r="E10856" s="5">
        <f t="shared" si="2198"/>
        <v>6616.761100354398</v>
      </c>
      <c r="F10856" s="5">
        <f t="shared" si="2199"/>
        <v>593.44900480898184</v>
      </c>
      <c r="G10856" s="5">
        <f t="shared" si="2200"/>
        <v>92.264062499999994</v>
      </c>
      <c r="H10856" s="5">
        <f t="shared" si="2201"/>
        <v>7302.4741676633803</v>
      </c>
      <c r="I10856" s="5">
        <f t="shared" si="2202"/>
        <v>720</v>
      </c>
      <c r="J10856" s="5">
        <f t="shared" si="2203"/>
        <v>6582.4741676633803</v>
      </c>
      <c r="K10856" s="2">
        <f t="shared" si="2204"/>
        <v>139279.06541082257</v>
      </c>
      <c r="L10856" s="2">
        <f t="shared" si="2205"/>
        <v>175516</v>
      </c>
      <c r="M10856" s="2">
        <f t="shared" si="2206"/>
        <v>22000</v>
      </c>
      <c r="N10856" s="6">
        <f t="shared" si="2207"/>
        <v>0</v>
      </c>
      <c r="O10856" s="2">
        <f t="shared" si="2208"/>
        <v>-5763.0654108225717</v>
      </c>
      <c r="P10856" s="2" t="str">
        <f t="shared" si="2209"/>
        <v/>
      </c>
    </row>
    <row r="10857" spans="1:16">
      <c r="A10857" s="6">
        <v>16</v>
      </c>
      <c r="B10857" s="6">
        <v>14</v>
      </c>
      <c r="C10857" s="6">
        <v>3</v>
      </c>
      <c r="D10857" s="6">
        <f t="shared" si="2197"/>
        <v>33</v>
      </c>
      <c r="E10857" s="5">
        <f t="shared" si="2198"/>
        <v>6616.761100354398</v>
      </c>
      <c r="F10857" s="5">
        <f t="shared" si="2199"/>
        <v>593.44900480898184</v>
      </c>
      <c r="G10857" s="5">
        <f t="shared" si="2200"/>
        <v>140.12604492187498</v>
      </c>
      <c r="H10857" s="5">
        <f t="shared" si="2201"/>
        <v>7350.3361500852552</v>
      </c>
      <c r="I10857" s="5">
        <f t="shared" si="2202"/>
        <v>720</v>
      </c>
      <c r="J10857" s="5">
        <f t="shared" si="2203"/>
        <v>6630.3361500852552</v>
      </c>
      <c r="K10857" s="2">
        <f t="shared" si="2204"/>
        <v>140110.00260564679</v>
      </c>
      <c r="L10857" s="2">
        <f t="shared" si="2205"/>
        <v>178216</v>
      </c>
      <c r="M10857" s="2">
        <f t="shared" si="2206"/>
        <v>22880</v>
      </c>
      <c r="N10857" s="6">
        <f t="shared" si="2207"/>
        <v>0</v>
      </c>
      <c r="O10857" s="2">
        <f t="shared" si="2208"/>
        <v>-4774.0026056467905</v>
      </c>
      <c r="P10857" s="2" t="str">
        <f t="shared" si="2209"/>
        <v/>
      </c>
    </row>
    <row r="10858" spans="1:16">
      <c r="A10858" s="6">
        <v>16</v>
      </c>
      <c r="B10858" s="6">
        <v>14</v>
      </c>
      <c r="C10858" s="6">
        <v>4</v>
      </c>
      <c r="D10858" s="6">
        <f t="shared" si="2197"/>
        <v>34</v>
      </c>
      <c r="E10858" s="5">
        <f t="shared" si="2198"/>
        <v>6616.761100354398</v>
      </c>
      <c r="F10858" s="5">
        <f t="shared" si="2199"/>
        <v>593.44900480898184</v>
      </c>
      <c r="G10858" s="5">
        <f t="shared" si="2200"/>
        <v>189.17016064453125</v>
      </c>
      <c r="H10858" s="5">
        <f t="shared" si="2201"/>
        <v>7399.3802658079112</v>
      </c>
      <c r="I10858" s="5">
        <f t="shared" si="2202"/>
        <v>720</v>
      </c>
      <c r="J10858" s="5">
        <f t="shared" si="2203"/>
        <v>6679.3802658079112</v>
      </c>
      <c r="K10858" s="2">
        <f t="shared" si="2204"/>
        <v>140961.46294805402</v>
      </c>
      <c r="L10858" s="2">
        <f t="shared" si="2205"/>
        <v>180916</v>
      </c>
      <c r="M10858" s="2">
        <f t="shared" si="2206"/>
        <v>23760</v>
      </c>
      <c r="N10858" s="6">
        <f t="shared" si="2207"/>
        <v>0</v>
      </c>
      <c r="O10858" s="2">
        <f t="shared" si="2208"/>
        <v>-3805.462948054017</v>
      </c>
      <c r="P10858" s="2" t="str">
        <f t="shared" si="2209"/>
        <v/>
      </c>
    </row>
    <row r="10859" spans="1:16">
      <c r="A10859" s="6">
        <v>16</v>
      </c>
      <c r="B10859" s="6">
        <v>14</v>
      </c>
      <c r="C10859" s="6">
        <v>5</v>
      </c>
      <c r="D10859" s="6">
        <f t="shared" si="2197"/>
        <v>35</v>
      </c>
      <c r="E10859" s="5">
        <f t="shared" si="2198"/>
        <v>6616.761100354398</v>
      </c>
      <c r="F10859" s="5">
        <f t="shared" si="2199"/>
        <v>593.44900480898184</v>
      </c>
      <c r="G10859" s="5">
        <f t="shared" si="2200"/>
        <v>239.41848456573481</v>
      </c>
      <c r="H10859" s="5">
        <f t="shared" si="2201"/>
        <v>7449.6285897291145</v>
      </c>
      <c r="I10859" s="5">
        <f t="shared" si="2202"/>
        <v>720</v>
      </c>
      <c r="J10859" s="5">
        <f t="shared" si="2203"/>
        <v>6729.6285897291145</v>
      </c>
      <c r="K10859" s="2">
        <f t="shared" si="2204"/>
        <v>141833.82968279714</v>
      </c>
      <c r="L10859" s="2">
        <f t="shared" si="2205"/>
        <v>183616</v>
      </c>
      <c r="M10859" s="2">
        <f t="shared" si="2206"/>
        <v>24640</v>
      </c>
      <c r="N10859" s="6">
        <f t="shared" si="2207"/>
        <v>0</v>
      </c>
      <c r="O10859" s="2">
        <f t="shared" si="2208"/>
        <v>-2857.8296827971353</v>
      </c>
      <c r="P10859" s="2" t="str">
        <f t="shared" si="2209"/>
        <v/>
      </c>
    </row>
    <row r="10860" spans="1:16">
      <c r="A10860" s="6">
        <v>16</v>
      </c>
      <c r="B10860" s="6">
        <v>14</v>
      </c>
      <c r="C10860" s="6">
        <v>6</v>
      </c>
      <c r="D10860" s="6">
        <f t="shared" si="2197"/>
        <v>36</v>
      </c>
      <c r="E10860" s="5">
        <f t="shared" si="2198"/>
        <v>6616.761100354398</v>
      </c>
      <c r="F10860" s="5">
        <f t="shared" si="2199"/>
        <v>593.44900480898184</v>
      </c>
      <c r="G10860" s="5">
        <f t="shared" si="2200"/>
        <v>290.89345874736784</v>
      </c>
      <c r="H10860" s="5">
        <f t="shared" si="2201"/>
        <v>7501.1035639107477</v>
      </c>
      <c r="I10860" s="5">
        <f t="shared" si="2202"/>
        <v>720</v>
      </c>
      <c r="J10860" s="5">
        <f t="shared" si="2203"/>
        <v>6781.1035639107477</v>
      </c>
      <c r="K10860" s="2">
        <f t="shared" si="2204"/>
        <v>142727.49242900603</v>
      </c>
      <c r="L10860" s="2">
        <f t="shared" si="2205"/>
        <v>186316</v>
      </c>
      <c r="M10860" s="2">
        <f t="shared" si="2206"/>
        <v>25520</v>
      </c>
      <c r="N10860" s="6">
        <f t="shared" si="2207"/>
        <v>0</v>
      </c>
      <c r="O10860" s="2">
        <f t="shared" si="2208"/>
        <v>-1931.4924290060299</v>
      </c>
      <c r="P10860" s="2" t="str">
        <f t="shared" si="2209"/>
        <v/>
      </c>
    </row>
    <row r="10861" spans="1:16">
      <c r="A10861" s="6">
        <v>16</v>
      </c>
      <c r="B10861" s="6">
        <v>14</v>
      </c>
      <c r="C10861" s="6">
        <v>7</v>
      </c>
      <c r="D10861" s="6">
        <f t="shared" si="2197"/>
        <v>37</v>
      </c>
      <c r="E10861" s="5">
        <f t="shared" si="2198"/>
        <v>6616.761100354398</v>
      </c>
      <c r="F10861" s="5">
        <f t="shared" si="2199"/>
        <v>593.44900480898184</v>
      </c>
      <c r="G10861" s="5">
        <f t="shared" si="2200"/>
        <v>343.61789814532818</v>
      </c>
      <c r="H10861" s="5">
        <f t="shared" si="2201"/>
        <v>7553.8280033087085</v>
      </c>
      <c r="I10861" s="5">
        <f t="shared" si="2202"/>
        <v>720</v>
      </c>
      <c r="J10861" s="5">
        <f t="shared" si="2203"/>
        <v>6833.8280033087085</v>
      </c>
      <c r="K10861" s="2">
        <f t="shared" si="2204"/>
        <v>143642.84727966506</v>
      </c>
      <c r="L10861" s="2">
        <f t="shared" si="2205"/>
        <v>189016</v>
      </c>
      <c r="M10861" s="2">
        <f t="shared" si="2206"/>
        <v>26400</v>
      </c>
      <c r="N10861" s="6">
        <f t="shared" si="2207"/>
        <v>0</v>
      </c>
      <c r="O10861" s="2">
        <f t="shared" si="2208"/>
        <v>-1026.8472796650603</v>
      </c>
      <c r="P10861" s="2" t="str">
        <f t="shared" si="2209"/>
        <v/>
      </c>
    </row>
    <row r="10862" spans="1:16">
      <c r="A10862" s="6">
        <v>16</v>
      </c>
      <c r="B10862" s="6">
        <v>14</v>
      </c>
      <c r="C10862" s="6">
        <v>8</v>
      </c>
      <c r="D10862" s="6">
        <f t="shared" si="2197"/>
        <v>38</v>
      </c>
      <c r="E10862" s="5">
        <f t="shared" si="2198"/>
        <v>6616.761100354398</v>
      </c>
      <c r="F10862" s="5">
        <f t="shared" si="2199"/>
        <v>593.44900480898184</v>
      </c>
      <c r="G10862" s="5">
        <f t="shared" si="2200"/>
        <v>397.61499642530839</v>
      </c>
      <c r="H10862" s="5">
        <f t="shared" si="2201"/>
        <v>7607.8251015886881</v>
      </c>
      <c r="I10862" s="5">
        <f t="shared" si="2202"/>
        <v>720</v>
      </c>
      <c r="J10862" s="5">
        <f t="shared" si="2203"/>
        <v>6887.8251015886881</v>
      </c>
      <c r="K10862" s="2">
        <f t="shared" si="2204"/>
        <v>144580.29690258141</v>
      </c>
      <c r="L10862" s="2">
        <f t="shared" si="2205"/>
        <v>191716</v>
      </c>
      <c r="M10862" s="2">
        <f t="shared" si="2206"/>
        <v>27280</v>
      </c>
      <c r="N10862" s="6">
        <f t="shared" si="2207"/>
        <v>0</v>
      </c>
      <c r="O10862" s="2">
        <f t="shared" si="2208"/>
        <v>-144.29690258140909</v>
      </c>
      <c r="P10862" s="2" t="str">
        <f t="shared" si="2209"/>
        <v/>
      </c>
    </row>
    <row r="10863" spans="1:16">
      <c r="A10863" s="6">
        <v>16</v>
      </c>
      <c r="B10863" s="6">
        <v>14</v>
      </c>
      <c r="C10863" s="6">
        <v>9</v>
      </c>
      <c r="D10863" s="6">
        <f t="shared" si="2197"/>
        <v>39</v>
      </c>
      <c r="E10863" s="5">
        <f t="shared" si="2198"/>
        <v>6616.761100354398</v>
      </c>
      <c r="F10863" s="5">
        <f t="shared" si="2199"/>
        <v>593.44900480898184</v>
      </c>
      <c r="G10863" s="5">
        <f t="shared" si="2200"/>
        <v>452.90833186570285</v>
      </c>
      <c r="H10863" s="5">
        <f t="shared" si="2201"/>
        <v>7663.118437029083</v>
      </c>
      <c r="I10863" s="5">
        <f t="shared" si="2202"/>
        <v>720</v>
      </c>
      <c r="J10863" s="5">
        <f t="shared" si="2203"/>
        <v>6943.118437029083</v>
      </c>
      <c r="K10863" s="2">
        <f t="shared" si="2204"/>
        <v>145540.25064286601</v>
      </c>
      <c r="L10863" s="2">
        <f t="shared" si="2205"/>
        <v>194416</v>
      </c>
      <c r="M10863" s="2">
        <f t="shared" si="2206"/>
        <v>28160</v>
      </c>
      <c r="N10863" s="6">
        <f t="shared" si="2207"/>
        <v>0</v>
      </c>
      <c r="O10863" s="2">
        <f t="shared" si="2208"/>
        <v>715.74935713398736</v>
      </c>
      <c r="P10863" s="2" t="str">
        <f t="shared" si="2209"/>
        <v/>
      </c>
    </row>
    <row r="10864" spans="1:16">
      <c r="A10864" s="6">
        <v>16</v>
      </c>
      <c r="B10864" s="6">
        <v>14</v>
      </c>
      <c r="C10864" s="6">
        <v>10</v>
      </c>
      <c r="D10864" s="6">
        <f t="shared" si="2197"/>
        <v>40</v>
      </c>
      <c r="E10864" s="5">
        <f t="shared" si="2198"/>
        <v>6616.761100354398</v>
      </c>
      <c r="F10864" s="5">
        <f t="shared" si="2199"/>
        <v>593.44900480898184</v>
      </c>
      <c r="G10864" s="5">
        <f t="shared" si="2200"/>
        <v>509.52187334891573</v>
      </c>
      <c r="H10864" s="5">
        <f t="shared" si="2201"/>
        <v>7719.7319785122954</v>
      </c>
      <c r="I10864" s="5">
        <f t="shared" si="2202"/>
        <v>720</v>
      </c>
      <c r="J10864" s="5">
        <f t="shared" si="2203"/>
        <v>6999.7319785122954</v>
      </c>
      <c r="K10864" s="2">
        <f t="shared" si="2204"/>
        <v>146523.12462694958</v>
      </c>
      <c r="L10864" s="2">
        <f t="shared" si="2205"/>
        <v>197116</v>
      </c>
      <c r="M10864" s="2">
        <f t="shared" si="2206"/>
        <v>29040</v>
      </c>
      <c r="N10864" s="6">
        <f t="shared" si="2207"/>
        <v>0</v>
      </c>
      <c r="O10864" s="2">
        <f t="shared" si="2208"/>
        <v>1552.875373050425</v>
      </c>
      <c r="P10864" s="2" t="str">
        <f t="shared" si="2209"/>
        <v/>
      </c>
    </row>
    <row r="10865" spans="1:16">
      <c r="A10865" s="6">
        <v>16</v>
      </c>
      <c r="B10865" s="6">
        <v>14</v>
      </c>
      <c r="C10865" s="6">
        <v>11</v>
      </c>
      <c r="D10865" s="6">
        <f t="shared" si="2197"/>
        <v>41</v>
      </c>
      <c r="E10865" s="5">
        <f t="shared" si="2198"/>
        <v>6616.761100354398</v>
      </c>
      <c r="F10865" s="5">
        <f t="shared" si="2199"/>
        <v>593.44900480898184</v>
      </c>
      <c r="G10865" s="5">
        <f t="shared" si="2200"/>
        <v>567.47998644235474</v>
      </c>
      <c r="H10865" s="5">
        <f t="shared" si="2201"/>
        <v>7777.6900916057348</v>
      </c>
      <c r="I10865" s="5">
        <f t="shared" si="2202"/>
        <v>720</v>
      </c>
      <c r="J10865" s="5">
        <f t="shared" si="2203"/>
        <v>7057.6900916057348</v>
      </c>
      <c r="K10865" s="2">
        <f t="shared" si="2204"/>
        <v>147529.34186815511</v>
      </c>
      <c r="L10865" s="2">
        <f t="shared" si="2205"/>
        <v>199816</v>
      </c>
      <c r="M10865" s="2">
        <f t="shared" si="2206"/>
        <v>29920</v>
      </c>
      <c r="N10865" s="6">
        <f t="shared" si="2207"/>
        <v>0</v>
      </c>
      <c r="O10865" s="2">
        <f t="shared" si="2208"/>
        <v>2366.658131844888</v>
      </c>
      <c r="P10865" s="2" t="str">
        <f t="shared" si="2209"/>
        <v/>
      </c>
    </row>
    <row r="10866" spans="1:16">
      <c r="A10866" s="6">
        <v>16</v>
      </c>
      <c r="B10866" s="6">
        <v>14</v>
      </c>
      <c r="C10866" s="6">
        <v>12</v>
      </c>
      <c r="D10866" s="6">
        <f t="shared" si="2197"/>
        <v>42</v>
      </c>
      <c r="E10866" s="5">
        <f t="shared" si="2198"/>
        <v>6616.761100354398</v>
      </c>
      <c r="F10866" s="5">
        <f t="shared" si="2199"/>
        <v>593.44900480898184</v>
      </c>
      <c r="G10866" s="5">
        <f t="shared" si="2200"/>
        <v>626.80743957041921</v>
      </c>
      <c r="H10866" s="5">
        <f t="shared" si="2201"/>
        <v>7837.0175447337988</v>
      </c>
      <c r="I10866" s="5">
        <f t="shared" si="2202"/>
        <v>720</v>
      </c>
      <c r="J10866" s="5">
        <f t="shared" si="2203"/>
        <v>7117.0175447337988</v>
      </c>
      <c r="K10866" s="2">
        <f t="shared" si="2204"/>
        <v>148559.33237385069</v>
      </c>
      <c r="L10866" s="2">
        <f t="shared" si="2205"/>
        <v>202516</v>
      </c>
      <c r="M10866" s="2">
        <f t="shared" si="2206"/>
        <v>30800</v>
      </c>
      <c r="N10866" s="6">
        <f t="shared" si="2207"/>
        <v>0</v>
      </c>
      <c r="O10866" s="2">
        <f t="shared" si="2208"/>
        <v>3156.6676261493121</v>
      </c>
      <c r="P10866" s="2" t="str">
        <f t="shared" si="2209"/>
        <v/>
      </c>
    </row>
    <row r="10867" spans="1:16">
      <c r="A10867" s="6">
        <v>16</v>
      </c>
      <c r="B10867" s="6">
        <v>14</v>
      </c>
      <c r="C10867" s="6">
        <v>13</v>
      </c>
      <c r="D10867" s="6">
        <f t="shared" si="2197"/>
        <v>43</v>
      </c>
      <c r="E10867" s="5">
        <f t="shared" si="2198"/>
        <v>6616.761100354398</v>
      </c>
      <c r="F10867" s="5">
        <f t="shared" si="2199"/>
        <v>593.44900480898184</v>
      </c>
      <c r="G10867" s="5">
        <f t="shared" si="2200"/>
        <v>687.52941027880343</v>
      </c>
      <c r="H10867" s="5">
        <f t="shared" si="2201"/>
        <v>7897.7395154421829</v>
      </c>
      <c r="I10867" s="5">
        <f t="shared" si="2202"/>
        <v>720</v>
      </c>
      <c r="J10867" s="5">
        <f t="shared" si="2203"/>
        <v>7177.7395154421829</v>
      </c>
      <c r="K10867" s="2">
        <f t="shared" si="2204"/>
        <v>149613.53325420455</v>
      </c>
      <c r="L10867" s="2">
        <f t="shared" si="2205"/>
        <v>205216</v>
      </c>
      <c r="M10867" s="2">
        <f t="shared" si="2206"/>
        <v>31680</v>
      </c>
      <c r="N10867" s="6">
        <f t="shared" si="2207"/>
        <v>0</v>
      </c>
      <c r="O10867" s="2">
        <f t="shared" si="2208"/>
        <v>3922.4667457954492</v>
      </c>
      <c r="P10867" s="2" t="str">
        <f t="shared" si="2209"/>
        <v/>
      </c>
    </row>
    <row r="10868" spans="1:16">
      <c r="A10868" s="6">
        <v>16</v>
      </c>
      <c r="B10868" s="6">
        <v>14</v>
      </c>
      <c r="C10868" s="6">
        <v>14</v>
      </c>
      <c r="D10868" s="6">
        <f t="shared" si="2197"/>
        <v>44</v>
      </c>
      <c r="E10868" s="5">
        <f t="shared" si="2198"/>
        <v>6616.761100354398</v>
      </c>
      <c r="F10868" s="5">
        <f t="shared" si="2199"/>
        <v>593.44900480898184</v>
      </c>
      <c r="G10868" s="5">
        <f t="shared" si="2200"/>
        <v>749.67149159246469</v>
      </c>
      <c r="H10868" s="5">
        <f t="shared" si="2201"/>
        <v>7959.8815967558448</v>
      </c>
      <c r="I10868" s="5">
        <f t="shared" si="2202"/>
        <v>720</v>
      </c>
      <c r="J10868" s="5">
        <f t="shared" si="2203"/>
        <v>7239.8815967558448</v>
      </c>
      <c r="K10868" s="2">
        <f t="shared" si="2204"/>
        <v>150692.38883256674</v>
      </c>
      <c r="L10868" s="2">
        <f t="shared" si="2205"/>
        <v>207916</v>
      </c>
      <c r="M10868" s="2">
        <f t="shared" si="2206"/>
        <v>32560</v>
      </c>
      <c r="N10868" s="6">
        <f t="shared" si="2207"/>
        <v>0</v>
      </c>
      <c r="O10868" s="2">
        <f t="shared" si="2208"/>
        <v>4663.6111674332642</v>
      </c>
      <c r="P10868" s="2" t="str">
        <f t="shared" si="2209"/>
        <v/>
      </c>
    </row>
    <row r="10869" spans="1:16">
      <c r="A10869" s="6">
        <v>16</v>
      </c>
      <c r="B10869" s="6">
        <v>14</v>
      </c>
      <c r="C10869" s="6">
        <v>15</v>
      </c>
      <c r="D10869" s="6">
        <f t="shared" si="2197"/>
        <v>45</v>
      </c>
      <c r="E10869" s="5">
        <f t="shared" si="2198"/>
        <v>6616.761100354398</v>
      </c>
      <c r="F10869" s="5">
        <f t="shared" si="2199"/>
        <v>593.44900480898184</v>
      </c>
      <c r="G10869" s="5">
        <f t="shared" si="2200"/>
        <v>813.25969846861108</v>
      </c>
      <c r="H10869" s="5">
        <f t="shared" si="2201"/>
        <v>8023.4698036319915</v>
      </c>
      <c r="I10869" s="5">
        <f t="shared" si="2202"/>
        <v>720</v>
      </c>
      <c r="J10869" s="5">
        <f t="shared" si="2203"/>
        <v>7303.4698036319915</v>
      </c>
      <c r="K10869" s="2">
        <f t="shared" si="2204"/>
        <v>151796.35075749987</v>
      </c>
      <c r="L10869" s="2">
        <f t="shared" si="2205"/>
        <v>210616</v>
      </c>
      <c r="M10869" s="2">
        <f t="shared" si="2206"/>
        <v>33440</v>
      </c>
      <c r="N10869" s="6">
        <f t="shared" si="2207"/>
        <v>0</v>
      </c>
      <c r="O10869" s="2">
        <f t="shared" si="2208"/>
        <v>5379.6492425001343</v>
      </c>
      <c r="P10869" s="2" t="str">
        <f t="shared" si="2209"/>
        <v/>
      </c>
    </row>
    <row r="10870" spans="1:16">
      <c r="A10870" s="6">
        <v>16</v>
      </c>
      <c r="B10870" s="6">
        <v>14</v>
      </c>
      <c r="C10870" s="6">
        <v>16</v>
      </c>
      <c r="D10870" s="6">
        <f t="shared" si="2197"/>
        <v>46</v>
      </c>
      <c r="E10870" s="5">
        <f t="shared" si="2198"/>
        <v>6616.761100354398</v>
      </c>
      <c r="F10870" s="5">
        <f t="shared" si="2199"/>
        <v>593.44900480898184</v>
      </c>
      <c r="G10870" s="5">
        <f t="shared" si="2200"/>
        <v>878.32047434610013</v>
      </c>
      <c r="H10870" s="5">
        <f t="shared" si="2201"/>
        <v>8088.53057950948</v>
      </c>
      <c r="I10870" s="5">
        <f t="shared" si="2202"/>
        <v>720</v>
      </c>
      <c r="J10870" s="5">
        <f t="shared" si="2203"/>
        <v>7368.53057950948</v>
      </c>
      <c r="K10870" s="2">
        <f t="shared" si="2204"/>
        <v>152925.87811648403</v>
      </c>
      <c r="L10870" s="2">
        <f t="shared" si="2205"/>
        <v>213316</v>
      </c>
      <c r="M10870" s="2">
        <f t="shared" si="2206"/>
        <v>34320</v>
      </c>
      <c r="N10870" s="6">
        <f t="shared" si="2207"/>
        <v>0</v>
      </c>
      <c r="O10870" s="2">
        <f t="shared" si="2208"/>
        <v>6070.1218835159671</v>
      </c>
      <c r="P10870" s="2" t="str">
        <f t="shared" si="2209"/>
        <v/>
      </c>
    </row>
    <row r="10871" spans="1:16">
      <c r="A10871" s="6">
        <v>16</v>
      </c>
      <c r="B10871" s="6">
        <v>14</v>
      </c>
      <c r="C10871" s="6">
        <v>17</v>
      </c>
      <c r="D10871" s="6">
        <f t="shared" si="2197"/>
        <v>47</v>
      </c>
      <c r="E10871" s="5">
        <f t="shared" si="2198"/>
        <v>6616.761100354398</v>
      </c>
      <c r="F10871" s="5">
        <f t="shared" si="2199"/>
        <v>593.44900480898184</v>
      </c>
      <c r="G10871" s="5">
        <f t="shared" si="2200"/>
        <v>944.88069779264049</v>
      </c>
      <c r="H10871" s="5">
        <f t="shared" si="2201"/>
        <v>8155.0908029560205</v>
      </c>
      <c r="I10871" s="5">
        <f t="shared" si="2202"/>
        <v>720</v>
      </c>
      <c r="J10871" s="5">
        <f t="shared" si="2203"/>
        <v>7435.0908029560205</v>
      </c>
      <c r="K10871" s="2">
        <f t="shared" si="2204"/>
        <v>154081.4375513198</v>
      </c>
      <c r="L10871" s="2">
        <f t="shared" si="2205"/>
        <v>216016</v>
      </c>
      <c r="M10871" s="2">
        <f t="shared" si="2206"/>
        <v>35200</v>
      </c>
      <c r="N10871" s="6">
        <f t="shared" si="2207"/>
        <v>0</v>
      </c>
      <c r="O10871" s="2">
        <f t="shared" si="2208"/>
        <v>6734.5624486801971</v>
      </c>
      <c r="P10871" s="2" t="str">
        <f t="shared" si="2209"/>
        <v/>
      </c>
    </row>
    <row r="10872" spans="1:16">
      <c r="A10872" s="6">
        <v>16</v>
      </c>
      <c r="B10872" s="6">
        <v>14</v>
      </c>
      <c r="C10872" s="6">
        <v>18</v>
      </c>
      <c r="D10872" s="6">
        <f t="shared" si="2197"/>
        <v>48</v>
      </c>
      <c r="E10872" s="5">
        <f t="shared" si="2198"/>
        <v>6616.761100354398</v>
      </c>
      <c r="F10872" s="5">
        <f t="shared" si="2199"/>
        <v>593.44900480898184</v>
      </c>
      <c r="G10872" s="5">
        <f t="shared" si="2200"/>
        <v>1012.9676892512279</v>
      </c>
      <c r="H10872" s="5">
        <f t="shared" si="2201"/>
        <v>8223.177794414607</v>
      </c>
      <c r="I10872" s="5">
        <f t="shared" si="2202"/>
        <v>720</v>
      </c>
      <c r="J10872" s="5">
        <f t="shared" si="2203"/>
        <v>7503.177794414607</v>
      </c>
      <c r="K10872" s="2">
        <f t="shared" si="2204"/>
        <v>155263.50337525358</v>
      </c>
      <c r="L10872" s="2">
        <f t="shared" si="2205"/>
        <v>218716</v>
      </c>
      <c r="M10872" s="2">
        <f t="shared" si="2206"/>
        <v>36080</v>
      </c>
      <c r="N10872" s="6">
        <f t="shared" si="2207"/>
        <v>0</v>
      </c>
      <c r="O10872" s="2">
        <f t="shared" si="2208"/>
        <v>7372.4966247464181</v>
      </c>
      <c r="P10872" s="2" t="str">
        <f t="shared" si="2209"/>
        <v/>
      </c>
    </row>
    <row r="10873" spans="1:16">
      <c r="A10873" s="6">
        <v>16</v>
      </c>
      <c r="B10873" s="6">
        <v>14</v>
      </c>
      <c r="C10873" s="6">
        <v>19</v>
      </c>
      <c r="D10873" s="6">
        <f t="shared" si="2197"/>
        <v>49</v>
      </c>
      <c r="E10873" s="5">
        <f t="shared" si="2198"/>
        <v>6616.761100354398</v>
      </c>
      <c r="F10873" s="5">
        <f t="shared" si="2199"/>
        <v>593.44900480898184</v>
      </c>
      <c r="G10873" s="5">
        <f t="shared" si="2200"/>
        <v>1082.6092178872495</v>
      </c>
      <c r="H10873" s="5">
        <f t="shared" si="2201"/>
        <v>8292.8193230506295</v>
      </c>
      <c r="I10873" s="5">
        <f t="shared" si="2202"/>
        <v>720</v>
      </c>
      <c r="J10873" s="5">
        <f t="shared" si="2203"/>
        <v>7572.8193230506295</v>
      </c>
      <c r="K10873" s="2">
        <f t="shared" si="2204"/>
        <v>156472.55769185119</v>
      </c>
      <c r="L10873" s="2">
        <f t="shared" si="2205"/>
        <v>221416</v>
      </c>
      <c r="M10873" s="2">
        <f t="shared" si="2206"/>
        <v>36960</v>
      </c>
      <c r="N10873" s="6">
        <f t="shared" si="2207"/>
        <v>0</v>
      </c>
      <c r="O10873" s="2">
        <f t="shared" si="2208"/>
        <v>7983.4423081488058</v>
      </c>
      <c r="P10873" s="2" t="str">
        <f t="shared" si="2209"/>
        <v/>
      </c>
    </row>
    <row r="10874" spans="1:16">
      <c r="A10874" s="6">
        <v>16</v>
      </c>
      <c r="B10874" s="6">
        <v>14</v>
      </c>
      <c r="C10874" s="6">
        <v>20</v>
      </c>
      <c r="D10874" s="6">
        <f t="shared" si="2197"/>
        <v>50</v>
      </c>
      <c r="E10874" s="5">
        <f t="shared" si="2198"/>
        <v>6616.761100354398</v>
      </c>
      <c r="F10874" s="5">
        <f t="shared" si="2199"/>
        <v>593.44900480898184</v>
      </c>
      <c r="G10874" s="5">
        <f t="shared" si="2200"/>
        <v>1153.8335085377266</v>
      </c>
      <c r="H10874" s="5">
        <f t="shared" si="2201"/>
        <v>8364.0436137011056</v>
      </c>
      <c r="I10874" s="5">
        <f t="shared" si="2202"/>
        <v>720</v>
      </c>
      <c r="J10874" s="5">
        <f t="shared" si="2203"/>
        <v>7644.0436137011056</v>
      </c>
      <c r="K10874" s="2">
        <f t="shared" si="2204"/>
        <v>157709.0905156442</v>
      </c>
      <c r="L10874" s="2">
        <f t="shared" si="2205"/>
        <v>224116</v>
      </c>
      <c r="M10874" s="2">
        <f t="shared" si="2206"/>
        <v>37840</v>
      </c>
      <c r="N10874" s="6">
        <f t="shared" si="2207"/>
        <v>0</v>
      </c>
      <c r="O10874" s="2">
        <f t="shared" si="2208"/>
        <v>8566.9094843557978</v>
      </c>
      <c r="P10874" s="2" t="str">
        <f t="shared" si="2209"/>
        <v/>
      </c>
    </row>
    <row r="10875" spans="1:16">
      <c r="A10875" s="6">
        <v>16</v>
      </c>
      <c r="B10875" s="6">
        <v>14</v>
      </c>
      <c r="C10875" s="6">
        <v>21</v>
      </c>
      <c r="D10875" s="6">
        <f t="shared" si="2197"/>
        <v>51</v>
      </c>
      <c r="E10875" s="5">
        <f t="shared" si="2198"/>
        <v>6616.761100354398</v>
      </c>
      <c r="F10875" s="5">
        <f t="shared" si="2199"/>
        <v>593.44900480898184</v>
      </c>
      <c r="G10875" s="5">
        <f t="shared" si="2200"/>
        <v>1226.6692487641703</v>
      </c>
      <c r="H10875" s="5">
        <f t="shared" si="2201"/>
        <v>8436.8793539275503</v>
      </c>
      <c r="I10875" s="5">
        <f t="shared" si="2202"/>
        <v>720</v>
      </c>
      <c r="J10875" s="5">
        <f t="shared" si="2203"/>
        <v>7716.8793539275503</v>
      </c>
      <c r="K10875" s="2">
        <f t="shared" si="2204"/>
        <v>158973.59989457551</v>
      </c>
      <c r="L10875" s="2">
        <f t="shared" si="2205"/>
        <v>226816</v>
      </c>
      <c r="M10875" s="2">
        <f t="shared" si="2206"/>
        <v>38720</v>
      </c>
      <c r="N10875" s="6">
        <f t="shared" si="2207"/>
        <v>0</v>
      </c>
      <c r="O10875" s="2">
        <f t="shared" si="2208"/>
        <v>9122.4001054244873</v>
      </c>
      <c r="P10875" s="2" t="str">
        <f t="shared" si="2209"/>
        <v/>
      </c>
    </row>
    <row r="10876" spans="1:16">
      <c r="A10876" s="6">
        <v>16</v>
      </c>
      <c r="B10876" s="6">
        <v>14</v>
      </c>
      <c r="C10876" s="6">
        <v>22</v>
      </c>
      <c r="D10876" s="6">
        <f t="shared" si="2197"/>
        <v>52</v>
      </c>
      <c r="E10876" s="5">
        <f t="shared" si="2198"/>
        <v>6616.761100354398</v>
      </c>
      <c r="F10876" s="5">
        <f t="shared" si="2199"/>
        <v>593.44900480898184</v>
      </c>
      <c r="G10876" s="5">
        <f t="shared" si="2200"/>
        <v>1301.1455960105666</v>
      </c>
      <c r="H10876" s="5">
        <f t="shared" si="2201"/>
        <v>8511.3557011739467</v>
      </c>
      <c r="I10876" s="5">
        <f t="shared" si="2202"/>
        <v>720</v>
      </c>
      <c r="J10876" s="5">
        <f t="shared" si="2203"/>
        <v>7791.3557011739467</v>
      </c>
      <c r="K10876" s="2">
        <f t="shared" si="2204"/>
        <v>160266.59203426991</v>
      </c>
      <c r="L10876" s="2">
        <f t="shared" si="2205"/>
        <v>229516</v>
      </c>
      <c r="M10876" s="2">
        <f t="shared" si="2206"/>
        <v>39600</v>
      </c>
      <c r="N10876" s="6">
        <f t="shared" si="2207"/>
        <v>0</v>
      </c>
      <c r="O10876" s="2">
        <f t="shared" si="2208"/>
        <v>9649.4079657300899</v>
      </c>
      <c r="P10876" s="2" t="str">
        <f t="shared" si="2209"/>
        <v/>
      </c>
    </row>
    <row r="10877" spans="1:16">
      <c r="A10877" s="6">
        <v>16</v>
      </c>
      <c r="B10877" s="6">
        <v>14</v>
      </c>
      <c r="C10877" s="6">
        <v>23</v>
      </c>
      <c r="D10877" s="6">
        <f t="shared" si="2197"/>
        <v>53</v>
      </c>
      <c r="E10877" s="5">
        <f t="shared" si="2198"/>
        <v>6616.761100354398</v>
      </c>
      <c r="F10877" s="5">
        <f t="shared" si="2199"/>
        <v>593.44900480898184</v>
      </c>
      <c r="G10877" s="5">
        <f t="shared" si="2200"/>
        <v>1377.292184868003</v>
      </c>
      <c r="H10877" s="5">
        <f t="shared" si="2201"/>
        <v>8587.5022900313834</v>
      </c>
      <c r="I10877" s="5">
        <f t="shared" si="2202"/>
        <v>720</v>
      </c>
      <c r="J10877" s="5">
        <f t="shared" si="2203"/>
        <v>7867.5022900313834</v>
      </c>
      <c r="K10877" s="2">
        <f t="shared" si="2204"/>
        <v>161588.58142415597</v>
      </c>
      <c r="L10877" s="2">
        <f t="shared" si="2205"/>
        <v>232216</v>
      </c>
      <c r="M10877" s="2">
        <f t="shared" si="2206"/>
        <v>40480</v>
      </c>
      <c r="N10877" s="6">
        <f t="shared" si="2207"/>
        <v>0</v>
      </c>
      <c r="O10877" s="2">
        <f t="shared" si="2208"/>
        <v>10147.418575844029</v>
      </c>
      <c r="P10877" s="2" t="str">
        <f t="shared" si="2209"/>
        <v/>
      </c>
    </row>
    <row r="10878" spans="1:16">
      <c r="A10878" s="6">
        <v>16</v>
      </c>
      <c r="B10878" s="6">
        <v>14</v>
      </c>
      <c r="C10878" s="6">
        <v>24</v>
      </c>
      <c r="D10878" s="6">
        <f t="shared" si="2197"/>
        <v>54</v>
      </c>
      <c r="E10878" s="5">
        <f t="shared" si="2198"/>
        <v>6616.761100354398</v>
      </c>
      <c r="F10878" s="5">
        <f t="shared" si="2199"/>
        <v>593.44900480898184</v>
      </c>
      <c r="G10878" s="5">
        <f t="shared" si="2200"/>
        <v>1455.1391344474989</v>
      </c>
      <c r="H10878" s="5">
        <f t="shared" si="2201"/>
        <v>8665.3492396108795</v>
      </c>
      <c r="I10878" s="5">
        <f t="shared" si="2202"/>
        <v>720</v>
      </c>
      <c r="J10878" s="5">
        <f t="shared" si="2203"/>
        <v>7945.3492396108795</v>
      </c>
      <c r="K10878" s="2">
        <f t="shared" si="2204"/>
        <v>162940.09096546666</v>
      </c>
      <c r="L10878" s="2">
        <f t="shared" si="2205"/>
        <v>234916</v>
      </c>
      <c r="M10878" s="2">
        <f t="shared" si="2206"/>
        <v>41360</v>
      </c>
      <c r="N10878" s="6">
        <f t="shared" si="2207"/>
        <v>0</v>
      </c>
      <c r="O10878" s="2">
        <f t="shared" si="2208"/>
        <v>10615.909034533339</v>
      </c>
      <c r="P10878" s="2" t="str">
        <f t="shared" si="2209"/>
        <v/>
      </c>
    </row>
    <row r="10879" spans="1:16">
      <c r="A10879" s="6">
        <v>16</v>
      </c>
      <c r="B10879" s="6">
        <v>14</v>
      </c>
      <c r="C10879" s="6">
        <v>25</v>
      </c>
      <c r="D10879" s="6">
        <f t="shared" si="2197"/>
        <v>55</v>
      </c>
      <c r="E10879" s="5">
        <f t="shared" si="2198"/>
        <v>6616.761100354398</v>
      </c>
      <c r="F10879" s="5">
        <f t="shared" si="2199"/>
        <v>593.44900480898184</v>
      </c>
      <c r="G10879" s="5">
        <f t="shared" si="2200"/>
        <v>1534.7170558625965</v>
      </c>
      <c r="H10879" s="5">
        <f t="shared" si="2201"/>
        <v>8744.9271610259766</v>
      </c>
      <c r="I10879" s="5">
        <f t="shared" si="2202"/>
        <v>720</v>
      </c>
      <c r="J10879" s="5">
        <f t="shared" si="2203"/>
        <v>8024.9271610259766</v>
      </c>
      <c r="K10879" s="2">
        <f t="shared" si="2204"/>
        <v>164321.65210114542</v>
      </c>
      <c r="L10879" s="2">
        <f t="shared" si="2205"/>
        <v>237616</v>
      </c>
      <c r="M10879" s="2">
        <f t="shared" si="2206"/>
        <v>42240</v>
      </c>
      <c r="N10879" s="6">
        <f t="shared" si="2207"/>
        <v>0</v>
      </c>
      <c r="O10879" s="2">
        <f t="shared" si="2208"/>
        <v>11054.347898854583</v>
      </c>
      <c r="P10879" s="2" t="str">
        <f t="shared" si="2209"/>
        <v/>
      </c>
    </row>
    <row r="10880" spans="1:16">
      <c r="A10880" s="6">
        <v>16</v>
      </c>
      <c r="B10880" s="6">
        <v>14</v>
      </c>
      <c r="C10880" s="6">
        <v>26</v>
      </c>
      <c r="D10880" s="6">
        <f t="shared" si="2197"/>
        <v>56</v>
      </c>
      <c r="E10880" s="5">
        <f t="shared" si="2198"/>
        <v>6616.761100354398</v>
      </c>
      <c r="F10880" s="5">
        <f t="shared" si="2199"/>
        <v>593.44900480898184</v>
      </c>
      <c r="G10880" s="5">
        <f t="shared" si="2200"/>
        <v>1616.0570598233144</v>
      </c>
      <c r="H10880" s="5">
        <f t="shared" si="2201"/>
        <v>8826.2671649866934</v>
      </c>
      <c r="I10880" s="5">
        <f t="shared" si="2202"/>
        <v>720</v>
      </c>
      <c r="J10880" s="5">
        <f t="shared" si="2203"/>
        <v>8106.2671649866934</v>
      </c>
      <c r="K10880" s="2">
        <f t="shared" si="2204"/>
        <v>165733.80494768565</v>
      </c>
      <c r="L10880" s="2">
        <f t="shared" si="2205"/>
        <v>240316</v>
      </c>
      <c r="M10880" s="2">
        <f t="shared" si="2206"/>
        <v>43120</v>
      </c>
      <c r="N10880" s="6">
        <f t="shared" si="2207"/>
        <v>0</v>
      </c>
      <c r="O10880" s="2">
        <f t="shared" si="2208"/>
        <v>11462.195052314346</v>
      </c>
      <c r="P10880" s="2" t="str">
        <f t="shared" si="2209"/>
        <v/>
      </c>
    </row>
    <row r="10881" spans="1:16">
      <c r="A10881" s="6">
        <v>16</v>
      </c>
      <c r="B10881" s="6">
        <v>14</v>
      </c>
      <c r="C10881" s="6">
        <v>27</v>
      </c>
      <c r="D10881" s="6">
        <f t="shared" si="2197"/>
        <v>57</v>
      </c>
      <c r="E10881" s="5">
        <f t="shared" si="2198"/>
        <v>6616.761100354398</v>
      </c>
      <c r="F10881" s="5">
        <f t="shared" si="2199"/>
        <v>593.44900480898184</v>
      </c>
      <c r="G10881" s="5">
        <f t="shared" si="2200"/>
        <v>1699.1907643430709</v>
      </c>
      <c r="H10881" s="5">
        <f t="shared" si="2201"/>
        <v>8909.4008695064513</v>
      </c>
      <c r="I10881" s="5">
        <f t="shared" si="2202"/>
        <v>720</v>
      </c>
      <c r="J10881" s="5">
        <f t="shared" si="2203"/>
        <v>8189.4008695064513</v>
      </c>
      <c r="K10881" s="2">
        <f t="shared" si="2204"/>
        <v>167177.09842893144</v>
      </c>
      <c r="L10881" s="2">
        <f t="shared" si="2205"/>
        <v>243016</v>
      </c>
      <c r="M10881" s="2">
        <f t="shared" si="2206"/>
        <v>44000</v>
      </c>
      <c r="N10881" s="6">
        <f t="shared" si="2207"/>
        <v>0</v>
      </c>
      <c r="O10881" s="2">
        <f t="shared" si="2208"/>
        <v>11838.901571068563</v>
      </c>
      <c r="P10881" s="2" t="str">
        <f t="shared" si="2209"/>
        <v/>
      </c>
    </row>
    <row r="10882" spans="1:16">
      <c r="A10882" s="6">
        <v>16</v>
      </c>
      <c r="B10882" s="6">
        <v>14</v>
      </c>
      <c r="C10882" s="6">
        <v>28</v>
      </c>
      <c r="D10882" s="6">
        <f t="shared" si="2197"/>
        <v>58</v>
      </c>
      <c r="E10882" s="5">
        <f t="shared" si="2198"/>
        <v>6616.761100354398</v>
      </c>
      <c r="F10882" s="5">
        <f t="shared" si="2199"/>
        <v>593.44900480898184</v>
      </c>
      <c r="G10882" s="5">
        <f t="shared" si="2200"/>
        <v>1784.1503025602246</v>
      </c>
      <c r="H10882" s="5">
        <f t="shared" si="2201"/>
        <v>8994.360407723605</v>
      </c>
      <c r="I10882" s="5">
        <f t="shared" si="2202"/>
        <v>720</v>
      </c>
      <c r="J10882" s="5">
        <f t="shared" si="2203"/>
        <v>8274.360407723605</v>
      </c>
      <c r="K10882" s="2">
        <f t="shared" si="2204"/>
        <v>168652.09041186815</v>
      </c>
      <c r="L10882" s="2">
        <f t="shared" si="2205"/>
        <v>245716</v>
      </c>
      <c r="M10882" s="2">
        <f t="shared" si="2206"/>
        <v>44880</v>
      </c>
      <c r="N10882" s="6">
        <f t="shared" si="2207"/>
        <v>0</v>
      </c>
      <c r="O10882" s="2">
        <f t="shared" si="2208"/>
        <v>12183.90958813185</v>
      </c>
      <c r="P10882" s="2" t="str">
        <f t="shared" si="2209"/>
        <v/>
      </c>
    </row>
    <row r="10883" spans="1:16">
      <c r="A10883" s="6">
        <v>16</v>
      </c>
      <c r="B10883" s="6">
        <v>14</v>
      </c>
      <c r="C10883" s="6">
        <v>29</v>
      </c>
      <c r="D10883" s="6">
        <f t="shared" si="2197"/>
        <v>59</v>
      </c>
      <c r="E10883" s="5">
        <f t="shared" si="2198"/>
        <v>6616.761100354398</v>
      </c>
      <c r="F10883" s="5">
        <f t="shared" si="2199"/>
        <v>593.44900480898184</v>
      </c>
      <c r="G10883" s="5">
        <f t="shared" si="2200"/>
        <v>1870.9683306758782</v>
      </c>
      <c r="H10883" s="5">
        <f t="shared" si="2201"/>
        <v>9081.1784358392579</v>
      </c>
      <c r="I10883" s="5">
        <f t="shared" si="2202"/>
        <v>720</v>
      </c>
      <c r="J10883" s="5">
        <f t="shared" si="2203"/>
        <v>8361.1784358392579</v>
      </c>
      <c r="K10883" s="2">
        <f t="shared" si="2204"/>
        <v>170159.34784443156</v>
      </c>
      <c r="L10883" s="2">
        <f t="shared" si="2205"/>
        <v>248416</v>
      </c>
      <c r="M10883" s="2">
        <f t="shared" si="2206"/>
        <v>45760</v>
      </c>
      <c r="N10883" s="6">
        <f t="shared" si="2207"/>
        <v>0</v>
      </c>
      <c r="O10883" s="2">
        <f t="shared" si="2208"/>
        <v>12496.652155568445</v>
      </c>
      <c r="P10883" s="2" t="str">
        <f t="shared" si="2209"/>
        <v/>
      </c>
    </row>
    <row r="10884" spans="1:16">
      <c r="A10884" s="6">
        <v>16</v>
      </c>
      <c r="B10884" s="6">
        <v>14</v>
      </c>
      <c r="C10884" s="6">
        <v>30</v>
      </c>
      <c r="D10884" s="6">
        <f t="shared" ref="D10884:D10947" si="2210">A10884+B10884+C10884</f>
        <v>60</v>
      </c>
      <c r="E10884" s="5">
        <f t="shared" ref="E10884:E10947" si="2211">IF(A10884=0,0,A10884*LABOR_HRS_WK_TOM*SEASON_WEEKS*(1+DIM_PCT_TOM)^A10884)</f>
        <v>6616.761100354398</v>
      </c>
      <c r="F10884" s="5">
        <f t="shared" ref="F10884:F10947" si="2212">IF(B10884=0,0,B10884*LABOR_HRS_WK_CAR*SEASON_WEEKS*(1+DIM_PCT_CAR)^B10884)</f>
        <v>593.44900480898184</v>
      </c>
      <c r="G10884" s="5">
        <f t="shared" ref="G10884:G10947" si="2213">IF(C10884=0,0,C10884*LABOR_HRS_WK_MES*SEASON_WEEKS*(1+DIM_PCT_MES)^C10884)</f>
        <v>1959.6780360096488</v>
      </c>
      <c r="H10884" s="5">
        <f t="shared" ref="H10884:H10947" si="2214">E10884+F10884+G10884</f>
        <v>9169.888141173029</v>
      </c>
      <c r="I10884" s="5">
        <f t="shared" ref="I10884:I10947" si="2215">MIN(H10884,FARMER_HRS)</f>
        <v>720</v>
      </c>
      <c r="J10884" s="5">
        <f t="shared" ref="J10884:J10947" si="2216">MAX(0,H10884-FARMER_HRS)</f>
        <v>8449.888141173029</v>
      </c>
      <c r="K10884" s="2">
        <f t="shared" ref="K10884:K10947" si="2217">I10884*FARMER_RATE+J10884*TEMP_WORKER_RATE</f>
        <v>171699.44689536508</v>
      </c>
      <c r="L10884" s="2">
        <f t="shared" ref="L10884:L10947" si="2218">A10884*PRICE_TOM+B10884*PRICE_CAR+C10884*PRICE_MES</f>
        <v>251116</v>
      </c>
      <c r="M10884" s="2">
        <f t="shared" ref="M10884:M10947" si="2219">A10884*FERT_BED_TOM+B10884*FERT_BED_CAR+C10884*FERT_BED_MES</f>
        <v>46640</v>
      </c>
      <c r="N10884" s="6">
        <f t="shared" ref="N10884:N10947" si="2220">IF(AND(D10884&lt;=TOTAL_BEDS,J10884&lt;=TEMP_WORKER_MAX*TEMP_WORKER_HRS),1,0)</f>
        <v>0</v>
      </c>
      <c r="O10884" s="2">
        <f t="shared" ref="O10884:O10947" si="2221">L10884-M10884-K10884-FIXED_COSTS</f>
        <v>12776.553104634921</v>
      </c>
      <c r="P10884" s="2" t="str">
        <f t="shared" ref="P10884:P10947" si="2222">IF(N10884=1,O10884,"")</f>
        <v/>
      </c>
    </row>
    <row r="10885" spans="1:16">
      <c r="A10885" s="6">
        <v>16</v>
      </c>
      <c r="B10885" s="6">
        <v>15</v>
      </c>
      <c r="C10885" s="6">
        <v>0</v>
      </c>
      <c r="D10885" s="6">
        <f t="shared" si="2210"/>
        <v>31</v>
      </c>
      <c r="E10885" s="5">
        <f t="shared" si="2211"/>
        <v>6616.761100354398</v>
      </c>
      <c r="F10885" s="5">
        <f t="shared" si="2212"/>
        <v>651.73417492414967</v>
      </c>
      <c r="G10885" s="5">
        <f t="shared" si="2213"/>
        <v>0</v>
      </c>
      <c r="H10885" s="5">
        <f t="shared" si="2214"/>
        <v>7268.4952752785475</v>
      </c>
      <c r="I10885" s="5">
        <f t="shared" si="2215"/>
        <v>720</v>
      </c>
      <c r="J10885" s="5">
        <f t="shared" si="2216"/>
        <v>6548.4952752785475</v>
      </c>
      <c r="K10885" s="2">
        <f t="shared" si="2217"/>
        <v>138689.15408469702</v>
      </c>
      <c r="L10885" s="2">
        <f t="shared" si="2218"/>
        <v>172210</v>
      </c>
      <c r="M10885" s="2">
        <f t="shared" si="2219"/>
        <v>20680</v>
      </c>
      <c r="N10885" s="6">
        <f t="shared" si="2220"/>
        <v>0</v>
      </c>
      <c r="O10885" s="2">
        <f t="shared" si="2221"/>
        <v>-7159.1540846970165</v>
      </c>
      <c r="P10885" s="2" t="str">
        <f t="shared" si="2222"/>
        <v/>
      </c>
    </row>
    <row r="10886" spans="1:16">
      <c r="A10886" s="6">
        <v>16</v>
      </c>
      <c r="B10886" s="6">
        <v>15</v>
      </c>
      <c r="C10886" s="6">
        <v>1</v>
      </c>
      <c r="D10886" s="6">
        <f t="shared" si="2210"/>
        <v>32</v>
      </c>
      <c r="E10886" s="5">
        <f t="shared" si="2211"/>
        <v>6616.761100354398</v>
      </c>
      <c r="F10886" s="5">
        <f t="shared" si="2212"/>
        <v>651.73417492414967</v>
      </c>
      <c r="G10886" s="5">
        <f t="shared" si="2213"/>
        <v>45.5625</v>
      </c>
      <c r="H10886" s="5">
        <f t="shared" si="2214"/>
        <v>7314.0577752785475</v>
      </c>
      <c r="I10886" s="5">
        <f t="shared" si="2215"/>
        <v>720</v>
      </c>
      <c r="J10886" s="5">
        <f t="shared" si="2216"/>
        <v>6594.0577752785475</v>
      </c>
      <c r="K10886" s="2">
        <f t="shared" si="2217"/>
        <v>139480.16970969702</v>
      </c>
      <c r="L10886" s="2">
        <f t="shared" si="2218"/>
        <v>174910</v>
      </c>
      <c r="M10886" s="2">
        <f t="shared" si="2219"/>
        <v>21560</v>
      </c>
      <c r="N10886" s="6">
        <f t="shared" si="2220"/>
        <v>0</v>
      </c>
      <c r="O10886" s="2">
        <f t="shared" si="2221"/>
        <v>-6130.1697096970165</v>
      </c>
      <c r="P10886" s="2" t="str">
        <f t="shared" si="2222"/>
        <v/>
      </c>
    </row>
    <row r="10887" spans="1:16">
      <c r="A10887" s="6">
        <v>16</v>
      </c>
      <c r="B10887" s="6">
        <v>15</v>
      </c>
      <c r="C10887" s="6">
        <v>2</v>
      </c>
      <c r="D10887" s="6">
        <f t="shared" si="2210"/>
        <v>33</v>
      </c>
      <c r="E10887" s="5">
        <f t="shared" si="2211"/>
        <v>6616.761100354398</v>
      </c>
      <c r="F10887" s="5">
        <f t="shared" si="2212"/>
        <v>651.73417492414967</v>
      </c>
      <c r="G10887" s="5">
        <f t="shared" si="2213"/>
        <v>92.264062499999994</v>
      </c>
      <c r="H10887" s="5">
        <f t="shared" si="2214"/>
        <v>7360.7593377785479</v>
      </c>
      <c r="I10887" s="5">
        <f t="shared" si="2215"/>
        <v>720</v>
      </c>
      <c r="J10887" s="5">
        <f t="shared" si="2216"/>
        <v>6640.7593377785479</v>
      </c>
      <c r="K10887" s="2">
        <f t="shared" si="2217"/>
        <v>140290.96072532202</v>
      </c>
      <c r="L10887" s="2">
        <f t="shared" si="2218"/>
        <v>177610</v>
      </c>
      <c r="M10887" s="2">
        <f t="shared" si="2219"/>
        <v>22440</v>
      </c>
      <c r="N10887" s="6">
        <f t="shared" si="2220"/>
        <v>0</v>
      </c>
      <c r="O10887" s="2">
        <f t="shared" si="2221"/>
        <v>-5120.9607253220165</v>
      </c>
      <c r="P10887" s="2" t="str">
        <f t="shared" si="2222"/>
        <v/>
      </c>
    </row>
    <row r="10888" spans="1:16">
      <c r="A10888" s="6">
        <v>16</v>
      </c>
      <c r="B10888" s="6">
        <v>15</v>
      </c>
      <c r="C10888" s="6">
        <v>3</v>
      </c>
      <c r="D10888" s="6">
        <f t="shared" si="2210"/>
        <v>34</v>
      </c>
      <c r="E10888" s="5">
        <f t="shared" si="2211"/>
        <v>6616.761100354398</v>
      </c>
      <c r="F10888" s="5">
        <f t="shared" si="2212"/>
        <v>651.73417492414967</v>
      </c>
      <c r="G10888" s="5">
        <f t="shared" si="2213"/>
        <v>140.12604492187498</v>
      </c>
      <c r="H10888" s="5">
        <f t="shared" si="2214"/>
        <v>7408.6213202004228</v>
      </c>
      <c r="I10888" s="5">
        <f t="shared" si="2215"/>
        <v>720</v>
      </c>
      <c r="J10888" s="5">
        <f t="shared" si="2216"/>
        <v>6688.6213202004228</v>
      </c>
      <c r="K10888" s="2">
        <f t="shared" si="2217"/>
        <v>141121.89792014624</v>
      </c>
      <c r="L10888" s="2">
        <f t="shared" si="2218"/>
        <v>180310</v>
      </c>
      <c r="M10888" s="2">
        <f t="shared" si="2219"/>
        <v>23320</v>
      </c>
      <c r="N10888" s="6">
        <f t="shared" si="2220"/>
        <v>0</v>
      </c>
      <c r="O10888" s="2">
        <f t="shared" si="2221"/>
        <v>-4131.8979201462353</v>
      </c>
      <c r="P10888" s="2" t="str">
        <f t="shared" si="2222"/>
        <v/>
      </c>
    </row>
    <row r="10889" spans="1:16">
      <c r="A10889" s="6">
        <v>16</v>
      </c>
      <c r="B10889" s="6">
        <v>15</v>
      </c>
      <c r="C10889" s="6">
        <v>4</v>
      </c>
      <c r="D10889" s="6">
        <f t="shared" si="2210"/>
        <v>35</v>
      </c>
      <c r="E10889" s="5">
        <f t="shared" si="2211"/>
        <v>6616.761100354398</v>
      </c>
      <c r="F10889" s="5">
        <f t="shared" si="2212"/>
        <v>651.73417492414967</v>
      </c>
      <c r="G10889" s="5">
        <f t="shared" si="2213"/>
        <v>189.17016064453125</v>
      </c>
      <c r="H10889" s="5">
        <f t="shared" si="2214"/>
        <v>7457.6654359230788</v>
      </c>
      <c r="I10889" s="5">
        <f t="shared" si="2215"/>
        <v>720</v>
      </c>
      <c r="J10889" s="5">
        <f t="shared" si="2216"/>
        <v>6737.6654359230788</v>
      </c>
      <c r="K10889" s="2">
        <f t="shared" si="2217"/>
        <v>141973.35826255346</v>
      </c>
      <c r="L10889" s="2">
        <f t="shared" si="2218"/>
        <v>183010</v>
      </c>
      <c r="M10889" s="2">
        <f t="shared" si="2219"/>
        <v>24200</v>
      </c>
      <c r="N10889" s="6">
        <f t="shared" si="2220"/>
        <v>0</v>
      </c>
      <c r="O10889" s="2">
        <f t="shared" si="2221"/>
        <v>-3163.3582625534618</v>
      </c>
      <c r="P10889" s="2" t="str">
        <f t="shared" si="2222"/>
        <v/>
      </c>
    </row>
    <row r="10890" spans="1:16">
      <c r="A10890" s="6">
        <v>16</v>
      </c>
      <c r="B10890" s="6">
        <v>15</v>
      </c>
      <c r="C10890" s="6">
        <v>5</v>
      </c>
      <c r="D10890" s="6">
        <f t="shared" si="2210"/>
        <v>36</v>
      </c>
      <c r="E10890" s="5">
        <f t="shared" si="2211"/>
        <v>6616.761100354398</v>
      </c>
      <c r="F10890" s="5">
        <f t="shared" si="2212"/>
        <v>651.73417492414967</v>
      </c>
      <c r="G10890" s="5">
        <f t="shared" si="2213"/>
        <v>239.41848456573481</v>
      </c>
      <c r="H10890" s="5">
        <f t="shared" si="2214"/>
        <v>7507.9137598442821</v>
      </c>
      <c r="I10890" s="5">
        <f t="shared" si="2215"/>
        <v>720</v>
      </c>
      <c r="J10890" s="5">
        <f t="shared" si="2216"/>
        <v>6787.9137598442821</v>
      </c>
      <c r="K10890" s="2">
        <f t="shared" si="2217"/>
        <v>142845.72499729658</v>
      </c>
      <c r="L10890" s="2">
        <f t="shared" si="2218"/>
        <v>185710</v>
      </c>
      <c r="M10890" s="2">
        <f t="shared" si="2219"/>
        <v>25080</v>
      </c>
      <c r="N10890" s="6">
        <f t="shared" si="2220"/>
        <v>0</v>
      </c>
      <c r="O10890" s="2">
        <f t="shared" si="2221"/>
        <v>-2215.7249972965801</v>
      </c>
      <c r="P10890" s="2" t="str">
        <f t="shared" si="2222"/>
        <v/>
      </c>
    </row>
    <row r="10891" spans="1:16">
      <c r="A10891" s="6">
        <v>16</v>
      </c>
      <c r="B10891" s="6">
        <v>15</v>
      </c>
      <c r="C10891" s="6">
        <v>6</v>
      </c>
      <c r="D10891" s="6">
        <f t="shared" si="2210"/>
        <v>37</v>
      </c>
      <c r="E10891" s="5">
        <f t="shared" si="2211"/>
        <v>6616.761100354398</v>
      </c>
      <c r="F10891" s="5">
        <f t="shared" si="2212"/>
        <v>651.73417492414967</v>
      </c>
      <c r="G10891" s="5">
        <f t="shared" si="2213"/>
        <v>290.89345874736784</v>
      </c>
      <c r="H10891" s="5">
        <f t="shared" si="2214"/>
        <v>7559.3887340259153</v>
      </c>
      <c r="I10891" s="5">
        <f t="shared" si="2215"/>
        <v>720</v>
      </c>
      <c r="J10891" s="5">
        <f t="shared" si="2216"/>
        <v>6839.3887340259153</v>
      </c>
      <c r="K10891" s="2">
        <f t="shared" si="2217"/>
        <v>143739.38774350547</v>
      </c>
      <c r="L10891" s="2">
        <f t="shared" si="2218"/>
        <v>188410</v>
      </c>
      <c r="M10891" s="2">
        <f t="shared" si="2219"/>
        <v>25960</v>
      </c>
      <c r="N10891" s="6">
        <f t="shared" si="2220"/>
        <v>0</v>
      </c>
      <c r="O10891" s="2">
        <f t="shared" si="2221"/>
        <v>-1289.3877435054746</v>
      </c>
      <c r="P10891" s="2" t="str">
        <f t="shared" si="2222"/>
        <v/>
      </c>
    </row>
    <row r="10892" spans="1:16">
      <c r="A10892" s="6">
        <v>16</v>
      </c>
      <c r="B10892" s="6">
        <v>15</v>
      </c>
      <c r="C10892" s="6">
        <v>7</v>
      </c>
      <c r="D10892" s="6">
        <f t="shared" si="2210"/>
        <v>38</v>
      </c>
      <c r="E10892" s="5">
        <f t="shared" si="2211"/>
        <v>6616.761100354398</v>
      </c>
      <c r="F10892" s="5">
        <f t="shared" si="2212"/>
        <v>651.73417492414967</v>
      </c>
      <c r="G10892" s="5">
        <f t="shared" si="2213"/>
        <v>343.61789814532818</v>
      </c>
      <c r="H10892" s="5">
        <f t="shared" si="2214"/>
        <v>7612.1131734238761</v>
      </c>
      <c r="I10892" s="5">
        <f t="shared" si="2215"/>
        <v>720</v>
      </c>
      <c r="J10892" s="5">
        <f t="shared" si="2216"/>
        <v>6892.1131734238761</v>
      </c>
      <c r="K10892" s="2">
        <f t="shared" si="2217"/>
        <v>144654.74259416451</v>
      </c>
      <c r="L10892" s="2">
        <f t="shared" si="2218"/>
        <v>191110</v>
      </c>
      <c r="M10892" s="2">
        <f t="shared" si="2219"/>
        <v>26840</v>
      </c>
      <c r="N10892" s="6">
        <f t="shared" si="2220"/>
        <v>0</v>
      </c>
      <c r="O10892" s="2">
        <f t="shared" si="2221"/>
        <v>-384.74259416450514</v>
      </c>
      <c r="P10892" s="2" t="str">
        <f t="shared" si="2222"/>
        <v/>
      </c>
    </row>
    <row r="10893" spans="1:16">
      <c r="A10893" s="6">
        <v>16</v>
      </c>
      <c r="B10893" s="6">
        <v>15</v>
      </c>
      <c r="C10893" s="6">
        <v>8</v>
      </c>
      <c r="D10893" s="6">
        <f t="shared" si="2210"/>
        <v>39</v>
      </c>
      <c r="E10893" s="5">
        <f t="shared" si="2211"/>
        <v>6616.761100354398</v>
      </c>
      <c r="F10893" s="5">
        <f t="shared" si="2212"/>
        <v>651.73417492414967</v>
      </c>
      <c r="G10893" s="5">
        <f t="shared" si="2213"/>
        <v>397.61499642530839</v>
      </c>
      <c r="H10893" s="5">
        <f t="shared" si="2214"/>
        <v>7666.1102717038557</v>
      </c>
      <c r="I10893" s="5">
        <f t="shared" si="2215"/>
        <v>720</v>
      </c>
      <c r="J10893" s="5">
        <f t="shared" si="2216"/>
        <v>6946.1102717038557</v>
      </c>
      <c r="K10893" s="2">
        <f t="shared" si="2217"/>
        <v>145592.19221708082</v>
      </c>
      <c r="L10893" s="2">
        <f t="shared" si="2218"/>
        <v>193810</v>
      </c>
      <c r="M10893" s="2">
        <f t="shared" si="2219"/>
        <v>27720</v>
      </c>
      <c r="N10893" s="6">
        <f t="shared" si="2220"/>
        <v>0</v>
      </c>
      <c r="O10893" s="2">
        <f t="shared" si="2221"/>
        <v>497.80778291917522</v>
      </c>
      <c r="P10893" s="2" t="str">
        <f t="shared" si="2222"/>
        <v/>
      </c>
    </row>
    <row r="10894" spans="1:16">
      <c r="A10894" s="6">
        <v>16</v>
      </c>
      <c r="B10894" s="6">
        <v>15</v>
      </c>
      <c r="C10894" s="6">
        <v>9</v>
      </c>
      <c r="D10894" s="6">
        <f t="shared" si="2210"/>
        <v>40</v>
      </c>
      <c r="E10894" s="5">
        <f t="shared" si="2211"/>
        <v>6616.761100354398</v>
      </c>
      <c r="F10894" s="5">
        <f t="shared" si="2212"/>
        <v>651.73417492414967</v>
      </c>
      <c r="G10894" s="5">
        <f t="shared" si="2213"/>
        <v>452.90833186570285</v>
      </c>
      <c r="H10894" s="5">
        <f t="shared" si="2214"/>
        <v>7721.4036071442506</v>
      </c>
      <c r="I10894" s="5">
        <f t="shared" si="2215"/>
        <v>720</v>
      </c>
      <c r="J10894" s="5">
        <f t="shared" si="2216"/>
        <v>7001.4036071442506</v>
      </c>
      <c r="K10894" s="2">
        <f t="shared" si="2217"/>
        <v>146552.14595736546</v>
      </c>
      <c r="L10894" s="2">
        <f t="shared" si="2218"/>
        <v>196510</v>
      </c>
      <c r="M10894" s="2">
        <f t="shared" si="2219"/>
        <v>28600</v>
      </c>
      <c r="N10894" s="6">
        <f t="shared" si="2220"/>
        <v>0</v>
      </c>
      <c r="O10894" s="2">
        <f t="shared" si="2221"/>
        <v>1357.8540426345426</v>
      </c>
      <c r="P10894" s="2" t="str">
        <f t="shared" si="2222"/>
        <v/>
      </c>
    </row>
    <row r="10895" spans="1:16">
      <c r="A10895" s="6">
        <v>16</v>
      </c>
      <c r="B10895" s="6">
        <v>15</v>
      </c>
      <c r="C10895" s="6">
        <v>10</v>
      </c>
      <c r="D10895" s="6">
        <f t="shared" si="2210"/>
        <v>41</v>
      </c>
      <c r="E10895" s="5">
        <f t="shared" si="2211"/>
        <v>6616.761100354398</v>
      </c>
      <c r="F10895" s="5">
        <f t="shared" si="2212"/>
        <v>651.73417492414967</v>
      </c>
      <c r="G10895" s="5">
        <f t="shared" si="2213"/>
        <v>509.52187334891573</v>
      </c>
      <c r="H10895" s="5">
        <f t="shared" si="2214"/>
        <v>7778.017148627463</v>
      </c>
      <c r="I10895" s="5">
        <f t="shared" si="2215"/>
        <v>720</v>
      </c>
      <c r="J10895" s="5">
        <f t="shared" si="2216"/>
        <v>7058.017148627463</v>
      </c>
      <c r="K10895" s="2">
        <f t="shared" si="2217"/>
        <v>147535.01994144899</v>
      </c>
      <c r="L10895" s="2">
        <f t="shared" si="2218"/>
        <v>199210</v>
      </c>
      <c r="M10895" s="2">
        <f t="shared" si="2219"/>
        <v>29480</v>
      </c>
      <c r="N10895" s="6">
        <f t="shared" si="2220"/>
        <v>0</v>
      </c>
      <c r="O10895" s="2">
        <f t="shared" si="2221"/>
        <v>2194.9800585510093</v>
      </c>
      <c r="P10895" s="2" t="str">
        <f t="shared" si="2222"/>
        <v/>
      </c>
    </row>
    <row r="10896" spans="1:16">
      <c r="A10896" s="6">
        <v>16</v>
      </c>
      <c r="B10896" s="6">
        <v>15</v>
      </c>
      <c r="C10896" s="6">
        <v>11</v>
      </c>
      <c r="D10896" s="6">
        <f t="shared" si="2210"/>
        <v>42</v>
      </c>
      <c r="E10896" s="5">
        <f t="shared" si="2211"/>
        <v>6616.761100354398</v>
      </c>
      <c r="F10896" s="5">
        <f t="shared" si="2212"/>
        <v>651.73417492414967</v>
      </c>
      <c r="G10896" s="5">
        <f t="shared" si="2213"/>
        <v>567.47998644235474</v>
      </c>
      <c r="H10896" s="5">
        <f t="shared" si="2214"/>
        <v>7835.9752617209024</v>
      </c>
      <c r="I10896" s="5">
        <f t="shared" si="2215"/>
        <v>720</v>
      </c>
      <c r="J10896" s="5">
        <f t="shared" si="2216"/>
        <v>7115.9752617209024</v>
      </c>
      <c r="K10896" s="2">
        <f t="shared" si="2217"/>
        <v>148541.23718265456</v>
      </c>
      <c r="L10896" s="2">
        <f t="shared" si="2218"/>
        <v>201910</v>
      </c>
      <c r="M10896" s="2">
        <f t="shared" si="2219"/>
        <v>30360</v>
      </c>
      <c r="N10896" s="6">
        <f t="shared" si="2220"/>
        <v>0</v>
      </c>
      <c r="O10896" s="2">
        <f t="shared" si="2221"/>
        <v>3008.7628173454432</v>
      </c>
      <c r="P10896" s="2" t="str">
        <f t="shared" si="2222"/>
        <v/>
      </c>
    </row>
    <row r="10897" spans="1:16">
      <c r="A10897" s="6">
        <v>16</v>
      </c>
      <c r="B10897" s="6">
        <v>15</v>
      </c>
      <c r="C10897" s="6">
        <v>12</v>
      </c>
      <c r="D10897" s="6">
        <f t="shared" si="2210"/>
        <v>43</v>
      </c>
      <c r="E10897" s="5">
        <f t="shared" si="2211"/>
        <v>6616.761100354398</v>
      </c>
      <c r="F10897" s="5">
        <f t="shared" si="2212"/>
        <v>651.73417492414967</v>
      </c>
      <c r="G10897" s="5">
        <f t="shared" si="2213"/>
        <v>626.80743957041921</v>
      </c>
      <c r="H10897" s="5">
        <f t="shared" si="2214"/>
        <v>7895.3027148489664</v>
      </c>
      <c r="I10897" s="5">
        <f t="shared" si="2215"/>
        <v>720</v>
      </c>
      <c r="J10897" s="5">
        <f t="shared" si="2216"/>
        <v>7175.3027148489664</v>
      </c>
      <c r="K10897" s="2">
        <f t="shared" si="2217"/>
        <v>149571.2276883501</v>
      </c>
      <c r="L10897" s="2">
        <f t="shared" si="2218"/>
        <v>204610</v>
      </c>
      <c r="M10897" s="2">
        <f t="shared" si="2219"/>
        <v>31240</v>
      </c>
      <c r="N10897" s="6">
        <f t="shared" si="2220"/>
        <v>0</v>
      </c>
      <c r="O10897" s="2">
        <f t="shared" si="2221"/>
        <v>3798.7723116498964</v>
      </c>
      <c r="P10897" s="2" t="str">
        <f t="shared" si="2222"/>
        <v/>
      </c>
    </row>
    <row r="10898" spans="1:16">
      <c r="A10898" s="6">
        <v>16</v>
      </c>
      <c r="B10898" s="6">
        <v>15</v>
      </c>
      <c r="C10898" s="6">
        <v>13</v>
      </c>
      <c r="D10898" s="6">
        <f t="shared" si="2210"/>
        <v>44</v>
      </c>
      <c r="E10898" s="5">
        <f t="shared" si="2211"/>
        <v>6616.761100354398</v>
      </c>
      <c r="F10898" s="5">
        <f t="shared" si="2212"/>
        <v>651.73417492414967</v>
      </c>
      <c r="G10898" s="5">
        <f t="shared" si="2213"/>
        <v>687.52941027880343</v>
      </c>
      <c r="H10898" s="5">
        <f t="shared" si="2214"/>
        <v>7956.0246855573514</v>
      </c>
      <c r="I10898" s="5">
        <f t="shared" si="2215"/>
        <v>720</v>
      </c>
      <c r="J10898" s="5">
        <f t="shared" si="2216"/>
        <v>7236.0246855573514</v>
      </c>
      <c r="K10898" s="2">
        <f t="shared" si="2217"/>
        <v>150625.428568704</v>
      </c>
      <c r="L10898" s="2">
        <f t="shared" si="2218"/>
        <v>207310</v>
      </c>
      <c r="M10898" s="2">
        <f t="shared" si="2219"/>
        <v>32120</v>
      </c>
      <c r="N10898" s="6">
        <f t="shared" si="2220"/>
        <v>0</v>
      </c>
      <c r="O10898" s="2">
        <f t="shared" si="2221"/>
        <v>4564.5714312960044</v>
      </c>
      <c r="P10898" s="2" t="str">
        <f t="shared" si="2222"/>
        <v/>
      </c>
    </row>
    <row r="10899" spans="1:16">
      <c r="A10899" s="6">
        <v>16</v>
      </c>
      <c r="B10899" s="6">
        <v>15</v>
      </c>
      <c r="C10899" s="6">
        <v>14</v>
      </c>
      <c r="D10899" s="6">
        <f t="shared" si="2210"/>
        <v>45</v>
      </c>
      <c r="E10899" s="5">
        <f t="shared" si="2211"/>
        <v>6616.761100354398</v>
      </c>
      <c r="F10899" s="5">
        <f t="shared" si="2212"/>
        <v>651.73417492414967</v>
      </c>
      <c r="G10899" s="5">
        <f t="shared" si="2213"/>
        <v>749.67149159246469</v>
      </c>
      <c r="H10899" s="5">
        <f t="shared" si="2214"/>
        <v>8018.1667668710124</v>
      </c>
      <c r="I10899" s="5">
        <f t="shared" si="2215"/>
        <v>720</v>
      </c>
      <c r="J10899" s="5">
        <f t="shared" si="2216"/>
        <v>7298.1667668710124</v>
      </c>
      <c r="K10899" s="2">
        <f t="shared" si="2217"/>
        <v>151704.28414706618</v>
      </c>
      <c r="L10899" s="2">
        <f t="shared" si="2218"/>
        <v>210010</v>
      </c>
      <c r="M10899" s="2">
        <f t="shared" si="2219"/>
        <v>33000</v>
      </c>
      <c r="N10899" s="6">
        <f t="shared" si="2220"/>
        <v>0</v>
      </c>
      <c r="O10899" s="2">
        <f t="shared" si="2221"/>
        <v>5305.7158529338194</v>
      </c>
      <c r="P10899" s="2" t="str">
        <f t="shared" si="2222"/>
        <v/>
      </c>
    </row>
    <row r="10900" spans="1:16">
      <c r="A10900" s="6">
        <v>16</v>
      </c>
      <c r="B10900" s="6">
        <v>15</v>
      </c>
      <c r="C10900" s="6">
        <v>15</v>
      </c>
      <c r="D10900" s="6">
        <f t="shared" si="2210"/>
        <v>46</v>
      </c>
      <c r="E10900" s="5">
        <f t="shared" si="2211"/>
        <v>6616.761100354398</v>
      </c>
      <c r="F10900" s="5">
        <f t="shared" si="2212"/>
        <v>651.73417492414967</v>
      </c>
      <c r="G10900" s="5">
        <f t="shared" si="2213"/>
        <v>813.25969846861108</v>
      </c>
      <c r="H10900" s="5">
        <f t="shared" si="2214"/>
        <v>8081.7549737471581</v>
      </c>
      <c r="I10900" s="5">
        <f t="shared" si="2215"/>
        <v>720</v>
      </c>
      <c r="J10900" s="5">
        <f t="shared" si="2216"/>
        <v>7361.7549737471581</v>
      </c>
      <c r="K10900" s="2">
        <f t="shared" si="2217"/>
        <v>152808.24607199925</v>
      </c>
      <c r="L10900" s="2">
        <f t="shared" si="2218"/>
        <v>212710</v>
      </c>
      <c r="M10900" s="2">
        <f t="shared" si="2219"/>
        <v>33880</v>
      </c>
      <c r="N10900" s="6">
        <f t="shared" si="2220"/>
        <v>0</v>
      </c>
      <c r="O10900" s="2">
        <f t="shared" si="2221"/>
        <v>6021.7539280007477</v>
      </c>
      <c r="P10900" s="2" t="str">
        <f t="shared" si="2222"/>
        <v/>
      </c>
    </row>
    <row r="10901" spans="1:16">
      <c r="A10901" s="6">
        <v>16</v>
      </c>
      <c r="B10901" s="6">
        <v>15</v>
      </c>
      <c r="C10901" s="6">
        <v>16</v>
      </c>
      <c r="D10901" s="6">
        <f t="shared" si="2210"/>
        <v>47</v>
      </c>
      <c r="E10901" s="5">
        <f t="shared" si="2211"/>
        <v>6616.761100354398</v>
      </c>
      <c r="F10901" s="5">
        <f t="shared" si="2212"/>
        <v>651.73417492414967</v>
      </c>
      <c r="G10901" s="5">
        <f t="shared" si="2213"/>
        <v>878.32047434610013</v>
      </c>
      <c r="H10901" s="5">
        <f t="shared" si="2214"/>
        <v>8146.8157496246477</v>
      </c>
      <c r="I10901" s="5">
        <f t="shared" si="2215"/>
        <v>720</v>
      </c>
      <c r="J10901" s="5">
        <f t="shared" si="2216"/>
        <v>7426.8157496246477</v>
      </c>
      <c r="K10901" s="2">
        <f t="shared" si="2217"/>
        <v>153937.77343098348</v>
      </c>
      <c r="L10901" s="2">
        <f t="shared" si="2218"/>
        <v>215410</v>
      </c>
      <c r="M10901" s="2">
        <f t="shared" si="2219"/>
        <v>34760</v>
      </c>
      <c r="N10901" s="6">
        <f t="shared" si="2220"/>
        <v>0</v>
      </c>
      <c r="O10901" s="2">
        <f t="shared" si="2221"/>
        <v>6712.2265690165223</v>
      </c>
      <c r="P10901" s="2" t="str">
        <f t="shared" si="2222"/>
        <v/>
      </c>
    </row>
    <row r="10902" spans="1:16">
      <c r="A10902" s="6">
        <v>16</v>
      </c>
      <c r="B10902" s="6">
        <v>15</v>
      </c>
      <c r="C10902" s="6">
        <v>17</v>
      </c>
      <c r="D10902" s="6">
        <f t="shared" si="2210"/>
        <v>48</v>
      </c>
      <c r="E10902" s="5">
        <f t="shared" si="2211"/>
        <v>6616.761100354398</v>
      </c>
      <c r="F10902" s="5">
        <f t="shared" si="2212"/>
        <v>651.73417492414967</v>
      </c>
      <c r="G10902" s="5">
        <f t="shared" si="2213"/>
        <v>944.88069779264049</v>
      </c>
      <c r="H10902" s="5">
        <f t="shared" si="2214"/>
        <v>8213.3759730711881</v>
      </c>
      <c r="I10902" s="5">
        <f t="shared" si="2215"/>
        <v>720</v>
      </c>
      <c r="J10902" s="5">
        <f t="shared" si="2216"/>
        <v>7493.3759730711881</v>
      </c>
      <c r="K10902" s="2">
        <f t="shared" si="2217"/>
        <v>155093.33286581922</v>
      </c>
      <c r="L10902" s="2">
        <f t="shared" si="2218"/>
        <v>218110</v>
      </c>
      <c r="M10902" s="2">
        <f t="shared" si="2219"/>
        <v>35640</v>
      </c>
      <c r="N10902" s="6">
        <f t="shared" si="2220"/>
        <v>0</v>
      </c>
      <c r="O10902" s="2">
        <f t="shared" si="2221"/>
        <v>7376.6671341807814</v>
      </c>
      <c r="P10902" s="2" t="str">
        <f t="shared" si="2222"/>
        <v/>
      </c>
    </row>
    <row r="10903" spans="1:16">
      <c r="A10903" s="6">
        <v>16</v>
      </c>
      <c r="B10903" s="6">
        <v>15</v>
      </c>
      <c r="C10903" s="6">
        <v>18</v>
      </c>
      <c r="D10903" s="6">
        <f t="shared" si="2210"/>
        <v>49</v>
      </c>
      <c r="E10903" s="5">
        <f t="shared" si="2211"/>
        <v>6616.761100354398</v>
      </c>
      <c r="F10903" s="5">
        <f t="shared" si="2212"/>
        <v>651.73417492414967</v>
      </c>
      <c r="G10903" s="5">
        <f t="shared" si="2213"/>
        <v>1012.9676892512279</v>
      </c>
      <c r="H10903" s="5">
        <f t="shared" si="2214"/>
        <v>8281.4629645297755</v>
      </c>
      <c r="I10903" s="5">
        <f t="shared" si="2215"/>
        <v>720</v>
      </c>
      <c r="J10903" s="5">
        <f t="shared" si="2216"/>
        <v>7561.4629645297755</v>
      </c>
      <c r="K10903" s="2">
        <f t="shared" si="2217"/>
        <v>156275.39868975306</v>
      </c>
      <c r="L10903" s="2">
        <f t="shared" si="2218"/>
        <v>220810</v>
      </c>
      <c r="M10903" s="2">
        <f t="shared" si="2219"/>
        <v>36520</v>
      </c>
      <c r="N10903" s="6">
        <f t="shared" si="2220"/>
        <v>0</v>
      </c>
      <c r="O10903" s="2">
        <f t="shared" si="2221"/>
        <v>8014.6013102469442</v>
      </c>
      <c r="P10903" s="2" t="str">
        <f t="shared" si="2222"/>
        <v/>
      </c>
    </row>
    <row r="10904" spans="1:16">
      <c r="A10904" s="6">
        <v>16</v>
      </c>
      <c r="B10904" s="6">
        <v>15</v>
      </c>
      <c r="C10904" s="6">
        <v>19</v>
      </c>
      <c r="D10904" s="6">
        <f t="shared" si="2210"/>
        <v>50</v>
      </c>
      <c r="E10904" s="5">
        <f t="shared" si="2211"/>
        <v>6616.761100354398</v>
      </c>
      <c r="F10904" s="5">
        <f t="shared" si="2212"/>
        <v>651.73417492414967</v>
      </c>
      <c r="G10904" s="5">
        <f t="shared" si="2213"/>
        <v>1082.6092178872495</v>
      </c>
      <c r="H10904" s="5">
        <f t="shared" si="2214"/>
        <v>8351.1044931657962</v>
      </c>
      <c r="I10904" s="5">
        <f t="shared" si="2215"/>
        <v>720</v>
      </c>
      <c r="J10904" s="5">
        <f t="shared" si="2216"/>
        <v>7631.1044931657962</v>
      </c>
      <c r="K10904" s="2">
        <f t="shared" si="2217"/>
        <v>157484.45300635064</v>
      </c>
      <c r="L10904" s="2">
        <f t="shared" si="2218"/>
        <v>223510</v>
      </c>
      <c r="M10904" s="2">
        <f t="shared" si="2219"/>
        <v>37400</v>
      </c>
      <c r="N10904" s="6">
        <f t="shared" si="2220"/>
        <v>0</v>
      </c>
      <c r="O10904" s="2">
        <f t="shared" si="2221"/>
        <v>8625.546993649361</v>
      </c>
      <c r="P10904" s="2" t="str">
        <f t="shared" si="2222"/>
        <v/>
      </c>
    </row>
    <row r="10905" spans="1:16">
      <c r="A10905" s="6">
        <v>16</v>
      </c>
      <c r="B10905" s="6">
        <v>15</v>
      </c>
      <c r="C10905" s="6">
        <v>20</v>
      </c>
      <c r="D10905" s="6">
        <f t="shared" si="2210"/>
        <v>51</v>
      </c>
      <c r="E10905" s="5">
        <f t="shared" si="2211"/>
        <v>6616.761100354398</v>
      </c>
      <c r="F10905" s="5">
        <f t="shared" si="2212"/>
        <v>651.73417492414967</v>
      </c>
      <c r="G10905" s="5">
        <f t="shared" si="2213"/>
        <v>1153.8335085377266</v>
      </c>
      <c r="H10905" s="5">
        <f t="shared" si="2214"/>
        <v>8422.3287838162742</v>
      </c>
      <c r="I10905" s="5">
        <f t="shared" si="2215"/>
        <v>720</v>
      </c>
      <c r="J10905" s="5">
        <f t="shared" si="2216"/>
        <v>7702.3287838162742</v>
      </c>
      <c r="K10905" s="2">
        <f t="shared" si="2217"/>
        <v>158720.98583014365</v>
      </c>
      <c r="L10905" s="2">
        <f t="shared" si="2218"/>
        <v>226210</v>
      </c>
      <c r="M10905" s="2">
        <f t="shared" si="2219"/>
        <v>38280</v>
      </c>
      <c r="N10905" s="6">
        <f t="shared" si="2220"/>
        <v>0</v>
      </c>
      <c r="O10905" s="2">
        <f t="shared" si="2221"/>
        <v>9209.014169856353</v>
      </c>
      <c r="P10905" s="2" t="str">
        <f t="shared" si="2222"/>
        <v/>
      </c>
    </row>
    <row r="10906" spans="1:16">
      <c r="A10906" s="6">
        <v>16</v>
      </c>
      <c r="B10906" s="6">
        <v>15</v>
      </c>
      <c r="C10906" s="6">
        <v>21</v>
      </c>
      <c r="D10906" s="6">
        <f t="shared" si="2210"/>
        <v>52</v>
      </c>
      <c r="E10906" s="5">
        <f t="shared" si="2211"/>
        <v>6616.761100354398</v>
      </c>
      <c r="F10906" s="5">
        <f t="shared" si="2212"/>
        <v>651.73417492414967</v>
      </c>
      <c r="G10906" s="5">
        <f t="shared" si="2213"/>
        <v>1226.6692487641703</v>
      </c>
      <c r="H10906" s="5">
        <f t="shared" si="2214"/>
        <v>8495.1645240427169</v>
      </c>
      <c r="I10906" s="5">
        <f t="shared" si="2215"/>
        <v>720</v>
      </c>
      <c r="J10906" s="5">
        <f t="shared" si="2216"/>
        <v>7775.1645240427169</v>
      </c>
      <c r="K10906" s="2">
        <f t="shared" si="2217"/>
        <v>159985.49520907496</v>
      </c>
      <c r="L10906" s="2">
        <f t="shared" si="2218"/>
        <v>228910</v>
      </c>
      <c r="M10906" s="2">
        <f t="shared" si="2219"/>
        <v>39160</v>
      </c>
      <c r="N10906" s="6">
        <f t="shared" si="2220"/>
        <v>0</v>
      </c>
      <c r="O10906" s="2">
        <f t="shared" si="2221"/>
        <v>9764.5047909250425</v>
      </c>
      <c r="P10906" s="2" t="str">
        <f t="shared" si="2222"/>
        <v/>
      </c>
    </row>
    <row r="10907" spans="1:16">
      <c r="A10907" s="6">
        <v>16</v>
      </c>
      <c r="B10907" s="6">
        <v>15</v>
      </c>
      <c r="C10907" s="6">
        <v>22</v>
      </c>
      <c r="D10907" s="6">
        <f t="shared" si="2210"/>
        <v>53</v>
      </c>
      <c r="E10907" s="5">
        <f t="shared" si="2211"/>
        <v>6616.761100354398</v>
      </c>
      <c r="F10907" s="5">
        <f t="shared" si="2212"/>
        <v>651.73417492414967</v>
      </c>
      <c r="G10907" s="5">
        <f t="shared" si="2213"/>
        <v>1301.1455960105666</v>
      </c>
      <c r="H10907" s="5">
        <f t="shared" si="2214"/>
        <v>8569.6408712891134</v>
      </c>
      <c r="I10907" s="5">
        <f t="shared" si="2215"/>
        <v>720</v>
      </c>
      <c r="J10907" s="5">
        <f t="shared" si="2216"/>
        <v>7849.6408712891134</v>
      </c>
      <c r="K10907" s="2">
        <f t="shared" si="2217"/>
        <v>161278.48734876933</v>
      </c>
      <c r="L10907" s="2">
        <f t="shared" si="2218"/>
        <v>231610</v>
      </c>
      <c r="M10907" s="2">
        <f t="shared" si="2219"/>
        <v>40040</v>
      </c>
      <c r="N10907" s="6">
        <f t="shared" si="2220"/>
        <v>0</v>
      </c>
      <c r="O10907" s="2">
        <f t="shared" si="2221"/>
        <v>10291.512651230674</v>
      </c>
      <c r="P10907" s="2" t="str">
        <f t="shared" si="2222"/>
        <v/>
      </c>
    </row>
    <row r="10908" spans="1:16">
      <c r="A10908" s="6">
        <v>16</v>
      </c>
      <c r="B10908" s="6">
        <v>15</v>
      </c>
      <c r="C10908" s="6">
        <v>23</v>
      </c>
      <c r="D10908" s="6">
        <f t="shared" si="2210"/>
        <v>54</v>
      </c>
      <c r="E10908" s="5">
        <f t="shared" si="2211"/>
        <v>6616.761100354398</v>
      </c>
      <c r="F10908" s="5">
        <f t="shared" si="2212"/>
        <v>651.73417492414967</v>
      </c>
      <c r="G10908" s="5">
        <f t="shared" si="2213"/>
        <v>1377.292184868003</v>
      </c>
      <c r="H10908" s="5">
        <f t="shared" si="2214"/>
        <v>8645.7874601465501</v>
      </c>
      <c r="I10908" s="5">
        <f t="shared" si="2215"/>
        <v>720</v>
      </c>
      <c r="J10908" s="5">
        <f t="shared" si="2216"/>
        <v>7925.7874601465501</v>
      </c>
      <c r="K10908" s="2">
        <f t="shared" si="2217"/>
        <v>162600.47673865539</v>
      </c>
      <c r="L10908" s="2">
        <f t="shared" si="2218"/>
        <v>234310</v>
      </c>
      <c r="M10908" s="2">
        <f t="shared" si="2219"/>
        <v>40920</v>
      </c>
      <c r="N10908" s="6">
        <f t="shared" si="2220"/>
        <v>0</v>
      </c>
      <c r="O10908" s="2">
        <f t="shared" si="2221"/>
        <v>10789.523261344613</v>
      </c>
      <c r="P10908" s="2" t="str">
        <f t="shared" si="2222"/>
        <v/>
      </c>
    </row>
    <row r="10909" spans="1:16">
      <c r="A10909" s="6">
        <v>16</v>
      </c>
      <c r="B10909" s="6">
        <v>15</v>
      </c>
      <c r="C10909" s="6">
        <v>24</v>
      </c>
      <c r="D10909" s="6">
        <f t="shared" si="2210"/>
        <v>55</v>
      </c>
      <c r="E10909" s="5">
        <f t="shared" si="2211"/>
        <v>6616.761100354398</v>
      </c>
      <c r="F10909" s="5">
        <f t="shared" si="2212"/>
        <v>651.73417492414967</v>
      </c>
      <c r="G10909" s="5">
        <f t="shared" si="2213"/>
        <v>1455.1391344474989</v>
      </c>
      <c r="H10909" s="5">
        <f t="shared" si="2214"/>
        <v>8723.6344097260462</v>
      </c>
      <c r="I10909" s="5">
        <f t="shared" si="2215"/>
        <v>720</v>
      </c>
      <c r="J10909" s="5">
        <f t="shared" si="2216"/>
        <v>8003.6344097260462</v>
      </c>
      <c r="K10909" s="2">
        <f t="shared" si="2217"/>
        <v>163951.98627996608</v>
      </c>
      <c r="L10909" s="2">
        <f t="shared" si="2218"/>
        <v>237010</v>
      </c>
      <c r="M10909" s="2">
        <f t="shared" si="2219"/>
        <v>41800</v>
      </c>
      <c r="N10909" s="6">
        <f t="shared" si="2220"/>
        <v>0</v>
      </c>
      <c r="O10909" s="2">
        <f t="shared" si="2221"/>
        <v>11258.013720033923</v>
      </c>
      <c r="P10909" s="2" t="str">
        <f t="shared" si="2222"/>
        <v/>
      </c>
    </row>
    <row r="10910" spans="1:16">
      <c r="A10910" s="6">
        <v>16</v>
      </c>
      <c r="B10910" s="6">
        <v>15</v>
      </c>
      <c r="C10910" s="6">
        <v>25</v>
      </c>
      <c r="D10910" s="6">
        <f t="shared" si="2210"/>
        <v>56</v>
      </c>
      <c r="E10910" s="5">
        <f t="shared" si="2211"/>
        <v>6616.761100354398</v>
      </c>
      <c r="F10910" s="5">
        <f t="shared" si="2212"/>
        <v>651.73417492414967</v>
      </c>
      <c r="G10910" s="5">
        <f t="shared" si="2213"/>
        <v>1534.7170558625965</v>
      </c>
      <c r="H10910" s="5">
        <f t="shared" si="2214"/>
        <v>8803.2123311411433</v>
      </c>
      <c r="I10910" s="5">
        <f t="shared" si="2215"/>
        <v>720</v>
      </c>
      <c r="J10910" s="5">
        <f t="shared" si="2216"/>
        <v>8083.2123311411433</v>
      </c>
      <c r="K10910" s="2">
        <f t="shared" si="2217"/>
        <v>165333.54741564483</v>
      </c>
      <c r="L10910" s="2">
        <f t="shared" si="2218"/>
        <v>239710</v>
      </c>
      <c r="M10910" s="2">
        <f t="shared" si="2219"/>
        <v>42680</v>
      </c>
      <c r="N10910" s="6">
        <f t="shared" si="2220"/>
        <v>0</v>
      </c>
      <c r="O10910" s="2">
        <f t="shared" si="2221"/>
        <v>11696.452584355167</v>
      </c>
      <c r="P10910" s="2" t="str">
        <f t="shared" si="2222"/>
        <v/>
      </c>
    </row>
    <row r="10911" spans="1:16">
      <c r="A10911" s="6">
        <v>16</v>
      </c>
      <c r="B10911" s="6">
        <v>15</v>
      </c>
      <c r="C10911" s="6">
        <v>26</v>
      </c>
      <c r="D10911" s="6">
        <f t="shared" si="2210"/>
        <v>57</v>
      </c>
      <c r="E10911" s="5">
        <f t="shared" si="2211"/>
        <v>6616.761100354398</v>
      </c>
      <c r="F10911" s="5">
        <f t="shared" si="2212"/>
        <v>651.73417492414967</v>
      </c>
      <c r="G10911" s="5">
        <f t="shared" si="2213"/>
        <v>1616.0570598233144</v>
      </c>
      <c r="H10911" s="5">
        <f t="shared" si="2214"/>
        <v>8884.5523351018619</v>
      </c>
      <c r="I10911" s="5">
        <f t="shared" si="2215"/>
        <v>720</v>
      </c>
      <c r="J10911" s="5">
        <f t="shared" si="2216"/>
        <v>8164.5523351018619</v>
      </c>
      <c r="K10911" s="2">
        <f t="shared" si="2217"/>
        <v>166745.7002621851</v>
      </c>
      <c r="L10911" s="2">
        <f t="shared" si="2218"/>
        <v>242410</v>
      </c>
      <c r="M10911" s="2">
        <f t="shared" si="2219"/>
        <v>43560</v>
      </c>
      <c r="N10911" s="6">
        <f t="shared" si="2220"/>
        <v>0</v>
      </c>
      <c r="O10911" s="2">
        <f t="shared" si="2221"/>
        <v>12104.299737814901</v>
      </c>
      <c r="P10911" s="2" t="str">
        <f t="shared" si="2222"/>
        <v/>
      </c>
    </row>
    <row r="10912" spans="1:16">
      <c r="A10912" s="6">
        <v>16</v>
      </c>
      <c r="B10912" s="6">
        <v>15</v>
      </c>
      <c r="C10912" s="6">
        <v>27</v>
      </c>
      <c r="D10912" s="6">
        <f t="shared" si="2210"/>
        <v>58</v>
      </c>
      <c r="E10912" s="5">
        <f t="shared" si="2211"/>
        <v>6616.761100354398</v>
      </c>
      <c r="F10912" s="5">
        <f t="shared" si="2212"/>
        <v>651.73417492414967</v>
      </c>
      <c r="G10912" s="5">
        <f t="shared" si="2213"/>
        <v>1699.1907643430709</v>
      </c>
      <c r="H10912" s="5">
        <f t="shared" si="2214"/>
        <v>8967.686039621618</v>
      </c>
      <c r="I10912" s="5">
        <f t="shared" si="2215"/>
        <v>720</v>
      </c>
      <c r="J10912" s="5">
        <f t="shared" si="2216"/>
        <v>8247.686039621618</v>
      </c>
      <c r="K10912" s="2">
        <f t="shared" si="2217"/>
        <v>168188.99374343085</v>
      </c>
      <c r="L10912" s="2">
        <f t="shared" si="2218"/>
        <v>245110</v>
      </c>
      <c r="M10912" s="2">
        <f t="shared" si="2219"/>
        <v>44440</v>
      </c>
      <c r="N10912" s="6">
        <f t="shared" si="2220"/>
        <v>0</v>
      </c>
      <c r="O10912" s="2">
        <f t="shared" si="2221"/>
        <v>12481.006256569148</v>
      </c>
      <c r="P10912" s="2" t="str">
        <f t="shared" si="2222"/>
        <v/>
      </c>
    </row>
    <row r="10913" spans="1:16">
      <c r="A10913" s="6">
        <v>16</v>
      </c>
      <c r="B10913" s="6">
        <v>15</v>
      </c>
      <c r="C10913" s="6">
        <v>28</v>
      </c>
      <c r="D10913" s="6">
        <f t="shared" si="2210"/>
        <v>59</v>
      </c>
      <c r="E10913" s="5">
        <f t="shared" si="2211"/>
        <v>6616.761100354398</v>
      </c>
      <c r="F10913" s="5">
        <f t="shared" si="2212"/>
        <v>651.73417492414967</v>
      </c>
      <c r="G10913" s="5">
        <f t="shared" si="2213"/>
        <v>1784.1503025602246</v>
      </c>
      <c r="H10913" s="5">
        <f t="shared" si="2214"/>
        <v>9052.6455778387717</v>
      </c>
      <c r="I10913" s="5">
        <f t="shared" si="2215"/>
        <v>720</v>
      </c>
      <c r="J10913" s="5">
        <f t="shared" si="2216"/>
        <v>8332.6455778387717</v>
      </c>
      <c r="K10913" s="2">
        <f t="shared" si="2217"/>
        <v>169663.98572636757</v>
      </c>
      <c r="L10913" s="2">
        <f t="shared" si="2218"/>
        <v>247810</v>
      </c>
      <c r="M10913" s="2">
        <f t="shared" si="2219"/>
        <v>45320</v>
      </c>
      <c r="N10913" s="6">
        <f t="shared" si="2220"/>
        <v>0</v>
      </c>
      <c r="O10913" s="2">
        <f t="shared" si="2221"/>
        <v>12826.014273632434</v>
      </c>
      <c r="P10913" s="2" t="str">
        <f t="shared" si="2222"/>
        <v/>
      </c>
    </row>
    <row r="10914" spans="1:16">
      <c r="A10914" s="6">
        <v>16</v>
      </c>
      <c r="B10914" s="6">
        <v>15</v>
      </c>
      <c r="C10914" s="6">
        <v>29</v>
      </c>
      <c r="D10914" s="6">
        <f t="shared" si="2210"/>
        <v>60</v>
      </c>
      <c r="E10914" s="5">
        <f t="shared" si="2211"/>
        <v>6616.761100354398</v>
      </c>
      <c r="F10914" s="5">
        <f t="shared" si="2212"/>
        <v>651.73417492414967</v>
      </c>
      <c r="G10914" s="5">
        <f t="shared" si="2213"/>
        <v>1870.9683306758782</v>
      </c>
      <c r="H10914" s="5">
        <f t="shared" si="2214"/>
        <v>9139.4636059544264</v>
      </c>
      <c r="I10914" s="5">
        <f t="shared" si="2215"/>
        <v>720</v>
      </c>
      <c r="J10914" s="5">
        <f t="shared" si="2216"/>
        <v>8419.4636059544264</v>
      </c>
      <c r="K10914" s="2">
        <f t="shared" si="2217"/>
        <v>171171.243158931</v>
      </c>
      <c r="L10914" s="2">
        <f t="shared" si="2218"/>
        <v>250510</v>
      </c>
      <c r="M10914" s="2">
        <f t="shared" si="2219"/>
        <v>46200</v>
      </c>
      <c r="N10914" s="6">
        <f t="shared" si="2220"/>
        <v>0</v>
      </c>
      <c r="O10914" s="2">
        <f t="shared" si="2221"/>
        <v>13138.756841069</v>
      </c>
      <c r="P10914" s="2" t="str">
        <f t="shared" si="2222"/>
        <v/>
      </c>
    </row>
    <row r="10915" spans="1:16">
      <c r="A10915" s="6">
        <v>16</v>
      </c>
      <c r="B10915" s="6">
        <v>15</v>
      </c>
      <c r="C10915" s="6">
        <v>30</v>
      </c>
      <c r="D10915" s="6">
        <f t="shared" si="2210"/>
        <v>61</v>
      </c>
      <c r="E10915" s="5">
        <f t="shared" si="2211"/>
        <v>6616.761100354398</v>
      </c>
      <c r="F10915" s="5">
        <f t="shared" si="2212"/>
        <v>651.73417492414967</v>
      </c>
      <c r="G10915" s="5">
        <f t="shared" si="2213"/>
        <v>1959.6780360096488</v>
      </c>
      <c r="H10915" s="5">
        <f t="shared" si="2214"/>
        <v>9228.1733112881957</v>
      </c>
      <c r="I10915" s="5">
        <f t="shared" si="2215"/>
        <v>720</v>
      </c>
      <c r="J10915" s="5">
        <f t="shared" si="2216"/>
        <v>8508.1733112881957</v>
      </c>
      <c r="K10915" s="2">
        <f t="shared" si="2217"/>
        <v>172711.3422098645</v>
      </c>
      <c r="L10915" s="2">
        <f t="shared" si="2218"/>
        <v>253210</v>
      </c>
      <c r="M10915" s="2">
        <f t="shared" si="2219"/>
        <v>47080</v>
      </c>
      <c r="N10915" s="6">
        <f t="shared" si="2220"/>
        <v>0</v>
      </c>
      <c r="O10915" s="2">
        <f t="shared" si="2221"/>
        <v>13418.657790135505</v>
      </c>
      <c r="P10915" s="2" t="str">
        <f t="shared" si="2222"/>
        <v/>
      </c>
    </row>
    <row r="10916" spans="1:16">
      <c r="A10916" s="6">
        <v>16</v>
      </c>
      <c r="B10916" s="6">
        <v>16</v>
      </c>
      <c r="C10916" s="6">
        <v>0</v>
      </c>
      <c r="D10916" s="6">
        <f t="shared" si="2210"/>
        <v>32</v>
      </c>
      <c r="E10916" s="5">
        <f t="shared" si="2211"/>
        <v>6616.761100354398</v>
      </c>
      <c r="F10916" s="5">
        <f t="shared" si="2212"/>
        <v>712.5626979170703</v>
      </c>
      <c r="G10916" s="5">
        <f t="shared" si="2213"/>
        <v>0</v>
      </c>
      <c r="H10916" s="5">
        <f t="shared" si="2214"/>
        <v>7329.3237982714681</v>
      </c>
      <c r="I10916" s="5">
        <f t="shared" si="2215"/>
        <v>720</v>
      </c>
      <c r="J10916" s="5">
        <f t="shared" si="2216"/>
        <v>6609.3237982714681</v>
      </c>
      <c r="K10916" s="2">
        <f t="shared" si="2217"/>
        <v>139745.20483110187</v>
      </c>
      <c r="L10916" s="2">
        <f t="shared" si="2218"/>
        <v>174304</v>
      </c>
      <c r="M10916" s="2">
        <f t="shared" si="2219"/>
        <v>21120</v>
      </c>
      <c r="N10916" s="6">
        <f t="shared" si="2220"/>
        <v>0</v>
      </c>
      <c r="O10916" s="2">
        <f t="shared" si="2221"/>
        <v>-6561.2048311018734</v>
      </c>
      <c r="P10916" s="2" t="str">
        <f t="shared" si="2222"/>
        <v/>
      </c>
    </row>
    <row r="10917" spans="1:16">
      <c r="A10917" s="6">
        <v>16</v>
      </c>
      <c r="B10917" s="6">
        <v>16</v>
      </c>
      <c r="C10917" s="6">
        <v>1</v>
      </c>
      <c r="D10917" s="6">
        <f t="shared" si="2210"/>
        <v>33</v>
      </c>
      <c r="E10917" s="5">
        <f t="shared" si="2211"/>
        <v>6616.761100354398</v>
      </c>
      <c r="F10917" s="5">
        <f t="shared" si="2212"/>
        <v>712.5626979170703</v>
      </c>
      <c r="G10917" s="5">
        <f t="shared" si="2213"/>
        <v>45.5625</v>
      </c>
      <c r="H10917" s="5">
        <f t="shared" si="2214"/>
        <v>7374.8862982714681</v>
      </c>
      <c r="I10917" s="5">
        <f t="shared" si="2215"/>
        <v>720</v>
      </c>
      <c r="J10917" s="5">
        <f t="shared" si="2216"/>
        <v>6654.8862982714681</v>
      </c>
      <c r="K10917" s="2">
        <f t="shared" si="2217"/>
        <v>140536.22045610187</v>
      </c>
      <c r="L10917" s="2">
        <f t="shared" si="2218"/>
        <v>177004</v>
      </c>
      <c r="M10917" s="2">
        <f t="shared" si="2219"/>
        <v>22000</v>
      </c>
      <c r="N10917" s="6">
        <f t="shared" si="2220"/>
        <v>0</v>
      </c>
      <c r="O10917" s="2">
        <f t="shared" si="2221"/>
        <v>-5532.2204561018734</v>
      </c>
      <c r="P10917" s="2" t="str">
        <f t="shared" si="2222"/>
        <v/>
      </c>
    </row>
    <row r="10918" spans="1:16">
      <c r="A10918" s="6">
        <v>16</v>
      </c>
      <c r="B10918" s="6">
        <v>16</v>
      </c>
      <c r="C10918" s="6">
        <v>2</v>
      </c>
      <c r="D10918" s="6">
        <f t="shared" si="2210"/>
        <v>34</v>
      </c>
      <c r="E10918" s="5">
        <f t="shared" si="2211"/>
        <v>6616.761100354398</v>
      </c>
      <c r="F10918" s="5">
        <f t="shared" si="2212"/>
        <v>712.5626979170703</v>
      </c>
      <c r="G10918" s="5">
        <f t="shared" si="2213"/>
        <v>92.264062499999994</v>
      </c>
      <c r="H10918" s="5">
        <f t="shared" si="2214"/>
        <v>7421.5878607714685</v>
      </c>
      <c r="I10918" s="5">
        <f t="shared" si="2215"/>
        <v>720</v>
      </c>
      <c r="J10918" s="5">
        <f t="shared" si="2216"/>
        <v>6701.5878607714685</v>
      </c>
      <c r="K10918" s="2">
        <f t="shared" si="2217"/>
        <v>141347.01147172687</v>
      </c>
      <c r="L10918" s="2">
        <f t="shared" si="2218"/>
        <v>179704</v>
      </c>
      <c r="M10918" s="2">
        <f t="shared" si="2219"/>
        <v>22880</v>
      </c>
      <c r="N10918" s="6">
        <f t="shared" si="2220"/>
        <v>0</v>
      </c>
      <c r="O10918" s="2">
        <f t="shared" si="2221"/>
        <v>-4523.0114717268734</v>
      </c>
      <c r="P10918" s="2" t="str">
        <f t="shared" si="2222"/>
        <v/>
      </c>
    </row>
    <row r="10919" spans="1:16">
      <c r="A10919" s="6">
        <v>16</v>
      </c>
      <c r="B10919" s="6">
        <v>16</v>
      </c>
      <c r="C10919" s="6">
        <v>3</v>
      </c>
      <c r="D10919" s="6">
        <f t="shared" si="2210"/>
        <v>35</v>
      </c>
      <c r="E10919" s="5">
        <f t="shared" si="2211"/>
        <v>6616.761100354398</v>
      </c>
      <c r="F10919" s="5">
        <f t="shared" si="2212"/>
        <v>712.5626979170703</v>
      </c>
      <c r="G10919" s="5">
        <f t="shared" si="2213"/>
        <v>140.12604492187498</v>
      </c>
      <c r="H10919" s="5">
        <f t="shared" si="2214"/>
        <v>7469.4498431933434</v>
      </c>
      <c r="I10919" s="5">
        <f t="shared" si="2215"/>
        <v>720</v>
      </c>
      <c r="J10919" s="5">
        <f t="shared" si="2216"/>
        <v>6749.4498431933434</v>
      </c>
      <c r="K10919" s="2">
        <f t="shared" si="2217"/>
        <v>142177.94866655109</v>
      </c>
      <c r="L10919" s="2">
        <f t="shared" si="2218"/>
        <v>182404</v>
      </c>
      <c r="M10919" s="2">
        <f t="shared" si="2219"/>
        <v>23760</v>
      </c>
      <c r="N10919" s="6">
        <f t="shared" si="2220"/>
        <v>0</v>
      </c>
      <c r="O10919" s="2">
        <f t="shared" si="2221"/>
        <v>-3533.9486665510922</v>
      </c>
      <c r="P10919" s="2" t="str">
        <f t="shared" si="2222"/>
        <v/>
      </c>
    </row>
    <row r="10920" spans="1:16">
      <c r="A10920" s="6">
        <v>16</v>
      </c>
      <c r="B10920" s="6">
        <v>16</v>
      </c>
      <c r="C10920" s="6">
        <v>4</v>
      </c>
      <c r="D10920" s="6">
        <f t="shared" si="2210"/>
        <v>36</v>
      </c>
      <c r="E10920" s="5">
        <f t="shared" si="2211"/>
        <v>6616.761100354398</v>
      </c>
      <c r="F10920" s="5">
        <f t="shared" si="2212"/>
        <v>712.5626979170703</v>
      </c>
      <c r="G10920" s="5">
        <f t="shared" si="2213"/>
        <v>189.17016064453125</v>
      </c>
      <c r="H10920" s="5">
        <f t="shared" si="2214"/>
        <v>7518.4939589159994</v>
      </c>
      <c r="I10920" s="5">
        <f t="shared" si="2215"/>
        <v>720</v>
      </c>
      <c r="J10920" s="5">
        <f t="shared" si="2216"/>
        <v>6798.4939589159994</v>
      </c>
      <c r="K10920" s="2">
        <f t="shared" si="2217"/>
        <v>143029.40900895832</v>
      </c>
      <c r="L10920" s="2">
        <f t="shared" si="2218"/>
        <v>185104</v>
      </c>
      <c r="M10920" s="2">
        <f t="shared" si="2219"/>
        <v>24640</v>
      </c>
      <c r="N10920" s="6">
        <f t="shared" si="2220"/>
        <v>0</v>
      </c>
      <c r="O10920" s="2">
        <f t="shared" si="2221"/>
        <v>-2565.4090089583187</v>
      </c>
      <c r="P10920" s="2" t="str">
        <f t="shared" si="2222"/>
        <v/>
      </c>
    </row>
    <row r="10921" spans="1:16">
      <c r="A10921" s="6">
        <v>16</v>
      </c>
      <c r="B10921" s="6">
        <v>16</v>
      </c>
      <c r="C10921" s="6">
        <v>5</v>
      </c>
      <c r="D10921" s="6">
        <f t="shared" si="2210"/>
        <v>37</v>
      </c>
      <c r="E10921" s="5">
        <f t="shared" si="2211"/>
        <v>6616.761100354398</v>
      </c>
      <c r="F10921" s="5">
        <f t="shared" si="2212"/>
        <v>712.5626979170703</v>
      </c>
      <c r="G10921" s="5">
        <f t="shared" si="2213"/>
        <v>239.41848456573481</v>
      </c>
      <c r="H10921" s="5">
        <f t="shared" si="2214"/>
        <v>7568.7422828372028</v>
      </c>
      <c r="I10921" s="5">
        <f t="shared" si="2215"/>
        <v>720</v>
      </c>
      <c r="J10921" s="5">
        <f t="shared" si="2216"/>
        <v>6848.7422828372028</v>
      </c>
      <c r="K10921" s="2">
        <f t="shared" si="2217"/>
        <v>143901.77574370144</v>
      </c>
      <c r="L10921" s="2">
        <f t="shared" si="2218"/>
        <v>187804</v>
      </c>
      <c r="M10921" s="2">
        <f t="shared" si="2219"/>
        <v>25520</v>
      </c>
      <c r="N10921" s="6">
        <f t="shared" si="2220"/>
        <v>0</v>
      </c>
      <c r="O10921" s="2">
        <f t="shared" si="2221"/>
        <v>-1617.775743701437</v>
      </c>
      <c r="P10921" s="2" t="str">
        <f t="shared" si="2222"/>
        <v/>
      </c>
    </row>
    <row r="10922" spans="1:16">
      <c r="A10922" s="6">
        <v>16</v>
      </c>
      <c r="B10922" s="6">
        <v>16</v>
      </c>
      <c r="C10922" s="6">
        <v>6</v>
      </c>
      <c r="D10922" s="6">
        <f t="shared" si="2210"/>
        <v>38</v>
      </c>
      <c r="E10922" s="5">
        <f t="shared" si="2211"/>
        <v>6616.761100354398</v>
      </c>
      <c r="F10922" s="5">
        <f t="shared" si="2212"/>
        <v>712.5626979170703</v>
      </c>
      <c r="G10922" s="5">
        <f t="shared" si="2213"/>
        <v>290.89345874736784</v>
      </c>
      <c r="H10922" s="5">
        <f t="shared" si="2214"/>
        <v>7620.2172570188359</v>
      </c>
      <c r="I10922" s="5">
        <f t="shared" si="2215"/>
        <v>720</v>
      </c>
      <c r="J10922" s="5">
        <f t="shared" si="2216"/>
        <v>6900.2172570188359</v>
      </c>
      <c r="K10922" s="2">
        <f t="shared" si="2217"/>
        <v>144795.43848991033</v>
      </c>
      <c r="L10922" s="2">
        <f t="shared" si="2218"/>
        <v>190504</v>
      </c>
      <c r="M10922" s="2">
        <f t="shared" si="2219"/>
        <v>26400</v>
      </c>
      <c r="N10922" s="6">
        <f t="shared" si="2220"/>
        <v>0</v>
      </c>
      <c r="O10922" s="2">
        <f t="shared" si="2221"/>
        <v>-691.43848991033155</v>
      </c>
      <c r="P10922" s="2" t="str">
        <f t="shared" si="2222"/>
        <v/>
      </c>
    </row>
    <row r="10923" spans="1:16">
      <c r="A10923" s="6">
        <v>16</v>
      </c>
      <c r="B10923" s="6">
        <v>16</v>
      </c>
      <c r="C10923" s="6">
        <v>7</v>
      </c>
      <c r="D10923" s="6">
        <f t="shared" si="2210"/>
        <v>39</v>
      </c>
      <c r="E10923" s="5">
        <f t="shared" si="2211"/>
        <v>6616.761100354398</v>
      </c>
      <c r="F10923" s="5">
        <f t="shared" si="2212"/>
        <v>712.5626979170703</v>
      </c>
      <c r="G10923" s="5">
        <f t="shared" si="2213"/>
        <v>343.61789814532818</v>
      </c>
      <c r="H10923" s="5">
        <f t="shared" si="2214"/>
        <v>7672.9416964167967</v>
      </c>
      <c r="I10923" s="5">
        <f t="shared" si="2215"/>
        <v>720</v>
      </c>
      <c r="J10923" s="5">
        <f t="shared" si="2216"/>
        <v>6952.9416964167967</v>
      </c>
      <c r="K10923" s="2">
        <f t="shared" si="2217"/>
        <v>145710.79334056939</v>
      </c>
      <c r="L10923" s="2">
        <f t="shared" si="2218"/>
        <v>193204</v>
      </c>
      <c r="M10923" s="2">
        <f t="shared" si="2219"/>
        <v>27280</v>
      </c>
      <c r="N10923" s="6">
        <f t="shared" si="2220"/>
        <v>0</v>
      </c>
      <c r="O10923" s="2">
        <f t="shared" si="2221"/>
        <v>213.20665943060885</v>
      </c>
      <c r="P10923" s="2" t="str">
        <f t="shared" si="2222"/>
        <v/>
      </c>
    </row>
    <row r="10924" spans="1:16">
      <c r="A10924" s="6">
        <v>16</v>
      </c>
      <c r="B10924" s="6">
        <v>16</v>
      </c>
      <c r="C10924" s="6">
        <v>8</v>
      </c>
      <c r="D10924" s="6">
        <f t="shared" si="2210"/>
        <v>40</v>
      </c>
      <c r="E10924" s="5">
        <f t="shared" si="2211"/>
        <v>6616.761100354398</v>
      </c>
      <c r="F10924" s="5">
        <f t="shared" si="2212"/>
        <v>712.5626979170703</v>
      </c>
      <c r="G10924" s="5">
        <f t="shared" si="2213"/>
        <v>397.61499642530839</v>
      </c>
      <c r="H10924" s="5">
        <f t="shared" si="2214"/>
        <v>7726.9387946967763</v>
      </c>
      <c r="I10924" s="5">
        <f t="shared" si="2215"/>
        <v>720</v>
      </c>
      <c r="J10924" s="5">
        <f t="shared" si="2216"/>
        <v>7006.9387946967763</v>
      </c>
      <c r="K10924" s="2">
        <f t="shared" si="2217"/>
        <v>146648.24296348571</v>
      </c>
      <c r="L10924" s="2">
        <f t="shared" si="2218"/>
        <v>195904</v>
      </c>
      <c r="M10924" s="2">
        <f t="shared" si="2219"/>
        <v>28160</v>
      </c>
      <c r="N10924" s="6">
        <f t="shared" si="2220"/>
        <v>0</v>
      </c>
      <c r="O10924" s="2">
        <f t="shared" si="2221"/>
        <v>1095.7570365142892</v>
      </c>
      <c r="P10924" s="2" t="str">
        <f t="shared" si="2222"/>
        <v/>
      </c>
    </row>
    <row r="10925" spans="1:16">
      <c r="A10925" s="6">
        <v>16</v>
      </c>
      <c r="B10925" s="6">
        <v>16</v>
      </c>
      <c r="C10925" s="6">
        <v>9</v>
      </c>
      <c r="D10925" s="6">
        <f t="shared" si="2210"/>
        <v>41</v>
      </c>
      <c r="E10925" s="5">
        <f t="shared" si="2211"/>
        <v>6616.761100354398</v>
      </c>
      <c r="F10925" s="5">
        <f t="shared" si="2212"/>
        <v>712.5626979170703</v>
      </c>
      <c r="G10925" s="5">
        <f t="shared" si="2213"/>
        <v>452.90833186570285</v>
      </c>
      <c r="H10925" s="5">
        <f t="shared" si="2214"/>
        <v>7782.2321301371712</v>
      </c>
      <c r="I10925" s="5">
        <f t="shared" si="2215"/>
        <v>720</v>
      </c>
      <c r="J10925" s="5">
        <f t="shared" si="2216"/>
        <v>7062.2321301371712</v>
      </c>
      <c r="K10925" s="2">
        <f t="shared" si="2217"/>
        <v>147608.19670377031</v>
      </c>
      <c r="L10925" s="2">
        <f t="shared" si="2218"/>
        <v>198604</v>
      </c>
      <c r="M10925" s="2">
        <f t="shared" si="2219"/>
        <v>29040</v>
      </c>
      <c r="N10925" s="6">
        <f t="shared" si="2220"/>
        <v>0</v>
      </c>
      <c r="O10925" s="2">
        <f t="shared" si="2221"/>
        <v>1955.8032962296857</v>
      </c>
      <c r="P10925" s="2" t="str">
        <f t="shared" si="2222"/>
        <v/>
      </c>
    </row>
    <row r="10926" spans="1:16">
      <c r="A10926" s="6">
        <v>16</v>
      </c>
      <c r="B10926" s="6">
        <v>16</v>
      </c>
      <c r="C10926" s="6">
        <v>10</v>
      </c>
      <c r="D10926" s="6">
        <f t="shared" si="2210"/>
        <v>42</v>
      </c>
      <c r="E10926" s="5">
        <f t="shared" si="2211"/>
        <v>6616.761100354398</v>
      </c>
      <c r="F10926" s="5">
        <f t="shared" si="2212"/>
        <v>712.5626979170703</v>
      </c>
      <c r="G10926" s="5">
        <f t="shared" si="2213"/>
        <v>509.52187334891573</v>
      </c>
      <c r="H10926" s="5">
        <f t="shared" si="2214"/>
        <v>7838.8456716203837</v>
      </c>
      <c r="I10926" s="5">
        <f t="shared" si="2215"/>
        <v>720</v>
      </c>
      <c r="J10926" s="5">
        <f t="shared" si="2216"/>
        <v>7118.8456716203837</v>
      </c>
      <c r="K10926" s="2">
        <f t="shared" si="2217"/>
        <v>148591.07068785388</v>
      </c>
      <c r="L10926" s="2">
        <f t="shared" si="2218"/>
        <v>201304</v>
      </c>
      <c r="M10926" s="2">
        <f t="shared" si="2219"/>
        <v>29920</v>
      </c>
      <c r="N10926" s="6">
        <f t="shared" si="2220"/>
        <v>0</v>
      </c>
      <c r="O10926" s="2">
        <f t="shared" si="2221"/>
        <v>2792.9293121461233</v>
      </c>
      <c r="P10926" s="2" t="str">
        <f t="shared" si="2222"/>
        <v/>
      </c>
    </row>
    <row r="10927" spans="1:16">
      <c r="A10927" s="6">
        <v>16</v>
      </c>
      <c r="B10927" s="6">
        <v>16</v>
      </c>
      <c r="C10927" s="6">
        <v>11</v>
      </c>
      <c r="D10927" s="6">
        <f t="shared" si="2210"/>
        <v>43</v>
      </c>
      <c r="E10927" s="5">
        <f t="shared" si="2211"/>
        <v>6616.761100354398</v>
      </c>
      <c r="F10927" s="5">
        <f t="shared" si="2212"/>
        <v>712.5626979170703</v>
      </c>
      <c r="G10927" s="5">
        <f t="shared" si="2213"/>
        <v>567.47998644235474</v>
      </c>
      <c r="H10927" s="5">
        <f t="shared" si="2214"/>
        <v>7896.803784713823</v>
      </c>
      <c r="I10927" s="5">
        <f t="shared" si="2215"/>
        <v>720</v>
      </c>
      <c r="J10927" s="5">
        <f t="shared" si="2216"/>
        <v>7176.803784713823</v>
      </c>
      <c r="K10927" s="2">
        <f t="shared" si="2217"/>
        <v>149597.28792905941</v>
      </c>
      <c r="L10927" s="2">
        <f t="shared" si="2218"/>
        <v>204004</v>
      </c>
      <c r="M10927" s="2">
        <f t="shared" si="2219"/>
        <v>30800</v>
      </c>
      <c r="N10927" s="6">
        <f t="shared" si="2220"/>
        <v>0</v>
      </c>
      <c r="O10927" s="2">
        <f t="shared" si="2221"/>
        <v>3606.7120709405863</v>
      </c>
      <c r="P10927" s="2" t="str">
        <f t="shared" si="2222"/>
        <v/>
      </c>
    </row>
    <row r="10928" spans="1:16">
      <c r="A10928" s="6">
        <v>16</v>
      </c>
      <c r="B10928" s="6">
        <v>16</v>
      </c>
      <c r="C10928" s="6">
        <v>12</v>
      </c>
      <c r="D10928" s="6">
        <f t="shared" si="2210"/>
        <v>44</v>
      </c>
      <c r="E10928" s="5">
        <f t="shared" si="2211"/>
        <v>6616.761100354398</v>
      </c>
      <c r="F10928" s="5">
        <f t="shared" si="2212"/>
        <v>712.5626979170703</v>
      </c>
      <c r="G10928" s="5">
        <f t="shared" si="2213"/>
        <v>626.80743957041921</v>
      </c>
      <c r="H10928" s="5">
        <f t="shared" si="2214"/>
        <v>7956.131237841887</v>
      </c>
      <c r="I10928" s="5">
        <f t="shared" si="2215"/>
        <v>720</v>
      </c>
      <c r="J10928" s="5">
        <f t="shared" si="2216"/>
        <v>7236.131237841887</v>
      </c>
      <c r="K10928" s="2">
        <f t="shared" si="2217"/>
        <v>150627.27843475499</v>
      </c>
      <c r="L10928" s="2">
        <f t="shared" si="2218"/>
        <v>206704</v>
      </c>
      <c r="M10928" s="2">
        <f t="shared" si="2219"/>
        <v>31680</v>
      </c>
      <c r="N10928" s="6">
        <f t="shared" si="2220"/>
        <v>0</v>
      </c>
      <c r="O10928" s="2">
        <f t="shared" si="2221"/>
        <v>4396.7215652450104</v>
      </c>
      <c r="P10928" s="2" t="str">
        <f t="shared" si="2222"/>
        <v/>
      </c>
    </row>
    <row r="10929" spans="1:16">
      <c r="A10929" s="6">
        <v>16</v>
      </c>
      <c r="B10929" s="6">
        <v>16</v>
      </c>
      <c r="C10929" s="6">
        <v>13</v>
      </c>
      <c r="D10929" s="6">
        <f t="shared" si="2210"/>
        <v>45</v>
      </c>
      <c r="E10929" s="5">
        <f t="shared" si="2211"/>
        <v>6616.761100354398</v>
      </c>
      <c r="F10929" s="5">
        <f t="shared" si="2212"/>
        <v>712.5626979170703</v>
      </c>
      <c r="G10929" s="5">
        <f t="shared" si="2213"/>
        <v>687.52941027880343</v>
      </c>
      <c r="H10929" s="5">
        <f t="shared" si="2214"/>
        <v>8016.853208550272</v>
      </c>
      <c r="I10929" s="5">
        <f t="shared" si="2215"/>
        <v>720</v>
      </c>
      <c r="J10929" s="5">
        <f t="shared" si="2216"/>
        <v>7296.853208550272</v>
      </c>
      <c r="K10929" s="2">
        <f t="shared" si="2217"/>
        <v>151681.47931510888</v>
      </c>
      <c r="L10929" s="2">
        <f t="shared" si="2218"/>
        <v>209404</v>
      </c>
      <c r="M10929" s="2">
        <f t="shared" si="2219"/>
        <v>32560</v>
      </c>
      <c r="N10929" s="6">
        <f t="shared" si="2220"/>
        <v>0</v>
      </c>
      <c r="O10929" s="2">
        <f t="shared" si="2221"/>
        <v>5162.5206848911184</v>
      </c>
      <c r="P10929" s="2" t="str">
        <f t="shared" si="2222"/>
        <v/>
      </c>
    </row>
    <row r="10930" spans="1:16">
      <c r="A10930" s="6">
        <v>16</v>
      </c>
      <c r="B10930" s="6">
        <v>16</v>
      </c>
      <c r="C10930" s="6">
        <v>14</v>
      </c>
      <c r="D10930" s="6">
        <f t="shared" si="2210"/>
        <v>46</v>
      </c>
      <c r="E10930" s="5">
        <f t="shared" si="2211"/>
        <v>6616.761100354398</v>
      </c>
      <c r="F10930" s="5">
        <f t="shared" si="2212"/>
        <v>712.5626979170703</v>
      </c>
      <c r="G10930" s="5">
        <f t="shared" si="2213"/>
        <v>749.67149159246469</v>
      </c>
      <c r="H10930" s="5">
        <f t="shared" si="2214"/>
        <v>8078.9952898639331</v>
      </c>
      <c r="I10930" s="5">
        <f t="shared" si="2215"/>
        <v>720</v>
      </c>
      <c r="J10930" s="5">
        <f t="shared" si="2216"/>
        <v>7358.9952898639331</v>
      </c>
      <c r="K10930" s="2">
        <f t="shared" si="2217"/>
        <v>152760.33489347104</v>
      </c>
      <c r="L10930" s="2">
        <f t="shared" si="2218"/>
        <v>212104</v>
      </c>
      <c r="M10930" s="2">
        <f t="shared" si="2219"/>
        <v>33440</v>
      </c>
      <c r="N10930" s="6">
        <f t="shared" si="2220"/>
        <v>0</v>
      </c>
      <c r="O10930" s="2">
        <f t="shared" si="2221"/>
        <v>5903.6651065289625</v>
      </c>
      <c r="P10930" s="2" t="str">
        <f t="shared" si="2222"/>
        <v/>
      </c>
    </row>
    <row r="10931" spans="1:16">
      <c r="A10931" s="6">
        <v>16</v>
      </c>
      <c r="B10931" s="6">
        <v>16</v>
      </c>
      <c r="C10931" s="6">
        <v>15</v>
      </c>
      <c r="D10931" s="6">
        <f t="shared" si="2210"/>
        <v>47</v>
      </c>
      <c r="E10931" s="5">
        <f t="shared" si="2211"/>
        <v>6616.761100354398</v>
      </c>
      <c r="F10931" s="5">
        <f t="shared" si="2212"/>
        <v>712.5626979170703</v>
      </c>
      <c r="G10931" s="5">
        <f t="shared" si="2213"/>
        <v>813.25969846861108</v>
      </c>
      <c r="H10931" s="5">
        <f t="shared" si="2214"/>
        <v>8142.5834967400788</v>
      </c>
      <c r="I10931" s="5">
        <f t="shared" si="2215"/>
        <v>720</v>
      </c>
      <c r="J10931" s="5">
        <f t="shared" si="2216"/>
        <v>7422.5834967400788</v>
      </c>
      <c r="K10931" s="2">
        <f t="shared" si="2217"/>
        <v>153864.29681840414</v>
      </c>
      <c r="L10931" s="2">
        <f t="shared" si="2218"/>
        <v>214804</v>
      </c>
      <c r="M10931" s="2">
        <f t="shared" si="2219"/>
        <v>34320</v>
      </c>
      <c r="N10931" s="6">
        <f t="shared" si="2220"/>
        <v>0</v>
      </c>
      <c r="O10931" s="2">
        <f t="shared" si="2221"/>
        <v>6619.7031815958617</v>
      </c>
      <c r="P10931" s="2" t="str">
        <f t="shared" si="2222"/>
        <v/>
      </c>
    </row>
    <row r="10932" spans="1:16">
      <c r="A10932" s="6">
        <v>16</v>
      </c>
      <c r="B10932" s="6">
        <v>16</v>
      </c>
      <c r="C10932" s="6">
        <v>16</v>
      </c>
      <c r="D10932" s="6">
        <f t="shared" si="2210"/>
        <v>48</v>
      </c>
      <c r="E10932" s="5">
        <f t="shared" si="2211"/>
        <v>6616.761100354398</v>
      </c>
      <c r="F10932" s="5">
        <f t="shared" si="2212"/>
        <v>712.5626979170703</v>
      </c>
      <c r="G10932" s="5">
        <f t="shared" si="2213"/>
        <v>878.32047434610013</v>
      </c>
      <c r="H10932" s="5">
        <f t="shared" si="2214"/>
        <v>8207.6442726175683</v>
      </c>
      <c r="I10932" s="5">
        <f t="shared" si="2215"/>
        <v>720</v>
      </c>
      <c r="J10932" s="5">
        <f t="shared" si="2216"/>
        <v>7487.6442726175683</v>
      </c>
      <c r="K10932" s="2">
        <f t="shared" si="2217"/>
        <v>154993.82417738833</v>
      </c>
      <c r="L10932" s="2">
        <f t="shared" si="2218"/>
        <v>217504</v>
      </c>
      <c r="M10932" s="2">
        <f t="shared" si="2219"/>
        <v>35200</v>
      </c>
      <c r="N10932" s="6">
        <f t="shared" si="2220"/>
        <v>0</v>
      </c>
      <c r="O10932" s="2">
        <f t="shared" si="2221"/>
        <v>7310.1758226116654</v>
      </c>
      <c r="P10932" s="2" t="str">
        <f t="shared" si="2222"/>
        <v/>
      </c>
    </row>
    <row r="10933" spans="1:16">
      <c r="A10933" s="6">
        <v>16</v>
      </c>
      <c r="B10933" s="6">
        <v>16</v>
      </c>
      <c r="C10933" s="6">
        <v>17</v>
      </c>
      <c r="D10933" s="6">
        <f t="shared" si="2210"/>
        <v>49</v>
      </c>
      <c r="E10933" s="5">
        <f t="shared" si="2211"/>
        <v>6616.761100354398</v>
      </c>
      <c r="F10933" s="5">
        <f t="shared" si="2212"/>
        <v>712.5626979170703</v>
      </c>
      <c r="G10933" s="5">
        <f t="shared" si="2213"/>
        <v>944.88069779264049</v>
      </c>
      <c r="H10933" s="5">
        <f t="shared" si="2214"/>
        <v>8274.2044960641088</v>
      </c>
      <c r="I10933" s="5">
        <f t="shared" si="2215"/>
        <v>720</v>
      </c>
      <c r="J10933" s="5">
        <f t="shared" si="2216"/>
        <v>7554.2044960641088</v>
      </c>
      <c r="K10933" s="2">
        <f t="shared" si="2217"/>
        <v>156149.3836122241</v>
      </c>
      <c r="L10933" s="2">
        <f t="shared" si="2218"/>
        <v>220204</v>
      </c>
      <c r="M10933" s="2">
        <f t="shared" si="2219"/>
        <v>36080</v>
      </c>
      <c r="N10933" s="6">
        <f t="shared" si="2220"/>
        <v>0</v>
      </c>
      <c r="O10933" s="2">
        <f t="shared" si="2221"/>
        <v>7974.6163877758954</v>
      </c>
      <c r="P10933" s="2" t="str">
        <f t="shared" si="2222"/>
        <v/>
      </c>
    </row>
    <row r="10934" spans="1:16">
      <c r="A10934" s="6">
        <v>16</v>
      </c>
      <c r="B10934" s="6">
        <v>16</v>
      </c>
      <c r="C10934" s="6">
        <v>18</v>
      </c>
      <c r="D10934" s="6">
        <f t="shared" si="2210"/>
        <v>50</v>
      </c>
      <c r="E10934" s="5">
        <f t="shared" si="2211"/>
        <v>6616.761100354398</v>
      </c>
      <c r="F10934" s="5">
        <f t="shared" si="2212"/>
        <v>712.5626979170703</v>
      </c>
      <c r="G10934" s="5">
        <f t="shared" si="2213"/>
        <v>1012.9676892512279</v>
      </c>
      <c r="H10934" s="5">
        <f t="shared" si="2214"/>
        <v>8342.2914875226961</v>
      </c>
      <c r="I10934" s="5">
        <f t="shared" si="2215"/>
        <v>720</v>
      </c>
      <c r="J10934" s="5">
        <f t="shared" si="2216"/>
        <v>7622.2914875226961</v>
      </c>
      <c r="K10934" s="2">
        <f t="shared" si="2217"/>
        <v>157331.44943615791</v>
      </c>
      <c r="L10934" s="2">
        <f t="shared" si="2218"/>
        <v>222904</v>
      </c>
      <c r="M10934" s="2">
        <f t="shared" si="2219"/>
        <v>36960</v>
      </c>
      <c r="N10934" s="6">
        <f t="shared" si="2220"/>
        <v>0</v>
      </c>
      <c r="O10934" s="2">
        <f t="shared" si="2221"/>
        <v>8612.5505638420873</v>
      </c>
      <c r="P10934" s="2" t="str">
        <f t="shared" si="2222"/>
        <v/>
      </c>
    </row>
    <row r="10935" spans="1:16">
      <c r="A10935" s="6">
        <v>16</v>
      </c>
      <c r="B10935" s="6">
        <v>16</v>
      </c>
      <c r="C10935" s="6">
        <v>19</v>
      </c>
      <c r="D10935" s="6">
        <f t="shared" si="2210"/>
        <v>51</v>
      </c>
      <c r="E10935" s="5">
        <f t="shared" si="2211"/>
        <v>6616.761100354398</v>
      </c>
      <c r="F10935" s="5">
        <f t="shared" si="2212"/>
        <v>712.5626979170703</v>
      </c>
      <c r="G10935" s="5">
        <f t="shared" si="2213"/>
        <v>1082.6092178872495</v>
      </c>
      <c r="H10935" s="5">
        <f t="shared" si="2214"/>
        <v>8411.9330161587168</v>
      </c>
      <c r="I10935" s="5">
        <f t="shared" si="2215"/>
        <v>720</v>
      </c>
      <c r="J10935" s="5">
        <f t="shared" si="2216"/>
        <v>7691.9330161587168</v>
      </c>
      <c r="K10935" s="2">
        <f t="shared" si="2217"/>
        <v>158540.5037527555</v>
      </c>
      <c r="L10935" s="2">
        <f t="shared" si="2218"/>
        <v>225604</v>
      </c>
      <c r="M10935" s="2">
        <f t="shared" si="2219"/>
        <v>37840</v>
      </c>
      <c r="N10935" s="6">
        <f t="shared" si="2220"/>
        <v>0</v>
      </c>
      <c r="O10935" s="2">
        <f t="shared" si="2221"/>
        <v>9223.496247244504</v>
      </c>
      <c r="P10935" s="2" t="str">
        <f t="shared" si="2222"/>
        <v/>
      </c>
    </row>
    <row r="10936" spans="1:16">
      <c r="A10936" s="6">
        <v>16</v>
      </c>
      <c r="B10936" s="6">
        <v>16</v>
      </c>
      <c r="C10936" s="6">
        <v>20</v>
      </c>
      <c r="D10936" s="6">
        <f t="shared" si="2210"/>
        <v>52</v>
      </c>
      <c r="E10936" s="5">
        <f t="shared" si="2211"/>
        <v>6616.761100354398</v>
      </c>
      <c r="F10936" s="5">
        <f t="shared" si="2212"/>
        <v>712.5626979170703</v>
      </c>
      <c r="G10936" s="5">
        <f t="shared" si="2213"/>
        <v>1153.8335085377266</v>
      </c>
      <c r="H10936" s="5">
        <f t="shared" si="2214"/>
        <v>8483.1573068091948</v>
      </c>
      <c r="I10936" s="5">
        <f t="shared" si="2215"/>
        <v>720</v>
      </c>
      <c r="J10936" s="5">
        <f t="shared" si="2216"/>
        <v>7763.1573068091948</v>
      </c>
      <c r="K10936" s="2">
        <f t="shared" si="2217"/>
        <v>159777.0365765485</v>
      </c>
      <c r="L10936" s="2">
        <f t="shared" si="2218"/>
        <v>228304</v>
      </c>
      <c r="M10936" s="2">
        <f t="shared" si="2219"/>
        <v>38720</v>
      </c>
      <c r="N10936" s="6">
        <f t="shared" si="2220"/>
        <v>0</v>
      </c>
      <c r="O10936" s="2">
        <f t="shared" si="2221"/>
        <v>9806.9634234514961</v>
      </c>
      <c r="P10936" s="2" t="str">
        <f t="shared" si="2222"/>
        <v/>
      </c>
    </row>
    <row r="10937" spans="1:16">
      <c r="A10937" s="6">
        <v>16</v>
      </c>
      <c r="B10937" s="6">
        <v>16</v>
      </c>
      <c r="C10937" s="6">
        <v>21</v>
      </c>
      <c r="D10937" s="6">
        <f t="shared" si="2210"/>
        <v>53</v>
      </c>
      <c r="E10937" s="5">
        <f t="shared" si="2211"/>
        <v>6616.761100354398</v>
      </c>
      <c r="F10937" s="5">
        <f t="shared" si="2212"/>
        <v>712.5626979170703</v>
      </c>
      <c r="G10937" s="5">
        <f t="shared" si="2213"/>
        <v>1226.6692487641703</v>
      </c>
      <c r="H10937" s="5">
        <f t="shared" si="2214"/>
        <v>8555.9930470356376</v>
      </c>
      <c r="I10937" s="5">
        <f t="shared" si="2215"/>
        <v>720</v>
      </c>
      <c r="J10937" s="5">
        <f t="shared" si="2216"/>
        <v>7835.9930470356376</v>
      </c>
      <c r="K10937" s="2">
        <f t="shared" si="2217"/>
        <v>161041.54595547981</v>
      </c>
      <c r="L10937" s="2">
        <f t="shared" si="2218"/>
        <v>231004</v>
      </c>
      <c r="M10937" s="2">
        <f t="shared" si="2219"/>
        <v>39600</v>
      </c>
      <c r="N10937" s="6">
        <f t="shared" si="2220"/>
        <v>0</v>
      </c>
      <c r="O10937" s="2">
        <f t="shared" si="2221"/>
        <v>10362.454044520186</v>
      </c>
      <c r="P10937" s="2" t="str">
        <f t="shared" si="2222"/>
        <v/>
      </c>
    </row>
    <row r="10938" spans="1:16">
      <c r="A10938" s="6">
        <v>16</v>
      </c>
      <c r="B10938" s="6">
        <v>16</v>
      </c>
      <c r="C10938" s="6">
        <v>22</v>
      </c>
      <c r="D10938" s="6">
        <f t="shared" si="2210"/>
        <v>54</v>
      </c>
      <c r="E10938" s="5">
        <f t="shared" si="2211"/>
        <v>6616.761100354398</v>
      </c>
      <c r="F10938" s="5">
        <f t="shared" si="2212"/>
        <v>712.5626979170703</v>
      </c>
      <c r="G10938" s="5">
        <f t="shared" si="2213"/>
        <v>1301.1455960105666</v>
      </c>
      <c r="H10938" s="5">
        <f t="shared" si="2214"/>
        <v>8630.469394282034</v>
      </c>
      <c r="I10938" s="5">
        <f t="shared" si="2215"/>
        <v>720</v>
      </c>
      <c r="J10938" s="5">
        <f t="shared" si="2216"/>
        <v>7910.469394282034</v>
      </c>
      <c r="K10938" s="2">
        <f t="shared" si="2217"/>
        <v>162334.53809517421</v>
      </c>
      <c r="L10938" s="2">
        <f t="shared" si="2218"/>
        <v>233704</v>
      </c>
      <c r="M10938" s="2">
        <f t="shared" si="2219"/>
        <v>40480</v>
      </c>
      <c r="N10938" s="6">
        <f t="shared" si="2220"/>
        <v>0</v>
      </c>
      <c r="O10938" s="2">
        <f t="shared" si="2221"/>
        <v>10889.461904825788</v>
      </c>
      <c r="P10938" s="2" t="str">
        <f t="shared" si="2222"/>
        <v/>
      </c>
    </row>
    <row r="10939" spans="1:16">
      <c r="A10939" s="6">
        <v>16</v>
      </c>
      <c r="B10939" s="6">
        <v>16</v>
      </c>
      <c r="C10939" s="6">
        <v>23</v>
      </c>
      <c r="D10939" s="6">
        <f t="shared" si="2210"/>
        <v>55</v>
      </c>
      <c r="E10939" s="5">
        <f t="shared" si="2211"/>
        <v>6616.761100354398</v>
      </c>
      <c r="F10939" s="5">
        <f t="shared" si="2212"/>
        <v>712.5626979170703</v>
      </c>
      <c r="G10939" s="5">
        <f t="shared" si="2213"/>
        <v>1377.292184868003</v>
      </c>
      <c r="H10939" s="5">
        <f t="shared" si="2214"/>
        <v>8706.6159831394707</v>
      </c>
      <c r="I10939" s="5">
        <f t="shared" si="2215"/>
        <v>720</v>
      </c>
      <c r="J10939" s="5">
        <f t="shared" si="2216"/>
        <v>7986.6159831394707</v>
      </c>
      <c r="K10939" s="2">
        <f t="shared" si="2217"/>
        <v>163656.52748506024</v>
      </c>
      <c r="L10939" s="2">
        <f t="shared" si="2218"/>
        <v>236404</v>
      </c>
      <c r="M10939" s="2">
        <f t="shared" si="2219"/>
        <v>41360</v>
      </c>
      <c r="N10939" s="6">
        <f t="shared" si="2220"/>
        <v>0</v>
      </c>
      <c r="O10939" s="2">
        <f t="shared" si="2221"/>
        <v>11387.472514939756</v>
      </c>
      <c r="P10939" s="2" t="str">
        <f t="shared" si="2222"/>
        <v/>
      </c>
    </row>
    <row r="10940" spans="1:16">
      <c r="A10940" s="6">
        <v>16</v>
      </c>
      <c r="B10940" s="6">
        <v>16</v>
      </c>
      <c r="C10940" s="6">
        <v>24</v>
      </c>
      <c r="D10940" s="6">
        <f t="shared" si="2210"/>
        <v>56</v>
      </c>
      <c r="E10940" s="5">
        <f t="shared" si="2211"/>
        <v>6616.761100354398</v>
      </c>
      <c r="F10940" s="5">
        <f t="shared" si="2212"/>
        <v>712.5626979170703</v>
      </c>
      <c r="G10940" s="5">
        <f t="shared" si="2213"/>
        <v>1455.1391344474989</v>
      </c>
      <c r="H10940" s="5">
        <f t="shared" si="2214"/>
        <v>8784.4629327189668</v>
      </c>
      <c r="I10940" s="5">
        <f t="shared" si="2215"/>
        <v>720</v>
      </c>
      <c r="J10940" s="5">
        <f t="shared" si="2216"/>
        <v>8064.4629327189668</v>
      </c>
      <c r="K10940" s="2">
        <f t="shared" si="2217"/>
        <v>165008.03702637096</v>
      </c>
      <c r="L10940" s="2">
        <f t="shared" si="2218"/>
        <v>239104</v>
      </c>
      <c r="M10940" s="2">
        <f t="shared" si="2219"/>
        <v>42240</v>
      </c>
      <c r="N10940" s="6">
        <f t="shared" si="2220"/>
        <v>0</v>
      </c>
      <c r="O10940" s="2">
        <f t="shared" si="2221"/>
        <v>11855.962973629037</v>
      </c>
      <c r="P10940" s="2" t="str">
        <f t="shared" si="2222"/>
        <v/>
      </c>
    </row>
    <row r="10941" spans="1:16">
      <c r="A10941" s="6">
        <v>16</v>
      </c>
      <c r="B10941" s="6">
        <v>16</v>
      </c>
      <c r="C10941" s="6">
        <v>25</v>
      </c>
      <c r="D10941" s="6">
        <f t="shared" si="2210"/>
        <v>57</v>
      </c>
      <c r="E10941" s="5">
        <f t="shared" si="2211"/>
        <v>6616.761100354398</v>
      </c>
      <c r="F10941" s="5">
        <f t="shared" si="2212"/>
        <v>712.5626979170703</v>
      </c>
      <c r="G10941" s="5">
        <f t="shared" si="2213"/>
        <v>1534.7170558625965</v>
      </c>
      <c r="H10941" s="5">
        <f t="shared" si="2214"/>
        <v>8864.0408541340639</v>
      </c>
      <c r="I10941" s="5">
        <f t="shared" si="2215"/>
        <v>720</v>
      </c>
      <c r="J10941" s="5">
        <f t="shared" si="2216"/>
        <v>8144.0408541340639</v>
      </c>
      <c r="K10941" s="2">
        <f t="shared" si="2217"/>
        <v>166389.59816204972</v>
      </c>
      <c r="L10941" s="2">
        <f t="shared" si="2218"/>
        <v>241804</v>
      </c>
      <c r="M10941" s="2">
        <f t="shared" si="2219"/>
        <v>43120</v>
      </c>
      <c r="N10941" s="6">
        <f t="shared" si="2220"/>
        <v>0</v>
      </c>
      <c r="O10941" s="2">
        <f t="shared" si="2221"/>
        <v>12294.401837950281</v>
      </c>
      <c r="P10941" s="2" t="str">
        <f t="shared" si="2222"/>
        <v/>
      </c>
    </row>
    <row r="10942" spans="1:16">
      <c r="A10942" s="6">
        <v>16</v>
      </c>
      <c r="B10942" s="6">
        <v>16</v>
      </c>
      <c r="C10942" s="6">
        <v>26</v>
      </c>
      <c r="D10942" s="6">
        <f t="shared" si="2210"/>
        <v>58</v>
      </c>
      <c r="E10942" s="5">
        <f t="shared" si="2211"/>
        <v>6616.761100354398</v>
      </c>
      <c r="F10942" s="5">
        <f t="shared" si="2212"/>
        <v>712.5626979170703</v>
      </c>
      <c r="G10942" s="5">
        <f t="shared" si="2213"/>
        <v>1616.0570598233144</v>
      </c>
      <c r="H10942" s="5">
        <f t="shared" si="2214"/>
        <v>8945.3808580947825</v>
      </c>
      <c r="I10942" s="5">
        <f t="shared" si="2215"/>
        <v>720</v>
      </c>
      <c r="J10942" s="5">
        <f t="shared" si="2216"/>
        <v>8225.3808580947825</v>
      </c>
      <c r="K10942" s="2">
        <f t="shared" si="2217"/>
        <v>167801.75100858998</v>
      </c>
      <c r="L10942" s="2">
        <f t="shared" si="2218"/>
        <v>244504</v>
      </c>
      <c r="M10942" s="2">
        <f t="shared" si="2219"/>
        <v>44000</v>
      </c>
      <c r="N10942" s="6">
        <f t="shared" si="2220"/>
        <v>0</v>
      </c>
      <c r="O10942" s="2">
        <f t="shared" si="2221"/>
        <v>12702.248991410015</v>
      </c>
      <c r="P10942" s="2" t="str">
        <f t="shared" si="2222"/>
        <v/>
      </c>
    </row>
    <row r="10943" spans="1:16">
      <c r="A10943" s="6">
        <v>16</v>
      </c>
      <c r="B10943" s="6">
        <v>16</v>
      </c>
      <c r="C10943" s="6">
        <v>27</v>
      </c>
      <c r="D10943" s="6">
        <f t="shared" si="2210"/>
        <v>59</v>
      </c>
      <c r="E10943" s="5">
        <f t="shared" si="2211"/>
        <v>6616.761100354398</v>
      </c>
      <c r="F10943" s="5">
        <f t="shared" si="2212"/>
        <v>712.5626979170703</v>
      </c>
      <c r="G10943" s="5">
        <f t="shared" si="2213"/>
        <v>1699.1907643430709</v>
      </c>
      <c r="H10943" s="5">
        <f t="shared" si="2214"/>
        <v>9028.5145626145386</v>
      </c>
      <c r="I10943" s="5">
        <f t="shared" si="2215"/>
        <v>720</v>
      </c>
      <c r="J10943" s="5">
        <f t="shared" si="2216"/>
        <v>8308.5145626145386</v>
      </c>
      <c r="K10943" s="2">
        <f t="shared" si="2217"/>
        <v>169245.04448983574</v>
      </c>
      <c r="L10943" s="2">
        <f t="shared" si="2218"/>
        <v>247204</v>
      </c>
      <c r="M10943" s="2">
        <f t="shared" si="2219"/>
        <v>44880</v>
      </c>
      <c r="N10943" s="6">
        <f t="shared" si="2220"/>
        <v>0</v>
      </c>
      <c r="O10943" s="2">
        <f t="shared" si="2221"/>
        <v>13078.955510164262</v>
      </c>
      <c r="P10943" s="2" t="str">
        <f t="shared" si="2222"/>
        <v/>
      </c>
    </row>
    <row r="10944" spans="1:16">
      <c r="A10944" s="6">
        <v>16</v>
      </c>
      <c r="B10944" s="6">
        <v>16</v>
      </c>
      <c r="C10944" s="6">
        <v>28</v>
      </c>
      <c r="D10944" s="6">
        <f t="shared" si="2210"/>
        <v>60</v>
      </c>
      <c r="E10944" s="5">
        <f t="shared" si="2211"/>
        <v>6616.761100354398</v>
      </c>
      <c r="F10944" s="5">
        <f t="shared" si="2212"/>
        <v>712.5626979170703</v>
      </c>
      <c r="G10944" s="5">
        <f t="shared" si="2213"/>
        <v>1784.1503025602246</v>
      </c>
      <c r="H10944" s="5">
        <f t="shared" si="2214"/>
        <v>9113.4741008316923</v>
      </c>
      <c r="I10944" s="5">
        <f t="shared" si="2215"/>
        <v>720</v>
      </c>
      <c r="J10944" s="5">
        <f t="shared" si="2216"/>
        <v>8393.4741008316923</v>
      </c>
      <c r="K10944" s="2">
        <f t="shared" si="2217"/>
        <v>170720.03647277242</v>
      </c>
      <c r="L10944" s="2">
        <f t="shared" si="2218"/>
        <v>249904</v>
      </c>
      <c r="M10944" s="2">
        <f t="shared" si="2219"/>
        <v>45760</v>
      </c>
      <c r="N10944" s="6">
        <f t="shared" si="2220"/>
        <v>0</v>
      </c>
      <c r="O10944" s="2">
        <f t="shared" si="2221"/>
        <v>13423.963527227577</v>
      </c>
      <c r="P10944" s="2" t="str">
        <f t="shared" si="2222"/>
        <v/>
      </c>
    </row>
    <row r="10945" spans="1:16">
      <c r="A10945" s="6">
        <v>16</v>
      </c>
      <c r="B10945" s="6">
        <v>16</v>
      </c>
      <c r="C10945" s="6">
        <v>29</v>
      </c>
      <c r="D10945" s="6">
        <f t="shared" si="2210"/>
        <v>61</v>
      </c>
      <c r="E10945" s="5">
        <f t="shared" si="2211"/>
        <v>6616.761100354398</v>
      </c>
      <c r="F10945" s="5">
        <f t="shared" si="2212"/>
        <v>712.5626979170703</v>
      </c>
      <c r="G10945" s="5">
        <f t="shared" si="2213"/>
        <v>1870.9683306758782</v>
      </c>
      <c r="H10945" s="5">
        <f t="shared" si="2214"/>
        <v>9200.292128947347</v>
      </c>
      <c r="I10945" s="5">
        <f t="shared" si="2215"/>
        <v>720</v>
      </c>
      <c r="J10945" s="5">
        <f t="shared" si="2216"/>
        <v>8480.292128947347</v>
      </c>
      <c r="K10945" s="2">
        <f t="shared" si="2217"/>
        <v>172227.29390533589</v>
      </c>
      <c r="L10945" s="2">
        <f t="shared" si="2218"/>
        <v>252604</v>
      </c>
      <c r="M10945" s="2">
        <f t="shared" si="2219"/>
        <v>46640</v>
      </c>
      <c r="N10945" s="6">
        <f t="shared" si="2220"/>
        <v>0</v>
      </c>
      <c r="O10945" s="2">
        <f t="shared" si="2221"/>
        <v>13736.706094664114</v>
      </c>
      <c r="P10945" s="2" t="str">
        <f t="shared" si="2222"/>
        <v/>
      </c>
    </row>
    <row r="10946" spans="1:16">
      <c r="A10946" s="6">
        <v>16</v>
      </c>
      <c r="B10946" s="6">
        <v>16</v>
      </c>
      <c r="C10946" s="6">
        <v>30</v>
      </c>
      <c r="D10946" s="6">
        <f t="shared" si="2210"/>
        <v>62</v>
      </c>
      <c r="E10946" s="5">
        <f t="shared" si="2211"/>
        <v>6616.761100354398</v>
      </c>
      <c r="F10946" s="5">
        <f t="shared" si="2212"/>
        <v>712.5626979170703</v>
      </c>
      <c r="G10946" s="5">
        <f t="shared" si="2213"/>
        <v>1959.6780360096488</v>
      </c>
      <c r="H10946" s="5">
        <f t="shared" si="2214"/>
        <v>9289.0018342811163</v>
      </c>
      <c r="I10946" s="5">
        <f t="shared" si="2215"/>
        <v>720</v>
      </c>
      <c r="J10946" s="5">
        <f t="shared" si="2216"/>
        <v>8569.0018342811163</v>
      </c>
      <c r="K10946" s="2">
        <f t="shared" si="2217"/>
        <v>173767.39295626938</v>
      </c>
      <c r="L10946" s="2">
        <f t="shared" si="2218"/>
        <v>255304</v>
      </c>
      <c r="M10946" s="2">
        <f t="shared" si="2219"/>
        <v>47520</v>
      </c>
      <c r="N10946" s="6">
        <f t="shared" si="2220"/>
        <v>0</v>
      </c>
      <c r="O10946" s="2">
        <f t="shared" si="2221"/>
        <v>14016.607043730619</v>
      </c>
      <c r="P10946" s="2" t="str">
        <f t="shared" si="2222"/>
        <v/>
      </c>
    </row>
    <row r="10947" spans="1:16">
      <c r="A10947" s="6">
        <v>16</v>
      </c>
      <c r="B10947" s="6">
        <v>17</v>
      </c>
      <c r="C10947" s="6">
        <v>0</v>
      </c>
      <c r="D10947" s="6">
        <f t="shared" si="2210"/>
        <v>33</v>
      </c>
      <c r="E10947" s="5">
        <f t="shared" si="2211"/>
        <v>6616.761100354398</v>
      </c>
      <c r="F10947" s="5">
        <f t="shared" si="2212"/>
        <v>776.02531320030937</v>
      </c>
      <c r="G10947" s="5">
        <f t="shared" si="2213"/>
        <v>0</v>
      </c>
      <c r="H10947" s="5">
        <f t="shared" si="2214"/>
        <v>7392.786413554707</v>
      </c>
      <c r="I10947" s="5">
        <f t="shared" si="2215"/>
        <v>720</v>
      </c>
      <c r="J10947" s="5">
        <f t="shared" si="2216"/>
        <v>6672.786413554707</v>
      </c>
      <c r="K10947" s="2">
        <f t="shared" si="2217"/>
        <v>140846.98634643588</v>
      </c>
      <c r="L10947" s="2">
        <f t="shared" si="2218"/>
        <v>176398</v>
      </c>
      <c r="M10947" s="2">
        <f t="shared" si="2219"/>
        <v>21560</v>
      </c>
      <c r="N10947" s="6">
        <f t="shared" si="2220"/>
        <v>0</v>
      </c>
      <c r="O10947" s="2">
        <f t="shared" si="2221"/>
        <v>-6008.9863464358787</v>
      </c>
      <c r="P10947" s="2" t="str">
        <f t="shared" si="2222"/>
        <v/>
      </c>
    </row>
    <row r="10948" spans="1:16">
      <c r="A10948" s="6">
        <v>16</v>
      </c>
      <c r="B10948" s="6">
        <v>17</v>
      </c>
      <c r="C10948" s="6">
        <v>1</v>
      </c>
      <c r="D10948" s="6">
        <f t="shared" ref="D10948:D11011" si="2223">A10948+B10948+C10948</f>
        <v>34</v>
      </c>
      <c r="E10948" s="5">
        <f t="shared" ref="E10948:E11011" si="2224">IF(A10948=0,0,A10948*LABOR_HRS_WK_TOM*SEASON_WEEKS*(1+DIM_PCT_TOM)^A10948)</f>
        <v>6616.761100354398</v>
      </c>
      <c r="F10948" s="5">
        <f t="shared" ref="F10948:F11011" si="2225">IF(B10948=0,0,B10948*LABOR_HRS_WK_CAR*SEASON_WEEKS*(1+DIM_PCT_CAR)^B10948)</f>
        <v>776.02531320030937</v>
      </c>
      <c r="G10948" s="5">
        <f t="shared" ref="G10948:G11011" si="2226">IF(C10948=0,0,C10948*LABOR_HRS_WK_MES*SEASON_WEEKS*(1+DIM_PCT_MES)^C10948)</f>
        <v>45.5625</v>
      </c>
      <c r="H10948" s="5">
        <f t="shared" ref="H10948:H11011" si="2227">E10948+F10948+G10948</f>
        <v>7438.348913554707</v>
      </c>
      <c r="I10948" s="5">
        <f t="shared" ref="I10948:I11011" si="2228">MIN(H10948,FARMER_HRS)</f>
        <v>720</v>
      </c>
      <c r="J10948" s="5">
        <f t="shared" ref="J10948:J11011" si="2229">MAX(0,H10948-FARMER_HRS)</f>
        <v>6718.348913554707</v>
      </c>
      <c r="K10948" s="2">
        <f t="shared" ref="K10948:K11011" si="2230">I10948*FARMER_RATE+J10948*TEMP_WORKER_RATE</f>
        <v>141638.00197143588</v>
      </c>
      <c r="L10948" s="2">
        <f t="shared" ref="L10948:L11011" si="2231">A10948*PRICE_TOM+B10948*PRICE_CAR+C10948*PRICE_MES</f>
        <v>179098</v>
      </c>
      <c r="M10948" s="2">
        <f t="shared" ref="M10948:M11011" si="2232">A10948*FERT_BED_TOM+B10948*FERT_BED_CAR+C10948*FERT_BED_MES</f>
        <v>22440</v>
      </c>
      <c r="N10948" s="6">
        <f t="shared" ref="N10948:N11011" si="2233">IF(AND(D10948&lt;=TOTAL_BEDS,J10948&lt;=TEMP_WORKER_MAX*TEMP_WORKER_HRS),1,0)</f>
        <v>0</v>
      </c>
      <c r="O10948" s="2">
        <f t="shared" ref="O10948:O11011" si="2234">L10948-M10948-K10948-FIXED_COSTS</f>
        <v>-4980.0019714358787</v>
      </c>
      <c r="P10948" s="2" t="str">
        <f t="shared" ref="P10948:P11011" si="2235">IF(N10948=1,O10948,"")</f>
        <v/>
      </c>
    </row>
    <row r="10949" spans="1:16">
      <c r="A10949" s="6">
        <v>16</v>
      </c>
      <c r="B10949" s="6">
        <v>17</v>
      </c>
      <c r="C10949" s="6">
        <v>2</v>
      </c>
      <c r="D10949" s="6">
        <f t="shared" si="2223"/>
        <v>35</v>
      </c>
      <c r="E10949" s="5">
        <f t="shared" si="2224"/>
        <v>6616.761100354398</v>
      </c>
      <c r="F10949" s="5">
        <f t="shared" si="2225"/>
        <v>776.02531320030937</v>
      </c>
      <c r="G10949" s="5">
        <f t="shared" si="2226"/>
        <v>92.264062499999994</v>
      </c>
      <c r="H10949" s="5">
        <f t="shared" si="2227"/>
        <v>7485.0504760547074</v>
      </c>
      <c r="I10949" s="5">
        <f t="shared" si="2228"/>
        <v>720</v>
      </c>
      <c r="J10949" s="5">
        <f t="shared" si="2229"/>
        <v>6765.0504760547074</v>
      </c>
      <c r="K10949" s="2">
        <f t="shared" si="2230"/>
        <v>142448.79298706091</v>
      </c>
      <c r="L10949" s="2">
        <f t="shared" si="2231"/>
        <v>181798</v>
      </c>
      <c r="M10949" s="2">
        <f t="shared" si="2232"/>
        <v>23320</v>
      </c>
      <c r="N10949" s="6">
        <f t="shared" si="2233"/>
        <v>0</v>
      </c>
      <c r="O10949" s="2">
        <f t="shared" si="2234"/>
        <v>-3970.7929870609078</v>
      </c>
      <c r="P10949" s="2" t="str">
        <f t="shared" si="2235"/>
        <v/>
      </c>
    </row>
    <row r="10950" spans="1:16">
      <c r="A10950" s="6">
        <v>16</v>
      </c>
      <c r="B10950" s="6">
        <v>17</v>
      </c>
      <c r="C10950" s="6">
        <v>3</v>
      </c>
      <c r="D10950" s="6">
        <f t="shared" si="2223"/>
        <v>36</v>
      </c>
      <c r="E10950" s="5">
        <f t="shared" si="2224"/>
        <v>6616.761100354398</v>
      </c>
      <c r="F10950" s="5">
        <f t="shared" si="2225"/>
        <v>776.02531320030937</v>
      </c>
      <c r="G10950" s="5">
        <f t="shared" si="2226"/>
        <v>140.12604492187498</v>
      </c>
      <c r="H10950" s="5">
        <f t="shared" si="2227"/>
        <v>7532.9124584765823</v>
      </c>
      <c r="I10950" s="5">
        <f t="shared" si="2228"/>
        <v>720</v>
      </c>
      <c r="J10950" s="5">
        <f t="shared" si="2229"/>
        <v>6812.9124584765823</v>
      </c>
      <c r="K10950" s="2">
        <f t="shared" si="2230"/>
        <v>143279.73018188513</v>
      </c>
      <c r="L10950" s="2">
        <f t="shared" si="2231"/>
        <v>184498</v>
      </c>
      <c r="M10950" s="2">
        <f t="shared" si="2232"/>
        <v>24200</v>
      </c>
      <c r="N10950" s="6">
        <f t="shared" si="2233"/>
        <v>0</v>
      </c>
      <c r="O10950" s="2">
        <f t="shared" si="2234"/>
        <v>-2981.7301818851265</v>
      </c>
      <c r="P10950" s="2" t="str">
        <f t="shared" si="2235"/>
        <v/>
      </c>
    </row>
    <row r="10951" spans="1:16">
      <c r="A10951" s="6">
        <v>16</v>
      </c>
      <c r="B10951" s="6">
        <v>17</v>
      </c>
      <c r="C10951" s="6">
        <v>4</v>
      </c>
      <c r="D10951" s="6">
        <f t="shared" si="2223"/>
        <v>37</v>
      </c>
      <c r="E10951" s="5">
        <f t="shared" si="2224"/>
        <v>6616.761100354398</v>
      </c>
      <c r="F10951" s="5">
        <f t="shared" si="2225"/>
        <v>776.02531320030937</v>
      </c>
      <c r="G10951" s="5">
        <f t="shared" si="2226"/>
        <v>189.17016064453125</v>
      </c>
      <c r="H10951" s="5">
        <f t="shared" si="2227"/>
        <v>7581.9565741992383</v>
      </c>
      <c r="I10951" s="5">
        <f t="shared" si="2228"/>
        <v>720</v>
      </c>
      <c r="J10951" s="5">
        <f t="shared" si="2229"/>
        <v>6861.9565741992383</v>
      </c>
      <c r="K10951" s="2">
        <f t="shared" si="2230"/>
        <v>144131.19052429232</v>
      </c>
      <c r="L10951" s="2">
        <f t="shared" si="2231"/>
        <v>187198</v>
      </c>
      <c r="M10951" s="2">
        <f t="shared" si="2232"/>
        <v>25080</v>
      </c>
      <c r="N10951" s="6">
        <f t="shared" si="2233"/>
        <v>0</v>
      </c>
      <c r="O10951" s="2">
        <f t="shared" si="2234"/>
        <v>-2013.190524292324</v>
      </c>
      <c r="P10951" s="2" t="str">
        <f t="shared" si="2235"/>
        <v/>
      </c>
    </row>
    <row r="10952" spans="1:16">
      <c r="A10952" s="6">
        <v>16</v>
      </c>
      <c r="B10952" s="6">
        <v>17</v>
      </c>
      <c r="C10952" s="6">
        <v>5</v>
      </c>
      <c r="D10952" s="6">
        <f t="shared" si="2223"/>
        <v>38</v>
      </c>
      <c r="E10952" s="5">
        <f t="shared" si="2224"/>
        <v>6616.761100354398</v>
      </c>
      <c r="F10952" s="5">
        <f t="shared" si="2225"/>
        <v>776.02531320030937</v>
      </c>
      <c r="G10952" s="5">
        <f t="shared" si="2226"/>
        <v>239.41848456573481</v>
      </c>
      <c r="H10952" s="5">
        <f t="shared" si="2227"/>
        <v>7632.2048981204416</v>
      </c>
      <c r="I10952" s="5">
        <f t="shared" si="2228"/>
        <v>720</v>
      </c>
      <c r="J10952" s="5">
        <f t="shared" si="2229"/>
        <v>6912.2048981204416</v>
      </c>
      <c r="K10952" s="2">
        <f t="shared" si="2230"/>
        <v>145003.55725903544</v>
      </c>
      <c r="L10952" s="2">
        <f t="shared" si="2231"/>
        <v>189898</v>
      </c>
      <c r="M10952" s="2">
        <f t="shared" si="2232"/>
        <v>25960</v>
      </c>
      <c r="N10952" s="6">
        <f t="shared" si="2233"/>
        <v>0</v>
      </c>
      <c r="O10952" s="2">
        <f t="shared" si="2234"/>
        <v>-1065.5572590354423</v>
      </c>
      <c r="P10952" s="2" t="str">
        <f t="shared" si="2235"/>
        <v/>
      </c>
    </row>
    <row r="10953" spans="1:16">
      <c r="A10953" s="6">
        <v>16</v>
      </c>
      <c r="B10953" s="6">
        <v>17</v>
      </c>
      <c r="C10953" s="6">
        <v>6</v>
      </c>
      <c r="D10953" s="6">
        <f t="shared" si="2223"/>
        <v>39</v>
      </c>
      <c r="E10953" s="5">
        <f t="shared" si="2224"/>
        <v>6616.761100354398</v>
      </c>
      <c r="F10953" s="5">
        <f t="shared" si="2225"/>
        <v>776.02531320030937</v>
      </c>
      <c r="G10953" s="5">
        <f t="shared" si="2226"/>
        <v>290.89345874736784</v>
      </c>
      <c r="H10953" s="5">
        <f t="shared" si="2227"/>
        <v>7683.6798723020747</v>
      </c>
      <c r="I10953" s="5">
        <f t="shared" si="2228"/>
        <v>720</v>
      </c>
      <c r="J10953" s="5">
        <f t="shared" si="2229"/>
        <v>6963.6798723020747</v>
      </c>
      <c r="K10953" s="2">
        <f t="shared" si="2230"/>
        <v>145897.22000524437</v>
      </c>
      <c r="L10953" s="2">
        <f t="shared" si="2231"/>
        <v>192598</v>
      </c>
      <c r="M10953" s="2">
        <f t="shared" si="2232"/>
        <v>26840</v>
      </c>
      <c r="N10953" s="6">
        <f t="shared" si="2233"/>
        <v>0</v>
      </c>
      <c r="O10953" s="2">
        <f t="shared" si="2234"/>
        <v>-139.22000524436589</v>
      </c>
      <c r="P10953" s="2" t="str">
        <f t="shared" si="2235"/>
        <v/>
      </c>
    </row>
    <row r="10954" spans="1:16">
      <c r="A10954" s="6">
        <v>16</v>
      </c>
      <c r="B10954" s="6">
        <v>17</v>
      </c>
      <c r="C10954" s="6">
        <v>7</v>
      </c>
      <c r="D10954" s="6">
        <f t="shared" si="2223"/>
        <v>40</v>
      </c>
      <c r="E10954" s="5">
        <f t="shared" si="2224"/>
        <v>6616.761100354398</v>
      </c>
      <c r="F10954" s="5">
        <f t="shared" si="2225"/>
        <v>776.02531320030937</v>
      </c>
      <c r="G10954" s="5">
        <f t="shared" si="2226"/>
        <v>343.61789814532818</v>
      </c>
      <c r="H10954" s="5">
        <f t="shared" si="2227"/>
        <v>7736.4043117000356</v>
      </c>
      <c r="I10954" s="5">
        <f t="shared" si="2228"/>
        <v>720</v>
      </c>
      <c r="J10954" s="5">
        <f t="shared" si="2229"/>
        <v>7016.4043117000356</v>
      </c>
      <c r="K10954" s="2">
        <f t="shared" si="2230"/>
        <v>146812.5748559034</v>
      </c>
      <c r="L10954" s="2">
        <f t="shared" si="2231"/>
        <v>195298</v>
      </c>
      <c r="M10954" s="2">
        <f t="shared" si="2232"/>
        <v>27720</v>
      </c>
      <c r="N10954" s="6">
        <f t="shared" si="2233"/>
        <v>0</v>
      </c>
      <c r="O10954" s="2">
        <f t="shared" si="2234"/>
        <v>765.42514409660362</v>
      </c>
      <c r="P10954" s="2" t="str">
        <f t="shared" si="2235"/>
        <v/>
      </c>
    </row>
    <row r="10955" spans="1:16">
      <c r="A10955" s="6">
        <v>16</v>
      </c>
      <c r="B10955" s="6">
        <v>17</v>
      </c>
      <c r="C10955" s="6">
        <v>8</v>
      </c>
      <c r="D10955" s="6">
        <f t="shared" si="2223"/>
        <v>41</v>
      </c>
      <c r="E10955" s="5">
        <f t="shared" si="2224"/>
        <v>6616.761100354398</v>
      </c>
      <c r="F10955" s="5">
        <f t="shared" si="2225"/>
        <v>776.02531320030937</v>
      </c>
      <c r="G10955" s="5">
        <f t="shared" si="2226"/>
        <v>397.61499642530839</v>
      </c>
      <c r="H10955" s="5">
        <f t="shared" si="2227"/>
        <v>7790.4014099800152</v>
      </c>
      <c r="I10955" s="5">
        <f t="shared" si="2228"/>
        <v>720</v>
      </c>
      <c r="J10955" s="5">
        <f t="shared" si="2229"/>
        <v>7070.4014099800152</v>
      </c>
      <c r="K10955" s="2">
        <f t="shared" si="2230"/>
        <v>147750.02447881969</v>
      </c>
      <c r="L10955" s="2">
        <f t="shared" si="2231"/>
        <v>197998</v>
      </c>
      <c r="M10955" s="2">
        <f t="shared" si="2232"/>
        <v>28600</v>
      </c>
      <c r="N10955" s="6">
        <f t="shared" si="2233"/>
        <v>0</v>
      </c>
      <c r="O10955" s="2">
        <f t="shared" si="2234"/>
        <v>1647.9755211803131</v>
      </c>
      <c r="P10955" s="2" t="str">
        <f t="shared" si="2235"/>
        <v/>
      </c>
    </row>
    <row r="10956" spans="1:16">
      <c r="A10956" s="6">
        <v>16</v>
      </c>
      <c r="B10956" s="6">
        <v>17</v>
      </c>
      <c r="C10956" s="6">
        <v>9</v>
      </c>
      <c r="D10956" s="6">
        <f t="shared" si="2223"/>
        <v>42</v>
      </c>
      <c r="E10956" s="5">
        <f t="shared" si="2224"/>
        <v>6616.761100354398</v>
      </c>
      <c r="F10956" s="5">
        <f t="shared" si="2225"/>
        <v>776.02531320030937</v>
      </c>
      <c r="G10956" s="5">
        <f t="shared" si="2226"/>
        <v>452.90833186570285</v>
      </c>
      <c r="H10956" s="5">
        <f t="shared" si="2227"/>
        <v>7845.6947454204101</v>
      </c>
      <c r="I10956" s="5">
        <f t="shared" si="2228"/>
        <v>720</v>
      </c>
      <c r="J10956" s="5">
        <f t="shared" si="2229"/>
        <v>7125.6947454204101</v>
      </c>
      <c r="K10956" s="2">
        <f t="shared" si="2230"/>
        <v>148709.97821910435</v>
      </c>
      <c r="L10956" s="2">
        <f t="shared" si="2231"/>
        <v>200698</v>
      </c>
      <c r="M10956" s="2">
        <f t="shared" si="2232"/>
        <v>29480</v>
      </c>
      <c r="N10956" s="6">
        <f t="shared" si="2233"/>
        <v>0</v>
      </c>
      <c r="O10956" s="2">
        <f t="shared" si="2234"/>
        <v>2508.0217808956513</v>
      </c>
      <c r="P10956" s="2" t="str">
        <f t="shared" si="2235"/>
        <v/>
      </c>
    </row>
    <row r="10957" spans="1:16">
      <c r="A10957" s="6">
        <v>16</v>
      </c>
      <c r="B10957" s="6">
        <v>17</v>
      </c>
      <c r="C10957" s="6">
        <v>10</v>
      </c>
      <c r="D10957" s="6">
        <f t="shared" si="2223"/>
        <v>43</v>
      </c>
      <c r="E10957" s="5">
        <f t="shared" si="2224"/>
        <v>6616.761100354398</v>
      </c>
      <c r="F10957" s="5">
        <f t="shared" si="2225"/>
        <v>776.02531320030937</v>
      </c>
      <c r="G10957" s="5">
        <f t="shared" si="2226"/>
        <v>509.52187334891573</v>
      </c>
      <c r="H10957" s="5">
        <f t="shared" si="2227"/>
        <v>7902.3082869036225</v>
      </c>
      <c r="I10957" s="5">
        <f t="shared" si="2228"/>
        <v>720</v>
      </c>
      <c r="J10957" s="5">
        <f t="shared" si="2229"/>
        <v>7182.3082869036225</v>
      </c>
      <c r="K10957" s="2">
        <f t="shared" si="2230"/>
        <v>149692.85220318788</v>
      </c>
      <c r="L10957" s="2">
        <f t="shared" si="2231"/>
        <v>203398</v>
      </c>
      <c r="M10957" s="2">
        <f t="shared" si="2232"/>
        <v>30360</v>
      </c>
      <c r="N10957" s="6">
        <f t="shared" si="2233"/>
        <v>0</v>
      </c>
      <c r="O10957" s="2">
        <f t="shared" si="2234"/>
        <v>3345.147796812118</v>
      </c>
      <c r="P10957" s="2" t="str">
        <f t="shared" si="2235"/>
        <v/>
      </c>
    </row>
    <row r="10958" spans="1:16">
      <c r="A10958" s="6">
        <v>16</v>
      </c>
      <c r="B10958" s="6">
        <v>17</v>
      </c>
      <c r="C10958" s="6">
        <v>11</v>
      </c>
      <c r="D10958" s="6">
        <f t="shared" si="2223"/>
        <v>44</v>
      </c>
      <c r="E10958" s="5">
        <f t="shared" si="2224"/>
        <v>6616.761100354398</v>
      </c>
      <c r="F10958" s="5">
        <f t="shared" si="2225"/>
        <v>776.02531320030937</v>
      </c>
      <c r="G10958" s="5">
        <f t="shared" si="2226"/>
        <v>567.47998644235474</v>
      </c>
      <c r="H10958" s="5">
        <f t="shared" si="2227"/>
        <v>7960.2663999970619</v>
      </c>
      <c r="I10958" s="5">
        <f t="shared" si="2228"/>
        <v>720</v>
      </c>
      <c r="J10958" s="5">
        <f t="shared" si="2229"/>
        <v>7240.2663999970619</v>
      </c>
      <c r="K10958" s="2">
        <f t="shared" si="2230"/>
        <v>150699.06944439345</v>
      </c>
      <c r="L10958" s="2">
        <f t="shared" si="2231"/>
        <v>206098</v>
      </c>
      <c r="M10958" s="2">
        <f t="shared" si="2232"/>
        <v>31240</v>
      </c>
      <c r="N10958" s="6">
        <f t="shared" si="2233"/>
        <v>0</v>
      </c>
      <c r="O10958" s="2">
        <f t="shared" si="2234"/>
        <v>4158.9305556065519</v>
      </c>
      <c r="P10958" s="2" t="str">
        <f t="shared" si="2235"/>
        <v/>
      </c>
    </row>
    <row r="10959" spans="1:16">
      <c r="A10959" s="6">
        <v>16</v>
      </c>
      <c r="B10959" s="6">
        <v>17</v>
      </c>
      <c r="C10959" s="6">
        <v>12</v>
      </c>
      <c r="D10959" s="6">
        <f t="shared" si="2223"/>
        <v>45</v>
      </c>
      <c r="E10959" s="5">
        <f t="shared" si="2224"/>
        <v>6616.761100354398</v>
      </c>
      <c r="F10959" s="5">
        <f t="shared" si="2225"/>
        <v>776.02531320030937</v>
      </c>
      <c r="G10959" s="5">
        <f t="shared" si="2226"/>
        <v>626.80743957041921</v>
      </c>
      <c r="H10959" s="5">
        <f t="shared" si="2227"/>
        <v>8019.5938531251259</v>
      </c>
      <c r="I10959" s="5">
        <f t="shared" si="2228"/>
        <v>720</v>
      </c>
      <c r="J10959" s="5">
        <f t="shared" si="2229"/>
        <v>7299.5938531251259</v>
      </c>
      <c r="K10959" s="2">
        <f t="shared" si="2230"/>
        <v>151729.05995008899</v>
      </c>
      <c r="L10959" s="2">
        <f t="shared" si="2231"/>
        <v>208798</v>
      </c>
      <c r="M10959" s="2">
        <f t="shared" si="2232"/>
        <v>32120</v>
      </c>
      <c r="N10959" s="6">
        <f t="shared" si="2233"/>
        <v>0</v>
      </c>
      <c r="O10959" s="2">
        <f t="shared" si="2234"/>
        <v>4948.9400499110052</v>
      </c>
      <c r="P10959" s="2" t="str">
        <f t="shared" si="2235"/>
        <v/>
      </c>
    </row>
    <row r="10960" spans="1:16">
      <c r="A10960" s="6">
        <v>16</v>
      </c>
      <c r="B10960" s="6">
        <v>17</v>
      </c>
      <c r="C10960" s="6">
        <v>13</v>
      </c>
      <c r="D10960" s="6">
        <f t="shared" si="2223"/>
        <v>46</v>
      </c>
      <c r="E10960" s="5">
        <f t="shared" si="2224"/>
        <v>6616.761100354398</v>
      </c>
      <c r="F10960" s="5">
        <f t="shared" si="2225"/>
        <v>776.02531320030937</v>
      </c>
      <c r="G10960" s="5">
        <f t="shared" si="2226"/>
        <v>687.52941027880343</v>
      </c>
      <c r="H10960" s="5">
        <f t="shared" si="2227"/>
        <v>8080.3158238335109</v>
      </c>
      <c r="I10960" s="5">
        <f t="shared" si="2228"/>
        <v>720</v>
      </c>
      <c r="J10960" s="5">
        <f t="shared" si="2229"/>
        <v>7360.3158238335109</v>
      </c>
      <c r="K10960" s="2">
        <f t="shared" si="2230"/>
        <v>152783.26083044289</v>
      </c>
      <c r="L10960" s="2">
        <f t="shared" si="2231"/>
        <v>211498</v>
      </c>
      <c r="M10960" s="2">
        <f t="shared" si="2232"/>
        <v>33000</v>
      </c>
      <c r="N10960" s="6">
        <f t="shared" si="2233"/>
        <v>0</v>
      </c>
      <c r="O10960" s="2">
        <f t="shared" si="2234"/>
        <v>5714.7391695571132</v>
      </c>
      <c r="P10960" s="2" t="str">
        <f t="shared" si="2235"/>
        <v/>
      </c>
    </row>
    <row r="10961" spans="1:16">
      <c r="A10961" s="6">
        <v>16</v>
      </c>
      <c r="B10961" s="6">
        <v>17</v>
      </c>
      <c r="C10961" s="6">
        <v>14</v>
      </c>
      <c r="D10961" s="6">
        <f t="shared" si="2223"/>
        <v>47</v>
      </c>
      <c r="E10961" s="5">
        <f t="shared" si="2224"/>
        <v>6616.761100354398</v>
      </c>
      <c r="F10961" s="5">
        <f t="shared" si="2225"/>
        <v>776.02531320030937</v>
      </c>
      <c r="G10961" s="5">
        <f t="shared" si="2226"/>
        <v>749.67149159246469</v>
      </c>
      <c r="H10961" s="5">
        <f t="shared" si="2227"/>
        <v>8142.4579051471719</v>
      </c>
      <c r="I10961" s="5">
        <f t="shared" si="2228"/>
        <v>720</v>
      </c>
      <c r="J10961" s="5">
        <f t="shared" si="2229"/>
        <v>7422.4579051471719</v>
      </c>
      <c r="K10961" s="2">
        <f t="shared" si="2230"/>
        <v>153862.11640880507</v>
      </c>
      <c r="L10961" s="2">
        <f t="shared" si="2231"/>
        <v>214198</v>
      </c>
      <c r="M10961" s="2">
        <f t="shared" si="2232"/>
        <v>33880</v>
      </c>
      <c r="N10961" s="6">
        <f t="shared" si="2233"/>
        <v>0</v>
      </c>
      <c r="O10961" s="2">
        <f t="shared" si="2234"/>
        <v>6455.8835911949282</v>
      </c>
      <c r="P10961" s="2" t="str">
        <f t="shared" si="2235"/>
        <v/>
      </c>
    </row>
    <row r="10962" spans="1:16">
      <c r="A10962" s="6">
        <v>16</v>
      </c>
      <c r="B10962" s="6">
        <v>17</v>
      </c>
      <c r="C10962" s="6">
        <v>15</v>
      </c>
      <c r="D10962" s="6">
        <f t="shared" si="2223"/>
        <v>48</v>
      </c>
      <c r="E10962" s="5">
        <f t="shared" si="2224"/>
        <v>6616.761100354398</v>
      </c>
      <c r="F10962" s="5">
        <f t="shared" si="2225"/>
        <v>776.02531320030937</v>
      </c>
      <c r="G10962" s="5">
        <f t="shared" si="2226"/>
        <v>813.25969846861108</v>
      </c>
      <c r="H10962" s="5">
        <f t="shared" si="2227"/>
        <v>8206.0461120233176</v>
      </c>
      <c r="I10962" s="5">
        <f t="shared" si="2228"/>
        <v>720</v>
      </c>
      <c r="J10962" s="5">
        <f t="shared" si="2229"/>
        <v>7486.0461120233176</v>
      </c>
      <c r="K10962" s="2">
        <f t="shared" si="2230"/>
        <v>154966.07833373814</v>
      </c>
      <c r="L10962" s="2">
        <f t="shared" si="2231"/>
        <v>216898</v>
      </c>
      <c r="M10962" s="2">
        <f t="shared" si="2232"/>
        <v>34760</v>
      </c>
      <c r="N10962" s="6">
        <f t="shared" si="2233"/>
        <v>0</v>
      </c>
      <c r="O10962" s="2">
        <f t="shared" si="2234"/>
        <v>7171.9216662618564</v>
      </c>
      <c r="P10962" s="2" t="str">
        <f t="shared" si="2235"/>
        <v/>
      </c>
    </row>
    <row r="10963" spans="1:16">
      <c r="A10963" s="6">
        <v>16</v>
      </c>
      <c r="B10963" s="6">
        <v>17</v>
      </c>
      <c r="C10963" s="6">
        <v>16</v>
      </c>
      <c r="D10963" s="6">
        <f t="shared" si="2223"/>
        <v>49</v>
      </c>
      <c r="E10963" s="5">
        <f t="shared" si="2224"/>
        <v>6616.761100354398</v>
      </c>
      <c r="F10963" s="5">
        <f t="shared" si="2225"/>
        <v>776.02531320030937</v>
      </c>
      <c r="G10963" s="5">
        <f t="shared" si="2226"/>
        <v>878.32047434610013</v>
      </c>
      <c r="H10963" s="5">
        <f t="shared" si="2227"/>
        <v>8271.1068879008071</v>
      </c>
      <c r="I10963" s="5">
        <f t="shared" si="2228"/>
        <v>720</v>
      </c>
      <c r="J10963" s="5">
        <f t="shared" si="2229"/>
        <v>7551.1068879008071</v>
      </c>
      <c r="K10963" s="2">
        <f t="shared" si="2230"/>
        <v>156095.60569272234</v>
      </c>
      <c r="L10963" s="2">
        <f t="shared" si="2231"/>
        <v>219598</v>
      </c>
      <c r="M10963" s="2">
        <f t="shared" si="2232"/>
        <v>35640</v>
      </c>
      <c r="N10963" s="6">
        <f t="shared" si="2233"/>
        <v>0</v>
      </c>
      <c r="O10963" s="2">
        <f t="shared" si="2234"/>
        <v>7862.3943072776601</v>
      </c>
      <c r="P10963" s="2" t="str">
        <f t="shared" si="2235"/>
        <v/>
      </c>
    </row>
    <row r="10964" spans="1:16">
      <c r="A10964" s="6">
        <v>16</v>
      </c>
      <c r="B10964" s="6">
        <v>17</v>
      </c>
      <c r="C10964" s="6">
        <v>17</v>
      </c>
      <c r="D10964" s="6">
        <f t="shared" si="2223"/>
        <v>50</v>
      </c>
      <c r="E10964" s="5">
        <f t="shared" si="2224"/>
        <v>6616.761100354398</v>
      </c>
      <c r="F10964" s="5">
        <f t="shared" si="2225"/>
        <v>776.02531320030937</v>
      </c>
      <c r="G10964" s="5">
        <f t="shared" si="2226"/>
        <v>944.88069779264049</v>
      </c>
      <c r="H10964" s="5">
        <f t="shared" si="2227"/>
        <v>8337.6671113473476</v>
      </c>
      <c r="I10964" s="5">
        <f t="shared" si="2228"/>
        <v>720</v>
      </c>
      <c r="J10964" s="5">
        <f t="shared" si="2229"/>
        <v>7617.6671113473476</v>
      </c>
      <c r="K10964" s="2">
        <f t="shared" si="2230"/>
        <v>157251.16512755811</v>
      </c>
      <c r="L10964" s="2">
        <f t="shared" si="2231"/>
        <v>222298</v>
      </c>
      <c r="M10964" s="2">
        <f t="shared" si="2232"/>
        <v>36520</v>
      </c>
      <c r="N10964" s="6">
        <f t="shared" si="2233"/>
        <v>0</v>
      </c>
      <c r="O10964" s="2">
        <f t="shared" si="2234"/>
        <v>8526.8348724418902</v>
      </c>
      <c r="P10964" s="2" t="str">
        <f t="shared" si="2235"/>
        <v/>
      </c>
    </row>
    <row r="10965" spans="1:16">
      <c r="A10965" s="6">
        <v>16</v>
      </c>
      <c r="B10965" s="6">
        <v>17</v>
      </c>
      <c r="C10965" s="6">
        <v>18</v>
      </c>
      <c r="D10965" s="6">
        <f t="shared" si="2223"/>
        <v>51</v>
      </c>
      <c r="E10965" s="5">
        <f t="shared" si="2224"/>
        <v>6616.761100354398</v>
      </c>
      <c r="F10965" s="5">
        <f t="shared" si="2225"/>
        <v>776.02531320030937</v>
      </c>
      <c r="G10965" s="5">
        <f t="shared" si="2226"/>
        <v>1012.9676892512279</v>
      </c>
      <c r="H10965" s="5">
        <f t="shared" si="2227"/>
        <v>8405.754102805935</v>
      </c>
      <c r="I10965" s="5">
        <f t="shared" si="2228"/>
        <v>720</v>
      </c>
      <c r="J10965" s="5">
        <f t="shared" si="2229"/>
        <v>7685.754102805935</v>
      </c>
      <c r="K10965" s="2">
        <f t="shared" si="2230"/>
        <v>158433.23095149192</v>
      </c>
      <c r="L10965" s="2">
        <f t="shared" si="2231"/>
        <v>224998</v>
      </c>
      <c r="M10965" s="2">
        <f t="shared" si="2232"/>
        <v>37400</v>
      </c>
      <c r="N10965" s="6">
        <f t="shared" si="2233"/>
        <v>0</v>
      </c>
      <c r="O10965" s="2">
        <f t="shared" si="2234"/>
        <v>9164.7690485080821</v>
      </c>
      <c r="P10965" s="2" t="str">
        <f t="shared" si="2235"/>
        <v/>
      </c>
    </row>
    <row r="10966" spans="1:16">
      <c r="A10966" s="6">
        <v>16</v>
      </c>
      <c r="B10966" s="6">
        <v>17</v>
      </c>
      <c r="C10966" s="6">
        <v>19</v>
      </c>
      <c r="D10966" s="6">
        <f t="shared" si="2223"/>
        <v>52</v>
      </c>
      <c r="E10966" s="5">
        <f t="shared" si="2224"/>
        <v>6616.761100354398</v>
      </c>
      <c r="F10966" s="5">
        <f t="shared" si="2225"/>
        <v>776.02531320030937</v>
      </c>
      <c r="G10966" s="5">
        <f t="shared" si="2226"/>
        <v>1082.6092178872495</v>
      </c>
      <c r="H10966" s="5">
        <f t="shared" si="2227"/>
        <v>8475.3956314419556</v>
      </c>
      <c r="I10966" s="5">
        <f t="shared" si="2228"/>
        <v>720</v>
      </c>
      <c r="J10966" s="5">
        <f t="shared" si="2229"/>
        <v>7755.3956314419556</v>
      </c>
      <c r="K10966" s="2">
        <f t="shared" si="2230"/>
        <v>159642.2852680895</v>
      </c>
      <c r="L10966" s="2">
        <f t="shared" si="2231"/>
        <v>227698</v>
      </c>
      <c r="M10966" s="2">
        <f t="shared" si="2232"/>
        <v>38280</v>
      </c>
      <c r="N10966" s="6">
        <f t="shared" si="2233"/>
        <v>0</v>
      </c>
      <c r="O10966" s="2">
        <f t="shared" si="2234"/>
        <v>9775.7147319104988</v>
      </c>
      <c r="P10966" s="2" t="str">
        <f t="shared" si="2235"/>
        <v/>
      </c>
    </row>
    <row r="10967" spans="1:16">
      <c r="A10967" s="6">
        <v>16</v>
      </c>
      <c r="B10967" s="6">
        <v>17</v>
      </c>
      <c r="C10967" s="6">
        <v>20</v>
      </c>
      <c r="D10967" s="6">
        <f t="shared" si="2223"/>
        <v>53</v>
      </c>
      <c r="E10967" s="5">
        <f t="shared" si="2224"/>
        <v>6616.761100354398</v>
      </c>
      <c r="F10967" s="5">
        <f t="shared" si="2225"/>
        <v>776.02531320030937</v>
      </c>
      <c r="G10967" s="5">
        <f t="shared" si="2226"/>
        <v>1153.8335085377266</v>
      </c>
      <c r="H10967" s="5">
        <f t="shared" si="2227"/>
        <v>8546.6199220924336</v>
      </c>
      <c r="I10967" s="5">
        <f t="shared" si="2228"/>
        <v>720</v>
      </c>
      <c r="J10967" s="5">
        <f t="shared" si="2229"/>
        <v>7826.6199220924336</v>
      </c>
      <c r="K10967" s="2">
        <f t="shared" si="2230"/>
        <v>160878.81809188254</v>
      </c>
      <c r="L10967" s="2">
        <f t="shared" si="2231"/>
        <v>230398</v>
      </c>
      <c r="M10967" s="2">
        <f t="shared" si="2232"/>
        <v>39160</v>
      </c>
      <c r="N10967" s="6">
        <f t="shared" si="2233"/>
        <v>0</v>
      </c>
      <c r="O10967" s="2">
        <f t="shared" si="2234"/>
        <v>10359.181908117462</v>
      </c>
      <c r="P10967" s="2" t="str">
        <f t="shared" si="2235"/>
        <v/>
      </c>
    </row>
    <row r="10968" spans="1:16">
      <c r="A10968" s="6">
        <v>16</v>
      </c>
      <c r="B10968" s="6">
        <v>17</v>
      </c>
      <c r="C10968" s="6">
        <v>21</v>
      </c>
      <c r="D10968" s="6">
        <f t="shared" si="2223"/>
        <v>54</v>
      </c>
      <c r="E10968" s="5">
        <f t="shared" si="2224"/>
        <v>6616.761100354398</v>
      </c>
      <c r="F10968" s="5">
        <f t="shared" si="2225"/>
        <v>776.02531320030937</v>
      </c>
      <c r="G10968" s="5">
        <f t="shared" si="2226"/>
        <v>1226.6692487641703</v>
      </c>
      <c r="H10968" s="5">
        <f t="shared" si="2227"/>
        <v>8619.4556623188764</v>
      </c>
      <c r="I10968" s="5">
        <f t="shared" si="2228"/>
        <v>720</v>
      </c>
      <c r="J10968" s="5">
        <f t="shared" si="2229"/>
        <v>7899.4556623188764</v>
      </c>
      <c r="K10968" s="2">
        <f t="shared" si="2230"/>
        <v>162143.32747081382</v>
      </c>
      <c r="L10968" s="2">
        <f t="shared" si="2231"/>
        <v>233098</v>
      </c>
      <c r="M10968" s="2">
        <f t="shared" si="2232"/>
        <v>40040</v>
      </c>
      <c r="N10968" s="6">
        <f t="shared" si="2233"/>
        <v>0</v>
      </c>
      <c r="O10968" s="2">
        <f t="shared" si="2234"/>
        <v>10914.67252918618</v>
      </c>
      <c r="P10968" s="2" t="str">
        <f t="shared" si="2235"/>
        <v/>
      </c>
    </row>
    <row r="10969" spans="1:16">
      <c r="A10969" s="6">
        <v>16</v>
      </c>
      <c r="B10969" s="6">
        <v>17</v>
      </c>
      <c r="C10969" s="6">
        <v>22</v>
      </c>
      <c r="D10969" s="6">
        <f t="shared" si="2223"/>
        <v>55</v>
      </c>
      <c r="E10969" s="5">
        <f t="shared" si="2224"/>
        <v>6616.761100354398</v>
      </c>
      <c r="F10969" s="5">
        <f t="shared" si="2225"/>
        <v>776.02531320030937</v>
      </c>
      <c r="G10969" s="5">
        <f t="shared" si="2226"/>
        <v>1301.1455960105666</v>
      </c>
      <c r="H10969" s="5">
        <f t="shared" si="2227"/>
        <v>8693.9320095652729</v>
      </c>
      <c r="I10969" s="5">
        <f t="shared" si="2228"/>
        <v>720</v>
      </c>
      <c r="J10969" s="5">
        <f t="shared" si="2229"/>
        <v>7973.9320095652729</v>
      </c>
      <c r="K10969" s="2">
        <f t="shared" si="2230"/>
        <v>163436.31961050822</v>
      </c>
      <c r="L10969" s="2">
        <f t="shared" si="2231"/>
        <v>235798</v>
      </c>
      <c r="M10969" s="2">
        <f t="shared" si="2232"/>
        <v>40920</v>
      </c>
      <c r="N10969" s="6">
        <f t="shared" si="2233"/>
        <v>0</v>
      </c>
      <c r="O10969" s="2">
        <f t="shared" si="2234"/>
        <v>11441.680389491783</v>
      </c>
      <c r="P10969" s="2" t="str">
        <f t="shared" si="2235"/>
        <v/>
      </c>
    </row>
    <row r="10970" spans="1:16">
      <c r="A10970" s="6">
        <v>16</v>
      </c>
      <c r="B10970" s="6">
        <v>17</v>
      </c>
      <c r="C10970" s="6">
        <v>23</v>
      </c>
      <c r="D10970" s="6">
        <f t="shared" si="2223"/>
        <v>56</v>
      </c>
      <c r="E10970" s="5">
        <f t="shared" si="2224"/>
        <v>6616.761100354398</v>
      </c>
      <c r="F10970" s="5">
        <f t="shared" si="2225"/>
        <v>776.02531320030937</v>
      </c>
      <c r="G10970" s="5">
        <f t="shared" si="2226"/>
        <v>1377.292184868003</v>
      </c>
      <c r="H10970" s="5">
        <f t="shared" si="2227"/>
        <v>8770.0785984227095</v>
      </c>
      <c r="I10970" s="5">
        <f t="shared" si="2228"/>
        <v>720</v>
      </c>
      <c r="J10970" s="5">
        <f t="shared" si="2229"/>
        <v>8050.0785984227095</v>
      </c>
      <c r="K10970" s="2">
        <f t="shared" si="2230"/>
        <v>164758.30900039425</v>
      </c>
      <c r="L10970" s="2">
        <f t="shared" si="2231"/>
        <v>238498</v>
      </c>
      <c r="M10970" s="2">
        <f t="shared" si="2232"/>
        <v>41800</v>
      </c>
      <c r="N10970" s="6">
        <f t="shared" si="2233"/>
        <v>0</v>
      </c>
      <c r="O10970" s="2">
        <f t="shared" si="2234"/>
        <v>11939.690999605751</v>
      </c>
      <c r="P10970" s="2" t="str">
        <f t="shared" si="2235"/>
        <v/>
      </c>
    </row>
    <row r="10971" spans="1:16">
      <c r="A10971" s="6">
        <v>16</v>
      </c>
      <c r="B10971" s="6">
        <v>17</v>
      </c>
      <c r="C10971" s="6">
        <v>24</v>
      </c>
      <c r="D10971" s="6">
        <f t="shared" si="2223"/>
        <v>57</v>
      </c>
      <c r="E10971" s="5">
        <f t="shared" si="2224"/>
        <v>6616.761100354398</v>
      </c>
      <c r="F10971" s="5">
        <f t="shared" si="2225"/>
        <v>776.02531320030937</v>
      </c>
      <c r="G10971" s="5">
        <f t="shared" si="2226"/>
        <v>1455.1391344474989</v>
      </c>
      <c r="H10971" s="5">
        <f t="shared" si="2227"/>
        <v>8847.9255480022057</v>
      </c>
      <c r="I10971" s="5">
        <f t="shared" si="2228"/>
        <v>720</v>
      </c>
      <c r="J10971" s="5">
        <f t="shared" si="2229"/>
        <v>8127.9255480022057</v>
      </c>
      <c r="K10971" s="2">
        <f t="shared" si="2230"/>
        <v>166109.81854170497</v>
      </c>
      <c r="L10971" s="2">
        <f t="shared" si="2231"/>
        <v>241198</v>
      </c>
      <c r="M10971" s="2">
        <f t="shared" si="2232"/>
        <v>42680</v>
      </c>
      <c r="N10971" s="6">
        <f t="shared" si="2233"/>
        <v>0</v>
      </c>
      <c r="O10971" s="2">
        <f t="shared" si="2234"/>
        <v>12408.181458295032</v>
      </c>
      <c r="P10971" s="2" t="str">
        <f t="shared" si="2235"/>
        <v/>
      </c>
    </row>
    <row r="10972" spans="1:16">
      <c r="A10972" s="6">
        <v>16</v>
      </c>
      <c r="B10972" s="6">
        <v>17</v>
      </c>
      <c r="C10972" s="6">
        <v>25</v>
      </c>
      <c r="D10972" s="6">
        <f t="shared" si="2223"/>
        <v>58</v>
      </c>
      <c r="E10972" s="5">
        <f t="shared" si="2224"/>
        <v>6616.761100354398</v>
      </c>
      <c r="F10972" s="5">
        <f t="shared" si="2225"/>
        <v>776.02531320030937</v>
      </c>
      <c r="G10972" s="5">
        <f t="shared" si="2226"/>
        <v>1534.7170558625965</v>
      </c>
      <c r="H10972" s="5">
        <f t="shared" si="2227"/>
        <v>8927.5034694173028</v>
      </c>
      <c r="I10972" s="5">
        <f t="shared" si="2228"/>
        <v>720</v>
      </c>
      <c r="J10972" s="5">
        <f t="shared" si="2229"/>
        <v>8207.5034694173028</v>
      </c>
      <c r="K10972" s="2">
        <f t="shared" si="2230"/>
        <v>167491.37967738372</v>
      </c>
      <c r="L10972" s="2">
        <f t="shared" si="2231"/>
        <v>243898</v>
      </c>
      <c r="M10972" s="2">
        <f t="shared" si="2232"/>
        <v>43560</v>
      </c>
      <c r="N10972" s="6">
        <f t="shared" si="2233"/>
        <v>0</v>
      </c>
      <c r="O10972" s="2">
        <f t="shared" si="2234"/>
        <v>12846.620322616276</v>
      </c>
      <c r="P10972" s="2" t="str">
        <f t="shared" si="2235"/>
        <v/>
      </c>
    </row>
    <row r="10973" spans="1:16">
      <c r="A10973" s="6">
        <v>16</v>
      </c>
      <c r="B10973" s="6">
        <v>17</v>
      </c>
      <c r="C10973" s="6">
        <v>26</v>
      </c>
      <c r="D10973" s="6">
        <f t="shared" si="2223"/>
        <v>59</v>
      </c>
      <c r="E10973" s="5">
        <f t="shared" si="2224"/>
        <v>6616.761100354398</v>
      </c>
      <c r="F10973" s="5">
        <f t="shared" si="2225"/>
        <v>776.02531320030937</v>
      </c>
      <c r="G10973" s="5">
        <f t="shared" si="2226"/>
        <v>1616.0570598233144</v>
      </c>
      <c r="H10973" s="5">
        <f t="shared" si="2227"/>
        <v>9008.8434733780214</v>
      </c>
      <c r="I10973" s="5">
        <f t="shared" si="2228"/>
        <v>720</v>
      </c>
      <c r="J10973" s="5">
        <f t="shared" si="2229"/>
        <v>8288.8434733780214</v>
      </c>
      <c r="K10973" s="2">
        <f t="shared" si="2230"/>
        <v>168903.53252392399</v>
      </c>
      <c r="L10973" s="2">
        <f t="shared" si="2231"/>
        <v>246598</v>
      </c>
      <c r="M10973" s="2">
        <f t="shared" si="2232"/>
        <v>44440</v>
      </c>
      <c r="N10973" s="6">
        <f t="shared" si="2233"/>
        <v>0</v>
      </c>
      <c r="O10973" s="2">
        <f t="shared" si="2234"/>
        <v>13254.46747607601</v>
      </c>
      <c r="P10973" s="2" t="str">
        <f t="shared" si="2235"/>
        <v/>
      </c>
    </row>
    <row r="10974" spans="1:16">
      <c r="A10974" s="6">
        <v>16</v>
      </c>
      <c r="B10974" s="6">
        <v>17</v>
      </c>
      <c r="C10974" s="6">
        <v>27</v>
      </c>
      <c r="D10974" s="6">
        <f t="shared" si="2223"/>
        <v>60</v>
      </c>
      <c r="E10974" s="5">
        <f t="shared" si="2224"/>
        <v>6616.761100354398</v>
      </c>
      <c r="F10974" s="5">
        <f t="shared" si="2225"/>
        <v>776.02531320030937</v>
      </c>
      <c r="G10974" s="5">
        <f t="shared" si="2226"/>
        <v>1699.1907643430709</v>
      </c>
      <c r="H10974" s="5">
        <f t="shared" si="2227"/>
        <v>9091.9771778977774</v>
      </c>
      <c r="I10974" s="5">
        <f t="shared" si="2228"/>
        <v>720</v>
      </c>
      <c r="J10974" s="5">
        <f t="shared" si="2229"/>
        <v>8371.9771778977774</v>
      </c>
      <c r="K10974" s="2">
        <f t="shared" si="2230"/>
        <v>170346.82600516974</v>
      </c>
      <c r="L10974" s="2">
        <f t="shared" si="2231"/>
        <v>249298</v>
      </c>
      <c r="M10974" s="2">
        <f t="shared" si="2232"/>
        <v>45320</v>
      </c>
      <c r="N10974" s="6">
        <f t="shared" si="2233"/>
        <v>0</v>
      </c>
      <c r="O10974" s="2">
        <f t="shared" si="2234"/>
        <v>13631.173994830257</v>
      </c>
      <c r="P10974" s="2" t="str">
        <f t="shared" si="2235"/>
        <v/>
      </c>
    </row>
    <row r="10975" spans="1:16">
      <c r="A10975" s="6">
        <v>16</v>
      </c>
      <c r="B10975" s="6">
        <v>17</v>
      </c>
      <c r="C10975" s="6">
        <v>28</v>
      </c>
      <c r="D10975" s="6">
        <f t="shared" si="2223"/>
        <v>61</v>
      </c>
      <c r="E10975" s="5">
        <f t="shared" si="2224"/>
        <v>6616.761100354398</v>
      </c>
      <c r="F10975" s="5">
        <f t="shared" si="2225"/>
        <v>776.02531320030937</v>
      </c>
      <c r="G10975" s="5">
        <f t="shared" si="2226"/>
        <v>1784.1503025602246</v>
      </c>
      <c r="H10975" s="5">
        <f t="shared" si="2227"/>
        <v>9176.9367161149312</v>
      </c>
      <c r="I10975" s="5">
        <f t="shared" si="2228"/>
        <v>720</v>
      </c>
      <c r="J10975" s="5">
        <f t="shared" si="2229"/>
        <v>8456.9367161149312</v>
      </c>
      <c r="K10975" s="2">
        <f t="shared" si="2230"/>
        <v>171821.81798810643</v>
      </c>
      <c r="L10975" s="2">
        <f t="shared" si="2231"/>
        <v>251998</v>
      </c>
      <c r="M10975" s="2">
        <f t="shared" si="2232"/>
        <v>46200</v>
      </c>
      <c r="N10975" s="6">
        <f t="shared" si="2233"/>
        <v>0</v>
      </c>
      <c r="O10975" s="2">
        <f t="shared" si="2234"/>
        <v>13976.182011893572</v>
      </c>
      <c r="P10975" s="2" t="str">
        <f t="shared" si="2235"/>
        <v/>
      </c>
    </row>
    <row r="10976" spans="1:16">
      <c r="A10976" s="6">
        <v>16</v>
      </c>
      <c r="B10976" s="6">
        <v>17</v>
      </c>
      <c r="C10976" s="6">
        <v>29</v>
      </c>
      <c r="D10976" s="6">
        <f t="shared" si="2223"/>
        <v>62</v>
      </c>
      <c r="E10976" s="5">
        <f t="shared" si="2224"/>
        <v>6616.761100354398</v>
      </c>
      <c r="F10976" s="5">
        <f t="shared" si="2225"/>
        <v>776.02531320030937</v>
      </c>
      <c r="G10976" s="5">
        <f t="shared" si="2226"/>
        <v>1870.9683306758782</v>
      </c>
      <c r="H10976" s="5">
        <f t="shared" si="2227"/>
        <v>9263.7547442305859</v>
      </c>
      <c r="I10976" s="5">
        <f t="shared" si="2228"/>
        <v>720</v>
      </c>
      <c r="J10976" s="5">
        <f t="shared" si="2229"/>
        <v>8543.7547442305859</v>
      </c>
      <c r="K10976" s="2">
        <f t="shared" si="2230"/>
        <v>173329.07542066989</v>
      </c>
      <c r="L10976" s="2">
        <f t="shared" si="2231"/>
        <v>254698</v>
      </c>
      <c r="M10976" s="2">
        <f t="shared" si="2232"/>
        <v>47080</v>
      </c>
      <c r="N10976" s="6">
        <f t="shared" si="2233"/>
        <v>0</v>
      </c>
      <c r="O10976" s="2">
        <f t="shared" si="2234"/>
        <v>14288.924579330109</v>
      </c>
      <c r="P10976" s="2" t="str">
        <f t="shared" si="2235"/>
        <v/>
      </c>
    </row>
    <row r="10977" spans="1:16">
      <c r="A10977" s="6">
        <v>16</v>
      </c>
      <c r="B10977" s="6">
        <v>17</v>
      </c>
      <c r="C10977" s="6">
        <v>30</v>
      </c>
      <c r="D10977" s="6">
        <f t="shared" si="2223"/>
        <v>63</v>
      </c>
      <c r="E10977" s="5">
        <f t="shared" si="2224"/>
        <v>6616.761100354398</v>
      </c>
      <c r="F10977" s="5">
        <f t="shared" si="2225"/>
        <v>776.02531320030937</v>
      </c>
      <c r="G10977" s="5">
        <f t="shared" si="2226"/>
        <v>1959.6780360096488</v>
      </c>
      <c r="H10977" s="5">
        <f t="shared" si="2227"/>
        <v>9352.4644495643552</v>
      </c>
      <c r="I10977" s="5">
        <f t="shared" si="2228"/>
        <v>720</v>
      </c>
      <c r="J10977" s="5">
        <f t="shared" si="2229"/>
        <v>8632.4644495643552</v>
      </c>
      <c r="K10977" s="2">
        <f t="shared" si="2230"/>
        <v>174869.17447160339</v>
      </c>
      <c r="L10977" s="2">
        <f t="shared" si="2231"/>
        <v>257398</v>
      </c>
      <c r="M10977" s="2">
        <f t="shared" si="2232"/>
        <v>47960</v>
      </c>
      <c r="N10977" s="6">
        <f t="shared" si="2233"/>
        <v>0</v>
      </c>
      <c r="O10977" s="2">
        <f t="shared" si="2234"/>
        <v>14568.825528396614</v>
      </c>
      <c r="P10977" s="2" t="str">
        <f t="shared" si="2235"/>
        <v/>
      </c>
    </row>
    <row r="10978" spans="1:16">
      <c r="A10978" s="6">
        <v>16</v>
      </c>
      <c r="B10978" s="6">
        <v>18</v>
      </c>
      <c r="C10978" s="6">
        <v>0</v>
      </c>
      <c r="D10978" s="6">
        <f t="shared" si="2223"/>
        <v>34</v>
      </c>
      <c r="E10978" s="5">
        <f t="shared" si="2224"/>
        <v>6616.761100354398</v>
      </c>
      <c r="F10978" s="5">
        <f t="shared" si="2225"/>
        <v>842.2157075615122</v>
      </c>
      <c r="G10978" s="5">
        <f t="shared" si="2226"/>
        <v>0</v>
      </c>
      <c r="H10978" s="5">
        <f t="shared" si="2227"/>
        <v>7458.9768079159103</v>
      </c>
      <c r="I10978" s="5">
        <f t="shared" si="2228"/>
        <v>720</v>
      </c>
      <c r="J10978" s="5">
        <f t="shared" si="2229"/>
        <v>6738.9768079159103</v>
      </c>
      <c r="K10978" s="2">
        <f t="shared" si="2230"/>
        <v>141996.12513742899</v>
      </c>
      <c r="L10978" s="2">
        <f t="shared" si="2231"/>
        <v>178492</v>
      </c>
      <c r="M10978" s="2">
        <f t="shared" si="2232"/>
        <v>22000</v>
      </c>
      <c r="N10978" s="6">
        <f t="shared" si="2233"/>
        <v>0</v>
      </c>
      <c r="O10978" s="2">
        <f t="shared" si="2234"/>
        <v>-5504.1251374289859</v>
      </c>
      <c r="P10978" s="2" t="str">
        <f t="shared" si="2235"/>
        <v/>
      </c>
    </row>
    <row r="10979" spans="1:16">
      <c r="A10979" s="6">
        <v>16</v>
      </c>
      <c r="B10979" s="6">
        <v>18</v>
      </c>
      <c r="C10979" s="6">
        <v>1</v>
      </c>
      <c r="D10979" s="6">
        <f t="shared" si="2223"/>
        <v>35</v>
      </c>
      <c r="E10979" s="5">
        <f t="shared" si="2224"/>
        <v>6616.761100354398</v>
      </c>
      <c r="F10979" s="5">
        <f t="shared" si="2225"/>
        <v>842.2157075615122</v>
      </c>
      <c r="G10979" s="5">
        <f t="shared" si="2226"/>
        <v>45.5625</v>
      </c>
      <c r="H10979" s="5">
        <f t="shared" si="2227"/>
        <v>7504.5393079159103</v>
      </c>
      <c r="I10979" s="5">
        <f t="shared" si="2228"/>
        <v>720</v>
      </c>
      <c r="J10979" s="5">
        <f t="shared" si="2229"/>
        <v>6784.5393079159103</v>
      </c>
      <c r="K10979" s="2">
        <f t="shared" si="2230"/>
        <v>142787.14076242899</v>
      </c>
      <c r="L10979" s="2">
        <f t="shared" si="2231"/>
        <v>181192</v>
      </c>
      <c r="M10979" s="2">
        <f t="shared" si="2232"/>
        <v>22880</v>
      </c>
      <c r="N10979" s="6">
        <f t="shared" si="2233"/>
        <v>0</v>
      </c>
      <c r="O10979" s="2">
        <f t="shared" si="2234"/>
        <v>-4475.1407624289859</v>
      </c>
      <c r="P10979" s="2" t="str">
        <f t="shared" si="2235"/>
        <v/>
      </c>
    </row>
    <row r="10980" spans="1:16">
      <c r="A10980" s="6">
        <v>16</v>
      </c>
      <c r="B10980" s="6">
        <v>18</v>
      </c>
      <c r="C10980" s="6">
        <v>2</v>
      </c>
      <c r="D10980" s="6">
        <f t="shared" si="2223"/>
        <v>36</v>
      </c>
      <c r="E10980" s="5">
        <f t="shared" si="2224"/>
        <v>6616.761100354398</v>
      </c>
      <c r="F10980" s="5">
        <f t="shared" si="2225"/>
        <v>842.2157075615122</v>
      </c>
      <c r="G10980" s="5">
        <f t="shared" si="2226"/>
        <v>92.264062499999994</v>
      </c>
      <c r="H10980" s="5">
        <f t="shared" si="2227"/>
        <v>7551.2408704159106</v>
      </c>
      <c r="I10980" s="5">
        <f t="shared" si="2228"/>
        <v>720</v>
      </c>
      <c r="J10980" s="5">
        <f t="shared" si="2229"/>
        <v>6831.2408704159106</v>
      </c>
      <c r="K10980" s="2">
        <f t="shared" si="2230"/>
        <v>143597.93177805399</v>
      </c>
      <c r="L10980" s="2">
        <f t="shared" si="2231"/>
        <v>183892</v>
      </c>
      <c r="M10980" s="2">
        <f t="shared" si="2232"/>
        <v>23760</v>
      </c>
      <c r="N10980" s="6">
        <f t="shared" si="2233"/>
        <v>0</v>
      </c>
      <c r="O10980" s="2">
        <f t="shared" si="2234"/>
        <v>-3465.9317780539859</v>
      </c>
      <c r="P10980" s="2" t="str">
        <f t="shared" si="2235"/>
        <v/>
      </c>
    </row>
    <row r="10981" spans="1:16">
      <c r="A10981" s="6">
        <v>16</v>
      </c>
      <c r="B10981" s="6">
        <v>18</v>
      </c>
      <c r="C10981" s="6">
        <v>3</v>
      </c>
      <c r="D10981" s="6">
        <f t="shared" si="2223"/>
        <v>37</v>
      </c>
      <c r="E10981" s="5">
        <f t="shared" si="2224"/>
        <v>6616.761100354398</v>
      </c>
      <c r="F10981" s="5">
        <f t="shared" si="2225"/>
        <v>842.2157075615122</v>
      </c>
      <c r="G10981" s="5">
        <f t="shared" si="2226"/>
        <v>140.12604492187498</v>
      </c>
      <c r="H10981" s="5">
        <f t="shared" si="2227"/>
        <v>7599.1028528377856</v>
      </c>
      <c r="I10981" s="5">
        <f t="shared" si="2228"/>
        <v>720</v>
      </c>
      <c r="J10981" s="5">
        <f t="shared" si="2229"/>
        <v>6879.1028528377856</v>
      </c>
      <c r="K10981" s="2">
        <f t="shared" si="2230"/>
        <v>144428.8689728782</v>
      </c>
      <c r="L10981" s="2">
        <f t="shared" si="2231"/>
        <v>186592</v>
      </c>
      <c r="M10981" s="2">
        <f t="shared" si="2232"/>
        <v>24640</v>
      </c>
      <c r="N10981" s="6">
        <f t="shared" si="2233"/>
        <v>0</v>
      </c>
      <c r="O10981" s="2">
        <f t="shared" si="2234"/>
        <v>-2476.8689728782047</v>
      </c>
      <c r="P10981" s="2" t="str">
        <f t="shared" si="2235"/>
        <v/>
      </c>
    </row>
    <row r="10982" spans="1:16">
      <c r="A10982" s="6">
        <v>16</v>
      </c>
      <c r="B10982" s="6">
        <v>18</v>
      </c>
      <c r="C10982" s="6">
        <v>4</v>
      </c>
      <c r="D10982" s="6">
        <f t="shared" si="2223"/>
        <v>38</v>
      </c>
      <c r="E10982" s="5">
        <f t="shared" si="2224"/>
        <v>6616.761100354398</v>
      </c>
      <c r="F10982" s="5">
        <f t="shared" si="2225"/>
        <v>842.2157075615122</v>
      </c>
      <c r="G10982" s="5">
        <f t="shared" si="2226"/>
        <v>189.17016064453125</v>
      </c>
      <c r="H10982" s="5">
        <f t="shared" si="2227"/>
        <v>7648.1469685604416</v>
      </c>
      <c r="I10982" s="5">
        <f t="shared" si="2228"/>
        <v>720</v>
      </c>
      <c r="J10982" s="5">
        <f t="shared" si="2229"/>
        <v>6928.1469685604416</v>
      </c>
      <c r="K10982" s="2">
        <f t="shared" si="2230"/>
        <v>145280.32931528543</v>
      </c>
      <c r="L10982" s="2">
        <f t="shared" si="2231"/>
        <v>189292</v>
      </c>
      <c r="M10982" s="2">
        <f t="shared" si="2232"/>
        <v>25520</v>
      </c>
      <c r="N10982" s="6">
        <f t="shared" si="2233"/>
        <v>0</v>
      </c>
      <c r="O10982" s="2">
        <f t="shared" si="2234"/>
        <v>-1508.3293152854312</v>
      </c>
      <c r="P10982" s="2" t="str">
        <f t="shared" si="2235"/>
        <v/>
      </c>
    </row>
    <row r="10983" spans="1:16">
      <c r="A10983" s="6">
        <v>16</v>
      </c>
      <c r="B10983" s="6">
        <v>18</v>
      </c>
      <c r="C10983" s="6">
        <v>5</v>
      </c>
      <c r="D10983" s="6">
        <f t="shared" si="2223"/>
        <v>39</v>
      </c>
      <c r="E10983" s="5">
        <f t="shared" si="2224"/>
        <v>6616.761100354398</v>
      </c>
      <c r="F10983" s="5">
        <f t="shared" si="2225"/>
        <v>842.2157075615122</v>
      </c>
      <c r="G10983" s="5">
        <f t="shared" si="2226"/>
        <v>239.41848456573481</v>
      </c>
      <c r="H10983" s="5">
        <f t="shared" si="2227"/>
        <v>7698.3952924816449</v>
      </c>
      <c r="I10983" s="5">
        <f t="shared" si="2228"/>
        <v>720</v>
      </c>
      <c r="J10983" s="5">
        <f t="shared" si="2229"/>
        <v>6978.3952924816449</v>
      </c>
      <c r="K10983" s="2">
        <f t="shared" si="2230"/>
        <v>146152.69605002855</v>
      </c>
      <c r="L10983" s="2">
        <f t="shared" si="2231"/>
        <v>191992</v>
      </c>
      <c r="M10983" s="2">
        <f t="shared" si="2232"/>
        <v>26400</v>
      </c>
      <c r="N10983" s="6">
        <f t="shared" si="2233"/>
        <v>0</v>
      </c>
      <c r="O10983" s="2">
        <f t="shared" si="2234"/>
        <v>-560.69605002854951</v>
      </c>
      <c r="P10983" s="2" t="str">
        <f t="shared" si="2235"/>
        <v/>
      </c>
    </row>
    <row r="10984" spans="1:16">
      <c r="A10984" s="6">
        <v>16</v>
      </c>
      <c r="B10984" s="6">
        <v>18</v>
      </c>
      <c r="C10984" s="6">
        <v>6</v>
      </c>
      <c r="D10984" s="6">
        <f t="shared" si="2223"/>
        <v>40</v>
      </c>
      <c r="E10984" s="5">
        <f t="shared" si="2224"/>
        <v>6616.761100354398</v>
      </c>
      <c r="F10984" s="5">
        <f t="shared" si="2225"/>
        <v>842.2157075615122</v>
      </c>
      <c r="G10984" s="5">
        <f t="shared" si="2226"/>
        <v>290.89345874736784</v>
      </c>
      <c r="H10984" s="5">
        <f t="shared" si="2227"/>
        <v>7749.870266663278</v>
      </c>
      <c r="I10984" s="5">
        <f t="shared" si="2228"/>
        <v>720</v>
      </c>
      <c r="J10984" s="5">
        <f t="shared" si="2229"/>
        <v>7029.870266663278</v>
      </c>
      <c r="K10984" s="2">
        <f t="shared" si="2230"/>
        <v>147046.35879623744</v>
      </c>
      <c r="L10984" s="2">
        <f t="shared" si="2231"/>
        <v>194692</v>
      </c>
      <c r="M10984" s="2">
        <f t="shared" si="2232"/>
        <v>27280</v>
      </c>
      <c r="N10984" s="6">
        <f t="shared" si="2233"/>
        <v>0</v>
      </c>
      <c r="O10984" s="2">
        <f t="shared" si="2234"/>
        <v>365.64120376255596</v>
      </c>
      <c r="P10984" s="2" t="str">
        <f t="shared" si="2235"/>
        <v/>
      </c>
    </row>
    <row r="10985" spans="1:16">
      <c r="A10985" s="6">
        <v>16</v>
      </c>
      <c r="B10985" s="6">
        <v>18</v>
      </c>
      <c r="C10985" s="6">
        <v>7</v>
      </c>
      <c r="D10985" s="6">
        <f t="shared" si="2223"/>
        <v>41</v>
      </c>
      <c r="E10985" s="5">
        <f t="shared" si="2224"/>
        <v>6616.761100354398</v>
      </c>
      <c r="F10985" s="5">
        <f t="shared" si="2225"/>
        <v>842.2157075615122</v>
      </c>
      <c r="G10985" s="5">
        <f t="shared" si="2226"/>
        <v>343.61789814532818</v>
      </c>
      <c r="H10985" s="5">
        <f t="shared" si="2227"/>
        <v>7802.5947060612389</v>
      </c>
      <c r="I10985" s="5">
        <f t="shared" si="2228"/>
        <v>720</v>
      </c>
      <c r="J10985" s="5">
        <f t="shared" si="2229"/>
        <v>7082.5947060612389</v>
      </c>
      <c r="K10985" s="2">
        <f t="shared" si="2230"/>
        <v>147961.7136468965</v>
      </c>
      <c r="L10985" s="2">
        <f t="shared" si="2231"/>
        <v>197392</v>
      </c>
      <c r="M10985" s="2">
        <f t="shared" si="2232"/>
        <v>28160</v>
      </c>
      <c r="N10985" s="6">
        <f t="shared" si="2233"/>
        <v>0</v>
      </c>
      <c r="O10985" s="2">
        <f t="shared" si="2234"/>
        <v>1270.2863531034964</v>
      </c>
      <c r="P10985" s="2" t="str">
        <f t="shared" si="2235"/>
        <v/>
      </c>
    </row>
    <row r="10986" spans="1:16">
      <c r="A10986" s="6">
        <v>16</v>
      </c>
      <c r="B10986" s="6">
        <v>18</v>
      </c>
      <c r="C10986" s="6">
        <v>8</v>
      </c>
      <c r="D10986" s="6">
        <f t="shared" si="2223"/>
        <v>42</v>
      </c>
      <c r="E10986" s="5">
        <f t="shared" si="2224"/>
        <v>6616.761100354398</v>
      </c>
      <c r="F10986" s="5">
        <f t="shared" si="2225"/>
        <v>842.2157075615122</v>
      </c>
      <c r="G10986" s="5">
        <f t="shared" si="2226"/>
        <v>397.61499642530839</v>
      </c>
      <c r="H10986" s="5">
        <f t="shared" si="2227"/>
        <v>7856.5918043412184</v>
      </c>
      <c r="I10986" s="5">
        <f t="shared" si="2228"/>
        <v>720</v>
      </c>
      <c r="J10986" s="5">
        <f t="shared" si="2229"/>
        <v>7136.5918043412184</v>
      </c>
      <c r="K10986" s="2">
        <f t="shared" si="2230"/>
        <v>148899.16326981282</v>
      </c>
      <c r="L10986" s="2">
        <f t="shared" si="2231"/>
        <v>200092</v>
      </c>
      <c r="M10986" s="2">
        <f t="shared" si="2232"/>
        <v>29040</v>
      </c>
      <c r="N10986" s="6">
        <f t="shared" si="2233"/>
        <v>0</v>
      </c>
      <c r="O10986" s="2">
        <f t="shared" si="2234"/>
        <v>2152.8367301871767</v>
      </c>
      <c r="P10986" s="2" t="str">
        <f t="shared" si="2235"/>
        <v/>
      </c>
    </row>
    <row r="10987" spans="1:16">
      <c r="A10987" s="6">
        <v>16</v>
      </c>
      <c r="B10987" s="6">
        <v>18</v>
      </c>
      <c r="C10987" s="6">
        <v>9</v>
      </c>
      <c r="D10987" s="6">
        <f t="shared" si="2223"/>
        <v>43</v>
      </c>
      <c r="E10987" s="5">
        <f t="shared" si="2224"/>
        <v>6616.761100354398</v>
      </c>
      <c r="F10987" s="5">
        <f t="shared" si="2225"/>
        <v>842.2157075615122</v>
      </c>
      <c r="G10987" s="5">
        <f t="shared" si="2226"/>
        <v>452.90833186570285</v>
      </c>
      <c r="H10987" s="5">
        <f t="shared" si="2227"/>
        <v>7911.8851397816134</v>
      </c>
      <c r="I10987" s="5">
        <f t="shared" si="2228"/>
        <v>720</v>
      </c>
      <c r="J10987" s="5">
        <f t="shared" si="2229"/>
        <v>7191.8851397816134</v>
      </c>
      <c r="K10987" s="2">
        <f t="shared" si="2230"/>
        <v>149859.11701009746</v>
      </c>
      <c r="L10987" s="2">
        <f t="shared" si="2231"/>
        <v>202792</v>
      </c>
      <c r="M10987" s="2">
        <f t="shared" si="2232"/>
        <v>29920</v>
      </c>
      <c r="N10987" s="6">
        <f t="shared" si="2233"/>
        <v>0</v>
      </c>
      <c r="O10987" s="2">
        <f t="shared" si="2234"/>
        <v>3012.8829899025441</v>
      </c>
      <c r="P10987" s="2" t="str">
        <f t="shared" si="2235"/>
        <v/>
      </c>
    </row>
    <row r="10988" spans="1:16">
      <c r="A10988" s="6">
        <v>16</v>
      </c>
      <c r="B10988" s="6">
        <v>18</v>
      </c>
      <c r="C10988" s="6">
        <v>10</v>
      </c>
      <c r="D10988" s="6">
        <f t="shared" si="2223"/>
        <v>44</v>
      </c>
      <c r="E10988" s="5">
        <f t="shared" si="2224"/>
        <v>6616.761100354398</v>
      </c>
      <c r="F10988" s="5">
        <f t="shared" si="2225"/>
        <v>842.2157075615122</v>
      </c>
      <c r="G10988" s="5">
        <f t="shared" si="2226"/>
        <v>509.52187334891573</v>
      </c>
      <c r="H10988" s="5">
        <f t="shared" si="2227"/>
        <v>7968.4986812648258</v>
      </c>
      <c r="I10988" s="5">
        <f t="shared" si="2228"/>
        <v>720</v>
      </c>
      <c r="J10988" s="5">
        <f t="shared" si="2229"/>
        <v>7248.4986812648258</v>
      </c>
      <c r="K10988" s="2">
        <f t="shared" si="2230"/>
        <v>150841.99099418102</v>
      </c>
      <c r="L10988" s="2">
        <f t="shared" si="2231"/>
        <v>205492</v>
      </c>
      <c r="M10988" s="2">
        <f t="shared" si="2232"/>
        <v>30800</v>
      </c>
      <c r="N10988" s="6">
        <f t="shared" si="2233"/>
        <v>0</v>
      </c>
      <c r="O10988" s="2">
        <f t="shared" si="2234"/>
        <v>3850.0090058189817</v>
      </c>
      <c r="P10988" s="2" t="str">
        <f t="shared" si="2235"/>
        <v/>
      </c>
    </row>
    <row r="10989" spans="1:16">
      <c r="A10989" s="6">
        <v>16</v>
      </c>
      <c r="B10989" s="6">
        <v>18</v>
      </c>
      <c r="C10989" s="6">
        <v>11</v>
      </c>
      <c r="D10989" s="6">
        <f t="shared" si="2223"/>
        <v>45</v>
      </c>
      <c r="E10989" s="5">
        <f t="shared" si="2224"/>
        <v>6616.761100354398</v>
      </c>
      <c r="F10989" s="5">
        <f t="shared" si="2225"/>
        <v>842.2157075615122</v>
      </c>
      <c r="G10989" s="5">
        <f t="shared" si="2226"/>
        <v>567.47998644235474</v>
      </c>
      <c r="H10989" s="5">
        <f t="shared" si="2227"/>
        <v>8026.4567943582651</v>
      </c>
      <c r="I10989" s="5">
        <f t="shared" si="2228"/>
        <v>720</v>
      </c>
      <c r="J10989" s="5">
        <f t="shared" si="2229"/>
        <v>7306.4567943582651</v>
      </c>
      <c r="K10989" s="2">
        <f t="shared" si="2230"/>
        <v>151848.20823538653</v>
      </c>
      <c r="L10989" s="2">
        <f t="shared" si="2231"/>
        <v>208192</v>
      </c>
      <c r="M10989" s="2">
        <f t="shared" si="2232"/>
        <v>31680</v>
      </c>
      <c r="N10989" s="6">
        <f t="shared" si="2233"/>
        <v>0</v>
      </c>
      <c r="O10989" s="2">
        <f t="shared" si="2234"/>
        <v>4663.7917646134738</v>
      </c>
      <c r="P10989" s="2" t="str">
        <f t="shared" si="2235"/>
        <v/>
      </c>
    </row>
    <row r="10990" spans="1:16">
      <c r="A10990" s="6">
        <v>16</v>
      </c>
      <c r="B10990" s="6">
        <v>18</v>
      </c>
      <c r="C10990" s="6">
        <v>12</v>
      </c>
      <c r="D10990" s="6">
        <f t="shared" si="2223"/>
        <v>46</v>
      </c>
      <c r="E10990" s="5">
        <f t="shared" si="2224"/>
        <v>6616.761100354398</v>
      </c>
      <c r="F10990" s="5">
        <f t="shared" si="2225"/>
        <v>842.2157075615122</v>
      </c>
      <c r="G10990" s="5">
        <f t="shared" si="2226"/>
        <v>626.80743957041921</v>
      </c>
      <c r="H10990" s="5">
        <f t="shared" si="2227"/>
        <v>8085.7842474863291</v>
      </c>
      <c r="I10990" s="5">
        <f t="shared" si="2228"/>
        <v>720</v>
      </c>
      <c r="J10990" s="5">
        <f t="shared" si="2229"/>
        <v>7365.7842474863291</v>
      </c>
      <c r="K10990" s="2">
        <f t="shared" si="2230"/>
        <v>152878.1987410821</v>
      </c>
      <c r="L10990" s="2">
        <f t="shared" si="2231"/>
        <v>210892</v>
      </c>
      <c r="M10990" s="2">
        <f t="shared" si="2232"/>
        <v>32560</v>
      </c>
      <c r="N10990" s="6">
        <f t="shared" si="2233"/>
        <v>0</v>
      </c>
      <c r="O10990" s="2">
        <f t="shared" si="2234"/>
        <v>5453.8012589178979</v>
      </c>
      <c r="P10990" s="2" t="str">
        <f t="shared" si="2235"/>
        <v/>
      </c>
    </row>
    <row r="10991" spans="1:16">
      <c r="A10991" s="6">
        <v>16</v>
      </c>
      <c r="B10991" s="6">
        <v>18</v>
      </c>
      <c r="C10991" s="6">
        <v>13</v>
      </c>
      <c r="D10991" s="6">
        <f t="shared" si="2223"/>
        <v>47</v>
      </c>
      <c r="E10991" s="5">
        <f t="shared" si="2224"/>
        <v>6616.761100354398</v>
      </c>
      <c r="F10991" s="5">
        <f t="shared" si="2225"/>
        <v>842.2157075615122</v>
      </c>
      <c r="G10991" s="5">
        <f t="shared" si="2226"/>
        <v>687.52941027880343</v>
      </c>
      <c r="H10991" s="5">
        <f t="shared" si="2227"/>
        <v>8146.5062181947142</v>
      </c>
      <c r="I10991" s="5">
        <f t="shared" si="2228"/>
        <v>720</v>
      </c>
      <c r="J10991" s="5">
        <f t="shared" si="2229"/>
        <v>7426.5062181947142</v>
      </c>
      <c r="K10991" s="2">
        <f t="shared" si="2230"/>
        <v>153932.39962143602</v>
      </c>
      <c r="L10991" s="2">
        <f t="shared" si="2231"/>
        <v>213592</v>
      </c>
      <c r="M10991" s="2">
        <f t="shared" si="2232"/>
        <v>33440</v>
      </c>
      <c r="N10991" s="6">
        <f t="shared" si="2233"/>
        <v>0</v>
      </c>
      <c r="O10991" s="2">
        <f t="shared" si="2234"/>
        <v>6219.6003785639768</v>
      </c>
      <c r="P10991" s="2" t="str">
        <f t="shared" si="2235"/>
        <v/>
      </c>
    </row>
    <row r="10992" spans="1:16">
      <c r="A10992" s="6">
        <v>16</v>
      </c>
      <c r="B10992" s="6">
        <v>18</v>
      </c>
      <c r="C10992" s="6">
        <v>14</v>
      </c>
      <c r="D10992" s="6">
        <f t="shared" si="2223"/>
        <v>48</v>
      </c>
      <c r="E10992" s="5">
        <f t="shared" si="2224"/>
        <v>6616.761100354398</v>
      </c>
      <c r="F10992" s="5">
        <f t="shared" si="2225"/>
        <v>842.2157075615122</v>
      </c>
      <c r="G10992" s="5">
        <f t="shared" si="2226"/>
        <v>749.67149159246469</v>
      </c>
      <c r="H10992" s="5">
        <f t="shared" si="2227"/>
        <v>8208.6482995083752</v>
      </c>
      <c r="I10992" s="5">
        <f t="shared" si="2228"/>
        <v>720</v>
      </c>
      <c r="J10992" s="5">
        <f t="shared" si="2229"/>
        <v>7488.6482995083752</v>
      </c>
      <c r="K10992" s="2">
        <f t="shared" si="2230"/>
        <v>155011.25519979818</v>
      </c>
      <c r="L10992" s="2">
        <f t="shared" si="2231"/>
        <v>216292</v>
      </c>
      <c r="M10992" s="2">
        <f t="shared" si="2232"/>
        <v>34320</v>
      </c>
      <c r="N10992" s="6">
        <f t="shared" si="2233"/>
        <v>0</v>
      </c>
      <c r="O10992" s="2">
        <f t="shared" si="2234"/>
        <v>6960.7448002018209</v>
      </c>
      <c r="P10992" s="2" t="str">
        <f t="shared" si="2235"/>
        <v/>
      </c>
    </row>
    <row r="10993" spans="1:16">
      <c r="A10993" s="6">
        <v>16</v>
      </c>
      <c r="B10993" s="6">
        <v>18</v>
      </c>
      <c r="C10993" s="6">
        <v>15</v>
      </c>
      <c r="D10993" s="6">
        <f t="shared" si="2223"/>
        <v>49</v>
      </c>
      <c r="E10993" s="5">
        <f t="shared" si="2224"/>
        <v>6616.761100354398</v>
      </c>
      <c r="F10993" s="5">
        <f t="shared" si="2225"/>
        <v>842.2157075615122</v>
      </c>
      <c r="G10993" s="5">
        <f t="shared" si="2226"/>
        <v>813.25969846861108</v>
      </c>
      <c r="H10993" s="5">
        <f t="shared" si="2227"/>
        <v>8272.2365063845209</v>
      </c>
      <c r="I10993" s="5">
        <f t="shared" si="2228"/>
        <v>720</v>
      </c>
      <c r="J10993" s="5">
        <f t="shared" si="2229"/>
        <v>7552.2365063845209</v>
      </c>
      <c r="K10993" s="2">
        <f t="shared" si="2230"/>
        <v>156115.21712473125</v>
      </c>
      <c r="L10993" s="2">
        <f t="shared" si="2231"/>
        <v>218992</v>
      </c>
      <c r="M10993" s="2">
        <f t="shared" si="2232"/>
        <v>35200</v>
      </c>
      <c r="N10993" s="6">
        <f t="shared" si="2233"/>
        <v>0</v>
      </c>
      <c r="O10993" s="2">
        <f t="shared" si="2234"/>
        <v>7676.7828752687492</v>
      </c>
      <c r="P10993" s="2" t="str">
        <f t="shared" si="2235"/>
        <v/>
      </c>
    </row>
    <row r="10994" spans="1:16">
      <c r="A10994" s="6">
        <v>16</v>
      </c>
      <c r="B10994" s="6">
        <v>18</v>
      </c>
      <c r="C10994" s="6">
        <v>16</v>
      </c>
      <c r="D10994" s="6">
        <f t="shared" si="2223"/>
        <v>50</v>
      </c>
      <c r="E10994" s="5">
        <f t="shared" si="2224"/>
        <v>6616.761100354398</v>
      </c>
      <c r="F10994" s="5">
        <f t="shared" si="2225"/>
        <v>842.2157075615122</v>
      </c>
      <c r="G10994" s="5">
        <f t="shared" si="2226"/>
        <v>878.32047434610013</v>
      </c>
      <c r="H10994" s="5">
        <f t="shared" si="2227"/>
        <v>8337.2972822620104</v>
      </c>
      <c r="I10994" s="5">
        <f t="shared" si="2228"/>
        <v>720</v>
      </c>
      <c r="J10994" s="5">
        <f t="shared" si="2229"/>
        <v>7617.2972822620104</v>
      </c>
      <c r="K10994" s="2">
        <f t="shared" si="2230"/>
        <v>157244.74448371545</v>
      </c>
      <c r="L10994" s="2">
        <f t="shared" si="2231"/>
        <v>221692</v>
      </c>
      <c r="M10994" s="2">
        <f t="shared" si="2232"/>
        <v>36080</v>
      </c>
      <c r="N10994" s="6">
        <f t="shared" si="2233"/>
        <v>0</v>
      </c>
      <c r="O10994" s="2">
        <f t="shared" si="2234"/>
        <v>8367.2555162845529</v>
      </c>
      <c r="P10994" s="2" t="str">
        <f t="shared" si="2235"/>
        <v/>
      </c>
    </row>
    <row r="10995" spans="1:16">
      <c r="A10995" s="6">
        <v>16</v>
      </c>
      <c r="B10995" s="6">
        <v>18</v>
      </c>
      <c r="C10995" s="6">
        <v>17</v>
      </c>
      <c r="D10995" s="6">
        <f t="shared" si="2223"/>
        <v>51</v>
      </c>
      <c r="E10995" s="5">
        <f t="shared" si="2224"/>
        <v>6616.761100354398</v>
      </c>
      <c r="F10995" s="5">
        <f t="shared" si="2225"/>
        <v>842.2157075615122</v>
      </c>
      <c r="G10995" s="5">
        <f t="shared" si="2226"/>
        <v>944.88069779264049</v>
      </c>
      <c r="H10995" s="5">
        <f t="shared" si="2227"/>
        <v>8403.8575057085509</v>
      </c>
      <c r="I10995" s="5">
        <f t="shared" si="2228"/>
        <v>720</v>
      </c>
      <c r="J10995" s="5">
        <f t="shared" si="2229"/>
        <v>7683.8575057085509</v>
      </c>
      <c r="K10995" s="2">
        <f t="shared" si="2230"/>
        <v>158400.30391855122</v>
      </c>
      <c r="L10995" s="2">
        <f t="shared" si="2231"/>
        <v>224392</v>
      </c>
      <c r="M10995" s="2">
        <f t="shared" si="2232"/>
        <v>36960</v>
      </c>
      <c r="N10995" s="6">
        <f t="shared" si="2233"/>
        <v>0</v>
      </c>
      <c r="O10995" s="2">
        <f t="shared" si="2234"/>
        <v>9031.6960814487829</v>
      </c>
      <c r="P10995" s="2" t="str">
        <f t="shared" si="2235"/>
        <v/>
      </c>
    </row>
    <row r="10996" spans="1:16">
      <c r="A10996" s="6">
        <v>16</v>
      </c>
      <c r="B10996" s="6">
        <v>18</v>
      </c>
      <c r="C10996" s="6">
        <v>18</v>
      </c>
      <c r="D10996" s="6">
        <f t="shared" si="2223"/>
        <v>52</v>
      </c>
      <c r="E10996" s="5">
        <f t="shared" si="2224"/>
        <v>6616.761100354398</v>
      </c>
      <c r="F10996" s="5">
        <f t="shared" si="2225"/>
        <v>842.2157075615122</v>
      </c>
      <c r="G10996" s="5">
        <f t="shared" si="2226"/>
        <v>1012.9676892512279</v>
      </c>
      <c r="H10996" s="5">
        <f t="shared" si="2227"/>
        <v>8471.9444971671383</v>
      </c>
      <c r="I10996" s="5">
        <f t="shared" si="2228"/>
        <v>720</v>
      </c>
      <c r="J10996" s="5">
        <f t="shared" si="2229"/>
        <v>7751.9444971671383</v>
      </c>
      <c r="K10996" s="2">
        <f t="shared" si="2230"/>
        <v>159582.36974248503</v>
      </c>
      <c r="L10996" s="2">
        <f t="shared" si="2231"/>
        <v>227092</v>
      </c>
      <c r="M10996" s="2">
        <f t="shared" si="2232"/>
        <v>37840</v>
      </c>
      <c r="N10996" s="6">
        <f t="shared" si="2233"/>
        <v>0</v>
      </c>
      <c r="O10996" s="2">
        <f t="shared" si="2234"/>
        <v>9669.6302575149748</v>
      </c>
      <c r="P10996" s="2" t="str">
        <f t="shared" si="2235"/>
        <v/>
      </c>
    </row>
    <row r="10997" spans="1:16">
      <c r="A10997" s="6">
        <v>16</v>
      </c>
      <c r="B10997" s="6">
        <v>18</v>
      </c>
      <c r="C10997" s="6">
        <v>19</v>
      </c>
      <c r="D10997" s="6">
        <f t="shared" si="2223"/>
        <v>53</v>
      </c>
      <c r="E10997" s="5">
        <f t="shared" si="2224"/>
        <v>6616.761100354398</v>
      </c>
      <c r="F10997" s="5">
        <f t="shared" si="2225"/>
        <v>842.2157075615122</v>
      </c>
      <c r="G10997" s="5">
        <f t="shared" si="2226"/>
        <v>1082.6092178872495</v>
      </c>
      <c r="H10997" s="5">
        <f t="shared" si="2227"/>
        <v>8541.5860258031607</v>
      </c>
      <c r="I10997" s="5">
        <f t="shared" si="2228"/>
        <v>720</v>
      </c>
      <c r="J10997" s="5">
        <f t="shared" si="2229"/>
        <v>7821.5860258031607</v>
      </c>
      <c r="K10997" s="2">
        <f t="shared" si="2230"/>
        <v>160791.42405908264</v>
      </c>
      <c r="L10997" s="2">
        <f t="shared" si="2231"/>
        <v>229792</v>
      </c>
      <c r="M10997" s="2">
        <f t="shared" si="2232"/>
        <v>38720</v>
      </c>
      <c r="N10997" s="6">
        <f t="shared" si="2233"/>
        <v>0</v>
      </c>
      <c r="O10997" s="2">
        <f t="shared" si="2234"/>
        <v>10280.575940917362</v>
      </c>
      <c r="P10997" s="2" t="str">
        <f t="shared" si="2235"/>
        <v/>
      </c>
    </row>
    <row r="10998" spans="1:16">
      <c r="A10998" s="6">
        <v>16</v>
      </c>
      <c r="B10998" s="6">
        <v>18</v>
      </c>
      <c r="C10998" s="6">
        <v>20</v>
      </c>
      <c r="D10998" s="6">
        <f t="shared" si="2223"/>
        <v>54</v>
      </c>
      <c r="E10998" s="5">
        <f t="shared" si="2224"/>
        <v>6616.761100354398</v>
      </c>
      <c r="F10998" s="5">
        <f t="shared" si="2225"/>
        <v>842.2157075615122</v>
      </c>
      <c r="G10998" s="5">
        <f t="shared" si="2226"/>
        <v>1153.8335085377266</v>
      </c>
      <c r="H10998" s="5">
        <f t="shared" si="2227"/>
        <v>8612.8103164536369</v>
      </c>
      <c r="I10998" s="5">
        <f t="shared" si="2228"/>
        <v>720</v>
      </c>
      <c r="J10998" s="5">
        <f t="shared" si="2229"/>
        <v>7892.8103164536369</v>
      </c>
      <c r="K10998" s="2">
        <f t="shared" si="2230"/>
        <v>162027.95688287565</v>
      </c>
      <c r="L10998" s="2">
        <f t="shared" si="2231"/>
        <v>232492</v>
      </c>
      <c r="M10998" s="2">
        <f t="shared" si="2232"/>
        <v>39600</v>
      </c>
      <c r="N10998" s="6">
        <f t="shared" si="2233"/>
        <v>0</v>
      </c>
      <c r="O10998" s="2">
        <f t="shared" si="2234"/>
        <v>10864.043117124354</v>
      </c>
      <c r="P10998" s="2" t="str">
        <f t="shared" si="2235"/>
        <v/>
      </c>
    </row>
    <row r="10999" spans="1:16">
      <c r="A10999" s="6">
        <v>16</v>
      </c>
      <c r="B10999" s="6">
        <v>18</v>
      </c>
      <c r="C10999" s="6">
        <v>21</v>
      </c>
      <c r="D10999" s="6">
        <f t="shared" si="2223"/>
        <v>55</v>
      </c>
      <c r="E10999" s="5">
        <f t="shared" si="2224"/>
        <v>6616.761100354398</v>
      </c>
      <c r="F10999" s="5">
        <f t="shared" si="2225"/>
        <v>842.2157075615122</v>
      </c>
      <c r="G10999" s="5">
        <f t="shared" si="2226"/>
        <v>1226.6692487641703</v>
      </c>
      <c r="H10999" s="5">
        <f t="shared" si="2227"/>
        <v>8685.6460566800815</v>
      </c>
      <c r="I10999" s="5">
        <f t="shared" si="2228"/>
        <v>720</v>
      </c>
      <c r="J10999" s="5">
        <f t="shared" si="2229"/>
        <v>7965.6460566800815</v>
      </c>
      <c r="K10999" s="2">
        <f t="shared" si="2230"/>
        <v>163292.46626180696</v>
      </c>
      <c r="L10999" s="2">
        <f t="shared" si="2231"/>
        <v>235192</v>
      </c>
      <c r="M10999" s="2">
        <f t="shared" si="2232"/>
        <v>40480</v>
      </c>
      <c r="N10999" s="6">
        <f t="shared" si="2233"/>
        <v>0</v>
      </c>
      <c r="O10999" s="2">
        <f t="shared" si="2234"/>
        <v>11419.533738193044</v>
      </c>
      <c r="P10999" s="2" t="str">
        <f t="shared" si="2235"/>
        <v/>
      </c>
    </row>
    <row r="11000" spans="1:16">
      <c r="A11000" s="6">
        <v>16</v>
      </c>
      <c r="B11000" s="6">
        <v>18</v>
      </c>
      <c r="C11000" s="6">
        <v>22</v>
      </c>
      <c r="D11000" s="6">
        <f t="shared" si="2223"/>
        <v>56</v>
      </c>
      <c r="E11000" s="5">
        <f t="shared" si="2224"/>
        <v>6616.761100354398</v>
      </c>
      <c r="F11000" s="5">
        <f t="shared" si="2225"/>
        <v>842.2157075615122</v>
      </c>
      <c r="G11000" s="5">
        <f t="shared" si="2226"/>
        <v>1301.1455960105666</v>
      </c>
      <c r="H11000" s="5">
        <f t="shared" si="2227"/>
        <v>8760.1224039264762</v>
      </c>
      <c r="I11000" s="5">
        <f t="shared" si="2228"/>
        <v>720</v>
      </c>
      <c r="J11000" s="5">
        <f t="shared" si="2229"/>
        <v>8040.1224039264762</v>
      </c>
      <c r="K11000" s="2">
        <f t="shared" si="2230"/>
        <v>164585.45840150132</v>
      </c>
      <c r="L11000" s="2">
        <f t="shared" si="2231"/>
        <v>237892</v>
      </c>
      <c r="M11000" s="2">
        <f t="shared" si="2232"/>
        <v>41360</v>
      </c>
      <c r="N11000" s="6">
        <f t="shared" si="2233"/>
        <v>0</v>
      </c>
      <c r="O11000" s="2">
        <f t="shared" si="2234"/>
        <v>11946.541598498676</v>
      </c>
      <c r="P11000" s="2" t="str">
        <f t="shared" si="2235"/>
        <v/>
      </c>
    </row>
    <row r="11001" spans="1:16">
      <c r="A11001" s="6">
        <v>16</v>
      </c>
      <c r="B11001" s="6">
        <v>18</v>
      </c>
      <c r="C11001" s="6">
        <v>23</v>
      </c>
      <c r="D11001" s="6">
        <f t="shared" si="2223"/>
        <v>57</v>
      </c>
      <c r="E11001" s="5">
        <f t="shared" si="2224"/>
        <v>6616.761100354398</v>
      </c>
      <c r="F11001" s="5">
        <f t="shared" si="2225"/>
        <v>842.2157075615122</v>
      </c>
      <c r="G11001" s="5">
        <f t="shared" si="2226"/>
        <v>1377.292184868003</v>
      </c>
      <c r="H11001" s="5">
        <f t="shared" si="2227"/>
        <v>8836.2689927839128</v>
      </c>
      <c r="I11001" s="5">
        <f t="shared" si="2228"/>
        <v>720</v>
      </c>
      <c r="J11001" s="5">
        <f t="shared" si="2229"/>
        <v>8116.2689927839128</v>
      </c>
      <c r="K11001" s="2">
        <f t="shared" si="2230"/>
        <v>165907.44779138739</v>
      </c>
      <c r="L11001" s="2">
        <f t="shared" si="2231"/>
        <v>240592</v>
      </c>
      <c r="M11001" s="2">
        <f t="shared" si="2232"/>
        <v>42240</v>
      </c>
      <c r="N11001" s="6">
        <f t="shared" si="2233"/>
        <v>0</v>
      </c>
      <c r="O11001" s="2">
        <f t="shared" si="2234"/>
        <v>12444.552208612615</v>
      </c>
      <c r="P11001" s="2" t="str">
        <f t="shared" si="2235"/>
        <v/>
      </c>
    </row>
    <row r="11002" spans="1:16">
      <c r="A11002" s="6">
        <v>16</v>
      </c>
      <c r="B11002" s="6">
        <v>18</v>
      </c>
      <c r="C11002" s="6">
        <v>24</v>
      </c>
      <c r="D11002" s="6">
        <f t="shared" si="2223"/>
        <v>58</v>
      </c>
      <c r="E11002" s="5">
        <f t="shared" si="2224"/>
        <v>6616.761100354398</v>
      </c>
      <c r="F11002" s="5">
        <f t="shared" si="2225"/>
        <v>842.2157075615122</v>
      </c>
      <c r="G11002" s="5">
        <f t="shared" si="2226"/>
        <v>1455.1391344474989</v>
      </c>
      <c r="H11002" s="5">
        <f t="shared" si="2227"/>
        <v>8914.115942363409</v>
      </c>
      <c r="I11002" s="5">
        <f t="shared" si="2228"/>
        <v>720</v>
      </c>
      <c r="J11002" s="5">
        <f t="shared" si="2229"/>
        <v>8194.115942363409</v>
      </c>
      <c r="K11002" s="2">
        <f t="shared" si="2230"/>
        <v>167258.95733269808</v>
      </c>
      <c r="L11002" s="2">
        <f t="shared" si="2231"/>
        <v>243292</v>
      </c>
      <c r="M11002" s="2">
        <f t="shared" si="2232"/>
        <v>43120</v>
      </c>
      <c r="N11002" s="6">
        <f t="shared" si="2233"/>
        <v>0</v>
      </c>
      <c r="O11002" s="2">
        <f t="shared" si="2234"/>
        <v>12913.042667301925</v>
      </c>
      <c r="P11002" s="2" t="str">
        <f t="shared" si="2235"/>
        <v/>
      </c>
    </row>
    <row r="11003" spans="1:16">
      <c r="A11003" s="6">
        <v>16</v>
      </c>
      <c r="B11003" s="6">
        <v>18</v>
      </c>
      <c r="C11003" s="6">
        <v>25</v>
      </c>
      <c r="D11003" s="6">
        <f t="shared" si="2223"/>
        <v>59</v>
      </c>
      <c r="E11003" s="5">
        <f t="shared" si="2224"/>
        <v>6616.761100354398</v>
      </c>
      <c r="F11003" s="5">
        <f t="shared" si="2225"/>
        <v>842.2157075615122</v>
      </c>
      <c r="G11003" s="5">
        <f t="shared" si="2226"/>
        <v>1534.7170558625965</v>
      </c>
      <c r="H11003" s="5">
        <f t="shared" si="2227"/>
        <v>8993.6938637785061</v>
      </c>
      <c r="I11003" s="5">
        <f t="shared" si="2228"/>
        <v>720</v>
      </c>
      <c r="J11003" s="5">
        <f t="shared" si="2229"/>
        <v>8273.6938637785061</v>
      </c>
      <c r="K11003" s="2">
        <f t="shared" si="2230"/>
        <v>168640.51846837683</v>
      </c>
      <c r="L11003" s="2">
        <f t="shared" si="2231"/>
        <v>245992</v>
      </c>
      <c r="M11003" s="2">
        <f t="shared" si="2232"/>
        <v>44000</v>
      </c>
      <c r="N11003" s="6">
        <f t="shared" si="2233"/>
        <v>0</v>
      </c>
      <c r="O11003" s="2">
        <f t="shared" si="2234"/>
        <v>13351.481531623169</v>
      </c>
      <c r="P11003" s="2" t="str">
        <f t="shared" si="2235"/>
        <v/>
      </c>
    </row>
    <row r="11004" spans="1:16">
      <c r="A11004" s="6">
        <v>16</v>
      </c>
      <c r="B11004" s="6">
        <v>18</v>
      </c>
      <c r="C11004" s="6">
        <v>26</v>
      </c>
      <c r="D11004" s="6">
        <f t="shared" si="2223"/>
        <v>60</v>
      </c>
      <c r="E11004" s="5">
        <f t="shared" si="2224"/>
        <v>6616.761100354398</v>
      </c>
      <c r="F11004" s="5">
        <f t="shared" si="2225"/>
        <v>842.2157075615122</v>
      </c>
      <c r="G11004" s="5">
        <f t="shared" si="2226"/>
        <v>1616.0570598233144</v>
      </c>
      <c r="H11004" s="5">
        <f t="shared" si="2227"/>
        <v>9075.0338677392247</v>
      </c>
      <c r="I11004" s="5">
        <f t="shared" si="2228"/>
        <v>720</v>
      </c>
      <c r="J11004" s="5">
        <f t="shared" si="2229"/>
        <v>8355.0338677392247</v>
      </c>
      <c r="K11004" s="2">
        <f t="shared" si="2230"/>
        <v>170052.6713149171</v>
      </c>
      <c r="L11004" s="2">
        <f t="shared" si="2231"/>
        <v>248692</v>
      </c>
      <c r="M11004" s="2">
        <f t="shared" si="2232"/>
        <v>44880</v>
      </c>
      <c r="N11004" s="6">
        <f t="shared" si="2233"/>
        <v>0</v>
      </c>
      <c r="O11004" s="2">
        <f t="shared" si="2234"/>
        <v>13759.328685082903</v>
      </c>
      <c r="P11004" s="2" t="str">
        <f t="shared" si="2235"/>
        <v/>
      </c>
    </row>
    <row r="11005" spans="1:16">
      <c r="A11005" s="6">
        <v>16</v>
      </c>
      <c r="B11005" s="6">
        <v>18</v>
      </c>
      <c r="C11005" s="6">
        <v>27</v>
      </c>
      <c r="D11005" s="6">
        <f t="shared" si="2223"/>
        <v>61</v>
      </c>
      <c r="E11005" s="5">
        <f t="shared" si="2224"/>
        <v>6616.761100354398</v>
      </c>
      <c r="F11005" s="5">
        <f t="shared" si="2225"/>
        <v>842.2157075615122</v>
      </c>
      <c r="G11005" s="5">
        <f t="shared" si="2226"/>
        <v>1699.1907643430709</v>
      </c>
      <c r="H11005" s="5">
        <f t="shared" si="2227"/>
        <v>9158.1675722589807</v>
      </c>
      <c r="I11005" s="5">
        <f t="shared" si="2228"/>
        <v>720</v>
      </c>
      <c r="J11005" s="5">
        <f t="shared" si="2229"/>
        <v>8438.1675722589807</v>
      </c>
      <c r="K11005" s="2">
        <f t="shared" si="2230"/>
        <v>171495.96479616285</v>
      </c>
      <c r="L11005" s="2">
        <f t="shared" si="2231"/>
        <v>251392</v>
      </c>
      <c r="M11005" s="2">
        <f t="shared" si="2232"/>
        <v>45760</v>
      </c>
      <c r="N11005" s="6">
        <f t="shared" si="2233"/>
        <v>0</v>
      </c>
      <c r="O11005" s="2">
        <f t="shared" si="2234"/>
        <v>14136.035203837149</v>
      </c>
      <c r="P11005" s="2" t="str">
        <f t="shared" si="2235"/>
        <v/>
      </c>
    </row>
    <row r="11006" spans="1:16">
      <c r="A11006" s="6">
        <v>16</v>
      </c>
      <c r="B11006" s="6">
        <v>18</v>
      </c>
      <c r="C11006" s="6">
        <v>28</v>
      </c>
      <c r="D11006" s="6">
        <f t="shared" si="2223"/>
        <v>62</v>
      </c>
      <c r="E11006" s="5">
        <f t="shared" si="2224"/>
        <v>6616.761100354398</v>
      </c>
      <c r="F11006" s="5">
        <f t="shared" si="2225"/>
        <v>842.2157075615122</v>
      </c>
      <c r="G11006" s="5">
        <f t="shared" si="2226"/>
        <v>1784.1503025602246</v>
      </c>
      <c r="H11006" s="5">
        <f t="shared" si="2227"/>
        <v>9243.1271104761345</v>
      </c>
      <c r="I11006" s="5">
        <f t="shared" si="2228"/>
        <v>720</v>
      </c>
      <c r="J11006" s="5">
        <f t="shared" si="2229"/>
        <v>8523.1271104761345</v>
      </c>
      <c r="K11006" s="2">
        <f t="shared" si="2230"/>
        <v>172970.95677909956</v>
      </c>
      <c r="L11006" s="2">
        <f t="shared" si="2231"/>
        <v>254092</v>
      </c>
      <c r="M11006" s="2">
        <f t="shared" si="2232"/>
        <v>46640</v>
      </c>
      <c r="N11006" s="6">
        <f t="shared" si="2233"/>
        <v>0</v>
      </c>
      <c r="O11006" s="2">
        <f t="shared" si="2234"/>
        <v>14481.043220900436</v>
      </c>
      <c r="P11006" s="2" t="str">
        <f t="shared" si="2235"/>
        <v/>
      </c>
    </row>
    <row r="11007" spans="1:16">
      <c r="A11007" s="6">
        <v>16</v>
      </c>
      <c r="B11007" s="6">
        <v>18</v>
      </c>
      <c r="C11007" s="6">
        <v>29</v>
      </c>
      <c r="D11007" s="6">
        <f t="shared" si="2223"/>
        <v>63</v>
      </c>
      <c r="E11007" s="5">
        <f t="shared" si="2224"/>
        <v>6616.761100354398</v>
      </c>
      <c r="F11007" s="5">
        <f t="shared" si="2225"/>
        <v>842.2157075615122</v>
      </c>
      <c r="G11007" s="5">
        <f t="shared" si="2226"/>
        <v>1870.9683306758782</v>
      </c>
      <c r="H11007" s="5">
        <f t="shared" si="2227"/>
        <v>9329.9451385917891</v>
      </c>
      <c r="I11007" s="5">
        <f t="shared" si="2228"/>
        <v>720</v>
      </c>
      <c r="J11007" s="5">
        <f t="shared" si="2229"/>
        <v>8609.9451385917891</v>
      </c>
      <c r="K11007" s="2">
        <f t="shared" si="2230"/>
        <v>174478.214211663</v>
      </c>
      <c r="L11007" s="2">
        <f t="shared" si="2231"/>
        <v>256792</v>
      </c>
      <c r="M11007" s="2">
        <f t="shared" si="2232"/>
        <v>47520</v>
      </c>
      <c r="N11007" s="6">
        <f t="shared" si="2233"/>
        <v>0</v>
      </c>
      <c r="O11007" s="2">
        <f t="shared" si="2234"/>
        <v>14793.785788337002</v>
      </c>
      <c r="P11007" s="2" t="str">
        <f t="shared" si="2235"/>
        <v/>
      </c>
    </row>
    <row r="11008" spans="1:16">
      <c r="A11008" s="6">
        <v>16</v>
      </c>
      <c r="B11008" s="6">
        <v>18</v>
      </c>
      <c r="C11008" s="6">
        <v>30</v>
      </c>
      <c r="D11008" s="6">
        <f t="shared" si="2223"/>
        <v>64</v>
      </c>
      <c r="E11008" s="5">
        <f t="shared" si="2224"/>
        <v>6616.761100354398</v>
      </c>
      <c r="F11008" s="5">
        <f t="shared" si="2225"/>
        <v>842.2157075615122</v>
      </c>
      <c r="G11008" s="5">
        <f t="shared" si="2226"/>
        <v>1959.6780360096488</v>
      </c>
      <c r="H11008" s="5">
        <f t="shared" si="2227"/>
        <v>9418.6548439255585</v>
      </c>
      <c r="I11008" s="5">
        <f t="shared" si="2228"/>
        <v>720</v>
      </c>
      <c r="J11008" s="5">
        <f t="shared" si="2229"/>
        <v>8698.6548439255585</v>
      </c>
      <c r="K11008" s="2">
        <f t="shared" si="2230"/>
        <v>176018.31326259649</v>
      </c>
      <c r="L11008" s="2">
        <f t="shared" si="2231"/>
        <v>259492</v>
      </c>
      <c r="M11008" s="2">
        <f t="shared" si="2232"/>
        <v>48400</v>
      </c>
      <c r="N11008" s="6">
        <f t="shared" si="2233"/>
        <v>0</v>
      </c>
      <c r="O11008" s="2">
        <f t="shared" si="2234"/>
        <v>15073.686737403506</v>
      </c>
      <c r="P11008" s="2" t="str">
        <f t="shared" si="2235"/>
        <v/>
      </c>
    </row>
    <row r="11009" spans="1:16">
      <c r="A11009" s="6">
        <v>16</v>
      </c>
      <c r="B11009" s="6">
        <v>19</v>
      </c>
      <c r="C11009" s="6">
        <v>0</v>
      </c>
      <c r="D11009" s="6">
        <f t="shared" si="2223"/>
        <v>35</v>
      </c>
      <c r="E11009" s="5">
        <f t="shared" si="2224"/>
        <v>6616.761100354398</v>
      </c>
      <c r="F11009" s="5">
        <f t="shared" si="2225"/>
        <v>911.23060582002495</v>
      </c>
      <c r="G11009" s="5">
        <f t="shared" si="2226"/>
        <v>0</v>
      </c>
      <c r="H11009" s="5">
        <f t="shared" si="2227"/>
        <v>7527.9917061744227</v>
      </c>
      <c r="I11009" s="5">
        <f t="shared" si="2228"/>
        <v>720</v>
      </c>
      <c r="J11009" s="5">
        <f t="shared" si="2229"/>
        <v>6807.9917061744227</v>
      </c>
      <c r="K11009" s="2">
        <f t="shared" si="2230"/>
        <v>143194.30045441707</v>
      </c>
      <c r="L11009" s="2">
        <f t="shared" si="2231"/>
        <v>180586</v>
      </c>
      <c r="M11009" s="2">
        <f t="shared" si="2232"/>
        <v>22440</v>
      </c>
      <c r="N11009" s="6">
        <f t="shared" si="2233"/>
        <v>0</v>
      </c>
      <c r="O11009" s="2">
        <f t="shared" si="2234"/>
        <v>-5048.300454417069</v>
      </c>
      <c r="P11009" s="2" t="str">
        <f t="shared" si="2235"/>
        <v/>
      </c>
    </row>
    <row r="11010" spans="1:16">
      <c r="A11010" s="6">
        <v>16</v>
      </c>
      <c r="B11010" s="6">
        <v>19</v>
      </c>
      <c r="C11010" s="6">
        <v>1</v>
      </c>
      <c r="D11010" s="6">
        <f t="shared" si="2223"/>
        <v>36</v>
      </c>
      <c r="E11010" s="5">
        <f t="shared" si="2224"/>
        <v>6616.761100354398</v>
      </c>
      <c r="F11010" s="5">
        <f t="shared" si="2225"/>
        <v>911.23060582002495</v>
      </c>
      <c r="G11010" s="5">
        <f t="shared" si="2226"/>
        <v>45.5625</v>
      </c>
      <c r="H11010" s="5">
        <f t="shared" si="2227"/>
        <v>7573.5542061744227</v>
      </c>
      <c r="I11010" s="5">
        <f t="shared" si="2228"/>
        <v>720</v>
      </c>
      <c r="J11010" s="5">
        <f t="shared" si="2229"/>
        <v>6853.5542061744227</v>
      </c>
      <c r="K11010" s="2">
        <f t="shared" si="2230"/>
        <v>143985.31607941707</v>
      </c>
      <c r="L11010" s="2">
        <f t="shared" si="2231"/>
        <v>183286</v>
      </c>
      <c r="M11010" s="2">
        <f t="shared" si="2232"/>
        <v>23320</v>
      </c>
      <c r="N11010" s="6">
        <f t="shared" si="2233"/>
        <v>0</v>
      </c>
      <c r="O11010" s="2">
        <f t="shared" si="2234"/>
        <v>-4019.316079417069</v>
      </c>
      <c r="P11010" s="2" t="str">
        <f t="shared" si="2235"/>
        <v/>
      </c>
    </row>
    <row r="11011" spans="1:16">
      <c r="A11011" s="6">
        <v>16</v>
      </c>
      <c r="B11011" s="6">
        <v>19</v>
      </c>
      <c r="C11011" s="6">
        <v>2</v>
      </c>
      <c r="D11011" s="6">
        <f t="shared" si="2223"/>
        <v>37</v>
      </c>
      <c r="E11011" s="5">
        <f t="shared" si="2224"/>
        <v>6616.761100354398</v>
      </c>
      <c r="F11011" s="5">
        <f t="shared" si="2225"/>
        <v>911.23060582002495</v>
      </c>
      <c r="G11011" s="5">
        <f t="shared" si="2226"/>
        <v>92.264062499999994</v>
      </c>
      <c r="H11011" s="5">
        <f t="shared" si="2227"/>
        <v>7620.2557686744231</v>
      </c>
      <c r="I11011" s="5">
        <f t="shared" si="2228"/>
        <v>720</v>
      </c>
      <c r="J11011" s="5">
        <f t="shared" si="2229"/>
        <v>6900.2557686744231</v>
      </c>
      <c r="K11011" s="2">
        <f t="shared" si="2230"/>
        <v>144796.10709504207</v>
      </c>
      <c r="L11011" s="2">
        <f t="shared" si="2231"/>
        <v>185986</v>
      </c>
      <c r="M11011" s="2">
        <f t="shared" si="2232"/>
        <v>24200</v>
      </c>
      <c r="N11011" s="6">
        <f t="shared" si="2233"/>
        <v>0</v>
      </c>
      <c r="O11011" s="2">
        <f t="shared" si="2234"/>
        <v>-3010.107095042069</v>
      </c>
      <c r="P11011" s="2" t="str">
        <f t="shared" si="2235"/>
        <v/>
      </c>
    </row>
    <row r="11012" spans="1:16">
      <c r="A11012" s="6">
        <v>16</v>
      </c>
      <c r="B11012" s="6">
        <v>19</v>
      </c>
      <c r="C11012" s="6">
        <v>3</v>
      </c>
      <c r="D11012" s="6">
        <f t="shared" ref="D11012:D11075" si="2236">A11012+B11012+C11012</f>
        <v>38</v>
      </c>
      <c r="E11012" s="5">
        <f t="shared" ref="E11012:E11075" si="2237">IF(A11012=0,0,A11012*LABOR_HRS_WK_TOM*SEASON_WEEKS*(1+DIM_PCT_TOM)^A11012)</f>
        <v>6616.761100354398</v>
      </c>
      <c r="F11012" s="5">
        <f t="shared" ref="F11012:F11075" si="2238">IF(B11012=0,0,B11012*LABOR_HRS_WK_CAR*SEASON_WEEKS*(1+DIM_PCT_CAR)^B11012)</f>
        <v>911.23060582002495</v>
      </c>
      <c r="G11012" s="5">
        <f t="shared" ref="G11012:G11075" si="2239">IF(C11012=0,0,C11012*LABOR_HRS_WK_MES*SEASON_WEEKS*(1+DIM_PCT_MES)^C11012)</f>
        <v>140.12604492187498</v>
      </c>
      <c r="H11012" s="5">
        <f t="shared" ref="H11012:H11075" si="2240">E11012+F11012+G11012</f>
        <v>7668.117751096298</v>
      </c>
      <c r="I11012" s="5">
        <f t="shared" ref="I11012:I11075" si="2241">MIN(H11012,FARMER_HRS)</f>
        <v>720</v>
      </c>
      <c r="J11012" s="5">
        <f t="shared" ref="J11012:J11075" si="2242">MAX(0,H11012-FARMER_HRS)</f>
        <v>6948.117751096298</v>
      </c>
      <c r="K11012" s="2">
        <f t="shared" ref="K11012:K11075" si="2243">I11012*FARMER_RATE+J11012*TEMP_WORKER_RATE</f>
        <v>145627.04428986629</v>
      </c>
      <c r="L11012" s="2">
        <f t="shared" ref="L11012:L11075" si="2244">A11012*PRICE_TOM+B11012*PRICE_CAR+C11012*PRICE_MES</f>
        <v>188686</v>
      </c>
      <c r="M11012" s="2">
        <f t="shared" ref="M11012:M11075" si="2245">A11012*FERT_BED_TOM+B11012*FERT_BED_CAR+C11012*FERT_BED_MES</f>
        <v>25080</v>
      </c>
      <c r="N11012" s="6">
        <f t="shared" ref="N11012:N11075" si="2246">IF(AND(D11012&lt;=TOTAL_BEDS,J11012&lt;=TEMP_WORKER_MAX*TEMP_WORKER_HRS),1,0)</f>
        <v>0</v>
      </c>
      <c r="O11012" s="2">
        <f t="shared" ref="O11012:O11075" si="2247">L11012-M11012-K11012-FIXED_COSTS</f>
        <v>-2021.0442898662877</v>
      </c>
      <c r="P11012" s="2" t="str">
        <f t="shared" ref="P11012:P11075" si="2248">IF(N11012=1,O11012,"")</f>
        <v/>
      </c>
    </row>
    <row r="11013" spans="1:16">
      <c r="A11013" s="6">
        <v>16</v>
      </c>
      <c r="B11013" s="6">
        <v>19</v>
      </c>
      <c r="C11013" s="6">
        <v>4</v>
      </c>
      <c r="D11013" s="6">
        <f t="shared" si="2236"/>
        <v>39</v>
      </c>
      <c r="E11013" s="5">
        <f t="shared" si="2237"/>
        <v>6616.761100354398</v>
      </c>
      <c r="F11013" s="5">
        <f t="shared" si="2238"/>
        <v>911.23060582002495</v>
      </c>
      <c r="G11013" s="5">
        <f t="shared" si="2239"/>
        <v>189.17016064453125</v>
      </c>
      <c r="H11013" s="5">
        <f t="shared" si="2240"/>
        <v>7717.161866818954</v>
      </c>
      <c r="I11013" s="5">
        <f t="shared" si="2241"/>
        <v>720</v>
      </c>
      <c r="J11013" s="5">
        <f t="shared" si="2242"/>
        <v>6997.161866818954</v>
      </c>
      <c r="K11013" s="2">
        <f t="shared" si="2243"/>
        <v>146478.50463227351</v>
      </c>
      <c r="L11013" s="2">
        <f t="shared" si="2244"/>
        <v>191386</v>
      </c>
      <c r="M11013" s="2">
        <f t="shared" si="2245"/>
        <v>25960</v>
      </c>
      <c r="N11013" s="6">
        <f t="shared" si="2246"/>
        <v>0</v>
      </c>
      <c r="O11013" s="2">
        <f t="shared" si="2247"/>
        <v>-1052.5046322735143</v>
      </c>
      <c r="P11013" s="2" t="str">
        <f t="shared" si="2248"/>
        <v/>
      </c>
    </row>
    <row r="11014" spans="1:16">
      <c r="A11014" s="6">
        <v>16</v>
      </c>
      <c r="B11014" s="6">
        <v>19</v>
      </c>
      <c r="C11014" s="6">
        <v>5</v>
      </c>
      <c r="D11014" s="6">
        <f t="shared" si="2236"/>
        <v>40</v>
      </c>
      <c r="E11014" s="5">
        <f t="shared" si="2237"/>
        <v>6616.761100354398</v>
      </c>
      <c r="F11014" s="5">
        <f t="shared" si="2238"/>
        <v>911.23060582002495</v>
      </c>
      <c r="G11014" s="5">
        <f t="shared" si="2239"/>
        <v>239.41848456573481</v>
      </c>
      <c r="H11014" s="5">
        <f t="shared" si="2240"/>
        <v>7767.4101907401573</v>
      </c>
      <c r="I11014" s="5">
        <f t="shared" si="2241"/>
        <v>720</v>
      </c>
      <c r="J11014" s="5">
        <f t="shared" si="2242"/>
        <v>7047.4101907401573</v>
      </c>
      <c r="K11014" s="2">
        <f t="shared" si="2243"/>
        <v>147350.87136701663</v>
      </c>
      <c r="L11014" s="2">
        <f t="shared" si="2244"/>
        <v>194086</v>
      </c>
      <c r="M11014" s="2">
        <f t="shared" si="2245"/>
        <v>26840</v>
      </c>
      <c r="N11014" s="6">
        <f t="shared" si="2246"/>
        <v>0</v>
      </c>
      <c r="O11014" s="2">
        <f t="shared" si="2247"/>
        <v>-104.87136701663258</v>
      </c>
      <c r="P11014" s="2" t="str">
        <f t="shared" si="2248"/>
        <v/>
      </c>
    </row>
    <row r="11015" spans="1:16">
      <c r="A11015" s="6">
        <v>16</v>
      </c>
      <c r="B11015" s="6">
        <v>19</v>
      </c>
      <c r="C11015" s="6">
        <v>6</v>
      </c>
      <c r="D11015" s="6">
        <f t="shared" si="2236"/>
        <v>41</v>
      </c>
      <c r="E11015" s="5">
        <f t="shared" si="2237"/>
        <v>6616.761100354398</v>
      </c>
      <c r="F11015" s="5">
        <f t="shared" si="2238"/>
        <v>911.23060582002495</v>
      </c>
      <c r="G11015" s="5">
        <f t="shared" si="2239"/>
        <v>290.89345874736784</v>
      </c>
      <c r="H11015" s="5">
        <f t="shared" si="2240"/>
        <v>7818.8851649217904</v>
      </c>
      <c r="I11015" s="5">
        <f t="shared" si="2241"/>
        <v>720</v>
      </c>
      <c r="J11015" s="5">
        <f t="shared" si="2242"/>
        <v>7098.8851649217904</v>
      </c>
      <c r="K11015" s="2">
        <f t="shared" si="2243"/>
        <v>148244.53411322553</v>
      </c>
      <c r="L11015" s="2">
        <f t="shared" si="2244"/>
        <v>196786</v>
      </c>
      <c r="M11015" s="2">
        <f t="shared" si="2245"/>
        <v>27720</v>
      </c>
      <c r="N11015" s="6">
        <f t="shared" si="2246"/>
        <v>0</v>
      </c>
      <c r="O11015" s="2">
        <f t="shared" si="2247"/>
        <v>821.46588677447289</v>
      </c>
      <c r="P11015" s="2" t="str">
        <f t="shared" si="2248"/>
        <v/>
      </c>
    </row>
    <row r="11016" spans="1:16">
      <c r="A11016" s="6">
        <v>16</v>
      </c>
      <c r="B11016" s="6">
        <v>19</v>
      </c>
      <c r="C11016" s="6">
        <v>7</v>
      </c>
      <c r="D11016" s="6">
        <f t="shared" si="2236"/>
        <v>42</v>
      </c>
      <c r="E11016" s="5">
        <f t="shared" si="2237"/>
        <v>6616.761100354398</v>
      </c>
      <c r="F11016" s="5">
        <f t="shared" si="2238"/>
        <v>911.23060582002495</v>
      </c>
      <c r="G11016" s="5">
        <f t="shared" si="2239"/>
        <v>343.61789814532818</v>
      </c>
      <c r="H11016" s="5">
        <f t="shared" si="2240"/>
        <v>7871.6096043197513</v>
      </c>
      <c r="I11016" s="5">
        <f t="shared" si="2241"/>
        <v>720</v>
      </c>
      <c r="J11016" s="5">
        <f t="shared" si="2242"/>
        <v>7151.6096043197513</v>
      </c>
      <c r="K11016" s="2">
        <f t="shared" si="2243"/>
        <v>149159.88896388456</v>
      </c>
      <c r="L11016" s="2">
        <f t="shared" si="2244"/>
        <v>199486</v>
      </c>
      <c r="M11016" s="2">
        <f t="shared" si="2245"/>
        <v>28600</v>
      </c>
      <c r="N11016" s="6">
        <f t="shared" si="2246"/>
        <v>0</v>
      </c>
      <c r="O11016" s="2">
        <f t="shared" si="2247"/>
        <v>1726.1110361154424</v>
      </c>
      <c r="P11016" s="2" t="str">
        <f t="shared" si="2248"/>
        <v/>
      </c>
    </row>
    <row r="11017" spans="1:16">
      <c r="A11017" s="6">
        <v>16</v>
      </c>
      <c r="B11017" s="6">
        <v>19</v>
      </c>
      <c r="C11017" s="6">
        <v>8</v>
      </c>
      <c r="D11017" s="6">
        <f t="shared" si="2236"/>
        <v>43</v>
      </c>
      <c r="E11017" s="5">
        <f t="shared" si="2237"/>
        <v>6616.761100354398</v>
      </c>
      <c r="F11017" s="5">
        <f t="shared" si="2238"/>
        <v>911.23060582002495</v>
      </c>
      <c r="G11017" s="5">
        <f t="shared" si="2239"/>
        <v>397.61499642530839</v>
      </c>
      <c r="H11017" s="5">
        <f t="shared" si="2240"/>
        <v>7925.6067025997309</v>
      </c>
      <c r="I11017" s="5">
        <f t="shared" si="2241"/>
        <v>720</v>
      </c>
      <c r="J11017" s="5">
        <f t="shared" si="2242"/>
        <v>7205.6067025997309</v>
      </c>
      <c r="K11017" s="2">
        <f t="shared" si="2243"/>
        <v>150097.33858680088</v>
      </c>
      <c r="L11017" s="2">
        <f t="shared" si="2244"/>
        <v>202186</v>
      </c>
      <c r="M11017" s="2">
        <f t="shared" si="2245"/>
        <v>29480</v>
      </c>
      <c r="N11017" s="6">
        <f t="shared" si="2246"/>
        <v>0</v>
      </c>
      <c r="O11017" s="2">
        <f t="shared" si="2247"/>
        <v>2608.6614131991228</v>
      </c>
      <c r="P11017" s="2" t="str">
        <f t="shared" si="2248"/>
        <v/>
      </c>
    </row>
    <row r="11018" spans="1:16">
      <c r="A11018" s="6">
        <v>16</v>
      </c>
      <c r="B11018" s="6">
        <v>19</v>
      </c>
      <c r="C11018" s="6">
        <v>9</v>
      </c>
      <c r="D11018" s="6">
        <f t="shared" si="2236"/>
        <v>44</v>
      </c>
      <c r="E11018" s="5">
        <f t="shared" si="2237"/>
        <v>6616.761100354398</v>
      </c>
      <c r="F11018" s="5">
        <f t="shared" si="2238"/>
        <v>911.23060582002495</v>
      </c>
      <c r="G11018" s="5">
        <f t="shared" si="2239"/>
        <v>452.90833186570285</v>
      </c>
      <c r="H11018" s="5">
        <f t="shared" si="2240"/>
        <v>7980.9000380401258</v>
      </c>
      <c r="I11018" s="5">
        <f t="shared" si="2241"/>
        <v>720</v>
      </c>
      <c r="J11018" s="5">
        <f t="shared" si="2242"/>
        <v>7260.9000380401258</v>
      </c>
      <c r="K11018" s="2">
        <f t="shared" si="2243"/>
        <v>151057.29232708551</v>
      </c>
      <c r="L11018" s="2">
        <f t="shared" si="2244"/>
        <v>204886</v>
      </c>
      <c r="M11018" s="2">
        <f t="shared" si="2245"/>
        <v>30360</v>
      </c>
      <c r="N11018" s="6">
        <f t="shared" si="2246"/>
        <v>0</v>
      </c>
      <c r="O11018" s="2">
        <f t="shared" si="2247"/>
        <v>3468.7076729144901</v>
      </c>
      <c r="P11018" s="2" t="str">
        <f t="shared" si="2248"/>
        <v/>
      </c>
    </row>
    <row r="11019" spans="1:16">
      <c r="A11019" s="6">
        <v>16</v>
      </c>
      <c r="B11019" s="6">
        <v>19</v>
      </c>
      <c r="C11019" s="6">
        <v>10</v>
      </c>
      <c r="D11019" s="6">
        <f t="shared" si="2236"/>
        <v>45</v>
      </c>
      <c r="E11019" s="5">
        <f t="shared" si="2237"/>
        <v>6616.761100354398</v>
      </c>
      <c r="F11019" s="5">
        <f t="shared" si="2238"/>
        <v>911.23060582002495</v>
      </c>
      <c r="G11019" s="5">
        <f t="shared" si="2239"/>
        <v>509.52187334891573</v>
      </c>
      <c r="H11019" s="5">
        <f t="shared" si="2240"/>
        <v>8037.5135795233382</v>
      </c>
      <c r="I11019" s="5">
        <f t="shared" si="2241"/>
        <v>720</v>
      </c>
      <c r="J11019" s="5">
        <f t="shared" si="2242"/>
        <v>7317.5135795233382</v>
      </c>
      <c r="K11019" s="2">
        <f t="shared" si="2243"/>
        <v>152040.16631116904</v>
      </c>
      <c r="L11019" s="2">
        <f t="shared" si="2244"/>
        <v>207586</v>
      </c>
      <c r="M11019" s="2">
        <f t="shared" si="2245"/>
        <v>31240</v>
      </c>
      <c r="N11019" s="6">
        <f t="shared" si="2246"/>
        <v>0</v>
      </c>
      <c r="O11019" s="2">
        <f t="shared" si="2247"/>
        <v>4305.8336888309568</v>
      </c>
      <c r="P11019" s="2" t="str">
        <f t="shared" si="2248"/>
        <v/>
      </c>
    </row>
    <row r="11020" spans="1:16">
      <c r="A11020" s="6">
        <v>16</v>
      </c>
      <c r="B11020" s="6">
        <v>19</v>
      </c>
      <c r="C11020" s="6">
        <v>11</v>
      </c>
      <c r="D11020" s="6">
        <f t="shared" si="2236"/>
        <v>46</v>
      </c>
      <c r="E11020" s="5">
        <f t="shared" si="2237"/>
        <v>6616.761100354398</v>
      </c>
      <c r="F11020" s="5">
        <f t="shared" si="2238"/>
        <v>911.23060582002495</v>
      </c>
      <c r="G11020" s="5">
        <f t="shared" si="2239"/>
        <v>567.47998644235474</v>
      </c>
      <c r="H11020" s="5">
        <f t="shared" si="2240"/>
        <v>8095.4716926167775</v>
      </c>
      <c r="I11020" s="5">
        <f t="shared" si="2241"/>
        <v>720</v>
      </c>
      <c r="J11020" s="5">
        <f t="shared" si="2242"/>
        <v>7375.4716926167775</v>
      </c>
      <c r="K11020" s="2">
        <f t="shared" si="2243"/>
        <v>153046.38355237461</v>
      </c>
      <c r="L11020" s="2">
        <f t="shared" si="2244"/>
        <v>210286</v>
      </c>
      <c r="M11020" s="2">
        <f t="shared" si="2245"/>
        <v>32120</v>
      </c>
      <c r="N11020" s="6">
        <f t="shared" si="2246"/>
        <v>0</v>
      </c>
      <c r="O11020" s="2">
        <f t="shared" si="2247"/>
        <v>5119.6164476253907</v>
      </c>
      <c r="P11020" s="2" t="str">
        <f t="shared" si="2248"/>
        <v/>
      </c>
    </row>
    <row r="11021" spans="1:16">
      <c r="A11021" s="6">
        <v>16</v>
      </c>
      <c r="B11021" s="6">
        <v>19</v>
      </c>
      <c r="C11021" s="6">
        <v>12</v>
      </c>
      <c r="D11021" s="6">
        <f t="shared" si="2236"/>
        <v>47</v>
      </c>
      <c r="E11021" s="5">
        <f t="shared" si="2237"/>
        <v>6616.761100354398</v>
      </c>
      <c r="F11021" s="5">
        <f t="shared" si="2238"/>
        <v>911.23060582002495</v>
      </c>
      <c r="G11021" s="5">
        <f t="shared" si="2239"/>
        <v>626.80743957041921</v>
      </c>
      <c r="H11021" s="5">
        <f t="shared" si="2240"/>
        <v>8154.7991457448416</v>
      </c>
      <c r="I11021" s="5">
        <f t="shared" si="2241"/>
        <v>720</v>
      </c>
      <c r="J11021" s="5">
        <f t="shared" si="2242"/>
        <v>7434.7991457448416</v>
      </c>
      <c r="K11021" s="2">
        <f t="shared" si="2243"/>
        <v>154076.37405807016</v>
      </c>
      <c r="L11021" s="2">
        <f t="shared" si="2244"/>
        <v>212986</v>
      </c>
      <c r="M11021" s="2">
        <f t="shared" si="2245"/>
        <v>33000</v>
      </c>
      <c r="N11021" s="6">
        <f t="shared" si="2246"/>
        <v>0</v>
      </c>
      <c r="O11021" s="2">
        <f t="shared" si="2247"/>
        <v>5909.625941929844</v>
      </c>
      <c r="P11021" s="2" t="str">
        <f t="shared" si="2248"/>
        <v/>
      </c>
    </row>
    <row r="11022" spans="1:16">
      <c r="A11022" s="6">
        <v>16</v>
      </c>
      <c r="B11022" s="6">
        <v>19</v>
      </c>
      <c r="C11022" s="6">
        <v>13</v>
      </c>
      <c r="D11022" s="6">
        <f t="shared" si="2236"/>
        <v>48</v>
      </c>
      <c r="E11022" s="5">
        <f t="shared" si="2237"/>
        <v>6616.761100354398</v>
      </c>
      <c r="F11022" s="5">
        <f t="shared" si="2238"/>
        <v>911.23060582002495</v>
      </c>
      <c r="G11022" s="5">
        <f t="shared" si="2239"/>
        <v>687.52941027880343</v>
      </c>
      <c r="H11022" s="5">
        <f t="shared" si="2240"/>
        <v>8215.5211164532266</v>
      </c>
      <c r="I11022" s="5">
        <f t="shared" si="2241"/>
        <v>720</v>
      </c>
      <c r="J11022" s="5">
        <f t="shared" si="2242"/>
        <v>7495.5211164532266</v>
      </c>
      <c r="K11022" s="2">
        <f t="shared" si="2243"/>
        <v>155130.57493842405</v>
      </c>
      <c r="L11022" s="2">
        <f t="shared" si="2244"/>
        <v>215686</v>
      </c>
      <c r="M11022" s="2">
        <f t="shared" si="2245"/>
        <v>33880</v>
      </c>
      <c r="N11022" s="6">
        <f t="shared" si="2246"/>
        <v>0</v>
      </c>
      <c r="O11022" s="2">
        <f t="shared" si="2247"/>
        <v>6675.425061575952</v>
      </c>
      <c r="P11022" s="2" t="str">
        <f t="shared" si="2248"/>
        <v/>
      </c>
    </row>
    <row r="11023" spans="1:16">
      <c r="A11023" s="6">
        <v>16</v>
      </c>
      <c r="B11023" s="6">
        <v>19</v>
      </c>
      <c r="C11023" s="6">
        <v>14</v>
      </c>
      <c r="D11023" s="6">
        <f t="shared" si="2236"/>
        <v>49</v>
      </c>
      <c r="E11023" s="5">
        <f t="shared" si="2237"/>
        <v>6616.761100354398</v>
      </c>
      <c r="F11023" s="5">
        <f t="shared" si="2238"/>
        <v>911.23060582002495</v>
      </c>
      <c r="G11023" s="5">
        <f t="shared" si="2239"/>
        <v>749.67149159246469</v>
      </c>
      <c r="H11023" s="5">
        <f t="shared" si="2240"/>
        <v>8277.6631977668876</v>
      </c>
      <c r="I11023" s="5">
        <f t="shared" si="2241"/>
        <v>720</v>
      </c>
      <c r="J11023" s="5">
        <f t="shared" si="2242"/>
        <v>7557.6631977668876</v>
      </c>
      <c r="K11023" s="2">
        <f t="shared" si="2243"/>
        <v>156209.43051678623</v>
      </c>
      <c r="L11023" s="2">
        <f t="shared" si="2244"/>
        <v>218386</v>
      </c>
      <c r="M11023" s="2">
        <f t="shared" si="2245"/>
        <v>34760</v>
      </c>
      <c r="N11023" s="6">
        <f t="shared" si="2246"/>
        <v>0</v>
      </c>
      <c r="O11023" s="2">
        <f t="shared" si="2247"/>
        <v>7416.5694832137669</v>
      </c>
      <c r="P11023" s="2" t="str">
        <f t="shared" si="2248"/>
        <v/>
      </c>
    </row>
    <row r="11024" spans="1:16">
      <c r="A11024" s="6">
        <v>16</v>
      </c>
      <c r="B11024" s="6">
        <v>19</v>
      </c>
      <c r="C11024" s="6">
        <v>15</v>
      </c>
      <c r="D11024" s="6">
        <f t="shared" si="2236"/>
        <v>50</v>
      </c>
      <c r="E11024" s="5">
        <f t="shared" si="2237"/>
        <v>6616.761100354398</v>
      </c>
      <c r="F11024" s="5">
        <f t="shared" si="2238"/>
        <v>911.23060582002495</v>
      </c>
      <c r="G11024" s="5">
        <f t="shared" si="2239"/>
        <v>813.25969846861108</v>
      </c>
      <c r="H11024" s="5">
        <f t="shared" si="2240"/>
        <v>8341.2514046430333</v>
      </c>
      <c r="I11024" s="5">
        <f t="shared" si="2241"/>
        <v>720</v>
      </c>
      <c r="J11024" s="5">
        <f t="shared" si="2242"/>
        <v>7621.2514046430333</v>
      </c>
      <c r="K11024" s="2">
        <f t="shared" si="2243"/>
        <v>157313.39244171933</v>
      </c>
      <c r="L11024" s="2">
        <f t="shared" si="2244"/>
        <v>221086</v>
      </c>
      <c r="M11024" s="2">
        <f t="shared" si="2245"/>
        <v>35640</v>
      </c>
      <c r="N11024" s="6">
        <f t="shared" si="2246"/>
        <v>0</v>
      </c>
      <c r="O11024" s="2">
        <f t="shared" si="2247"/>
        <v>8132.6075582806661</v>
      </c>
      <c r="P11024" s="2" t="str">
        <f t="shared" si="2248"/>
        <v/>
      </c>
    </row>
    <row r="11025" spans="1:16">
      <c r="A11025" s="6">
        <v>16</v>
      </c>
      <c r="B11025" s="6">
        <v>19</v>
      </c>
      <c r="C11025" s="6">
        <v>16</v>
      </c>
      <c r="D11025" s="6">
        <f t="shared" si="2236"/>
        <v>51</v>
      </c>
      <c r="E11025" s="5">
        <f t="shared" si="2237"/>
        <v>6616.761100354398</v>
      </c>
      <c r="F11025" s="5">
        <f t="shared" si="2238"/>
        <v>911.23060582002495</v>
      </c>
      <c r="G11025" s="5">
        <f t="shared" si="2239"/>
        <v>878.32047434610013</v>
      </c>
      <c r="H11025" s="5">
        <f t="shared" si="2240"/>
        <v>8406.3121805205228</v>
      </c>
      <c r="I11025" s="5">
        <f t="shared" si="2241"/>
        <v>720</v>
      </c>
      <c r="J11025" s="5">
        <f t="shared" si="2242"/>
        <v>7686.3121805205228</v>
      </c>
      <c r="K11025" s="2">
        <f t="shared" si="2243"/>
        <v>158442.91980070353</v>
      </c>
      <c r="L11025" s="2">
        <f t="shared" si="2244"/>
        <v>223786</v>
      </c>
      <c r="M11025" s="2">
        <f t="shared" si="2245"/>
        <v>36520</v>
      </c>
      <c r="N11025" s="6">
        <f t="shared" si="2246"/>
        <v>0</v>
      </c>
      <c r="O11025" s="2">
        <f t="shared" si="2247"/>
        <v>8823.0801992964698</v>
      </c>
      <c r="P11025" s="2" t="str">
        <f t="shared" si="2248"/>
        <v/>
      </c>
    </row>
    <row r="11026" spans="1:16">
      <c r="A11026" s="6">
        <v>16</v>
      </c>
      <c r="B11026" s="6">
        <v>19</v>
      </c>
      <c r="C11026" s="6">
        <v>17</v>
      </c>
      <c r="D11026" s="6">
        <f t="shared" si="2236"/>
        <v>52</v>
      </c>
      <c r="E11026" s="5">
        <f t="shared" si="2237"/>
        <v>6616.761100354398</v>
      </c>
      <c r="F11026" s="5">
        <f t="shared" si="2238"/>
        <v>911.23060582002495</v>
      </c>
      <c r="G11026" s="5">
        <f t="shared" si="2239"/>
        <v>944.88069779264049</v>
      </c>
      <c r="H11026" s="5">
        <f t="shared" si="2240"/>
        <v>8472.8724039670633</v>
      </c>
      <c r="I11026" s="5">
        <f t="shared" si="2241"/>
        <v>720</v>
      </c>
      <c r="J11026" s="5">
        <f t="shared" si="2242"/>
        <v>7752.8724039670633</v>
      </c>
      <c r="K11026" s="2">
        <f t="shared" si="2243"/>
        <v>159598.4792355393</v>
      </c>
      <c r="L11026" s="2">
        <f t="shared" si="2244"/>
        <v>226486</v>
      </c>
      <c r="M11026" s="2">
        <f t="shared" si="2245"/>
        <v>37400</v>
      </c>
      <c r="N11026" s="6">
        <f t="shared" si="2246"/>
        <v>0</v>
      </c>
      <c r="O11026" s="2">
        <f t="shared" si="2247"/>
        <v>9487.5207644606999</v>
      </c>
      <c r="P11026" s="2" t="str">
        <f t="shared" si="2248"/>
        <v/>
      </c>
    </row>
    <row r="11027" spans="1:16">
      <c r="A11027" s="6">
        <v>16</v>
      </c>
      <c r="B11027" s="6">
        <v>19</v>
      </c>
      <c r="C11027" s="6">
        <v>18</v>
      </c>
      <c r="D11027" s="6">
        <f t="shared" si="2236"/>
        <v>53</v>
      </c>
      <c r="E11027" s="5">
        <f t="shared" si="2237"/>
        <v>6616.761100354398</v>
      </c>
      <c r="F11027" s="5">
        <f t="shared" si="2238"/>
        <v>911.23060582002495</v>
      </c>
      <c r="G11027" s="5">
        <f t="shared" si="2239"/>
        <v>1012.9676892512279</v>
      </c>
      <c r="H11027" s="5">
        <f t="shared" si="2240"/>
        <v>8540.9593954256507</v>
      </c>
      <c r="I11027" s="5">
        <f t="shared" si="2241"/>
        <v>720</v>
      </c>
      <c r="J11027" s="5">
        <f t="shared" si="2242"/>
        <v>7820.9593954256507</v>
      </c>
      <c r="K11027" s="2">
        <f t="shared" si="2243"/>
        <v>160780.54505947311</v>
      </c>
      <c r="L11027" s="2">
        <f t="shared" si="2244"/>
        <v>229186</v>
      </c>
      <c r="M11027" s="2">
        <f t="shared" si="2245"/>
        <v>38280</v>
      </c>
      <c r="N11027" s="6">
        <f t="shared" si="2246"/>
        <v>0</v>
      </c>
      <c r="O11027" s="2">
        <f t="shared" si="2247"/>
        <v>10125.454940526892</v>
      </c>
      <c r="P11027" s="2" t="str">
        <f t="shared" si="2248"/>
        <v/>
      </c>
    </row>
    <row r="11028" spans="1:16">
      <c r="A11028" s="6">
        <v>16</v>
      </c>
      <c r="B11028" s="6">
        <v>19</v>
      </c>
      <c r="C11028" s="6">
        <v>19</v>
      </c>
      <c r="D11028" s="6">
        <f t="shared" si="2236"/>
        <v>54</v>
      </c>
      <c r="E11028" s="5">
        <f t="shared" si="2237"/>
        <v>6616.761100354398</v>
      </c>
      <c r="F11028" s="5">
        <f t="shared" si="2238"/>
        <v>911.23060582002495</v>
      </c>
      <c r="G11028" s="5">
        <f t="shared" si="2239"/>
        <v>1082.6092178872495</v>
      </c>
      <c r="H11028" s="5">
        <f t="shared" si="2240"/>
        <v>8610.6009240616731</v>
      </c>
      <c r="I11028" s="5">
        <f t="shared" si="2241"/>
        <v>720</v>
      </c>
      <c r="J11028" s="5">
        <f t="shared" si="2242"/>
        <v>7890.6009240616731</v>
      </c>
      <c r="K11028" s="2">
        <f t="shared" si="2243"/>
        <v>161989.59937607072</v>
      </c>
      <c r="L11028" s="2">
        <f t="shared" si="2244"/>
        <v>231886</v>
      </c>
      <c r="M11028" s="2">
        <f t="shared" si="2245"/>
        <v>39160</v>
      </c>
      <c r="N11028" s="6">
        <f t="shared" si="2246"/>
        <v>0</v>
      </c>
      <c r="O11028" s="2">
        <f t="shared" si="2247"/>
        <v>10736.400623929279</v>
      </c>
      <c r="P11028" s="2" t="str">
        <f t="shared" si="2248"/>
        <v/>
      </c>
    </row>
    <row r="11029" spans="1:16">
      <c r="A11029" s="6">
        <v>16</v>
      </c>
      <c r="B11029" s="6">
        <v>19</v>
      </c>
      <c r="C11029" s="6">
        <v>20</v>
      </c>
      <c r="D11029" s="6">
        <f t="shared" si="2236"/>
        <v>55</v>
      </c>
      <c r="E11029" s="5">
        <f t="shared" si="2237"/>
        <v>6616.761100354398</v>
      </c>
      <c r="F11029" s="5">
        <f t="shared" si="2238"/>
        <v>911.23060582002495</v>
      </c>
      <c r="G11029" s="5">
        <f t="shared" si="2239"/>
        <v>1153.8335085377266</v>
      </c>
      <c r="H11029" s="5">
        <f t="shared" si="2240"/>
        <v>8681.8252147121493</v>
      </c>
      <c r="I11029" s="5">
        <f t="shared" si="2241"/>
        <v>720</v>
      </c>
      <c r="J11029" s="5">
        <f t="shared" si="2242"/>
        <v>7961.8252147121493</v>
      </c>
      <c r="K11029" s="2">
        <f t="shared" si="2243"/>
        <v>163226.1321998637</v>
      </c>
      <c r="L11029" s="2">
        <f t="shared" si="2244"/>
        <v>234586</v>
      </c>
      <c r="M11029" s="2">
        <f t="shared" si="2245"/>
        <v>40040</v>
      </c>
      <c r="N11029" s="6">
        <f t="shared" si="2246"/>
        <v>0</v>
      </c>
      <c r="O11029" s="2">
        <f t="shared" si="2247"/>
        <v>11319.867800136301</v>
      </c>
      <c r="P11029" s="2" t="str">
        <f t="shared" si="2248"/>
        <v/>
      </c>
    </row>
    <row r="11030" spans="1:16">
      <c r="A11030" s="6">
        <v>16</v>
      </c>
      <c r="B11030" s="6">
        <v>19</v>
      </c>
      <c r="C11030" s="6">
        <v>21</v>
      </c>
      <c r="D11030" s="6">
        <f t="shared" si="2236"/>
        <v>56</v>
      </c>
      <c r="E11030" s="5">
        <f t="shared" si="2237"/>
        <v>6616.761100354398</v>
      </c>
      <c r="F11030" s="5">
        <f t="shared" si="2238"/>
        <v>911.23060582002495</v>
      </c>
      <c r="G11030" s="5">
        <f t="shared" si="2239"/>
        <v>1226.6692487641703</v>
      </c>
      <c r="H11030" s="5">
        <f t="shared" si="2240"/>
        <v>8754.6609549385939</v>
      </c>
      <c r="I11030" s="5">
        <f t="shared" si="2241"/>
        <v>720</v>
      </c>
      <c r="J11030" s="5">
        <f t="shared" si="2242"/>
        <v>8034.6609549385939</v>
      </c>
      <c r="K11030" s="2">
        <f t="shared" si="2243"/>
        <v>164490.64157879504</v>
      </c>
      <c r="L11030" s="2">
        <f t="shared" si="2244"/>
        <v>237286</v>
      </c>
      <c r="M11030" s="2">
        <f t="shared" si="2245"/>
        <v>40920</v>
      </c>
      <c r="N11030" s="6">
        <f t="shared" si="2246"/>
        <v>0</v>
      </c>
      <c r="O11030" s="2">
        <f t="shared" si="2247"/>
        <v>11875.358421204961</v>
      </c>
      <c r="P11030" s="2" t="str">
        <f t="shared" si="2248"/>
        <v/>
      </c>
    </row>
    <row r="11031" spans="1:16">
      <c r="A11031" s="6">
        <v>16</v>
      </c>
      <c r="B11031" s="6">
        <v>19</v>
      </c>
      <c r="C11031" s="6">
        <v>22</v>
      </c>
      <c r="D11031" s="6">
        <f t="shared" si="2236"/>
        <v>57</v>
      </c>
      <c r="E11031" s="5">
        <f t="shared" si="2237"/>
        <v>6616.761100354398</v>
      </c>
      <c r="F11031" s="5">
        <f t="shared" si="2238"/>
        <v>911.23060582002495</v>
      </c>
      <c r="G11031" s="5">
        <f t="shared" si="2239"/>
        <v>1301.1455960105666</v>
      </c>
      <c r="H11031" s="5">
        <f t="shared" si="2240"/>
        <v>8829.1373021849886</v>
      </c>
      <c r="I11031" s="5">
        <f t="shared" si="2241"/>
        <v>720</v>
      </c>
      <c r="J11031" s="5">
        <f t="shared" si="2242"/>
        <v>8109.1373021849886</v>
      </c>
      <c r="K11031" s="2">
        <f t="shared" si="2243"/>
        <v>165783.63371848938</v>
      </c>
      <c r="L11031" s="2">
        <f t="shared" si="2244"/>
        <v>239986</v>
      </c>
      <c r="M11031" s="2">
        <f t="shared" si="2245"/>
        <v>41800</v>
      </c>
      <c r="N11031" s="6">
        <f t="shared" si="2246"/>
        <v>0</v>
      </c>
      <c r="O11031" s="2">
        <f t="shared" si="2247"/>
        <v>12402.366281510622</v>
      </c>
      <c r="P11031" s="2" t="str">
        <f t="shared" si="2248"/>
        <v/>
      </c>
    </row>
    <row r="11032" spans="1:16">
      <c r="A11032" s="6">
        <v>16</v>
      </c>
      <c r="B11032" s="6">
        <v>19</v>
      </c>
      <c r="C11032" s="6">
        <v>23</v>
      </c>
      <c r="D11032" s="6">
        <f t="shared" si="2236"/>
        <v>58</v>
      </c>
      <c r="E11032" s="5">
        <f t="shared" si="2237"/>
        <v>6616.761100354398</v>
      </c>
      <c r="F11032" s="5">
        <f t="shared" si="2238"/>
        <v>911.23060582002495</v>
      </c>
      <c r="G11032" s="5">
        <f t="shared" si="2239"/>
        <v>1377.292184868003</v>
      </c>
      <c r="H11032" s="5">
        <f t="shared" si="2240"/>
        <v>8905.2838910424252</v>
      </c>
      <c r="I11032" s="5">
        <f t="shared" si="2241"/>
        <v>720</v>
      </c>
      <c r="J11032" s="5">
        <f t="shared" si="2242"/>
        <v>8185.2838910424252</v>
      </c>
      <c r="K11032" s="2">
        <f t="shared" si="2243"/>
        <v>167105.62310837544</v>
      </c>
      <c r="L11032" s="2">
        <f t="shared" si="2244"/>
        <v>242686</v>
      </c>
      <c r="M11032" s="2">
        <f t="shared" si="2245"/>
        <v>42680</v>
      </c>
      <c r="N11032" s="6">
        <f t="shared" si="2246"/>
        <v>0</v>
      </c>
      <c r="O11032" s="2">
        <f t="shared" si="2247"/>
        <v>12900.376891624561</v>
      </c>
      <c r="P11032" s="2" t="str">
        <f t="shared" si="2248"/>
        <v/>
      </c>
    </row>
    <row r="11033" spans="1:16">
      <c r="A11033" s="6">
        <v>16</v>
      </c>
      <c r="B11033" s="6">
        <v>19</v>
      </c>
      <c r="C11033" s="6">
        <v>24</v>
      </c>
      <c r="D11033" s="6">
        <f t="shared" si="2236"/>
        <v>59</v>
      </c>
      <c r="E11033" s="5">
        <f t="shared" si="2237"/>
        <v>6616.761100354398</v>
      </c>
      <c r="F11033" s="5">
        <f t="shared" si="2238"/>
        <v>911.23060582002495</v>
      </c>
      <c r="G11033" s="5">
        <f t="shared" si="2239"/>
        <v>1455.1391344474989</v>
      </c>
      <c r="H11033" s="5">
        <f t="shared" si="2240"/>
        <v>8983.1308406219214</v>
      </c>
      <c r="I11033" s="5">
        <f t="shared" si="2241"/>
        <v>720</v>
      </c>
      <c r="J11033" s="5">
        <f t="shared" si="2242"/>
        <v>8263.1308406219214</v>
      </c>
      <c r="K11033" s="2">
        <f t="shared" si="2243"/>
        <v>168457.13264968613</v>
      </c>
      <c r="L11033" s="2">
        <f t="shared" si="2244"/>
        <v>245386</v>
      </c>
      <c r="M11033" s="2">
        <f t="shared" si="2245"/>
        <v>43560</v>
      </c>
      <c r="N11033" s="6">
        <f t="shared" si="2246"/>
        <v>0</v>
      </c>
      <c r="O11033" s="2">
        <f t="shared" si="2247"/>
        <v>13368.867350313871</v>
      </c>
      <c r="P11033" s="2" t="str">
        <f t="shared" si="2248"/>
        <v/>
      </c>
    </row>
    <row r="11034" spans="1:16">
      <c r="A11034" s="6">
        <v>16</v>
      </c>
      <c r="B11034" s="6">
        <v>19</v>
      </c>
      <c r="C11034" s="6">
        <v>25</v>
      </c>
      <c r="D11034" s="6">
        <f t="shared" si="2236"/>
        <v>60</v>
      </c>
      <c r="E11034" s="5">
        <f t="shared" si="2237"/>
        <v>6616.761100354398</v>
      </c>
      <c r="F11034" s="5">
        <f t="shared" si="2238"/>
        <v>911.23060582002495</v>
      </c>
      <c r="G11034" s="5">
        <f t="shared" si="2239"/>
        <v>1534.7170558625965</v>
      </c>
      <c r="H11034" s="5">
        <f t="shared" si="2240"/>
        <v>9062.7087620370185</v>
      </c>
      <c r="I11034" s="5">
        <f t="shared" si="2241"/>
        <v>720</v>
      </c>
      <c r="J11034" s="5">
        <f t="shared" si="2242"/>
        <v>8342.7087620370185</v>
      </c>
      <c r="K11034" s="2">
        <f t="shared" si="2243"/>
        <v>169838.69378536491</v>
      </c>
      <c r="L11034" s="2">
        <f t="shared" si="2244"/>
        <v>248086</v>
      </c>
      <c r="M11034" s="2">
        <f t="shared" si="2245"/>
        <v>44440</v>
      </c>
      <c r="N11034" s="6">
        <f t="shared" si="2246"/>
        <v>0</v>
      </c>
      <c r="O11034" s="2">
        <f t="shared" si="2247"/>
        <v>13807.306214635086</v>
      </c>
      <c r="P11034" s="2" t="str">
        <f t="shared" si="2248"/>
        <v/>
      </c>
    </row>
    <row r="11035" spans="1:16">
      <c r="A11035" s="6">
        <v>16</v>
      </c>
      <c r="B11035" s="6">
        <v>19</v>
      </c>
      <c r="C11035" s="6">
        <v>26</v>
      </c>
      <c r="D11035" s="6">
        <f t="shared" si="2236"/>
        <v>61</v>
      </c>
      <c r="E11035" s="5">
        <f t="shared" si="2237"/>
        <v>6616.761100354398</v>
      </c>
      <c r="F11035" s="5">
        <f t="shared" si="2238"/>
        <v>911.23060582002495</v>
      </c>
      <c r="G11035" s="5">
        <f t="shared" si="2239"/>
        <v>1616.0570598233144</v>
      </c>
      <c r="H11035" s="5">
        <f t="shared" si="2240"/>
        <v>9144.0487659977371</v>
      </c>
      <c r="I11035" s="5">
        <f t="shared" si="2241"/>
        <v>720</v>
      </c>
      <c r="J11035" s="5">
        <f t="shared" si="2242"/>
        <v>8424.0487659977371</v>
      </c>
      <c r="K11035" s="2">
        <f t="shared" si="2243"/>
        <v>171250.84663190515</v>
      </c>
      <c r="L11035" s="2">
        <f t="shared" si="2244"/>
        <v>250786</v>
      </c>
      <c r="M11035" s="2">
        <f t="shared" si="2245"/>
        <v>45320</v>
      </c>
      <c r="N11035" s="6">
        <f t="shared" si="2246"/>
        <v>0</v>
      </c>
      <c r="O11035" s="2">
        <f t="shared" si="2247"/>
        <v>14215.153368094849</v>
      </c>
      <c r="P11035" s="2" t="str">
        <f t="shared" si="2248"/>
        <v/>
      </c>
    </row>
    <row r="11036" spans="1:16">
      <c r="A11036" s="6">
        <v>16</v>
      </c>
      <c r="B11036" s="6">
        <v>19</v>
      </c>
      <c r="C11036" s="6">
        <v>27</v>
      </c>
      <c r="D11036" s="6">
        <f t="shared" si="2236"/>
        <v>62</v>
      </c>
      <c r="E11036" s="5">
        <f t="shared" si="2237"/>
        <v>6616.761100354398</v>
      </c>
      <c r="F11036" s="5">
        <f t="shared" si="2238"/>
        <v>911.23060582002495</v>
      </c>
      <c r="G11036" s="5">
        <f t="shared" si="2239"/>
        <v>1699.1907643430709</v>
      </c>
      <c r="H11036" s="5">
        <f t="shared" si="2240"/>
        <v>9227.1824705174931</v>
      </c>
      <c r="I11036" s="5">
        <f t="shared" si="2241"/>
        <v>720</v>
      </c>
      <c r="J11036" s="5">
        <f t="shared" si="2242"/>
        <v>8507.1824705174931</v>
      </c>
      <c r="K11036" s="2">
        <f t="shared" si="2243"/>
        <v>172694.1401131509</v>
      </c>
      <c r="L11036" s="2">
        <f t="shared" si="2244"/>
        <v>253486</v>
      </c>
      <c r="M11036" s="2">
        <f t="shared" si="2245"/>
        <v>46200</v>
      </c>
      <c r="N11036" s="6">
        <f t="shared" si="2246"/>
        <v>0</v>
      </c>
      <c r="O11036" s="2">
        <f t="shared" si="2247"/>
        <v>14591.859886849095</v>
      </c>
      <c r="P11036" s="2" t="str">
        <f t="shared" si="2248"/>
        <v/>
      </c>
    </row>
    <row r="11037" spans="1:16">
      <c r="A11037" s="6">
        <v>16</v>
      </c>
      <c r="B11037" s="6">
        <v>19</v>
      </c>
      <c r="C11037" s="6">
        <v>28</v>
      </c>
      <c r="D11037" s="6">
        <f t="shared" si="2236"/>
        <v>63</v>
      </c>
      <c r="E11037" s="5">
        <f t="shared" si="2237"/>
        <v>6616.761100354398</v>
      </c>
      <c r="F11037" s="5">
        <f t="shared" si="2238"/>
        <v>911.23060582002495</v>
      </c>
      <c r="G11037" s="5">
        <f t="shared" si="2239"/>
        <v>1784.1503025602246</v>
      </c>
      <c r="H11037" s="5">
        <f t="shared" si="2240"/>
        <v>9312.1420087346469</v>
      </c>
      <c r="I11037" s="5">
        <f t="shared" si="2241"/>
        <v>720</v>
      </c>
      <c r="J11037" s="5">
        <f t="shared" si="2242"/>
        <v>8592.1420087346469</v>
      </c>
      <c r="K11037" s="2">
        <f t="shared" si="2243"/>
        <v>174169.13209608762</v>
      </c>
      <c r="L11037" s="2">
        <f t="shared" si="2244"/>
        <v>256186</v>
      </c>
      <c r="M11037" s="2">
        <f t="shared" si="2245"/>
        <v>47080</v>
      </c>
      <c r="N11037" s="6">
        <f t="shared" si="2246"/>
        <v>0</v>
      </c>
      <c r="O11037" s="2">
        <f t="shared" si="2247"/>
        <v>14936.867903912382</v>
      </c>
      <c r="P11037" s="2" t="str">
        <f t="shared" si="2248"/>
        <v/>
      </c>
    </row>
    <row r="11038" spans="1:16">
      <c r="A11038" s="6">
        <v>16</v>
      </c>
      <c r="B11038" s="6">
        <v>19</v>
      </c>
      <c r="C11038" s="6">
        <v>29</v>
      </c>
      <c r="D11038" s="6">
        <f t="shared" si="2236"/>
        <v>64</v>
      </c>
      <c r="E11038" s="5">
        <f t="shared" si="2237"/>
        <v>6616.761100354398</v>
      </c>
      <c r="F11038" s="5">
        <f t="shared" si="2238"/>
        <v>911.23060582002495</v>
      </c>
      <c r="G11038" s="5">
        <f t="shared" si="2239"/>
        <v>1870.9683306758782</v>
      </c>
      <c r="H11038" s="5">
        <f t="shared" si="2240"/>
        <v>9398.9600368503015</v>
      </c>
      <c r="I11038" s="5">
        <f t="shared" si="2241"/>
        <v>720</v>
      </c>
      <c r="J11038" s="5">
        <f t="shared" si="2242"/>
        <v>8678.9600368503015</v>
      </c>
      <c r="K11038" s="2">
        <f t="shared" si="2243"/>
        <v>175676.38952865105</v>
      </c>
      <c r="L11038" s="2">
        <f t="shared" si="2244"/>
        <v>258886</v>
      </c>
      <c r="M11038" s="2">
        <f t="shared" si="2245"/>
        <v>47960</v>
      </c>
      <c r="N11038" s="6">
        <f t="shared" si="2246"/>
        <v>0</v>
      </c>
      <c r="O11038" s="2">
        <f t="shared" si="2247"/>
        <v>15249.610471348948</v>
      </c>
      <c r="P11038" s="2" t="str">
        <f t="shared" si="2248"/>
        <v/>
      </c>
    </row>
    <row r="11039" spans="1:16">
      <c r="A11039" s="6">
        <v>16</v>
      </c>
      <c r="B11039" s="6">
        <v>19</v>
      </c>
      <c r="C11039" s="6">
        <v>30</v>
      </c>
      <c r="D11039" s="6">
        <f t="shared" si="2236"/>
        <v>65</v>
      </c>
      <c r="E11039" s="5">
        <f t="shared" si="2237"/>
        <v>6616.761100354398</v>
      </c>
      <c r="F11039" s="5">
        <f t="shared" si="2238"/>
        <v>911.23060582002495</v>
      </c>
      <c r="G11039" s="5">
        <f t="shared" si="2239"/>
        <v>1959.6780360096488</v>
      </c>
      <c r="H11039" s="5">
        <f t="shared" si="2240"/>
        <v>9487.6697421840709</v>
      </c>
      <c r="I11039" s="5">
        <f t="shared" si="2241"/>
        <v>720</v>
      </c>
      <c r="J11039" s="5">
        <f t="shared" si="2242"/>
        <v>8767.6697421840709</v>
      </c>
      <c r="K11039" s="2">
        <f t="shared" si="2243"/>
        <v>177216.48857958455</v>
      </c>
      <c r="L11039" s="2">
        <f t="shared" si="2244"/>
        <v>261586</v>
      </c>
      <c r="M11039" s="2">
        <f t="shared" si="2245"/>
        <v>48840</v>
      </c>
      <c r="N11039" s="6">
        <f t="shared" si="2246"/>
        <v>0</v>
      </c>
      <c r="O11039" s="2">
        <f t="shared" si="2247"/>
        <v>15529.511420415452</v>
      </c>
      <c r="P11039" s="2" t="str">
        <f t="shared" si="2248"/>
        <v/>
      </c>
    </row>
    <row r="11040" spans="1:16">
      <c r="A11040" s="6">
        <v>16</v>
      </c>
      <c r="B11040" s="6">
        <v>20</v>
      </c>
      <c r="C11040" s="6">
        <v>0</v>
      </c>
      <c r="D11040" s="6">
        <f t="shared" si="2236"/>
        <v>36</v>
      </c>
      <c r="E11040" s="5">
        <f t="shared" si="2237"/>
        <v>6616.761100354398</v>
      </c>
      <c r="F11040" s="5">
        <f t="shared" si="2238"/>
        <v>983.16986417423732</v>
      </c>
      <c r="G11040" s="5">
        <f t="shared" si="2239"/>
        <v>0</v>
      </c>
      <c r="H11040" s="5">
        <f t="shared" si="2240"/>
        <v>7599.9309645286357</v>
      </c>
      <c r="I11040" s="5">
        <f t="shared" si="2241"/>
        <v>720</v>
      </c>
      <c r="J11040" s="5">
        <f t="shared" si="2242"/>
        <v>6879.9309645286357</v>
      </c>
      <c r="K11040" s="2">
        <f t="shared" si="2243"/>
        <v>144443.24591195548</v>
      </c>
      <c r="L11040" s="2">
        <f t="shared" si="2244"/>
        <v>182680</v>
      </c>
      <c r="M11040" s="2">
        <f t="shared" si="2245"/>
        <v>22880</v>
      </c>
      <c r="N11040" s="6">
        <f t="shared" si="2246"/>
        <v>0</v>
      </c>
      <c r="O11040" s="2">
        <f t="shared" si="2247"/>
        <v>-4643.2459119554842</v>
      </c>
      <c r="P11040" s="2" t="str">
        <f t="shared" si="2248"/>
        <v/>
      </c>
    </row>
    <row r="11041" spans="1:16">
      <c r="A11041" s="6">
        <v>16</v>
      </c>
      <c r="B11041" s="6">
        <v>20</v>
      </c>
      <c r="C11041" s="6">
        <v>1</v>
      </c>
      <c r="D11041" s="6">
        <f t="shared" si="2236"/>
        <v>37</v>
      </c>
      <c r="E11041" s="5">
        <f t="shared" si="2237"/>
        <v>6616.761100354398</v>
      </c>
      <c r="F11041" s="5">
        <f t="shared" si="2238"/>
        <v>983.16986417423732</v>
      </c>
      <c r="G11041" s="5">
        <f t="shared" si="2239"/>
        <v>45.5625</v>
      </c>
      <c r="H11041" s="5">
        <f t="shared" si="2240"/>
        <v>7645.4934645286357</v>
      </c>
      <c r="I11041" s="5">
        <f t="shared" si="2241"/>
        <v>720</v>
      </c>
      <c r="J11041" s="5">
        <f t="shared" si="2242"/>
        <v>6925.4934645286357</v>
      </c>
      <c r="K11041" s="2">
        <f t="shared" si="2243"/>
        <v>145234.26153695548</v>
      </c>
      <c r="L11041" s="2">
        <f t="shared" si="2244"/>
        <v>185380</v>
      </c>
      <c r="M11041" s="2">
        <f t="shared" si="2245"/>
        <v>23760</v>
      </c>
      <c r="N11041" s="6">
        <f t="shared" si="2246"/>
        <v>0</v>
      </c>
      <c r="O11041" s="2">
        <f t="shared" si="2247"/>
        <v>-3614.2615369554842</v>
      </c>
      <c r="P11041" s="2" t="str">
        <f t="shared" si="2248"/>
        <v/>
      </c>
    </row>
    <row r="11042" spans="1:16">
      <c r="A11042" s="6">
        <v>16</v>
      </c>
      <c r="B11042" s="6">
        <v>20</v>
      </c>
      <c r="C11042" s="6">
        <v>2</v>
      </c>
      <c r="D11042" s="6">
        <f t="shared" si="2236"/>
        <v>38</v>
      </c>
      <c r="E11042" s="5">
        <f t="shared" si="2237"/>
        <v>6616.761100354398</v>
      </c>
      <c r="F11042" s="5">
        <f t="shared" si="2238"/>
        <v>983.16986417423732</v>
      </c>
      <c r="G11042" s="5">
        <f t="shared" si="2239"/>
        <v>92.264062499999994</v>
      </c>
      <c r="H11042" s="5">
        <f t="shared" si="2240"/>
        <v>7692.1950270286361</v>
      </c>
      <c r="I11042" s="5">
        <f t="shared" si="2241"/>
        <v>720</v>
      </c>
      <c r="J11042" s="5">
        <f t="shared" si="2242"/>
        <v>6972.1950270286361</v>
      </c>
      <c r="K11042" s="2">
        <f t="shared" si="2243"/>
        <v>146045.05255258048</v>
      </c>
      <c r="L11042" s="2">
        <f t="shared" si="2244"/>
        <v>188080</v>
      </c>
      <c r="M11042" s="2">
        <f t="shared" si="2245"/>
        <v>24640</v>
      </c>
      <c r="N11042" s="6">
        <f t="shared" si="2246"/>
        <v>0</v>
      </c>
      <c r="O11042" s="2">
        <f t="shared" si="2247"/>
        <v>-2605.0525525804842</v>
      </c>
      <c r="P11042" s="2" t="str">
        <f t="shared" si="2248"/>
        <v/>
      </c>
    </row>
    <row r="11043" spans="1:16">
      <c r="A11043" s="6">
        <v>16</v>
      </c>
      <c r="B11043" s="6">
        <v>20</v>
      </c>
      <c r="C11043" s="6">
        <v>3</v>
      </c>
      <c r="D11043" s="6">
        <f t="shared" si="2236"/>
        <v>39</v>
      </c>
      <c r="E11043" s="5">
        <f t="shared" si="2237"/>
        <v>6616.761100354398</v>
      </c>
      <c r="F11043" s="5">
        <f t="shared" si="2238"/>
        <v>983.16986417423732</v>
      </c>
      <c r="G11043" s="5">
        <f t="shared" si="2239"/>
        <v>140.12604492187498</v>
      </c>
      <c r="H11043" s="5">
        <f t="shared" si="2240"/>
        <v>7740.057009450511</v>
      </c>
      <c r="I11043" s="5">
        <f t="shared" si="2241"/>
        <v>720</v>
      </c>
      <c r="J11043" s="5">
        <f t="shared" si="2242"/>
        <v>7020.057009450511</v>
      </c>
      <c r="K11043" s="2">
        <f t="shared" si="2243"/>
        <v>146875.9897474047</v>
      </c>
      <c r="L11043" s="2">
        <f t="shared" si="2244"/>
        <v>190780</v>
      </c>
      <c r="M11043" s="2">
        <f t="shared" si="2245"/>
        <v>25520</v>
      </c>
      <c r="N11043" s="6">
        <f t="shared" si="2246"/>
        <v>0</v>
      </c>
      <c r="O11043" s="2">
        <f t="shared" si="2247"/>
        <v>-1615.9897474047029</v>
      </c>
      <c r="P11043" s="2" t="str">
        <f t="shared" si="2248"/>
        <v/>
      </c>
    </row>
    <row r="11044" spans="1:16">
      <c r="A11044" s="6">
        <v>16</v>
      </c>
      <c r="B11044" s="6">
        <v>20</v>
      </c>
      <c r="C11044" s="6">
        <v>4</v>
      </c>
      <c r="D11044" s="6">
        <f t="shared" si="2236"/>
        <v>40</v>
      </c>
      <c r="E11044" s="5">
        <f t="shared" si="2237"/>
        <v>6616.761100354398</v>
      </c>
      <c r="F11044" s="5">
        <f t="shared" si="2238"/>
        <v>983.16986417423732</v>
      </c>
      <c r="G11044" s="5">
        <f t="shared" si="2239"/>
        <v>189.17016064453125</v>
      </c>
      <c r="H11044" s="5">
        <f t="shared" si="2240"/>
        <v>7789.101125173167</v>
      </c>
      <c r="I11044" s="5">
        <f t="shared" si="2241"/>
        <v>720</v>
      </c>
      <c r="J11044" s="5">
        <f t="shared" si="2242"/>
        <v>7069.101125173167</v>
      </c>
      <c r="K11044" s="2">
        <f t="shared" si="2243"/>
        <v>147727.45008981193</v>
      </c>
      <c r="L11044" s="2">
        <f t="shared" si="2244"/>
        <v>193480</v>
      </c>
      <c r="M11044" s="2">
        <f t="shared" si="2245"/>
        <v>26400</v>
      </c>
      <c r="N11044" s="6">
        <f t="shared" si="2246"/>
        <v>0</v>
      </c>
      <c r="O11044" s="2">
        <f t="shared" si="2247"/>
        <v>-647.4500898119295</v>
      </c>
      <c r="P11044" s="2" t="str">
        <f t="shared" si="2248"/>
        <v/>
      </c>
    </row>
    <row r="11045" spans="1:16">
      <c r="A11045" s="6">
        <v>16</v>
      </c>
      <c r="B11045" s="6">
        <v>20</v>
      </c>
      <c r="C11045" s="6">
        <v>5</v>
      </c>
      <c r="D11045" s="6">
        <f t="shared" si="2236"/>
        <v>41</v>
      </c>
      <c r="E11045" s="5">
        <f t="shared" si="2237"/>
        <v>6616.761100354398</v>
      </c>
      <c r="F11045" s="5">
        <f t="shared" si="2238"/>
        <v>983.16986417423732</v>
      </c>
      <c r="G11045" s="5">
        <f t="shared" si="2239"/>
        <v>239.41848456573481</v>
      </c>
      <c r="H11045" s="5">
        <f t="shared" si="2240"/>
        <v>7839.3494490943704</v>
      </c>
      <c r="I11045" s="5">
        <f t="shared" si="2241"/>
        <v>720</v>
      </c>
      <c r="J11045" s="5">
        <f t="shared" si="2242"/>
        <v>7119.3494490943704</v>
      </c>
      <c r="K11045" s="2">
        <f t="shared" si="2243"/>
        <v>148599.81682455505</v>
      </c>
      <c r="L11045" s="2">
        <f t="shared" si="2244"/>
        <v>196180</v>
      </c>
      <c r="M11045" s="2">
        <f t="shared" si="2245"/>
        <v>27280</v>
      </c>
      <c r="N11045" s="6">
        <f t="shared" si="2246"/>
        <v>0</v>
      </c>
      <c r="O11045" s="2">
        <f t="shared" si="2247"/>
        <v>300.18317544495221</v>
      </c>
      <c r="P11045" s="2" t="str">
        <f t="shared" si="2248"/>
        <v/>
      </c>
    </row>
    <row r="11046" spans="1:16">
      <c r="A11046" s="6">
        <v>16</v>
      </c>
      <c r="B11046" s="6">
        <v>20</v>
      </c>
      <c r="C11046" s="6">
        <v>6</v>
      </c>
      <c r="D11046" s="6">
        <f t="shared" si="2236"/>
        <v>42</v>
      </c>
      <c r="E11046" s="5">
        <f t="shared" si="2237"/>
        <v>6616.761100354398</v>
      </c>
      <c r="F11046" s="5">
        <f t="shared" si="2238"/>
        <v>983.16986417423732</v>
      </c>
      <c r="G11046" s="5">
        <f t="shared" si="2239"/>
        <v>290.89345874736784</v>
      </c>
      <c r="H11046" s="5">
        <f t="shared" si="2240"/>
        <v>7890.8244232760035</v>
      </c>
      <c r="I11046" s="5">
        <f t="shared" si="2241"/>
        <v>720</v>
      </c>
      <c r="J11046" s="5">
        <f t="shared" si="2242"/>
        <v>7170.8244232760035</v>
      </c>
      <c r="K11046" s="2">
        <f t="shared" si="2243"/>
        <v>149493.47957076394</v>
      </c>
      <c r="L11046" s="2">
        <f t="shared" si="2244"/>
        <v>198880</v>
      </c>
      <c r="M11046" s="2">
        <f t="shared" si="2245"/>
        <v>28160</v>
      </c>
      <c r="N11046" s="6">
        <f t="shared" si="2246"/>
        <v>0</v>
      </c>
      <c r="O11046" s="2">
        <f t="shared" si="2247"/>
        <v>1226.5204292360577</v>
      </c>
      <c r="P11046" s="2" t="str">
        <f t="shared" si="2248"/>
        <v/>
      </c>
    </row>
    <row r="11047" spans="1:16">
      <c r="A11047" s="6">
        <v>16</v>
      </c>
      <c r="B11047" s="6">
        <v>20</v>
      </c>
      <c r="C11047" s="6">
        <v>7</v>
      </c>
      <c r="D11047" s="6">
        <f t="shared" si="2236"/>
        <v>43</v>
      </c>
      <c r="E11047" s="5">
        <f t="shared" si="2237"/>
        <v>6616.761100354398</v>
      </c>
      <c r="F11047" s="5">
        <f t="shared" si="2238"/>
        <v>983.16986417423732</v>
      </c>
      <c r="G11047" s="5">
        <f t="shared" si="2239"/>
        <v>343.61789814532818</v>
      </c>
      <c r="H11047" s="5">
        <f t="shared" si="2240"/>
        <v>7943.5488626739643</v>
      </c>
      <c r="I11047" s="5">
        <f t="shared" si="2241"/>
        <v>720</v>
      </c>
      <c r="J11047" s="5">
        <f t="shared" si="2242"/>
        <v>7223.5488626739643</v>
      </c>
      <c r="K11047" s="2">
        <f t="shared" si="2243"/>
        <v>150408.83442142297</v>
      </c>
      <c r="L11047" s="2">
        <f t="shared" si="2244"/>
        <v>201580</v>
      </c>
      <c r="M11047" s="2">
        <f t="shared" si="2245"/>
        <v>29040</v>
      </c>
      <c r="N11047" s="6">
        <f t="shared" si="2246"/>
        <v>0</v>
      </c>
      <c r="O11047" s="2">
        <f t="shared" si="2247"/>
        <v>2131.1655785770272</v>
      </c>
      <c r="P11047" s="2" t="str">
        <f t="shared" si="2248"/>
        <v/>
      </c>
    </row>
    <row r="11048" spans="1:16">
      <c r="A11048" s="6">
        <v>16</v>
      </c>
      <c r="B11048" s="6">
        <v>20</v>
      </c>
      <c r="C11048" s="6">
        <v>8</v>
      </c>
      <c r="D11048" s="6">
        <f t="shared" si="2236"/>
        <v>44</v>
      </c>
      <c r="E11048" s="5">
        <f t="shared" si="2237"/>
        <v>6616.761100354398</v>
      </c>
      <c r="F11048" s="5">
        <f t="shared" si="2238"/>
        <v>983.16986417423732</v>
      </c>
      <c r="G11048" s="5">
        <f t="shared" si="2239"/>
        <v>397.61499642530839</v>
      </c>
      <c r="H11048" s="5">
        <f t="shared" si="2240"/>
        <v>7997.5459609539439</v>
      </c>
      <c r="I11048" s="5">
        <f t="shared" si="2241"/>
        <v>720</v>
      </c>
      <c r="J11048" s="5">
        <f t="shared" si="2242"/>
        <v>7277.5459609539439</v>
      </c>
      <c r="K11048" s="2">
        <f t="shared" si="2243"/>
        <v>151346.28404433932</v>
      </c>
      <c r="L11048" s="2">
        <f t="shared" si="2244"/>
        <v>204280</v>
      </c>
      <c r="M11048" s="2">
        <f t="shared" si="2245"/>
        <v>29920</v>
      </c>
      <c r="N11048" s="6">
        <f t="shared" si="2246"/>
        <v>0</v>
      </c>
      <c r="O11048" s="2">
        <f t="shared" si="2247"/>
        <v>3013.7159556606784</v>
      </c>
      <c r="P11048" s="2" t="str">
        <f t="shared" si="2248"/>
        <v/>
      </c>
    </row>
    <row r="11049" spans="1:16">
      <c r="A11049" s="6">
        <v>16</v>
      </c>
      <c r="B11049" s="6">
        <v>20</v>
      </c>
      <c r="C11049" s="6">
        <v>9</v>
      </c>
      <c r="D11049" s="6">
        <f t="shared" si="2236"/>
        <v>45</v>
      </c>
      <c r="E11049" s="5">
        <f t="shared" si="2237"/>
        <v>6616.761100354398</v>
      </c>
      <c r="F11049" s="5">
        <f t="shared" si="2238"/>
        <v>983.16986417423732</v>
      </c>
      <c r="G11049" s="5">
        <f t="shared" si="2239"/>
        <v>452.90833186570285</v>
      </c>
      <c r="H11049" s="5">
        <f t="shared" si="2240"/>
        <v>8052.8392963943388</v>
      </c>
      <c r="I11049" s="5">
        <f t="shared" si="2241"/>
        <v>720</v>
      </c>
      <c r="J11049" s="5">
        <f t="shared" si="2242"/>
        <v>7332.8392963943388</v>
      </c>
      <c r="K11049" s="2">
        <f t="shared" si="2243"/>
        <v>152306.23778462393</v>
      </c>
      <c r="L11049" s="2">
        <f t="shared" si="2244"/>
        <v>206980</v>
      </c>
      <c r="M11049" s="2">
        <f t="shared" si="2245"/>
        <v>30800</v>
      </c>
      <c r="N11049" s="6">
        <f t="shared" si="2246"/>
        <v>0</v>
      </c>
      <c r="O11049" s="2">
        <f t="shared" si="2247"/>
        <v>3873.7622153760749</v>
      </c>
      <c r="P11049" s="2" t="str">
        <f t="shared" si="2248"/>
        <v/>
      </c>
    </row>
    <row r="11050" spans="1:16">
      <c r="A11050" s="6">
        <v>16</v>
      </c>
      <c r="B11050" s="6">
        <v>20</v>
      </c>
      <c r="C11050" s="6">
        <v>10</v>
      </c>
      <c r="D11050" s="6">
        <f t="shared" si="2236"/>
        <v>46</v>
      </c>
      <c r="E11050" s="5">
        <f t="shared" si="2237"/>
        <v>6616.761100354398</v>
      </c>
      <c r="F11050" s="5">
        <f t="shared" si="2238"/>
        <v>983.16986417423732</v>
      </c>
      <c r="G11050" s="5">
        <f t="shared" si="2239"/>
        <v>509.52187334891573</v>
      </c>
      <c r="H11050" s="5">
        <f t="shared" si="2240"/>
        <v>8109.4528378775512</v>
      </c>
      <c r="I11050" s="5">
        <f t="shared" si="2241"/>
        <v>720</v>
      </c>
      <c r="J11050" s="5">
        <f t="shared" si="2242"/>
        <v>7389.4528378775512</v>
      </c>
      <c r="K11050" s="2">
        <f t="shared" si="2243"/>
        <v>153289.11176870749</v>
      </c>
      <c r="L11050" s="2">
        <f t="shared" si="2244"/>
        <v>209680</v>
      </c>
      <c r="M11050" s="2">
        <f t="shared" si="2245"/>
        <v>31680</v>
      </c>
      <c r="N11050" s="6">
        <f t="shared" si="2246"/>
        <v>0</v>
      </c>
      <c r="O11050" s="2">
        <f t="shared" si="2247"/>
        <v>4710.8882312925125</v>
      </c>
      <c r="P11050" s="2" t="str">
        <f t="shared" si="2248"/>
        <v/>
      </c>
    </row>
    <row r="11051" spans="1:16">
      <c r="A11051" s="6">
        <v>16</v>
      </c>
      <c r="B11051" s="6">
        <v>20</v>
      </c>
      <c r="C11051" s="6">
        <v>11</v>
      </c>
      <c r="D11051" s="6">
        <f t="shared" si="2236"/>
        <v>47</v>
      </c>
      <c r="E11051" s="5">
        <f t="shared" si="2237"/>
        <v>6616.761100354398</v>
      </c>
      <c r="F11051" s="5">
        <f t="shared" si="2238"/>
        <v>983.16986417423732</v>
      </c>
      <c r="G11051" s="5">
        <f t="shared" si="2239"/>
        <v>567.47998644235474</v>
      </c>
      <c r="H11051" s="5">
        <f t="shared" si="2240"/>
        <v>8167.4109509709906</v>
      </c>
      <c r="I11051" s="5">
        <f t="shared" si="2241"/>
        <v>720</v>
      </c>
      <c r="J11051" s="5">
        <f t="shared" si="2242"/>
        <v>7447.4109509709906</v>
      </c>
      <c r="K11051" s="2">
        <f t="shared" si="2243"/>
        <v>154295.32900991302</v>
      </c>
      <c r="L11051" s="2">
        <f t="shared" si="2244"/>
        <v>212380</v>
      </c>
      <c r="M11051" s="2">
        <f t="shared" si="2245"/>
        <v>32560</v>
      </c>
      <c r="N11051" s="6">
        <f t="shared" si="2246"/>
        <v>0</v>
      </c>
      <c r="O11051" s="2">
        <f t="shared" si="2247"/>
        <v>5524.6709900869755</v>
      </c>
      <c r="P11051" s="2" t="str">
        <f t="shared" si="2248"/>
        <v/>
      </c>
    </row>
    <row r="11052" spans="1:16">
      <c r="A11052" s="6">
        <v>16</v>
      </c>
      <c r="B11052" s="6">
        <v>20</v>
      </c>
      <c r="C11052" s="6">
        <v>12</v>
      </c>
      <c r="D11052" s="6">
        <f t="shared" si="2236"/>
        <v>48</v>
      </c>
      <c r="E11052" s="5">
        <f t="shared" si="2237"/>
        <v>6616.761100354398</v>
      </c>
      <c r="F11052" s="5">
        <f t="shared" si="2238"/>
        <v>983.16986417423732</v>
      </c>
      <c r="G11052" s="5">
        <f t="shared" si="2239"/>
        <v>626.80743957041921</v>
      </c>
      <c r="H11052" s="5">
        <f t="shared" si="2240"/>
        <v>8226.7384040990546</v>
      </c>
      <c r="I11052" s="5">
        <f t="shared" si="2241"/>
        <v>720</v>
      </c>
      <c r="J11052" s="5">
        <f t="shared" si="2242"/>
        <v>7506.7384040990546</v>
      </c>
      <c r="K11052" s="2">
        <f t="shared" si="2243"/>
        <v>155325.3195156086</v>
      </c>
      <c r="L11052" s="2">
        <f t="shared" si="2244"/>
        <v>215080</v>
      </c>
      <c r="M11052" s="2">
        <f t="shared" si="2245"/>
        <v>33440</v>
      </c>
      <c r="N11052" s="6">
        <f t="shared" si="2246"/>
        <v>0</v>
      </c>
      <c r="O11052" s="2">
        <f t="shared" si="2247"/>
        <v>6314.6804843913997</v>
      </c>
      <c r="P11052" s="2" t="str">
        <f t="shared" si="2248"/>
        <v/>
      </c>
    </row>
    <row r="11053" spans="1:16">
      <c r="A11053" s="6">
        <v>16</v>
      </c>
      <c r="B11053" s="6">
        <v>20</v>
      </c>
      <c r="C11053" s="6">
        <v>13</v>
      </c>
      <c r="D11053" s="6">
        <f t="shared" si="2236"/>
        <v>49</v>
      </c>
      <c r="E11053" s="5">
        <f t="shared" si="2237"/>
        <v>6616.761100354398</v>
      </c>
      <c r="F11053" s="5">
        <f t="shared" si="2238"/>
        <v>983.16986417423732</v>
      </c>
      <c r="G11053" s="5">
        <f t="shared" si="2239"/>
        <v>687.52941027880343</v>
      </c>
      <c r="H11053" s="5">
        <f t="shared" si="2240"/>
        <v>8287.4603748074387</v>
      </c>
      <c r="I11053" s="5">
        <f t="shared" si="2241"/>
        <v>720</v>
      </c>
      <c r="J11053" s="5">
        <f t="shared" si="2242"/>
        <v>7567.4603748074387</v>
      </c>
      <c r="K11053" s="2">
        <f t="shared" si="2243"/>
        <v>156379.52039596246</v>
      </c>
      <c r="L11053" s="2">
        <f t="shared" si="2244"/>
        <v>217780</v>
      </c>
      <c r="M11053" s="2">
        <f t="shared" si="2245"/>
        <v>34320</v>
      </c>
      <c r="N11053" s="6">
        <f t="shared" si="2246"/>
        <v>0</v>
      </c>
      <c r="O11053" s="2">
        <f t="shared" si="2247"/>
        <v>7080.4796040375368</v>
      </c>
      <c r="P11053" s="2" t="str">
        <f t="shared" si="2248"/>
        <v/>
      </c>
    </row>
    <row r="11054" spans="1:16">
      <c r="A11054" s="6">
        <v>16</v>
      </c>
      <c r="B11054" s="6">
        <v>20</v>
      </c>
      <c r="C11054" s="6">
        <v>14</v>
      </c>
      <c r="D11054" s="6">
        <f t="shared" si="2236"/>
        <v>50</v>
      </c>
      <c r="E11054" s="5">
        <f t="shared" si="2237"/>
        <v>6616.761100354398</v>
      </c>
      <c r="F11054" s="5">
        <f t="shared" si="2238"/>
        <v>983.16986417423732</v>
      </c>
      <c r="G11054" s="5">
        <f t="shared" si="2239"/>
        <v>749.67149159246469</v>
      </c>
      <c r="H11054" s="5">
        <f t="shared" si="2240"/>
        <v>8349.6024561210997</v>
      </c>
      <c r="I11054" s="5">
        <f t="shared" si="2241"/>
        <v>720</v>
      </c>
      <c r="J11054" s="5">
        <f t="shared" si="2242"/>
        <v>7629.6024561210997</v>
      </c>
      <c r="K11054" s="2">
        <f t="shared" si="2243"/>
        <v>157458.37597432465</v>
      </c>
      <c r="L11054" s="2">
        <f t="shared" si="2244"/>
        <v>220480</v>
      </c>
      <c r="M11054" s="2">
        <f t="shared" si="2245"/>
        <v>35200</v>
      </c>
      <c r="N11054" s="6">
        <f t="shared" si="2246"/>
        <v>0</v>
      </c>
      <c r="O11054" s="2">
        <f t="shared" si="2247"/>
        <v>7821.6240256753517</v>
      </c>
      <c r="P11054" s="2" t="str">
        <f t="shared" si="2248"/>
        <v/>
      </c>
    </row>
    <row r="11055" spans="1:16">
      <c r="A11055" s="6">
        <v>16</v>
      </c>
      <c r="B11055" s="6">
        <v>20</v>
      </c>
      <c r="C11055" s="6">
        <v>15</v>
      </c>
      <c r="D11055" s="6">
        <f t="shared" si="2236"/>
        <v>51</v>
      </c>
      <c r="E11055" s="5">
        <f t="shared" si="2237"/>
        <v>6616.761100354398</v>
      </c>
      <c r="F11055" s="5">
        <f t="shared" si="2238"/>
        <v>983.16986417423732</v>
      </c>
      <c r="G11055" s="5">
        <f t="shared" si="2239"/>
        <v>813.25969846861108</v>
      </c>
      <c r="H11055" s="5">
        <f t="shared" si="2240"/>
        <v>8413.1906629972473</v>
      </c>
      <c r="I11055" s="5">
        <f t="shared" si="2241"/>
        <v>720</v>
      </c>
      <c r="J11055" s="5">
        <f t="shared" si="2242"/>
        <v>7693.1906629972473</v>
      </c>
      <c r="K11055" s="2">
        <f t="shared" si="2243"/>
        <v>158562.33789925775</v>
      </c>
      <c r="L11055" s="2">
        <f t="shared" si="2244"/>
        <v>223180</v>
      </c>
      <c r="M11055" s="2">
        <f t="shared" si="2245"/>
        <v>36080</v>
      </c>
      <c r="N11055" s="6">
        <f t="shared" si="2246"/>
        <v>0</v>
      </c>
      <c r="O11055" s="2">
        <f t="shared" si="2247"/>
        <v>8537.6621007422509</v>
      </c>
      <c r="P11055" s="2" t="str">
        <f t="shared" si="2248"/>
        <v/>
      </c>
    </row>
    <row r="11056" spans="1:16">
      <c r="A11056" s="6">
        <v>16</v>
      </c>
      <c r="B11056" s="6">
        <v>20</v>
      </c>
      <c r="C11056" s="6">
        <v>16</v>
      </c>
      <c r="D11056" s="6">
        <f t="shared" si="2236"/>
        <v>52</v>
      </c>
      <c r="E11056" s="5">
        <f t="shared" si="2237"/>
        <v>6616.761100354398</v>
      </c>
      <c r="F11056" s="5">
        <f t="shared" si="2238"/>
        <v>983.16986417423732</v>
      </c>
      <c r="G11056" s="5">
        <f t="shared" si="2239"/>
        <v>878.32047434610013</v>
      </c>
      <c r="H11056" s="5">
        <f t="shared" si="2240"/>
        <v>8478.2514388747368</v>
      </c>
      <c r="I11056" s="5">
        <f t="shared" si="2241"/>
        <v>720</v>
      </c>
      <c r="J11056" s="5">
        <f t="shared" si="2242"/>
        <v>7758.2514388747368</v>
      </c>
      <c r="K11056" s="2">
        <f t="shared" si="2243"/>
        <v>159691.86525824195</v>
      </c>
      <c r="L11056" s="2">
        <f t="shared" si="2244"/>
        <v>225880</v>
      </c>
      <c r="M11056" s="2">
        <f t="shared" si="2245"/>
        <v>36960</v>
      </c>
      <c r="N11056" s="6">
        <f t="shared" si="2246"/>
        <v>0</v>
      </c>
      <c r="O11056" s="2">
        <f t="shared" si="2247"/>
        <v>9228.1347417580546</v>
      </c>
      <c r="P11056" s="2" t="str">
        <f t="shared" si="2248"/>
        <v/>
      </c>
    </row>
    <row r="11057" spans="1:16">
      <c r="A11057" s="6">
        <v>16</v>
      </c>
      <c r="B11057" s="6">
        <v>20</v>
      </c>
      <c r="C11057" s="6">
        <v>17</v>
      </c>
      <c r="D11057" s="6">
        <f t="shared" si="2236"/>
        <v>53</v>
      </c>
      <c r="E11057" s="5">
        <f t="shared" si="2237"/>
        <v>6616.761100354398</v>
      </c>
      <c r="F11057" s="5">
        <f t="shared" si="2238"/>
        <v>983.16986417423732</v>
      </c>
      <c r="G11057" s="5">
        <f t="shared" si="2239"/>
        <v>944.88069779264049</v>
      </c>
      <c r="H11057" s="5">
        <f t="shared" si="2240"/>
        <v>8544.8116623212754</v>
      </c>
      <c r="I11057" s="5">
        <f t="shared" si="2241"/>
        <v>720</v>
      </c>
      <c r="J11057" s="5">
        <f t="shared" si="2242"/>
        <v>7824.8116623212754</v>
      </c>
      <c r="K11057" s="2">
        <f t="shared" si="2243"/>
        <v>160847.42469307769</v>
      </c>
      <c r="L11057" s="2">
        <f t="shared" si="2244"/>
        <v>228580</v>
      </c>
      <c r="M11057" s="2">
        <f t="shared" si="2245"/>
        <v>37840</v>
      </c>
      <c r="N11057" s="6">
        <f t="shared" si="2246"/>
        <v>0</v>
      </c>
      <c r="O11057" s="2">
        <f t="shared" si="2247"/>
        <v>9892.5753069223138</v>
      </c>
      <c r="P11057" s="2" t="str">
        <f t="shared" si="2248"/>
        <v/>
      </c>
    </row>
    <row r="11058" spans="1:16">
      <c r="A11058" s="6">
        <v>16</v>
      </c>
      <c r="B11058" s="6">
        <v>20</v>
      </c>
      <c r="C11058" s="6">
        <v>18</v>
      </c>
      <c r="D11058" s="6">
        <f t="shared" si="2236"/>
        <v>54</v>
      </c>
      <c r="E11058" s="5">
        <f t="shared" si="2237"/>
        <v>6616.761100354398</v>
      </c>
      <c r="F11058" s="5">
        <f t="shared" si="2238"/>
        <v>983.16986417423732</v>
      </c>
      <c r="G11058" s="5">
        <f t="shared" si="2239"/>
        <v>1012.9676892512279</v>
      </c>
      <c r="H11058" s="5">
        <f t="shared" si="2240"/>
        <v>8612.8986537798628</v>
      </c>
      <c r="I11058" s="5">
        <f t="shared" si="2241"/>
        <v>720</v>
      </c>
      <c r="J11058" s="5">
        <f t="shared" si="2242"/>
        <v>7892.8986537798628</v>
      </c>
      <c r="K11058" s="2">
        <f t="shared" si="2243"/>
        <v>162029.49051701149</v>
      </c>
      <c r="L11058" s="2">
        <f t="shared" si="2244"/>
        <v>231280</v>
      </c>
      <c r="M11058" s="2">
        <f t="shared" si="2245"/>
        <v>38720</v>
      </c>
      <c r="N11058" s="6">
        <f t="shared" si="2246"/>
        <v>0</v>
      </c>
      <c r="O11058" s="2">
        <f t="shared" si="2247"/>
        <v>10530.509482988506</v>
      </c>
      <c r="P11058" s="2" t="str">
        <f t="shared" si="2248"/>
        <v/>
      </c>
    </row>
    <row r="11059" spans="1:16">
      <c r="A11059" s="6">
        <v>16</v>
      </c>
      <c r="B11059" s="6">
        <v>20</v>
      </c>
      <c r="C11059" s="6">
        <v>19</v>
      </c>
      <c r="D11059" s="6">
        <f t="shared" si="2236"/>
        <v>55</v>
      </c>
      <c r="E11059" s="5">
        <f t="shared" si="2237"/>
        <v>6616.761100354398</v>
      </c>
      <c r="F11059" s="5">
        <f t="shared" si="2238"/>
        <v>983.16986417423732</v>
      </c>
      <c r="G11059" s="5">
        <f t="shared" si="2239"/>
        <v>1082.6092178872495</v>
      </c>
      <c r="H11059" s="5">
        <f t="shared" si="2240"/>
        <v>8682.5401824158853</v>
      </c>
      <c r="I11059" s="5">
        <f t="shared" si="2241"/>
        <v>720</v>
      </c>
      <c r="J11059" s="5">
        <f t="shared" si="2242"/>
        <v>7962.5401824158853</v>
      </c>
      <c r="K11059" s="2">
        <f t="shared" si="2243"/>
        <v>163238.54483360911</v>
      </c>
      <c r="L11059" s="2">
        <f t="shared" si="2244"/>
        <v>233980</v>
      </c>
      <c r="M11059" s="2">
        <f t="shared" si="2245"/>
        <v>39600</v>
      </c>
      <c r="N11059" s="6">
        <f t="shared" si="2246"/>
        <v>0</v>
      </c>
      <c r="O11059" s="2">
        <f t="shared" si="2247"/>
        <v>11141.455166390893</v>
      </c>
      <c r="P11059" s="2" t="str">
        <f t="shared" si="2248"/>
        <v/>
      </c>
    </row>
    <row r="11060" spans="1:16">
      <c r="A11060" s="6">
        <v>16</v>
      </c>
      <c r="B11060" s="6">
        <v>20</v>
      </c>
      <c r="C11060" s="6">
        <v>20</v>
      </c>
      <c r="D11060" s="6">
        <f t="shared" si="2236"/>
        <v>56</v>
      </c>
      <c r="E11060" s="5">
        <f t="shared" si="2237"/>
        <v>6616.761100354398</v>
      </c>
      <c r="F11060" s="5">
        <f t="shared" si="2238"/>
        <v>983.16986417423732</v>
      </c>
      <c r="G11060" s="5">
        <f t="shared" si="2239"/>
        <v>1153.8335085377266</v>
      </c>
      <c r="H11060" s="5">
        <f t="shared" si="2240"/>
        <v>8753.7644730663633</v>
      </c>
      <c r="I11060" s="5">
        <f t="shared" si="2241"/>
        <v>720</v>
      </c>
      <c r="J11060" s="5">
        <f t="shared" si="2242"/>
        <v>8033.7644730663633</v>
      </c>
      <c r="K11060" s="2">
        <f t="shared" si="2243"/>
        <v>164475.07765740214</v>
      </c>
      <c r="L11060" s="2">
        <f t="shared" si="2244"/>
        <v>236680</v>
      </c>
      <c r="M11060" s="2">
        <f t="shared" si="2245"/>
        <v>40480</v>
      </c>
      <c r="N11060" s="6">
        <f t="shared" si="2246"/>
        <v>0</v>
      </c>
      <c r="O11060" s="2">
        <f t="shared" si="2247"/>
        <v>11724.922342597856</v>
      </c>
      <c r="P11060" s="2" t="str">
        <f t="shared" si="2248"/>
        <v/>
      </c>
    </row>
    <row r="11061" spans="1:16">
      <c r="A11061" s="6">
        <v>16</v>
      </c>
      <c r="B11061" s="6">
        <v>20</v>
      </c>
      <c r="C11061" s="6">
        <v>21</v>
      </c>
      <c r="D11061" s="6">
        <f t="shared" si="2236"/>
        <v>57</v>
      </c>
      <c r="E11061" s="5">
        <f t="shared" si="2237"/>
        <v>6616.761100354398</v>
      </c>
      <c r="F11061" s="5">
        <f t="shared" si="2238"/>
        <v>983.16986417423732</v>
      </c>
      <c r="G11061" s="5">
        <f t="shared" si="2239"/>
        <v>1226.6692487641703</v>
      </c>
      <c r="H11061" s="5">
        <f t="shared" si="2240"/>
        <v>8826.6002132928061</v>
      </c>
      <c r="I11061" s="5">
        <f t="shared" si="2241"/>
        <v>720</v>
      </c>
      <c r="J11061" s="5">
        <f t="shared" si="2242"/>
        <v>8106.6002132928061</v>
      </c>
      <c r="K11061" s="2">
        <f t="shared" si="2243"/>
        <v>165739.58703633343</v>
      </c>
      <c r="L11061" s="2">
        <f t="shared" si="2244"/>
        <v>239380</v>
      </c>
      <c r="M11061" s="2">
        <f t="shared" si="2245"/>
        <v>41360</v>
      </c>
      <c r="N11061" s="6">
        <f t="shared" si="2246"/>
        <v>0</v>
      </c>
      <c r="O11061" s="2">
        <f t="shared" si="2247"/>
        <v>12280.412963666575</v>
      </c>
      <c r="P11061" s="2" t="str">
        <f t="shared" si="2248"/>
        <v/>
      </c>
    </row>
    <row r="11062" spans="1:16">
      <c r="A11062" s="6">
        <v>16</v>
      </c>
      <c r="B11062" s="6">
        <v>20</v>
      </c>
      <c r="C11062" s="6">
        <v>22</v>
      </c>
      <c r="D11062" s="6">
        <f t="shared" si="2236"/>
        <v>58</v>
      </c>
      <c r="E11062" s="5">
        <f t="shared" si="2237"/>
        <v>6616.761100354398</v>
      </c>
      <c r="F11062" s="5">
        <f t="shared" si="2238"/>
        <v>983.16986417423732</v>
      </c>
      <c r="G11062" s="5">
        <f t="shared" si="2239"/>
        <v>1301.1455960105666</v>
      </c>
      <c r="H11062" s="5">
        <f t="shared" si="2240"/>
        <v>8901.0765605392025</v>
      </c>
      <c r="I11062" s="5">
        <f t="shared" si="2241"/>
        <v>720</v>
      </c>
      <c r="J11062" s="5">
        <f t="shared" si="2242"/>
        <v>8181.0765605392025</v>
      </c>
      <c r="K11062" s="2">
        <f t="shared" si="2243"/>
        <v>167032.57917602782</v>
      </c>
      <c r="L11062" s="2">
        <f t="shared" si="2244"/>
        <v>242080</v>
      </c>
      <c r="M11062" s="2">
        <f t="shared" si="2245"/>
        <v>42240</v>
      </c>
      <c r="N11062" s="6">
        <f t="shared" si="2246"/>
        <v>0</v>
      </c>
      <c r="O11062" s="2">
        <f t="shared" si="2247"/>
        <v>12807.420823972177</v>
      </c>
      <c r="P11062" s="2" t="str">
        <f t="shared" si="2248"/>
        <v/>
      </c>
    </row>
    <row r="11063" spans="1:16">
      <c r="A11063" s="6">
        <v>16</v>
      </c>
      <c r="B11063" s="6">
        <v>20</v>
      </c>
      <c r="C11063" s="6">
        <v>23</v>
      </c>
      <c r="D11063" s="6">
        <f t="shared" si="2236"/>
        <v>59</v>
      </c>
      <c r="E11063" s="5">
        <f t="shared" si="2237"/>
        <v>6616.761100354398</v>
      </c>
      <c r="F11063" s="5">
        <f t="shared" si="2238"/>
        <v>983.16986417423732</v>
      </c>
      <c r="G11063" s="5">
        <f t="shared" si="2239"/>
        <v>1377.292184868003</v>
      </c>
      <c r="H11063" s="5">
        <f t="shared" si="2240"/>
        <v>8977.2231493966392</v>
      </c>
      <c r="I11063" s="5">
        <f t="shared" si="2241"/>
        <v>720</v>
      </c>
      <c r="J11063" s="5">
        <f t="shared" si="2242"/>
        <v>8257.2231493966392</v>
      </c>
      <c r="K11063" s="2">
        <f t="shared" si="2243"/>
        <v>168354.56856591388</v>
      </c>
      <c r="L11063" s="2">
        <f t="shared" si="2244"/>
        <v>244780</v>
      </c>
      <c r="M11063" s="2">
        <f t="shared" si="2245"/>
        <v>43120</v>
      </c>
      <c r="N11063" s="6">
        <f t="shared" si="2246"/>
        <v>0</v>
      </c>
      <c r="O11063" s="2">
        <f t="shared" si="2247"/>
        <v>13305.431434086116</v>
      </c>
      <c r="P11063" s="2" t="str">
        <f t="shared" si="2248"/>
        <v/>
      </c>
    </row>
    <row r="11064" spans="1:16">
      <c r="A11064" s="6">
        <v>16</v>
      </c>
      <c r="B11064" s="6">
        <v>20</v>
      </c>
      <c r="C11064" s="6">
        <v>24</v>
      </c>
      <c r="D11064" s="6">
        <f t="shared" si="2236"/>
        <v>60</v>
      </c>
      <c r="E11064" s="5">
        <f t="shared" si="2237"/>
        <v>6616.761100354398</v>
      </c>
      <c r="F11064" s="5">
        <f t="shared" si="2238"/>
        <v>983.16986417423732</v>
      </c>
      <c r="G11064" s="5">
        <f t="shared" si="2239"/>
        <v>1455.1391344474989</v>
      </c>
      <c r="H11064" s="5">
        <f t="shared" si="2240"/>
        <v>9055.0700989761353</v>
      </c>
      <c r="I11064" s="5">
        <f t="shared" si="2241"/>
        <v>720</v>
      </c>
      <c r="J11064" s="5">
        <f t="shared" si="2242"/>
        <v>8335.0700989761353</v>
      </c>
      <c r="K11064" s="2">
        <f t="shared" si="2243"/>
        <v>169706.07810722457</v>
      </c>
      <c r="L11064" s="2">
        <f t="shared" si="2244"/>
        <v>247480</v>
      </c>
      <c r="M11064" s="2">
        <f t="shared" si="2245"/>
        <v>44000</v>
      </c>
      <c r="N11064" s="6">
        <f t="shared" si="2246"/>
        <v>0</v>
      </c>
      <c r="O11064" s="2">
        <f t="shared" si="2247"/>
        <v>13773.921892775426</v>
      </c>
      <c r="P11064" s="2" t="str">
        <f t="shared" si="2248"/>
        <v/>
      </c>
    </row>
    <row r="11065" spans="1:16">
      <c r="A11065" s="6">
        <v>16</v>
      </c>
      <c r="B11065" s="6">
        <v>20</v>
      </c>
      <c r="C11065" s="6">
        <v>25</v>
      </c>
      <c r="D11065" s="6">
        <f t="shared" si="2236"/>
        <v>61</v>
      </c>
      <c r="E11065" s="5">
        <f t="shared" si="2237"/>
        <v>6616.761100354398</v>
      </c>
      <c r="F11065" s="5">
        <f t="shared" si="2238"/>
        <v>983.16986417423732</v>
      </c>
      <c r="G11065" s="5">
        <f t="shared" si="2239"/>
        <v>1534.7170558625965</v>
      </c>
      <c r="H11065" s="5">
        <f t="shared" si="2240"/>
        <v>9134.6480203912324</v>
      </c>
      <c r="I11065" s="5">
        <f t="shared" si="2241"/>
        <v>720</v>
      </c>
      <c r="J11065" s="5">
        <f t="shared" si="2242"/>
        <v>8414.6480203912324</v>
      </c>
      <c r="K11065" s="2">
        <f t="shared" si="2243"/>
        <v>171087.63924290333</v>
      </c>
      <c r="L11065" s="2">
        <f t="shared" si="2244"/>
        <v>250180</v>
      </c>
      <c r="M11065" s="2">
        <f t="shared" si="2245"/>
        <v>44880</v>
      </c>
      <c r="N11065" s="6">
        <f t="shared" si="2246"/>
        <v>0</v>
      </c>
      <c r="O11065" s="2">
        <f t="shared" si="2247"/>
        <v>14212.360757096671</v>
      </c>
      <c r="P11065" s="2" t="str">
        <f t="shared" si="2248"/>
        <v/>
      </c>
    </row>
    <row r="11066" spans="1:16">
      <c r="A11066" s="6">
        <v>16</v>
      </c>
      <c r="B11066" s="6">
        <v>20</v>
      </c>
      <c r="C11066" s="6">
        <v>26</v>
      </c>
      <c r="D11066" s="6">
        <f t="shared" si="2236"/>
        <v>62</v>
      </c>
      <c r="E11066" s="5">
        <f t="shared" si="2237"/>
        <v>6616.761100354398</v>
      </c>
      <c r="F11066" s="5">
        <f t="shared" si="2238"/>
        <v>983.16986417423732</v>
      </c>
      <c r="G11066" s="5">
        <f t="shared" si="2239"/>
        <v>1616.0570598233144</v>
      </c>
      <c r="H11066" s="5">
        <f t="shared" si="2240"/>
        <v>9215.988024351951</v>
      </c>
      <c r="I11066" s="5">
        <f t="shared" si="2241"/>
        <v>720</v>
      </c>
      <c r="J11066" s="5">
        <f t="shared" si="2242"/>
        <v>8495.988024351951</v>
      </c>
      <c r="K11066" s="2">
        <f t="shared" si="2243"/>
        <v>172499.7920894436</v>
      </c>
      <c r="L11066" s="2">
        <f t="shared" si="2244"/>
        <v>252880</v>
      </c>
      <c r="M11066" s="2">
        <f t="shared" si="2245"/>
        <v>45760</v>
      </c>
      <c r="N11066" s="6">
        <f t="shared" si="2246"/>
        <v>0</v>
      </c>
      <c r="O11066" s="2">
        <f t="shared" si="2247"/>
        <v>14620.207910556404</v>
      </c>
      <c r="P11066" s="2" t="str">
        <f t="shared" si="2248"/>
        <v/>
      </c>
    </row>
    <row r="11067" spans="1:16">
      <c r="A11067" s="6">
        <v>16</v>
      </c>
      <c r="B11067" s="6">
        <v>20</v>
      </c>
      <c r="C11067" s="6">
        <v>27</v>
      </c>
      <c r="D11067" s="6">
        <f t="shared" si="2236"/>
        <v>63</v>
      </c>
      <c r="E11067" s="5">
        <f t="shared" si="2237"/>
        <v>6616.761100354398</v>
      </c>
      <c r="F11067" s="5">
        <f t="shared" si="2238"/>
        <v>983.16986417423732</v>
      </c>
      <c r="G11067" s="5">
        <f t="shared" si="2239"/>
        <v>1699.1907643430709</v>
      </c>
      <c r="H11067" s="5">
        <f t="shared" si="2240"/>
        <v>9299.1217288717071</v>
      </c>
      <c r="I11067" s="5">
        <f t="shared" si="2241"/>
        <v>720</v>
      </c>
      <c r="J11067" s="5">
        <f t="shared" si="2242"/>
        <v>8579.1217288717071</v>
      </c>
      <c r="K11067" s="2">
        <f t="shared" si="2243"/>
        <v>173943.08557068935</v>
      </c>
      <c r="L11067" s="2">
        <f t="shared" si="2244"/>
        <v>255580</v>
      </c>
      <c r="M11067" s="2">
        <f t="shared" si="2245"/>
        <v>46640</v>
      </c>
      <c r="N11067" s="6">
        <f t="shared" si="2246"/>
        <v>0</v>
      </c>
      <c r="O11067" s="2">
        <f t="shared" si="2247"/>
        <v>14996.914429310651</v>
      </c>
      <c r="P11067" s="2" t="str">
        <f t="shared" si="2248"/>
        <v/>
      </c>
    </row>
    <row r="11068" spans="1:16">
      <c r="A11068" s="6">
        <v>16</v>
      </c>
      <c r="B11068" s="6">
        <v>20</v>
      </c>
      <c r="C11068" s="6">
        <v>28</v>
      </c>
      <c r="D11068" s="6">
        <f t="shared" si="2236"/>
        <v>64</v>
      </c>
      <c r="E11068" s="5">
        <f t="shared" si="2237"/>
        <v>6616.761100354398</v>
      </c>
      <c r="F11068" s="5">
        <f t="shared" si="2238"/>
        <v>983.16986417423732</v>
      </c>
      <c r="G11068" s="5">
        <f t="shared" si="2239"/>
        <v>1784.1503025602246</v>
      </c>
      <c r="H11068" s="5">
        <f t="shared" si="2240"/>
        <v>9384.0812670888608</v>
      </c>
      <c r="I11068" s="5">
        <f t="shared" si="2241"/>
        <v>720</v>
      </c>
      <c r="J11068" s="5">
        <f t="shared" si="2242"/>
        <v>8664.0812670888608</v>
      </c>
      <c r="K11068" s="2">
        <f t="shared" si="2243"/>
        <v>175418.07755362606</v>
      </c>
      <c r="L11068" s="2">
        <f t="shared" si="2244"/>
        <v>258280</v>
      </c>
      <c r="M11068" s="2">
        <f t="shared" si="2245"/>
        <v>47520</v>
      </c>
      <c r="N11068" s="6">
        <f t="shared" si="2246"/>
        <v>0</v>
      </c>
      <c r="O11068" s="2">
        <f t="shared" si="2247"/>
        <v>15341.922446373937</v>
      </c>
      <c r="P11068" s="2" t="str">
        <f t="shared" si="2248"/>
        <v/>
      </c>
    </row>
    <row r="11069" spans="1:16">
      <c r="A11069" s="6">
        <v>16</v>
      </c>
      <c r="B11069" s="6">
        <v>20</v>
      </c>
      <c r="C11069" s="6">
        <v>29</v>
      </c>
      <c r="D11069" s="6">
        <f t="shared" si="2236"/>
        <v>65</v>
      </c>
      <c r="E11069" s="5">
        <f t="shared" si="2237"/>
        <v>6616.761100354398</v>
      </c>
      <c r="F11069" s="5">
        <f t="shared" si="2238"/>
        <v>983.16986417423732</v>
      </c>
      <c r="G11069" s="5">
        <f t="shared" si="2239"/>
        <v>1870.9683306758782</v>
      </c>
      <c r="H11069" s="5">
        <f t="shared" si="2240"/>
        <v>9470.8992952045137</v>
      </c>
      <c r="I11069" s="5">
        <f t="shared" si="2241"/>
        <v>720</v>
      </c>
      <c r="J11069" s="5">
        <f t="shared" si="2242"/>
        <v>8750.8992952045137</v>
      </c>
      <c r="K11069" s="2">
        <f t="shared" si="2243"/>
        <v>176925.33498618947</v>
      </c>
      <c r="L11069" s="2">
        <f t="shared" si="2244"/>
        <v>260980</v>
      </c>
      <c r="M11069" s="2">
        <f t="shared" si="2245"/>
        <v>48400</v>
      </c>
      <c r="N11069" s="6">
        <f t="shared" si="2246"/>
        <v>0</v>
      </c>
      <c r="O11069" s="2">
        <f t="shared" si="2247"/>
        <v>15654.665013810532</v>
      </c>
      <c r="P11069" s="2" t="str">
        <f t="shared" si="2248"/>
        <v/>
      </c>
    </row>
    <row r="11070" spans="1:16">
      <c r="A11070" s="6">
        <v>16</v>
      </c>
      <c r="B11070" s="6">
        <v>20</v>
      </c>
      <c r="C11070" s="6">
        <v>30</v>
      </c>
      <c r="D11070" s="6">
        <f t="shared" si="2236"/>
        <v>66</v>
      </c>
      <c r="E11070" s="5">
        <f t="shared" si="2237"/>
        <v>6616.761100354398</v>
      </c>
      <c r="F11070" s="5">
        <f t="shared" si="2238"/>
        <v>983.16986417423732</v>
      </c>
      <c r="G11070" s="5">
        <f t="shared" si="2239"/>
        <v>1959.6780360096488</v>
      </c>
      <c r="H11070" s="5">
        <f t="shared" si="2240"/>
        <v>9559.6090005382848</v>
      </c>
      <c r="I11070" s="5">
        <f t="shared" si="2241"/>
        <v>720</v>
      </c>
      <c r="J11070" s="5">
        <f t="shared" si="2242"/>
        <v>8839.6090005382848</v>
      </c>
      <c r="K11070" s="2">
        <f t="shared" si="2243"/>
        <v>178465.43403712299</v>
      </c>
      <c r="L11070" s="2">
        <f t="shared" si="2244"/>
        <v>263680</v>
      </c>
      <c r="M11070" s="2">
        <f t="shared" si="2245"/>
        <v>49280</v>
      </c>
      <c r="N11070" s="6">
        <f t="shared" si="2246"/>
        <v>0</v>
      </c>
      <c r="O11070" s="2">
        <f t="shared" si="2247"/>
        <v>15934.565962877008</v>
      </c>
      <c r="P11070" s="2" t="str">
        <f t="shared" si="2248"/>
        <v/>
      </c>
    </row>
    <row r="11071" spans="1:16">
      <c r="A11071" s="6">
        <v>17</v>
      </c>
      <c r="B11071" s="6">
        <v>0</v>
      </c>
      <c r="C11071" s="6">
        <v>0</v>
      </c>
      <c r="D11071" s="6">
        <f t="shared" si="2236"/>
        <v>17</v>
      </c>
      <c r="E11071" s="5">
        <f t="shared" si="2237"/>
        <v>7733.3395360392033</v>
      </c>
      <c r="F11071" s="5">
        <f t="shared" si="2238"/>
        <v>0</v>
      </c>
      <c r="G11071" s="5">
        <f t="shared" si="2239"/>
        <v>0</v>
      </c>
      <c r="H11071" s="5">
        <f t="shared" si="2240"/>
        <v>7733.3395360392033</v>
      </c>
      <c r="I11071" s="5">
        <f t="shared" si="2241"/>
        <v>720</v>
      </c>
      <c r="J11071" s="5">
        <f t="shared" si="2242"/>
        <v>7013.3395360392033</v>
      </c>
      <c r="K11071" s="2">
        <f t="shared" si="2243"/>
        <v>146759.36694512505</v>
      </c>
      <c r="L11071" s="2">
        <f t="shared" si="2244"/>
        <v>149600</v>
      </c>
      <c r="M11071" s="2">
        <f t="shared" si="2245"/>
        <v>14960</v>
      </c>
      <c r="N11071" s="6">
        <f t="shared" si="2246"/>
        <v>0</v>
      </c>
      <c r="O11071" s="2">
        <f t="shared" si="2247"/>
        <v>-32119.366945125046</v>
      </c>
      <c r="P11071" s="2" t="str">
        <f t="shared" si="2248"/>
        <v/>
      </c>
    </row>
    <row r="11072" spans="1:16">
      <c r="A11072" s="6">
        <v>17</v>
      </c>
      <c r="B11072" s="6">
        <v>0</v>
      </c>
      <c r="C11072" s="6">
        <v>1</v>
      </c>
      <c r="D11072" s="6">
        <f t="shared" si="2236"/>
        <v>18</v>
      </c>
      <c r="E11072" s="5">
        <f t="shared" si="2237"/>
        <v>7733.3395360392033</v>
      </c>
      <c r="F11072" s="5">
        <f t="shared" si="2238"/>
        <v>0</v>
      </c>
      <c r="G11072" s="5">
        <f t="shared" si="2239"/>
        <v>45.5625</v>
      </c>
      <c r="H11072" s="5">
        <f t="shared" si="2240"/>
        <v>7778.9020360392033</v>
      </c>
      <c r="I11072" s="5">
        <f t="shared" si="2241"/>
        <v>720</v>
      </c>
      <c r="J11072" s="5">
        <f t="shared" si="2242"/>
        <v>7058.9020360392033</v>
      </c>
      <c r="K11072" s="2">
        <f t="shared" si="2243"/>
        <v>147550.38257012505</v>
      </c>
      <c r="L11072" s="2">
        <f t="shared" si="2244"/>
        <v>152300</v>
      </c>
      <c r="M11072" s="2">
        <f t="shared" si="2245"/>
        <v>15840</v>
      </c>
      <c r="N11072" s="6">
        <f t="shared" si="2246"/>
        <v>0</v>
      </c>
      <c r="O11072" s="2">
        <f t="shared" si="2247"/>
        <v>-31090.382570125046</v>
      </c>
      <c r="P11072" s="2" t="str">
        <f t="shared" si="2248"/>
        <v/>
      </c>
    </row>
    <row r="11073" spans="1:16">
      <c r="A11073" s="6">
        <v>17</v>
      </c>
      <c r="B11073" s="6">
        <v>0</v>
      </c>
      <c r="C11073" s="6">
        <v>2</v>
      </c>
      <c r="D11073" s="6">
        <f t="shared" si="2236"/>
        <v>19</v>
      </c>
      <c r="E11073" s="5">
        <f t="shared" si="2237"/>
        <v>7733.3395360392033</v>
      </c>
      <c r="F11073" s="5">
        <f t="shared" si="2238"/>
        <v>0</v>
      </c>
      <c r="G11073" s="5">
        <f t="shared" si="2239"/>
        <v>92.264062499999994</v>
      </c>
      <c r="H11073" s="5">
        <f t="shared" si="2240"/>
        <v>7825.6035985392036</v>
      </c>
      <c r="I11073" s="5">
        <f t="shared" si="2241"/>
        <v>720</v>
      </c>
      <c r="J11073" s="5">
        <f t="shared" si="2242"/>
        <v>7105.6035985392036</v>
      </c>
      <c r="K11073" s="2">
        <f t="shared" si="2243"/>
        <v>148361.17358575005</v>
      </c>
      <c r="L11073" s="2">
        <f t="shared" si="2244"/>
        <v>155000</v>
      </c>
      <c r="M11073" s="2">
        <f t="shared" si="2245"/>
        <v>16720</v>
      </c>
      <c r="N11073" s="6">
        <f t="shared" si="2246"/>
        <v>0</v>
      </c>
      <c r="O11073" s="2">
        <f t="shared" si="2247"/>
        <v>-30081.173585750046</v>
      </c>
      <c r="P11073" s="2" t="str">
        <f t="shared" si="2248"/>
        <v/>
      </c>
    </row>
    <row r="11074" spans="1:16">
      <c r="A11074" s="6">
        <v>17</v>
      </c>
      <c r="B11074" s="6">
        <v>0</v>
      </c>
      <c r="C11074" s="6">
        <v>3</v>
      </c>
      <c r="D11074" s="6">
        <f t="shared" si="2236"/>
        <v>20</v>
      </c>
      <c r="E11074" s="5">
        <f t="shared" si="2237"/>
        <v>7733.3395360392033</v>
      </c>
      <c r="F11074" s="5">
        <f t="shared" si="2238"/>
        <v>0</v>
      </c>
      <c r="G11074" s="5">
        <f t="shared" si="2239"/>
        <v>140.12604492187498</v>
      </c>
      <c r="H11074" s="5">
        <f t="shared" si="2240"/>
        <v>7873.4655809610786</v>
      </c>
      <c r="I11074" s="5">
        <f t="shared" si="2241"/>
        <v>720</v>
      </c>
      <c r="J11074" s="5">
        <f t="shared" si="2242"/>
        <v>7153.4655809610786</v>
      </c>
      <c r="K11074" s="2">
        <f t="shared" si="2243"/>
        <v>149192.11078057426</v>
      </c>
      <c r="L11074" s="2">
        <f t="shared" si="2244"/>
        <v>157700</v>
      </c>
      <c r="M11074" s="2">
        <f t="shared" si="2245"/>
        <v>17600</v>
      </c>
      <c r="N11074" s="6">
        <f t="shared" si="2246"/>
        <v>0</v>
      </c>
      <c r="O11074" s="2">
        <f t="shared" si="2247"/>
        <v>-29092.110780574265</v>
      </c>
      <c r="P11074" s="2" t="str">
        <f t="shared" si="2248"/>
        <v/>
      </c>
    </row>
    <row r="11075" spans="1:16">
      <c r="A11075" s="6">
        <v>17</v>
      </c>
      <c r="B11075" s="6">
        <v>0</v>
      </c>
      <c r="C11075" s="6">
        <v>4</v>
      </c>
      <c r="D11075" s="6">
        <f t="shared" si="2236"/>
        <v>21</v>
      </c>
      <c r="E11075" s="5">
        <f t="shared" si="2237"/>
        <v>7733.3395360392033</v>
      </c>
      <c r="F11075" s="5">
        <f t="shared" si="2238"/>
        <v>0</v>
      </c>
      <c r="G11075" s="5">
        <f t="shared" si="2239"/>
        <v>189.17016064453125</v>
      </c>
      <c r="H11075" s="5">
        <f t="shared" si="2240"/>
        <v>7922.5096966837345</v>
      </c>
      <c r="I11075" s="5">
        <f t="shared" si="2241"/>
        <v>720</v>
      </c>
      <c r="J11075" s="5">
        <f t="shared" si="2242"/>
        <v>7202.5096966837345</v>
      </c>
      <c r="K11075" s="2">
        <f t="shared" si="2243"/>
        <v>150043.57112298149</v>
      </c>
      <c r="L11075" s="2">
        <f t="shared" si="2244"/>
        <v>160400</v>
      </c>
      <c r="M11075" s="2">
        <f t="shared" si="2245"/>
        <v>18480</v>
      </c>
      <c r="N11075" s="6">
        <f t="shared" si="2246"/>
        <v>0</v>
      </c>
      <c r="O11075" s="2">
        <f t="shared" si="2247"/>
        <v>-28123.571122981491</v>
      </c>
      <c r="P11075" s="2" t="str">
        <f t="shared" si="2248"/>
        <v/>
      </c>
    </row>
    <row r="11076" spans="1:16">
      <c r="A11076" s="6">
        <v>17</v>
      </c>
      <c r="B11076" s="6">
        <v>0</v>
      </c>
      <c r="C11076" s="6">
        <v>5</v>
      </c>
      <c r="D11076" s="6">
        <f t="shared" ref="D11076:D11139" si="2249">A11076+B11076+C11076</f>
        <v>22</v>
      </c>
      <c r="E11076" s="5">
        <f t="shared" ref="E11076:E11139" si="2250">IF(A11076=0,0,A11076*LABOR_HRS_WK_TOM*SEASON_WEEKS*(1+DIM_PCT_TOM)^A11076)</f>
        <v>7733.3395360392033</v>
      </c>
      <c r="F11076" s="5">
        <f t="shared" ref="F11076:F11139" si="2251">IF(B11076=0,0,B11076*LABOR_HRS_WK_CAR*SEASON_WEEKS*(1+DIM_PCT_CAR)^B11076)</f>
        <v>0</v>
      </c>
      <c r="G11076" s="5">
        <f t="shared" ref="G11076:G11139" si="2252">IF(C11076=0,0,C11076*LABOR_HRS_WK_MES*SEASON_WEEKS*(1+DIM_PCT_MES)^C11076)</f>
        <v>239.41848456573481</v>
      </c>
      <c r="H11076" s="5">
        <f t="shared" ref="H11076:H11139" si="2253">E11076+F11076+G11076</f>
        <v>7972.7580206049379</v>
      </c>
      <c r="I11076" s="5">
        <f t="shared" ref="I11076:I11139" si="2254">MIN(H11076,FARMER_HRS)</f>
        <v>720</v>
      </c>
      <c r="J11076" s="5">
        <f t="shared" ref="J11076:J11139" si="2255">MAX(0,H11076-FARMER_HRS)</f>
        <v>7252.7580206049379</v>
      </c>
      <c r="K11076" s="2">
        <f t="shared" ref="K11076:K11139" si="2256">I11076*FARMER_RATE+J11076*TEMP_WORKER_RATE</f>
        <v>150915.93785772461</v>
      </c>
      <c r="L11076" s="2">
        <f t="shared" ref="L11076:L11139" si="2257">A11076*PRICE_TOM+B11076*PRICE_CAR+C11076*PRICE_MES</f>
        <v>163100</v>
      </c>
      <c r="M11076" s="2">
        <f t="shared" ref="M11076:M11139" si="2258">A11076*FERT_BED_TOM+B11076*FERT_BED_CAR+C11076*FERT_BED_MES</f>
        <v>19360</v>
      </c>
      <c r="N11076" s="6">
        <f t="shared" ref="N11076:N11139" si="2259">IF(AND(D11076&lt;=TOTAL_BEDS,J11076&lt;=TEMP_WORKER_MAX*TEMP_WORKER_HRS),1,0)</f>
        <v>0</v>
      </c>
      <c r="O11076" s="2">
        <f t="shared" ref="O11076:O11139" si="2260">L11076-M11076-K11076-FIXED_COSTS</f>
        <v>-27175.93785772461</v>
      </c>
      <c r="P11076" s="2" t="str">
        <f t="shared" ref="P11076:P11139" si="2261">IF(N11076=1,O11076,"")</f>
        <v/>
      </c>
    </row>
    <row r="11077" spans="1:16">
      <c r="A11077" s="6">
        <v>17</v>
      </c>
      <c r="B11077" s="6">
        <v>0</v>
      </c>
      <c r="C11077" s="6">
        <v>6</v>
      </c>
      <c r="D11077" s="6">
        <f t="shared" si="2249"/>
        <v>23</v>
      </c>
      <c r="E11077" s="5">
        <f t="shared" si="2250"/>
        <v>7733.3395360392033</v>
      </c>
      <c r="F11077" s="5">
        <f t="shared" si="2251"/>
        <v>0</v>
      </c>
      <c r="G11077" s="5">
        <f t="shared" si="2252"/>
        <v>290.89345874736784</v>
      </c>
      <c r="H11077" s="5">
        <f t="shared" si="2253"/>
        <v>8024.232994786571</v>
      </c>
      <c r="I11077" s="5">
        <f t="shared" si="2254"/>
        <v>720</v>
      </c>
      <c r="J11077" s="5">
        <f t="shared" si="2255"/>
        <v>7304.232994786571</v>
      </c>
      <c r="K11077" s="2">
        <f t="shared" si="2256"/>
        <v>151809.6006039335</v>
      </c>
      <c r="L11077" s="2">
        <f t="shared" si="2257"/>
        <v>165800</v>
      </c>
      <c r="M11077" s="2">
        <f t="shared" si="2258"/>
        <v>20240</v>
      </c>
      <c r="N11077" s="6">
        <f t="shared" si="2259"/>
        <v>0</v>
      </c>
      <c r="O11077" s="2">
        <f t="shared" si="2260"/>
        <v>-26249.600603933504</v>
      </c>
      <c r="P11077" s="2" t="str">
        <f t="shared" si="2261"/>
        <v/>
      </c>
    </row>
    <row r="11078" spans="1:16">
      <c r="A11078" s="6">
        <v>17</v>
      </c>
      <c r="B11078" s="6">
        <v>0</v>
      </c>
      <c r="C11078" s="6">
        <v>7</v>
      </c>
      <c r="D11078" s="6">
        <f t="shared" si="2249"/>
        <v>24</v>
      </c>
      <c r="E11078" s="5">
        <f t="shared" si="2250"/>
        <v>7733.3395360392033</v>
      </c>
      <c r="F11078" s="5">
        <f t="shared" si="2251"/>
        <v>0</v>
      </c>
      <c r="G11078" s="5">
        <f t="shared" si="2252"/>
        <v>343.61789814532818</v>
      </c>
      <c r="H11078" s="5">
        <f t="shared" si="2253"/>
        <v>8076.9574341845318</v>
      </c>
      <c r="I11078" s="5">
        <f t="shared" si="2254"/>
        <v>720</v>
      </c>
      <c r="J11078" s="5">
        <f t="shared" si="2255"/>
        <v>7356.9574341845318</v>
      </c>
      <c r="K11078" s="2">
        <f t="shared" si="2256"/>
        <v>152724.95545459256</v>
      </c>
      <c r="L11078" s="2">
        <f t="shared" si="2257"/>
        <v>168500</v>
      </c>
      <c r="M11078" s="2">
        <f t="shared" si="2258"/>
        <v>21120</v>
      </c>
      <c r="N11078" s="6">
        <f t="shared" si="2259"/>
        <v>0</v>
      </c>
      <c r="O11078" s="2">
        <f t="shared" si="2260"/>
        <v>-25344.955454592564</v>
      </c>
      <c r="P11078" s="2" t="str">
        <f t="shared" si="2261"/>
        <v/>
      </c>
    </row>
    <row r="11079" spans="1:16">
      <c r="A11079" s="6">
        <v>17</v>
      </c>
      <c r="B11079" s="6">
        <v>0</v>
      </c>
      <c r="C11079" s="6">
        <v>8</v>
      </c>
      <c r="D11079" s="6">
        <f t="shared" si="2249"/>
        <v>25</v>
      </c>
      <c r="E11079" s="5">
        <f t="shared" si="2250"/>
        <v>7733.3395360392033</v>
      </c>
      <c r="F11079" s="5">
        <f t="shared" si="2251"/>
        <v>0</v>
      </c>
      <c r="G11079" s="5">
        <f t="shared" si="2252"/>
        <v>397.61499642530839</v>
      </c>
      <c r="H11079" s="5">
        <f t="shared" si="2253"/>
        <v>8130.9545324645114</v>
      </c>
      <c r="I11079" s="5">
        <f t="shared" si="2254"/>
        <v>720</v>
      </c>
      <c r="J11079" s="5">
        <f t="shared" si="2255"/>
        <v>7410.9545324645114</v>
      </c>
      <c r="K11079" s="2">
        <f t="shared" si="2256"/>
        <v>153662.40507750888</v>
      </c>
      <c r="L11079" s="2">
        <f t="shared" si="2257"/>
        <v>171200</v>
      </c>
      <c r="M11079" s="2">
        <f t="shared" si="2258"/>
        <v>22000</v>
      </c>
      <c r="N11079" s="6">
        <f t="shared" si="2259"/>
        <v>0</v>
      </c>
      <c r="O11079" s="2">
        <f t="shared" si="2260"/>
        <v>-24462.405077508884</v>
      </c>
      <c r="P11079" s="2" t="str">
        <f t="shared" si="2261"/>
        <v/>
      </c>
    </row>
    <row r="11080" spans="1:16">
      <c r="A11080" s="6">
        <v>17</v>
      </c>
      <c r="B11080" s="6">
        <v>0</v>
      </c>
      <c r="C11080" s="6">
        <v>9</v>
      </c>
      <c r="D11080" s="6">
        <f t="shared" si="2249"/>
        <v>26</v>
      </c>
      <c r="E11080" s="5">
        <f t="shared" si="2250"/>
        <v>7733.3395360392033</v>
      </c>
      <c r="F11080" s="5">
        <f t="shared" si="2251"/>
        <v>0</v>
      </c>
      <c r="G11080" s="5">
        <f t="shared" si="2252"/>
        <v>452.90833186570285</v>
      </c>
      <c r="H11080" s="5">
        <f t="shared" si="2253"/>
        <v>8186.2478679049063</v>
      </c>
      <c r="I11080" s="5">
        <f t="shared" si="2254"/>
        <v>720</v>
      </c>
      <c r="J11080" s="5">
        <f t="shared" si="2255"/>
        <v>7466.2478679049063</v>
      </c>
      <c r="K11080" s="2">
        <f t="shared" si="2256"/>
        <v>154622.35881779352</v>
      </c>
      <c r="L11080" s="2">
        <f t="shared" si="2257"/>
        <v>173900</v>
      </c>
      <c r="M11080" s="2">
        <f t="shared" si="2258"/>
        <v>22880</v>
      </c>
      <c r="N11080" s="6">
        <f t="shared" si="2259"/>
        <v>0</v>
      </c>
      <c r="O11080" s="2">
        <f t="shared" si="2260"/>
        <v>-23602.358817793516</v>
      </c>
      <c r="P11080" s="2" t="str">
        <f t="shared" si="2261"/>
        <v/>
      </c>
    </row>
    <row r="11081" spans="1:16">
      <c r="A11081" s="6">
        <v>17</v>
      </c>
      <c r="B11081" s="6">
        <v>0</v>
      </c>
      <c r="C11081" s="6">
        <v>10</v>
      </c>
      <c r="D11081" s="6">
        <f t="shared" si="2249"/>
        <v>27</v>
      </c>
      <c r="E11081" s="5">
        <f t="shared" si="2250"/>
        <v>7733.3395360392033</v>
      </c>
      <c r="F11081" s="5">
        <f t="shared" si="2251"/>
        <v>0</v>
      </c>
      <c r="G11081" s="5">
        <f t="shared" si="2252"/>
        <v>509.52187334891573</v>
      </c>
      <c r="H11081" s="5">
        <f t="shared" si="2253"/>
        <v>8242.8614093881188</v>
      </c>
      <c r="I11081" s="5">
        <f t="shared" si="2254"/>
        <v>720</v>
      </c>
      <c r="J11081" s="5">
        <f t="shared" si="2255"/>
        <v>7522.8614093881188</v>
      </c>
      <c r="K11081" s="2">
        <f t="shared" si="2256"/>
        <v>155605.23280187708</v>
      </c>
      <c r="L11081" s="2">
        <f t="shared" si="2257"/>
        <v>176600</v>
      </c>
      <c r="M11081" s="2">
        <f t="shared" si="2258"/>
        <v>23760</v>
      </c>
      <c r="N11081" s="6">
        <f t="shared" si="2259"/>
        <v>0</v>
      </c>
      <c r="O11081" s="2">
        <f t="shared" si="2260"/>
        <v>-22765.232801877079</v>
      </c>
      <c r="P11081" s="2" t="str">
        <f t="shared" si="2261"/>
        <v/>
      </c>
    </row>
    <row r="11082" spans="1:16">
      <c r="A11082" s="6">
        <v>17</v>
      </c>
      <c r="B11082" s="6">
        <v>0</v>
      </c>
      <c r="C11082" s="6">
        <v>11</v>
      </c>
      <c r="D11082" s="6">
        <f t="shared" si="2249"/>
        <v>28</v>
      </c>
      <c r="E11082" s="5">
        <f t="shared" si="2250"/>
        <v>7733.3395360392033</v>
      </c>
      <c r="F11082" s="5">
        <f t="shared" si="2251"/>
        <v>0</v>
      </c>
      <c r="G11082" s="5">
        <f t="shared" si="2252"/>
        <v>567.47998644235474</v>
      </c>
      <c r="H11082" s="5">
        <f t="shared" si="2253"/>
        <v>8300.8195224815572</v>
      </c>
      <c r="I11082" s="5">
        <f t="shared" si="2254"/>
        <v>720</v>
      </c>
      <c r="J11082" s="5">
        <f t="shared" si="2255"/>
        <v>7580.8195224815572</v>
      </c>
      <c r="K11082" s="2">
        <f t="shared" si="2256"/>
        <v>156611.45004308259</v>
      </c>
      <c r="L11082" s="2">
        <f t="shared" si="2257"/>
        <v>179300</v>
      </c>
      <c r="M11082" s="2">
        <f t="shared" si="2258"/>
        <v>24640</v>
      </c>
      <c r="N11082" s="6">
        <f t="shared" si="2259"/>
        <v>0</v>
      </c>
      <c r="O11082" s="2">
        <f t="shared" si="2260"/>
        <v>-21951.450043082586</v>
      </c>
      <c r="P11082" s="2" t="str">
        <f t="shared" si="2261"/>
        <v/>
      </c>
    </row>
    <row r="11083" spans="1:16">
      <c r="A11083" s="6">
        <v>17</v>
      </c>
      <c r="B11083" s="6">
        <v>0</v>
      </c>
      <c r="C11083" s="6">
        <v>12</v>
      </c>
      <c r="D11083" s="6">
        <f t="shared" si="2249"/>
        <v>29</v>
      </c>
      <c r="E11083" s="5">
        <f t="shared" si="2250"/>
        <v>7733.3395360392033</v>
      </c>
      <c r="F11083" s="5">
        <f t="shared" si="2251"/>
        <v>0</v>
      </c>
      <c r="G11083" s="5">
        <f t="shared" si="2252"/>
        <v>626.80743957041921</v>
      </c>
      <c r="H11083" s="5">
        <f t="shared" si="2253"/>
        <v>8360.146975609623</v>
      </c>
      <c r="I11083" s="5">
        <f t="shared" si="2254"/>
        <v>720</v>
      </c>
      <c r="J11083" s="5">
        <f t="shared" si="2255"/>
        <v>7640.146975609623</v>
      </c>
      <c r="K11083" s="2">
        <f t="shared" si="2256"/>
        <v>157641.44054877816</v>
      </c>
      <c r="L11083" s="2">
        <f t="shared" si="2257"/>
        <v>182000</v>
      </c>
      <c r="M11083" s="2">
        <f t="shared" si="2258"/>
        <v>25520</v>
      </c>
      <c r="N11083" s="6">
        <f t="shared" si="2259"/>
        <v>0</v>
      </c>
      <c r="O11083" s="2">
        <f t="shared" si="2260"/>
        <v>-21161.440548778162</v>
      </c>
      <c r="P11083" s="2" t="str">
        <f t="shared" si="2261"/>
        <v/>
      </c>
    </row>
    <row r="11084" spans="1:16">
      <c r="A11084" s="6">
        <v>17</v>
      </c>
      <c r="B11084" s="6">
        <v>0</v>
      </c>
      <c r="C11084" s="6">
        <v>13</v>
      </c>
      <c r="D11084" s="6">
        <f t="shared" si="2249"/>
        <v>30</v>
      </c>
      <c r="E11084" s="5">
        <f t="shared" si="2250"/>
        <v>7733.3395360392033</v>
      </c>
      <c r="F11084" s="5">
        <f t="shared" si="2251"/>
        <v>0</v>
      </c>
      <c r="G11084" s="5">
        <f t="shared" si="2252"/>
        <v>687.52941027880343</v>
      </c>
      <c r="H11084" s="5">
        <f t="shared" si="2253"/>
        <v>8420.8689463180071</v>
      </c>
      <c r="I11084" s="5">
        <f t="shared" si="2254"/>
        <v>720</v>
      </c>
      <c r="J11084" s="5">
        <f t="shared" si="2255"/>
        <v>7700.8689463180071</v>
      </c>
      <c r="K11084" s="2">
        <f t="shared" si="2256"/>
        <v>158695.64142913205</v>
      </c>
      <c r="L11084" s="2">
        <f t="shared" si="2257"/>
        <v>184700</v>
      </c>
      <c r="M11084" s="2">
        <f t="shared" si="2258"/>
        <v>26400</v>
      </c>
      <c r="N11084" s="6">
        <f t="shared" si="2259"/>
        <v>0</v>
      </c>
      <c r="O11084" s="2">
        <f t="shared" si="2260"/>
        <v>-20395.641429132054</v>
      </c>
      <c r="P11084" s="2" t="str">
        <f t="shared" si="2261"/>
        <v/>
      </c>
    </row>
    <row r="11085" spans="1:16">
      <c r="A11085" s="6">
        <v>17</v>
      </c>
      <c r="B11085" s="6">
        <v>0</v>
      </c>
      <c r="C11085" s="6">
        <v>14</v>
      </c>
      <c r="D11085" s="6">
        <f t="shared" si="2249"/>
        <v>31</v>
      </c>
      <c r="E11085" s="5">
        <f t="shared" si="2250"/>
        <v>7733.3395360392033</v>
      </c>
      <c r="F11085" s="5">
        <f t="shared" si="2251"/>
        <v>0</v>
      </c>
      <c r="G11085" s="5">
        <f t="shared" si="2252"/>
        <v>749.67149159246469</v>
      </c>
      <c r="H11085" s="5">
        <f t="shared" si="2253"/>
        <v>8483.0110276316682</v>
      </c>
      <c r="I11085" s="5">
        <f t="shared" si="2254"/>
        <v>720</v>
      </c>
      <c r="J11085" s="5">
        <f t="shared" si="2255"/>
        <v>7763.0110276316682</v>
      </c>
      <c r="K11085" s="2">
        <f t="shared" si="2256"/>
        <v>159774.49700749424</v>
      </c>
      <c r="L11085" s="2">
        <f t="shared" si="2257"/>
        <v>187400</v>
      </c>
      <c r="M11085" s="2">
        <f t="shared" si="2258"/>
        <v>27280</v>
      </c>
      <c r="N11085" s="6">
        <f t="shared" si="2259"/>
        <v>0</v>
      </c>
      <c r="O11085" s="2">
        <f t="shared" si="2260"/>
        <v>-19654.497007494239</v>
      </c>
      <c r="P11085" s="2" t="str">
        <f t="shared" si="2261"/>
        <v/>
      </c>
    </row>
    <row r="11086" spans="1:16">
      <c r="A11086" s="6">
        <v>17</v>
      </c>
      <c r="B11086" s="6">
        <v>0</v>
      </c>
      <c r="C11086" s="6">
        <v>15</v>
      </c>
      <c r="D11086" s="6">
        <f t="shared" si="2249"/>
        <v>32</v>
      </c>
      <c r="E11086" s="5">
        <f t="shared" si="2250"/>
        <v>7733.3395360392033</v>
      </c>
      <c r="F11086" s="5">
        <f t="shared" si="2251"/>
        <v>0</v>
      </c>
      <c r="G11086" s="5">
        <f t="shared" si="2252"/>
        <v>813.25969846861108</v>
      </c>
      <c r="H11086" s="5">
        <f t="shared" si="2253"/>
        <v>8546.5992345078139</v>
      </c>
      <c r="I11086" s="5">
        <f t="shared" si="2254"/>
        <v>720</v>
      </c>
      <c r="J11086" s="5">
        <f t="shared" si="2255"/>
        <v>7826.5992345078139</v>
      </c>
      <c r="K11086" s="2">
        <f t="shared" si="2256"/>
        <v>160878.45893242731</v>
      </c>
      <c r="L11086" s="2">
        <f t="shared" si="2257"/>
        <v>190100</v>
      </c>
      <c r="M11086" s="2">
        <f t="shared" si="2258"/>
        <v>28160</v>
      </c>
      <c r="N11086" s="6">
        <f t="shared" si="2259"/>
        <v>0</v>
      </c>
      <c r="O11086" s="2">
        <f t="shared" si="2260"/>
        <v>-18938.458932427311</v>
      </c>
      <c r="P11086" s="2" t="str">
        <f t="shared" si="2261"/>
        <v/>
      </c>
    </row>
    <row r="11087" spans="1:16">
      <c r="A11087" s="6">
        <v>17</v>
      </c>
      <c r="B11087" s="6">
        <v>0</v>
      </c>
      <c r="C11087" s="6">
        <v>16</v>
      </c>
      <c r="D11087" s="6">
        <f t="shared" si="2249"/>
        <v>33</v>
      </c>
      <c r="E11087" s="5">
        <f t="shared" si="2250"/>
        <v>7733.3395360392033</v>
      </c>
      <c r="F11087" s="5">
        <f t="shared" si="2251"/>
        <v>0</v>
      </c>
      <c r="G11087" s="5">
        <f t="shared" si="2252"/>
        <v>878.32047434610013</v>
      </c>
      <c r="H11087" s="5">
        <f t="shared" si="2253"/>
        <v>8611.6600103853034</v>
      </c>
      <c r="I11087" s="5">
        <f t="shared" si="2254"/>
        <v>720</v>
      </c>
      <c r="J11087" s="5">
        <f t="shared" si="2255"/>
        <v>7891.6600103853034</v>
      </c>
      <c r="K11087" s="2">
        <f t="shared" si="2256"/>
        <v>162007.98629141151</v>
      </c>
      <c r="L11087" s="2">
        <f t="shared" si="2257"/>
        <v>192800</v>
      </c>
      <c r="M11087" s="2">
        <f t="shared" si="2258"/>
        <v>29040</v>
      </c>
      <c r="N11087" s="6">
        <f t="shared" si="2259"/>
        <v>0</v>
      </c>
      <c r="O11087" s="2">
        <f t="shared" si="2260"/>
        <v>-18247.986291411507</v>
      </c>
      <c r="P11087" s="2" t="str">
        <f t="shared" si="2261"/>
        <v/>
      </c>
    </row>
    <row r="11088" spans="1:16">
      <c r="A11088" s="6">
        <v>17</v>
      </c>
      <c r="B11088" s="6">
        <v>0</v>
      </c>
      <c r="C11088" s="6">
        <v>17</v>
      </c>
      <c r="D11088" s="6">
        <f t="shared" si="2249"/>
        <v>34</v>
      </c>
      <c r="E11088" s="5">
        <f t="shared" si="2250"/>
        <v>7733.3395360392033</v>
      </c>
      <c r="F11088" s="5">
        <f t="shared" si="2251"/>
        <v>0</v>
      </c>
      <c r="G11088" s="5">
        <f t="shared" si="2252"/>
        <v>944.88069779264049</v>
      </c>
      <c r="H11088" s="5">
        <f t="shared" si="2253"/>
        <v>8678.2202338318439</v>
      </c>
      <c r="I11088" s="5">
        <f t="shared" si="2254"/>
        <v>720</v>
      </c>
      <c r="J11088" s="5">
        <f t="shared" si="2255"/>
        <v>7958.2202338318439</v>
      </c>
      <c r="K11088" s="2">
        <f t="shared" si="2256"/>
        <v>163163.54572624728</v>
      </c>
      <c r="L11088" s="2">
        <f t="shared" si="2257"/>
        <v>195500</v>
      </c>
      <c r="M11088" s="2">
        <f t="shared" si="2258"/>
        <v>29920</v>
      </c>
      <c r="N11088" s="6">
        <f t="shared" si="2259"/>
        <v>0</v>
      </c>
      <c r="O11088" s="2">
        <f t="shared" si="2260"/>
        <v>-17583.545726247277</v>
      </c>
      <c r="P11088" s="2" t="str">
        <f t="shared" si="2261"/>
        <v/>
      </c>
    </row>
    <row r="11089" spans="1:16">
      <c r="A11089" s="6">
        <v>17</v>
      </c>
      <c r="B11089" s="6">
        <v>0</v>
      </c>
      <c r="C11089" s="6">
        <v>18</v>
      </c>
      <c r="D11089" s="6">
        <f t="shared" si="2249"/>
        <v>35</v>
      </c>
      <c r="E11089" s="5">
        <f t="shared" si="2250"/>
        <v>7733.3395360392033</v>
      </c>
      <c r="F11089" s="5">
        <f t="shared" si="2251"/>
        <v>0</v>
      </c>
      <c r="G11089" s="5">
        <f t="shared" si="2252"/>
        <v>1012.9676892512279</v>
      </c>
      <c r="H11089" s="5">
        <f t="shared" si="2253"/>
        <v>8746.3072252904312</v>
      </c>
      <c r="I11089" s="5">
        <f t="shared" si="2254"/>
        <v>720</v>
      </c>
      <c r="J11089" s="5">
        <f t="shared" si="2255"/>
        <v>8026.3072252904312</v>
      </c>
      <c r="K11089" s="2">
        <f t="shared" si="2256"/>
        <v>164345.61155018109</v>
      </c>
      <c r="L11089" s="2">
        <f t="shared" si="2257"/>
        <v>198200</v>
      </c>
      <c r="M11089" s="2">
        <f t="shared" si="2258"/>
        <v>30800</v>
      </c>
      <c r="N11089" s="6">
        <f t="shared" si="2259"/>
        <v>0</v>
      </c>
      <c r="O11089" s="2">
        <f t="shared" si="2260"/>
        <v>-16945.611550181085</v>
      </c>
      <c r="P11089" s="2" t="str">
        <f t="shared" si="2261"/>
        <v/>
      </c>
    </row>
    <row r="11090" spans="1:16">
      <c r="A11090" s="6">
        <v>17</v>
      </c>
      <c r="B11090" s="6">
        <v>0</v>
      </c>
      <c r="C11090" s="6">
        <v>19</v>
      </c>
      <c r="D11090" s="6">
        <f t="shared" si="2249"/>
        <v>36</v>
      </c>
      <c r="E11090" s="5">
        <f t="shared" si="2250"/>
        <v>7733.3395360392033</v>
      </c>
      <c r="F11090" s="5">
        <f t="shared" si="2251"/>
        <v>0</v>
      </c>
      <c r="G11090" s="5">
        <f t="shared" si="2252"/>
        <v>1082.6092178872495</v>
      </c>
      <c r="H11090" s="5">
        <f t="shared" si="2253"/>
        <v>8815.9487539264519</v>
      </c>
      <c r="I11090" s="5">
        <f t="shared" si="2254"/>
        <v>720</v>
      </c>
      <c r="J11090" s="5">
        <f t="shared" si="2255"/>
        <v>8095.9487539264519</v>
      </c>
      <c r="K11090" s="2">
        <f t="shared" si="2256"/>
        <v>165554.66586677867</v>
      </c>
      <c r="L11090" s="2">
        <f t="shared" si="2257"/>
        <v>200900</v>
      </c>
      <c r="M11090" s="2">
        <f t="shared" si="2258"/>
        <v>31680</v>
      </c>
      <c r="N11090" s="6">
        <f t="shared" si="2259"/>
        <v>0</v>
      </c>
      <c r="O11090" s="2">
        <f t="shared" si="2260"/>
        <v>-16334.665866778669</v>
      </c>
      <c r="P11090" s="2" t="str">
        <f t="shared" si="2261"/>
        <v/>
      </c>
    </row>
    <row r="11091" spans="1:16">
      <c r="A11091" s="6">
        <v>17</v>
      </c>
      <c r="B11091" s="6">
        <v>0</v>
      </c>
      <c r="C11091" s="6">
        <v>20</v>
      </c>
      <c r="D11091" s="6">
        <f t="shared" si="2249"/>
        <v>37</v>
      </c>
      <c r="E11091" s="5">
        <f t="shared" si="2250"/>
        <v>7733.3395360392033</v>
      </c>
      <c r="F11091" s="5">
        <f t="shared" si="2251"/>
        <v>0</v>
      </c>
      <c r="G11091" s="5">
        <f t="shared" si="2252"/>
        <v>1153.8335085377266</v>
      </c>
      <c r="H11091" s="5">
        <f t="shared" si="2253"/>
        <v>8887.1730445769299</v>
      </c>
      <c r="I11091" s="5">
        <f t="shared" si="2254"/>
        <v>720</v>
      </c>
      <c r="J11091" s="5">
        <f t="shared" si="2255"/>
        <v>8167.1730445769299</v>
      </c>
      <c r="K11091" s="2">
        <f t="shared" si="2256"/>
        <v>166791.19869057171</v>
      </c>
      <c r="L11091" s="2">
        <f t="shared" si="2257"/>
        <v>203600</v>
      </c>
      <c r="M11091" s="2">
        <f t="shared" si="2258"/>
        <v>32560</v>
      </c>
      <c r="N11091" s="6">
        <f t="shared" si="2259"/>
        <v>0</v>
      </c>
      <c r="O11091" s="2">
        <f t="shared" si="2260"/>
        <v>-15751.198690571706</v>
      </c>
      <c r="P11091" s="2" t="str">
        <f t="shared" si="2261"/>
        <v/>
      </c>
    </row>
    <row r="11092" spans="1:16">
      <c r="A11092" s="6">
        <v>17</v>
      </c>
      <c r="B11092" s="6">
        <v>0</v>
      </c>
      <c r="C11092" s="6">
        <v>21</v>
      </c>
      <c r="D11092" s="6">
        <f t="shared" si="2249"/>
        <v>38</v>
      </c>
      <c r="E11092" s="5">
        <f t="shared" si="2250"/>
        <v>7733.3395360392033</v>
      </c>
      <c r="F11092" s="5">
        <f t="shared" si="2251"/>
        <v>0</v>
      </c>
      <c r="G11092" s="5">
        <f t="shared" si="2252"/>
        <v>1226.6692487641703</v>
      </c>
      <c r="H11092" s="5">
        <f t="shared" si="2253"/>
        <v>8960.0087848033727</v>
      </c>
      <c r="I11092" s="5">
        <f t="shared" si="2254"/>
        <v>720</v>
      </c>
      <c r="J11092" s="5">
        <f t="shared" si="2255"/>
        <v>8240.0087848033727</v>
      </c>
      <c r="K11092" s="2">
        <f t="shared" si="2256"/>
        <v>168055.70806950299</v>
      </c>
      <c r="L11092" s="2">
        <f t="shared" si="2257"/>
        <v>206300</v>
      </c>
      <c r="M11092" s="2">
        <f t="shared" si="2258"/>
        <v>33440</v>
      </c>
      <c r="N11092" s="6">
        <f t="shared" si="2259"/>
        <v>0</v>
      </c>
      <c r="O11092" s="2">
        <f t="shared" si="2260"/>
        <v>-15195.708069502987</v>
      </c>
      <c r="P11092" s="2" t="str">
        <f t="shared" si="2261"/>
        <v/>
      </c>
    </row>
    <row r="11093" spans="1:16">
      <c r="A11093" s="6">
        <v>17</v>
      </c>
      <c r="B11093" s="6">
        <v>0</v>
      </c>
      <c r="C11093" s="6">
        <v>22</v>
      </c>
      <c r="D11093" s="6">
        <f t="shared" si="2249"/>
        <v>39</v>
      </c>
      <c r="E11093" s="5">
        <f t="shared" si="2250"/>
        <v>7733.3395360392033</v>
      </c>
      <c r="F11093" s="5">
        <f t="shared" si="2251"/>
        <v>0</v>
      </c>
      <c r="G11093" s="5">
        <f t="shared" si="2252"/>
        <v>1301.1455960105666</v>
      </c>
      <c r="H11093" s="5">
        <f t="shared" si="2253"/>
        <v>9034.4851320497692</v>
      </c>
      <c r="I11093" s="5">
        <f t="shared" si="2254"/>
        <v>720</v>
      </c>
      <c r="J11093" s="5">
        <f t="shared" si="2255"/>
        <v>8314.4851320497692</v>
      </c>
      <c r="K11093" s="2">
        <f t="shared" si="2256"/>
        <v>169348.70020919738</v>
      </c>
      <c r="L11093" s="2">
        <f t="shared" si="2257"/>
        <v>209000</v>
      </c>
      <c r="M11093" s="2">
        <f t="shared" si="2258"/>
        <v>34320</v>
      </c>
      <c r="N11093" s="6">
        <f t="shared" si="2259"/>
        <v>0</v>
      </c>
      <c r="O11093" s="2">
        <f t="shared" si="2260"/>
        <v>-14668.700209197385</v>
      </c>
      <c r="P11093" s="2" t="str">
        <f t="shared" si="2261"/>
        <v/>
      </c>
    </row>
    <row r="11094" spans="1:16">
      <c r="A11094" s="6">
        <v>17</v>
      </c>
      <c r="B11094" s="6">
        <v>0</v>
      </c>
      <c r="C11094" s="6">
        <v>23</v>
      </c>
      <c r="D11094" s="6">
        <f t="shared" si="2249"/>
        <v>40</v>
      </c>
      <c r="E11094" s="5">
        <f t="shared" si="2250"/>
        <v>7733.3395360392033</v>
      </c>
      <c r="F11094" s="5">
        <f t="shared" si="2251"/>
        <v>0</v>
      </c>
      <c r="G11094" s="5">
        <f t="shared" si="2252"/>
        <v>1377.292184868003</v>
      </c>
      <c r="H11094" s="5">
        <f t="shared" si="2253"/>
        <v>9110.6317209072058</v>
      </c>
      <c r="I11094" s="5">
        <f t="shared" si="2254"/>
        <v>720</v>
      </c>
      <c r="J11094" s="5">
        <f t="shared" si="2255"/>
        <v>8390.6317209072058</v>
      </c>
      <c r="K11094" s="2">
        <f t="shared" si="2256"/>
        <v>170670.68959908345</v>
      </c>
      <c r="L11094" s="2">
        <f t="shared" si="2257"/>
        <v>211700</v>
      </c>
      <c r="M11094" s="2">
        <f t="shared" si="2258"/>
        <v>35200</v>
      </c>
      <c r="N11094" s="6">
        <f t="shared" si="2259"/>
        <v>0</v>
      </c>
      <c r="O11094" s="2">
        <f t="shared" si="2260"/>
        <v>-14170.689599083446</v>
      </c>
      <c r="P11094" s="2" t="str">
        <f t="shared" si="2261"/>
        <v/>
      </c>
    </row>
    <row r="11095" spans="1:16">
      <c r="A11095" s="6">
        <v>17</v>
      </c>
      <c r="B11095" s="6">
        <v>0</v>
      </c>
      <c r="C11095" s="6">
        <v>24</v>
      </c>
      <c r="D11095" s="6">
        <f t="shared" si="2249"/>
        <v>41</v>
      </c>
      <c r="E11095" s="5">
        <f t="shared" si="2250"/>
        <v>7733.3395360392033</v>
      </c>
      <c r="F11095" s="5">
        <f t="shared" si="2251"/>
        <v>0</v>
      </c>
      <c r="G11095" s="5">
        <f t="shared" si="2252"/>
        <v>1455.1391344474989</v>
      </c>
      <c r="H11095" s="5">
        <f t="shared" si="2253"/>
        <v>9188.478670486702</v>
      </c>
      <c r="I11095" s="5">
        <f t="shared" si="2254"/>
        <v>720</v>
      </c>
      <c r="J11095" s="5">
        <f t="shared" si="2255"/>
        <v>8468.478670486702</v>
      </c>
      <c r="K11095" s="2">
        <f t="shared" si="2256"/>
        <v>172022.19914039414</v>
      </c>
      <c r="L11095" s="2">
        <f t="shared" si="2257"/>
        <v>214400</v>
      </c>
      <c r="M11095" s="2">
        <f t="shared" si="2258"/>
        <v>36080</v>
      </c>
      <c r="N11095" s="6">
        <f t="shared" si="2259"/>
        <v>0</v>
      </c>
      <c r="O11095" s="2">
        <f t="shared" si="2260"/>
        <v>-13702.199140394136</v>
      </c>
      <c r="P11095" s="2" t="str">
        <f t="shared" si="2261"/>
        <v/>
      </c>
    </row>
    <row r="11096" spans="1:16">
      <c r="A11096" s="6">
        <v>17</v>
      </c>
      <c r="B11096" s="6">
        <v>0</v>
      </c>
      <c r="C11096" s="6">
        <v>25</v>
      </c>
      <c r="D11096" s="6">
        <f t="shared" si="2249"/>
        <v>42</v>
      </c>
      <c r="E11096" s="5">
        <f t="shared" si="2250"/>
        <v>7733.3395360392033</v>
      </c>
      <c r="F11096" s="5">
        <f t="shared" si="2251"/>
        <v>0</v>
      </c>
      <c r="G11096" s="5">
        <f t="shared" si="2252"/>
        <v>1534.7170558625965</v>
      </c>
      <c r="H11096" s="5">
        <f t="shared" si="2253"/>
        <v>9268.056591901799</v>
      </c>
      <c r="I11096" s="5">
        <f t="shared" si="2254"/>
        <v>720</v>
      </c>
      <c r="J11096" s="5">
        <f t="shared" si="2255"/>
        <v>8548.056591901799</v>
      </c>
      <c r="K11096" s="2">
        <f t="shared" si="2256"/>
        <v>173403.76027607289</v>
      </c>
      <c r="L11096" s="2">
        <f t="shared" si="2257"/>
        <v>217100</v>
      </c>
      <c r="M11096" s="2">
        <f t="shared" si="2258"/>
        <v>36960</v>
      </c>
      <c r="N11096" s="6">
        <f t="shared" si="2259"/>
        <v>0</v>
      </c>
      <c r="O11096" s="2">
        <f t="shared" si="2260"/>
        <v>-13263.760276072891</v>
      </c>
      <c r="P11096" s="2" t="str">
        <f t="shared" si="2261"/>
        <v/>
      </c>
    </row>
    <row r="11097" spans="1:16">
      <c r="A11097" s="6">
        <v>17</v>
      </c>
      <c r="B11097" s="6">
        <v>0</v>
      </c>
      <c r="C11097" s="6">
        <v>26</v>
      </c>
      <c r="D11097" s="6">
        <f t="shared" si="2249"/>
        <v>43</v>
      </c>
      <c r="E11097" s="5">
        <f t="shared" si="2250"/>
        <v>7733.3395360392033</v>
      </c>
      <c r="F11097" s="5">
        <f t="shared" si="2251"/>
        <v>0</v>
      </c>
      <c r="G11097" s="5">
        <f t="shared" si="2252"/>
        <v>1616.0570598233144</v>
      </c>
      <c r="H11097" s="5">
        <f t="shared" si="2253"/>
        <v>9349.3965958625176</v>
      </c>
      <c r="I11097" s="5">
        <f t="shared" si="2254"/>
        <v>720</v>
      </c>
      <c r="J11097" s="5">
        <f t="shared" si="2255"/>
        <v>8629.3965958625176</v>
      </c>
      <c r="K11097" s="2">
        <f t="shared" si="2256"/>
        <v>174815.91312261316</v>
      </c>
      <c r="L11097" s="2">
        <f t="shared" si="2257"/>
        <v>219800</v>
      </c>
      <c r="M11097" s="2">
        <f t="shared" si="2258"/>
        <v>37840</v>
      </c>
      <c r="N11097" s="6">
        <f t="shared" si="2259"/>
        <v>0</v>
      </c>
      <c r="O11097" s="2">
        <f t="shared" si="2260"/>
        <v>-12855.913122613158</v>
      </c>
      <c r="P11097" s="2" t="str">
        <f t="shared" si="2261"/>
        <v/>
      </c>
    </row>
    <row r="11098" spans="1:16">
      <c r="A11098" s="6">
        <v>17</v>
      </c>
      <c r="B11098" s="6">
        <v>0</v>
      </c>
      <c r="C11098" s="6">
        <v>27</v>
      </c>
      <c r="D11098" s="6">
        <f t="shared" si="2249"/>
        <v>44</v>
      </c>
      <c r="E11098" s="5">
        <f t="shared" si="2250"/>
        <v>7733.3395360392033</v>
      </c>
      <c r="F11098" s="5">
        <f t="shared" si="2251"/>
        <v>0</v>
      </c>
      <c r="G11098" s="5">
        <f t="shared" si="2252"/>
        <v>1699.1907643430709</v>
      </c>
      <c r="H11098" s="5">
        <f t="shared" si="2253"/>
        <v>9432.5303003822737</v>
      </c>
      <c r="I11098" s="5">
        <f t="shared" si="2254"/>
        <v>720</v>
      </c>
      <c r="J11098" s="5">
        <f t="shared" si="2255"/>
        <v>8712.5303003822737</v>
      </c>
      <c r="K11098" s="2">
        <f t="shared" si="2256"/>
        <v>176259.20660385891</v>
      </c>
      <c r="L11098" s="2">
        <f t="shared" si="2257"/>
        <v>222500</v>
      </c>
      <c r="M11098" s="2">
        <f t="shared" si="2258"/>
        <v>38720</v>
      </c>
      <c r="N11098" s="6">
        <f t="shared" si="2259"/>
        <v>0</v>
      </c>
      <c r="O11098" s="2">
        <f t="shared" si="2260"/>
        <v>-12479.206603858911</v>
      </c>
      <c r="P11098" s="2" t="str">
        <f t="shared" si="2261"/>
        <v/>
      </c>
    </row>
    <row r="11099" spans="1:16">
      <c r="A11099" s="6">
        <v>17</v>
      </c>
      <c r="B11099" s="6">
        <v>0</v>
      </c>
      <c r="C11099" s="6">
        <v>28</v>
      </c>
      <c r="D11099" s="6">
        <f t="shared" si="2249"/>
        <v>45</v>
      </c>
      <c r="E11099" s="5">
        <f t="shared" si="2250"/>
        <v>7733.3395360392033</v>
      </c>
      <c r="F11099" s="5">
        <f t="shared" si="2251"/>
        <v>0</v>
      </c>
      <c r="G11099" s="5">
        <f t="shared" si="2252"/>
        <v>1784.1503025602246</v>
      </c>
      <c r="H11099" s="5">
        <f t="shared" si="2253"/>
        <v>9517.4898385994275</v>
      </c>
      <c r="I11099" s="5">
        <f t="shared" si="2254"/>
        <v>720</v>
      </c>
      <c r="J11099" s="5">
        <f t="shared" si="2255"/>
        <v>8797.4898385994275</v>
      </c>
      <c r="K11099" s="2">
        <f t="shared" si="2256"/>
        <v>177734.19858679562</v>
      </c>
      <c r="L11099" s="2">
        <f t="shared" si="2257"/>
        <v>225200</v>
      </c>
      <c r="M11099" s="2">
        <f t="shared" si="2258"/>
        <v>39600</v>
      </c>
      <c r="N11099" s="6">
        <f t="shared" si="2259"/>
        <v>0</v>
      </c>
      <c r="O11099" s="2">
        <f t="shared" si="2260"/>
        <v>-12134.198586795625</v>
      </c>
      <c r="P11099" s="2" t="str">
        <f t="shared" si="2261"/>
        <v/>
      </c>
    </row>
    <row r="11100" spans="1:16">
      <c r="A11100" s="6">
        <v>17</v>
      </c>
      <c r="B11100" s="6">
        <v>0</v>
      </c>
      <c r="C11100" s="6">
        <v>29</v>
      </c>
      <c r="D11100" s="6">
        <f t="shared" si="2249"/>
        <v>46</v>
      </c>
      <c r="E11100" s="5">
        <f t="shared" si="2250"/>
        <v>7733.3395360392033</v>
      </c>
      <c r="F11100" s="5">
        <f t="shared" si="2251"/>
        <v>0</v>
      </c>
      <c r="G11100" s="5">
        <f t="shared" si="2252"/>
        <v>1870.9683306758782</v>
      </c>
      <c r="H11100" s="5">
        <f t="shared" si="2253"/>
        <v>9604.3078667150821</v>
      </c>
      <c r="I11100" s="5">
        <f t="shared" si="2254"/>
        <v>720</v>
      </c>
      <c r="J11100" s="5">
        <f t="shared" si="2255"/>
        <v>8884.3078667150821</v>
      </c>
      <c r="K11100" s="2">
        <f t="shared" si="2256"/>
        <v>179241.45601935906</v>
      </c>
      <c r="L11100" s="2">
        <f t="shared" si="2257"/>
        <v>227900</v>
      </c>
      <c r="M11100" s="2">
        <f t="shared" si="2258"/>
        <v>40480</v>
      </c>
      <c r="N11100" s="6">
        <f t="shared" si="2259"/>
        <v>0</v>
      </c>
      <c r="O11100" s="2">
        <f t="shared" si="2260"/>
        <v>-11821.456019359059</v>
      </c>
      <c r="P11100" s="2" t="str">
        <f t="shared" si="2261"/>
        <v/>
      </c>
    </row>
    <row r="11101" spans="1:16">
      <c r="A11101" s="6">
        <v>17</v>
      </c>
      <c r="B11101" s="6">
        <v>0</v>
      </c>
      <c r="C11101" s="6">
        <v>30</v>
      </c>
      <c r="D11101" s="6">
        <f t="shared" si="2249"/>
        <v>47</v>
      </c>
      <c r="E11101" s="5">
        <f t="shared" si="2250"/>
        <v>7733.3395360392033</v>
      </c>
      <c r="F11101" s="5">
        <f t="shared" si="2251"/>
        <v>0</v>
      </c>
      <c r="G11101" s="5">
        <f t="shared" si="2252"/>
        <v>1959.6780360096488</v>
      </c>
      <c r="H11101" s="5">
        <f t="shared" si="2253"/>
        <v>9693.0175720488514</v>
      </c>
      <c r="I11101" s="5">
        <f t="shared" si="2254"/>
        <v>720</v>
      </c>
      <c r="J11101" s="5">
        <f t="shared" si="2255"/>
        <v>8973.0175720488514</v>
      </c>
      <c r="K11101" s="2">
        <f t="shared" si="2256"/>
        <v>180781.55507029255</v>
      </c>
      <c r="L11101" s="2">
        <f t="shared" si="2257"/>
        <v>230600</v>
      </c>
      <c r="M11101" s="2">
        <f t="shared" si="2258"/>
        <v>41360</v>
      </c>
      <c r="N11101" s="6">
        <f t="shared" si="2259"/>
        <v>0</v>
      </c>
      <c r="O11101" s="2">
        <f t="shared" si="2260"/>
        <v>-11541.555070292554</v>
      </c>
      <c r="P11101" s="2" t="str">
        <f t="shared" si="2261"/>
        <v/>
      </c>
    </row>
    <row r="11102" spans="1:16">
      <c r="A11102" s="6">
        <v>17</v>
      </c>
      <c r="B11102" s="6">
        <v>1</v>
      </c>
      <c r="C11102" s="6">
        <v>0</v>
      </c>
      <c r="D11102" s="6">
        <f t="shared" si="2249"/>
        <v>18</v>
      </c>
      <c r="E11102" s="5">
        <f t="shared" si="2250"/>
        <v>7733.3395360392033</v>
      </c>
      <c r="F11102" s="5">
        <f t="shared" si="2251"/>
        <v>30.749999999999996</v>
      </c>
      <c r="G11102" s="5">
        <f t="shared" si="2252"/>
        <v>0</v>
      </c>
      <c r="H11102" s="5">
        <f t="shared" si="2253"/>
        <v>7764.0895360392033</v>
      </c>
      <c r="I11102" s="5">
        <f t="shared" si="2254"/>
        <v>720</v>
      </c>
      <c r="J11102" s="5">
        <f t="shared" si="2255"/>
        <v>7044.0895360392033</v>
      </c>
      <c r="K11102" s="2">
        <f t="shared" si="2256"/>
        <v>147293.22111179173</v>
      </c>
      <c r="L11102" s="2">
        <f t="shared" si="2257"/>
        <v>151694</v>
      </c>
      <c r="M11102" s="2">
        <f t="shared" si="2258"/>
        <v>15400</v>
      </c>
      <c r="N11102" s="6">
        <f t="shared" si="2259"/>
        <v>0</v>
      </c>
      <c r="O11102" s="2">
        <f t="shared" si="2260"/>
        <v>-30999.221111791732</v>
      </c>
      <c r="P11102" s="2" t="str">
        <f t="shared" si="2261"/>
        <v/>
      </c>
    </row>
    <row r="11103" spans="1:16">
      <c r="A11103" s="6">
        <v>17</v>
      </c>
      <c r="B11103" s="6">
        <v>1</v>
      </c>
      <c r="C11103" s="6">
        <v>1</v>
      </c>
      <c r="D11103" s="6">
        <f t="shared" si="2249"/>
        <v>19</v>
      </c>
      <c r="E11103" s="5">
        <f t="shared" si="2250"/>
        <v>7733.3395360392033</v>
      </c>
      <c r="F11103" s="5">
        <f t="shared" si="2251"/>
        <v>30.749999999999996</v>
      </c>
      <c r="G11103" s="5">
        <f t="shared" si="2252"/>
        <v>45.5625</v>
      </c>
      <c r="H11103" s="5">
        <f t="shared" si="2253"/>
        <v>7809.6520360392033</v>
      </c>
      <c r="I11103" s="5">
        <f t="shared" si="2254"/>
        <v>720</v>
      </c>
      <c r="J11103" s="5">
        <f t="shared" si="2255"/>
        <v>7089.6520360392033</v>
      </c>
      <c r="K11103" s="2">
        <f t="shared" si="2256"/>
        <v>148084.23673679173</v>
      </c>
      <c r="L11103" s="2">
        <f t="shared" si="2257"/>
        <v>154394</v>
      </c>
      <c r="M11103" s="2">
        <f t="shared" si="2258"/>
        <v>16280</v>
      </c>
      <c r="N11103" s="6">
        <f t="shared" si="2259"/>
        <v>0</v>
      </c>
      <c r="O11103" s="2">
        <f t="shared" si="2260"/>
        <v>-29970.236736791732</v>
      </c>
      <c r="P11103" s="2" t="str">
        <f t="shared" si="2261"/>
        <v/>
      </c>
    </row>
    <row r="11104" spans="1:16">
      <c r="A11104" s="6">
        <v>17</v>
      </c>
      <c r="B11104" s="6">
        <v>1</v>
      </c>
      <c r="C11104" s="6">
        <v>2</v>
      </c>
      <c r="D11104" s="6">
        <f t="shared" si="2249"/>
        <v>20</v>
      </c>
      <c r="E11104" s="5">
        <f t="shared" si="2250"/>
        <v>7733.3395360392033</v>
      </c>
      <c r="F11104" s="5">
        <f t="shared" si="2251"/>
        <v>30.749999999999996</v>
      </c>
      <c r="G11104" s="5">
        <f t="shared" si="2252"/>
        <v>92.264062499999994</v>
      </c>
      <c r="H11104" s="5">
        <f t="shared" si="2253"/>
        <v>7856.3535985392036</v>
      </c>
      <c r="I11104" s="5">
        <f t="shared" si="2254"/>
        <v>720</v>
      </c>
      <c r="J11104" s="5">
        <f t="shared" si="2255"/>
        <v>7136.3535985392036</v>
      </c>
      <c r="K11104" s="2">
        <f t="shared" si="2256"/>
        <v>148895.02775241673</v>
      </c>
      <c r="L11104" s="2">
        <f t="shared" si="2257"/>
        <v>157094</v>
      </c>
      <c r="M11104" s="2">
        <f t="shared" si="2258"/>
        <v>17160</v>
      </c>
      <c r="N11104" s="6">
        <f t="shared" si="2259"/>
        <v>0</v>
      </c>
      <c r="O11104" s="2">
        <f t="shared" si="2260"/>
        <v>-28961.027752416732</v>
      </c>
      <c r="P11104" s="2" t="str">
        <f t="shared" si="2261"/>
        <v/>
      </c>
    </row>
    <row r="11105" spans="1:16">
      <c r="A11105" s="6">
        <v>17</v>
      </c>
      <c r="B11105" s="6">
        <v>1</v>
      </c>
      <c r="C11105" s="6">
        <v>3</v>
      </c>
      <c r="D11105" s="6">
        <f t="shared" si="2249"/>
        <v>21</v>
      </c>
      <c r="E11105" s="5">
        <f t="shared" si="2250"/>
        <v>7733.3395360392033</v>
      </c>
      <c r="F11105" s="5">
        <f t="shared" si="2251"/>
        <v>30.749999999999996</v>
      </c>
      <c r="G11105" s="5">
        <f t="shared" si="2252"/>
        <v>140.12604492187498</v>
      </c>
      <c r="H11105" s="5">
        <f t="shared" si="2253"/>
        <v>7904.2155809610786</v>
      </c>
      <c r="I11105" s="5">
        <f t="shared" si="2254"/>
        <v>720</v>
      </c>
      <c r="J11105" s="5">
        <f t="shared" si="2255"/>
        <v>7184.2155809610786</v>
      </c>
      <c r="K11105" s="2">
        <f t="shared" si="2256"/>
        <v>149725.96494724095</v>
      </c>
      <c r="L11105" s="2">
        <f t="shared" si="2257"/>
        <v>159794</v>
      </c>
      <c r="M11105" s="2">
        <f t="shared" si="2258"/>
        <v>18040</v>
      </c>
      <c r="N11105" s="6">
        <f t="shared" si="2259"/>
        <v>0</v>
      </c>
      <c r="O11105" s="2">
        <f t="shared" si="2260"/>
        <v>-27971.964947240951</v>
      </c>
      <c r="P11105" s="2" t="str">
        <f t="shared" si="2261"/>
        <v/>
      </c>
    </row>
    <row r="11106" spans="1:16">
      <c r="A11106" s="6">
        <v>17</v>
      </c>
      <c r="B11106" s="6">
        <v>1</v>
      </c>
      <c r="C11106" s="6">
        <v>4</v>
      </c>
      <c r="D11106" s="6">
        <f t="shared" si="2249"/>
        <v>22</v>
      </c>
      <c r="E11106" s="5">
        <f t="shared" si="2250"/>
        <v>7733.3395360392033</v>
      </c>
      <c r="F11106" s="5">
        <f t="shared" si="2251"/>
        <v>30.749999999999996</v>
      </c>
      <c r="G11106" s="5">
        <f t="shared" si="2252"/>
        <v>189.17016064453125</v>
      </c>
      <c r="H11106" s="5">
        <f t="shared" si="2253"/>
        <v>7953.2596966837345</v>
      </c>
      <c r="I11106" s="5">
        <f t="shared" si="2254"/>
        <v>720</v>
      </c>
      <c r="J11106" s="5">
        <f t="shared" si="2255"/>
        <v>7233.2596966837345</v>
      </c>
      <c r="K11106" s="2">
        <f t="shared" si="2256"/>
        <v>150577.42528964818</v>
      </c>
      <c r="L11106" s="2">
        <f t="shared" si="2257"/>
        <v>162494</v>
      </c>
      <c r="M11106" s="2">
        <f t="shared" si="2258"/>
        <v>18920</v>
      </c>
      <c r="N11106" s="6">
        <f t="shared" si="2259"/>
        <v>0</v>
      </c>
      <c r="O11106" s="2">
        <f t="shared" si="2260"/>
        <v>-27003.425289648178</v>
      </c>
      <c r="P11106" s="2" t="str">
        <f t="shared" si="2261"/>
        <v/>
      </c>
    </row>
    <row r="11107" spans="1:16">
      <c r="A11107" s="6">
        <v>17</v>
      </c>
      <c r="B11107" s="6">
        <v>1</v>
      </c>
      <c r="C11107" s="6">
        <v>5</v>
      </c>
      <c r="D11107" s="6">
        <f t="shared" si="2249"/>
        <v>23</v>
      </c>
      <c r="E11107" s="5">
        <f t="shared" si="2250"/>
        <v>7733.3395360392033</v>
      </c>
      <c r="F11107" s="5">
        <f t="shared" si="2251"/>
        <v>30.749999999999996</v>
      </c>
      <c r="G11107" s="5">
        <f t="shared" si="2252"/>
        <v>239.41848456573481</v>
      </c>
      <c r="H11107" s="5">
        <f t="shared" si="2253"/>
        <v>8003.5080206049379</v>
      </c>
      <c r="I11107" s="5">
        <f t="shared" si="2254"/>
        <v>720</v>
      </c>
      <c r="J11107" s="5">
        <f t="shared" si="2255"/>
        <v>7283.5080206049379</v>
      </c>
      <c r="K11107" s="2">
        <f t="shared" si="2256"/>
        <v>151449.7920243913</v>
      </c>
      <c r="L11107" s="2">
        <f t="shared" si="2257"/>
        <v>165194</v>
      </c>
      <c r="M11107" s="2">
        <f t="shared" si="2258"/>
        <v>19800</v>
      </c>
      <c r="N11107" s="6">
        <f t="shared" si="2259"/>
        <v>0</v>
      </c>
      <c r="O11107" s="2">
        <f t="shared" si="2260"/>
        <v>-26055.792024391296</v>
      </c>
      <c r="P11107" s="2" t="str">
        <f t="shared" si="2261"/>
        <v/>
      </c>
    </row>
    <row r="11108" spans="1:16">
      <c r="A11108" s="6">
        <v>17</v>
      </c>
      <c r="B11108" s="6">
        <v>1</v>
      </c>
      <c r="C11108" s="6">
        <v>6</v>
      </c>
      <c r="D11108" s="6">
        <f t="shared" si="2249"/>
        <v>24</v>
      </c>
      <c r="E11108" s="5">
        <f t="shared" si="2250"/>
        <v>7733.3395360392033</v>
      </c>
      <c r="F11108" s="5">
        <f t="shared" si="2251"/>
        <v>30.749999999999996</v>
      </c>
      <c r="G11108" s="5">
        <f t="shared" si="2252"/>
        <v>290.89345874736784</v>
      </c>
      <c r="H11108" s="5">
        <f t="shared" si="2253"/>
        <v>8054.982994786571</v>
      </c>
      <c r="I11108" s="5">
        <f t="shared" si="2254"/>
        <v>720</v>
      </c>
      <c r="J11108" s="5">
        <f t="shared" si="2255"/>
        <v>7334.982994786571</v>
      </c>
      <c r="K11108" s="2">
        <f t="shared" si="2256"/>
        <v>152343.45477060019</v>
      </c>
      <c r="L11108" s="2">
        <f t="shared" si="2257"/>
        <v>167894</v>
      </c>
      <c r="M11108" s="2">
        <f t="shared" si="2258"/>
        <v>20680</v>
      </c>
      <c r="N11108" s="6">
        <f t="shared" si="2259"/>
        <v>0</v>
      </c>
      <c r="O11108" s="2">
        <f t="shared" si="2260"/>
        <v>-25129.45477060019</v>
      </c>
      <c r="P11108" s="2" t="str">
        <f t="shared" si="2261"/>
        <v/>
      </c>
    </row>
    <row r="11109" spans="1:16">
      <c r="A11109" s="6">
        <v>17</v>
      </c>
      <c r="B11109" s="6">
        <v>1</v>
      </c>
      <c r="C11109" s="6">
        <v>7</v>
      </c>
      <c r="D11109" s="6">
        <f t="shared" si="2249"/>
        <v>25</v>
      </c>
      <c r="E11109" s="5">
        <f t="shared" si="2250"/>
        <v>7733.3395360392033</v>
      </c>
      <c r="F11109" s="5">
        <f t="shared" si="2251"/>
        <v>30.749999999999996</v>
      </c>
      <c r="G11109" s="5">
        <f t="shared" si="2252"/>
        <v>343.61789814532818</v>
      </c>
      <c r="H11109" s="5">
        <f t="shared" si="2253"/>
        <v>8107.7074341845318</v>
      </c>
      <c r="I11109" s="5">
        <f t="shared" si="2254"/>
        <v>720</v>
      </c>
      <c r="J11109" s="5">
        <f t="shared" si="2255"/>
        <v>7387.7074341845318</v>
      </c>
      <c r="K11109" s="2">
        <f t="shared" si="2256"/>
        <v>153258.80962125922</v>
      </c>
      <c r="L11109" s="2">
        <f t="shared" si="2257"/>
        <v>170594</v>
      </c>
      <c r="M11109" s="2">
        <f t="shared" si="2258"/>
        <v>21560</v>
      </c>
      <c r="N11109" s="6">
        <f t="shared" si="2259"/>
        <v>0</v>
      </c>
      <c r="O11109" s="2">
        <f t="shared" si="2260"/>
        <v>-24224.809621259221</v>
      </c>
      <c r="P11109" s="2" t="str">
        <f t="shared" si="2261"/>
        <v/>
      </c>
    </row>
    <row r="11110" spans="1:16">
      <c r="A11110" s="6">
        <v>17</v>
      </c>
      <c r="B11110" s="6">
        <v>1</v>
      </c>
      <c r="C11110" s="6">
        <v>8</v>
      </c>
      <c r="D11110" s="6">
        <f t="shared" si="2249"/>
        <v>26</v>
      </c>
      <c r="E11110" s="5">
        <f t="shared" si="2250"/>
        <v>7733.3395360392033</v>
      </c>
      <c r="F11110" s="5">
        <f t="shared" si="2251"/>
        <v>30.749999999999996</v>
      </c>
      <c r="G11110" s="5">
        <f t="shared" si="2252"/>
        <v>397.61499642530839</v>
      </c>
      <c r="H11110" s="5">
        <f t="shared" si="2253"/>
        <v>8161.7045324645114</v>
      </c>
      <c r="I11110" s="5">
        <f t="shared" si="2254"/>
        <v>720</v>
      </c>
      <c r="J11110" s="5">
        <f t="shared" si="2255"/>
        <v>7441.7045324645114</v>
      </c>
      <c r="K11110" s="2">
        <f t="shared" si="2256"/>
        <v>154196.25924417554</v>
      </c>
      <c r="L11110" s="2">
        <f t="shared" si="2257"/>
        <v>173294</v>
      </c>
      <c r="M11110" s="2">
        <f t="shared" si="2258"/>
        <v>22440</v>
      </c>
      <c r="N11110" s="6">
        <f t="shared" si="2259"/>
        <v>0</v>
      </c>
      <c r="O11110" s="2">
        <f t="shared" si="2260"/>
        <v>-23342.259244175541</v>
      </c>
      <c r="P11110" s="2" t="str">
        <f t="shared" si="2261"/>
        <v/>
      </c>
    </row>
    <row r="11111" spans="1:16">
      <c r="A11111" s="6">
        <v>17</v>
      </c>
      <c r="B11111" s="6">
        <v>1</v>
      </c>
      <c r="C11111" s="6">
        <v>9</v>
      </c>
      <c r="D11111" s="6">
        <f t="shared" si="2249"/>
        <v>27</v>
      </c>
      <c r="E11111" s="5">
        <f t="shared" si="2250"/>
        <v>7733.3395360392033</v>
      </c>
      <c r="F11111" s="5">
        <f t="shared" si="2251"/>
        <v>30.749999999999996</v>
      </c>
      <c r="G11111" s="5">
        <f t="shared" si="2252"/>
        <v>452.90833186570285</v>
      </c>
      <c r="H11111" s="5">
        <f t="shared" si="2253"/>
        <v>8216.9978679049054</v>
      </c>
      <c r="I11111" s="5">
        <f t="shared" si="2254"/>
        <v>720</v>
      </c>
      <c r="J11111" s="5">
        <f t="shared" si="2255"/>
        <v>7496.9978679049054</v>
      </c>
      <c r="K11111" s="2">
        <f t="shared" si="2256"/>
        <v>155156.21298446017</v>
      </c>
      <c r="L11111" s="2">
        <f t="shared" si="2257"/>
        <v>175994</v>
      </c>
      <c r="M11111" s="2">
        <f t="shared" si="2258"/>
        <v>23320</v>
      </c>
      <c r="N11111" s="6">
        <f t="shared" si="2259"/>
        <v>0</v>
      </c>
      <c r="O11111" s="2">
        <f t="shared" si="2260"/>
        <v>-22482.212984460173</v>
      </c>
      <c r="P11111" s="2" t="str">
        <f t="shared" si="2261"/>
        <v/>
      </c>
    </row>
    <row r="11112" spans="1:16">
      <c r="A11112" s="6">
        <v>17</v>
      </c>
      <c r="B11112" s="6">
        <v>1</v>
      </c>
      <c r="C11112" s="6">
        <v>10</v>
      </c>
      <c r="D11112" s="6">
        <f t="shared" si="2249"/>
        <v>28</v>
      </c>
      <c r="E11112" s="5">
        <f t="shared" si="2250"/>
        <v>7733.3395360392033</v>
      </c>
      <c r="F11112" s="5">
        <f t="shared" si="2251"/>
        <v>30.749999999999996</v>
      </c>
      <c r="G11112" s="5">
        <f t="shared" si="2252"/>
        <v>509.52187334891573</v>
      </c>
      <c r="H11112" s="5">
        <f t="shared" si="2253"/>
        <v>8273.6114093881188</v>
      </c>
      <c r="I11112" s="5">
        <f t="shared" si="2254"/>
        <v>720</v>
      </c>
      <c r="J11112" s="5">
        <f t="shared" si="2255"/>
        <v>7553.6114093881188</v>
      </c>
      <c r="K11112" s="2">
        <f t="shared" si="2256"/>
        <v>156139.08696854374</v>
      </c>
      <c r="L11112" s="2">
        <f t="shared" si="2257"/>
        <v>178694</v>
      </c>
      <c r="M11112" s="2">
        <f t="shared" si="2258"/>
        <v>24200</v>
      </c>
      <c r="N11112" s="6">
        <f t="shared" si="2259"/>
        <v>0</v>
      </c>
      <c r="O11112" s="2">
        <f t="shared" si="2260"/>
        <v>-21645.086968543736</v>
      </c>
      <c r="P11112" s="2" t="str">
        <f t="shared" si="2261"/>
        <v/>
      </c>
    </row>
    <row r="11113" spans="1:16">
      <c r="A11113" s="6">
        <v>17</v>
      </c>
      <c r="B11113" s="6">
        <v>1</v>
      </c>
      <c r="C11113" s="6">
        <v>11</v>
      </c>
      <c r="D11113" s="6">
        <f t="shared" si="2249"/>
        <v>29</v>
      </c>
      <c r="E11113" s="5">
        <f t="shared" si="2250"/>
        <v>7733.3395360392033</v>
      </c>
      <c r="F11113" s="5">
        <f t="shared" si="2251"/>
        <v>30.749999999999996</v>
      </c>
      <c r="G11113" s="5">
        <f t="shared" si="2252"/>
        <v>567.47998644235474</v>
      </c>
      <c r="H11113" s="5">
        <f t="shared" si="2253"/>
        <v>8331.5695224815572</v>
      </c>
      <c r="I11113" s="5">
        <f t="shared" si="2254"/>
        <v>720</v>
      </c>
      <c r="J11113" s="5">
        <f t="shared" si="2255"/>
        <v>7611.5695224815572</v>
      </c>
      <c r="K11113" s="2">
        <f t="shared" si="2256"/>
        <v>157145.30420974924</v>
      </c>
      <c r="L11113" s="2">
        <f t="shared" si="2257"/>
        <v>181394</v>
      </c>
      <c r="M11113" s="2">
        <f t="shared" si="2258"/>
        <v>25080</v>
      </c>
      <c r="N11113" s="6">
        <f t="shared" si="2259"/>
        <v>0</v>
      </c>
      <c r="O11113" s="2">
        <f t="shared" si="2260"/>
        <v>-20831.304209749243</v>
      </c>
      <c r="P11113" s="2" t="str">
        <f t="shared" si="2261"/>
        <v/>
      </c>
    </row>
    <row r="11114" spans="1:16">
      <c r="A11114" s="6">
        <v>17</v>
      </c>
      <c r="B11114" s="6">
        <v>1</v>
      </c>
      <c r="C11114" s="6">
        <v>12</v>
      </c>
      <c r="D11114" s="6">
        <f t="shared" si="2249"/>
        <v>30</v>
      </c>
      <c r="E11114" s="5">
        <f t="shared" si="2250"/>
        <v>7733.3395360392033</v>
      </c>
      <c r="F11114" s="5">
        <f t="shared" si="2251"/>
        <v>30.749999999999996</v>
      </c>
      <c r="G11114" s="5">
        <f t="shared" si="2252"/>
        <v>626.80743957041921</v>
      </c>
      <c r="H11114" s="5">
        <f t="shared" si="2253"/>
        <v>8390.896975609623</v>
      </c>
      <c r="I11114" s="5">
        <f t="shared" si="2254"/>
        <v>720</v>
      </c>
      <c r="J11114" s="5">
        <f t="shared" si="2255"/>
        <v>7670.896975609623</v>
      </c>
      <c r="K11114" s="2">
        <f t="shared" si="2256"/>
        <v>158175.29471544485</v>
      </c>
      <c r="L11114" s="2">
        <f t="shared" si="2257"/>
        <v>184094</v>
      </c>
      <c r="M11114" s="2">
        <f t="shared" si="2258"/>
        <v>25960</v>
      </c>
      <c r="N11114" s="6">
        <f t="shared" si="2259"/>
        <v>0</v>
      </c>
      <c r="O11114" s="2">
        <f t="shared" si="2260"/>
        <v>-20041.294715444848</v>
      </c>
      <c r="P11114" s="2" t="str">
        <f t="shared" si="2261"/>
        <v/>
      </c>
    </row>
    <row r="11115" spans="1:16">
      <c r="A11115" s="6">
        <v>17</v>
      </c>
      <c r="B11115" s="6">
        <v>1</v>
      </c>
      <c r="C11115" s="6">
        <v>13</v>
      </c>
      <c r="D11115" s="6">
        <f t="shared" si="2249"/>
        <v>31</v>
      </c>
      <c r="E11115" s="5">
        <f t="shared" si="2250"/>
        <v>7733.3395360392033</v>
      </c>
      <c r="F11115" s="5">
        <f t="shared" si="2251"/>
        <v>30.749999999999996</v>
      </c>
      <c r="G11115" s="5">
        <f t="shared" si="2252"/>
        <v>687.52941027880343</v>
      </c>
      <c r="H11115" s="5">
        <f t="shared" si="2253"/>
        <v>8451.6189463180071</v>
      </c>
      <c r="I11115" s="5">
        <f t="shared" si="2254"/>
        <v>720</v>
      </c>
      <c r="J11115" s="5">
        <f t="shared" si="2255"/>
        <v>7731.6189463180071</v>
      </c>
      <c r="K11115" s="2">
        <f t="shared" si="2256"/>
        <v>159229.49559579874</v>
      </c>
      <c r="L11115" s="2">
        <f t="shared" si="2257"/>
        <v>186794</v>
      </c>
      <c r="M11115" s="2">
        <f t="shared" si="2258"/>
        <v>26840</v>
      </c>
      <c r="N11115" s="6">
        <f t="shared" si="2259"/>
        <v>0</v>
      </c>
      <c r="O11115" s="2">
        <f t="shared" si="2260"/>
        <v>-19275.49559579874</v>
      </c>
      <c r="P11115" s="2" t="str">
        <f t="shared" si="2261"/>
        <v/>
      </c>
    </row>
    <row r="11116" spans="1:16">
      <c r="A11116" s="6">
        <v>17</v>
      </c>
      <c r="B11116" s="6">
        <v>1</v>
      </c>
      <c r="C11116" s="6">
        <v>14</v>
      </c>
      <c r="D11116" s="6">
        <f t="shared" si="2249"/>
        <v>32</v>
      </c>
      <c r="E11116" s="5">
        <f t="shared" si="2250"/>
        <v>7733.3395360392033</v>
      </c>
      <c r="F11116" s="5">
        <f t="shared" si="2251"/>
        <v>30.749999999999996</v>
      </c>
      <c r="G11116" s="5">
        <f t="shared" si="2252"/>
        <v>749.67149159246469</v>
      </c>
      <c r="H11116" s="5">
        <f t="shared" si="2253"/>
        <v>8513.7610276316682</v>
      </c>
      <c r="I11116" s="5">
        <f t="shared" si="2254"/>
        <v>720</v>
      </c>
      <c r="J11116" s="5">
        <f t="shared" si="2255"/>
        <v>7793.7610276316682</v>
      </c>
      <c r="K11116" s="2">
        <f t="shared" si="2256"/>
        <v>160308.3511741609</v>
      </c>
      <c r="L11116" s="2">
        <f t="shared" si="2257"/>
        <v>189494</v>
      </c>
      <c r="M11116" s="2">
        <f t="shared" si="2258"/>
        <v>27720</v>
      </c>
      <c r="N11116" s="6">
        <f t="shared" si="2259"/>
        <v>0</v>
      </c>
      <c r="O11116" s="2">
        <f t="shared" si="2260"/>
        <v>-18534.351174160896</v>
      </c>
      <c r="P11116" s="2" t="str">
        <f t="shared" si="2261"/>
        <v/>
      </c>
    </row>
    <row r="11117" spans="1:16">
      <c r="A11117" s="6">
        <v>17</v>
      </c>
      <c r="B11117" s="6">
        <v>1</v>
      </c>
      <c r="C11117" s="6">
        <v>15</v>
      </c>
      <c r="D11117" s="6">
        <f t="shared" si="2249"/>
        <v>33</v>
      </c>
      <c r="E11117" s="5">
        <f t="shared" si="2250"/>
        <v>7733.3395360392033</v>
      </c>
      <c r="F11117" s="5">
        <f t="shared" si="2251"/>
        <v>30.749999999999996</v>
      </c>
      <c r="G11117" s="5">
        <f t="shared" si="2252"/>
        <v>813.25969846861108</v>
      </c>
      <c r="H11117" s="5">
        <f t="shared" si="2253"/>
        <v>8577.3492345078139</v>
      </c>
      <c r="I11117" s="5">
        <f t="shared" si="2254"/>
        <v>720</v>
      </c>
      <c r="J11117" s="5">
        <f t="shared" si="2255"/>
        <v>7857.3492345078139</v>
      </c>
      <c r="K11117" s="2">
        <f t="shared" si="2256"/>
        <v>161412.313099094</v>
      </c>
      <c r="L11117" s="2">
        <f t="shared" si="2257"/>
        <v>192194</v>
      </c>
      <c r="M11117" s="2">
        <f t="shared" si="2258"/>
        <v>28600</v>
      </c>
      <c r="N11117" s="6">
        <f t="shared" si="2259"/>
        <v>0</v>
      </c>
      <c r="O11117" s="2">
        <f t="shared" si="2260"/>
        <v>-17818.313099093997</v>
      </c>
      <c r="P11117" s="2" t="str">
        <f t="shared" si="2261"/>
        <v/>
      </c>
    </row>
    <row r="11118" spans="1:16">
      <c r="A11118" s="6">
        <v>17</v>
      </c>
      <c r="B11118" s="6">
        <v>1</v>
      </c>
      <c r="C11118" s="6">
        <v>16</v>
      </c>
      <c r="D11118" s="6">
        <f t="shared" si="2249"/>
        <v>34</v>
      </c>
      <c r="E11118" s="5">
        <f t="shared" si="2250"/>
        <v>7733.3395360392033</v>
      </c>
      <c r="F11118" s="5">
        <f t="shared" si="2251"/>
        <v>30.749999999999996</v>
      </c>
      <c r="G11118" s="5">
        <f t="shared" si="2252"/>
        <v>878.32047434610013</v>
      </c>
      <c r="H11118" s="5">
        <f t="shared" si="2253"/>
        <v>8642.4100103853034</v>
      </c>
      <c r="I11118" s="5">
        <f t="shared" si="2254"/>
        <v>720</v>
      </c>
      <c r="J11118" s="5">
        <f t="shared" si="2255"/>
        <v>7922.4100103853034</v>
      </c>
      <c r="K11118" s="2">
        <f t="shared" si="2256"/>
        <v>162541.84045807819</v>
      </c>
      <c r="L11118" s="2">
        <f t="shared" si="2257"/>
        <v>194894</v>
      </c>
      <c r="M11118" s="2">
        <f t="shared" si="2258"/>
        <v>29480</v>
      </c>
      <c r="N11118" s="6">
        <f t="shared" si="2259"/>
        <v>0</v>
      </c>
      <c r="O11118" s="2">
        <f t="shared" si="2260"/>
        <v>-17127.840458078193</v>
      </c>
      <c r="P11118" s="2" t="str">
        <f t="shared" si="2261"/>
        <v/>
      </c>
    </row>
    <row r="11119" spans="1:16">
      <c r="A11119" s="6">
        <v>17</v>
      </c>
      <c r="B11119" s="6">
        <v>1</v>
      </c>
      <c r="C11119" s="6">
        <v>17</v>
      </c>
      <c r="D11119" s="6">
        <f t="shared" si="2249"/>
        <v>35</v>
      </c>
      <c r="E11119" s="5">
        <f t="shared" si="2250"/>
        <v>7733.3395360392033</v>
      </c>
      <c r="F11119" s="5">
        <f t="shared" si="2251"/>
        <v>30.749999999999996</v>
      </c>
      <c r="G11119" s="5">
        <f t="shared" si="2252"/>
        <v>944.88069779264049</v>
      </c>
      <c r="H11119" s="5">
        <f t="shared" si="2253"/>
        <v>8708.9702338318439</v>
      </c>
      <c r="I11119" s="5">
        <f t="shared" si="2254"/>
        <v>720</v>
      </c>
      <c r="J11119" s="5">
        <f t="shared" si="2255"/>
        <v>7988.9702338318439</v>
      </c>
      <c r="K11119" s="2">
        <f t="shared" si="2256"/>
        <v>163697.39989291396</v>
      </c>
      <c r="L11119" s="2">
        <f t="shared" si="2257"/>
        <v>197594</v>
      </c>
      <c r="M11119" s="2">
        <f t="shared" si="2258"/>
        <v>30360</v>
      </c>
      <c r="N11119" s="6">
        <f t="shared" si="2259"/>
        <v>0</v>
      </c>
      <c r="O11119" s="2">
        <f t="shared" si="2260"/>
        <v>-16463.399892913963</v>
      </c>
      <c r="P11119" s="2" t="str">
        <f t="shared" si="2261"/>
        <v/>
      </c>
    </row>
    <row r="11120" spans="1:16">
      <c r="A11120" s="6">
        <v>17</v>
      </c>
      <c r="B11120" s="6">
        <v>1</v>
      </c>
      <c r="C11120" s="6">
        <v>18</v>
      </c>
      <c r="D11120" s="6">
        <f t="shared" si="2249"/>
        <v>36</v>
      </c>
      <c r="E11120" s="5">
        <f t="shared" si="2250"/>
        <v>7733.3395360392033</v>
      </c>
      <c r="F11120" s="5">
        <f t="shared" si="2251"/>
        <v>30.749999999999996</v>
      </c>
      <c r="G11120" s="5">
        <f t="shared" si="2252"/>
        <v>1012.9676892512279</v>
      </c>
      <c r="H11120" s="5">
        <f t="shared" si="2253"/>
        <v>8777.0572252904312</v>
      </c>
      <c r="I11120" s="5">
        <f t="shared" si="2254"/>
        <v>720</v>
      </c>
      <c r="J11120" s="5">
        <f t="shared" si="2255"/>
        <v>8057.0572252904312</v>
      </c>
      <c r="K11120" s="2">
        <f t="shared" si="2256"/>
        <v>164879.46571684777</v>
      </c>
      <c r="L11120" s="2">
        <f t="shared" si="2257"/>
        <v>200294</v>
      </c>
      <c r="M11120" s="2">
        <f t="shared" si="2258"/>
        <v>31240</v>
      </c>
      <c r="N11120" s="6">
        <f t="shared" si="2259"/>
        <v>0</v>
      </c>
      <c r="O11120" s="2">
        <f t="shared" si="2260"/>
        <v>-15825.465716847772</v>
      </c>
      <c r="P11120" s="2" t="str">
        <f t="shared" si="2261"/>
        <v/>
      </c>
    </row>
    <row r="11121" spans="1:16">
      <c r="A11121" s="6">
        <v>17</v>
      </c>
      <c r="B11121" s="6">
        <v>1</v>
      </c>
      <c r="C11121" s="6">
        <v>19</v>
      </c>
      <c r="D11121" s="6">
        <f t="shared" si="2249"/>
        <v>37</v>
      </c>
      <c r="E11121" s="5">
        <f t="shared" si="2250"/>
        <v>7733.3395360392033</v>
      </c>
      <c r="F11121" s="5">
        <f t="shared" si="2251"/>
        <v>30.749999999999996</v>
      </c>
      <c r="G11121" s="5">
        <f t="shared" si="2252"/>
        <v>1082.6092178872495</v>
      </c>
      <c r="H11121" s="5">
        <f t="shared" si="2253"/>
        <v>8846.6987539264519</v>
      </c>
      <c r="I11121" s="5">
        <f t="shared" si="2254"/>
        <v>720</v>
      </c>
      <c r="J11121" s="5">
        <f t="shared" si="2255"/>
        <v>8126.6987539264519</v>
      </c>
      <c r="K11121" s="2">
        <f t="shared" si="2256"/>
        <v>166088.52003344535</v>
      </c>
      <c r="L11121" s="2">
        <f t="shared" si="2257"/>
        <v>202994</v>
      </c>
      <c r="M11121" s="2">
        <f t="shared" si="2258"/>
        <v>32120</v>
      </c>
      <c r="N11121" s="6">
        <f t="shared" si="2259"/>
        <v>0</v>
      </c>
      <c r="O11121" s="2">
        <f t="shared" si="2260"/>
        <v>-15214.520033445355</v>
      </c>
      <c r="P11121" s="2" t="str">
        <f t="shared" si="2261"/>
        <v/>
      </c>
    </row>
    <row r="11122" spans="1:16">
      <c r="A11122" s="6">
        <v>17</v>
      </c>
      <c r="B11122" s="6">
        <v>1</v>
      </c>
      <c r="C11122" s="6">
        <v>20</v>
      </c>
      <c r="D11122" s="6">
        <f t="shared" si="2249"/>
        <v>38</v>
      </c>
      <c r="E11122" s="5">
        <f t="shared" si="2250"/>
        <v>7733.3395360392033</v>
      </c>
      <c r="F11122" s="5">
        <f t="shared" si="2251"/>
        <v>30.749999999999996</v>
      </c>
      <c r="G11122" s="5">
        <f t="shared" si="2252"/>
        <v>1153.8335085377266</v>
      </c>
      <c r="H11122" s="5">
        <f t="shared" si="2253"/>
        <v>8917.9230445769299</v>
      </c>
      <c r="I11122" s="5">
        <f t="shared" si="2254"/>
        <v>720</v>
      </c>
      <c r="J11122" s="5">
        <f t="shared" si="2255"/>
        <v>8197.9230445769299</v>
      </c>
      <c r="K11122" s="2">
        <f t="shared" si="2256"/>
        <v>167325.05285723836</v>
      </c>
      <c r="L11122" s="2">
        <f t="shared" si="2257"/>
        <v>205694</v>
      </c>
      <c r="M11122" s="2">
        <f t="shared" si="2258"/>
        <v>33000</v>
      </c>
      <c r="N11122" s="6">
        <f t="shared" si="2259"/>
        <v>0</v>
      </c>
      <c r="O11122" s="2">
        <f t="shared" si="2260"/>
        <v>-14631.052857238363</v>
      </c>
      <c r="P11122" s="2" t="str">
        <f t="shared" si="2261"/>
        <v/>
      </c>
    </row>
    <row r="11123" spans="1:16">
      <c r="A11123" s="6">
        <v>17</v>
      </c>
      <c r="B11123" s="6">
        <v>1</v>
      </c>
      <c r="C11123" s="6">
        <v>21</v>
      </c>
      <c r="D11123" s="6">
        <f t="shared" si="2249"/>
        <v>39</v>
      </c>
      <c r="E11123" s="5">
        <f t="shared" si="2250"/>
        <v>7733.3395360392033</v>
      </c>
      <c r="F11123" s="5">
        <f t="shared" si="2251"/>
        <v>30.749999999999996</v>
      </c>
      <c r="G11123" s="5">
        <f t="shared" si="2252"/>
        <v>1226.6692487641703</v>
      </c>
      <c r="H11123" s="5">
        <f t="shared" si="2253"/>
        <v>8990.7587848033727</v>
      </c>
      <c r="I11123" s="5">
        <f t="shared" si="2254"/>
        <v>720</v>
      </c>
      <c r="J11123" s="5">
        <f t="shared" si="2255"/>
        <v>8270.7587848033727</v>
      </c>
      <c r="K11123" s="2">
        <f t="shared" si="2256"/>
        <v>168589.56223616967</v>
      </c>
      <c r="L11123" s="2">
        <f t="shared" si="2257"/>
        <v>208394</v>
      </c>
      <c r="M11123" s="2">
        <f t="shared" si="2258"/>
        <v>33880</v>
      </c>
      <c r="N11123" s="6">
        <f t="shared" si="2259"/>
        <v>0</v>
      </c>
      <c r="O11123" s="2">
        <f t="shared" si="2260"/>
        <v>-14075.562236169673</v>
      </c>
      <c r="P11123" s="2" t="str">
        <f t="shared" si="2261"/>
        <v/>
      </c>
    </row>
    <row r="11124" spans="1:16">
      <c r="A11124" s="6">
        <v>17</v>
      </c>
      <c r="B11124" s="6">
        <v>1</v>
      </c>
      <c r="C11124" s="6">
        <v>22</v>
      </c>
      <c r="D11124" s="6">
        <f t="shared" si="2249"/>
        <v>40</v>
      </c>
      <c r="E11124" s="5">
        <f t="shared" si="2250"/>
        <v>7733.3395360392033</v>
      </c>
      <c r="F11124" s="5">
        <f t="shared" si="2251"/>
        <v>30.749999999999996</v>
      </c>
      <c r="G11124" s="5">
        <f t="shared" si="2252"/>
        <v>1301.1455960105666</v>
      </c>
      <c r="H11124" s="5">
        <f t="shared" si="2253"/>
        <v>9065.2351320497692</v>
      </c>
      <c r="I11124" s="5">
        <f t="shared" si="2254"/>
        <v>720</v>
      </c>
      <c r="J11124" s="5">
        <f t="shared" si="2255"/>
        <v>8345.2351320497692</v>
      </c>
      <c r="K11124" s="2">
        <f t="shared" si="2256"/>
        <v>169882.55437586404</v>
      </c>
      <c r="L11124" s="2">
        <f t="shared" si="2257"/>
        <v>211094</v>
      </c>
      <c r="M11124" s="2">
        <f t="shared" si="2258"/>
        <v>34760</v>
      </c>
      <c r="N11124" s="6">
        <f t="shared" si="2259"/>
        <v>0</v>
      </c>
      <c r="O11124" s="2">
        <f t="shared" si="2260"/>
        <v>-13548.554375864042</v>
      </c>
      <c r="P11124" s="2" t="str">
        <f t="shared" si="2261"/>
        <v/>
      </c>
    </row>
    <row r="11125" spans="1:16">
      <c r="A11125" s="6">
        <v>17</v>
      </c>
      <c r="B11125" s="6">
        <v>1</v>
      </c>
      <c r="C11125" s="6">
        <v>23</v>
      </c>
      <c r="D11125" s="6">
        <f t="shared" si="2249"/>
        <v>41</v>
      </c>
      <c r="E11125" s="5">
        <f t="shared" si="2250"/>
        <v>7733.3395360392033</v>
      </c>
      <c r="F11125" s="5">
        <f t="shared" si="2251"/>
        <v>30.749999999999996</v>
      </c>
      <c r="G11125" s="5">
        <f t="shared" si="2252"/>
        <v>1377.292184868003</v>
      </c>
      <c r="H11125" s="5">
        <f t="shared" si="2253"/>
        <v>9141.3817209072058</v>
      </c>
      <c r="I11125" s="5">
        <f t="shared" si="2254"/>
        <v>720</v>
      </c>
      <c r="J11125" s="5">
        <f t="shared" si="2255"/>
        <v>8421.3817209072058</v>
      </c>
      <c r="K11125" s="2">
        <f t="shared" si="2256"/>
        <v>171204.5437657501</v>
      </c>
      <c r="L11125" s="2">
        <f t="shared" si="2257"/>
        <v>213794</v>
      </c>
      <c r="M11125" s="2">
        <f t="shared" si="2258"/>
        <v>35640</v>
      </c>
      <c r="N11125" s="6">
        <f t="shared" si="2259"/>
        <v>0</v>
      </c>
      <c r="O11125" s="2">
        <f t="shared" si="2260"/>
        <v>-13050.543765750102</v>
      </c>
      <c r="P11125" s="2" t="str">
        <f t="shared" si="2261"/>
        <v/>
      </c>
    </row>
    <row r="11126" spans="1:16">
      <c r="A11126" s="6">
        <v>17</v>
      </c>
      <c r="B11126" s="6">
        <v>1</v>
      </c>
      <c r="C11126" s="6">
        <v>24</v>
      </c>
      <c r="D11126" s="6">
        <f t="shared" si="2249"/>
        <v>42</v>
      </c>
      <c r="E11126" s="5">
        <f t="shared" si="2250"/>
        <v>7733.3395360392033</v>
      </c>
      <c r="F11126" s="5">
        <f t="shared" si="2251"/>
        <v>30.749999999999996</v>
      </c>
      <c r="G11126" s="5">
        <f t="shared" si="2252"/>
        <v>1455.1391344474989</v>
      </c>
      <c r="H11126" s="5">
        <f t="shared" si="2253"/>
        <v>9219.228670486702</v>
      </c>
      <c r="I11126" s="5">
        <f t="shared" si="2254"/>
        <v>720</v>
      </c>
      <c r="J11126" s="5">
        <f t="shared" si="2255"/>
        <v>8499.228670486702</v>
      </c>
      <c r="K11126" s="2">
        <f t="shared" si="2256"/>
        <v>172556.05330706079</v>
      </c>
      <c r="L11126" s="2">
        <f t="shared" si="2257"/>
        <v>216494</v>
      </c>
      <c r="M11126" s="2">
        <f t="shared" si="2258"/>
        <v>36520</v>
      </c>
      <c r="N11126" s="6">
        <f t="shared" si="2259"/>
        <v>0</v>
      </c>
      <c r="O11126" s="2">
        <f t="shared" si="2260"/>
        <v>-12582.053307060793</v>
      </c>
      <c r="P11126" s="2" t="str">
        <f t="shared" si="2261"/>
        <v/>
      </c>
    </row>
    <row r="11127" spans="1:16">
      <c r="A11127" s="6">
        <v>17</v>
      </c>
      <c r="B11127" s="6">
        <v>1</v>
      </c>
      <c r="C11127" s="6">
        <v>25</v>
      </c>
      <c r="D11127" s="6">
        <f t="shared" si="2249"/>
        <v>43</v>
      </c>
      <c r="E11127" s="5">
        <f t="shared" si="2250"/>
        <v>7733.3395360392033</v>
      </c>
      <c r="F11127" s="5">
        <f t="shared" si="2251"/>
        <v>30.749999999999996</v>
      </c>
      <c r="G11127" s="5">
        <f t="shared" si="2252"/>
        <v>1534.7170558625965</v>
      </c>
      <c r="H11127" s="5">
        <f t="shared" si="2253"/>
        <v>9298.806591901799</v>
      </c>
      <c r="I11127" s="5">
        <f t="shared" si="2254"/>
        <v>720</v>
      </c>
      <c r="J11127" s="5">
        <f t="shared" si="2255"/>
        <v>8578.806591901799</v>
      </c>
      <c r="K11127" s="2">
        <f t="shared" si="2256"/>
        <v>173937.61444273958</v>
      </c>
      <c r="L11127" s="2">
        <f t="shared" si="2257"/>
        <v>219194</v>
      </c>
      <c r="M11127" s="2">
        <f t="shared" si="2258"/>
        <v>37400</v>
      </c>
      <c r="N11127" s="6">
        <f t="shared" si="2259"/>
        <v>0</v>
      </c>
      <c r="O11127" s="2">
        <f t="shared" si="2260"/>
        <v>-12143.614442739577</v>
      </c>
      <c r="P11127" s="2" t="str">
        <f t="shared" si="2261"/>
        <v/>
      </c>
    </row>
    <row r="11128" spans="1:16">
      <c r="A11128" s="6">
        <v>17</v>
      </c>
      <c r="B11128" s="6">
        <v>1</v>
      </c>
      <c r="C11128" s="6">
        <v>26</v>
      </c>
      <c r="D11128" s="6">
        <f t="shared" si="2249"/>
        <v>44</v>
      </c>
      <c r="E11128" s="5">
        <f t="shared" si="2250"/>
        <v>7733.3395360392033</v>
      </c>
      <c r="F11128" s="5">
        <f t="shared" si="2251"/>
        <v>30.749999999999996</v>
      </c>
      <c r="G11128" s="5">
        <f t="shared" si="2252"/>
        <v>1616.0570598233144</v>
      </c>
      <c r="H11128" s="5">
        <f t="shared" si="2253"/>
        <v>9380.1465958625176</v>
      </c>
      <c r="I11128" s="5">
        <f t="shared" si="2254"/>
        <v>720</v>
      </c>
      <c r="J11128" s="5">
        <f t="shared" si="2255"/>
        <v>8660.1465958625176</v>
      </c>
      <c r="K11128" s="2">
        <f t="shared" si="2256"/>
        <v>175349.76728927981</v>
      </c>
      <c r="L11128" s="2">
        <f t="shared" si="2257"/>
        <v>221894</v>
      </c>
      <c r="M11128" s="2">
        <f t="shared" si="2258"/>
        <v>38280</v>
      </c>
      <c r="N11128" s="6">
        <f t="shared" si="2259"/>
        <v>0</v>
      </c>
      <c r="O11128" s="2">
        <f t="shared" si="2260"/>
        <v>-11735.767289279815</v>
      </c>
      <c r="P11128" s="2" t="str">
        <f t="shared" si="2261"/>
        <v/>
      </c>
    </row>
    <row r="11129" spans="1:16">
      <c r="A11129" s="6">
        <v>17</v>
      </c>
      <c r="B11129" s="6">
        <v>1</v>
      </c>
      <c r="C11129" s="6">
        <v>27</v>
      </c>
      <c r="D11129" s="6">
        <f t="shared" si="2249"/>
        <v>45</v>
      </c>
      <c r="E11129" s="5">
        <f t="shared" si="2250"/>
        <v>7733.3395360392033</v>
      </c>
      <c r="F11129" s="5">
        <f t="shared" si="2251"/>
        <v>30.749999999999996</v>
      </c>
      <c r="G11129" s="5">
        <f t="shared" si="2252"/>
        <v>1699.1907643430709</v>
      </c>
      <c r="H11129" s="5">
        <f t="shared" si="2253"/>
        <v>9463.2803003822737</v>
      </c>
      <c r="I11129" s="5">
        <f t="shared" si="2254"/>
        <v>720</v>
      </c>
      <c r="J11129" s="5">
        <f t="shared" si="2255"/>
        <v>8743.2803003822737</v>
      </c>
      <c r="K11129" s="2">
        <f t="shared" si="2256"/>
        <v>176793.06077052557</v>
      </c>
      <c r="L11129" s="2">
        <f t="shared" si="2257"/>
        <v>224594</v>
      </c>
      <c r="M11129" s="2">
        <f t="shared" si="2258"/>
        <v>39160</v>
      </c>
      <c r="N11129" s="6">
        <f t="shared" si="2259"/>
        <v>0</v>
      </c>
      <c r="O11129" s="2">
        <f t="shared" si="2260"/>
        <v>-11359.060770525568</v>
      </c>
      <c r="P11129" s="2" t="str">
        <f t="shared" si="2261"/>
        <v/>
      </c>
    </row>
    <row r="11130" spans="1:16">
      <c r="A11130" s="6">
        <v>17</v>
      </c>
      <c r="B11130" s="6">
        <v>1</v>
      </c>
      <c r="C11130" s="6">
        <v>28</v>
      </c>
      <c r="D11130" s="6">
        <f t="shared" si="2249"/>
        <v>46</v>
      </c>
      <c r="E11130" s="5">
        <f t="shared" si="2250"/>
        <v>7733.3395360392033</v>
      </c>
      <c r="F11130" s="5">
        <f t="shared" si="2251"/>
        <v>30.749999999999996</v>
      </c>
      <c r="G11130" s="5">
        <f t="shared" si="2252"/>
        <v>1784.1503025602246</v>
      </c>
      <c r="H11130" s="5">
        <f t="shared" si="2253"/>
        <v>9548.2398385994275</v>
      </c>
      <c r="I11130" s="5">
        <f t="shared" si="2254"/>
        <v>720</v>
      </c>
      <c r="J11130" s="5">
        <f t="shared" si="2255"/>
        <v>8828.2398385994275</v>
      </c>
      <c r="K11130" s="2">
        <f t="shared" si="2256"/>
        <v>178268.05275346228</v>
      </c>
      <c r="L11130" s="2">
        <f t="shared" si="2257"/>
        <v>227294</v>
      </c>
      <c r="M11130" s="2">
        <f t="shared" si="2258"/>
        <v>40040</v>
      </c>
      <c r="N11130" s="6">
        <f t="shared" si="2259"/>
        <v>0</v>
      </c>
      <c r="O11130" s="2">
        <f t="shared" si="2260"/>
        <v>-11014.052753462282</v>
      </c>
      <c r="P11130" s="2" t="str">
        <f t="shared" si="2261"/>
        <v/>
      </c>
    </row>
    <row r="11131" spans="1:16">
      <c r="A11131" s="6">
        <v>17</v>
      </c>
      <c r="B11131" s="6">
        <v>1</v>
      </c>
      <c r="C11131" s="6">
        <v>29</v>
      </c>
      <c r="D11131" s="6">
        <f t="shared" si="2249"/>
        <v>47</v>
      </c>
      <c r="E11131" s="5">
        <f t="shared" si="2250"/>
        <v>7733.3395360392033</v>
      </c>
      <c r="F11131" s="5">
        <f t="shared" si="2251"/>
        <v>30.749999999999996</v>
      </c>
      <c r="G11131" s="5">
        <f t="shared" si="2252"/>
        <v>1870.9683306758782</v>
      </c>
      <c r="H11131" s="5">
        <f t="shared" si="2253"/>
        <v>9635.0578667150821</v>
      </c>
      <c r="I11131" s="5">
        <f t="shared" si="2254"/>
        <v>720</v>
      </c>
      <c r="J11131" s="5">
        <f t="shared" si="2255"/>
        <v>8915.0578667150821</v>
      </c>
      <c r="K11131" s="2">
        <f t="shared" si="2256"/>
        <v>179775.31018602572</v>
      </c>
      <c r="L11131" s="2">
        <f t="shared" si="2257"/>
        <v>229994</v>
      </c>
      <c r="M11131" s="2">
        <f t="shared" si="2258"/>
        <v>40920</v>
      </c>
      <c r="N11131" s="6">
        <f t="shared" si="2259"/>
        <v>0</v>
      </c>
      <c r="O11131" s="2">
        <f t="shared" si="2260"/>
        <v>-10701.310186025716</v>
      </c>
      <c r="P11131" s="2" t="str">
        <f t="shared" si="2261"/>
        <v/>
      </c>
    </row>
    <row r="11132" spans="1:16">
      <c r="A11132" s="6">
        <v>17</v>
      </c>
      <c r="B11132" s="6">
        <v>1</v>
      </c>
      <c r="C11132" s="6">
        <v>30</v>
      </c>
      <c r="D11132" s="6">
        <f t="shared" si="2249"/>
        <v>48</v>
      </c>
      <c r="E11132" s="5">
        <f t="shared" si="2250"/>
        <v>7733.3395360392033</v>
      </c>
      <c r="F11132" s="5">
        <f t="shared" si="2251"/>
        <v>30.749999999999996</v>
      </c>
      <c r="G11132" s="5">
        <f t="shared" si="2252"/>
        <v>1959.6780360096488</v>
      </c>
      <c r="H11132" s="5">
        <f t="shared" si="2253"/>
        <v>9723.7675720488514</v>
      </c>
      <c r="I11132" s="5">
        <f t="shared" si="2254"/>
        <v>720</v>
      </c>
      <c r="J11132" s="5">
        <f t="shared" si="2255"/>
        <v>9003.7675720488514</v>
      </c>
      <c r="K11132" s="2">
        <f t="shared" si="2256"/>
        <v>181315.40923695921</v>
      </c>
      <c r="L11132" s="2">
        <f t="shared" si="2257"/>
        <v>232694</v>
      </c>
      <c r="M11132" s="2">
        <f t="shared" si="2258"/>
        <v>41800</v>
      </c>
      <c r="N11132" s="6">
        <f t="shared" si="2259"/>
        <v>0</v>
      </c>
      <c r="O11132" s="2">
        <f t="shared" si="2260"/>
        <v>-10421.409236959211</v>
      </c>
      <c r="P11132" s="2" t="str">
        <f t="shared" si="2261"/>
        <v/>
      </c>
    </row>
    <row r="11133" spans="1:16">
      <c r="A11133" s="6">
        <v>17</v>
      </c>
      <c r="B11133" s="6">
        <v>2</v>
      </c>
      <c r="C11133" s="6">
        <v>0</v>
      </c>
      <c r="D11133" s="6">
        <f t="shared" si="2249"/>
        <v>19</v>
      </c>
      <c r="E11133" s="5">
        <f t="shared" si="2250"/>
        <v>7733.3395360392033</v>
      </c>
      <c r="F11133" s="5">
        <f t="shared" si="2251"/>
        <v>63.037499999999994</v>
      </c>
      <c r="G11133" s="5">
        <f t="shared" si="2252"/>
        <v>0</v>
      </c>
      <c r="H11133" s="5">
        <f t="shared" si="2253"/>
        <v>7796.3770360392036</v>
      </c>
      <c r="I11133" s="5">
        <f t="shared" si="2254"/>
        <v>720</v>
      </c>
      <c r="J11133" s="5">
        <f t="shared" si="2255"/>
        <v>7076.3770360392036</v>
      </c>
      <c r="K11133" s="2">
        <f t="shared" si="2256"/>
        <v>147853.76798679173</v>
      </c>
      <c r="L11133" s="2">
        <f t="shared" si="2257"/>
        <v>153788</v>
      </c>
      <c r="M11133" s="2">
        <f t="shared" si="2258"/>
        <v>15840</v>
      </c>
      <c r="N11133" s="6">
        <f t="shared" si="2259"/>
        <v>0</v>
      </c>
      <c r="O11133" s="2">
        <f t="shared" si="2260"/>
        <v>-29905.767986791732</v>
      </c>
      <c r="P11133" s="2" t="str">
        <f t="shared" si="2261"/>
        <v/>
      </c>
    </row>
    <row r="11134" spans="1:16">
      <c r="A11134" s="6">
        <v>17</v>
      </c>
      <c r="B11134" s="6">
        <v>2</v>
      </c>
      <c r="C11134" s="6">
        <v>1</v>
      </c>
      <c r="D11134" s="6">
        <f t="shared" si="2249"/>
        <v>20</v>
      </c>
      <c r="E11134" s="5">
        <f t="shared" si="2250"/>
        <v>7733.3395360392033</v>
      </c>
      <c r="F11134" s="5">
        <f t="shared" si="2251"/>
        <v>63.037499999999994</v>
      </c>
      <c r="G11134" s="5">
        <f t="shared" si="2252"/>
        <v>45.5625</v>
      </c>
      <c r="H11134" s="5">
        <f t="shared" si="2253"/>
        <v>7841.9395360392036</v>
      </c>
      <c r="I11134" s="5">
        <f t="shared" si="2254"/>
        <v>720</v>
      </c>
      <c r="J11134" s="5">
        <f t="shared" si="2255"/>
        <v>7121.9395360392036</v>
      </c>
      <c r="K11134" s="2">
        <f t="shared" si="2256"/>
        <v>148644.78361179173</v>
      </c>
      <c r="L11134" s="2">
        <f t="shared" si="2257"/>
        <v>156488</v>
      </c>
      <c r="M11134" s="2">
        <f t="shared" si="2258"/>
        <v>16720</v>
      </c>
      <c r="N11134" s="6">
        <f t="shared" si="2259"/>
        <v>0</v>
      </c>
      <c r="O11134" s="2">
        <f t="shared" si="2260"/>
        <v>-28876.783611791732</v>
      </c>
      <c r="P11134" s="2" t="str">
        <f t="shared" si="2261"/>
        <v/>
      </c>
    </row>
    <row r="11135" spans="1:16">
      <c r="A11135" s="6">
        <v>17</v>
      </c>
      <c r="B11135" s="6">
        <v>2</v>
      </c>
      <c r="C11135" s="6">
        <v>2</v>
      </c>
      <c r="D11135" s="6">
        <f t="shared" si="2249"/>
        <v>21</v>
      </c>
      <c r="E11135" s="5">
        <f t="shared" si="2250"/>
        <v>7733.3395360392033</v>
      </c>
      <c r="F11135" s="5">
        <f t="shared" si="2251"/>
        <v>63.037499999999994</v>
      </c>
      <c r="G11135" s="5">
        <f t="shared" si="2252"/>
        <v>92.264062499999994</v>
      </c>
      <c r="H11135" s="5">
        <f t="shared" si="2253"/>
        <v>7888.641098539204</v>
      </c>
      <c r="I11135" s="5">
        <f t="shared" si="2254"/>
        <v>720</v>
      </c>
      <c r="J11135" s="5">
        <f t="shared" si="2255"/>
        <v>7168.641098539204</v>
      </c>
      <c r="K11135" s="2">
        <f t="shared" si="2256"/>
        <v>149455.57462741673</v>
      </c>
      <c r="L11135" s="2">
        <f t="shared" si="2257"/>
        <v>159188</v>
      </c>
      <c r="M11135" s="2">
        <f t="shared" si="2258"/>
        <v>17600</v>
      </c>
      <c r="N11135" s="6">
        <f t="shared" si="2259"/>
        <v>0</v>
      </c>
      <c r="O11135" s="2">
        <f t="shared" si="2260"/>
        <v>-27867.574627416732</v>
      </c>
      <c r="P11135" s="2" t="str">
        <f t="shared" si="2261"/>
        <v/>
      </c>
    </row>
    <row r="11136" spans="1:16">
      <c r="A11136" s="6">
        <v>17</v>
      </c>
      <c r="B11136" s="6">
        <v>2</v>
      </c>
      <c r="C11136" s="6">
        <v>3</v>
      </c>
      <c r="D11136" s="6">
        <f t="shared" si="2249"/>
        <v>22</v>
      </c>
      <c r="E11136" s="5">
        <f t="shared" si="2250"/>
        <v>7733.3395360392033</v>
      </c>
      <c r="F11136" s="5">
        <f t="shared" si="2251"/>
        <v>63.037499999999994</v>
      </c>
      <c r="G11136" s="5">
        <f t="shared" si="2252"/>
        <v>140.12604492187498</v>
      </c>
      <c r="H11136" s="5">
        <f t="shared" si="2253"/>
        <v>7936.5030809610789</v>
      </c>
      <c r="I11136" s="5">
        <f t="shared" si="2254"/>
        <v>720</v>
      </c>
      <c r="J11136" s="5">
        <f t="shared" si="2255"/>
        <v>7216.5030809610789</v>
      </c>
      <c r="K11136" s="2">
        <f t="shared" si="2256"/>
        <v>150286.51182224095</v>
      </c>
      <c r="L11136" s="2">
        <f t="shared" si="2257"/>
        <v>161888</v>
      </c>
      <c r="M11136" s="2">
        <f t="shared" si="2258"/>
        <v>18480</v>
      </c>
      <c r="N11136" s="6">
        <f t="shared" si="2259"/>
        <v>0</v>
      </c>
      <c r="O11136" s="2">
        <f t="shared" si="2260"/>
        <v>-26878.511822240951</v>
      </c>
      <c r="P11136" s="2" t="str">
        <f t="shared" si="2261"/>
        <v/>
      </c>
    </row>
    <row r="11137" spans="1:16">
      <c r="A11137" s="6">
        <v>17</v>
      </c>
      <c r="B11137" s="6">
        <v>2</v>
      </c>
      <c r="C11137" s="6">
        <v>4</v>
      </c>
      <c r="D11137" s="6">
        <f t="shared" si="2249"/>
        <v>23</v>
      </c>
      <c r="E11137" s="5">
        <f t="shared" si="2250"/>
        <v>7733.3395360392033</v>
      </c>
      <c r="F11137" s="5">
        <f t="shared" si="2251"/>
        <v>63.037499999999994</v>
      </c>
      <c r="G11137" s="5">
        <f t="shared" si="2252"/>
        <v>189.17016064453125</v>
      </c>
      <c r="H11137" s="5">
        <f t="shared" si="2253"/>
        <v>7985.5471966837349</v>
      </c>
      <c r="I11137" s="5">
        <f t="shared" si="2254"/>
        <v>720</v>
      </c>
      <c r="J11137" s="5">
        <f t="shared" si="2255"/>
        <v>7265.5471966837349</v>
      </c>
      <c r="K11137" s="2">
        <f t="shared" si="2256"/>
        <v>151137.97216464818</v>
      </c>
      <c r="L11137" s="2">
        <f t="shared" si="2257"/>
        <v>164588</v>
      </c>
      <c r="M11137" s="2">
        <f t="shared" si="2258"/>
        <v>19360</v>
      </c>
      <c r="N11137" s="6">
        <f t="shared" si="2259"/>
        <v>0</v>
      </c>
      <c r="O11137" s="2">
        <f t="shared" si="2260"/>
        <v>-25909.972164648178</v>
      </c>
      <c r="P11137" s="2" t="str">
        <f t="shared" si="2261"/>
        <v/>
      </c>
    </row>
    <row r="11138" spans="1:16">
      <c r="A11138" s="6">
        <v>17</v>
      </c>
      <c r="B11138" s="6">
        <v>2</v>
      </c>
      <c r="C11138" s="6">
        <v>5</v>
      </c>
      <c r="D11138" s="6">
        <f t="shared" si="2249"/>
        <v>24</v>
      </c>
      <c r="E11138" s="5">
        <f t="shared" si="2250"/>
        <v>7733.3395360392033</v>
      </c>
      <c r="F11138" s="5">
        <f t="shared" si="2251"/>
        <v>63.037499999999994</v>
      </c>
      <c r="G11138" s="5">
        <f t="shared" si="2252"/>
        <v>239.41848456573481</v>
      </c>
      <c r="H11138" s="5">
        <f t="shared" si="2253"/>
        <v>8035.7955206049382</v>
      </c>
      <c r="I11138" s="5">
        <f t="shared" si="2254"/>
        <v>720</v>
      </c>
      <c r="J11138" s="5">
        <f t="shared" si="2255"/>
        <v>7315.7955206049382</v>
      </c>
      <c r="K11138" s="2">
        <f t="shared" si="2256"/>
        <v>152010.3388993913</v>
      </c>
      <c r="L11138" s="2">
        <f t="shared" si="2257"/>
        <v>167288</v>
      </c>
      <c r="M11138" s="2">
        <f t="shared" si="2258"/>
        <v>20240</v>
      </c>
      <c r="N11138" s="6">
        <f t="shared" si="2259"/>
        <v>0</v>
      </c>
      <c r="O11138" s="2">
        <f t="shared" si="2260"/>
        <v>-24962.338899391296</v>
      </c>
      <c r="P11138" s="2" t="str">
        <f t="shared" si="2261"/>
        <v/>
      </c>
    </row>
    <row r="11139" spans="1:16">
      <c r="A11139" s="6">
        <v>17</v>
      </c>
      <c r="B11139" s="6">
        <v>2</v>
      </c>
      <c r="C11139" s="6">
        <v>6</v>
      </c>
      <c r="D11139" s="6">
        <f t="shared" si="2249"/>
        <v>25</v>
      </c>
      <c r="E11139" s="5">
        <f t="shared" si="2250"/>
        <v>7733.3395360392033</v>
      </c>
      <c r="F11139" s="5">
        <f t="shared" si="2251"/>
        <v>63.037499999999994</v>
      </c>
      <c r="G11139" s="5">
        <f t="shared" si="2252"/>
        <v>290.89345874736784</v>
      </c>
      <c r="H11139" s="5">
        <f t="shared" si="2253"/>
        <v>8087.2704947865714</v>
      </c>
      <c r="I11139" s="5">
        <f t="shared" si="2254"/>
        <v>720</v>
      </c>
      <c r="J11139" s="5">
        <f t="shared" si="2255"/>
        <v>7367.2704947865714</v>
      </c>
      <c r="K11139" s="2">
        <f t="shared" si="2256"/>
        <v>152904.00164560019</v>
      </c>
      <c r="L11139" s="2">
        <f t="shared" si="2257"/>
        <v>169988</v>
      </c>
      <c r="M11139" s="2">
        <f t="shared" si="2258"/>
        <v>21120</v>
      </c>
      <c r="N11139" s="6">
        <f t="shared" si="2259"/>
        <v>0</v>
      </c>
      <c r="O11139" s="2">
        <f t="shared" si="2260"/>
        <v>-24036.00164560019</v>
      </c>
      <c r="P11139" s="2" t="str">
        <f t="shared" si="2261"/>
        <v/>
      </c>
    </row>
    <row r="11140" spans="1:16">
      <c r="A11140" s="6">
        <v>17</v>
      </c>
      <c r="B11140" s="6">
        <v>2</v>
      </c>
      <c r="C11140" s="6">
        <v>7</v>
      </c>
      <c r="D11140" s="6">
        <f t="shared" ref="D11140:D11203" si="2262">A11140+B11140+C11140</f>
        <v>26</v>
      </c>
      <c r="E11140" s="5">
        <f t="shared" ref="E11140:E11203" si="2263">IF(A11140=0,0,A11140*LABOR_HRS_WK_TOM*SEASON_WEEKS*(1+DIM_PCT_TOM)^A11140)</f>
        <v>7733.3395360392033</v>
      </c>
      <c r="F11140" s="5">
        <f t="shared" ref="F11140:F11203" si="2264">IF(B11140=0,0,B11140*LABOR_HRS_WK_CAR*SEASON_WEEKS*(1+DIM_PCT_CAR)^B11140)</f>
        <v>63.037499999999994</v>
      </c>
      <c r="G11140" s="5">
        <f t="shared" ref="G11140:G11203" si="2265">IF(C11140=0,0,C11140*LABOR_HRS_WK_MES*SEASON_WEEKS*(1+DIM_PCT_MES)^C11140)</f>
        <v>343.61789814532818</v>
      </c>
      <c r="H11140" s="5">
        <f t="shared" ref="H11140:H11203" si="2266">E11140+F11140+G11140</f>
        <v>8139.9949341845322</v>
      </c>
      <c r="I11140" s="5">
        <f t="shared" ref="I11140:I11203" si="2267">MIN(H11140,FARMER_HRS)</f>
        <v>720</v>
      </c>
      <c r="J11140" s="5">
        <f t="shared" ref="J11140:J11203" si="2268">MAX(0,H11140-FARMER_HRS)</f>
        <v>7419.9949341845322</v>
      </c>
      <c r="K11140" s="2">
        <f t="shared" ref="K11140:K11203" si="2269">I11140*FARMER_RATE+J11140*TEMP_WORKER_RATE</f>
        <v>153819.35649625922</v>
      </c>
      <c r="L11140" s="2">
        <f t="shared" ref="L11140:L11203" si="2270">A11140*PRICE_TOM+B11140*PRICE_CAR+C11140*PRICE_MES</f>
        <v>172688</v>
      </c>
      <c r="M11140" s="2">
        <f t="shared" ref="M11140:M11203" si="2271">A11140*FERT_BED_TOM+B11140*FERT_BED_CAR+C11140*FERT_BED_MES</f>
        <v>22000</v>
      </c>
      <c r="N11140" s="6">
        <f t="shared" ref="N11140:N11203" si="2272">IF(AND(D11140&lt;=TOTAL_BEDS,J11140&lt;=TEMP_WORKER_MAX*TEMP_WORKER_HRS),1,0)</f>
        <v>0</v>
      </c>
      <c r="O11140" s="2">
        <f t="shared" ref="O11140:O11203" si="2273">L11140-M11140-K11140-FIXED_COSTS</f>
        <v>-23131.356496259221</v>
      </c>
      <c r="P11140" s="2" t="str">
        <f t="shared" ref="P11140:P11203" si="2274">IF(N11140=1,O11140,"")</f>
        <v/>
      </c>
    </row>
    <row r="11141" spans="1:16">
      <c r="A11141" s="6">
        <v>17</v>
      </c>
      <c r="B11141" s="6">
        <v>2</v>
      </c>
      <c r="C11141" s="6">
        <v>8</v>
      </c>
      <c r="D11141" s="6">
        <f t="shared" si="2262"/>
        <v>27</v>
      </c>
      <c r="E11141" s="5">
        <f t="shared" si="2263"/>
        <v>7733.3395360392033</v>
      </c>
      <c r="F11141" s="5">
        <f t="shared" si="2264"/>
        <v>63.037499999999994</v>
      </c>
      <c r="G11141" s="5">
        <f t="shared" si="2265"/>
        <v>397.61499642530839</v>
      </c>
      <c r="H11141" s="5">
        <f t="shared" si="2266"/>
        <v>8193.9920324645118</v>
      </c>
      <c r="I11141" s="5">
        <f t="shared" si="2267"/>
        <v>720</v>
      </c>
      <c r="J11141" s="5">
        <f t="shared" si="2268"/>
        <v>7473.9920324645118</v>
      </c>
      <c r="K11141" s="2">
        <f t="shared" si="2269"/>
        <v>154756.80611917557</v>
      </c>
      <c r="L11141" s="2">
        <f t="shared" si="2270"/>
        <v>175388</v>
      </c>
      <c r="M11141" s="2">
        <f t="shared" si="2271"/>
        <v>22880</v>
      </c>
      <c r="N11141" s="6">
        <f t="shared" si="2272"/>
        <v>0</v>
      </c>
      <c r="O11141" s="2">
        <f t="shared" si="2273"/>
        <v>-22248.80611917557</v>
      </c>
      <c r="P11141" s="2" t="str">
        <f t="shared" si="2274"/>
        <v/>
      </c>
    </row>
    <row r="11142" spans="1:16">
      <c r="A11142" s="6">
        <v>17</v>
      </c>
      <c r="B11142" s="6">
        <v>2</v>
      </c>
      <c r="C11142" s="6">
        <v>9</v>
      </c>
      <c r="D11142" s="6">
        <f t="shared" si="2262"/>
        <v>28</v>
      </c>
      <c r="E11142" s="5">
        <f t="shared" si="2263"/>
        <v>7733.3395360392033</v>
      </c>
      <c r="F11142" s="5">
        <f t="shared" si="2264"/>
        <v>63.037499999999994</v>
      </c>
      <c r="G11142" s="5">
        <f t="shared" si="2265"/>
        <v>452.90833186570285</v>
      </c>
      <c r="H11142" s="5">
        <f t="shared" si="2266"/>
        <v>8249.2853679049058</v>
      </c>
      <c r="I11142" s="5">
        <f t="shared" si="2267"/>
        <v>720</v>
      </c>
      <c r="J11142" s="5">
        <f t="shared" si="2268"/>
        <v>7529.2853679049058</v>
      </c>
      <c r="K11142" s="2">
        <f t="shared" si="2269"/>
        <v>155716.75985946017</v>
      </c>
      <c r="L11142" s="2">
        <f t="shared" si="2270"/>
        <v>178088</v>
      </c>
      <c r="M11142" s="2">
        <f t="shared" si="2271"/>
        <v>23760</v>
      </c>
      <c r="N11142" s="6">
        <f t="shared" si="2272"/>
        <v>0</v>
      </c>
      <c r="O11142" s="2">
        <f t="shared" si="2273"/>
        <v>-21388.759859460173</v>
      </c>
      <c r="P11142" s="2" t="str">
        <f t="shared" si="2274"/>
        <v/>
      </c>
    </row>
    <row r="11143" spans="1:16">
      <c r="A11143" s="6">
        <v>17</v>
      </c>
      <c r="B11143" s="6">
        <v>2</v>
      </c>
      <c r="C11143" s="6">
        <v>10</v>
      </c>
      <c r="D11143" s="6">
        <f t="shared" si="2262"/>
        <v>29</v>
      </c>
      <c r="E11143" s="5">
        <f t="shared" si="2263"/>
        <v>7733.3395360392033</v>
      </c>
      <c r="F11143" s="5">
        <f t="shared" si="2264"/>
        <v>63.037499999999994</v>
      </c>
      <c r="G11143" s="5">
        <f t="shared" si="2265"/>
        <v>509.52187334891573</v>
      </c>
      <c r="H11143" s="5">
        <f t="shared" si="2266"/>
        <v>8305.8989093881191</v>
      </c>
      <c r="I11143" s="5">
        <f t="shared" si="2267"/>
        <v>720</v>
      </c>
      <c r="J11143" s="5">
        <f t="shared" si="2268"/>
        <v>7585.8989093881191</v>
      </c>
      <c r="K11143" s="2">
        <f t="shared" si="2269"/>
        <v>156699.63384354374</v>
      </c>
      <c r="L11143" s="2">
        <f t="shared" si="2270"/>
        <v>180788</v>
      </c>
      <c r="M11143" s="2">
        <f t="shared" si="2271"/>
        <v>24640</v>
      </c>
      <c r="N11143" s="6">
        <f t="shared" si="2272"/>
        <v>0</v>
      </c>
      <c r="O11143" s="2">
        <f t="shared" si="2273"/>
        <v>-20551.633843543736</v>
      </c>
      <c r="P11143" s="2" t="str">
        <f t="shared" si="2274"/>
        <v/>
      </c>
    </row>
    <row r="11144" spans="1:16">
      <c r="A11144" s="6">
        <v>17</v>
      </c>
      <c r="B11144" s="6">
        <v>2</v>
      </c>
      <c r="C11144" s="6">
        <v>11</v>
      </c>
      <c r="D11144" s="6">
        <f t="shared" si="2262"/>
        <v>30</v>
      </c>
      <c r="E11144" s="5">
        <f t="shared" si="2263"/>
        <v>7733.3395360392033</v>
      </c>
      <c r="F11144" s="5">
        <f t="shared" si="2264"/>
        <v>63.037499999999994</v>
      </c>
      <c r="G11144" s="5">
        <f t="shared" si="2265"/>
        <v>567.47998644235474</v>
      </c>
      <c r="H11144" s="5">
        <f t="shared" si="2266"/>
        <v>8363.8570224815576</v>
      </c>
      <c r="I11144" s="5">
        <f t="shared" si="2267"/>
        <v>720</v>
      </c>
      <c r="J11144" s="5">
        <f t="shared" si="2268"/>
        <v>7643.8570224815576</v>
      </c>
      <c r="K11144" s="2">
        <f t="shared" si="2269"/>
        <v>157705.85108474927</v>
      </c>
      <c r="L11144" s="2">
        <f t="shared" si="2270"/>
        <v>183488</v>
      </c>
      <c r="M11144" s="2">
        <f t="shared" si="2271"/>
        <v>25520</v>
      </c>
      <c r="N11144" s="6">
        <f t="shared" si="2272"/>
        <v>0</v>
      </c>
      <c r="O11144" s="2">
        <f t="shared" si="2273"/>
        <v>-19737.851084749273</v>
      </c>
      <c r="P11144" s="2" t="str">
        <f t="shared" si="2274"/>
        <v/>
      </c>
    </row>
    <row r="11145" spans="1:16">
      <c r="A11145" s="6">
        <v>17</v>
      </c>
      <c r="B11145" s="6">
        <v>2</v>
      </c>
      <c r="C11145" s="6">
        <v>12</v>
      </c>
      <c r="D11145" s="6">
        <f t="shared" si="2262"/>
        <v>31</v>
      </c>
      <c r="E11145" s="5">
        <f t="shared" si="2263"/>
        <v>7733.3395360392033</v>
      </c>
      <c r="F11145" s="5">
        <f t="shared" si="2264"/>
        <v>63.037499999999994</v>
      </c>
      <c r="G11145" s="5">
        <f t="shared" si="2265"/>
        <v>626.80743957041921</v>
      </c>
      <c r="H11145" s="5">
        <f t="shared" si="2266"/>
        <v>8423.1844756096234</v>
      </c>
      <c r="I11145" s="5">
        <f t="shared" si="2267"/>
        <v>720</v>
      </c>
      <c r="J11145" s="5">
        <f t="shared" si="2268"/>
        <v>7703.1844756096234</v>
      </c>
      <c r="K11145" s="2">
        <f t="shared" si="2269"/>
        <v>158735.84159044485</v>
      </c>
      <c r="L11145" s="2">
        <f t="shared" si="2270"/>
        <v>186188</v>
      </c>
      <c r="M11145" s="2">
        <f t="shared" si="2271"/>
        <v>26400</v>
      </c>
      <c r="N11145" s="6">
        <f t="shared" si="2272"/>
        <v>0</v>
      </c>
      <c r="O11145" s="2">
        <f t="shared" si="2273"/>
        <v>-18947.841590444848</v>
      </c>
      <c r="P11145" s="2" t="str">
        <f t="shared" si="2274"/>
        <v/>
      </c>
    </row>
    <row r="11146" spans="1:16">
      <c r="A11146" s="6">
        <v>17</v>
      </c>
      <c r="B11146" s="6">
        <v>2</v>
      </c>
      <c r="C11146" s="6">
        <v>13</v>
      </c>
      <c r="D11146" s="6">
        <f t="shared" si="2262"/>
        <v>32</v>
      </c>
      <c r="E11146" s="5">
        <f t="shared" si="2263"/>
        <v>7733.3395360392033</v>
      </c>
      <c r="F11146" s="5">
        <f t="shared" si="2264"/>
        <v>63.037499999999994</v>
      </c>
      <c r="G11146" s="5">
        <f t="shared" si="2265"/>
        <v>687.52941027880343</v>
      </c>
      <c r="H11146" s="5">
        <f t="shared" si="2266"/>
        <v>8483.9064463180075</v>
      </c>
      <c r="I11146" s="5">
        <f t="shared" si="2267"/>
        <v>720</v>
      </c>
      <c r="J11146" s="5">
        <f t="shared" si="2268"/>
        <v>7763.9064463180075</v>
      </c>
      <c r="K11146" s="2">
        <f t="shared" si="2269"/>
        <v>159790.04247079874</v>
      </c>
      <c r="L11146" s="2">
        <f t="shared" si="2270"/>
        <v>188888</v>
      </c>
      <c r="M11146" s="2">
        <f t="shared" si="2271"/>
        <v>27280</v>
      </c>
      <c r="N11146" s="6">
        <f t="shared" si="2272"/>
        <v>0</v>
      </c>
      <c r="O11146" s="2">
        <f t="shared" si="2273"/>
        <v>-18182.04247079874</v>
      </c>
      <c r="P11146" s="2" t="str">
        <f t="shared" si="2274"/>
        <v/>
      </c>
    </row>
    <row r="11147" spans="1:16">
      <c r="A11147" s="6">
        <v>17</v>
      </c>
      <c r="B11147" s="6">
        <v>2</v>
      </c>
      <c r="C11147" s="6">
        <v>14</v>
      </c>
      <c r="D11147" s="6">
        <f t="shared" si="2262"/>
        <v>33</v>
      </c>
      <c r="E11147" s="5">
        <f t="shared" si="2263"/>
        <v>7733.3395360392033</v>
      </c>
      <c r="F11147" s="5">
        <f t="shared" si="2264"/>
        <v>63.037499999999994</v>
      </c>
      <c r="G11147" s="5">
        <f t="shared" si="2265"/>
        <v>749.67149159246469</v>
      </c>
      <c r="H11147" s="5">
        <f t="shared" si="2266"/>
        <v>8546.0485276316685</v>
      </c>
      <c r="I11147" s="5">
        <f t="shared" si="2267"/>
        <v>720</v>
      </c>
      <c r="J11147" s="5">
        <f t="shared" si="2268"/>
        <v>7826.0485276316685</v>
      </c>
      <c r="K11147" s="2">
        <f t="shared" si="2269"/>
        <v>160868.8980491609</v>
      </c>
      <c r="L11147" s="2">
        <f t="shared" si="2270"/>
        <v>191588</v>
      </c>
      <c r="M11147" s="2">
        <f t="shared" si="2271"/>
        <v>28160</v>
      </c>
      <c r="N11147" s="6">
        <f t="shared" si="2272"/>
        <v>0</v>
      </c>
      <c r="O11147" s="2">
        <f t="shared" si="2273"/>
        <v>-17440.898049160896</v>
      </c>
      <c r="P11147" s="2" t="str">
        <f t="shared" si="2274"/>
        <v/>
      </c>
    </row>
    <row r="11148" spans="1:16">
      <c r="A11148" s="6">
        <v>17</v>
      </c>
      <c r="B11148" s="6">
        <v>2</v>
      </c>
      <c r="C11148" s="6">
        <v>15</v>
      </c>
      <c r="D11148" s="6">
        <f t="shared" si="2262"/>
        <v>34</v>
      </c>
      <c r="E11148" s="5">
        <f t="shared" si="2263"/>
        <v>7733.3395360392033</v>
      </c>
      <c r="F11148" s="5">
        <f t="shared" si="2264"/>
        <v>63.037499999999994</v>
      </c>
      <c r="G11148" s="5">
        <f t="shared" si="2265"/>
        <v>813.25969846861108</v>
      </c>
      <c r="H11148" s="5">
        <f t="shared" si="2266"/>
        <v>8609.6367345078143</v>
      </c>
      <c r="I11148" s="5">
        <f t="shared" si="2267"/>
        <v>720</v>
      </c>
      <c r="J11148" s="5">
        <f t="shared" si="2268"/>
        <v>7889.6367345078143</v>
      </c>
      <c r="K11148" s="2">
        <f t="shared" si="2269"/>
        <v>161972.859974094</v>
      </c>
      <c r="L11148" s="2">
        <f t="shared" si="2270"/>
        <v>194288</v>
      </c>
      <c r="M11148" s="2">
        <f t="shared" si="2271"/>
        <v>29040</v>
      </c>
      <c r="N11148" s="6">
        <f t="shared" si="2272"/>
        <v>0</v>
      </c>
      <c r="O11148" s="2">
        <f t="shared" si="2273"/>
        <v>-16724.859974093997</v>
      </c>
      <c r="P11148" s="2" t="str">
        <f t="shared" si="2274"/>
        <v/>
      </c>
    </row>
    <row r="11149" spans="1:16">
      <c r="A11149" s="6">
        <v>17</v>
      </c>
      <c r="B11149" s="6">
        <v>2</v>
      </c>
      <c r="C11149" s="6">
        <v>16</v>
      </c>
      <c r="D11149" s="6">
        <f t="shared" si="2262"/>
        <v>35</v>
      </c>
      <c r="E11149" s="5">
        <f t="shared" si="2263"/>
        <v>7733.3395360392033</v>
      </c>
      <c r="F11149" s="5">
        <f t="shared" si="2264"/>
        <v>63.037499999999994</v>
      </c>
      <c r="G11149" s="5">
        <f t="shared" si="2265"/>
        <v>878.32047434610013</v>
      </c>
      <c r="H11149" s="5">
        <f t="shared" si="2266"/>
        <v>8674.6975103853038</v>
      </c>
      <c r="I11149" s="5">
        <f t="shared" si="2267"/>
        <v>720</v>
      </c>
      <c r="J11149" s="5">
        <f t="shared" si="2268"/>
        <v>7954.6975103853038</v>
      </c>
      <c r="K11149" s="2">
        <f t="shared" si="2269"/>
        <v>163102.38733307819</v>
      </c>
      <c r="L11149" s="2">
        <f t="shared" si="2270"/>
        <v>196988</v>
      </c>
      <c r="M11149" s="2">
        <f t="shared" si="2271"/>
        <v>29920</v>
      </c>
      <c r="N11149" s="6">
        <f t="shared" si="2272"/>
        <v>0</v>
      </c>
      <c r="O11149" s="2">
        <f t="shared" si="2273"/>
        <v>-16034.387333078193</v>
      </c>
      <c r="P11149" s="2" t="str">
        <f t="shared" si="2274"/>
        <v/>
      </c>
    </row>
    <row r="11150" spans="1:16">
      <c r="A11150" s="6">
        <v>17</v>
      </c>
      <c r="B11150" s="6">
        <v>2</v>
      </c>
      <c r="C11150" s="6">
        <v>17</v>
      </c>
      <c r="D11150" s="6">
        <f t="shared" si="2262"/>
        <v>36</v>
      </c>
      <c r="E11150" s="5">
        <f t="shared" si="2263"/>
        <v>7733.3395360392033</v>
      </c>
      <c r="F11150" s="5">
        <f t="shared" si="2264"/>
        <v>63.037499999999994</v>
      </c>
      <c r="G11150" s="5">
        <f t="shared" si="2265"/>
        <v>944.88069779264049</v>
      </c>
      <c r="H11150" s="5">
        <f t="shared" si="2266"/>
        <v>8741.2577338318442</v>
      </c>
      <c r="I11150" s="5">
        <f t="shared" si="2267"/>
        <v>720</v>
      </c>
      <c r="J11150" s="5">
        <f t="shared" si="2268"/>
        <v>8021.2577338318442</v>
      </c>
      <c r="K11150" s="2">
        <f t="shared" si="2269"/>
        <v>164257.94676791396</v>
      </c>
      <c r="L11150" s="2">
        <f t="shared" si="2270"/>
        <v>199688</v>
      </c>
      <c r="M11150" s="2">
        <f t="shared" si="2271"/>
        <v>30800</v>
      </c>
      <c r="N11150" s="6">
        <f t="shared" si="2272"/>
        <v>0</v>
      </c>
      <c r="O11150" s="2">
        <f t="shared" si="2273"/>
        <v>-15369.946767913963</v>
      </c>
      <c r="P11150" s="2" t="str">
        <f t="shared" si="2274"/>
        <v/>
      </c>
    </row>
    <row r="11151" spans="1:16">
      <c r="A11151" s="6">
        <v>17</v>
      </c>
      <c r="B11151" s="6">
        <v>2</v>
      </c>
      <c r="C11151" s="6">
        <v>18</v>
      </c>
      <c r="D11151" s="6">
        <f t="shared" si="2262"/>
        <v>37</v>
      </c>
      <c r="E11151" s="5">
        <f t="shared" si="2263"/>
        <v>7733.3395360392033</v>
      </c>
      <c r="F11151" s="5">
        <f t="shared" si="2264"/>
        <v>63.037499999999994</v>
      </c>
      <c r="G11151" s="5">
        <f t="shared" si="2265"/>
        <v>1012.9676892512279</v>
      </c>
      <c r="H11151" s="5">
        <f t="shared" si="2266"/>
        <v>8809.3447252904316</v>
      </c>
      <c r="I11151" s="5">
        <f t="shared" si="2267"/>
        <v>720</v>
      </c>
      <c r="J11151" s="5">
        <f t="shared" si="2268"/>
        <v>8089.3447252904316</v>
      </c>
      <c r="K11151" s="2">
        <f t="shared" si="2269"/>
        <v>165440.01259184777</v>
      </c>
      <c r="L11151" s="2">
        <f t="shared" si="2270"/>
        <v>202388</v>
      </c>
      <c r="M11151" s="2">
        <f t="shared" si="2271"/>
        <v>31680</v>
      </c>
      <c r="N11151" s="6">
        <f t="shared" si="2272"/>
        <v>0</v>
      </c>
      <c r="O11151" s="2">
        <f t="shared" si="2273"/>
        <v>-14732.012591847772</v>
      </c>
      <c r="P11151" s="2" t="str">
        <f t="shared" si="2274"/>
        <v/>
      </c>
    </row>
    <row r="11152" spans="1:16">
      <c r="A11152" s="6">
        <v>17</v>
      </c>
      <c r="B11152" s="6">
        <v>2</v>
      </c>
      <c r="C11152" s="6">
        <v>19</v>
      </c>
      <c r="D11152" s="6">
        <f t="shared" si="2262"/>
        <v>38</v>
      </c>
      <c r="E11152" s="5">
        <f t="shared" si="2263"/>
        <v>7733.3395360392033</v>
      </c>
      <c r="F11152" s="5">
        <f t="shared" si="2264"/>
        <v>63.037499999999994</v>
      </c>
      <c r="G11152" s="5">
        <f t="shared" si="2265"/>
        <v>1082.6092178872495</v>
      </c>
      <c r="H11152" s="5">
        <f t="shared" si="2266"/>
        <v>8878.9862539264541</v>
      </c>
      <c r="I11152" s="5">
        <f t="shared" si="2267"/>
        <v>720</v>
      </c>
      <c r="J11152" s="5">
        <f t="shared" si="2268"/>
        <v>8158.9862539264541</v>
      </c>
      <c r="K11152" s="2">
        <f t="shared" si="2269"/>
        <v>166649.06690844538</v>
      </c>
      <c r="L11152" s="2">
        <f t="shared" si="2270"/>
        <v>205088</v>
      </c>
      <c r="M11152" s="2">
        <f t="shared" si="2271"/>
        <v>32560</v>
      </c>
      <c r="N11152" s="6">
        <f t="shared" si="2272"/>
        <v>0</v>
      </c>
      <c r="O11152" s="2">
        <f t="shared" si="2273"/>
        <v>-14121.066908445384</v>
      </c>
      <c r="P11152" s="2" t="str">
        <f t="shared" si="2274"/>
        <v/>
      </c>
    </row>
    <row r="11153" spans="1:16">
      <c r="A11153" s="6">
        <v>17</v>
      </c>
      <c r="B11153" s="6">
        <v>2</v>
      </c>
      <c r="C11153" s="6">
        <v>20</v>
      </c>
      <c r="D11153" s="6">
        <f t="shared" si="2262"/>
        <v>39</v>
      </c>
      <c r="E11153" s="5">
        <f t="shared" si="2263"/>
        <v>7733.3395360392033</v>
      </c>
      <c r="F11153" s="5">
        <f t="shared" si="2264"/>
        <v>63.037499999999994</v>
      </c>
      <c r="G11153" s="5">
        <f t="shared" si="2265"/>
        <v>1153.8335085377266</v>
      </c>
      <c r="H11153" s="5">
        <f t="shared" si="2266"/>
        <v>8950.2105445769303</v>
      </c>
      <c r="I11153" s="5">
        <f t="shared" si="2267"/>
        <v>720</v>
      </c>
      <c r="J11153" s="5">
        <f t="shared" si="2268"/>
        <v>8230.2105445769303</v>
      </c>
      <c r="K11153" s="2">
        <f t="shared" si="2269"/>
        <v>167885.59973223836</v>
      </c>
      <c r="L11153" s="2">
        <f t="shared" si="2270"/>
        <v>207788</v>
      </c>
      <c r="M11153" s="2">
        <f t="shared" si="2271"/>
        <v>33440</v>
      </c>
      <c r="N11153" s="6">
        <f t="shared" si="2272"/>
        <v>0</v>
      </c>
      <c r="O11153" s="2">
        <f t="shared" si="2273"/>
        <v>-13537.599732238363</v>
      </c>
      <c r="P11153" s="2" t="str">
        <f t="shared" si="2274"/>
        <v/>
      </c>
    </row>
    <row r="11154" spans="1:16">
      <c r="A11154" s="6">
        <v>17</v>
      </c>
      <c r="B11154" s="6">
        <v>2</v>
      </c>
      <c r="C11154" s="6">
        <v>21</v>
      </c>
      <c r="D11154" s="6">
        <f t="shared" si="2262"/>
        <v>40</v>
      </c>
      <c r="E11154" s="5">
        <f t="shared" si="2263"/>
        <v>7733.3395360392033</v>
      </c>
      <c r="F11154" s="5">
        <f t="shared" si="2264"/>
        <v>63.037499999999994</v>
      </c>
      <c r="G11154" s="5">
        <f t="shared" si="2265"/>
        <v>1226.6692487641703</v>
      </c>
      <c r="H11154" s="5">
        <f t="shared" si="2266"/>
        <v>9023.0462848033749</v>
      </c>
      <c r="I11154" s="5">
        <f t="shared" si="2267"/>
        <v>720</v>
      </c>
      <c r="J11154" s="5">
        <f t="shared" si="2268"/>
        <v>8303.0462848033749</v>
      </c>
      <c r="K11154" s="2">
        <f t="shared" si="2269"/>
        <v>169150.1091111697</v>
      </c>
      <c r="L11154" s="2">
        <f t="shared" si="2270"/>
        <v>210488</v>
      </c>
      <c r="M11154" s="2">
        <f t="shared" si="2271"/>
        <v>34320</v>
      </c>
      <c r="N11154" s="6">
        <f t="shared" si="2272"/>
        <v>0</v>
      </c>
      <c r="O11154" s="2">
        <f t="shared" si="2273"/>
        <v>-12982.109111169702</v>
      </c>
      <c r="P11154" s="2" t="str">
        <f t="shared" si="2274"/>
        <v/>
      </c>
    </row>
    <row r="11155" spans="1:16">
      <c r="A11155" s="6">
        <v>17</v>
      </c>
      <c r="B11155" s="6">
        <v>2</v>
      </c>
      <c r="C11155" s="6">
        <v>22</v>
      </c>
      <c r="D11155" s="6">
        <f t="shared" si="2262"/>
        <v>41</v>
      </c>
      <c r="E11155" s="5">
        <f t="shared" si="2263"/>
        <v>7733.3395360392033</v>
      </c>
      <c r="F11155" s="5">
        <f t="shared" si="2264"/>
        <v>63.037499999999994</v>
      </c>
      <c r="G11155" s="5">
        <f t="shared" si="2265"/>
        <v>1301.1455960105666</v>
      </c>
      <c r="H11155" s="5">
        <f t="shared" si="2266"/>
        <v>9097.5226320497695</v>
      </c>
      <c r="I11155" s="5">
        <f t="shared" si="2267"/>
        <v>720</v>
      </c>
      <c r="J11155" s="5">
        <f t="shared" si="2268"/>
        <v>8377.5226320497695</v>
      </c>
      <c r="K11155" s="2">
        <f t="shared" si="2269"/>
        <v>170443.10125086404</v>
      </c>
      <c r="L11155" s="2">
        <f t="shared" si="2270"/>
        <v>213188</v>
      </c>
      <c r="M11155" s="2">
        <f t="shared" si="2271"/>
        <v>35200</v>
      </c>
      <c r="N11155" s="6">
        <f t="shared" si="2272"/>
        <v>0</v>
      </c>
      <c r="O11155" s="2">
        <f t="shared" si="2273"/>
        <v>-12455.101250864042</v>
      </c>
      <c r="P11155" s="2" t="str">
        <f t="shared" si="2274"/>
        <v/>
      </c>
    </row>
    <row r="11156" spans="1:16">
      <c r="A11156" s="6">
        <v>17</v>
      </c>
      <c r="B11156" s="6">
        <v>2</v>
      </c>
      <c r="C11156" s="6">
        <v>23</v>
      </c>
      <c r="D11156" s="6">
        <f t="shared" si="2262"/>
        <v>42</v>
      </c>
      <c r="E11156" s="5">
        <f t="shared" si="2263"/>
        <v>7733.3395360392033</v>
      </c>
      <c r="F11156" s="5">
        <f t="shared" si="2264"/>
        <v>63.037499999999994</v>
      </c>
      <c r="G11156" s="5">
        <f t="shared" si="2265"/>
        <v>1377.292184868003</v>
      </c>
      <c r="H11156" s="5">
        <f t="shared" si="2266"/>
        <v>9173.6692209072062</v>
      </c>
      <c r="I11156" s="5">
        <f t="shared" si="2267"/>
        <v>720</v>
      </c>
      <c r="J11156" s="5">
        <f t="shared" si="2268"/>
        <v>8453.6692209072062</v>
      </c>
      <c r="K11156" s="2">
        <f t="shared" si="2269"/>
        <v>171765.0906407501</v>
      </c>
      <c r="L11156" s="2">
        <f t="shared" si="2270"/>
        <v>215888</v>
      </c>
      <c r="M11156" s="2">
        <f t="shared" si="2271"/>
        <v>36080</v>
      </c>
      <c r="N11156" s="6">
        <f t="shared" si="2272"/>
        <v>0</v>
      </c>
      <c r="O11156" s="2">
        <f t="shared" si="2273"/>
        <v>-11957.090640750102</v>
      </c>
      <c r="P11156" s="2" t="str">
        <f t="shared" si="2274"/>
        <v/>
      </c>
    </row>
    <row r="11157" spans="1:16">
      <c r="A11157" s="6">
        <v>17</v>
      </c>
      <c r="B11157" s="6">
        <v>2</v>
      </c>
      <c r="C11157" s="6">
        <v>24</v>
      </c>
      <c r="D11157" s="6">
        <f t="shared" si="2262"/>
        <v>43</v>
      </c>
      <c r="E11157" s="5">
        <f t="shared" si="2263"/>
        <v>7733.3395360392033</v>
      </c>
      <c r="F11157" s="5">
        <f t="shared" si="2264"/>
        <v>63.037499999999994</v>
      </c>
      <c r="G11157" s="5">
        <f t="shared" si="2265"/>
        <v>1455.1391344474989</v>
      </c>
      <c r="H11157" s="5">
        <f t="shared" si="2266"/>
        <v>9251.5161704867023</v>
      </c>
      <c r="I11157" s="5">
        <f t="shared" si="2267"/>
        <v>720</v>
      </c>
      <c r="J11157" s="5">
        <f t="shared" si="2268"/>
        <v>8531.5161704867023</v>
      </c>
      <c r="K11157" s="2">
        <f t="shared" si="2269"/>
        <v>173116.60018206079</v>
      </c>
      <c r="L11157" s="2">
        <f t="shared" si="2270"/>
        <v>218588</v>
      </c>
      <c r="M11157" s="2">
        <f t="shared" si="2271"/>
        <v>36960</v>
      </c>
      <c r="N11157" s="6">
        <f t="shared" si="2272"/>
        <v>0</v>
      </c>
      <c r="O11157" s="2">
        <f t="shared" si="2273"/>
        <v>-11488.600182060793</v>
      </c>
      <c r="P11157" s="2" t="str">
        <f t="shared" si="2274"/>
        <v/>
      </c>
    </row>
    <row r="11158" spans="1:16">
      <c r="A11158" s="6">
        <v>17</v>
      </c>
      <c r="B11158" s="6">
        <v>2</v>
      </c>
      <c r="C11158" s="6">
        <v>25</v>
      </c>
      <c r="D11158" s="6">
        <f t="shared" si="2262"/>
        <v>44</v>
      </c>
      <c r="E11158" s="5">
        <f t="shared" si="2263"/>
        <v>7733.3395360392033</v>
      </c>
      <c r="F11158" s="5">
        <f t="shared" si="2264"/>
        <v>63.037499999999994</v>
      </c>
      <c r="G11158" s="5">
        <f t="shared" si="2265"/>
        <v>1534.7170558625965</v>
      </c>
      <c r="H11158" s="5">
        <f t="shared" si="2266"/>
        <v>9331.0940919017994</v>
      </c>
      <c r="I11158" s="5">
        <f t="shared" si="2267"/>
        <v>720</v>
      </c>
      <c r="J11158" s="5">
        <f t="shared" si="2268"/>
        <v>8611.0940919017994</v>
      </c>
      <c r="K11158" s="2">
        <f t="shared" si="2269"/>
        <v>174498.16131773958</v>
      </c>
      <c r="L11158" s="2">
        <f t="shared" si="2270"/>
        <v>221288</v>
      </c>
      <c r="M11158" s="2">
        <f t="shared" si="2271"/>
        <v>37840</v>
      </c>
      <c r="N11158" s="6">
        <f t="shared" si="2272"/>
        <v>0</v>
      </c>
      <c r="O11158" s="2">
        <f t="shared" si="2273"/>
        <v>-11050.161317739577</v>
      </c>
      <c r="P11158" s="2" t="str">
        <f t="shared" si="2274"/>
        <v/>
      </c>
    </row>
    <row r="11159" spans="1:16">
      <c r="A11159" s="6">
        <v>17</v>
      </c>
      <c r="B11159" s="6">
        <v>2</v>
      </c>
      <c r="C11159" s="6">
        <v>26</v>
      </c>
      <c r="D11159" s="6">
        <f t="shared" si="2262"/>
        <v>45</v>
      </c>
      <c r="E11159" s="5">
        <f t="shared" si="2263"/>
        <v>7733.3395360392033</v>
      </c>
      <c r="F11159" s="5">
        <f t="shared" si="2264"/>
        <v>63.037499999999994</v>
      </c>
      <c r="G11159" s="5">
        <f t="shared" si="2265"/>
        <v>1616.0570598233144</v>
      </c>
      <c r="H11159" s="5">
        <f t="shared" si="2266"/>
        <v>9412.434095862518</v>
      </c>
      <c r="I11159" s="5">
        <f t="shared" si="2267"/>
        <v>720</v>
      </c>
      <c r="J11159" s="5">
        <f t="shared" si="2268"/>
        <v>8692.434095862518</v>
      </c>
      <c r="K11159" s="2">
        <f t="shared" si="2269"/>
        <v>175910.31416427981</v>
      </c>
      <c r="L11159" s="2">
        <f t="shared" si="2270"/>
        <v>223988</v>
      </c>
      <c r="M11159" s="2">
        <f t="shared" si="2271"/>
        <v>38720</v>
      </c>
      <c r="N11159" s="6">
        <f t="shared" si="2272"/>
        <v>0</v>
      </c>
      <c r="O11159" s="2">
        <f t="shared" si="2273"/>
        <v>-10642.314164279815</v>
      </c>
      <c r="P11159" s="2" t="str">
        <f t="shared" si="2274"/>
        <v/>
      </c>
    </row>
    <row r="11160" spans="1:16">
      <c r="A11160" s="6">
        <v>17</v>
      </c>
      <c r="B11160" s="6">
        <v>2</v>
      </c>
      <c r="C11160" s="6">
        <v>27</v>
      </c>
      <c r="D11160" s="6">
        <f t="shared" si="2262"/>
        <v>46</v>
      </c>
      <c r="E11160" s="5">
        <f t="shared" si="2263"/>
        <v>7733.3395360392033</v>
      </c>
      <c r="F11160" s="5">
        <f t="shared" si="2264"/>
        <v>63.037499999999994</v>
      </c>
      <c r="G11160" s="5">
        <f t="shared" si="2265"/>
        <v>1699.1907643430709</v>
      </c>
      <c r="H11160" s="5">
        <f t="shared" si="2266"/>
        <v>9495.5678003822741</v>
      </c>
      <c r="I11160" s="5">
        <f t="shared" si="2267"/>
        <v>720</v>
      </c>
      <c r="J11160" s="5">
        <f t="shared" si="2268"/>
        <v>8775.5678003822741</v>
      </c>
      <c r="K11160" s="2">
        <f t="shared" si="2269"/>
        <v>177353.6076455256</v>
      </c>
      <c r="L11160" s="2">
        <f t="shared" si="2270"/>
        <v>226688</v>
      </c>
      <c r="M11160" s="2">
        <f t="shared" si="2271"/>
        <v>39600</v>
      </c>
      <c r="N11160" s="6">
        <f t="shared" si="2272"/>
        <v>0</v>
      </c>
      <c r="O11160" s="2">
        <f t="shared" si="2273"/>
        <v>-10265.607645525597</v>
      </c>
      <c r="P11160" s="2" t="str">
        <f t="shared" si="2274"/>
        <v/>
      </c>
    </row>
    <row r="11161" spans="1:16">
      <c r="A11161" s="6">
        <v>17</v>
      </c>
      <c r="B11161" s="6">
        <v>2</v>
      </c>
      <c r="C11161" s="6">
        <v>28</v>
      </c>
      <c r="D11161" s="6">
        <f t="shared" si="2262"/>
        <v>47</v>
      </c>
      <c r="E11161" s="5">
        <f t="shared" si="2263"/>
        <v>7733.3395360392033</v>
      </c>
      <c r="F11161" s="5">
        <f t="shared" si="2264"/>
        <v>63.037499999999994</v>
      </c>
      <c r="G11161" s="5">
        <f t="shared" si="2265"/>
        <v>1784.1503025602246</v>
      </c>
      <c r="H11161" s="5">
        <f t="shared" si="2266"/>
        <v>9580.5273385994278</v>
      </c>
      <c r="I11161" s="5">
        <f t="shared" si="2267"/>
        <v>720</v>
      </c>
      <c r="J11161" s="5">
        <f t="shared" si="2268"/>
        <v>8860.5273385994278</v>
      </c>
      <c r="K11161" s="2">
        <f t="shared" si="2269"/>
        <v>178828.59962846228</v>
      </c>
      <c r="L11161" s="2">
        <f t="shared" si="2270"/>
        <v>229388</v>
      </c>
      <c r="M11161" s="2">
        <f t="shared" si="2271"/>
        <v>40480</v>
      </c>
      <c r="N11161" s="6">
        <f t="shared" si="2272"/>
        <v>0</v>
      </c>
      <c r="O11161" s="2">
        <f t="shared" si="2273"/>
        <v>-9920.5996284622815</v>
      </c>
      <c r="P11161" s="2" t="str">
        <f t="shared" si="2274"/>
        <v/>
      </c>
    </row>
    <row r="11162" spans="1:16">
      <c r="A11162" s="6">
        <v>17</v>
      </c>
      <c r="B11162" s="6">
        <v>2</v>
      </c>
      <c r="C11162" s="6">
        <v>29</v>
      </c>
      <c r="D11162" s="6">
        <f t="shared" si="2262"/>
        <v>48</v>
      </c>
      <c r="E11162" s="5">
        <f t="shared" si="2263"/>
        <v>7733.3395360392033</v>
      </c>
      <c r="F11162" s="5">
        <f t="shared" si="2264"/>
        <v>63.037499999999994</v>
      </c>
      <c r="G11162" s="5">
        <f t="shared" si="2265"/>
        <v>1870.9683306758782</v>
      </c>
      <c r="H11162" s="5">
        <f t="shared" si="2266"/>
        <v>9667.3453667150825</v>
      </c>
      <c r="I11162" s="5">
        <f t="shared" si="2267"/>
        <v>720</v>
      </c>
      <c r="J11162" s="5">
        <f t="shared" si="2268"/>
        <v>8947.3453667150825</v>
      </c>
      <c r="K11162" s="2">
        <f t="shared" si="2269"/>
        <v>180335.85706102574</v>
      </c>
      <c r="L11162" s="2">
        <f t="shared" si="2270"/>
        <v>232088</v>
      </c>
      <c r="M11162" s="2">
        <f t="shared" si="2271"/>
        <v>41360</v>
      </c>
      <c r="N11162" s="6">
        <f t="shared" si="2272"/>
        <v>0</v>
      </c>
      <c r="O11162" s="2">
        <f t="shared" si="2273"/>
        <v>-9607.8570610257448</v>
      </c>
      <c r="P11162" s="2" t="str">
        <f t="shared" si="2274"/>
        <v/>
      </c>
    </row>
    <row r="11163" spans="1:16">
      <c r="A11163" s="6">
        <v>17</v>
      </c>
      <c r="B11163" s="6">
        <v>2</v>
      </c>
      <c r="C11163" s="6">
        <v>30</v>
      </c>
      <c r="D11163" s="6">
        <f t="shared" si="2262"/>
        <v>49</v>
      </c>
      <c r="E11163" s="5">
        <f t="shared" si="2263"/>
        <v>7733.3395360392033</v>
      </c>
      <c r="F11163" s="5">
        <f t="shared" si="2264"/>
        <v>63.037499999999994</v>
      </c>
      <c r="G11163" s="5">
        <f t="shared" si="2265"/>
        <v>1959.6780360096488</v>
      </c>
      <c r="H11163" s="5">
        <f t="shared" si="2266"/>
        <v>9756.0550720488518</v>
      </c>
      <c r="I11163" s="5">
        <f t="shared" si="2267"/>
        <v>720</v>
      </c>
      <c r="J11163" s="5">
        <f t="shared" si="2268"/>
        <v>9036.0550720488518</v>
      </c>
      <c r="K11163" s="2">
        <f t="shared" si="2269"/>
        <v>181875.95611195924</v>
      </c>
      <c r="L11163" s="2">
        <f t="shared" si="2270"/>
        <v>234788</v>
      </c>
      <c r="M11163" s="2">
        <f t="shared" si="2271"/>
        <v>42240</v>
      </c>
      <c r="N11163" s="6">
        <f t="shared" si="2272"/>
        <v>0</v>
      </c>
      <c r="O11163" s="2">
        <f t="shared" si="2273"/>
        <v>-9327.9561119592399</v>
      </c>
      <c r="P11163" s="2" t="str">
        <f t="shared" si="2274"/>
        <v/>
      </c>
    </row>
    <row r="11164" spans="1:16">
      <c r="A11164" s="6">
        <v>17</v>
      </c>
      <c r="B11164" s="6">
        <v>3</v>
      </c>
      <c r="C11164" s="6">
        <v>0</v>
      </c>
      <c r="D11164" s="6">
        <f t="shared" si="2262"/>
        <v>20</v>
      </c>
      <c r="E11164" s="5">
        <f t="shared" si="2263"/>
        <v>7733.3395360392033</v>
      </c>
      <c r="F11164" s="5">
        <f t="shared" si="2264"/>
        <v>96.920156249999991</v>
      </c>
      <c r="G11164" s="5">
        <f t="shared" si="2265"/>
        <v>0</v>
      </c>
      <c r="H11164" s="5">
        <f t="shared" si="2266"/>
        <v>7830.2596922892035</v>
      </c>
      <c r="I11164" s="5">
        <f t="shared" si="2267"/>
        <v>720</v>
      </c>
      <c r="J11164" s="5">
        <f t="shared" si="2268"/>
        <v>7110.2596922892035</v>
      </c>
      <c r="K11164" s="2">
        <f t="shared" si="2269"/>
        <v>148442.00854668755</v>
      </c>
      <c r="L11164" s="2">
        <f t="shared" si="2270"/>
        <v>155882</v>
      </c>
      <c r="M11164" s="2">
        <f t="shared" si="2271"/>
        <v>16280</v>
      </c>
      <c r="N11164" s="6">
        <f t="shared" si="2272"/>
        <v>0</v>
      </c>
      <c r="O11164" s="2">
        <f t="shared" si="2273"/>
        <v>-28840.008546687546</v>
      </c>
      <c r="P11164" s="2" t="str">
        <f t="shared" si="2274"/>
        <v/>
      </c>
    </row>
    <row r="11165" spans="1:16">
      <c r="A11165" s="6">
        <v>17</v>
      </c>
      <c r="B11165" s="6">
        <v>3</v>
      </c>
      <c r="C11165" s="6">
        <v>1</v>
      </c>
      <c r="D11165" s="6">
        <f t="shared" si="2262"/>
        <v>21</v>
      </c>
      <c r="E11165" s="5">
        <f t="shared" si="2263"/>
        <v>7733.3395360392033</v>
      </c>
      <c r="F11165" s="5">
        <f t="shared" si="2264"/>
        <v>96.920156249999991</v>
      </c>
      <c r="G11165" s="5">
        <f t="shared" si="2265"/>
        <v>45.5625</v>
      </c>
      <c r="H11165" s="5">
        <f t="shared" si="2266"/>
        <v>7875.8221922892035</v>
      </c>
      <c r="I11165" s="5">
        <f t="shared" si="2267"/>
        <v>720</v>
      </c>
      <c r="J11165" s="5">
        <f t="shared" si="2268"/>
        <v>7155.8221922892035</v>
      </c>
      <c r="K11165" s="2">
        <f t="shared" si="2269"/>
        <v>149233.02417168755</v>
      </c>
      <c r="L11165" s="2">
        <f t="shared" si="2270"/>
        <v>158582</v>
      </c>
      <c r="M11165" s="2">
        <f t="shared" si="2271"/>
        <v>17160</v>
      </c>
      <c r="N11165" s="6">
        <f t="shared" si="2272"/>
        <v>0</v>
      </c>
      <c r="O11165" s="2">
        <f t="shared" si="2273"/>
        <v>-27811.024171687546</v>
      </c>
      <c r="P11165" s="2" t="str">
        <f t="shared" si="2274"/>
        <v/>
      </c>
    </row>
    <row r="11166" spans="1:16">
      <c r="A11166" s="6">
        <v>17</v>
      </c>
      <c r="B11166" s="6">
        <v>3</v>
      </c>
      <c r="C11166" s="6">
        <v>2</v>
      </c>
      <c r="D11166" s="6">
        <f t="shared" si="2262"/>
        <v>22</v>
      </c>
      <c r="E11166" s="5">
        <f t="shared" si="2263"/>
        <v>7733.3395360392033</v>
      </c>
      <c r="F11166" s="5">
        <f t="shared" si="2264"/>
        <v>96.920156249999991</v>
      </c>
      <c r="G11166" s="5">
        <f t="shared" si="2265"/>
        <v>92.264062499999994</v>
      </c>
      <c r="H11166" s="5">
        <f t="shared" si="2266"/>
        <v>7922.5237547892038</v>
      </c>
      <c r="I11166" s="5">
        <f t="shared" si="2267"/>
        <v>720</v>
      </c>
      <c r="J11166" s="5">
        <f t="shared" si="2268"/>
        <v>7202.5237547892038</v>
      </c>
      <c r="K11166" s="2">
        <f t="shared" si="2269"/>
        <v>150043.81518731255</v>
      </c>
      <c r="L11166" s="2">
        <f t="shared" si="2270"/>
        <v>161282</v>
      </c>
      <c r="M11166" s="2">
        <f t="shared" si="2271"/>
        <v>18040</v>
      </c>
      <c r="N11166" s="6">
        <f t="shared" si="2272"/>
        <v>0</v>
      </c>
      <c r="O11166" s="2">
        <f t="shared" si="2273"/>
        <v>-26801.815187312546</v>
      </c>
      <c r="P11166" s="2" t="str">
        <f t="shared" si="2274"/>
        <v/>
      </c>
    </row>
    <row r="11167" spans="1:16">
      <c r="A11167" s="6">
        <v>17</v>
      </c>
      <c r="B11167" s="6">
        <v>3</v>
      </c>
      <c r="C11167" s="6">
        <v>3</v>
      </c>
      <c r="D11167" s="6">
        <f t="shared" si="2262"/>
        <v>23</v>
      </c>
      <c r="E11167" s="5">
        <f t="shared" si="2263"/>
        <v>7733.3395360392033</v>
      </c>
      <c r="F11167" s="5">
        <f t="shared" si="2264"/>
        <v>96.920156249999991</v>
      </c>
      <c r="G11167" s="5">
        <f t="shared" si="2265"/>
        <v>140.12604492187498</v>
      </c>
      <c r="H11167" s="5">
        <f t="shared" si="2266"/>
        <v>7970.3857372110788</v>
      </c>
      <c r="I11167" s="5">
        <f t="shared" si="2267"/>
        <v>720</v>
      </c>
      <c r="J11167" s="5">
        <f t="shared" si="2268"/>
        <v>7250.3857372110788</v>
      </c>
      <c r="K11167" s="2">
        <f t="shared" si="2269"/>
        <v>150874.75238213676</v>
      </c>
      <c r="L11167" s="2">
        <f t="shared" si="2270"/>
        <v>163982</v>
      </c>
      <c r="M11167" s="2">
        <f t="shared" si="2271"/>
        <v>18920</v>
      </c>
      <c r="N11167" s="6">
        <f t="shared" si="2272"/>
        <v>0</v>
      </c>
      <c r="O11167" s="2">
        <f t="shared" si="2273"/>
        <v>-25812.752382136765</v>
      </c>
      <c r="P11167" s="2" t="str">
        <f t="shared" si="2274"/>
        <v/>
      </c>
    </row>
    <row r="11168" spans="1:16">
      <c r="A11168" s="6">
        <v>17</v>
      </c>
      <c r="B11168" s="6">
        <v>3</v>
      </c>
      <c r="C11168" s="6">
        <v>4</v>
      </c>
      <c r="D11168" s="6">
        <f t="shared" si="2262"/>
        <v>24</v>
      </c>
      <c r="E11168" s="5">
        <f t="shared" si="2263"/>
        <v>7733.3395360392033</v>
      </c>
      <c r="F11168" s="5">
        <f t="shared" si="2264"/>
        <v>96.920156249999991</v>
      </c>
      <c r="G11168" s="5">
        <f t="shared" si="2265"/>
        <v>189.17016064453125</v>
      </c>
      <c r="H11168" s="5">
        <f t="shared" si="2266"/>
        <v>8019.4298529337348</v>
      </c>
      <c r="I11168" s="5">
        <f t="shared" si="2267"/>
        <v>720</v>
      </c>
      <c r="J11168" s="5">
        <f t="shared" si="2268"/>
        <v>7299.4298529337348</v>
      </c>
      <c r="K11168" s="2">
        <f t="shared" si="2269"/>
        <v>151726.21272454399</v>
      </c>
      <c r="L11168" s="2">
        <f t="shared" si="2270"/>
        <v>166682</v>
      </c>
      <c r="M11168" s="2">
        <f t="shared" si="2271"/>
        <v>19800</v>
      </c>
      <c r="N11168" s="6">
        <f t="shared" si="2272"/>
        <v>0</v>
      </c>
      <c r="O11168" s="2">
        <f t="shared" si="2273"/>
        <v>-24844.212724543991</v>
      </c>
      <c r="P11168" s="2" t="str">
        <f t="shared" si="2274"/>
        <v/>
      </c>
    </row>
    <row r="11169" spans="1:16">
      <c r="A11169" s="6">
        <v>17</v>
      </c>
      <c r="B11169" s="6">
        <v>3</v>
      </c>
      <c r="C11169" s="6">
        <v>5</v>
      </c>
      <c r="D11169" s="6">
        <f t="shared" si="2262"/>
        <v>25</v>
      </c>
      <c r="E11169" s="5">
        <f t="shared" si="2263"/>
        <v>7733.3395360392033</v>
      </c>
      <c r="F11169" s="5">
        <f t="shared" si="2264"/>
        <v>96.920156249999991</v>
      </c>
      <c r="G11169" s="5">
        <f t="shared" si="2265"/>
        <v>239.41848456573481</v>
      </c>
      <c r="H11169" s="5">
        <f t="shared" si="2266"/>
        <v>8069.6781768549381</v>
      </c>
      <c r="I11169" s="5">
        <f t="shared" si="2267"/>
        <v>720</v>
      </c>
      <c r="J11169" s="5">
        <f t="shared" si="2268"/>
        <v>7349.6781768549381</v>
      </c>
      <c r="K11169" s="2">
        <f t="shared" si="2269"/>
        <v>152598.57945928711</v>
      </c>
      <c r="L11169" s="2">
        <f t="shared" si="2270"/>
        <v>169382</v>
      </c>
      <c r="M11169" s="2">
        <f t="shared" si="2271"/>
        <v>20680</v>
      </c>
      <c r="N11169" s="6">
        <f t="shared" si="2272"/>
        <v>0</v>
      </c>
      <c r="O11169" s="2">
        <f t="shared" si="2273"/>
        <v>-23896.57945928711</v>
      </c>
      <c r="P11169" s="2" t="str">
        <f t="shared" si="2274"/>
        <v/>
      </c>
    </row>
    <row r="11170" spans="1:16">
      <c r="A11170" s="6">
        <v>17</v>
      </c>
      <c r="B11170" s="6">
        <v>3</v>
      </c>
      <c r="C11170" s="6">
        <v>6</v>
      </c>
      <c r="D11170" s="6">
        <f t="shared" si="2262"/>
        <v>26</v>
      </c>
      <c r="E11170" s="5">
        <f t="shared" si="2263"/>
        <v>7733.3395360392033</v>
      </c>
      <c r="F11170" s="5">
        <f t="shared" si="2264"/>
        <v>96.920156249999991</v>
      </c>
      <c r="G11170" s="5">
        <f t="shared" si="2265"/>
        <v>290.89345874736784</v>
      </c>
      <c r="H11170" s="5">
        <f t="shared" si="2266"/>
        <v>8121.1531510365712</v>
      </c>
      <c r="I11170" s="5">
        <f t="shared" si="2267"/>
        <v>720</v>
      </c>
      <c r="J11170" s="5">
        <f t="shared" si="2268"/>
        <v>7401.1531510365712</v>
      </c>
      <c r="K11170" s="2">
        <f t="shared" si="2269"/>
        <v>153492.242205496</v>
      </c>
      <c r="L11170" s="2">
        <f t="shared" si="2270"/>
        <v>172082</v>
      </c>
      <c r="M11170" s="2">
        <f t="shared" si="2271"/>
        <v>21560</v>
      </c>
      <c r="N11170" s="6">
        <f t="shared" si="2272"/>
        <v>0</v>
      </c>
      <c r="O11170" s="2">
        <f t="shared" si="2273"/>
        <v>-22970.242205496004</v>
      </c>
      <c r="P11170" s="2" t="str">
        <f t="shared" si="2274"/>
        <v/>
      </c>
    </row>
    <row r="11171" spans="1:16">
      <c r="A11171" s="6">
        <v>17</v>
      </c>
      <c r="B11171" s="6">
        <v>3</v>
      </c>
      <c r="C11171" s="6">
        <v>7</v>
      </c>
      <c r="D11171" s="6">
        <f t="shared" si="2262"/>
        <v>27</v>
      </c>
      <c r="E11171" s="5">
        <f t="shared" si="2263"/>
        <v>7733.3395360392033</v>
      </c>
      <c r="F11171" s="5">
        <f t="shared" si="2264"/>
        <v>96.920156249999991</v>
      </c>
      <c r="G11171" s="5">
        <f t="shared" si="2265"/>
        <v>343.61789814532818</v>
      </c>
      <c r="H11171" s="5">
        <f t="shared" si="2266"/>
        <v>8173.8775904345321</v>
      </c>
      <c r="I11171" s="5">
        <f t="shared" si="2267"/>
        <v>720</v>
      </c>
      <c r="J11171" s="5">
        <f t="shared" si="2268"/>
        <v>7453.8775904345321</v>
      </c>
      <c r="K11171" s="2">
        <f t="shared" si="2269"/>
        <v>154407.59705615506</v>
      </c>
      <c r="L11171" s="2">
        <f t="shared" si="2270"/>
        <v>174782</v>
      </c>
      <c r="M11171" s="2">
        <f t="shared" si="2271"/>
        <v>22440</v>
      </c>
      <c r="N11171" s="6">
        <f t="shared" si="2272"/>
        <v>0</v>
      </c>
      <c r="O11171" s="2">
        <f t="shared" si="2273"/>
        <v>-22065.597056155064</v>
      </c>
      <c r="P11171" s="2" t="str">
        <f t="shared" si="2274"/>
        <v/>
      </c>
    </row>
    <row r="11172" spans="1:16">
      <c r="A11172" s="6">
        <v>17</v>
      </c>
      <c r="B11172" s="6">
        <v>3</v>
      </c>
      <c r="C11172" s="6">
        <v>8</v>
      </c>
      <c r="D11172" s="6">
        <f t="shared" si="2262"/>
        <v>28</v>
      </c>
      <c r="E11172" s="5">
        <f t="shared" si="2263"/>
        <v>7733.3395360392033</v>
      </c>
      <c r="F11172" s="5">
        <f t="shared" si="2264"/>
        <v>96.920156249999991</v>
      </c>
      <c r="G11172" s="5">
        <f t="shared" si="2265"/>
        <v>397.61499642530839</v>
      </c>
      <c r="H11172" s="5">
        <f t="shared" si="2266"/>
        <v>8227.8746887145116</v>
      </c>
      <c r="I11172" s="5">
        <f t="shared" si="2267"/>
        <v>720</v>
      </c>
      <c r="J11172" s="5">
        <f t="shared" si="2268"/>
        <v>7507.8746887145116</v>
      </c>
      <c r="K11172" s="2">
        <f t="shared" si="2269"/>
        <v>155345.04667907138</v>
      </c>
      <c r="L11172" s="2">
        <f t="shared" si="2270"/>
        <v>177482</v>
      </c>
      <c r="M11172" s="2">
        <f t="shared" si="2271"/>
        <v>23320</v>
      </c>
      <c r="N11172" s="6">
        <f t="shared" si="2272"/>
        <v>0</v>
      </c>
      <c r="O11172" s="2">
        <f t="shared" si="2273"/>
        <v>-21183.046679071384</v>
      </c>
      <c r="P11172" s="2" t="str">
        <f t="shared" si="2274"/>
        <v/>
      </c>
    </row>
    <row r="11173" spans="1:16">
      <c r="A11173" s="6">
        <v>17</v>
      </c>
      <c r="B11173" s="6">
        <v>3</v>
      </c>
      <c r="C11173" s="6">
        <v>9</v>
      </c>
      <c r="D11173" s="6">
        <f t="shared" si="2262"/>
        <v>29</v>
      </c>
      <c r="E11173" s="5">
        <f t="shared" si="2263"/>
        <v>7733.3395360392033</v>
      </c>
      <c r="F11173" s="5">
        <f t="shared" si="2264"/>
        <v>96.920156249999991</v>
      </c>
      <c r="G11173" s="5">
        <f t="shared" si="2265"/>
        <v>452.90833186570285</v>
      </c>
      <c r="H11173" s="5">
        <f t="shared" si="2266"/>
        <v>8283.1680241549057</v>
      </c>
      <c r="I11173" s="5">
        <f t="shared" si="2267"/>
        <v>720</v>
      </c>
      <c r="J11173" s="5">
        <f t="shared" si="2268"/>
        <v>7563.1680241549057</v>
      </c>
      <c r="K11173" s="2">
        <f t="shared" si="2269"/>
        <v>156305.00041935599</v>
      </c>
      <c r="L11173" s="2">
        <f t="shared" si="2270"/>
        <v>180182</v>
      </c>
      <c r="M11173" s="2">
        <f t="shared" si="2271"/>
        <v>24200</v>
      </c>
      <c r="N11173" s="6">
        <f t="shared" si="2272"/>
        <v>0</v>
      </c>
      <c r="O11173" s="2">
        <f t="shared" si="2273"/>
        <v>-20323.000419355987</v>
      </c>
      <c r="P11173" s="2" t="str">
        <f t="shared" si="2274"/>
        <v/>
      </c>
    </row>
    <row r="11174" spans="1:16">
      <c r="A11174" s="6">
        <v>17</v>
      </c>
      <c r="B11174" s="6">
        <v>3</v>
      </c>
      <c r="C11174" s="6">
        <v>10</v>
      </c>
      <c r="D11174" s="6">
        <f t="shared" si="2262"/>
        <v>30</v>
      </c>
      <c r="E11174" s="5">
        <f t="shared" si="2263"/>
        <v>7733.3395360392033</v>
      </c>
      <c r="F11174" s="5">
        <f t="shared" si="2264"/>
        <v>96.920156249999991</v>
      </c>
      <c r="G11174" s="5">
        <f t="shared" si="2265"/>
        <v>509.52187334891573</v>
      </c>
      <c r="H11174" s="5">
        <f t="shared" si="2266"/>
        <v>8339.781565638119</v>
      </c>
      <c r="I11174" s="5">
        <f t="shared" si="2267"/>
        <v>720</v>
      </c>
      <c r="J11174" s="5">
        <f t="shared" si="2268"/>
        <v>7619.781565638119</v>
      </c>
      <c r="K11174" s="2">
        <f t="shared" si="2269"/>
        <v>157287.87440343955</v>
      </c>
      <c r="L11174" s="2">
        <f t="shared" si="2270"/>
        <v>182882</v>
      </c>
      <c r="M11174" s="2">
        <f t="shared" si="2271"/>
        <v>25080</v>
      </c>
      <c r="N11174" s="6">
        <f t="shared" si="2272"/>
        <v>0</v>
      </c>
      <c r="O11174" s="2">
        <f t="shared" si="2273"/>
        <v>-19485.874403439549</v>
      </c>
      <c r="P11174" s="2" t="str">
        <f t="shared" si="2274"/>
        <v/>
      </c>
    </row>
    <row r="11175" spans="1:16">
      <c r="A11175" s="6">
        <v>17</v>
      </c>
      <c r="B11175" s="6">
        <v>3</v>
      </c>
      <c r="C11175" s="6">
        <v>11</v>
      </c>
      <c r="D11175" s="6">
        <f t="shared" si="2262"/>
        <v>31</v>
      </c>
      <c r="E11175" s="5">
        <f t="shared" si="2263"/>
        <v>7733.3395360392033</v>
      </c>
      <c r="F11175" s="5">
        <f t="shared" si="2264"/>
        <v>96.920156249999991</v>
      </c>
      <c r="G11175" s="5">
        <f t="shared" si="2265"/>
        <v>567.47998644235474</v>
      </c>
      <c r="H11175" s="5">
        <f t="shared" si="2266"/>
        <v>8397.7396787315574</v>
      </c>
      <c r="I11175" s="5">
        <f t="shared" si="2267"/>
        <v>720</v>
      </c>
      <c r="J11175" s="5">
        <f t="shared" si="2268"/>
        <v>7677.7396787315574</v>
      </c>
      <c r="K11175" s="2">
        <f t="shared" si="2269"/>
        <v>158294.09164464509</v>
      </c>
      <c r="L11175" s="2">
        <f t="shared" si="2270"/>
        <v>185582</v>
      </c>
      <c r="M11175" s="2">
        <f t="shared" si="2271"/>
        <v>25960</v>
      </c>
      <c r="N11175" s="6">
        <f t="shared" si="2272"/>
        <v>0</v>
      </c>
      <c r="O11175" s="2">
        <f t="shared" si="2273"/>
        <v>-18672.091644645086</v>
      </c>
      <c r="P11175" s="2" t="str">
        <f t="shared" si="2274"/>
        <v/>
      </c>
    </row>
    <row r="11176" spans="1:16">
      <c r="A11176" s="6">
        <v>17</v>
      </c>
      <c r="B11176" s="6">
        <v>3</v>
      </c>
      <c r="C11176" s="6">
        <v>12</v>
      </c>
      <c r="D11176" s="6">
        <f t="shared" si="2262"/>
        <v>32</v>
      </c>
      <c r="E11176" s="5">
        <f t="shared" si="2263"/>
        <v>7733.3395360392033</v>
      </c>
      <c r="F11176" s="5">
        <f t="shared" si="2264"/>
        <v>96.920156249999991</v>
      </c>
      <c r="G11176" s="5">
        <f t="shared" si="2265"/>
        <v>626.80743957041921</v>
      </c>
      <c r="H11176" s="5">
        <f t="shared" si="2266"/>
        <v>8457.0671318596233</v>
      </c>
      <c r="I11176" s="5">
        <f t="shared" si="2267"/>
        <v>720</v>
      </c>
      <c r="J11176" s="5">
        <f t="shared" si="2268"/>
        <v>7737.0671318596233</v>
      </c>
      <c r="K11176" s="2">
        <f t="shared" si="2269"/>
        <v>159324.08215034069</v>
      </c>
      <c r="L11176" s="2">
        <f t="shared" si="2270"/>
        <v>188282</v>
      </c>
      <c r="M11176" s="2">
        <f t="shared" si="2271"/>
        <v>26840</v>
      </c>
      <c r="N11176" s="6">
        <f t="shared" si="2272"/>
        <v>0</v>
      </c>
      <c r="O11176" s="2">
        <f t="shared" si="2273"/>
        <v>-17882.082150340691</v>
      </c>
      <c r="P11176" s="2" t="str">
        <f t="shared" si="2274"/>
        <v/>
      </c>
    </row>
    <row r="11177" spans="1:16">
      <c r="A11177" s="6">
        <v>17</v>
      </c>
      <c r="B11177" s="6">
        <v>3</v>
      </c>
      <c r="C11177" s="6">
        <v>13</v>
      </c>
      <c r="D11177" s="6">
        <f t="shared" si="2262"/>
        <v>33</v>
      </c>
      <c r="E11177" s="5">
        <f t="shared" si="2263"/>
        <v>7733.3395360392033</v>
      </c>
      <c r="F11177" s="5">
        <f t="shared" si="2264"/>
        <v>96.920156249999991</v>
      </c>
      <c r="G11177" s="5">
        <f t="shared" si="2265"/>
        <v>687.52941027880343</v>
      </c>
      <c r="H11177" s="5">
        <f t="shared" si="2266"/>
        <v>8517.7891025680074</v>
      </c>
      <c r="I11177" s="5">
        <f t="shared" si="2267"/>
        <v>720</v>
      </c>
      <c r="J11177" s="5">
        <f t="shared" si="2268"/>
        <v>7797.7891025680074</v>
      </c>
      <c r="K11177" s="2">
        <f t="shared" si="2269"/>
        <v>160378.28303069458</v>
      </c>
      <c r="L11177" s="2">
        <f t="shared" si="2270"/>
        <v>190982</v>
      </c>
      <c r="M11177" s="2">
        <f t="shared" si="2271"/>
        <v>27720</v>
      </c>
      <c r="N11177" s="6">
        <f t="shared" si="2272"/>
        <v>0</v>
      </c>
      <c r="O11177" s="2">
        <f t="shared" si="2273"/>
        <v>-17116.283030694583</v>
      </c>
      <c r="P11177" s="2" t="str">
        <f t="shared" si="2274"/>
        <v/>
      </c>
    </row>
    <row r="11178" spans="1:16">
      <c r="A11178" s="6">
        <v>17</v>
      </c>
      <c r="B11178" s="6">
        <v>3</v>
      </c>
      <c r="C11178" s="6">
        <v>14</v>
      </c>
      <c r="D11178" s="6">
        <f t="shared" si="2262"/>
        <v>34</v>
      </c>
      <c r="E11178" s="5">
        <f t="shared" si="2263"/>
        <v>7733.3395360392033</v>
      </c>
      <c r="F11178" s="5">
        <f t="shared" si="2264"/>
        <v>96.920156249999991</v>
      </c>
      <c r="G11178" s="5">
        <f t="shared" si="2265"/>
        <v>749.67149159246469</v>
      </c>
      <c r="H11178" s="5">
        <f t="shared" si="2266"/>
        <v>8579.9311838816684</v>
      </c>
      <c r="I11178" s="5">
        <f t="shared" si="2267"/>
        <v>720</v>
      </c>
      <c r="J11178" s="5">
        <f t="shared" si="2268"/>
        <v>7859.9311838816684</v>
      </c>
      <c r="K11178" s="2">
        <f t="shared" si="2269"/>
        <v>161457.13860905674</v>
      </c>
      <c r="L11178" s="2">
        <f t="shared" si="2270"/>
        <v>193682</v>
      </c>
      <c r="M11178" s="2">
        <f t="shared" si="2271"/>
        <v>28600</v>
      </c>
      <c r="N11178" s="6">
        <f t="shared" si="2272"/>
        <v>0</v>
      </c>
      <c r="O11178" s="2">
        <f t="shared" si="2273"/>
        <v>-16375.138609056739</v>
      </c>
      <c r="P11178" s="2" t="str">
        <f t="shared" si="2274"/>
        <v/>
      </c>
    </row>
    <row r="11179" spans="1:16">
      <c r="A11179" s="6">
        <v>17</v>
      </c>
      <c r="B11179" s="6">
        <v>3</v>
      </c>
      <c r="C11179" s="6">
        <v>15</v>
      </c>
      <c r="D11179" s="6">
        <f t="shared" si="2262"/>
        <v>35</v>
      </c>
      <c r="E11179" s="5">
        <f t="shared" si="2263"/>
        <v>7733.3395360392033</v>
      </c>
      <c r="F11179" s="5">
        <f t="shared" si="2264"/>
        <v>96.920156249999991</v>
      </c>
      <c r="G11179" s="5">
        <f t="shared" si="2265"/>
        <v>813.25969846861108</v>
      </c>
      <c r="H11179" s="5">
        <f t="shared" si="2266"/>
        <v>8643.5193907578141</v>
      </c>
      <c r="I11179" s="5">
        <f t="shared" si="2267"/>
        <v>720</v>
      </c>
      <c r="J11179" s="5">
        <f t="shared" si="2268"/>
        <v>7923.5193907578141</v>
      </c>
      <c r="K11179" s="2">
        <f t="shared" si="2269"/>
        <v>162561.10053398981</v>
      </c>
      <c r="L11179" s="2">
        <f t="shared" si="2270"/>
        <v>196382</v>
      </c>
      <c r="M11179" s="2">
        <f t="shared" si="2271"/>
        <v>29480</v>
      </c>
      <c r="N11179" s="6">
        <f t="shared" si="2272"/>
        <v>0</v>
      </c>
      <c r="O11179" s="2">
        <f t="shared" si="2273"/>
        <v>-15659.100533989811</v>
      </c>
      <c r="P11179" s="2" t="str">
        <f t="shared" si="2274"/>
        <v/>
      </c>
    </row>
    <row r="11180" spans="1:16">
      <c r="A11180" s="6">
        <v>17</v>
      </c>
      <c r="B11180" s="6">
        <v>3</v>
      </c>
      <c r="C11180" s="6">
        <v>16</v>
      </c>
      <c r="D11180" s="6">
        <f t="shared" si="2262"/>
        <v>36</v>
      </c>
      <c r="E11180" s="5">
        <f t="shared" si="2263"/>
        <v>7733.3395360392033</v>
      </c>
      <c r="F11180" s="5">
        <f t="shared" si="2264"/>
        <v>96.920156249999991</v>
      </c>
      <c r="G11180" s="5">
        <f t="shared" si="2265"/>
        <v>878.32047434610013</v>
      </c>
      <c r="H11180" s="5">
        <f t="shared" si="2266"/>
        <v>8708.5801666353036</v>
      </c>
      <c r="I11180" s="5">
        <f t="shared" si="2267"/>
        <v>720</v>
      </c>
      <c r="J11180" s="5">
        <f t="shared" si="2268"/>
        <v>7988.5801666353036</v>
      </c>
      <c r="K11180" s="2">
        <f t="shared" si="2269"/>
        <v>163690.62789297401</v>
      </c>
      <c r="L11180" s="2">
        <f t="shared" si="2270"/>
        <v>199082</v>
      </c>
      <c r="M11180" s="2">
        <f t="shared" si="2271"/>
        <v>30360</v>
      </c>
      <c r="N11180" s="6">
        <f t="shared" si="2272"/>
        <v>0</v>
      </c>
      <c r="O11180" s="2">
        <f t="shared" si="2273"/>
        <v>-14968.627892974007</v>
      </c>
      <c r="P11180" s="2" t="str">
        <f t="shared" si="2274"/>
        <v/>
      </c>
    </row>
    <row r="11181" spans="1:16">
      <c r="A11181" s="6">
        <v>17</v>
      </c>
      <c r="B11181" s="6">
        <v>3</v>
      </c>
      <c r="C11181" s="6">
        <v>17</v>
      </c>
      <c r="D11181" s="6">
        <f t="shared" si="2262"/>
        <v>37</v>
      </c>
      <c r="E11181" s="5">
        <f t="shared" si="2263"/>
        <v>7733.3395360392033</v>
      </c>
      <c r="F11181" s="5">
        <f t="shared" si="2264"/>
        <v>96.920156249999991</v>
      </c>
      <c r="G11181" s="5">
        <f t="shared" si="2265"/>
        <v>944.88069779264049</v>
      </c>
      <c r="H11181" s="5">
        <f t="shared" si="2266"/>
        <v>8775.1403900818441</v>
      </c>
      <c r="I11181" s="5">
        <f t="shared" si="2267"/>
        <v>720</v>
      </c>
      <c r="J11181" s="5">
        <f t="shared" si="2268"/>
        <v>8055.1403900818441</v>
      </c>
      <c r="K11181" s="2">
        <f t="shared" si="2269"/>
        <v>164846.18732780978</v>
      </c>
      <c r="L11181" s="2">
        <f t="shared" si="2270"/>
        <v>201782</v>
      </c>
      <c r="M11181" s="2">
        <f t="shared" si="2271"/>
        <v>31240</v>
      </c>
      <c r="N11181" s="6">
        <f t="shared" si="2272"/>
        <v>0</v>
      </c>
      <c r="O11181" s="2">
        <f t="shared" si="2273"/>
        <v>-14304.187327809777</v>
      </c>
      <c r="P11181" s="2" t="str">
        <f t="shared" si="2274"/>
        <v/>
      </c>
    </row>
    <row r="11182" spans="1:16">
      <c r="A11182" s="6">
        <v>17</v>
      </c>
      <c r="B11182" s="6">
        <v>3</v>
      </c>
      <c r="C11182" s="6">
        <v>18</v>
      </c>
      <c r="D11182" s="6">
        <f t="shared" si="2262"/>
        <v>38</v>
      </c>
      <c r="E11182" s="5">
        <f t="shared" si="2263"/>
        <v>7733.3395360392033</v>
      </c>
      <c r="F11182" s="5">
        <f t="shared" si="2264"/>
        <v>96.920156249999991</v>
      </c>
      <c r="G11182" s="5">
        <f t="shared" si="2265"/>
        <v>1012.9676892512279</v>
      </c>
      <c r="H11182" s="5">
        <f t="shared" si="2266"/>
        <v>8843.2273815404315</v>
      </c>
      <c r="I11182" s="5">
        <f t="shared" si="2267"/>
        <v>720</v>
      </c>
      <c r="J11182" s="5">
        <f t="shared" si="2268"/>
        <v>8123.2273815404315</v>
      </c>
      <c r="K11182" s="2">
        <f t="shared" si="2269"/>
        <v>166028.25315174359</v>
      </c>
      <c r="L11182" s="2">
        <f t="shared" si="2270"/>
        <v>204482</v>
      </c>
      <c r="M11182" s="2">
        <f t="shared" si="2271"/>
        <v>32120</v>
      </c>
      <c r="N11182" s="6">
        <f t="shared" si="2272"/>
        <v>0</v>
      </c>
      <c r="O11182" s="2">
        <f t="shared" si="2273"/>
        <v>-13666.253151743585</v>
      </c>
      <c r="P11182" s="2" t="str">
        <f t="shared" si="2274"/>
        <v/>
      </c>
    </row>
    <row r="11183" spans="1:16">
      <c r="A11183" s="6">
        <v>17</v>
      </c>
      <c r="B11183" s="6">
        <v>3</v>
      </c>
      <c r="C11183" s="6">
        <v>19</v>
      </c>
      <c r="D11183" s="6">
        <f t="shared" si="2262"/>
        <v>39</v>
      </c>
      <c r="E11183" s="5">
        <f t="shared" si="2263"/>
        <v>7733.3395360392033</v>
      </c>
      <c r="F11183" s="5">
        <f t="shared" si="2264"/>
        <v>96.920156249999991</v>
      </c>
      <c r="G11183" s="5">
        <f t="shared" si="2265"/>
        <v>1082.6092178872495</v>
      </c>
      <c r="H11183" s="5">
        <f t="shared" si="2266"/>
        <v>8912.8689101764539</v>
      </c>
      <c r="I11183" s="5">
        <f t="shared" si="2267"/>
        <v>720</v>
      </c>
      <c r="J11183" s="5">
        <f t="shared" si="2268"/>
        <v>8192.8689101764539</v>
      </c>
      <c r="K11183" s="2">
        <f t="shared" si="2269"/>
        <v>167237.3074683412</v>
      </c>
      <c r="L11183" s="2">
        <f t="shared" si="2270"/>
        <v>207182</v>
      </c>
      <c r="M11183" s="2">
        <f t="shared" si="2271"/>
        <v>33000</v>
      </c>
      <c r="N11183" s="6">
        <f t="shared" si="2272"/>
        <v>0</v>
      </c>
      <c r="O11183" s="2">
        <f t="shared" si="2273"/>
        <v>-13055.307468341198</v>
      </c>
      <c r="P11183" s="2" t="str">
        <f t="shared" si="2274"/>
        <v/>
      </c>
    </row>
    <row r="11184" spans="1:16">
      <c r="A11184" s="6">
        <v>17</v>
      </c>
      <c r="B11184" s="6">
        <v>3</v>
      </c>
      <c r="C11184" s="6">
        <v>20</v>
      </c>
      <c r="D11184" s="6">
        <f t="shared" si="2262"/>
        <v>40</v>
      </c>
      <c r="E11184" s="5">
        <f t="shared" si="2263"/>
        <v>7733.3395360392033</v>
      </c>
      <c r="F11184" s="5">
        <f t="shared" si="2264"/>
        <v>96.920156249999991</v>
      </c>
      <c r="G11184" s="5">
        <f t="shared" si="2265"/>
        <v>1153.8335085377266</v>
      </c>
      <c r="H11184" s="5">
        <f t="shared" si="2266"/>
        <v>8984.0932008269301</v>
      </c>
      <c r="I11184" s="5">
        <f t="shared" si="2267"/>
        <v>720</v>
      </c>
      <c r="J11184" s="5">
        <f t="shared" si="2268"/>
        <v>8264.0932008269301</v>
      </c>
      <c r="K11184" s="2">
        <f t="shared" si="2269"/>
        <v>168473.84029213421</v>
      </c>
      <c r="L11184" s="2">
        <f t="shared" si="2270"/>
        <v>209882</v>
      </c>
      <c r="M11184" s="2">
        <f t="shared" si="2271"/>
        <v>33880</v>
      </c>
      <c r="N11184" s="6">
        <f t="shared" si="2272"/>
        <v>0</v>
      </c>
      <c r="O11184" s="2">
        <f t="shared" si="2273"/>
        <v>-12471.840292134206</v>
      </c>
      <c r="P11184" s="2" t="str">
        <f t="shared" si="2274"/>
        <v/>
      </c>
    </row>
    <row r="11185" spans="1:16">
      <c r="A11185" s="6">
        <v>17</v>
      </c>
      <c r="B11185" s="6">
        <v>3</v>
      </c>
      <c r="C11185" s="6">
        <v>21</v>
      </c>
      <c r="D11185" s="6">
        <f t="shared" si="2262"/>
        <v>41</v>
      </c>
      <c r="E11185" s="5">
        <f t="shared" si="2263"/>
        <v>7733.3395360392033</v>
      </c>
      <c r="F11185" s="5">
        <f t="shared" si="2264"/>
        <v>96.920156249999991</v>
      </c>
      <c r="G11185" s="5">
        <f t="shared" si="2265"/>
        <v>1226.6692487641703</v>
      </c>
      <c r="H11185" s="5">
        <f t="shared" si="2266"/>
        <v>9056.9289410533747</v>
      </c>
      <c r="I11185" s="5">
        <f t="shared" si="2267"/>
        <v>720</v>
      </c>
      <c r="J11185" s="5">
        <f t="shared" si="2268"/>
        <v>8336.9289410533747</v>
      </c>
      <c r="K11185" s="2">
        <f t="shared" si="2269"/>
        <v>169738.34967106552</v>
      </c>
      <c r="L11185" s="2">
        <f t="shared" si="2270"/>
        <v>212582</v>
      </c>
      <c r="M11185" s="2">
        <f t="shared" si="2271"/>
        <v>34760</v>
      </c>
      <c r="N11185" s="6">
        <f t="shared" si="2272"/>
        <v>0</v>
      </c>
      <c r="O11185" s="2">
        <f t="shared" si="2273"/>
        <v>-11916.349671065516</v>
      </c>
      <c r="P11185" s="2" t="str">
        <f t="shared" si="2274"/>
        <v/>
      </c>
    </row>
    <row r="11186" spans="1:16">
      <c r="A11186" s="6">
        <v>17</v>
      </c>
      <c r="B11186" s="6">
        <v>3</v>
      </c>
      <c r="C11186" s="6">
        <v>22</v>
      </c>
      <c r="D11186" s="6">
        <f t="shared" si="2262"/>
        <v>42</v>
      </c>
      <c r="E11186" s="5">
        <f t="shared" si="2263"/>
        <v>7733.3395360392033</v>
      </c>
      <c r="F11186" s="5">
        <f t="shared" si="2264"/>
        <v>96.920156249999991</v>
      </c>
      <c r="G11186" s="5">
        <f t="shared" si="2265"/>
        <v>1301.1455960105666</v>
      </c>
      <c r="H11186" s="5">
        <f t="shared" si="2266"/>
        <v>9131.4052882997694</v>
      </c>
      <c r="I11186" s="5">
        <f t="shared" si="2267"/>
        <v>720</v>
      </c>
      <c r="J11186" s="5">
        <f t="shared" si="2268"/>
        <v>8411.4052882997694</v>
      </c>
      <c r="K11186" s="2">
        <f t="shared" si="2269"/>
        <v>171031.34181075988</v>
      </c>
      <c r="L11186" s="2">
        <f t="shared" si="2270"/>
        <v>215282</v>
      </c>
      <c r="M11186" s="2">
        <f t="shared" si="2271"/>
        <v>35640</v>
      </c>
      <c r="N11186" s="6">
        <f t="shared" si="2272"/>
        <v>0</v>
      </c>
      <c r="O11186" s="2">
        <f t="shared" si="2273"/>
        <v>-11389.341810759885</v>
      </c>
      <c r="P11186" s="2" t="str">
        <f t="shared" si="2274"/>
        <v/>
      </c>
    </row>
    <row r="11187" spans="1:16">
      <c r="A11187" s="6">
        <v>17</v>
      </c>
      <c r="B11187" s="6">
        <v>3</v>
      </c>
      <c r="C11187" s="6">
        <v>23</v>
      </c>
      <c r="D11187" s="6">
        <f t="shared" si="2262"/>
        <v>43</v>
      </c>
      <c r="E11187" s="5">
        <f t="shared" si="2263"/>
        <v>7733.3395360392033</v>
      </c>
      <c r="F11187" s="5">
        <f t="shared" si="2264"/>
        <v>96.920156249999991</v>
      </c>
      <c r="G11187" s="5">
        <f t="shared" si="2265"/>
        <v>1377.292184868003</v>
      </c>
      <c r="H11187" s="5">
        <f t="shared" si="2266"/>
        <v>9207.551877157206</v>
      </c>
      <c r="I11187" s="5">
        <f t="shared" si="2267"/>
        <v>720</v>
      </c>
      <c r="J11187" s="5">
        <f t="shared" si="2268"/>
        <v>8487.551877157206</v>
      </c>
      <c r="K11187" s="2">
        <f t="shared" si="2269"/>
        <v>172353.33120064595</v>
      </c>
      <c r="L11187" s="2">
        <f t="shared" si="2270"/>
        <v>217982</v>
      </c>
      <c r="M11187" s="2">
        <f t="shared" si="2271"/>
        <v>36520</v>
      </c>
      <c r="N11187" s="6">
        <f t="shared" si="2272"/>
        <v>0</v>
      </c>
      <c r="O11187" s="2">
        <f t="shared" si="2273"/>
        <v>-10891.331200645946</v>
      </c>
      <c r="P11187" s="2" t="str">
        <f t="shared" si="2274"/>
        <v/>
      </c>
    </row>
    <row r="11188" spans="1:16">
      <c r="A11188" s="6">
        <v>17</v>
      </c>
      <c r="B11188" s="6">
        <v>3</v>
      </c>
      <c r="C11188" s="6">
        <v>24</v>
      </c>
      <c r="D11188" s="6">
        <f t="shared" si="2262"/>
        <v>44</v>
      </c>
      <c r="E11188" s="5">
        <f t="shared" si="2263"/>
        <v>7733.3395360392033</v>
      </c>
      <c r="F11188" s="5">
        <f t="shared" si="2264"/>
        <v>96.920156249999991</v>
      </c>
      <c r="G11188" s="5">
        <f t="shared" si="2265"/>
        <v>1455.1391344474989</v>
      </c>
      <c r="H11188" s="5">
        <f t="shared" si="2266"/>
        <v>9285.3988267367022</v>
      </c>
      <c r="I11188" s="5">
        <f t="shared" si="2267"/>
        <v>720</v>
      </c>
      <c r="J11188" s="5">
        <f t="shared" si="2268"/>
        <v>8565.3988267367022</v>
      </c>
      <c r="K11188" s="2">
        <f t="shared" si="2269"/>
        <v>173704.84074195664</v>
      </c>
      <c r="L11188" s="2">
        <f t="shared" si="2270"/>
        <v>220682</v>
      </c>
      <c r="M11188" s="2">
        <f t="shared" si="2271"/>
        <v>37400</v>
      </c>
      <c r="N11188" s="6">
        <f t="shared" si="2272"/>
        <v>0</v>
      </c>
      <c r="O11188" s="2">
        <f t="shared" si="2273"/>
        <v>-10422.840741956636</v>
      </c>
      <c r="P11188" s="2" t="str">
        <f t="shared" si="2274"/>
        <v/>
      </c>
    </row>
    <row r="11189" spans="1:16">
      <c r="A11189" s="6">
        <v>17</v>
      </c>
      <c r="B11189" s="6">
        <v>3</v>
      </c>
      <c r="C11189" s="6">
        <v>25</v>
      </c>
      <c r="D11189" s="6">
        <f t="shared" si="2262"/>
        <v>45</v>
      </c>
      <c r="E11189" s="5">
        <f t="shared" si="2263"/>
        <v>7733.3395360392033</v>
      </c>
      <c r="F11189" s="5">
        <f t="shared" si="2264"/>
        <v>96.920156249999991</v>
      </c>
      <c r="G11189" s="5">
        <f t="shared" si="2265"/>
        <v>1534.7170558625965</v>
      </c>
      <c r="H11189" s="5">
        <f t="shared" si="2266"/>
        <v>9364.9767481517993</v>
      </c>
      <c r="I11189" s="5">
        <f t="shared" si="2267"/>
        <v>720</v>
      </c>
      <c r="J11189" s="5">
        <f t="shared" si="2268"/>
        <v>8644.9767481517993</v>
      </c>
      <c r="K11189" s="2">
        <f t="shared" si="2269"/>
        <v>175086.40187763539</v>
      </c>
      <c r="L11189" s="2">
        <f t="shared" si="2270"/>
        <v>223382</v>
      </c>
      <c r="M11189" s="2">
        <f t="shared" si="2271"/>
        <v>38280</v>
      </c>
      <c r="N11189" s="6">
        <f t="shared" si="2272"/>
        <v>0</v>
      </c>
      <c r="O11189" s="2">
        <f t="shared" si="2273"/>
        <v>-9984.4018776353914</v>
      </c>
      <c r="P11189" s="2" t="str">
        <f t="shared" si="2274"/>
        <v/>
      </c>
    </row>
    <row r="11190" spans="1:16">
      <c r="A11190" s="6">
        <v>17</v>
      </c>
      <c r="B11190" s="6">
        <v>3</v>
      </c>
      <c r="C11190" s="6">
        <v>26</v>
      </c>
      <c r="D11190" s="6">
        <f t="shared" si="2262"/>
        <v>46</v>
      </c>
      <c r="E11190" s="5">
        <f t="shared" si="2263"/>
        <v>7733.3395360392033</v>
      </c>
      <c r="F11190" s="5">
        <f t="shared" si="2264"/>
        <v>96.920156249999991</v>
      </c>
      <c r="G11190" s="5">
        <f t="shared" si="2265"/>
        <v>1616.0570598233144</v>
      </c>
      <c r="H11190" s="5">
        <f t="shared" si="2266"/>
        <v>9446.3167521125179</v>
      </c>
      <c r="I11190" s="5">
        <f t="shared" si="2267"/>
        <v>720</v>
      </c>
      <c r="J11190" s="5">
        <f t="shared" si="2268"/>
        <v>8726.3167521125179</v>
      </c>
      <c r="K11190" s="2">
        <f t="shared" si="2269"/>
        <v>176498.55472417566</v>
      </c>
      <c r="L11190" s="2">
        <f t="shared" si="2270"/>
        <v>226082</v>
      </c>
      <c r="M11190" s="2">
        <f t="shared" si="2271"/>
        <v>39160</v>
      </c>
      <c r="N11190" s="6">
        <f t="shared" si="2272"/>
        <v>0</v>
      </c>
      <c r="O11190" s="2">
        <f t="shared" si="2273"/>
        <v>-9576.5547241756576</v>
      </c>
      <c r="P11190" s="2" t="str">
        <f t="shared" si="2274"/>
        <v/>
      </c>
    </row>
    <row r="11191" spans="1:16">
      <c r="A11191" s="6">
        <v>17</v>
      </c>
      <c r="B11191" s="6">
        <v>3</v>
      </c>
      <c r="C11191" s="6">
        <v>27</v>
      </c>
      <c r="D11191" s="6">
        <f t="shared" si="2262"/>
        <v>47</v>
      </c>
      <c r="E11191" s="5">
        <f t="shared" si="2263"/>
        <v>7733.3395360392033</v>
      </c>
      <c r="F11191" s="5">
        <f t="shared" si="2264"/>
        <v>96.920156249999991</v>
      </c>
      <c r="G11191" s="5">
        <f t="shared" si="2265"/>
        <v>1699.1907643430709</v>
      </c>
      <c r="H11191" s="5">
        <f t="shared" si="2266"/>
        <v>9529.4504566322739</v>
      </c>
      <c r="I11191" s="5">
        <f t="shared" si="2267"/>
        <v>720</v>
      </c>
      <c r="J11191" s="5">
        <f t="shared" si="2268"/>
        <v>8809.4504566322739</v>
      </c>
      <c r="K11191" s="2">
        <f t="shared" si="2269"/>
        <v>177941.84820542141</v>
      </c>
      <c r="L11191" s="2">
        <f t="shared" si="2270"/>
        <v>228782</v>
      </c>
      <c r="M11191" s="2">
        <f t="shared" si="2271"/>
        <v>40040</v>
      </c>
      <c r="N11191" s="6">
        <f t="shared" si="2272"/>
        <v>0</v>
      </c>
      <c r="O11191" s="2">
        <f t="shared" si="2273"/>
        <v>-9199.848205421411</v>
      </c>
      <c r="P11191" s="2" t="str">
        <f t="shared" si="2274"/>
        <v/>
      </c>
    </row>
    <row r="11192" spans="1:16">
      <c r="A11192" s="6">
        <v>17</v>
      </c>
      <c r="B11192" s="6">
        <v>3</v>
      </c>
      <c r="C11192" s="6">
        <v>28</v>
      </c>
      <c r="D11192" s="6">
        <f t="shared" si="2262"/>
        <v>48</v>
      </c>
      <c r="E11192" s="5">
        <f t="shared" si="2263"/>
        <v>7733.3395360392033</v>
      </c>
      <c r="F11192" s="5">
        <f t="shared" si="2264"/>
        <v>96.920156249999991</v>
      </c>
      <c r="G11192" s="5">
        <f t="shared" si="2265"/>
        <v>1784.1503025602246</v>
      </c>
      <c r="H11192" s="5">
        <f t="shared" si="2266"/>
        <v>9614.4099948494277</v>
      </c>
      <c r="I11192" s="5">
        <f t="shared" si="2267"/>
        <v>720</v>
      </c>
      <c r="J11192" s="5">
        <f t="shared" si="2268"/>
        <v>8894.4099948494277</v>
      </c>
      <c r="K11192" s="2">
        <f t="shared" si="2269"/>
        <v>179416.84018835812</v>
      </c>
      <c r="L11192" s="2">
        <f t="shared" si="2270"/>
        <v>231482</v>
      </c>
      <c r="M11192" s="2">
        <f t="shared" si="2271"/>
        <v>40920</v>
      </c>
      <c r="N11192" s="6">
        <f t="shared" si="2272"/>
        <v>0</v>
      </c>
      <c r="O11192" s="2">
        <f t="shared" si="2273"/>
        <v>-8854.8401883581246</v>
      </c>
      <c r="P11192" s="2" t="str">
        <f t="shared" si="2274"/>
        <v/>
      </c>
    </row>
    <row r="11193" spans="1:16">
      <c r="A11193" s="6">
        <v>17</v>
      </c>
      <c r="B11193" s="6">
        <v>3</v>
      </c>
      <c r="C11193" s="6">
        <v>29</v>
      </c>
      <c r="D11193" s="6">
        <f t="shared" si="2262"/>
        <v>49</v>
      </c>
      <c r="E11193" s="5">
        <f t="shared" si="2263"/>
        <v>7733.3395360392033</v>
      </c>
      <c r="F11193" s="5">
        <f t="shared" si="2264"/>
        <v>96.920156249999991</v>
      </c>
      <c r="G11193" s="5">
        <f t="shared" si="2265"/>
        <v>1870.9683306758782</v>
      </c>
      <c r="H11193" s="5">
        <f t="shared" si="2266"/>
        <v>9701.2280229650823</v>
      </c>
      <c r="I11193" s="5">
        <f t="shared" si="2267"/>
        <v>720</v>
      </c>
      <c r="J11193" s="5">
        <f t="shared" si="2268"/>
        <v>8981.2280229650823</v>
      </c>
      <c r="K11193" s="2">
        <f t="shared" si="2269"/>
        <v>180924.09762092156</v>
      </c>
      <c r="L11193" s="2">
        <f t="shared" si="2270"/>
        <v>234182</v>
      </c>
      <c r="M11193" s="2">
        <f t="shared" si="2271"/>
        <v>41800</v>
      </c>
      <c r="N11193" s="6">
        <f t="shared" si="2272"/>
        <v>0</v>
      </c>
      <c r="O11193" s="2">
        <f t="shared" si="2273"/>
        <v>-8542.0976209215587</v>
      </c>
      <c r="P11193" s="2" t="str">
        <f t="shared" si="2274"/>
        <v/>
      </c>
    </row>
    <row r="11194" spans="1:16">
      <c r="A11194" s="6">
        <v>17</v>
      </c>
      <c r="B11194" s="6">
        <v>3</v>
      </c>
      <c r="C11194" s="6">
        <v>30</v>
      </c>
      <c r="D11194" s="6">
        <f t="shared" si="2262"/>
        <v>50</v>
      </c>
      <c r="E11194" s="5">
        <f t="shared" si="2263"/>
        <v>7733.3395360392033</v>
      </c>
      <c r="F11194" s="5">
        <f t="shared" si="2264"/>
        <v>96.920156249999991</v>
      </c>
      <c r="G11194" s="5">
        <f t="shared" si="2265"/>
        <v>1959.6780360096488</v>
      </c>
      <c r="H11194" s="5">
        <f t="shared" si="2266"/>
        <v>9789.9377282988517</v>
      </c>
      <c r="I11194" s="5">
        <f t="shared" si="2267"/>
        <v>720</v>
      </c>
      <c r="J11194" s="5">
        <f t="shared" si="2268"/>
        <v>9069.9377282988517</v>
      </c>
      <c r="K11194" s="2">
        <f t="shared" si="2269"/>
        <v>182464.19667185505</v>
      </c>
      <c r="L11194" s="2">
        <f t="shared" si="2270"/>
        <v>236882</v>
      </c>
      <c r="M11194" s="2">
        <f t="shared" si="2271"/>
        <v>42680</v>
      </c>
      <c r="N11194" s="6">
        <f t="shared" si="2272"/>
        <v>0</v>
      </c>
      <c r="O11194" s="2">
        <f t="shared" si="2273"/>
        <v>-8262.1966718550539</v>
      </c>
      <c r="P11194" s="2" t="str">
        <f t="shared" si="2274"/>
        <v/>
      </c>
    </row>
    <row r="11195" spans="1:16">
      <c r="A11195" s="6">
        <v>17</v>
      </c>
      <c r="B11195" s="6">
        <v>4</v>
      </c>
      <c r="C11195" s="6">
        <v>0</v>
      </c>
      <c r="D11195" s="6">
        <f t="shared" si="2262"/>
        <v>21</v>
      </c>
      <c r="E11195" s="5">
        <f t="shared" si="2263"/>
        <v>7733.3395360392033</v>
      </c>
      <c r="F11195" s="5">
        <f t="shared" si="2264"/>
        <v>132.45754687499996</v>
      </c>
      <c r="G11195" s="5">
        <f t="shared" si="2265"/>
        <v>0</v>
      </c>
      <c r="H11195" s="5">
        <f t="shared" si="2266"/>
        <v>7865.7970829142032</v>
      </c>
      <c r="I11195" s="5">
        <f t="shared" si="2267"/>
        <v>720</v>
      </c>
      <c r="J11195" s="5">
        <f t="shared" si="2268"/>
        <v>7145.7970829142032</v>
      </c>
      <c r="K11195" s="2">
        <f t="shared" si="2269"/>
        <v>149058.97713392714</v>
      </c>
      <c r="L11195" s="2">
        <f t="shared" si="2270"/>
        <v>157976</v>
      </c>
      <c r="M11195" s="2">
        <f t="shared" si="2271"/>
        <v>16720</v>
      </c>
      <c r="N11195" s="6">
        <f t="shared" si="2272"/>
        <v>0</v>
      </c>
      <c r="O11195" s="2">
        <f t="shared" si="2273"/>
        <v>-27802.977133927139</v>
      </c>
      <c r="P11195" s="2" t="str">
        <f t="shared" si="2274"/>
        <v/>
      </c>
    </row>
    <row r="11196" spans="1:16">
      <c r="A11196" s="6">
        <v>17</v>
      </c>
      <c r="B11196" s="6">
        <v>4</v>
      </c>
      <c r="C11196" s="6">
        <v>1</v>
      </c>
      <c r="D11196" s="6">
        <f t="shared" si="2262"/>
        <v>22</v>
      </c>
      <c r="E11196" s="5">
        <f t="shared" si="2263"/>
        <v>7733.3395360392033</v>
      </c>
      <c r="F11196" s="5">
        <f t="shared" si="2264"/>
        <v>132.45754687499996</v>
      </c>
      <c r="G11196" s="5">
        <f t="shared" si="2265"/>
        <v>45.5625</v>
      </c>
      <c r="H11196" s="5">
        <f t="shared" si="2266"/>
        <v>7911.3595829142032</v>
      </c>
      <c r="I11196" s="5">
        <f t="shared" si="2267"/>
        <v>720</v>
      </c>
      <c r="J11196" s="5">
        <f t="shared" si="2268"/>
        <v>7191.3595829142032</v>
      </c>
      <c r="K11196" s="2">
        <f t="shared" si="2269"/>
        <v>149849.99275892714</v>
      </c>
      <c r="L11196" s="2">
        <f t="shared" si="2270"/>
        <v>160676</v>
      </c>
      <c r="M11196" s="2">
        <f t="shared" si="2271"/>
        <v>17600</v>
      </c>
      <c r="N11196" s="6">
        <f t="shared" si="2272"/>
        <v>0</v>
      </c>
      <c r="O11196" s="2">
        <f t="shared" si="2273"/>
        <v>-26773.992758927139</v>
      </c>
      <c r="P11196" s="2" t="str">
        <f t="shared" si="2274"/>
        <v/>
      </c>
    </row>
    <row r="11197" spans="1:16">
      <c r="A11197" s="6">
        <v>17</v>
      </c>
      <c r="B11197" s="6">
        <v>4</v>
      </c>
      <c r="C11197" s="6">
        <v>2</v>
      </c>
      <c r="D11197" s="6">
        <f t="shared" si="2262"/>
        <v>23</v>
      </c>
      <c r="E11197" s="5">
        <f t="shared" si="2263"/>
        <v>7733.3395360392033</v>
      </c>
      <c r="F11197" s="5">
        <f t="shared" si="2264"/>
        <v>132.45754687499996</v>
      </c>
      <c r="G11197" s="5">
        <f t="shared" si="2265"/>
        <v>92.264062499999994</v>
      </c>
      <c r="H11197" s="5">
        <f t="shared" si="2266"/>
        <v>7958.0611454142036</v>
      </c>
      <c r="I11197" s="5">
        <f t="shared" si="2267"/>
        <v>720</v>
      </c>
      <c r="J11197" s="5">
        <f t="shared" si="2268"/>
        <v>7238.0611454142036</v>
      </c>
      <c r="K11197" s="2">
        <f t="shared" si="2269"/>
        <v>150660.78377455214</v>
      </c>
      <c r="L11197" s="2">
        <f t="shared" si="2270"/>
        <v>163376</v>
      </c>
      <c r="M11197" s="2">
        <f t="shared" si="2271"/>
        <v>18480</v>
      </c>
      <c r="N11197" s="6">
        <f t="shared" si="2272"/>
        <v>0</v>
      </c>
      <c r="O11197" s="2">
        <f t="shared" si="2273"/>
        <v>-25764.783774552139</v>
      </c>
      <c r="P11197" s="2" t="str">
        <f t="shared" si="2274"/>
        <v/>
      </c>
    </row>
    <row r="11198" spans="1:16">
      <c r="A11198" s="6">
        <v>17</v>
      </c>
      <c r="B11198" s="6">
        <v>4</v>
      </c>
      <c r="C11198" s="6">
        <v>3</v>
      </c>
      <c r="D11198" s="6">
        <f t="shared" si="2262"/>
        <v>24</v>
      </c>
      <c r="E11198" s="5">
        <f t="shared" si="2263"/>
        <v>7733.3395360392033</v>
      </c>
      <c r="F11198" s="5">
        <f t="shared" si="2264"/>
        <v>132.45754687499996</v>
      </c>
      <c r="G11198" s="5">
        <f t="shared" si="2265"/>
        <v>140.12604492187498</v>
      </c>
      <c r="H11198" s="5">
        <f t="shared" si="2266"/>
        <v>8005.9231278360785</v>
      </c>
      <c r="I11198" s="5">
        <f t="shared" si="2267"/>
        <v>720</v>
      </c>
      <c r="J11198" s="5">
        <f t="shared" si="2268"/>
        <v>7285.9231278360785</v>
      </c>
      <c r="K11198" s="2">
        <f t="shared" si="2269"/>
        <v>151491.72096937636</v>
      </c>
      <c r="L11198" s="2">
        <f t="shared" si="2270"/>
        <v>166076</v>
      </c>
      <c r="M11198" s="2">
        <f t="shared" si="2271"/>
        <v>19360</v>
      </c>
      <c r="N11198" s="6">
        <f t="shared" si="2272"/>
        <v>0</v>
      </c>
      <c r="O11198" s="2">
        <f t="shared" si="2273"/>
        <v>-24775.720969376358</v>
      </c>
      <c r="P11198" s="2" t="str">
        <f t="shared" si="2274"/>
        <v/>
      </c>
    </row>
    <row r="11199" spans="1:16">
      <c r="A11199" s="6">
        <v>17</v>
      </c>
      <c r="B11199" s="6">
        <v>4</v>
      </c>
      <c r="C11199" s="6">
        <v>4</v>
      </c>
      <c r="D11199" s="6">
        <f t="shared" si="2262"/>
        <v>25</v>
      </c>
      <c r="E11199" s="5">
        <f t="shared" si="2263"/>
        <v>7733.3395360392033</v>
      </c>
      <c r="F11199" s="5">
        <f t="shared" si="2264"/>
        <v>132.45754687499996</v>
      </c>
      <c r="G11199" s="5">
        <f t="shared" si="2265"/>
        <v>189.17016064453125</v>
      </c>
      <c r="H11199" s="5">
        <f t="shared" si="2266"/>
        <v>8054.9672435587345</v>
      </c>
      <c r="I11199" s="5">
        <f t="shared" si="2267"/>
        <v>720</v>
      </c>
      <c r="J11199" s="5">
        <f t="shared" si="2268"/>
        <v>7334.9672435587345</v>
      </c>
      <c r="K11199" s="2">
        <f t="shared" si="2269"/>
        <v>152343.18131178358</v>
      </c>
      <c r="L11199" s="2">
        <f t="shared" si="2270"/>
        <v>168776</v>
      </c>
      <c r="M11199" s="2">
        <f t="shared" si="2271"/>
        <v>20240</v>
      </c>
      <c r="N11199" s="6">
        <f t="shared" si="2272"/>
        <v>0</v>
      </c>
      <c r="O11199" s="2">
        <f t="shared" si="2273"/>
        <v>-23807.181311783585</v>
      </c>
      <c r="P11199" s="2" t="str">
        <f t="shared" si="2274"/>
        <v/>
      </c>
    </row>
    <row r="11200" spans="1:16">
      <c r="A11200" s="6">
        <v>17</v>
      </c>
      <c r="B11200" s="6">
        <v>4</v>
      </c>
      <c r="C11200" s="6">
        <v>5</v>
      </c>
      <c r="D11200" s="6">
        <f t="shared" si="2262"/>
        <v>26</v>
      </c>
      <c r="E11200" s="5">
        <f t="shared" si="2263"/>
        <v>7733.3395360392033</v>
      </c>
      <c r="F11200" s="5">
        <f t="shared" si="2264"/>
        <v>132.45754687499996</v>
      </c>
      <c r="G11200" s="5">
        <f t="shared" si="2265"/>
        <v>239.41848456573481</v>
      </c>
      <c r="H11200" s="5">
        <f t="shared" si="2266"/>
        <v>8105.2155674799378</v>
      </c>
      <c r="I11200" s="5">
        <f t="shared" si="2267"/>
        <v>720</v>
      </c>
      <c r="J11200" s="5">
        <f t="shared" si="2268"/>
        <v>7385.2155674799378</v>
      </c>
      <c r="K11200" s="2">
        <f t="shared" si="2269"/>
        <v>153215.54804652667</v>
      </c>
      <c r="L11200" s="2">
        <f t="shared" si="2270"/>
        <v>171476</v>
      </c>
      <c r="M11200" s="2">
        <f t="shared" si="2271"/>
        <v>21120</v>
      </c>
      <c r="N11200" s="6">
        <f t="shared" si="2272"/>
        <v>0</v>
      </c>
      <c r="O11200" s="2">
        <f t="shared" si="2273"/>
        <v>-22859.548046526674</v>
      </c>
      <c r="P11200" s="2" t="str">
        <f t="shared" si="2274"/>
        <v/>
      </c>
    </row>
    <row r="11201" spans="1:16">
      <c r="A11201" s="6">
        <v>17</v>
      </c>
      <c r="B11201" s="6">
        <v>4</v>
      </c>
      <c r="C11201" s="6">
        <v>6</v>
      </c>
      <c r="D11201" s="6">
        <f t="shared" si="2262"/>
        <v>27</v>
      </c>
      <c r="E11201" s="5">
        <f t="shared" si="2263"/>
        <v>7733.3395360392033</v>
      </c>
      <c r="F11201" s="5">
        <f t="shared" si="2264"/>
        <v>132.45754687499996</v>
      </c>
      <c r="G11201" s="5">
        <f t="shared" si="2265"/>
        <v>290.89345874736784</v>
      </c>
      <c r="H11201" s="5">
        <f t="shared" si="2266"/>
        <v>8156.6905416615709</v>
      </c>
      <c r="I11201" s="5">
        <f t="shared" si="2267"/>
        <v>720</v>
      </c>
      <c r="J11201" s="5">
        <f t="shared" si="2268"/>
        <v>7436.6905416615709</v>
      </c>
      <c r="K11201" s="2">
        <f t="shared" si="2269"/>
        <v>154109.2107927356</v>
      </c>
      <c r="L11201" s="2">
        <f t="shared" si="2270"/>
        <v>174176</v>
      </c>
      <c r="M11201" s="2">
        <f t="shared" si="2271"/>
        <v>22000</v>
      </c>
      <c r="N11201" s="6">
        <f t="shared" si="2272"/>
        <v>0</v>
      </c>
      <c r="O11201" s="2">
        <f t="shared" si="2273"/>
        <v>-21933.210792735597</v>
      </c>
      <c r="P11201" s="2" t="str">
        <f t="shared" si="2274"/>
        <v/>
      </c>
    </row>
    <row r="11202" spans="1:16">
      <c r="A11202" s="6">
        <v>17</v>
      </c>
      <c r="B11202" s="6">
        <v>4</v>
      </c>
      <c r="C11202" s="6">
        <v>7</v>
      </c>
      <c r="D11202" s="6">
        <f t="shared" si="2262"/>
        <v>28</v>
      </c>
      <c r="E11202" s="5">
        <f t="shared" si="2263"/>
        <v>7733.3395360392033</v>
      </c>
      <c r="F11202" s="5">
        <f t="shared" si="2264"/>
        <v>132.45754687499996</v>
      </c>
      <c r="G11202" s="5">
        <f t="shared" si="2265"/>
        <v>343.61789814532818</v>
      </c>
      <c r="H11202" s="5">
        <f t="shared" si="2266"/>
        <v>8209.4149810595318</v>
      </c>
      <c r="I11202" s="5">
        <f t="shared" si="2267"/>
        <v>720</v>
      </c>
      <c r="J11202" s="5">
        <f t="shared" si="2268"/>
        <v>7489.4149810595318</v>
      </c>
      <c r="K11202" s="2">
        <f t="shared" si="2269"/>
        <v>155024.56564339466</v>
      </c>
      <c r="L11202" s="2">
        <f t="shared" si="2270"/>
        <v>176876</v>
      </c>
      <c r="M11202" s="2">
        <f t="shared" si="2271"/>
        <v>22880</v>
      </c>
      <c r="N11202" s="6">
        <f t="shared" si="2272"/>
        <v>0</v>
      </c>
      <c r="O11202" s="2">
        <f t="shared" si="2273"/>
        <v>-21028.565643394657</v>
      </c>
      <c r="P11202" s="2" t="str">
        <f t="shared" si="2274"/>
        <v/>
      </c>
    </row>
    <row r="11203" spans="1:16">
      <c r="A11203" s="6">
        <v>17</v>
      </c>
      <c r="B11203" s="6">
        <v>4</v>
      </c>
      <c r="C11203" s="6">
        <v>8</v>
      </c>
      <c r="D11203" s="6">
        <f t="shared" si="2262"/>
        <v>29</v>
      </c>
      <c r="E11203" s="5">
        <f t="shared" si="2263"/>
        <v>7733.3395360392033</v>
      </c>
      <c r="F11203" s="5">
        <f t="shared" si="2264"/>
        <v>132.45754687499996</v>
      </c>
      <c r="G11203" s="5">
        <f t="shared" si="2265"/>
        <v>397.61499642530839</v>
      </c>
      <c r="H11203" s="5">
        <f t="shared" si="2266"/>
        <v>8263.4120793395123</v>
      </c>
      <c r="I11203" s="5">
        <f t="shared" si="2267"/>
        <v>720</v>
      </c>
      <c r="J11203" s="5">
        <f t="shared" si="2268"/>
        <v>7543.4120793395123</v>
      </c>
      <c r="K11203" s="2">
        <f t="shared" si="2269"/>
        <v>155962.01526631098</v>
      </c>
      <c r="L11203" s="2">
        <f t="shared" si="2270"/>
        <v>179576</v>
      </c>
      <c r="M11203" s="2">
        <f t="shared" si="2271"/>
        <v>23760</v>
      </c>
      <c r="N11203" s="6">
        <f t="shared" si="2272"/>
        <v>0</v>
      </c>
      <c r="O11203" s="2">
        <f t="shared" si="2273"/>
        <v>-20146.015266310977</v>
      </c>
      <c r="P11203" s="2" t="str">
        <f t="shared" si="2274"/>
        <v/>
      </c>
    </row>
    <row r="11204" spans="1:16">
      <c r="A11204" s="6">
        <v>17</v>
      </c>
      <c r="B11204" s="6">
        <v>4</v>
      </c>
      <c r="C11204" s="6">
        <v>9</v>
      </c>
      <c r="D11204" s="6">
        <f t="shared" ref="D11204:D11267" si="2275">A11204+B11204+C11204</f>
        <v>30</v>
      </c>
      <c r="E11204" s="5">
        <f t="shared" ref="E11204:E11267" si="2276">IF(A11204=0,0,A11204*LABOR_HRS_WK_TOM*SEASON_WEEKS*(1+DIM_PCT_TOM)^A11204)</f>
        <v>7733.3395360392033</v>
      </c>
      <c r="F11204" s="5">
        <f t="shared" ref="F11204:F11267" si="2277">IF(B11204=0,0,B11204*LABOR_HRS_WK_CAR*SEASON_WEEKS*(1+DIM_PCT_CAR)^B11204)</f>
        <v>132.45754687499996</v>
      </c>
      <c r="G11204" s="5">
        <f t="shared" ref="G11204:G11267" si="2278">IF(C11204=0,0,C11204*LABOR_HRS_WK_MES*SEASON_WEEKS*(1+DIM_PCT_MES)^C11204)</f>
        <v>452.90833186570285</v>
      </c>
      <c r="H11204" s="5">
        <f t="shared" ref="H11204:H11267" si="2279">E11204+F11204+G11204</f>
        <v>8318.7054147799063</v>
      </c>
      <c r="I11204" s="5">
        <f t="shared" ref="I11204:I11267" si="2280">MIN(H11204,FARMER_HRS)</f>
        <v>720</v>
      </c>
      <c r="J11204" s="5">
        <f t="shared" ref="J11204:J11267" si="2281">MAX(0,H11204-FARMER_HRS)</f>
        <v>7598.7054147799063</v>
      </c>
      <c r="K11204" s="2">
        <f t="shared" ref="K11204:K11267" si="2282">I11204*FARMER_RATE+J11204*TEMP_WORKER_RATE</f>
        <v>156921.96900659558</v>
      </c>
      <c r="L11204" s="2">
        <f t="shared" ref="L11204:L11267" si="2283">A11204*PRICE_TOM+B11204*PRICE_CAR+C11204*PRICE_MES</f>
        <v>182276</v>
      </c>
      <c r="M11204" s="2">
        <f t="shared" ref="M11204:M11267" si="2284">A11204*FERT_BED_TOM+B11204*FERT_BED_CAR+C11204*FERT_BED_MES</f>
        <v>24640</v>
      </c>
      <c r="N11204" s="6">
        <f t="shared" ref="N11204:N11267" si="2285">IF(AND(D11204&lt;=TOTAL_BEDS,J11204&lt;=TEMP_WORKER_MAX*TEMP_WORKER_HRS),1,0)</f>
        <v>0</v>
      </c>
      <c r="O11204" s="2">
        <f t="shared" ref="O11204:O11267" si="2286">L11204-M11204-K11204-FIXED_COSTS</f>
        <v>-19285.96900659558</v>
      </c>
      <c r="P11204" s="2" t="str">
        <f t="shared" ref="P11204:P11267" si="2287">IF(N11204=1,O11204,"")</f>
        <v/>
      </c>
    </row>
    <row r="11205" spans="1:16">
      <c r="A11205" s="6">
        <v>17</v>
      </c>
      <c r="B11205" s="6">
        <v>4</v>
      </c>
      <c r="C11205" s="6">
        <v>10</v>
      </c>
      <c r="D11205" s="6">
        <f t="shared" si="2275"/>
        <v>31</v>
      </c>
      <c r="E11205" s="5">
        <f t="shared" si="2276"/>
        <v>7733.3395360392033</v>
      </c>
      <c r="F11205" s="5">
        <f t="shared" si="2277"/>
        <v>132.45754687499996</v>
      </c>
      <c r="G11205" s="5">
        <f t="shared" si="2278"/>
        <v>509.52187334891573</v>
      </c>
      <c r="H11205" s="5">
        <f t="shared" si="2279"/>
        <v>8375.3189562631196</v>
      </c>
      <c r="I11205" s="5">
        <f t="shared" si="2280"/>
        <v>720</v>
      </c>
      <c r="J11205" s="5">
        <f t="shared" si="2281"/>
        <v>7655.3189562631196</v>
      </c>
      <c r="K11205" s="2">
        <f t="shared" si="2282"/>
        <v>157904.84299067914</v>
      </c>
      <c r="L11205" s="2">
        <f t="shared" si="2283"/>
        <v>184976</v>
      </c>
      <c r="M11205" s="2">
        <f t="shared" si="2284"/>
        <v>25520</v>
      </c>
      <c r="N11205" s="6">
        <f t="shared" si="2285"/>
        <v>0</v>
      </c>
      <c r="O11205" s="2">
        <f t="shared" si="2286"/>
        <v>-18448.842990679143</v>
      </c>
      <c r="P11205" s="2" t="str">
        <f t="shared" si="2287"/>
        <v/>
      </c>
    </row>
    <row r="11206" spans="1:16">
      <c r="A11206" s="6">
        <v>17</v>
      </c>
      <c r="B11206" s="6">
        <v>4</v>
      </c>
      <c r="C11206" s="6">
        <v>11</v>
      </c>
      <c r="D11206" s="6">
        <f t="shared" si="2275"/>
        <v>32</v>
      </c>
      <c r="E11206" s="5">
        <f t="shared" si="2276"/>
        <v>7733.3395360392033</v>
      </c>
      <c r="F11206" s="5">
        <f t="shared" si="2277"/>
        <v>132.45754687499996</v>
      </c>
      <c r="G11206" s="5">
        <f t="shared" si="2278"/>
        <v>567.47998644235474</v>
      </c>
      <c r="H11206" s="5">
        <f t="shared" si="2279"/>
        <v>8433.2770693565581</v>
      </c>
      <c r="I11206" s="5">
        <f t="shared" si="2280"/>
        <v>720</v>
      </c>
      <c r="J11206" s="5">
        <f t="shared" si="2281"/>
        <v>7713.2770693565581</v>
      </c>
      <c r="K11206" s="2">
        <f t="shared" si="2282"/>
        <v>158911.06023188468</v>
      </c>
      <c r="L11206" s="2">
        <f t="shared" si="2283"/>
        <v>187676</v>
      </c>
      <c r="M11206" s="2">
        <f t="shared" si="2284"/>
        <v>26400</v>
      </c>
      <c r="N11206" s="6">
        <f t="shared" si="2285"/>
        <v>0</v>
      </c>
      <c r="O11206" s="2">
        <f t="shared" si="2286"/>
        <v>-17635.06023188468</v>
      </c>
      <c r="P11206" s="2" t="str">
        <f t="shared" si="2287"/>
        <v/>
      </c>
    </row>
    <row r="11207" spans="1:16">
      <c r="A11207" s="6">
        <v>17</v>
      </c>
      <c r="B11207" s="6">
        <v>4</v>
      </c>
      <c r="C11207" s="6">
        <v>12</v>
      </c>
      <c r="D11207" s="6">
        <f t="shared" si="2275"/>
        <v>33</v>
      </c>
      <c r="E11207" s="5">
        <f t="shared" si="2276"/>
        <v>7733.3395360392033</v>
      </c>
      <c r="F11207" s="5">
        <f t="shared" si="2277"/>
        <v>132.45754687499996</v>
      </c>
      <c r="G11207" s="5">
        <f t="shared" si="2278"/>
        <v>626.80743957041921</v>
      </c>
      <c r="H11207" s="5">
        <f t="shared" si="2279"/>
        <v>8492.6045224846221</v>
      </c>
      <c r="I11207" s="5">
        <f t="shared" si="2280"/>
        <v>720</v>
      </c>
      <c r="J11207" s="5">
        <f t="shared" si="2281"/>
        <v>7772.6045224846221</v>
      </c>
      <c r="K11207" s="2">
        <f t="shared" si="2282"/>
        <v>159941.05073758026</v>
      </c>
      <c r="L11207" s="2">
        <f t="shared" si="2283"/>
        <v>190376</v>
      </c>
      <c r="M11207" s="2">
        <f t="shared" si="2284"/>
        <v>27280</v>
      </c>
      <c r="N11207" s="6">
        <f t="shared" si="2285"/>
        <v>0</v>
      </c>
      <c r="O11207" s="2">
        <f t="shared" si="2286"/>
        <v>-16845.050737580255</v>
      </c>
      <c r="P11207" s="2" t="str">
        <f t="shared" si="2287"/>
        <v/>
      </c>
    </row>
    <row r="11208" spans="1:16">
      <c r="A11208" s="6">
        <v>17</v>
      </c>
      <c r="B11208" s="6">
        <v>4</v>
      </c>
      <c r="C11208" s="6">
        <v>13</v>
      </c>
      <c r="D11208" s="6">
        <f t="shared" si="2275"/>
        <v>34</v>
      </c>
      <c r="E11208" s="5">
        <f t="shared" si="2276"/>
        <v>7733.3395360392033</v>
      </c>
      <c r="F11208" s="5">
        <f t="shared" si="2277"/>
        <v>132.45754687499996</v>
      </c>
      <c r="G11208" s="5">
        <f t="shared" si="2278"/>
        <v>687.52941027880343</v>
      </c>
      <c r="H11208" s="5">
        <f t="shared" si="2279"/>
        <v>8553.3264931930062</v>
      </c>
      <c r="I11208" s="5">
        <f t="shared" si="2280"/>
        <v>720</v>
      </c>
      <c r="J11208" s="5">
        <f t="shared" si="2281"/>
        <v>7833.3264931930062</v>
      </c>
      <c r="K11208" s="2">
        <f t="shared" si="2282"/>
        <v>160995.25161793412</v>
      </c>
      <c r="L11208" s="2">
        <f t="shared" si="2283"/>
        <v>193076</v>
      </c>
      <c r="M11208" s="2">
        <f t="shared" si="2284"/>
        <v>28160</v>
      </c>
      <c r="N11208" s="6">
        <f t="shared" si="2285"/>
        <v>0</v>
      </c>
      <c r="O11208" s="2">
        <f t="shared" si="2286"/>
        <v>-16079.251617934118</v>
      </c>
      <c r="P11208" s="2" t="str">
        <f t="shared" si="2287"/>
        <v/>
      </c>
    </row>
    <row r="11209" spans="1:16">
      <c r="A11209" s="6">
        <v>17</v>
      </c>
      <c r="B11209" s="6">
        <v>4</v>
      </c>
      <c r="C11209" s="6">
        <v>14</v>
      </c>
      <c r="D11209" s="6">
        <f t="shared" si="2275"/>
        <v>35</v>
      </c>
      <c r="E11209" s="5">
        <f t="shared" si="2276"/>
        <v>7733.3395360392033</v>
      </c>
      <c r="F11209" s="5">
        <f t="shared" si="2277"/>
        <v>132.45754687499996</v>
      </c>
      <c r="G11209" s="5">
        <f t="shared" si="2278"/>
        <v>749.67149159246469</v>
      </c>
      <c r="H11209" s="5">
        <f t="shared" si="2279"/>
        <v>8615.4685745066672</v>
      </c>
      <c r="I11209" s="5">
        <f t="shared" si="2280"/>
        <v>720</v>
      </c>
      <c r="J11209" s="5">
        <f t="shared" si="2281"/>
        <v>7895.4685745066672</v>
      </c>
      <c r="K11209" s="2">
        <f t="shared" si="2282"/>
        <v>162074.1071962963</v>
      </c>
      <c r="L11209" s="2">
        <f t="shared" si="2283"/>
        <v>195776</v>
      </c>
      <c r="M11209" s="2">
        <f t="shared" si="2284"/>
        <v>29040</v>
      </c>
      <c r="N11209" s="6">
        <f t="shared" si="2285"/>
        <v>0</v>
      </c>
      <c r="O11209" s="2">
        <f t="shared" si="2286"/>
        <v>-15338.107196296303</v>
      </c>
      <c r="P11209" s="2" t="str">
        <f t="shared" si="2287"/>
        <v/>
      </c>
    </row>
    <row r="11210" spans="1:16">
      <c r="A11210" s="6">
        <v>17</v>
      </c>
      <c r="B11210" s="6">
        <v>4</v>
      </c>
      <c r="C11210" s="6">
        <v>15</v>
      </c>
      <c r="D11210" s="6">
        <f t="shared" si="2275"/>
        <v>36</v>
      </c>
      <c r="E11210" s="5">
        <f t="shared" si="2276"/>
        <v>7733.3395360392033</v>
      </c>
      <c r="F11210" s="5">
        <f t="shared" si="2277"/>
        <v>132.45754687499996</v>
      </c>
      <c r="G11210" s="5">
        <f t="shared" si="2278"/>
        <v>813.25969846861108</v>
      </c>
      <c r="H11210" s="5">
        <f t="shared" si="2279"/>
        <v>8679.0567813828147</v>
      </c>
      <c r="I11210" s="5">
        <f t="shared" si="2280"/>
        <v>720</v>
      </c>
      <c r="J11210" s="5">
        <f t="shared" si="2281"/>
        <v>7959.0567813828147</v>
      </c>
      <c r="K11210" s="2">
        <f t="shared" si="2282"/>
        <v>163178.06912122943</v>
      </c>
      <c r="L11210" s="2">
        <f t="shared" si="2283"/>
        <v>198476</v>
      </c>
      <c r="M11210" s="2">
        <f t="shared" si="2284"/>
        <v>29920</v>
      </c>
      <c r="N11210" s="6">
        <f t="shared" si="2285"/>
        <v>0</v>
      </c>
      <c r="O11210" s="2">
        <f t="shared" si="2286"/>
        <v>-14622.069121229433</v>
      </c>
      <c r="P11210" s="2" t="str">
        <f t="shared" si="2287"/>
        <v/>
      </c>
    </row>
    <row r="11211" spans="1:16">
      <c r="A11211" s="6">
        <v>17</v>
      </c>
      <c r="B11211" s="6">
        <v>4</v>
      </c>
      <c r="C11211" s="6">
        <v>16</v>
      </c>
      <c r="D11211" s="6">
        <f t="shared" si="2275"/>
        <v>37</v>
      </c>
      <c r="E11211" s="5">
        <f t="shared" si="2276"/>
        <v>7733.3395360392033</v>
      </c>
      <c r="F11211" s="5">
        <f t="shared" si="2277"/>
        <v>132.45754687499996</v>
      </c>
      <c r="G11211" s="5">
        <f t="shared" si="2278"/>
        <v>878.32047434610013</v>
      </c>
      <c r="H11211" s="5">
        <f t="shared" si="2279"/>
        <v>8744.1175572603024</v>
      </c>
      <c r="I11211" s="5">
        <f t="shared" si="2280"/>
        <v>720</v>
      </c>
      <c r="J11211" s="5">
        <f t="shared" si="2281"/>
        <v>8024.1175572603024</v>
      </c>
      <c r="K11211" s="2">
        <f t="shared" si="2282"/>
        <v>164307.59648021357</v>
      </c>
      <c r="L11211" s="2">
        <f t="shared" si="2283"/>
        <v>201176</v>
      </c>
      <c r="M11211" s="2">
        <f t="shared" si="2284"/>
        <v>30800</v>
      </c>
      <c r="N11211" s="6">
        <f t="shared" si="2285"/>
        <v>0</v>
      </c>
      <c r="O11211" s="2">
        <f t="shared" si="2286"/>
        <v>-13931.596480213571</v>
      </c>
      <c r="P11211" s="2" t="str">
        <f t="shared" si="2287"/>
        <v/>
      </c>
    </row>
    <row r="11212" spans="1:16">
      <c r="A11212" s="6">
        <v>17</v>
      </c>
      <c r="B11212" s="6">
        <v>4</v>
      </c>
      <c r="C11212" s="6">
        <v>17</v>
      </c>
      <c r="D11212" s="6">
        <f t="shared" si="2275"/>
        <v>38</v>
      </c>
      <c r="E11212" s="5">
        <f t="shared" si="2276"/>
        <v>7733.3395360392033</v>
      </c>
      <c r="F11212" s="5">
        <f t="shared" si="2277"/>
        <v>132.45754687499996</v>
      </c>
      <c r="G11212" s="5">
        <f t="shared" si="2278"/>
        <v>944.88069779264049</v>
      </c>
      <c r="H11212" s="5">
        <f t="shared" si="2279"/>
        <v>8810.6777807068429</v>
      </c>
      <c r="I11212" s="5">
        <f t="shared" si="2280"/>
        <v>720</v>
      </c>
      <c r="J11212" s="5">
        <f t="shared" si="2281"/>
        <v>8090.6777807068429</v>
      </c>
      <c r="K11212" s="2">
        <f t="shared" si="2282"/>
        <v>165463.15591504934</v>
      </c>
      <c r="L11212" s="2">
        <f t="shared" si="2283"/>
        <v>203876</v>
      </c>
      <c r="M11212" s="2">
        <f t="shared" si="2284"/>
        <v>31680</v>
      </c>
      <c r="N11212" s="6">
        <f t="shared" si="2285"/>
        <v>0</v>
      </c>
      <c r="O11212" s="2">
        <f t="shared" si="2286"/>
        <v>-13267.155915049341</v>
      </c>
      <c r="P11212" s="2" t="str">
        <f t="shared" si="2287"/>
        <v/>
      </c>
    </row>
    <row r="11213" spans="1:16">
      <c r="A11213" s="6">
        <v>17</v>
      </c>
      <c r="B11213" s="6">
        <v>4</v>
      </c>
      <c r="C11213" s="6">
        <v>18</v>
      </c>
      <c r="D11213" s="6">
        <f t="shared" si="2275"/>
        <v>39</v>
      </c>
      <c r="E11213" s="5">
        <f t="shared" si="2276"/>
        <v>7733.3395360392033</v>
      </c>
      <c r="F11213" s="5">
        <f t="shared" si="2277"/>
        <v>132.45754687499996</v>
      </c>
      <c r="G11213" s="5">
        <f t="shared" si="2278"/>
        <v>1012.9676892512279</v>
      </c>
      <c r="H11213" s="5">
        <f t="shared" si="2279"/>
        <v>8878.7647721654303</v>
      </c>
      <c r="I11213" s="5">
        <f t="shared" si="2280"/>
        <v>720</v>
      </c>
      <c r="J11213" s="5">
        <f t="shared" si="2281"/>
        <v>8158.7647721654303</v>
      </c>
      <c r="K11213" s="2">
        <f t="shared" si="2282"/>
        <v>166645.22173898315</v>
      </c>
      <c r="L11213" s="2">
        <f t="shared" si="2283"/>
        <v>206576</v>
      </c>
      <c r="M11213" s="2">
        <f t="shared" si="2284"/>
        <v>32560</v>
      </c>
      <c r="N11213" s="6">
        <f t="shared" si="2285"/>
        <v>0</v>
      </c>
      <c r="O11213" s="2">
        <f t="shared" si="2286"/>
        <v>-12629.221738983149</v>
      </c>
      <c r="P11213" s="2" t="str">
        <f t="shared" si="2287"/>
        <v/>
      </c>
    </row>
    <row r="11214" spans="1:16">
      <c r="A11214" s="6">
        <v>17</v>
      </c>
      <c r="B11214" s="6">
        <v>4</v>
      </c>
      <c r="C11214" s="6">
        <v>19</v>
      </c>
      <c r="D11214" s="6">
        <f t="shared" si="2275"/>
        <v>40</v>
      </c>
      <c r="E11214" s="5">
        <f t="shared" si="2276"/>
        <v>7733.3395360392033</v>
      </c>
      <c r="F11214" s="5">
        <f t="shared" si="2277"/>
        <v>132.45754687499996</v>
      </c>
      <c r="G11214" s="5">
        <f t="shared" si="2278"/>
        <v>1082.6092178872495</v>
      </c>
      <c r="H11214" s="5">
        <f t="shared" si="2279"/>
        <v>8948.4063008014527</v>
      </c>
      <c r="I11214" s="5">
        <f t="shared" si="2280"/>
        <v>720</v>
      </c>
      <c r="J11214" s="5">
        <f t="shared" si="2281"/>
        <v>8228.4063008014527</v>
      </c>
      <c r="K11214" s="2">
        <f t="shared" si="2282"/>
        <v>167854.27605558076</v>
      </c>
      <c r="L11214" s="2">
        <f t="shared" si="2283"/>
        <v>209276</v>
      </c>
      <c r="M11214" s="2">
        <f t="shared" si="2284"/>
        <v>33440</v>
      </c>
      <c r="N11214" s="6">
        <f t="shared" si="2285"/>
        <v>0</v>
      </c>
      <c r="O11214" s="2">
        <f t="shared" si="2286"/>
        <v>-12018.276055580762</v>
      </c>
      <c r="P11214" s="2" t="str">
        <f t="shared" si="2287"/>
        <v/>
      </c>
    </row>
    <row r="11215" spans="1:16">
      <c r="A11215" s="6">
        <v>17</v>
      </c>
      <c r="B11215" s="6">
        <v>4</v>
      </c>
      <c r="C11215" s="6">
        <v>20</v>
      </c>
      <c r="D11215" s="6">
        <f t="shared" si="2275"/>
        <v>41</v>
      </c>
      <c r="E11215" s="5">
        <f t="shared" si="2276"/>
        <v>7733.3395360392033</v>
      </c>
      <c r="F11215" s="5">
        <f t="shared" si="2277"/>
        <v>132.45754687499996</v>
      </c>
      <c r="G11215" s="5">
        <f t="shared" si="2278"/>
        <v>1153.8335085377266</v>
      </c>
      <c r="H11215" s="5">
        <f t="shared" si="2279"/>
        <v>9019.6305914519289</v>
      </c>
      <c r="I11215" s="5">
        <f t="shared" si="2280"/>
        <v>720</v>
      </c>
      <c r="J11215" s="5">
        <f t="shared" si="2281"/>
        <v>8299.6305914519289</v>
      </c>
      <c r="K11215" s="2">
        <f t="shared" si="2282"/>
        <v>169090.80887937377</v>
      </c>
      <c r="L11215" s="2">
        <f t="shared" si="2283"/>
        <v>211976</v>
      </c>
      <c r="M11215" s="2">
        <f t="shared" si="2284"/>
        <v>34320</v>
      </c>
      <c r="N11215" s="6">
        <f t="shared" si="2285"/>
        <v>0</v>
      </c>
      <c r="O11215" s="2">
        <f t="shared" si="2286"/>
        <v>-11434.80887937377</v>
      </c>
      <c r="P11215" s="2" t="str">
        <f t="shared" si="2287"/>
        <v/>
      </c>
    </row>
    <row r="11216" spans="1:16">
      <c r="A11216" s="6">
        <v>17</v>
      </c>
      <c r="B11216" s="6">
        <v>4</v>
      </c>
      <c r="C11216" s="6">
        <v>21</v>
      </c>
      <c r="D11216" s="6">
        <f t="shared" si="2275"/>
        <v>42</v>
      </c>
      <c r="E11216" s="5">
        <f t="shared" si="2276"/>
        <v>7733.3395360392033</v>
      </c>
      <c r="F11216" s="5">
        <f t="shared" si="2277"/>
        <v>132.45754687499996</v>
      </c>
      <c r="G11216" s="5">
        <f t="shared" si="2278"/>
        <v>1226.6692487641703</v>
      </c>
      <c r="H11216" s="5">
        <f t="shared" si="2279"/>
        <v>9092.4663316783735</v>
      </c>
      <c r="I11216" s="5">
        <f t="shared" si="2280"/>
        <v>720</v>
      </c>
      <c r="J11216" s="5">
        <f t="shared" si="2281"/>
        <v>8372.4663316783735</v>
      </c>
      <c r="K11216" s="2">
        <f t="shared" si="2282"/>
        <v>170355.31825830508</v>
      </c>
      <c r="L11216" s="2">
        <f t="shared" si="2283"/>
        <v>214676</v>
      </c>
      <c r="M11216" s="2">
        <f t="shared" si="2284"/>
        <v>35200</v>
      </c>
      <c r="N11216" s="6">
        <f t="shared" si="2285"/>
        <v>0</v>
      </c>
      <c r="O11216" s="2">
        <f t="shared" si="2286"/>
        <v>-10879.31825830508</v>
      </c>
      <c r="P11216" s="2" t="str">
        <f t="shared" si="2287"/>
        <v/>
      </c>
    </row>
    <row r="11217" spans="1:16">
      <c r="A11217" s="6">
        <v>17</v>
      </c>
      <c r="B11217" s="6">
        <v>4</v>
      </c>
      <c r="C11217" s="6">
        <v>22</v>
      </c>
      <c r="D11217" s="6">
        <f t="shared" si="2275"/>
        <v>43</v>
      </c>
      <c r="E11217" s="5">
        <f t="shared" si="2276"/>
        <v>7733.3395360392033</v>
      </c>
      <c r="F11217" s="5">
        <f t="shared" si="2277"/>
        <v>132.45754687499996</v>
      </c>
      <c r="G11217" s="5">
        <f t="shared" si="2278"/>
        <v>1301.1455960105666</v>
      </c>
      <c r="H11217" s="5">
        <f t="shared" si="2279"/>
        <v>9166.94267892477</v>
      </c>
      <c r="I11217" s="5">
        <f t="shared" si="2280"/>
        <v>720</v>
      </c>
      <c r="J11217" s="5">
        <f t="shared" si="2281"/>
        <v>8446.94267892477</v>
      </c>
      <c r="K11217" s="2">
        <f t="shared" si="2282"/>
        <v>171648.31039799948</v>
      </c>
      <c r="L11217" s="2">
        <f t="shared" si="2283"/>
        <v>217376</v>
      </c>
      <c r="M11217" s="2">
        <f t="shared" si="2284"/>
        <v>36080</v>
      </c>
      <c r="N11217" s="6">
        <f t="shared" si="2285"/>
        <v>0</v>
      </c>
      <c r="O11217" s="2">
        <f t="shared" si="2286"/>
        <v>-10352.310397999478</v>
      </c>
      <c r="P11217" s="2" t="str">
        <f t="shared" si="2287"/>
        <v/>
      </c>
    </row>
    <row r="11218" spans="1:16">
      <c r="A11218" s="6">
        <v>17</v>
      </c>
      <c r="B11218" s="6">
        <v>4</v>
      </c>
      <c r="C11218" s="6">
        <v>23</v>
      </c>
      <c r="D11218" s="6">
        <f t="shared" si="2275"/>
        <v>44</v>
      </c>
      <c r="E11218" s="5">
        <f t="shared" si="2276"/>
        <v>7733.3395360392033</v>
      </c>
      <c r="F11218" s="5">
        <f t="shared" si="2277"/>
        <v>132.45754687499996</v>
      </c>
      <c r="G11218" s="5">
        <f t="shared" si="2278"/>
        <v>1377.292184868003</v>
      </c>
      <c r="H11218" s="5">
        <f t="shared" si="2279"/>
        <v>9243.0892677822067</v>
      </c>
      <c r="I11218" s="5">
        <f t="shared" si="2280"/>
        <v>720</v>
      </c>
      <c r="J11218" s="5">
        <f t="shared" si="2281"/>
        <v>8523.0892677822067</v>
      </c>
      <c r="K11218" s="2">
        <f t="shared" si="2282"/>
        <v>172970.29978788554</v>
      </c>
      <c r="L11218" s="2">
        <f t="shared" si="2283"/>
        <v>220076</v>
      </c>
      <c r="M11218" s="2">
        <f t="shared" si="2284"/>
        <v>36960</v>
      </c>
      <c r="N11218" s="6">
        <f t="shared" si="2285"/>
        <v>0</v>
      </c>
      <c r="O11218" s="2">
        <f t="shared" si="2286"/>
        <v>-9854.2997878855385</v>
      </c>
      <c r="P11218" s="2" t="str">
        <f t="shared" si="2287"/>
        <v/>
      </c>
    </row>
    <row r="11219" spans="1:16">
      <c r="A11219" s="6">
        <v>17</v>
      </c>
      <c r="B11219" s="6">
        <v>4</v>
      </c>
      <c r="C11219" s="6">
        <v>24</v>
      </c>
      <c r="D11219" s="6">
        <f t="shared" si="2275"/>
        <v>45</v>
      </c>
      <c r="E11219" s="5">
        <f t="shared" si="2276"/>
        <v>7733.3395360392033</v>
      </c>
      <c r="F11219" s="5">
        <f t="shared" si="2277"/>
        <v>132.45754687499996</v>
      </c>
      <c r="G11219" s="5">
        <f t="shared" si="2278"/>
        <v>1455.1391344474989</v>
      </c>
      <c r="H11219" s="5">
        <f t="shared" si="2279"/>
        <v>9320.9362173617028</v>
      </c>
      <c r="I11219" s="5">
        <f t="shared" si="2280"/>
        <v>720</v>
      </c>
      <c r="J11219" s="5">
        <f t="shared" si="2281"/>
        <v>8600.9362173617028</v>
      </c>
      <c r="K11219" s="2">
        <f t="shared" si="2282"/>
        <v>174321.80932919623</v>
      </c>
      <c r="L11219" s="2">
        <f t="shared" si="2283"/>
        <v>222776</v>
      </c>
      <c r="M11219" s="2">
        <f t="shared" si="2284"/>
        <v>37840</v>
      </c>
      <c r="N11219" s="6">
        <f t="shared" si="2285"/>
        <v>0</v>
      </c>
      <c r="O11219" s="2">
        <f t="shared" si="2286"/>
        <v>-9385.8093291962286</v>
      </c>
      <c r="P11219" s="2" t="str">
        <f t="shared" si="2287"/>
        <v/>
      </c>
    </row>
    <row r="11220" spans="1:16">
      <c r="A11220" s="6">
        <v>17</v>
      </c>
      <c r="B11220" s="6">
        <v>4</v>
      </c>
      <c r="C11220" s="6">
        <v>25</v>
      </c>
      <c r="D11220" s="6">
        <f t="shared" si="2275"/>
        <v>46</v>
      </c>
      <c r="E11220" s="5">
        <f t="shared" si="2276"/>
        <v>7733.3395360392033</v>
      </c>
      <c r="F11220" s="5">
        <f t="shared" si="2277"/>
        <v>132.45754687499996</v>
      </c>
      <c r="G11220" s="5">
        <f t="shared" si="2278"/>
        <v>1534.7170558625965</v>
      </c>
      <c r="H11220" s="5">
        <f t="shared" si="2279"/>
        <v>9400.5141387767999</v>
      </c>
      <c r="I11220" s="5">
        <f t="shared" si="2280"/>
        <v>720</v>
      </c>
      <c r="J11220" s="5">
        <f t="shared" si="2281"/>
        <v>8680.5141387767999</v>
      </c>
      <c r="K11220" s="2">
        <f t="shared" si="2282"/>
        <v>175703.37046487498</v>
      </c>
      <c r="L11220" s="2">
        <f t="shared" si="2283"/>
        <v>225476</v>
      </c>
      <c r="M11220" s="2">
        <f t="shared" si="2284"/>
        <v>38720</v>
      </c>
      <c r="N11220" s="6">
        <f t="shared" si="2285"/>
        <v>0</v>
      </c>
      <c r="O11220" s="2">
        <f t="shared" si="2286"/>
        <v>-8947.3704648749845</v>
      </c>
      <c r="P11220" s="2" t="str">
        <f t="shared" si="2287"/>
        <v/>
      </c>
    </row>
    <row r="11221" spans="1:16">
      <c r="A11221" s="6">
        <v>17</v>
      </c>
      <c r="B11221" s="6">
        <v>4</v>
      </c>
      <c r="C11221" s="6">
        <v>26</v>
      </c>
      <c r="D11221" s="6">
        <f t="shared" si="2275"/>
        <v>47</v>
      </c>
      <c r="E11221" s="5">
        <f t="shared" si="2276"/>
        <v>7733.3395360392033</v>
      </c>
      <c r="F11221" s="5">
        <f t="shared" si="2277"/>
        <v>132.45754687499996</v>
      </c>
      <c r="G11221" s="5">
        <f t="shared" si="2278"/>
        <v>1616.0570598233144</v>
      </c>
      <c r="H11221" s="5">
        <f t="shared" si="2279"/>
        <v>9481.8541427375167</v>
      </c>
      <c r="I11221" s="5">
        <f t="shared" si="2280"/>
        <v>720</v>
      </c>
      <c r="J11221" s="5">
        <f t="shared" si="2281"/>
        <v>8761.8541427375167</v>
      </c>
      <c r="K11221" s="2">
        <f t="shared" si="2282"/>
        <v>177115.52331141522</v>
      </c>
      <c r="L11221" s="2">
        <f t="shared" si="2283"/>
        <v>228176</v>
      </c>
      <c r="M11221" s="2">
        <f t="shared" si="2284"/>
        <v>39600</v>
      </c>
      <c r="N11221" s="6">
        <f t="shared" si="2285"/>
        <v>0</v>
      </c>
      <c r="O11221" s="2">
        <f t="shared" si="2286"/>
        <v>-8539.5233114152215</v>
      </c>
      <c r="P11221" s="2" t="str">
        <f t="shared" si="2287"/>
        <v/>
      </c>
    </row>
    <row r="11222" spans="1:16">
      <c r="A11222" s="6">
        <v>17</v>
      </c>
      <c r="B11222" s="6">
        <v>4</v>
      </c>
      <c r="C11222" s="6">
        <v>27</v>
      </c>
      <c r="D11222" s="6">
        <f t="shared" si="2275"/>
        <v>48</v>
      </c>
      <c r="E11222" s="5">
        <f t="shared" si="2276"/>
        <v>7733.3395360392033</v>
      </c>
      <c r="F11222" s="5">
        <f t="shared" si="2277"/>
        <v>132.45754687499996</v>
      </c>
      <c r="G11222" s="5">
        <f t="shared" si="2278"/>
        <v>1699.1907643430709</v>
      </c>
      <c r="H11222" s="5">
        <f t="shared" si="2279"/>
        <v>9564.9878472572746</v>
      </c>
      <c r="I11222" s="5">
        <f t="shared" si="2280"/>
        <v>720</v>
      </c>
      <c r="J11222" s="5">
        <f t="shared" si="2281"/>
        <v>8844.9878472572746</v>
      </c>
      <c r="K11222" s="2">
        <f t="shared" si="2282"/>
        <v>178558.816792661</v>
      </c>
      <c r="L11222" s="2">
        <f t="shared" si="2283"/>
        <v>230876</v>
      </c>
      <c r="M11222" s="2">
        <f t="shared" si="2284"/>
        <v>40480</v>
      </c>
      <c r="N11222" s="6">
        <f t="shared" si="2285"/>
        <v>0</v>
      </c>
      <c r="O11222" s="2">
        <f t="shared" si="2286"/>
        <v>-8162.816792661004</v>
      </c>
      <c r="P11222" s="2" t="str">
        <f t="shared" si="2287"/>
        <v/>
      </c>
    </row>
    <row r="11223" spans="1:16">
      <c r="A11223" s="6">
        <v>17</v>
      </c>
      <c r="B11223" s="6">
        <v>4</v>
      </c>
      <c r="C11223" s="6">
        <v>28</v>
      </c>
      <c r="D11223" s="6">
        <f t="shared" si="2275"/>
        <v>49</v>
      </c>
      <c r="E11223" s="5">
        <f t="shared" si="2276"/>
        <v>7733.3395360392033</v>
      </c>
      <c r="F11223" s="5">
        <f t="shared" si="2277"/>
        <v>132.45754687499996</v>
      </c>
      <c r="G11223" s="5">
        <f t="shared" si="2278"/>
        <v>1784.1503025602246</v>
      </c>
      <c r="H11223" s="5">
        <f t="shared" si="2279"/>
        <v>9649.9473854744283</v>
      </c>
      <c r="I11223" s="5">
        <f t="shared" si="2280"/>
        <v>720</v>
      </c>
      <c r="J11223" s="5">
        <f t="shared" si="2281"/>
        <v>8929.9473854744283</v>
      </c>
      <c r="K11223" s="2">
        <f t="shared" si="2282"/>
        <v>180033.80877559772</v>
      </c>
      <c r="L11223" s="2">
        <f t="shared" si="2283"/>
        <v>233576</v>
      </c>
      <c r="M11223" s="2">
        <f t="shared" si="2284"/>
        <v>41360</v>
      </c>
      <c r="N11223" s="6">
        <f t="shared" si="2285"/>
        <v>0</v>
      </c>
      <c r="O11223" s="2">
        <f t="shared" si="2286"/>
        <v>-7817.8087755977176</v>
      </c>
      <c r="P11223" s="2" t="str">
        <f t="shared" si="2287"/>
        <v/>
      </c>
    </row>
    <row r="11224" spans="1:16">
      <c r="A11224" s="6">
        <v>17</v>
      </c>
      <c r="B11224" s="6">
        <v>4</v>
      </c>
      <c r="C11224" s="6">
        <v>29</v>
      </c>
      <c r="D11224" s="6">
        <f t="shared" si="2275"/>
        <v>50</v>
      </c>
      <c r="E11224" s="5">
        <f t="shared" si="2276"/>
        <v>7733.3395360392033</v>
      </c>
      <c r="F11224" s="5">
        <f t="shared" si="2277"/>
        <v>132.45754687499996</v>
      </c>
      <c r="G11224" s="5">
        <f t="shared" si="2278"/>
        <v>1870.9683306758782</v>
      </c>
      <c r="H11224" s="5">
        <f t="shared" si="2279"/>
        <v>9736.7654135900812</v>
      </c>
      <c r="I11224" s="5">
        <f t="shared" si="2280"/>
        <v>720</v>
      </c>
      <c r="J11224" s="5">
        <f t="shared" si="2281"/>
        <v>9016.7654135900812</v>
      </c>
      <c r="K11224" s="2">
        <f t="shared" si="2282"/>
        <v>181541.06620816112</v>
      </c>
      <c r="L11224" s="2">
        <f t="shared" si="2283"/>
        <v>236276</v>
      </c>
      <c r="M11224" s="2">
        <f t="shared" si="2284"/>
        <v>42240</v>
      </c>
      <c r="N11224" s="6">
        <f t="shared" si="2285"/>
        <v>0</v>
      </c>
      <c r="O11224" s="2">
        <f t="shared" si="2286"/>
        <v>-7505.0662081611226</v>
      </c>
      <c r="P11224" s="2" t="str">
        <f t="shared" si="2287"/>
        <v/>
      </c>
    </row>
    <row r="11225" spans="1:16">
      <c r="A11225" s="6">
        <v>17</v>
      </c>
      <c r="B11225" s="6">
        <v>4</v>
      </c>
      <c r="C11225" s="6">
        <v>30</v>
      </c>
      <c r="D11225" s="6">
        <f t="shared" si="2275"/>
        <v>51</v>
      </c>
      <c r="E11225" s="5">
        <f t="shared" si="2276"/>
        <v>7733.3395360392033</v>
      </c>
      <c r="F11225" s="5">
        <f t="shared" si="2277"/>
        <v>132.45754687499996</v>
      </c>
      <c r="G11225" s="5">
        <f t="shared" si="2278"/>
        <v>1959.6780360096488</v>
      </c>
      <c r="H11225" s="5">
        <f t="shared" si="2279"/>
        <v>9825.4751189238523</v>
      </c>
      <c r="I11225" s="5">
        <f t="shared" si="2280"/>
        <v>720</v>
      </c>
      <c r="J11225" s="5">
        <f t="shared" si="2281"/>
        <v>9105.4751189238523</v>
      </c>
      <c r="K11225" s="2">
        <f t="shared" si="2282"/>
        <v>183081.16525909465</v>
      </c>
      <c r="L11225" s="2">
        <f t="shared" si="2283"/>
        <v>238976</v>
      </c>
      <c r="M11225" s="2">
        <f t="shared" si="2284"/>
        <v>43120</v>
      </c>
      <c r="N11225" s="6">
        <f t="shared" si="2285"/>
        <v>0</v>
      </c>
      <c r="O11225" s="2">
        <f t="shared" si="2286"/>
        <v>-7225.1652590946469</v>
      </c>
      <c r="P11225" s="2" t="str">
        <f t="shared" si="2287"/>
        <v/>
      </c>
    </row>
    <row r="11226" spans="1:16">
      <c r="A11226" s="6">
        <v>17</v>
      </c>
      <c r="B11226" s="6">
        <v>5</v>
      </c>
      <c r="C11226" s="6">
        <v>0</v>
      </c>
      <c r="D11226" s="6">
        <f t="shared" si="2275"/>
        <v>22</v>
      </c>
      <c r="E11226" s="5">
        <f t="shared" si="2276"/>
        <v>7733.3395360392033</v>
      </c>
      <c r="F11226" s="5">
        <f t="shared" si="2277"/>
        <v>169.71123193359369</v>
      </c>
      <c r="G11226" s="5">
        <f t="shared" si="2278"/>
        <v>0</v>
      </c>
      <c r="H11226" s="5">
        <f t="shared" si="2279"/>
        <v>7903.0507679727971</v>
      </c>
      <c r="I11226" s="5">
        <f t="shared" si="2280"/>
        <v>720</v>
      </c>
      <c r="J11226" s="5">
        <f t="shared" si="2281"/>
        <v>7183.0507679727971</v>
      </c>
      <c r="K11226" s="2">
        <f t="shared" si="2282"/>
        <v>149705.74249952773</v>
      </c>
      <c r="L11226" s="2">
        <f t="shared" si="2283"/>
        <v>160070</v>
      </c>
      <c r="M11226" s="2">
        <f t="shared" si="2284"/>
        <v>17160</v>
      </c>
      <c r="N11226" s="6">
        <f t="shared" si="2285"/>
        <v>0</v>
      </c>
      <c r="O11226" s="2">
        <f t="shared" si="2286"/>
        <v>-26795.742499527725</v>
      </c>
      <c r="P11226" s="2" t="str">
        <f t="shared" si="2287"/>
        <v/>
      </c>
    </row>
    <row r="11227" spans="1:16">
      <c r="A11227" s="6">
        <v>17</v>
      </c>
      <c r="B11227" s="6">
        <v>5</v>
      </c>
      <c r="C11227" s="6">
        <v>1</v>
      </c>
      <c r="D11227" s="6">
        <f t="shared" si="2275"/>
        <v>23</v>
      </c>
      <c r="E11227" s="5">
        <f t="shared" si="2276"/>
        <v>7733.3395360392033</v>
      </c>
      <c r="F11227" s="5">
        <f t="shared" si="2277"/>
        <v>169.71123193359369</v>
      </c>
      <c r="G11227" s="5">
        <f t="shared" si="2278"/>
        <v>45.5625</v>
      </c>
      <c r="H11227" s="5">
        <f t="shared" si="2279"/>
        <v>7948.6132679727971</v>
      </c>
      <c r="I11227" s="5">
        <f t="shared" si="2280"/>
        <v>720</v>
      </c>
      <c r="J11227" s="5">
        <f t="shared" si="2281"/>
        <v>7228.6132679727971</v>
      </c>
      <c r="K11227" s="2">
        <f t="shared" si="2282"/>
        <v>150496.75812452773</v>
      </c>
      <c r="L11227" s="2">
        <f t="shared" si="2283"/>
        <v>162770</v>
      </c>
      <c r="M11227" s="2">
        <f t="shared" si="2284"/>
        <v>18040</v>
      </c>
      <c r="N11227" s="6">
        <f t="shared" si="2285"/>
        <v>0</v>
      </c>
      <c r="O11227" s="2">
        <f t="shared" si="2286"/>
        <v>-25766.758124527725</v>
      </c>
      <c r="P11227" s="2" t="str">
        <f t="shared" si="2287"/>
        <v/>
      </c>
    </row>
    <row r="11228" spans="1:16">
      <c r="A11228" s="6">
        <v>17</v>
      </c>
      <c r="B11228" s="6">
        <v>5</v>
      </c>
      <c r="C11228" s="6">
        <v>2</v>
      </c>
      <c r="D11228" s="6">
        <f t="shared" si="2275"/>
        <v>24</v>
      </c>
      <c r="E11228" s="5">
        <f t="shared" si="2276"/>
        <v>7733.3395360392033</v>
      </c>
      <c r="F11228" s="5">
        <f t="shared" si="2277"/>
        <v>169.71123193359369</v>
      </c>
      <c r="G11228" s="5">
        <f t="shared" si="2278"/>
        <v>92.264062499999994</v>
      </c>
      <c r="H11228" s="5">
        <f t="shared" si="2279"/>
        <v>7995.3148304727974</v>
      </c>
      <c r="I11228" s="5">
        <f t="shared" si="2280"/>
        <v>720</v>
      </c>
      <c r="J11228" s="5">
        <f t="shared" si="2281"/>
        <v>7275.3148304727974</v>
      </c>
      <c r="K11228" s="2">
        <f t="shared" si="2282"/>
        <v>151307.54914015273</v>
      </c>
      <c r="L11228" s="2">
        <f t="shared" si="2283"/>
        <v>165470</v>
      </c>
      <c r="M11228" s="2">
        <f t="shared" si="2284"/>
        <v>18920</v>
      </c>
      <c r="N11228" s="6">
        <f t="shared" si="2285"/>
        <v>0</v>
      </c>
      <c r="O11228" s="2">
        <f t="shared" si="2286"/>
        <v>-24757.549140152725</v>
      </c>
      <c r="P11228" s="2" t="str">
        <f t="shared" si="2287"/>
        <v/>
      </c>
    </row>
    <row r="11229" spans="1:16">
      <c r="A11229" s="6">
        <v>17</v>
      </c>
      <c r="B11229" s="6">
        <v>5</v>
      </c>
      <c r="C11229" s="6">
        <v>3</v>
      </c>
      <c r="D11229" s="6">
        <f t="shared" si="2275"/>
        <v>25</v>
      </c>
      <c r="E11229" s="5">
        <f t="shared" si="2276"/>
        <v>7733.3395360392033</v>
      </c>
      <c r="F11229" s="5">
        <f t="shared" si="2277"/>
        <v>169.71123193359369</v>
      </c>
      <c r="G11229" s="5">
        <f t="shared" si="2278"/>
        <v>140.12604492187498</v>
      </c>
      <c r="H11229" s="5">
        <f t="shared" si="2279"/>
        <v>8043.1768128946724</v>
      </c>
      <c r="I11229" s="5">
        <f t="shared" si="2280"/>
        <v>720</v>
      </c>
      <c r="J11229" s="5">
        <f t="shared" si="2281"/>
        <v>7323.1768128946724</v>
      </c>
      <c r="K11229" s="2">
        <f t="shared" si="2282"/>
        <v>152138.48633497694</v>
      </c>
      <c r="L11229" s="2">
        <f t="shared" si="2283"/>
        <v>168170</v>
      </c>
      <c r="M11229" s="2">
        <f t="shared" si="2284"/>
        <v>19800</v>
      </c>
      <c r="N11229" s="6">
        <f t="shared" si="2285"/>
        <v>0</v>
      </c>
      <c r="O11229" s="2">
        <f t="shared" si="2286"/>
        <v>-23768.486334976944</v>
      </c>
      <c r="P11229" s="2" t="str">
        <f t="shared" si="2287"/>
        <v/>
      </c>
    </row>
    <row r="11230" spans="1:16">
      <c r="A11230" s="6">
        <v>17</v>
      </c>
      <c r="B11230" s="6">
        <v>5</v>
      </c>
      <c r="C11230" s="6">
        <v>4</v>
      </c>
      <c r="D11230" s="6">
        <f t="shared" si="2275"/>
        <v>26</v>
      </c>
      <c r="E11230" s="5">
        <f t="shared" si="2276"/>
        <v>7733.3395360392033</v>
      </c>
      <c r="F11230" s="5">
        <f t="shared" si="2277"/>
        <v>169.71123193359369</v>
      </c>
      <c r="G11230" s="5">
        <f t="shared" si="2278"/>
        <v>189.17016064453125</v>
      </c>
      <c r="H11230" s="5">
        <f t="shared" si="2279"/>
        <v>8092.2209286173284</v>
      </c>
      <c r="I11230" s="5">
        <f t="shared" si="2280"/>
        <v>720</v>
      </c>
      <c r="J11230" s="5">
        <f t="shared" si="2281"/>
        <v>7372.2209286173284</v>
      </c>
      <c r="K11230" s="2">
        <f t="shared" si="2282"/>
        <v>152989.94667738417</v>
      </c>
      <c r="L11230" s="2">
        <f t="shared" si="2283"/>
        <v>170870</v>
      </c>
      <c r="M11230" s="2">
        <f t="shared" si="2284"/>
        <v>20680</v>
      </c>
      <c r="N11230" s="6">
        <f t="shared" si="2285"/>
        <v>0</v>
      </c>
      <c r="O11230" s="2">
        <f t="shared" si="2286"/>
        <v>-22799.94667738417</v>
      </c>
      <c r="P11230" s="2" t="str">
        <f t="shared" si="2287"/>
        <v/>
      </c>
    </row>
    <row r="11231" spans="1:16">
      <c r="A11231" s="6">
        <v>17</v>
      </c>
      <c r="B11231" s="6">
        <v>5</v>
      </c>
      <c r="C11231" s="6">
        <v>5</v>
      </c>
      <c r="D11231" s="6">
        <f t="shared" si="2275"/>
        <v>27</v>
      </c>
      <c r="E11231" s="5">
        <f t="shared" si="2276"/>
        <v>7733.3395360392033</v>
      </c>
      <c r="F11231" s="5">
        <f t="shared" si="2277"/>
        <v>169.71123193359369</v>
      </c>
      <c r="G11231" s="5">
        <f t="shared" si="2278"/>
        <v>239.41848456573481</v>
      </c>
      <c r="H11231" s="5">
        <f t="shared" si="2279"/>
        <v>8142.4692525385317</v>
      </c>
      <c r="I11231" s="5">
        <f t="shared" si="2280"/>
        <v>720</v>
      </c>
      <c r="J11231" s="5">
        <f t="shared" si="2281"/>
        <v>7422.4692525385317</v>
      </c>
      <c r="K11231" s="2">
        <f t="shared" si="2282"/>
        <v>153862.31341212729</v>
      </c>
      <c r="L11231" s="2">
        <f t="shared" si="2283"/>
        <v>173570</v>
      </c>
      <c r="M11231" s="2">
        <f t="shared" si="2284"/>
        <v>21560</v>
      </c>
      <c r="N11231" s="6">
        <f t="shared" si="2285"/>
        <v>0</v>
      </c>
      <c r="O11231" s="2">
        <f t="shared" si="2286"/>
        <v>-21852.313412127289</v>
      </c>
      <c r="P11231" s="2" t="str">
        <f t="shared" si="2287"/>
        <v/>
      </c>
    </row>
    <row r="11232" spans="1:16">
      <c r="A11232" s="6">
        <v>17</v>
      </c>
      <c r="B11232" s="6">
        <v>5</v>
      </c>
      <c r="C11232" s="6">
        <v>6</v>
      </c>
      <c r="D11232" s="6">
        <f t="shared" si="2275"/>
        <v>28</v>
      </c>
      <c r="E11232" s="5">
        <f t="shared" si="2276"/>
        <v>7733.3395360392033</v>
      </c>
      <c r="F11232" s="5">
        <f t="shared" si="2277"/>
        <v>169.71123193359369</v>
      </c>
      <c r="G11232" s="5">
        <f t="shared" si="2278"/>
        <v>290.89345874736784</v>
      </c>
      <c r="H11232" s="5">
        <f t="shared" si="2279"/>
        <v>8193.9442267201648</v>
      </c>
      <c r="I11232" s="5">
        <f t="shared" si="2280"/>
        <v>720</v>
      </c>
      <c r="J11232" s="5">
        <f t="shared" si="2281"/>
        <v>7473.9442267201648</v>
      </c>
      <c r="K11232" s="2">
        <f t="shared" si="2282"/>
        <v>154755.97615833621</v>
      </c>
      <c r="L11232" s="2">
        <f t="shared" si="2283"/>
        <v>176270</v>
      </c>
      <c r="M11232" s="2">
        <f t="shared" si="2284"/>
        <v>22440</v>
      </c>
      <c r="N11232" s="6">
        <f t="shared" si="2285"/>
        <v>0</v>
      </c>
      <c r="O11232" s="2">
        <f t="shared" si="2286"/>
        <v>-20925.976158336212</v>
      </c>
      <c r="P11232" s="2" t="str">
        <f t="shared" si="2287"/>
        <v/>
      </c>
    </row>
    <row r="11233" spans="1:16">
      <c r="A11233" s="6">
        <v>17</v>
      </c>
      <c r="B11233" s="6">
        <v>5</v>
      </c>
      <c r="C11233" s="6">
        <v>7</v>
      </c>
      <c r="D11233" s="6">
        <f t="shared" si="2275"/>
        <v>29</v>
      </c>
      <c r="E11233" s="5">
        <f t="shared" si="2276"/>
        <v>7733.3395360392033</v>
      </c>
      <c r="F11233" s="5">
        <f t="shared" si="2277"/>
        <v>169.71123193359369</v>
      </c>
      <c r="G11233" s="5">
        <f t="shared" si="2278"/>
        <v>343.61789814532818</v>
      </c>
      <c r="H11233" s="5">
        <f t="shared" si="2279"/>
        <v>8246.6686661181247</v>
      </c>
      <c r="I11233" s="5">
        <f t="shared" si="2280"/>
        <v>720</v>
      </c>
      <c r="J11233" s="5">
        <f t="shared" si="2281"/>
        <v>7526.6686661181247</v>
      </c>
      <c r="K11233" s="2">
        <f t="shared" si="2282"/>
        <v>155671.33100899521</v>
      </c>
      <c r="L11233" s="2">
        <f t="shared" si="2283"/>
        <v>178970</v>
      </c>
      <c r="M11233" s="2">
        <f t="shared" si="2284"/>
        <v>23320</v>
      </c>
      <c r="N11233" s="6">
        <f t="shared" si="2285"/>
        <v>0</v>
      </c>
      <c r="O11233" s="2">
        <f t="shared" si="2286"/>
        <v>-20021.331008995214</v>
      </c>
      <c r="P11233" s="2" t="str">
        <f t="shared" si="2287"/>
        <v/>
      </c>
    </row>
    <row r="11234" spans="1:16">
      <c r="A11234" s="6">
        <v>17</v>
      </c>
      <c r="B11234" s="6">
        <v>5</v>
      </c>
      <c r="C11234" s="6">
        <v>8</v>
      </c>
      <c r="D11234" s="6">
        <f t="shared" si="2275"/>
        <v>30</v>
      </c>
      <c r="E11234" s="5">
        <f t="shared" si="2276"/>
        <v>7733.3395360392033</v>
      </c>
      <c r="F11234" s="5">
        <f t="shared" si="2277"/>
        <v>169.71123193359369</v>
      </c>
      <c r="G11234" s="5">
        <f t="shared" si="2278"/>
        <v>397.61499642530839</v>
      </c>
      <c r="H11234" s="5">
        <f t="shared" si="2279"/>
        <v>8300.6657643981052</v>
      </c>
      <c r="I11234" s="5">
        <f t="shared" si="2280"/>
        <v>720</v>
      </c>
      <c r="J11234" s="5">
        <f t="shared" si="2281"/>
        <v>7580.6657643981052</v>
      </c>
      <c r="K11234" s="2">
        <f t="shared" si="2282"/>
        <v>156608.78063191153</v>
      </c>
      <c r="L11234" s="2">
        <f t="shared" si="2283"/>
        <v>181670</v>
      </c>
      <c r="M11234" s="2">
        <f t="shared" si="2284"/>
        <v>24200</v>
      </c>
      <c r="N11234" s="6">
        <f t="shared" si="2285"/>
        <v>0</v>
      </c>
      <c r="O11234" s="2">
        <f t="shared" si="2286"/>
        <v>-19138.780631911533</v>
      </c>
      <c r="P11234" s="2" t="str">
        <f t="shared" si="2287"/>
        <v/>
      </c>
    </row>
    <row r="11235" spans="1:16">
      <c r="A11235" s="6">
        <v>17</v>
      </c>
      <c r="B11235" s="6">
        <v>5</v>
      </c>
      <c r="C11235" s="6">
        <v>9</v>
      </c>
      <c r="D11235" s="6">
        <f t="shared" si="2275"/>
        <v>31</v>
      </c>
      <c r="E11235" s="5">
        <f t="shared" si="2276"/>
        <v>7733.3395360392033</v>
      </c>
      <c r="F11235" s="5">
        <f t="shared" si="2277"/>
        <v>169.71123193359369</v>
      </c>
      <c r="G11235" s="5">
        <f t="shared" si="2278"/>
        <v>452.90833186570285</v>
      </c>
      <c r="H11235" s="5">
        <f t="shared" si="2279"/>
        <v>8355.9590998384992</v>
      </c>
      <c r="I11235" s="5">
        <f t="shared" si="2280"/>
        <v>720</v>
      </c>
      <c r="J11235" s="5">
        <f t="shared" si="2281"/>
        <v>7635.9590998384992</v>
      </c>
      <c r="K11235" s="2">
        <f t="shared" si="2282"/>
        <v>157568.73437219617</v>
      </c>
      <c r="L11235" s="2">
        <f t="shared" si="2283"/>
        <v>184370</v>
      </c>
      <c r="M11235" s="2">
        <f t="shared" si="2284"/>
        <v>25080</v>
      </c>
      <c r="N11235" s="6">
        <f t="shared" si="2285"/>
        <v>0</v>
      </c>
      <c r="O11235" s="2">
        <f t="shared" si="2286"/>
        <v>-18278.734372196166</v>
      </c>
      <c r="P11235" s="2" t="str">
        <f t="shared" si="2287"/>
        <v/>
      </c>
    </row>
    <row r="11236" spans="1:16">
      <c r="A11236" s="6">
        <v>17</v>
      </c>
      <c r="B11236" s="6">
        <v>5</v>
      </c>
      <c r="C11236" s="6">
        <v>10</v>
      </c>
      <c r="D11236" s="6">
        <f t="shared" si="2275"/>
        <v>32</v>
      </c>
      <c r="E11236" s="5">
        <f t="shared" si="2276"/>
        <v>7733.3395360392033</v>
      </c>
      <c r="F11236" s="5">
        <f t="shared" si="2277"/>
        <v>169.71123193359369</v>
      </c>
      <c r="G11236" s="5">
        <f t="shared" si="2278"/>
        <v>509.52187334891573</v>
      </c>
      <c r="H11236" s="5">
        <f t="shared" si="2279"/>
        <v>8412.5726413217126</v>
      </c>
      <c r="I11236" s="5">
        <f t="shared" si="2280"/>
        <v>720</v>
      </c>
      <c r="J11236" s="5">
        <f t="shared" si="2281"/>
        <v>7692.5726413217126</v>
      </c>
      <c r="K11236" s="2">
        <f t="shared" si="2282"/>
        <v>158551.60835627973</v>
      </c>
      <c r="L11236" s="2">
        <f t="shared" si="2283"/>
        <v>187070</v>
      </c>
      <c r="M11236" s="2">
        <f t="shared" si="2284"/>
        <v>25960</v>
      </c>
      <c r="N11236" s="6">
        <f t="shared" si="2285"/>
        <v>0</v>
      </c>
      <c r="O11236" s="2">
        <f t="shared" si="2286"/>
        <v>-17441.608356279728</v>
      </c>
      <c r="P11236" s="2" t="str">
        <f t="shared" si="2287"/>
        <v/>
      </c>
    </row>
    <row r="11237" spans="1:16">
      <c r="A11237" s="6">
        <v>17</v>
      </c>
      <c r="B11237" s="6">
        <v>5</v>
      </c>
      <c r="C11237" s="6">
        <v>11</v>
      </c>
      <c r="D11237" s="6">
        <f t="shared" si="2275"/>
        <v>33</v>
      </c>
      <c r="E11237" s="5">
        <f t="shared" si="2276"/>
        <v>7733.3395360392033</v>
      </c>
      <c r="F11237" s="5">
        <f t="shared" si="2277"/>
        <v>169.71123193359369</v>
      </c>
      <c r="G11237" s="5">
        <f t="shared" si="2278"/>
        <v>567.47998644235474</v>
      </c>
      <c r="H11237" s="5">
        <f t="shared" si="2279"/>
        <v>8470.530754415151</v>
      </c>
      <c r="I11237" s="5">
        <f t="shared" si="2280"/>
        <v>720</v>
      </c>
      <c r="J11237" s="5">
        <f t="shared" si="2281"/>
        <v>7750.530754415151</v>
      </c>
      <c r="K11237" s="2">
        <f t="shared" si="2282"/>
        <v>159557.82559748527</v>
      </c>
      <c r="L11237" s="2">
        <f t="shared" si="2283"/>
        <v>189770</v>
      </c>
      <c r="M11237" s="2">
        <f t="shared" si="2284"/>
        <v>26840</v>
      </c>
      <c r="N11237" s="6">
        <f t="shared" si="2285"/>
        <v>0</v>
      </c>
      <c r="O11237" s="2">
        <f t="shared" si="2286"/>
        <v>-16627.825597485265</v>
      </c>
      <c r="P11237" s="2" t="str">
        <f t="shared" si="2287"/>
        <v/>
      </c>
    </row>
    <row r="11238" spans="1:16">
      <c r="A11238" s="6">
        <v>17</v>
      </c>
      <c r="B11238" s="6">
        <v>5</v>
      </c>
      <c r="C11238" s="6">
        <v>12</v>
      </c>
      <c r="D11238" s="6">
        <f t="shared" si="2275"/>
        <v>34</v>
      </c>
      <c r="E11238" s="5">
        <f t="shared" si="2276"/>
        <v>7733.3395360392033</v>
      </c>
      <c r="F11238" s="5">
        <f t="shared" si="2277"/>
        <v>169.71123193359369</v>
      </c>
      <c r="G11238" s="5">
        <f t="shared" si="2278"/>
        <v>626.80743957041921</v>
      </c>
      <c r="H11238" s="5">
        <f t="shared" si="2279"/>
        <v>8529.8582075432168</v>
      </c>
      <c r="I11238" s="5">
        <f t="shared" si="2280"/>
        <v>720</v>
      </c>
      <c r="J11238" s="5">
        <f t="shared" si="2281"/>
        <v>7809.8582075432168</v>
      </c>
      <c r="K11238" s="2">
        <f t="shared" si="2282"/>
        <v>160587.81610318084</v>
      </c>
      <c r="L11238" s="2">
        <f t="shared" si="2283"/>
        <v>192470</v>
      </c>
      <c r="M11238" s="2">
        <f t="shared" si="2284"/>
        <v>27720</v>
      </c>
      <c r="N11238" s="6">
        <f t="shared" si="2285"/>
        <v>0</v>
      </c>
      <c r="O11238" s="2">
        <f t="shared" si="2286"/>
        <v>-15837.816103180841</v>
      </c>
      <c r="P11238" s="2" t="str">
        <f t="shared" si="2287"/>
        <v/>
      </c>
    </row>
    <row r="11239" spans="1:16">
      <c r="A11239" s="6">
        <v>17</v>
      </c>
      <c r="B11239" s="6">
        <v>5</v>
      </c>
      <c r="C11239" s="6">
        <v>13</v>
      </c>
      <c r="D11239" s="6">
        <f t="shared" si="2275"/>
        <v>35</v>
      </c>
      <c r="E11239" s="5">
        <f t="shared" si="2276"/>
        <v>7733.3395360392033</v>
      </c>
      <c r="F11239" s="5">
        <f t="shared" si="2277"/>
        <v>169.71123193359369</v>
      </c>
      <c r="G11239" s="5">
        <f t="shared" si="2278"/>
        <v>687.52941027880343</v>
      </c>
      <c r="H11239" s="5">
        <f t="shared" si="2279"/>
        <v>8590.580178251601</v>
      </c>
      <c r="I11239" s="5">
        <f t="shared" si="2280"/>
        <v>720</v>
      </c>
      <c r="J11239" s="5">
        <f t="shared" si="2281"/>
        <v>7870.580178251601</v>
      </c>
      <c r="K11239" s="2">
        <f t="shared" si="2282"/>
        <v>161642.01698353473</v>
      </c>
      <c r="L11239" s="2">
        <f t="shared" si="2283"/>
        <v>195170</v>
      </c>
      <c r="M11239" s="2">
        <f t="shared" si="2284"/>
        <v>28600</v>
      </c>
      <c r="N11239" s="6">
        <f t="shared" si="2285"/>
        <v>0</v>
      </c>
      <c r="O11239" s="2">
        <f t="shared" si="2286"/>
        <v>-15072.016983534733</v>
      </c>
      <c r="P11239" s="2" t="str">
        <f t="shared" si="2287"/>
        <v/>
      </c>
    </row>
    <row r="11240" spans="1:16">
      <c r="A11240" s="6">
        <v>17</v>
      </c>
      <c r="B11240" s="6">
        <v>5</v>
      </c>
      <c r="C11240" s="6">
        <v>14</v>
      </c>
      <c r="D11240" s="6">
        <f t="shared" si="2275"/>
        <v>36</v>
      </c>
      <c r="E11240" s="5">
        <f t="shared" si="2276"/>
        <v>7733.3395360392033</v>
      </c>
      <c r="F11240" s="5">
        <f t="shared" si="2277"/>
        <v>169.71123193359369</v>
      </c>
      <c r="G11240" s="5">
        <f t="shared" si="2278"/>
        <v>749.67149159246469</v>
      </c>
      <c r="H11240" s="5">
        <f t="shared" si="2279"/>
        <v>8652.722259565262</v>
      </c>
      <c r="I11240" s="5">
        <f t="shared" si="2280"/>
        <v>720</v>
      </c>
      <c r="J11240" s="5">
        <f t="shared" si="2281"/>
        <v>7932.722259565262</v>
      </c>
      <c r="K11240" s="2">
        <f t="shared" si="2282"/>
        <v>162720.87256189692</v>
      </c>
      <c r="L11240" s="2">
        <f t="shared" si="2283"/>
        <v>197870</v>
      </c>
      <c r="M11240" s="2">
        <f t="shared" si="2284"/>
        <v>29480</v>
      </c>
      <c r="N11240" s="6">
        <f t="shared" si="2285"/>
        <v>0</v>
      </c>
      <c r="O11240" s="2">
        <f t="shared" si="2286"/>
        <v>-14330.872561896918</v>
      </c>
      <c r="P11240" s="2" t="str">
        <f t="shared" si="2287"/>
        <v/>
      </c>
    </row>
    <row r="11241" spans="1:16">
      <c r="A11241" s="6">
        <v>17</v>
      </c>
      <c r="B11241" s="6">
        <v>5</v>
      </c>
      <c r="C11241" s="6">
        <v>15</v>
      </c>
      <c r="D11241" s="6">
        <f t="shared" si="2275"/>
        <v>37</v>
      </c>
      <c r="E11241" s="5">
        <f t="shared" si="2276"/>
        <v>7733.3395360392033</v>
      </c>
      <c r="F11241" s="5">
        <f t="shared" si="2277"/>
        <v>169.71123193359369</v>
      </c>
      <c r="G11241" s="5">
        <f t="shared" si="2278"/>
        <v>813.25969846861108</v>
      </c>
      <c r="H11241" s="5">
        <f t="shared" si="2279"/>
        <v>8716.3104664414077</v>
      </c>
      <c r="I11241" s="5">
        <f t="shared" si="2280"/>
        <v>720</v>
      </c>
      <c r="J11241" s="5">
        <f t="shared" si="2281"/>
        <v>7996.3104664414077</v>
      </c>
      <c r="K11241" s="2">
        <f t="shared" si="2282"/>
        <v>163824.83448682999</v>
      </c>
      <c r="L11241" s="2">
        <f t="shared" si="2283"/>
        <v>200570</v>
      </c>
      <c r="M11241" s="2">
        <f t="shared" si="2284"/>
        <v>30360</v>
      </c>
      <c r="N11241" s="6">
        <f t="shared" si="2285"/>
        <v>0</v>
      </c>
      <c r="O11241" s="2">
        <f t="shared" si="2286"/>
        <v>-13614.83448682999</v>
      </c>
      <c r="P11241" s="2" t="str">
        <f t="shared" si="2287"/>
        <v/>
      </c>
    </row>
    <row r="11242" spans="1:16">
      <c r="A11242" s="6">
        <v>17</v>
      </c>
      <c r="B11242" s="6">
        <v>5</v>
      </c>
      <c r="C11242" s="6">
        <v>16</v>
      </c>
      <c r="D11242" s="6">
        <f t="shared" si="2275"/>
        <v>38</v>
      </c>
      <c r="E11242" s="5">
        <f t="shared" si="2276"/>
        <v>7733.3395360392033</v>
      </c>
      <c r="F11242" s="5">
        <f t="shared" si="2277"/>
        <v>169.71123193359369</v>
      </c>
      <c r="G11242" s="5">
        <f t="shared" si="2278"/>
        <v>878.32047434610013</v>
      </c>
      <c r="H11242" s="5">
        <f t="shared" si="2279"/>
        <v>8781.3712423188972</v>
      </c>
      <c r="I11242" s="5">
        <f t="shared" si="2280"/>
        <v>720</v>
      </c>
      <c r="J11242" s="5">
        <f t="shared" si="2281"/>
        <v>8061.3712423188972</v>
      </c>
      <c r="K11242" s="2">
        <f t="shared" si="2282"/>
        <v>164954.36184581419</v>
      </c>
      <c r="L11242" s="2">
        <f t="shared" si="2283"/>
        <v>203270</v>
      </c>
      <c r="M11242" s="2">
        <f t="shared" si="2284"/>
        <v>31240</v>
      </c>
      <c r="N11242" s="6">
        <f t="shared" si="2285"/>
        <v>0</v>
      </c>
      <c r="O11242" s="2">
        <f t="shared" si="2286"/>
        <v>-12924.361845814186</v>
      </c>
      <c r="P11242" s="2" t="str">
        <f t="shared" si="2287"/>
        <v/>
      </c>
    </row>
    <row r="11243" spans="1:16">
      <c r="A11243" s="6">
        <v>17</v>
      </c>
      <c r="B11243" s="6">
        <v>5</v>
      </c>
      <c r="C11243" s="6">
        <v>17</v>
      </c>
      <c r="D11243" s="6">
        <f t="shared" si="2275"/>
        <v>39</v>
      </c>
      <c r="E11243" s="5">
        <f t="shared" si="2276"/>
        <v>7733.3395360392033</v>
      </c>
      <c r="F11243" s="5">
        <f t="shared" si="2277"/>
        <v>169.71123193359369</v>
      </c>
      <c r="G11243" s="5">
        <f t="shared" si="2278"/>
        <v>944.88069779264049</v>
      </c>
      <c r="H11243" s="5">
        <f t="shared" si="2279"/>
        <v>8847.9314657654377</v>
      </c>
      <c r="I11243" s="5">
        <f t="shared" si="2280"/>
        <v>720</v>
      </c>
      <c r="J11243" s="5">
        <f t="shared" si="2281"/>
        <v>8127.9314657654377</v>
      </c>
      <c r="K11243" s="2">
        <f t="shared" si="2282"/>
        <v>166109.92128064996</v>
      </c>
      <c r="L11243" s="2">
        <f t="shared" si="2283"/>
        <v>205970</v>
      </c>
      <c r="M11243" s="2">
        <f t="shared" si="2284"/>
        <v>32120</v>
      </c>
      <c r="N11243" s="6">
        <f t="shared" si="2285"/>
        <v>0</v>
      </c>
      <c r="O11243" s="2">
        <f t="shared" si="2286"/>
        <v>-12259.921280649956</v>
      </c>
      <c r="P11243" s="2" t="str">
        <f t="shared" si="2287"/>
        <v/>
      </c>
    </row>
    <row r="11244" spans="1:16">
      <c r="A11244" s="6">
        <v>17</v>
      </c>
      <c r="B11244" s="6">
        <v>5</v>
      </c>
      <c r="C11244" s="6">
        <v>18</v>
      </c>
      <c r="D11244" s="6">
        <f t="shared" si="2275"/>
        <v>40</v>
      </c>
      <c r="E11244" s="5">
        <f t="shared" si="2276"/>
        <v>7733.3395360392033</v>
      </c>
      <c r="F11244" s="5">
        <f t="shared" si="2277"/>
        <v>169.71123193359369</v>
      </c>
      <c r="G11244" s="5">
        <f t="shared" si="2278"/>
        <v>1012.9676892512279</v>
      </c>
      <c r="H11244" s="5">
        <f t="shared" si="2279"/>
        <v>8916.018457224025</v>
      </c>
      <c r="I11244" s="5">
        <f t="shared" si="2280"/>
        <v>720</v>
      </c>
      <c r="J11244" s="5">
        <f t="shared" si="2281"/>
        <v>8196.018457224025</v>
      </c>
      <c r="K11244" s="2">
        <f t="shared" si="2282"/>
        <v>167291.98710458376</v>
      </c>
      <c r="L11244" s="2">
        <f t="shared" si="2283"/>
        <v>208670</v>
      </c>
      <c r="M11244" s="2">
        <f t="shared" si="2284"/>
        <v>33000</v>
      </c>
      <c r="N11244" s="6">
        <f t="shared" si="2285"/>
        <v>0</v>
      </c>
      <c r="O11244" s="2">
        <f t="shared" si="2286"/>
        <v>-11621.987104583764</v>
      </c>
      <c r="P11244" s="2" t="str">
        <f t="shared" si="2287"/>
        <v/>
      </c>
    </row>
    <row r="11245" spans="1:16">
      <c r="A11245" s="6">
        <v>17</v>
      </c>
      <c r="B11245" s="6">
        <v>5</v>
      </c>
      <c r="C11245" s="6">
        <v>19</v>
      </c>
      <c r="D11245" s="6">
        <f t="shared" si="2275"/>
        <v>41</v>
      </c>
      <c r="E11245" s="5">
        <f t="shared" si="2276"/>
        <v>7733.3395360392033</v>
      </c>
      <c r="F11245" s="5">
        <f t="shared" si="2277"/>
        <v>169.71123193359369</v>
      </c>
      <c r="G11245" s="5">
        <f t="shared" si="2278"/>
        <v>1082.6092178872495</v>
      </c>
      <c r="H11245" s="5">
        <f t="shared" si="2279"/>
        <v>8985.6599858600457</v>
      </c>
      <c r="I11245" s="5">
        <f t="shared" si="2280"/>
        <v>720</v>
      </c>
      <c r="J11245" s="5">
        <f t="shared" si="2281"/>
        <v>8265.6599858600457</v>
      </c>
      <c r="K11245" s="2">
        <f t="shared" si="2282"/>
        <v>168501.04142118135</v>
      </c>
      <c r="L11245" s="2">
        <f t="shared" si="2283"/>
        <v>211370</v>
      </c>
      <c r="M11245" s="2">
        <f t="shared" si="2284"/>
        <v>33880</v>
      </c>
      <c r="N11245" s="6">
        <f t="shared" si="2285"/>
        <v>0</v>
      </c>
      <c r="O11245" s="2">
        <f t="shared" si="2286"/>
        <v>-11011.041421181348</v>
      </c>
      <c r="P11245" s="2" t="str">
        <f t="shared" si="2287"/>
        <v/>
      </c>
    </row>
    <row r="11246" spans="1:16">
      <c r="A11246" s="6">
        <v>17</v>
      </c>
      <c r="B11246" s="6">
        <v>5</v>
      </c>
      <c r="C11246" s="6">
        <v>20</v>
      </c>
      <c r="D11246" s="6">
        <f t="shared" si="2275"/>
        <v>42</v>
      </c>
      <c r="E11246" s="5">
        <f t="shared" si="2276"/>
        <v>7733.3395360392033</v>
      </c>
      <c r="F11246" s="5">
        <f t="shared" si="2277"/>
        <v>169.71123193359369</v>
      </c>
      <c r="G11246" s="5">
        <f t="shared" si="2278"/>
        <v>1153.8335085377266</v>
      </c>
      <c r="H11246" s="5">
        <f t="shared" si="2279"/>
        <v>9056.8842765105237</v>
      </c>
      <c r="I11246" s="5">
        <f t="shared" si="2280"/>
        <v>720</v>
      </c>
      <c r="J11246" s="5">
        <f t="shared" si="2281"/>
        <v>8336.8842765105237</v>
      </c>
      <c r="K11246" s="2">
        <f t="shared" si="2282"/>
        <v>169737.57424497436</v>
      </c>
      <c r="L11246" s="2">
        <f t="shared" si="2283"/>
        <v>214070</v>
      </c>
      <c r="M11246" s="2">
        <f t="shared" si="2284"/>
        <v>34760</v>
      </c>
      <c r="N11246" s="6">
        <f t="shared" si="2285"/>
        <v>0</v>
      </c>
      <c r="O11246" s="2">
        <f t="shared" si="2286"/>
        <v>-10427.574244974356</v>
      </c>
      <c r="P11246" s="2" t="str">
        <f t="shared" si="2287"/>
        <v/>
      </c>
    </row>
    <row r="11247" spans="1:16">
      <c r="A11247" s="6">
        <v>17</v>
      </c>
      <c r="B11247" s="6">
        <v>5</v>
      </c>
      <c r="C11247" s="6">
        <v>21</v>
      </c>
      <c r="D11247" s="6">
        <f t="shared" si="2275"/>
        <v>43</v>
      </c>
      <c r="E11247" s="5">
        <f t="shared" si="2276"/>
        <v>7733.3395360392033</v>
      </c>
      <c r="F11247" s="5">
        <f t="shared" si="2277"/>
        <v>169.71123193359369</v>
      </c>
      <c r="G11247" s="5">
        <f t="shared" si="2278"/>
        <v>1226.6692487641703</v>
      </c>
      <c r="H11247" s="5">
        <f t="shared" si="2279"/>
        <v>9129.7200167369665</v>
      </c>
      <c r="I11247" s="5">
        <f t="shared" si="2280"/>
        <v>720</v>
      </c>
      <c r="J11247" s="5">
        <f t="shared" si="2281"/>
        <v>8409.7200167369665</v>
      </c>
      <c r="K11247" s="2">
        <f t="shared" si="2282"/>
        <v>171002.08362390567</v>
      </c>
      <c r="L11247" s="2">
        <f t="shared" si="2283"/>
        <v>216770</v>
      </c>
      <c r="M11247" s="2">
        <f t="shared" si="2284"/>
        <v>35640</v>
      </c>
      <c r="N11247" s="6">
        <f t="shared" si="2285"/>
        <v>0</v>
      </c>
      <c r="O11247" s="2">
        <f t="shared" si="2286"/>
        <v>-9872.0836239056662</v>
      </c>
      <c r="P11247" s="2" t="str">
        <f t="shared" si="2287"/>
        <v/>
      </c>
    </row>
    <row r="11248" spans="1:16">
      <c r="A11248" s="6">
        <v>17</v>
      </c>
      <c r="B11248" s="6">
        <v>5</v>
      </c>
      <c r="C11248" s="6">
        <v>22</v>
      </c>
      <c r="D11248" s="6">
        <f t="shared" si="2275"/>
        <v>44</v>
      </c>
      <c r="E11248" s="5">
        <f t="shared" si="2276"/>
        <v>7733.3395360392033</v>
      </c>
      <c r="F11248" s="5">
        <f t="shared" si="2277"/>
        <v>169.71123193359369</v>
      </c>
      <c r="G11248" s="5">
        <f t="shared" si="2278"/>
        <v>1301.1455960105666</v>
      </c>
      <c r="H11248" s="5">
        <f t="shared" si="2279"/>
        <v>9204.196363983363</v>
      </c>
      <c r="I11248" s="5">
        <f t="shared" si="2280"/>
        <v>720</v>
      </c>
      <c r="J11248" s="5">
        <f t="shared" si="2281"/>
        <v>8484.196363983363</v>
      </c>
      <c r="K11248" s="2">
        <f t="shared" si="2282"/>
        <v>172295.07576360003</v>
      </c>
      <c r="L11248" s="2">
        <f t="shared" si="2283"/>
        <v>219470</v>
      </c>
      <c r="M11248" s="2">
        <f t="shared" si="2284"/>
        <v>36520</v>
      </c>
      <c r="N11248" s="6">
        <f t="shared" si="2285"/>
        <v>0</v>
      </c>
      <c r="O11248" s="2">
        <f t="shared" si="2286"/>
        <v>-9345.0757636000344</v>
      </c>
      <c r="P11248" s="2" t="str">
        <f t="shared" si="2287"/>
        <v/>
      </c>
    </row>
    <row r="11249" spans="1:16">
      <c r="A11249" s="6">
        <v>17</v>
      </c>
      <c r="B11249" s="6">
        <v>5</v>
      </c>
      <c r="C11249" s="6">
        <v>23</v>
      </c>
      <c r="D11249" s="6">
        <f t="shared" si="2275"/>
        <v>45</v>
      </c>
      <c r="E11249" s="5">
        <f t="shared" si="2276"/>
        <v>7733.3395360392033</v>
      </c>
      <c r="F11249" s="5">
        <f t="shared" si="2277"/>
        <v>169.71123193359369</v>
      </c>
      <c r="G11249" s="5">
        <f t="shared" si="2278"/>
        <v>1377.292184868003</v>
      </c>
      <c r="H11249" s="5">
        <f t="shared" si="2279"/>
        <v>9280.3429528407996</v>
      </c>
      <c r="I11249" s="5">
        <f t="shared" si="2280"/>
        <v>720</v>
      </c>
      <c r="J11249" s="5">
        <f t="shared" si="2281"/>
        <v>8560.3429528407996</v>
      </c>
      <c r="K11249" s="2">
        <f t="shared" si="2282"/>
        <v>173617.0651534861</v>
      </c>
      <c r="L11249" s="2">
        <f t="shared" si="2283"/>
        <v>222170</v>
      </c>
      <c r="M11249" s="2">
        <f t="shared" si="2284"/>
        <v>37400</v>
      </c>
      <c r="N11249" s="6">
        <f t="shared" si="2285"/>
        <v>0</v>
      </c>
      <c r="O11249" s="2">
        <f t="shared" si="2286"/>
        <v>-8847.0651534860954</v>
      </c>
      <c r="P11249" s="2" t="str">
        <f t="shared" si="2287"/>
        <v/>
      </c>
    </row>
    <row r="11250" spans="1:16">
      <c r="A11250" s="6">
        <v>17</v>
      </c>
      <c r="B11250" s="6">
        <v>5</v>
      </c>
      <c r="C11250" s="6">
        <v>24</v>
      </c>
      <c r="D11250" s="6">
        <f t="shared" si="2275"/>
        <v>46</v>
      </c>
      <c r="E11250" s="5">
        <f t="shared" si="2276"/>
        <v>7733.3395360392033</v>
      </c>
      <c r="F11250" s="5">
        <f t="shared" si="2277"/>
        <v>169.71123193359369</v>
      </c>
      <c r="G11250" s="5">
        <f t="shared" si="2278"/>
        <v>1455.1391344474989</v>
      </c>
      <c r="H11250" s="5">
        <f t="shared" si="2279"/>
        <v>9358.1899024202958</v>
      </c>
      <c r="I11250" s="5">
        <f t="shared" si="2280"/>
        <v>720</v>
      </c>
      <c r="J11250" s="5">
        <f t="shared" si="2281"/>
        <v>8638.1899024202958</v>
      </c>
      <c r="K11250" s="2">
        <f t="shared" si="2282"/>
        <v>174968.57469479679</v>
      </c>
      <c r="L11250" s="2">
        <f t="shared" si="2283"/>
        <v>224870</v>
      </c>
      <c r="M11250" s="2">
        <f t="shared" si="2284"/>
        <v>38280</v>
      </c>
      <c r="N11250" s="6">
        <f t="shared" si="2285"/>
        <v>0</v>
      </c>
      <c r="O11250" s="2">
        <f t="shared" si="2286"/>
        <v>-8378.5746947967855</v>
      </c>
      <c r="P11250" s="2" t="str">
        <f t="shared" si="2287"/>
        <v/>
      </c>
    </row>
    <row r="11251" spans="1:16">
      <c r="A11251" s="6">
        <v>17</v>
      </c>
      <c r="B11251" s="6">
        <v>5</v>
      </c>
      <c r="C11251" s="6">
        <v>25</v>
      </c>
      <c r="D11251" s="6">
        <f t="shared" si="2275"/>
        <v>47</v>
      </c>
      <c r="E11251" s="5">
        <f t="shared" si="2276"/>
        <v>7733.3395360392033</v>
      </c>
      <c r="F11251" s="5">
        <f t="shared" si="2277"/>
        <v>169.71123193359369</v>
      </c>
      <c r="G11251" s="5">
        <f t="shared" si="2278"/>
        <v>1534.7170558625965</v>
      </c>
      <c r="H11251" s="5">
        <f t="shared" si="2279"/>
        <v>9437.7678238353928</v>
      </c>
      <c r="I11251" s="5">
        <f t="shared" si="2280"/>
        <v>720</v>
      </c>
      <c r="J11251" s="5">
        <f t="shared" si="2281"/>
        <v>8717.7678238353928</v>
      </c>
      <c r="K11251" s="2">
        <f t="shared" si="2282"/>
        <v>176350.13583047557</v>
      </c>
      <c r="L11251" s="2">
        <f t="shared" si="2283"/>
        <v>227570</v>
      </c>
      <c r="M11251" s="2">
        <f t="shared" si="2284"/>
        <v>39160</v>
      </c>
      <c r="N11251" s="6">
        <f t="shared" si="2285"/>
        <v>0</v>
      </c>
      <c r="O11251" s="2">
        <f t="shared" si="2286"/>
        <v>-7940.1358304755704</v>
      </c>
      <c r="P11251" s="2" t="str">
        <f t="shared" si="2287"/>
        <v/>
      </c>
    </row>
    <row r="11252" spans="1:16">
      <c r="A11252" s="6">
        <v>17</v>
      </c>
      <c r="B11252" s="6">
        <v>5</v>
      </c>
      <c r="C11252" s="6">
        <v>26</v>
      </c>
      <c r="D11252" s="6">
        <f t="shared" si="2275"/>
        <v>48</v>
      </c>
      <c r="E11252" s="5">
        <f t="shared" si="2276"/>
        <v>7733.3395360392033</v>
      </c>
      <c r="F11252" s="5">
        <f t="shared" si="2277"/>
        <v>169.71123193359369</v>
      </c>
      <c r="G11252" s="5">
        <f t="shared" si="2278"/>
        <v>1616.0570598233144</v>
      </c>
      <c r="H11252" s="5">
        <f t="shared" si="2279"/>
        <v>9519.1078277961115</v>
      </c>
      <c r="I11252" s="5">
        <f t="shared" si="2280"/>
        <v>720</v>
      </c>
      <c r="J11252" s="5">
        <f t="shared" si="2281"/>
        <v>8799.1078277961115</v>
      </c>
      <c r="K11252" s="2">
        <f t="shared" si="2282"/>
        <v>177762.28867701581</v>
      </c>
      <c r="L11252" s="2">
        <f t="shared" si="2283"/>
        <v>230270</v>
      </c>
      <c r="M11252" s="2">
        <f t="shared" si="2284"/>
        <v>40040</v>
      </c>
      <c r="N11252" s="6">
        <f t="shared" si="2285"/>
        <v>0</v>
      </c>
      <c r="O11252" s="2">
        <f t="shared" si="2286"/>
        <v>-7532.2886770158075</v>
      </c>
      <c r="P11252" s="2" t="str">
        <f t="shared" si="2287"/>
        <v/>
      </c>
    </row>
    <row r="11253" spans="1:16">
      <c r="A11253" s="6">
        <v>17</v>
      </c>
      <c r="B11253" s="6">
        <v>5</v>
      </c>
      <c r="C11253" s="6">
        <v>27</v>
      </c>
      <c r="D11253" s="6">
        <f t="shared" si="2275"/>
        <v>49</v>
      </c>
      <c r="E11253" s="5">
        <f t="shared" si="2276"/>
        <v>7733.3395360392033</v>
      </c>
      <c r="F11253" s="5">
        <f t="shared" si="2277"/>
        <v>169.71123193359369</v>
      </c>
      <c r="G11253" s="5">
        <f t="shared" si="2278"/>
        <v>1699.1907643430709</v>
      </c>
      <c r="H11253" s="5">
        <f t="shared" si="2279"/>
        <v>9602.2415323158675</v>
      </c>
      <c r="I11253" s="5">
        <f t="shared" si="2280"/>
        <v>720</v>
      </c>
      <c r="J11253" s="5">
        <f t="shared" si="2281"/>
        <v>8882.2415323158675</v>
      </c>
      <c r="K11253" s="2">
        <f t="shared" si="2282"/>
        <v>179205.58215826159</v>
      </c>
      <c r="L11253" s="2">
        <f t="shared" si="2283"/>
        <v>232970</v>
      </c>
      <c r="M11253" s="2">
        <f t="shared" si="2284"/>
        <v>40920</v>
      </c>
      <c r="N11253" s="6">
        <f t="shared" si="2285"/>
        <v>0</v>
      </c>
      <c r="O11253" s="2">
        <f t="shared" si="2286"/>
        <v>-7155.5821582615899</v>
      </c>
      <c r="P11253" s="2" t="str">
        <f t="shared" si="2287"/>
        <v/>
      </c>
    </row>
    <row r="11254" spans="1:16">
      <c r="A11254" s="6">
        <v>17</v>
      </c>
      <c r="B11254" s="6">
        <v>5</v>
      </c>
      <c r="C11254" s="6">
        <v>28</v>
      </c>
      <c r="D11254" s="6">
        <f t="shared" si="2275"/>
        <v>50</v>
      </c>
      <c r="E11254" s="5">
        <f t="shared" si="2276"/>
        <v>7733.3395360392033</v>
      </c>
      <c r="F11254" s="5">
        <f t="shared" si="2277"/>
        <v>169.71123193359369</v>
      </c>
      <c r="G11254" s="5">
        <f t="shared" si="2278"/>
        <v>1784.1503025602246</v>
      </c>
      <c r="H11254" s="5">
        <f t="shared" si="2279"/>
        <v>9687.2010705330213</v>
      </c>
      <c r="I11254" s="5">
        <f t="shared" si="2280"/>
        <v>720</v>
      </c>
      <c r="J11254" s="5">
        <f t="shared" si="2281"/>
        <v>8967.2010705330213</v>
      </c>
      <c r="K11254" s="2">
        <f t="shared" si="2282"/>
        <v>180680.57414119827</v>
      </c>
      <c r="L11254" s="2">
        <f t="shared" si="2283"/>
        <v>235670</v>
      </c>
      <c r="M11254" s="2">
        <f t="shared" si="2284"/>
        <v>41800</v>
      </c>
      <c r="N11254" s="6">
        <f t="shared" si="2285"/>
        <v>0</v>
      </c>
      <c r="O11254" s="2">
        <f t="shared" si="2286"/>
        <v>-6810.5741411982744</v>
      </c>
      <c r="P11254" s="2" t="str">
        <f t="shared" si="2287"/>
        <v/>
      </c>
    </row>
    <row r="11255" spans="1:16">
      <c r="A11255" s="6">
        <v>17</v>
      </c>
      <c r="B11255" s="6">
        <v>5</v>
      </c>
      <c r="C11255" s="6">
        <v>29</v>
      </c>
      <c r="D11255" s="6">
        <f t="shared" si="2275"/>
        <v>51</v>
      </c>
      <c r="E11255" s="5">
        <f t="shared" si="2276"/>
        <v>7733.3395360392033</v>
      </c>
      <c r="F11255" s="5">
        <f t="shared" si="2277"/>
        <v>169.71123193359369</v>
      </c>
      <c r="G11255" s="5">
        <f t="shared" si="2278"/>
        <v>1870.9683306758782</v>
      </c>
      <c r="H11255" s="5">
        <f t="shared" si="2279"/>
        <v>9774.0190986486759</v>
      </c>
      <c r="I11255" s="5">
        <f t="shared" si="2280"/>
        <v>720</v>
      </c>
      <c r="J11255" s="5">
        <f t="shared" si="2281"/>
        <v>9054.0190986486759</v>
      </c>
      <c r="K11255" s="2">
        <f t="shared" si="2282"/>
        <v>182187.83157376174</v>
      </c>
      <c r="L11255" s="2">
        <f t="shared" si="2283"/>
        <v>238370</v>
      </c>
      <c r="M11255" s="2">
        <f t="shared" si="2284"/>
        <v>42680</v>
      </c>
      <c r="N11255" s="6">
        <f t="shared" si="2285"/>
        <v>0</v>
      </c>
      <c r="O11255" s="2">
        <f t="shared" si="2286"/>
        <v>-6497.8315737617377</v>
      </c>
      <c r="P11255" s="2" t="str">
        <f t="shared" si="2287"/>
        <v/>
      </c>
    </row>
    <row r="11256" spans="1:16">
      <c r="A11256" s="6">
        <v>17</v>
      </c>
      <c r="B11256" s="6">
        <v>5</v>
      </c>
      <c r="C11256" s="6">
        <v>30</v>
      </c>
      <c r="D11256" s="6">
        <f t="shared" si="2275"/>
        <v>52</v>
      </c>
      <c r="E11256" s="5">
        <f t="shared" si="2276"/>
        <v>7733.3395360392033</v>
      </c>
      <c r="F11256" s="5">
        <f t="shared" si="2277"/>
        <v>169.71123193359369</v>
      </c>
      <c r="G11256" s="5">
        <f t="shared" si="2278"/>
        <v>1959.6780360096488</v>
      </c>
      <c r="H11256" s="5">
        <f t="shared" si="2279"/>
        <v>9862.7288039824452</v>
      </c>
      <c r="I11256" s="5">
        <f t="shared" si="2280"/>
        <v>720</v>
      </c>
      <c r="J11256" s="5">
        <f t="shared" si="2281"/>
        <v>9142.7288039824452</v>
      </c>
      <c r="K11256" s="2">
        <f t="shared" si="2282"/>
        <v>183727.93062469523</v>
      </c>
      <c r="L11256" s="2">
        <f t="shared" si="2283"/>
        <v>241070</v>
      </c>
      <c r="M11256" s="2">
        <f t="shared" si="2284"/>
        <v>43560</v>
      </c>
      <c r="N11256" s="6">
        <f t="shared" si="2285"/>
        <v>0</v>
      </c>
      <c r="O11256" s="2">
        <f t="shared" si="2286"/>
        <v>-6217.9306246952328</v>
      </c>
      <c r="P11256" s="2" t="str">
        <f t="shared" si="2287"/>
        <v/>
      </c>
    </row>
    <row r="11257" spans="1:16">
      <c r="A11257" s="6">
        <v>17</v>
      </c>
      <c r="B11257" s="6">
        <v>6</v>
      </c>
      <c r="C11257" s="6">
        <v>0</v>
      </c>
      <c r="D11257" s="6">
        <f t="shared" si="2275"/>
        <v>23</v>
      </c>
      <c r="E11257" s="5">
        <f t="shared" si="2276"/>
        <v>7733.3395360392033</v>
      </c>
      <c r="F11257" s="5">
        <f t="shared" si="2277"/>
        <v>208.74481527832023</v>
      </c>
      <c r="G11257" s="5">
        <f t="shared" si="2278"/>
        <v>0</v>
      </c>
      <c r="H11257" s="5">
        <f t="shared" si="2279"/>
        <v>7942.0843513175232</v>
      </c>
      <c r="I11257" s="5">
        <f t="shared" si="2280"/>
        <v>720</v>
      </c>
      <c r="J11257" s="5">
        <f t="shared" si="2281"/>
        <v>7222.0843513175232</v>
      </c>
      <c r="K11257" s="2">
        <f t="shared" si="2282"/>
        <v>150383.40887704032</v>
      </c>
      <c r="L11257" s="2">
        <f t="shared" si="2283"/>
        <v>162164</v>
      </c>
      <c r="M11257" s="2">
        <f t="shared" si="2284"/>
        <v>17600</v>
      </c>
      <c r="N11257" s="6">
        <f t="shared" si="2285"/>
        <v>0</v>
      </c>
      <c r="O11257" s="2">
        <f t="shared" si="2286"/>
        <v>-25819.408877040318</v>
      </c>
      <c r="P11257" s="2" t="str">
        <f t="shared" si="2287"/>
        <v/>
      </c>
    </row>
    <row r="11258" spans="1:16">
      <c r="A11258" s="6">
        <v>17</v>
      </c>
      <c r="B11258" s="6">
        <v>6</v>
      </c>
      <c r="C11258" s="6">
        <v>1</v>
      </c>
      <c r="D11258" s="6">
        <f t="shared" si="2275"/>
        <v>24</v>
      </c>
      <c r="E11258" s="5">
        <f t="shared" si="2276"/>
        <v>7733.3395360392033</v>
      </c>
      <c r="F11258" s="5">
        <f t="shared" si="2277"/>
        <v>208.74481527832023</v>
      </c>
      <c r="G11258" s="5">
        <f t="shared" si="2278"/>
        <v>45.5625</v>
      </c>
      <c r="H11258" s="5">
        <f t="shared" si="2279"/>
        <v>7987.6468513175232</v>
      </c>
      <c r="I11258" s="5">
        <f t="shared" si="2280"/>
        <v>720</v>
      </c>
      <c r="J11258" s="5">
        <f t="shared" si="2281"/>
        <v>7267.6468513175232</v>
      </c>
      <c r="K11258" s="2">
        <f t="shared" si="2282"/>
        <v>151174.42450204032</v>
      </c>
      <c r="L11258" s="2">
        <f t="shared" si="2283"/>
        <v>164864</v>
      </c>
      <c r="M11258" s="2">
        <f t="shared" si="2284"/>
        <v>18480</v>
      </c>
      <c r="N11258" s="6">
        <f t="shared" si="2285"/>
        <v>0</v>
      </c>
      <c r="O11258" s="2">
        <f t="shared" si="2286"/>
        <v>-24790.424502040318</v>
      </c>
      <c r="P11258" s="2" t="str">
        <f t="shared" si="2287"/>
        <v/>
      </c>
    </row>
    <row r="11259" spans="1:16">
      <c r="A11259" s="6">
        <v>17</v>
      </c>
      <c r="B11259" s="6">
        <v>6</v>
      </c>
      <c r="C11259" s="6">
        <v>2</v>
      </c>
      <c r="D11259" s="6">
        <f t="shared" si="2275"/>
        <v>25</v>
      </c>
      <c r="E11259" s="5">
        <f t="shared" si="2276"/>
        <v>7733.3395360392033</v>
      </c>
      <c r="F11259" s="5">
        <f t="shared" si="2277"/>
        <v>208.74481527832023</v>
      </c>
      <c r="G11259" s="5">
        <f t="shared" si="2278"/>
        <v>92.264062499999994</v>
      </c>
      <c r="H11259" s="5">
        <f t="shared" si="2279"/>
        <v>8034.3484138175236</v>
      </c>
      <c r="I11259" s="5">
        <f t="shared" si="2280"/>
        <v>720</v>
      </c>
      <c r="J11259" s="5">
        <f t="shared" si="2281"/>
        <v>7314.3484138175236</v>
      </c>
      <c r="K11259" s="2">
        <f t="shared" si="2282"/>
        <v>151985.21551766532</v>
      </c>
      <c r="L11259" s="2">
        <f t="shared" si="2283"/>
        <v>167564</v>
      </c>
      <c r="M11259" s="2">
        <f t="shared" si="2284"/>
        <v>19360</v>
      </c>
      <c r="N11259" s="6">
        <f t="shared" si="2285"/>
        <v>0</v>
      </c>
      <c r="O11259" s="2">
        <f t="shared" si="2286"/>
        <v>-23781.215517665318</v>
      </c>
      <c r="P11259" s="2" t="str">
        <f t="shared" si="2287"/>
        <v/>
      </c>
    </row>
    <row r="11260" spans="1:16">
      <c r="A11260" s="6">
        <v>17</v>
      </c>
      <c r="B11260" s="6">
        <v>6</v>
      </c>
      <c r="C11260" s="6">
        <v>3</v>
      </c>
      <c r="D11260" s="6">
        <f t="shared" si="2275"/>
        <v>26</v>
      </c>
      <c r="E11260" s="5">
        <f t="shared" si="2276"/>
        <v>7733.3395360392033</v>
      </c>
      <c r="F11260" s="5">
        <f t="shared" si="2277"/>
        <v>208.74481527832023</v>
      </c>
      <c r="G11260" s="5">
        <f t="shared" si="2278"/>
        <v>140.12604492187498</v>
      </c>
      <c r="H11260" s="5">
        <f t="shared" si="2279"/>
        <v>8082.2103962393985</v>
      </c>
      <c r="I11260" s="5">
        <f t="shared" si="2280"/>
        <v>720</v>
      </c>
      <c r="J11260" s="5">
        <f t="shared" si="2281"/>
        <v>7362.2103962393985</v>
      </c>
      <c r="K11260" s="2">
        <f t="shared" si="2282"/>
        <v>152816.15271248954</v>
      </c>
      <c r="L11260" s="2">
        <f t="shared" si="2283"/>
        <v>170264</v>
      </c>
      <c r="M11260" s="2">
        <f t="shared" si="2284"/>
        <v>20240</v>
      </c>
      <c r="N11260" s="6">
        <f t="shared" si="2285"/>
        <v>0</v>
      </c>
      <c r="O11260" s="2">
        <f t="shared" si="2286"/>
        <v>-22792.152712489536</v>
      </c>
      <c r="P11260" s="2" t="str">
        <f t="shared" si="2287"/>
        <v/>
      </c>
    </row>
    <row r="11261" spans="1:16">
      <c r="A11261" s="6">
        <v>17</v>
      </c>
      <c r="B11261" s="6">
        <v>6</v>
      </c>
      <c r="C11261" s="6">
        <v>4</v>
      </c>
      <c r="D11261" s="6">
        <f t="shared" si="2275"/>
        <v>27</v>
      </c>
      <c r="E11261" s="5">
        <f t="shared" si="2276"/>
        <v>7733.3395360392033</v>
      </c>
      <c r="F11261" s="5">
        <f t="shared" si="2277"/>
        <v>208.74481527832023</v>
      </c>
      <c r="G11261" s="5">
        <f t="shared" si="2278"/>
        <v>189.17016064453125</v>
      </c>
      <c r="H11261" s="5">
        <f t="shared" si="2279"/>
        <v>8131.2545119620545</v>
      </c>
      <c r="I11261" s="5">
        <f t="shared" si="2280"/>
        <v>720</v>
      </c>
      <c r="J11261" s="5">
        <f t="shared" si="2281"/>
        <v>7411.2545119620545</v>
      </c>
      <c r="K11261" s="2">
        <f t="shared" si="2282"/>
        <v>153667.61305489676</v>
      </c>
      <c r="L11261" s="2">
        <f t="shared" si="2283"/>
        <v>172964</v>
      </c>
      <c r="M11261" s="2">
        <f t="shared" si="2284"/>
        <v>21120</v>
      </c>
      <c r="N11261" s="6">
        <f t="shared" si="2285"/>
        <v>0</v>
      </c>
      <c r="O11261" s="2">
        <f t="shared" si="2286"/>
        <v>-21823.613054896763</v>
      </c>
      <c r="P11261" s="2" t="str">
        <f t="shared" si="2287"/>
        <v/>
      </c>
    </row>
    <row r="11262" spans="1:16">
      <c r="A11262" s="6">
        <v>17</v>
      </c>
      <c r="B11262" s="6">
        <v>6</v>
      </c>
      <c r="C11262" s="6">
        <v>5</v>
      </c>
      <c r="D11262" s="6">
        <f t="shared" si="2275"/>
        <v>28</v>
      </c>
      <c r="E11262" s="5">
        <f t="shared" si="2276"/>
        <v>7733.3395360392033</v>
      </c>
      <c r="F11262" s="5">
        <f t="shared" si="2277"/>
        <v>208.74481527832023</v>
      </c>
      <c r="G11262" s="5">
        <f t="shared" si="2278"/>
        <v>239.41848456573481</v>
      </c>
      <c r="H11262" s="5">
        <f t="shared" si="2279"/>
        <v>8181.5028358832578</v>
      </c>
      <c r="I11262" s="5">
        <f t="shared" si="2280"/>
        <v>720</v>
      </c>
      <c r="J11262" s="5">
        <f t="shared" si="2281"/>
        <v>7461.5028358832578</v>
      </c>
      <c r="K11262" s="2">
        <f t="shared" si="2282"/>
        <v>154539.97978963988</v>
      </c>
      <c r="L11262" s="2">
        <f t="shared" si="2283"/>
        <v>175664</v>
      </c>
      <c r="M11262" s="2">
        <f t="shared" si="2284"/>
        <v>22000</v>
      </c>
      <c r="N11262" s="6">
        <f t="shared" si="2285"/>
        <v>0</v>
      </c>
      <c r="O11262" s="2">
        <f t="shared" si="2286"/>
        <v>-20875.979789639881</v>
      </c>
      <c r="P11262" s="2" t="str">
        <f t="shared" si="2287"/>
        <v/>
      </c>
    </row>
    <row r="11263" spans="1:16">
      <c r="A11263" s="6">
        <v>17</v>
      </c>
      <c r="B11263" s="6">
        <v>6</v>
      </c>
      <c r="C11263" s="6">
        <v>6</v>
      </c>
      <c r="D11263" s="6">
        <f t="shared" si="2275"/>
        <v>29</v>
      </c>
      <c r="E11263" s="5">
        <f t="shared" si="2276"/>
        <v>7733.3395360392033</v>
      </c>
      <c r="F11263" s="5">
        <f t="shared" si="2277"/>
        <v>208.74481527832023</v>
      </c>
      <c r="G11263" s="5">
        <f t="shared" si="2278"/>
        <v>290.89345874736784</v>
      </c>
      <c r="H11263" s="5">
        <f t="shared" si="2279"/>
        <v>8232.9778100648909</v>
      </c>
      <c r="I11263" s="5">
        <f t="shared" si="2280"/>
        <v>720</v>
      </c>
      <c r="J11263" s="5">
        <f t="shared" si="2281"/>
        <v>7512.9778100648909</v>
      </c>
      <c r="K11263" s="2">
        <f t="shared" si="2282"/>
        <v>155433.6425358488</v>
      </c>
      <c r="L11263" s="2">
        <f t="shared" si="2283"/>
        <v>178364</v>
      </c>
      <c r="M11263" s="2">
        <f t="shared" si="2284"/>
        <v>22880</v>
      </c>
      <c r="N11263" s="6">
        <f t="shared" si="2285"/>
        <v>0</v>
      </c>
      <c r="O11263" s="2">
        <f t="shared" si="2286"/>
        <v>-19949.642535848805</v>
      </c>
      <c r="P11263" s="2" t="str">
        <f t="shared" si="2287"/>
        <v/>
      </c>
    </row>
    <row r="11264" spans="1:16">
      <c r="A11264" s="6">
        <v>17</v>
      </c>
      <c r="B11264" s="6">
        <v>6</v>
      </c>
      <c r="C11264" s="6">
        <v>7</v>
      </c>
      <c r="D11264" s="6">
        <f t="shared" si="2275"/>
        <v>30</v>
      </c>
      <c r="E11264" s="5">
        <f t="shared" si="2276"/>
        <v>7733.3395360392033</v>
      </c>
      <c r="F11264" s="5">
        <f t="shared" si="2277"/>
        <v>208.74481527832023</v>
      </c>
      <c r="G11264" s="5">
        <f t="shared" si="2278"/>
        <v>343.61789814532818</v>
      </c>
      <c r="H11264" s="5">
        <f t="shared" si="2279"/>
        <v>8285.7022494628509</v>
      </c>
      <c r="I11264" s="5">
        <f t="shared" si="2280"/>
        <v>720</v>
      </c>
      <c r="J11264" s="5">
        <f t="shared" si="2281"/>
        <v>7565.7022494628509</v>
      </c>
      <c r="K11264" s="2">
        <f t="shared" si="2282"/>
        <v>156348.99738650784</v>
      </c>
      <c r="L11264" s="2">
        <f t="shared" si="2283"/>
        <v>181064</v>
      </c>
      <c r="M11264" s="2">
        <f t="shared" si="2284"/>
        <v>23760</v>
      </c>
      <c r="N11264" s="6">
        <f t="shared" si="2285"/>
        <v>0</v>
      </c>
      <c r="O11264" s="2">
        <f t="shared" si="2286"/>
        <v>-19044.997386507835</v>
      </c>
      <c r="P11264" s="2" t="str">
        <f t="shared" si="2287"/>
        <v/>
      </c>
    </row>
    <row r="11265" spans="1:16">
      <c r="A11265" s="6">
        <v>17</v>
      </c>
      <c r="B11265" s="6">
        <v>6</v>
      </c>
      <c r="C11265" s="6">
        <v>8</v>
      </c>
      <c r="D11265" s="6">
        <f t="shared" si="2275"/>
        <v>31</v>
      </c>
      <c r="E11265" s="5">
        <f t="shared" si="2276"/>
        <v>7733.3395360392033</v>
      </c>
      <c r="F11265" s="5">
        <f t="shared" si="2277"/>
        <v>208.74481527832023</v>
      </c>
      <c r="G11265" s="5">
        <f t="shared" si="2278"/>
        <v>397.61499642530839</v>
      </c>
      <c r="H11265" s="5">
        <f t="shared" si="2279"/>
        <v>8339.6993477428314</v>
      </c>
      <c r="I11265" s="5">
        <f t="shared" si="2280"/>
        <v>720</v>
      </c>
      <c r="J11265" s="5">
        <f t="shared" si="2281"/>
        <v>7619.6993477428314</v>
      </c>
      <c r="K11265" s="2">
        <f t="shared" si="2282"/>
        <v>157286.44700942416</v>
      </c>
      <c r="L11265" s="2">
        <f t="shared" si="2283"/>
        <v>183764</v>
      </c>
      <c r="M11265" s="2">
        <f t="shared" si="2284"/>
        <v>24640</v>
      </c>
      <c r="N11265" s="6">
        <f t="shared" si="2285"/>
        <v>0</v>
      </c>
      <c r="O11265" s="2">
        <f t="shared" si="2286"/>
        <v>-18162.447009424155</v>
      </c>
      <c r="P11265" s="2" t="str">
        <f t="shared" si="2287"/>
        <v/>
      </c>
    </row>
    <row r="11266" spans="1:16">
      <c r="A11266" s="6">
        <v>17</v>
      </c>
      <c r="B11266" s="6">
        <v>6</v>
      </c>
      <c r="C11266" s="6">
        <v>9</v>
      </c>
      <c r="D11266" s="6">
        <f t="shared" si="2275"/>
        <v>32</v>
      </c>
      <c r="E11266" s="5">
        <f t="shared" si="2276"/>
        <v>7733.3395360392033</v>
      </c>
      <c r="F11266" s="5">
        <f t="shared" si="2277"/>
        <v>208.74481527832023</v>
      </c>
      <c r="G11266" s="5">
        <f t="shared" si="2278"/>
        <v>452.90833186570285</v>
      </c>
      <c r="H11266" s="5">
        <f t="shared" si="2279"/>
        <v>8394.9926831832254</v>
      </c>
      <c r="I11266" s="5">
        <f t="shared" si="2280"/>
        <v>720</v>
      </c>
      <c r="J11266" s="5">
        <f t="shared" si="2281"/>
        <v>7674.9926831832254</v>
      </c>
      <c r="K11266" s="2">
        <f t="shared" si="2282"/>
        <v>158246.40074970876</v>
      </c>
      <c r="L11266" s="2">
        <f t="shared" si="2283"/>
        <v>186464</v>
      </c>
      <c r="M11266" s="2">
        <f t="shared" si="2284"/>
        <v>25520</v>
      </c>
      <c r="N11266" s="6">
        <f t="shared" si="2285"/>
        <v>0</v>
      </c>
      <c r="O11266" s="2">
        <f t="shared" si="2286"/>
        <v>-17302.400749708759</v>
      </c>
      <c r="P11266" s="2" t="str">
        <f t="shared" si="2287"/>
        <v/>
      </c>
    </row>
    <row r="11267" spans="1:16">
      <c r="A11267" s="6">
        <v>17</v>
      </c>
      <c r="B11267" s="6">
        <v>6</v>
      </c>
      <c r="C11267" s="6">
        <v>10</v>
      </c>
      <c r="D11267" s="6">
        <f t="shared" si="2275"/>
        <v>33</v>
      </c>
      <c r="E11267" s="5">
        <f t="shared" si="2276"/>
        <v>7733.3395360392033</v>
      </c>
      <c r="F11267" s="5">
        <f t="shared" si="2277"/>
        <v>208.74481527832023</v>
      </c>
      <c r="G11267" s="5">
        <f t="shared" si="2278"/>
        <v>509.52187334891573</v>
      </c>
      <c r="H11267" s="5">
        <f t="shared" si="2279"/>
        <v>8451.6062246664387</v>
      </c>
      <c r="I11267" s="5">
        <f t="shared" si="2280"/>
        <v>720</v>
      </c>
      <c r="J11267" s="5">
        <f t="shared" si="2281"/>
        <v>7731.6062246664387</v>
      </c>
      <c r="K11267" s="2">
        <f t="shared" si="2282"/>
        <v>159229.27473379235</v>
      </c>
      <c r="L11267" s="2">
        <f t="shared" si="2283"/>
        <v>189164</v>
      </c>
      <c r="M11267" s="2">
        <f t="shared" si="2284"/>
        <v>26400</v>
      </c>
      <c r="N11267" s="6">
        <f t="shared" si="2285"/>
        <v>0</v>
      </c>
      <c r="O11267" s="2">
        <f t="shared" si="2286"/>
        <v>-16465.27473379235</v>
      </c>
      <c r="P11267" s="2" t="str">
        <f t="shared" si="2287"/>
        <v/>
      </c>
    </row>
    <row r="11268" spans="1:16">
      <c r="A11268" s="6">
        <v>17</v>
      </c>
      <c r="B11268" s="6">
        <v>6</v>
      </c>
      <c r="C11268" s="6">
        <v>11</v>
      </c>
      <c r="D11268" s="6">
        <f t="shared" ref="D11268:D11331" si="2288">A11268+B11268+C11268</f>
        <v>34</v>
      </c>
      <c r="E11268" s="5">
        <f t="shared" ref="E11268:E11331" si="2289">IF(A11268=0,0,A11268*LABOR_HRS_WK_TOM*SEASON_WEEKS*(1+DIM_PCT_TOM)^A11268)</f>
        <v>7733.3395360392033</v>
      </c>
      <c r="F11268" s="5">
        <f t="shared" ref="F11268:F11331" si="2290">IF(B11268=0,0,B11268*LABOR_HRS_WK_CAR*SEASON_WEEKS*(1+DIM_PCT_CAR)^B11268)</f>
        <v>208.74481527832023</v>
      </c>
      <c r="G11268" s="5">
        <f t="shared" ref="G11268:G11331" si="2291">IF(C11268=0,0,C11268*LABOR_HRS_WK_MES*SEASON_WEEKS*(1+DIM_PCT_MES)^C11268)</f>
        <v>567.47998644235474</v>
      </c>
      <c r="H11268" s="5">
        <f t="shared" ref="H11268:H11331" si="2292">E11268+F11268+G11268</f>
        <v>8509.5643377598772</v>
      </c>
      <c r="I11268" s="5">
        <f t="shared" ref="I11268:I11331" si="2293">MIN(H11268,FARMER_HRS)</f>
        <v>720</v>
      </c>
      <c r="J11268" s="5">
        <f t="shared" ref="J11268:J11331" si="2294">MAX(0,H11268-FARMER_HRS)</f>
        <v>7789.5643377598772</v>
      </c>
      <c r="K11268" s="2">
        <f t="shared" ref="K11268:K11331" si="2295">I11268*FARMER_RATE+J11268*TEMP_WORKER_RATE</f>
        <v>160235.49197499786</v>
      </c>
      <c r="L11268" s="2">
        <f t="shared" ref="L11268:L11331" si="2296">A11268*PRICE_TOM+B11268*PRICE_CAR+C11268*PRICE_MES</f>
        <v>191864</v>
      </c>
      <c r="M11268" s="2">
        <f t="shared" ref="M11268:M11331" si="2297">A11268*FERT_BED_TOM+B11268*FERT_BED_CAR+C11268*FERT_BED_MES</f>
        <v>27280</v>
      </c>
      <c r="N11268" s="6">
        <f t="shared" ref="N11268:N11331" si="2298">IF(AND(D11268&lt;=TOTAL_BEDS,J11268&lt;=TEMP_WORKER_MAX*TEMP_WORKER_HRS),1,0)</f>
        <v>0</v>
      </c>
      <c r="O11268" s="2">
        <f t="shared" ref="O11268:O11331" si="2299">L11268-M11268-K11268-FIXED_COSTS</f>
        <v>-15651.491974997858</v>
      </c>
      <c r="P11268" s="2" t="str">
        <f t="shared" ref="P11268:P11331" si="2300">IF(N11268=1,O11268,"")</f>
        <v/>
      </c>
    </row>
    <row r="11269" spans="1:16">
      <c r="A11269" s="6">
        <v>17</v>
      </c>
      <c r="B11269" s="6">
        <v>6</v>
      </c>
      <c r="C11269" s="6">
        <v>12</v>
      </c>
      <c r="D11269" s="6">
        <f t="shared" si="2288"/>
        <v>35</v>
      </c>
      <c r="E11269" s="5">
        <f t="shared" si="2289"/>
        <v>7733.3395360392033</v>
      </c>
      <c r="F11269" s="5">
        <f t="shared" si="2290"/>
        <v>208.74481527832023</v>
      </c>
      <c r="G11269" s="5">
        <f t="shared" si="2291"/>
        <v>626.80743957041921</v>
      </c>
      <c r="H11269" s="5">
        <f t="shared" si="2292"/>
        <v>8568.891790887943</v>
      </c>
      <c r="I11269" s="5">
        <f t="shared" si="2293"/>
        <v>720</v>
      </c>
      <c r="J11269" s="5">
        <f t="shared" si="2294"/>
        <v>7848.891790887943</v>
      </c>
      <c r="K11269" s="2">
        <f t="shared" si="2295"/>
        <v>161265.48248069346</v>
      </c>
      <c r="L11269" s="2">
        <f t="shared" si="2296"/>
        <v>194564</v>
      </c>
      <c r="M11269" s="2">
        <f t="shared" si="2297"/>
        <v>28160</v>
      </c>
      <c r="N11269" s="6">
        <f t="shared" si="2298"/>
        <v>0</v>
      </c>
      <c r="O11269" s="2">
        <f t="shared" si="2299"/>
        <v>-14861.482480693463</v>
      </c>
      <c r="P11269" s="2" t="str">
        <f t="shared" si="2300"/>
        <v/>
      </c>
    </row>
    <row r="11270" spans="1:16">
      <c r="A11270" s="6">
        <v>17</v>
      </c>
      <c r="B11270" s="6">
        <v>6</v>
      </c>
      <c r="C11270" s="6">
        <v>13</v>
      </c>
      <c r="D11270" s="6">
        <f t="shared" si="2288"/>
        <v>36</v>
      </c>
      <c r="E11270" s="5">
        <f t="shared" si="2289"/>
        <v>7733.3395360392033</v>
      </c>
      <c r="F11270" s="5">
        <f t="shared" si="2290"/>
        <v>208.74481527832023</v>
      </c>
      <c r="G11270" s="5">
        <f t="shared" si="2291"/>
        <v>687.52941027880343</v>
      </c>
      <c r="H11270" s="5">
        <f t="shared" si="2292"/>
        <v>8629.6137615963271</v>
      </c>
      <c r="I11270" s="5">
        <f t="shared" si="2293"/>
        <v>720</v>
      </c>
      <c r="J11270" s="5">
        <f t="shared" si="2294"/>
        <v>7909.6137615963271</v>
      </c>
      <c r="K11270" s="2">
        <f t="shared" si="2295"/>
        <v>162319.68336104735</v>
      </c>
      <c r="L11270" s="2">
        <f t="shared" si="2296"/>
        <v>197264</v>
      </c>
      <c r="M11270" s="2">
        <f t="shared" si="2297"/>
        <v>29040</v>
      </c>
      <c r="N11270" s="6">
        <f t="shared" si="2298"/>
        <v>0</v>
      </c>
      <c r="O11270" s="2">
        <f t="shared" si="2299"/>
        <v>-14095.683361047355</v>
      </c>
      <c r="P11270" s="2" t="str">
        <f t="shared" si="2300"/>
        <v/>
      </c>
    </row>
    <row r="11271" spans="1:16">
      <c r="A11271" s="6">
        <v>17</v>
      </c>
      <c r="B11271" s="6">
        <v>6</v>
      </c>
      <c r="C11271" s="6">
        <v>14</v>
      </c>
      <c r="D11271" s="6">
        <f t="shared" si="2288"/>
        <v>37</v>
      </c>
      <c r="E11271" s="5">
        <f t="shared" si="2289"/>
        <v>7733.3395360392033</v>
      </c>
      <c r="F11271" s="5">
        <f t="shared" si="2290"/>
        <v>208.74481527832023</v>
      </c>
      <c r="G11271" s="5">
        <f t="shared" si="2291"/>
        <v>749.67149159246469</v>
      </c>
      <c r="H11271" s="5">
        <f t="shared" si="2292"/>
        <v>8691.7558429099881</v>
      </c>
      <c r="I11271" s="5">
        <f t="shared" si="2293"/>
        <v>720</v>
      </c>
      <c r="J11271" s="5">
        <f t="shared" si="2294"/>
        <v>7971.7558429099881</v>
      </c>
      <c r="K11271" s="2">
        <f t="shared" si="2295"/>
        <v>163398.53893940951</v>
      </c>
      <c r="L11271" s="2">
        <f t="shared" si="2296"/>
        <v>199964</v>
      </c>
      <c r="M11271" s="2">
        <f t="shared" si="2297"/>
        <v>29920</v>
      </c>
      <c r="N11271" s="6">
        <f t="shared" si="2298"/>
        <v>0</v>
      </c>
      <c r="O11271" s="2">
        <f t="shared" si="2299"/>
        <v>-13354.538939409511</v>
      </c>
      <c r="P11271" s="2" t="str">
        <f t="shared" si="2300"/>
        <v/>
      </c>
    </row>
    <row r="11272" spans="1:16">
      <c r="A11272" s="6">
        <v>17</v>
      </c>
      <c r="B11272" s="6">
        <v>6</v>
      </c>
      <c r="C11272" s="6">
        <v>15</v>
      </c>
      <c r="D11272" s="6">
        <f t="shared" si="2288"/>
        <v>38</v>
      </c>
      <c r="E11272" s="5">
        <f t="shared" si="2289"/>
        <v>7733.3395360392033</v>
      </c>
      <c r="F11272" s="5">
        <f t="shared" si="2290"/>
        <v>208.74481527832023</v>
      </c>
      <c r="G11272" s="5">
        <f t="shared" si="2291"/>
        <v>813.25969846861108</v>
      </c>
      <c r="H11272" s="5">
        <f t="shared" si="2292"/>
        <v>8755.3440497861338</v>
      </c>
      <c r="I11272" s="5">
        <f t="shared" si="2293"/>
        <v>720</v>
      </c>
      <c r="J11272" s="5">
        <f t="shared" si="2294"/>
        <v>8035.3440497861338</v>
      </c>
      <c r="K11272" s="2">
        <f t="shared" si="2295"/>
        <v>164502.50086434261</v>
      </c>
      <c r="L11272" s="2">
        <f t="shared" si="2296"/>
        <v>202664</v>
      </c>
      <c r="M11272" s="2">
        <f t="shared" si="2297"/>
        <v>30800</v>
      </c>
      <c r="N11272" s="6">
        <f t="shared" si="2298"/>
        <v>0</v>
      </c>
      <c r="O11272" s="2">
        <f t="shared" si="2299"/>
        <v>-12638.500864342612</v>
      </c>
      <c r="P11272" s="2" t="str">
        <f t="shared" si="2300"/>
        <v/>
      </c>
    </row>
    <row r="11273" spans="1:16">
      <c r="A11273" s="6">
        <v>17</v>
      </c>
      <c r="B11273" s="6">
        <v>6</v>
      </c>
      <c r="C11273" s="6">
        <v>16</v>
      </c>
      <c r="D11273" s="6">
        <f t="shared" si="2288"/>
        <v>39</v>
      </c>
      <c r="E11273" s="5">
        <f t="shared" si="2289"/>
        <v>7733.3395360392033</v>
      </c>
      <c r="F11273" s="5">
        <f t="shared" si="2290"/>
        <v>208.74481527832023</v>
      </c>
      <c r="G11273" s="5">
        <f t="shared" si="2291"/>
        <v>878.32047434610013</v>
      </c>
      <c r="H11273" s="5">
        <f t="shared" si="2292"/>
        <v>8820.4048256636233</v>
      </c>
      <c r="I11273" s="5">
        <f t="shared" si="2293"/>
        <v>720</v>
      </c>
      <c r="J11273" s="5">
        <f t="shared" si="2294"/>
        <v>8100.4048256636233</v>
      </c>
      <c r="K11273" s="2">
        <f t="shared" si="2295"/>
        <v>165632.02822332678</v>
      </c>
      <c r="L11273" s="2">
        <f t="shared" si="2296"/>
        <v>205364</v>
      </c>
      <c r="M11273" s="2">
        <f t="shared" si="2297"/>
        <v>31680</v>
      </c>
      <c r="N11273" s="6">
        <f t="shared" si="2298"/>
        <v>0</v>
      </c>
      <c r="O11273" s="2">
        <f t="shared" si="2299"/>
        <v>-11948.028223326779</v>
      </c>
      <c r="P11273" s="2" t="str">
        <f t="shared" si="2300"/>
        <v/>
      </c>
    </row>
    <row r="11274" spans="1:16">
      <c r="A11274" s="6">
        <v>17</v>
      </c>
      <c r="B11274" s="6">
        <v>6</v>
      </c>
      <c r="C11274" s="6">
        <v>17</v>
      </c>
      <c r="D11274" s="6">
        <f t="shared" si="2288"/>
        <v>40</v>
      </c>
      <c r="E11274" s="5">
        <f t="shared" si="2289"/>
        <v>7733.3395360392033</v>
      </c>
      <c r="F11274" s="5">
        <f t="shared" si="2290"/>
        <v>208.74481527832023</v>
      </c>
      <c r="G11274" s="5">
        <f t="shared" si="2291"/>
        <v>944.88069779264049</v>
      </c>
      <c r="H11274" s="5">
        <f t="shared" si="2292"/>
        <v>8886.9650491101638</v>
      </c>
      <c r="I11274" s="5">
        <f t="shared" si="2293"/>
        <v>720</v>
      </c>
      <c r="J11274" s="5">
        <f t="shared" si="2294"/>
        <v>8166.9650491101638</v>
      </c>
      <c r="K11274" s="2">
        <f t="shared" si="2295"/>
        <v>166787.58765816255</v>
      </c>
      <c r="L11274" s="2">
        <f t="shared" si="2296"/>
        <v>208064</v>
      </c>
      <c r="M11274" s="2">
        <f t="shared" si="2297"/>
        <v>32560</v>
      </c>
      <c r="N11274" s="6">
        <f t="shared" si="2298"/>
        <v>0</v>
      </c>
      <c r="O11274" s="2">
        <f t="shared" si="2299"/>
        <v>-11283.587658162549</v>
      </c>
      <c r="P11274" s="2" t="str">
        <f t="shared" si="2300"/>
        <v/>
      </c>
    </row>
    <row r="11275" spans="1:16">
      <c r="A11275" s="6">
        <v>17</v>
      </c>
      <c r="B11275" s="6">
        <v>6</v>
      </c>
      <c r="C11275" s="6">
        <v>18</v>
      </c>
      <c r="D11275" s="6">
        <f t="shared" si="2288"/>
        <v>41</v>
      </c>
      <c r="E11275" s="5">
        <f t="shared" si="2289"/>
        <v>7733.3395360392033</v>
      </c>
      <c r="F11275" s="5">
        <f t="shared" si="2290"/>
        <v>208.74481527832023</v>
      </c>
      <c r="G11275" s="5">
        <f t="shared" si="2291"/>
        <v>1012.9676892512279</v>
      </c>
      <c r="H11275" s="5">
        <f t="shared" si="2292"/>
        <v>8955.0520405687512</v>
      </c>
      <c r="I11275" s="5">
        <f t="shared" si="2293"/>
        <v>720</v>
      </c>
      <c r="J11275" s="5">
        <f t="shared" si="2294"/>
        <v>8235.0520405687512</v>
      </c>
      <c r="K11275" s="2">
        <f t="shared" si="2295"/>
        <v>167969.65348209636</v>
      </c>
      <c r="L11275" s="2">
        <f t="shared" si="2296"/>
        <v>210764</v>
      </c>
      <c r="M11275" s="2">
        <f t="shared" si="2297"/>
        <v>33440</v>
      </c>
      <c r="N11275" s="6">
        <f t="shared" si="2298"/>
        <v>0</v>
      </c>
      <c r="O11275" s="2">
        <f t="shared" si="2299"/>
        <v>-10645.653482096357</v>
      </c>
      <c r="P11275" s="2" t="str">
        <f t="shared" si="2300"/>
        <v/>
      </c>
    </row>
    <row r="11276" spans="1:16">
      <c r="A11276" s="6">
        <v>17</v>
      </c>
      <c r="B11276" s="6">
        <v>6</v>
      </c>
      <c r="C11276" s="6">
        <v>19</v>
      </c>
      <c r="D11276" s="6">
        <f t="shared" si="2288"/>
        <v>42</v>
      </c>
      <c r="E11276" s="5">
        <f t="shared" si="2289"/>
        <v>7733.3395360392033</v>
      </c>
      <c r="F11276" s="5">
        <f t="shared" si="2290"/>
        <v>208.74481527832023</v>
      </c>
      <c r="G11276" s="5">
        <f t="shared" si="2291"/>
        <v>1082.6092178872495</v>
      </c>
      <c r="H11276" s="5">
        <f t="shared" si="2292"/>
        <v>9024.6935692047737</v>
      </c>
      <c r="I11276" s="5">
        <f t="shared" si="2293"/>
        <v>720</v>
      </c>
      <c r="J11276" s="5">
        <f t="shared" si="2294"/>
        <v>8304.6935692047737</v>
      </c>
      <c r="K11276" s="2">
        <f t="shared" si="2295"/>
        <v>169178.707798694</v>
      </c>
      <c r="L11276" s="2">
        <f t="shared" si="2296"/>
        <v>213464</v>
      </c>
      <c r="M11276" s="2">
        <f t="shared" si="2297"/>
        <v>34320</v>
      </c>
      <c r="N11276" s="6">
        <f t="shared" si="2298"/>
        <v>0</v>
      </c>
      <c r="O11276" s="2">
        <f t="shared" si="2299"/>
        <v>-10034.707798693998</v>
      </c>
      <c r="P11276" s="2" t="str">
        <f t="shared" si="2300"/>
        <v/>
      </c>
    </row>
    <row r="11277" spans="1:16">
      <c r="A11277" s="6">
        <v>17</v>
      </c>
      <c r="B11277" s="6">
        <v>6</v>
      </c>
      <c r="C11277" s="6">
        <v>20</v>
      </c>
      <c r="D11277" s="6">
        <f t="shared" si="2288"/>
        <v>43</v>
      </c>
      <c r="E11277" s="5">
        <f t="shared" si="2289"/>
        <v>7733.3395360392033</v>
      </c>
      <c r="F11277" s="5">
        <f t="shared" si="2290"/>
        <v>208.74481527832023</v>
      </c>
      <c r="G11277" s="5">
        <f t="shared" si="2291"/>
        <v>1153.8335085377266</v>
      </c>
      <c r="H11277" s="5">
        <f t="shared" si="2292"/>
        <v>9095.9178598552498</v>
      </c>
      <c r="I11277" s="5">
        <f t="shared" si="2293"/>
        <v>720</v>
      </c>
      <c r="J11277" s="5">
        <f t="shared" si="2294"/>
        <v>8375.9178598552498</v>
      </c>
      <c r="K11277" s="2">
        <f t="shared" si="2295"/>
        <v>170415.24062248698</v>
      </c>
      <c r="L11277" s="2">
        <f t="shared" si="2296"/>
        <v>216164</v>
      </c>
      <c r="M11277" s="2">
        <f t="shared" si="2297"/>
        <v>35200</v>
      </c>
      <c r="N11277" s="6">
        <f t="shared" si="2298"/>
        <v>0</v>
      </c>
      <c r="O11277" s="2">
        <f t="shared" si="2299"/>
        <v>-9451.2406224869774</v>
      </c>
      <c r="P11277" s="2" t="str">
        <f t="shared" si="2300"/>
        <v/>
      </c>
    </row>
    <row r="11278" spans="1:16">
      <c r="A11278" s="6">
        <v>17</v>
      </c>
      <c r="B11278" s="6">
        <v>6</v>
      </c>
      <c r="C11278" s="6">
        <v>21</v>
      </c>
      <c r="D11278" s="6">
        <f t="shared" si="2288"/>
        <v>44</v>
      </c>
      <c r="E11278" s="5">
        <f t="shared" si="2289"/>
        <v>7733.3395360392033</v>
      </c>
      <c r="F11278" s="5">
        <f t="shared" si="2290"/>
        <v>208.74481527832023</v>
      </c>
      <c r="G11278" s="5">
        <f t="shared" si="2291"/>
        <v>1226.6692487641703</v>
      </c>
      <c r="H11278" s="5">
        <f t="shared" si="2292"/>
        <v>9168.7536000816945</v>
      </c>
      <c r="I11278" s="5">
        <f t="shared" si="2293"/>
        <v>720</v>
      </c>
      <c r="J11278" s="5">
        <f t="shared" si="2294"/>
        <v>8448.7536000816945</v>
      </c>
      <c r="K11278" s="2">
        <f t="shared" si="2295"/>
        <v>171679.75000141832</v>
      </c>
      <c r="L11278" s="2">
        <f t="shared" si="2296"/>
        <v>218864</v>
      </c>
      <c r="M11278" s="2">
        <f t="shared" si="2297"/>
        <v>36080</v>
      </c>
      <c r="N11278" s="6">
        <f t="shared" si="2298"/>
        <v>0</v>
      </c>
      <c r="O11278" s="2">
        <f t="shared" si="2299"/>
        <v>-8895.750001418317</v>
      </c>
      <c r="P11278" s="2" t="str">
        <f t="shared" si="2300"/>
        <v/>
      </c>
    </row>
    <row r="11279" spans="1:16">
      <c r="A11279" s="6">
        <v>17</v>
      </c>
      <c r="B11279" s="6">
        <v>6</v>
      </c>
      <c r="C11279" s="6">
        <v>22</v>
      </c>
      <c r="D11279" s="6">
        <f t="shared" si="2288"/>
        <v>45</v>
      </c>
      <c r="E11279" s="5">
        <f t="shared" si="2289"/>
        <v>7733.3395360392033</v>
      </c>
      <c r="F11279" s="5">
        <f t="shared" si="2290"/>
        <v>208.74481527832023</v>
      </c>
      <c r="G11279" s="5">
        <f t="shared" si="2291"/>
        <v>1301.1455960105666</v>
      </c>
      <c r="H11279" s="5">
        <f t="shared" si="2292"/>
        <v>9243.2299473280891</v>
      </c>
      <c r="I11279" s="5">
        <f t="shared" si="2293"/>
        <v>720</v>
      </c>
      <c r="J11279" s="5">
        <f t="shared" si="2294"/>
        <v>8523.2299473280891</v>
      </c>
      <c r="K11279" s="2">
        <f t="shared" si="2295"/>
        <v>172972.74214111266</v>
      </c>
      <c r="L11279" s="2">
        <f t="shared" si="2296"/>
        <v>221564</v>
      </c>
      <c r="M11279" s="2">
        <f t="shared" si="2297"/>
        <v>36960</v>
      </c>
      <c r="N11279" s="6">
        <f t="shared" si="2298"/>
        <v>0</v>
      </c>
      <c r="O11279" s="2">
        <f t="shared" si="2299"/>
        <v>-8368.7421411126561</v>
      </c>
      <c r="P11279" s="2" t="str">
        <f t="shared" si="2300"/>
        <v/>
      </c>
    </row>
    <row r="11280" spans="1:16">
      <c r="A11280" s="6">
        <v>17</v>
      </c>
      <c r="B11280" s="6">
        <v>6</v>
      </c>
      <c r="C11280" s="6">
        <v>23</v>
      </c>
      <c r="D11280" s="6">
        <f t="shared" si="2288"/>
        <v>46</v>
      </c>
      <c r="E11280" s="5">
        <f t="shared" si="2289"/>
        <v>7733.3395360392033</v>
      </c>
      <c r="F11280" s="5">
        <f t="shared" si="2290"/>
        <v>208.74481527832023</v>
      </c>
      <c r="G11280" s="5">
        <f t="shared" si="2291"/>
        <v>1377.292184868003</v>
      </c>
      <c r="H11280" s="5">
        <f t="shared" si="2292"/>
        <v>9319.3765361855258</v>
      </c>
      <c r="I11280" s="5">
        <f t="shared" si="2293"/>
        <v>720</v>
      </c>
      <c r="J11280" s="5">
        <f t="shared" si="2294"/>
        <v>8599.3765361855258</v>
      </c>
      <c r="K11280" s="2">
        <f t="shared" si="2295"/>
        <v>174294.73153099872</v>
      </c>
      <c r="L11280" s="2">
        <f t="shared" si="2296"/>
        <v>224264</v>
      </c>
      <c r="M11280" s="2">
        <f t="shared" si="2297"/>
        <v>37840</v>
      </c>
      <c r="N11280" s="6">
        <f t="shared" si="2298"/>
        <v>0</v>
      </c>
      <c r="O11280" s="2">
        <f t="shared" si="2299"/>
        <v>-7870.7315309987171</v>
      </c>
      <c r="P11280" s="2" t="str">
        <f t="shared" si="2300"/>
        <v/>
      </c>
    </row>
    <row r="11281" spans="1:16">
      <c r="A11281" s="6">
        <v>17</v>
      </c>
      <c r="B11281" s="6">
        <v>6</v>
      </c>
      <c r="C11281" s="6">
        <v>24</v>
      </c>
      <c r="D11281" s="6">
        <f t="shared" si="2288"/>
        <v>47</v>
      </c>
      <c r="E11281" s="5">
        <f t="shared" si="2289"/>
        <v>7733.3395360392033</v>
      </c>
      <c r="F11281" s="5">
        <f t="shared" si="2290"/>
        <v>208.74481527832023</v>
      </c>
      <c r="G11281" s="5">
        <f t="shared" si="2291"/>
        <v>1455.1391344474989</v>
      </c>
      <c r="H11281" s="5">
        <f t="shared" si="2292"/>
        <v>9397.2234857650219</v>
      </c>
      <c r="I11281" s="5">
        <f t="shared" si="2293"/>
        <v>720</v>
      </c>
      <c r="J11281" s="5">
        <f t="shared" si="2294"/>
        <v>8677.2234857650219</v>
      </c>
      <c r="K11281" s="2">
        <f t="shared" si="2295"/>
        <v>175646.24107230941</v>
      </c>
      <c r="L11281" s="2">
        <f t="shared" si="2296"/>
        <v>226964</v>
      </c>
      <c r="M11281" s="2">
        <f t="shared" si="2297"/>
        <v>38720</v>
      </c>
      <c r="N11281" s="6">
        <f t="shared" si="2298"/>
        <v>0</v>
      </c>
      <c r="O11281" s="2">
        <f t="shared" si="2299"/>
        <v>-7402.2410723094072</v>
      </c>
      <c r="P11281" s="2" t="str">
        <f t="shared" si="2300"/>
        <v/>
      </c>
    </row>
    <row r="11282" spans="1:16">
      <c r="A11282" s="6">
        <v>17</v>
      </c>
      <c r="B11282" s="6">
        <v>6</v>
      </c>
      <c r="C11282" s="6">
        <v>25</v>
      </c>
      <c r="D11282" s="6">
        <f t="shared" si="2288"/>
        <v>48</v>
      </c>
      <c r="E11282" s="5">
        <f t="shared" si="2289"/>
        <v>7733.3395360392033</v>
      </c>
      <c r="F11282" s="5">
        <f t="shared" si="2290"/>
        <v>208.74481527832023</v>
      </c>
      <c r="G11282" s="5">
        <f t="shared" si="2291"/>
        <v>1534.7170558625965</v>
      </c>
      <c r="H11282" s="5">
        <f t="shared" si="2292"/>
        <v>9476.801407180119</v>
      </c>
      <c r="I11282" s="5">
        <f t="shared" si="2293"/>
        <v>720</v>
      </c>
      <c r="J11282" s="5">
        <f t="shared" si="2294"/>
        <v>8756.801407180119</v>
      </c>
      <c r="K11282" s="2">
        <f t="shared" si="2295"/>
        <v>177027.80220798816</v>
      </c>
      <c r="L11282" s="2">
        <f t="shared" si="2296"/>
        <v>229664</v>
      </c>
      <c r="M11282" s="2">
        <f t="shared" si="2297"/>
        <v>39600</v>
      </c>
      <c r="N11282" s="6">
        <f t="shared" si="2298"/>
        <v>0</v>
      </c>
      <c r="O11282" s="2">
        <f t="shared" si="2299"/>
        <v>-6963.802207988163</v>
      </c>
      <c r="P11282" s="2" t="str">
        <f t="shared" si="2300"/>
        <v/>
      </c>
    </row>
    <row r="11283" spans="1:16">
      <c r="A11283" s="6">
        <v>17</v>
      </c>
      <c r="B11283" s="6">
        <v>6</v>
      </c>
      <c r="C11283" s="6">
        <v>26</v>
      </c>
      <c r="D11283" s="6">
        <f t="shared" si="2288"/>
        <v>49</v>
      </c>
      <c r="E11283" s="5">
        <f t="shared" si="2289"/>
        <v>7733.3395360392033</v>
      </c>
      <c r="F11283" s="5">
        <f t="shared" si="2290"/>
        <v>208.74481527832023</v>
      </c>
      <c r="G11283" s="5">
        <f t="shared" si="2291"/>
        <v>1616.0570598233144</v>
      </c>
      <c r="H11283" s="5">
        <f t="shared" si="2292"/>
        <v>9558.1414111408376</v>
      </c>
      <c r="I11283" s="5">
        <f t="shared" si="2293"/>
        <v>720</v>
      </c>
      <c r="J11283" s="5">
        <f t="shared" si="2294"/>
        <v>8838.1414111408376</v>
      </c>
      <c r="K11283" s="2">
        <f t="shared" si="2295"/>
        <v>178439.95505452843</v>
      </c>
      <c r="L11283" s="2">
        <f t="shared" si="2296"/>
        <v>232364</v>
      </c>
      <c r="M11283" s="2">
        <f t="shared" si="2297"/>
        <v>40480</v>
      </c>
      <c r="N11283" s="6">
        <f t="shared" si="2298"/>
        <v>0</v>
      </c>
      <c r="O11283" s="2">
        <f t="shared" si="2299"/>
        <v>-6555.9550545284292</v>
      </c>
      <c r="P11283" s="2" t="str">
        <f t="shared" si="2300"/>
        <v/>
      </c>
    </row>
    <row r="11284" spans="1:16">
      <c r="A11284" s="6">
        <v>17</v>
      </c>
      <c r="B11284" s="6">
        <v>6</v>
      </c>
      <c r="C11284" s="6">
        <v>27</v>
      </c>
      <c r="D11284" s="6">
        <f t="shared" si="2288"/>
        <v>50</v>
      </c>
      <c r="E11284" s="5">
        <f t="shared" si="2289"/>
        <v>7733.3395360392033</v>
      </c>
      <c r="F11284" s="5">
        <f t="shared" si="2290"/>
        <v>208.74481527832023</v>
      </c>
      <c r="G11284" s="5">
        <f t="shared" si="2291"/>
        <v>1699.1907643430709</v>
      </c>
      <c r="H11284" s="5">
        <f t="shared" si="2292"/>
        <v>9641.2751156605937</v>
      </c>
      <c r="I11284" s="5">
        <f t="shared" si="2293"/>
        <v>720</v>
      </c>
      <c r="J11284" s="5">
        <f t="shared" si="2294"/>
        <v>8921.2751156605937</v>
      </c>
      <c r="K11284" s="2">
        <f t="shared" si="2295"/>
        <v>179883.24853577418</v>
      </c>
      <c r="L11284" s="2">
        <f t="shared" si="2296"/>
        <v>235064</v>
      </c>
      <c r="M11284" s="2">
        <f t="shared" si="2297"/>
        <v>41360</v>
      </c>
      <c r="N11284" s="6">
        <f t="shared" si="2298"/>
        <v>0</v>
      </c>
      <c r="O11284" s="2">
        <f t="shared" si="2299"/>
        <v>-6179.2485357741825</v>
      </c>
      <c r="P11284" s="2" t="str">
        <f t="shared" si="2300"/>
        <v/>
      </c>
    </row>
    <row r="11285" spans="1:16">
      <c r="A11285" s="6">
        <v>17</v>
      </c>
      <c r="B11285" s="6">
        <v>6</v>
      </c>
      <c r="C11285" s="6">
        <v>28</v>
      </c>
      <c r="D11285" s="6">
        <f t="shared" si="2288"/>
        <v>51</v>
      </c>
      <c r="E11285" s="5">
        <f t="shared" si="2289"/>
        <v>7733.3395360392033</v>
      </c>
      <c r="F11285" s="5">
        <f t="shared" si="2290"/>
        <v>208.74481527832023</v>
      </c>
      <c r="G11285" s="5">
        <f t="shared" si="2291"/>
        <v>1784.1503025602246</v>
      </c>
      <c r="H11285" s="5">
        <f t="shared" si="2292"/>
        <v>9726.2346538777474</v>
      </c>
      <c r="I11285" s="5">
        <f t="shared" si="2293"/>
        <v>720</v>
      </c>
      <c r="J11285" s="5">
        <f t="shared" si="2294"/>
        <v>9006.2346538777474</v>
      </c>
      <c r="K11285" s="2">
        <f t="shared" si="2295"/>
        <v>181358.2405187109</v>
      </c>
      <c r="L11285" s="2">
        <f t="shared" si="2296"/>
        <v>237764</v>
      </c>
      <c r="M11285" s="2">
        <f t="shared" si="2297"/>
        <v>42240</v>
      </c>
      <c r="N11285" s="6">
        <f t="shared" si="2298"/>
        <v>0</v>
      </c>
      <c r="O11285" s="2">
        <f t="shared" si="2299"/>
        <v>-5834.2405187108961</v>
      </c>
      <c r="P11285" s="2" t="str">
        <f t="shared" si="2300"/>
        <v/>
      </c>
    </row>
    <row r="11286" spans="1:16">
      <c r="A11286" s="6">
        <v>17</v>
      </c>
      <c r="B11286" s="6">
        <v>6</v>
      </c>
      <c r="C11286" s="6">
        <v>29</v>
      </c>
      <c r="D11286" s="6">
        <f t="shared" si="2288"/>
        <v>52</v>
      </c>
      <c r="E11286" s="5">
        <f t="shared" si="2289"/>
        <v>7733.3395360392033</v>
      </c>
      <c r="F11286" s="5">
        <f t="shared" si="2290"/>
        <v>208.74481527832023</v>
      </c>
      <c r="G11286" s="5">
        <f t="shared" si="2291"/>
        <v>1870.9683306758782</v>
      </c>
      <c r="H11286" s="5">
        <f t="shared" si="2292"/>
        <v>9813.0526819934021</v>
      </c>
      <c r="I11286" s="5">
        <f t="shared" si="2293"/>
        <v>720</v>
      </c>
      <c r="J11286" s="5">
        <f t="shared" si="2294"/>
        <v>9093.0526819934021</v>
      </c>
      <c r="K11286" s="2">
        <f t="shared" si="2295"/>
        <v>182865.49795127433</v>
      </c>
      <c r="L11286" s="2">
        <f t="shared" si="2296"/>
        <v>240464</v>
      </c>
      <c r="M11286" s="2">
        <f t="shared" si="2297"/>
        <v>43120</v>
      </c>
      <c r="N11286" s="6">
        <f t="shared" si="2298"/>
        <v>0</v>
      </c>
      <c r="O11286" s="2">
        <f t="shared" si="2299"/>
        <v>-5521.4979512743303</v>
      </c>
      <c r="P11286" s="2" t="str">
        <f t="shared" si="2300"/>
        <v/>
      </c>
    </row>
    <row r="11287" spans="1:16">
      <c r="A11287" s="6">
        <v>17</v>
      </c>
      <c r="B11287" s="6">
        <v>6</v>
      </c>
      <c r="C11287" s="6">
        <v>30</v>
      </c>
      <c r="D11287" s="6">
        <f t="shared" si="2288"/>
        <v>53</v>
      </c>
      <c r="E11287" s="5">
        <f t="shared" si="2289"/>
        <v>7733.3395360392033</v>
      </c>
      <c r="F11287" s="5">
        <f t="shared" si="2290"/>
        <v>208.74481527832023</v>
      </c>
      <c r="G11287" s="5">
        <f t="shared" si="2291"/>
        <v>1959.6780360096488</v>
      </c>
      <c r="H11287" s="5">
        <f t="shared" si="2292"/>
        <v>9901.7623873271714</v>
      </c>
      <c r="I11287" s="5">
        <f t="shared" si="2293"/>
        <v>720</v>
      </c>
      <c r="J11287" s="5">
        <f t="shared" si="2294"/>
        <v>9181.7623873271714</v>
      </c>
      <c r="K11287" s="2">
        <f t="shared" si="2295"/>
        <v>184405.59700220783</v>
      </c>
      <c r="L11287" s="2">
        <f t="shared" si="2296"/>
        <v>243164</v>
      </c>
      <c r="M11287" s="2">
        <f t="shared" si="2297"/>
        <v>44000</v>
      </c>
      <c r="N11287" s="6">
        <f t="shared" si="2298"/>
        <v>0</v>
      </c>
      <c r="O11287" s="2">
        <f t="shared" si="2299"/>
        <v>-5241.5970022078254</v>
      </c>
      <c r="P11287" s="2" t="str">
        <f t="shared" si="2300"/>
        <v/>
      </c>
    </row>
    <row r="11288" spans="1:16">
      <c r="A11288" s="6">
        <v>17</v>
      </c>
      <c r="B11288" s="6">
        <v>7</v>
      </c>
      <c r="C11288" s="6">
        <v>0</v>
      </c>
      <c r="D11288" s="6">
        <f t="shared" si="2288"/>
        <v>24</v>
      </c>
      <c r="E11288" s="5">
        <f t="shared" si="2289"/>
        <v>7733.3395360392033</v>
      </c>
      <c r="F11288" s="5">
        <f t="shared" si="2290"/>
        <v>249.62400827032465</v>
      </c>
      <c r="G11288" s="5">
        <f t="shared" si="2291"/>
        <v>0</v>
      </c>
      <c r="H11288" s="5">
        <f t="shared" si="2292"/>
        <v>7982.9635443095276</v>
      </c>
      <c r="I11288" s="5">
        <f t="shared" si="2293"/>
        <v>720</v>
      </c>
      <c r="J11288" s="5">
        <f t="shared" si="2294"/>
        <v>7262.9635443095276</v>
      </c>
      <c r="K11288" s="2">
        <f t="shared" si="2295"/>
        <v>151093.11708870708</v>
      </c>
      <c r="L11288" s="2">
        <f t="shared" si="2296"/>
        <v>164258</v>
      </c>
      <c r="M11288" s="2">
        <f t="shared" si="2297"/>
        <v>18040</v>
      </c>
      <c r="N11288" s="6">
        <f t="shared" si="2298"/>
        <v>0</v>
      </c>
      <c r="O11288" s="2">
        <f t="shared" si="2299"/>
        <v>-24875.117088707077</v>
      </c>
      <c r="P11288" s="2" t="str">
        <f t="shared" si="2300"/>
        <v/>
      </c>
    </row>
    <row r="11289" spans="1:16">
      <c r="A11289" s="6">
        <v>17</v>
      </c>
      <c r="B11289" s="6">
        <v>7</v>
      </c>
      <c r="C11289" s="6">
        <v>1</v>
      </c>
      <c r="D11289" s="6">
        <f t="shared" si="2288"/>
        <v>25</v>
      </c>
      <c r="E11289" s="5">
        <f t="shared" si="2289"/>
        <v>7733.3395360392033</v>
      </c>
      <c r="F11289" s="5">
        <f t="shared" si="2290"/>
        <v>249.62400827032465</v>
      </c>
      <c r="G11289" s="5">
        <f t="shared" si="2291"/>
        <v>45.5625</v>
      </c>
      <c r="H11289" s="5">
        <f t="shared" si="2292"/>
        <v>8028.5260443095276</v>
      </c>
      <c r="I11289" s="5">
        <f t="shared" si="2293"/>
        <v>720</v>
      </c>
      <c r="J11289" s="5">
        <f t="shared" si="2294"/>
        <v>7308.5260443095276</v>
      </c>
      <c r="K11289" s="2">
        <f t="shared" si="2295"/>
        <v>151884.13271370708</v>
      </c>
      <c r="L11289" s="2">
        <f t="shared" si="2296"/>
        <v>166958</v>
      </c>
      <c r="M11289" s="2">
        <f t="shared" si="2297"/>
        <v>18920</v>
      </c>
      <c r="N11289" s="6">
        <f t="shared" si="2298"/>
        <v>0</v>
      </c>
      <c r="O11289" s="2">
        <f t="shared" si="2299"/>
        <v>-23846.132713707077</v>
      </c>
      <c r="P11289" s="2" t="str">
        <f t="shared" si="2300"/>
        <v/>
      </c>
    </row>
    <row r="11290" spans="1:16">
      <c r="A11290" s="6">
        <v>17</v>
      </c>
      <c r="B11290" s="6">
        <v>7</v>
      </c>
      <c r="C11290" s="6">
        <v>2</v>
      </c>
      <c r="D11290" s="6">
        <f t="shared" si="2288"/>
        <v>26</v>
      </c>
      <c r="E11290" s="5">
        <f t="shared" si="2289"/>
        <v>7733.3395360392033</v>
      </c>
      <c r="F11290" s="5">
        <f t="shared" si="2290"/>
        <v>249.62400827032465</v>
      </c>
      <c r="G11290" s="5">
        <f t="shared" si="2291"/>
        <v>92.264062499999994</v>
      </c>
      <c r="H11290" s="5">
        <f t="shared" si="2292"/>
        <v>8075.227606809528</v>
      </c>
      <c r="I11290" s="5">
        <f t="shared" si="2293"/>
        <v>720</v>
      </c>
      <c r="J11290" s="5">
        <f t="shared" si="2294"/>
        <v>7355.227606809528</v>
      </c>
      <c r="K11290" s="2">
        <f t="shared" si="2295"/>
        <v>152694.92372933208</v>
      </c>
      <c r="L11290" s="2">
        <f t="shared" si="2296"/>
        <v>169658</v>
      </c>
      <c r="M11290" s="2">
        <f t="shared" si="2297"/>
        <v>19800</v>
      </c>
      <c r="N11290" s="6">
        <f t="shared" si="2298"/>
        <v>0</v>
      </c>
      <c r="O11290" s="2">
        <f t="shared" si="2299"/>
        <v>-22836.923729332077</v>
      </c>
      <c r="P11290" s="2" t="str">
        <f t="shared" si="2300"/>
        <v/>
      </c>
    </row>
    <row r="11291" spans="1:16">
      <c r="A11291" s="6">
        <v>17</v>
      </c>
      <c r="B11291" s="6">
        <v>7</v>
      </c>
      <c r="C11291" s="6">
        <v>3</v>
      </c>
      <c r="D11291" s="6">
        <f t="shared" si="2288"/>
        <v>27</v>
      </c>
      <c r="E11291" s="5">
        <f t="shared" si="2289"/>
        <v>7733.3395360392033</v>
      </c>
      <c r="F11291" s="5">
        <f t="shared" si="2290"/>
        <v>249.62400827032465</v>
      </c>
      <c r="G11291" s="5">
        <f t="shared" si="2291"/>
        <v>140.12604492187498</v>
      </c>
      <c r="H11291" s="5">
        <f t="shared" si="2292"/>
        <v>8123.0895892314029</v>
      </c>
      <c r="I11291" s="5">
        <f t="shared" si="2293"/>
        <v>720</v>
      </c>
      <c r="J11291" s="5">
        <f t="shared" si="2294"/>
        <v>7403.0895892314029</v>
      </c>
      <c r="K11291" s="2">
        <f t="shared" si="2295"/>
        <v>153525.8609241563</v>
      </c>
      <c r="L11291" s="2">
        <f t="shared" si="2296"/>
        <v>172358</v>
      </c>
      <c r="M11291" s="2">
        <f t="shared" si="2297"/>
        <v>20680</v>
      </c>
      <c r="N11291" s="6">
        <f t="shared" si="2298"/>
        <v>0</v>
      </c>
      <c r="O11291" s="2">
        <f t="shared" si="2299"/>
        <v>-21847.860924156295</v>
      </c>
      <c r="P11291" s="2" t="str">
        <f t="shared" si="2300"/>
        <v/>
      </c>
    </row>
    <row r="11292" spans="1:16">
      <c r="A11292" s="6">
        <v>17</v>
      </c>
      <c r="B11292" s="6">
        <v>7</v>
      </c>
      <c r="C11292" s="6">
        <v>4</v>
      </c>
      <c r="D11292" s="6">
        <f t="shared" si="2288"/>
        <v>28</v>
      </c>
      <c r="E11292" s="5">
        <f t="shared" si="2289"/>
        <v>7733.3395360392033</v>
      </c>
      <c r="F11292" s="5">
        <f t="shared" si="2290"/>
        <v>249.62400827032465</v>
      </c>
      <c r="G11292" s="5">
        <f t="shared" si="2291"/>
        <v>189.17016064453125</v>
      </c>
      <c r="H11292" s="5">
        <f t="shared" si="2292"/>
        <v>8172.1337049540589</v>
      </c>
      <c r="I11292" s="5">
        <f t="shared" si="2293"/>
        <v>720</v>
      </c>
      <c r="J11292" s="5">
        <f t="shared" si="2294"/>
        <v>7452.1337049540589</v>
      </c>
      <c r="K11292" s="2">
        <f t="shared" si="2295"/>
        <v>154377.32126656352</v>
      </c>
      <c r="L11292" s="2">
        <f t="shared" si="2296"/>
        <v>175058</v>
      </c>
      <c r="M11292" s="2">
        <f t="shared" si="2297"/>
        <v>21560</v>
      </c>
      <c r="N11292" s="6">
        <f t="shared" si="2298"/>
        <v>0</v>
      </c>
      <c r="O11292" s="2">
        <f t="shared" si="2299"/>
        <v>-20879.321266563522</v>
      </c>
      <c r="P11292" s="2" t="str">
        <f t="shared" si="2300"/>
        <v/>
      </c>
    </row>
    <row r="11293" spans="1:16">
      <c r="A11293" s="6">
        <v>17</v>
      </c>
      <c r="B11293" s="6">
        <v>7</v>
      </c>
      <c r="C11293" s="6">
        <v>5</v>
      </c>
      <c r="D11293" s="6">
        <f t="shared" si="2288"/>
        <v>29</v>
      </c>
      <c r="E11293" s="5">
        <f t="shared" si="2289"/>
        <v>7733.3395360392033</v>
      </c>
      <c r="F11293" s="5">
        <f t="shared" si="2290"/>
        <v>249.62400827032465</v>
      </c>
      <c r="G11293" s="5">
        <f t="shared" si="2291"/>
        <v>239.41848456573481</v>
      </c>
      <c r="H11293" s="5">
        <f t="shared" si="2292"/>
        <v>8222.3820288752631</v>
      </c>
      <c r="I11293" s="5">
        <f t="shared" si="2293"/>
        <v>720</v>
      </c>
      <c r="J11293" s="5">
        <f t="shared" si="2294"/>
        <v>7502.3820288752631</v>
      </c>
      <c r="K11293" s="2">
        <f t="shared" si="2295"/>
        <v>155249.68800130667</v>
      </c>
      <c r="L11293" s="2">
        <f t="shared" si="2296"/>
        <v>177758</v>
      </c>
      <c r="M11293" s="2">
        <f t="shared" si="2297"/>
        <v>22440</v>
      </c>
      <c r="N11293" s="6">
        <f t="shared" si="2298"/>
        <v>0</v>
      </c>
      <c r="O11293" s="2">
        <f t="shared" si="2299"/>
        <v>-19931.688001306669</v>
      </c>
      <c r="P11293" s="2" t="str">
        <f t="shared" si="2300"/>
        <v/>
      </c>
    </row>
    <row r="11294" spans="1:16">
      <c r="A11294" s="6">
        <v>17</v>
      </c>
      <c r="B11294" s="6">
        <v>7</v>
      </c>
      <c r="C11294" s="6">
        <v>6</v>
      </c>
      <c r="D11294" s="6">
        <f t="shared" si="2288"/>
        <v>30</v>
      </c>
      <c r="E11294" s="5">
        <f t="shared" si="2289"/>
        <v>7733.3395360392033</v>
      </c>
      <c r="F11294" s="5">
        <f t="shared" si="2290"/>
        <v>249.62400827032465</v>
      </c>
      <c r="G11294" s="5">
        <f t="shared" si="2291"/>
        <v>290.89345874736784</v>
      </c>
      <c r="H11294" s="5">
        <f t="shared" si="2292"/>
        <v>8273.8570030568953</v>
      </c>
      <c r="I11294" s="5">
        <f t="shared" si="2293"/>
        <v>720</v>
      </c>
      <c r="J11294" s="5">
        <f t="shared" si="2294"/>
        <v>7553.8570030568953</v>
      </c>
      <c r="K11294" s="2">
        <f t="shared" si="2295"/>
        <v>156143.35074751553</v>
      </c>
      <c r="L11294" s="2">
        <f t="shared" si="2296"/>
        <v>180458</v>
      </c>
      <c r="M11294" s="2">
        <f t="shared" si="2297"/>
        <v>23320</v>
      </c>
      <c r="N11294" s="6">
        <f t="shared" si="2298"/>
        <v>0</v>
      </c>
      <c r="O11294" s="2">
        <f t="shared" si="2299"/>
        <v>-19005.350747515535</v>
      </c>
      <c r="P11294" s="2" t="str">
        <f t="shared" si="2300"/>
        <v/>
      </c>
    </row>
    <row r="11295" spans="1:16">
      <c r="A11295" s="6">
        <v>17</v>
      </c>
      <c r="B11295" s="6">
        <v>7</v>
      </c>
      <c r="C11295" s="6">
        <v>7</v>
      </c>
      <c r="D11295" s="6">
        <f t="shared" si="2288"/>
        <v>31</v>
      </c>
      <c r="E11295" s="5">
        <f t="shared" si="2289"/>
        <v>7733.3395360392033</v>
      </c>
      <c r="F11295" s="5">
        <f t="shared" si="2290"/>
        <v>249.62400827032465</v>
      </c>
      <c r="G11295" s="5">
        <f t="shared" si="2291"/>
        <v>343.61789814532818</v>
      </c>
      <c r="H11295" s="5">
        <f t="shared" si="2292"/>
        <v>8326.5814424548553</v>
      </c>
      <c r="I11295" s="5">
        <f t="shared" si="2293"/>
        <v>720</v>
      </c>
      <c r="J11295" s="5">
        <f t="shared" si="2294"/>
        <v>7606.5814424548553</v>
      </c>
      <c r="K11295" s="2">
        <f t="shared" si="2295"/>
        <v>157058.70559817457</v>
      </c>
      <c r="L11295" s="2">
        <f t="shared" si="2296"/>
        <v>183158</v>
      </c>
      <c r="M11295" s="2">
        <f t="shared" si="2297"/>
        <v>24200</v>
      </c>
      <c r="N11295" s="6">
        <f t="shared" si="2298"/>
        <v>0</v>
      </c>
      <c r="O11295" s="2">
        <f t="shared" si="2299"/>
        <v>-18100.705598174565</v>
      </c>
      <c r="P11295" s="2" t="str">
        <f t="shared" si="2300"/>
        <v/>
      </c>
    </row>
    <row r="11296" spans="1:16">
      <c r="A11296" s="6">
        <v>17</v>
      </c>
      <c r="B11296" s="6">
        <v>7</v>
      </c>
      <c r="C11296" s="6">
        <v>8</v>
      </c>
      <c r="D11296" s="6">
        <f t="shared" si="2288"/>
        <v>32</v>
      </c>
      <c r="E11296" s="5">
        <f t="shared" si="2289"/>
        <v>7733.3395360392033</v>
      </c>
      <c r="F11296" s="5">
        <f t="shared" si="2290"/>
        <v>249.62400827032465</v>
      </c>
      <c r="G11296" s="5">
        <f t="shared" si="2291"/>
        <v>397.61499642530839</v>
      </c>
      <c r="H11296" s="5">
        <f t="shared" si="2292"/>
        <v>8380.5785407348358</v>
      </c>
      <c r="I11296" s="5">
        <f t="shared" si="2293"/>
        <v>720</v>
      </c>
      <c r="J11296" s="5">
        <f t="shared" si="2294"/>
        <v>7660.5785407348358</v>
      </c>
      <c r="K11296" s="2">
        <f t="shared" si="2295"/>
        <v>157996.15522109088</v>
      </c>
      <c r="L11296" s="2">
        <f t="shared" si="2296"/>
        <v>185858</v>
      </c>
      <c r="M11296" s="2">
        <f t="shared" si="2297"/>
        <v>25080</v>
      </c>
      <c r="N11296" s="6">
        <f t="shared" si="2298"/>
        <v>0</v>
      </c>
      <c r="O11296" s="2">
        <f t="shared" si="2299"/>
        <v>-17218.155221090885</v>
      </c>
      <c r="P11296" s="2" t="str">
        <f t="shared" si="2300"/>
        <v/>
      </c>
    </row>
    <row r="11297" spans="1:16">
      <c r="A11297" s="6">
        <v>17</v>
      </c>
      <c r="B11297" s="6">
        <v>7</v>
      </c>
      <c r="C11297" s="6">
        <v>9</v>
      </c>
      <c r="D11297" s="6">
        <f t="shared" si="2288"/>
        <v>33</v>
      </c>
      <c r="E11297" s="5">
        <f t="shared" si="2289"/>
        <v>7733.3395360392033</v>
      </c>
      <c r="F11297" s="5">
        <f t="shared" si="2290"/>
        <v>249.62400827032465</v>
      </c>
      <c r="G11297" s="5">
        <f t="shared" si="2291"/>
        <v>452.90833186570285</v>
      </c>
      <c r="H11297" s="5">
        <f t="shared" si="2292"/>
        <v>8435.8718761752298</v>
      </c>
      <c r="I11297" s="5">
        <f t="shared" si="2293"/>
        <v>720</v>
      </c>
      <c r="J11297" s="5">
        <f t="shared" si="2294"/>
        <v>7715.8718761752298</v>
      </c>
      <c r="K11297" s="2">
        <f t="shared" si="2295"/>
        <v>158956.10896137552</v>
      </c>
      <c r="L11297" s="2">
        <f t="shared" si="2296"/>
        <v>188558</v>
      </c>
      <c r="M11297" s="2">
        <f t="shared" si="2297"/>
        <v>25960</v>
      </c>
      <c r="N11297" s="6">
        <f t="shared" si="2298"/>
        <v>0</v>
      </c>
      <c r="O11297" s="2">
        <f t="shared" si="2299"/>
        <v>-16358.108961375518</v>
      </c>
      <c r="P11297" s="2" t="str">
        <f t="shared" si="2300"/>
        <v/>
      </c>
    </row>
    <row r="11298" spans="1:16">
      <c r="A11298" s="6">
        <v>17</v>
      </c>
      <c r="B11298" s="6">
        <v>7</v>
      </c>
      <c r="C11298" s="6">
        <v>10</v>
      </c>
      <c r="D11298" s="6">
        <f t="shared" si="2288"/>
        <v>34</v>
      </c>
      <c r="E11298" s="5">
        <f t="shared" si="2289"/>
        <v>7733.3395360392033</v>
      </c>
      <c r="F11298" s="5">
        <f t="shared" si="2290"/>
        <v>249.62400827032465</v>
      </c>
      <c r="G11298" s="5">
        <f t="shared" si="2291"/>
        <v>509.52187334891573</v>
      </c>
      <c r="H11298" s="5">
        <f t="shared" si="2292"/>
        <v>8492.4854176584431</v>
      </c>
      <c r="I11298" s="5">
        <f t="shared" si="2293"/>
        <v>720</v>
      </c>
      <c r="J11298" s="5">
        <f t="shared" si="2294"/>
        <v>7772.4854176584431</v>
      </c>
      <c r="K11298" s="2">
        <f t="shared" si="2295"/>
        <v>159938.98294545908</v>
      </c>
      <c r="L11298" s="2">
        <f t="shared" si="2296"/>
        <v>191258</v>
      </c>
      <c r="M11298" s="2">
        <f t="shared" si="2297"/>
        <v>26840</v>
      </c>
      <c r="N11298" s="6">
        <f t="shared" si="2298"/>
        <v>0</v>
      </c>
      <c r="O11298" s="2">
        <f t="shared" si="2299"/>
        <v>-15520.98294545908</v>
      </c>
      <c r="P11298" s="2" t="str">
        <f t="shared" si="2300"/>
        <v/>
      </c>
    </row>
    <row r="11299" spans="1:16">
      <c r="A11299" s="6">
        <v>17</v>
      </c>
      <c r="B11299" s="6">
        <v>7</v>
      </c>
      <c r="C11299" s="6">
        <v>11</v>
      </c>
      <c r="D11299" s="6">
        <f t="shared" si="2288"/>
        <v>35</v>
      </c>
      <c r="E11299" s="5">
        <f t="shared" si="2289"/>
        <v>7733.3395360392033</v>
      </c>
      <c r="F11299" s="5">
        <f t="shared" si="2290"/>
        <v>249.62400827032465</v>
      </c>
      <c r="G11299" s="5">
        <f t="shared" si="2291"/>
        <v>567.47998644235474</v>
      </c>
      <c r="H11299" s="5">
        <f t="shared" si="2292"/>
        <v>8550.4435307518816</v>
      </c>
      <c r="I11299" s="5">
        <f t="shared" si="2293"/>
        <v>720</v>
      </c>
      <c r="J11299" s="5">
        <f t="shared" si="2294"/>
        <v>7830.4435307518816</v>
      </c>
      <c r="K11299" s="2">
        <f t="shared" si="2295"/>
        <v>160945.20018666462</v>
      </c>
      <c r="L11299" s="2">
        <f t="shared" si="2296"/>
        <v>193958</v>
      </c>
      <c r="M11299" s="2">
        <f t="shared" si="2297"/>
        <v>27720</v>
      </c>
      <c r="N11299" s="6">
        <f t="shared" si="2298"/>
        <v>0</v>
      </c>
      <c r="O11299" s="2">
        <f t="shared" si="2299"/>
        <v>-14707.200186664617</v>
      </c>
      <c r="P11299" s="2" t="str">
        <f t="shared" si="2300"/>
        <v/>
      </c>
    </row>
    <row r="11300" spans="1:16">
      <c r="A11300" s="6">
        <v>17</v>
      </c>
      <c r="B11300" s="6">
        <v>7</v>
      </c>
      <c r="C11300" s="6">
        <v>12</v>
      </c>
      <c r="D11300" s="6">
        <f t="shared" si="2288"/>
        <v>36</v>
      </c>
      <c r="E11300" s="5">
        <f t="shared" si="2289"/>
        <v>7733.3395360392033</v>
      </c>
      <c r="F11300" s="5">
        <f t="shared" si="2290"/>
        <v>249.62400827032465</v>
      </c>
      <c r="G11300" s="5">
        <f t="shared" si="2291"/>
        <v>626.80743957041921</v>
      </c>
      <c r="H11300" s="5">
        <f t="shared" si="2292"/>
        <v>8609.7709838799474</v>
      </c>
      <c r="I11300" s="5">
        <f t="shared" si="2293"/>
        <v>720</v>
      </c>
      <c r="J11300" s="5">
        <f t="shared" si="2294"/>
        <v>7889.7709838799474</v>
      </c>
      <c r="K11300" s="2">
        <f t="shared" si="2295"/>
        <v>161975.19069236019</v>
      </c>
      <c r="L11300" s="2">
        <f t="shared" si="2296"/>
        <v>196658</v>
      </c>
      <c r="M11300" s="2">
        <f t="shared" si="2297"/>
        <v>28600</v>
      </c>
      <c r="N11300" s="6">
        <f t="shared" si="2298"/>
        <v>0</v>
      </c>
      <c r="O11300" s="2">
        <f t="shared" si="2299"/>
        <v>-13917.190692360193</v>
      </c>
      <c r="P11300" s="2" t="str">
        <f t="shared" si="2300"/>
        <v/>
      </c>
    </row>
    <row r="11301" spans="1:16">
      <c r="A11301" s="6">
        <v>17</v>
      </c>
      <c r="B11301" s="6">
        <v>7</v>
      </c>
      <c r="C11301" s="6">
        <v>13</v>
      </c>
      <c r="D11301" s="6">
        <f t="shared" si="2288"/>
        <v>37</v>
      </c>
      <c r="E11301" s="5">
        <f t="shared" si="2289"/>
        <v>7733.3395360392033</v>
      </c>
      <c r="F11301" s="5">
        <f t="shared" si="2290"/>
        <v>249.62400827032465</v>
      </c>
      <c r="G11301" s="5">
        <f t="shared" si="2291"/>
        <v>687.52941027880343</v>
      </c>
      <c r="H11301" s="5">
        <f t="shared" si="2292"/>
        <v>8670.4929545883315</v>
      </c>
      <c r="I11301" s="5">
        <f t="shared" si="2293"/>
        <v>720</v>
      </c>
      <c r="J11301" s="5">
        <f t="shared" si="2294"/>
        <v>7950.4929545883315</v>
      </c>
      <c r="K11301" s="2">
        <f t="shared" si="2295"/>
        <v>163029.39157271408</v>
      </c>
      <c r="L11301" s="2">
        <f t="shared" si="2296"/>
        <v>199358</v>
      </c>
      <c r="M11301" s="2">
        <f t="shared" si="2297"/>
        <v>29480</v>
      </c>
      <c r="N11301" s="6">
        <f t="shared" si="2298"/>
        <v>0</v>
      </c>
      <c r="O11301" s="2">
        <f t="shared" si="2299"/>
        <v>-13151.391572714085</v>
      </c>
      <c r="P11301" s="2" t="str">
        <f t="shared" si="2300"/>
        <v/>
      </c>
    </row>
    <row r="11302" spans="1:16">
      <c r="A11302" s="6">
        <v>17</v>
      </c>
      <c r="B11302" s="6">
        <v>7</v>
      </c>
      <c r="C11302" s="6">
        <v>14</v>
      </c>
      <c r="D11302" s="6">
        <f t="shared" si="2288"/>
        <v>38</v>
      </c>
      <c r="E11302" s="5">
        <f t="shared" si="2289"/>
        <v>7733.3395360392033</v>
      </c>
      <c r="F11302" s="5">
        <f t="shared" si="2290"/>
        <v>249.62400827032465</v>
      </c>
      <c r="G11302" s="5">
        <f t="shared" si="2291"/>
        <v>749.67149159246469</v>
      </c>
      <c r="H11302" s="5">
        <f t="shared" si="2292"/>
        <v>8732.6350359019925</v>
      </c>
      <c r="I11302" s="5">
        <f t="shared" si="2293"/>
        <v>720</v>
      </c>
      <c r="J11302" s="5">
        <f t="shared" si="2294"/>
        <v>8012.6350359019925</v>
      </c>
      <c r="K11302" s="2">
        <f t="shared" si="2295"/>
        <v>164108.24715107627</v>
      </c>
      <c r="L11302" s="2">
        <f t="shared" si="2296"/>
        <v>202058</v>
      </c>
      <c r="M11302" s="2">
        <f t="shared" si="2297"/>
        <v>30360</v>
      </c>
      <c r="N11302" s="6">
        <f t="shared" si="2298"/>
        <v>0</v>
      </c>
      <c r="O11302" s="2">
        <f t="shared" si="2299"/>
        <v>-12410.24715107627</v>
      </c>
      <c r="P11302" s="2" t="str">
        <f t="shared" si="2300"/>
        <v/>
      </c>
    </row>
    <row r="11303" spans="1:16">
      <c r="A11303" s="6">
        <v>17</v>
      </c>
      <c r="B11303" s="6">
        <v>7</v>
      </c>
      <c r="C11303" s="6">
        <v>15</v>
      </c>
      <c r="D11303" s="6">
        <f t="shared" si="2288"/>
        <v>39</v>
      </c>
      <c r="E11303" s="5">
        <f t="shared" si="2289"/>
        <v>7733.3395360392033</v>
      </c>
      <c r="F11303" s="5">
        <f t="shared" si="2290"/>
        <v>249.62400827032465</v>
      </c>
      <c r="G11303" s="5">
        <f t="shared" si="2291"/>
        <v>813.25969846861108</v>
      </c>
      <c r="H11303" s="5">
        <f t="shared" si="2292"/>
        <v>8796.2232427781382</v>
      </c>
      <c r="I11303" s="5">
        <f t="shared" si="2293"/>
        <v>720</v>
      </c>
      <c r="J11303" s="5">
        <f t="shared" si="2294"/>
        <v>8076.2232427781382</v>
      </c>
      <c r="K11303" s="2">
        <f t="shared" si="2295"/>
        <v>165212.20907600934</v>
      </c>
      <c r="L11303" s="2">
        <f t="shared" si="2296"/>
        <v>204758</v>
      </c>
      <c r="M11303" s="2">
        <f t="shared" si="2297"/>
        <v>31240</v>
      </c>
      <c r="N11303" s="6">
        <f t="shared" si="2298"/>
        <v>0</v>
      </c>
      <c r="O11303" s="2">
        <f t="shared" si="2299"/>
        <v>-11694.209076009342</v>
      </c>
      <c r="P11303" s="2" t="str">
        <f t="shared" si="2300"/>
        <v/>
      </c>
    </row>
    <row r="11304" spans="1:16">
      <c r="A11304" s="6">
        <v>17</v>
      </c>
      <c r="B11304" s="6">
        <v>7</v>
      </c>
      <c r="C11304" s="6">
        <v>16</v>
      </c>
      <c r="D11304" s="6">
        <f t="shared" si="2288"/>
        <v>40</v>
      </c>
      <c r="E11304" s="5">
        <f t="shared" si="2289"/>
        <v>7733.3395360392033</v>
      </c>
      <c r="F11304" s="5">
        <f t="shared" si="2290"/>
        <v>249.62400827032465</v>
      </c>
      <c r="G11304" s="5">
        <f t="shared" si="2291"/>
        <v>878.32047434610013</v>
      </c>
      <c r="H11304" s="5">
        <f t="shared" si="2292"/>
        <v>8861.2840186556277</v>
      </c>
      <c r="I11304" s="5">
        <f t="shared" si="2293"/>
        <v>720</v>
      </c>
      <c r="J11304" s="5">
        <f t="shared" si="2294"/>
        <v>8141.2840186556277</v>
      </c>
      <c r="K11304" s="2">
        <f t="shared" si="2295"/>
        <v>166341.73643499354</v>
      </c>
      <c r="L11304" s="2">
        <f t="shared" si="2296"/>
        <v>207458</v>
      </c>
      <c r="M11304" s="2">
        <f t="shared" si="2297"/>
        <v>32120</v>
      </c>
      <c r="N11304" s="6">
        <f t="shared" si="2298"/>
        <v>0</v>
      </c>
      <c r="O11304" s="2">
        <f t="shared" si="2299"/>
        <v>-11003.736434993538</v>
      </c>
      <c r="P11304" s="2" t="str">
        <f t="shared" si="2300"/>
        <v/>
      </c>
    </row>
    <row r="11305" spans="1:16">
      <c r="A11305" s="6">
        <v>17</v>
      </c>
      <c r="B11305" s="6">
        <v>7</v>
      </c>
      <c r="C11305" s="6">
        <v>17</v>
      </c>
      <c r="D11305" s="6">
        <f t="shared" si="2288"/>
        <v>41</v>
      </c>
      <c r="E11305" s="5">
        <f t="shared" si="2289"/>
        <v>7733.3395360392033</v>
      </c>
      <c r="F11305" s="5">
        <f t="shared" si="2290"/>
        <v>249.62400827032465</v>
      </c>
      <c r="G11305" s="5">
        <f t="shared" si="2291"/>
        <v>944.88069779264049</v>
      </c>
      <c r="H11305" s="5">
        <f t="shared" si="2292"/>
        <v>8927.8442421021682</v>
      </c>
      <c r="I11305" s="5">
        <f t="shared" si="2293"/>
        <v>720</v>
      </c>
      <c r="J11305" s="5">
        <f t="shared" si="2294"/>
        <v>8207.8442421021682</v>
      </c>
      <c r="K11305" s="2">
        <f t="shared" si="2295"/>
        <v>167497.29586982931</v>
      </c>
      <c r="L11305" s="2">
        <f t="shared" si="2296"/>
        <v>210158</v>
      </c>
      <c r="M11305" s="2">
        <f t="shared" si="2297"/>
        <v>33000</v>
      </c>
      <c r="N11305" s="6">
        <f t="shared" si="2298"/>
        <v>0</v>
      </c>
      <c r="O11305" s="2">
        <f t="shared" si="2299"/>
        <v>-10339.295869829308</v>
      </c>
      <c r="P11305" s="2" t="str">
        <f t="shared" si="2300"/>
        <v/>
      </c>
    </row>
    <row r="11306" spans="1:16">
      <c r="A11306" s="6">
        <v>17</v>
      </c>
      <c r="B11306" s="6">
        <v>7</v>
      </c>
      <c r="C11306" s="6">
        <v>18</v>
      </c>
      <c r="D11306" s="6">
        <f t="shared" si="2288"/>
        <v>42</v>
      </c>
      <c r="E11306" s="5">
        <f t="shared" si="2289"/>
        <v>7733.3395360392033</v>
      </c>
      <c r="F11306" s="5">
        <f t="shared" si="2290"/>
        <v>249.62400827032465</v>
      </c>
      <c r="G11306" s="5">
        <f t="shared" si="2291"/>
        <v>1012.9676892512279</v>
      </c>
      <c r="H11306" s="5">
        <f t="shared" si="2292"/>
        <v>8995.9312335607556</v>
      </c>
      <c r="I11306" s="5">
        <f t="shared" si="2293"/>
        <v>720</v>
      </c>
      <c r="J11306" s="5">
        <f t="shared" si="2294"/>
        <v>8275.9312335607556</v>
      </c>
      <c r="K11306" s="2">
        <f t="shared" si="2295"/>
        <v>168679.36169376312</v>
      </c>
      <c r="L11306" s="2">
        <f t="shared" si="2296"/>
        <v>212858</v>
      </c>
      <c r="M11306" s="2">
        <f t="shared" si="2297"/>
        <v>33880</v>
      </c>
      <c r="N11306" s="6">
        <f t="shared" si="2298"/>
        <v>0</v>
      </c>
      <c r="O11306" s="2">
        <f t="shared" si="2299"/>
        <v>-9701.3616937631159</v>
      </c>
      <c r="P11306" s="2" t="str">
        <f t="shared" si="2300"/>
        <v/>
      </c>
    </row>
    <row r="11307" spans="1:16">
      <c r="A11307" s="6">
        <v>17</v>
      </c>
      <c r="B11307" s="6">
        <v>7</v>
      </c>
      <c r="C11307" s="6">
        <v>19</v>
      </c>
      <c r="D11307" s="6">
        <f t="shared" si="2288"/>
        <v>43</v>
      </c>
      <c r="E11307" s="5">
        <f t="shared" si="2289"/>
        <v>7733.3395360392033</v>
      </c>
      <c r="F11307" s="5">
        <f t="shared" si="2290"/>
        <v>249.62400827032465</v>
      </c>
      <c r="G11307" s="5">
        <f t="shared" si="2291"/>
        <v>1082.6092178872495</v>
      </c>
      <c r="H11307" s="5">
        <f t="shared" si="2292"/>
        <v>9065.5727621967781</v>
      </c>
      <c r="I11307" s="5">
        <f t="shared" si="2293"/>
        <v>720</v>
      </c>
      <c r="J11307" s="5">
        <f t="shared" si="2294"/>
        <v>8345.5727621967781</v>
      </c>
      <c r="K11307" s="2">
        <f t="shared" si="2295"/>
        <v>169888.41601036073</v>
      </c>
      <c r="L11307" s="2">
        <f t="shared" si="2296"/>
        <v>215558</v>
      </c>
      <c r="M11307" s="2">
        <f t="shared" si="2297"/>
        <v>34760</v>
      </c>
      <c r="N11307" s="6">
        <f t="shared" si="2298"/>
        <v>0</v>
      </c>
      <c r="O11307" s="2">
        <f t="shared" si="2299"/>
        <v>-9090.4160103607283</v>
      </c>
      <c r="P11307" s="2" t="str">
        <f t="shared" si="2300"/>
        <v/>
      </c>
    </row>
    <row r="11308" spans="1:16">
      <c r="A11308" s="6">
        <v>17</v>
      </c>
      <c r="B11308" s="6">
        <v>7</v>
      </c>
      <c r="C11308" s="6">
        <v>20</v>
      </c>
      <c r="D11308" s="6">
        <f t="shared" si="2288"/>
        <v>44</v>
      </c>
      <c r="E11308" s="5">
        <f t="shared" si="2289"/>
        <v>7733.3395360392033</v>
      </c>
      <c r="F11308" s="5">
        <f t="shared" si="2290"/>
        <v>249.62400827032465</v>
      </c>
      <c r="G11308" s="5">
        <f t="shared" si="2291"/>
        <v>1153.8335085377266</v>
      </c>
      <c r="H11308" s="5">
        <f t="shared" si="2292"/>
        <v>9136.7970528472542</v>
      </c>
      <c r="I11308" s="5">
        <f t="shared" si="2293"/>
        <v>720</v>
      </c>
      <c r="J11308" s="5">
        <f t="shared" si="2294"/>
        <v>8416.7970528472542</v>
      </c>
      <c r="K11308" s="2">
        <f t="shared" si="2295"/>
        <v>171124.94883415371</v>
      </c>
      <c r="L11308" s="2">
        <f t="shared" si="2296"/>
        <v>218258</v>
      </c>
      <c r="M11308" s="2">
        <f t="shared" si="2297"/>
        <v>35640</v>
      </c>
      <c r="N11308" s="6">
        <f t="shared" si="2298"/>
        <v>0</v>
      </c>
      <c r="O11308" s="2">
        <f t="shared" si="2299"/>
        <v>-8506.9488341537071</v>
      </c>
      <c r="P11308" s="2" t="str">
        <f t="shared" si="2300"/>
        <v/>
      </c>
    </row>
    <row r="11309" spans="1:16">
      <c r="A11309" s="6">
        <v>17</v>
      </c>
      <c r="B11309" s="6">
        <v>7</v>
      </c>
      <c r="C11309" s="6">
        <v>21</v>
      </c>
      <c r="D11309" s="6">
        <f t="shared" si="2288"/>
        <v>45</v>
      </c>
      <c r="E11309" s="5">
        <f t="shared" si="2289"/>
        <v>7733.3395360392033</v>
      </c>
      <c r="F11309" s="5">
        <f t="shared" si="2290"/>
        <v>249.62400827032465</v>
      </c>
      <c r="G11309" s="5">
        <f t="shared" si="2291"/>
        <v>1226.6692487641703</v>
      </c>
      <c r="H11309" s="5">
        <f t="shared" si="2292"/>
        <v>9209.6327930736988</v>
      </c>
      <c r="I11309" s="5">
        <f t="shared" si="2293"/>
        <v>720</v>
      </c>
      <c r="J11309" s="5">
        <f t="shared" si="2294"/>
        <v>8489.6327930736988</v>
      </c>
      <c r="K11309" s="2">
        <f t="shared" si="2295"/>
        <v>172389.45821308505</v>
      </c>
      <c r="L11309" s="2">
        <f t="shared" si="2296"/>
        <v>220958</v>
      </c>
      <c r="M11309" s="2">
        <f t="shared" si="2297"/>
        <v>36520</v>
      </c>
      <c r="N11309" s="6">
        <f t="shared" si="2298"/>
        <v>0</v>
      </c>
      <c r="O11309" s="2">
        <f t="shared" si="2299"/>
        <v>-7951.4582130850467</v>
      </c>
      <c r="P11309" s="2" t="str">
        <f t="shared" si="2300"/>
        <v/>
      </c>
    </row>
    <row r="11310" spans="1:16">
      <c r="A11310" s="6">
        <v>17</v>
      </c>
      <c r="B11310" s="6">
        <v>7</v>
      </c>
      <c r="C11310" s="6">
        <v>22</v>
      </c>
      <c r="D11310" s="6">
        <f t="shared" si="2288"/>
        <v>46</v>
      </c>
      <c r="E11310" s="5">
        <f t="shared" si="2289"/>
        <v>7733.3395360392033</v>
      </c>
      <c r="F11310" s="5">
        <f t="shared" si="2290"/>
        <v>249.62400827032465</v>
      </c>
      <c r="G11310" s="5">
        <f t="shared" si="2291"/>
        <v>1301.1455960105666</v>
      </c>
      <c r="H11310" s="5">
        <f t="shared" si="2292"/>
        <v>9284.1091403200935</v>
      </c>
      <c r="I11310" s="5">
        <f t="shared" si="2293"/>
        <v>720</v>
      </c>
      <c r="J11310" s="5">
        <f t="shared" si="2294"/>
        <v>8564.1091403200935</v>
      </c>
      <c r="K11310" s="2">
        <f t="shared" si="2295"/>
        <v>173682.45035277939</v>
      </c>
      <c r="L11310" s="2">
        <f t="shared" si="2296"/>
        <v>223658</v>
      </c>
      <c r="M11310" s="2">
        <f t="shared" si="2297"/>
        <v>37400</v>
      </c>
      <c r="N11310" s="6">
        <f t="shared" si="2298"/>
        <v>0</v>
      </c>
      <c r="O11310" s="2">
        <f t="shared" si="2299"/>
        <v>-7424.4503527793859</v>
      </c>
      <c r="P11310" s="2" t="str">
        <f t="shared" si="2300"/>
        <v/>
      </c>
    </row>
    <row r="11311" spans="1:16">
      <c r="A11311" s="6">
        <v>17</v>
      </c>
      <c r="B11311" s="6">
        <v>7</v>
      </c>
      <c r="C11311" s="6">
        <v>23</v>
      </c>
      <c r="D11311" s="6">
        <f t="shared" si="2288"/>
        <v>47</v>
      </c>
      <c r="E11311" s="5">
        <f t="shared" si="2289"/>
        <v>7733.3395360392033</v>
      </c>
      <c r="F11311" s="5">
        <f t="shared" si="2290"/>
        <v>249.62400827032465</v>
      </c>
      <c r="G11311" s="5">
        <f t="shared" si="2291"/>
        <v>1377.292184868003</v>
      </c>
      <c r="H11311" s="5">
        <f t="shared" si="2292"/>
        <v>9360.2557291775302</v>
      </c>
      <c r="I11311" s="5">
        <f t="shared" si="2293"/>
        <v>720</v>
      </c>
      <c r="J11311" s="5">
        <f t="shared" si="2294"/>
        <v>8640.2557291775302</v>
      </c>
      <c r="K11311" s="2">
        <f t="shared" si="2295"/>
        <v>175004.43974266545</v>
      </c>
      <c r="L11311" s="2">
        <f t="shared" si="2296"/>
        <v>226358</v>
      </c>
      <c r="M11311" s="2">
        <f t="shared" si="2297"/>
        <v>38280</v>
      </c>
      <c r="N11311" s="6">
        <f t="shared" si="2298"/>
        <v>0</v>
      </c>
      <c r="O11311" s="2">
        <f t="shared" si="2299"/>
        <v>-6926.4397426654468</v>
      </c>
      <c r="P11311" s="2" t="str">
        <f t="shared" si="2300"/>
        <v/>
      </c>
    </row>
    <row r="11312" spans="1:16">
      <c r="A11312" s="6">
        <v>17</v>
      </c>
      <c r="B11312" s="6">
        <v>7</v>
      </c>
      <c r="C11312" s="6">
        <v>24</v>
      </c>
      <c r="D11312" s="6">
        <f t="shared" si="2288"/>
        <v>48</v>
      </c>
      <c r="E11312" s="5">
        <f t="shared" si="2289"/>
        <v>7733.3395360392033</v>
      </c>
      <c r="F11312" s="5">
        <f t="shared" si="2290"/>
        <v>249.62400827032465</v>
      </c>
      <c r="G11312" s="5">
        <f t="shared" si="2291"/>
        <v>1455.1391344474989</v>
      </c>
      <c r="H11312" s="5">
        <f t="shared" si="2292"/>
        <v>9438.1026787570263</v>
      </c>
      <c r="I11312" s="5">
        <f t="shared" si="2293"/>
        <v>720</v>
      </c>
      <c r="J11312" s="5">
        <f t="shared" si="2294"/>
        <v>8718.1026787570263</v>
      </c>
      <c r="K11312" s="2">
        <f t="shared" si="2295"/>
        <v>176355.94928397614</v>
      </c>
      <c r="L11312" s="2">
        <f t="shared" si="2296"/>
        <v>229058</v>
      </c>
      <c r="M11312" s="2">
        <f t="shared" si="2297"/>
        <v>39160</v>
      </c>
      <c r="N11312" s="6">
        <f t="shared" si="2298"/>
        <v>0</v>
      </c>
      <c r="O11312" s="2">
        <f t="shared" si="2299"/>
        <v>-6457.9492839761369</v>
      </c>
      <c r="P11312" s="2" t="str">
        <f t="shared" si="2300"/>
        <v/>
      </c>
    </row>
    <row r="11313" spans="1:16">
      <c r="A11313" s="6">
        <v>17</v>
      </c>
      <c r="B11313" s="6">
        <v>7</v>
      </c>
      <c r="C11313" s="6">
        <v>25</v>
      </c>
      <c r="D11313" s="6">
        <f t="shared" si="2288"/>
        <v>49</v>
      </c>
      <c r="E11313" s="5">
        <f t="shared" si="2289"/>
        <v>7733.3395360392033</v>
      </c>
      <c r="F11313" s="5">
        <f t="shared" si="2290"/>
        <v>249.62400827032465</v>
      </c>
      <c r="G11313" s="5">
        <f t="shared" si="2291"/>
        <v>1534.7170558625965</v>
      </c>
      <c r="H11313" s="5">
        <f t="shared" si="2292"/>
        <v>9517.6806001721234</v>
      </c>
      <c r="I11313" s="5">
        <f t="shared" si="2293"/>
        <v>720</v>
      </c>
      <c r="J11313" s="5">
        <f t="shared" si="2294"/>
        <v>8797.6806001721234</v>
      </c>
      <c r="K11313" s="2">
        <f t="shared" si="2295"/>
        <v>177737.51041965492</v>
      </c>
      <c r="L11313" s="2">
        <f t="shared" si="2296"/>
        <v>231758</v>
      </c>
      <c r="M11313" s="2">
        <f t="shared" si="2297"/>
        <v>40040</v>
      </c>
      <c r="N11313" s="6">
        <f t="shared" si="2298"/>
        <v>0</v>
      </c>
      <c r="O11313" s="2">
        <f t="shared" si="2299"/>
        <v>-6019.5104196549219</v>
      </c>
      <c r="P11313" s="2" t="str">
        <f t="shared" si="2300"/>
        <v/>
      </c>
    </row>
    <row r="11314" spans="1:16">
      <c r="A11314" s="6">
        <v>17</v>
      </c>
      <c r="B11314" s="6">
        <v>7</v>
      </c>
      <c r="C11314" s="6">
        <v>26</v>
      </c>
      <c r="D11314" s="6">
        <f t="shared" si="2288"/>
        <v>50</v>
      </c>
      <c r="E11314" s="5">
        <f t="shared" si="2289"/>
        <v>7733.3395360392033</v>
      </c>
      <c r="F11314" s="5">
        <f t="shared" si="2290"/>
        <v>249.62400827032465</v>
      </c>
      <c r="G11314" s="5">
        <f t="shared" si="2291"/>
        <v>1616.0570598233144</v>
      </c>
      <c r="H11314" s="5">
        <f t="shared" si="2292"/>
        <v>9599.020604132842</v>
      </c>
      <c r="I11314" s="5">
        <f t="shared" si="2293"/>
        <v>720</v>
      </c>
      <c r="J11314" s="5">
        <f t="shared" si="2294"/>
        <v>8879.020604132842</v>
      </c>
      <c r="K11314" s="2">
        <f t="shared" si="2295"/>
        <v>179149.66326619516</v>
      </c>
      <c r="L11314" s="2">
        <f t="shared" si="2296"/>
        <v>234458</v>
      </c>
      <c r="M11314" s="2">
        <f t="shared" si="2297"/>
        <v>40920</v>
      </c>
      <c r="N11314" s="6">
        <f t="shared" si="2298"/>
        <v>0</v>
      </c>
      <c r="O11314" s="2">
        <f t="shared" si="2299"/>
        <v>-5611.6632661951589</v>
      </c>
      <c r="P11314" s="2" t="str">
        <f t="shared" si="2300"/>
        <v/>
      </c>
    </row>
    <row r="11315" spans="1:16">
      <c r="A11315" s="6">
        <v>17</v>
      </c>
      <c r="B11315" s="6">
        <v>7</v>
      </c>
      <c r="C11315" s="6">
        <v>27</v>
      </c>
      <c r="D11315" s="6">
        <f t="shared" si="2288"/>
        <v>51</v>
      </c>
      <c r="E11315" s="5">
        <f t="shared" si="2289"/>
        <v>7733.3395360392033</v>
      </c>
      <c r="F11315" s="5">
        <f t="shared" si="2290"/>
        <v>249.62400827032465</v>
      </c>
      <c r="G11315" s="5">
        <f t="shared" si="2291"/>
        <v>1699.1907643430709</v>
      </c>
      <c r="H11315" s="5">
        <f t="shared" si="2292"/>
        <v>9682.154308652598</v>
      </c>
      <c r="I11315" s="5">
        <f t="shared" si="2293"/>
        <v>720</v>
      </c>
      <c r="J11315" s="5">
        <f t="shared" si="2294"/>
        <v>8962.154308652598</v>
      </c>
      <c r="K11315" s="2">
        <f t="shared" si="2295"/>
        <v>180592.95674744094</v>
      </c>
      <c r="L11315" s="2">
        <f t="shared" si="2296"/>
        <v>237158</v>
      </c>
      <c r="M11315" s="2">
        <f t="shared" si="2297"/>
        <v>41800</v>
      </c>
      <c r="N11315" s="6">
        <f t="shared" si="2298"/>
        <v>0</v>
      </c>
      <c r="O11315" s="2">
        <f t="shared" si="2299"/>
        <v>-5234.9567474409414</v>
      </c>
      <c r="P11315" s="2" t="str">
        <f t="shared" si="2300"/>
        <v/>
      </c>
    </row>
    <row r="11316" spans="1:16">
      <c r="A11316" s="6">
        <v>17</v>
      </c>
      <c r="B11316" s="6">
        <v>7</v>
      </c>
      <c r="C11316" s="6">
        <v>28</v>
      </c>
      <c r="D11316" s="6">
        <f t="shared" si="2288"/>
        <v>52</v>
      </c>
      <c r="E11316" s="5">
        <f t="shared" si="2289"/>
        <v>7733.3395360392033</v>
      </c>
      <c r="F11316" s="5">
        <f t="shared" si="2290"/>
        <v>249.62400827032465</v>
      </c>
      <c r="G11316" s="5">
        <f t="shared" si="2291"/>
        <v>1784.1503025602246</v>
      </c>
      <c r="H11316" s="5">
        <f t="shared" si="2292"/>
        <v>9767.1138468697518</v>
      </c>
      <c r="I11316" s="5">
        <f t="shared" si="2293"/>
        <v>720</v>
      </c>
      <c r="J11316" s="5">
        <f t="shared" si="2294"/>
        <v>9047.1138468697518</v>
      </c>
      <c r="K11316" s="2">
        <f t="shared" si="2295"/>
        <v>182067.94873037763</v>
      </c>
      <c r="L11316" s="2">
        <f t="shared" si="2296"/>
        <v>239858</v>
      </c>
      <c r="M11316" s="2">
        <f t="shared" si="2297"/>
        <v>42680</v>
      </c>
      <c r="N11316" s="6">
        <f t="shared" si="2298"/>
        <v>0</v>
      </c>
      <c r="O11316" s="2">
        <f t="shared" si="2299"/>
        <v>-4889.9487303776259</v>
      </c>
      <c r="P11316" s="2" t="str">
        <f t="shared" si="2300"/>
        <v/>
      </c>
    </row>
    <row r="11317" spans="1:16">
      <c r="A11317" s="6">
        <v>17</v>
      </c>
      <c r="B11317" s="6">
        <v>7</v>
      </c>
      <c r="C11317" s="6">
        <v>29</v>
      </c>
      <c r="D11317" s="6">
        <f t="shared" si="2288"/>
        <v>53</v>
      </c>
      <c r="E11317" s="5">
        <f t="shared" si="2289"/>
        <v>7733.3395360392033</v>
      </c>
      <c r="F11317" s="5">
        <f t="shared" si="2290"/>
        <v>249.62400827032465</v>
      </c>
      <c r="G11317" s="5">
        <f t="shared" si="2291"/>
        <v>1870.9683306758782</v>
      </c>
      <c r="H11317" s="5">
        <f t="shared" si="2292"/>
        <v>9853.9318749854065</v>
      </c>
      <c r="I11317" s="5">
        <f t="shared" si="2293"/>
        <v>720</v>
      </c>
      <c r="J11317" s="5">
        <f t="shared" si="2294"/>
        <v>9133.9318749854065</v>
      </c>
      <c r="K11317" s="2">
        <f t="shared" si="2295"/>
        <v>183575.20616294109</v>
      </c>
      <c r="L11317" s="2">
        <f t="shared" si="2296"/>
        <v>242558</v>
      </c>
      <c r="M11317" s="2">
        <f t="shared" si="2297"/>
        <v>43560</v>
      </c>
      <c r="N11317" s="6">
        <f t="shared" si="2298"/>
        <v>0</v>
      </c>
      <c r="O11317" s="2">
        <f t="shared" si="2299"/>
        <v>-4577.2061629410891</v>
      </c>
      <c r="P11317" s="2" t="str">
        <f t="shared" si="2300"/>
        <v/>
      </c>
    </row>
    <row r="11318" spans="1:16">
      <c r="A11318" s="6">
        <v>17</v>
      </c>
      <c r="B11318" s="6">
        <v>7</v>
      </c>
      <c r="C11318" s="6">
        <v>30</v>
      </c>
      <c r="D11318" s="6">
        <f t="shared" si="2288"/>
        <v>54</v>
      </c>
      <c r="E11318" s="5">
        <f t="shared" si="2289"/>
        <v>7733.3395360392033</v>
      </c>
      <c r="F11318" s="5">
        <f t="shared" si="2290"/>
        <v>249.62400827032465</v>
      </c>
      <c r="G11318" s="5">
        <f t="shared" si="2291"/>
        <v>1959.6780360096488</v>
      </c>
      <c r="H11318" s="5">
        <f t="shared" si="2292"/>
        <v>9942.6415803191758</v>
      </c>
      <c r="I11318" s="5">
        <f t="shared" si="2293"/>
        <v>720</v>
      </c>
      <c r="J11318" s="5">
        <f t="shared" si="2294"/>
        <v>9222.6415803191758</v>
      </c>
      <c r="K11318" s="2">
        <f t="shared" si="2295"/>
        <v>185115.30521387458</v>
      </c>
      <c r="L11318" s="2">
        <f t="shared" si="2296"/>
        <v>245258</v>
      </c>
      <c r="M11318" s="2">
        <f t="shared" si="2297"/>
        <v>44440</v>
      </c>
      <c r="N11318" s="6">
        <f t="shared" si="2298"/>
        <v>0</v>
      </c>
      <c r="O11318" s="2">
        <f t="shared" si="2299"/>
        <v>-4297.3052138745843</v>
      </c>
      <c r="P11318" s="2" t="str">
        <f t="shared" si="2300"/>
        <v/>
      </c>
    </row>
    <row r="11319" spans="1:16">
      <c r="A11319" s="6">
        <v>17</v>
      </c>
      <c r="B11319" s="6">
        <v>8</v>
      </c>
      <c r="C11319" s="6">
        <v>0</v>
      </c>
      <c r="D11319" s="6">
        <f t="shared" si="2288"/>
        <v>25</v>
      </c>
      <c r="E11319" s="5">
        <f t="shared" si="2289"/>
        <v>7733.3395360392033</v>
      </c>
      <c r="F11319" s="5">
        <f t="shared" si="2290"/>
        <v>292.41669540238024</v>
      </c>
      <c r="G11319" s="5">
        <f t="shared" si="2291"/>
        <v>0</v>
      </c>
      <c r="H11319" s="5">
        <f t="shared" si="2292"/>
        <v>8025.7562314415836</v>
      </c>
      <c r="I11319" s="5">
        <f t="shared" si="2293"/>
        <v>720</v>
      </c>
      <c r="J11319" s="5">
        <f t="shared" si="2294"/>
        <v>7305.7562314415836</v>
      </c>
      <c r="K11319" s="2">
        <f t="shared" si="2295"/>
        <v>151836.04568474973</v>
      </c>
      <c r="L11319" s="2">
        <f t="shared" si="2296"/>
        <v>166352</v>
      </c>
      <c r="M11319" s="2">
        <f t="shared" si="2297"/>
        <v>18480</v>
      </c>
      <c r="N11319" s="6">
        <f t="shared" si="2298"/>
        <v>0</v>
      </c>
      <c r="O11319" s="2">
        <f t="shared" si="2299"/>
        <v>-23964.045684749726</v>
      </c>
      <c r="P11319" s="2" t="str">
        <f t="shared" si="2300"/>
        <v/>
      </c>
    </row>
    <row r="11320" spans="1:16">
      <c r="A11320" s="6">
        <v>17</v>
      </c>
      <c r="B11320" s="6">
        <v>8</v>
      </c>
      <c r="C11320" s="6">
        <v>1</v>
      </c>
      <c r="D11320" s="6">
        <f t="shared" si="2288"/>
        <v>26</v>
      </c>
      <c r="E11320" s="5">
        <f t="shared" si="2289"/>
        <v>7733.3395360392033</v>
      </c>
      <c r="F11320" s="5">
        <f t="shared" si="2290"/>
        <v>292.41669540238024</v>
      </c>
      <c r="G11320" s="5">
        <f t="shared" si="2291"/>
        <v>45.5625</v>
      </c>
      <c r="H11320" s="5">
        <f t="shared" si="2292"/>
        <v>8071.3187314415836</v>
      </c>
      <c r="I11320" s="5">
        <f t="shared" si="2293"/>
        <v>720</v>
      </c>
      <c r="J11320" s="5">
        <f t="shared" si="2294"/>
        <v>7351.3187314415836</v>
      </c>
      <c r="K11320" s="2">
        <f t="shared" si="2295"/>
        <v>152627.06130974973</v>
      </c>
      <c r="L11320" s="2">
        <f t="shared" si="2296"/>
        <v>169052</v>
      </c>
      <c r="M11320" s="2">
        <f t="shared" si="2297"/>
        <v>19360</v>
      </c>
      <c r="N11320" s="6">
        <f t="shared" si="2298"/>
        <v>0</v>
      </c>
      <c r="O11320" s="2">
        <f t="shared" si="2299"/>
        <v>-22935.061309749726</v>
      </c>
      <c r="P11320" s="2" t="str">
        <f t="shared" si="2300"/>
        <v/>
      </c>
    </row>
    <row r="11321" spans="1:16">
      <c r="A11321" s="6">
        <v>17</v>
      </c>
      <c r="B11321" s="6">
        <v>8</v>
      </c>
      <c r="C11321" s="6">
        <v>2</v>
      </c>
      <c r="D11321" s="6">
        <f t="shared" si="2288"/>
        <v>27</v>
      </c>
      <c r="E11321" s="5">
        <f t="shared" si="2289"/>
        <v>7733.3395360392033</v>
      </c>
      <c r="F11321" s="5">
        <f t="shared" si="2290"/>
        <v>292.41669540238024</v>
      </c>
      <c r="G11321" s="5">
        <f t="shared" si="2291"/>
        <v>92.264062499999994</v>
      </c>
      <c r="H11321" s="5">
        <f t="shared" si="2292"/>
        <v>8118.020293941584</v>
      </c>
      <c r="I11321" s="5">
        <f t="shared" si="2293"/>
        <v>720</v>
      </c>
      <c r="J11321" s="5">
        <f t="shared" si="2294"/>
        <v>7398.020293941584</v>
      </c>
      <c r="K11321" s="2">
        <f t="shared" si="2295"/>
        <v>153437.85232537473</v>
      </c>
      <c r="L11321" s="2">
        <f t="shared" si="2296"/>
        <v>171752</v>
      </c>
      <c r="M11321" s="2">
        <f t="shared" si="2297"/>
        <v>20240</v>
      </c>
      <c r="N11321" s="6">
        <f t="shared" si="2298"/>
        <v>0</v>
      </c>
      <c r="O11321" s="2">
        <f t="shared" si="2299"/>
        <v>-21925.852325374726</v>
      </c>
      <c r="P11321" s="2" t="str">
        <f t="shared" si="2300"/>
        <v/>
      </c>
    </row>
    <row r="11322" spans="1:16">
      <c r="A11322" s="6">
        <v>17</v>
      </c>
      <c r="B11322" s="6">
        <v>8</v>
      </c>
      <c r="C11322" s="6">
        <v>3</v>
      </c>
      <c r="D11322" s="6">
        <f t="shared" si="2288"/>
        <v>28</v>
      </c>
      <c r="E11322" s="5">
        <f t="shared" si="2289"/>
        <v>7733.3395360392033</v>
      </c>
      <c r="F11322" s="5">
        <f t="shared" si="2290"/>
        <v>292.41669540238024</v>
      </c>
      <c r="G11322" s="5">
        <f t="shared" si="2291"/>
        <v>140.12604492187498</v>
      </c>
      <c r="H11322" s="5">
        <f t="shared" si="2292"/>
        <v>8165.8822763634589</v>
      </c>
      <c r="I11322" s="5">
        <f t="shared" si="2293"/>
        <v>720</v>
      </c>
      <c r="J11322" s="5">
        <f t="shared" si="2294"/>
        <v>7445.8822763634589</v>
      </c>
      <c r="K11322" s="2">
        <f t="shared" si="2295"/>
        <v>154268.78952019894</v>
      </c>
      <c r="L11322" s="2">
        <f t="shared" si="2296"/>
        <v>174452</v>
      </c>
      <c r="M11322" s="2">
        <f t="shared" si="2297"/>
        <v>21120</v>
      </c>
      <c r="N11322" s="6">
        <f t="shared" si="2298"/>
        <v>0</v>
      </c>
      <c r="O11322" s="2">
        <f t="shared" si="2299"/>
        <v>-20936.789520198945</v>
      </c>
      <c r="P11322" s="2" t="str">
        <f t="shared" si="2300"/>
        <v/>
      </c>
    </row>
    <row r="11323" spans="1:16">
      <c r="A11323" s="6">
        <v>17</v>
      </c>
      <c r="B11323" s="6">
        <v>8</v>
      </c>
      <c r="C11323" s="6">
        <v>4</v>
      </c>
      <c r="D11323" s="6">
        <f t="shared" si="2288"/>
        <v>29</v>
      </c>
      <c r="E11323" s="5">
        <f t="shared" si="2289"/>
        <v>7733.3395360392033</v>
      </c>
      <c r="F11323" s="5">
        <f t="shared" si="2290"/>
        <v>292.41669540238024</v>
      </c>
      <c r="G11323" s="5">
        <f t="shared" si="2291"/>
        <v>189.17016064453125</v>
      </c>
      <c r="H11323" s="5">
        <f t="shared" si="2292"/>
        <v>8214.926392086114</v>
      </c>
      <c r="I11323" s="5">
        <f t="shared" si="2293"/>
        <v>720</v>
      </c>
      <c r="J11323" s="5">
        <f t="shared" si="2294"/>
        <v>7494.926392086114</v>
      </c>
      <c r="K11323" s="2">
        <f t="shared" si="2295"/>
        <v>155120.24986260614</v>
      </c>
      <c r="L11323" s="2">
        <f t="shared" si="2296"/>
        <v>177152</v>
      </c>
      <c r="M11323" s="2">
        <f t="shared" si="2297"/>
        <v>22000</v>
      </c>
      <c r="N11323" s="6">
        <f t="shared" si="2298"/>
        <v>0</v>
      </c>
      <c r="O11323" s="2">
        <f t="shared" si="2299"/>
        <v>-19968.249862606142</v>
      </c>
      <c r="P11323" s="2" t="str">
        <f t="shared" si="2300"/>
        <v/>
      </c>
    </row>
    <row r="11324" spans="1:16">
      <c r="A11324" s="6">
        <v>17</v>
      </c>
      <c r="B11324" s="6">
        <v>8</v>
      </c>
      <c r="C11324" s="6">
        <v>5</v>
      </c>
      <c r="D11324" s="6">
        <f t="shared" si="2288"/>
        <v>30</v>
      </c>
      <c r="E11324" s="5">
        <f t="shared" si="2289"/>
        <v>7733.3395360392033</v>
      </c>
      <c r="F11324" s="5">
        <f t="shared" si="2290"/>
        <v>292.41669540238024</v>
      </c>
      <c r="G11324" s="5">
        <f t="shared" si="2291"/>
        <v>239.41848456573481</v>
      </c>
      <c r="H11324" s="5">
        <f t="shared" si="2292"/>
        <v>8265.1747160073191</v>
      </c>
      <c r="I11324" s="5">
        <f t="shared" si="2293"/>
        <v>720</v>
      </c>
      <c r="J11324" s="5">
        <f t="shared" si="2294"/>
        <v>7545.1747160073191</v>
      </c>
      <c r="K11324" s="2">
        <f t="shared" si="2295"/>
        <v>155992.61659734929</v>
      </c>
      <c r="L11324" s="2">
        <f t="shared" si="2296"/>
        <v>179852</v>
      </c>
      <c r="M11324" s="2">
        <f t="shared" si="2297"/>
        <v>22880</v>
      </c>
      <c r="N11324" s="6">
        <f t="shared" si="2298"/>
        <v>0</v>
      </c>
      <c r="O11324" s="2">
        <f t="shared" si="2299"/>
        <v>-19020.61659734929</v>
      </c>
      <c r="P11324" s="2" t="str">
        <f t="shared" si="2300"/>
        <v/>
      </c>
    </row>
    <row r="11325" spans="1:16">
      <c r="A11325" s="6">
        <v>17</v>
      </c>
      <c r="B11325" s="6">
        <v>8</v>
      </c>
      <c r="C11325" s="6">
        <v>6</v>
      </c>
      <c r="D11325" s="6">
        <f t="shared" si="2288"/>
        <v>31</v>
      </c>
      <c r="E11325" s="5">
        <f t="shared" si="2289"/>
        <v>7733.3395360392033</v>
      </c>
      <c r="F11325" s="5">
        <f t="shared" si="2290"/>
        <v>292.41669540238024</v>
      </c>
      <c r="G11325" s="5">
        <f t="shared" si="2291"/>
        <v>290.89345874736784</v>
      </c>
      <c r="H11325" s="5">
        <f t="shared" si="2292"/>
        <v>8316.6496901889514</v>
      </c>
      <c r="I11325" s="5">
        <f t="shared" si="2293"/>
        <v>720</v>
      </c>
      <c r="J11325" s="5">
        <f t="shared" si="2294"/>
        <v>7596.6496901889514</v>
      </c>
      <c r="K11325" s="2">
        <f t="shared" si="2295"/>
        <v>156886.27934355818</v>
      </c>
      <c r="L11325" s="2">
        <f t="shared" si="2296"/>
        <v>182552</v>
      </c>
      <c r="M11325" s="2">
        <f t="shared" si="2297"/>
        <v>23760</v>
      </c>
      <c r="N11325" s="6">
        <f t="shared" si="2298"/>
        <v>0</v>
      </c>
      <c r="O11325" s="2">
        <f t="shared" si="2299"/>
        <v>-18094.279343558184</v>
      </c>
      <c r="P11325" s="2" t="str">
        <f t="shared" si="2300"/>
        <v/>
      </c>
    </row>
    <row r="11326" spans="1:16">
      <c r="A11326" s="6">
        <v>17</v>
      </c>
      <c r="B11326" s="6">
        <v>8</v>
      </c>
      <c r="C11326" s="6">
        <v>7</v>
      </c>
      <c r="D11326" s="6">
        <f t="shared" si="2288"/>
        <v>32</v>
      </c>
      <c r="E11326" s="5">
        <f t="shared" si="2289"/>
        <v>7733.3395360392033</v>
      </c>
      <c r="F11326" s="5">
        <f t="shared" si="2290"/>
        <v>292.41669540238024</v>
      </c>
      <c r="G11326" s="5">
        <f t="shared" si="2291"/>
        <v>343.61789814532818</v>
      </c>
      <c r="H11326" s="5">
        <f t="shared" si="2292"/>
        <v>8369.3741295869113</v>
      </c>
      <c r="I11326" s="5">
        <f t="shared" si="2293"/>
        <v>720</v>
      </c>
      <c r="J11326" s="5">
        <f t="shared" si="2294"/>
        <v>7649.3741295869113</v>
      </c>
      <c r="K11326" s="2">
        <f t="shared" si="2295"/>
        <v>157801.63419421721</v>
      </c>
      <c r="L11326" s="2">
        <f t="shared" si="2296"/>
        <v>185252</v>
      </c>
      <c r="M11326" s="2">
        <f t="shared" si="2297"/>
        <v>24640</v>
      </c>
      <c r="N11326" s="6">
        <f t="shared" si="2298"/>
        <v>0</v>
      </c>
      <c r="O11326" s="2">
        <f t="shared" si="2299"/>
        <v>-17189.634194217215</v>
      </c>
      <c r="P11326" s="2" t="str">
        <f t="shared" si="2300"/>
        <v/>
      </c>
    </row>
    <row r="11327" spans="1:16">
      <c r="A11327" s="6">
        <v>17</v>
      </c>
      <c r="B11327" s="6">
        <v>8</v>
      </c>
      <c r="C11327" s="6">
        <v>8</v>
      </c>
      <c r="D11327" s="6">
        <f t="shared" si="2288"/>
        <v>33</v>
      </c>
      <c r="E11327" s="5">
        <f t="shared" si="2289"/>
        <v>7733.3395360392033</v>
      </c>
      <c r="F11327" s="5">
        <f t="shared" si="2290"/>
        <v>292.41669540238024</v>
      </c>
      <c r="G11327" s="5">
        <f t="shared" si="2291"/>
        <v>397.61499642530839</v>
      </c>
      <c r="H11327" s="5">
        <f t="shared" si="2292"/>
        <v>8423.3712278668918</v>
      </c>
      <c r="I11327" s="5">
        <f t="shared" si="2293"/>
        <v>720</v>
      </c>
      <c r="J11327" s="5">
        <f t="shared" si="2294"/>
        <v>7703.3712278668918</v>
      </c>
      <c r="K11327" s="2">
        <f t="shared" si="2295"/>
        <v>158739.08381713353</v>
      </c>
      <c r="L11327" s="2">
        <f t="shared" si="2296"/>
        <v>187952</v>
      </c>
      <c r="M11327" s="2">
        <f t="shared" si="2297"/>
        <v>25520</v>
      </c>
      <c r="N11327" s="6">
        <f t="shared" si="2298"/>
        <v>0</v>
      </c>
      <c r="O11327" s="2">
        <f t="shared" si="2299"/>
        <v>-16307.083817133534</v>
      </c>
      <c r="P11327" s="2" t="str">
        <f t="shared" si="2300"/>
        <v/>
      </c>
    </row>
    <row r="11328" spans="1:16">
      <c r="A11328" s="6">
        <v>17</v>
      </c>
      <c r="B11328" s="6">
        <v>8</v>
      </c>
      <c r="C11328" s="6">
        <v>9</v>
      </c>
      <c r="D11328" s="6">
        <f t="shared" si="2288"/>
        <v>34</v>
      </c>
      <c r="E11328" s="5">
        <f t="shared" si="2289"/>
        <v>7733.3395360392033</v>
      </c>
      <c r="F11328" s="5">
        <f t="shared" si="2290"/>
        <v>292.41669540238024</v>
      </c>
      <c r="G11328" s="5">
        <f t="shared" si="2291"/>
        <v>452.90833186570285</v>
      </c>
      <c r="H11328" s="5">
        <f t="shared" si="2292"/>
        <v>8478.6645633072858</v>
      </c>
      <c r="I11328" s="5">
        <f t="shared" si="2293"/>
        <v>720</v>
      </c>
      <c r="J11328" s="5">
        <f t="shared" si="2294"/>
        <v>7758.6645633072858</v>
      </c>
      <c r="K11328" s="2">
        <f t="shared" si="2295"/>
        <v>159699.03755741817</v>
      </c>
      <c r="L11328" s="2">
        <f t="shared" si="2296"/>
        <v>190652</v>
      </c>
      <c r="M11328" s="2">
        <f t="shared" si="2297"/>
        <v>26400</v>
      </c>
      <c r="N11328" s="6">
        <f t="shared" si="2298"/>
        <v>0</v>
      </c>
      <c r="O11328" s="2">
        <f t="shared" si="2299"/>
        <v>-15447.037557418167</v>
      </c>
      <c r="P11328" s="2" t="str">
        <f t="shared" si="2300"/>
        <v/>
      </c>
    </row>
    <row r="11329" spans="1:16">
      <c r="A11329" s="6">
        <v>17</v>
      </c>
      <c r="B11329" s="6">
        <v>8</v>
      </c>
      <c r="C11329" s="6">
        <v>10</v>
      </c>
      <c r="D11329" s="6">
        <f t="shared" si="2288"/>
        <v>35</v>
      </c>
      <c r="E11329" s="5">
        <f t="shared" si="2289"/>
        <v>7733.3395360392033</v>
      </c>
      <c r="F11329" s="5">
        <f t="shared" si="2290"/>
        <v>292.41669540238024</v>
      </c>
      <c r="G11329" s="5">
        <f t="shared" si="2291"/>
        <v>509.52187334891573</v>
      </c>
      <c r="H11329" s="5">
        <f t="shared" si="2292"/>
        <v>8535.2781047904991</v>
      </c>
      <c r="I11329" s="5">
        <f t="shared" si="2293"/>
        <v>720</v>
      </c>
      <c r="J11329" s="5">
        <f t="shared" si="2294"/>
        <v>7815.2781047904991</v>
      </c>
      <c r="K11329" s="2">
        <f t="shared" si="2295"/>
        <v>160681.91154150173</v>
      </c>
      <c r="L11329" s="2">
        <f t="shared" si="2296"/>
        <v>193352</v>
      </c>
      <c r="M11329" s="2">
        <f t="shared" si="2297"/>
        <v>27280</v>
      </c>
      <c r="N11329" s="6">
        <f t="shared" si="2298"/>
        <v>0</v>
      </c>
      <c r="O11329" s="2">
        <f t="shared" si="2299"/>
        <v>-14609.91154150173</v>
      </c>
      <c r="P11329" s="2" t="str">
        <f t="shared" si="2300"/>
        <v/>
      </c>
    </row>
    <row r="11330" spans="1:16">
      <c r="A11330" s="6">
        <v>17</v>
      </c>
      <c r="B11330" s="6">
        <v>8</v>
      </c>
      <c r="C11330" s="6">
        <v>11</v>
      </c>
      <c r="D11330" s="6">
        <f t="shared" si="2288"/>
        <v>36</v>
      </c>
      <c r="E11330" s="5">
        <f t="shared" si="2289"/>
        <v>7733.3395360392033</v>
      </c>
      <c r="F11330" s="5">
        <f t="shared" si="2290"/>
        <v>292.41669540238024</v>
      </c>
      <c r="G11330" s="5">
        <f t="shared" si="2291"/>
        <v>567.47998644235474</v>
      </c>
      <c r="H11330" s="5">
        <f t="shared" si="2292"/>
        <v>8593.2362178839376</v>
      </c>
      <c r="I11330" s="5">
        <f t="shared" si="2293"/>
        <v>720</v>
      </c>
      <c r="J11330" s="5">
        <f t="shared" si="2294"/>
        <v>7873.2362178839376</v>
      </c>
      <c r="K11330" s="2">
        <f t="shared" si="2295"/>
        <v>161688.12878270724</v>
      </c>
      <c r="L11330" s="2">
        <f t="shared" si="2296"/>
        <v>196052</v>
      </c>
      <c r="M11330" s="2">
        <f t="shared" si="2297"/>
        <v>28160</v>
      </c>
      <c r="N11330" s="6">
        <f t="shared" si="2298"/>
        <v>0</v>
      </c>
      <c r="O11330" s="2">
        <f t="shared" si="2299"/>
        <v>-13796.128782707237</v>
      </c>
      <c r="P11330" s="2" t="str">
        <f t="shared" si="2300"/>
        <v/>
      </c>
    </row>
    <row r="11331" spans="1:16">
      <c r="A11331" s="6">
        <v>17</v>
      </c>
      <c r="B11331" s="6">
        <v>8</v>
      </c>
      <c r="C11331" s="6">
        <v>12</v>
      </c>
      <c r="D11331" s="6">
        <f t="shared" si="2288"/>
        <v>37</v>
      </c>
      <c r="E11331" s="5">
        <f t="shared" si="2289"/>
        <v>7733.3395360392033</v>
      </c>
      <c r="F11331" s="5">
        <f t="shared" si="2290"/>
        <v>292.41669540238024</v>
      </c>
      <c r="G11331" s="5">
        <f t="shared" si="2291"/>
        <v>626.80743957041921</v>
      </c>
      <c r="H11331" s="5">
        <f t="shared" si="2292"/>
        <v>8652.5636710120034</v>
      </c>
      <c r="I11331" s="5">
        <f t="shared" si="2293"/>
        <v>720</v>
      </c>
      <c r="J11331" s="5">
        <f t="shared" si="2294"/>
        <v>7932.5636710120034</v>
      </c>
      <c r="K11331" s="2">
        <f t="shared" si="2295"/>
        <v>162718.11928840284</v>
      </c>
      <c r="L11331" s="2">
        <f t="shared" si="2296"/>
        <v>198752</v>
      </c>
      <c r="M11331" s="2">
        <f t="shared" si="2297"/>
        <v>29040</v>
      </c>
      <c r="N11331" s="6">
        <f t="shared" si="2298"/>
        <v>0</v>
      </c>
      <c r="O11331" s="2">
        <f t="shared" si="2299"/>
        <v>-13006.119288402842</v>
      </c>
      <c r="P11331" s="2" t="str">
        <f t="shared" si="2300"/>
        <v/>
      </c>
    </row>
    <row r="11332" spans="1:16">
      <c r="A11332" s="6">
        <v>17</v>
      </c>
      <c r="B11332" s="6">
        <v>8</v>
      </c>
      <c r="C11332" s="6">
        <v>13</v>
      </c>
      <c r="D11332" s="6">
        <f t="shared" ref="D11332:D11395" si="2301">A11332+B11332+C11332</f>
        <v>38</v>
      </c>
      <c r="E11332" s="5">
        <f t="shared" ref="E11332:E11395" si="2302">IF(A11332=0,0,A11332*LABOR_HRS_WK_TOM*SEASON_WEEKS*(1+DIM_PCT_TOM)^A11332)</f>
        <v>7733.3395360392033</v>
      </c>
      <c r="F11332" s="5">
        <f t="shared" ref="F11332:F11395" si="2303">IF(B11332=0,0,B11332*LABOR_HRS_WK_CAR*SEASON_WEEKS*(1+DIM_PCT_CAR)^B11332)</f>
        <v>292.41669540238024</v>
      </c>
      <c r="G11332" s="5">
        <f t="shared" ref="G11332:G11395" si="2304">IF(C11332=0,0,C11332*LABOR_HRS_WK_MES*SEASON_WEEKS*(1+DIM_PCT_MES)^C11332)</f>
        <v>687.52941027880343</v>
      </c>
      <c r="H11332" s="5">
        <f t="shared" ref="H11332:H11395" si="2305">E11332+F11332+G11332</f>
        <v>8713.2856417203875</v>
      </c>
      <c r="I11332" s="5">
        <f t="shared" ref="I11332:I11395" si="2306">MIN(H11332,FARMER_HRS)</f>
        <v>720</v>
      </c>
      <c r="J11332" s="5">
        <f t="shared" ref="J11332:J11395" si="2307">MAX(0,H11332-FARMER_HRS)</f>
        <v>7993.2856417203875</v>
      </c>
      <c r="K11332" s="2">
        <f t="shared" ref="K11332:K11395" si="2308">I11332*FARMER_RATE+J11332*TEMP_WORKER_RATE</f>
        <v>163772.32016875673</v>
      </c>
      <c r="L11332" s="2">
        <f t="shared" ref="L11332:L11395" si="2309">A11332*PRICE_TOM+B11332*PRICE_CAR+C11332*PRICE_MES</f>
        <v>201452</v>
      </c>
      <c r="M11332" s="2">
        <f t="shared" ref="M11332:M11395" si="2310">A11332*FERT_BED_TOM+B11332*FERT_BED_CAR+C11332*FERT_BED_MES</f>
        <v>29920</v>
      </c>
      <c r="N11332" s="6">
        <f t="shared" ref="N11332:N11395" si="2311">IF(AND(D11332&lt;=TOTAL_BEDS,J11332&lt;=TEMP_WORKER_MAX*TEMP_WORKER_HRS),1,0)</f>
        <v>0</v>
      </c>
      <c r="O11332" s="2">
        <f t="shared" ref="O11332:O11395" si="2312">L11332-M11332-K11332-FIXED_COSTS</f>
        <v>-12240.320168756734</v>
      </c>
      <c r="P11332" s="2" t="str">
        <f t="shared" ref="P11332:P11395" si="2313">IF(N11332=1,O11332,"")</f>
        <v/>
      </c>
    </row>
    <row r="11333" spans="1:16">
      <c r="A11333" s="6">
        <v>17</v>
      </c>
      <c r="B11333" s="6">
        <v>8</v>
      </c>
      <c r="C11333" s="6">
        <v>14</v>
      </c>
      <c r="D11333" s="6">
        <f t="shared" si="2301"/>
        <v>39</v>
      </c>
      <c r="E11333" s="5">
        <f t="shared" si="2302"/>
        <v>7733.3395360392033</v>
      </c>
      <c r="F11333" s="5">
        <f t="shared" si="2303"/>
        <v>292.41669540238024</v>
      </c>
      <c r="G11333" s="5">
        <f t="shared" si="2304"/>
        <v>749.67149159246469</v>
      </c>
      <c r="H11333" s="5">
        <f t="shared" si="2305"/>
        <v>8775.4277230340485</v>
      </c>
      <c r="I11333" s="5">
        <f t="shared" si="2306"/>
        <v>720</v>
      </c>
      <c r="J11333" s="5">
        <f t="shared" si="2307"/>
        <v>8055.4277230340485</v>
      </c>
      <c r="K11333" s="2">
        <f t="shared" si="2308"/>
        <v>164851.17574711889</v>
      </c>
      <c r="L11333" s="2">
        <f t="shared" si="2309"/>
        <v>204152</v>
      </c>
      <c r="M11333" s="2">
        <f t="shared" si="2310"/>
        <v>30800</v>
      </c>
      <c r="N11333" s="6">
        <f t="shared" si="2311"/>
        <v>0</v>
      </c>
      <c r="O11333" s="2">
        <f t="shared" si="2312"/>
        <v>-11499.17574711889</v>
      </c>
      <c r="P11333" s="2" t="str">
        <f t="shared" si="2313"/>
        <v/>
      </c>
    </row>
    <row r="11334" spans="1:16">
      <c r="A11334" s="6">
        <v>17</v>
      </c>
      <c r="B11334" s="6">
        <v>8</v>
      </c>
      <c r="C11334" s="6">
        <v>15</v>
      </c>
      <c r="D11334" s="6">
        <f t="shared" si="2301"/>
        <v>40</v>
      </c>
      <c r="E11334" s="5">
        <f t="shared" si="2302"/>
        <v>7733.3395360392033</v>
      </c>
      <c r="F11334" s="5">
        <f t="shared" si="2303"/>
        <v>292.41669540238024</v>
      </c>
      <c r="G11334" s="5">
        <f t="shared" si="2304"/>
        <v>813.25969846861108</v>
      </c>
      <c r="H11334" s="5">
        <f t="shared" si="2305"/>
        <v>8839.0159299101942</v>
      </c>
      <c r="I11334" s="5">
        <f t="shared" si="2306"/>
        <v>720</v>
      </c>
      <c r="J11334" s="5">
        <f t="shared" si="2307"/>
        <v>8119.0159299101942</v>
      </c>
      <c r="K11334" s="2">
        <f t="shared" si="2308"/>
        <v>165955.13767205199</v>
      </c>
      <c r="L11334" s="2">
        <f t="shared" si="2309"/>
        <v>206852</v>
      </c>
      <c r="M11334" s="2">
        <f t="shared" si="2310"/>
        <v>31680</v>
      </c>
      <c r="N11334" s="6">
        <f t="shared" si="2311"/>
        <v>0</v>
      </c>
      <c r="O11334" s="2">
        <f t="shared" si="2312"/>
        <v>-10783.137672051991</v>
      </c>
      <c r="P11334" s="2" t="str">
        <f t="shared" si="2313"/>
        <v/>
      </c>
    </row>
    <row r="11335" spans="1:16">
      <c r="A11335" s="6">
        <v>17</v>
      </c>
      <c r="B11335" s="6">
        <v>8</v>
      </c>
      <c r="C11335" s="6">
        <v>16</v>
      </c>
      <c r="D11335" s="6">
        <f t="shared" si="2301"/>
        <v>41</v>
      </c>
      <c r="E11335" s="5">
        <f t="shared" si="2302"/>
        <v>7733.3395360392033</v>
      </c>
      <c r="F11335" s="5">
        <f t="shared" si="2303"/>
        <v>292.41669540238024</v>
      </c>
      <c r="G11335" s="5">
        <f t="shared" si="2304"/>
        <v>878.32047434610013</v>
      </c>
      <c r="H11335" s="5">
        <f t="shared" si="2305"/>
        <v>8904.0767057876837</v>
      </c>
      <c r="I11335" s="5">
        <f t="shared" si="2306"/>
        <v>720</v>
      </c>
      <c r="J11335" s="5">
        <f t="shared" si="2307"/>
        <v>8184.0767057876837</v>
      </c>
      <c r="K11335" s="2">
        <f t="shared" si="2308"/>
        <v>167084.66503103619</v>
      </c>
      <c r="L11335" s="2">
        <f t="shared" si="2309"/>
        <v>209552</v>
      </c>
      <c r="M11335" s="2">
        <f t="shared" si="2310"/>
        <v>32560</v>
      </c>
      <c r="N11335" s="6">
        <f t="shared" si="2311"/>
        <v>0</v>
      </c>
      <c r="O11335" s="2">
        <f t="shared" si="2312"/>
        <v>-10092.665031036187</v>
      </c>
      <c r="P11335" s="2" t="str">
        <f t="shared" si="2313"/>
        <v/>
      </c>
    </row>
    <row r="11336" spans="1:16">
      <c r="A11336" s="6">
        <v>17</v>
      </c>
      <c r="B11336" s="6">
        <v>8</v>
      </c>
      <c r="C11336" s="6">
        <v>17</v>
      </c>
      <c r="D11336" s="6">
        <f t="shared" si="2301"/>
        <v>42</v>
      </c>
      <c r="E11336" s="5">
        <f t="shared" si="2302"/>
        <v>7733.3395360392033</v>
      </c>
      <c r="F11336" s="5">
        <f t="shared" si="2303"/>
        <v>292.41669540238024</v>
      </c>
      <c r="G11336" s="5">
        <f t="shared" si="2304"/>
        <v>944.88069779264049</v>
      </c>
      <c r="H11336" s="5">
        <f t="shared" si="2305"/>
        <v>8970.6369292342242</v>
      </c>
      <c r="I11336" s="5">
        <f t="shared" si="2306"/>
        <v>720</v>
      </c>
      <c r="J11336" s="5">
        <f t="shared" si="2307"/>
        <v>8250.6369292342242</v>
      </c>
      <c r="K11336" s="2">
        <f t="shared" si="2308"/>
        <v>168240.22446587196</v>
      </c>
      <c r="L11336" s="2">
        <f t="shared" si="2309"/>
        <v>212252</v>
      </c>
      <c r="M11336" s="2">
        <f t="shared" si="2310"/>
        <v>33440</v>
      </c>
      <c r="N11336" s="6">
        <f t="shared" si="2311"/>
        <v>0</v>
      </c>
      <c r="O11336" s="2">
        <f t="shared" si="2312"/>
        <v>-9428.2244658719574</v>
      </c>
      <c r="P11336" s="2" t="str">
        <f t="shared" si="2313"/>
        <v/>
      </c>
    </row>
    <row r="11337" spans="1:16">
      <c r="A11337" s="6">
        <v>17</v>
      </c>
      <c r="B11337" s="6">
        <v>8</v>
      </c>
      <c r="C11337" s="6">
        <v>18</v>
      </c>
      <c r="D11337" s="6">
        <f t="shared" si="2301"/>
        <v>43</v>
      </c>
      <c r="E11337" s="5">
        <f t="shared" si="2302"/>
        <v>7733.3395360392033</v>
      </c>
      <c r="F11337" s="5">
        <f t="shared" si="2303"/>
        <v>292.41669540238024</v>
      </c>
      <c r="G11337" s="5">
        <f t="shared" si="2304"/>
        <v>1012.9676892512279</v>
      </c>
      <c r="H11337" s="5">
        <f t="shared" si="2305"/>
        <v>9038.7239206928116</v>
      </c>
      <c r="I11337" s="5">
        <f t="shared" si="2306"/>
        <v>720</v>
      </c>
      <c r="J11337" s="5">
        <f t="shared" si="2307"/>
        <v>8318.7239206928116</v>
      </c>
      <c r="K11337" s="2">
        <f t="shared" si="2308"/>
        <v>169422.29028980577</v>
      </c>
      <c r="L11337" s="2">
        <f t="shared" si="2309"/>
        <v>214952</v>
      </c>
      <c r="M11337" s="2">
        <f t="shared" si="2310"/>
        <v>34320</v>
      </c>
      <c r="N11337" s="6">
        <f t="shared" si="2311"/>
        <v>0</v>
      </c>
      <c r="O11337" s="2">
        <f t="shared" si="2312"/>
        <v>-8790.2902898057655</v>
      </c>
      <c r="P11337" s="2" t="str">
        <f t="shared" si="2313"/>
        <v/>
      </c>
    </row>
    <row r="11338" spans="1:16">
      <c r="A11338" s="6">
        <v>17</v>
      </c>
      <c r="B11338" s="6">
        <v>8</v>
      </c>
      <c r="C11338" s="6">
        <v>19</v>
      </c>
      <c r="D11338" s="6">
        <f t="shared" si="2301"/>
        <v>44</v>
      </c>
      <c r="E11338" s="5">
        <f t="shared" si="2302"/>
        <v>7733.3395360392033</v>
      </c>
      <c r="F11338" s="5">
        <f t="shared" si="2303"/>
        <v>292.41669540238024</v>
      </c>
      <c r="G11338" s="5">
        <f t="shared" si="2304"/>
        <v>1082.6092178872495</v>
      </c>
      <c r="H11338" s="5">
        <f t="shared" si="2305"/>
        <v>9108.3654493288341</v>
      </c>
      <c r="I11338" s="5">
        <f t="shared" si="2306"/>
        <v>720</v>
      </c>
      <c r="J11338" s="5">
        <f t="shared" si="2307"/>
        <v>8388.3654493288341</v>
      </c>
      <c r="K11338" s="2">
        <f t="shared" si="2308"/>
        <v>170631.34460640338</v>
      </c>
      <c r="L11338" s="2">
        <f t="shared" si="2309"/>
        <v>217652</v>
      </c>
      <c r="M11338" s="2">
        <f t="shared" si="2310"/>
        <v>35200</v>
      </c>
      <c r="N11338" s="6">
        <f t="shared" si="2311"/>
        <v>0</v>
      </c>
      <c r="O11338" s="2">
        <f t="shared" si="2312"/>
        <v>-8179.3446064033778</v>
      </c>
      <c r="P11338" s="2" t="str">
        <f t="shared" si="2313"/>
        <v/>
      </c>
    </row>
    <row r="11339" spans="1:16">
      <c r="A11339" s="6">
        <v>17</v>
      </c>
      <c r="B11339" s="6">
        <v>8</v>
      </c>
      <c r="C11339" s="6">
        <v>20</v>
      </c>
      <c r="D11339" s="6">
        <f t="shared" si="2301"/>
        <v>45</v>
      </c>
      <c r="E11339" s="5">
        <f t="shared" si="2302"/>
        <v>7733.3395360392033</v>
      </c>
      <c r="F11339" s="5">
        <f t="shared" si="2303"/>
        <v>292.41669540238024</v>
      </c>
      <c r="G11339" s="5">
        <f t="shared" si="2304"/>
        <v>1153.8335085377266</v>
      </c>
      <c r="H11339" s="5">
        <f t="shared" si="2305"/>
        <v>9179.5897399793103</v>
      </c>
      <c r="I11339" s="5">
        <f t="shared" si="2306"/>
        <v>720</v>
      </c>
      <c r="J11339" s="5">
        <f t="shared" si="2307"/>
        <v>8459.5897399793103</v>
      </c>
      <c r="K11339" s="2">
        <f t="shared" si="2308"/>
        <v>171867.87743019636</v>
      </c>
      <c r="L11339" s="2">
        <f t="shared" si="2309"/>
        <v>220352</v>
      </c>
      <c r="M11339" s="2">
        <f t="shared" si="2310"/>
        <v>36080</v>
      </c>
      <c r="N11339" s="6">
        <f t="shared" si="2311"/>
        <v>0</v>
      </c>
      <c r="O11339" s="2">
        <f t="shared" si="2312"/>
        <v>-7595.8774301963567</v>
      </c>
      <c r="P11339" s="2" t="str">
        <f t="shared" si="2313"/>
        <v/>
      </c>
    </row>
    <row r="11340" spans="1:16">
      <c r="A11340" s="6">
        <v>17</v>
      </c>
      <c r="B11340" s="6">
        <v>8</v>
      </c>
      <c r="C11340" s="6">
        <v>21</v>
      </c>
      <c r="D11340" s="6">
        <f t="shared" si="2301"/>
        <v>46</v>
      </c>
      <c r="E11340" s="5">
        <f t="shared" si="2302"/>
        <v>7733.3395360392033</v>
      </c>
      <c r="F11340" s="5">
        <f t="shared" si="2303"/>
        <v>292.41669540238024</v>
      </c>
      <c r="G11340" s="5">
        <f t="shared" si="2304"/>
        <v>1226.6692487641703</v>
      </c>
      <c r="H11340" s="5">
        <f t="shared" si="2305"/>
        <v>9252.4254802057549</v>
      </c>
      <c r="I11340" s="5">
        <f t="shared" si="2306"/>
        <v>720</v>
      </c>
      <c r="J11340" s="5">
        <f t="shared" si="2307"/>
        <v>8532.4254802057549</v>
      </c>
      <c r="K11340" s="2">
        <f t="shared" si="2308"/>
        <v>173132.3868091277</v>
      </c>
      <c r="L11340" s="2">
        <f t="shared" si="2309"/>
        <v>223052</v>
      </c>
      <c r="M11340" s="2">
        <f t="shared" si="2310"/>
        <v>36960</v>
      </c>
      <c r="N11340" s="6">
        <f t="shared" si="2311"/>
        <v>0</v>
      </c>
      <c r="O11340" s="2">
        <f t="shared" si="2312"/>
        <v>-7040.3868091276963</v>
      </c>
      <c r="P11340" s="2" t="str">
        <f t="shared" si="2313"/>
        <v/>
      </c>
    </row>
    <row r="11341" spans="1:16">
      <c r="A11341" s="6">
        <v>17</v>
      </c>
      <c r="B11341" s="6">
        <v>8</v>
      </c>
      <c r="C11341" s="6">
        <v>22</v>
      </c>
      <c r="D11341" s="6">
        <f t="shared" si="2301"/>
        <v>47</v>
      </c>
      <c r="E11341" s="5">
        <f t="shared" si="2302"/>
        <v>7733.3395360392033</v>
      </c>
      <c r="F11341" s="5">
        <f t="shared" si="2303"/>
        <v>292.41669540238024</v>
      </c>
      <c r="G11341" s="5">
        <f t="shared" si="2304"/>
        <v>1301.1455960105666</v>
      </c>
      <c r="H11341" s="5">
        <f t="shared" si="2305"/>
        <v>9326.9018274521495</v>
      </c>
      <c r="I11341" s="5">
        <f t="shared" si="2306"/>
        <v>720</v>
      </c>
      <c r="J11341" s="5">
        <f t="shared" si="2307"/>
        <v>8606.9018274521495</v>
      </c>
      <c r="K11341" s="2">
        <f t="shared" si="2308"/>
        <v>174425.37894882204</v>
      </c>
      <c r="L11341" s="2">
        <f t="shared" si="2309"/>
        <v>225752</v>
      </c>
      <c r="M11341" s="2">
        <f t="shared" si="2310"/>
        <v>37840</v>
      </c>
      <c r="N11341" s="6">
        <f t="shared" si="2311"/>
        <v>0</v>
      </c>
      <c r="O11341" s="2">
        <f t="shared" si="2312"/>
        <v>-6513.3789488220355</v>
      </c>
      <c r="P11341" s="2" t="str">
        <f t="shared" si="2313"/>
        <v/>
      </c>
    </row>
    <row r="11342" spans="1:16">
      <c r="A11342" s="6">
        <v>17</v>
      </c>
      <c r="B11342" s="6">
        <v>8</v>
      </c>
      <c r="C11342" s="6">
        <v>23</v>
      </c>
      <c r="D11342" s="6">
        <f t="shared" si="2301"/>
        <v>48</v>
      </c>
      <c r="E11342" s="5">
        <f t="shared" si="2302"/>
        <v>7733.3395360392033</v>
      </c>
      <c r="F11342" s="5">
        <f t="shared" si="2303"/>
        <v>292.41669540238024</v>
      </c>
      <c r="G11342" s="5">
        <f t="shared" si="2304"/>
        <v>1377.292184868003</v>
      </c>
      <c r="H11342" s="5">
        <f t="shared" si="2305"/>
        <v>9403.0484163095862</v>
      </c>
      <c r="I11342" s="5">
        <f t="shared" si="2306"/>
        <v>720</v>
      </c>
      <c r="J11342" s="5">
        <f t="shared" si="2307"/>
        <v>8683.0484163095862</v>
      </c>
      <c r="K11342" s="2">
        <f t="shared" si="2308"/>
        <v>175747.3683387081</v>
      </c>
      <c r="L11342" s="2">
        <f t="shared" si="2309"/>
        <v>228452</v>
      </c>
      <c r="M11342" s="2">
        <f t="shared" si="2310"/>
        <v>38720</v>
      </c>
      <c r="N11342" s="6">
        <f t="shared" si="2311"/>
        <v>0</v>
      </c>
      <c r="O11342" s="2">
        <f t="shared" si="2312"/>
        <v>-6015.3683387080964</v>
      </c>
      <c r="P11342" s="2" t="str">
        <f t="shared" si="2313"/>
        <v/>
      </c>
    </row>
    <row r="11343" spans="1:16">
      <c r="A11343" s="6">
        <v>17</v>
      </c>
      <c r="B11343" s="6">
        <v>8</v>
      </c>
      <c r="C11343" s="6">
        <v>24</v>
      </c>
      <c r="D11343" s="6">
        <f t="shared" si="2301"/>
        <v>49</v>
      </c>
      <c r="E11343" s="5">
        <f t="shared" si="2302"/>
        <v>7733.3395360392033</v>
      </c>
      <c r="F11343" s="5">
        <f t="shared" si="2303"/>
        <v>292.41669540238024</v>
      </c>
      <c r="G11343" s="5">
        <f t="shared" si="2304"/>
        <v>1455.1391344474989</v>
      </c>
      <c r="H11343" s="5">
        <f t="shared" si="2305"/>
        <v>9480.8953658890823</v>
      </c>
      <c r="I11343" s="5">
        <f t="shared" si="2306"/>
        <v>720</v>
      </c>
      <c r="J11343" s="5">
        <f t="shared" si="2307"/>
        <v>8760.8953658890823</v>
      </c>
      <c r="K11343" s="2">
        <f t="shared" si="2308"/>
        <v>177098.87788001879</v>
      </c>
      <c r="L11343" s="2">
        <f t="shared" si="2309"/>
        <v>231152</v>
      </c>
      <c r="M11343" s="2">
        <f t="shared" si="2310"/>
        <v>39600</v>
      </c>
      <c r="N11343" s="6">
        <f t="shared" si="2311"/>
        <v>0</v>
      </c>
      <c r="O11343" s="2">
        <f t="shared" si="2312"/>
        <v>-5546.8778800187865</v>
      </c>
      <c r="P11343" s="2" t="str">
        <f t="shared" si="2313"/>
        <v/>
      </c>
    </row>
    <row r="11344" spans="1:16">
      <c r="A11344" s="6">
        <v>17</v>
      </c>
      <c r="B11344" s="6">
        <v>8</v>
      </c>
      <c r="C11344" s="6">
        <v>25</v>
      </c>
      <c r="D11344" s="6">
        <f t="shared" si="2301"/>
        <v>50</v>
      </c>
      <c r="E11344" s="5">
        <f t="shared" si="2302"/>
        <v>7733.3395360392033</v>
      </c>
      <c r="F11344" s="5">
        <f t="shared" si="2303"/>
        <v>292.41669540238024</v>
      </c>
      <c r="G11344" s="5">
        <f t="shared" si="2304"/>
        <v>1534.7170558625965</v>
      </c>
      <c r="H11344" s="5">
        <f t="shared" si="2305"/>
        <v>9560.4732873041794</v>
      </c>
      <c r="I11344" s="5">
        <f t="shared" si="2306"/>
        <v>720</v>
      </c>
      <c r="J11344" s="5">
        <f t="shared" si="2307"/>
        <v>8840.4732873041794</v>
      </c>
      <c r="K11344" s="2">
        <f t="shared" si="2308"/>
        <v>178480.43901569754</v>
      </c>
      <c r="L11344" s="2">
        <f t="shared" si="2309"/>
        <v>233852</v>
      </c>
      <c r="M11344" s="2">
        <f t="shared" si="2310"/>
        <v>40480</v>
      </c>
      <c r="N11344" s="6">
        <f t="shared" si="2311"/>
        <v>0</v>
      </c>
      <c r="O11344" s="2">
        <f t="shared" si="2312"/>
        <v>-5108.4390156975423</v>
      </c>
      <c r="P11344" s="2" t="str">
        <f t="shared" si="2313"/>
        <v/>
      </c>
    </row>
    <row r="11345" spans="1:16">
      <c r="A11345" s="6">
        <v>17</v>
      </c>
      <c r="B11345" s="6">
        <v>8</v>
      </c>
      <c r="C11345" s="6">
        <v>26</v>
      </c>
      <c r="D11345" s="6">
        <f t="shared" si="2301"/>
        <v>51</v>
      </c>
      <c r="E11345" s="5">
        <f t="shared" si="2302"/>
        <v>7733.3395360392033</v>
      </c>
      <c r="F11345" s="5">
        <f t="shared" si="2303"/>
        <v>292.41669540238024</v>
      </c>
      <c r="G11345" s="5">
        <f t="shared" si="2304"/>
        <v>1616.0570598233144</v>
      </c>
      <c r="H11345" s="5">
        <f t="shared" si="2305"/>
        <v>9641.813291264898</v>
      </c>
      <c r="I11345" s="5">
        <f t="shared" si="2306"/>
        <v>720</v>
      </c>
      <c r="J11345" s="5">
        <f t="shared" si="2307"/>
        <v>8921.813291264898</v>
      </c>
      <c r="K11345" s="2">
        <f t="shared" si="2308"/>
        <v>179892.59186223781</v>
      </c>
      <c r="L11345" s="2">
        <f t="shared" si="2309"/>
        <v>236552</v>
      </c>
      <c r="M11345" s="2">
        <f t="shared" si="2310"/>
        <v>41360</v>
      </c>
      <c r="N11345" s="6">
        <f t="shared" si="2311"/>
        <v>0</v>
      </c>
      <c r="O11345" s="2">
        <f t="shared" si="2312"/>
        <v>-4700.5918622378085</v>
      </c>
      <c r="P11345" s="2" t="str">
        <f t="shared" si="2313"/>
        <v/>
      </c>
    </row>
    <row r="11346" spans="1:16">
      <c r="A11346" s="6">
        <v>17</v>
      </c>
      <c r="B11346" s="6">
        <v>8</v>
      </c>
      <c r="C11346" s="6">
        <v>27</v>
      </c>
      <c r="D11346" s="6">
        <f t="shared" si="2301"/>
        <v>52</v>
      </c>
      <c r="E11346" s="5">
        <f t="shared" si="2302"/>
        <v>7733.3395360392033</v>
      </c>
      <c r="F11346" s="5">
        <f t="shared" si="2303"/>
        <v>292.41669540238024</v>
      </c>
      <c r="G11346" s="5">
        <f t="shared" si="2304"/>
        <v>1699.1907643430709</v>
      </c>
      <c r="H11346" s="5">
        <f t="shared" si="2305"/>
        <v>9724.9469957846541</v>
      </c>
      <c r="I11346" s="5">
        <f t="shared" si="2306"/>
        <v>720</v>
      </c>
      <c r="J11346" s="5">
        <f t="shared" si="2307"/>
        <v>9004.9469957846541</v>
      </c>
      <c r="K11346" s="2">
        <f t="shared" si="2308"/>
        <v>181335.88534348356</v>
      </c>
      <c r="L11346" s="2">
        <f t="shared" si="2309"/>
        <v>239252</v>
      </c>
      <c r="M11346" s="2">
        <f t="shared" si="2310"/>
        <v>42240</v>
      </c>
      <c r="N11346" s="6">
        <f t="shared" si="2311"/>
        <v>0</v>
      </c>
      <c r="O11346" s="2">
        <f t="shared" si="2312"/>
        <v>-4323.8853434835619</v>
      </c>
      <c r="P11346" s="2" t="str">
        <f t="shared" si="2313"/>
        <v/>
      </c>
    </row>
    <row r="11347" spans="1:16">
      <c r="A11347" s="6">
        <v>17</v>
      </c>
      <c r="B11347" s="6">
        <v>8</v>
      </c>
      <c r="C11347" s="6">
        <v>28</v>
      </c>
      <c r="D11347" s="6">
        <f t="shared" si="2301"/>
        <v>53</v>
      </c>
      <c r="E11347" s="5">
        <f t="shared" si="2302"/>
        <v>7733.3395360392033</v>
      </c>
      <c r="F11347" s="5">
        <f t="shared" si="2303"/>
        <v>292.41669540238024</v>
      </c>
      <c r="G11347" s="5">
        <f t="shared" si="2304"/>
        <v>1784.1503025602246</v>
      </c>
      <c r="H11347" s="5">
        <f t="shared" si="2305"/>
        <v>9809.9065340018078</v>
      </c>
      <c r="I11347" s="5">
        <f t="shared" si="2306"/>
        <v>720</v>
      </c>
      <c r="J11347" s="5">
        <f t="shared" si="2307"/>
        <v>9089.9065340018078</v>
      </c>
      <c r="K11347" s="2">
        <f t="shared" si="2308"/>
        <v>182810.87732642028</v>
      </c>
      <c r="L11347" s="2">
        <f t="shared" si="2309"/>
        <v>241952</v>
      </c>
      <c r="M11347" s="2">
        <f t="shared" si="2310"/>
        <v>43120</v>
      </c>
      <c r="N11347" s="6">
        <f t="shared" si="2311"/>
        <v>0</v>
      </c>
      <c r="O11347" s="2">
        <f t="shared" si="2312"/>
        <v>-3978.8773264202755</v>
      </c>
      <c r="P11347" s="2" t="str">
        <f t="shared" si="2313"/>
        <v/>
      </c>
    </row>
    <row r="11348" spans="1:16">
      <c r="A11348" s="6">
        <v>17</v>
      </c>
      <c r="B11348" s="6">
        <v>8</v>
      </c>
      <c r="C11348" s="6">
        <v>29</v>
      </c>
      <c r="D11348" s="6">
        <f t="shared" si="2301"/>
        <v>54</v>
      </c>
      <c r="E11348" s="5">
        <f t="shared" si="2302"/>
        <v>7733.3395360392033</v>
      </c>
      <c r="F11348" s="5">
        <f t="shared" si="2303"/>
        <v>292.41669540238024</v>
      </c>
      <c r="G11348" s="5">
        <f t="shared" si="2304"/>
        <v>1870.9683306758782</v>
      </c>
      <c r="H11348" s="5">
        <f t="shared" si="2305"/>
        <v>9896.7245621174625</v>
      </c>
      <c r="I11348" s="5">
        <f t="shared" si="2306"/>
        <v>720</v>
      </c>
      <c r="J11348" s="5">
        <f t="shared" si="2307"/>
        <v>9176.7245621174625</v>
      </c>
      <c r="K11348" s="2">
        <f t="shared" si="2308"/>
        <v>184318.13475898371</v>
      </c>
      <c r="L11348" s="2">
        <f t="shared" si="2309"/>
        <v>244652</v>
      </c>
      <c r="M11348" s="2">
        <f t="shared" si="2310"/>
        <v>44000</v>
      </c>
      <c r="N11348" s="6">
        <f t="shared" si="2311"/>
        <v>0</v>
      </c>
      <c r="O11348" s="2">
        <f t="shared" si="2312"/>
        <v>-3666.1347589837096</v>
      </c>
      <c r="P11348" s="2" t="str">
        <f t="shared" si="2313"/>
        <v/>
      </c>
    </row>
    <row r="11349" spans="1:16">
      <c r="A11349" s="6">
        <v>17</v>
      </c>
      <c r="B11349" s="6">
        <v>8</v>
      </c>
      <c r="C11349" s="6">
        <v>30</v>
      </c>
      <c r="D11349" s="6">
        <f t="shared" si="2301"/>
        <v>55</v>
      </c>
      <c r="E11349" s="5">
        <f t="shared" si="2302"/>
        <v>7733.3395360392033</v>
      </c>
      <c r="F11349" s="5">
        <f t="shared" si="2303"/>
        <v>292.41669540238024</v>
      </c>
      <c r="G11349" s="5">
        <f t="shared" si="2304"/>
        <v>1959.6780360096488</v>
      </c>
      <c r="H11349" s="5">
        <f t="shared" si="2305"/>
        <v>9985.4342674512318</v>
      </c>
      <c r="I11349" s="5">
        <f t="shared" si="2306"/>
        <v>720</v>
      </c>
      <c r="J11349" s="5">
        <f t="shared" si="2307"/>
        <v>9265.4342674512318</v>
      </c>
      <c r="K11349" s="2">
        <f t="shared" si="2308"/>
        <v>185858.2338099172</v>
      </c>
      <c r="L11349" s="2">
        <f t="shared" si="2309"/>
        <v>247352</v>
      </c>
      <c r="M11349" s="2">
        <f t="shared" si="2310"/>
        <v>44880</v>
      </c>
      <c r="N11349" s="6">
        <f t="shared" si="2311"/>
        <v>0</v>
      </c>
      <c r="O11349" s="2">
        <f t="shared" si="2312"/>
        <v>-3386.2338099172048</v>
      </c>
      <c r="P11349" s="2" t="str">
        <f t="shared" si="2313"/>
        <v/>
      </c>
    </row>
    <row r="11350" spans="1:16">
      <c r="A11350" s="6">
        <v>17</v>
      </c>
      <c r="B11350" s="6">
        <v>9</v>
      </c>
      <c r="C11350" s="6">
        <v>0</v>
      </c>
      <c r="D11350" s="6">
        <f t="shared" si="2301"/>
        <v>26</v>
      </c>
      <c r="E11350" s="5">
        <f t="shared" si="2302"/>
        <v>7733.3395360392033</v>
      </c>
      <c r="F11350" s="5">
        <f t="shared" si="2303"/>
        <v>337.19300188586965</v>
      </c>
      <c r="G11350" s="5">
        <f t="shared" si="2304"/>
        <v>0</v>
      </c>
      <c r="H11350" s="5">
        <f t="shared" si="2305"/>
        <v>8070.5325379250726</v>
      </c>
      <c r="I11350" s="5">
        <f t="shared" si="2306"/>
        <v>720</v>
      </c>
      <c r="J11350" s="5">
        <f t="shared" si="2307"/>
        <v>7350.5325379250726</v>
      </c>
      <c r="K11350" s="2">
        <f t="shared" si="2308"/>
        <v>152613.41211675474</v>
      </c>
      <c r="L11350" s="2">
        <f t="shared" si="2309"/>
        <v>168446</v>
      </c>
      <c r="M11350" s="2">
        <f t="shared" si="2310"/>
        <v>18920</v>
      </c>
      <c r="N11350" s="6">
        <f t="shared" si="2311"/>
        <v>0</v>
      </c>
      <c r="O11350" s="2">
        <f t="shared" si="2312"/>
        <v>-23087.412116754742</v>
      </c>
      <c r="P11350" s="2" t="str">
        <f t="shared" si="2313"/>
        <v/>
      </c>
    </row>
    <row r="11351" spans="1:16">
      <c r="A11351" s="6">
        <v>17</v>
      </c>
      <c r="B11351" s="6">
        <v>9</v>
      </c>
      <c r="C11351" s="6">
        <v>1</v>
      </c>
      <c r="D11351" s="6">
        <f t="shared" si="2301"/>
        <v>27</v>
      </c>
      <c r="E11351" s="5">
        <f t="shared" si="2302"/>
        <v>7733.3395360392033</v>
      </c>
      <c r="F11351" s="5">
        <f t="shared" si="2303"/>
        <v>337.19300188586965</v>
      </c>
      <c r="G11351" s="5">
        <f t="shared" si="2304"/>
        <v>45.5625</v>
      </c>
      <c r="H11351" s="5">
        <f t="shared" si="2305"/>
        <v>8116.0950379250726</v>
      </c>
      <c r="I11351" s="5">
        <f t="shared" si="2306"/>
        <v>720</v>
      </c>
      <c r="J11351" s="5">
        <f t="shared" si="2307"/>
        <v>7396.0950379250726</v>
      </c>
      <c r="K11351" s="2">
        <f t="shared" si="2308"/>
        <v>153404.42774175474</v>
      </c>
      <c r="L11351" s="2">
        <f t="shared" si="2309"/>
        <v>171146</v>
      </c>
      <c r="M11351" s="2">
        <f t="shared" si="2310"/>
        <v>19800</v>
      </c>
      <c r="N11351" s="6">
        <f t="shared" si="2311"/>
        <v>0</v>
      </c>
      <c r="O11351" s="2">
        <f t="shared" si="2312"/>
        <v>-22058.427741754742</v>
      </c>
      <c r="P11351" s="2" t="str">
        <f t="shared" si="2313"/>
        <v/>
      </c>
    </row>
    <row r="11352" spans="1:16">
      <c r="A11352" s="6">
        <v>17</v>
      </c>
      <c r="B11352" s="6">
        <v>9</v>
      </c>
      <c r="C11352" s="6">
        <v>2</v>
      </c>
      <c r="D11352" s="6">
        <f t="shared" si="2301"/>
        <v>28</v>
      </c>
      <c r="E11352" s="5">
        <f t="shared" si="2302"/>
        <v>7733.3395360392033</v>
      </c>
      <c r="F11352" s="5">
        <f t="shared" si="2303"/>
        <v>337.19300188586965</v>
      </c>
      <c r="G11352" s="5">
        <f t="shared" si="2304"/>
        <v>92.264062499999994</v>
      </c>
      <c r="H11352" s="5">
        <f t="shared" si="2305"/>
        <v>8162.7966004250729</v>
      </c>
      <c r="I11352" s="5">
        <f t="shared" si="2306"/>
        <v>720</v>
      </c>
      <c r="J11352" s="5">
        <f t="shared" si="2307"/>
        <v>7442.7966004250729</v>
      </c>
      <c r="K11352" s="2">
        <f t="shared" si="2308"/>
        <v>154215.21875737974</v>
      </c>
      <c r="L11352" s="2">
        <f t="shared" si="2309"/>
        <v>173846</v>
      </c>
      <c r="M11352" s="2">
        <f t="shared" si="2310"/>
        <v>20680</v>
      </c>
      <c r="N11352" s="6">
        <f t="shared" si="2311"/>
        <v>0</v>
      </c>
      <c r="O11352" s="2">
        <f t="shared" si="2312"/>
        <v>-21049.218757379742</v>
      </c>
      <c r="P11352" s="2" t="str">
        <f t="shared" si="2313"/>
        <v/>
      </c>
    </row>
    <row r="11353" spans="1:16">
      <c r="A11353" s="6">
        <v>17</v>
      </c>
      <c r="B11353" s="6">
        <v>9</v>
      </c>
      <c r="C11353" s="6">
        <v>3</v>
      </c>
      <c r="D11353" s="6">
        <f t="shared" si="2301"/>
        <v>29</v>
      </c>
      <c r="E11353" s="5">
        <f t="shared" si="2302"/>
        <v>7733.3395360392033</v>
      </c>
      <c r="F11353" s="5">
        <f t="shared" si="2303"/>
        <v>337.19300188586965</v>
      </c>
      <c r="G11353" s="5">
        <f t="shared" si="2304"/>
        <v>140.12604492187498</v>
      </c>
      <c r="H11353" s="5">
        <f t="shared" si="2305"/>
        <v>8210.658582846947</v>
      </c>
      <c r="I11353" s="5">
        <f t="shared" si="2306"/>
        <v>720</v>
      </c>
      <c r="J11353" s="5">
        <f t="shared" si="2307"/>
        <v>7490.658582846947</v>
      </c>
      <c r="K11353" s="2">
        <f t="shared" si="2308"/>
        <v>155046.15595220393</v>
      </c>
      <c r="L11353" s="2">
        <f t="shared" si="2309"/>
        <v>176546</v>
      </c>
      <c r="M11353" s="2">
        <f t="shared" si="2310"/>
        <v>21560</v>
      </c>
      <c r="N11353" s="6">
        <f t="shared" si="2311"/>
        <v>0</v>
      </c>
      <c r="O11353" s="2">
        <f t="shared" si="2312"/>
        <v>-20060.155952203932</v>
      </c>
      <c r="P11353" s="2" t="str">
        <f t="shared" si="2313"/>
        <v/>
      </c>
    </row>
    <row r="11354" spans="1:16">
      <c r="A11354" s="6">
        <v>17</v>
      </c>
      <c r="B11354" s="6">
        <v>9</v>
      </c>
      <c r="C11354" s="6">
        <v>4</v>
      </c>
      <c r="D11354" s="6">
        <f t="shared" si="2301"/>
        <v>30</v>
      </c>
      <c r="E11354" s="5">
        <f t="shared" si="2302"/>
        <v>7733.3395360392033</v>
      </c>
      <c r="F11354" s="5">
        <f t="shared" si="2303"/>
        <v>337.19300188586965</v>
      </c>
      <c r="G11354" s="5">
        <f t="shared" si="2304"/>
        <v>189.17016064453125</v>
      </c>
      <c r="H11354" s="5">
        <f t="shared" si="2305"/>
        <v>8259.7026985696029</v>
      </c>
      <c r="I11354" s="5">
        <f t="shared" si="2306"/>
        <v>720</v>
      </c>
      <c r="J11354" s="5">
        <f t="shared" si="2307"/>
        <v>7539.7026985696029</v>
      </c>
      <c r="K11354" s="2">
        <f t="shared" si="2308"/>
        <v>155897.61629461116</v>
      </c>
      <c r="L11354" s="2">
        <f t="shared" si="2309"/>
        <v>179246</v>
      </c>
      <c r="M11354" s="2">
        <f t="shared" si="2310"/>
        <v>22440</v>
      </c>
      <c r="N11354" s="6">
        <f t="shared" si="2311"/>
        <v>0</v>
      </c>
      <c r="O11354" s="2">
        <f t="shared" si="2312"/>
        <v>-19091.616294611158</v>
      </c>
      <c r="P11354" s="2" t="str">
        <f t="shared" si="2313"/>
        <v/>
      </c>
    </row>
    <row r="11355" spans="1:16">
      <c r="A11355" s="6">
        <v>17</v>
      </c>
      <c r="B11355" s="6">
        <v>9</v>
      </c>
      <c r="C11355" s="6">
        <v>5</v>
      </c>
      <c r="D11355" s="6">
        <f t="shared" si="2301"/>
        <v>31</v>
      </c>
      <c r="E11355" s="5">
        <f t="shared" si="2302"/>
        <v>7733.3395360392033</v>
      </c>
      <c r="F11355" s="5">
        <f t="shared" si="2303"/>
        <v>337.19300188586965</v>
      </c>
      <c r="G11355" s="5">
        <f t="shared" si="2304"/>
        <v>239.41848456573481</v>
      </c>
      <c r="H11355" s="5">
        <f t="shared" si="2305"/>
        <v>8309.9510224908081</v>
      </c>
      <c r="I11355" s="5">
        <f t="shared" si="2306"/>
        <v>720</v>
      </c>
      <c r="J11355" s="5">
        <f t="shared" si="2307"/>
        <v>7589.9510224908081</v>
      </c>
      <c r="K11355" s="2">
        <f t="shared" si="2308"/>
        <v>156769.98302935431</v>
      </c>
      <c r="L11355" s="2">
        <f t="shared" si="2309"/>
        <v>181946</v>
      </c>
      <c r="M11355" s="2">
        <f t="shared" si="2310"/>
        <v>23320</v>
      </c>
      <c r="N11355" s="6">
        <f t="shared" si="2311"/>
        <v>0</v>
      </c>
      <c r="O11355" s="2">
        <f t="shared" si="2312"/>
        <v>-18143.983029354305</v>
      </c>
      <c r="P11355" s="2" t="str">
        <f t="shared" si="2313"/>
        <v/>
      </c>
    </row>
    <row r="11356" spans="1:16">
      <c r="A11356" s="6">
        <v>17</v>
      </c>
      <c r="B11356" s="6">
        <v>9</v>
      </c>
      <c r="C11356" s="6">
        <v>6</v>
      </c>
      <c r="D11356" s="6">
        <f t="shared" si="2301"/>
        <v>32</v>
      </c>
      <c r="E11356" s="5">
        <f t="shared" si="2302"/>
        <v>7733.3395360392033</v>
      </c>
      <c r="F11356" s="5">
        <f t="shared" si="2303"/>
        <v>337.19300188586965</v>
      </c>
      <c r="G11356" s="5">
        <f t="shared" si="2304"/>
        <v>290.89345874736784</v>
      </c>
      <c r="H11356" s="5">
        <f t="shared" si="2305"/>
        <v>8361.4259966724403</v>
      </c>
      <c r="I11356" s="5">
        <f t="shared" si="2306"/>
        <v>720</v>
      </c>
      <c r="J11356" s="5">
        <f t="shared" si="2307"/>
        <v>7641.4259966724403</v>
      </c>
      <c r="K11356" s="2">
        <f t="shared" si="2308"/>
        <v>157663.6457755632</v>
      </c>
      <c r="L11356" s="2">
        <f t="shared" si="2309"/>
        <v>184646</v>
      </c>
      <c r="M11356" s="2">
        <f t="shared" si="2310"/>
        <v>24200</v>
      </c>
      <c r="N11356" s="6">
        <f t="shared" si="2311"/>
        <v>0</v>
      </c>
      <c r="O11356" s="2">
        <f t="shared" si="2312"/>
        <v>-17217.6457755632</v>
      </c>
      <c r="P11356" s="2" t="str">
        <f t="shared" si="2313"/>
        <v/>
      </c>
    </row>
    <row r="11357" spans="1:16">
      <c r="A11357" s="6">
        <v>17</v>
      </c>
      <c r="B11357" s="6">
        <v>9</v>
      </c>
      <c r="C11357" s="6">
        <v>7</v>
      </c>
      <c r="D11357" s="6">
        <f t="shared" si="2301"/>
        <v>33</v>
      </c>
      <c r="E11357" s="5">
        <f t="shared" si="2302"/>
        <v>7733.3395360392033</v>
      </c>
      <c r="F11357" s="5">
        <f t="shared" si="2303"/>
        <v>337.19300188586965</v>
      </c>
      <c r="G11357" s="5">
        <f t="shared" si="2304"/>
        <v>343.61789814532818</v>
      </c>
      <c r="H11357" s="5">
        <f t="shared" si="2305"/>
        <v>8414.1504360704002</v>
      </c>
      <c r="I11357" s="5">
        <f t="shared" si="2306"/>
        <v>720</v>
      </c>
      <c r="J11357" s="5">
        <f t="shared" si="2307"/>
        <v>7694.1504360704002</v>
      </c>
      <c r="K11357" s="2">
        <f t="shared" si="2308"/>
        <v>158579.00062622223</v>
      </c>
      <c r="L11357" s="2">
        <f t="shared" si="2309"/>
        <v>187346</v>
      </c>
      <c r="M11357" s="2">
        <f t="shared" si="2310"/>
        <v>25080</v>
      </c>
      <c r="N11357" s="6">
        <f t="shared" si="2311"/>
        <v>0</v>
      </c>
      <c r="O11357" s="2">
        <f t="shared" si="2312"/>
        <v>-16313.00062622223</v>
      </c>
      <c r="P11357" s="2" t="str">
        <f t="shared" si="2313"/>
        <v/>
      </c>
    </row>
    <row r="11358" spans="1:16">
      <c r="A11358" s="6">
        <v>17</v>
      </c>
      <c r="B11358" s="6">
        <v>9</v>
      </c>
      <c r="C11358" s="6">
        <v>8</v>
      </c>
      <c r="D11358" s="6">
        <f t="shared" si="2301"/>
        <v>34</v>
      </c>
      <c r="E11358" s="5">
        <f t="shared" si="2302"/>
        <v>7733.3395360392033</v>
      </c>
      <c r="F11358" s="5">
        <f t="shared" si="2303"/>
        <v>337.19300188586965</v>
      </c>
      <c r="G11358" s="5">
        <f t="shared" si="2304"/>
        <v>397.61499642530839</v>
      </c>
      <c r="H11358" s="5">
        <f t="shared" si="2305"/>
        <v>8468.1475343503807</v>
      </c>
      <c r="I11358" s="5">
        <f t="shared" si="2306"/>
        <v>720</v>
      </c>
      <c r="J11358" s="5">
        <f t="shared" si="2307"/>
        <v>7748.1475343503807</v>
      </c>
      <c r="K11358" s="2">
        <f t="shared" si="2308"/>
        <v>159516.45024913855</v>
      </c>
      <c r="L11358" s="2">
        <f t="shared" si="2309"/>
        <v>190046</v>
      </c>
      <c r="M11358" s="2">
        <f t="shared" si="2310"/>
        <v>25960</v>
      </c>
      <c r="N11358" s="6">
        <f t="shared" si="2311"/>
        <v>0</v>
      </c>
      <c r="O11358" s="2">
        <f t="shared" si="2312"/>
        <v>-15430.45024913855</v>
      </c>
      <c r="P11358" s="2" t="str">
        <f t="shared" si="2313"/>
        <v/>
      </c>
    </row>
    <row r="11359" spans="1:16">
      <c r="A11359" s="6">
        <v>17</v>
      </c>
      <c r="B11359" s="6">
        <v>9</v>
      </c>
      <c r="C11359" s="6">
        <v>9</v>
      </c>
      <c r="D11359" s="6">
        <f t="shared" si="2301"/>
        <v>35</v>
      </c>
      <c r="E11359" s="5">
        <f t="shared" si="2302"/>
        <v>7733.3395360392033</v>
      </c>
      <c r="F11359" s="5">
        <f t="shared" si="2303"/>
        <v>337.19300188586965</v>
      </c>
      <c r="G11359" s="5">
        <f t="shared" si="2304"/>
        <v>452.90833186570285</v>
      </c>
      <c r="H11359" s="5">
        <f t="shared" si="2305"/>
        <v>8523.4408697907747</v>
      </c>
      <c r="I11359" s="5">
        <f t="shared" si="2306"/>
        <v>720</v>
      </c>
      <c r="J11359" s="5">
        <f t="shared" si="2307"/>
        <v>7803.4408697907747</v>
      </c>
      <c r="K11359" s="2">
        <f t="shared" si="2308"/>
        <v>160476.40398942318</v>
      </c>
      <c r="L11359" s="2">
        <f t="shared" si="2309"/>
        <v>192746</v>
      </c>
      <c r="M11359" s="2">
        <f t="shared" si="2310"/>
        <v>26840</v>
      </c>
      <c r="N11359" s="6">
        <f t="shared" si="2311"/>
        <v>0</v>
      </c>
      <c r="O11359" s="2">
        <f t="shared" si="2312"/>
        <v>-14570.403989423183</v>
      </c>
      <c r="P11359" s="2" t="str">
        <f t="shared" si="2313"/>
        <v/>
      </c>
    </row>
    <row r="11360" spans="1:16">
      <c r="A11360" s="6">
        <v>17</v>
      </c>
      <c r="B11360" s="6">
        <v>9</v>
      </c>
      <c r="C11360" s="6">
        <v>10</v>
      </c>
      <c r="D11360" s="6">
        <f t="shared" si="2301"/>
        <v>36</v>
      </c>
      <c r="E11360" s="5">
        <f t="shared" si="2302"/>
        <v>7733.3395360392033</v>
      </c>
      <c r="F11360" s="5">
        <f t="shared" si="2303"/>
        <v>337.19300188586965</v>
      </c>
      <c r="G11360" s="5">
        <f t="shared" si="2304"/>
        <v>509.52187334891573</v>
      </c>
      <c r="H11360" s="5">
        <f t="shared" si="2305"/>
        <v>8580.0544112739881</v>
      </c>
      <c r="I11360" s="5">
        <f t="shared" si="2306"/>
        <v>720</v>
      </c>
      <c r="J11360" s="5">
        <f t="shared" si="2307"/>
        <v>7860.0544112739881</v>
      </c>
      <c r="K11360" s="2">
        <f t="shared" si="2308"/>
        <v>161459.27797350675</v>
      </c>
      <c r="L11360" s="2">
        <f t="shared" si="2309"/>
        <v>195446</v>
      </c>
      <c r="M11360" s="2">
        <f t="shared" si="2310"/>
        <v>27720</v>
      </c>
      <c r="N11360" s="6">
        <f t="shared" si="2311"/>
        <v>0</v>
      </c>
      <c r="O11360" s="2">
        <f t="shared" si="2312"/>
        <v>-13733.277973506745</v>
      </c>
      <c r="P11360" s="2" t="str">
        <f t="shared" si="2313"/>
        <v/>
      </c>
    </row>
    <row r="11361" spans="1:16">
      <c r="A11361" s="6">
        <v>17</v>
      </c>
      <c r="B11361" s="6">
        <v>9</v>
      </c>
      <c r="C11361" s="6">
        <v>11</v>
      </c>
      <c r="D11361" s="6">
        <f t="shared" si="2301"/>
        <v>37</v>
      </c>
      <c r="E11361" s="5">
        <f t="shared" si="2302"/>
        <v>7733.3395360392033</v>
      </c>
      <c r="F11361" s="5">
        <f t="shared" si="2303"/>
        <v>337.19300188586965</v>
      </c>
      <c r="G11361" s="5">
        <f t="shared" si="2304"/>
        <v>567.47998644235474</v>
      </c>
      <c r="H11361" s="5">
        <f t="shared" si="2305"/>
        <v>8638.0125243674265</v>
      </c>
      <c r="I11361" s="5">
        <f t="shared" si="2306"/>
        <v>720</v>
      </c>
      <c r="J11361" s="5">
        <f t="shared" si="2307"/>
        <v>7918.0125243674265</v>
      </c>
      <c r="K11361" s="2">
        <f t="shared" si="2308"/>
        <v>162465.49521471225</v>
      </c>
      <c r="L11361" s="2">
        <f t="shared" si="2309"/>
        <v>198146</v>
      </c>
      <c r="M11361" s="2">
        <f t="shared" si="2310"/>
        <v>28600</v>
      </c>
      <c r="N11361" s="6">
        <f t="shared" si="2311"/>
        <v>0</v>
      </c>
      <c r="O11361" s="2">
        <f t="shared" si="2312"/>
        <v>-12919.495214712253</v>
      </c>
      <c r="P11361" s="2" t="str">
        <f t="shared" si="2313"/>
        <v/>
      </c>
    </row>
    <row r="11362" spans="1:16">
      <c r="A11362" s="6">
        <v>17</v>
      </c>
      <c r="B11362" s="6">
        <v>9</v>
      </c>
      <c r="C11362" s="6">
        <v>12</v>
      </c>
      <c r="D11362" s="6">
        <f t="shared" si="2301"/>
        <v>38</v>
      </c>
      <c r="E11362" s="5">
        <f t="shared" si="2302"/>
        <v>7733.3395360392033</v>
      </c>
      <c r="F11362" s="5">
        <f t="shared" si="2303"/>
        <v>337.19300188586965</v>
      </c>
      <c r="G11362" s="5">
        <f t="shared" si="2304"/>
        <v>626.80743957041921</v>
      </c>
      <c r="H11362" s="5">
        <f t="shared" si="2305"/>
        <v>8697.3399774954923</v>
      </c>
      <c r="I11362" s="5">
        <f t="shared" si="2306"/>
        <v>720</v>
      </c>
      <c r="J11362" s="5">
        <f t="shared" si="2307"/>
        <v>7977.3399774954923</v>
      </c>
      <c r="K11362" s="2">
        <f t="shared" si="2308"/>
        <v>163495.48572040786</v>
      </c>
      <c r="L11362" s="2">
        <f t="shared" si="2309"/>
        <v>200846</v>
      </c>
      <c r="M11362" s="2">
        <f t="shared" si="2310"/>
        <v>29480</v>
      </c>
      <c r="N11362" s="6">
        <f t="shared" si="2311"/>
        <v>0</v>
      </c>
      <c r="O11362" s="2">
        <f t="shared" si="2312"/>
        <v>-12129.485720407858</v>
      </c>
      <c r="P11362" s="2" t="str">
        <f t="shared" si="2313"/>
        <v/>
      </c>
    </row>
    <row r="11363" spans="1:16">
      <c r="A11363" s="6">
        <v>17</v>
      </c>
      <c r="B11363" s="6">
        <v>9</v>
      </c>
      <c r="C11363" s="6">
        <v>13</v>
      </c>
      <c r="D11363" s="6">
        <f t="shared" si="2301"/>
        <v>39</v>
      </c>
      <c r="E11363" s="5">
        <f t="shared" si="2302"/>
        <v>7733.3395360392033</v>
      </c>
      <c r="F11363" s="5">
        <f t="shared" si="2303"/>
        <v>337.19300188586965</v>
      </c>
      <c r="G11363" s="5">
        <f t="shared" si="2304"/>
        <v>687.52941027880343</v>
      </c>
      <c r="H11363" s="5">
        <f t="shared" si="2305"/>
        <v>8758.0619482038765</v>
      </c>
      <c r="I11363" s="5">
        <f t="shared" si="2306"/>
        <v>720</v>
      </c>
      <c r="J11363" s="5">
        <f t="shared" si="2307"/>
        <v>8038.0619482038765</v>
      </c>
      <c r="K11363" s="2">
        <f t="shared" si="2308"/>
        <v>164549.68660076175</v>
      </c>
      <c r="L11363" s="2">
        <f t="shared" si="2309"/>
        <v>203546</v>
      </c>
      <c r="M11363" s="2">
        <f t="shared" si="2310"/>
        <v>30360</v>
      </c>
      <c r="N11363" s="6">
        <f t="shared" si="2311"/>
        <v>0</v>
      </c>
      <c r="O11363" s="2">
        <f t="shared" si="2312"/>
        <v>-11363.68660076175</v>
      </c>
      <c r="P11363" s="2" t="str">
        <f t="shared" si="2313"/>
        <v/>
      </c>
    </row>
    <row r="11364" spans="1:16">
      <c r="A11364" s="6">
        <v>17</v>
      </c>
      <c r="B11364" s="6">
        <v>9</v>
      </c>
      <c r="C11364" s="6">
        <v>14</v>
      </c>
      <c r="D11364" s="6">
        <f t="shared" si="2301"/>
        <v>40</v>
      </c>
      <c r="E11364" s="5">
        <f t="shared" si="2302"/>
        <v>7733.3395360392033</v>
      </c>
      <c r="F11364" s="5">
        <f t="shared" si="2303"/>
        <v>337.19300188586965</v>
      </c>
      <c r="G11364" s="5">
        <f t="shared" si="2304"/>
        <v>749.67149159246469</v>
      </c>
      <c r="H11364" s="5">
        <f t="shared" si="2305"/>
        <v>8820.2040295175375</v>
      </c>
      <c r="I11364" s="5">
        <f t="shared" si="2306"/>
        <v>720</v>
      </c>
      <c r="J11364" s="5">
        <f t="shared" si="2307"/>
        <v>8100.2040295175375</v>
      </c>
      <c r="K11364" s="2">
        <f t="shared" si="2308"/>
        <v>165628.54217912391</v>
      </c>
      <c r="L11364" s="2">
        <f t="shared" si="2309"/>
        <v>206246</v>
      </c>
      <c r="M11364" s="2">
        <f t="shared" si="2310"/>
        <v>31240</v>
      </c>
      <c r="N11364" s="6">
        <f t="shared" si="2311"/>
        <v>0</v>
      </c>
      <c r="O11364" s="2">
        <f t="shared" si="2312"/>
        <v>-10622.542179123906</v>
      </c>
      <c r="P11364" s="2" t="str">
        <f t="shared" si="2313"/>
        <v/>
      </c>
    </row>
    <row r="11365" spans="1:16">
      <c r="A11365" s="6">
        <v>17</v>
      </c>
      <c r="B11365" s="6">
        <v>9</v>
      </c>
      <c r="C11365" s="6">
        <v>15</v>
      </c>
      <c r="D11365" s="6">
        <f t="shared" si="2301"/>
        <v>41</v>
      </c>
      <c r="E11365" s="5">
        <f t="shared" si="2302"/>
        <v>7733.3395360392033</v>
      </c>
      <c r="F11365" s="5">
        <f t="shared" si="2303"/>
        <v>337.19300188586965</v>
      </c>
      <c r="G11365" s="5">
        <f t="shared" si="2304"/>
        <v>813.25969846861108</v>
      </c>
      <c r="H11365" s="5">
        <f t="shared" si="2305"/>
        <v>8883.7922363936832</v>
      </c>
      <c r="I11365" s="5">
        <f t="shared" si="2306"/>
        <v>720</v>
      </c>
      <c r="J11365" s="5">
        <f t="shared" si="2307"/>
        <v>8163.7922363936832</v>
      </c>
      <c r="K11365" s="2">
        <f t="shared" si="2308"/>
        <v>166732.50410405701</v>
      </c>
      <c r="L11365" s="2">
        <f t="shared" si="2309"/>
        <v>208946</v>
      </c>
      <c r="M11365" s="2">
        <f t="shared" si="2310"/>
        <v>32120</v>
      </c>
      <c r="N11365" s="6">
        <f t="shared" si="2311"/>
        <v>0</v>
      </c>
      <c r="O11365" s="2">
        <f t="shared" si="2312"/>
        <v>-9906.5041040570068</v>
      </c>
      <c r="P11365" s="2" t="str">
        <f t="shared" si="2313"/>
        <v/>
      </c>
    </row>
    <row r="11366" spans="1:16">
      <c r="A11366" s="6">
        <v>17</v>
      </c>
      <c r="B11366" s="6">
        <v>9</v>
      </c>
      <c r="C11366" s="6">
        <v>16</v>
      </c>
      <c r="D11366" s="6">
        <f t="shared" si="2301"/>
        <v>42</v>
      </c>
      <c r="E11366" s="5">
        <f t="shared" si="2302"/>
        <v>7733.3395360392033</v>
      </c>
      <c r="F11366" s="5">
        <f t="shared" si="2303"/>
        <v>337.19300188586965</v>
      </c>
      <c r="G11366" s="5">
        <f t="shared" si="2304"/>
        <v>878.32047434610013</v>
      </c>
      <c r="H11366" s="5">
        <f t="shared" si="2305"/>
        <v>8948.8530122711727</v>
      </c>
      <c r="I11366" s="5">
        <f t="shared" si="2306"/>
        <v>720</v>
      </c>
      <c r="J11366" s="5">
        <f t="shared" si="2307"/>
        <v>8228.8530122711727</v>
      </c>
      <c r="K11366" s="2">
        <f t="shared" si="2308"/>
        <v>167862.0314630412</v>
      </c>
      <c r="L11366" s="2">
        <f t="shared" si="2309"/>
        <v>211646</v>
      </c>
      <c r="M11366" s="2">
        <f t="shared" si="2310"/>
        <v>33000</v>
      </c>
      <c r="N11366" s="6">
        <f t="shared" si="2311"/>
        <v>0</v>
      </c>
      <c r="O11366" s="2">
        <f t="shared" si="2312"/>
        <v>-9216.0314630412031</v>
      </c>
      <c r="P11366" s="2" t="str">
        <f t="shared" si="2313"/>
        <v/>
      </c>
    </row>
    <row r="11367" spans="1:16">
      <c r="A11367" s="6">
        <v>17</v>
      </c>
      <c r="B11367" s="6">
        <v>9</v>
      </c>
      <c r="C11367" s="6">
        <v>17</v>
      </c>
      <c r="D11367" s="6">
        <f t="shared" si="2301"/>
        <v>43</v>
      </c>
      <c r="E11367" s="5">
        <f t="shared" si="2302"/>
        <v>7733.3395360392033</v>
      </c>
      <c r="F11367" s="5">
        <f t="shared" si="2303"/>
        <v>337.19300188586965</v>
      </c>
      <c r="G11367" s="5">
        <f t="shared" si="2304"/>
        <v>944.88069779264049</v>
      </c>
      <c r="H11367" s="5">
        <f t="shared" si="2305"/>
        <v>9015.4132357177132</v>
      </c>
      <c r="I11367" s="5">
        <f t="shared" si="2306"/>
        <v>720</v>
      </c>
      <c r="J11367" s="5">
        <f t="shared" si="2307"/>
        <v>8295.4132357177132</v>
      </c>
      <c r="K11367" s="2">
        <f t="shared" si="2308"/>
        <v>169017.59089787697</v>
      </c>
      <c r="L11367" s="2">
        <f t="shared" si="2309"/>
        <v>214346</v>
      </c>
      <c r="M11367" s="2">
        <f t="shared" si="2310"/>
        <v>33880</v>
      </c>
      <c r="N11367" s="6">
        <f t="shared" si="2311"/>
        <v>0</v>
      </c>
      <c r="O11367" s="2">
        <f t="shared" si="2312"/>
        <v>-8551.590897876973</v>
      </c>
      <c r="P11367" s="2" t="str">
        <f t="shared" si="2313"/>
        <v/>
      </c>
    </row>
    <row r="11368" spans="1:16">
      <c r="A11368" s="6">
        <v>17</v>
      </c>
      <c r="B11368" s="6">
        <v>9</v>
      </c>
      <c r="C11368" s="6">
        <v>18</v>
      </c>
      <c r="D11368" s="6">
        <f t="shared" si="2301"/>
        <v>44</v>
      </c>
      <c r="E11368" s="5">
        <f t="shared" si="2302"/>
        <v>7733.3395360392033</v>
      </c>
      <c r="F11368" s="5">
        <f t="shared" si="2303"/>
        <v>337.19300188586965</v>
      </c>
      <c r="G11368" s="5">
        <f t="shared" si="2304"/>
        <v>1012.9676892512279</v>
      </c>
      <c r="H11368" s="5">
        <f t="shared" si="2305"/>
        <v>9083.5002271763005</v>
      </c>
      <c r="I11368" s="5">
        <f t="shared" si="2306"/>
        <v>720</v>
      </c>
      <c r="J11368" s="5">
        <f t="shared" si="2307"/>
        <v>8363.5002271763005</v>
      </c>
      <c r="K11368" s="2">
        <f t="shared" si="2308"/>
        <v>170199.65672181078</v>
      </c>
      <c r="L11368" s="2">
        <f t="shared" si="2309"/>
        <v>217046</v>
      </c>
      <c r="M11368" s="2">
        <f t="shared" si="2310"/>
        <v>34760</v>
      </c>
      <c r="N11368" s="6">
        <f t="shared" si="2311"/>
        <v>0</v>
      </c>
      <c r="O11368" s="2">
        <f t="shared" si="2312"/>
        <v>-7913.6567218107812</v>
      </c>
      <c r="P11368" s="2" t="str">
        <f t="shared" si="2313"/>
        <v/>
      </c>
    </row>
    <row r="11369" spans="1:16">
      <c r="A11369" s="6">
        <v>17</v>
      </c>
      <c r="B11369" s="6">
        <v>9</v>
      </c>
      <c r="C11369" s="6">
        <v>19</v>
      </c>
      <c r="D11369" s="6">
        <f t="shared" si="2301"/>
        <v>45</v>
      </c>
      <c r="E11369" s="5">
        <f t="shared" si="2302"/>
        <v>7733.3395360392033</v>
      </c>
      <c r="F11369" s="5">
        <f t="shared" si="2303"/>
        <v>337.19300188586965</v>
      </c>
      <c r="G11369" s="5">
        <f t="shared" si="2304"/>
        <v>1082.6092178872495</v>
      </c>
      <c r="H11369" s="5">
        <f t="shared" si="2305"/>
        <v>9153.1417558123212</v>
      </c>
      <c r="I11369" s="5">
        <f t="shared" si="2306"/>
        <v>720</v>
      </c>
      <c r="J11369" s="5">
        <f t="shared" si="2307"/>
        <v>8433.1417558123212</v>
      </c>
      <c r="K11369" s="2">
        <f t="shared" si="2308"/>
        <v>171408.71103840836</v>
      </c>
      <c r="L11369" s="2">
        <f t="shared" si="2309"/>
        <v>219746</v>
      </c>
      <c r="M11369" s="2">
        <f t="shared" si="2310"/>
        <v>35640</v>
      </c>
      <c r="N11369" s="6">
        <f t="shared" si="2311"/>
        <v>0</v>
      </c>
      <c r="O11369" s="2">
        <f t="shared" si="2312"/>
        <v>-7302.7110384083644</v>
      </c>
      <c r="P11369" s="2" t="str">
        <f t="shared" si="2313"/>
        <v/>
      </c>
    </row>
    <row r="11370" spans="1:16">
      <c r="A11370" s="6">
        <v>17</v>
      </c>
      <c r="B11370" s="6">
        <v>9</v>
      </c>
      <c r="C11370" s="6">
        <v>20</v>
      </c>
      <c r="D11370" s="6">
        <f t="shared" si="2301"/>
        <v>46</v>
      </c>
      <c r="E11370" s="5">
        <f t="shared" si="2302"/>
        <v>7733.3395360392033</v>
      </c>
      <c r="F11370" s="5">
        <f t="shared" si="2303"/>
        <v>337.19300188586965</v>
      </c>
      <c r="G11370" s="5">
        <f t="shared" si="2304"/>
        <v>1153.8335085377266</v>
      </c>
      <c r="H11370" s="5">
        <f t="shared" si="2305"/>
        <v>9224.3660464627992</v>
      </c>
      <c r="I11370" s="5">
        <f t="shared" si="2306"/>
        <v>720</v>
      </c>
      <c r="J11370" s="5">
        <f t="shared" si="2307"/>
        <v>8504.3660464627992</v>
      </c>
      <c r="K11370" s="2">
        <f t="shared" si="2308"/>
        <v>172645.24386220137</v>
      </c>
      <c r="L11370" s="2">
        <f t="shared" si="2309"/>
        <v>222446</v>
      </c>
      <c r="M11370" s="2">
        <f t="shared" si="2310"/>
        <v>36520</v>
      </c>
      <c r="N11370" s="6">
        <f t="shared" si="2311"/>
        <v>0</v>
      </c>
      <c r="O11370" s="2">
        <f t="shared" si="2312"/>
        <v>-6719.2438622013724</v>
      </c>
      <c r="P11370" s="2" t="str">
        <f t="shared" si="2313"/>
        <v/>
      </c>
    </row>
    <row r="11371" spans="1:16">
      <c r="A11371" s="6">
        <v>17</v>
      </c>
      <c r="B11371" s="6">
        <v>9</v>
      </c>
      <c r="C11371" s="6">
        <v>21</v>
      </c>
      <c r="D11371" s="6">
        <f t="shared" si="2301"/>
        <v>47</v>
      </c>
      <c r="E11371" s="5">
        <f t="shared" si="2302"/>
        <v>7733.3395360392033</v>
      </c>
      <c r="F11371" s="5">
        <f t="shared" si="2303"/>
        <v>337.19300188586965</v>
      </c>
      <c r="G11371" s="5">
        <f t="shared" si="2304"/>
        <v>1226.6692487641703</v>
      </c>
      <c r="H11371" s="5">
        <f t="shared" si="2305"/>
        <v>9297.201786689242</v>
      </c>
      <c r="I11371" s="5">
        <f t="shared" si="2306"/>
        <v>720</v>
      </c>
      <c r="J11371" s="5">
        <f t="shared" si="2307"/>
        <v>8577.201786689242</v>
      </c>
      <c r="K11371" s="2">
        <f t="shared" si="2308"/>
        <v>173909.75324113268</v>
      </c>
      <c r="L11371" s="2">
        <f t="shared" si="2309"/>
        <v>225146</v>
      </c>
      <c r="M11371" s="2">
        <f t="shared" si="2310"/>
        <v>37400</v>
      </c>
      <c r="N11371" s="6">
        <f t="shared" si="2311"/>
        <v>0</v>
      </c>
      <c r="O11371" s="2">
        <f t="shared" si="2312"/>
        <v>-6163.7532411326829</v>
      </c>
      <c r="P11371" s="2" t="str">
        <f t="shared" si="2313"/>
        <v/>
      </c>
    </row>
    <row r="11372" spans="1:16">
      <c r="A11372" s="6">
        <v>17</v>
      </c>
      <c r="B11372" s="6">
        <v>9</v>
      </c>
      <c r="C11372" s="6">
        <v>22</v>
      </c>
      <c r="D11372" s="6">
        <f t="shared" si="2301"/>
        <v>48</v>
      </c>
      <c r="E11372" s="5">
        <f t="shared" si="2302"/>
        <v>7733.3395360392033</v>
      </c>
      <c r="F11372" s="5">
        <f t="shared" si="2303"/>
        <v>337.19300188586965</v>
      </c>
      <c r="G11372" s="5">
        <f t="shared" si="2304"/>
        <v>1301.1455960105666</v>
      </c>
      <c r="H11372" s="5">
        <f t="shared" si="2305"/>
        <v>9371.6781339356385</v>
      </c>
      <c r="I11372" s="5">
        <f t="shared" si="2306"/>
        <v>720</v>
      </c>
      <c r="J11372" s="5">
        <f t="shared" si="2307"/>
        <v>8651.6781339356385</v>
      </c>
      <c r="K11372" s="2">
        <f t="shared" si="2308"/>
        <v>175202.74538082705</v>
      </c>
      <c r="L11372" s="2">
        <f t="shared" si="2309"/>
        <v>227846</v>
      </c>
      <c r="M11372" s="2">
        <f t="shared" si="2310"/>
        <v>38280</v>
      </c>
      <c r="N11372" s="6">
        <f t="shared" si="2311"/>
        <v>0</v>
      </c>
      <c r="O11372" s="2">
        <f t="shared" si="2312"/>
        <v>-5636.7453808270511</v>
      </c>
      <c r="P11372" s="2" t="str">
        <f t="shared" si="2313"/>
        <v/>
      </c>
    </row>
    <row r="11373" spans="1:16">
      <c r="A11373" s="6">
        <v>17</v>
      </c>
      <c r="B11373" s="6">
        <v>9</v>
      </c>
      <c r="C11373" s="6">
        <v>23</v>
      </c>
      <c r="D11373" s="6">
        <f t="shared" si="2301"/>
        <v>49</v>
      </c>
      <c r="E11373" s="5">
        <f t="shared" si="2302"/>
        <v>7733.3395360392033</v>
      </c>
      <c r="F11373" s="5">
        <f t="shared" si="2303"/>
        <v>337.19300188586965</v>
      </c>
      <c r="G11373" s="5">
        <f t="shared" si="2304"/>
        <v>1377.292184868003</v>
      </c>
      <c r="H11373" s="5">
        <f t="shared" si="2305"/>
        <v>9447.8247227930751</v>
      </c>
      <c r="I11373" s="5">
        <f t="shared" si="2306"/>
        <v>720</v>
      </c>
      <c r="J11373" s="5">
        <f t="shared" si="2307"/>
        <v>8727.8247227930751</v>
      </c>
      <c r="K11373" s="2">
        <f t="shared" si="2308"/>
        <v>176524.73477071311</v>
      </c>
      <c r="L11373" s="2">
        <f t="shared" si="2309"/>
        <v>230546</v>
      </c>
      <c r="M11373" s="2">
        <f t="shared" si="2310"/>
        <v>39160</v>
      </c>
      <c r="N11373" s="6">
        <f t="shared" si="2311"/>
        <v>0</v>
      </c>
      <c r="O11373" s="2">
        <f t="shared" si="2312"/>
        <v>-5138.7347707131121</v>
      </c>
      <c r="P11373" s="2" t="str">
        <f t="shared" si="2313"/>
        <v/>
      </c>
    </row>
    <row r="11374" spans="1:16">
      <c r="A11374" s="6">
        <v>17</v>
      </c>
      <c r="B11374" s="6">
        <v>9</v>
      </c>
      <c r="C11374" s="6">
        <v>24</v>
      </c>
      <c r="D11374" s="6">
        <f t="shared" si="2301"/>
        <v>50</v>
      </c>
      <c r="E11374" s="5">
        <f t="shared" si="2302"/>
        <v>7733.3395360392033</v>
      </c>
      <c r="F11374" s="5">
        <f t="shared" si="2303"/>
        <v>337.19300188586965</v>
      </c>
      <c r="G11374" s="5">
        <f t="shared" si="2304"/>
        <v>1455.1391344474989</v>
      </c>
      <c r="H11374" s="5">
        <f t="shared" si="2305"/>
        <v>9525.6716723725713</v>
      </c>
      <c r="I11374" s="5">
        <f t="shared" si="2306"/>
        <v>720</v>
      </c>
      <c r="J11374" s="5">
        <f t="shared" si="2307"/>
        <v>8805.6716723725713</v>
      </c>
      <c r="K11374" s="2">
        <f t="shared" si="2308"/>
        <v>177876.2443120238</v>
      </c>
      <c r="L11374" s="2">
        <f t="shared" si="2309"/>
        <v>233246</v>
      </c>
      <c r="M11374" s="2">
        <f t="shared" si="2310"/>
        <v>40040</v>
      </c>
      <c r="N11374" s="6">
        <f t="shared" si="2311"/>
        <v>0</v>
      </c>
      <c r="O11374" s="2">
        <f t="shared" si="2312"/>
        <v>-4670.2443120238022</v>
      </c>
      <c r="P11374" s="2" t="str">
        <f t="shared" si="2313"/>
        <v/>
      </c>
    </row>
    <row r="11375" spans="1:16">
      <c r="A11375" s="6">
        <v>17</v>
      </c>
      <c r="B11375" s="6">
        <v>9</v>
      </c>
      <c r="C11375" s="6">
        <v>25</v>
      </c>
      <c r="D11375" s="6">
        <f t="shared" si="2301"/>
        <v>51</v>
      </c>
      <c r="E11375" s="5">
        <f t="shared" si="2302"/>
        <v>7733.3395360392033</v>
      </c>
      <c r="F11375" s="5">
        <f t="shared" si="2303"/>
        <v>337.19300188586965</v>
      </c>
      <c r="G11375" s="5">
        <f t="shared" si="2304"/>
        <v>1534.7170558625965</v>
      </c>
      <c r="H11375" s="5">
        <f t="shared" si="2305"/>
        <v>9605.2495937876683</v>
      </c>
      <c r="I11375" s="5">
        <f t="shared" si="2306"/>
        <v>720</v>
      </c>
      <c r="J11375" s="5">
        <f t="shared" si="2307"/>
        <v>8885.2495937876683</v>
      </c>
      <c r="K11375" s="2">
        <f t="shared" si="2308"/>
        <v>179257.80544770256</v>
      </c>
      <c r="L11375" s="2">
        <f t="shared" si="2309"/>
        <v>235946</v>
      </c>
      <c r="M11375" s="2">
        <f t="shared" si="2310"/>
        <v>40920</v>
      </c>
      <c r="N11375" s="6">
        <f t="shared" si="2311"/>
        <v>0</v>
      </c>
      <c r="O11375" s="2">
        <f t="shared" si="2312"/>
        <v>-4231.805447702558</v>
      </c>
      <c r="P11375" s="2" t="str">
        <f t="shared" si="2313"/>
        <v/>
      </c>
    </row>
    <row r="11376" spans="1:16">
      <c r="A11376" s="6">
        <v>17</v>
      </c>
      <c r="B11376" s="6">
        <v>9</v>
      </c>
      <c r="C11376" s="6">
        <v>26</v>
      </c>
      <c r="D11376" s="6">
        <f t="shared" si="2301"/>
        <v>52</v>
      </c>
      <c r="E11376" s="5">
        <f t="shared" si="2302"/>
        <v>7733.3395360392033</v>
      </c>
      <c r="F11376" s="5">
        <f t="shared" si="2303"/>
        <v>337.19300188586965</v>
      </c>
      <c r="G11376" s="5">
        <f t="shared" si="2304"/>
        <v>1616.0570598233144</v>
      </c>
      <c r="H11376" s="5">
        <f t="shared" si="2305"/>
        <v>9686.589597748387</v>
      </c>
      <c r="I11376" s="5">
        <f t="shared" si="2306"/>
        <v>720</v>
      </c>
      <c r="J11376" s="5">
        <f t="shared" si="2307"/>
        <v>8966.589597748387</v>
      </c>
      <c r="K11376" s="2">
        <f t="shared" si="2308"/>
        <v>180669.95829424282</v>
      </c>
      <c r="L11376" s="2">
        <f t="shared" si="2309"/>
        <v>238646</v>
      </c>
      <c r="M11376" s="2">
        <f t="shared" si="2310"/>
        <v>41800</v>
      </c>
      <c r="N11376" s="6">
        <f t="shared" si="2311"/>
        <v>0</v>
      </c>
      <c r="O11376" s="2">
        <f t="shared" si="2312"/>
        <v>-3823.9582942428242</v>
      </c>
      <c r="P11376" s="2" t="str">
        <f t="shared" si="2313"/>
        <v/>
      </c>
    </row>
    <row r="11377" spans="1:16">
      <c r="A11377" s="6">
        <v>17</v>
      </c>
      <c r="B11377" s="6">
        <v>9</v>
      </c>
      <c r="C11377" s="6">
        <v>27</v>
      </c>
      <c r="D11377" s="6">
        <f t="shared" si="2301"/>
        <v>53</v>
      </c>
      <c r="E11377" s="5">
        <f t="shared" si="2302"/>
        <v>7733.3395360392033</v>
      </c>
      <c r="F11377" s="5">
        <f t="shared" si="2303"/>
        <v>337.19300188586965</v>
      </c>
      <c r="G11377" s="5">
        <f t="shared" si="2304"/>
        <v>1699.1907643430709</v>
      </c>
      <c r="H11377" s="5">
        <f t="shared" si="2305"/>
        <v>9769.723302268143</v>
      </c>
      <c r="I11377" s="5">
        <f t="shared" si="2306"/>
        <v>720</v>
      </c>
      <c r="J11377" s="5">
        <f t="shared" si="2307"/>
        <v>9049.723302268143</v>
      </c>
      <c r="K11377" s="2">
        <f t="shared" si="2308"/>
        <v>182113.25177548858</v>
      </c>
      <c r="L11377" s="2">
        <f t="shared" si="2309"/>
        <v>241346</v>
      </c>
      <c r="M11377" s="2">
        <f t="shared" si="2310"/>
        <v>42680</v>
      </c>
      <c r="N11377" s="6">
        <f t="shared" si="2311"/>
        <v>0</v>
      </c>
      <c r="O11377" s="2">
        <f t="shared" si="2312"/>
        <v>-3447.2517754885776</v>
      </c>
      <c r="P11377" s="2" t="str">
        <f t="shared" si="2313"/>
        <v/>
      </c>
    </row>
    <row r="11378" spans="1:16">
      <c r="A11378" s="6">
        <v>17</v>
      </c>
      <c r="B11378" s="6">
        <v>9</v>
      </c>
      <c r="C11378" s="6">
        <v>28</v>
      </c>
      <c r="D11378" s="6">
        <f t="shared" si="2301"/>
        <v>54</v>
      </c>
      <c r="E11378" s="5">
        <f t="shared" si="2302"/>
        <v>7733.3395360392033</v>
      </c>
      <c r="F11378" s="5">
        <f t="shared" si="2303"/>
        <v>337.19300188586965</v>
      </c>
      <c r="G11378" s="5">
        <f t="shared" si="2304"/>
        <v>1784.1503025602246</v>
      </c>
      <c r="H11378" s="5">
        <f t="shared" si="2305"/>
        <v>9854.6828404852968</v>
      </c>
      <c r="I11378" s="5">
        <f t="shared" si="2306"/>
        <v>720</v>
      </c>
      <c r="J11378" s="5">
        <f t="shared" si="2307"/>
        <v>9134.6828404852968</v>
      </c>
      <c r="K11378" s="2">
        <f t="shared" si="2308"/>
        <v>183588.24375842529</v>
      </c>
      <c r="L11378" s="2">
        <f t="shared" si="2309"/>
        <v>244046</v>
      </c>
      <c r="M11378" s="2">
        <f t="shared" si="2310"/>
        <v>43560</v>
      </c>
      <c r="N11378" s="6">
        <f t="shared" si="2311"/>
        <v>0</v>
      </c>
      <c r="O11378" s="2">
        <f t="shared" si="2312"/>
        <v>-3102.2437584252912</v>
      </c>
      <c r="P11378" s="2" t="str">
        <f t="shared" si="2313"/>
        <v/>
      </c>
    </row>
    <row r="11379" spans="1:16">
      <c r="A11379" s="6">
        <v>17</v>
      </c>
      <c r="B11379" s="6">
        <v>9</v>
      </c>
      <c r="C11379" s="6">
        <v>29</v>
      </c>
      <c r="D11379" s="6">
        <f t="shared" si="2301"/>
        <v>55</v>
      </c>
      <c r="E11379" s="5">
        <f t="shared" si="2302"/>
        <v>7733.3395360392033</v>
      </c>
      <c r="F11379" s="5">
        <f t="shared" si="2303"/>
        <v>337.19300188586965</v>
      </c>
      <c r="G11379" s="5">
        <f t="shared" si="2304"/>
        <v>1870.9683306758782</v>
      </c>
      <c r="H11379" s="5">
        <f t="shared" si="2305"/>
        <v>9941.5008686009514</v>
      </c>
      <c r="I11379" s="5">
        <f t="shared" si="2306"/>
        <v>720</v>
      </c>
      <c r="J11379" s="5">
        <f t="shared" si="2307"/>
        <v>9221.5008686009514</v>
      </c>
      <c r="K11379" s="2">
        <f t="shared" si="2308"/>
        <v>185095.50119098873</v>
      </c>
      <c r="L11379" s="2">
        <f t="shared" si="2309"/>
        <v>246746</v>
      </c>
      <c r="M11379" s="2">
        <f t="shared" si="2310"/>
        <v>44440</v>
      </c>
      <c r="N11379" s="6">
        <f t="shared" si="2311"/>
        <v>0</v>
      </c>
      <c r="O11379" s="2">
        <f t="shared" si="2312"/>
        <v>-2789.5011909887253</v>
      </c>
      <c r="P11379" s="2" t="str">
        <f t="shared" si="2313"/>
        <v/>
      </c>
    </row>
    <row r="11380" spans="1:16">
      <c r="A11380" s="6">
        <v>17</v>
      </c>
      <c r="B11380" s="6">
        <v>9</v>
      </c>
      <c r="C11380" s="6">
        <v>30</v>
      </c>
      <c r="D11380" s="6">
        <f t="shared" si="2301"/>
        <v>56</v>
      </c>
      <c r="E11380" s="5">
        <f t="shared" si="2302"/>
        <v>7733.3395360392033</v>
      </c>
      <c r="F11380" s="5">
        <f t="shared" si="2303"/>
        <v>337.19300188586965</v>
      </c>
      <c r="G11380" s="5">
        <f t="shared" si="2304"/>
        <v>1959.6780360096488</v>
      </c>
      <c r="H11380" s="5">
        <f t="shared" si="2305"/>
        <v>10030.210573934721</v>
      </c>
      <c r="I11380" s="5">
        <f t="shared" si="2306"/>
        <v>720</v>
      </c>
      <c r="J11380" s="5">
        <f t="shared" si="2307"/>
        <v>9310.2105739347207</v>
      </c>
      <c r="K11380" s="2">
        <f t="shared" si="2308"/>
        <v>186635.60024192222</v>
      </c>
      <c r="L11380" s="2">
        <f t="shared" si="2309"/>
        <v>249446</v>
      </c>
      <c r="M11380" s="2">
        <f t="shared" si="2310"/>
        <v>45320</v>
      </c>
      <c r="N11380" s="6">
        <f t="shared" si="2311"/>
        <v>0</v>
      </c>
      <c r="O11380" s="2">
        <f t="shared" si="2312"/>
        <v>-2509.6002419222204</v>
      </c>
      <c r="P11380" s="2" t="str">
        <f t="shared" si="2313"/>
        <v/>
      </c>
    </row>
    <row r="11381" spans="1:16">
      <c r="A11381" s="6">
        <v>17</v>
      </c>
      <c r="B11381" s="6">
        <v>10</v>
      </c>
      <c r="C11381" s="6">
        <v>0</v>
      </c>
      <c r="D11381" s="6">
        <f t="shared" si="2301"/>
        <v>27</v>
      </c>
      <c r="E11381" s="5">
        <f t="shared" si="2302"/>
        <v>7733.3395360392033</v>
      </c>
      <c r="F11381" s="5">
        <f t="shared" si="2303"/>
        <v>384.02536325890713</v>
      </c>
      <c r="G11381" s="5">
        <f t="shared" si="2304"/>
        <v>0</v>
      </c>
      <c r="H11381" s="5">
        <f t="shared" si="2305"/>
        <v>8117.3648992981107</v>
      </c>
      <c r="I11381" s="5">
        <f t="shared" si="2306"/>
        <v>720</v>
      </c>
      <c r="J11381" s="5">
        <f t="shared" si="2307"/>
        <v>7397.3648992981107</v>
      </c>
      <c r="K11381" s="2">
        <f t="shared" si="2308"/>
        <v>153426.47394614777</v>
      </c>
      <c r="L11381" s="2">
        <f t="shared" si="2309"/>
        <v>170540</v>
      </c>
      <c r="M11381" s="2">
        <f t="shared" si="2310"/>
        <v>19360</v>
      </c>
      <c r="N11381" s="6">
        <f t="shared" si="2311"/>
        <v>0</v>
      </c>
      <c r="O11381" s="2">
        <f t="shared" si="2312"/>
        <v>-22246.473946147773</v>
      </c>
      <c r="P11381" s="2" t="str">
        <f t="shared" si="2313"/>
        <v/>
      </c>
    </row>
    <row r="11382" spans="1:16">
      <c r="A11382" s="6">
        <v>17</v>
      </c>
      <c r="B11382" s="6">
        <v>10</v>
      </c>
      <c r="C11382" s="6">
        <v>1</v>
      </c>
      <c r="D11382" s="6">
        <f t="shared" si="2301"/>
        <v>28</v>
      </c>
      <c r="E11382" s="5">
        <f t="shared" si="2302"/>
        <v>7733.3395360392033</v>
      </c>
      <c r="F11382" s="5">
        <f t="shared" si="2303"/>
        <v>384.02536325890713</v>
      </c>
      <c r="G11382" s="5">
        <f t="shared" si="2304"/>
        <v>45.5625</v>
      </c>
      <c r="H11382" s="5">
        <f t="shared" si="2305"/>
        <v>8162.9273992981107</v>
      </c>
      <c r="I11382" s="5">
        <f t="shared" si="2306"/>
        <v>720</v>
      </c>
      <c r="J11382" s="5">
        <f t="shared" si="2307"/>
        <v>7442.9273992981107</v>
      </c>
      <c r="K11382" s="2">
        <f t="shared" si="2308"/>
        <v>154217.48957114777</v>
      </c>
      <c r="L11382" s="2">
        <f t="shared" si="2309"/>
        <v>173240</v>
      </c>
      <c r="M11382" s="2">
        <f t="shared" si="2310"/>
        <v>20240</v>
      </c>
      <c r="N11382" s="6">
        <f t="shared" si="2311"/>
        <v>0</v>
      </c>
      <c r="O11382" s="2">
        <f t="shared" si="2312"/>
        <v>-21217.489571147773</v>
      </c>
      <c r="P11382" s="2" t="str">
        <f t="shared" si="2313"/>
        <v/>
      </c>
    </row>
    <row r="11383" spans="1:16">
      <c r="A11383" s="6">
        <v>17</v>
      </c>
      <c r="B11383" s="6">
        <v>10</v>
      </c>
      <c r="C11383" s="6">
        <v>2</v>
      </c>
      <c r="D11383" s="6">
        <f t="shared" si="2301"/>
        <v>29</v>
      </c>
      <c r="E11383" s="5">
        <f t="shared" si="2302"/>
        <v>7733.3395360392033</v>
      </c>
      <c r="F11383" s="5">
        <f t="shared" si="2303"/>
        <v>384.02536325890713</v>
      </c>
      <c r="G11383" s="5">
        <f t="shared" si="2304"/>
        <v>92.264062499999994</v>
      </c>
      <c r="H11383" s="5">
        <f t="shared" si="2305"/>
        <v>8209.628961798111</v>
      </c>
      <c r="I11383" s="5">
        <f t="shared" si="2306"/>
        <v>720</v>
      </c>
      <c r="J11383" s="5">
        <f t="shared" si="2307"/>
        <v>7489.628961798111</v>
      </c>
      <c r="K11383" s="2">
        <f t="shared" si="2308"/>
        <v>155028.28058677277</v>
      </c>
      <c r="L11383" s="2">
        <f t="shared" si="2309"/>
        <v>175940</v>
      </c>
      <c r="M11383" s="2">
        <f t="shared" si="2310"/>
        <v>21120</v>
      </c>
      <c r="N11383" s="6">
        <f t="shared" si="2311"/>
        <v>0</v>
      </c>
      <c r="O11383" s="2">
        <f t="shared" si="2312"/>
        <v>-20208.280586772773</v>
      </c>
      <c r="P11383" s="2" t="str">
        <f t="shared" si="2313"/>
        <v/>
      </c>
    </row>
    <row r="11384" spans="1:16">
      <c r="A11384" s="6">
        <v>17</v>
      </c>
      <c r="B11384" s="6">
        <v>10</v>
      </c>
      <c r="C11384" s="6">
        <v>3</v>
      </c>
      <c r="D11384" s="6">
        <f t="shared" si="2301"/>
        <v>30</v>
      </c>
      <c r="E11384" s="5">
        <f t="shared" si="2302"/>
        <v>7733.3395360392033</v>
      </c>
      <c r="F11384" s="5">
        <f t="shared" si="2303"/>
        <v>384.02536325890713</v>
      </c>
      <c r="G11384" s="5">
        <f t="shared" si="2304"/>
        <v>140.12604492187498</v>
      </c>
      <c r="H11384" s="5">
        <f t="shared" si="2305"/>
        <v>8257.490944219986</v>
      </c>
      <c r="I11384" s="5">
        <f t="shared" si="2306"/>
        <v>720</v>
      </c>
      <c r="J11384" s="5">
        <f t="shared" si="2307"/>
        <v>7537.490944219986</v>
      </c>
      <c r="K11384" s="2">
        <f t="shared" si="2308"/>
        <v>155859.21778159699</v>
      </c>
      <c r="L11384" s="2">
        <f t="shared" si="2309"/>
        <v>178640</v>
      </c>
      <c r="M11384" s="2">
        <f t="shared" si="2310"/>
        <v>22000</v>
      </c>
      <c r="N11384" s="6">
        <f t="shared" si="2311"/>
        <v>0</v>
      </c>
      <c r="O11384" s="2">
        <f t="shared" si="2312"/>
        <v>-19219.217781596992</v>
      </c>
      <c r="P11384" s="2" t="str">
        <f t="shared" si="2313"/>
        <v/>
      </c>
    </row>
    <row r="11385" spans="1:16">
      <c r="A11385" s="6">
        <v>17</v>
      </c>
      <c r="B11385" s="6">
        <v>10</v>
      </c>
      <c r="C11385" s="6">
        <v>4</v>
      </c>
      <c r="D11385" s="6">
        <f t="shared" si="2301"/>
        <v>31</v>
      </c>
      <c r="E11385" s="5">
        <f t="shared" si="2302"/>
        <v>7733.3395360392033</v>
      </c>
      <c r="F11385" s="5">
        <f t="shared" si="2303"/>
        <v>384.02536325890713</v>
      </c>
      <c r="G11385" s="5">
        <f t="shared" si="2304"/>
        <v>189.17016064453125</v>
      </c>
      <c r="H11385" s="5">
        <f t="shared" si="2305"/>
        <v>8306.535059942642</v>
      </c>
      <c r="I11385" s="5">
        <f t="shared" si="2306"/>
        <v>720</v>
      </c>
      <c r="J11385" s="5">
        <f t="shared" si="2307"/>
        <v>7586.535059942642</v>
      </c>
      <c r="K11385" s="2">
        <f t="shared" si="2308"/>
        <v>156710.67812400419</v>
      </c>
      <c r="L11385" s="2">
        <f t="shared" si="2309"/>
        <v>181340</v>
      </c>
      <c r="M11385" s="2">
        <f t="shared" si="2310"/>
        <v>22880</v>
      </c>
      <c r="N11385" s="6">
        <f t="shared" si="2311"/>
        <v>0</v>
      </c>
      <c r="O11385" s="2">
        <f t="shared" si="2312"/>
        <v>-18250.678124004189</v>
      </c>
      <c r="P11385" s="2" t="str">
        <f t="shared" si="2313"/>
        <v/>
      </c>
    </row>
    <row r="11386" spans="1:16">
      <c r="A11386" s="6">
        <v>17</v>
      </c>
      <c r="B11386" s="6">
        <v>10</v>
      </c>
      <c r="C11386" s="6">
        <v>5</v>
      </c>
      <c r="D11386" s="6">
        <f t="shared" si="2301"/>
        <v>32</v>
      </c>
      <c r="E11386" s="5">
        <f t="shared" si="2302"/>
        <v>7733.3395360392033</v>
      </c>
      <c r="F11386" s="5">
        <f t="shared" si="2303"/>
        <v>384.02536325890713</v>
      </c>
      <c r="G11386" s="5">
        <f t="shared" si="2304"/>
        <v>239.41848456573481</v>
      </c>
      <c r="H11386" s="5">
        <f t="shared" si="2305"/>
        <v>8356.7833838638453</v>
      </c>
      <c r="I11386" s="5">
        <f t="shared" si="2306"/>
        <v>720</v>
      </c>
      <c r="J11386" s="5">
        <f t="shared" si="2307"/>
        <v>7636.7833838638453</v>
      </c>
      <c r="K11386" s="2">
        <f t="shared" si="2308"/>
        <v>157583.04485874731</v>
      </c>
      <c r="L11386" s="2">
        <f t="shared" si="2309"/>
        <v>184040</v>
      </c>
      <c r="M11386" s="2">
        <f t="shared" si="2310"/>
        <v>23760</v>
      </c>
      <c r="N11386" s="6">
        <f t="shared" si="2311"/>
        <v>0</v>
      </c>
      <c r="O11386" s="2">
        <f t="shared" si="2312"/>
        <v>-17303.044858747307</v>
      </c>
      <c r="P11386" s="2" t="str">
        <f t="shared" si="2313"/>
        <v/>
      </c>
    </row>
    <row r="11387" spans="1:16">
      <c r="A11387" s="6">
        <v>17</v>
      </c>
      <c r="B11387" s="6">
        <v>10</v>
      </c>
      <c r="C11387" s="6">
        <v>6</v>
      </c>
      <c r="D11387" s="6">
        <f t="shared" si="2301"/>
        <v>33</v>
      </c>
      <c r="E11387" s="5">
        <f t="shared" si="2302"/>
        <v>7733.3395360392033</v>
      </c>
      <c r="F11387" s="5">
        <f t="shared" si="2303"/>
        <v>384.02536325890713</v>
      </c>
      <c r="G11387" s="5">
        <f t="shared" si="2304"/>
        <v>290.89345874736784</v>
      </c>
      <c r="H11387" s="5">
        <f t="shared" si="2305"/>
        <v>8408.2583580454793</v>
      </c>
      <c r="I11387" s="5">
        <f t="shared" si="2306"/>
        <v>720</v>
      </c>
      <c r="J11387" s="5">
        <f t="shared" si="2307"/>
        <v>7688.2583580454793</v>
      </c>
      <c r="K11387" s="2">
        <f t="shared" si="2308"/>
        <v>158476.70760495623</v>
      </c>
      <c r="L11387" s="2">
        <f t="shared" si="2309"/>
        <v>186740</v>
      </c>
      <c r="M11387" s="2">
        <f t="shared" si="2310"/>
        <v>24640</v>
      </c>
      <c r="N11387" s="6">
        <f t="shared" si="2311"/>
        <v>0</v>
      </c>
      <c r="O11387" s="2">
        <f t="shared" si="2312"/>
        <v>-16376.707604956231</v>
      </c>
      <c r="P11387" s="2" t="str">
        <f t="shared" si="2313"/>
        <v/>
      </c>
    </row>
    <row r="11388" spans="1:16">
      <c r="A11388" s="6">
        <v>17</v>
      </c>
      <c r="B11388" s="6">
        <v>10</v>
      </c>
      <c r="C11388" s="6">
        <v>7</v>
      </c>
      <c r="D11388" s="6">
        <f t="shared" si="2301"/>
        <v>34</v>
      </c>
      <c r="E11388" s="5">
        <f t="shared" si="2302"/>
        <v>7733.3395360392033</v>
      </c>
      <c r="F11388" s="5">
        <f t="shared" si="2303"/>
        <v>384.02536325890713</v>
      </c>
      <c r="G11388" s="5">
        <f t="shared" si="2304"/>
        <v>343.61789814532818</v>
      </c>
      <c r="H11388" s="5">
        <f t="shared" si="2305"/>
        <v>8460.9827974434393</v>
      </c>
      <c r="I11388" s="5">
        <f t="shared" si="2306"/>
        <v>720</v>
      </c>
      <c r="J11388" s="5">
        <f t="shared" si="2307"/>
        <v>7740.9827974434393</v>
      </c>
      <c r="K11388" s="2">
        <f t="shared" si="2308"/>
        <v>159392.06245561526</v>
      </c>
      <c r="L11388" s="2">
        <f t="shared" si="2309"/>
        <v>189440</v>
      </c>
      <c r="M11388" s="2">
        <f t="shared" si="2310"/>
        <v>25520</v>
      </c>
      <c r="N11388" s="6">
        <f t="shared" si="2311"/>
        <v>0</v>
      </c>
      <c r="O11388" s="2">
        <f t="shared" si="2312"/>
        <v>-15472.062455615262</v>
      </c>
      <c r="P11388" s="2" t="str">
        <f t="shared" si="2313"/>
        <v/>
      </c>
    </row>
    <row r="11389" spans="1:16">
      <c r="A11389" s="6">
        <v>17</v>
      </c>
      <c r="B11389" s="6">
        <v>10</v>
      </c>
      <c r="C11389" s="6">
        <v>8</v>
      </c>
      <c r="D11389" s="6">
        <f t="shared" si="2301"/>
        <v>35</v>
      </c>
      <c r="E11389" s="5">
        <f t="shared" si="2302"/>
        <v>7733.3395360392033</v>
      </c>
      <c r="F11389" s="5">
        <f t="shared" si="2303"/>
        <v>384.02536325890713</v>
      </c>
      <c r="G11389" s="5">
        <f t="shared" si="2304"/>
        <v>397.61499642530839</v>
      </c>
      <c r="H11389" s="5">
        <f t="shared" si="2305"/>
        <v>8514.9798957234198</v>
      </c>
      <c r="I11389" s="5">
        <f t="shared" si="2306"/>
        <v>720</v>
      </c>
      <c r="J11389" s="5">
        <f t="shared" si="2307"/>
        <v>7794.9798957234198</v>
      </c>
      <c r="K11389" s="2">
        <f t="shared" si="2308"/>
        <v>160329.51207853158</v>
      </c>
      <c r="L11389" s="2">
        <f t="shared" si="2309"/>
        <v>192140</v>
      </c>
      <c r="M11389" s="2">
        <f t="shared" si="2310"/>
        <v>26400</v>
      </c>
      <c r="N11389" s="6">
        <f t="shared" si="2311"/>
        <v>0</v>
      </c>
      <c r="O11389" s="2">
        <f t="shared" si="2312"/>
        <v>-14589.512078531581</v>
      </c>
      <c r="P11389" s="2" t="str">
        <f t="shared" si="2313"/>
        <v/>
      </c>
    </row>
    <row r="11390" spans="1:16">
      <c r="A11390" s="6">
        <v>17</v>
      </c>
      <c r="B11390" s="6">
        <v>10</v>
      </c>
      <c r="C11390" s="6">
        <v>9</v>
      </c>
      <c r="D11390" s="6">
        <f t="shared" si="2301"/>
        <v>36</v>
      </c>
      <c r="E11390" s="5">
        <f t="shared" si="2302"/>
        <v>7733.3395360392033</v>
      </c>
      <c r="F11390" s="5">
        <f t="shared" si="2303"/>
        <v>384.02536325890713</v>
      </c>
      <c r="G11390" s="5">
        <f t="shared" si="2304"/>
        <v>452.90833186570285</v>
      </c>
      <c r="H11390" s="5">
        <f t="shared" si="2305"/>
        <v>8570.2732311638138</v>
      </c>
      <c r="I11390" s="5">
        <f t="shared" si="2306"/>
        <v>720</v>
      </c>
      <c r="J11390" s="5">
        <f t="shared" si="2307"/>
        <v>7850.2732311638138</v>
      </c>
      <c r="K11390" s="2">
        <f t="shared" si="2308"/>
        <v>161289.46581881621</v>
      </c>
      <c r="L11390" s="2">
        <f t="shared" si="2309"/>
        <v>194840</v>
      </c>
      <c r="M11390" s="2">
        <f t="shared" si="2310"/>
        <v>27280</v>
      </c>
      <c r="N11390" s="6">
        <f t="shared" si="2311"/>
        <v>0</v>
      </c>
      <c r="O11390" s="2">
        <f t="shared" si="2312"/>
        <v>-13729.465818816214</v>
      </c>
      <c r="P11390" s="2" t="str">
        <f t="shared" si="2313"/>
        <v/>
      </c>
    </row>
    <row r="11391" spans="1:16">
      <c r="A11391" s="6">
        <v>17</v>
      </c>
      <c r="B11391" s="6">
        <v>10</v>
      </c>
      <c r="C11391" s="6">
        <v>10</v>
      </c>
      <c r="D11391" s="6">
        <f t="shared" si="2301"/>
        <v>37</v>
      </c>
      <c r="E11391" s="5">
        <f t="shared" si="2302"/>
        <v>7733.3395360392033</v>
      </c>
      <c r="F11391" s="5">
        <f t="shared" si="2303"/>
        <v>384.02536325890713</v>
      </c>
      <c r="G11391" s="5">
        <f t="shared" si="2304"/>
        <v>509.52187334891573</v>
      </c>
      <c r="H11391" s="5">
        <f t="shared" si="2305"/>
        <v>8626.8867726470271</v>
      </c>
      <c r="I11391" s="5">
        <f t="shared" si="2306"/>
        <v>720</v>
      </c>
      <c r="J11391" s="5">
        <f t="shared" si="2307"/>
        <v>7906.8867726470271</v>
      </c>
      <c r="K11391" s="2">
        <f t="shared" si="2308"/>
        <v>162272.33980289978</v>
      </c>
      <c r="L11391" s="2">
        <f t="shared" si="2309"/>
        <v>197540</v>
      </c>
      <c r="M11391" s="2">
        <f t="shared" si="2310"/>
        <v>28160</v>
      </c>
      <c r="N11391" s="6">
        <f t="shared" si="2311"/>
        <v>0</v>
      </c>
      <c r="O11391" s="2">
        <f t="shared" si="2312"/>
        <v>-12892.339802899776</v>
      </c>
      <c r="P11391" s="2" t="str">
        <f t="shared" si="2313"/>
        <v/>
      </c>
    </row>
    <row r="11392" spans="1:16">
      <c r="A11392" s="6">
        <v>17</v>
      </c>
      <c r="B11392" s="6">
        <v>10</v>
      </c>
      <c r="C11392" s="6">
        <v>11</v>
      </c>
      <c r="D11392" s="6">
        <f t="shared" si="2301"/>
        <v>38</v>
      </c>
      <c r="E11392" s="5">
        <f t="shared" si="2302"/>
        <v>7733.3395360392033</v>
      </c>
      <c r="F11392" s="5">
        <f t="shared" si="2303"/>
        <v>384.02536325890713</v>
      </c>
      <c r="G11392" s="5">
        <f t="shared" si="2304"/>
        <v>567.47998644235474</v>
      </c>
      <c r="H11392" s="5">
        <f t="shared" si="2305"/>
        <v>8684.8448857404655</v>
      </c>
      <c r="I11392" s="5">
        <f t="shared" si="2306"/>
        <v>720</v>
      </c>
      <c r="J11392" s="5">
        <f t="shared" si="2307"/>
        <v>7964.8448857404655</v>
      </c>
      <c r="K11392" s="2">
        <f t="shared" si="2308"/>
        <v>163278.55704410531</v>
      </c>
      <c r="L11392" s="2">
        <f t="shared" si="2309"/>
        <v>200240</v>
      </c>
      <c r="M11392" s="2">
        <f t="shared" si="2310"/>
        <v>29040</v>
      </c>
      <c r="N11392" s="6">
        <f t="shared" si="2311"/>
        <v>0</v>
      </c>
      <c r="O11392" s="2">
        <f t="shared" si="2312"/>
        <v>-12078.557044105313</v>
      </c>
      <c r="P11392" s="2" t="str">
        <f t="shared" si="2313"/>
        <v/>
      </c>
    </row>
    <row r="11393" spans="1:16">
      <c r="A11393" s="6">
        <v>17</v>
      </c>
      <c r="B11393" s="6">
        <v>10</v>
      </c>
      <c r="C11393" s="6">
        <v>12</v>
      </c>
      <c r="D11393" s="6">
        <f t="shared" si="2301"/>
        <v>39</v>
      </c>
      <c r="E11393" s="5">
        <f t="shared" si="2302"/>
        <v>7733.3395360392033</v>
      </c>
      <c r="F11393" s="5">
        <f t="shared" si="2303"/>
        <v>384.02536325890713</v>
      </c>
      <c r="G11393" s="5">
        <f t="shared" si="2304"/>
        <v>626.80743957041921</v>
      </c>
      <c r="H11393" s="5">
        <f t="shared" si="2305"/>
        <v>8744.1723388685296</v>
      </c>
      <c r="I11393" s="5">
        <f t="shared" si="2306"/>
        <v>720</v>
      </c>
      <c r="J11393" s="5">
        <f t="shared" si="2307"/>
        <v>8024.1723388685296</v>
      </c>
      <c r="K11393" s="2">
        <f t="shared" si="2308"/>
        <v>164308.54754980086</v>
      </c>
      <c r="L11393" s="2">
        <f t="shared" si="2309"/>
        <v>202940</v>
      </c>
      <c r="M11393" s="2">
        <f t="shared" si="2310"/>
        <v>29920</v>
      </c>
      <c r="N11393" s="6">
        <f t="shared" si="2311"/>
        <v>0</v>
      </c>
      <c r="O11393" s="2">
        <f t="shared" si="2312"/>
        <v>-11288.54754980086</v>
      </c>
      <c r="P11393" s="2" t="str">
        <f t="shared" si="2313"/>
        <v/>
      </c>
    </row>
    <row r="11394" spans="1:16">
      <c r="A11394" s="6">
        <v>17</v>
      </c>
      <c r="B11394" s="6">
        <v>10</v>
      </c>
      <c r="C11394" s="6">
        <v>13</v>
      </c>
      <c r="D11394" s="6">
        <f t="shared" si="2301"/>
        <v>40</v>
      </c>
      <c r="E11394" s="5">
        <f t="shared" si="2302"/>
        <v>7733.3395360392033</v>
      </c>
      <c r="F11394" s="5">
        <f t="shared" si="2303"/>
        <v>384.02536325890713</v>
      </c>
      <c r="G11394" s="5">
        <f t="shared" si="2304"/>
        <v>687.52941027880343</v>
      </c>
      <c r="H11394" s="5">
        <f t="shared" si="2305"/>
        <v>8804.8943095769137</v>
      </c>
      <c r="I11394" s="5">
        <f t="shared" si="2306"/>
        <v>720</v>
      </c>
      <c r="J11394" s="5">
        <f t="shared" si="2307"/>
        <v>8084.8943095769137</v>
      </c>
      <c r="K11394" s="2">
        <f t="shared" si="2308"/>
        <v>165362.74843015475</v>
      </c>
      <c r="L11394" s="2">
        <f t="shared" si="2309"/>
        <v>205640</v>
      </c>
      <c r="M11394" s="2">
        <f t="shared" si="2310"/>
        <v>30800</v>
      </c>
      <c r="N11394" s="6">
        <f t="shared" si="2311"/>
        <v>0</v>
      </c>
      <c r="O11394" s="2">
        <f t="shared" si="2312"/>
        <v>-10522.748430154752</v>
      </c>
      <c r="P11394" s="2" t="str">
        <f t="shared" si="2313"/>
        <v/>
      </c>
    </row>
    <row r="11395" spans="1:16">
      <c r="A11395" s="6">
        <v>17</v>
      </c>
      <c r="B11395" s="6">
        <v>10</v>
      </c>
      <c r="C11395" s="6">
        <v>14</v>
      </c>
      <c r="D11395" s="6">
        <f t="shared" si="2301"/>
        <v>41</v>
      </c>
      <c r="E11395" s="5">
        <f t="shared" si="2302"/>
        <v>7733.3395360392033</v>
      </c>
      <c r="F11395" s="5">
        <f t="shared" si="2303"/>
        <v>384.02536325890713</v>
      </c>
      <c r="G11395" s="5">
        <f t="shared" si="2304"/>
        <v>749.67149159246469</v>
      </c>
      <c r="H11395" s="5">
        <f t="shared" si="2305"/>
        <v>8867.0363908905747</v>
      </c>
      <c r="I11395" s="5">
        <f t="shared" si="2306"/>
        <v>720</v>
      </c>
      <c r="J11395" s="5">
        <f t="shared" si="2307"/>
        <v>8147.0363908905747</v>
      </c>
      <c r="K11395" s="2">
        <f t="shared" si="2308"/>
        <v>166441.60400851691</v>
      </c>
      <c r="L11395" s="2">
        <f t="shared" si="2309"/>
        <v>208340</v>
      </c>
      <c r="M11395" s="2">
        <f t="shared" si="2310"/>
        <v>31680</v>
      </c>
      <c r="N11395" s="6">
        <f t="shared" si="2311"/>
        <v>0</v>
      </c>
      <c r="O11395" s="2">
        <f t="shared" si="2312"/>
        <v>-9781.6040085169079</v>
      </c>
      <c r="P11395" s="2" t="str">
        <f t="shared" si="2313"/>
        <v/>
      </c>
    </row>
    <row r="11396" spans="1:16">
      <c r="A11396" s="6">
        <v>17</v>
      </c>
      <c r="B11396" s="6">
        <v>10</v>
      </c>
      <c r="C11396" s="6">
        <v>15</v>
      </c>
      <c r="D11396" s="6">
        <f t="shared" ref="D11396:D11459" si="2314">A11396+B11396+C11396</f>
        <v>42</v>
      </c>
      <c r="E11396" s="5">
        <f t="shared" ref="E11396:E11459" si="2315">IF(A11396=0,0,A11396*LABOR_HRS_WK_TOM*SEASON_WEEKS*(1+DIM_PCT_TOM)^A11396)</f>
        <v>7733.3395360392033</v>
      </c>
      <c r="F11396" s="5">
        <f t="shared" ref="F11396:F11459" si="2316">IF(B11396=0,0,B11396*LABOR_HRS_WK_CAR*SEASON_WEEKS*(1+DIM_PCT_CAR)^B11396)</f>
        <v>384.02536325890713</v>
      </c>
      <c r="G11396" s="5">
        <f t="shared" ref="G11396:G11459" si="2317">IF(C11396=0,0,C11396*LABOR_HRS_WK_MES*SEASON_WEEKS*(1+DIM_PCT_MES)^C11396)</f>
        <v>813.25969846861108</v>
      </c>
      <c r="H11396" s="5">
        <f t="shared" ref="H11396:H11459" si="2318">E11396+F11396+G11396</f>
        <v>8930.6245977667222</v>
      </c>
      <c r="I11396" s="5">
        <f t="shared" ref="I11396:I11459" si="2319">MIN(H11396,FARMER_HRS)</f>
        <v>720</v>
      </c>
      <c r="J11396" s="5">
        <f t="shared" ref="J11396:J11459" si="2320">MAX(0,H11396-FARMER_HRS)</f>
        <v>8210.6245977667222</v>
      </c>
      <c r="K11396" s="2">
        <f t="shared" ref="K11396:K11459" si="2321">I11396*FARMER_RATE+J11396*TEMP_WORKER_RATE</f>
        <v>167545.56593345004</v>
      </c>
      <c r="L11396" s="2">
        <f t="shared" ref="L11396:L11459" si="2322">A11396*PRICE_TOM+B11396*PRICE_CAR+C11396*PRICE_MES</f>
        <v>211040</v>
      </c>
      <c r="M11396" s="2">
        <f t="shared" ref="M11396:M11459" si="2323">A11396*FERT_BED_TOM+B11396*FERT_BED_CAR+C11396*FERT_BED_MES</f>
        <v>32560</v>
      </c>
      <c r="N11396" s="6">
        <f t="shared" ref="N11396:N11459" si="2324">IF(AND(D11396&lt;=TOTAL_BEDS,J11396&lt;=TEMP_WORKER_MAX*TEMP_WORKER_HRS),1,0)</f>
        <v>0</v>
      </c>
      <c r="O11396" s="2">
        <f t="shared" ref="O11396:O11459" si="2325">L11396-M11396-K11396-FIXED_COSTS</f>
        <v>-9065.5659334500378</v>
      </c>
      <c r="P11396" s="2" t="str">
        <f t="shared" ref="P11396:P11459" si="2326">IF(N11396=1,O11396,"")</f>
        <v/>
      </c>
    </row>
    <row r="11397" spans="1:16">
      <c r="A11397" s="6">
        <v>17</v>
      </c>
      <c r="B11397" s="6">
        <v>10</v>
      </c>
      <c r="C11397" s="6">
        <v>16</v>
      </c>
      <c r="D11397" s="6">
        <f t="shared" si="2314"/>
        <v>43</v>
      </c>
      <c r="E11397" s="5">
        <f t="shared" si="2315"/>
        <v>7733.3395360392033</v>
      </c>
      <c r="F11397" s="5">
        <f t="shared" si="2316"/>
        <v>384.02536325890713</v>
      </c>
      <c r="G11397" s="5">
        <f t="shared" si="2317"/>
        <v>878.32047434610013</v>
      </c>
      <c r="H11397" s="5">
        <f t="shared" si="2318"/>
        <v>8995.6853736442099</v>
      </c>
      <c r="I11397" s="5">
        <f t="shared" si="2319"/>
        <v>720</v>
      </c>
      <c r="J11397" s="5">
        <f t="shared" si="2320"/>
        <v>8275.6853736442099</v>
      </c>
      <c r="K11397" s="2">
        <f t="shared" si="2321"/>
        <v>168675.09329243421</v>
      </c>
      <c r="L11397" s="2">
        <f t="shared" si="2322"/>
        <v>213740</v>
      </c>
      <c r="M11397" s="2">
        <f t="shared" si="2323"/>
        <v>33440</v>
      </c>
      <c r="N11397" s="6">
        <f t="shared" si="2324"/>
        <v>0</v>
      </c>
      <c r="O11397" s="2">
        <f t="shared" si="2325"/>
        <v>-8375.0932924342051</v>
      </c>
      <c r="P11397" s="2" t="str">
        <f t="shared" si="2326"/>
        <v/>
      </c>
    </row>
    <row r="11398" spans="1:16">
      <c r="A11398" s="6">
        <v>17</v>
      </c>
      <c r="B11398" s="6">
        <v>10</v>
      </c>
      <c r="C11398" s="6">
        <v>17</v>
      </c>
      <c r="D11398" s="6">
        <f t="shared" si="2314"/>
        <v>44</v>
      </c>
      <c r="E11398" s="5">
        <f t="shared" si="2315"/>
        <v>7733.3395360392033</v>
      </c>
      <c r="F11398" s="5">
        <f t="shared" si="2316"/>
        <v>384.02536325890713</v>
      </c>
      <c r="G11398" s="5">
        <f t="shared" si="2317"/>
        <v>944.88069779264049</v>
      </c>
      <c r="H11398" s="5">
        <f t="shared" si="2318"/>
        <v>9062.2455970907504</v>
      </c>
      <c r="I11398" s="5">
        <f t="shared" si="2319"/>
        <v>720</v>
      </c>
      <c r="J11398" s="5">
        <f t="shared" si="2320"/>
        <v>8342.2455970907504</v>
      </c>
      <c r="K11398" s="2">
        <f t="shared" si="2321"/>
        <v>169830.65272726998</v>
      </c>
      <c r="L11398" s="2">
        <f t="shared" si="2322"/>
        <v>216440</v>
      </c>
      <c r="M11398" s="2">
        <f t="shared" si="2323"/>
        <v>34320</v>
      </c>
      <c r="N11398" s="6">
        <f t="shared" si="2324"/>
        <v>0</v>
      </c>
      <c r="O11398" s="2">
        <f t="shared" si="2325"/>
        <v>-7710.652727269975</v>
      </c>
      <c r="P11398" s="2" t="str">
        <f t="shared" si="2326"/>
        <v/>
      </c>
    </row>
    <row r="11399" spans="1:16">
      <c r="A11399" s="6">
        <v>17</v>
      </c>
      <c r="B11399" s="6">
        <v>10</v>
      </c>
      <c r="C11399" s="6">
        <v>18</v>
      </c>
      <c r="D11399" s="6">
        <f t="shared" si="2314"/>
        <v>45</v>
      </c>
      <c r="E11399" s="5">
        <f t="shared" si="2315"/>
        <v>7733.3395360392033</v>
      </c>
      <c r="F11399" s="5">
        <f t="shared" si="2316"/>
        <v>384.02536325890713</v>
      </c>
      <c r="G11399" s="5">
        <f t="shared" si="2317"/>
        <v>1012.9676892512279</v>
      </c>
      <c r="H11399" s="5">
        <f t="shared" si="2318"/>
        <v>9130.3325885493377</v>
      </c>
      <c r="I11399" s="5">
        <f t="shared" si="2319"/>
        <v>720</v>
      </c>
      <c r="J11399" s="5">
        <f t="shared" si="2320"/>
        <v>8410.3325885493377</v>
      </c>
      <c r="K11399" s="2">
        <f t="shared" si="2321"/>
        <v>171012.71855120378</v>
      </c>
      <c r="L11399" s="2">
        <f t="shared" si="2322"/>
        <v>219140</v>
      </c>
      <c r="M11399" s="2">
        <f t="shared" si="2323"/>
        <v>35200</v>
      </c>
      <c r="N11399" s="6">
        <f t="shared" si="2324"/>
        <v>0</v>
      </c>
      <c r="O11399" s="2">
        <f t="shared" si="2325"/>
        <v>-7072.7185512037831</v>
      </c>
      <c r="P11399" s="2" t="str">
        <f t="shared" si="2326"/>
        <v/>
      </c>
    </row>
    <row r="11400" spans="1:16">
      <c r="A11400" s="6">
        <v>17</v>
      </c>
      <c r="B11400" s="6">
        <v>10</v>
      </c>
      <c r="C11400" s="6">
        <v>19</v>
      </c>
      <c r="D11400" s="6">
        <f t="shared" si="2314"/>
        <v>46</v>
      </c>
      <c r="E11400" s="5">
        <f t="shared" si="2315"/>
        <v>7733.3395360392033</v>
      </c>
      <c r="F11400" s="5">
        <f t="shared" si="2316"/>
        <v>384.02536325890713</v>
      </c>
      <c r="G11400" s="5">
        <f t="shared" si="2317"/>
        <v>1082.6092178872495</v>
      </c>
      <c r="H11400" s="5">
        <f t="shared" si="2318"/>
        <v>9199.9741171853602</v>
      </c>
      <c r="I11400" s="5">
        <f t="shared" si="2319"/>
        <v>720</v>
      </c>
      <c r="J11400" s="5">
        <f t="shared" si="2320"/>
        <v>8479.9741171853602</v>
      </c>
      <c r="K11400" s="2">
        <f t="shared" si="2321"/>
        <v>172221.7728678014</v>
      </c>
      <c r="L11400" s="2">
        <f t="shared" si="2322"/>
        <v>221840</v>
      </c>
      <c r="M11400" s="2">
        <f t="shared" si="2323"/>
        <v>36080</v>
      </c>
      <c r="N11400" s="6">
        <f t="shared" si="2324"/>
        <v>0</v>
      </c>
      <c r="O11400" s="2">
        <f t="shared" si="2325"/>
        <v>-6461.7728678013955</v>
      </c>
      <c r="P11400" s="2" t="str">
        <f t="shared" si="2326"/>
        <v/>
      </c>
    </row>
    <row r="11401" spans="1:16">
      <c r="A11401" s="6">
        <v>17</v>
      </c>
      <c r="B11401" s="6">
        <v>10</v>
      </c>
      <c r="C11401" s="6">
        <v>20</v>
      </c>
      <c r="D11401" s="6">
        <f t="shared" si="2314"/>
        <v>47</v>
      </c>
      <c r="E11401" s="5">
        <f t="shared" si="2315"/>
        <v>7733.3395360392033</v>
      </c>
      <c r="F11401" s="5">
        <f t="shared" si="2316"/>
        <v>384.02536325890713</v>
      </c>
      <c r="G11401" s="5">
        <f t="shared" si="2317"/>
        <v>1153.8335085377266</v>
      </c>
      <c r="H11401" s="5">
        <f t="shared" si="2318"/>
        <v>9271.1984078358364</v>
      </c>
      <c r="I11401" s="5">
        <f t="shared" si="2319"/>
        <v>720</v>
      </c>
      <c r="J11401" s="5">
        <f t="shared" si="2320"/>
        <v>8551.1984078358364</v>
      </c>
      <c r="K11401" s="2">
        <f t="shared" si="2321"/>
        <v>173458.30569159437</v>
      </c>
      <c r="L11401" s="2">
        <f t="shared" si="2322"/>
        <v>224540</v>
      </c>
      <c r="M11401" s="2">
        <f t="shared" si="2323"/>
        <v>36960</v>
      </c>
      <c r="N11401" s="6">
        <f t="shared" si="2324"/>
        <v>0</v>
      </c>
      <c r="O11401" s="2">
        <f t="shared" si="2325"/>
        <v>-5878.3056915943744</v>
      </c>
      <c r="P11401" s="2" t="str">
        <f t="shared" si="2326"/>
        <v/>
      </c>
    </row>
    <row r="11402" spans="1:16">
      <c r="A11402" s="6">
        <v>17</v>
      </c>
      <c r="B11402" s="6">
        <v>10</v>
      </c>
      <c r="C11402" s="6">
        <v>21</v>
      </c>
      <c r="D11402" s="6">
        <f t="shared" si="2314"/>
        <v>48</v>
      </c>
      <c r="E11402" s="5">
        <f t="shared" si="2315"/>
        <v>7733.3395360392033</v>
      </c>
      <c r="F11402" s="5">
        <f t="shared" si="2316"/>
        <v>384.02536325890713</v>
      </c>
      <c r="G11402" s="5">
        <f t="shared" si="2317"/>
        <v>1226.6692487641703</v>
      </c>
      <c r="H11402" s="5">
        <f t="shared" si="2318"/>
        <v>9344.034148062281</v>
      </c>
      <c r="I11402" s="5">
        <f t="shared" si="2319"/>
        <v>720</v>
      </c>
      <c r="J11402" s="5">
        <f t="shared" si="2320"/>
        <v>8624.034148062281</v>
      </c>
      <c r="K11402" s="2">
        <f t="shared" si="2321"/>
        <v>174722.81507052571</v>
      </c>
      <c r="L11402" s="2">
        <f t="shared" si="2322"/>
        <v>227240</v>
      </c>
      <c r="M11402" s="2">
        <f t="shared" si="2323"/>
        <v>37840</v>
      </c>
      <c r="N11402" s="6">
        <f t="shared" si="2324"/>
        <v>0</v>
      </c>
      <c r="O11402" s="2">
        <f t="shared" si="2325"/>
        <v>-5322.815070525714</v>
      </c>
      <c r="P11402" s="2" t="str">
        <f t="shared" si="2326"/>
        <v/>
      </c>
    </row>
    <row r="11403" spans="1:16">
      <c r="A11403" s="6">
        <v>17</v>
      </c>
      <c r="B11403" s="6">
        <v>10</v>
      </c>
      <c r="C11403" s="6">
        <v>22</v>
      </c>
      <c r="D11403" s="6">
        <f t="shared" si="2314"/>
        <v>49</v>
      </c>
      <c r="E11403" s="5">
        <f t="shared" si="2315"/>
        <v>7733.3395360392033</v>
      </c>
      <c r="F11403" s="5">
        <f t="shared" si="2316"/>
        <v>384.02536325890713</v>
      </c>
      <c r="G11403" s="5">
        <f t="shared" si="2317"/>
        <v>1301.1455960105666</v>
      </c>
      <c r="H11403" s="5">
        <f t="shared" si="2318"/>
        <v>9418.5104953086775</v>
      </c>
      <c r="I11403" s="5">
        <f t="shared" si="2319"/>
        <v>720</v>
      </c>
      <c r="J11403" s="5">
        <f t="shared" si="2320"/>
        <v>8698.5104953086775</v>
      </c>
      <c r="K11403" s="2">
        <f t="shared" si="2321"/>
        <v>176015.80721022008</v>
      </c>
      <c r="L11403" s="2">
        <f t="shared" si="2322"/>
        <v>229940</v>
      </c>
      <c r="M11403" s="2">
        <f t="shared" si="2323"/>
        <v>38720</v>
      </c>
      <c r="N11403" s="6">
        <f t="shared" si="2324"/>
        <v>0</v>
      </c>
      <c r="O11403" s="2">
        <f t="shared" si="2325"/>
        <v>-4795.8072102200822</v>
      </c>
      <c r="P11403" s="2" t="str">
        <f t="shared" si="2326"/>
        <v/>
      </c>
    </row>
    <row r="11404" spans="1:16">
      <c r="A11404" s="6">
        <v>17</v>
      </c>
      <c r="B11404" s="6">
        <v>10</v>
      </c>
      <c r="C11404" s="6">
        <v>23</v>
      </c>
      <c r="D11404" s="6">
        <f t="shared" si="2314"/>
        <v>50</v>
      </c>
      <c r="E11404" s="5">
        <f t="shared" si="2315"/>
        <v>7733.3395360392033</v>
      </c>
      <c r="F11404" s="5">
        <f t="shared" si="2316"/>
        <v>384.02536325890713</v>
      </c>
      <c r="G11404" s="5">
        <f t="shared" si="2317"/>
        <v>1377.292184868003</v>
      </c>
      <c r="H11404" s="5">
        <f t="shared" si="2318"/>
        <v>9494.6570841661141</v>
      </c>
      <c r="I11404" s="5">
        <f t="shared" si="2319"/>
        <v>720</v>
      </c>
      <c r="J11404" s="5">
        <f t="shared" si="2320"/>
        <v>8774.6570841661141</v>
      </c>
      <c r="K11404" s="2">
        <f t="shared" si="2321"/>
        <v>177337.79660010614</v>
      </c>
      <c r="L11404" s="2">
        <f t="shared" si="2322"/>
        <v>232640</v>
      </c>
      <c r="M11404" s="2">
        <f t="shared" si="2323"/>
        <v>39600</v>
      </c>
      <c r="N11404" s="6">
        <f t="shared" si="2324"/>
        <v>0</v>
      </c>
      <c r="O11404" s="2">
        <f t="shared" si="2325"/>
        <v>-4297.7966001061432</v>
      </c>
      <c r="P11404" s="2" t="str">
        <f t="shared" si="2326"/>
        <v/>
      </c>
    </row>
    <row r="11405" spans="1:16">
      <c r="A11405" s="6">
        <v>17</v>
      </c>
      <c r="B11405" s="6">
        <v>10</v>
      </c>
      <c r="C11405" s="6">
        <v>24</v>
      </c>
      <c r="D11405" s="6">
        <f t="shared" si="2314"/>
        <v>51</v>
      </c>
      <c r="E11405" s="5">
        <f t="shared" si="2315"/>
        <v>7733.3395360392033</v>
      </c>
      <c r="F11405" s="5">
        <f t="shared" si="2316"/>
        <v>384.02536325890713</v>
      </c>
      <c r="G11405" s="5">
        <f t="shared" si="2317"/>
        <v>1455.1391344474989</v>
      </c>
      <c r="H11405" s="5">
        <f t="shared" si="2318"/>
        <v>9572.5040337456103</v>
      </c>
      <c r="I11405" s="5">
        <f t="shared" si="2319"/>
        <v>720</v>
      </c>
      <c r="J11405" s="5">
        <f t="shared" si="2320"/>
        <v>8852.5040337456103</v>
      </c>
      <c r="K11405" s="2">
        <f t="shared" si="2321"/>
        <v>178689.30614141683</v>
      </c>
      <c r="L11405" s="2">
        <f t="shared" si="2322"/>
        <v>235340</v>
      </c>
      <c r="M11405" s="2">
        <f t="shared" si="2323"/>
        <v>40480</v>
      </c>
      <c r="N11405" s="6">
        <f t="shared" si="2324"/>
        <v>0</v>
      </c>
      <c r="O11405" s="2">
        <f t="shared" si="2325"/>
        <v>-3829.3061414168333</v>
      </c>
      <c r="P11405" s="2" t="str">
        <f t="shared" si="2326"/>
        <v/>
      </c>
    </row>
    <row r="11406" spans="1:16">
      <c r="A11406" s="6">
        <v>17</v>
      </c>
      <c r="B11406" s="6">
        <v>10</v>
      </c>
      <c r="C11406" s="6">
        <v>25</v>
      </c>
      <c r="D11406" s="6">
        <f t="shared" si="2314"/>
        <v>52</v>
      </c>
      <c r="E11406" s="5">
        <f t="shared" si="2315"/>
        <v>7733.3395360392033</v>
      </c>
      <c r="F11406" s="5">
        <f t="shared" si="2316"/>
        <v>384.02536325890713</v>
      </c>
      <c r="G11406" s="5">
        <f t="shared" si="2317"/>
        <v>1534.7170558625965</v>
      </c>
      <c r="H11406" s="5">
        <f t="shared" si="2318"/>
        <v>9652.0819551607074</v>
      </c>
      <c r="I11406" s="5">
        <f t="shared" si="2319"/>
        <v>720</v>
      </c>
      <c r="J11406" s="5">
        <f t="shared" si="2320"/>
        <v>8932.0819551607074</v>
      </c>
      <c r="K11406" s="2">
        <f t="shared" si="2321"/>
        <v>180070.86727709562</v>
      </c>
      <c r="L11406" s="2">
        <f t="shared" si="2322"/>
        <v>238040</v>
      </c>
      <c r="M11406" s="2">
        <f t="shared" si="2323"/>
        <v>41360</v>
      </c>
      <c r="N11406" s="6">
        <f t="shared" si="2324"/>
        <v>0</v>
      </c>
      <c r="O11406" s="2">
        <f t="shared" si="2325"/>
        <v>-3390.8672770956182</v>
      </c>
      <c r="P11406" s="2" t="str">
        <f t="shared" si="2326"/>
        <v/>
      </c>
    </row>
    <row r="11407" spans="1:16">
      <c r="A11407" s="6">
        <v>17</v>
      </c>
      <c r="B11407" s="6">
        <v>10</v>
      </c>
      <c r="C11407" s="6">
        <v>26</v>
      </c>
      <c r="D11407" s="6">
        <f t="shared" si="2314"/>
        <v>53</v>
      </c>
      <c r="E11407" s="5">
        <f t="shared" si="2315"/>
        <v>7733.3395360392033</v>
      </c>
      <c r="F11407" s="5">
        <f t="shared" si="2316"/>
        <v>384.02536325890713</v>
      </c>
      <c r="G11407" s="5">
        <f t="shared" si="2317"/>
        <v>1616.0570598233144</v>
      </c>
      <c r="H11407" s="5">
        <f t="shared" si="2318"/>
        <v>9733.4219591214242</v>
      </c>
      <c r="I11407" s="5">
        <f t="shared" si="2319"/>
        <v>720</v>
      </c>
      <c r="J11407" s="5">
        <f t="shared" si="2320"/>
        <v>9013.4219591214242</v>
      </c>
      <c r="K11407" s="2">
        <f t="shared" si="2321"/>
        <v>181483.02012363583</v>
      </c>
      <c r="L11407" s="2">
        <f t="shared" si="2322"/>
        <v>240740</v>
      </c>
      <c r="M11407" s="2">
        <f t="shared" si="2323"/>
        <v>42240</v>
      </c>
      <c r="N11407" s="6">
        <f t="shared" si="2324"/>
        <v>0</v>
      </c>
      <c r="O11407" s="2">
        <f t="shared" si="2325"/>
        <v>-2983.0201236358262</v>
      </c>
      <c r="P11407" s="2" t="str">
        <f t="shared" si="2326"/>
        <v/>
      </c>
    </row>
    <row r="11408" spans="1:16">
      <c r="A11408" s="6">
        <v>17</v>
      </c>
      <c r="B11408" s="6">
        <v>10</v>
      </c>
      <c r="C11408" s="6">
        <v>27</v>
      </c>
      <c r="D11408" s="6">
        <f t="shared" si="2314"/>
        <v>54</v>
      </c>
      <c r="E11408" s="5">
        <f t="shared" si="2315"/>
        <v>7733.3395360392033</v>
      </c>
      <c r="F11408" s="5">
        <f t="shared" si="2316"/>
        <v>384.02536325890713</v>
      </c>
      <c r="G11408" s="5">
        <f t="shared" si="2317"/>
        <v>1699.1907643430709</v>
      </c>
      <c r="H11408" s="5">
        <f t="shared" si="2318"/>
        <v>9816.555663641182</v>
      </c>
      <c r="I11408" s="5">
        <f t="shared" si="2319"/>
        <v>720</v>
      </c>
      <c r="J11408" s="5">
        <f t="shared" si="2320"/>
        <v>9096.555663641182</v>
      </c>
      <c r="K11408" s="2">
        <f t="shared" si="2321"/>
        <v>182926.31360488164</v>
      </c>
      <c r="L11408" s="2">
        <f t="shared" si="2322"/>
        <v>243440</v>
      </c>
      <c r="M11408" s="2">
        <f t="shared" si="2323"/>
        <v>43120</v>
      </c>
      <c r="N11408" s="6">
        <f t="shared" si="2324"/>
        <v>0</v>
      </c>
      <c r="O11408" s="2">
        <f t="shared" si="2325"/>
        <v>-2606.3136048816377</v>
      </c>
      <c r="P11408" s="2" t="str">
        <f t="shared" si="2326"/>
        <v/>
      </c>
    </row>
    <row r="11409" spans="1:16">
      <c r="A11409" s="6">
        <v>17</v>
      </c>
      <c r="B11409" s="6">
        <v>10</v>
      </c>
      <c r="C11409" s="6">
        <v>28</v>
      </c>
      <c r="D11409" s="6">
        <f t="shared" si="2314"/>
        <v>55</v>
      </c>
      <c r="E11409" s="5">
        <f t="shared" si="2315"/>
        <v>7733.3395360392033</v>
      </c>
      <c r="F11409" s="5">
        <f t="shared" si="2316"/>
        <v>384.02536325890713</v>
      </c>
      <c r="G11409" s="5">
        <f t="shared" si="2317"/>
        <v>1784.1503025602246</v>
      </c>
      <c r="H11409" s="5">
        <f t="shared" si="2318"/>
        <v>9901.5152018583358</v>
      </c>
      <c r="I11409" s="5">
        <f t="shared" si="2319"/>
        <v>720</v>
      </c>
      <c r="J11409" s="5">
        <f t="shared" si="2320"/>
        <v>9181.5152018583358</v>
      </c>
      <c r="K11409" s="2">
        <f t="shared" si="2321"/>
        <v>184401.30558781832</v>
      </c>
      <c r="L11409" s="2">
        <f t="shared" si="2322"/>
        <v>246140</v>
      </c>
      <c r="M11409" s="2">
        <f t="shared" si="2323"/>
        <v>44000</v>
      </c>
      <c r="N11409" s="6">
        <f t="shared" si="2324"/>
        <v>0</v>
      </c>
      <c r="O11409" s="2">
        <f t="shared" si="2325"/>
        <v>-2261.3055878183222</v>
      </c>
      <c r="P11409" s="2" t="str">
        <f t="shared" si="2326"/>
        <v/>
      </c>
    </row>
    <row r="11410" spans="1:16">
      <c r="A11410" s="6">
        <v>17</v>
      </c>
      <c r="B11410" s="6">
        <v>10</v>
      </c>
      <c r="C11410" s="6">
        <v>29</v>
      </c>
      <c r="D11410" s="6">
        <f t="shared" si="2314"/>
        <v>56</v>
      </c>
      <c r="E11410" s="5">
        <f t="shared" si="2315"/>
        <v>7733.3395360392033</v>
      </c>
      <c r="F11410" s="5">
        <f t="shared" si="2316"/>
        <v>384.02536325890713</v>
      </c>
      <c r="G11410" s="5">
        <f t="shared" si="2317"/>
        <v>1870.9683306758782</v>
      </c>
      <c r="H11410" s="5">
        <f t="shared" si="2318"/>
        <v>9988.3332299739886</v>
      </c>
      <c r="I11410" s="5">
        <f t="shared" si="2319"/>
        <v>720</v>
      </c>
      <c r="J11410" s="5">
        <f t="shared" si="2320"/>
        <v>9268.3332299739886</v>
      </c>
      <c r="K11410" s="2">
        <f t="shared" si="2321"/>
        <v>185908.56302038176</v>
      </c>
      <c r="L11410" s="2">
        <f t="shared" si="2322"/>
        <v>248840</v>
      </c>
      <c r="M11410" s="2">
        <f t="shared" si="2323"/>
        <v>44880</v>
      </c>
      <c r="N11410" s="6">
        <f t="shared" si="2324"/>
        <v>0</v>
      </c>
      <c r="O11410" s="2">
        <f t="shared" si="2325"/>
        <v>-1948.5630203817564</v>
      </c>
      <c r="P11410" s="2" t="str">
        <f t="shared" si="2326"/>
        <v/>
      </c>
    </row>
    <row r="11411" spans="1:16">
      <c r="A11411" s="6">
        <v>17</v>
      </c>
      <c r="B11411" s="6">
        <v>10</v>
      </c>
      <c r="C11411" s="6">
        <v>30</v>
      </c>
      <c r="D11411" s="6">
        <f t="shared" si="2314"/>
        <v>57</v>
      </c>
      <c r="E11411" s="5">
        <f t="shared" si="2315"/>
        <v>7733.3395360392033</v>
      </c>
      <c r="F11411" s="5">
        <f t="shared" si="2316"/>
        <v>384.02536325890713</v>
      </c>
      <c r="G11411" s="5">
        <f t="shared" si="2317"/>
        <v>1959.6780360096488</v>
      </c>
      <c r="H11411" s="5">
        <f t="shared" si="2318"/>
        <v>10077.04293530776</v>
      </c>
      <c r="I11411" s="5">
        <f t="shared" si="2319"/>
        <v>720</v>
      </c>
      <c r="J11411" s="5">
        <f t="shared" si="2320"/>
        <v>9357.0429353077598</v>
      </c>
      <c r="K11411" s="2">
        <f t="shared" si="2321"/>
        <v>187448.66207131528</v>
      </c>
      <c r="L11411" s="2">
        <f t="shared" si="2322"/>
        <v>251540</v>
      </c>
      <c r="M11411" s="2">
        <f t="shared" si="2323"/>
        <v>45760</v>
      </c>
      <c r="N11411" s="6">
        <f t="shared" si="2324"/>
        <v>0</v>
      </c>
      <c r="O11411" s="2">
        <f t="shared" si="2325"/>
        <v>-1668.6620713152806</v>
      </c>
      <c r="P11411" s="2" t="str">
        <f t="shared" si="2326"/>
        <v/>
      </c>
    </row>
    <row r="11412" spans="1:16">
      <c r="A11412" s="6">
        <v>17</v>
      </c>
      <c r="B11412" s="6">
        <v>11</v>
      </c>
      <c r="C11412" s="6">
        <v>0</v>
      </c>
      <c r="D11412" s="6">
        <f t="shared" si="2314"/>
        <v>28</v>
      </c>
      <c r="E11412" s="5">
        <f t="shared" si="2315"/>
        <v>7733.3395360392033</v>
      </c>
      <c r="F11412" s="5">
        <f t="shared" si="2316"/>
        <v>432.98859707441784</v>
      </c>
      <c r="G11412" s="5">
        <f t="shared" si="2317"/>
        <v>0</v>
      </c>
      <c r="H11412" s="5">
        <f t="shared" si="2318"/>
        <v>8166.3281331136213</v>
      </c>
      <c r="I11412" s="5">
        <f t="shared" si="2319"/>
        <v>720</v>
      </c>
      <c r="J11412" s="5">
        <f t="shared" si="2320"/>
        <v>7446.3281331136213</v>
      </c>
      <c r="K11412" s="2">
        <f t="shared" si="2321"/>
        <v>154276.53008877815</v>
      </c>
      <c r="L11412" s="2">
        <f t="shared" si="2322"/>
        <v>172634</v>
      </c>
      <c r="M11412" s="2">
        <f t="shared" si="2323"/>
        <v>19800</v>
      </c>
      <c r="N11412" s="6">
        <f t="shared" si="2324"/>
        <v>0</v>
      </c>
      <c r="O11412" s="2">
        <f t="shared" si="2325"/>
        <v>-21442.530088778149</v>
      </c>
      <c r="P11412" s="2" t="str">
        <f t="shared" si="2326"/>
        <v/>
      </c>
    </row>
    <row r="11413" spans="1:16">
      <c r="A11413" s="6">
        <v>17</v>
      </c>
      <c r="B11413" s="6">
        <v>11</v>
      </c>
      <c r="C11413" s="6">
        <v>1</v>
      </c>
      <c r="D11413" s="6">
        <f t="shared" si="2314"/>
        <v>29</v>
      </c>
      <c r="E11413" s="5">
        <f t="shared" si="2315"/>
        <v>7733.3395360392033</v>
      </c>
      <c r="F11413" s="5">
        <f t="shared" si="2316"/>
        <v>432.98859707441784</v>
      </c>
      <c r="G11413" s="5">
        <f t="shared" si="2317"/>
        <v>45.5625</v>
      </c>
      <c r="H11413" s="5">
        <f t="shared" si="2318"/>
        <v>8211.8906331136204</v>
      </c>
      <c r="I11413" s="5">
        <f t="shared" si="2319"/>
        <v>720</v>
      </c>
      <c r="J11413" s="5">
        <f t="shared" si="2320"/>
        <v>7491.8906331136204</v>
      </c>
      <c r="K11413" s="2">
        <f t="shared" si="2321"/>
        <v>155067.54571377812</v>
      </c>
      <c r="L11413" s="2">
        <f t="shared" si="2322"/>
        <v>175334</v>
      </c>
      <c r="M11413" s="2">
        <f t="shared" si="2323"/>
        <v>20680</v>
      </c>
      <c r="N11413" s="6">
        <f t="shared" si="2324"/>
        <v>0</v>
      </c>
      <c r="O11413" s="2">
        <f t="shared" si="2325"/>
        <v>-20413.54571377812</v>
      </c>
      <c r="P11413" s="2" t="str">
        <f t="shared" si="2326"/>
        <v/>
      </c>
    </row>
    <row r="11414" spans="1:16">
      <c r="A11414" s="6">
        <v>17</v>
      </c>
      <c r="B11414" s="6">
        <v>11</v>
      </c>
      <c r="C11414" s="6">
        <v>2</v>
      </c>
      <c r="D11414" s="6">
        <f t="shared" si="2314"/>
        <v>30</v>
      </c>
      <c r="E11414" s="5">
        <f t="shared" si="2315"/>
        <v>7733.3395360392033</v>
      </c>
      <c r="F11414" s="5">
        <f t="shared" si="2316"/>
        <v>432.98859707441784</v>
      </c>
      <c r="G11414" s="5">
        <f t="shared" si="2317"/>
        <v>92.264062499999994</v>
      </c>
      <c r="H11414" s="5">
        <f t="shared" si="2318"/>
        <v>8258.5921956136208</v>
      </c>
      <c r="I11414" s="5">
        <f t="shared" si="2319"/>
        <v>720</v>
      </c>
      <c r="J11414" s="5">
        <f t="shared" si="2320"/>
        <v>7538.5921956136208</v>
      </c>
      <c r="K11414" s="2">
        <f t="shared" si="2321"/>
        <v>155878.33672940312</v>
      </c>
      <c r="L11414" s="2">
        <f t="shared" si="2322"/>
        <v>178034</v>
      </c>
      <c r="M11414" s="2">
        <f t="shared" si="2323"/>
        <v>21560</v>
      </c>
      <c r="N11414" s="6">
        <f t="shared" si="2324"/>
        <v>0</v>
      </c>
      <c r="O11414" s="2">
        <f t="shared" si="2325"/>
        <v>-19404.33672940312</v>
      </c>
      <c r="P11414" s="2" t="str">
        <f t="shared" si="2326"/>
        <v/>
      </c>
    </row>
    <row r="11415" spans="1:16">
      <c r="A11415" s="6">
        <v>17</v>
      </c>
      <c r="B11415" s="6">
        <v>11</v>
      </c>
      <c r="C11415" s="6">
        <v>3</v>
      </c>
      <c r="D11415" s="6">
        <f t="shared" si="2314"/>
        <v>31</v>
      </c>
      <c r="E11415" s="5">
        <f t="shared" si="2315"/>
        <v>7733.3395360392033</v>
      </c>
      <c r="F11415" s="5">
        <f t="shared" si="2316"/>
        <v>432.98859707441784</v>
      </c>
      <c r="G11415" s="5">
        <f t="shared" si="2317"/>
        <v>140.12604492187498</v>
      </c>
      <c r="H11415" s="5">
        <f t="shared" si="2318"/>
        <v>8306.4541780354957</v>
      </c>
      <c r="I11415" s="5">
        <f t="shared" si="2319"/>
        <v>720</v>
      </c>
      <c r="J11415" s="5">
        <f t="shared" si="2320"/>
        <v>7586.4541780354957</v>
      </c>
      <c r="K11415" s="2">
        <f t="shared" si="2321"/>
        <v>156709.27392422737</v>
      </c>
      <c r="L11415" s="2">
        <f t="shared" si="2322"/>
        <v>180734</v>
      </c>
      <c r="M11415" s="2">
        <f t="shared" si="2323"/>
        <v>22440</v>
      </c>
      <c r="N11415" s="6">
        <f t="shared" si="2324"/>
        <v>0</v>
      </c>
      <c r="O11415" s="2">
        <f t="shared" si="2325"/>
        <v>-18415.273924227367</v>
      </c>
      <c r="P11415" s="2" t="str">
        <f t="shared" si="2326"/>
        <v/>
      </c>
    </row>
    <row r="11416" spans="1:16">
      <c r="A11416" s="6">
        <v>17</v>
      </c>
      <c r="B11416" s="6">
        <v>11</v>
      </c>
      <c r="C11416" s="6">
        <v>4</v>
      </c>
      <c r="D11416" s="6">
        <f t="shared" si="2314"/>
        <v>32</v>
      </c>
      <c r="E11416" s="5">
        <f t="shared" si="2315"/>
        <v>7733.3395360392033</v>
      </c>
      <c r="F11416" s="5">
        <f t="shared" si="2316"/>
        <v>432.98859707441784</v>
      </c>
      <c r="G11416" s="5">
        <f t="shared" si="2317"/>
        <v>189.17016064453125</v>
      </c>
      <c r="H11416" s="5">
        <f t="shared" si="2318"/>
        <v>8355.4982937581517</v>
      </c>
      <c r="I11416" s="5">
        <f t="shared" si="2319"/>
        <v>720</v>
      </c>
      <c r="J11416" s="5">
        <f t="shared" si="2320"/>
        <v>7635.4982937581517</v>
      </c>
      <c r="K11416" s="2">
        <f t="shared" si="2321"/>
        <v>157560.73426663456</v>
      </c>
      <c r="L11416" s="2">
        <f t="shared" si="2322"/>
        <v>183434</v>
      </c>
      <c r="M11416" s="2">
        <f t="shared" si="2323"/>
        <v>23320</v>
      </c>
      <c r="N11416" s="6">
        <f t="shared" si="2324"/>
        <v>0</v>
      </c>
      <c r="O11416" s="2">
        <f t="shared" si="2325"/>
        <v>-17446.734266634565</v>
      </c>
      <c r="P11416" s="2" t="str">
        <f t="shared" si="2326"/>
        <v/>
      </c>
    </row>
    <row r="11417" spans="1:16">
      <c r="A11417" s="6">
        <v>17</v>
      </c>
      <c r="B11417" s="6">
        <v>11</v>
      </c>
      <c r="C11417" s="6">
        <v>5</v>
      </c>
      <c r="D11417" s="6">
        <f t="shared" si="2314"/>
        <v>33</v>
      </c>
      <c r="E11417" s="5">
        <f t="shared" si="2315"/>
        <v>7733.3395360392033</v>
      </c>
      <c r="F11417" s="5">
        <f t="shared" si="2316"/>
        <v>432.98859707441784</v>
      </c>
      <c r="G11417" s="5">
        <f t="shared" si="2317"/>
        <v>239.41848456573481</v>
      </c>
      <c r="H11417" s="5">
        <f t="shared" si="2318"/>
        <v>8405.7466176793569</v>
      </c>
      <c r="I11417" s="5">
        <f t="shared" si="2319"/>
        <v>720</v>
      </c>
      <c r="J11417" s="5">
        <f t="shared" si="2320"/>
        <v>7685.7466176793569</v>
      </c>
      <c r="K11417" s="2">
        <f t="shared" si="2321"/>
        <v>158433.10100137771</v>
      </c>
      <c r="L11417" s="2">
        <f t="shared" si="2322"/>
        <v>186134</v>
      </c>
      <c r="M11417" s="2">
        <f t="shared" si="2323"/>
        <v>24200</v>
      </c>
      <c r="N11417" s="6">
        <f t="shared" si="2324"/>
        <v>0</v>
      </c>
      <c r="O11417" s="2">
        <f t="shared" si="2325"/>
        <v>-16499.101001377712</v>
      </c>
      <c r="P11417" s="2" t="str">
        <f t="shared" si="2326"/>
        <v/>
      </c>
    </row>
    <row r="11418" spans="1:16">
      <c r="A11418" s="6">
        <v>17</v>
      </c>
      <c r="B11418" s="6">
        <v>11</v>
      </c>
      <c r="C11418" s="6">
        <v>6</v>
      </c>
      <c r="D11418" s="6">
        <f t="shared" si="2314"/>
        <v>34</v>
      </c>
      <c r="E11418" s="5">
        <f t="shared" si="2315"/>
        <v>7733.3395360392033</v>
      </c>
      <c r="F11418" s="5">
        <f t="shared" si="2316"/>
        <v>432.98859707441784</v>
      </c>
      <c r="G11418" s="5">
        <f t="shared" si="2317"/>
        <v>290.89345874736784</v>
      </c>
      <c r="H11418" s="5">
        <f t="shared" si="2318"/>
        <v>8457.2215918609891</v>
      </c>
      <c r="I11418" s="5">
        <f t="shared" si="2319"/>
        <v>720</v>
      </c>
      <c r="J11418" s="5">
        <f t="shared" si="2320"/>
        <v>7737.2215918609891</v>
      </c>
      <c r="K11418" s="2">
        <f t="shared" si="2321"/>
        <v>159326.76374758661</v>
      </c>
      <c r="L11418" s="2">
        <f t="shared" si="2322"/>
        <v>188834</v>
      </c>
      <c r="M11418" s="2">
        <f t="shared" si="2323"/>
        <v>25080</v>
      </c>
      <c r="N11418" s="6">
        <f t="shared" si="2324"/>
        <v>0</v>
      </c>
      <c r="O11418" s="2">
        <f t="shared" si="2325"/>
        <v>-15572.763747586607</v>
      </c>
      <c r="P11418" s="2" t="str">
        <f t="shared" si="2326"/>
        <v/>
      </c>
    </row>
    <row r="11419" spans="1:16">
      <c r="A11419" s="6">
        <v>17</v>
      </c>
      <c r="B11419" s="6">
        <v>11</v>
      </c>
      <c r="C11419" s="6">
        <v>7</v>
      </c>
      <c r="D11419" s="6">
        <f t="shared" si="2314"/>
        <v>35</v>
      </c>
      <c r="E11419" s="5">
        <f t="shared" si="2315"/>
        <v>7733.3395360392033</v>
      </c>
      <c r="F11419" s="5">
        <f t="shared" si="2316"/>
        <v>432.98859707441784</v>
      </c>
      <c r="G11419" s="5">
        <f t="shared" si="2317"/>
        <v>343.61789814532818</v>
      </c>
      <c r="H11419" s="5">
        <f t="shared" si="2318"/>
        <v>8509.946031258949</v>
      </c>
      <c r="I11419" s="5">
        <f t="shared" si="2319"/>
        <v>720</v>
      </c>
      <c r="J11419" s="5">
        <f t="shared" si="2320"/>
        <v>7789.946031258949</v>
      </c>
      <c r="K11419" s="2">
        <f t="shared" si="2321"/>
        <v>160242.11859824564</v>
      </c>
      <c r="L11419" s="2">
        <f t="shared" si="2322"/>
        <v>191534</v>
      </c>
      <c r="M11419" s="2">
        <f t="shared" si="2323"/>
        <v>25960</v>
      </c>
      <c r="N11419" s="6">
        <f t="shared" si="2324"/>
        <v>0</v>
      </c>
      <c r="O11419" s="2">
        <f t="shared" si="2325"/>
        <v>-14668.118598245637</v>
      </c>
      <c r="P11419" s="2" t="str">
        <f t="shared" si="2326"/>
        <v/>
      </c>
    </row>
    <row r="11420" spans="1:16">
      <c r="A11420" s="6">
        <v>17</v>
      </c>
      <c r="B11420" s="6">
        <v>11</v>
      </c>
      <c r="C11420" s="6">
        <v>8</v>
      </c>
      <c r="D11420" s="6">
        <f t="shared" si="2314"/>
        <v>36</v>
      </c>
      <c r="E11420" s="5">
        <f t="shared" si="2315"/>
        <v>7733.3395360392033</v>
      </c>
      <c r="F11420" s="5">
        <f t="shared" si="2316"/>
        <v>432.98859707441784</v>
      </c>
      <c r="G11420" s="5">
        <f t="shared" si="2317"/>
        <v>397.61499642530839</v>
      </c>
      <c r="H11420" s="5">
        <f t="shared" si="2318"/>
        <v>8563.9431295389295</v>
      </c>
      <c r="I11420" s="5">
        <f t="shared" si="2319"/>
        <v>720</v>
      </c>
      <c r="J11420" s="5">
        <f t="shared" si="2320"/>
        <v>7843.9431295389295</v>
      </c>
      <c r="K11420" s="2">
        <f t="shared" si="2321"/>
        <v>161179.56822116196</v>
      </c>
      <c r="L11420" s="2">
        <f t="shared" si="2322"/>
        <v>194234</v>
      </c>
      <c r="M11420" s="2">
        <f t="shared" si="2323"/>
        <v>26840</v>
      </c>
      <c r="N11420" s="6">
        <f t="shared" si="2324"/>
        <v>0</v>
      </c>
      <c r="O11420" s="2">
        <f t="shared" si="2325"/>
        <v>-13785.568221161957</v>
      </c>
      <c r="P11420" s="2" t="str">
        <f t="shared" si="2326"/>
        <v/>
      </c>
    </row>
    <row r="11421" spans="1:16">
      <c r="A11421" s="6">
        <v>17</v>
      </c>
      <c r="B11421" s="6">
        <v>11</v>
      </c>
      <c r="C11421" s="6">
        <v>9</v>
      </c>
      <c r="D11421" s="6">
        <f t="shared" si="2314"/>
        <v>37</v>
      </c>
      <c r="E11421" s="5">
        <f t="shared" si="2315"/>
        <v>7733.3395360392033</v>
      </c>
      <c r="F11421" s="5">
        <f t="shared" si="2316"/>
        <v>432.98859707441784</v>
      </c>
      <c r="G11421" s="5">
        <f t="shared" si="2317"/>
        <v>452.90833186570285</v>
      </c>
      <c r="H11421" s="5">
        <f t="shared" si="2318"/>
        <v>8619.2364649793235</v>
      </c>
      <c r="I11421" s="5">
        <f t="shared" si="2319"/>
        <v>720</v>
      </c>
      <c r="J11421" s="5">
        <f t="shared" si="2320"/>
        <v>7899.2364649793235</v>
      </c>
      <c r="K11421" s="2">
        <f t="shared" si="2321"/>
        <v>162139.52196144659</v>
      </c>
      <c r="L11421" s="2">
        <f t="shared" si="2322"/>
        <v>196934</v>
      </c>
      <c r="M11421" s="2">
        <f t="shared" si="2323"/>
        <v>27720</v>
      </c>
      <c r="N11421" s="6">
        <f t="shared" si="2324"/>
        <v>0</v>
      </c>
      <c r="O11421" s="2">
        <f t="shared" si="2325"/>
        <v>-12925.52196144659</v>
      </c>
      <c r="P11421" s="2" t="str">
        <f t="shared" si="2326"/>
        <v/>
      </c>
    </row>
    <row r="11422" spans="1:16">
      <c r="A11422" s="6">
        <v>17</v>
      </c>
      <c r="B11422" s="6">
        <v>11</v>
      </c>
      <c r="C11422" s="6">
        <v>10</v>
      </c>
      <c r="D11422" s="6">
        <f t="shared" si="2314"/>
        <v>38</v>
      </c>
      <c r="E11422" s="5">
        <f t="shared" si="2315"/>
        <v>7733.3395360392033</v>
      </c>
      <c r="F11422" s="5">
        <f t="shared" si="2316"/>
        <v>432.98859707441784</v>
      </c>
      <c r="G11422" s="5">
        <f t="shared" si="2317"/>
        <v>509.52187334891573</v>
      </c>
      <c r="H11422" s="5">
        <f t="shared" si="2318"/>
        <v>8675.8500064625368</v>
      </c>
      <c r="I11422" s="5">
        <f t="shared" si="2319"/>
        <v>720</v>
      </c>
      <c r="J11422" s="5">
        <f t="shared" si="2320"/>
        <v>7955.8500064625368</v>
      </c>
      <c r="K11422" s="2">
        <f t="shared" si="2321"/>
        <v>163122.39594553015</v>
      </c>
      <c r="L11422" s="2">
        <f t="shared" si="2322"/>
        <v>199634</v>
      </c>
      <c r="M11422" s="2">
        <f t="shared" si="2323"/>
        <v>28600</v>
      </c>
      <c r="N11422" s="6">
        <f t="shared" si="2324"/>
        <v>0</v>
      </c>
      <c r="O11422" s="2">
        <f t="shared" si="2325"/>
        <v>-12088.395945530152</v>
      </c>
      <c r="P11422" s="2" t="str">
        <f t="shared" si="2326"/>
        <v/>
      </c>
    </row>
    <row r="11423" spans="1:16">
      <c r="A11423" s="6">
        <v>17</v>
      </c>
      <c r="B11423" s="6">
        <v>11</v>
      </c>
      <c r="C11423" s="6">
        <v>11</v>
      </c>
      <c r="D11423" s="6">
        <f t="shared" si="2314"/>
        <v>39</v>
      </c>
      <c r="E11423" s="5">
        <f t="shared" si="2315"/>
        <v>7733.3395360392033</v>
      </c>
      <c r="F11423" s="5">
        <f t="shared" si="2316"/>
        <v>432.98859707441784</v>
      </c>
      <c r="G11423" s="5">
        <f t="shared" si="2317"/>
        <v>567.47998644235474</v>
      </c>
      <c r="H11423" s="5">
        <f t="shared" si="2318"/>
        <v>8733.8081195559753</v>
      </c>
      <c r="I11423" s="5">
        <f t="shared" si="2319"/>
        <v>720</v>
      </c>
      <c r="J11423" s="5">
        <f t="shared" si="2320"/>
        <v>8013.8081195559753</v>
      </c>
      <c r="K11423" s="2">
        <f t="shared" si="2321"/>
        <v>164128.61318673569</v>
      </c>
      <c r="L11423" s="2">
        <f t="shared" si="2322"/>
        <v>202334</v>
      </c>
      <c r="M11423" s="2">
        <f t="shared" si="2323"/>
        <v>29480</v>
      </c>
      <c r="N11423" s="6">
        <f t="shared" si="2324"/>
        <v>0</v>
      </c>
      <c r="O11423" s="2">
        <f t="shared" si="2325"/>
        <v>-11274.613186735689</v>
      </c>
      <c r="P11423" s="2" t="str">
        <f t="shared" si="2326"/>
        <v/>
      </c>
    </row>
    <row r="11424" spans="1:16">
      <c r="A11424" s="6">
        <v>17</v>
      </c>
      <c r="B11424" s="6">
        <v>11</v>
      </c>
      <c r="C11424" s="6">
        <v>12</v>
      </c>
      <c r="D11424" s="6">
        <f t="shared" si="2314"/>
        <v>40</v>
      </c>
      <c r="E11424" s="5">
        <f t="shared" si="2315"/>
        <v>7733.3395360392033</v>
      </c>
      <c r="F11424" s="5">
        <f t="shared" si="2316"/>
        <v>432.98859707441784</v>
      </c>
      <c r="G11424" s="5">
        <f t="shared" si="2317"/>
        <v>626.80743957041921</v>
      </c>
      <c r="H11424" s="5">
        <f t="shared" si="2318"/>
        <v>8793.1355726840411</v>
      </c>
      <c r="I11424" s="5">
        <f t="shared" si="2319"/>
        <v>720</v>
      </c>
      <c r="J11424" s="5">
        <f t="shared" si="2320"/>
        <v>8073.1355726840411</v>
      </c>
      <c r="K11424" s="2">
        <f t="shared" si="2321"/>
        <v>165158.60369243126</v>
      </c>
      <c r="L11424" s="2">
        <f t="shared" si="2322"/>
        <v>205034</v>
      </c>
      <c r="M11424" s="2">
        <f t="shared" si="2323"/>
        <v>30360</v>
      </c>
      <c r="N11424" s="6">
        <f t="shared" si="2324"/>
        <v>0</v>
      </c>
      <c r="O11424" s="2">
        <f t="shared" si="2325"/>
        <v>-10484.603692431265</v>
      </c>
      <c r="P11424" s="2" t="str">
        <f t="shared" si="2326"/>
        <v/>
      </c>
    </row>
    <row r="11425" spans="1:16">
      <c r="A11425" s="6">
        <v>17</v>
      </c>
      <c r="B11425" s="6">
        <v>11</v>
      </c>
      <c r="C11425" s="6">
        <v>13</v>
      </c>
      <c r="D11425" s="6">
        <f t="shared" si="2314"/>
        <v>41</v>
      </c>
      <c r="E11425" s="5">
        <f t="shared" si="2315"/>
        <v>7733.3395360392033</v>
      </c>
      <c r="F11425" s="5">
        <f t="shared" si="2316"/>
        <v>432.98859707441784</v>
      </c>
      <c r="G11425" s="5">
        <f t="shared" si="2317"/>
        <v>687.52941027880343</v>
      </c>
      <c r="H11425" s="5">
        <f t="shared" si="2318"/>
        <v>8853.8575433924252</v>
      </c>
      <c r="I11425" s="5">
        <f t="shared" si="2319"/>
        <v>720</v>
      </c>
      <c r="J11425" s="5">
        <f t="shared" si="2320"/>
        <v>8133.8575433924252</v>
      </c>
      <c r="K11425" s="2">
        <f t="shared" si="2321"/>
        <v>166212.80457278516</v>
      </c>
      <c r="L11425" s="2">
        <f t="shared" si="2322"/>
        <v>207734</v>
      </c>
      <c r="M11425" s="2">
        <f t="shared" si="2323"/>
        <v>31240</v>
      </c>
      <c r="N11425" s="6">
        <f t="shared" si="2324"/>
        <v>0</v>
      </c>
      <c r="O11425" s="2">
        <f t="shared" si="2325"/>
        <v>-9718.8045727851568</v>
      </c>
      <c r="P11425" s="2" t="str">
        <f t="shared" si="2326"/>
        <v/>
      </c>
    </row>
    <row r="11426" spans="1:16">
      <c r="A11426" s="6">
        <v>17</v>
      </c>
      <c r="B11426" s="6">
        <v>11</v>
      </c>
      <c r="C11426" s="6">
        <v>14</v>
      </c>
      <c r="D11426" s="6">
        <f t="shared" si="2314"/>
        <v>42</v>
      </c>
      <c r="E11426" s="5">
        <f t="shared" si="2315"/>
        <v>7733.3395360392033</v>
      </c>
      <c r="F11426" s="5">
        <f t="shared" si="2316"/>
        <v>432.98859707441784</v>
      </c>
      <c r="G11426" s="5">
        <f t="shared" si="2317"/>
        <v>749.67149159246469</v>
      </c>
      <c r="H11426" s="5">
        <f t="shared" si="2318"/>
        <v>8915.9996247060863</v>
      </c>
      <c r="I11426" s="5">
        <f t="shared" si="2319"/>
        <v>720</v>
      </c>
      <c r="J11426" s="5">
        <f t="shared" si="2320"/>
        <v>8195.9996247060863</v>
      </c>
      <c r="K11426" s="2">
        <f t="shared" si="2321"/>
        <v>167291.66015114734</v>
      </c>
      <c r="L11426" s="2">
        <f t="shared" si="2322"/>
        <v>210434</v>
      </c>
      <c r="M11426" s="2">
        <f t="shared" si="2323"/>
        <v>32120</v>
      </c>
      <c r="N11426" s="6">
        <f t="shared" si="2324"/>
        <v>0</v>
      </c>
      <c r="O11426" s="2">
        <f t="shared" si="2325"/>
        <v>-8977.6601511473418</v>
      </c>
      <c r="P11426" s="2" t="str">
        <f t="shared" si="2326"/>
        <v/>
      </c>
    </row>
    <row r="11427" spans="1:16">
      <c r="A11427" s="6">
        <v>17</v>
      </c>
      <c r="B11427" s="6">
        <v>11</v>
      </c>
      <c r="C11427" s="6">
        <v>15</v>
      </c>
      <c r="D11427" s="6">
        <f t="shared" si="2314"/>
        <v>43</v>
      </c>
      <c r="E11427" s="5">
        <f t="shared" si="2315"/>
        <v>7733.3395360392033</v>
      </c>
      <c r="F11427" s="5">
        <f t="shared" si="2316"/>
        <v>432.98859707441784</v>
      </c>
      <c r="G11427" s="5">
        <f t="shared" si="2317"/>
        <v>813.25969846861108</v>
      </c>
      <c r="H11427" s="5">
        <f t="shared" si="2318"/>
        <v>8979.587831582232</v>
      </c>
      <c r="I11427" s="5">
        <f t="shared" si="2319"/>
        <v>720</v>
      </c>
      <c r="J11427" s="5">
        <f t="shared" si="2320"/>
        <v>8259.587831582232</v>
      </c>
      <c r="K11427" s="2">
        <f t="shared" si="2321"/>
        <v>168395.62207608041</v>
      </c>
      <c r="L11427" s="2">
        <f t="shared" si="2322"/>
        <v>213134</v>
      </c>
      <c r="M11427" s="2">
        <f t="shared" si="2323"/>
        <v>33000</v>
      </c>
      <c r="N11427" s="6">
        <f t="shared" si="2324"/>
        <v>0</v>
      </c>
      <c r="O11427" s="2">
        <f t="shared" si="2325"/>
        <v>-8261.6220760804135</v>
      </c>
      <c r="P11427" s="2" t="str">
        <f t="shared" si="2326"/>
        <v/>
      </c>
    </row>
    <row r="11428" spans="1:16">
      <c r="A11428" s="6">
        <v>17</v>
      </c>
      <c r="B11428" s="6">
        <v>11</v>
      </c>
      <c r="C11428" s="6">
        <v>16</v>
      </c>
      <c r="D11428" s="6">
        <f t="shared" si="2314"/>
        <v>44</v>
      </c>
      <c r="E11428" s="5">
        <f t="shared" si="2315"/>
        <v>7733.3395360392033</v>
      </c>
      <c r="F11428" s="5">
        <f t="shared" si="2316"/>
        <v>432.98859707441784</v>
      </c>
      <c r="G11428" s="5">
        <f t="shared" si="2317"/>
        <v>878.32047434610013</v>
      </c>
      <c r="H11428" s="5">
        <f t="shared" si="2318"/>
        <v>9044.6486074597215</v>
      </c>
      <c r="I11428" s="5">
        <f t="shared" si="2319"/>
        <v>720</v>
      </c>
      <c r="J11428" s="5">
        <f t="shared" si="2320"/>
        <v>8324.6486074597215</v>
      </c>
      <c r="K11428" s="2">
        <f t="shared" si="2321"/>
        <v>169525.14943506461</v>
      </c>
      <c r="L11428" s="2">
        <f t="shared" si="2322"/>
        <v>215834</v>
      </c>
      <c r="M11428" s="2">
        <f t="shared" si="2323"/>
        <v>33880</v>
      </c>
      <c r="N11428" s="6">
        <f t="shared" si="2324"/>
        <v>0</v>
      </c>
      <c r="O11428" s="2">
        <f t="shared" si="2325"/>
        <v>-7571.1494350646099</v>
      </c>
      <c r="P11428" s="2" t="str">
        <f t="shared" si="2326"/>
        <v/>
      </c>
    </row>
    <row r="11429" spans="1:16">
      <c r="A11429" s="6">
        <v>17</v>
      </c>
      <c r="B11429" s="6">
        <v>11</v>
      </c>
      <c r="C11429" s="6">
        <v>17</v>
      </c>
      <c r="D11429" s="6">
        <f t="shared" si="2314"/>
        <v>45</v>
      </c>
      <c r="E11429" s="5">
        <f t="shared" si="2315"/>
        <v>7733.3395360392033</v>
      </c>
      <c r="F11429" s="5">
        <f t="shared" si="2316"/>
        <v>432.98859707441784</v>
      </c>
      <c r="G11429" s="5">
        <f t="shared" si="2317"/>
        <v>944.88069779264049</v>
      </c>
      <c r="H11429" s="5">
        <f t="shared" si="2318"/>
        <v>9111.2088309062619</v>
      </c>
      <c r="I11429" s="5">
        <f t="shared" si="2319"/>
        <v>720</v>
      </c>
      <c r="J11429" s="5">
        <f t="shared" si="2320"/>
        <v>8391.2088309062619</v>
      </c>
      <c r="K11429" s="2">
        <f t="shared" si="2321"/>
        <v>170680.70886990038</v>
      </c>
      <c r="L11429" s="2">
        <f t="shared" si="2322"/>
        <v>218534</v>
      </c>
      <c r="M11429" s="2">
        <f t="shared" si="2323"/>
        <v>34760</v>
      </c>
      <c r="N11429" s="6">
        <f t="shared" si="2324"/>
        <v>0</v>
      </c>
      <c r="O11429" s="2">
        <f t="shared" si="2325"/>
        <v>-6906.7088699003798</v>
      </c>
      <c r="P11429" s="2" t="str">
        <f t="shared" si="2326"/>
        <v/>
      </c>
    </row>
    <row r="11430" spans="1:16">
      <c r="A11430" s="6">
        <v>17</v>
      </c>
      <c r="B11430" s="6">
        <v>11</v>
      </c>
      <c r="C11430" s="6">
        <v>18</v>
      </c>
      <c r="D11430" s="6">
        <f t="shared" si="2314"/>
        <v>46</v>
      </c>
      <c r="E11430" s="5">
        <f t="shared" si="2315"/>
        <v>7733.3395360392033</v>
      </c>
      <c r="F11430" s="5">
        <f t="shared" si="2316"/>
        <v>432.98859707441784</v>
      </c>
      <c r="G11430" s="5">
        <f t="shared" si="2317"/>
        <v>1012.9676892512279</v>
      </c>
      <c r="H11430" s="5">
        <f t="shared" si="2318"/>
        <v>9179.2958223648493</v>
      </c>
      <c r="I11430" s="5">
        <f t="shared" si="2319"/>
        <v>720</v>
      </c>
      <c r="J11430" s="5">
        <f t="shared" si="2320"/>
        <v>8459.2958223648493</v>
      </c>
      <c r="K11430" s="2">
        <f t="shared" si="2321"/>
        <v>171862.77469383419</v>
      </c>
      <c r="L11430" s="2">
        <f t="shared" si="2322"/>
        <v>221234</v>
      </c>
      <c r="M11430" s="2">
        <f t="shared" si="2323"/>
        <v>35640</v>
      </c>
      <c r="N11430" s="6">
        <f t="shared" si="2324"/>
        <v>0</v>
      </c>
      <c r="O11430" s="2">
        <f t="shared" si="2325"/>
        <v>-6268.7746938341879</v>
      </c>
      <c r="P11430" s="2" t="str">
        <f t="shared" si="2326"/>
        <v/>
      </c>
    </row>
    <row r="11431" spans="1:16">
      <c r="A11431" s="6">
        <v>17</v>
      </c>
      <c r="B11431" s="6">
        <v>11</v>
      </c>
      <c r="C11431" s="6">
        <v>19</v>
      </c>
      <c r="D11431" s="6">
        <f t="shared" si="2314"/>
        <v>47</v>
      </c>
      <c r="E11431" s="5">
        <f t="shared" si="2315"/>
        <v>7733.3395360392033</v>
      </c>
      <c r="F11431" s="5">
        <f t="shared" si="2316"/>
        <v>432.98859707441784</v>
      </c>
      <c r="G11431" s="5">
        <f t="shared" si="2317"/>
        <v>1082.6092178872495</v>
      </c>
      <c r="H11431" s="5">
        <f t="shared" si="2318"/>
        <v>9248.93735100087</v>
      </c>
      <c r="I11431" s="5">
        <f t="shared" si="2319"/>
        <v>720</v>
      </c>
      <c r="J11431" s="5">
        <f t="shared" si="2320"/>
        <v>8528.93735100087</v>
      </c>
      <c r="K11431" s="2">
        <f t="shared" si="2321"/>
        <v>173071.82901043177</v>
      </c>
      <c r="L11431" s="2">
        <f t="shared" si="2322"/>
        <v>223934</v>
      </c>
      <c r="M11431" s="2">
        <f t="shared" si="2323"/>
        <v>36520</v>
      </c>
      <c r="N11431" s="6">
        <f t="shared" si="2324"/>
        <v>0</v>
      </c>
      <c r="O11431" s="2">
        <f t="shared" si="2325"/>
        <v>-5657.8290104317712</v>
      </c>
      <c r="P11431" s="2" t="str">
        <f t="shared" si="2326"/>
        <v/>
      </c>
    </row>
    <row r="11432" spans="1:16">
      <c r="A11432" s="6">
        <v>17</v>
      </c>
      <c r="B11432" s="6">
        <v>11</v>
      </c>
      <c r="C11432" s="6">
        <v>20</v>
      </c>
      <c r="D11432" s="6">
        <f t="shared" si="2314"/>
        <v>48</v>
      </c>
      <c r="E11432" s="5">
        <f t="shared" si="2315"/>
        <v>7733.3395360392033</v>
      </c>
      <c r="F11432" s="5">
        <f t="shared" si="2316"/>
        <v>432.98859707441784</v>
      </c>
      <c r="G11432" s="5">
        <f t="shared" si="2317"/>
        <v>1153.8335085377266</v>
      </c>
      <c r="H11432" s="5">
        <f t="shared" si="2318"/>
        <v>9320.161641651348</v>
      </c>
      <c r="I11432" s="5">
        <f t="shared" si="2319"/>
        <v>720</v>
      </c>
      <c r="J11432" s="5">
        <f t="shared" si="2320"/>
        <v>8600.161641651348</v>
      </c>
      <c r="K11432" s="2">
        <f t="shared" si="2321"/>
        <v>174308.36183422478</v>
      </c>
      <c r="L11432" s="2">
        <f t="shared" si="2322"/>
        <v>226634</v>
      </c>
      <c r="M11432" s="2">
        <f t="shared" si="2323"/>
        <v>37400</v>
      </c>
      <c r="N11432" s="6">
        <f t="shared" si="2324"/>
        <v>0</v>
      </c>
      <c r="O11432" s="2">
        <f t="shared" si="2325"/>
        <v>-5074.3618342247792</v>
      </c>
      <c r="P11432" s="2" t="str">
        <f t="shared" si="2326"/>
        <v/>
      </c>
    </row>
    <row r="11433" spans="1:16">
      <c r="A11433" s="6">
        <v>17</v>
      </c>
      <c r="B11433" s="6">
        <v>11</v>
      </c>
      <c r="C11433" s="6">
        <v>21</v>
      </c>
      <c r="D11433" s="6">
        <f t="shared" si="2314"/>
        <v>49</v>
      </c>
      <c r="E11433" s="5">
        <f t="shared" si="2315"/>
        <v>7733.3395360392033</v>
      </c>
      <c r="F11433" s="5">
        <f t="shared" si="2316"/>
        <v>432.98859707441784</v>
      </c>
      <c r="G11433" s="5">
        <f t="shared" si="2317"/>
        <v>1226.6692487641703</v>
      </c>
      <c r="H11433" s="5">
        <f t="shared" si="2318"/>
        <v>9392.9973818777908</v>
      </c>
      <c r="I11433" s="5">
        <f t="shared" si="2319"/>
        <v>720</v>
      </c>
      <c r="J11433" s="5">
        <f t="shared" si="2320"/>
        <v>8672.9973818777908</v>
      </c>
      <c r="K11433" s="2">
        <f t="shared" si="2321"/>
        <v>175572.87121315609</v>
      </c>
      <c r="L11433" s="2">
        <f t="shared" si="2322"/>
        <v>229334</v>
      </c>
      <c r="M11433" s="2">
        <f t="shared" si="2323"/>
        <v>38280</v>
      </c>
      <c r="N11433" s="6">
        <f t="shared" si="2324"/>
        <v>0</v>
      </c>
      <c r="O11433" s="2">
        <f t="shared" si="2325"/>
        <v>-4518.8712131560897</v>
      </c>
      <c r="P11433" s="2" t="str">
        <f t="shared" si="2326"/>
        <v/>
      </c>
    </row>
    <row r="11434" spans="1:16">
      <c r="A11434" s="6">
        <v>17</v>
      </c>
      <c r="B11434" s="6">
        <v>11</v>
      </c>
      <c r="C11434" s="6">
        <v>22</v>
      </c>
      <c r="D11434" s="6">
        <f t="shared" si="2314"/>
        <v>50</v>
      </c>
      <c r="E11434" s="5">
        <f t="shared" si="2315"/>
        <v>7733.3395360392033</v>
      </c>
      <c r="F11434" s="5">
        <f t="shared" si="2316"/>
        <v>432.98859707441784</v>
      </c>
      <c r="G11434" s="5">
        <f t="shared" si="2317"/>
        <v>1301.1455960105666</v>
      </c>
      <c r="H11434" s="5">
        <f t="shared" si="2318"/>
        <v>9467.4737291241872</v>
      </c>
      <c r="I11434" s="5">
        <f t="shared" si="2319"/>
        <v>720</v>
      </c>
      <c r="J11434" s="5">
        <f t="shared" si="2320"/>
        <v>8747.4737291241872</v>
      </c>
      <c r="K11434" s="2">
        <f t="shared" si="2321"/>
        <v>176865.86335285046</v>
      </c>
      <c r="L11434" s="2">
        <f t="shared" si="2322"/>
        <v>232034</v>
      </c>
      <c r="M11434" s="2">
        <f t="shared" si="2323"/>
        <v>39160</v>
      </c>
      <c r="N11434" s="6">
        <f t="shared" si="2324"/>
        <v>0</v>
      </c>
      <c r="O11434" s="2">
        <f t="shared" si="2325"/>
        <v>-3991.8633528504579</v>
      </c>
      <c r="P11434" s="2" t="str">
        <f t="shared" si="2326"/>
        <v/>
      </c>
    </row>
    <row r="11435" spans="1:16">
      <c r="A11435" s="6">
        <v>17</v>
      </c>
      <c r="B11435" s="6">
        <v>11</v>
      </c>
      <c r="C11435" s="6">
        <v>23</v>
      </c>
      <c r="D11435" s="6">
        <f t="shared" si="2314"/>
        <v>51</v>
      </c>
      <c r="E11435" s="5">
        <f t="shared" si="2315"/>
        <v>7733.3395360392033</v>
      </c>
      <c r="F11435" s="5">
        <f t="shared" si="2316"/>
        <v>432.98859707441784</v>
      </c>
      <c r="G11435" s="5">
        <f t="shared" si="2317"/>
        <v>1377.292184868003</v>
      </c>
      <c r="H11435" s="5">
        <f t="shared" si="2318"/>
        <v>9543.6203179816239</v>
      </c>
      <c r="I11435" s="5">
        <f t="shared" si="2319"/>
        <v>720</v>
      </c>
      <c r="J11435" s="5">
        <f t="shared" si="2320"/>
        <v>8823.6203179816239</v>
      </c>
      <c r="K11435" s="2">
        <f t="shared" si="2321"/>
        <v>178187.85274273652</v>
      </c>
      <c r="L11435" s="2">
        <f t="shared" si="2322"/>
        <v>234734</v>
      </c>
      <c r="M11435" s="2">
        <f t="shared" si="2323"/>
        <v>40040</v>
      </c>
      <c r="N11435" s="6">
        <f t="shared" si="2324"/>
        <v>0</v>
      </c>
      <c r="O11435" s="2">
        <f t="shared" si="2325"/>
        <v>-3493.8527427365188</v>
      </c>
      <c r="P11435" s="2" t="str">
        <f t="shared" si="2326"/>
        <v/>
      </c>
    </row>
    <row r="11436" spans="1:16">
      <c r="A11436" s="6">
        <v>17</v>
      </c>
      <c r="B11436" s="6">
        <v>11</v>
      </c>
      <c r="C11436" s="6">
        <v>24</v>
      </c>
      <c r="D11436" s="6">
        <f t="shared" si="2314"/>
        <v>52</v>
      </c>
      <c r="E11436" s="5">
        <f t="shared" si="2315"/>
        <v>7733.3395360392033</v>
      </c>
      <c r="F11436" s="5">
        <f t="shared" si="2316"/>
        <v>432.98859707441784</v>
      </c>
      <c r="G11436" s="5">
        <f t="shared" si="2317"/>
        <v>1455.1391344474989</v>
      </c>
      <c r="H11436" s="5">
        <f t="shared" si="2318"/>
        <v>9621.46726756112</v>
      </c>
      <c r="I11436" s="5">
        <f t="shared" si="2319"/>
        <v>720</v>
      </c>
      <c r="J11436" s="5">
        <f t="shared" si="2320"/>
        <v>8901.46726756112</v>
      </c>
      <c r="K11436" s="2">
        <f t="shared" si="2321"/>
        <v>179539.36228404721</v>
      </c>
      <c r="L11436" s="2">
        <f t="shared" si="2322"/>
        <v>237434</v>
      </c>
      <c r="M11436" s="2">
        <f t="shared" si="2323"/>
        <v>40920</v>
      </c>
      <c r="N11436" s="6">
        <f t="shared" si="2324"/>
        <v>0</v>
      </c>
      <c r="O11436" s="2">
        <f t="shared" si="2325"/>
        <v>-3025.362284047209</v>
      </c>
      <c r="P11436" s="2" t="str">
        <f t="shared" si="2326"/>
        <v/>
      </c>
    </row>
    <row r="11437" spans="1:16">
      <c r="A11437" s="6">
        <v>17</v>
      </c>
      <c r="B11437" s="6">
        <v>11</v>
      </c>
      <c r="C11437" s="6">
        <v>25</v>
      </c>
      <c r="D11437" s="6">
        <f t="shared" si="2314"/>
        <v>53</v>
      </c>
      <c r="E11437" s="5">
        <f t="shared" si="2315"/>
        <v>7733.3395360392033</v>
      </c>
      <c r="F11437" s="5">
        <f t="shared" si="2316"/>
        <v>432.98859707441784</v>
      </c>
      <c r="G11437" s="5">
        <f t="shared" si="2317"/>
        <v>1534.7170558625965</v>
      </c>
      <c r="H11437" s="5">
        <f t="shared" si="2318"/>
        <v>9701.0451889762171</v>
      </c>
      <c r="I11437" s="5">
        <f t="shared" si="2319"/>
        <v>720</v>
      </c>
      <c r="J11437" s="5">
        <f t="shared" si="2320"/>
        <v>8981.0451889762171</v>
      </c>
      <c r="K11437" s="2">
        <f t="shared" si="2321"/>
        <v>180920.92341972599</v>
      </c>
      <c r="L11437" s="2">
        <f t="shared" si="2322"/>
        <v>240134</v>
      </c>
      <c r="M11437" s="2">
        <f t="shared" si="2323"/>
        <v>41800</v>
      </c>
      <c r="N11437" s="6">
        <f t="shared" si="2324"/>
        <v>0</v>
      </c>
      <c r="O11437" s="2">
        <f t="shared" si="2325"/>
        <v>-2586.9234197259939</v>
      </c>
      <c r="P11437" s="2" t="str">
        <f t="shared" si="2326"/>
        <v/>
      </c>
    </row>
    <row r="11438" spans="1:16">
      <c r="A11438" s="6">
        <v>17</v>
      </c>
      <c r="B11438" s="6">
        <v>11</v>
      </c>
      <c r="C11438" s="6">
        <v>26</v>
      </c>
      <c r="D11438" s="6">
        <f t="shared" si="2314"/>
        <v>54</v>
      </c>
      <c r="E11438" s="5">
        <f t="shared" si="2315"/>
        <v>7733.3395360392033</v>
      </c>
      <c r="F11438" s="5">
        <f t="shared" si="2316"/>
        <v>432.98859707441784</v>
      </c>
      <c r="G11438" s="5">
        <f t="shared" si="2317"/>
        <v>1616.0570598233144</v>
      </c>
      <c r="H11438" s="5">
        <f t="shared" si="2318"/>
        <v>9782.3851929369357</v>
      </c>
      <c r="I11438" s="5">
        <f t="shared" si="2319"/>
        <v>720</v>
      </c>
      <c r="J11438" s="5">
        <f t="shared" si="2320"/>
        <v>9062.3851929369357</v>
      </c>
      <c r="K11438" s="2">
        <f t="shared" si="2321"/>
        <v>182333.07626626623</v>
      </c>
      <c r="L11438" s="2">
        <f t="shared" si="2322"/>
        <v>242834</v>
      </c>
      <c r="M11438" s="2">
        <f t="shared" si="2323"/>
        <v>42680</v>
      </c>
      <c r="N11438" s="6">
        <f t="shared" si="2324"/>
        <v>0</v>
      </c>
      <c r="O11438" s="2">
        <f t="shared" si="2325"/>
        <v>-2179.076266266231</v>
      </c>
      <c r="P11438" s="2" t="str">
        <f t="shared" si="2326"/>
        <v/>
      </c>
    </row>
    <row r="11439" spans="1:16">
      <c r="A11439" s="6">
        <v>17</v>
      </c>
      <c r="B11439" s="6">
        <v>11</v>
      </c>
      <c r="C11439" s="6">
        <v>27</v>
      </c>
      <c r="D11439" s="6">
        <f t="shared" si="2314"/>
        <v>55</v>
      </c>
      <c r="E11439" s="5">
        <f t="shared" si="2315"/>
        <v>7733.3395360392033</v>
      </c>
      <c r="F11439" s="5">
        <f t="shared" si="2316"/>
        <v>432.98859707441784</v>
      </c>
      <c r="G11439" s="5">
        <f t="shared" si="2317"/>
        <v>1699.1907643430709</v>
      </c>
      <c r="H11439" s="5">
        <f t="shared" si="2318"/>
        <v>9865.5188974566918</v>
      </c>
      <c r="I11439" s="5">
        <f t="shared" si="2319"/>
        <v>720</v>
      </c>
      <c r="J11439" s="5">
        <f t="shared" si="2320"/>
        <v>9145.5188974566918</v>
      </c>
      <c r="K11439" s="2">
        <f t="shared" si="2321"/>
        <v>183776.36974751201</v>
      </c>
      <c r="L11439" s="2">
        <f t="shared" si="2322"/>
        <v>245534</v>
      </c>
      <c r="M11439" s="2">
        <f t="shared" si="2323"/>
        <v>43560</v>
      </c>
      <c r="N11439" s="6">
        <f t="shared" si="2324"/>
        <v>0</v>
      </c>
      <c r="O11439" s="2">
        <f t="shared" si="2325"/>
        <v>-1802.3697475120134</v>
      </c>
      <c r="P11439" s="2" t="str">
        <f t="shared" si="2326"/>
        <v/>
      </c>
    </row>
    <row r="11440" spans="1:16">
      <c r="A11440" s="6">
        <v>17</v>
      </c>
      <c r="B11440" s="6">
        <v>11</v>
      </c>
      <c r="C11440" s="6">
        <v>28</v>
      </c>
      <c r="D11440" s="6">
        <f t="shared" si="2314"/>
        <v>56</v>
      </c>
      <c r="E11440" s="5">
        <f t="shared" si="2315"/>
        <v>7733.3395360392033</v>
      </c>
      <c r="F11440" s="5">
        <f t="shared" si="2316"/>
        <v>432.98859707441784</v>
      </c>
      <c r="G11440" s="5">
        <f t="shared" si="2317"/>
        <v>1784.1503025602246</v>
      </c>
      <c r="H11440" s="5">
        <f t="shared" si="2318"/>
        <v>9950.4784356738455</v>
      </c>
      <c r="I11440" s="5">
        <f t="shared" si="2319"/>
        <v>720</v>
      </c>
      <c r="J11440" s="5">
        <f t="shared" si="2320"/>
        <v>9230.4784356738455</v>
      </c>
      <c r="K11440" s="2">
        <f t="shared" si="2321"/>
        <v>185251.3617304487</v>
      </c>
      <c r="L11440" s="2">
        <f t="shared" si="2322"/>
        <v>248234</v>
      </c>
      <c r="M11440" s="2">
        <f t="shared" si="2323"/>
        <v>44440</v>
      </c>
      <c r="N11440" s="6">
        <f t="shared" si="2324"/>
        <v>0</v>
      </c>
      <c r="O11440" s="2">
        <f t="shared" si="2325"/>
        <v>-1457.3617304486979</v>
      </c>
      <c r="P11440" s="2" t="str">
        <f t="shared" si="2326"/>
        <v/>
      </c>
    </row>
    <row r="11441" spans="1:16">
      <c r="A11441" s="6">
        <v>17</v>
      </c>
      <c r="B11441" s="6">
        <v>11</v>
      </c>
      <c r="C11441" s="6">
        <v>29</v>
      </c>
      <c r="D11441" s="6">
        <f t="shared" si="2314"/>
        <v>57</v>
      </c>
      <c r="E11441" s="5">
        <f t="shared" si="2315"/>
        <v>7733.3395360392033</v>
      </c>
      <c r="F11441" s="5">
        <f t="shared" si="2316"/>
        <v>432.98859707441784</v>
      </c>
      <c r="G11441" s="5">
        <f t="shared" si="2317"/>
        <v>1870.9683306758782</v>
      </c>
      <c r="H11441" s="5">
        <f t="shared" si="2318"/>
        <v>10037.2964637895</v>
      </c>
      <c r="I11441" s="5">
        <f t="shared" si="2319"/>
        <v>720</v>
      </c>
      <c r="J11441" s="5">
        <f t="shared" si="2320"/>
        <v>9317.2964637895002</v>
      </c>
      <c r="K11441" s="2">
        <f t="shared" si="2321"/>
        <v>186758.61916301216</v>
      </c>
      <c r="L11441" s="2">
        <f t="shared" si="2322"/>
        <v>250934</v>
      </c>
      <c r="M11441" s="2">
        <f t="shared" si="2323"/>
        <v>45320</v>
      </c>
      <c r="N11441" s="6">
        <f t="shared" si="2324"/>
        <v>0</v>
      </c>
      <c r="O11441" s="2">
        <f t="shared" si="2325"/>
        <v>-1144.6191630121612</v>
      </c>
      <c r="P11441" s="2" t="str">
        <f t="shared" si="2326"/>
        <v/>
      </c>
    </row>
    <row r="11442" spans="1:16">
      <c r="A11442" s="6">
        <v>17</v>
      </c>
      <c r="B11442" s="6">
        <v>11</v>
      </c>
      <c r="C11442" s="6">
        <v>30</v>
      </c>
      <c r="D11442" s="6">
        <f t="shared" si="2314"/>
        <v>58</v>
      </c>
      <c r="E11442" s="5">
        <f t="shared" si="2315"/>
        <v>7733.3395360392033</v>
      </c>
      <c r="F11442" s="5">
        <f t="shared" si="2316"/>
        <v>432.98859707441784</v>
      </c>
      <c r="G11442" s="5">
        <f t="shared" si="2317"/>
        <v>1959.6780360096488</v>
      </c>
      <c r="H11442" s="5">
        <f t="shared" si="2318"/>
        <v>10126.00616912327</v>
      </c>
      <c r="I11442" s="5">
        <f t="shared" si="2319"/>
        <v>720</v>
      </c>
      <c r="J11442" s="5">
        <f t="shared" si="2320"/>
        <v>9406.0061691232695</v>
      </c>
      <c r="K11442" s="2">
        <f t="shared" si="2321"/>
        <v>188298.71821394566</v>
      </c>
      <c r="L11442" s="2">
        <f t="shared" si="2322"/>
        <v>253634</v>
      </c>
      <c r="M11442" s="2">
        <f t="shared" si="2323"/>
        <v>46200</v>
      </c>
      <c r="N11442" s="6">
        <f t="shared" si="2324"/>
        <v>0</v>
      </c>
      <c r="O11442" s="2">
        <f t="shared" si="2325"/>
        <v>-864.71821394565632</v>
      </c>
      <c r="P11442" s="2" t="str">
        <f t="shared" si="2326"/>
        <v/>
      </c>
    </row>
    <row r="11443" spans="1:16">
      <c r="A11443" s="6">
        <v>17</v>
      </c>
      <c r="B11443" s="6">
        <v>12</v>
      </c>
      <c r="C11443" s="6">
        <v>0</v>
      </c>
      <c r="D11443" s="6">
        <f t="shared" si="2314"/>
        <v>29</v>
      </c>
      <c r="E11443" s="5">
        <f t="shared" si="2315"/>
        <v>7733.3395360392033</v>
      </c>
      <c r="F11443" s="5">
        <f t="shared" si="2316"/>
        <v>484.15997672866712</v>
      </c>
      <c r="G11443" s="5">
        <f t="shared" si="2317"/>
        <v>0</v>
      </c>
      <c r="H11443" s="5">
        <f t="shared" si="2318"/>
        <v>8217.4995127678703</v>
      </c>
      <c r="I11443" s="5">
        <f t="shared" si="2319"/>
        <v>720</v>
      </c>
      <c r="J11443" s="5">
        <f t="shared" si="2320"/>
        <v>7497.4995127678703</v>
      </c>
      <c r="K11443" s="2">
        <f t="shared" si="2321"/>
        <v>155164.92209666441</v>
      </c>
      <c r="L11443" s="2">
        <f t="shared" si="2322"/>
        <v>174728</v>
      </c>
      <c r="M11443" s="2">
        <f t="shared" si="2323"/>
        <v>20240</v>
      </c>
      <c r="N11443" s="6">
        <f t="shared" si="2324"/>
        <v>0</v>
      </c>
      <c r="O11443" s="2">
        <f t="shared" si="2325"/>
        <v>-20676.922096664406</v>
      </c>
      <c r="P11443" s="2" t="str">
        <f t="shared" si="2326"/>
        <v/>
      </c>
    </row>
    <row r="11444" spans="1:16">
      <c r="A11444" s="6">
        <v>17</v>
      </c>
      <c r="B11444" s="6">
        <v>12</v>
      </c>
      <c r="C11444" s="6">
        <v>1</v>
      </c>
      <c r="D11444" s="6">
        <f t="shared" si="2314"/>
        <v>30</v>
      </c>
      <c r="E11444" s="5">
        <f t="shared" si="2315"/>
        <v>7733.3395360392033</v>
      </c>
      <c r="F11444" s="5">
        <f t="shared" si="2316"/>
        <v>484.15997672866712</v>
      </c>
      <c r="G11444" s="5">
        <f t="shared" si="2317"/>
        <v>45.5625</v>
      </c>
      <c r="H11444" s="5">
        <f t="shared" si="2318"/>
        <v>8263.0620127678703</v>
      </c>
      <c r="I11444" s="5">
        <f t="shared" si="2319"/>
        <v>720</v>
      </c>
      <c r="J11444" s="5">
        <f t="shared" si="2320"/>
        <v>7543.0620127678703</v>
      </c>
      <c r="K11444" s="2">
        <f t="shared" si="2321"/>
        <v>155955.93772166441</v>
      </c>
      <c r="L11444" s="2">
        <f t="shared" si="2322"/>
        <v>177428</v>
      </c>
      <c r="M11444" s="2">
        <f t="shared" si="2323"/>
        <v>21120</v>
      </c>
      <c r="N11444" s="6">
        <f t="shared" si="2324"/>
        <v>0</v>
      </c>
      <c r="O11444" s="2">
        <f t="shared" si="2325"/>
        <v>-19647.937721664406</v>
      </c>
      <c r="P11444" s="2" t="str">
        <f t="shared" si="2326"/>
        <v/>
      </c>
    </row>
    <row r="11445" spans="1:16">
      <c r="A11445" s="6">
        <v>17</v>
      </c>
      <c r="B11445" s="6">
        <v>12</v>
      </c>
      <c r="C11445" s="6">
        <v>2</v>
      </c>
      <c r="D11445" s="6">
        <f t="shared" si="2314"/>
        <v>31</v>
      </c>
      <c r="E11445" s="5">
        <f t="shared" si="2315"/>
        <v>7733.3395360392033</v>
      </c>
      <c r="F11445" s="5">
        <f t="shared" si="2316"/>
        <v>484.15997672866712</v>
      </c>
      <c r="G11445" s="5">
        <f t="shared" si="2317"/>
        <v>92.264062499999994</v>
      </c>
      <c r="H11445" s="5">
        <f t="shared" si="2318"/>
        <v>8309.7635752678707</v>
      </c>
      <c r="I11445" s="5">
        <f t="shared" si="2319"/>
        <v>720</v>
      </c>
      <c r="J11445" s="5">
        <f t="shared" si="2320"/>
        <v>7589.7635752678707</v>
      </c>
      <c r="K11445" s="2">
        <f t="shared" si="2321"/>
        <v>156766.72873728941</v>
      </c>
      <c r="L11445" s="2">
        <f t="shared" si="2322"/>
        <v>180128</v>
      </c>
      <c r="M11445" s="2">
        <f t="shared" si="2323"/>
        <v>22000</v>
      </c>
      <c r="N11445" s="6">
        <f t="shared" si="2324"/>
        <v>0</v>
      </c>
      <c r="O11445" s="2">
        <f t="shared" si="2325"/>
        <v>-18638.728737289406</v>
      </c>
      <c r="P11445" s="2" t="str">
        <f t="shared" si="2326"/>
        <v/>
      </c>
    </row>
    <row r="11446" spans="1:16">
      <c r="A11446" s="6">
        <v>17</v>
      </c>
      <c r="B11446" s="6">
        <v>12</v>
      </c>
      <c r="C11446" s="6">
        <v>3</v>
      </c>
      <c r="D11446" s="6">
        <f t="shared" si="2314"/>
        <v>32</v>
      </c>
      <c r="E11446" s="5">
        <f t="shared" si="2315"/>
        <v>7733.3395360392033</v>
      </c>
      <c r="F11446" s="5">
        <f t="shared" si="2316"/>
        <v>484.15997672866712</v>
      </c>
      <c r="G11446" s="5">
        <f t="shared" si="2317"/>
        <v>140.12604492187498</v>
      </c>
      <c r="H11446" s="5">
        <f t="shared" si="2318"/>
        <v>8357.6255576897456</v>
      </c>
      <c r="I11446" s="5">
        <f t="shared" si="2319"/>
        <v>720</v>
      </c>
      <c r="J11446" s="5">
        <f t="shared" si="2320"/>
        <v>7637.6255576897456</v>
      </c>
      <c r="K11446" s="2">
        <f t="shared" si="2321"/>
        <v>157597.66593211362</v>
      </c>
      <c r="L11446" s="2">
        <f t="shared" si="2322"/>
        <v>182828</v>
      </c>
      <c r="M11446" s="2">
        <f t="shared" si="2323"/>
        <v>22880</v>
      </c>
      <c r="N11446" s="6">
        <f t="shared" si="2324"/>
        <v>0</v>
      </c>
      <c r="O11446" s="2">
        <f t="shared" si="2325"/>
        <v>-17649.665932113625</v>
      </c>
      <c r="P11446" s="2" t="str">
        <f t="shared" si="2326"/>
        <v/>
      </c>
    </row>
    <row r="11447" spans="1:16">
      <c r="A11447" s="6">
        <v>17</v>
      </c>
      <c r="B11447" s="6">
        <v>12</v>
      </c>
      <c r="C11447" s="6">
        <v>4</v>
      </c>
      <c r="D11447" s="6">
        <f t="shared" si="2314"/>
        <v>33</v>
      </c>
      <c r="E11447" s="5">
        <f t="shared" si="2315"/>
        <v>7733.3395360392033</v>
      </c>
      <c r="F11447" s="5">
        <f t="shared" si="2316"/>
        <v>484.15997672866712</v>
      </c>
      <c r="G11447" s="5">
        <f t="shared" si="2317"/>
        <v>189.17016064453125</v>
      </c>
      <c r="H11447" s="5">
        <f t="shared" si="2318"/>
        <v>8406.6696734124016</v>
      </c>
      <c r="I11447" s="5">
        <f t="shared" si="2319"/>
        <v>720</v>
      </c>
      <c r="J11447" s="5">
        <f t="shared" si="2320"/>
        <v>7686.6696734124016</v>
      </c>
      <c r="K11447" s="2">
        <f t="shared" si="2321"/>
        <v>158449.12627452085</v>
      </c>
      <c r="L11447" s="2">
        <f t="shared" si="2322"/>
        <v>185528</v>
      </c>
      <c r="M11447" s="2">
        <f t="shared" si="2323"/>
        <v>23760</v>
      </c>
      <c r="N11447" s="6">
        <f t="shared" si="2324"/>
        <v>0</v>
      </c>
      <c r="O11447" s="2">
        <f t="shared" si="2325"/>
        <v>-16681.126274520851</v>
      </c>
      <c r="P11447" s="2" t="str">
        <f t="shared" si="2326"/>
        <v/>
      </c>
    </row>
    <row r="11448" spans="1:16">
      <c r="A11448" s="6">
        <v>17</v>
      </c>
      <c r="B11448" s="6">
        <v>12</v>
      </c>
      <c r="C11448" s="6">
        <v>5</v>
      </c>
      <c r="D11448" s="6">
        <f t="shared" si="2314"/>
        <v>34</v>
      </c>
      <c r="E11448" s="5">
        <f t="shared" si="2315"/>
        <v>7733.3395360392033</v>
      </c>
      <c r="F11448" s="5">
        <f t="shared" si="2316"/>
        <v>484.15997672866712</v>
      </c>
      <c r="G11448" s="5">
        <f t="shared" si="2317"/>
        <v>239.41848456573481</v>
      </c>
      <c r="H11448" s="5">
        <f t="shared" si="2318"/>
        <v>8456.9179973336049</v>
      </c>
      <c r="I11448" s="5">
        <f t="shared" si="2319"/>
        <v>720</v>
      </c>
      <c r="J11448" s="5">
        <f t="shared" si="2320"/>
        <v>7736.9179973336049</v>
      </c>
      <c r="K11448" s="2">
        <f t="shared" si="2321"/>
        <v>159321.49300926397</v>
      </c>
      <c r="L11448" s="2">
        <f t="shared" si="2322"/>
        <v>188228</v>
      </c>
      <c r="M11448" s="2">
        <f t="shared" si="2323"/>
        <v>24640</v>
      </c>
      <c r="N11448" s="6">
        <f t="shared" si="2324"/>
        <v>0</v>
      </c>
      <c r="O11448" s="2">
        <f t="shared" si="2325"/>
        <v>-15733.49300926397</v>
      </c>
      <c r="P11448" s="2" t="str">
        <f t="shared" si="2326"/>
        <v/>
      </c>
    </row>
    <row r="11449" spans="1:16">
      <c r="A11449" s="6">
        <v>17</v>
      </c>
      <c r="B11449" s="6">
        <v>12</v>
      </c>
      <c r="C11449" s="6">
        <v>6</v>
      </c>
      <c r="D11449" s="6">
        <f t="shared" si="2314"/>
        <v>35</v>
      </c>
      <c r="E11449" s="5">
        <f t="shared" si="2315"/>
        <v>7733.3395360392033</v>
      </c>
      <c r="F11449" s="5">
        <f t="shared" si="2316"/>
        <v>484.15997672866712</v>
      </c>
      <c r="G11449" s="5">
        <f t="shared" si="2317"/>
        <v>290.89345874736784</v>
      </c>
      <c r="H11449" s="5">
        <f t="shared" si="2318"/>
        <v>8508.392971515239</v>
      </c>
      <c r="I11449" s="5">
        <f t="shared" si="2319"/>
        <v>720</v>
      </c>
      <c r="J11449" s="5">
        <f t="shared" si="2320"/>
        <v>7788.392971515239</v>
      </c>
      <c r="K11449" s="2">
        <f t="shared" si="2321"/>
        <v>160215.15575547289</v>
      </c>
      <c r="L11449" s="2">
        <f t="shared" si="2322"/>
        <v>190928</v>
      </c>
      <c r="M11449" s="2">
        <f t="shared" si="2323"/>
        <v>25520</v>
      </c>
      <c r="N11449" s="6">
        <f t="shared" si="2324"/>
        <v>0</v>
      </c>
      <c r="O11449" s="2">
        <f t="shared" si="2325"/>
        <v>-14807.155755472893</v>
      </c>
      <c r="P11449" s="2" t="str">
        <f t="shared" si="2326"/>
        <v/>
      </c>
    </row>
    <row r="11450" spans="1:16">
      <c r="A11450" s="6">
        <v>17</v>
      </c>
      <c r="B11450" s="6">
        <v>12</v>
      </c>
      <c r="C11450" s="6">
        <v>7</v>
      </c>
      <c r="D11450" s="6">
        <f t="shared" si="2314"/>
        <v>36</v>
      </c>
      <c r="E11450" s="5">
        <f t="shared" si="2315"/>
        <v>7733.3395360392033</v>
      </c>
      <c r="F11450" s="5">
        <f t="shared" si="2316"/>
        <v>484.15997672866712</v>
      </c>
      <c r="G11450" s="5">
        <f t="shared" si="2317"/>
        <v>343.61789814532818</v>
      </c>
      <c r="H11450" s="5">
        <f t="shared" si="2318"/>
        <v>8561.1174109131989</v>
      </c>
      <c r="I11450" s="5">
        <f t="shared" si="2319"/>
        <v>720</v>
      </c>
      <c r="J11450" s="5">
        <f t="shared" si="2320"/>
        <v>7841.1174109131989</v>
      </c>
      <c r="K11450" s="2">
        <f t="shared" si="2321"/>
        <v>161130.51060613192</v>
      </c>
      <c r="L11450" s="2">
        <f t="shared" si="2322"/>
        <v>193628</v>
      </c>
      <c r="M11450" s="2">
        <f t="shared" si="2323"/>
        <v>26400</v>
      </c>
      <c r="N11450" s="6">
        <f t="shared" si="2324"/>
        <v>0</v>
      </c>
      <c r="O11450" s="2">
        <f t="shared" si="2325"/>
        <v>-13902.510606131924</v>
      </c>
      <c r="P11450" s="2" t="str">
        <f t="shared" si="2326"/>
        <v/>
      </c>
    </row>
    <row r="11451" spans="1:16">
      <c r="A11451" s="6">
        <v>17</v>
      </c>
      <c r="B11451" s="6">
        <v>12</v>
      </c>
      <c r="C11451" s="6">
        <v>8</v>
      </c>
      <c r="D11451" s="6">
        <f t="shared" si="2314"/>
        <v>37</v>
      </c>
      <c r="E11451" s="5">
        <f t="shared" si="2315"/>
        <v>7733.3395360392033</v>
      </c>
      <c r="F11451" s="5">
        <f t="shared" si="2316"/>
        <v>484.15997672866712</v>
      </c>
      <c r="G11451" s="5">
        <f t="shared" si="2317"/>
        <v>397.61499642530839</v>
      </c>
      <c r="H11451" s="5">
        <f t="shared" si="2318"/>
        <v>8615.1145091931794</v>
      </c>
      <c r="I11451" s="5">
        <f t="shared" si="2319"/>
        <v>720</v>
      </c>
      <c r="J11451" s="5">
        <f t="shared" si="2320"/>
        <v>7895.1145091931794</v>
      </c>
      <c r="K11451" s="2">
        <f t="shared" si="2321"/>
        <v>162067.96022904824</v>
      </c>
      <c r="L11451" s="2">
        <f t="shared" si="2322"/>
        <v>196328</v>
      </c>
      <c r="M11451" s="2">
        <f t="shared" si="2323"/>
        <v>27280</v>
      </c>
      <c r="N11451" s="6">
        <f t="shared" si="2324"/>
        <v>0</v>
      </c>
      <c r="O11451" s="2">
        <f t="shared" si="2325"/>
        <v>-13019.960229048243</v>
      </c>
      <c r="P11451" s="2" t="str">
        <f t="shared" si="2326"/>
        <v/>
      </c>
    </row>
    <row r="11452" spans="1:16">
      <c r="A11452" s="6">
        <v>17</v>
      </c>
      <c r="B11452" s="6">
        <v>12</v>
      </c>
      <c r="C11452" s="6">
        <v>9</v>
      </c>
      <c r="D11452" s="6">
        <f t="shared" si="2314"/>
        <v>38</v>
      </c>
      <c r="E11452" s="5">
        <f t="shared" si="2315"/>
        <v>7733.3395360392033</v>
      </c>
      <c r="F11452" s="5">
        <f t="shared" si="2316"/>
        <v>484.15997672866712</v>
      </c>
      <c r="G11452" s="5">
        <f t="shared" si="2317"/>
        <v>452.90833186570285</v>
      </c>
      <c r="H11452" s="5">
        <f t="shared" si="2318"/>
        <v>8670.4078446335734</v>
      </c>
      <c r="I11452" s="5">
        <f t="shared" si="2319"/>
        <v>720</v>
      </c>
      <c r="J11452" s="5">
        <f t="shared" si="2320"/>
        <v>7950.4078446335734</v>
      </c>
      <c r="K11452" s="2">
        <f t="shared" si="2321"/>
        <v>163027.91396933288</v>
      </c>
      <c r="L11452" s="2">
        <f t="shared" si="2322"/>
        <v>199028</v>
      </c>
      <c r="M11452" s="2">
        <f t="shared" si="2323"/>
        <v>28160</v>
      </c>
      <c r="N11452" s="6">
        <f t="shared" si="2324"/>
        <v>0</v>
      </c>
      <c r="O11452" s="2">
        <f t="shared" si="2325"/>
        <v>-12159.913969332876</v>
      </c>
      <c r="P11452" s="2" t="str">
        <f t="shared" si="2326"/>
        <v/>
      </c>
    </row>
    <row r="11453" spans="1:16">
      <c r="A11453" s="6">
        <v>17</v>
      </c>
      <c r="B11453" s="6">
        <v>12</v>
      </c>
      <c r="C11453" s="6">
        <v>10</v>
      </c>
      <c r="D11453" s="6">
        <f t="shared" si="2314"/>
        <v>39</v>
      </c>
      <c r="E11453" s="5">
        <f t="shared" si="2315"/>
        <v>7733.3395360392033</v>
      </c>
      <c r="F11453" s="5">
        <f t="shared" si="2316"/>
        <v>484.15997672866712</v>
      </c>
      <c r="G11453" s="5">
        <f t="shared" si="2317"/>
        <v>509.52187334891573</v>
      </c>
      <c r="H11453" s="5">
        <f t="shared" si="2318"/>
        <v>8727.0213861167867</v>
      </c>
      <c r="I11453" s="5">
        <f t="shared" si="2319"/>
        <v>720</v>
      </c>
      <c r="J11453" s="5">
        <f t="shared" si="2320"/>
        <v>8007.0213861167867</v>
      </c>
      <c r="K11453" s="2">
        <f t="shared" si="2321"/>
        <v>164010.78795341644</v>
      </c>
      <c r="L11453" s="2">
        <f t="shared" si="2322"/>
        <v>201728</v>
      </c>
      <c r="M11453" s="2">
        <f t="shared" si="2323"/>
        <v>29040</v>
      </c>
      <c r="N11453" s="6">
        <f t="shared" si="2324"/>
        <v>0</v>
      </c>
      <c r="O11453" s="2">
        <f t="shared" si="2325"/>
        <v>-11322.787953416439</v>
      </c>
      <c r="P11453" s="2" t="str">
        <f t="shared" si="2326"/>
        <v/>
      </c>
    </row>
    <row r="11454" spans="1:16">
      <c r="A11454" s="6">
        <v>17</v>
      </c>
      <c r="B11454" s="6">
        <v>12</v>
      </c>
      <c r="C11454" s="6">
        <v>11</v>
      </c>
      <c r="D11454" s="6">
        <f t="shared" si="2314"/>
        <v>40</v>
      </c>
      <c r="E11454" s="5">
        <f t="shared" si="2315"/>
        <v>7733.3395360392033</v>
      </c>
      <c r="F11454" s="5">
        <f t="shared" si="2316"/>
        <v>484.15997672866712</v>
      </c>
      <c r="G11454" s="5">
        <f t="shared" si="2317"/>
        <v>567.47998644235474</v>
      </c>
      <c r="H11454" s="5">
        <f t="shared" si="2318"/>
        <v>8784.9794992102252</v>
      </c>
      <c r="I11454" s="5">
        <f t="shared" si="2319"/>
        <v>720</v>
      </c>
      <c r="J11454" s="5">
        <f t="shared" si="2320"/>
        <v>8064.9794992102252</v>
      </c>
      <c r="K11454" s="2">
        <f t="shared" si="2321"/>
        <v>165017.00519462198</v>
      </c>
      <c r="L11454" s="2">
        <f t="shared" si="2322"/>
        <v>204428</v>
      </c>
      <c r="M11454" s="2">
        <f t="shared" si="2323"/>
        <v>29920</v>
      </c>
      <c r="N11454" s="6">
        <f t="shared" si="2324"/>
        <v>0</v>
      </c>
      <c r="O11454" s="2">
        <f t="shared" si="2325"/>
        <v>-10509.005194621976</v>
      </c>
      <c r="P11454" s="2" t="str">
        <f t="shared" si="2326"/>
        <v/>
      </c>
    </row>
    <row r="11455" spans="1:16">
      <c r="A11455" s="6">
        <v>17</v>
      </c>
      <c r="B11455" s="6">
        <v>12</v>
      </c>
      <c r="C11455" s="6">
        <v>12</v>
      </c>
      <c r="D11455" s="6">
        <f t="shared" si="2314"/>
        <v>41</v>
      </c>
      <c r="E11455" s="5">
        <f t="shared" si="2315"/>
        <v>7733.3395360392033</v>
      </c>
      <c r="F11455" s="5">
        <f t="shared" si="2316"/>
        <v>484.15997672866712</v>
      </c>
      <c r="G11455" s="5">
        <f t="shared" si="2317"/>
        <v>626.80743957041921</v>
      </c>
      <c r="H11455" s="5">
        <f t="shared" si="2318"/>
        <v>8844.3069523382892</v>
      </c>
      <c r="I11455" s="5">
        <f t="shared" si="2319"/>
        <v>720</v>
      </c>
      <c r="J11455" s="5">
        <f t="shared" si="2320"/>
        <v>8124.3069523382892</v>
      </c>
      <c r="K11455" s="2">
        <f t="shared" si="2321"/>
        <v>166046.99570031752</v>
      </c>
      <c r="L11455" s="2">
        <f t="shared" si="2322"/>
        <v>207128</v>
      </c>
      <c r="M11455" s="2">
        <f t="shared" si="2323"/>
        <v>30800</v>
      </c>
      <c r="N11455" s="6">
        <f t="shared" si="2324"/>
        <v>0</v>
      </c>
      <c r="O11455" s="2">
        <f t="shared" si="2325"/>
        <v>-9718.9957003175223</v>
      </c>
      <c r="P11455" s="2" t="str">
        <f t="shared" si="2326"/>
        <v/>
      </c>
    </row>
    <row r="11456" spans="1:16">
      <c r="A11456" s="6">
        <v>17</v>
      </c>
      <c r="B11456" s="6">
        <v>12</v>
      </c>
      <c r="C11456" s="6">
        <v>13</v>
      </c>
      <c r="D11456" s="6">
        <f t="shared" si="2314"/>
        <v>42</v>
      </c>
      <c r="E11456" s="5">
        <f t="shared" si="2315"/>
        <v>7733.3395360392033</v>
      </c>
      <c r="F11456" s="5">
        <f t="shared" si="2316"/>
        <v>484.15997672866712</v>
      </c>
      <c r="G11456" s="5">
        <f t="shared" si="2317"/>
        <v>687.52941027880343</v>
      </c>
      <c r="H11456" s="5">
        <f t="shared" si="2318"/>
        <v>8905.0289230466733</v>
      </c>
      <c r="I11456" s="5">
        <f t="shared" si="2319"/>
        <v>720</v>
      </c>
      <c r="J11456" s="5">
        <f t="shared" si="2320"/>
        <v>8185.0289230466733</v>
      </c>
      <c r="K11456" s="2">
        <f t="shared" si="2321"/>
        <v>167101.19658067141</v>
      </c>
      <c r="L11456" s="2">
        <f t="shared" si="2322"/>
        <v>209828</v>
      </c>
      <c r="M11456" s="2">
        <f t="shared" si="2323"/>
        <v>31680</v>
      </c>
      <c r="N11456" s="6">
        <f t="shared" si="2324"/>
        <v>0</v>
      </c>
      <c r="O11456" s="2">
        <f t="shared" si="2325"/>
        <v>-8953.1965806714143</v>
      </c>
      <c r="P11456" s="2" t="str">
        <f t="shared" si="2326"/>
        <v/>
      </c>
    </row>
    <row r="11457" spans="1:16">
      <c r="A11457" s="6">
        <v>17</v>
      </c>
      <c r="B11457" s="6">
        <v>12</v>
      </c>
      <c r="C11457" s="6">
        <v>14</v>
      </c>
      <c r="D11457" s="6">
        <f t="shared" si="2314"/>
        <v>43</v>
      </c>
      <c r="E11457" s="5">
        <f t="shared" si="2315"/>
        <v>7733.3395360392033</v>
      </c>
      <c r="F11457" s="5">
        <f t="shared" si="2316"/>
        <v>484.15997672866712</v>
      </c>
      <c r="G11457" s="5">
        <f t="shared" si="2317"/>
        <v>749.67149159246469</v>
      </c>
      <c r="H11457" s="5">
        <f t="shared" si="2318"/>
        <v>8967.1710043603343</v>
      </c>
      <c r="I11457" s="5">
        <f t="shared" si="2319"/>
        <v>720</v>
      </c>
      <c r="J11457" s="5">
        <f t="shared" si="2320"/>
        <v>8247.1710043603343</v>
      </c>
      <c r="K11457" s="2">
        <f t="shared" si="2321"/>
        <v>168180.05215903357</v>
      </c>
      <c r="L11457" s="2">
        <f t="shared" si="2322"/>
        <v>212528</v>
      </c>
      <c r="M11457" s="2">
        <f t="shared" si="2323"/>
        <v>32560</v>
      </c>
      <c r="N11457" s="6">
        <f t="shared" si="2324"/>
        <v>0</v>
      </c>
      <c r="O11457" s="2">
        <f t="shared" si="2325"/>
        <v>-8212.0521590335702</v>
      </c>
      <c r="P11457" s="2" t="str">
        <f t="shared" si="2326"/>
        <v/>
      </c>
    </row>
    <row r="11458" spans="1:16">
      <c r="A11458" s="6">
        <v>17</v>
      </c>
      <c r="B11458" s="6">
        <v>12</v>
      </c>
      <c r="C11458" s="6">
        <v>15</v>
      </c>
      <c r="D11458" s="6">
        <f t="shared" si="2314"/>
        <v>44</v>
      </c>
      <c r="E11458" s="5">
        <f t="shared" si="2315"/>
        <v>7733.3395360392033</v>
      </c>
      <c r="F11458" s="5">
        <f t="shared" si="2316"/>
        <v>484.15997672866712</v>
      </c>
      <c r="G11458" s="5">
        <f t="shared" si="2317"/>
        <v>813.25969846861108</v>
      </c>
      <c r="H11458" s="5">
        <f t="shared" si="2318"/>
        <v>9030.7592112364819</v>
      </c>
      <c r="I11458" s="5">
        <f t="shared" si="2319"/>
        <v>720</v>
      </c>
      <c r="J11458" s="5">
        <f t="shared" si="2320"/>
        <v>8310.7592112364819</v>
      </c>
      <c r="K11458" s="2">
        <f t="shared" si="2321"/>
        <v>169284.0140839667</v>
      </c>
      <c r="L11458" s="2">
        <f t="shared" si="2322"/>
        <v>215228</v>
      </c>
      <c r="M11458" s="2">
        <f t="shared" si="2323"/>
        <v>33440</v>
      </c>
      <c r="N11458" s="6">
        <f t="shared" si="2324"/>
        <v>0</v>
      </c>
      <c r="O11458" s="2">
        <f t="shared" si="2325"/>
        <v>-7496.0140839667001</v>
      </c>
      <c r="P11458" s="2" t="str">
        <f t="shared" si="2326"/>
        <v/>
      </c>
    </row>
    <row r="11459" spans="1:16">
      <c r="A11459" s="6">
        <v>17</v>
      </c>
      <c r="B11459" s="6">
        <v>12</v>
      </c>
      <c r="C11459" s="6">
        <v>16</v>
      </c>
      <c r="D11459" s="6">
        <f t="shared" si="2314"/>
        <v>45</v>
      </c>
      <c r="E11459" s="5">
        <f t="shared" si="2315"/>
        <v>7733.3395360392033</v>
      </c>
      <c r="F11459" s="5">
        <f t="shared" si="2316"/>
        <v>484.15997672866712</v>
      </c>
      <c r="G11459" s="5">
        <f t="shared" si="2317"/>
        <v>878.32047434610013</v>
      </c>
      <c r="H11459" s="5">
        <f t="shared" si="2318"/>
        <v>9095.8199871139695</v>
      </c>
      <c r="I11459" s="5">
        <f t="shared" si="2319"/>
        <v>720</v>
      </c>
      <c r="J11459" s="5">
        <f t="shared" si="2320"/>
        <v>8375.8199871139695</v>
      </c>
      <c r="K11459" s="2">
        <f t="shared" si="2321"/>
        <v>170413.54144295087</v>
      </c>
      <c r="L11459" s="2">
        <f t="shared" si="2322"/>
        <v>217928</v>
      </c>
      <c r="M11459" s="2">
        <f t="shared" si="2323"/>
        <v>34320</v>
      </c>
      <c r="N11459" s="6">
        <f t="shared" si="2324"/>
        <v>0</v>
      </c>
      <c r="O11459" s="2">
        <f t="shared" si="2325"/>
        <v>-6805.5414429508673</v>
      </c>
      <c r="P11459" s="2" t="str">
        <f t="shared" si="2326"/>
        <v/>
      </c>
    </row>
    <row r="11460" spans="1:16">
      <c r="A11460" s="6">
        <v>17</v>
      </c>
      <c r="B11460" s="6">
        <v>12</v>
      </c>
      <c r="C11460" s="6">
        <v>17</v>
      </c>
      <c r="D11460" s="6">
        <f t="shared" ref="D11460:D11523" si="2327">A11460+B11460+C11460</f>
        <v>46</v>
      </c>
      <c r="E11460" s="5">
        <f t="shared" ref="E11460:E11523" si="2328">IF(A11460=0,0,A11460*LABOR_HRS_WK_TOM*SEASON_WEEKS*(1+DIM_PCT_TOM)^A11460)</f>
        <v>7733.3395360392033</v>
      </c>
      <c r="F11460" s="5">
        <f t="shared" ref="F11460:F11523" si="2329">IF(B11460=0,0,B11460*LABOR_HRS_WK_CAR*SEASON_WEEKS*(1+DIM_PCT_CAR)^B11460)</f>
        <v>484.15997672866712</v>
      </c>
      <c r="G11460" s="5">
        <f t="shared" ref="G11460:G11523" si="2330">IF(C11460=0,0,C11460*LABOR_HRS_WK_MES*SEASON_WEEKS*(1+DIM_PCT_MES)^C11460)</f>
        <v>944.88069779264049</v>
      </c>
      <c r="H11460" s="5">
        <f t="shared" ref="H11460:H11523" si="2331">E11460+F11460+G11460</f>
        <v>9162.38021056051</v>
      </c>
      <c r="I11460" s="5">
        <f t="shared" ref="I11460:I11523" si="2332">MIN(H11460,FARMER_HRS)</f>
        <v>720</v>
      </c>
      <c r="J11460" s="5">
        <f t="shared" ref="J11460:J11523" si="2333">MAX(0,H11460-FARMER_HRS)</f>
        <v>8442.38021056051</v>
      </c>
      <c r="K11460" s="2">
        <f t="shared" ref="K11460:K11523" si="2334">I11460*FARMER_RATE+J11460*TEMP_WORKER_RATE</f>
        <v>171569.10087778664</v>
      </c>
      <c r="L11460" s="2">
        <f t="shared" ref="L11460:L11523" si="2335">A11460*PRICE_TOM+B11460*PRICE_CAR+C11460*PRICE_MES</f>
        <v>220628</v>
      </c>
      <c r="M11460" s="2">
        <f t="shared" ref="M11460:M11523" si="2336">A11460*FERT_BED_TOM+B11460*FERT_BED_CAR+C11460*FERT_BED_MES</f>
        <v>35200</v>
      </c>
      <c r="N11460" s="6">
        <f t="shared" ref="N11460:N11523" si="2337">IF(AND(D11460&lt;=TOTAL_BEDS,J11460&lt;=TEMP_WORKER_MAX*TEMP_WORKER_HRS),1,0)</f>
        <v>0</v>
      </c>
      <c r="O11460" s="2">
        <f t="shared" ref="O11460:O11523" si="2338">L11460-M11460-K11460-FIXED_COSTS</f>
        <v>-6141.1008777866373</v>
      </c>
      <c r="P11460" s="2" t="str">
        <f t="shared" ref="P11460:P11523" si="2339">IF(N11460=1,O11460,"")</f>
        <v/>
      </c>
    </row>
    <row r="11461" spans="1:16">
      <c r="A11461" s="6">
        <v>17</v>
      </c>
      <c r="B11461" s="6">
        <v>12</v>
      </c>
      <c r="C11461" s="6">
        <v>18</v>
      </c>
      <c r="D11461" s="6">
        <f t="shared" si="2327"/>
        <v>47</v>
      </c>
      <c r="E11461" s="5">
        <f t="shared" si="2328"/>
        <v>7733.3395360392033</v>
      </c>
      <c r="F11461" s="5">
        <f t="shared" si="2329"/>
        <v>484.15997672866712</v>
      </c>
      <c r="G11461" s="5">
        <f t="shared" si="2330"/>
        <v>1012.9676892512279</v>
      </c>
      <c r="H11461" s="5">
        <f t="shared" si="2331"/>
        <v>9230.4672020190974</v>
      </c>
      <c r="I11461" s="5">
        <f t="shared" si="2332"/>
        <v>720</v>
      </c>
      <c r="J11461" s="5">
        <f t="shared" si="2333"/>
        <v>8510.4672020190974</v>
      </c>
      <c r="K11461" s="2">
        <f t="shared" si="2334"/>
        <v>172751.16670172045</v>
      </c>
      <c r="L11461" s="2">
        <f t="shared" si="2335"/>
        <v>223328</v>
      </c>
      <c r="M11461" s="2">
        <f t="shared" si="2336"/>
        <v>36080</v>
      </c>
      <c r="N11461" s="6">
        <f t="shared" si="2337"/>
        <v>0</v>
      </c>
      <c r="O11461" s="2">
        <f t="shared" si="2338"/>
        <v>-5503.1667017204454</v>
      </c>
      <c r="P11461" s="2" t="str">
        <f t="shared" si="2339"/>
        <v/>
      </c>
    </row>
    <row r="11462" spans="1:16">
      <c r="A11462" s="6">
        <v>17</v>
      </c>
      <c r="B11462" s="6">
        <v>12</v>
      </c>
      <c r="C11462" s="6">
        <v>19</v>
      </c>
      <c r="D11462" s="6">
        <f t="shared" si="2327"/>
        <v>48</v>
      </c>
      <c r="E11462" s="5">
        <f t="shared" si="2328"/>
        <v>7733.3395360392033</v>
      </c>
      <c r="F11462" s="5">
        <f t="shared" si="2329"/>
        <v>484.15997672866712</v>
      </c>
      <c r="G11462" s="5">
        <f t="shared" si="2330"/>
        <v>1082.6092178872495</v>
      </c>
      <c r="H11462" s="5">
        <f t="shared" si="2331"/>
        <v>9300.1087306551199</v>
      </c>
      <c r="I11462" s="5">
        <f t="shared" si="2332"/>
        <v>720</v>
      </c>
      <c r="J11462" s="5">
        <f t="shared" si="2333"/>
        <v>8580.1087306551199</v>
      </c>
      <c r="K11462" s="2">
        <f t="shared" si="2334"/>
        <v>173960.22101831806</v>
      </c>
      <c r="L11462" s="2">
        <f t="shared" si="2335"/>
        <v>226028</v>
      </c>
      <c r="M11462" s="2">
        <f t="shared" si="2336"/>
        <v>36960</v>
      </c>
      <c r="N11462" s="6">
        <f t="shared" si="2337"/>
        <v>0</v>
      </c>
      <c r="O11462" s="2">
        <f t="shared" si="2338"/>
        <v>-4892.2210183180578</v>
      </c>
      <c r="P11462" s="2" t="str">
        <f t="shared" si="2339"/>
        <v/>
      </c>
    </row>
    <row r="11463" spans="1:16">
      <c r="A11463" s="6">
        <v>17</v>
      </c>
      <c r="B11463" s="6">
        <v>12</v>
      </c>
      <c r="C11463" s="6">
        <v>20</v>
      </c>
      <c r="D11463" s="6">
        <f t="shared" si="2327"/>
        <v>49</v>
      </c>
      <c r="E11463" s="5">
        <f t="shared" si="2328"/>
        <v>7733.3395360392033</v>
      </c>
      <c r="F11463" s="5">
        <f t="shared" si="2329"/>
        <v>484.15997672866712</v>
      </c>
      <c r="G11463" s="5">
        <f t="shared" si="2330"/>
        <v>1153.8335085377266</v>
      </c>
      <c r="H11463" s="5">
        <f t="shared" si="2331"/>
        <v>9371.333021305596</v>
      </c>
      <c r="I11463" s="5">
        <f t="shared" si="2332"/>
        <v>720</v>
      </c>
      <c r="J11463" s="5">
        <f t="shared" si="2333"/>
        <v>8651.333021305596</v>
      </c>
      <c r="K11463" s="2">
        <f t="shared" si="2334"/>
        <v>175196.75384211104</v>
      </c>
      <c r="L11463" s="2">
        <f t="shared" si="2335"/>
        <v>228728</v>
      </c>
      <c r="M11463" s="2">
        <f t="shared" si="2336"/>
        <v>37840</v>
      </c>
      <c r="N11463" s="6">
        <f t="shared" si="2337"/>
        <v>0</v>
      </c>
      <c r="O11463" s="2">
        <f t="shared" si="2338"/>
        <v>-4308.7538421110366</v>
      </c>
      <c r="P11463" s="2" t="str">
        <f t="shared" si="2339"/>
        <v/>
      </c>
    </row>
    <row r="11464" spans="1:16">
      <c r="A11464" s="6">
        <v>17</v>
      </c>
      <c r="B11464" s="6">
        <v>12</v>
      </c>
      <c r="C11464" s="6">
        <v>21</v>
      </c>
      <c r="D11464" s="6">
        <f t="shared" si="2327"/>
        <v>50</v>
      </c>
      <c r="E11464" s="5">
        <f t="shared" si="2328"/>
        <v>7733.3395360392033</v>
      </c>
      <c r="F11464" s="5">
        <f t="shared" si="2329"/>
        <v>484.15997672866712</v>
      </c>
      <c r="G11464" s="5">
        <f t="shared" si="2330"/>
        <v>1226.6692487641703</v>
      </c>
      <c r="H11464" s="5">
        <f t="shared" si="2331"/>
        <v>9444.1687615320407</v>
      </c>
      <c r="I11464" s="5">
        <f t="shared" si="2332"/>
        <v>720</v>
      </c>
      <c r="J11464" s="5">
        <f t="shared" si="2333"/>
        <v>8724.1687615320407</v>
      </c>
      <c r="K11464" s="2">
        <f t="shared" si="2334"/>
        <v>176461.26322104238</v>
      </c>
      <c r="L11464" s="2">
        <f t="shared" si="2335"/>
        <v>231428</v>
      </c>
      <c r="M11464" s="2">
        <f t="shared" si="2336"/>
        <v>38720</v>
      </c>
      <c r="N11464" s="6">
        <f t="shared" si="2337"/>
        <v>0</v>
      </c>
      <c r="O11464" s="2">
        <f t="shared" si="2338"/>
        <v>-3753.2632210423762</v>
      </c>
      <c r="P11464" s="2" t="str">
        <f t="shared" si="2339"/>
        <v/>
      </c>
    </row>
    <row r="11465" spans="1:16">
      <c r="A11465" s="6">
        <v>17</v>
      </c>
      <c r="B11465" s="6">
        <v>12</v>
      </c>
      <c r="C11465" s="6">
        <v>22</v>
      </c>
      <c r="D11465" s="6">
        <f t="shared" si="2327"/>
        <v>51</v>
      </c>
      <c r="E11465" s="5">
        <f t="shared" si="2328"/>
        <v>7733.3395360392033</v>
      </c>
      <c r="F11465" s="5">
        <f t="shared" si="2329"/>
        <v>484.15997672866712</v>
      </c>
      <c r="G11465" s="5">
        <f t="shared" si="2330"/>
        <v>1301.1455960105666</v>
      </c>
      <c r="H11465" s="5">
        <f t="shared" si="2331"/>
        <v>9518.6451087784371</v>
      </c>
      <c r="I11465" s="5">
        <f t="shared" si="2332"/>
        <v>720</v>
      </c>
      <c r="J11465" s="5">
        <f t="shared" si="2333"/>
        <v>8798.6451087784371</v>
      </c>
      <c r="K11465" s="2">
        <f t="shared" si="2334"/>
        <v>177754.25536073674</v>
      </c>
      <c r="L11465" s="2">
        <f t="shared" si="2335"/>
        <v>234128</v>
      </c>
      <c r="M11465" s="2">
        <f t="shared" si="2336"/>
        <v>39600</v>
      </c>
      <c r="N11465" s="6">
        <f t="shared" si="2337"/>
        <v>0</v>
      </c>
      <c r="O11465" s="2">
        <f t="shared" si="2338"/>
        <v>-3226.2553607367445</v>
      </c>
      <c r="P11465" s="2" t="str">
        <f t="shared" si="2339"/>
        <v/>
      </c>
    </row>
    <row r="11466" spans="1:16">
      <c r="A11466" s="6">
        <v>17</v>
      </c>
      <c r="B11466" s="6">
        <v>12</v>
      </c>
      <c r="C11466" s="6">
        <v>23</v>
      </c>
      <c r="D11466" s="6">
        <f t="shared" si="2327"/>
        <v>52</v>
      </c>
      <c r="E11466" s="5">
        <f t="shared" si="2328"/>
        <v>7733.3395360392033</v>
      </c>
      <c r="F11466" s="5">
        <f t="shared" si="2329"/>
        <v>484.15997672866712</v>
      </c>
      <c r="G11466" s="5">
        <f t="shared" si="2330"/>
        <v>1377.292184868003</v>
      </c>
      <c r="H11466" s="5">
        <f t="shared" si="2331"/>
        <v>9594.7916976358738</v>
      </c>
      <c r="I11466" s="5">
        <f t="shared" si="2332"/>
        <v>720</v>
      </c>
      <c r="J11466" s="5">
        <f t="shared" si="2333"/>
        <v>8874.7916976358738</v>
      </c>
      <c r="K11466" s="2">
        <f t="shared" si="2334"/>
        <v>179076.24475062281</v>
      </c>
      <c r="L11466" s="2">
        <f t="shared" si="2335"/>
        <v>236828</v>
      </c>
      <c r="M11466" s="2">
        <f t="shared" si="2336"/>
        <v>40480</v>
      </c>
      <c r="N11466" s="6">
        <f t="shared" si="2337"/>
        <v>0</v>
      </c>
      <c r="O11466" s="2">
        <f t="shared" si="2338"/>
        <v>-2728.2447506228054</v>
      </c>
      <c r="P11466" s="2" t="str">
        <f t="shared" si="2339"/>
        <v/>
      </c>
    </row>
    <row r="11467" spans="1:16">
      <c r="A11467" s="6">
        <v>17</v>
      </c>
      <c r="B11467" s="6">
        <v>12</v>
      </c>
      <c r="C11467" s="6">
        <v>24</v>
      </c>
      <c r="D11467" s="6">
        <f t="shared" si="2327"/>
        <v>53</v>
      </c>
      <c r="E11467" s="5">
        <f t="shared" si="2328"/>
        <v>7733.3395360392033</v>
      </c>
      <c r="F11467" s="5">
        <f t="shared" si="2329"/>
        <v>484.15997672866712</v>
      </c>
      <c r="G11467" s="5">
        <f t="shared" si="2330"/>
        <v>1455.1391344474989</v>
      </c>
      <c r="H11467" s="5">
        <f t="shared" si="2331"/>
        <v>9672.6386472153699</v>
      </c>
      <c r="I11467" s="5">
        <f t="shared" si="2332"/>
        <v>720</v>
      </c>
      <c r="J11467" s="5">
        <f t="shared" si="2333"/>
        <v>8952.6386472153699</v>
      </c>
      <c r="K11467" s="2">
        <f t="shared" si="2334"/>
        <v>180427.7542919335</v>
      </c>
      <c r="L11467" s="2">
        <f t="shared" si="2335"/>
        <v>239528</v>
      </c>
      <c r="M11467" s="2">
        <f t="shared" si="2336"/>
        <v>41360</v>
      </c>
      <c r="N11467" s="6">
        <f t="shared" si="2337"/>
        <v>0</v>
      </c>
      <c r="O11467" s="2">
        <f t="shared" si="2338"/>
        <v>-2259.7542919334956</v>
      </c>
      <c r="P11467" s="2" t="str">
        <f t="shared" si="2339"/>
        <v/>
      </c>
    </row>
    <row r="11468" spans="1:16">
      <c r="A11468" s="6">
        <v>17</v>
      </c>
      <c r="B11468" s="6">
        <v>12</v>
      </c>
      <c r="C11468" s="6">
        <v>25</v>
      </c>
      <c r="D11468" s="6">
        <f t="shared" si="2327"/>
        <v>54</v>
      </c>
      <c r="E11468" s="5">
        <f t="shared" si="2328"/>
        <v>7733.3395360392033</v>
      </c>
      <c r="F11468" s="5">
        <f t="shared" si="2329"/>
        <v>484.15997672866712</v>
      </c>
      <c r="G11468" s="5">
        <f t="shared" si="2330"/>
        <v>1534.7170558625965</v>
      </c>
      <c r="H11468" s="5">
        <f t="shared" si="2331"/>
        <v>9752.216568630467</v>
      </c>
      <c r="I11468" s="5">
        <f t="shared" si="2332"/>
        <v>720</v>
      </c>
      <c r="J11468" s="5">
        <f t="shared" si="2333"/>
        <v>9032.216568630467</v>
      </c>
      <c r="K11468" s="2">
        <f t="shared" si="2334"/>
        <v>181809.31542761228</v>
      </c>
      <c r="L11468" s="2">
        <f t="shared" si="2335"/>
        <v>242228</v>
      </c>
      <c r="M11468" s="2">
        <f t="shared" si="2336"/>
        <v>42240</v>
      </c>
      <c r="N11468" s="6">
        <f t="shared" si="2337"/>
        <v>0</v>
      </c>
      <c r="O11468" s="2">
        <f t="shared" si="2338"/>
        <v>-1821.3154276122805</v>
      </c>
      <c r="P11468" s="2" t="str">
        <f t="shared" si="2339"/>
        <v/>
      </c>
    </row>
    <row r="11469" spans="1:16">
      <c r="A11469" s="6">
        <v>17</v>
      </c>
      <c r="B11469" s="6">
        <v>12</v>
      </c>
      <c r="C11469" s="6">
        <v>26</v>
      </c>
      <c r="D11469" s="6">
        <f t="shared" si="2327"/>
        <v>55</v>
      </c>
      <c r="E11469" s="5">
        <f t="shared" si="2328"/>
        <v>7733.3395360392033</v>
      </c>
      <c r="F11469" s="5">
        <f t="shared" si="2329"/>
        <v>484.15997672866712</v>
      </c>
      <c r="G11469" s="5">
        <f t="shared" si="2330"/>
        <v>1616.0570598233144</v>
      </c>
      <c r="H11469" s="5">
        <f t="shared" si="2331"/>
        <v>9833.5565725911838</v>
      </c>
      <c r="I11469" s="5">
        <f t="shared" si="2332"/>
        <v>720</v>
      </c>
      <c r="J11469" s="5">
        <f t="shared" si="2333"/>
        <v>9113.5565725911838</v>
      </c>
      <c r="K11469" s="2">
        <f t="shared" si="2334"/>
        <v>183221.46827415249</v>
      </c>
      <c r="L11469" s="2">
        <f t="shared" si="2335"/>
        <v>244928</v>
      </c>
      <c r="M11469" s="2">
        <f t="shared" si="2336"/>
        <v>43120</v>
      </c>
      <c r="N11469" s="6">
        <f t="shared" si="2337"/>
        <v>0</v>
      </c>
      <c r="O11469" s="2">
        <f t="shared" si="2338"/>
        <v>-1413.4682741524884</v>
      </c>
      <c r="P11469" s="2" t="str">
        <f t="shared" si="2339"/>
        <v/>
      </c>
    </row>
    <row r="11470" spans="1:16">
      <c r="A11470" s="6">
        <v>17</v>
      </c>
      <c r="B11470" s="6">
        <v>12</v>
      </c>
      <c r="C11470" s="6">
        <v>27</v>
      </c>
      <c r="D11470" s="6">
        <f t="shared" si="2327"/>
        <v>56</v>
      </c>
      <c r="E11470" s="5">
        <f t="shared" si="2328"/>
        <v>7733.3395360392033</v>
      </c>
      <c r="F11470" s="5">
        <f t="shared" si="2329"/>
        <v>484.15997672866712</v>
      </c>
      <c r="G11470" s="5">
        <f t="shared" si="2330"/>
        <v>1699.1907643430709</v>
      </c>
      <c r="H11470" s="5">
        <f t="shared" si="2331"/>
        <v>9916.6902771109417</v>
      </c>
      <c r="I11470" s="5">
        <f t="shared" si="2332"/>
        <v>720</v>
      </c>
      <c r="J11470" s="5">
        <f t="shared" si="2333"/>
        <v>9196.6902771109417</v>
      </c>
      <c r="K11470" s="2">
        <f t="shared" si="2334"/>
        <v>184664.7617553983</v>
      </c>
      <c r="L11470" s="2">
        <f t="shared" si="2335"/>
        <v>247628</v>
      </c>
      <c r="M11470" s="2">
        <f t="shared" si="2336"/>
        <v>44000</v>
      </c>
      <c r="N11470" s="6">
        <f t="shared" si="2337"/>
        <v>0</v>
      </c>
      <c r="O11470" s="2">
        <f t="shared" si="2338"/>
        <v>-1036.7617553983</v>
      </c>
      <c r="P11470" s="2" t="str">
        <f t="shared" si="2339"/>
        <v/>
      </c>
    </row>
    <row r="11471" spans="1:16">
      <c r="A11471" s="6">
        <v>17</v>
      </c>
      <c r="B11471" s="6">
        <v>12</v>
      </c>
      <c r="C11471" s="6">
        <v>28</v>
      </c>
      <c r="D11471" s="6">
        <f t="shared" si="2327"/>
        <v>57</v>
      </c>
      <c r="E11471" s="5">
        <f t="shared" si="2328"/>
        <v>7733.3395360392033</v>
      </c>
      <c r="F11471" s="5">
        <f t="shared" si="2329"/>
        <v>484.15997672866712</v>
      </c>
      <c r="G11471" s="5">
        <f t="shared" si="2330"/>
        <v>1784.1503025602246</v>
      </c>
      <c r="H11471" s="5">
        <f t="shared" si="2331"/>
        <v>10001.649815328095</v>
      </c>
      <c r="I11471" s="5">
        <f t="shared" si="2332"/>
        <v>720</v>
      </c>
      <c r="J11471" s="5">
        <f t="shared" si="2333"/>
        <v>9281.6498153280954</v>
      </c>
      <c r="K11471" s="2">
        <f t="shared" si="2334"/>
        <v>186139.75373833498</v>
      </c>
      <c r="L11471" s="2">
        <f t="shared" si="2335"/>
        <v>250328</v>
      </c>
      <c r="M11471" s="2">
        <f t="shared" si="2336"/>
        <v>44880</v>
      </c>
      <c r="N11471" s="6">
        <f t="shared" si="2337"/>
        <v>0</v>
      </c>
      <c r="O11471" s="2">
        <f t="shared" si="2338"/>
        <v>-691.75373833498452</v>
      </c>
      <c r="P11471" s="2" t="str">
        <f t="shared" si="2339"/>
        <v/>
      </c>
    </row>
    <row r="11472" spans="1:16">
      <c r="A11472" s="6">
        <v>17</v>
      </c>
      <c r="B11472" s="6">
        <v>12</v>
      </c>
      <c r="C11472" s="6">
        <v>29</v>
      </c>
      <c r="D11472" s="6">
        <f t="shared" si="2327"/>
        <v>58</v>
      </c>
      <c r="E11472" s="5">
        <f t="shared" si="2328"/>
        <v>7733.3395360392033</v>
      </c>
      <c r="F11472" s="5">
        <f t="shared" si="2329"/>
        <v>484.15997672866712</v>
      </c>
      <c r="G11472" s="5">
        <f t="shared" si="2330"/>
        <v>1870.9683306758782</v>
      </c>
      <c r="H11472" s="5">
        <f t="shared" si="2331"/>
        <v>10088.467843443748</v>
      </c>
      <c r="I11472" s="5">
        <f t="shared" si="2332"/>
        <v>720</v>
      </c>
      <c r="J11472" s="5">
        <f t="shared" si="2333"/>
        <v>9368.4678434437483</v>
      </c>
      <c r="K11472" s="2">
        <f t="shared" si="2334"/>
        <v>187647.01117089839</v>
      </c>
      <c r="L11472" s="2">
        <f t="shared" si="2335"/>
        <v>253028</v>
      </c>
      <c r="M11472" s="2">
        <f t="shared" si="2336"/>
        <v>45760</v>
      </c>
      <c r="N11472" s="6">
        <f t="shared" si="2337"/>
        <v>0</v>
      </c>
      <c r="O11472" s="2">
        <f t="shared" si="2338"/>
        <v>-379.01117089838954</v>
      </c>
      <c r="P11472" s="2" t="str">
        <f t="shared" si="2339"/>
        <v/>
      </c>
    </row>
    <row r="11473" spans="1:16">
      <c r="A11473" s="6">
        <v>17</v>
      </c>
      <c r="B11473" s="6">
        <v>12</v>
      </c>
      <c r="C11473" s="6">
        <v>30</v>
      </c>
      <c r="D11473" s="6">
        <f t="shared" si="2327"/>
        <v>59</v>
      </c>
      <c r="E11473" s="5">
        <f t="shared" si="2328"/>
        <v>7733.3395360392033</v>
      </c>
      <c r="F11473" s="5">
        <f t="shared" si="2329"/>
        <v>484.15997672866712</v>
      </c>
      <c r="G11473" s="5">
        <f t="shared" si="2330"/>
        <v>1959.6780360096488</v>
      </c>
      <c r="H11473" s="5">
        <f t="shared" si="2331"/>
        <v>10177.177548777519</v>
      </c>
      <c r="I11473" s="5">
        <f t="shared" si="2332"/>
        <v>720</v>
      </c>
      <c r="J11473" s="5">
        <f t="shared" si="2333"/>
        <v>9457.1775487775194</v>
      </c>
      <c r="K11473" s="2">
        <f t="shared" si="2334"/>
        <v>189187.11022183194</v>
      </c>
      <c r="L11473" s="2">
        <f t="shared" si="2335"/>
        <v>255728</v>
      </c>
      <c r="M11473" s="2">
        <f t="shared" si="2336"/>
        <v>46640</v>
      </c>
      <c r="N11473" s="6">
        <f t="shared" si="2337"/>
        <v>0</v>
      </c>
      <c r="O11473" s="2">
        <f t="shared" si="2338"/>
        <v>-99.110221831942908</v>
      </c>
      <c r="P11473" s="2" t="str">
        <f t="shared" si="2339"/>
        <v/>
      </c>
    </row>
    <row r="11474" spans="1:16">
      <c r="A11474" s="6">
        <v>17</v>
      </c>
      <c r="B11474" s="6">
        <v>13</v>
      </c>
      <c r="C11474" s="6">
        <v>0</v>
      </c>
      <c r="D11474" s="6">
        <f t="shared" si="2327"/>
        <v>30</v>
      </c>
      <c r="E11474" s="5">
        <f t="shared" si="2328"/>
        <v>7733.3395360392033</v>
      </c>
      <c r="F11474" s="5">
        <f t="shared" si="2329"/>
        <v>537.61930749245744</v>
      </c>
      <c r="G11474" s="5">
        <f t="shared" si="2330"/>
        <v>0</v>
      </c>
      <c r="H11474" s="5">
        <f t="shared" si="2331"/>
        <v>8270.95884353166</v>
      </c>
      <c r="I11474" s="5">
        <f t="shared" si="2332"/>
        <v>720</v>
      </c>
      <c r="J11474" s="5">
        <f t="shared" si="2333"/>
        <v>7550.95884353166</v>
      </c>
      <c r="K11474" s="2">
        <f t="shared" si="2334"/>
        <v>156093.03547798021</v>
      </c>
      <c r="L11474" s="2">
        <f t="shared" si="2335"/>
        <v>176822</v>
      </c>
      <c r="M11474" s="2">
        <f t="shared" si="2336"/>
        <v>20680</v>
      </c>
      <c r="N11474" s="6">
        <f t="shared" si="2337"/>
        <v>0</v>
      </c>
      <c r="O11474" s="2">
        <f t="shared" si="2338"/>
        <v>-19951.035477980215</v>
      </c>
      <c r="P11474" s="2" t="str">
        <f t="shared" si="2339"/>
        <v/>
      </c>
    </row>
    <row r="11475" spans="1:16">
      <c r="A11475" s="6">
        <v>17</v>
      </c>
      <c r="B11475" s="6">
        <v>13</v>
      </c>
      <c r="C11475" s="6">
        <v>1</v>
      </c>
      <c r="D11475" s="6">
        <f t="shared" si="2327"/>
        <v>31</v>
      </c>
      <c r="E11475" s="5">
        <f t="shared" si="2328"/>
        <v>7733.3395360392033</v>
      </c>
      <c r="F11475" s="5">
        <f t="shared" si="2329"/>
        <v>537.61930749245744</v>
      </c>
      <c r="G11475" s="5">
        <f t="shared" si="2330"/>
        <v>45.5625</v>
      </c>
      <c r="H11475" s="5">
        <f t="shared" si="2331"/>
        <v>8316.52134353166</v>
      </c>
      <c r="I11475" s="5">
        <f t="shared" si="2332"/>
        <v>720</v>
      </c>
      <c r="J11475" s="5">
        <f t="shared" si="2333"/>
        <v>7596.52134353166</v>
      </c>
      <c r="K11475" s="2">
        <f t="shared" si="2334"/>
        <v>156884.05110298021</v>
      </c>
      <c r="L11475" s="2">
        <f t="shared" si="2335"/>
        <v>179522</v>
      </c>
      <c r="M11475" s="2">
        <f t="shared" si="2336"/>
        <v>21560</v>
      </c>
      <c r="N11475" s="6">
        <f t="shared" si="2337"/>
        <v>0</v>
      </c>
      <c r="O11475" s="2">
        <f t="shared" si="2338"/>
        <v>-18922.051102980215</v>
      </c>
      <c r="P11475" s="2" t="str">
        <f t="shared" si="2339"/>
        <v/>
      </c>
    </row>
    <row r="11476" spans="1:16">
      <c r="A11476" s="6">
        <v>17</v>
      </c>
      <c r="B11476" s="6">
        <v>13</v>
      </c>
      <c r="C11476" s="6">
        <v>2</v>
      </c>
      <c r="D11476" s="6">
        <f t="shared" si="2327"/>
        <v>32</v>
      </c>
      <c r="E11476" s="5">
        <f t="shared" si="2328"/>
        <v>7733.3395360392033</v>
      </c>
      <c r="F11476" s="5">
        <f t="shared" si="2329"/>
        <v>537.61930749245744</v>
      </c>
      <c r="G11476" s="5">
        <f t="shared" si="2330"/>
        <v>92.264062499999994</v>
      </c>
      <c r="H11476" s="5">
        <f t="shared" si="2331"/>
        <v>8363.2229060316604</v>
      </c>
      <c r="I11476" s="5">
        <f t="shared" si="2332"/>
        <v>720</v>
      </c>
      <c r="J11476" s="5">
        <f t="shared" si="2333"/>
        <v>7643.2229060316604</v>
      </c>
      <c r="K11476" s="2">
        <f t="shared" si="2334"/>
        <v>157694.84211860521</v>
      </c>
      <c r="L11476" s="2">
        <f t="shared" si="2335"/>
        <v>182222</v>
      </c>
      <c r="M11476" s="2">
        <f t="shared" si="2336"/>
        <v>22440</v>
      </c>
      <c r="N11476" s="6">
        <f t="shared" si="2337"/>
        <v>0</v>
      </c>
      <c r="O11476" s="2">
        <f t="shared" si="2338"/>
        <v>-17912.842118605215</v>
      </c>
      <c r="P11476" s="2" t="str">
        <f t="shared" si="2339"/>
        <v/>
      </c>
    </row>
    <row r="11477" spans="1:16">
      <c r="A11477" s="6">
        <v>17</v>
      </c>
      <c r="B11477" s="6">
        <v>13</v>
      </c>
      <c r="C11477" s="6">
        <v>3</v>
      </c>
      <c r="D11477" s="6">
        <f t="shared" si="2327"/>
        <v>33</v>
      </c>
      <c r="E11477" s="5">
        <f t="shared" si="2328"/>
        <v>7733.3395360392033</v>
      </c>
      <c r="F11477" s="5">
        <f t="shared" si="2329"/>
        <v>537.61930749245744</v>
      </c>
      <c r="G11477" s="5">
        <f t="shared" si="2330"/>
        <v>140.12604492187498</v>
      </c>
      <c r="H11477" s="5">
        <f t="shared" si="2331"/>
        <v>8411.0848884535353</v>
      </c>
      <c r="I11477" s="5">
        <f t="shared" si="2332"/>
        <v>720</v>
      </c>
      <c r="J11477" s="5">
        <f t="shared" si="2333"/>
        <v>7691.0848884535353</v>
      </c>
      <c r="K11477" s="2">
        <f t="shared" si="2334"/>
        <v>158525.77931342943</v>
      </c>
      <c r="L11477" s="2">
        <f t="shared" si="2335"/>
        <v>184922</v>
      </c>
      <c r="M11477" s="2">
        <f t="shared" si="2336"/>
        <v>23320</v>
      </c>
      <c r="N11477" s="6">
        <f t="shared" si="2337"/>
        <v>0</v>
      </c>
      <c r="O11477" s="2">
        <f t="shared" si="2338"/>
        <v>-16923.779313429433</v>
      </c>
      <c r="P11477" s="2" t="str">
        <f t="shared" si="2339"/>
        <v/>
      </c>
    </row>
    <row r="11478" spans="1:16">
      <c r="A11478" s="6">
        <v>17</v>
      </c>
      <c r="B11478" s="6">
        <v>13</v>
      </c>
      <c r="C11478" s="6">
        <v>4</v>
      </c>
      <c r="D11478" s="6">
        <f t="shared" si="2327"/>
        <v>34</v>
      </c>
      <c r="E11478" s="5">
        <f t="shared" si="2328"/>
        <v>7733.3395360392033</v>
      </c>
      <c r="F11478" s="5">
        <f t="shared" si="2329"/>
        <v>537.61930749245744</v>
      </c>
      <c r="G11478" s="5">
        <f t="shared" si="2330"/>
        <v>189.17016064453125</v>
      </c>
      <c r="H11478" s="5">
        <f t="shared" si="2331"/>
        <v>8460.1290041761913</v>
      </c>
      <c r="I11478" s="5">
        <f t="shared" si="2332"/>
        <v>720</v>
      </c>
      <c r="J11478" s="5">
        <f t="shared" si="2333"/>
        <v>7740.1290041761913</v>
      </c>
      <c r="K11478" s="2">
        <f t="shared" si="2334"/>
        <v>159377.23965583666</v>
      </c>
      <c r="L11478" s="2">
        <f t="shared" si="2335"/>
        <v>187622</v>
      </c>
      <c r="M11478" s="2">
        <f t="shared" si="2336"/>
        <v>24200</v>
      </c>
      <c r="N11478" s="6">
        <f t="shared" si="2337"/>
        <v>0</v>
      </c>
      <c r="O11478" s="2">
        <f t="shared" si="2338"/>
        <v>-15955.23965583666</v>
      </c>
      <c r="P11478" s="2" t="str">
        <f t="shared" si="2339"/>
        <v/>
      </c>
    </row>
    <row r="11479" spans="1:16">
      <c r="A11479" s="6">
        <v>17</v>
      </c>
      <c r="B11479" s="6">
        <v>13</v>
      </c>
      <c r="C11479" s="6">
        <v>5</v>
      </c>
      <c r="D11479" s="6">
        <f t="shared" si="2327"/>
        <v>35</v>
      </c>
      <c r="E11479" s="5">
        <f t="shared" si="2328"/>
        <v>7733.3395360392033</v>
      </c>
      <c r="F11479" s="5">
        <f t="shared" si="2329"/>
        <v>537.61930749245744</v>
      </c>
      <c r="G11479" s="5">
        <f t="shared" si="2330"/>
        <v>239.41848456573481</v>
      </c>
      <c r="H11479" s="5">
        <f t="shared" si="2331"/>
        <v>8510.3773280973946</v>
      </c>
      <c r="I11479" s="5">
        <f t="shared" si="2332"/>
        <v>720</v>
      </c>
      <c r="J11479" s="5">
        <f t="shared" si="2333"/>
        <v>7790.3773280973946</v>
      </c>
      <c r="K11479" s="2">
        <f t="shared" si="2334"/>
        <v>160249.60639057978</v>
      </c>
      <c r="L11479" s="2">
        <f t="shared" si="2335"/>
        <v>190322</v>
      </c>
      <c r="M11479" s="2">
        <f t="shared" si="2336"/>
        <v>25080</v>
      </c>
      <c r="N11479" s="6">
        <f t="shared" si="2337"/>
        <v>0</v>
      </c>
      <c r="O11479" s="2">
        <f t="shared" si="2338"/>
        <v>-15007.606390579778</v>
      </c>
      <c r="P11479" s="2" t="str">
        <f t="shared" si="2339"/>
        <v/>
      </c>
    </row>
    <row r="11480" spans="1:16">
      <c r="A11480" s="6">
        <v>17</v>
      </c>
      <c r="B11480" s="6">
        <v>13</v>
      </c>
      <c r="C11480" s="6">
        <v>6</v>
      </c>
      <c r="D11480" s="6">
        <f t="shared" si="2327"/>
        <v>36</v>
      </c>
      <c r="E11480" s="5">
        <f t="shared" si="2328"/>
        <v>7733.3395360392033</v>
      </c>
      <c r="F11480" s="5">
        <f t="shared" si="2329"/>
        <v>537.61930749245744</v>
      </c>
      <c r="G11480" s="5">
        <f t="shared" si="2330"/>
        <v>290.89345874736784</v>
      </c>
      <c r="H11480" s="5">
        <f t="shared" si="2331"/>
        <v>8561.8523022790287</v>
      </c>
      <c r="I11480" s="5">
        <f t="shared" si="2332"/>
        <v>720</v>
      </c>
      <c r="J11480" s="5">
        <f t="shared" si="2333"/>
        <v>7841.8523022790287</v>
      </c>
      <c r="K11480" s="2">
        <f t="shared" si="2334"/>
        <v>161143.2691367887</v>
      </c>
      <c r="L11480" s="2">
        <f t="shared" si="2335"/>
        <v>193022</v>
      </c>
      <c r="M11480" s="2">
        <f t="shared" si="2336"/>
        <v>25960</v>
      </c>
      <c r="N11480" s="6">
        <f t="shared" si="2337"/>
        <v>0</v>
      </c>
      <c r="O11480" s="2">
        <f t="shared" si="2338"/>
        <v>-14081.269136788702</v>
      </c>
      <c r="P11480" s="2" t="str">
        <f t="shared" si="2339"/>
        <v/>
      </c>
    </row>
    <row r="11481" spans="1:16">
      <c r="A11481" s="6">
        <v>17</v>
      </c>
      <c r="B11481" s="6">
        <v>13</v>
      </c>
      <c r="C11481" s="6">
        <v>7</v>
      </c>
      <c r="D11481" s="6">
        <f t="shared" si="2327"/>
        <v>37</v>
      </c>
      <c r="E11481" s="5">
        <f t="shared" si="2328"/>
        <v>7733.3395360392033</v>
      </c>
      <c r="F11481" s="5">
        <f t="shared" si="2329"/>
        <v>537.61930749245744</v>
      </c>
      <c r="G11481" s="5">
        <f t="shared" si="2330"/>
        <v>343.61789814532818</v>
      </c>
      <c r="H11481" s="5">
        <f t="shared" si="2331"/>
        <v>8614.5767416769886</v>
      </c>
      <c r="I11481" s="5">
        <f t="shared" si="2332"/>
        <v>720</v>
      </c>
      <c r="J11481" s="5">
        <f t="shared" si="2333"/>
        <v>7894.5767416769886</v>
      </c>
      <c r="K11481" s="2">
        <f t="shared" si="2334"/>
        <v>162058.6239874477</v>
      </c>
      <c r="L11481" s="2">
        <f t="shared" si="2335"/>
        <v>195722</v>
      </c>
      <c r="M11481" s="2">
        <f t="shared" si="2336"/>
        <v>26840</v>
      </c>
      <c r="N11481" s="6">
        <f t="shared" si="2337"/>
        <v>0</v>
      </c>
      <c r="O11481" s="2">
        <f t="shared" si="2338"/>
        <v>-13176.623987447703</v>
      </c>
      <c r="P11481" s="2" t="str">
        <f t="shared" si="2339"/>
        <v/>
      </c>
    </row>
    <row r="11482" spans="1:16">
      <c r="A11482" s="6">
        <v>17</v>
      </c>
      <c r="B11482" s="6">
        <v>13</v>
      </c>
      <c r="C11482" s="6">
        <v>8</v>
      </c>
      <c r="D11482" s="6">
        <f t="shared" si="2327"/>
        <v>38</v>
      </c>
      <c r="E11482" s="5">
        <f t="shared" si="2328"/>
        <v>7733.3395360392033</v>
      </c>
      <c r="F11482" s="5">
        <f t="shared" si="2329"/>
        <v>537.61930749245744</v>
      </c>
      <c r="G11482" s="5">
        <f t="shared" si="2330"/>
        <v>397.61499642530839</v>
      </c>
      <c r="H11482" s="5">
        <f t="shared" si="2331"/>
        <v>8668.5738399569691</v>
      </c>
      <c r="I11482" s="5">
        <f t="shared" si="2332"/>
        <v>720</v>
      </c>
      <c r="J11482" s="5">
        <f t="shared" si="2333"/>
        <v>7948.5738399569691</v>
      </c>
      <c r="K11482" s="2">
        <f t="shared" si="2334"/>
        <v>162996.07361036405</v>
      </c>
      <c r="L11482" s="2">
        <f t="shared" si="2335"/>
        <v>198422</v>
      </c>
      <c r="M11482" s="2">
        <f t="shared" si="2336"/>
        <v>27720</v>
      </c>
      <c r="N11482" s="6">
        <f t="shared" si="2337"/>
        <v>0</v>
      </c>
      <c r="O11482" s="2">
        <f t="shared" si="2338"/>
        <v>-12294.073610364052</v>
      </c>
      <c r="P11482" s="2" t="str">
        <f t="shared" si="2339"/>
        <v/>
      </c>
    </row>
    <row r="11483" spans="1:16">
      <c r="A11483" s="6">
        <v>17</v>
      </c>
      <c r="B11483" s="6">
        <v>13</v>
      </c>
      <c r="C11483" s="6">
        <v>9</v>
      </c>
      <c r="D11483" s="6">
        <f t="shared" si="2327"/>
        <v>39</v>
      </c>
      <c r="E11483" s="5">
        <f t="shared" si="2328"/>
        <v>7733.3395360392033</v>
      </c>
      <c r="F11483" s="5">
        <f t="shared" si="2329"/>
        <v>537.61930749245744</v>
      </c>
      <c r="G11483" s="5">
        <f t="shared" si="2330"/>
        <v>452.90833186570285</v>
      </c>
      <c r="H11483" s="5">
        <f t="shared" si="2331"/>
        <v>8723.8671753973631</v>
      </c>
      <c r="I11483" s="5">
        <f t="shared" si="2332"/>
        <v>720</v>
      </c>
      <c r="J11483" s="5">
        <f t="shared" si="2333"/>
        <v>8003.8671753973631</v>
      </c>
      <c r="K11483" s="2">
        <f t="shared" si="2334"/>
        <v>163956.02735064866</v>
      </c>
      <c r="L11483" s="2">
        <f t="shared" si="2335"/>
        <v>201122</v>
      </c>
      <c r="M11483" s="2">
        <f t="shared" si="2336"/>
        <v>28600</v>
      </c>
      <c r="N11483" s="6">
        <f t="shared" si="2337"/>
        <v>0</v>
      </c>
      <c r="O11483" s="2">
        <f t="shared" si="2338"/>
        <v>-11434.027350648656</v>
      </c>
      <c r="P11483" s="2" t="str">
        <f t="shared" si="2339"/>
        <v/>
      </c>
    </row>
    <row r="11484" spans="1:16">
      <c r="A11484" s="6">
        <v>17</v>
      </c>
      <c r="B11484" s="6">
        <v>13</v>
      </c>
      <c r="C11484" s="6">
        <v>10</v>
      </c>
      <c r="D11484" s="6">
        <f t="shared" si="2327"/>
        <v>40</v>
      </c>
      <c r="E11484" s="5">
        <f t="shared" si="2328"/>
        <v>7733.3395360392033</v>
      </c>
      <c r="F11484" s="5">
        <f t="shared" si="2329"/>
        <v>537.61930749245744</v>
      </c>
      <c r="G11484" s="5">
        <f t="shared" si="2330"/>
        <v>509.52187334891573</v>
      </c>
      <c r="H11484" s="5">
        <f t="shared" si="2331"/>
        <v>8780.4807168805764</v>
      </c>
      <c r="I11484" s="5">
        <f t="shared" si="2332"/>
        <v>720</v>
      </c>
      <c r="J11484" s="5">
        <f t="shared" si="2333"/>
        <v>8060.4807168805764</v>
      </c>
      <c r="K11484" s="2">
        <f t="shared" si="2334"/>
        <v>164938.90133473222</v>
      </c>
      <c r="L11484" s="2">
        <f t="shared" si="2335"/>
        <v>203822</v>
      </c>
      <c r="M11484" s="2">
        <f t="shared" si="2336"/>
        <v>29480</v>
      </c>
      <c r="N11484" s="6">
        <f t="shared" si="2337"/>
        <v>0</v>
      </c>
      <c r="O11484" s="2">
        <f t="shared" si="2338"/>
        <v>-10596.901334732218</v>
      </c>
      <c r="P11484" s="2" t="str">
        <f t="shared" si="2339"/>
        <v/>
      </c>
    </row>
    <row r="11485" spans="1:16">
      <c r="A11485" s="6">
        <v>17</v>
      </c>
      <c r="B11485" s="6">
        <v>13</v>
      </c>
      <c r="C11485" s="6">
        <v>11</v>
      </c>
      <c r="D11485" s="6">
        <f t="shared" si="2327"/>
        <v>41</v>
      </c>
      <c r="E11485" s="5">
        <f t="shared" si="2328"/>
        <v>7733.3395360392033</v>
      </c>
      <c r="F11485" s="5">
        <f t="shared" si="2329"/>
        <v>537.61930749245744</v>
      </c>
      <c r="G11485" s="5">
        <f t="shared" si="2330"/>
        <v>567.47998644235474</v>
      </c>
      <c r="H11485" s="5">
        <f t="shared" si="2331"/>
        <v>8838.4388299740149</v>
      </c>
      <c r="I11485" s="5">
        <f t="shared" si="2332"/>
        <v>720</v>
      </c>
      <c r="J11485" s="5">
        <f t="shared" si="2333"/>
        <v>8118.4388299740149</v>
      </c>
      <c r="K11485" s="2">
        <f t="shared" si="2334"/>
        <v>165945.11857593775</v>
      </c>
      <c r="L11485" s="2">
        <f t="shared" si="2335"/>
        <v>206522</v>
      </c>
      <c r="M11485" s="2">
        <f t="shared" si="2336"/>
        <v>30360</v>
      </c>
      <c r="N11485" s="6">
        <f t="shared" si="2337"/>
        <v>0</v>
      </c>
      <c r="O11485" s="2">
        <f t="shared" si="2338"/>
        <v>-9783.1185759377549</v>
      </c>
      <c r="P11485" s="2" t="str">
        <f t="shared" si="2339"/>
        <v/>
      </c>
    </row>
    <row r="11486" spans="1:16">
      <c r="A11486" s="6">
        <v>17</v>
      </c>
      <c r="B11486" s="6">
        <v>13</v>
      </c>
      <c r="C11486" s="6">
        <v>12</v>
      </c>
      <c r="D11486" s="6">
        <f t="shared" si="2327"/>
        <v>42</v>
      </c>
      <c r="E11486" s="5">
        <f t="shared" si="2328"/>
        <v>7733.3395360392033</v>
      </c>
      <c r="F11486" s="5">
        <f t="shared" si="2329"/>
        <v>537.61930749245744</v>
      </c>
      <c r="G11486" s="5">
        <f t="shared" si="2330"/>
        <v>626.80743957041921</v>
      </c>
      <c r="H11486" s="5">
        <f t="shared" si="2331"/>
        <v>8897.7662831020789</v>
      </c>
      <c r="I11486" s="5">
        <f t="shared" si="2332"/>
        <v>720</v>
      </c>
      <c r="J11486" s="5">
        <f t="shared" si="2333"/>
        <v>8177.7662831020789</v>
      </c>
      <c r="K11486" s="2">
        <f t="shared" si="2334"/>
        <v>166975.1090816333</v>
      </c>
      <c r="L11486" s="2">
        <f t="shared" si="2335"/>
        <v>209222</v>
      </c>
      <c r="M11486" s="2">
        <f t="shared" si="2336"/>
        <v>31240</v>
      </c>
      <c r="N11486" s="6">
        <f t="shared" si="2337"/>
        <v>0</v>
      </c>
      <c r="O11486" s="2">
        <f t="shared" si="2338"/>
        <v>-8993.1090816333017</v>
      </c>
      <c r="P11486" s="2" t="str">
        <f t="shared" si="2339"/>
        <v/>
      </c>
    </row>
    <row r="11487" spans="1:16">
      <c r="A11487" s="6">
        <v>17</v>
      </c>
      <c r="B11487" s="6">
        <v>13</v>
      </c>
      <c r="C11487" s="6">
        <v>13</v>
      </c>
      <c r="D11487" s="6">
        <f t="shared" si="2327"/>
        <v>43</v>
      </c>
      <c r="E11487" s="5">
        <f t="shared" si="2328"/>
        <v>7733.3395360392033</v>
      </c>
      <c r="F11487" s="5">
        <f t="shared" si="2329"/>
        <v>537.61930749245744</v>
      </c>
      <c r="G11487" s="5">
        <f t="shared" si="2330"/>
        <v>687.52941027880343</v>
      </c>
      <c r="H11487" s="5">
        <f t="shared" si="2331"/>
        <v>8958.488253810463</v>
      </c>
      <c r="I11487" s="5">
        <f t="shared" si="2332"/>
        <v>720</v>
      </c>
      <c r="J11487" s="5">
        <f t="shared" si="2333"/>
        <v>8238.488253810463</v>
      </c>
      <c r="K11487" s="2">
        <f t="shared" si="2334"/>
        <v>168029.30996198719</v>
      </c>
      <c r="L11487" s="2">
        <f t="shared" si="2335"/>
        <v>211922</v>
      </c>
      <c r="M11487" s="2">
        <f t="shared" si="2336"/>
        <v>32120</v>
      </c>
      <c r="N11487" s="6">
        <f t="shared" si="2337"/>
        <v>0</v>
      </c>
      <c r="O11487" s="2">
        <f t="shared" si="2338"/>
        <v>-8227.3099619871937</v>
      </c>
      <c r="P11487" s="2" t="str">
        <f t="shared" si="2339"/>
        <v/>
      </c>
    </row>
    <row r="11488" spans="1:16">
      <c r="A11488" s="6">
        <v>17</v>
      </c>
      <c r="B11488" s="6">
        <v>13</v>
      </c>
      <c r="C11488" s="6">
        <v>14</v>
      </c>
      <c r="D11488" s="6">
        <f t="shared" si="2327"/>
        <v>44</v>
      </c>
      <c r="E11488" s="5">
        <f t="shared" si="2328"/>
        <v>7733.3395360392033</v>
      </c>
      <c r="F11488" s="5">
        <f t="shared" si="2329"/>
        <v>537.61930749245744</v>
      </c>
      <c r="G11488" s="5">
        <f t="shared" si="2330"/>
        <v>749.67149159246469</v>
      </c>
      <c r="H11488" s="5">
        <f t="shared" si="2331"/>
        <v>9020.630335124124</v>
      </c>
      <c r="I11488" s="5">
        <f t="shared" si="2332"/>
        <v>720</v>
      </c>
      <c r="J11488" s="5">
        <f t="shared" si="2333"/>
        <v>8300.630335124124</v>
      </c>
      <c r="K11488" s="2">
        <f t="shared" si="2334"/>
        <v>169108.16554034938</v>
      </c>
      <c r="L11488" s="2">
        <f t="shared" si="2335"/>
        <v>214622</v>
      </c>
      <c r="M11488" s="2">
        <f t="shared" si="2336"/>
        <v>33000</v>
      </c>
      <c r="N11488" s="6">
        <f t="shared" si="2337"/>
        <v>0</v>
      </c>
      <c r="O11488" s="2">
        <f t="shared" si="2338"/>
        <v>-7486.1655403493787</v>
      </c>
      <c r="P11488" s="2" t="str">
        <f t="shared" si="2339"/>
        <v/>
      </c>
    </row>
    <row r="11489" spans="1:16">
      <c r="A11489" s="6">
        <v>17</v>
      </c>
      <c r="B11489" s="6">
        <v>13</v>
      </c>
      <c r="C11489" s="6">
        <v>15</v>
      </c>
      <c r="D11489" s="6">
        <f t="shared" si="2327"/>
        <v>45</v>
      </c>
      <c r="E11489" s="5">
        <f t="shared" si="2328"/>
        <v>7733.3395360392033</v>
      </c>
      <c r="F11489" s="5">
        <f t="shared" si="2329"/>
        <v>537.61930749245744</v>
      </c>
      <c r="G11489" s="5">
        <f t="shared" si="2330"/>
        <v>813.25969846861108</v>
      </c>
      <c r="H11489" s="5">
        <f t="shared" si="2331"/>
        <v>9084.2185420002716</v>
      </c>
      <c r="I11489" s="5">
        <f t="shared" si="2332"/>
        <v>720</v>
      </c>
      <c r="J11489" s="5">
        <f t="shared" si="2333"/>
        <v>8364.2185420002716</v>
      </c>
      <c r="K11489" s="2">
        <f t="shared" si="2334"/>
        <v>170212.12746528248</v>
      </c>
      <c r="L11489" s="2">
        <f t="shared" si="2335"/>
        <v>217322</v>
      </c>
      <c r="M11489" s="2">
        <f t="shared" si="2336"/>
        <v>33880</v>
      </c>
      <c r="N11489" s="6">
        <f t="shared" si="2337"/>
        <v>0</v>
      </c>
      <c r="O11489" s="2">
        <f t="shared" si="2338"/>
        <v>-6770.1274652824795</v>
      </c>
      <c r="P11489" s="2" t="str">
        <f t="shared" si="2339"/>
        <v/>
      </c>
    </row>
    <row r="11490" spans="1:16">
      <c r="A11490" s="6">
        <v>17</v>
      </c>
      <c r="B11490" s="6">
        <v>13</v>
      </c>
      <c r="C11490" s="6">
        <v>16</v>
      </c>
      <c r="D11490" s="6">
        <f t="shared" si="2327"/>
        <v>46</v>
      </c>
      <c r="E11490" s="5">
        <f t="shared" si="2328"/>
        <v>7733.3395360392033</v>
      </c>
      <c r="F11490" s="5">
        <f t="shared" si="2329"/>
        <v>537.61930749245744</v>
      </c>
      <c r="G11490" s="5">
        <f t="shared" si="2330"/>
        <v>878.32047434610013</v>
      </c>
      <c r="H11490" s="5">
        <f t="shared" si="2331"/>
        <v>9149.2793178777611</v>
      </c>
      <c r="I11490" s="5">
        <f t="shared" si="2332"/>
        <v>720</v>
      </c>
      <c r="J11490" s="5">
        <f t="shared" si="2333"/>
        <v>8429.2793178777611</v>
      </c>
      <c r="K11490" s="2">
        <f t="shared" si="2334"/>
        <v>171341.65482426668</v>
      </c>
      <c r="L11490" s="2">
        <f t="shared" si="2335"/>
        <v>220022</v>
      </c>
      <c r="M11490" s="2">
        <f t="shared" si="2336"/>
        <v>34760</v>
      </c>
      <c r="N11490" s="6">
        <f t="shared" si="2337"/>
        <v>0</v>
      </c>
      <c r="O11490" s="2">
        <f t="shared" si="2338"/>
        <v>-6079.6548242666759</v>
      </c>
      <c r="P11490" s="2" t="str">
        <f t="shared" si="2339"/>
        <v/>
      </c>
    </row>
    <row r="11491" spans="1:16">
      <c r="A11491" s="6">
        <v>17</v>
      </c>
      <c r="B11491" s="6">
        <v>13</v>
      </c>
      <c r="C11491" s="6">
        <v>17</v>
      </c>
      <c r="D11491" s="6">
        <f t="shared" si="2327"/>
        <v>47</v>
      </c>
      <c r="E11491" s="5">
        <f t="shared" si="2328"/>
        <v>7733.3395360392033</v>
      </c>
      <c r="F11491" s="5">
        <f t="shared" si="2329"/>
        <v>537.61930749245744</v>
      </c>
      <c r="G11491" s="5">
        <f t="shared" si="2330"/>
        <v>944.88069779264049</v>
      </c>
      <c r="H11491" s="5">
        <f t="shared" si="2331"/>
        <v>9215.8395413242997</v>
      </c>
      <c r="I11491" s="5">
        <f t="shared" si="2332"/>
        <v>720</v>
      </c>
      <c r="J11491" s="5">
        <f t="shared" si="2333"/>
        <v>8495.8395413242997</v>
      </c>
      <c r="K11491" s="2">
        <f t="shared" si="2334"/>
        <v>172497.21425910242</v>
      </c>
      <c r="L11491" s="2">
        <f t="shared" si="2335"/>
        <v>222722</v>
      </c>
      <c r="M11491" s="2">
        <f t="shared" si="2336"/>
        <v>35640</v>
      </c>
      <c r="N11491" s="6">
        <f t="shared" si="2337"/>
        <v>0</v>
      </c>
      <c r="O11491" s="2">
        <f t="shared" si="2338"/>
        <v>-5415.2142591024167</v>
      </c>
      <c r="P11491" s="2" t="str">
        <f t="shared" si="2339"/>
        <v/>
      </c>
    </row>
    <row r="11492" spans="1:16">
      <c r="A11492" s="6">
        <v>17</v>
      </c>
      <c r="B11492" s="6">
        <v>13</v>
      </c>
      <c r="C11492" s="6">
        <v>18</v>
      </c>
      <c r="D11492" s="6">
        <f t="shared" si="2327"/>
        <v>48</v>
      </c>
      <c r="E11492" s="5">
        <f t="shared" si="2328"/>
        <v>7733.3395360392033</v>
      </c>
      <c r="F11492" s="5">
        <f t="shared" si="2329"/>
        <v>537.61930749245744</v>
      </c>
      <c r="G11492" s="5">
        <f t="shared" si="2330"/>
        <v>1012.9676892512279</v>
      </c>
      <c r="H11492" s="5">
        <f t="shared" si="2331"/>
        <v>9283.9265327828871</v>
      </c>
      <c r="I11492" s="5">
        <f t="shared" si="2332"/>
        <v>720</v>
      </c>
      <c r="J11492" s="5">
        <f t="shared" si="2333"/>
        <v>8563.9265327828871</v>
      </c>
      <c r="K11492" s="2">
        <f t="shared" si="2334"/>
        <v>173679.28008303622</v>
      </c>
      <c r="L11492" s="2">
        <f t="shared" si="2335"/>
        <v>225422</v>
      </c>
      <c r="M11492" s="2">
        <f t="shared" si="2336"/>
        <v>36520</v>
      </c>
      <c r="N11492" s="6">
        <f t="shared" si="2337"/>
        <v>0</v>
      </c>
      <c r="O11492" s="2">
        <f t="shared" si="2338"/>
        <v>-4777.2800830362248</v>
      </c>
      <c r="P11492" s="2" t="str">
        <f t="shared" si="2339"/>
        <v/>
      </c>
    </row>
    <row r="11493" spans="1:16">
      <c r="A11493" s="6">
        <v>17</v>
      </c>
      <c r="B11493" s="6">
        <v>13</v>
      </c>
      <c r="C11493" s="6">
        <v>19</v>
      </c>
      <c r="D11493" s="6">
        <f t="shared" si="2327"/>
        <v>49</v>
      </c>
      <c r="E11493" s="5">
        <f t="shared" si="2328"/>
        <v>7733.3395360392033</v>
      </c>
      <c r="F11493" s="5">
        <f t="shared" si="2329"/>
        <v>537.61930749245744</v>
      </c>
      <c r="G11493" s="5">
        <f t="shared" si="2330"/>
        <v>1082.6092178872495</v>
      </c>
      <c r="H11493" s="5">
        <f t="shared" si="2331"/>
        <v>9353.5680614189096</v>
      </c>
      <c r="I11493" s="5">
        <f t="shared" si="2332"/>
        <v>720</v>
      </c>
      <c r="J11493" s="5">
        <f t="shared" si="2333"/>
        <v>8633.5680614189096</v>
      </c>
      <c r="K11493" s="2">
        <f t="shared" si="2334"/>
        <v>174888.33439963384</v>
      </c>
      <c r="L11493" s="2">
        <f t="shared" si="2335"/>
        <v>228122</v>
      </c>
      <c r="M11493" s="2">
        <f t="shared" si="2336"/>
        <v>37400</v>
      </c>
      <c r="N11493" s="6">
        <f t="shared" si="2337"/>
        <v>0</v>
      </c>
      <c r="O11493" s="2">
        <f t="shared" si="2338"/>
        <v>-4166.3343996338372</v>
      </c>
      <c r="P11493" s="2" t="str">
        <f t="shared" si="2339"/>
        <v/>
      </c>
    </row>
    <row r="11494" spans="1:16">
      <c r="A11494" s="6">
        <v>17</v>
      </c>
      <c r="B11494" s="6">
        <v>13</v>
      </c>
      <c r="C11494" s="6">
        <v>20</v>
      </c>
      <c r="D11494" s="6">
        <f t="shared" si="2327"/>
        <v>50</v>
      </c>
      <c r="E11494" s="5">
        <f t="shared" si="2328"/>
        <v>7733.3395360392033</v>
      </c>
      <c r="F11494" s="5">
        <f t="shared" si="2329"/>
        <v>537.61930749245744</v>
      </c>
      <c r="G11494" s="5">
        <f t="shared" si="2330"/>
        <v>1153.8335085377266</v>
      </c>
      <c r="H11494" s="5">
        <f t="shared" si="2331"/>
        <v>9424.7923520693876</v>
      </c>
      <c r="I11494" s="5">
        <f t="shared" si="2332"/>
        <v>720</v>
      </c>
      <c r="J11494" s="5">
        <f t="shared" si="2333"/>
        <v>8704.7923520693876</v>
      </c>
      <c r="K11494" s="2">
        <f t="shared" si="2334"/>
        <v>176124.86722342687</v>
      </c>
      <c r="L11494" s="2">
        <f t="shared" si="2335"/>
        <v>230822</v>
      </c>
      <c r="M11494" s="2">
        <f t="shared" si="2336"/>
        <v>38280</v>
      </c>
      <c r="N11494" s="6">
        <f t="shared" si="2337"/>
        <v>0</v>
      </c>
      <c r="O11494" s="2">
        <f t="shared" si="2338"/>
        <v>-3582.8672234268743</v>
      </c>
      <c r="P11494" s="2" t="str">
        <f t="shared" si="2339"/>
        <v/>
      </c>
    </row>
    <row r="11495" spans="1:16">
      <c r="A11495" s="6">
        <v>17</v>
      </c>
      <c r="B11495" s="6">
        <v>13</v>
      </c>
      <c r="C11495" s="6">
        <v>21</v>
      </c>
      <c r="D11495" s="6">
        <f t="shared" si="2327"/>
        <v>51</v>
      </c>
      <c r="E11495" s="5">
        <f t="shared" si="2328"/>
        <v>7733.3395360392033</v>
      </c>
      <c r="F11495" s="5">
        <f t="shared" si="2329"/>
        <v>537.61930749245744</v>
      </c>
      <c r="G11495" s="5">
        <f t="shared" si="2330"/>
        <v>1226.6692487641703</v>
      </c>
      <c r="H11495" s="5">
        <f t="shared" si="2331"/>
        <v>9497.6280922958304</v>
      </c>
      <c r="I11495" s="5">
        <f t="shared" si="2332"/>
        <v>720</v>
      </c>
      <c r="J11495" s="5">
        <f t="shared" si="2333"/>
        <v>8777.6280922958304</v>
      </c>
      <c r="K11495" s="2">
        <f t="shared" si="2334"/>
        <v>177389.37660235816</v>
      </c>
      <c r="L11495" s="2">
        <f t="shared" si="2335"/>
        <v>233522</v>
      </c>
      <c r="M11495" s="2">
        <f t="shared" si="2336"/>
        <v>39160</v>
      </c>
      <c r="N11495" s="6">
        <f t="shared" si="2337"/>
        <v>0</v>
      </c>
      <c r="O11495" s="2">
        <f t="shared" si="2338"/>
        <v>-3027.3766023581557</v>
      </c>
      <c r="P11495" s="2" t="str">
        <f t="shared" si="2339"/>
        <v/>
      </c>
    </row>
    <row r="11496" spans="1:16">
      <c r="A11496" s="6">
        <v>17</v>
      </c>
      <c r="B11496" s="6">
        <v>13</v>
      </c>
      <c r="C11496" s="6">
        <v>22</v>
      </c>
      <c r="D11496" s="6">
        <f t="shared" si="2327"/>
        <v>52</v>
      </c>
      <c r="E11496" s="5">
        <f t="shared" si="2328"/>
        <v>7733.3395360392033</v>
      </c>
      <c r="F11496" s="5">
        <f t="shared" si="2329"/>
        <v>537.61930749245744</v>
      </c>
      <c r="G11496" s="5">
        <f t="shared" si="2330"/>
        <v>1301.1455960105666</v>
      </c>
      <c r="H11496" s="5">
        <f t="shared" si="2331"/>
        <v>9572.1044395422268</v>
      </c>
      <c r="I11496" s="5">
        <f t="shared" si="2332"/>
        <v>720</v>
      </c>
      <c r="J11496" s="5">
        <f t="shared" si="2333"/>
        <v>8852.1044395422268</v>
      </c>
      <c r="K11496" s="2">
        <f t="shared" si="2334"/>
        <v>178682.36874205255</v>
      </c>
      <c r="L11496" s="2">
        <f t="shared" si="2335"/>
        <v>236222</v>
      </c>
      <c r="M11496" s="2">
        <f t="shared" si="2336"/>
        <v>40040</v>
      </c>
      <c r="N11496" s="6">
        <f t="shared" si="2337"/>
        <v>0</v>
      </c>
      <c r="O11496" s="2">
        <f t="shared" si="2338"/>
        <v>-2500.368742052553</v>
      </c>
      <c r="P11496" s="2" t="str">
        <f t="shared" si="2339"/>
        <v/>
      </c>
    </row>
    <row r="11497" spans="1:16">
      <c r="A11497" s="6">
        <v>17</v>
      </c>
      <c r="B11497" s="6">
        <v>13</v>
      </c>
      <c r="C11497" s="6">
        <v>23</v>
      </c>
      <c r="D11497" s="6">
        <f t="shared" si="2327"/>
        <v>53</v>
      </c>
      <c r="E11497" s="5">
        <f t="shared" si="2328"/>
        <v>7733.3395360392033</v>
      </c>
      <c r="F11497" s="5">
        <f t="shared" si="2329"/>
        <v>537.61930749245744</v>
      </c>
      <c r="G11497" s="5">
        <f t="shared" si="2330"/>
        <v>1377.292184868003</v>
      </c>
      <c r="H11497" s="5">
        <f t="shared" si="2331"/>
        <v>9648.2510283996635</v>
      </c>
      <c r="I11497" s="5">
        <f t="shared" si="2332"/>
        <v>720</v>
      </c>
      <c r="J11497" s="5">
        <f t="shared" si="2333"/>
        <v>8928.2510283996635</v>
      </c>
      <c r="K11497" s="2">
        <f t="shared" si="2334"/>
        <v>180004.35813193858</v>
      </c>
      <c r="L11497" s="2">
        <f t="shared" si="2335"/>
        <v>238922</v>
      </c>
      <c r="M11497" s="2">
        <f t="shared" si="2336"/>
        <v>40920</v>
      </c>
      <c r="N11497" s="6">
        <f t="shared" si="2337"/>
        <v>0</v>
      </c>
      <c r="O11497" s="2">
        <f t="shared" si="2338"/>
        <v>-2002.3581319385848</v>
      </c>
      <c r="P11497" s="2" t="str">
        <f t="shared" si="2339"/>
        <v/>
      </c>
    </row>
    <row r="11498" spans="1:16">
      <c r="A11498" s="6">
        <v>17</v>
      </c>
      <c r="B11498" s="6">
        <v>13</v>
      </c>
      <c r="C11498" s="6">
        <v>24</v>
      </c>
      <c r="D11498" s="6">
        <f t="shared" si="2327"/>
        <v>54</v>
      </c>
      <c r="E11498" s="5">
        <f t="shared" si="2328"/>
        <v>7733.3395360392033</v>
      </c>
      <c r="F11498" s="5">
        <f t="shared" si="2329"/>
        <v>537.61930749245744</v>
      </c>
      <c r="G11498" s="5">
        <f t="shared" si="2330"/>
        <v>1455.1391344474989</v>
      </c>
      <c r="H11498" s="5">
        <f t="shared" si="2331"/>
        <v>9726.0979779791596</v>
      </c>
      <c r="I11498" s="5">
        <f t="shared" si="2332"/>
        <v>720</v>
      </c>
      <c r="J11498" s="5">
        <f t="shared" si="2333"/>
        <v>9006.0979779791596</v>
      </c>
      <c r="K11498" s="2">
        <f t="shared" si="2334"/>
        <v>181355.8676732493</v>
      </c>
      <c r="L11498" s="2">
        <f t="shared" si="2335"/>
        <v>241622</v>
      </c>
      <c r="M11498" s="2">
        <f t="shared" si="2336"/>
        <v>41800</v>
      </c>
      <c r="N11498" s="6">
        <f t="shared" si="2337"/>
        <v>0</v>
      </c>
      <c r="O11498" s="2">
        <f t="shared" si="2338"/>
        <v>-1533.8676732493041</v>
      </c>
      <c r="P11498" s="2" t="str">
        <f t="shared" si="2339"/>
        <v/>
      </c>
    </row>
    <row r="11499" spans="1:16">
      <c r="A11499" s="6">
        <v>17</v>
      </c>
      <c r="B11499" s="6">
        <v>13</v>
      </c>
      <c r="C11499" s="6">
        <v>25</v>
      </c>
      <c r="D11499" s="6">
        <f t="shared" si="2327"/>
        <v>55</v>
      </c>
      <c r="E11499" s="5">
        <f t="shared" si="2328"/>
        <v>7733.3395360392033</v>
      </c>
      <c r="F11499" s="5">
        <f t="shared" si="2329"/>
        <v>537.61930749245744</v>
      </c>
      <c r="G11499" s="5">
        <f t="shared" si="2330"/>
        <v>1534.7170558625965</v>
      </c>
      <c r="H11499" s="5">
        <f t="shared" si="2331"/>
        <v>9805.6758993942567</v>
      </c>
      <c r="I11499" s="5">
        <f t="shared" si="2332"/>
        <v>720</v>
      </c>
      <c r="J11499" s="5">
        <f t="shared" si="2333"/>
        <v>9085.6758993942567</v>
      </c>
      <c r="K11499" s="2">
        <f t="shared" si="2334"/>
        <v>182737.42880892806</v>
      </c>
      <c r="L11499" s="2">
        <f t="shared" si="2335"/>
        <v>244322</v>
      </c>
      <c r="M11499" s="2">
        <f t="shared" si="2336"/>
        <v>42680</v>
      </c>
      <c r="N11499" s="6">
        <f t="shared" si="2337"/>
        <v>0</v>
      </c>
      <c r="O11499" s="2">
        <f t="shared" si="2338"/>
        <v>-1095.4288089280599</v>
      </c>
      <c r="P11499" s="2" t="str">
        <f t="shared" si="2339"/>
        <v/>
      </c>
    </row>
    <row r="11500" spans="1:16">
      <c r="A11500" s="6">
        <v>17</v>
      </c>
      <c r="B11500" s="6">
        <v>13</v>
      </c>
      <c r="C11500" s="6">
        <v>26</v>
      </c>
      <c r="D11500" s="6">
        <f t="shared" si="2327"/>
        <v>56</v>
      </c>
      <c r="E11500" s="5">
        <f t="shared" si="2328"/>
        <v>7733.3395360392033</v>
      </c>
      <c r="F11500" s="5">
        <f t="shared" si="2329"/>
        <v>537.61930749245744</v>
      </c>
      <c r="G11500" s="5">
        <f t="shared" si="2330"/>
        <v>1616.0570598233144</v>
      </c>
      <c r="H11500" s="5">
        <f t="shared" si="2331"/>
        <v>9887.0159033549753</v>
      </c>
      <c r="I11500" s="5">
        <f t="shared" si="2332"/>
        <v>720</v>
      </c>
      <c r="J11500" s="5">
        <f t="shared" si="2333"/>
        <v>9167.0159033549753</v>
      </c>
      <c r="K11500" s="2">
        <f t="shared" si="2334"/>
        <v>184149.58165546833</v>
      </c>
      <c r="L11500" s="2">
        <f t="shared" si="2335"/>
        <v>247022</v>
      </c>
      <c r="M11500" s="2">
        <f t="shared" si="2336"/>
        <v>43560</v>
      </c>
      <c r="N11500" s="6">
        <f t="shared" si="2337"/>
        <v>0</v>
      </c>
      <c r="O11500" s="2">
        <f t="shared" si="2338"/>
        <v>-687.58165546832606</v>
      </c>
      <c r="P11500" s="2" t="str">
        <f t="shared" si="2339"/>
        <v/>
      </c>
    </row>
    <row r="11501" spans="1:16">
      <c r="A11501" s="6">
        <v>17</v>
      </c>
      <c r="B11501" s="6">
        <v>13</v>
      </c>
      <c r="C11501" s="6">
        <v>27</v>
      </c>
      <c r="D11501" s="6">
        <f t="shared" si="2327"/>
        <v>57</v>
      </c>
      <c r="E11501" s="5">
        <f t="shared" si="2328"/>
        <v>7733.3395360392033</v>
      </c>
      <c r="F11501" s="5">
        <f t="shared" si="2329"/>
        <v>537.61930749245744</v>
      </c>
      <c r="G11501" s="5">
        <f t="shared" si="2330"/>
        <v>1699.1907643430709</v>
      </c>
      <c r="H11501" s="5">
        <f t="shared" si="2331"/>
        <v>9970.1496078747314</v>
      </c>
      <c r="I11501" s="5">
        <f t="shared" si="2332"/>
        <v>720</v>
      </c>
      <c r="J11501" s="5">
        <f t="shared" si="2333"/>
        <v>9250.1496078747314</v>
      </c>
      <c r="K11501" s="2">
        <f t="shared" si="2334"/>
        <v>185592.87513671408</v>
      </c>
      <c r="L11501" s="2">
        <f t="shared" si="2335"/>
        <v>249722</v>
      </c>
      <c r="M11501" s="2">
        <f t="shared" si="2336"/>
        <v>44440</v>
      </c>
      <c r="N11501" s="6">
        <f t="shared" si="2337"/>
        <v>0</v>
      </c>
      <c r="O11501" s="2">
        <f t="shared" si="2338"/>
        <v>-310.87513671407942</v>
      </c>
      <c r="P11501" s="2" t="str">
        <f t="shared" si="2339"/>
        <v/>
      </c>
    </row>
    <row r="11502" spans="1:16">
      <c r="A11502" s="6">
        <v>17</v>
      </c>
      <c r="B11502" s="6">
        <v>13</v>
      </c>
      <c r="C11502" s="6">
        <v>28</v>
      </c>
      <c r="D11502" s="6">
        <f t="shared" si="2327"/>
        <v>58</v>
      </c>
      <c r="E11502" s="5">
        <f t="shared" si="2328"/>
        <v>7733.3395360392033</v>
      </c>
      <c r="F11502" s="5">
        <f t="shared" si="2329"/>
        <v>537.61930749245744</v>
      </c>
      <c r="G11502" s="5">
        <f t="shared" si="2330"/>
        <v>1784.1503025602246</v>
      </c>
      <c r="H11502" s="5">
        <f t="shared" si="2331"/>
        <v>10055.109146091885</v>
      </c>
      <c r="I11502" s="5">
        <f t="shared" si="2332"/>
        <v>720</v>
      </c>
      <c r="J11502" s="5">
        <f t="shared" si="2333"/>
        <v>9335.1091460918851</v>
      </c>
      <c r="K11502" s="2">
        <f t="shared" si="2334"/>
        <v>187067.86711965079</v>
      </c>
      <c r="L11502" s="2">
        <f t="shared" si="2335"/>
        <v>252422</v>
      </c>
      <c r="M11502" s="2">
        <f t="shared" si="2336"/>
        <v>45320</v>
      </c>
      <c r="N11502" s="6">
        <f t="shared" si="2337"/>
        <v>0</v>
      </c>
      <c r="O11502" s="2">
        <f t="shared" si="2338"/>
        <v>34.132880349206971</v>
      </c>
      <c r="P11502" s="2" t="str">
        <f t="shared" si="2339"/>
        <v/>
      </c>
    </row>
    <row r="11503" spans="1:16">
      <c r="A11503" s="6">
        <v>17</v>
      </c>
      <c r="B11503" s="6">
        <v>13</v>
      </c>
      <c r="C11503" s="6">
        <v>29</v>
      </c>
      <c r="D11503" s="6">
        <f t="shared" si="2327"/>
        <v>59</v>
      </c>
      <c r="E11503" s="5">
        <f t="shared" si="2328"/>
        <v>7733.3395360392033</v>
      </c>
      <c r="F11503" s="5">
        <f t="shared" si="2329"/>
        <v>537.61930749245744</v>
      </c>
      <c r="G11503" s="5">
        <f t="shared" si="2330"/>
        <v>1870.9683306758782</v>
      </c>
      <c r="H11503" s="5">
        <f t="shared" si="2331"/>
        <v>10141.927174207538</v>
      </c>
      <c r="I11503" s="5">
        <f t="shared" si="2332"/>
        <v>720</v>
      </c>
      <c r="J11503" s="5">
        <f t="shared" si="2333"/>
        <v>9421.927174207538</v>
      </c>
      <c r="K11503" s="2">
        <f t="shared" si="2334"/>
        <v>188575.1245522142</v>
      </c>
      <c r="L11503" s="2">
        <f t="shared" si="2335"/>
        <v>255122</v>
      </c>
      <c r="M11503" s="2">
        <f t="shared" si="2336"/>
        <v>46200</v>
      </c>
      <c r="N11503" s="6">
        <f t="shared" si="2337"/>
        <v>0</v>
      </c>
      <c r="O11503" s="2">
        <f t="shared" si="2338"/>
        <v>346.87544778580195</v>
      </c>
      <c r="P11503" s="2" t="str">
        <f t="shared" si="2339"/>
        <v/>
      </c>
    </row>
    <row r="11504" spans="1:16">
      <c r="A11504" s="6">
        <v>17</v>
      </c>
      <c r="B11504" s="6">
        <v>13</v>
      </c>
      <c r="C11504" s="6">
        <v>30</v>
      </c>
      <c r="D11504" s="6">
        <f t="shared" si="2327"/>
        <v>60</v>
      </c>
      <c r="E11504" s="5">
        <f t="shared" si="2328"/>
        <v>7733.3395360392033</v>
      </c>
      <c r="F11504" s="5">
        <f t="shared" si="2329"/>
        <v>537.61930749245744</v>
      </c>
      <c r="G11504" s="5">
        <f t="shared" si="2330"/>
        <v>1959.6780360096488</v>
      </c>
      <c r="H11504" s="5">
        <f t="shared" si="2331"/>
        <v>10230.636879541309</v>
      </c>
      <c r="I11504" s="5">
        <f t="shared" si="2332"/>
        <v>720</v>
      </c>
      <c r="J11504" s="5">
        <f t="shared" si="2333"/>
        <v>9510.6368795413091</v>
      </c>
      <c r="K11504" s="2">
        <f t="shared" si="2334"/>
        <v>190115.22360314772</v>
      </c>
      <c r="L11504" s="2">
        <f t="shared" si="2335"/>
        <v>257822</v>
      </c>
      <c r="M11504" s="2">
        <f t="shared" si="2336"/>
        <v>47080</v>
      </c>
      <c r="N11504" s="6">
        <f t="shared" si="2337"/>
        <v>0</v>
      </c>
      <c r="O11504" s="2">
        <f t="shared" si="2338"/>
        <v>626.77639685227768</v>
      </c>
      <c r="P11504" s="2" t="str">
        <f t="shared" si="2339"/>
        <v/>
      </c>
    </row>
    <row r="11505" spans="1:16">
      <c r="A11505" s="6">
        <v>17</v>
      </c>
      <c r="B11505" s="6">
        <v>14</v>
      </c>
      <c r="C11505" s="6">
        <v>0</v>
      </c>
      <c r="D11505" s="6">
        <f t="shared" si="2327"/>
        <v>31</v>
      </c>
      <c r="E11505" s="5">
        <f t="shared" si="2328"/>
        <v>7733.3395360392033</v>
      </c>
      <c r="F11505" s="5">
        <f t="shared" si="2329"/>
        <v>593.44900480898184</v>
      </c>
      <c r="G11505" s="5">
        <f t="shared" si="2330"/>
        <v>0</v>
      </c>
      <c r="H11505" s="5">
        <f t="shared" si="2331"/>
        <v>8326.7885408481852</v>
      </c>
      <c r="I11505" s="5">
        <f t="shared" si="2332"/>
        <v>720</v>
      </c>
      <c r="J11505" s="5">
        <f t="shared" si="2333"/>
        <v>7606.7885408481852</v>
      </c>
      <c r="K11505" s="2">
        <f t="shared" si="2334"/>
        <v>157062.30105639211</v>
      </c>
      <c r="L11505" s="2">
        <f t="shared" si="2335"/>
        <v>178916</v>
      </c>
      <c r="M11505" s="2">
        <f t="shared" si="2336"/>
        <v>21120</v>
      </c>
      <c r="N11505" s="6">
        <f t="shared" si="2337"/>
        <v>0</v>
      </c>
      <c r="O11505" s="2">
        <f t="shared" si="2338"/>
        <v>-19266.301056392113</v>
      </c>
      <c r="P11505" s="2" t="str">
        <f t="shared" si="2339"/>
        <v/>
      </c>
    </row>
    <row r="11506" spans="1:16">
      <c r="A11506" s="6">
        <v>17</v>
      </c>
      <c r="B11506" s="6">
        <v>14</v>
      </c>
      <c r="C11506" s="6">
        <v>1</v>
      </c>
      <c r="D11506" s="6">
        <f t="shared" si="2327"/>
        <v>32</v>
      </c>
      <c r="E11506" s="5">
        <f t="shared" si="2328"/>
        <v>7733.3395360392033</v>
      </c>
      <c r="F11506" s="5">
        <f t="shared" si="2329"/>
        <v>593.44900480898184</v>
      </c>
      <c r="G11506" s="5">
        <f t="shared" si="2330"/>
        <v>45.5625</v>
      </c>
      <c r="H11506" s="5">
        <f t="shared" si="2331"/>
        <v>8372.3510408481852</v>
      </c>
      <c r="I11506" s="5">
        <f t="shared" si="2332"/>
        <v>720</v>
      </c>
      <c r="J11506" s="5">
        <f t="shared" si="2333"/>
        <v>7652.3510408481852</v>
      </c>
      <c r="K11506" s="2">
        <f t="shared" si="2334"/>
        <v>157853.31668139211</v>
      </c>
      <c r="L11506" s="2">
        <f t="shared" si="2335"/>
        <v>181616</v>
      </c>
      <c r="M11506" s="2">
        <f t="shared" si="2336"/>
        <v>22000</v>
      </c>
      <c r="N11506" s="6">
        <f t="shared" si="2337"/>
        <v>0</v>
      </c>
      <c r="O11506" s="2">
        <f t="shared" si="2338"/>
        <v>-18237.316681392113</v>
      </c>
      <c r="P11506" s="2" t="str">
        <f t="shared" si="2339"/>
        <v/>
      </c>
    </row>
    <row r="11507" spans="1:16">
      <c r="A11507" s="6">
        <v>17</v>
      </c>
      <c r="B11507" s="6">
        <v>14</v>
      </c>
      <c r="C11507" s="6">
        <v>2</v>
      </c>
      <c r="D11507" s="6">
        <f t="shared" si="2327"/>
        <v>33</v>
      </c>
      <c r="E11507" s="5">
        <f t="shared" si="2328"/>
        <v>7733.3395360392033</v>
      </c>
      <c r="F11507" s="5">
        <f t="shared" si="2329"/>
        <v>593.44900480898184</v>
      </c>
      <c r="G11507" s="5">
        <f t="shared" si="2330"/>
        <v>92.264062499999994</v>
      </c>
      <c r="H11507" s="5">
        <f t="shared" si="2331"/>
        <v>8419.0526033481856</v>
      </c>
      <c r="I11507" s="5">
        <f t="shared" si="2332"/>
        <v>720</v>
      </c>
      <c r="J11507" s="5">
        <f t="shared" si="2333"/>
        <v>7699.0526033481856</v>
      </c>
      <c r="K11507" s="2">
        <f t="shared" si="2334"/>
        <v>158664.10769701711</v>
      </c>
      <c r="L11507" s="2">
        <f t="shared" si="2335"/>
        <v>184316</v>
      </c>
      <c r="M11507" s="2">
        <f t="shared" si="2336"/>
        <v>22880</v>
      </c>
      <c r="N11507" s="6">
        <f t="shared" si="2337"/>
        <v>0</v>
      </c>
      <c r="O11507" s="2">
        <f t="shared" si="2338"/>
        <v>-17228.107697017113</v>
      </c>
      <c r="P11507" s="2" t="str">
        <f t="shared" si="2339"/>
        <v/>
      </c>
    </row>
    <row r="11508" spans="1:16">
      <c r="A11508" s="6">
        <v>17</v>
      </c>
      <c r="B11508" s="6">
        <v>14</v>
      </c>
      <c r="C11508" s="6">
        <v>3</v>
      </c>
      <c r="D11508" s="6">
        <f t="shared" si="2327"/>
        <v>34</v>
      </c>
      <c r="E11508" s="5">
        <f t="shared" si="2328"/>
        <v>7733.3395360392033</v>
      </c>
      <c r="F11508" s="5">
        <f t="shared" si="2329"/>
        <v>593.44900480898184</v>
      </c>
      <c r="G11508" s="5">
        <f t="shared" si="2330"/>
        <v>140.12604492187498</v>
      </c>
      <c r="H11508" s="5">
        <f t="shared" si="2331"/>
        <v>8466.9145857700605</v>
      </c>
      <c r="I11508" s="5">
        <f t="shared" si="2332"/>
        <v>720</v>
      </c>
      <c r="J11508" s="5">
        <f t="shared" si="2333"/>
        <v>7746.9145857700605</v>
      </c>
      <c r="K11508" s="2">
        <f t="shared" si="2334"/>
        <v>159495.04489184133</v>
      </c>
      <c r="L11508" s="2">
        <f t="shared" si="2335"/>
        <v>187016</v>
      </c>
      <c r="M11508" s="2">
        <f t="shared" si="2336"/>
        <v>23760</v>
      </c>
      <c r="N11508" s="6">
        <f t="shared" si="2337"/>
        <v>0</v>
      </c>
      <c r="O11508" s="2">
        <f t="shared" si="2338"/>
        <v>-16239.044891841331</v>
      </c>
      <c r="P11508" s="2" t="str">
        <f t="shared" si="2339"/>
        <v/>
      </c>
    </row>
    <row r="11509" spans="1:16">
      <c r="A11509" s="6">
        <v>17</v>
      </c>
      <c r="B11509" s="6">
        <v>14</v>
      </c>
      <c r="C11509" s="6">
        <v>4</v>
      </c>
      <c r="D11509" s="6">
        <f t="shared" si="2327"/>
        <v>35</v>
      </c>
      <c r="E11509" s="5">
        <f t="shared" si="2328"/>
        <v>7733.3395360392033</v>
      </c>
      <c r="F11509" s="5">
        <f t="shared" si="2329"/>
        <v>593.44900480898184</v>
      </c>
      <c r="G11509" s="5">
        <f t="shared" si="2330"/>
        <v>189.17016064453125</v>
      </c>
      <c r="H11509" s="5">
        <f t="shared" si="2331"/>
        <v>8515.9587014927165</v>
      </c>
      <c r="I11509" s="5">
        <f t="shared" si="2332"/>
        <v>720</v>
      </c>
      <c r="J11509" s="5">
        <f t="shared" si="2333"/>
        <v>7795.9587014927165</v>
      </c>
      <c r="K11509" s="2">
        <f t="shared" si="2334"/>
        <v>160346.50523424856</v>
      </c>
      <c r="L11509" s="2">
        <f t="shared" si="2335"/>
        <v>189716</v>
      </c>
      <c r="M11509" s="2">
        <f t="shared" si="2336"/>
        <v>24640</v>
      </c>
      <c r="N11509" s="6">
        <f t="shared" si="2337"/>
        <v>0</v>
      </c>
      <c r="O11509" s="2">
        <f t="shared" si="2338"/>
        <v>-15270.505234248558</v>
      </c>
      <c r="P11509" s="2" t="str">
        <f t="shared" si="2339"/>
        <v/>
      </c>
    </row>
    <row r="11510" spans="1:16">
      <c r="A11510" s="6">
        <v>17</v>
      </c>
      <c r="B11510" s="6">
        <v>14</v>
      </c>
      <c r="C11510" s="6">
        <v>5</v>
      </c>
      <c r="D11510" s="6">
        <f t="shared" si="2327"/>
        <v>36</v>
      </c>
      <c r="E11510" s="5">
        <f t="shared" si="2328"/>
        <v>7733.3395360392033</v>
      </c>
      <c r="F11510" s="5">
        <f t="shared" si="2329"/>
        <v>593.44900480898184</v>
      </c>
      <c r="G11510" s="5">
        <f t="shared" si="2330"/>
        <v>239.41848456573481</v>
      </c>
      <c r="H11510" s="5">
        <f t="shared" si="2331"/>
        <v>8566.2070254139198</v>
      </c>
      <c r="I11510" s="5">
        <f t="shared" si="2332"/>
        <v>720</v>
      </c>
      <c r="J11510" s="5">
        <f t="shared" si="2333"/>
        <v>7846.2070254139198</v>
      </c>
      <c r="K11510" s="2">
        <f t="shared" si="2334"/>
        <v>161218.87196899165</v>
      </c>
      <c r="L11510" s="2">
        <f t="shared" si="2335"/>
        <v>192416</v>
      </c>
      <c r="M11510" s="2">
        <f t="shared" si="2336"/>
        <v>25520</v>
      </c>
      <c r="N11510" s="6">
        <f t="shared" si="2337"/>
        <v>0</v>
      </c>
      <c r="O11510" s="2">
        <f t="shared" si="2338"/>
        <v>-14322.871968991647</v>
      </c>
      <c r="P11510" s="2" t="str">
        <f t="shared" si="2339"/>
        <v/>
      </c>
    </row>
    <row r="11511" spans="1:16">
      <c r="A11511" s="6">
        <v>17</v>
      </c>
      <c r="B11511" s="6">
        <v>14</v>
      </c>
      <c r="C11511" s="6">
        <v>6</v>
      </c>
      <c r="D11511" s="6">
        <f t="shared" si="2327"/>
        <v>37</v>
      </c>
      <c r="E11511" s="5">
        <f t="shared" si="2328"/>
        <v>7733.3395360392033</v>
      </c>
      <c r="F11511" s="5">
        <f t="shared" si="2329"/>
        <v>593.44900480898184</v>
      </c>
      <c r="G11511" s="5">
        <f t="shared" si="2330"/>
        <v>290.89345874736784</v>
      </c>
      <c r="H11511" s="5">
        <f t="shared" si="2331"/>
        <v>8617.6819995955539</v>
      </c>
      <c r="I11511" s="5">
        <f t="shared" si="2332"/>
        <v>720</v>
      </c>
      <c r="J11511" s="5">
        <f t="shared" si="2333"/>
        <v>7897.6819995955539</v>
      </c>
      <c r="K11511" s="2">
        <f t="shared" si="2334"/>
        <v>162112.53471520057</v>
      </c>
      <c r="L11511" s="2">
        <f t="shared" si="2335"/>
        <v>195116</v>
      </c>
      <c r="M11511" s="2">
        <f t="shared" si="2336"/>
        <v>26400</v>
      </c>
      <c r="N11511" s="6">
        <f t="shared" si="2337"/>
        <v>0</v>
      </c>
      <c r="O11511" s="2">
        <f t="shared" si="2338"/>
        <v>-13396.534715200571</v>
      </c>
      <c r="P11511" s="2" t="str">
        <f t="shared" si="2339"/>
        <v/>
      </c>
    </row>
    <row r="11512" spans="1:16">
      <c r="A11512" s="6">
        <v>17</v>
      </c>
      <c r="B11512" s="6">
        <v>14</v>
      </c>
      <c r="C11512" s="6">
        <v>7</v>
      </c>
      <c r="D11512" s="6">
        <f t="shared" si="2327"/>
        <v>38</v>
      </c>
      <c r="E11512" s="5">
        <f t="shared" si="2328"/>
        <v>7733.3395360392033</v>
      </c>
      <c r="F11512" s="5">
        <f t="shared" si="2329"/>
        <v>593.44900480898184</v>
      </c>
      <c r="G11512" s="5">
        <f t="shared" si="2330"/>
        <v>343.61789814532818</v>
      </c>
      <c r="H11512" s="5">
        <f t="shared" si="2331"/>
        <v>8670.4064389935138</v>
      </c>
      <c r="I11512" s="5">
        <f t="shared" si="2332"/>
        <v>720</v>
      </c>
      <c r="J11512" s="5">
        <f t="shared" si="2333"/>
        <v>7950.4064389935138</v>
      </c>
      <c r="K11512" s="2">
        <f t="shared" si="2334"/>
        <v>163027.8895658596</v>
      </c>
      <c r="L11512" s="2">
        <f t="shared" si="2335"/>
        <v>197816</v>
      </c>
      <c r="M11512" s="2">
        <f t="shared" si="2336"/>
        <v>27280</v>
      </c>
      <c r="N11512" s="6">
        <f t="shared" si="2337"/>
        <v>0</v>
      </c>
      <c r="O11512" s="2">
        <f t="shared" si="2338"/>
        <v>-12491.889565859601</v>
      </c>
      <c r="P11512" s="2" t="str">
        <f t="shared" si="2339"/>
        <v/>
      </c>
    </row>
    <row r="11513" spans="1:16">
      <c r="A11513" s="6">
        <v>17</v>
      </c>
      <c r="B11513" s="6">
        <v>14</v>
      </c>
      <c r="C11513" s="6">
        <v>8</v>
      </c>
      <c r="D11513" s="6">
        <f t="shared" si="2327"/>
        <v>39</v>
      </c>
      <c r="E11513" s="5">
        <f t="shared" si="2328"/>
        <v>7733.3395360392033</v>
      </c>
      <c r="F11513" s="5">
        <f t="shared" si="2329"/>
        <v>593.44900480898184</v>
      </c>
      <c r="G11513" s="5">
        <f t="shared" si="2330"/>
        <v>397.61499642530839</v>
      </c>
      <c r="H11513" s="5">
        <f t="shared" si="2331"/>
        <v>8724.4035372734943</v>
      </c>
      <c r="I11513" s="5">
        <f t="shared" si="2332"/>
        <v>720</v>
      </c>
      <c r="J11513" s="5">
        <f t="shared" si="2333"/>
        <v>8004.4035372734943</v>
      </c>
      <c r="K11513" s="2">
        <f t="shared" si="2334"/>
        <v>163965.33918877595</v>
      </c>
      <c r="L11513" s="2">
        <f t="shared" si="2335"/>
        <v>200516</v>
      </c>
      <c r="M11513" s="2">
        <f t="shared" si="2336"/>
        <v>28160</v>
      </c>
      <c r="N11513" s="6">
        <f t="shared" si="2337"/>
        <v>0</v>
      </c>
      <c r="O11513" s="2">
        <f t="shared" si="2338"/>
        <v>-11609.33918877595</v>
      </c>
      <c r="P11513" s="2" t="str">
        <f t="shared" si="2339"/>
        <v/>
      </c>
    </row>
    <row r="11514" spans="1:16">
      <c r="A11514" s="6">
        <v>17</v>
      </c>
      <c r="B11514" s="6">
        <v>14</v>
      </c>
      <c r="C11514" s="6">
        <v>9</v>
      </c>
      <c r="D11514" s="6">
        <f t="shared" si="2327"/>
        <v>40</v>
      </c>
      <c r="E11514" s="5">
        <f t="shared" si="2328"/>
        <v>7733.3395360392033</v>
      </c>
      <c r="F11514" s="5">
        <f t="shared" si="2329"/>
        <v>593.44900480898184</v>
      </c>
      <c r="G11514" s="5">
        <f t="shared" si="2330"/>
        <v>452.90833186570285</v>
      </c>
      <c r="H11514" s="5">
        <f t="shared" si="2331"/>
        <v>8779.6968727138883</v>
      </c>
      <c r="I11514" s="5">
        <f t="shared" si="2332"/>
        <v>720</v>
      </c>
      <c r="J11514" s="5">
        <f t="shared" si="2333"/>
        <v>8059.6968727138883</v>
      </c>
      <c r="K11514" s="2">
        <f t="shared" si="2334"/>
        <v>164925.29292906055</v>
      </c>
      <c r="L11514" s="2">
        <f t="shared" si="2335"/>
        <v>203216</v>
      </c>
      <c r="M11514" s="2">
        <f t="shared" si="2336"/>
        <v>29040</v>
      </c>
      <c r="N11514" s="6">
        <f t="shared" si="2337"/>
        <v>0</v>
      </c>
      <c r="O11514" s="2">
        <f t="shared" si="2338"/>
        <v>-10749.292929060553</v>
      </c>
      <c r="P11514" s="2" t="str">
        <f t="shared" si="2339"/>
        <v/>
      </c>
    </row>
    <row r="11515" spans="1:16">
      <c r="A11515" s="6">
        <v>17</v>
      </c>
      <c r="B11515" s="6">
        <v>14</v>
      </c>
      <c r="C11515" s="6">
        <v>10</v>
      </c>
      <c r="D11515" s="6">
        <f t="shared" si="2327"/>
        <v>41</v>
      </c>
      <c r="E11515" s="5">
        <f t="shared" si="2328"/>
        <v>7733.3395360392033</v>
      </c>
      <c r="F11515" s="5">
        <f t="shared" si="2329"/>
        <v>593.44900480898184</v>
      </c>
      <c r="G11515" s="5">
        <f t="shared" si="2330"/>
        <v>509.52187334891573</v>
      </c>
      <c r="H11515" s="5">
        <f t="shared" si="2331"/>
        <v>8836.3104141971016</v>
      </c>
      <c r="I11515" s="5">
        <f t="shared" si="2332"/>
        <v>720</v>
      </c>
      <c r="J11515" s="5">
        <f t="shared" si="2333"/>
        <v>8116.3104141971016</v>
      </c>
      <c r="K11515" s="2">
        <f t="shared" si="2334"/>
        <v>165908.16691314412</v>
      </c>
      <c r="L11515" s="2">
        <f t="shared" si="2335"/>
        <v>205916</v>
      </c>
      <c r="M11515" s="2">
        <f t="shared" si="2336"/>
        <v>29920</v>
      </c>
      <c r="N11515" s="6">
        <f t="shared" si="2337"/>
        <v>0</v>
      </c>
      <c r="O11515" s="2">
        <f t="shared" si="2338"/>
        <v>-9912.1669131441158</v>
      </c>
      <c r="P11515" s="2" t="str">
        <f t="shared" si="2339"/>
        <v/>
      </c>
    </row>
    <row r="11516" spans="1:16">
      <c r="A11516" s="6">
        <v>17</v>
      </c>
      <c r="B11516" s="6">
        <v>14</v>
      </c>
      <c r="C11516" s="6">
        <v>11</v>
      </c>
      <c r="D11516" s="6">
        <f t="shared" si="2327"/>
        <v>42</v>
      </c>
      <c r="E11516" s="5">
        <f t="shared" si="2328"/>
        <v>7733.3395360392033</v>
      </c>
      <c r="F11516" s="5">
        <f t="shared" si="2329"/>
        <v>593.44900480898184</v>
      </c>
      <c r="G11516" s="5">
        <f t="shared" si="2330"/>
        <v>567.47998644235474</v>
      </c>
      <c r="H11516" s="5">
        <f t="shared" si="2331"/>
        <v>8894.2685272905401</v>
      </c>
      <c r="I11516" s="5">
        <f t="shared" si="2332"/>
        <v>720</v>
      </c>
      <c r="J11516" s="5">
        <f t="shared" si="2333"/>
        <v>8174.2685272905401</v>
      </c>
      <c r="K11516" s="2">
        <f t="shared" si="2334"/>
        <v>166914.38415434965</v>
      </c>
      <c r="L11516" s="2">
        <f t="shared" si="2335"/>
        <v>208616</v>
      </c>
      <c r="M11516" s="2">
        <f t="shared" si="2336"/>
        <v>30800</v>
      </c>
      <c r="N11516" s="6">
        <f t="shared" si="2337"/>
        <v>0</v>
      </c>
      <c r="O11516" s="2">
        <f t="shared" si="2338"/>
        <v>-9098.3841543496528</v>
      </c>
      <c r="P11516" s="2" t="str">
        <f t="shared" si="2339"/>
        <v/>
      </c>
    </row>
    <row r="11517" spans="1:16">
      <c r="A11517" s="6">
        <v>17</v>
      </c>
      <c r="B11517" s="6">
        <v>14</v>
      </c>
      <c r="C11517" s="6">
        <v>12</v>
      </c>
      <c r="D11517" s="6">
        <f t="shared" si="2327"/>
        <v>43</v>
      </c>
      <c r="E11517" s="5">
        <f t="shared" si="2328"/>
        <v>7733.3395360392033</v>
      </c>
      <c r="F11517" s="5">
        <f t="shared" si="2329"/>
        <v>593.44900480898184</v>
      </c>
      <c r="G11517" s="5">
        <f t="shared" si="2330"/>
        <v>626.80743957041921</v>
      </c>
      <c r="H11517" s="5">
        <f t="shared" si="2331"/>
        <v>8953.5959804186041</v>
      </c>
      <c r="I11517" s="5">
        <f t="shared" si="2332"/>
        <v>720</v>
      </c>
      <c r="J11517" s="5">
        <f t="shared" si="2333"/>
        <v>8233.5959804186041</v>
      </c>
      <c r="K11517" s="2">
        <f t="shared" si="2334"/>
        <v>167944.3746600452</v>
      </c>
      <c r="L11517" s="2">
        <f t="shared" si="2335"/>
        <v>211316</v>
      </c>
      <c r="M11517" s="2">
        <f t="shared" si="2336"/>
        <v>31680</v>
      </c>
      <c r="N11517" s="6">
        <f t="shared" si="2337"/>
        <v>0</v>
      </c>
      <c r="O11517" s="2">
        <f t="shared" si="2338"/>
        <v>-8308.3746600451996</v>
      </c>
      <c r="P11517" s="2" t="str">
        <f t="shared" si="2339"/>
        <v/>
      </c>
    </row>
    <row r="11518" spans="1:16">
      <c r="A11518" s="6">
        <v>17</v>
      </c>
      <c r="B11518" s="6">
        <v>14</v>
      </c>
      <c r="C11518" s="6">
        <v>13</v>
      </c>
      <c r="D11518" s="6">
        <f t="shared" si="2327"/>
        <v>44</v>
      </c>
      <c r="E11518" s="5">
        <f t="shared" si="2328"/>
        <v>7733.3395360392033</v>
      </c>
      <c r="F11518" s="5">
        <f t="shared" si="2329"/>
        <v>593.44900480898184</v>
      </c>
      <c r="G11518" s="5">
        <f t="shared" si="2330"/>
        <v>687.52941027880343</v>
      </c>
      <c r="H11518" s="5">
        <f t="shared" si="2331"/>
        <v>9014.3179511269882</v>
      </c>
      <c r="I11518" s="5">
        <f t="shared" si="2332"/>
        <v>720</v>
      </c>
      <c r="J11518" s="5">
        <f t="shared" si="2333"/>
        <v>8294.3179511269882</v>
      </c>
      <c r="K11518" s="2">
        <f t="shared" si="2334"/>
        <v>168998.57554039909</v>
      </c>
      <c r="L11518" s="2">
        <f t="shared" si="2335"/>
        <v>214016</v>
      </c>
      <c r="M11518" s="2">
        <f t="shared" si="2336"/>
        <v>32560</v>
      </c>
      <c r="N11518" s="6">
        <f t="shared" si="2337"/>
        <v>0</v>
      </c>
      <c r="O11518" s="2">
        <f t="shared" si="2338"/>
        <v>-7542.5755403990916</v>
      </c>
      <c r="P11518" s="2" t="str">
        <f t="shared" si="2339"/>
        <v/>
      </c>
    </row>
    <row r="11519" spans="1:16">
      <c r="A11519" s="6">
        <v>17</v>
      </c>
      <c r="B11519" s="6">
        <v>14</v>
      </c>
      <c r="C11519" s="6">
        <v>14</v>
      </c>
      <c r="D11519" s="6">
        <f t="shared" si="2327"/>
        <v>45</v>
      </c>
      <c r="E11519" s="5">
        <f t="shared" si="2328"/>
        <v>7733.3395360392033</v>
      </c>
      <c r="F11519" s="5">
        <f t="shared" si="2329"/>
        <v>593.44900480898184</v>
      </c>
      <c r="G11519" s="5">
        <f t="shared" si="2330"/>
        <v>749.67149159246469</v>
      </c>
      <c r="H11519" s="5">
        <f t="shared" si="2331"/>
        <v>9076.4600324406492</v>
      </c>
      <c r="I11519" s="5">
        <f t="shared" si="2332"/>
        <v>720</v>
      </c>
      <c r="J11519" s="5">
        <f t="shared" si="2333"/>
        <v>8356.4600324406492</v>
      </c>
      <c r="K11519" s="2">
        <f t="shared" si="2334"/>
        <v>170077.43111876128</v>
      </c>
      <c r="L11519" s="2">
        <f t="shared" si="2335"/>
        <v>216716</v>
      </c>
      <c r="M11519" s="2">
        <f t="shared" si="2336"/>
        <v>33440</v>
      </c>
      <c r="N11519" s="6">
        <f t="shared" si="2337"/>
        <v>0</v>
      </c>
      <c r="O11519" s="2">
        <f t="shared" si="2338"/>
        <v>-6801.4311187612766</v>
      </c>
      <c r="P11519" s="2" t="str">
        <f t="shared" si="2339"/>
        <v/>
      </c>
    </row>
    <row r="11520" spans="1:16">
      <c r="A11520" s="6">
        <v>17</v>
      </c>
      <c r="B11520" s="6">
        <v>14</v>
      </c>
      <c r="C11520" s="6">
        <v>15</v>
      </c>
      <c r="D11520" s="6">
        <f t="shared" si="2327"/>
        <v>46</v>
      </c>
      <c r="E11520" s="5">
        <f t="shared" si="2328"/>
        <v>7733.3395360392033</v>
      </c>
      <c r="F11520" s="5">
        <f t="shared" si="2329"/>
        <v>593.44900480898184</v>
      </c>
      <c r="G11520" s="5">
        <f t="shared" si="2330"/>
        <v>813.25969846861108</v>
      </c>
      <c r="H11520" s="5">
        <f t="shared" si="2331"/>
        <v>9140.0482393167968</v>
      </c>
      <c r="I11520" s="5">
        <f t="shared" si="2332"/>
        <v>720</v>
      </c>
      <c r="J11520" s="5">
        <f t="shared" si="2333"/>
        <v>8420.0482393167968</v>
      </c>
      <c r="K11520" s="2">
        <f t="shared" si="2334"/>
        <v>171181.39304369438</v>
      </c>
      <c r="L11520" s="2">
        <f t="shared" si="2335"/>
        <v>219416</v>
      </c>
      <c r="M11520" s="2">
        <f t="shared" si="2336"/>
        <v>34320</v>
      </c>
      <c r="N11520" s="6">
        <f t="shared" si="2337"/>
        <v>0</v>
      </c>
      <c r="O11520" s="2">
        <f t="shared" si="2338"/>
        <v>-6085.3930436943774</v>
      </c>
      <c r="P11520" s="2" t="str">
        <f t="shared" si="2339"/>
        <v/>
      </c>
    </row>
    <row r="11521" spans="1:16">
      <c r="A11521" s="6">
        <v>17</v>
      </c>
      <c r="B11521" s="6">
        <v>14</v>
      </c>
      <c r="C11521" s="6">
        <v>16</v>
      </c>
      <c r="D11521" s="6">
        <f t="shared" si="2327"/>
        <v>47</v>
      </c>
      <c r="E11521" s="5">
        <f t="shared" si="2328"/>
        <v>7733.3395360392033</v>
      </c>
      <c r="F11521" s="5">
        <f t="shared" si="2329"/>
        <v>593.44900480898184</v>
      </c>
      <c r="G11521" s="5">
        <f t="shared" si="2330"/>
        <v>878.32047434610013</v>
      </c>
      <c r="H11521" s="5">
        <f t="shared" si="2331"/>
        <v>9205.1090151942844</v>
      </c>
      <c r="I11521" s="5">
        <f t="shared" si="2332"/>
        <v>720</v>
      </c>
      <c r="J11521" s="5">
        <f t="shared" si="2333"/>
        <v>8485.1090151942844</v>
      </c>
      <c r="K11521" s="2">
        <f t="shared" si="2334"/>
        <v>172310.92040267854</v>
      </c>
      <c r="L11521" s="2">
        <f t="shared" si="2335"/>
        <v>222116</v>
      </c>
      <c r="M11521" s="2">
        <f t="shared" si="2336"/>
        <v>35200</v>
      </c>
      <c r="N11521" s="6">
        <f t="shared" si="2337"/>
        <v>0</v>
      </c>
      <c r="O11521" s="2">
        <f t="shared" si="2338"/>
        <v>-5394.9204026785446</v>
      </c>
      <c r="P11521" s="2" t="str">
        <f t="shared" si="2339"/>
        <v/>
      </c>
    </row>
    <row r="11522" spans="1:16">
      <c r="A11522" s="6">
        <v>17</v>
      </c>
      <c r="B11522" s="6">
        <v>14</v>
      </c>
      <c r="C11522" s="6">
        <v>17</v>
      </c>
      <c r="D11522" s="6">
        <f t="shared" si="2327"/>
        <v>48</v>
      </c>
      <c r="E11522" s="5">
        <f t="shared" si="2328"/>
        <v>7733.3395360392033</v>
      </c>
      <c r="F11522" s="5">
        <f t="shared" si="2329"/>
        <v>593.44900480898184</v>
      </c>
      <c r="G11522" s="5">
        <f t="shared" si="2330"/>
        <v>944.88069779264049</v>
      </c>
      <c r="H11522" s="5">
        <f t="shared" si="2331"/>
        <v>9271.6692386408249</v>
      </c>
      <c r="I11522" s="5">
        <f t="shared" si="2332"/>
        <v>720</v>
      </c>
      <c r="J11522" s="5">
        <f t="shared" si="2333"/>
        <v>8551.6692386408249</v>
      </c>
      <c r="K11522" s="2">
        <f t="shared" si="2334"/>
        <v>173466.47983751431</v>
      </c>
      <c r="L11522" s="2">
        <f t="shared" si="2335"/>
        <v>224816</v>
      </c>
      <c r="M11522" s="2">
        <f t="shared" si="2336"/>
        <v>36080</v>
      </c>
      <c r="N11522" s="6">
        <f t="shared" si="2337"/>
        <v>0</v>
      </c>
      <c r="O11522" s="2">
        <f t="shared" si="2338"/>
        <v>-4730.4798375143146</v>
      </c>
      <c r="P11522" s="2" t="str">
        <f t="shared" si="2339"/>
        <v/>
      </c>
    </row>
    <row r="11523" spans="1:16">
      <c r="A11523" s="6">
        <v>17</v>
      </c>
      <c r="B11523" s="6">
        <v>14</v>
      </c>
      <c r="C11523" s="6">
        <v>18</v>
      </c>
      <c r="D11523" s="6">
        <f t="shared" si="2327"/>
        <v>49</v>
      </c>
      <c r="E11523" s="5">
        <f t="shared" si="2328"/>
        <v>7733.3395360392033</v>
      </c>
      <c r="F11523" s="5">
        <f t="shared" si="2329"/>
        <v>593.44900480898184</v>
      </c>
      <c r="G11523" s="5">
        <f t="shared" si="2330"/>
        <v>1012.9676892512279</v>
      </c>
      <c r="H11523" s="5">
        <f t="shared" si="2331"/>
        <v>9339.7562300994123</v>
      </c>
      <c r="I11523" s="5">
        <f t="shared" si="2332"/>
        <v>720</v>
      </c>
      <c r="J11523" s="5">
        <f t="shared" si="2333"/>
        <v>8619.7562300994123</v>
      </c>
      <c r="K11523" s="2">
        <f t="shared" si="2334"/>
        <v>174648.54566144812</v>
      </c>
      <c r="L11523" s="2">
        <f t="shared" si="2335"/>
        <v>227516</v>
      </c>
      <c r="M11523" s="2">
        <f t="shared" si="2336"/>
        <v>36960</v>
      </c>
      <c r="N11523" s="6">
        <f t="shared" si="2337"/>
        <v>0</v>
      </c>
      <c r="O11523" s="2">
        <f t="shared" si="2338"/>
        <v>-4092.5456614481227</v>
      </c>
      <c r="P11523" s="2" t="str">
        <f t="shared" si="2339"/>
        <v/>
      </c>
    </row>
    <row r="11524" spans="1:16">
      <c r="A11524" s="6">
        <v>17</v>
      </c>
      <c r="B11524" s="6">
        <v>14</v>
      </c>
      <c r="C11524" s="6">
        <v>19</v>
      </c>
      <c r="D11524" s="6">
        <f t="shared" ref="D11524:D11587" si="2340">A11524+B11524+C11524</f>
        <v>50</v>
      </c>
      <c r="E11524" s="5">
        <f t="shared" ref="E11524:E11587" si="2341">IF(A11524=0,0,A11524*LABOR_HRS_WK_TOM*SEASON_WEEKS*(1+DIM_PCT_TOM)^A11524)</f>
        <v>7733.3395360392033</v>
      </c>
      <c r="F11524" s="5">
        <f t="shared" ref="F11524:F11587" si="2342">IF(B11524=0,0,B11524*LABOR_HRS_WK_CAR*SEASON_WEEKS*(1+DIM_PCT_CAR)^B11524)</f>
        <v>593.44900480898184</v>
      </c>
      <c r="G11524" s="5">
        <f t="shared" ref="G11524:G11587" si="2343">IF(C11524=0,0,C11524*LABOR_HRS_WK_MES*SEASON_WEEKS*(1+DIM_PCT_MES)^C11524)</f>
        <v>1082.6092178872495</v>
      </c>
      <c r="H11524" s="5">
        <f t="shared" ref="H11524:H11587" si="2344">E11524+F11524+G11524</f>
        <v>9409.3977587354348</v>
      </c>
      <c r="I11524" s="5">
        <f t="shared" ref="I11524:I11587" si="2345">MIN(H11524,FARMER_HRS)</f>
        <v>720</v>
      </c>
      <c r="J11524" s="5">
        <f t="shared" ref="J11524:J11587" si="2346">MAX(0,H11524-FARMER_HRS)</f>
        <v>8689.3977587354348</v>
      </c>
      <c r="K11524" s="2">
        <f t="shared" ref="K11524:K11587" si="2347">I11524*FARMER_RATE+J11524*TEMP_WORKER_RATE</f>
        <v>175857.59997804574</v>
      </c>
      <c r="L11524" s="2">
        <f t="shared" ref="L11524:L11587" si="2348">A11524*PRICE_TOM+B11524*PRICE_CAR+C11524*PRICE_MES</f>
        <v>230216</v>
      </c>
      <c r="M11524" s="2">
        <f t="shared" ref="M11524:M11587" si="2349">A11524*FERT_BED_TOM+B11524*FERT_BED_CAR+C11524*FERT_BED_MES</f>
        <v>37840</v>
      </c>
      <c r="N11524" s="6">
        <f t="shared" ref="N11524:N11587" si="2350">IF(AND(D11524&lt;=TOTAL_BEDS,J11524&lt;=TEMP_WORKER_MAX*TEMP_WORKER_HRS),1,0)</f>
        <v>0</v>
      </c>
      <c r="O11524" s="2">
        <f t="shared" ref="O11524:O11587" si="2351">L11524-M11524-K11524-FIXED_COSTS</f>
        <v>-3481.599978045735</v>
      </c>
      <c r="P11524" s="2" t="str">
        <f t="shared" ref="P11524:P11587" si="2352">IF(N11524=1,O11524,"")</f>
        <v/>
      </c>
    </row>
    <row r="11525" spans="1:16">
      <c r="A11525" s="6">
        <v>17</v>
      </c>
      <c r="B11525" s="6">
        <v>14</v>
      </c>
      <c r="C11525" s="6">
        <v>20</v>
      </c>
      <c r="D11525" s="6">
        <f t="shared" si="2340"/>
        <v>51</v>
      </c>
      <c r="E11525" s="5">
        <f t="shared" si="2341"/>
        <v>7733.3395360392033</v>
      </c>
      <c r="F11525" s="5">
        <f t="shared" si="2342"/>
        <v>593.44900480898184</v>
      </c>
      <c r="G11525" s="5">
        <f t="shared" si="2343"/>
        <v>1153.8335085377266</v>
      </c>
      <c r="H11525" s="5">
        <f t="shared" si="2344"/>
        <v>9480.6220493859109</v>
      </c>
      <c r="I11525" s="5">
        <f t="shared" si="2345"/>
        <v>720</v>
      </c>
      <c r="J11525" s="5">
        <f t="shared" si="2346"/>
        <v>8760.6220493859109</v>
      </c>
      <c r="K11525" s="2">
        <f t="shared" si="2347"/>
        <v>177094.13280183871</v>
      </c>
      <c r="L11525" s="2">
        <f t="shared" si="2348"/>
        <v>232916</v>
      </c>
      <c r="M11525" s="2">
        <f t="shared" si="2349"/>
        <v>38720</v>
      </c>
      <c r="N11525" s="6">
        <f t="shared" si="2350"/>
        <v>0</v>
      </c>
      <c r="O11525" s="2">
        <f t="shared" si="2351"/>
        <v>-2898.1328018387139</v>
      </c>
      <c r="P11525" s="2" t="str">
        <f t="shared" si="2352"/>
        <v/>
      </c>
    </row>
    <row r="11526" spans="1:16">
      <c r="A11526" s="6">
        <v>17</v>
      </c>
      <c r="B11526" s="6">
        <v>14</v>
      </c>
      <c r="C11526" s="6">
        <v>21</v>
      </c>
      <c r="D11526" s="6">
        <f t="shared" si="2340"/>
        <v>52</v>
      </c>
      <c r="E11526" s="5">
        <f t="shared" si="2341"/>
        <v>7733.3395360392033</v>
      </c>
      <c r="F11526" s="5">
        <f t="shared" si="2342"/>
        <v>593.44900480898184</v>
      </c>
      <c r="G11526" s="5">
        <f t="shared" si="2343"/>
        <v>1226.6692487641703</v>
      </c>
      <c r="H11526" s="5">
        <f t="shared" si="2344"/>
        <v>9553.4577896123556</v>
      </c>
      <c r="I11526" s="5">
        <f t="shared" si="2345"/>
        <v>720</v>
      </c>
      <c r="J11526" s="5">
        <f t="shared" si="2346"/>
        <v>8833.4577896123556</v>
      </c>
      <c r="K11526" s="2">
        <f t="shared" si="2347"/>
        <v>178358.64218077005</v>
      </c>
      <c r="L11526" s="2">
        <f t="shared" si="2348"/>
        <v>235616</v>
      </c>
      <c r="M11526" s="2">
        <f t="shared" si="2349"/>
        <v>39600</v>
      </c>
      <c r="N11526" s="6">
        <f t="shared" si="2350"/>
        <v>0</v>
      </c>
      <c r="O11526" s="2">
        <f t="shared" si="2351"/>
        <v>-2342.6421807700535</v>
      </c>
      <c r="P11526" s="2" t="str">
        <f t="shared" si="2352"/>
        <v/>
      </c>
    </row>
    <row r="11527" spans="1:16">
      <c r="A11527" s="6">
        <v>17</v>
      </c>
      <c r="B11527" s="6">
        <v>14</v>
      </c>
      <c r="C11527" s="6">
        <v>22</v>
      </c>
      <c r="D11527" s="6">
        <f t="shared" si="2340"/>
        <v>53</v>
      </c>
      <c r="E11527" s="5">
        <f t="shared" si="2341"/>
        <v>7733.3395360392033</v>
      </c>
      <c r="F11527" s="5">
        <f t="shared" si="2342"/>
        <v>593.44900480898184</v>
      </c>
      <c r="G11527" s="5">
        <f t="shared" si="2343"/>
        <v>1301.1455960105666</v>
      </c>
      <c r="H11527" s="5">
        <f t="shared" si="2344"/>
        <v>9627.934136858752</v>
      </c>
      <c r="I11527" s="5">
        <f t="shared" si="2345"/>
        <v>720</v>
      </c>
      <c r="J11527" s="5">
        <f t="shared" si="2346"/>
        <v>8907.934136858752</v>
      </c>
      <c r="K11527" s="2">
        <f t="shared" si="2347"/>
        <v>179651.63432046445</v>
      </c>
      <c r="L11527" s="2">
        <f t="shared" si="2348"/>
        <v>238316</v>
      </c>
      <c r="M11527" s="2">
        <f t="shared" si="2349"/>
        <v>40480</v>
      </c>
      <c r="N11527" s="6">
        <f t="shared" si="2350"/>
        <v>0</v>
      </c>
      <c r="O11527" s="2">
        <f t="shared" si="2351"/>
        <v>-1815.6343204644509</v>
      </c>
      <c r="P11527" s="2" t="str">
        <f t="shared" si="2352"/>
        <v/>
      </c>
    </row>
    <row r="11528" spans="1:16">
      <c r="A11528" s="6">
        <v>17</v>
      </c>
      <c r="B11528" s="6">
        <v>14</v>
      </c>
      <c r="C11528" s="6">
        <v>23</v>
      </c>
      <c r="D11528" s="6">
        <f t="shared" si="2340"/>
        <v>54</v>
      </c>
      <c r="E11528" s="5">
        <f t="shared" si="2341"/>
        <v>7733.3395360392033</v>
      </c>
      <c r="F11528" s="5">
        <f t="shared" si="2342"/>
        <v>593.44900480898184</v>
      </c>
      <c r="G11528" s="5">
        <f t="shared" si="2343"/>
        <v>1377.292184868003</v>
      </c>
      <c r="H11528" s="5">
        <f t="shared" si="2344"/>
        <v>9704.0807257161887</v>
      </c>
      <c r="I11528" s="5">
        <f t="shared" si="2345"/>
        <v>720</v>
      </c>
      <c r="J11528" s="5">
        <f t="shared" si="2346"/>
        <v>8984.0807257161887</v>
      </c>
      <c r="K11528" s="2">
        <f t="shared" si="2347"/>
        <v>180973.62371035048</v>
      </c>
      <c r="L11528" s="2">
        <f t="shared" si="2348"/>
        <v>241016</v>
      </c>
      <c r="M11528" s="2">
        <f t="shared" si="2349"/>
        <v>41360</v>
      </c>
      <c r="N11528" s="6">
        <f t="shared" si="2350"/>
        <v>0</v>
      </c>
      <c r="O11528" s="2">
        <f t="shared" si="2351"/>
        <v>-1317.6237103504827</v>
      </c>
      <c r="P11528" s="2" t="str">
        <f t="shared" si="2352"/>
        <v/>
      </c>
    </row>
    <row r="11529" spans="1:16">
      <c r="A11529" s="6">
        <v>17</v>
      </c>
      <c r="B11529" s="6">
        <v>14</v>
      </c>
      <c r="C11529" s="6">
        <v>24</v>
      </c>
      <c r="D11529" s="6">
        <f t="shared" si="2340"/>
        <v>55</v>
      </c>
      <c r="E11529" s="5">
        <f t="shared" si="2341"/>
        <v>7733.3395360392033</v>
      </c>
      <c r="F11529" s="5">
        <f t="shared" si="2342"/>
        <v>593.44900480898184</v>
      </c>
      <c r="G11529" s="5">
        <f t="shared" si="2343"/>
        <v>1455.1391344474989</v>
      </c>
      <c r="H11529" s="5">
        <f t="shared" si="2344"/>
        <v>9781.9276752956848</v>
      </c>
      <c r="I11529" s="5">
        <f t="shared" si="2345"/>
        <v>720</v>
      </c>
      <c r="J11529" s="5">
        <f t="shared" si="2346"/>
        <v>9061.9276752956848</v>
      </c>
      <c r="K11529" s="2">
        <f t="shared" si="2347"/>
        <v>182325.1332516612</v>
      </c>
      <c r="L11529" s="2">
        <f t="shared" si="2348"/>
        <v>243716</v>
      </c>
      <c r="M11529" s="2">
        <f t="shared" si="2349"/>
        <v>42240</v>
      </c>
      <c r="N11529" s="6">
        <f t="shared" si="2350"/>
        <v>0</v>
      </c>
      <c r="O11529" s="2">
        <f t="shared" si="2351"/>
        <v>-849.13325166120194</v>
      </c>
      <c r="P11529" s="2" t="str">
        <f t="shared" si="2352"/>
        <v/>
      </c>
    </row>
    <row r="11530" spans="1:16">
      <c r="A11530" s="6">
        <v>17</v>
      </c>
      <c r="B11530" s="6">
        <v>14</v>
      </c>
      <c r="C11530" s="6">
        <v>25</v>
      </c>
      <c r="D11530" s="6">
        <f t="shared" si="2340"/>
        <v>56</v>
      </c>
      <c r="E11530" s="5">
        <f t="shared" si="2341"/>
        <v>7733.3395360392033</v>
      </c>
      <c r="F11530" s="5">
        <f t="shared" si="2342"/>
        <v>593.44900480898184</v>
      </c>
      <c r="G11530" s="5">
        <f t="shared" si="2343"/>
        <v>1534.7170558625965</v>
      </c>
      <c r="H11530" s="5">
        <f t="shared" si="2344"/>
        <v>9861.5055967107819</v>
      </c>
      <c r="I11530" s="5">
        <f t="shared" si="2345"/>
        <v>720</v>
      </c>
      <c r="J11530" s="5">
        <f t="shared" si="2346"/>
        <v>9141.5055967107819</v>
      </c>
      <c r="K11530" s="2">
        <f t="shared" si="2347"/>
        <v>183706.69438733996</v>
      </c>
      <c r="L11530" s="2">
        <f t="shared" si="2348"/>
        <v>246416</v>
      </c>
      <c r="M11530" s="2">
        <f t="shared" si="2349"/>
        <v>43120</v>
      </c>
      <c r="N11530" s="6">
        <f t="shared" si="2350"/>
        <v>0</v>
      </c>
      <c r="O11530" s="2">
        <f t="shared" si="2351"/>
        <v>-410.69438733995776</v>
      </c>
      <c r="P11530" s="2" t="str">
        <f t="shared" si="2352"/>
        <v/>
      </c>
    </row>
    <row r="11531" spans="1:16">
      <c r="A11531" s="6">
        <v>17</v>
      </c>
      <c r="B11531" s="6">
        <v>14</v>
      </c>
      <c r="C11531" s="6">
        <v>26</v>
      </c>
      <c r="D11531" s="6">
        <f t="shared" si="2340"/>
        <v>57</v>
      </c>
      <c r="E11531" s="5">
        <f t="shared" si="2341"/>
        <v>7733.3395360392033</v>
      </c>
      <c r="F11531" s="5">
        <f t="shared" si="2342"/>
        <v>593.44900480898184</v>
      </c>
      <c r="G11531" s="5">
        <f t="shared" si="2343"/>
        <v>1616.0570598233144</v>
      </c>
      <c r="H11531" s="5">
        <f t="shared" si="2344"/>
        <v>9942.8456006714987</v>
      </c>
      <c r="I11531" s="5">
        <f t="shared" si="2345"/>
        <v>720</v>
      </c>
      <c r="J11531" s="5">
        <f t="shared" si="2346"/>
        <v>9222.8456006714987</v>
      </c>
      <c r="K11531" s="2">
        <f t="shared" si="2347"/>
        <v>185118.84723388019</v>
      </c>
      <c r="L11531" s="2">
        <f t="shared" si="2348"/>
        <v>249116</v>
      </c>
      <c r="M11531" s="2">
        <f t="shared" si="2349"/>
        <v>44000</v>
      </c>
      <c r="N11531" s="6">
        <f t="shared" si="2350"/>
        <v>0</v>
      </c>
      <c r="O11531" s="2">
        <f t="shared" si="2351"/>
        <v>-2.8472338801948354</v>
      </c>
      <c r="P11531" s="2" t="str">
        <f t="shared" si="2352"/>
        <v/>
      </c>
    </row>
    <row r="11532" spans="1:16">
      <c r="A11532" s="6">
        <v>17</v>
      </c>
      <c r="B11532" s="6">
        <v>14</v>
      </c>
      <c r="C11532" s="6">
        <v>27</v>
      </c>
      <c r="D11532" s="6">
        <f t="shared" si="2340"/>
        <v>58</v>
      </c>
      <c r="E11532" s="5">
        <f t="shared" si="2341"/>
        <v>7733.3395360392033</v>
      </c>
      <c r="F11532" s="5">
        <f t="shared" si="2342"/>
        <v>593.44900480898184</v>
      </c>
      <c r="G11532" s="5">
        <f t="shared" si="2343"/>
        <v>1699.1907643430709</v>
      </c>
      <c r="H11532" s="5">
        <f t="shared" si="2344"/>
        <v>10025.979305191257</v>
      </c>
      <c r="I11532" s="5">
        <f t="shared" si="2345"/>
        <v>720</v>
      </c>
      <c r="J11532" s="5">
        <f t="shared" si="2346"/>
        <v>9305.9793051912566</v>
      </c>
      <c r="K11532" s="2">
        <f t="shared" si="2347"/>
        <v>186562.14071512598</v>
      </c>
      <c r="L11532" s="2">
        <f t="shared" si="2348"/>
        <v>251816</v>
      </c>
      <c r="M11532" s="2">
        <f t="shared" si="2349"/>
        <v>44880</v>
      </c>
      <c r="N11532" s="6">
        <f t="shared" si="2350"/>
        <v>0</v>
      </c>
      <c r="O11532" s="2">
        <f t="shared" si="2351"/>
        <v>373.85928487402271</v>
      </c>
      <c r="P11532" s="2" t="str">
        <f t="shared" si="2352"/>
        <v/>
      </c>
    </row>
    <row r="11533" spans="1:16">
      <c r="A11533" s="6">
        <v>17</v>
      </c>
      <c r="B11533" s="6">
        <v>14</v>
      </c>
      <c r="C11533" s="6">
        <v>28</v>
      </c>
      <c r="D11533" s="6">
        <f t="shared" si="2340"/>
        <v>59</v>
      </c>
      <c r="E11533" s="5">
        <f t="shared" si="2341"/>
        <v>7733.3395360392033</v>
      </c>
      <c r="F11533" s="5">
        <f t="shared" si="2342"/>
        <v>593.44900480898184</v>
      </c>
      <c r="G11533" s="5">
        <f t="shared" si="2343"/>
        <v>1784.1503025602246</v>
      </c>
      <c r="H11533" s="5">
        <f t="shared" si="2344"/>
        <v>10110.93884340841</v>
      </c>
      <c r="I11533" s="5">
        <f t="shared" si="2345"/>
        <v>720</v>
      </c>
      <c r="J11533" s="5">
        <f t="shared" si="2346"/>
        <v>9390.9388434084103</v>
      </c>
      <c r="K11533" s="2">
        <f t="shared" si="2347"/>
        <v>188037.13269806266</v>
      </c>
      <c r="L11533" s="2">
        <f t="shared" si="2348"/>
        <v>254516</v>
      </c>
      <c r="M11533" s="2">
        <f t="shared" si="2349"/>
        <v>45760</v>
      </c>
      <c r="N11533" s="6">
        <f t="shared" si="2350"/>
        <v>0</v>
      </c>
      <c r="O11533" s="2">
        <f t="shared" si="2351"/>
        <v>718.8673019373382</v>
      </c>
      <c r="P11533" s="2" t="str">
        <f t="shared" si="2352"/>
        <v/>
      </c>
    </row>
    <row r="11534" spans="1:16">
      <c r="A11534" s="6">
        <v>17</v>
      </c>
      <c r="B11534" s="6">
        <v>14</v>
      </c>
      <c r="C11534" s="6">
        <v>29</v>
      </c>
      <c r="D11534" s="6">
        <f t="shared" si="2340"/>
        <v>60</v>
      </c>
      <c r="E11534" s="5">
        <f t="shared" si="2341"/>
        <v>7733.3395360392033</v>
      </c>
      <c r="F11534" s="5">
        <f t="shared" si="2342"/>
        <v>593.44900480898184</v>
      </c>
      <c r="G11534" s="5">
        <f t="shared" si="2343"/>
        <v>1870.9683306758782</v>
      </c>
      <c r="H11534" s="5">
        <f t="shared" si="2344"/>
        <v>10197.756871524063</v>
      </c>
      <c r="I11534" s="5">
        <f t="shared" si="2345"/>
        <v>720</v>
      </c>
      <c r="J11534" s="5">
        <f t="shared" si="2346"/>
        <v>9477.7568715240632</v>
      </c>
      <c r="K11534" s="2">
        <f t="shared" si="2347"/>
        <v>189544.3901306261</v>
      </c>
      <c r="L11534" s="2">
        <f t="shared" si="2348"/>
        <v>257216</v>
      </c>
      <c r="M11534" s="2">
        <f t="shared" si="2349"/>
        <v>46640</v>
      </c>
      <c r="N11534" s="6">
        <f t="shared" si="2350"/>
        <v>0</v>
      </c>
      <c r="O11534" s="2">
        <f t="shared" si="2351"/>
        <v>1031.6098693739041</v>
      </c>
      <c r="P11534" s="2" t="str">
        <f t="shared" si="2352"/>
        <v/>
      </c>
    </row>
    <row r="11535" spans="1:16">
      <c r="A11535" s="6">
        <v>17</v>
      </c>
      <c r="B11535" s="6">
        <v>14</v>
      </c>
      <c r="C11535" s="6">
        <v>30</v>
      </c>
      <c r="D11535" s="6">
        <f t="shared" si="2340"/>
        <v>61</v>
      </c>
      <c r="E11535" s="5">
        <f t="shared" si="2341"/>
        <v>7733.3395360392033</v>
      </c>
      <c r="F11535" s="5">
        <f t="shared" si="2342"/>
        <v>593.44900480898184</v>
      </c>
      <c r="G11535" s="5">
        <f t="shared" si="2343"/>
        <v>1959.6780360096488</v>
      </c>
      <c r="H11535" s="5">
        <f t="shared" si="2344"/>
        <v>10286.466576857834</v>
      </c>
      <c r="I11535" s="5">
        <f t="shared" si="2345"/>
        <v>720</v>
      </c>
      <c r="J11535" s="5">
        <f t="shared" si="2346"/>
        <v>9566.4665768578343</v>
      </c>
      <c r="K11535" s="2">
        <f t="shared" si="2347"/>
        <v>191084.48918155962</v>
      </c>
      <c r="L11535" s="2">
        <f t="shared" si="2348"/>
        <v>259916</v>
      </c>
      <c r="M11535" s="2">
        <f t="shared" si="2349"/>
        <v>47520</v>
      </c>
      <c r="N11535" s="6">
        <f t="shared" si="2350"/>
        <v>0</v>
      </c>
      <c r="O11535" s="2">
        <f t="shared" si="2351"/>
        <v>1311.5108184403798</v>
      </c>
      <c r="P11535" s="2" t="str">
        <f t="shared" si="2352"/>
        <v/>
      </c>
    </row>
    <row r="11536" spans="1:16">
      <c r="A11536" s="6">
        <v>17</v>
      </c>
      <c r="B11536" s="6">
        <v>15</v>
      </c>
      <c r="C11536" s="6">
        <v>0</v>
      </c>
      <c r="D11536" s="6">
        <f t="shared" si="2340"/>
        <v>32</v>
      </c>
      <c r="E11536" s="5">
        <f t="shared" si="2341"/>
        <v>7733.3395360392033</v>
      </c>
      <c r="F11536" s="5">
        <f t="shared" si="2342"/>
        <v>651.73417492414967</v>
      </c>
      <c r="G11536" s="5">
        <f t="shared" si="2343"/>
        <v>0</v>
      </c>
      <c r="H11536" s="5">
        <f t="shared" si="2344"/>
        <v>8385.0737109633537</v>
      </c>
      <c r="I11536" s="5">
        <f t="shared" si="2345"/>
        <v>720</v>
      </c>
      <c r="J11536" s="5">
        <f t="shared" si="2346"/>
        <v>7665.0737109633537</v>
      </c>
      <c r="K11536" s="2">
        <f t="shared" si="2347"/>
        <v>158074.19637089156</v>
      </c>
      <c r="L11536" s="2">
        <f t="shared" si="2348"/>
        <v>181010</v>
      </c>
      <c r="M11536" s="2">
        <f t="shared" si="2349"/>
        <v>21560</v>
      </c>
      <c r="N11536" s="6">
        <f t="shared" si="2350"/>
        <v>0</v>
      </c>
      <c r="O11536" s="2">
        <f t="shared" si="2351"/>
        <v>-18624.196370891557</v>
      </c>
      <c r="P11536" s="2" t="str">
        <f t="shared" si="2352"/>
        <v/>
      </c>
    </row>
    <row r="11537" spans="1:16">
      <c r="A11537" s="6">
        <v>17</v>
      </c>
      <c r="B11537" s="6">
        <v>15</v>
      </c>
      <c r="C11537" s="6">
        <v>1</v>
      </c>
      <c r="D11537" s="6">
        <f t="shared" si="2340"/>
        <v>33</v>
      </c>
      <c r="E11537" s="5">
        <f t="shared" si="2341"/>
        <v>7733.3395360392033</v>
      </c>
      <c r="F11537" s="5">
        <f t="shared" si="2342"/>
        <v>651.73417492414967</v>
      </c>
      <c r="G11537" s="5">
        <f t="shared" si="2343"/>
        <v>45.5625</v>
      </c>
      <c r="H11537" s="5">
        <f t="shared" si="2344"/>
        <v>8430.6362109633537</v>
      </c>
      <c r="I11537" s="5">
        <f t="shared" si="2345"/>
        <v>720</v>
      </c>
      <c r="J11537" s="5">
        <f t="shared" si="2346"/>
        <v>7710.6362109633537</v>
      </c>
      <c r="K11537" s="2">
        <f t="shared" si="2347"/>
        <v>158865.21199589156</v>
      </c>
      <c r="L11537" s="2">
        <f t="shared" si="2348"/>
        <v>183710</v>
      </c>
      <c r="M11537" s="2">
        <f t="shared" si="2349"/>
        <v>22440</v>
      </c>
      <c r="N11537" s="6">
        <f t="shared" si="2350"/>
        <v>0</v>
      </c>
      <c r="O11537" s="2">
        <f t="shared" si="2351"/>
        <v>-17595.211995891557</v>
      </c>
      <c r="P11537" s="2" t="str">
        <f t="shared" si="2352"/>
        <v/>
      </c>
    </row>
    <row r="11538" spans="1:16">
      <c r="A11538" s="6">
        <v>17</v>
      </c>
      <c r="B11538" s="6">
        <v>15</v>
      </c>
      <c r="C11538" s="6">
        <v>2</v>
      </c>
      <c r="D11538" s="6">
        <f t="shared" si="2340"/>
        <v>34</v>
      </c>
      <c r="E11538" s="5">
        <f t="shared" si="2341"/>
        <v>7733.3395360392033</v>
      </c>
      <c r="F11538" s="5">
        <f t="shared" si="2342"/>
        <v>651.73417492414967</v>
      </c>
      <c r="G11538" s="5">
        <f t="shared" si="2343"/>
        <v>92.264062499999994</v>
      </c>
      <c r="H11538" s="5">
        <f t="shared" si="2344"/>
        <v>8477.3377734633541</v>
      </c>
      <c r="I11538" s="5">
        <f t="shared" si="2345"/>
        <v>720</v>
      </c>
      <c r="J11538" s="5">
        <f t="shared" si="2346"/>
        <v>7757.3377734633541</v>
      </c>
      <c r="K11538" s="2">
        <f t="shared" si="2347"/>
        <v>159676.00301151656</v>
      </c>
      <c r="L11538" s="2">
        <f t="shared" si="2348"/>
        <v>186410</v>
      </c>
      <c r="M11538" s="2">
        <f t="shared" si="2349"/>
        <v>23320</v>
      </c>
      <c r="N11538" s="6">
        <f t="shared" si="2350"/>
        <v>0</v>
      </c>
      <c r="O11538" s="2">
        <f t="shared" si="2351"/>
        <v>-16586.003011516557</v>
      </c>
      <c r="P11538" s="2" t="str">
        <f t="shared" si="2352"/>
        <v/>
      </c>
    </row>
    <row r="11539" spans="1:16">
      <c r="A11539" s="6">
        <v>17</v>
      </c>
      <c r="B11539" s="6">
        <v>15</v>
      </c>
      <c r="C11539" s="6">
        <v>3</v>
      </c>
      <c r="D11539" s="6">
        <f t="shared" si="2340"/>
        <v>35</v>
      </c>
      <c r="E11539" s="5">
        <f t="shared" si="2341"/>
        <v>7733.3395360392033</v>
      </c>
      <c r="F11539" s="5">
        <f t="shared" si="2342"/>
        <v>651.73417492414967</v>
      </c>
      <c r="G11539" s="5">
        <f t="shared" si="2343"/>
        <v>140.12604492187498</v>
      </c>
      <c r="H11539" s="5">
        <f t="shared" si="2344"/>
        <v>8525.199755885229</v>
      </c>
      <c r="I11539" s="5">
        <f t="shared" si="2345"/>
        <v>720</v>
      </c>
      <c r="J11539" s="5">
        <f t="shared" si="2346"/>
        <v>7805.199755885229</v>
      </c>
      <c r="K11539" s="2">
        <f t="shared" si="2347"/>
        <v>160506.94020634078</v>
      </c>
      <c r="L11539" s="2">
        <f t="shared" si="2348"/>
        <v>189110</v>
      </c>
      <c r="M11539" s="2">
        <f t="shared" si="2349"/>
        <v>24200</v>
      </c>
      <c r="N11539" s="6">
        <f t="shared" si="2350"/>
        <v>0</v>
      </c>
      <c r="O11539" s="2">
        <f t="shared" si="2351"/>
        <v>-15596.940206340776</v>
      </c>
      <c r="P11539" s="2" t="str">
        <f t="shared" si="2352"/>
        <v/>
      </c>
    </row>
    <row r="11540" spans="1:16">
      <c r="A11540" s="6">
        <v>17</v>
      </c>
      <c r="B11540" s="6">
        <v>15</v>
      </c>
      <c r="C11540" s="6">
        <v>4</v>
      </c>
      <c r="D11540" s="6">
        <f t="shared" si="2340"/>
        <v>36</v>
      </c>
      <c r="E11540" s="5">
        <f t="shared" si="2341"/>
        <v>7733.3395360392033</v>
      </c>
      <c r="F11540" s="5">
        <f t="shared" si="2342"/>
        <v>651.73417492414967</v>
      </c>
      <c r="G11540" s="5">
        <f t="shared" si="2343"/>
        <v>189.17016064453125</v>
      </c>
      <c r="H11540" s="5">
        <f t="shared" si="2344"/>
        <v>8574.243871607885</v>
      </c>
      <c r="I11540" s="5">
        <f t="shared" si="2345"/>
        <v>720</v>
      </c>
      <c r="J11540" s="5">
        <f t="shared" si="2346"/>
        <v>7854.243871607885</v>
      </c>
      <c r="K11540" s="2">
        <f t="shared" si="2347"/>
        <v>161358.400548748</v>
      </c>
      <c r="L11540" s="2">
        <f t="shared" si="2348"/>
        <v>191810</v>
      </c>
      <c r="M11540" s="2">
        <f t="shared" si="2349"/>
        <v>25080</v>
      </c>
      <c r="N11540" s="6">
        <f t="shared" si="2350"/>
        <v>0</v>
      </c>
      <c r="O11540" s="2">
        <f t="shared" si="2351"/>
        <v>-14628.400548748003</v>
      </c>
      <c r="P11540" s="2" t="str">
        <f t="shared" si="2352"/>
        <v/>
      </c>
    </row>
    <row r="11541" spans="1:16">
      <c r="A11541" s="6">
        <v>17</v>
      </c>
      <c r="B11541" s="6">
        <v>15</v>
      </c>
      <c r="C11541" s="6">
        <v>5</v>
      </c>
      <c r="D11541" s="6">
        <f t="shared" si="2340"/>
        <v>37</v>
      </c>
      <c r="E11541" s="5">
        <f t="shared" si="2341"/>
        <v>7733.3395360392033</v>
      </c>
      <c r="F11541" s="5">
        <f t="shared" si="2342"/>
        <v>651.73417492414967</v>
      </c>
      <c r="G11541" s="5">
        <f t="shared" si="2343"/>
        <v>239.41848456573481</v>
      </c>
      <c r="H11541" s="5">
        <f t="shared" si="2344"/>
        <v>8624.4921955290883</v>
      </c>
      <c r="I11541" s="5">
        <f t="shared" si="2345"/>
        <v>720</v>
      </c>
      <c r="J11541" s="5">
        <f t="shared" si="2346"/>
        <v>7904.4921955290883</v>
      </c>
      <c r="K11541" s="2">
        <f t="shared" si="2347"/>
        <v>162230.76728349112</v>
      </c>
      <c r="L11541" s="2">
        <f t="shared" si="2348"/>
        <v>194510</v>
      </c>
      <c r="M11541" s="2">
        <f t="shared" si="2349"/>
        <v>25960</v>
      </c>
      <c r="N11541" s="6">
        <f t="shared" si="2350"/>
        <v>0</v>
      </c>
      <c r="O11541" s="2">
        <f t="shared" si="2351"/>
        <v>-13680.767283491121</v>
      </c>
      <c r="P11541" s="2" t="str">
        <f t="shared" si="2352"/>
        <v/>
      </c>
    </row>
    <row r="11542" spans="1:16">
      <c r="A11542" s="6">
        <v>17</v>
      </c>
      <c r="B11542" s="6">
        <v>15</v>
      </c>
      <c r="C11542" s="6">
        <v>6</v>
      </c>
      <c r="D11542" s="6">
        <f t="shared" si="2340"/>
        <v>38</v>
      </c>
      <c r="E11542" s="5">
        <f t="shared" si="2341"/>
        <v>7733.3395360392033</v>
      </c>
      <c r="F11542" s="5">
        <f t="shared" si="2342"/>
        <v>651.73417492414967</v>
      </c>
      <c r="G11542" s="5">
        <f t="shared" si="2343"/>
        <v>290.89345874736784</v>
      </c>
      <c r="H11542" s="5">
        <f t="shared" si="2344"/>
        <v>8675.9671697107224</v>
      </c>
      <c r="I11542" s="5">
        <f t="shared" si="2345"/>
        <v>720</v>
      </c>
      <c r="J11542" s="5">
        <f t="shared" si="2346"/>
        <v>7955.9671697107224</v>
      </c>
      <c r="K11542" s="2">
        <f t="shared" si="2347"/>
        <v>163124.43002970004</v>
      </c>
      <c r="L11542" s="2">
        <f t="shared" si="2348"/>
        <v>197210</v>
      </c>
      <c r="M11542" s="2">
        <f t="shared" si="2349"/>
        <v>26840</v>
      </c>
      <c r="N11542" s="6">
        <f t="shared" si="2350"/>
        <v>0</v>
      </c>
      <c r="O11542" s="2">
        <f t="shared" si="2351"/>
        <v>-12754.430029700045</v>
      </c>
      <c r="P11542" s="2" t="str">
        <f t="shared" si="2352"/>
        <v/>
      </c>
    </row>
    <row r="11543" spans="1:16">
      <c r="A11543" s="6">
        <v>17</v>
      </c>
      <c r="B11543" s="6">
        <v>15</v>
      </c>
      <c r="C11543" s="6">
        <v>7</v>
      </c>
      <c r="D11543" s="6">
        <f t="shared" si="2340"/>
        <v>39</v>
      </c>
      <c r="E11543" s="5">
        <f t="shared" si="2341"/>
        <v>7733.3395360392033</v>
      </c>
      <c r="F11543" s="5">
        <f t="shared" si="2342"/>
        <v>651.73417492414967</v>
      </c>
      <c r="G11543" s="5">
        <f t="shared" si="2343"/>
        <v>343.61789814532818</v>
      </c>
      <c r="H11543" s="5">
        <f t="shared" si="2344"/>
        <v>8728.6916091086823</v>
      </c>
      <c r="I11543" s="5">
        <f t="shared" si="2345"/>
        <v>720</v>
      </c>
      <c r="J11543" s="5">
        <f t="shared" si="2346"/>
        <v>8008.6916091086823</v>
      </c>
      <c r="K11543" s="2">
        <f t="shared" si="2347"/>
        <v>164039.78488035908</v>
      </c>
      <c r="L11543" s="2">
        <f t="shared" si="2348"/>
        <v>199910</v>
      </c>
      <c r="M11543" s="2">
        <f t="shared" si="2349"/>
        <v>27720</v>
      </c>
      <c r="N11543" s="6">
        <f t="shared" si="2350"/>
        <v>0</v>
      </c>
      <c r="O11543" s="2">
        <f t="shared" si="2351"/>
        <v>-11849.784880359075</v>
      </c>
      <c r="P11543" s="2" t="str">
        <f t="shared" si="2352"/>
        <v/>
      </c>
    </row>
    <row r="11544" spans="1:16">
      <c r="A11544" s="6">
        <v>17</v>
      </c>
      <c r="B11544" s="6">
        <v>15</v>
      </c>
      <c r="C11544" s="6">
        <v>8</v>
      </c>
      <c r="D11544" s="6">
        <f t="shared" si="2340"/>
        <v>40</v>
      </c>
      <c r="E11544" s="5">
        <f t="shared" si="2341"/>
        <v>7733.3395360392033</v>
      </c>
      <c r="F11544" s="5">
        <f t="shared" si="2342"/>
        <v>651.73417492414967</v>
      </c>
      <c r="G11544" s="5">
        <f t="shared" si="2343"/>
        <v>397.61499642530839</v>
      </c>
      <c r="H11544" s="5">
        <f t="shared" si="2344"/>
        <v>8782.6887073886628</v>
      </c>
      <c r="I11544" s="5">
        <f t="shared" si="2345"/>
        <v>720</v>
      </c>
      <c r="J11544" s="5">
        <f t="shared" si="2346"/>
        <v>8062.6887073886628</v>
      </c>
      <c r="K11544" s="2">
        <f t="shared" si="2347"/>
        <v>164977.23450327539</v>
      </c>
      <c r="L11544" s="2">
        <f t="shared" si="2348"/>
        <v>202610</v>
      </c>
      <c r="M11544" s="2">
        <f t="shared" si="2349"/>
        <v>28600</v>
      </c>
      <c r="N11544" s="6">
        <f t="shared" si="2350"/>
        <v>0</v>
      </c>
      <c r="O11544" s="2">
        <f t="shared" si="2351"/>
        <v>-10967.234503275395</v>
      </c>
      <c r="P11544" s="2" t="str">
        <f t="shared" si="2352"/>
        <v/>
      </c>
    </row>
    <row r="11545" spans="1:16">
      <c r="A11545" s="6">
        <v>17</v>
      </c>
      <c r="B11545" s="6">
        <v>15</v>
      </c>
      <c r="C11545" s="6">
        <v>9</v>
      </c>
      <c r="D11545" s="6">
        <f t="shared" si="2340"/>
        <v>41</v>
      </c>
      <c r="E11545" s="5">
        <f t="shared" si="2341"/>
        <v>7733.3395360392033</v>
      </c>
      <c r="F11545" s="5">
        <f t="shared" si="2342"/>
        <v>651.73417492414967</v>
      </c>
      <c r="G11545" s="5">
        <f t="shared" si="2343"/>
        <v>452.90833186570285</v>
      </c>
      <c r="H11545" s="5">
        <f t="shared" si="2344"/>
        <v>8837.9820428290568</v>
      </c>
      <c r="I11545" s="5">
        <f t="shared" si="2345"/>
        <v>720</v>
      </c>
      <c r="J11545" s="5">
        <f t="shared" si="2346"/>
        <v>8117.9820428290568</v>
      </c>
      <c r="K11545" s="2">
        <f t="shared" si="2347"/>
        <v>165937.18824356</v>
      </c>
      <c r="L11545" s="2">
        <f t="shared" si="2348"/>
        <v>205310</v>
      </c>
      <c r="M11545" s="2">
        <f t="shared" si="2349"/>
        <v>29480</v>
      </c>
      <c r="N11545" s="6">
        <f t="shared" si="2350"/>
        <v>0</v>
      </c>
      <c r="O11545" s="2">
        <f t="shared" si="2351"/>
        <v>-10107.188243559998</v>
      </c>
      <c r="P11545" s="2" t="str">
        <f t="shared" si="2352"/>
        <v/>
      </c>
    </row>
    <row r="11546" spans="1:16">
      <c r="A11546" s="6">
        <v>17</v>
      </c>
      <c r="B11546" s="6">
        <v>15</v>
      </c>
      <c r="C11546" s="6">
        <v>10</v>
      </c>
      <c r="D11546" s="6">
        <f t="shared" si="2340"/>
        <v>42</v>
      </c>
      <c r="E11546" s="5">
        <f t="shared" si="2341"/>
        <v>7733.3395360392033</v>
      </c>
      <c r="F11546" s="5">
        <f t="shared" si="2342"/>
        <v>651.73417492414967</v>
      </c>
      <c r="G11546" s="5">
        <f t="shared" si="2343"/>
        <v>509.52187334891573</v>
      </c>
      <c r="H11546" s="5">
        <f t="shared" si="2344"/>
        <v>8894.5955843122701</v>
      </c>
      <c r="I11546" s="5">
        <f t="shared" si="2345"/>
        <v>720</v>
      </c>
      <c r="J11546" s="5">
        <f t="shared" si="2346"/>
        <v>8174.5955843122701</v>
      </c>
      <c r="K11546" s="2">
        <f t="shared" si="2347"/>
        <v>166920.06222764359</v>
      </c>
      <c r="L11546" s="2">
        <f t="shared" si="2348"/>
        <v>208010</v>
      </c>
      <c r="M11546" s="2">
        <f t="shared" si="2349"/>
        <v>30360</v>
      </c>
      <c r="N11546" s="6">
        <f t="shared" si="2350"/>
        <v>0</v>
      </c>
      <c r="O11546" s="2">
        <f t="shared" si="2351"/>
        <v>-9270.0622276435897</v>
      </c>
      <c r="P11546" s="2" t="str">
        <f t="shared" si="2352"/>
        <v/>
      </c>
    </row>
    <row r="11547" spans="1:16">
      <c r="A11547" s="6">
        <v>17</v>
      </c>
      <c r="B11547" s="6">
        <v>15</v>
      </c>
      <c r="C11547" s="6">
        <v>11</v>
      </c>
      <c r="D11547" s="6">
        <f t="shared" si="2340"/>
        <v>43</v>
      </c>
      <c r="E11547" s="5">
        <f t="shared" si="2341"/>
        <v>7733.3395360392033</v>
      </c>
      <c r="F11547" s="5">
        <f t="shared" si="2342"/>
        <v>651.73417492414967</v>
      </c>
      <c r="G11547" s="5">
        <f t="shared" si="2343"/>
        <v>567.47998644235474</v>
      </c>
      <c r="H11547" s="5">
        <f t="shared" si="2344"/>
        <v>8952.5536974057086</v>
      </c>
      <c r="I11547" s="5">
        <f t="shared" si="2345"/>
        <v>720</v>
      </c>
      <c r="J11547" s="5">
        <f t="shared" si="2346"/>
        <v>8232.5536974057086</v>
      </c>
      <c r="K11547" s="2">
        <f t="shared" si="2347"/>
        <v>167926.2794688491</v>
      </c>
      <c r="L11547" s="2">
        <f t="shared" si="2348"/>
        <v>210710</v>
      </c>
      <c r="M11547" s="2">
        <f t="shared" si="2349"/>
        <v>31240</v>
      </c>
      <c r="N11547" s="6">
        <f t="shared" si="2350"/>
        <v>0</v>
      </c>
      <c r="O11547" s="2">
        <f t="shared" si="2351"/>
        <v>-8456.2794688490976</v>
      </c>
      <c r="P11547" s="2" t="str">
        <f t="shared" si="2352"/>
        <v/>
      </c>
    </row>
    <row r="11548" spans="1:16">
      <c r="A11548" s="6">
        <v>17</v>
      </c>
      <c r="B11548" s="6">
        <v>15</v>
      </c>
      <c r="C11548" s="6">
        <v>12</v>
      </c>
      <c r="D11548" s="6">
        <f t="shared" si="2340"/>
        <v>44</v>
      </c>
      <c r="E11548" s="5">
        <f t="shared" si="2341"/>
        <v>7733.3395360392033</v>
      </c>
      <c r="F11548" s="5">
        <f t="shared" si="2342"/>
        <v>651.73417492414967</v>
      </c>
      <c r="G11548" s="5">
        <f t="shared" si="2343"/>
        <v>626.80743957041921</v>
      </c>
      <c r="H11548" s="5">
        <f t="shared" si="2344"/>
        <v>9011.8811505337726</v>
      </c>
      <c r="I11548" s="5">
        <f t="shared" si="2345"/>
        <v>720</v>
      </c>
      <c r="J11548" s="5">
        <f t="shared" si="2346"/>
        <v>8291.8811505337726</v>
      </c>
      <c r="K11548" s="2">
        <f t="shared" si="2347"/>
        <v>168956.26997454467</v>
      </c>
      <c r="L11548" s="2">
        <f t="shared" si="2348"/>
        <v>213410</v>
      </c>
      <c r="M11548" s="2">
        <f t="shared" si="2349"/>
        <v>32120</v>
      </c>
      <c r="N11548" s="6">
        <f t="shared" si="2350"/>
        <v>0</v>
      </c>
      <c r="O11548" s="2">
        <f t="shared" si="2351"/>
        <v>-7666.2699745446735</v>
      </c>
      <c r="P11548" s="2" t="str">
        <f t="shared" si="2352"/>
        <v/>
      </c>
    </row>
    <row r="11549" spans="1:16">
      <c r="A11549" s="6">
        <v>17</v>
      </c>
      <c r="B11549" s="6">
        <v>15</v>
      </c>
      <c r="C11549" s="6">
        <v>13</v>
      </c>
      <c r="D11549" s="6">
        <f t="shared" si="2340"/>
        <v>45</v>
      </c>
      <c r="E11549" s="5">
        <f t="shared" si="2341"/>
        <v>7733.3395360392033</v>
      </c>
      <c r="F11549" s="5">
        <f t="shared" si="2342"/>
        <v>651.73417492414967</v>
      </c>
      <c r="G11549" s="5">
        <f t="shared" si="2343"/>
        <v>687.52941027880343</v>
      </c>
      <c r="H11549" s="5">
        <f t="shared" si="2344"/>
        <v>9072.6031212421567</v>
      </c>
      <c r="I11549" s="5">
        <f t="shared" si="2345"/>
        <v>720</v>
      </c>
      <c r="J11549" s="5">
        <f t="shared" si="2346"/>
        <v>8352.6031212421567</v>
      </c>
      <c r="K11549" s="2">
        <f t="shared" si="2347"/>
        <v>170010.47085489854</v>
      </c>
      <c r="L11549" s="2">
        <f t="shared" si="2348"/>
        <v>216110</v>
      </c>
      <c r="M11549" s="2">
        <f t="shared" si="2349"/>
        <v>33000</v>
      </c>
      <c r="N11549" s="6">
        <f t="shared" si="2350"/>
        <v>0</v>
      </c>
      <c r="O11549" s="2">
        <f t="shared" si="2351"/>
        <v>-6900.4708548985363</v>
      </c>
      <c r="P11549" s="2" t="str">
        <f t="shared" si="2352"/>
        <v/>
      </c>
    </row>
    <row r="11550" spans="1:16">
      <c r="A11550" s="6">
        <v>17</v>
      </c>
      <c r="B11550" s="6">
        <v>15</v>
      </c>
      <c r="C11550" s="6">
        <v>14</v>
      </c>
      <c r="D11550" s="6">
        <f t="shared" si="2340"/>
        <v>46</v>
      </c>
      <c r="E11550" s="5">
        <f t="shared" si="2341"/>
        <v>7733.3395360392033</v>
      </c>
      <c r="F11550" s="5">
        <f t="shared" si="2342"/>
        <v>651.73417492414967</v>
      </c>
      <c r="G11550" s="5">
        <f t="shared" si="2343"/>
        <v>749.67149159246469</v>
      </c>
      <c r="H11550" s="5">
        <f t="shared" si="2344"/>
        <v>9134.7452025558177</v>
      </c>
      <c r="I11550" s="5">
        <f t="shared" si="2345"/>
        <v>720</v>
      </c>
      <c r="J11550" s="5">
        <f t="shared" si="2346"/>
        <v>8414.7452025558177</v>
      </c>
      <c r="K11550" s="2">
        <f t="shared" si="2347"/>
        <v>171089.32643326072</v>
      </c>
      <c r="L11550" s="2">
        <f t="shared" si="2348"/>
        <v>218810</v>
      </c>
      <c r="M11550" s="2">
        <f t="shared" si="2349"/>
        <v>33880</v>
      </c>
      <c r="N11550" s="6">
        <f t="shared" si="2350"/>
        <v>0</v>
      </c>
      <c r="O11550" s="2">
        <f t="shared" si="2351"/>
        <v>-6159.3264332607214</v>
      </c>
      <c r="P11550" s="2" t="str">
        <f t="shared" si="2352"/>
        <v/>
      </c>
    </row>
    <row r="11551" spans="1:16">
      <c r="A11551" s="6">
        <v>17</v>
      </c>
      <c r="B11551" s="6">
        <v>15</v>
      </c>
      <c r="C11551" s="6">
        <v>15</v>
      </c>
      <c r="D11551" s="6">
        <f t="shared" si="2340"/>
        <v>47</v>
      </c>
      <c r="E11551" s="5">
        <f t="shared" si="2341"/>
        <v>7733.3395360392033</v>
      </c>
      <c r="F11551" s="5">
        <f t="shared" si="2342"/>
        <v>651.73417492414967</v>
      </c>
      <c r="G11551" s="5">
        <f t="shared" si="2343"/>
        <v>813.25969846861108</v>
      </c>
      <c r="H11551" s="5">
        <f t="shared" si="2344"/>
        <v>9198.3334094319653</v>
      </c>
      <c r="I11551" s="5">
        <f t="shared" si="2345"/>
        <v>720</v>
      </c>
      <c r="J11551" s="5">
        <f t="shared" si="2346"/>
        <v>8478.3334094319653</v>
      </c>
      <c r="K11551" s="2">
        <f t="shared" si="2347"/>
        <v>172193.28835819385</v>
      </c>
      <c r="L11551" s="2">
        <f t="shared" si="2348"/>
        <v>221510</v>
      </c>
      <c r="M11551" s="2">
        <f t="shared" si="2349"/>
        <v>34760</v>
      </c>
      <c r="N11551" s="6">
        <f t="shared" si="2350"/>
        <v>0</v>
      </c>
      <c r="O11551" s="2">
        <f t="shared" si="2351"/>
        <v>-5443.2883581938513</v>
      </c>
      <c r="P11551" s="2" t="str">
        <f t="shared" si="2352"/>
        <v/>
      </c>
    </row>
    <row r="11552" spans="1:16">
      <c r="A11552" s="6">
        <v>17</v>
      </c>
      <c r="B11552" s="6">
        <v>15</v>
      </c>
      <c r="C11552" s="6">
        <v>16</v>
      </c>
      <c r="D11552" s="6">
        <f t="shared" si="2340"/>
        <v>48</v>
      </c>
      <c r="E11552" s="5">
        <f t="shared" si="2341"/>
        <v>7733.3395360392033</v>
      </c>
      <c r="F11552" s="5">
        <f t="shared" si="2342"/>
        <v>651.73417492414967</v>
      </c>
      <c r="G11552" s="5">
        <f t="shared" si="2343"/>
        <v>878.32047434610013</v>
      </c>
      <c r="H11552" s="5">
        <f t="shared" si="2344"/>
        <v>9263.3941853094548</v>
      </c>
      <c r="I11552" s="5">
        <f t="shared" si="2345"/>
        <v>720</v>
      </c>
      <c r="J11552" s="5">
        <f t="shared" si="2346"/>
        <v>8543.3941853094548</v>
      </c>
      <c r="K11552" s="2">
        <f t="shared" si="2347"/>
        <v>173322.81571717802</v>
      </c>
      <c r="L11552" s="2">
        <f t="shared" si="2348"/>
        <v>224210</v>
      </c>
      <c r="M11552" s="2">
        <f t="shared" si="2349"/>
        <v>35640</v>
      </c>
      <c r="N11552" s="6">
        <f t="shared" si="2350"/>
        <v>0</v>
      </c>
      <c r="O11552" s="2">
        <f t="shared" si="2351"/>
        <v>-4752.8157171780185</v>
      </c>
      <c r="P11552" s="2" t="str">
        <f t="shared" si="2352"/>
        <v/>
      </c>
    </row>
    <row r="11553" spans="1:16">
      <c r="A11553" s="6">
        <v>17</v>
      </c>
      <c r="B11553" s="6">
        <v>15</v>
      </c>
      <c r="C11553" s="6">
        <v>17</v>
      </c>
      <c r="D11553" s="6">
        <f t="shared" si="2340"/>
        <v>49</v>
      </c>
      <c r="E11553" s="5">
        <f t="shared" si="2341"/>
        <v>7733.3395360392033</v>
      </c>
      <c r="F11553" s="5">
        <f t="shared" si="2342"/>
        <v>651.73417492414967</v>
      </c>
      <c r="G11553" s="5">
        <f t="shared" si="2343"/>
        <v>944.88069779264049</v>
      </c>
      <c r="H11553" s="5">
        <f t="shared" si="2344"/>
        <v>9329.9544087559934</v>
      </c>
      <c r="I11553" s="5">
        <f t="shared" si="2345"/>
        <v>720</v>
      </c>
      <c r="J11553" s="5">
        <f t="shared" si="2346"/>
        <v>8609.9544087559934</v>
      </c>
      <c r="K11553" s="2">
        <f t="shared" si="2347"/>
        <v>174478.37515201376</v>
      </c>
      <c r="L11553" s="2">
        <f t="shared" si="2348"/>
        <v>226910</v>
      </c>
      <c r="M11553" s="2">
        <f t="shared" si="2349"/>
        <v>36520</v>
      </c>
      <c r="N11553" s="6">
        <f t="shared" si="2350"/>
        <v>0</v>
      </c>
      <c r="O11553" s="2">
        <f t="shared" si="2351"/>
        <v>-4088.3751520137594</v>
      </c>
      <c r="P11553" s="2" t="str">
        <f t="shared" si="2352"/>
        <v/>
      </c>
    </row>
    <row r="11554" spans="1:16">
      <c r="A11554" s="6">
        <v>17</v>
      </c>
      <c r="B11554" s="6">
        <v>15</v>
      </c>
      <c r="C11554" s="6">
        <v>18</v>
      </c>
      <c r="D11554" s="6">
        <f t="shared" si="2340"/>
        <v>50</v>
      </c>
      <c r="E11554" s="5">
        <f t="shared" si="2341"/>
        <v>7733.3395360392033</v>
      </c>
      <c r="F11554" s="5">
        <f t="shared" si="2342"/>
        <v>651.73417492414967</v>
      </c>
      <c r="G11554" s="5">
        <f t="shared" si="2343"/>
        <v>1012.9676892512279</v>
      </c>
      <c r="H11554" s="5">
        <f t="shared" si="2344"/>
        <v>9398.0414002145808</v>
      </c>
      <c r="I11554" s="5">
        <f t="shared" si="2345"/>
        <v>720</v>
      </c>
      <c r="J11554" s="5">
        <f t="shared" si="2346"/>
        <v>8678.0414002145808</v>
      </c>
      <c r="K11554" s="2">
        <f t="shared" si="2347"/>
        <v>175660.44097594757</v>
      </c>
      <c r="L11554" s="2">
        <f t="shared" si="2348"/>
        <v>229610</v>
      </c>
      <c r="M11554" s="2">
        <f t="shared" si="2349"/>
        <v>37400</v>
      </c>
      <c r="N11554" s="6">
        <f t="shared" si="2350"/>
        <v>0</v>
      </c>
      <c r="O11554" s="2">
        <f t="shared" si="2351"/>
        <v>-3450.4409759475675</v>
      </c>
      <c r="P11554" s="2" t="str">
        <f t="shared" si="2352"/>
        <v/>
      </c>
    </row>
    <row r="11555" spans="1:16">
      <c r="A11555" s="6">
        <v>17</v>
      </c>
      <c r="B11555" s="6">
        <v>15</v>
      </c>
      <c r="C11555" s="6">
        <v>19</v>
      </c>
      <c r="D11555" s="6">
        <f t="shared" si="2340"/>
        <v>51</v>
      </c>
      <c r="E11555" s="5">
        <f t="shared" si="2341"/>
        <v>7733.3395360392033</v>
      </c>
      <c r="F11555" s="5">
        <f t="shared" si="2342"/>
        <v>651.73417492414967</v>
      </c>
      <c r="G11555" s="5">
        <f t="shared" si="2343"/>
        <v>1082.6092178872495</v>
      </c>
      <c r="H11555" s="5">
        <f t="shared" si="2344"/>
        <v>9467.6829288506033</v>
      </c>
      <c r="I11555" s="5">
        <f t="shared" si="2345"/>
        <v>720</v>
      </c>
      <c r="J11555" s="5">
        <f t="shared" si="2346"/>
        <v>8747.6829288506033</v>
      </c>
      <c r="K11555" s="2">
        <f t="shared" si="2347"/>
        <v>176869.49529254518</v>
      </c>
      <c r="L11555" s="2">
        <f t="shared" si="2348"/>
        <v>232310</v>
      </c>
      <c r="M11555" s="2">
        <f t="shared" si="2349"/>
        <v>38280</v>
      </c>
      <c r="N11555" s="6">
        <f t="shared" si="2350"/>
        <v>0</v>
      </c>
      <c r="O11555" s="2">
        <f t="shared" si="2351"/>
        <v>-2839.4952925451798</v>
      </c>
      <c r="P11555" s="2" t="str">
        <f t="shared" si="2352"/>
        <v/>
      </c>
    </row>
    <row r="11556" spans="1:16">
      <c r="A11556" s="6">
        <v>17</v>
      </c>
      <c r="B11556" s="6">
        <v>15</v>
      </c>
      <c r="C11556" s="6">
        <v>20</v>
      </c>
      <c r="D11556" s="6">
        <f t="shared" si="2340"/>
        <v>52</v>
      </c>
      <c r="E11556" s="5">
        <f t="shared" si="2341"/>
        <v>7733.3395360392033</v>
      </c>
      <c r="F11556" s="5">
        <f t="shared" si="2342"/>
        <v>651.73417492414967</v>
      </c>
      <c r="G11556" s="5">
        <f t="shared" si="2343"/>
        <v>1153.8335085377266</v>
      </c>
      <c r="H11556" s="5">
        <f t="shared" si="2344"/>
        <v>9538.9072195010813</v>
      </c>
      <c r="I11556" s="5">
        <f t="shared" si="2345"/>
        <v>720</v>
      </c>
      <c r="J11556" s="5">
        <f t="shared" si="2346"/>
        <v>8818.9072195010813</v>
      </c>
      <c r="K11556" s="2">
        <f t="shared" si="2347"/>
        <v>178106.02811633822</v>
      </c>
      <c r="L11556" s="2">
        <f t="shared" si="2348"/>
        <v>235010</v>
      </c>
      <c r="M11556" s="2">
        <f t="shared" si="2349"/>
        <v>39160</v>
      </c>
      <c r="N11556" s="6">
        <f t="shared" si="2350"/>
        <v>0</v>
      </c>
      <c r="O11556" s="2">
        <f t="shared" si="2351"/>
        <v>-2256.0281163382169</v>
      </c>
      <c r="P11556" s="2" t="str">
        <f t="shared" si="2352"/>
        <v/>
      </c>
    </row>
    <row r="11557" spans="1:16">
      <c r="A11557" s="6">
        <v>17</v>
      </c>
      <c r="B11557" s="6">
        <v>15</v>
      </c>
      <c r="C11557" s="6">
        <v>21</v>
      </c>
      <c r="D11557" s="6">
        <f t="shared" si="2340"/>
        <v>53</v>
      </c>
      <c r="E11557" s="5">
        <f t="shared" si="2341"/>
        <v>7733.3395360392033</v>
      </c>
      <c r="F11557" s="5">
        <f t="shared" si="2342"/>
        <v>651.73417492414967</v>
      </c>
      <c r="G11557" s="5">
        <f t="shared" si="2343"/>
        <v>1226.6692487641703</v>
      </c>
      <c r="H11557" s="5">
        <f t="shared" si="2344"/>
        <v>9611.7429597275241</v>
      </c>
      <c r="I11557" s="5">
        <f t="shared" si="2345"/>
        <v>720</v>
      </c>
      <c r="J11557" s="5">
        <f t="shared" si="2346"/>
        <v>8891.7429597275241</v>
      </c>
      <c r="K11557" s="2">
        <f t="shared" si="2347"/>
        <v>179370.5374952695</v>
      </c>
      <c r="L11557" s="2">
        <f t="shared" si="2348"/>
        <v>237710</v>
      </c>
      <c r="M11557" s="2">
        <f t="shared" si="2349"/>
        <v>40040</v>
      </c>
      <c r="N11557" s="6">
        <f t="shared" si="2350"/>
        <v>0</v>
      </c>
      <c r="O11557" s="2">
        <f t="shared" si="2351"/>
        <v>-1700.5374952694983</v>
      </c>
      <c r="P11557" s="2" t="str">
        <f t="shared" si="2352"/>
        <v/>
      </c>
    </row>
    <row r="11558" spans="1:16">
      <c r="A11558" s="6">
        <v>17</v>
      </c>
      <c r="B11558" s="6">
        <v>15</v>
      </c>
      <c r="C11558" s="6">
        <v>22</v>
      </c>
      <c r="D11558" s="6">
        <f t="shared" si="2340"/>
        <v>54</v>
      </c>
      <c r="E11558" s="5">
        <f t="shared" si="2341"/>
        <v>7733.3395360392033</v>
      </c>
      <c r="F11558" s="5">
        <f t="shared" si="2342"/>
        <v>651.73417492414967</v>
      </c>
      <c r="G11558" s="5">
        <f t="shared" si="2343"/>
        <v>1301.1455960105666</v>
      </c>
      <c r="H11558" s="5">
        <f t="shared" si="2344"/>
        <v>9686.2193069739205</v>
      </c>
      <c r="I11558" s="5">
        <f t="shared" si="2345"/>
        <v>720</v>
      </c>
      <c r="J11558" s="5">
        <f t="shared" si="2346"/>
        <v>8966.2193069739205</v>
      </c>
      <c r="K11558" s="2">
        <f t="shared" si="2347"/>
        <v>180663.5296349639</v>
      </c>
      <c r="L11558" s="2">
        <f t="shared" si="2348"/>
        <v>240410</v>
      </c>
      <c r="M11558" s="2">
        <f t="shared" si="2349"/>
        <v>40920</v>
      </c>
      <c r="N11558" s="6">
        <f t="shared" si="2350"/>
        <v>0</v>
      </c>
      <c r="O11558" s="2">
        <f t="shared" si="2351"/>
        <v>-1173.5296349638957</v>
      </c>
      <c r="P11558" s="2" t="str">
        <f t="shared" si="2352"/>
        <v/>
      </c>
    </row>
    <row r="11559" spans="1:16">
      <c r="A11559" s="6">
        <v>17</v>
      </c>
      <c r="B11559" s="6">
        <v>15</v>
      </c>
      <c r="C11559" s="6">
        <v>23</v>
      </c>
      <c r="D11559" s="6">
        <f t="shared" si="2340"/>
        <v>55</v>
      </c>
      <c r="E11559" s="5">
        <f t="shared" si="2341"/>
        <v>7733.3395360392033</v>
      </c>
      <c r="F11559" s="5">
        <f t="shared" si="2342"/>
        <v>651.73417492414967</v>
      </c>
      <c r="G11559" s="5">
        <f t="shared" si="2343"/>
        <v>1377.292184868003</v>
      </c>
      <c r="H11559" s="5">
        <f t="shared" si="2344"/>
        <v>9762.3658958313572</v>
      </c>
      <c r="I11559" s="5">
        <f t="shared" si="2345"/>
        <v>720</v>
      </c>
      <c r="J11559" s="5">
        <f t="shared" si="2346"/>
        <v>9042.3658958313572</v>
      </c>
      <c r="K11559" s="2">
        <f t="shared" si="2347"/>
        <v>181985.51902484996</v>
      </c>
      <c r="L11559" s="2">
        <f t="shared" si="2348"/>
        <v>243110</v>
      </c>
      <c r="M11559" s="2">
        <f t="shared" si="2349"/>
        <v>41800</v>
      </c>
      <c r="N11559" s="6">
        <f t="shared" si="2350"/>
        <v>0</v>
      </c>
      <c r="O11559" s="2">
        <f t="shared" si="2351"/>
        <v>-675.51902484995662</v>
      </c>
      <c r="P11559" s="2" t="str">
        <f t="shared" si="2352"/>
        <v/>
      </c>
    </row>
    <row r="11560" spans="1:16">
      <c r="A11560" s="6">
        <v>17</v>
      </c>
      <c r="B11560" s="6">
        <v>15</v>
      </c>
      <c r="C11560" s="6">
        <v>24</v>
      </c>
      <c r="D11560" s="6">
        <f t="shared" si="2340"/>
        <v>56</v>
      </c>
      <c r="E11560" s="5">
        <f t="shared" si="2341"/>
        <v>7733.3395360392033</v>
      </c>
      <c r="F11560" s="5">
        <f t="shared" si="2342"/>
        <v>651.73417492414967</v>
      </c>
      <c r="G11560" s="5">
        <f t="shared" si="2343"/>
        <v>1455.1391344474989</v>
      </c>
      <c r="H11560" s="5">
        <f t="shared" si="2344"/>
        <v>9840.2128454108533</v>
      </c>
      <c r="I11560" s="5">
        <f t="shared" si="2345"/>
        <v>720</v>
      </c>
      <c r="J11560" s="5">
        <f t="shared" si="2346"/>
        <v>9120.2128454108533</v>
      </c>
      <c r="K11560" s="2">
        <f t="shared" si="2347"/>
        <v>183337.02856616065</v>
      </c>
      <c r="L11560" s="2">
        <f t="shared" si="2348"/>
        <v>245810</v>
      </c>
      <c r="M11560" s="2">
        <f t="shared" si="2349"/>
        <v>42680</v>
      </c>
      <c r="N11560" s="6">
        <f t="shared" si="2350"/>
        <v>0</v>
      </c>
      <c r="O11560" s="2">
        <f t="shared" si="2351"/>
        <v>-207.02856616064673</v>
      </c>
      <c r="P11560" s="2" t="str">
        <f t="shared" si="2352"/>
        <v/>
      </c>
    </row>
    <row r="11561" spans="1:16">
      <c r="A11561" s="6">
        <v>17</v>
      </c>
      <c r="B11561" s="6">
        <v>15</v>
      </c>
      <c r="C11561" s="6">
        <v>25</v>
      </c>
      <c r="D11561" s="6">
        <f t="shared" si="2340"/>
        <v>57</v>
      </c>
      <c r="E11561" s="5">
        <f t="shared" si="2341"/>
        <v>7733.3395360392033</v>
      </c>
      <c r="F11561" s="5">
        <f t="shared" si="2342"/>
        <v>651.73417492414967</v>
      </c>
      <c r="G11561" s="5">
        <f t="shared" si="2343"/>
        <v>1534.7170558625965</v>
      </c>
      <c r="H11561" s="5">
        <f t="shared" si="2344"/>
        <v>9919.7907668259504</v>
      </c>
      <c r="I11561" s="5">
        <f t="shared" si="2345"/>
        <v>720</v>
      </c>
      <c r="J11561" s="5">
        <f t="shared" si="2346"/>
        <v>9199.7907668259504</v>
      </c>
      <c r="K11561" s="2">
        <f t="shared" si="2347"/>
        <v>184718.5897018394</v>
      </c>
      <c r="L11561" s="2">
        <f t="shared" si="2348"/>
        <v>248510</v>
      </c>
      <c r="M11561" s="2">
        <f t="shared" si="2349"/>
        <v>43560</v>
      </c>
      <c r="N11561" s="6">
        <f t="shared" si="2350"/>
        <v>0</v>
      </c>
      <c r="O11561" s="2">
        <f t="shared" si="2351"/>
        <v>231.41029816059745</v>
      </c>
      <c r="P11561" s="2" t="str">
        <f t="shared" si="2352"/>
        <v/>
      </c>
    </row>
    <row r="11562" spans="1:16">
      <c r="A11562" s="6">
        <v>17</v>
      </c>
      <c r="B11562" s="6">
        <v>15</v>
      </c>
      <c r="C11562" s="6">
        <v>26</v>
      </c>
      <c r="D11562" s="6">
        <f t="shared" si="2340"/>
        <v>58</v>
      </c>
      <c r="E11562" s="5">
        <f t="shared" si="2341"/>
        <v>7733.3395360392033</v>
      </c>
      <c r="F11562" s="5">
        <f t="shared" si="2342"/>
        <v>651.73417492414967</v>
      </c>
      <c r="G11562" s="5">
        <f t="shared" si="2343"/>
        <v>1616.0570598233144</v>
      </c>
      <c r="H11562" s="5">
        <f t="shared" si="2344"/>
        <v>10001.130770786669</v>
      </c>
      <c r="I11562" s="5">
        <f t="shared" si="2345"/>
        <v>720</v>
      </c>
      <c r="J11562" s="5">
        <f t="shared" si="2346"/>
        <v>9281.130770786669</v>
      </c>
      <c r="K11562" s="2">
        <f t="shared" si="2347"/>
        <v>186130.74254837967</v>
      </c>
      <c r="L11562" s="2">
        <f t="shared" si="2348"/>
        <v>251210</v>
      </c>
      <c r="M11562" s="2">
        <f t="shared" si="2349"/>
        <v>44440</v>
      </c>
      <c r="N11562" s="6">
        <f t="shared" si="2350"/>
        <v>0</v>
      </c>
      <c r="O11562" s="2">
        <f t="shared" si="2351"/>
        <v>639.25745162033127</v>
      </c>
      <c r="P11562" s="2" t="str">
        <f t="shared" si="2352"/>
        <v/>
      </c>
    </row>
    <row r="11563" spans="1:16">
      <c r="A11563" s="6">
        <v>17</v>
      </c>
      <c r="B11563" s="6">
        <v>15</v>
      </c>
      <c r="C11563" s="6">
        <v>27</v>
      </c>
      <c r="D11563" s="6">
        <f t="shared" si="2340"/>
        <v>59</v>
      </c>
      <c r="E11563" s="5">
        <f t="shared" si="2341"/>
        <v>7733.3395360392033</v>
      </c>
      <c r="F11563" s="5">
        <f t="shared" si="2342"/>
        <v>651.73417492414967</v>
      </c>
      <c r="G11563" s="5">
        <f t="shared" si="2343"/>
        <v>1699.1907643430709</v>
      </c>
      <c r="H11563" s="5">
        <f t="shared" si="2344"/>
        <v>10084.264475306425</v>
      </c>
      <c r="I11563" s="5">
        <f t="shared" si="2345"/>
        <v>720</v>
      </c>
      <c r="J11563" s="5">
        <f t="shared" si="2346"/>
        <v>9364.2644753064251</v>
      </c>
      <c r="K11563" s="2">
        <f t="shared" si="2347"/>
        <v>187574.03602962542</v>
      </c>
      <c r="L11563" s="2">
        <f t="shared" si="2348"/>
        <v>253910</v>
      </c>
      <c r="M11563" s="2">
        <f t="shared" si="2349"/>
        <v>45320</v>
      </c>
      <c r="N11563" s="6">
        <f t="shared" si="2350"/>
        <v>0</v>
      </c>
      <c r="O11563" s="2">
        <f t="shared" si="2351"/>
        <v>1015.9639703745779</v>
      </c>
      <c r="P11563" s="2" t="str">
        <f t="shared" si="2352"/>
        <v/>
      </c>
    </row>
    <row r="11564" spans="1:16">
      <c r="A11564" s="6">
        <v>17</v>
      </c>
      <c r="B11564" s="6">
        <v>15</v>
      </c>
      <c r="C11564" s="6">
        <v>28</v>
      </c>
      <c r="D11564" s="6">
        <f t="shared" si="2340"/>
        <v>60</v>
      </c>
      <c r="E11564" s="5">
        <f t="shared" si="2341"/>
        <v>7733.3395360392033</v>
      </c>
      <c r="F11564" s="5">
        <f t="shared" si="2342"/>
        <v>651.73417492414967</v>
      </c>
      <c r="G11564" s="5">
        <f t="shared" si="2343"/>
        <v>1784.1503025602246</v>
      </c>
      <c r="H11564" s="5">
        <f t="shared" si="2344"/>
        <v>10169.224013523579</v>
      </c>
      <c r="I11564" s="5">
        <f t="shared" si="2345"/>
        <v>720</v>
      </c>
      <c r="J11564" s="5">
        <f t="shared" si="2346"/>
        <v>9449.2240135235788</v>
      </c>
      <c r="K11564" s="2">
        <f t="shared" si="2347"/>
        <v>189049.02801256214</v>
      </c>
      <c r="L11564" s="2">
        <f t="shared" si="2348"/>
        <v>256610</v>
      </c>
      <c r="M11564" s="2">
        <f t="shared" si="2349"/>
        <v>46200</v>
      </c>
      <c r="N11564" s="6">
        <f t="shared" si="2350"/>
        <v>0</v>
      </c>
      <c r="O11564" s="2">
        <f t="shared" si="2351"/>
        <v>1360.9719874378643</v>
      </c>
      <c r="P11564" s="2" t="str">
        <f t="shared" si="2352"/>
        <v/>
      </c>
    </row>
    <row r="11565" spans="1:16">
      <c r="A11565" s="6">
        <v>17</v>
      </c>
      <c r="B11565" s="6">
        <v>15</v>
      </c>
      <c r="C11565" s="6">
        <v>29</v>
      </c>
      <c r="D11565" s="6">
        <f t="shared" si="2340"/>
        <v>61</v>
      </c>
      <c r="E11565" s="5">
        <f t="shared" si="2341"/>
        <v>7733.3395360392033</v>
      </c>
      <c r="F11565" s="5">
        <f t="shared" si="2342"/>
        <v>651.73417492414967</v>
      </c>
      <c r="G11565" s="5">
        <f t="shared" si="2343"/>
        <v>1870.9683306758782</v>
      </c>
      <c r="H11565" s="5">
        <f t="shared" si="2344"/>
        <v>10256.042041639232</v>
      </c>
      <c r="I11565" s="5">
        <f t="shared" si="2345"/>
        <v>720</v>
      </c>
      <c r="J11565" s="5">
        <f t="shared" si="2346"/>
        <v>9536.0420416392317</v>
      </c>
      <c r="K11565" s="2">
        <f t="shared" si="2347"/>
        <v>190556.28544512554</v>
      </c>
      <c r="L11565" s="2">
        <f t="shared" si="2348"/>
        <v>259310</v>
      </c>
      <c r="M11565" s="2">
        <f t="shared" si="2349"/>
        <v>47080</v>
      </c>
      <c r="N11565" s="6">
        <f t="shared" si="2350"/>
        <v>0</v>
      </c>
      <c r="O11565" s="2">
        <f t="shared" si="2351"/>
        <v>1673.7145548744593</v>
      </c>
      <c r="P11565" s="2" t="str">
        <f t="shared" si="2352"/>
        <v/>
      </c>
    </row>
    <row r="11566" spans="1:16">
      <c r="A11566" s="6">
        <v>17</v>
      </c>
      <c r="B11566" s="6">
        <v>15</v>
      </c>
      <c r="C11566" s="6">
        <v>30</v>
      </c>
      <c r="D11566" s="6">
        <f t="shared" si="2340"/>
        <v>62</v>
      </c>
      <c r="E11566" s="5">
        <f t="shared" si="2341"/>
        <v>7733.3395360392033</v>
      </c>
      <c r="F11566" s="5">
        <f t="shared" si="2342"/>
        <v>651.73417492414967</v>
      </c>
      <c r="G11566" s="5">
        <f t="shared" si="2343"/>
        <v>1959.6780360096488</v>
      </c>
      <c r="H11566" s="5">
        <f t="shared" si="2344"/>
        <v>10344.751746973003</v>
      </c>
      <c r="I11566" s="5">
        <f t="shared" si="2345"/>
        <v>720</v>
      </c>
      <c r="J11566" s="5">
        <f t="shared" si="2346"/>
        <v>9624.7517469730028</v>
      </c>
      <c r="K11566" s="2">
        <f t="shared" si="2347"/>
        <v>192096.38449605906</v>
      </c>
      <c r="L11566" s="2">
        <f t="shared" si="2348"/>
        <v>262010</v>
      </c>
      <c r="M11566" s="2">
        <f t="shared" si="2349"/>
        <v>47960</v>
      </c>
      <c r="N11566" s="6">
        <f t="shared" si="2350"/>
        <v>0</v>
      </c>
      <c r="O11566" s="2">
        <f t="shared" si="2351"/>
        <v>1953.615503940935</v>
      </c>
      <c r="P11566" s="2" t="str">
        <f t="shared" si="2352"/>
        <v/>
      </c>
    </row>
    <row r="11567" spans="1:16">
      <c r="A11567" s="6">
        <v>17</v>
      </c>
      <c r="B11567" s="6">
        <v>16</v>
      </c>
      <c r="C11567" s="6">
        <v>0</v>
      </c>
      <c r="D11567" s="6">
        <f t="shared" si="2340"/>
        <v>33</v>
      </c>
      <c r="E11567" s="5">
        <f t="shared" si="2341"/>
        <v>7733.3395360392033</v>
      </c>
      <c r="F11567" s="5">
        <f t="shared" si="2342"/>
        <v>712.5626979170703</v>
      </c>
      <c r="G11567" s="5">
        <f t="shared" si="2343"/>
        <v>0</v>
      </c>
      <c r="H11567" s="5">
        <f t="shared" si="2344"/>
        <v>8445.9022339562744</v>
      </c>
      <c r="I11567" s="5">
        <f t="shared" si="2345"/>
        <v>720</v>
      </c>
      <c r="J11567" s="5">
        <f t="shared" si="2346"/>
        <v>7725.9022339562744</v>
      </c>
      <c r="K11567" s="2">
        <f t="shared" si="2347"/>
        <v>159130.24711729641</v>
      </c>
      <c r="L11567" s="2">
        <f t="shared" si="2348"/>
        <v>183104</v>
      </c>
      <c r="M11567" s="2">
        <f t="shared" si="2349"/>
        <v>22000</v>
      </c>
      <c r="N11567" s="6">
        <f t="shared" si="2350"/>
        <v>0</v>
      </c>
      <c r="O11567" s="2">
        <f t="shared" si="2351"/>
        <v>-18026.247117296414</v>
      </c>
      <c r="P11567" s="2" t="str">
        <f t="shared" si="2352"/>
        <v/>
      </c>
    </row>
    <row r="11568" spans="1:16">
      <c r="A11568" s="6">
        <v>17</v>
      </c>
      <c r="B11568" s="6">
        <v>16</v>
      </c>
      <c r="C11568" s="6">
        <v>1</v>
      </c>
      <c r="D11568" s="6">
        <f t="shared" si="2340"/>
        <v>34</v>
      </c>
      <c r="E11568" s="5">
        <f t="shared" si="2341"/>
        <v>7733.3395360392033</v>
      </c>
      <c r="F11568" s="5">
        <f t="shared" si="2342"/>
        <v>712.5626979170703</v>
      </c>
      <c r="G11568" s="5">
        <f t="shared" si="2343"/>
        <v>45.5625</v>
      </c>
      <c r="H11568" s="5">
        <f t="shared" si="2344"/>
        <v>8491.4647339562744</v>
      </c>
      <c r="I11568" s="5">
        <f t="shared" si="2345"/>
        <v>720</v>
      </c>
      <c r="J11568" s="5">
        <f t="shared" si="2346"/>
        <v>7771.4647339562744</v>
      </c>
      <c r="K11568" s="2">
        <f t="shared" si="2347"/>
        <v>159921.26274229641</v>
      </c>
      <c r="L11568" s="2">
        <f t="shared" si="2348"/>
        <v>185804</v>
      </c>
      <c r="M11568" s="2">
        <f t="shared" si="2349"/>
        <v>22880</v>
      </c>
      <c r="N11568" s="6">
        <f t="shared" si="2350"/>
        <v>0</v>
      </c>
      <c r="O11568" s="2">
        <f t="shared" si="2351"/>
        <v>-16997.262742296414</v>
      </c>
      <c r="P11568" s="2" t="str">
        <f t="shared" si="2352"/>
        <v/>
      </c>
    </row>
    <row r="11569" spans="1:16">
      <c r="A11569" s="6">
        <v>17</v>
      </c>
      <c r="B11569" s="6">
        <v>16</v>
      </c>
      <c r="C11569" s="6">
        <v>2</v>
      </c>
      <c r="D11569" s="6">
        <f t="shared" si="2340"/>
        <v>35</v>
      </c>
      <c r="E11569" s="5">
        <f t="shared" si="2341"/>
        <v>7733.3395360392033</v>
      </c>
      <c r="F11569" s="5">
        <f t="shared" si="2342"/>
        <v>712.5626979170703</v>
      </c>
      <c r="G11569" s="5">
        <f t="shared" si="2343"/>
        <v>92.264062499999994</v>
      </c>
      <c r="H11569" s="5">
        <f t="shared" si="2344"/>
        <v>8538.1662964562747</v>
      </c>
      <c r="I11569" s="5">
        <f t="shared" si="2345"/>
        <v>720</v>
      </c>
      <c r="J11569" s="5">
        <f t="shared" si="2346"/>
        <v>7818.1662964562747</v>
      </c>
      <c r="K11569" s="2">
        <f t="shared" si="2347"/>
        <v>160732.05375792144</v>
      </c>
      <c r="L11569" s="2">
        <f t="shared" si="2348"/>
        <v>188504</v>
      </c>
      <c r="M11569" s="2">
        <f t="shared" si="2349"/>
        <v>23760</v>
      </c>
      <c r="N11569" s="6">
        <f t="shared" si="2350"/>
        <v>0</v>
      </c>
      <c r="O11569" s="2">
        <f t="shared" si="2351"/>
        <v>-15988.053757921443</v>
      </c>
      <c r="P11569" s="2" t="str">
        <f t="shared" si="2352"/>
        <v/>
      </c>
    </row>
    <row r="11570" spans="1:16">
      <c r="A11570" s="6">
        <v>17</v>
      </c>
      <c r="B11570" s="6">
        <v>16</v>
      </c>
      <c r="C11570" s="6">
        <v>3</v>
      </c>
      <c r="D11570" s="6">
        <f t="shared" si="2340"/>
        <v>36</v>
      </c>
      <c r="E11570" s="5">
        <f t="shared" si="2341"/>
        <v>7733.3395360392033</v>
      </c>
      <c r="F11570" s="5">
        <f t="shared" si="2342"/>
        <v>712.5626979170703</v>
      </c>
      <c r="G11570" s="5">
        <f t="shared" si="2343"/>
        <v>140.12604492187498</v>
      </c>
      <c r="H11570" s="5">
        <f t="shared" si="2344"/>
        <v>8586.0282788781496</v>
      </c>
      <c r="I11570" s="5">
        <f t="shared" si="2345"/>
        <v>720</v>
      </c>
      <c r="J11570" s="5">
        <f t="shared" si="2346"/>
        <v>7866.0282788781496</v>
      </c>
      <c r="K11570" s="2">
        <f t="shared" si="2347"/>
        <v>161562.99095274566</v>
      </c>
      <c r="L11570" s="2">
        <f t="shared" si="2348"/>
        <v>191204</v>
      </c>
      <c r="M11570" s="2">
        <f t="shared" si="2349"/>
        <v>24640</v>
      </c>
      <c r="N11570" s="6">
        <f t="shared" si="2350"/>
        <v>0</v>
      </c>
      <c r="O11570" s="2">
        <f t="shared" si="2351"/>
        <v>-14998.990952745662</v>
      </c>
      <c r="P11570" s="2" t="str">
        <f t="shared" si="2352"/>
        <v/>
      </c>
    </row>
    <row r="11571" spans="1:16">
      <c r="A11571" s="6">
        <v>17</v>
      </c>
      <c r="B11571" s="6">
        <v>16</v>
      </c>
      <c r="C11571" s="6">
        <v>4</v>
      </c>
      <c r="D11571" s="6">
        <f t="shared" si="2340"/>
        <v>37</v>
      </c>
      <c r="E11571" s="5">
        <f t="shared" si="2341"/>
        <v>7733.3395360392033</v>
      </c>
      <c r="F11571" s="5">
        <f t="shared" si="2342"/>
        <v>712.5626979170703</v>
      </c>
      <c r="G11571" s="5">
        <f t="shared" si="2343"/>
        <v>189.17016064453125</v>
      </c>
      <c r="H11571" s="5">
        <f t="shared" si="2344"/>
        <v>8635.0723946008056</v>
      </c>
      <c r="I11571" s="5">
        <f t="shared" si="2345"/>
        <v>720</v>
      </c>
      <c r="J11571" s="5">
        <f t="shared" si="2346"/>
        <v>7915.0723946008056</v>
      </c>
      <c r="K11571" s="2">
        <f t="shared" si="2347"/>
        <v>162414.45129515286</v>
      </c>
      <c r="L11571" s="2">
        <f t="shared" si="2348"/>
        <v>193904</v>
      </c>
      <c r="M11571" s="2">
        <f t="shared" si="2349"/>
        <v>25520</v>
      </c>
      <c r="N11571" s="6">
        <f t="shared" si="2350"/>
        <v>0</v>
      </c>
      <c r="O11571" s="2">
        <f t="shared" si="2351"/>
        <v>-14030.45129515286</v>
      </c>
      <c r="P11571" s="2" t="str">
        <f t="shared" si="2352"/>
        <v/>
      </c>
    </row>
    <row r="11572" spans="1:16">
      <c r="A11572" s="6">
        <v>17</v>
      </c>
      <c r="B11572" s="6">
        <v>16</v>
      </c>
      <c r="C11572" s="6">
        <v>5</v>
      </c>
      <c r="D11572" s="6">
        <f t="shared" si="2340"/>
        <v>38</v>
      </c>
      <c r="E11572" s="5">
        <f t="shared" si="2341"/>
        <v>7733.3395360392033</v>
      </c>
      <c r="F11572" s="5">
        <f t="shared" si="2342"/>
        <v>712.5626979170703</v>
      </c>
      <c r="G11572" s="5">
        <f t="shared" si="2343"/>
        <v>239.41848456573481</v>
      </c>
      <c r="H11572" s="5">
        <f t="shared" si="2344"/>
        <v>8685.320718522009</v>
      </c>
      <c r="I11572" s="5">
        <f t="shared" si="2345"/>
        <v>720</v>
      </c>
      <c r="J11572" s="5">
        <f t="shared" si="2346"/>
        <v>7965.320718522009</v>
      </c>
      <c r="K11572" s="2">
        <f t="shared" si="2347"/>
        <v>163286.81802989598</v>
      </c>
      <c r="L11572" s="2">
        <f t="shared" si="2348"/>
        <v>196604</v>
      </c>
      <c r="M11572" s="2">
        <f t="shared" si="2349"/>
        <v>26400</v>
      </c>
      <c r="N11572" s="6">
        <f t="shared" si="2350"/>
        <v>0</v>
      </c>
      <c r="O11572" s="2">
        <f t="shared" si="2351"/>
        <v>-13082.818029895978</v>
      </c>
      <c r="P11572" s="2" t="str">
        <f t="shared" si="2352"/>
        <v/>
      </c>
    </row>
    <row r="11573" spans="1:16">
      <c r="A11573" s="6">
        <v>17</v>
      </c>
      <c r="B11573" s="6">
        <v>16</v>
      </c>
      <c r="C11573" s="6">
        <v>6</v>
      </c>
      <c r="D11573" s="6">
        <f t="shared" si="2340"/>
        <v>39</v>
      </c>
      <c r="E11573" s="5">
        <f t="shared" si="2341"/>
        <v>7733.3395360392033</v>
      </c>
      <c r="F11573" s="5">
        <f t="shared" si="2342"/>
        <v>712.5626979170703</v>
      </c>
      <c r="G11573" s="5">
        <f t="shared" si="2343"/>
        <v>290.89345874736784</v>
      </c>
      <c r="H11573" s="5">
        <f t="shared" si="2344"/>
        <v>8736.795692703643</v>
      </c>
      <c r="I11573" s="5">
        <f t="shared" si="2345"/>
        <v>720</v>
      </c>
      <c r="J11573" s="5">
        <f t="shared" si="2346"/>
        <v>8016.795692703643</v>
      </c>
      <c r="K11573" s="2">
        <f t="shared" si="2347"/>
        <v>164180.4807761049</v>
      </c>
      <c r="L11573" s="2">
        <f t="shared" si="2348"/>
        <v>199304</v>
      </c>
      <c r="M11573" s="2">
        <f t="shared" si="2349"/>
        <v>27280</v>
      </c>
      <c r="N11573" s="6">
        <f t="shared" si="2350"/>
        <v>0</v>
      </c>
      <c r="O11573" s="2">
        <f t="shared" si="2351"/>
        <v>-12156.480776104901</v>
      </c>
      <c r="P11573" s="2" t="str">
        <f t="shared" si="2352"/>
        <v/>
      </c>
    </row>
    <row r="11574" spans="1:16">
      <c r="A11574" s="6">
        <v>17</v>
      </c>
      <c r="B11574" s="6">
        <v>16</v>
      </c>
      <c r="C11574" s="6">
        <v>7</v>
      </c>
      <c r="D11574" s="6">
        <f t="shared" si="2340"/>
        <v>40</v>
      </c>
      <c r="E11574" s="5">
        <f t="shared" si="2341"/>
        <v>7733.3395360392033</v>
      </c>
      <c r="F11574" s="5">
        <f t="shared" si="2342"/>
        <v>712.5626979170703</v>
      </c>
      <c r="G11574" s="5">
        <f t="shared" si="2343"/>
        <v>343.61789814532818</v>
      </c>
      <c r="H11574" s="5">
        <f t="shared" si="2344"/>
        <v>8789.5201321016029</v>
      </c>
      <c r="I11574" s="5">
        <f t="shared" si="2345"/>
        <v>720</v>
      </c>
      <c r="J11574" s="5">
        <f t="shared" si="2346"/>
        <v>8069.5201321016029</v>
      </c>
      <c r="K11574" s="2">
        <f t="shared" si="2347"/>
        <v>165095.83562676393</v>
      </c>
      <c r="L11574" s="2">
        <f t="shared" si="2348"/>
        <v>202004</v>
      </c>
      <c r="M11574" s="2">
        <f t="shared" si="2349"/>
        <v>28160</v>
      </c>
      <c r="N11574" s="6">
        <f t="shared" si="2350"/>
        <v>0</v>
      </c>
      <c r="O11574" s="2">
        <f t="shared" si="2351"/>
        <v>-11251.835626763932</v>
      </c>
      <c r="P11574" s="2" t="str">
        <f t="shared" si="2352"/>
        <v/>
      </c>
    </row>
    <row r="11575" spans="1:16">
      <c r="A11575" s="6">
        <v>17</v>
      </c>
      <c r="B11575" s="6">
        <v>16</v>
      </c>
      <c r="C11575" s="6">
        <v>8</v>
      </c>
      <c r="D11575" s="6">
        <f t="shared" si="2340"/>
        <v>41</v>
      </c>
      <c r="E11575" s="5">
        <f t="shared" si="2341"/>
        <v>7733.3395360392033</v>
      </c>
      <c r="F11575" s="5">
        <f t="shared" si="2342"/>
        <v>712.5626979170703</v>
      </c>
      <c r="G11575" s="5">
        <f t="shared" si="2343"/>
        <v>397.61499642530839</v>
      </c>
      <c r="H11575" s="5">
        <f t="shared" si="2344"/>
        <v>8843.5172303815834</v>
      </c>
      <c r="I11575" s="5">
        <f t="shared" si="2345"/>
        <v>720</v>
      </c>
      <c r="J11575" s="5">
        <f t="shared" si="2346"/>
        <v>8123.5172303815834</v>
      </c>
      <c r="K11575" s="2">
        <f t="shared" si="2347"/>
        <v>166033.28524968025</v>
      </c>
      <c r="L11575" s="2">
        <f t="shared" si="2348"/>
        <v>204704</v>
      </c>
      <c r="M11575" s="2">
        <f t="shared" si="2349"/>
        <v>29040</v>
      </c>
      <c r="N11575" s="6">
        <f t="shared" si="2350"/>
        <v>0</v>
      </c>
      <c r="O11575" s="2">
        <f t="shared" si="2351"/>
        <v>-10369.285249680252</v>
      </c>
      <c r="P11575" s="2" t="str">
        <f t="shared" si="2352"/>
        <v/>
      </c>
    </row>
    <row r="11576" spans="1:16">
      <c r="A11576" s="6">
        <v>17</v>
      </c>
      <c r="B11576" s="6">
        <v>16</v>
      </c>
      <c r="C11576" s="6">
        <v>9</v>
      </c>
      <c r="D11576" s="6">
        <f t="shared" si="2340"/>
        <v>42</v>
      </c>
      <c r="E11576" s="5">
        <f t="shared" si="2341"/>
        <v>7733.3395360392033</v>
      </c>
      <c r="F11576" s="5">
        <f t="shared" si="2342"/>
        <v>712.5626979170703</v>
      </c>
      <c r="G11576" s="5">
        <f t="shared" si="2343"/>
        <v>452.90833186570285</v>
      </c>
      <c r="H11576" s="5">
        <f t="shared" si="2344"/>
        <v>8898.8105658219774</v>
      </c>
      <c r="I11576" s="5">
        <f t="shared" si="2345"/>
        <v>720</v>
      </c>
      <c r="J11576" s="5">
        <f t="shared" si="2346"/>
        <v>8178.8105658219774</v>
      </c>
      <c r="K11576" s="2">
        <f t="shared" si="2347"/>
        <v>166993.23898996488</v>
      </c>
      <c r="L11576" s="2">
        <f t="shared" si="2348"/>
        <v>207404</v>
      </c>
      <c r="M11576" s="2">
        <f t="shared" si="2349"/>
        <v>29920</v>
      </c>
      <c r="N11576" s="6">
        <f t="shared" si="2350"/>
        <v>0</v>
      </c>
      <c r="O11576" s="2">
        <f t="shared" si="2351"/>
        <v>-9509.2389899648842</v>
      </c>
      <c r="P11576" s="2" t="str">
        <f t="shared" si="2352"/>
        <v/>
      </c>
    </row>
    <row r="11577" spans="1:16">
      <c r="A11577" s="6">
        <v>17</v>
      </c>
      <c r="B11577" s="6">
        <v>16</v>
      </c>
      <c r="C11577" s="6">
        <v>10</v>
      </c>
      <c r="D11577" s="6">
        <f t="shared" si="2340"/>
        <v>43</v>
      </c>
      <c r="E11577" s="5">
        <f t="shared" si="2341"/>
        <v>7733.3395360392033</v>
      </c>
      <c r="F11577" s="5">
        <f t="shared" si="2342"/>
        <v>712.5626979170703</v>
      </c>
      <c r="G11577" s="5">
        <f t="shared" si="2343"/>
        <v>509.52187334891573</v>
      </c>
      <c r="H11577" s="5">
        <f t="shared" si="2344"/>
        <v>8955.4241073051908</v>
      </c>
      <c r="I11577" s="5">
        <f t="shared" si="2345"/>
        <v>720</v>
      </c>
      <c r="J11577" s="5">
        <f t="shared" si="2346"/>
        <v>8235.4241073051908</v>
      </c>
      <c r="K11577" s="2">
        <f t="shared" si="2347"/>
        <v>167976.11297404845</v>
      </c>
      <c r="L11577" s="2">
        <f t="shared" si="2348"/>
        <v>210104</v>
      </c>
      <c r="M11577" s="2">
        <f t="shared" si="2349"/>
        <v>30800</v>
      </c>
      <c r="N11577" s="6">
        <f t="shared" si="2350"/>
        <v>0</v>
      </c>
      <c r="O11577" s="2">
        <f t="shared" si="2351"/>
        <v>-8672.1129740484466</v>
      </c>
      <c r="P11577" s="2" t="str">
        <f t="shared" si="2352"/>
        <v/>
      </c>
    </row>
    <row r="11578" spans="1:16">
      <c r="A11578" s="6">
        <v>17</v>
      </c>
      <c r="B11578" s="6">
        <v>16</v>
      </c>
      <c r="C11578" s="6">
        <v>11</v>
      </c>
      <c r="D11578" s="6">
        <f t="shared" si="2340"/>
        <v>44</v>
      </c>
      <c r="E11578" s="5">
        <f t="shared" si="2341"/>
        <v>7733.3395360392033</v>
      </c>
      <c r="F11578" s="5">
        <f t="shared" si="2342"/>
        <v>712.5626979170703</v>
      </c>
      <c r="G11578" s="5">
        <f t="shared" si="2343"/>
        <v>567.47998644235474</v>
      </c>
      <c r="H11578" s="5">
        <f t="shared" si="2344"/>
        <v>9013.3822203986292</v>
      </c>
      <c r="I11578" s="5">
        <f t="shared" si="2345"/>
        <v>720</v>
      </c>
      <c r="J11578" s="5">
        <f t="shared" si="2346"/>
        <v>8293.3822203986292</v>
      </c>
      <c r="K11578" s="2">
        <f t="shared" si="2347"/>
        <v>168982.33021525398</v>
      </c>
      <c r="L11578" s="2">
        <f t="shared" si="2348"/>
        <v>212804</v>
      </c>
      <c r="M11578" s="2">
        <f t="shared" si="2349"/>
        <v>31680</v>
      </c>
      <c r="N11578" s="6">
        <f t="shared" si="2350"/>
        <v>0</v>
      </c>
      <c r="O11578" s="2">
        <f t="shared" si="2351"/>
        <v>-7858.3302152539836</v>
      </c>
      <c r="P11578" s="2" t="str">
        <f t="shared" si="2352"/>
        <v/>
      </c>
    </row>
    <row r="11579" spans="1:16">
      <c r="A11579" s="6">
        <v>17</v>
      </c>
      <c r="B11579" s="6">
        <v>16</v>
      </c>
      <c r="C11579" s="6">
        <v>12</v>
      </c>
      <c r="D11579" s="6">
        <f t="shared" si="2340"/>
        <v>45</v>
      </c>
      <c r="E11579" s="5">
        <f t="shared" si="2341"/>
        <v>7733.3395360392033</v>
      </c>
      <c r="F11579" s="5">
        <f t="shared" si="2342"/>
        <v>712.5626979170703</v>
      </c>
      <c r="G11579" s="5">
        <f t="shared" si="2343"/>
        <v>626.80743957041921</v>
      </c>
      <c r="H11579" s="5">
        <f t="shared" si="2344"/>
        <v>9072.7096735266932</v>
      </c>
      <c r="I11579" s="5">
        <f t="shared" si="2345"/>
        <v>720</v>
      </c>
      <c r="J11579" s="5">
        <f t="shared" si="2346"/>
        <v>8352.7096735266932</v>
      </c>
      <c r="K11579" s="2">
        <f t="shared" si="2347"/>
        <v>170012.32072094953</v>
      </c>
      <c r="L11579" s="2">
        <f t="shared" si="2348"/>
        <v>215504</v>
      </c>
      <c r="M11579" s="2">
        <f t="shared" si="2349"/>
        <v>32560</v>
      </c>
      <c r="N11579" s="6">
        <f t="shared" si="2350"/>
        <v>0</v>
      </c>
      <c r="O11579" s="2">
        <f t="shared" si="2351"/>
        <v>-7068.3207209495304</v>
      </c>
      <c r="P11579" s="2" t="str">
        <f t="shared" si="2352"/>
        <v/>
      </c>
    </row>
    <row r="11580" spans="1:16">
      <c r="A11580" s="6">
        <v>17</v>
      </c>
      <c r="B11580" s="6">
        <v>16</v>
      </c>
      <c r="C11580" s="6">
        <v>13</v>
      </c>
      <c r="D11580" s="6">
        <f t="shared" si="2340"/>
        <v>46</v>
      </c>
      <c r="E11580" s="5">
        <f t="shared" si="2341"/>
        <v>7733.3395360392033</v>
      </c>
      <c r="F11580" s="5">
        <f t="shared" si="2342"/>
        <v>712.5626979170703</v>
      </c>
      <c r="G11580" s="5">
        <f t="shared" si="2343"/>
        <v>687.52941027880343</v>
      </c>
      <c r="H11580" s="5">
        <f t="shared" si="2344"/>
        <v>9133.4316442350773</v>
      </c>
      <c r="I11580" s="5">
        <f t="shared" si="2345"/>
        <v>720</v>
      </c>
      <c r="J11580" s="5">
        <f t="shared" si="2346"/>
        <v>8413.4316442350773</v>
      </c>
      <c r="K11580" s="2">
        <f t="shared" si="2347"/>
        <v>171066.52160130342</v>
      </c>
      <c r="L11580" s="2">
        <f t="shared" si="2348"/>
        <v>218204</v>
      </c>
      <c r="M11580" s="2">
        <f t="shared" si="2349"/>
        <v>33440</v>
      </c>
      <c r="N11580" s="6">
        <f t="shared" si="2350"/>
        <v>0</v>
      </c>
      <c r="O11580" s="2">
        <f t="shared" si="2351"/>
        <v>-6302.5216013034224</v>
      </c>
      <c r="P11580" s="2" t="str">
        <f t="shared" si="2352"/>
        <v/>
      </c>
    </row>
    <row r="11581" spans="1:16">
      <c r="A11581" s="6">
        <v>17</v>
      </c>
      <c r="B11581" s="6">
        <v>16</v>
      </c>
      <c r="C11581" s="6">
        <v>14</v>
      </c>
      <c r="D11581" s="6">
        <f t="shared" si="2340"/>
        <v>47</v>
      </c>
      <c r="E11581" s="5">
        <f t="shared" si="2341"/>
        <v>7733.3395360392033</v>
      </c>
      <c r="F11581" s="5">
        <f t="shared" si="2342"/>
        <v>712.5626979170703</v>
      </c>
      <c r="G11581" s="5">
        <f t="shared" si="2343"/>
        <v>749.67149159246469</v>
      </c>
      <c r="H11581" s="5">
        <f t="shared" si="2344"/>
        <v>9195.5737255487384</v>
      </c>
      <c r="I11581" s="5">
        <f t="shared" si="2345"/>
        <v>720</v>
      </c>
      <c r="J11581" s="5">
        <f t="shared" si="2346"/>
        <v>8475.5737255487384</v>
      </c>
      <c r="K11581" s="2">
        <f t="shared" si="2347"/>
        <v>172145.37717966561</v>
      </c>
      <c r="L11581" s="2">
        <f t="shared" si="2348"/>
        <v>220904</v>
      </c>
      <c r="M11581" s="2">
        <f t="shared" si="2349"/>
        <v>34320</v>
      </c>
      <c r="N11581" s="6">
        <f t="shared" si="2350"/>
        <v>0</v>
      </c>
      <c r="O11581" s="2">
        <f t="shared" si="2351"/>
        <v>-5561.3771796656074</v>
      </c>
      <c r="P11581" s="2" t="str">
        <f t="shared" si="2352"/>
        <v/>
      </c>
    </row>
    <row r="11582" spans="1:16">
      <c r="A11582" s="6">
        <v>17</v>
      </c>
      <c r="B11582" s="6">
        <v>16</v>
      </c>
      <c r="C11582" s="6">
        <v>15</v>
      </c>
      <c r="D11582" s="6">
        <f t="shared" si="2340"/>
        <v>48</v>
      </c>
      <c r="E11582" s="5">
        <f t="shared" si="2341"/>
        <v>7733.3395360392033</v>
      </c>
      <c r="F11582" s="5">
        <f t="shared" si="2342"/>
        <v>712.5626979170703</v>
      </c>
      <c r="G11582" s="5">
        <f t="shared" si="2343"/>
        <v>813.25969846861108</v>
      </c>
      <c r="H11582" s="5">
        <f t="shared" si="2344"/>
        <v>9259.1619324248859</v>
      </c>
      <c r="I11582" s="5">
        <f t="shared" si="2345"/>
        <v>720</v>
      </c>
      <c r="J11582" s="5">
        <f t="shared" si="2346"/>
        <v>8539.1619324248859</v>
      </c>
      <c r="K11582" s="2">
        <f t="shared" si="2347"/>
        <v>173249.33910459871</v>
      </c>
      <c r="L11582" s="2">
        <f t="shared" si="2348"/>
        <v>223604</v>
      </c>
      <c r="M11582" s="2">
        <f t="shared" si="2349"/>
        <v>35200</v>
      </c>
      <c r="N11582" s="6">
        <f t="shared" si="2350"/>
        <v>0</v>
      </c>
      <c r="O11582" s="2">
        <f t="shared" si="2351"/>
        <v>-4845.3391045987082</v>
      </c>
      <c r="P11582" s="2" t="str">
        <f t="shared" si="2352"/>
        <v/>
      </c>
    </row>
    <row r="11583" spans="1:16">
      <c r="A11583" s="6">
        <v>17</v>
      </c>
      <c r="B11583" s="6">
        <v>16</v>
      </c>
      <c r="C11583" s="6">
        <v>16</v>
      </c>
      <c r="D11583" s="6">
        <f t="shared" si="2340"/>
        <v>49</v>
      </c>
      <c r="E11583" s="5">
        <f t="shared" si="2341"/>
        <v>7733.3395360392033</v>
      </c>
      <c r="F11583" s="5">
        <f t="shared" si="2342"/>
        <v>712.5626979170703</v>
      </c>
      <c r="G11583" s="5">
        <f t="shared" si="2343"/>
        <v>878.32047434610013</v>
      </c>
      <c r="H11583" s="5">
        <f t="shared" si="2344"/>
        <v>9324.2227083023754</v>
      </c>
      <c r="I11583" s="5">
        <f t="shared" si="2345"/>
        <v>720</v>
      </c>
      <c r="J11583" s="5">
        <f t="shared" si="2346"/>
        <v>8604.2227083023754</v>
      </c>
      <c r="K11583" s="2">
        <f t="shared" si="2347"/>
        <v>174378.8664635829</v>
      </c>
      <c r="L11583" s="2">
        <f t="shared" si="2348"/>
        <v>226304</v>
      </c>
      <c r="M11583" s="2">
        <f t="shared" si="2349"/>
        <v>36080</v>
      </c>
      <c r="N11583" s="6">
        <f t="shared" si="2350"/>
        <v>0</v>
      </c>
      <c r="O11583" s="2">
        <f t="shared" si="2351"/>
        <v>-4154.8664635829045</v>
      </c>
      <c r="P11583" s="2" t="str">
        <f t="shared" si="2352"/>
        <v/>
      </c>
    </row>
    <row r="11584" spans="1:16">
      <c r="A11584" s="6">
        <v>17</v>
      </c>
      <c r="B11584" s="6">
        <v>16</v>
      </c>
      <c r="C11584" s="6">
        <v>17</v>
      </c>
      <c r="D11584" s="6">
        <f t="shared" si="2340"/>
        <v>50</v>
      </c>
      <c r="E11584" s="5">
        <f t="shared" si="2341"/>
        <v>7733.3395360392033</v>
      </c>
      <c r="F11584" s="5">
        <f t="shared" si="2342"/>
        <v>712.5626979170703</v>
      </c>
      <c r="G11584" s="5">
        <f t="shared" si="2343"/>
        <v>944.88069779264049</v>
      </c>
      <c r="H11584" s="5">
        <f t="shared" si="2344"/>
        <v>9390.7829317489141</v>
      </c>
      <c r="I11584" s="5">
        <f t="shared" si="2345"/>
        <v>720</v>
      </c>
      <c r="J11584" s="5">
        <f t="shared" si="2346"/>
        <v>8670.7829317489141</v>
      </c>
      <c r="K11584" s="2">
        <f t="shared" si="2347"/>
        <v>175534.42589841865</v>
      </c>
      <c r="L11584" s="2">
        <f t="shared" si="2348"/>
        <v>229004</v>
      </c>
      <c r="M11584" s="2">
        <f t="shared" si="2349"/>
        <v>36960</v>
      </c>
      <c r="N11584" s="6">
        <f t="shared" si="2350"/>
        <v>0</v>
      </c>
      <c r="O11584" s="2">
        <f t="shared" si="2351"/>
        <v>-3490.4258984186454</v>
      </c>
      <c r="P11584" s="2" t="str">
        <f t="shared" si="2352"/>
        <v/>
      </c>
    </row>
    <row r="11585" spans="1:16">
      <c r="A11585" s="6">
        <v>17</v>
      </c>
      <c r="B11585" s="6">
        <v>16</v>
      </c>
      <c r="C11585" s="6">
        <v>18</v>
      </c>
      <c r="D11585" s="6">
        <f t="shared" si="2340"/>
        <v>51</v>
      </c>
      <c r="E11585" s="5">
        <f t="shared" si="2341"/>
        <v>7733.3395360392033</v>
      </c>
      <c r="F11585" s="5">
        <f t="shared" si="2342"/>
        <v>712.5626979170703</v>
      </c>
      <c r="G11585" s="5">
        <f t="shared" si="2343"/>
        <v>1012.9676892512279</v>
      </c>
      <c r="H11585" s="5">
        <f t="shared" si="2344"/>
        <v>9458.8699232075014</v>
      </c>
      <c r="I11585" s="5">
        <f t="shared" si="2345"/>
        <v>720</v>
      </c>
      <c r="J11585" s="5">
        <f t="shared" si="2346"/>
        <v>8738.8699232075014</v>
      </c>
      <c r="K11585" s="2">
        <f t="shared" si="2347"/>
        <v>176716.49172235245</v>
      </c>
      <c r="L11585" s="2">
        <f t="shared" si="2348"/>
        <v>231704</v>
      </c>
      <c r="M11585" s="2">
        <f t="shared" si="2349"/>
        <v>37840</v>
      </c>
      <c r="N11585" s="6">
        <f t="shared" si="2350"/>
        <v>0</v>
      </c>
      <c r="O11585" s="2">
        <f t="shared" si="2351"/>
        <v>-2852.4917223524535</v>
      </c>
      <c r="P11585" s="2" t="str">
        <f t="shared" si="2352"/>
        <v/>
      </c>
    </row>
    <row r="11586" spans="1:16">
      <c r="A11586" s="6">
        <v>17</v>
      </c>
      <c r="B11586" s="6">
        <v>16</v>
      </c>
      <c r="C11586" s="6">
        <v>19</v>
      </c>
      <c r="D11586" s="6">
        <f t="shared" si="2340"/>
        <v>52</v>
      </c>
      <c r="E11586" s="5">
        <f t="shared" si="2341"/>
        <v>7733.3395360392033</v>
      </c>
      <c r="F11586" s="5">
        <f t="shared" si="2342"/>
        <v>712.5626979170703</v>
      </c>
      <c r="G11586" s="5">
        <f t="shared" si="2343"/>
        <v>1082.6092178872495</v>
      </c>
      <c r="H11586" s="5">
        <f t="shared" si="2344"/>
        <v>9528.5114518435239</v>
      </c>
      <c r="I11586" s="5">
        <f t="shared" si="2345"/>
        <v>720</v>
      </c>
      <c r="J11586" s="5">
        <f t="shared" si="2346"/>
        <v>8808.5114518435239</v>
      </c>
      <c r="K11586" s="2">
        <f t="shared" si="2347"/>
        <v>177925.54603895007</v>
      </c>
      <c r="L11586" s="2">
        <f t="shared" si="2348"/>
        <v>234404</v>
      </c>
      <c r="M11586" s="2">
        <f t="shared" si="2349"/>
        <v>38720</v>
      </c>
      <c r="N11586" s="6">
        <f t="shared" si="2350"/>
        <v>0</v>
      </c>
      <c r="O11586" s="2">
        <f t="shared" si="2351"/>
        <v>-2241.5460389500658</v>
      </c>
      <c r="P11586" s="2" t="str">
        <f t="shared" si="2352"/>
        <v/>
      </c>
    </row>
    <row r="11587" spans="1:16">
      <c r="A11587" s="6">
        <v>17</v>
      </c>
      <c r="B11587" s="6">
        <v>16</v>
      </c>
      <c r="C11587" s="6">
        <v>20</v>
      </c>
      <c r="D11587" s="6">
        <f t="shared" si="2340"/>
        <v>53</v>
      </c>
      <c r="E11587" s="5">
        <f t="shared" si="2341"/>
        <v>7733.3395360392033</v>
      </c>
      <c r="F11587" s="5">
        <f t="shared" si="2342"/>
        <v>712.5626979170703</v>
      </c>
      <c r="G11587" s="5">
        <f t="shared" si="2343"/>
        <v>1153.8335085377266</v>
      </c>
      <c r="H11587" s="5">
        <f t="shared" si="2344"/>
        <v>9599.7357424940019</v>
      </c>
      <c r="I11587" s="5">
        <f t="shared" si="2345"/>
        <v>720</v>
      </c>
      <c r="J11587" s="5">
        <f t="shared" si="2346"/>
        <v>8879.7357424940019</v>
      </c>
      <c r="K11587" s="2">
        <f t="shared" si="2347"/>
        <v>179162.07886274307</v>
      </c>
      <c r="L11587" s="2">
        <f t="shared" si="2348"/>
        <v>237104</v>
      </c>
      <c r="M11587" s="2">
        <f t="shared" si="2349"/>
        <v>39600</v>
      </c>
      <c r="N11587" s="6">
        <f t="shared" si="2350"/>
        <v>0</v>
      </c>
      <c r="O11587" s="2">
        <f t="shared" si="2351"/>
        <v>-1658.0788627430738</v>
      </c>
      <c r="P11587" s="2" t="str">
        <f t="shared" si="2352"/>
        <v/>
      </c>
    </row>
    <row r="11588" spans="1:16">
      <c r="A11588" s="6">
        <v>17</v>
      </c>
      <c r="B11588" s="6">
        <v>16</v>
      </c>
      <c r="C11588" s="6">
        <v>21</v>
      </c>
      <c r="D11588" s="6">
        <f t="shared" ref="D11588:D11651" si="2353">A11588+B11588+C11588</f>
        <v>54</v>
      </c>
      <c r="E11588" s="5">
        <f t="shared" ref="E11588:E11651" si="2354">IF(A11588=0,0,A11588*LABOR_HRS_WK_TOM*SEASON_WEEKS*(1+DIM_PCT_TOM)^A11588)</f>
        <v>7733.3395360392033</v>
      </c>
      <c r="F11588" s="5">
        <f t="shared" ref="F11588:F11651" si="2355">IF(B11588=0,0,B11588*LABOR_HRS_WK_CAR*SEASON_WEEKS*(1+DIM_PCT_CAR)^B11588)</f>
        <v>712.5626979170703</v>
      </c>
      <c r="G11588" s="5">
        <f t="shared" ref="G11588:G11651" si="2356">IF(C11588=0,0,C11588*LABOR_HRS_WK_MES*SEASON_WEEKS*(1+DIM_PCT_MES)^C11588)</f>
        <v>1226.6692487641703</v>
      </c>
      <c r="H11588" s="5">
        <f t="shared" ref="H11588:H11651" si="2357">E11588+F11588+G11588</f>
        <v>9672.5714827204447</v>
      </c>
      <c r="I11588" s="5">
        <f t="shared" ref="I11588:I11651" si="2358">MIN(H11588,FARMER_HRS)</f>
        <v>720</v>
      </c>
      <c r="J11588" s="5">
        <f t="shared" ref="J11588:J11651" si="2359">MAX(0,H11588-FARMER_HRS)</f>
        <v>8952.5714827204447</v>
      </c>
      <c r="K11588" s="2">
        <f t="shared" ref="K11588:K11651" si="2360">I11588*FARMER_RATE+J11588*TEMP_WORKER_RATE</f>
        <v>180426.58824167438</v>
      </c>
      <c r="L11588" s="2">
        <f t="shared" ref="L11588:L11651" si="2361">A11588*PRICE_TOM+B11588*PRICE_CAR+C11588*PRICE_MES</f>
        <v>239804</v>
      </c>
      <c r="M11588" s="2">
        <f t="shared" ref="M11588:M11651" si="2362">A11588*FERT_BED_TOM+B11588*FERT_BED_CAR+C11588*FERT_BED_MES</f>
        <v>40480</v>
      </c>
      <c r="N11588" s="6">
        <f t="shared" ref="N11588:N11651" si="2363">IF(AND(D11588&lt;=TOTAL_BEDS,J11588&lt;=TEMP_WORKER_MAX*TEMP_WORKER_HRS),1,0)</f>
        <v>0</v>
      </c>
      <c r="O11588" s="2">
        <f t="shared" ref="O11588:O11651" si="2364">L11588-M11588-K11588-FIXED_COSTS</f>
        <v>-1102.5882416743843</v>
      </c>
      <c r="P11588" s="2" t="str">
        <f t="shared" ref="P11588:P11651" si="2365">IF(N11588=1,O11588,"")</f>
        <v/>
      </c>
    </row>
    <row r="11589" spans="1:16">
      <c r="A11589" s="6">
        <v>17</v>
      </c>
      <c r="B11589" s="6">
        <v>16</v>
      </c>
      <c r="C11589" s="6">
        <v>22</v>
      </c>
      <c r="D11589" s="6">
        <f t="shared" si="2353"/>
        <v>55</v>
      </c>
      <c r="E11589" s="5">
        <f t="shared" si="2354"/>
        <v>7733.3395360392033</v>
      </c>
      <c r="F11589" s="5">
        <f t="shared" si="2355"/>
        <v>712.5626979170703</v>
      </c>
      <c r="G11589" s="5">
        <f t="shared" si="2356"/>
        <v>1301.1455960105666</v>
      </c>
      <c r="H11589" s="5">
        <f t="shared" si="2357"/>
        <v>9747.0478299668412</v>
      </c>
      <c r="I11589" s="5">
        <f t="shared" si="2358"/>
        <v>720</v>
      </c>
      <c r="J11589" s="5">
        <f t="shared" si="2359"/>
        <v>9027.0478299668412</v>
      </c>
      <c r="K11589" s="2">
        <f t="shared" si="2360"/>
        <v>181719.58038136875</v>
      </c>
      <c r="L11589" s="2">
        <f t="shared" si="2361"/>
        <v>242504</v>
      </c>
      <c r="M11589" s="2">
        <f t="shared" si="2362"/>
        <v>41360</v>
      </c>
      <c r="N11589" s="6">
        <f t="shared" si="2363"/>
        <v>0</v>
      </c>
      <c r="O11589" s="2">
        <f t="shared" si="2364"/>
        <v>-575.58038136875257</v>
      </c>
      <c r="P11589" s="2" t="str">
        <f t="shared" si="2365"/>
        <v/>
      </c>
    </row>
    <row r="11590" spans="1:16">
      <c r="A11590" s="6">
        <v>17</v>
      </c>
      <c r="B11590" s="6">
        <v>16</v>
      </c>
      <c r="C11590" s="6">
        <v>23</v>
      </c>
      <c r="D11590" s="6">
        <f t="shared" si="2353"/>
        <v>56</v>
      </c>
      <c r="E11590" s="5">
        <f t="shared" si="2354"/>
        <v>7733.3395360392033</v>
      </c>
      <c r="F11590" s="5">
        <f t="shared" si="2355"/>
        <v>712.5626979170703</v>
      </c>
      <c r="G11590" s="5">
        <f t="shared" si="2356"/>
        <v>1377.292184868003</v>
      </c>
      <c r="H11590" s="5">
        <f t="shared" si="2357"/>
        <v>9823.1944188242778</v>
      </c>
      <c r="I11590" s="5">
        <f t="shared" si="2358"/>
        <v>720</v>
      </c>
      <c r="J11590" s="5">
        <f t="shared" si="2359"/>
        <v>9103.1944188242778</v>
      </c>
      <c r="K11590" s="2">
        <f t="shared" si="2360"/>
        <v>183041.56977125481</v>
      </c>
      <c r="L11590" s="2">
        <f t="shared" si="2361"/>
        <v>245204</v>
      </c>
      <c r="M11590" s="2">
        <f t="shared" si="2362"/>
        <v>42240</v>
      </c>
      <c r="N11590" s="6">
        <f t="shared" si="2363"/>
        <v>0</v>
      </c>
      <c r="O11590" s="2">
        <f t="shared" si="2364"/>
        <v>-77.569771254813531</v>
      </c>
      <c r="P11590" s="2" t="str">
        <f t="shared" si="2365"/>
        <v/>
      </c>
    </row>
    <row r="11591" spans="1:16">
      <c r="A11591" s="6">
        <v>17</v>
      </c>
      <c r="B11591" s="6">
        <v>16</v>
      </c>
      <c r="C11591" s="6">
        <v>24</v>
      </c>
      <c r="D11591" s="6">
        <f t="shared" si="2353"/>
        <v>57</v>
      </c>
      <c r="E11591" s="5">
        <f t="shared" si="2354"/>
        <v>7733.3395360392033</v>
      </c>
      <c r="F11591" s="5">
        <f t="shared" si="2355"/>
        <v>712.5626979170703</v>
      </c>
      <c r="G11591" s="5">
        <f t="shared" si="2356"/>
        <v>1455.1391344474989</v>
      </c>
      <c r="H11591" s="5">
        <f t="shared" si="2357"/>
        <v>9901.041368403774</v>
      </c>
      <c r="I11591" s="5">
        <f t="shared" si="2358"/>
        <v>720</v>
      </c>
      <c r="J11591" s="5">
        <f t="shared" si="2359"/>
        <v>9181.041368403774</v>
      </c>
      <c r="K11591" s="2">
        <f t="shared" si="2360"/>
        <v>184393.0793125655</v>
      </c>
      <c r="L11591" s="2">
        <f t="shared" si="2361"/>
        <v>247904</v>
      </c>
      <c r="M11591" s="2">
        <f t="shared" si="2362"/>
        <v>43120</v>
      </c>
      <c r="N11591" s="6">
        <f t="shared" si="2363"/>
        <v>0</v>
      </c>
      <c r="O11591" s="2">
        <f t="shared" si="2364"/>
        <v>390.92068743449636</v>
      </c>
      <c r="P11591" s="2" t="str">
        <f t="shared" si="2365"/>
        <v/>
      </c>
    </row>
    <row r="11592" spans="1:16">
      <c r="A11592" s="6">
        <v>17</v>
      </c>
      <c r="B11592" s="6">
        <v>16</v>
      </c>
      <c r="C11592" s="6">
        <v>25</v>
      </c>
      <c r="D11592" s="6">
        <f t="shared" si="2353"/>
        <v>58</v>
      </c>
      <c r="E11592" s="5">
        <f t="shared" si="2354"/>
        <v>7733.3395360392033</v>
      </c>
      <c r="F11592" s="5">
        <f t="shared" si="2355"/>
        <v>712.5626979170703</v>
      </c>
      <c r="G11592" s="5">
        <f t="shared" si="2356"/>
        <v>1534.7170558625965</v>
      </c>
      <c r="H11592" s="5">
        <f t="shared" si="2357"/>
        <v>9980.619289818871</v>
      </c>
      <c r="I11592" s="5">
        <f t="shared" si="2358"/>
        <v>720</v>
      </c>
      <c r="J11592" s="5">
        <f t="shared" si="2359"/>
        <v>9260.619289818871</v>
      </c>
      <c r="K11592" s="2">
        <f t="shared" si="2360"/>
        <v>185774.64044824429</v>
      </c>
      <c r="L11592" s="2">
        <f t="shared" si="2361"/>
        <v>250604</v>
      </c>
      <c r="M11592" s="2">
        <f t="shared" si="2362"/>
        <v>44000</v>
      </c>
      <c r="N11592" s="6">
        <f t="shared" si="2363"/>
        <v>0</v>
      </c>
      <c r="O11592" s="2">
        <f t="shared" si="2364"/>
        <v>829.35955175571144</v>
      </c>
      <c r="P11592" s="2" t="str">
        <f t="shared" si="2365"/>
        <v/>
      </c>
    </row>
    <row r="11593" spans="1:16">
      <c r="A11593" s="6">
        <v>17</v>
      </c>
      <c r="B11593" s="6">
        <v>16</v>
      </c>
      <c r="C11593" s="6">
        <v>26</v>
      </c>
      <c r="D11593" s="6">
        <f t="shared" si="2353"/>
        <v>59</v>
      </c>
      <c r="E11593" s="5">
        <f t="shared" si="2354"/>
        <v>7733.3395360392033</v>
      </c>
      <c r="F11593" s="5">
        <f t="shared" si="2355"/>
        <v>712.5626979170703</v>
      </c>
      <c r="G11593" s="5">
        <f t="shared" si="2356"/>
        <v>1616.0570598233144</v>
      </c>
      <c r="H11593" s="5">
        <f t="shared" si="2357"/>
        <v>10061.95929377959</v>
      </c>
      <c r="I11593" s="5">
        <f t="shared" si="2358"/>
        <v>720</v>
      </c>
      <c r="J11593" s="5">
        <f t="shared" si="2359"/>
        <v>9341.9592937795896</v>
      </c>
      <c r="K11593" s="2">
        <f t="shared" si="2360"/>
        <v>187186.79329478453</v>
      </c>
      <c r="L11593" s="2">
        <f t="shared" si="2361"/>
        <v>253304</v>
      </c>
      <c r="M11593" s="2">
        <f t="shared" si="2362"/>
        <v>44880</v>
      </c>
      <c r="N11593" s="6">
        <f t="shared" si="2363"/>
        <v>0</v>
      </c>
      <c r="O11593" s="2">
        <f t="shared" si="2364"/>
        <v>1237.2067052154744</v>
      </c>
      <c r="P11593" s="2" t="str">
        <f t="shared" si="2365"/>
        <v/>
      </c>
    </row>
    <row r="11594" spans="1:16">
      <c r="A11594" s="6">
        <v>17</v>
      </c>
      <c r="B11594" s="6">
        <v>16</v>
      </c>
      <c r="C11594" s="6">
        <v>27</v>
      </c>
      <c r="D11594" s="6">
        <f t="shared" si="2353"/>
        <v>60</v>
      </c>
      <c r="E11594" s="5">
        <f t="shared" si="2354"/>
        <v>7733.3395360392033</v>
      </c>
      <c r="F11594" s="5">
        <f t="shared" si="2355"/>
        <v>712.5626979170703</v>
      </c>
      <c r="G11594" s="5">
        <f t="shared" si="2356"/>
        <v>1699.1907643430709</v>
      </c>
      <c r="H11594" s="5">
        <f t="shared" si="2357"/>
        <v>10145.092998299346</v>
      </c>
      <c r="I11594" s="5">
        <f t="shared" si="2358"/>
        <v>720</v>
      </c>
      <c r="J11594" s="5">
        <f t="shared" si="2359"/>
        <v>9425.0929982993457</v>
      </c>
      <c r="K11594" s="2">
        <f t="shared" si="2360"/>
        <v>188630.08677603031</v>
      </c>
      <c r="L11594" s="2">
        <f t="shared" si="2361"/>
        <v>256004</v>
      </c>
      <c r="M11594" s="2">
        <f t="shared" si="2362"/>
        <v>45760</v>
      </c>
      <c r="N11594" s="6">
        <f t="shared" si="2363"/>
        <v>0</v>
      </c>
      <c r="O11594" s="2">
        <f t="shared" si="2364"/>
        <v>1613.9132239696919</v>
      </c>
      <c r="P11594" s="2" t="str">
        <f t="shared" si="2365"/>
        <v/>
      </c>
    </row>
    <row r="11595" spans="1:16">
      <c r="A11595" s="6">
        <v>17</v>
      </c>
      <c r="B11595" s="6">
        <v>16</v>
      </c>
      <c r="C11595" s="6">
        <v>28</v>
      </c>
      <c r="D11595" s="6">
        <f t="shared" si="2353"/>
        <v>61</v>
      </c>
      <c r="E11595" s="5">
        <f t="shared" si="2354"/>
        <v>7733.3395360392033</v>
      </c>
      <c r="F11595" s="5">
        <f t="shared" si="2355"/>
        <v>712.5626979170703</v>
      </c>
      <c r="G11595" s="5">
        <f t="shared" si="2356"/>
        <v>1784.1503025602246</v>
      </c>
      <c r="H11595" s="5">
        <f t="shared" si="2357"/>
        <v>10230.052536516499</v>
      </c>
      <c r="I11595" s="5">
        <f t="shared" si="2358"/>
        <v>720</v>
      </c>
      <c r="J11595" s="5">
        <f t="shared" si="2359"/>
        <v>9510.0525365164995</v>
      </c>
      <c r="K11595" s="2">
        <f t="shared" si="2360"/>
        <v>190105.07875896699</v>
      </c>
      <c r="L11595" s="2">
        <f t="shared" si="2361"/>
        <v>258704</v>
      </c>
      <c r="M11595" s="2">
        <f t="shared" si="2362"/>
        <v>46640</v>
      </c>
      <c r="N11595" s="6">
        <f t="shared" si="2363"/>
        <v>0</v>
      </c>
      <c r="O11595" s="2">
        <f t="shared" si="2364"/>
        <v>1958.9212410330074</v>
      </c>
      <c r="P11595" s="2" t="str">
        <f t="shared" si="2365"/>
        <v/>
      </c>
    </row>
    <row r="11596" spans="1:16">
      <c r="A11596" s="6">
        <v>17</v>
      </c>
      <c r="B11596" s="6">
        <v>16</v>
      </c>
      <c r="C11596" s="6">
        <v>29</v>
      </c>
      <c r="D11596" s="6">
        <f t="shared" si="2353"/>
        <v>62</v>
      </c>
      <c r="E11596" s="5">
        <f t="shared" si="2354"/>
        <v>7733.3395360392033</v>
      </c>
      <c r="F11596" s="5">
        <f t="shared" si="2355"/>
        <v>712.5626979170703</v>
      </c>
      <c r="G11596" s="5">
        <f t="shared" si="2356"/>
        <v>1870.9683306758782</v>
      </c>
      <c r="H11596" s="5">
        <f t="shared" si="2357"/>
        <v>10316.870564632152</v>
      </c>
      <c r="I11596" s="5">
        <f t="shared" si="2358"/>
        <v>720</v>
      </c>
      <c r="J11596" s="5">
        <f t="shared" si="2359"/>
        <v>9596.8705646321523</v>
      </c>
      <c r="K11596" s="2">
        <f t="shared" si="2360"/>
        <v>191612.33619153043</v>
      </c>
      <c r="L11596" s="2">
        <f t="shared" si="2361"/>
        <v>261404</v>
      </c>
      <c r="M11596" s="2">
        <f t="shared" si="2362"/>
        <v>47520</v>
      </c>
      <c r="N11596" s="6">
        <f t="shared" si="2363"/>
        <v>0</v>
      </c>
      <c r="O11596" s="2">
        <f t="shared" si="2364"/>
        <v>2271.6638084695733</v>
      </c>
      <c r="P11596" s="2" t="str">
        <f t="shared" si="2365"/>
        <v/>
      </c>
    </row>
    <row r="11597" spans="1:16">
      <c r="A11597" s="6">
        <v>17</v>
      </c>
      <c r="B11597" s="6">
        <v>16</v>
      </c>
      <c r="C11597" s="6">
        <v>30</v>
      </c>
      <c r="D11597" s="6">
        <f t="shared" si="2353"/>
        <v>63</v>
      </c>
      <c r="E11597" s="5">
        <f t="shared" si="2354"/>
        <v>7733.3395360392033</v>
      </c>
      <c r="F11597" s="5">
        <f t="shared" si="2355"/>
        <v>712.5626979170703</v>
      </c>
      <c r="G11597" s="5">
        <f t="shared" si="2356"/>
        <v>1959.6780360096488</v>
      </c>
      <c r="H11597" s="5">
        <f t="shared" si="2357"/>
        <v>10405.580269965923</v>
      </c>
      <c r="I11597" s="5">
        <f t="shared" si="2358"/>
        <v>720</v>
      </c>
      <c r="J11597" s="5">
        <f t="shared" si="2359"/>
        <v>9685.5802699659234</v>
      </c>
      <c r="K11597" s="2">
        <f t="shared" si="2360"/>
        <v>193152.43524246395</v>
      </c>
      <c r="L11597" s="2">
        <f t="shared" si="2361"/>
        <v>264104</v>
      </c>
      <c r="M11597" s="2">
        <f t="shared" si="2362"/>
        <v>48400</v>
      </c>
      <c r="N11597" s="6">
        <f t="shared" si="2363"/>
        <v>0</v>
      </c>
      <c r="O11597" s="2">
        <f t="shared" si="2364"/>
        <v>2551.564757536049</v>
      </c>
      <c r="P11597" s="2" t="str">
        <f t="shared" si="2365"/>
        <v/>
      </c>
    </row>
    <row r="11598" spans="1:16">
      <c r="A11598" s="6">
        <v>17</v>
      </c>
      <c r="B11598" s="6">
        <v>17</v>
      </c>
      <c r="C11598" s="6">
        <v>0</v>
      </c>
      <c r="D11598" s="6">
        <f t="shared" si="2353"/>
        <v>34</v>
      </c>
      <c r="E11598" s="5">
        <f t="shared" si="2354"/>
        <v>7733.3395360392033</v>
      </c>
      <c r="F11598" s="5">
        <f t="shared" si="2355"/>
        <v>776.02531320030937</v>
      </c>
      <c r="G11598" s="5">
        <f t="shared" si="2356"/>
        <v>0</v>
      </c>
      <c r="H11598" s="5">
        <f t="shared" si="2357"/>
        <v>8509.3648492395132</v>
      </c>
      <c r="I11598" s="5">
        <f t="shared" si="2358"/>
        <v>720</v>
      </c>
      <c r="J11598" s="5">
        <f t="shared" si="2359"/>
        <v>7789.3648492395132</v>
      </c>
      <c r="K11598" s="2">
        <f t="shared" si="2360"/>
        <v>160232.02863263045</v>
      </c>
      <c r="L11598" s="2">
        <f t="shared" si="2361"/>
        <v>185198</v>
      </c>
      <c r="M11598" s="2">
        <f t="shared" si="2362"/>
        <v>22440</v>
      </c>
      <c r="N11598" s="6">
        <f t="shared" si="2363"/>
        <v>0</v>
      </c>
      <c r="O11598" s="2">
        <f t="shared" si="2364"/>
        <v>-17474.028632630449</v>
      </c>
      <c r="P11598" s="2" t="str">
        <f t="shared" si="2365"/>
        <v/>
      </c>
    </row>
    <row r="11599" spans="1:16">
      <c r="A11599" s="6">
        <v>17</v>
      </c>
      <c r="B11599" s="6">
        <v>17</v>
      </c>
      <c r="C11599" s="6">
        <v>1</v>
      </c>
      <c r="D11599" s="6">
        <f t="shared" si="2353"/>
        <v>35</v>
      </c>
      <c r="E11599" s="5">
        <f t="shared" si="2354"/>
        <v>7733.3395360392033</v>
      </c>
      <c r="F11599" s="5">
        <f t="shared" si="2355"/>
        <v>776.02531320030937</v>
      </c>
      <c r="G11599" s="5">
        <f t="shared" si="2356"/>
        <v>45.5625</v>
      </c>
      <c r="H11599" s="5">
        <f t="shared" si="2357"/>
        <v>8554.9273492395132</v>
      </c>
      <c r="I11599" s="5">
        <f t="shared" si="2358"/>
        <v>720</v>
      </c>
      <c r="J11599" s="5">
        <f t="shared" si="2359"/>
        <v>7834.9273492395132</v>
      </c>
      <c r="K11599" s="2">
        <f t="shared" si="2360"/>
        <v>161023.04425763045</v>
      </c>
      <c r="L11599" s="2">
        <f t="shared" si="2361"/>
        <v>187898</v>
      </c>
      <c r="M11599" s="2">
        <f t="shared" si="2362"/>
        <v>23320</v>
      </c>
      <c r="N11599" s="6">
        <f t="shared" si="2363"/>
        <v>0</v>
      </c>
      <c r="O11599" s="2">
        <f t="shared" si="2364"/>
        <v>-16445.044257630449</v>
      </c>
      <c r="P11599" s="2" t="str">
        <f t="shared" si="2365"/>
        <v/>
      </c>
    </row>
    <row r="11600" spans="1:16">
      <c r="A11600" s="6">
        <v>17</v>
      </c>
      <c r="B11600" s="6">
        <v>17</v>
      </c>
      <c r="C11600" s="6">
        <v>2</v>
      </c>
      <c r="D11600" s="6">
        <f t="shared" si="2353"/>
        <v>36</v>
      </c>
      <c r="E11600" s="5">
        <f t="shared" si="2354"/>
        <v>7733.3395360392033</v>
      </c>
      <c r="F11600" s="5">
        <f t="shared" si="2355"/>
        <v>776.02531320030937</v>
      </c>
      <c r="G11600" s="5">
        <f t="shared" si="2356"/>
        <v>92.264062499999994</v>
      </c>
      <c r="H11600" s="5">
        <f t="shared" si="2357"/>
        <v>8601.6289117395136</v>
      </c>
      <c r="I11600" s="5">
        <f t="shared" si="2358"/>
        <v>720</v>
      </c>
      <c r="J11600" s="5">
        <f t="shared" si="2359"/>
        <v>7881.6289117395136</v>
      </c>
      <c r="K11600" s="2">
        <f t="shared" si="2360"/>
        <v>161833.83527325545</v>
      </c>
      <c r="L11600" s="2">
        <f t="shared" si="2361"/>
        <v>190598</v>
      </c>
      <c r="M11600" s="2">
        <f t="shared" si="2362"/>
        <v>24200</v>
      </c>
      <c r="N11600" s="6">
        <f t="shared" si="2363"/>
        <v>0</v>
      </c>
      <c r="O11600" s="2">
        <f t="shared" si="2364"/>
        <v>-15435.835273255449</v>
      </c>
      <c r="P11600" s="2" t="str">
        <f t="shared" si="2365"/>
        <v/>
      </c>
    </row>
    <row r="11601" spans="1:16">
      <c r="A11601" s="6">
        <v>17</v>
      </c>
      <c r="B11601" s="6">
        <v>17</v>
      </c>
      <c r="C11601" s="6">
        <v>3</v>
      </c>
      <c r="D11601" s="6">
        <f t="shared" si="2353"/>
        <v>37</v>
      </c>
      <c r="E11601" s="5">
        <f t="shared" si="2354"/>
        <v>7733.3395360392033</v>
      </c>
      <c r="F11601" s="5">
        <f t="shared" si="2355"/>
        <v>776.02531320030937</v>
      </c>
      <c r="G11601" s="5">
        <f t="shared" si="2356"/>
        <v>140.12604492187498</v>
      </c>
      <c r="H11601" s="5">
        <f t="shared" si="2357"/>
        <v>8649.4908941613885</v>
      </c>
      <c r="I11601" s="5">
        <f t="shared" si="2358"/>
        <v>720</v>
      </c>
      <c r="J11601" s="5">
        <f t="shared" si="2359"/>
        <v>7929.4908941613885</v>
      </c>
      <c r="K11601" s="2">
        <f t="shared" si="2360"/>
        <v>162664.77246807967</v>
      </c>
      <c r="L11601" s="2">
        <f t="shared" si="2361"/>
        <v>193298</v>
      </c>
      <c r="M11601" s="2">
        <f t="shared" si="2362"/>
        <v>25080</v>
      </c>
      <c r="N11601" s="6">
        <f t="shared" si="2363"/>
        <v>0</v>
      </c>
      <c r="O11601" s="2">
        <f t="shared" si="2364"/>
        <v>-14446.772468079667</v>
      </c>
      <c r="P11601" s="2" t="str">
        <f t="shared" si="2365"/>
        <v/>
      </c>
    </row>
    <row r="11602" spans="1:16">
      <c r="A11602" s="6">
        <v>17</v>
      </c>
      <c r="B11602" s="6">
        <v>17</v>
      </c>
      <c r="C11602" s="6">
        <v>4</v>
      </c>
      <c r="D11602" s="6">
        <f t="shared" si="2353"/>
        <v>38</v>
      </c>
      <c r="E11602" s="5">
        <f t="shared" si="2354"/>
        <v>7733.3395360392033</v>
      </c>
      <c r="F11602" s="5">
        <f t="shared" si="2355"/>
        <v>776.02531320030937</v>
      </c>
      <c r="G11602" s="5">
        <f t="shared" si="2356"/>
        <v>189.17016064453125</v>
      </c>
      <c r="H11602" s="5">
        <f t="shared" si="2357"/>
        <v>8698.5350098840445</v>
      </c>
      <c r="I11602" s="5">
        <f t="shared" si="2358"/>
        <v>720</v>
      </c>
      <c r="J11602" s="5">
        <f t="shared" si="2359"/>
        <v>7978.5350098840445</v>
      </c>
      <c r="K11602" s="2">
        <f t="shared" si="2360"/>
        <v>163516.23281048689</v>
      </c>
      <c r="L11602" s="2">
        <f t="shared" si="2361"/>
        <v>195998</v>
      </c>
      <c r="M11602" s="2">
        <f t="shared" si="2362"/>
        <v>25960</v>
      </c>
      <c r="N11602" s="6">
        <f t="shared" si="2363"/>
        <v>0</v>
      </c>
      <c r="O11602" s="2">
        <f t="shared" si="2364"/>
        <v>-13478.232810486894</v>
      </c>
      <c r="P11602" s="2" t="str">
        <f t="shared" si="2365"/>
        <v/>
      </c>
    </row>
    <row r="11603" spans="1:16">
      <c r="A11603" s="6">
        <v>17</v>
      </c>
      <c r="B11603" s="6">
        <v>17</v>
      </c>
      <c r="C11603" s="6">
        <v>5</v>
      </c>
      <c r="D11603" s="6">
        <f t="shared" si="2353"/>
        <v>39</v>
      </c>
      <c r="E11603" s="5">
        <f t="shared" si="2354"/>
        <v>7733.3395360392033</v>
      </c>
      <c r="F11603" s="5">
        <f t="shared" si="2355"/>
        <v>776.02531320030937</v>
      </c>
      <c r="G11603" s="5">
        <f t="shared" si="2356"/>
        <v>239.41848456573481</v>
      </c>
      <c r="H11603" s="5">
        <f t="shared" si="2357"/>
        <v>8748.7833338052478</v>
      </c>
      <c r="I11603" s="5">
        <f t="shared" si="2358"/>
        <v>720</v>
      </c>
      <c r="J11603" s="5">
        <f t="shared" si="2359"/>
        <v>8028.7833338052478</v>
      </c>
      <c r="K11603" s="2">
        <f t="shared" si="2360"/>
        <v>164388.59954522998</v>
      </c>
      <c r="L11603" s="2">
        <f t="shared" si="2361"/>
        <v>198698</v>
      </c>
      <c r="M11603" s="2">
        <f t="shared" si="2362"/>
        <v>26840</v>
      </c>
      <c r="N11603" s="6">
        <f t="shared" si="2363"/>
        <v>0</v>
      </c>
      <c r="O11603" s="2">
        <f t="shared" si="2364"/>
        <v>-12530.599545229983</v>
      </c>
      <c r="P11603" s="2" t="str">
        <f t="shared" si="2365"/>
        <v/>
      </c>
    </row>
    <row r="11604" spans="1:16">
      <c r="A11604" s="6">
        <v>17</v>
      </c>
      <c r="B11604" s="6">
        <v>17</v>
      </c>
      <c r="C11604" s="6">
        <v>6</v>
      </c>
      <c r="D11604" s="6">
        <f t="shared" si="2353"/>
        <v>40</v>
      </c>
      <c r="E11604" s="5">
        <f t="shared" si="2354"/>
        <v>7733.3395360392033</v>
      </c>
      <c r="F11604" s="5">
        <f t="shared" si="2355"/>
        <v>776.02531320030937</v>
      </c>
      <c r="G11604" s="5">
        <f t="shared" si="2356"/>
        <v>290.89345874736784</v>
      </c>
      <c r="H11604" s="5">
        <f t="shared" si="2357"/>
        <v>8800.2583079868818</v>
      </c>
      <c r="I11604" s="5">
        <f t="shared" si="2358"/>
        <v>720</v>
      </c>
      <c r="J11604" s="5">
        <f t="shared" si="2359"/>
        <v>8080.2583079868818</v>
      </c>
      <c r="K11604" s="2">
        <f t="shared" si="2360"/>
        <v>165282.26229143891</v>
      </c>
      <c r="L11604" s="2">
        <f t="shared" si="2361"/>
        <v>201398</v>
      </c>
      <c r="M11604" s="2">
        <f t="shared" si="2362"/>
        <v>27720</v>
      </c>
      <c r="N11604" s="6">
        <f t="shared" si="2363"/>
        <v>0</v>
      </c>
      <c r="O11604" s="2">
        <f t="shared" si="2364"/>
        <v>-11604.262291438907</v>
      </c>
      <c r="P11604" s="2" t="str">
        <f t="shared" si="2365"/>
        <v/>
      </c>
    </row>
    <row r="11605" spans="1:16">
      <c r="A11605" s="6">
        <v>17</v>
      </c>
      <c r="B11605" s="6">
        <v>17</v>
      </c>
      <c r="C11605" s="6">
        <v>7</v>
      </c>
      <c r="D11605" s="6">
        <f t="shared" si="2353"/>
        <v>41</v>
      </c>
      <c r="E11605" s="5">
        <f t="shared" si="2354"/>
        <v>7733.3395360392033</v>
      </c>
      <c r="F11605" s="5">
        <f t="shared" si="2355"/>
        <v>776.02531320030937</v>
      </c>
      <c r="G11605" s="5">
        <f t="shared" si="2356"/>
        <v>343.61789814532818</v>
      </c>
      <c r="H11605" s="5">
        <f t="shared" si="2357"/>
        <v>8852.9827473848418</v>
      </c>
      <c r="I11605" s="5">
        <f t="shared" si="2358"/>
        <v>720</v>
      </c>
      <c r="J11605" s="5">
        <f t="shared" si="2359"/>
        <v>8132.9827473848418</v>
      </c>
      <c r="K11605" s="2">
        <f t="shared" si="2360"/>
        <v>166197.61714209794</v>
      </c>
      <c r="L11605" s="2">
        <f t="shared" si="2361"/>
        <v>204098</v>
      </c>
      <c r="M11605" s="2">
        <f t="shared" si="2362"/>
        <v>28600</v>
      </c>
      <c r="N11605" s="6">
        <f t="shared" si="2363"/>
        <v>0</v>
      </c>
      <c r="O11605" s="2">
        <f t="shared" si="2364"/>
        <v>-10699.617142097937</v>
      </c>
      <c r="P11605" s="2" t="str">
        <f t="shared" si="2365"/>
        <v/>
      </c>
    </row>
    <row r="11606" spans="1:16">
      <c r="A11606" s="6">
        <v>17</v>
      </c>
      <c r="B11606" s="6">
        <v>17</v>
      </c>
      <c r="C11606" s="6">
        <v>8</v>
      </c>
      <c r="D11606" s="6">
        <f t="shared" si="2353"/>
        <v>42</v>
      </c>
      <c r="E11606" s="5">
        <f t="shared" si="2354"/>
        <v>7733.3395360392033</v>
      </c>
      <c r="F11606" s="5">
        <f t="shared" si="2355"/>
        <v>776.02531320030937</v>
      </c>
      <c r="G11606" s="5">
        <f t="shared" si="2356"/>
        <v>397.61499642530839</v>
      </c>
      <c r="H11606" s="5">
        <f t="shared" si="2357"/>
        <v>8906.9798456648223</v>
      </c>
      <c r="I11606" s="5">
        <f t="shared" si="2358"/>
        <v>720</v>
      </c>
      <c r="J11606" s="5">
        <f t="shared" si="2359"/>
        <v>8186.9798456648223</v>
      </c>
      <c r="K11606" s="2">
        <f t="shared" si="2360"/>
        <v>167135.06676501429</v>
      </c>
      <c r="L11606" s="2">
        <f t="shared" si="2361"/>
        <v>206798</v>
      </c>
      <c r="M11606" s="2">
        <f t="shared" si="2362"/>
        <v>29480</v>
      </c>
      <c r="N11606" s="6">
        <f t="shared" si="2363"/>
        <v>0</v>
      </c>
      <c r="O11606" s="2">
        <f t="shared" si="2364"/>
        <v>-9817.0667650142859</v>
      </c>
      <c r="P11606" s="2" t="str">
        <f t="shared" si="2365"/>
        <v/>
      </c>
    </row>
    <row r="11607" spans="1:16">
      <c r="A11607" s="6">
        <v>17</v>
      </c>
      <c r="B11607" s="6">
        <v>17</v>
      </c>
      <c r="C11607" s="6">
        <v>9</v>
      </c>
      <c r="D11607" s="6">
        <f t="shared" si="2353"/>
        <v>43</v>
      </c>
      <c r="E11607" s="5">
        <f t="shared" si="2354"/>
        <v>7733.3395360392033</v>
      </c>
      <c r="F11607" s="5">
        <f t="shared" si="2355"/>
        <v>776.02531320030937</v>
      </c>
      <c r="G11607" s="5">
        <f t="shared" si="2356"/>
        <v>452.90833186570285</v>
      </c>
      <c r="H11607" s="5">
        <f t="shared" si="2357"/>
        <v>8962.2731811052163</v>
      </c>
      <c r="I11607" s="5">
        <f t="shared" si="2358"/>
        <v>720</v>
      </c>
      <c r="J11607" s="5">
        <f t="shared" si="2359"/>
        <v>8242.2731811052163</v>
      </c>
      <c r="K11607" s="2">
        <f t="shared" si="2360"/>
        <v>168095.02050529889</v>
      </c>
      <c r="L11607" s="2">
        <f t="shared" si="2361"/>
        <v>209498</v>
      </c>
      <c r="M11607" s="2">
        <f t="shared" si="2362"/>
        <v>30360</v>
      </c>
      <c r="N11607" s="6">
        <f t="shared" si="2363"/>
        <v>0</v>
      </c>
      <c r="O11607" s="2">
        <f t="shared" si="2364"/>
        <v>-8957.0205052988895</v>
      </c>
      <c r="P11607" s="2" t="str">
        <f t="shared" si="2365"/>
        <v/>
      </c>
    </row>
    <row r="11608" spans="1:16">
      <c r="A11608" s="6">
        <v>17</v>
      </c>
      <c r="B11608" s="6">
        <v>17</v>
      </c>
      <c r="C11608" s="6">
        <v>10</v>
      </c>
      <c r="D11608" s="6">
        <f t="shared" si="2353"/>
        <v>44</v>
      </c>
      <c r="E11608" s="5">
        <f t="shared" si="2354"/>
        <v>7733.3395360392033</v>
      </c>
      <c r="F11608" s="5">
        <f t="shared" si="2355"/>
        <v>776.02531320030937</v>
      </c>
      <c r="G11608" s="5">
        <f t="shared" si="2356"/>
        <v>509.52187334891573</v>
      </c>
      <c r="H11608" s="5">
        <f t="shared" si="2357"/>
        <v>9018.8867225884296</v>
      </c>
      <c r="I11608" s="5">
        <f t="shared" si="2358"/>
        <v>720</v>
      </c>
      <c r="J11608" s="5">
        <f t="shared" si="2359"/>
        <v>8298.8867225884296</v>
      </c>
      <c r="K11608" s="2">
        <f t="shared" si="2360"/>
        <v>169077.89448938245</v>
      </c>
      <c r="L11608" s="2">
        <f t="shared" si="2361"/>
        <v>212198</v>
      </c>
      <c r="M11608" s="2">
        <f t="shared" si="2362"/>
        <v>31240</v>
      </c>
      <c r="N11608" s="6">
        <f t="shared" si="2363"/>
        <v>0</v>
      </c>
      <c r="O11608" s="2">
        <f t="shared" si="2364"/>
        <v>-8119.8944893824519</v>
      </c>
      <c r="P11608" s="2" t="str">
        <f t="shared" si="2365"/>
        <v/>
      </c>
    </row>
    <row r="11609" spans="1:16">
      <c r="A11609" s="6">
        <v>17</v>
      </c>
      <c r="B11609" s="6">
        <v>17</v>
      </c>
      <c r="C11609" s="6">
        <v>11</v>
      </c>
      <c r="D11609" s="6">
        <f t="shared" si="2353"/>
        <v>45</v>
      </c>
      <c r="E11609" s="5">
        <f t="shared" si="2354"/>
        <v>7733.3395360392033</v>
      </c>
      <c r="F11609" s="5">
        <f t="shared" si="2355"/>
        <v>776.02531320030937</v>
      </c>
      <c r="G11609" s="5">
        <f t="shared" si="2356"/>
        <v>567.47998644235474</v>
      </c>
      <c r="H11609" s="5">
        <f t="shared" si="2357"/>
        <v>9076.8448356818681</v>
      </c>
      <c r="I11609" s="5">
        <f t="shared" si="2358"/>
        <v>720</v>
      </c>
      <c r="J11609" s="5">
        <f t="shared" si="2359"/>
        <v>8356.8448356818681</v>
      </c>
      <c r="K11609" s="2">
        <f t="shared" si="2360"/>
        <v>170084.11173058799</v>
      </c>
      <c r="L11609" s="2">
        <f t="shared" si="2361"/>
        <v>214898</v>
      </c>
      <c r="M11609" s="2">
        <f t="shared" si="2362"/>
        <v>32120</v>
      </c>
      <c r="N11609" s="6">
        <f t="shared" si="2363"/>
        <v>0</v>
      </c>
      <c r="O11609" s="2">
        <f t="shared" si="2364"/>
        <v>-7306.1117305879889</v>
      </c>
      <c r="P11609" s="2" t="str">
        <f t="shared" si="2365"/>
        <v/>
      </c>
    </row>
    <row r="11610" spans="1:16">
      <c r="A11610" s="6">
        <v>17</v>
      </c>
      <c r="B11610" s="6">
        <v>17</v>
      </c>
      <c r="C11610" s="6">
        <v>12</v>
      </c>
      <c r="D11610" s="6">
        <f t="shared" si="2353"/>
        <v>46</v>
      </c>
      <c r="E11610" s="5">
        <f t="shared" si="2354"/>
        <v>7733.3395360392033</v>
      </c>
      <c r="F11610" s="5">
        <f t="shared" si="2355"/>
        <v>776.02531320030937</v>
      </c>
      <c r="G11610" s="5">
        <f t="shared" si="2356"/>
        <v>626.80743957041921</v>
      </c>
      <c r="H11610" s="5">
        <f t="shared" si="2357"/>
        <v>9136.1722888099321</v>
      </c>
      <c r="I11610" s="5">
        <f t="shared" si="2358"/>
        <v>720</v>
      </c>
      <c r="J11610" s="5">
        <f t="shared" si="2359"/>
        <v>8416.1722888099321</v>
      </c>
      <c r="K11610" s="2">
        <f t="shared" si="2360"/>
        <v>171114.10223628354</v>
      </c>
      <c r="L11610" s="2">
        <f t="shared" si="2361"/>
        <v>217598</v>
      </c>
      <c r="M11610" s="2">
        <f t="shared" si="2362"/>
        <v>33000</v>
      </c>
      <c r="N11610" s="6">
        <f t="shared" si="2363"/>
        <v>0</v>
      </c>
      <c r="O11610" s="2">
        <f t="shared" si="2364"/>
        <v>-6516.1022362835356</v>
      </c>
      <c r="P11610" s="2" t="str">
        <f t="shared" si="2365"/>
        <v/>
      </c>
    </row>
    <row r="11611" spans="1:16">
      <c r="A11611" s="6">
        <v>17</v>
      </c>
      <c r="B11611" s="6">
        <v>17</v>
      </c>
      <c r="C11611" s="6">
        <v>13</v>
      </c>
      <c r="D11611" s="6">
        <f t="shared" si="2353"/>
        <v>47</v>
      </c>
      <c r="E11611" s="5">
        <f t="shared" si="2354"/>
        <v>7733.3395360392033</v>
      </c>
      <c r="F11611" s="5">
        <f t="shared" si="2355"/>
        <v>776.02531320030937</v>
      </c>
      <c r="G11611" s="5">
        <f t="shared" si="2356"/>
        <v>687.52941027880343</v>
      </c>
      <c r="H11611" s="5">
        <f t="shared" si="2357"/>
        <v>9196.8942595183162</v>
      </c>
      <c r="I11611" s="5">
        <f t="shared" si="2358"/>
        <v>720</v>
      </c>
      <c r="J11611" s="5">
        <f t="shared" si="2359"/>
        <v>8476.8942595183162</v>
      </c>
      <c r="K11611" s="2">
        <f t="shared" si="2360"/>
        <v>172168.30311663743</v>
      </c>
      <c r="L11611" s="2">
        <f t="shared" si="2361"/>
        <v>220298</v>
      </c>
      <c r="M11611" s="2">
        <f t="shared" si="2362"/>
        <v>33880</v>
      </c>
      <c r="N11611" s="6">
        <f t="shared" si="2363"/>
        <v>0</v>
      </c>
      <c r="O11611" s="2">
        <f t="shared" si="2364"/>
        <v>-5750.3031166374276</v>
      </c>
      <c r="P11611" s="2" t="str">
        <f t="shared" si="2365"/>
        <v/>
      </c>
    </row>
    <row r="11612" spans="1:16">
      <c r="A11612" s="6">
        <v>17</v>
      </c>
      <c r="B11612" s="6">
        <v>17</v>
      </c>
      <c r="C11612" s="6">
        <v>14</v>
      </c>
      <c r="D11612" s="6">
        <f t="shared" si="2353"/>
        <v>48</v>
      </c>
      <c r="E11612" s="5">
        <f t="shared" si="2354"/>
        <v>7733.3395360392033</v>
      </c>
      <c r="F11612" s="5">
        <f t="shared" si="2355"/>
        <v>776.02531320030937</v>
      </c>
      <c r="G11612" s="5">
        <f t="shared" si="2356"/>
        <v>749.67149159246469</v>
      </c>
      <c r="H11612" s="5">
        <f t="shared" si="2357"/>
        <v>9259.0363408319772</v>
      </c>
      <c r="I11612" s="5">
        <f t="shared" si="2358"/>
        <v>720</v>
      </c>
      <c r="J11612" s="5">
        <f t="shared" si="2359"/>
        <v>8539.0363408319772</v>
      </c>
      <c r="K11612" s="2">
        <f t="shared" si="2360"/>
        <v>173247.15869499961</v>
      </c>
      <c r="L11612" s="2">
        <f t="shared" si="2361"/>
        <v>222998</v>
      </c>
      <c r="M11612" s="2">
        <f t="shared" si="2362"/>
        <v>34760</v>
      </c>
      <c r="N11612" s="6">
        <f t="shared" si="2363"/>
        <v>0</v>
      </c>
      <c r="O11612" s="2">
        <f t="shared" si="2364"/>
        <v>-5009.1586949996126</v>
      </c>
      <c r="P11612" s="2" t="str">
        <f t="shared" si="2365"/>
        <v/>
      </c>
    </row>
    <row r="11613" spans="1:16">
      <c r="A11613" s="6">
        <v>17</v>
      </c>
      <c r="B11613" s="6">
        <v>17</v>
      </c>
      <c r="C11613" s="6">
        <v>15</v>
      </c>
      <c r="D11613" s="6">
        <f t="shared" si="2353"/>
        <v>49</v>
      </c>
      <c r="E11613" s="5">
        <f t="shared" si="2354"/>
        <v>7733.3395360392033</v>
      </c>
      <c r="F11613" s="5">
        <f t="shared" si="2355"/>
        <v>776.02531320030937</v>
      </c>
      <c r="G11613" s="5">
        <f t="shared" si="2356"/>
        <v>813.25969846861108</v>
      </c>
      <c r="H11613" s="5">
        <f t="shared" si="2357"/>
        <v>9322.6245477081247</v>
      </c>
      <c r="I11613" s="5">
        <f t="shared" si="2358"/>
        <v>720</v>
      </c>
      <c r="J11613" s="5">
        <f t="shared" si="2359"/>
        <v>8602.6245477081247</v>
      </c>
      <c r="K11613" s="2">
        <f t="shared" si="2360"/>
        <v>174351.12061993271</v>
      </c>
      <c r="L11613" s="2">
        <f t="shared" si="2361"/>
        <v>225698</v>
      </c>
      <c r="M11613" s="2">
        <f t="shared" si="2362"/>
        <v>35640</v>
      </c>
      <c r="N11613" s="6">
        <f t="shared" si="2363"/>
        <v>0</v>
      </c>
      <c r="O11613" s="2">
        <f t="shared" si="2364"/>
        <v>-4293.1206199327135</v>
      </c>
      <c r="P11613" s="2" t="str">
        <f t="shared" si="2365"/>
        <v/>
      </c>
    </row>
    <row r="11614" spans="1:16">
      <c r="A11614" s="6">
        <v>17</v>
      </c>
      <c r="B11614" s="6">
        <v>17</v>
      </c>
      <c r="C11614" s="6">
        <v>16</v>
      </c>
      <c r="D11614" s="6">
        <f t="shared" si="2353"/>
        <v>50</v>
      </c>
      <c r="E11614" s="5">
        <f t="shared" si="2354"/>
        <v>7733.3395360392033</v>
      </c>
      <c r="F11614" s="5">
        <f t="shared" si="2355"/>
        <v>776.02531320030937</v>
      </c>
      <c r="G11614" s="5">
        <f t="shared" si="2356"/>
        <v>878.32047434610013</v>
      </c>
      <c r="H11614" s="5">
        <f t="shared" si="2357"/>
        <v>9387.6853235856142</v>
      </c>
      <c r="I11614" s="5">
        <f t="shared" si="2358"/>
        <v>720</v>
      </c>
      <c r="J11614" s="5">
        <f t="shared" si="2359"/>
        <v>8667.6853235856142</v>
      </c>
      <c r="K11614" s="2">
        <f t="shared" si="2360"/>
        <v>175480.64797891691</v>
      </c>
      <c r="L11614" s="2">
        <f t="shared" si="2361"/>
        <v>228398</v>
      </c>
      <c r="M11614" s="2">
        <f t="shared" si="2362"/>
        <v>36520</v>
      </c>
      <c r="N11614" s="6">
        <f t="shared" si="2363"/>
        <v>0</v>
      </c>
      <c r="O11614" s="2">
        <f t="shared" si="2364"/>
        <v>-3602.6479789169098</v>
      </c>
      <c r="P11614" s="2" t="str">
        <f t="shared" si="2365"/>
        <v/>
      </c>
    </row>
    <row r="11615" spans="1:16">
      <c r="A11615" s="6">
        <v>17</v>
      </c>
      <c r="B11615" s="6">
        <v>17</v>
      </c>
      <c r="C11615" s="6">
        <v>17</v>
      </c>
      <c r="D11615" s="6">
        <f t="shared" si="2353"/>
        <v>51</v>
      </c>
      <c r="E11615" s="5">
        <f t="shared" si="2354"/>
        <v>7733.3395360392033</v>
      </c>
      <c r="F11615" s="5">
        <f t="shared" si="2355"/>
        <v>776.02531320030937</v>
      </c>
      <c r="G11615" s="5">
        <f t="shared" si="2356"/>
        <v>944.88069779264049</v>
      </c>
      <c r="H11615" s="5">
        <f t="shared" si="2357"/>
        <v>9454.2455470321529</v>
      </c>
      <c r="I11615" s="5">
        <f t="shared" si="2358"/>
        <v>720</v>
      </c>
      <c r="J11615" s="5">
        <f t="shared" si="2359"/>
        <v>8734.2455470321529</v>
      </c>
      <c r="K11615" s="2">
        <f t="shared" si="2360"/>
        <v>176636.20741375265</v>
      </c>
      <c r="L11615" s="2">
        <f t="shared" si="2361"/>
        <v>231098</v>
      </c>
      <c r="M11615" s="2">
        <f t="shared" si="2362"/>
        <v>37400</v>
      </c>
      <c r="N11615" s="6">
        <f t="shared" si="2363"/>
        <v>0</v>
      </c>
      <c r="O11615" s="2">
        <f t="shared" si="2364"/>
        <v>-2938.2074137526506</v>
      </c>
      <c r="P11615" s="2" t="str">
        <f t="shared" si="2365"/>
        <v/>
      </c>
    </row>
    <row r="11616" spans="1:16">
      <c r="A11616" s="6">
        <v>17</v>
      </c>
      <c r="B11616" s="6">
        <v>17</v>
      </c>
      <c r="C11616" s="6">
        <v>18</v>
      </c>
      <c r="D11616" s="6">
        <f t="shared" si="2353"/>
        <v>52</v>
      </c>
      <c r="E11616" s="5">
        <f t="shared" si="2354"/>
        <v>7733.3395360392033</v>
      </c>
      <c r="F11616" s="5">
        <f t="shared" si="2355"/>
        <v>776.02531320030937</v>
      </c>
      <c r="G11616" s="5">
        <f t="shared" si="2356"/>
        <v>1012.9676892512279</v>
      </c>
      <c r="H11616" s="5">
        <f t="shared" si="2357"/>
        <v>9522.3325384907403</v>
      </c>
      <c r="I11616" s="5">
        <f t="shared" si="2358"/>
        <v>720</v>
      </c>
      <c r="J11616" s="5">
        <f t="shared" si="2359"/>
        <v>8802.3325384907403</v>
      </c>
      <c r="K11616" s="2">
        <f t="shared" si="2360"/>
        <v>177818.27323768646</v>
      </c>
      <c r="L11616" s="2">
        <f t="shared" si="2361"/>
        <v>233798</v>
      </c>
      <c r="M11616" s="2">
        <f t="shared" si="2362"/>
        <v>38280</v>
      </c>
      <c r="N11616" s="6">
        <f t="shared" si="2363"/>
        <v>0</v>
      </c>
      <c r="O11616" s="2">
        <f t="shared" si="2364"/>
        <v>-2300.2732376864587</v>
      </c>
      <c r="P11616" s="2" t="str">
        <f t="shared" si="2365"/>
        <v/>
      </c>
    </row>
    <row r="11617" spans="1:16">
      <c r="A11617" s="6">
        <v>17</v>
      </c>
      <c r="B11617" s="6">
        <v>17</v>
      </c>
      <c r="C11617" s="6">
        <v>19</v>
      </c>
      <c r="D11617" s="6">
        <f t="shared" si="2353"/>
        <v>53</v>
      </c>
      <c r="E11617" s="5">
        <f t="shared" si="2354"/>
        <v>7733.3395360392033</v>
      </c>
      <c r="F11617" s="5">
        <f t="shared" si="2355"/>
        <v>776.02531320030937</v>
      </c>
      <c r="G11617" s="5">
        <f t="shared" si="2356"/>
        <v>1082.6092178872495</v>
      </c>
      <c r="H11617" s="5">
        <f t="shared" si="2357"/>
        <v>9591.9740671267627</v>
      </c>
      <c r="I11617" s="5">
        <f t="shared" si="2358"/>
        <v>720</v>
      </c>
      <c r="J11617" s="5">
        <f t="shared" si="2359"/>
        <v>8871.9740671267627</v>
      </c>
      <c r="K11617" s="2">
        <f t="shared" si="2360"/>
        <v>179027.32755428407</v>
      </c>
      <c r="L11617" s="2">
        <f t="shared" si="2361"/>
        <v>236498</v>
      </c>
      <c r="M11617" s="2">
        <f t="shared" si="2362"/>
        <v>39160</v>
      </c>
      <c r="N11617" s="6">
        <f t="shared" si="2363"/>
        <v>0</v>
      </c>
      <c r="O11617" s="2">
        <f t="shared" si="2364"/>
        <v>-1689.3275542840711</v>
      </c>
      <c r="P11617" s="2" t="str">
        <f t="shared" si="2365"/>
        <v/>
      </c>
    </row>
    <row r="11618" spans="1:16">
      <c r="A11618" s="6">
        <v>17</v>
      </c>
      <c r="B11618" s="6">
        <v>17</v>
      </c>
      <c r="C11618" s="6">
        <v>20</v>
      </c>
      <c r="D11618" s="6">
        <f t="shared" si="2353"/>
        <v>54</v>
      </c>
      <c r="E11618" s="5">
        <f t="shared" si="2354"/>
        <v>7733.3395360392033</v>
      </c>
      <c r="F11618" s="5">
        <f t="shared" si="2355"/>
        <v>776.02531320030937</v>
      </c>
      <c r="G11618" s="5">
        <f t="shared" si="2356"/>
        <v>1153.8335085377266</v>
      </c>
      <c r="H11618" s="5">
        <f t="shared" si="2357"/>
        <v>9663.1983577772407</v>
      </c>
      <c r="I11618" s="5">
        <f t="shared" si="2358"/>
        <v>720</v>
      </c>
      <c r="J11618" s="5">
        <f t="shared" si="2359"/>
        <v>8943.1983577772407</v>
      </c>
      <c r="K11618" s="2">
        <f t="shared" si="2360"/>
        <v>180263.86037807708</v>
      </c>
      <c r="L11618" s="2">
        <f t="shared" si="2361"/>
        <v>239198</v>
      </c>
      <c r="M11618" s="2">
        <f t="shared" si="2362"/>
        <v>40040</v>
      </c>
      <c r="N11618" s="6">
        <f t="shared" si="2363"/>
        <v>0</v>
      </c>
      <c r="O11618" s="2">
        <f t="shared" si="2364"/>
        <v>-1105.8603780770791</v>
      </c>
      <c r="P11618" s="2" t="str">
        <f t="shared" si="2365"/>
        <v/>
      </c>
    </row>
    <row r="11619" spans="1:16">
      <c r="A11619" s="6">
        <v>17</v>
      </c>
      <c r="B11619" s="6">
        <v>17</v>
      </c>
      <c r="C11619" s="6">
        <v>21</v>
      </c>
      <c r="D11619" s="6">
        <f t="shared" si="2353"/>
        <v>55</v>
      </c>
      <c r="E11619" s="5">
        <f t="shared" si="2354"/>
        <v>7733.3395360392033</v>
      </c>
      <c r="F11619" s="5">
        <f t="shared" si="2355"/>
        <v>776.02531320030937</v>
      </c>
      <c r="G11619" s="5">
        <f t="shared" si="2356"/>
        <v>1226.6692487641703</v>
      </c>
      <c r="H11619" s="5">
        <f t="shared" si="2357"/>
        <v>9736.0340980036835</v>
      </c>
      <c r="I11619" s="5">
        <f t="shared" si="2358"/>
        <v>720</v>
      </c>
      <c r="J11619" s="5">
        <f t="shared" si="2359"/>
        <v>9016.0340980036835</v>
      </c>
      <c r="K11619" s="2">
        <f t="shared" si="2360"/>
        <v>181528.36975700839</v>
      </c>
      <c r="L11619" s="2">
        <f t="shared" si="2361"/>
        <v>241898</v>
      </c>
      <c r="M11619" s="2">
        <f t="shared" si="2362"/>
        <v>40920</v>
      </c>
      <c r="N11619" s="6">
        <f t="shared" si="2363"/>
        <v>0</v>
      </c>
      <c r="O11619" s="2">
        <f t="shared" si="2364"/>
        <v>-550.36975700838957</v>
      </c>
      <c r="P11619" s="2" t="str">
        <f t="shared" si="2365"/>
        <v/>
      </c>
    </row>
    <row r="11620" spans="1:16">
      <c r="A11620" s="6">
        <v>17</v>
      </c>
      <c r="B11620" s="6">
        <v>17</v>
      </c>
      <c r="C11620" s="6">
        <v>22</v>
      </c>
      <c r="D11620" s="6">
        <f t="shared" si="2353"/>
        <v>56</v>
      </c>
      <c r="E11620" s="5">
        <f t="shared" si="2354"/>
        <v>7733.3395360392033</v>
      </c>
      <c r="F11620" s="5">
        <f t="shared" si="2355"/>
        <v>776.02531320030937</v>
      </c>
      <c r="G11620" s="5">
        <f t="shared" si="2356"/>
        <v>1301.1455960105666</v>
      </c>
      <c r="H11620" s="5">
        <f t="shared" si="2357"/>
        <v>9810.51044525008</v>
      </c>
      <c r="I11620" s="5">
        <f t="shared" si="2358"/>
        <v>720</v>
      </c>
      <c r="J11620" s="5">
        <f t="shared" si="2359"/>
        <v>9090.51044525008</v>
      </c>
      <c r="K11620" s="2">
        <f t="shared" si="2360"/>
        <v>182821.36189670279</v>
      </c>
      <c r="L11620" s="2">
        <f t="shared" si="2361"/>
        <v>244598</v>
      </c>
      <c r="M11620" s="2">
        <f t="shared" si="2362"/>
        <v>41800</v>
      </c>
      <c r="N11620" s="6">
        <f t="shared" si="2363"/>
        <v>0</v>
      </c>
      <c r="O11620" s="2">
        <f t="shared" si="2364"/>
        <v>-23.361896702786908</v>
      </c>
      <c r="P11620" s="2" t="str">
        <f t="shared" si="2365"/>
        <v/>
      </c>
    </row>
    <row r="11621" spans="1:16">
      <c r="A11621" s="6">
        <v>17</v>
      </c>
      <c r="B11621" s="6">
        <v>17</v>
      </c>
      <c r="C11621" s="6">
        <v>23</v>
      </c>
      <c r="D11621" s="6">
        <f t="shared" si="2353"/>
        <v>57</v>
      </c>
      <c r="E11621" s="5">
        <f t="shared" si="2354"/>
        <v>7733.3395360392033</v>
      </c>
      <c r="F11621" s="5">
        <f t="shared" si="2355"/>
        <v>776.02531320030937</v>
      </c>
      <c r="G11621" s="5">
        <f t="shared" si="2356"/>
        <v>1377.292184868003</v>
      </c>
      <c r="H11621" s="5">
        <f t="shared" si="2357"/>
        <v>9886.6570341075167</v>
      </c>
      <c r="I11621" s="5">
        <f t="shared" si="2358"/>
        <v>720</v>
      </c>
      <c r="J11621" s="5">
        <f t="shared" si="2359"/>
        <v>9166.6570341075167</v>
      </c>
      <c r="K11621" s="2">
        <f t="shared" si="2360"/>
        <v>184143.35128658882</v>
      </c>
      <c r="L11621" s="2">
        <f t="shared" si="2361"/>
        <v>247298</v>
      </c>
      <c r="M11621" s="2">
        <f t="shared" si="2362"/>
        <v>42680</v>
      </c>
      <c r="N11621" s="6">
        <f t="shared" si="2363"/>
        <v>0</v>
      </c>
      <c r="O11621" s="2">
        <f t="shared" si="2364"/>
        <v>474.64871341118123</v>
      </c>
      <c r="P11621" s="2" t="str">
        <f t="shared" si="2365"/>
        <v/>
      </c>
    </row>
    <row r="11622" spans="1:16">
      <c r="A11622" s="6">
        <v>17</v>
      </c>
      <c r="B11622" s="6">
        <v>17</v>
      </c>
      <c r="C11622" s="6">
        <v>24</v>
      </c>
      <c r="D11622" s="6">
        <f t="shared" si="2353"/>
        <v>58</v>
      </c>
      <c r="E11622" s="5">
        <f t="shared" si="2354"/>
        <v>7733.3395360392033</v>
      </c>
      <c r="F11622" s="5">
        <f t="shared" si="2355"/>
        <v>776.02531320030937</v>
      </c>
      <c r="G11622" s="5">
        <f t="shared" si="2356"/>
        <v>1455.1391344474989</v>
      </c>
      <c r="H11622" s="5">
        <f t="shared" si="2357"/>
        <v>9964.5039836870128</v>
      </c>
      <c r="I11622" s="5">
        <f t="shared" si="2358"/>
        <v>720</v>
      </c>
      <c r="J11622" s="5">
        <f t="shared" si="2359"/>
        <v>9244.5039836870128</v>
      </c>
      <c r="K11622" s="2">
        <f t="shared" si="2360"/>
        <v>185494.86082789954</v>
      </c>
      <c r="L11622" s="2">
        <f t="shared" si="2361"/>
        <v>249998</v>
      </c>
      <c r="M11622" s="2">
        <f t="shared" si="2362"/>
        <v>43560</v>
      </c>
      <c r="N11622" s="6">
        <f t="shared" si="2363"/>
        <v>0</v>
      </c>
      <c r="O11622" s="2">
        <f t="shared" si="2364"/>
        <v>943.13917210046202</v>
      </c>
      <c r="P11622" s="2" t="str">
        <f t="shared" si="2365"/>
        <v/>
      </c>
    </row>
    <row r="11623" spans="1:16">
      <c r="A11623" s="6">
        <v>17</v>
      </c>
      <c r="B11623" s="6">
        <v>17</v>
      </c>
      <c r="C11623" s="6">
        <v>25</v>
      </c>
      <c r="D11623" s="6">
        <f t="shared" si="2353"/>
        <v>59</v>
      </c>
      <c r="E11623" s="5">
        <f t="shared" si="2354"/>
        <v>7733.3395360392033</v>
      </c>
      <c r="F11623" s="5">
        <f t="shared" si="2355"/>
        <v>776.02531320030937</v>
      </c>
      <c r="G11623" s="5">
        <f t="shared" si="2356"/>
        <v>1534.7170558625965</v>
      </c>
      <c r="H11623" s="5">
        <f t="shared" si="2357"/>
        <v>10044.08190510211</v>
      </c>
      <c r="I11623" s="5">
        <f t="shared" si="2358"/>
        <v>720</v>
      </c>
      <c r="J11623" s="5">
        <f t="shared" si="2359"/>
        <v>9324.0819051021099</v>
      </c>
      <c r="K11623" s="2">
        <f t="shared" si="2360"/>
        <v>186876.42196357829</v>
      </c>
      <c r="L11623" s="2">
        <f t="shared" si="2361"/>
        <v>252698</v>
      </c>
      <c r="M11623" s="2">
        <f t="shared" si="2362"/>
        <v>44440</v>
      </c>
      <c r="N11623" s="6">
        <f t="shared" si="2363"/>
        <v>0</v>
      </c>
      <c r="O11623" s="2">
        <f t="shared" si="2364"/>
        <v>1381.5780364217062</v>
      </c>
      <c r="P11623" s="2" t="str">
        <f t="shared" si="2365"/>
        <v/>
      </c>
    </row>
    <row r="11624" spans="1:16">
      <c r="A11624" s="6">
        <v>17</v>
      </c>
      <c r="B11624" s="6">
        <v>17</v>
      </c>
      <c r="C11624" s="6">
        <v>26</v>
      </c>
      <c r="D11624" s="6">
        <f t="shared" si="2353"/>
        <v>60</v>
      </c>
      <c r="E11624" s="5">
        <f t="shared" si="2354"/>
        <v>7733.3395360392033</v>
      </c>
      <c r="F11624" s="5">
        <f t="shared" si="2355"/>
        <v>776.02531320030937</v>
      </c>
      <c r="G11624" s="5">
        <f t="shared" si="2356"/>
        <v>1616.0570598233144</v>
      </c>
      <c r="H11624" s="5">
        <f t="shared" si="2357"/>
        <v>10125.421909062828</v>
      </c>
      <c r="I11624" s="5">
        <f t="shared" si="2358"/>
        <v>720</v>
      </c>
      <c r="J11624" s="5">
        <f t="shared" si="2359"/>
        <v>9405.4219090628285</v>
      </c>
      <c r="K11624" s="2">
        <f t="shared" si="2360"/>
        <v>188288.57481011856</v>
      </c>
      <c r="L11624" s="2">
        <f t="shared" si="2361"/>
        <v>255398</v>
      </c>
      <c r="M11624" s="2">
        <f t="shared" si="2362"/>
        <v>45320</v>
      </c>
      <c r="N11624" s="6">
        <f t="shared" si="2363"/>
        <v>0</v>
      </c>
      <c r="O11624" s="2">
        <f t="shared" si="2364"/>
        <v>1789.42518988144</v>
      </c>
      <c r="P11624" s="2" t="str">
        <f t="shared" si="2365"/>
        <v/>
      </c>
    </row>
    <row r="11625" spans="1:16">
      <c r="A11625" s="6">
        <v>17</v>
      </c>
      <c r="B11625" s="6">
        <v>17</v>
      </c>
      <c r="C11625" s="6">
        <v>27</v>
      </c>
      <c r="D11625" s="6">
        <f t="shared" si="2353"/>
        <v>61</v>
      </c>
      <c r="E11625" s="5">
        <f t="shared" si="2354"/>
        <v>7733.3395360392033</v>
      </c>
      <c r="F11625" s="5">
        <f t="shared" si="2355"/>
        <v>776.02531320030937</v>
      </c>
      <c r="G11625" s="5">
        <f t="shared" si="2356"/>
        <v>1699.1907643430709</v>
      </c>
      <c r="H11625" s="5">
        <f t="shared" si="2357"/>
        <v>10208.555613582585</v>
      </c>
      <c r="I11625" s="5">
        <f t="shared" si="2358"/>
        <v>720</v>
      </c>
      <c r="J11625" s="5">
        <f t="shared" si="2359"/>
        <v>9488.5556135825846</v>
      </c>
      <c r="K11625" s="2">
        <f t="shared" si="2360"/>
        <v>189731.86829136431</v>
      </c>
      <c r="L11625" s="2">
        <f t="shared" si="2361"/>
        <v>258098</v>
      </c>
      <c r="M11625" s="2">
        <f t="shared" si="2362"/>
        <v>46200</v>
      </c>
      <c r="N11625" s="6">
        <f t="shared" si="2363"/>
        <v>0</v>
      </c>
      <c r="O11625" s="2">
        <f t="shared" si="2364"/>
        <v>2166.1317086356867</v>
      </c>
      <c r="P11625" s="2" t="str">
        <f t="shared" si="2365"/>
        <v/>
      </c>
    </row>
    <row r="11626" spans="1:16">
      <c r="A11626" s="6">
        <v>17</v>
      </c>
      <c r="B11626" s="6">
        <v>17</v>
      </c>
      <c r="C11626" s="6">
        <v>28</v>
      </c>
      <c r="D11626" s="6">
        <f t="shared" si="2353"/>
        <v>62</v>
      </c>
      <c r="E11626" s="5">
        <f t="shared" si="2354"/>
        <v>7733.3395360392033</v>
      </c>
      <c r="F11626" s="5">
        <f t="shared" si="2355"/>
        <v>776.02531320030937</v>
      </c>
      <c r="G11626" s="5">
        <f t="shared" si="2356"/>
        <v>1784.1503025602246</v>
      </c>
      <c r="H11626" s="5">
        <f t="shared" si="2357"/>
        <v>10293.515151799738</v>
      </c>
      <c r="I11626" s="5">
        <f t="shared" si="2358"/>
        <v>720</v>
      </c>
      <c r="J11626" s="5">
        <f t="shared" si="2359"/>
        <v>9573.5151517997383</v>
      </c>
      <c r="K11626" s="2">
        <f t="shared" si="2360"/>
        <v>191206.860274301</v>
      </c>
      <c r="L11626" s="2">
        <f t="shared" si="2361"/>
        <v>260798</v>
      </c>
      <c r="M11626" s="2">
        <f t="shared" si="2362"/>
        <v>47080</v>
      </c>
      <c r="N11626" s="6">
        <f t="shared" si="2363"/>
        <v>0</v>
      </c>
      <c r="O11626" s="2">
        <f t="shared" si="2364"/>
        <v>2511.1397256990022</v>
      </c>
      <c r="P11626" s="2" t="str">
        <f t="shared" si="2365"/>
        <v/>
      </c>
    </row>
    <row r="11627" spans="1:16">
      <c r="A11627" s="6">
        <v>17</v>
      </c>
      <c r="B11627" s="6">
        <v>17</v>
      </c>
      <c r="C11627" s="6">
        <v>29</v>
      </c>
      <c r="D11627" s="6">
        <f t="shared" si="2353"/>
        <v>63</v>
      </c>
      <c r="E11627" s="5">
        <f t="shared" si="2354"/>
        <v>7733.3395360392033</v>
      </c>
      <c r="F11627" s="5">
        <f t="shared" si="2355"/>
        <v>776.02531320030937</v>
      </c>
      <c r="G11627" s="5">
        <f t="shared" si="2356"/>
        <v>1870.9683306758782</v>
      </c>
      <c r="H11627" s="5">
        <f t="shared" si="2357"/>
        <v>10380.333179915391</v>
      </c>
      <c r="I11627" s="5">
        <f t="shared" si="2358"/>
        <v>720</v>
      </c>
      <c r="J11627" s="5">
        <f t="shared" si="2359"/>
        <v>9660.3331799153912</v>
      </c>
      <c r="K11627" s="2">
        <f t="shared" si="2360"/>
        <v>192714.11770686443</v>
      </c>
      <c r="L11627" s="2">
        <f t="shared" si="2361"/>
        <v>263498</v>
      </c>
      <c r="M11627" s="2">
        <f t="shared" si="2362"/>
        <v>47960</v>
      </c>
      <c r="N11627" s="6">
        <f t="shared" si="2363"/>
        <v>0</v>
      </c>
      <c r="O11627" s="2">
        <f t="shared" si="2364"/>
        <v>2823.882293135568</v>
      </c>
      <c r="P11627" s="2" t="str">
        <f t="shared" si="2365"/>
        <v/>
      </c>
    </row>
    <row r="11628" spans="1:16">
      <c r="A11628" s="6">
        <v>17</v>
      </c>
      <c r="B11628" s="6">
        <v>17</v>
      </c>
      <c r="C11628" s="6">
        <v>30</v>
      </c>
      <c r="D11628" s="6">
        <f t="shared" si="2353"/>
        <v>64</v>
      </c>
      <c r="E11628" s="5">
        <f t="shared" si="2354"/>
        <v>7733.3395360392033</v>
      </c>
      <c r="F11628" s="5">
        <f t="shared" si="2355"/>
        <v>776.02531320030937</v>
      </c>
      <c r="G11628" s="5">
        <f t="shared" si="2356"/>
        <v>1959.6780360096488</v>
      </c>
      <c r="H11628" s="5">
        <f t="shared" si="2357"/>
        <v>10469.042885249162</v>
      </c>
      <c r="I11628" s="5">
        <f t="shared" si="2358"/>
        <v>720</v>
      </c>
      <c r="J11628" s="5">
        <f t="shared" si="2359"/>
        <v>9749.0428852491623</v>
      </c>
      <c r="K11628" s="2">
        <f t="shared" si="2360"/>
        <v>194254.21675779796</v>
      </c>
      <c r="L11628" s="2">
        <f t="shared" si="2361"/>
        <v>266198</v>
      </c>
      <c r="M11628" s="2">
        <f t="shared" si="2362"/>
        <v>48840</v>
      </c>
      <c r="N11628" s="6">
        <f t="shared" si="2363"/>
        <v>0</v>
      </c>
      <c r="O11628" s="2">
        <f t="shared" si="2364"/>
        <v>3103.7832422020438</v>
      </c>
      <c r="P11628" s="2" t="str">
        <f t="shared" si="2365"/>
        <v/>
      </c>
    </row>
    <row r="11629" spans="1:16">
      <c r="A11629" s="6">
        <v>17</v>
      </c>
      <c r="B11629" s="6">
        <v>18</v>
      </c>
      <c r="C11629" s="6">
        <v>0</v>
      </c>
      <c r="D11629" s="6">
        <f t="shared" si="2353"/>
        <v>35</v>
      </c>
      <c r="E11629" s="5">
        <f t="shared" si="2354"/>
        <v>7733.3395360392033</v>
      </c>
      <c r="F11629" s="5">
        <f t="shared" si="2355"/>
        <v>842.2157075615122</v>
      </c>
      <c r="G11629" s="5">
        <f t="shared" si="2356"/>
        <v>0</v>
      </c>
      <c r="H11629" s="5">
        <f t="shared" si="2357"/>
        <v>8575.5552436007147</v>
      </c>
      <c r="I11629" s="5">
        <f t="shared" si="2358"/>
        <v>720</v>
      </c>
      <c r="J11629" s="5">
        <f t="shared" si="2359"/>
        <v>7855.5552436007147</v>
      </c>
      <c r="K11629" s="2">
        <f t="shared" si="2360"/>
        <v>161381.16742362353</v>
      </c>
      <c r="L11629" s="2">
        <f t="shared" si="2361"/>
        <v>187292</v>
      </c>
      <c r="M11629" s="2">
        <f t="shared" si="2362"/>
        <v>22880</v>
      </c>
      <c r="N11629" s="6">
        <f t="shared" si="2363"/>
        <v>0</v>
      </c>
      <c r="O11629" s="2">
        <f t="shared" si="2364"/>
        <v>-16969.167423623527</v>
      </c>
      <c r="P11629" s="2" t="str">
        <f t="shared" si="2365"/>
        <v/>
      </c>
    </row>
    <row r="11630" spans="1:16">
      <c r="A11630" s="6">
        <v>17</v>
      </c>
      <c r="B11630" s="6">
        <v>18</v>
      </c>
      <c r="C11630" s="6">
        <v>1</v>
      </c>
      <c r="D11630" s="6">
        <f t="shared" si="2353"/>
        <v>36</v>
      </c>
      <c r="E11630" s="5">
        <f t="shared" si="2354"/>
        <v>7733.3395360392033</v>
      </c>
      <c r="F11630" s="5">
        <f t="shared" si="2355"/>
        <v>842.2157075615122</v>
      </c>
      <c r="G11630" s="5">
        <f t="shared" si="2356"/>
        <v>45.5625</v>
      </c>
      <c r="H11630" s="5">
        <f t="shared" si="2357"/>
        <v>8621.1177436007147</v>
      </c>
      <c r="I11630" s="5">
        <f t="shared" si="2358"/>
        <v>720</v>
      </c>
      <c r="J11630" s="5">
        <f t="shared" si="2359"/>
        <v>7901.1177436007147</v>
      </c>
      <c r="K11630" s="2">
        <f t="shared" si="2360"/>
        <v>162172.18304862353</v>
      </c>
      <c r="L11630" s="2">
        <f t="shared" si="2361"/>
        <v>189992</v>
      </c>
      <c r="M11630" s="2">
        <f t="shared" si="2362"/>
        <v>23760</v>
      </c>
      <c r="N11630" s="6">
        <f t="shared" si="2363"/>
        <v>0</v>
      </c>
      <c r="O11630" s="2">
        <f t="shared" si="2364"/>
        <v>-15940.183048623527</v>
      </c>
      <c r="P11630" s="2" t="str">
        <f t="shared" si="2365"/>
        <v/>
      </c>
    </row>
    <row r="11631" spans="1:16">
      <c r="A11631" s="6">
        <v>17</v>
      </c>
      <c r="B11631" s="6">
        <v>18</v>
      </c>
      <c r="C11631" s="6">
        <v>2</v>
      </c>
      <c r="D11631" s="6">
        <f t="shared" si="2353"/>
        <v>37</v>
      </c>
      <c r="E11631" s="5">
        <f t="shared" si="2354"/>
        <v>7733.3395360392033</v>
      </c>
      <c r="F11631" s="5">
        <f t="shared" si="2355"/>
        <v>842.2157075615122</v>
      </c>
      <c r="G11631" s="5">
        <f t="shared" si="2356"/>
        <v>92.264062499999994</v>
      </c>
      <c r="H11631" s="5">
        <f t="shared" si="2357"/>
        <v>8667.819306100715</v>
      </c>
      <c r="I11631" s="5">
        <f t="shared" si="2358"/>
        <v>720</v>
      </c>
      <c r="J11631" s="5">
        <f t="shared" si="2359"/>
        <v>7947.819306100715</v>
      </c>
      <c r="K11631" s="2">
        <f t="shared" si="2360"/>
        <v>162982.97406424853</v>
      </c>
      <c r="L11631" s="2">
        <f t="shared" si="2361"/>
        <v>192692</v>
      </c>
      <c r="M11631" s="2">
        <f t="shared" si="2362"/>
        <v>24640</v>
      </c>
      <c r="N11631" s="6">
        <f t="shared" si="2363"/>
        <v>0</v>
      </c>
      <c r="O11631" s="2">
        <f t="shared" si="2364"/>
        <v>-14930.974064248527</v>
      </c>
      <c r="P11631" s="2" t="str">
        <f t="shared" si="2365"/>
        <v/>
      </c>
    </row>
    <row r="11632" spans="1:16">
      <c r="A11632" s="6">
        <v>17</v>
      </c>
      <c r="B11632" s="6">
        <v>18</v>
      </c>
      <c r="C11632" s="6">
        <v>3</v>
      </c>
      <c r="D11632" s="6">
        <f t="shared" si="2353"/>
        <v>38</v>
      </c>
      <c r="E11632" s="5">
        <f t="shared" si="2354"/>
        <v>7733.3395360392033</v>
      </c>
      <c r="F11632" s="5">
        <f t="shared" si="2355"/>
        <v>842.2157075615122</v>
      </c>
      <c r="G11632" s="5">
        <f t="shared" si="2356"/>
        <v>140.12604492187498</v>
      </c>
      <c r="H11632" s="5">
        <f t="shared" si="2357"/>
        <v>8715.68128852259</v>
      </c>
      <c r="I11632" s="5">
        <f t="shared" si="2358"/>
        <v>720</v>
      </c>
      <c r="J11632" s="5">
        <f t="shared" si="2359"/>
        <v>7995.68128852259</v>
      </c>
      <c r="K11632" s="2">
        <f t="shared" si="2360"/>
        <v>163813.91125907275</v>
      </c>
      <c r="L11632" s="2">
        <f t="shared" si="2361"/>
        <v>195392</v>
      </c>
      <c r="M11632" s="2">
        <f t="shared" si="2362"/>
        <v>25520</v>
      </c>
      <c r="N11632" s="6">
        <f t="shared" si="2363"/>
        <v>0</v>
      </c>
      <c r="O11632" s="2">
        <f t="shared" si="2364"/>
        <v>-13941.911259072745</v>
      </c>
      <c r="P11632" s="2" t="str">
        <f t="shared" si="2365"/>
        <v/>
      </c>
    </row>
    <row r="11633" spans="1:16">
      <c r="A11633" s="6">
        <v>17</v>
      </c>
      <c r="B11633" s="6">
        <v>18</v>
      </c>
      <c r="C11633" s="6">
        <v>4</v>
      </c>
      <c r="D11633" s="6">
        <f t="shared" si="2353"/>
        <v>39</v>
      </c>
      <c r="E11633" s="5">
        <f t="shared" si="2354"/>
        <v>7733.3395360392033</v>
      </c>
      <c r="F11633" s="5">
        <f t="shared" si="2355"/>
        <v>842.2157075615122</v>
      </c>
      <c r="G11633" s="5">
        <f t="shared" si="2356"/>
        <v>189.17016064453125</v>
      </c>
      <c r="H11633" s="5">
        <f t="shared" si="2357"/>
        <v>8764.725404245246</v>
      </c>
      <c r="I11633" s="5">
        <f t="shared" si="2358"/>
        <v>720</v>
      </c>
      <c r="J11633" s="5">
        <f t="shared" si="2359"/>
        <v>8044.725404245246</v>
      </c>
      <c r="K11633" s="2">
        <f t="shared" si="2360"/>
        <v>164665.37160147997</v>
      </c>
      <c r="L11633" s="2">
        <f t="shared" si="2361"/>
        <v>198092</v>
      </c>
      <c r="M11633" s="2">
        <f t="shared" si="2362"/>
        <v>26400</v>
      </c>
      <c r="N11633" s="6">
        <f t="shared" si="2363"/>
        <v>0</v>
      </c>
      <c r="O11633" s="2">
        <f t="shared" si="2364"/>
        <v>-12973.371601479972</v>
      </c>
      <c r="P11633" s="2" t="str">
        <f t="shared" si="2365"/>
        <v/>
      </c>
    </row>
    <row r="11634" spans="1:16">
      <c r="A11634" s="6">
        <v>17</v>
      </c>
      <c r="B11634" s="6">
        <v>18</v>
      </c>
      <c r="C11634" s="6">
        <v>5</v>
      </c>
      <c r="D11634" s="6">
        <f t="shared" si="2353"/>
        <v>40</v>
      </c>
      <c r="E11634" s="5">
        <f t="shared" si="2354"/>
        <v>7733.3395360392033</v>
      </c>
      <c r="F11634" s="5">
        <f t="shared" si="2355"/>
        <v>842.2157075615122</v>
      </c>
      <c r="G11634" s="5">
        <f t="shared" si="2356"/>
        <v>239.41848456573481</v>
      </c>
      <c r="H11634" s="5">
        <f t="shared" si="2357"/>
        <v>8814.9737281664493</v>
      </c>
      <c r="I11634" s="5">
        <f t="shared" si="2358"/>
        <v>720</v>
      </c>
      <c r="J11634" s="5">
        <f t="shared" si="2359"/>
        <v>8094.9737281664493</v>
      </c>
      <c r="K11634" s="2">
        <f t="shared" si="2360"/>
        <v>165537.73833622306</v>
      </c>
      <c r="L11634" s="2">
        <f t="shared" si="2361"/>
        <v>200792</v>
      </c>
      <c r="M11634" s="2">
        <f t="shared" si="2362"/>
        <v>27280</v>
      </c>
      <c r="N11634" s="6">
        <f t="shared" si="2363"/>
        <v>0</v>
      </c>
      <c r="O11634" s="2">
        <f t="shared" si="2364"/>
        <v>-12025.738336223061</v>
      </c>
      <c r="P11634" s="2" t="str">
        <f t="shared" si="2365"/>
        <v/>
      </c>
    </row>
    <row r="11635" spans="1:16">
      <c r="A11635" s="6">
        <v>17</v>
      </c>
      <c r="B11635" s="6">
        <v>18</v>
      </c>
      <c r="C11635" s="6">
        <v>6</v>
      </c>
      <c r="D11635" s="6">
        <f t="shared" si="2353"/>
        <v>41</v>
      </c>
      <c r="E11635" s="5">
        <f t="shared" si="2354"/>
        <v>7733.3395360392033</v>
      </c>
      <c r="F11635" s="5">
        <f t="shared" si="2355"/>
        <v>842.2157075615122</v>
      </c>
      <c r="G11635" s="5">
        <f t="shared" si="2356"/>
        <v>290.89345874736784</v>
      </c>
      <c r="H11635" s="5">
        <f t="shared" si="2357"/>
        <v>8866.4487023480833</v>
      </c>
      <c r="I11635" s="5">
        <f t="shared" si="2358"/>
        <v>720</v>
      </c>
      <c r="J11635" s="5">
        <f t="shared" si="2359"/>
        <v>8146.4487023480833</v>
      </c>
      <c r="K11635" s="2">
        <f t="shared" si="2360"/>
        <v>166431.40108243198</v>
      </c>
      <c r="L11635" s="2">
        <f t="shared" si="2361"/>
        <v>203492</v>
      </c>
      <c r="M11635" s="2">
        <f t="shared" si="2362"/>
        <v>28160</v>
      </c>
      <c r="N11635" s="6">
        <f t="shared" si="2363"/>
        <v>0</v>
      </c>
      <c r="O11635" s="2">
        <f t="shared" si="2364"/>
        <v>-11099.401082431985</v>
      </c>
      <c r="P11635" s="2" t="str">
        <f t="shared" si="2365"/>
        <v/>
      </c>
    </row>
    <row r="11636" spans="1:16">
      <c r="A11636" s="6">
        <v>17</v>
      </c>
      <c r="B11636" s="6">
        <v>18</v>
      </c>
      <c r="C11636" s="6">
        <v>7</v>
      </c>
      <c r="D11636" s="6">
        <f t="shared" si="2353"/>
        <v>42</v>
      </c>
      <c r="E11636" s="5">
        <f t="shared" si="2354"/>
        <v>7733.3395360392033</v>
      </c>
      <c r="F11636" s="5">
        <f t="shared" si="2355"/>
        <v>842.2157075615122</v>
      </c>
      <c r="G11636" s="5">
        <f t="shared" si="2356"/>
        <v>343.61789814532818</v>
      </c>
      <c r="H11636" s="5">
        <f t="shared" si="2357"/>
        <v>8919.1731417460433</v>
      </c>
      <c r="I11636" s="5">
        <f t="shared" si="2358"/>
        <v>720</v>
      </c>
      <c r="J11636" s="5">
        <f t="shared" si="2359"/>
        <v>8199.1731417460433</v>
      </c>
      <c r="K11636" s="2">
        <f t="shared" si="2360"/>
        <v>167346.75593309102</v>
      </c>
      <c r="L11636" s="2">
        <f t="shared" si="2361"/>
        <v>206192</v>
      </c>
      <c r="M11636" s="2">
        <f t="shared" si="2362"/>
        <v>29040</v>
      </c>
      <c r="N11636" s="6">
        <f t="shared" si="2363"/>
        <v>0</v>
      </c>
      <c r="O11636" s="2">
        <f t="shared" si="2364"/>
        <v>-10194.755933091015</v>
      </c>
      <c r="P11636" s="2" t="str">
        <f t="shared" si="2365"/>
        <v/>
      </c>
    </row>
    <row r="11637" spans="1:16">
      <c r="A11637" s="6">
        <v>17</v>
      </c>
      <c r="B11637" s="6">
        <v>18</v>
      </c>
      <c r="C11637" s="6">
        <v>8</v>
      </c>
      <c r="D11637" s="6">
        <f t="shared" si="2353"/>
        <v>43</v>
      </c>
      <c r="E11637" s="5">
        <f t="shared" si="2354"/>
        <v>7733.3395360392033</v>
      </c>
      <c r="F11637" s="5">
        <f t="shared" si="2355"/>
        <v>842.2157075615122</v>
      </c>
      <c r="G11637" s="5">
        <f t="shared" si="2356"/>
        <v>397.61499642530839</v>
      </c>
      <c r="H11637" s="5">
        <f t="shared" si="2357"/>
        <v>8973.1702400260237</v>
      </c>
      <c r="I11637" s="5">
        <f t="shared" si="2358"/>
        <v>720</v>
      </c>
      <c r="J11637" s="5">
        <f t="shared" si="2359"/>
        <v>8253.1702400260237</v>
      </c>
      <c r="K11637" s="2">
        <f t="shared" si="2360"/>
        <v>168284.20555600736</v>
      </c>
      <c r="L11637" s="2">
        <f t="shared" si="2361"/>
        <v>208892</v>
      </c>
      <c r="M11637" s="2">
        <f t="shared" si="2362"/>
        <v>29920</v>
      </c>
      <c r="N11637" s="6">
        <f t="shared" si="2363"/>
        <v>0</v>
      </c>
      <c r="O11637" s="2">
        <f t="shared" si="2364"/>
        <v>-9312.2055560073641</v>
      </c>
      <c r="P11637" s="2" t="str">
        <f t="shared" si="2365"/>
        <v/>
      </c>
    </row>
    <row r="11638" spans="1:16">
      <c r="A11638" s="6">
        <v>17</v>
      </c>
      <c r="B11638" s="6">
        <v>18</v>
      </c>
      <c r="C11638" s="6">
        <v>9</v>
      </c>
      <c r="D11638" s="6">
        <f t="shared" si="2353"/>
        <v>44</v>
      </c>
      <c r="E11638" s="5">
        <f t="shared" si="2354"/>
        <v>7733.3395360392033</v>
      </c>
      <c r="F11638" s="5">
        <f t="shared" si="2355"/>
        <v>842.2157075615122</v>
      </c>
      <c r="G11638" s="5">
        <f t="shared" si="2356"/>
        <v>452.90833186570285</v>
      </c>
      <c r="H11638" s="5">
        <f t="shared" si="2357"/>
        <v>9028.4635754664178</v>
      </c>
      <c r="I11638" s="5">
        <f t="shared" si="2358"/>
        <v>720</v>
      </c>
      <c r="J11638" s="5">
        <f t="shared" si="2359"/>
        <v>8308.4635754664178</v>
      </c>
      <c r="K11638" s="2">
        <f t="shared" si="2360"/>
        <v>169244.15929629197</v>
      </c>
      <c r="L11638" s="2">
        <f t="shared" si="2361"/>
        <v>211592</v>
      </c>
      <c r="M11638" s="2">
        <f t="shared" si="2362"/>
        <v>30800</v>
      </c>
      <c r="N11638" s="6">
        <f t="shared" si="2363"/>
        <v>0</v>
      </c>
      <c r="O11638" s="2">
        <f t="shared" si="2364"/>
        <v>-8452.1592962919676</v>
      </c>
      <c r="P11638" s="2" t="str">
        <f t="shared" si="2365"/>
        <v/>
      </c>
    </row>
    <row r="11639" spans="1:16">
      <c r="A11639" s="6">
        <v>17</v>
      </c>
      <c r="B11639" s="6">
        <v>18</v>
      </c>
      <c r="C11639" s="6">
        <v>10</v>
      </c>
      <c r="D11639" s="6">
        <f t="shared" si="2353"/>
        <v>45</v>
      </c>
      <c r="E11639" s="5">
        <f t="shared" si="2354"/>
        <v>7733.3395360392033</v>
      </c>
      <c r="F11639" s="5">
        <f t="shared" si="2355"/>
        <v>842.2157075615122</v>
      </c>
      <c r="G11639" s="5">
        <f t="shared" si="2356"/>
        <v>509.52187334891573</v>
      </c>
      <c r="H11639" s="5">
        <f t="shared" si="2357"/>
        <v>9085.0771169496311</v>
      </c>
      <c r="I11639" s="5">
        <f t="shared" si="2358"/>
        <v>720</v>
      </c>
      <c r="J11639" s="5">
        <f t="shared" si="2359"/>
        <v>8365.0771169496311</v>
      </c>
      <c r="K11639" s="2">
        <f t="shared" si="2360"/>
        <v>170227.03328037553</v>
      </c>
      <c r="L11639" s="2">
        <f t="shared" si="2361"/>
        <v>214292</v>
      </c>
      <c r="M11639" s="2">
        <f t="shared" si="2362"/>
        <v>31680</v>
      </c>
      <c r="N11639" s="6">
        <f t="shared" si="2363"/>
        <v>0</v>
      </c>
      <c r="O11639" s="2">
        <f t="shared" si="2364"/>
        <v>-7615.03328037553</v>
      </c>
      <c r="P11639" s="2" t="str">
        <f t="shared" si="2365"/>
        <v/>
      </c>
    </row>
    <row r="11640" spans="1:16">
      <c r="A11640" s="6">
        <v>17</v>
      </c>
      <c r="B11640" s="6">
        <v>18</v>
      </c>
      <c r="C11640" s="6">
        <v>11</v>
      </c>
      <c r="D11640" s="6">
        <f t="shared" si="2353"/>
        <v>46</v>
      </c>
      <c r="E11640" s="5">
        <f t="shared" si="2354"/>
        <v>7733.3395360392033</v>
      </c>
      <c r="F11640" s="5">
        <f t="shared" si="2355"/>
        <v>842.2157075615122</v>
      </c>
      <c r="G11640" s="5">
        <f t="shared" si="2356"/>
        <v>567.47998644235474</v>
      </c>
      <c r="H11640" s="5">
        <f t="shared" si="2357"/>
        <v>9143.0352300430695</v>
      </c>
      <c r="I11640" s="5">
        <f t="shared" si="2358"/>
        <v>720</v>
      </c>
      <c r="J11640" s="5">
        <f t="shared" si="2359"/>
        <v>8423.0352300430695</v>
      </c>
      <c r="K11640" s="2">
        <f t="shared" si="2360"/>
        <v>171233.25052158107</v>
      </c>
      <c r="L11640" s="2">
        <f t="shared" si="2361"/>
        <v>216992</v>
      </c>
      <c r="M11640" s="2">
        <f t="shared" si="2362"/>
        <v>32560</v>
      </c>
      <c r="N11640" s="6">
        <f t="shared" si="2363"/>
        <v>0</v>
      </c>
      <c r="O11640" s="2">
        <f t="shared" si="2364"/>
        <v>-6801.250521581067</v>
      </c>
      <c r="P11640" s="2" t="str">
        <f t="shared" si="2365"/>
        <v/>
      </c>
    </row>
    <row r="11641" spans="1:16">
      <c r="A11641" s="6">
        <v>17</v>
      </c>
      <c r="B11641" s="6">
        <v>18</v>
      </c>
      <c r="C11641" s="6">
        <v>12</v>
      </c>
      <c r="D11641" s="6">
        <f t="shared" si="2353"/>
        <v>47</v>
      </c>
      <c r="E11641" s="5">
        <f t="shared" si="2354"/>
        <v>7733.3395360392033</v>
      </c>
      <c r="F11641" s="5">
        <f t="shared" si="2355"/>
        <v>842.2157075615122</v>
      </c>
      <c r="G11641" s="5">
        <f t="shared" si="2356"/>
        <v>626.80743957041921</v>
      </c>
      <c r="H11641" s="5">
        <f t="shared" si="2357"/>
        <v>9202.3626831711335</v>
      </c>
      <c r="I11641" s="5">
        <f t="shared" si="2358"/>
        <v>720</v>
      </c>
      <c r="J11641" s="5">
        <f t="shared" si="2359"/>
        <v>8482.3626831711335</v>
      </c>
      <c r="K11641" s="2">
        <f t="shared" si="2360"/>
        <v>172263.24102727661</v>
      </c>
      <c r="L11641" s="2">
        <f t="shared" si="2361"/>
        <v>219692</v>
      </c>
      <c r="M11641" s="2">
        <f t="shared" si="2362"/>
        <v>33440</v>
      </c>
      <c r="N11641" s="6">
        <f t="shared" si="2363"/>
        <v>0</v>
      </c>
      <c r="O11641" s="2">
        <f t="shared" si="2364"/>
        <v>-6011.2410272766137</v>
      </c>
      <c r="P11641" s="2" t="str">
        <f t="shared" si="2365"/>
        <v/>
      </c>
    </row>
    <row r="11642" spans="1:16">
      <c r="A11642" s="6">
        <v>17</v>
      </c>
      <c r="B11642" s="6">
        <v>18</v>
      </c>
      <c r="C11642" s="6">
        <v>13</v>
      </c>
      <c r="D11642" s="6">
        <f t="shared" si="2353"/>
        <v>48</v>
      </c>
      <c r="E11642" s="5">
        <f t="shared" si="2354"/>
        <v>7733.3395360392033</v>
      </c>
      <c r="F11642" s="5">
        <f t="shared" si="2355"/>
        <v>842.2157075615122</v>
      </c>
      <c r="G11642" s="5">
        <f t="shared" si="2356"/>
        <v>687.52941027880343</v>
      </c>
      <c r="H11642" s="5">
        <f t="shared" si="2357"/>
        <v>9263.0846538795176</v>
      </c>
      <c r="I11642" s="5">
        <f t="shared" si="2358"/>
        <v>720</v>
      </c>
      <c r="J11642" s="5">
        <f t="shared" si="2359"/>
        <v>8543.0846538795176</v>
      </c>
      <c r="K11642" s="2">
        <f t="shared" si="2360"/>
        <v>173317.44190763051</v>
      </c>
      <c r="L11642" s="2">
        <f t="shared" si="2361"/>
        <v>222392</v>
      </c>
      <c r="M11642" s="2">
        <f t="shared" si="2362"/>
        <v>34320</v>
      </c>
      <c r="N11642" s="6">
        <f t="shared" si="2363"/>
        <v>0</v>
      </c>
      <c r="O11642" s="2">
        <f t="shared" si="2364"/>
        <v>-5245.4419076305057</v>
      </c>
      <c r="P11642" s="2" t="str">
        <f t="shared" si="2365"/>
        <v/>
      </c>
    </row>
    <row r="11643" spans="1:16">
      <c r="A11643" s="6">
        <v>17</v>
      </c>
      <c r="B11643" s="6">
        <v>18</v>
      </c>
      <c r="C11643" s="6">
        <v>14</v>
      </c>
      <c r="D11643" s="6">
        <f t="shared" si="2353"/>
        <v>49</v>
      </c>
      <c r="E11643" s="5">
        <f t="shared" si="2354"/>
        <v>7733.3395360392033</v>
      </c>
      <c r="F11643" s="5">
        <f t="shared" si="2355"/>
        <v>842.2157075615122</v>
      </c>
      <c r="G11643" s="5">
        <f t="shared" si="2356"/>
        <v>749.67149159246469</v>
      </c>
      <c r="H11643" s="5">
        <f t="shared" si="2357"/>
        <v>9325.2267351931787</v>
      </c>
      <c r="I11643" s="5">
        <f t="shared" si="2358"/>
        <v>720</v>
      </c>
      <c r="J11643" s="5">
        <f t="shared" si="2359"/>
        <v>8605.2267351931787</v>
      </c>
      <c r="K11643" s="2">
        <f t="shared" si="2360"/>
        <v>174396.29748599269</v>
      </c>
      <c r="L11643" s="2">
        <f t="shared" si="2361"/>
        <v>225092</v>
      </c>
      <c r="M11643" s="2">
        <f t="shared" si="2362"/>
        <v>35200</v>
      </c>
      <c r="N11643" s="6">
        <f t="shared" si="2363"/>
        <v>0</v>
      </c>
      <c r="O11643" s="2">
        <f t="shared" si="2364"/>
        <v>-4504.2974859926908</v>
      </c>
      <c r="P11643" s="2" t="str">
        <f t="shared" si="2365"/>
        <v/>
      </c>
    </row>
    <row r="11644" spans="1:16">
      <c r="A11644" s="6">
        <v>17</v>
      </c>
      <c r="B11644" s="6">
        <v>18</v>
      </c>
      <c r="C11644" s="6">
        <v>15</v>
      </c>
      <c r="D11644" s="6">
        <f t="shared" si="2353"/>
        <v>50</v>
      </c>
      <c r="E11644" s="5">
        <f t="shared" si="2354"/>
        <v>7733.3395360392033</v>
      </c>
      <c r="F11644" s="5">
        <f t="shared" si="2355"/>
        <v>842.2157075615122</v>
      </c>
      <c r="G11644" s="5">
        <f t="shared" si="2356"/>
        <v>813.25969846861108</v>
      </c>
      <c r="H11644" s="5">
        <f t="shared" si="2357"/>
        <v>9388.8149420693262</v>
      </c>
      <c r="I11644" s="5">
        <f t="shared" si="2358"/>
        <v>720</v>
      </c>
      <c r="J11644" s="5">
        <f t="shared" si="2359"/>
        <v>8668.8149420693262</v>
      </c>
      <c r="K11644" s="2">
        <f t="shared" si="2360"/>
        <v>175500.25941092579</v>
      </c>
      <c r="L11644" s="2">
        <f t="shared" si="2361"/>
        <v>227792</v>
      </c>
      <c r="M11644" s="2">
        <f t="shared" si="2362"/>
        <v>36080</v>
      </c>
      <c r="N11644" s="6">
        <f t="shared" si="2363"/>
        <v>0</v>
      </c>
      <c r="O11644" s="2">
        <f t="shared" si="2364"/>
        <v>-3788.2594109257916</v>
      </c>
      <c r="P11644" s="2" t="str">
        <f t="shared" si="2365"/>
        <v/>
      </c>
    </row>
    <row r="11645" spans="1:16">
      <c r="A11645" s="6">
        <v>17</v>
      </c>
      <c r="B11645" s="6">
        <v>18</v>
      </c>
      <c r="C11645" s="6">
        <v>16</v>
      </c>
      <c r="D11645" s="6">
        <f t="shared" si="2353"/>
        <v>51</v>
      </c>
      <c r="E11645" s="5">
        <f t="shared" si="2354"/>
        <v>7733.3395360392033</v>
      </c>
      <c r="F11645" s="5">
        <f t="shared" si="2355"/>
        <v>842.2157075615122</v>
      </c>
      <c r="G11645" s="5">
        <f t="shared" si="2356"/>
        <v>878.32047434610013</v>
      </c>
      <c r="H11645" s="5">
        <f t="shared" si="2357"/>
        <v>9453.8757179468157</v>
      </c>
      <c r="I11645" s="5">
        <f t="shared" si="2358"/>
        <v>720</v>
      </c>
      <c r="J11645" s="5">
        <f t="shared" si="2359"/>
        <v>8733.8757179468157</v>
      </c>
      <c r="K11645" s="2">
        <f t="shared" si="2360"/>
        <v>176629.78676990999</v>
      </c>
      <c r="L11645" s="2">
        <f t="shared" si="2361"/>
        <v>230492</v>
      </c>
      <c r="M11645" s="2">
        <f t="shared" si="2362"/>
        <v>36960</v>
      </c>
      <c r="N11645" s="6">
        <f t="shared" si="2363"/>
        <v>0</v>
      </c>
      <c r="O11645" s="2">
        <f t="shared" si="2364"/>
        <v>-3097.7867699099879</v>
      </c>
      <c r="P11645" s="2" t="str">
        <f t="shared" si="2365"/>
        <v/>
      </c>
    </row>
    <row r="11646" spans="1:16">
      <c r="A11646" s="6">
        <v>17</v>
      </c>
      <c r="B11646" s="6">
        <v>18</v>
      </c>
      <c r="C11646" s="6">
        <v>17</v>
      </c>
      <c r="D11646" s="6">
        <f t="shared" si="2353"/>
        <v>52</v>
      </c>
      <c r="E11646" s="5">
        <f t="shared" si="2354"/>
        <v>7733.3395360392033</v>
      </c>
      <c r="F11646" s="5">
        <f t="shared" si="2355"/>
        <v>842.2157075615122</v>
      </c>
      <c r="G11646" s="5">
        <f t="shared" si="2356"/>
        <v>944.88069779264049</v>
      </c>
      <c r="H11646" s="5">
        <f t="shared" si="2357"/>
        <v>9520.4359413933544</v>
      </c>
      <c r="I11646" s="5">
        <f t="shared" si="2358"/>
        <v>720</v>
      </c>
      <c r="J11646" s="5">
        <f t="shared" si="2359"/>
        <v>8800.4359413933544</v>
      </c>
      <c r="K11646" s="2">
        <f t="shared" si="2360"/>
        <v>177785.34620474573</v>
      </c>
      <c r="L11646" s="2">
        <f t="shared" si="2361"/>
        <v>233192</v>
      </c>
      <c r="M11646" s="2">
        <f t="shared" si="2362"/>
        <v>37840</v>
      </c>
      <c r="N11646" s="6">
        <f t="shared" si="2363"/>
        <v>0</v>
      </c>
      <c r="O11646" s="2">
        <f t="shared" si="2364"/>
        <v>-2433.3462047457288</v>
      </c>
      <c r="P11646" s="2" t="str">
        <f t="shared" si="2365"/>
        <v/>
      </c>
    </row>
    <row r="11647" spans="1:16">
      <c r="A11647" s="6">
        <v>17</v>
      </c>
      <c r="B11647" s="6">
        <v>18</v>
      </c>
      <c r="C11647" s="6">
        <v>18</v>
      </c>
      <c r="D11647" s="6">
        <f t="shared" si="2353"/>
        <v>53</v>
      </c>
      <c r="E11647" s="5">
        <f t="shared" si="2354"/>
        <v>7733.3395360392033</v>
      </c>
      <c r="F11647" s="5">
        <f t="shared" si="2355"/>
        <v>842.2157075615122</v>
      </c>
      <c r="G11647" s="5">
        <f t="shared" si="2356"/>
        <v>1012.9676892512279</v>
      </c>
      <c r="H11647" s="5">
        <f t="shared" si="2357"/>
        <v>9588.5229328519417</v>
      </c>
      <c r="I11647" s="5">
        <f t="shared" si="2358"/>
        <v>720</v>
      </c>
      <c r="J11647" s="5">
        <f t="shared" si="2359"/>
        <v>8868.5229328519417</v>
      </c>
      <c r="K11647" s="2">
        <f t="shared" si="2360"/>
        <v>178967.41202867954</v>
      </c>
      <c r="L11647" s="2">
        <f t="shared" si="2361"/>
        <v>235892</v>
      </c>
      <c r="M11647" s="2">
        <f t="shared" si="2362"/>
        <v>38720</v>
      </c>
      <c r="N11647" s="6">
        <f t="shared" si="2363"/>
        <v>0</v>
      </c>
      <c r="O11647" s="2">
        <f t="shared" si="2364"/>
        <v>-1795.4120286795369</v>
      </c>
      <c r="P11647" s="2" t="str">
        <f t="shared" si="2365"/>
        <v/>
      </c>
    </row>
    <row r="11648" spans="1:16">
      <c r="A11648" s="6">
        <v>17</v>
      </c>
      <c r="B11648" s="6">
        <v>18</v>
      </c>
      <c r="C11648" s="6">
        <v>19</v>
      </c>
      <c r="D11648" s="6">
        <f t="shared" si="2353"/>
        <v>54</v>
      </c>
      <c r="E11648" s="5">
        <f t="shared" si="2354"/>
        <v>7733.3395360392033</v>
      </c>
      <c r="F11648" s="5">
        <f t="shared" si="2355"/>
        <v>842.2157075615122</v>
      </c>
      <c r="G11648" s="5">
        <f t="shared" si="2356"/>
        <v>1082.6092178872495</v>
      </c>
      <c r="H11648" s="5">
        <f t="shared" si="2357"/>
        <v>9658.1644614879642</v>
      </c>
      <c r="I11648" s="5">
        <f t="shared" si="2358"/>
        <v>720</v>
      </c>
      <c r="J11648" s="5">
        <f t="shared" si="2359"/>
        <v>8938.1644614879642</v>
      </c>
      <c r="K11648" s="2">
        <f t="shared" si="2360"/>
        <v>180176.46634527715</v>
      </c>
      <c r="L11648" s="2">
        <f t="shared" si="2361"/>
        <v>238592</v>
      </c>
      <c r="M11648" s="2">
        <f t="shared" si="2362"/>
        <v>39600</v>
      </c>
      <c r="N11648" s="6">
        <f t="shared" si="2363"/>
        <v>0</v>
      </c>
      <c r="O11648" s="2">
        <f t="shared" si="2364"/>
        <v>-1184.4663452771492</v>
      </c>
      <c r="P11648" s="2" t="str">
        <f t="shared" si="2365"/>
        <v/>
      </c>
    </row>
    <row r="11649" spans="1:16">
      <c r="A11649" s="6">
        <v>17</v>
      </c>
      <c r="B11649" s="6">
        <v>18</v>
      </c>
      <c r="C11649" s="6">
        <v>20</v>
      </c>
      <c r="D11649" s="6">
        <f t="shared" si="2353"/>
        <v>55</v>
      </c>
      <c r="E11649" s="5">
        <f t="shared" si="2354"/>
        <v>7733.3395360392033</v>
      </c>
      <c r="F11649" s="5">
        <f t="shared" si="2355"/>
        <v>842.2157075615122</v>
      </c>
      <c r="G11649" s="5">
        <f t="shared" si="2356"/>
        <v>1153.8335085377266</v>
      </c>
      <c r="H11649" s="5">
        <f t="shared" si="2357"/>
        <v>9729.3887521384422</v>
      </c>
      <c r="I11649" s="5">
        <f t="shared" si="2358"/>
        <v>720</v>
      </c>
      <c r="J11649" s="5">
        <f t="shared" si="2359"/>
        <v>9009.3887521384422</v>
      </c>
      <c r="K11649" s="2">
        <f t="shared" si="2360"/>
        <v>181412.99916907019</v>
      </c>
      <c r="L11649" s="2">
        <f t="shared" si="2361"/>
        <v>241292</v>
      </c>
      <c r="M11649" s="2">
        <f t="shared" si="2362"/>
        <v>40480</v>
      </c>
      <c r="N11649" s="6">
        <f t="shared" si="2363"/>
        <v>0</v>
      </c>
      <c r="O11649" s="2">
        <f t="shared" si="2364"/>
        <v>-600.99916907018633</v>
      </c>
      <c r="P11649" s="2" t="str">
        <f t="shared" si="2365"/>
        <v/>
      </c>
    </row>
    <row r="11650" spans="1:16">
      <c r="A11650" s="6">
        <v>17</v>
      </c>
      <c r="B11650" s="6">
        <v>18</v>
      </c>
      <c r="C11650" s="6">
        <v>21</v>
      </c>
      <c r="D11650" s="6">
        <f t="shared" si="2353"/>
        <v>56</v>
      </c>
      <c r="E11650" s="5">
        <f t="shared" si="2354"/>
        <v>7733.3395360392033</v>
      </c>
      <c r="F11650" s="5">
        <f t="shared" si="2355"/>
        <v>842.2157075615122</v>
      </c>
      <c r="G11650" s="5">
        <f t="shared" si="2356"/>
        <v>1226.6692487641703</v>
      </c>
      <c r="H11650" s="5">
        <f t="shared" si="2357"/>
        <v>9802.224492364885</v>
      </c>
      <c r="I11650" s="5">
        <f t="shared" si="2358"/>
        <v>720</v>
      </c>
      <c r="J11650" s="5">
        <f t="shared" si="2359"/>
        <v>9082.224492364885</v>
      </c>
      <c r="K11650" s="2">
        <f t="shared" si="2360"/>
        <v>182677.50854800147</v>
      </c>
      <c r="L11650" s="2">
        <f t="shared" si="2361"/>
        <v>243992</v>
      </c>
      <c r="M11650" s="2">
        <f t="shared" si="2362"/>
        <v>41360</v>
      </c>
      <c r="N11650" s="6">
        <f t="shared" si="2363"/>
        <v>0</v>
      </c>
      <c r="O11650" s="2">
        <f t="shared" si="2364"/>
        <v>-45.508548001467716</v>
      </c>
      <c r="P11650" s="2" t="str">
        <f t="shared" si="2365"/>
        <v/>
      </c>
    </row>
    <row r="11651" spans="1:16">
      <c r="A11651" s="6">
        <v>17</v>
      </c>
      <c r="B11651" s="6">
        <v>18</v>
      </c>
      <c r="C11651" s="6">
        <v>22</v>
      </c>
      <c r="D11651" s="6">
        <f t="shared" si="2353"/>
        <v>57</v>
      </c>
      <c r="E11651" s="5">
        <f t="shared" si="2354"/>
        <v>7733.3395360392033</v>
      </c>
      <c r="F11651" s="5">
        <f t="shared" si="2355"/>
        <v>842.2157075615122</v>
      </c>
      <c r="G11651" s="5">
        <f t="shared" si="2356"/>
        <v>1301.1455960105666</v>
      </c>
      <c r="H11651" s="5">
        <f t="shared" si="2357"/>
        <v>9876.7008396112815</v>
      </c>
      <c r="I11651" s="5">
        <f t="shared" si="2358"/>
        <v>720</v>
      </c>
      <c r="J11651" s="5">
        <f t="shared" si="2359"/>
        <v>9156.7008396112815</v>
      </c>
      <c r="K11651" s="2">
        <f t="shared" si="2360"/>
        <v>183970.50068769587</v>
      </c>
      <c r="L11651" s="2">
        <f t="shared" si="2361"/>
        <v>246692</v>
      </c>
      <c r="M11651" s="2">
        <f t="shared" si="2362"/>
        <v>42240</v>
      </c>
      <c r="N11651" s="6">
        <f t="shared" si="2363"/>
        <v>0</v>
      </c>
      <c r="O11651" s="2">
        <f t="shared" si="2364"/>
        <v>481.49931230413495</v>
      </c>
      <c r="P11651" s="2" t="str">
        <f t="shared" si="2365"/>
        <v/>
      </c>
    </row>
    <row r="11652" spans="1:16">
      <c r="A11652" s="6">
        <v>17</v>
      </c>
      <c r="B11652" s="6">
        <v>18</v>
      </c>
      <c r="C11652" s="6">
        <v>23</v>
      </c>
      <c r="D11652" s="6">
        <f t="shared" ref="D11652:D11715" si="2366">A11652+B11652+C11652</f>
        <v>58</v>
      </c>
      <c r="E11652" s="5">
        <f t="shared" ref="E11652:E11715" si="2367">IF(A11652=0,0,A11652*LABOR_HRS_WK_TOM*SEASON_WEEKS*(1+DIM_PCT_TOM)^A11652)</f>
        <v>7733.3395360392033</v>
      </c>
      <c r="F11652" s="5">
        <f t="shared" ref="F11652:F11715" si="2368">IF(B11652=0,0,B11652*LABOR_HRS_WK_CAR*SEASON_WEEKS*(1+DIM_PCT_CAR)^B11652)</f>
        <v>842.2157075615122</v>
      </c>
      <c r="G11652" s="5">
        <f t="shared" ref="G11652:G11715" si="2369">IF(C11652=0,0,C11652*LABOR_HRS_WK_MES*SEASON_WEEKS*(1+DIM_PCT_MES)^C11652)</f>
        <v>1377.292184868003</v>
      </c>
      <c r="H11652" s="5">
        <f t="shared" ref="H11652:H11715" si="2370">E11652+F11652+G11652</f>
        <v>9952.8474284687181</v>
      </c>
      <c r="I11652" s="5">
        <f t="shared" ref="I11652:I11715" si="2371">MIN(H11652,FARMER_HRS)</f>
        <v>720</v>
      </c>
      <c r="J11652" s="5">
        <f t="shared" ref="J11652:J11715" si="2372">MAX(0,H11652-FARMER_HRS)</f>
        <v>9232.8474284687181</v>
      </c>
      <c r="K11652" s="2">
        <f t="shared" ref="K11652:K11715" si="2373">I11652*FARMER_RATE+J11652*TEMP_WORKER_RATE</f>
        <v>185292.4900775819</v>
      </c>
      <c r="L11652" s="2">
        <f t="shared" ref="L11652:L11715" si="2374">A11652*PRICE_TOM+B11652*PRICE_CAR+C11652*PRICE_MES</f>
        <v>249392</v>
      </c>
      <c r="M11652" s="2">
        <f t="shared" ref="M11652:M11715" si="2375">A11652*FERT_BED_TOM+B11652*FERT_BED_CAR+C11652*FERT_BED_MES</f>
        <v>43120</v>
      </c>
      <c r="N11652" s="6">
        <f t="shared" ref="N11652:N11715" si="2376">IF(AND(D11652&lt;=TOTAL_BEDS,J11652&lt;=TEMP_WORKER_MAX*TEMP_WORKER_HRS),1,0)</f>
        <v>0</v>
      </c>
      <c r="O11652" s="2">
        <f t="shared" ref="O11652:O11715" si="2377">L11652-M11652-K11652-FIXED_COSTS</f>
        <v>979.50992241810309</v>
      </c>
      <c r="P11652" s="2" t="str">
        <f t="shared" ref="P11652:P11715" si="2378">IF(N11652=1,O11652,"")</f>
        <v/>
      </c>
    </row>
    <row r="11653" spans="1:16">
      <c r="A11653" s="6">
        <v>17</v>
      </c>
      <c r="B11653" s="6">
        <v>18</v>
      </c>
      <c r="C11653" s="6">
        <v>24</v>
      </c>
      <c r="D11653" s="6">
        <f t="shared" si="2366"/>
        <v>59</v>
      </c>
      <c r="E11653" s="5">
        <f t="shared" si="2367"/>
        <v>7733.3395360392033</v>
      </c>
      <c r="F11653" s="5">
        <f t="shared" si="2368"/>
        <v>842.2157075615122</v>
      </c>
      <c r="G11653" s="5">
        <f t="shared" si="2369"/>
        <v>1455.1391344474989</v>
      </c>
      <c r="H11653" s="5">
        <f t="shared" si="2370"/>
        <v>10030.694378048214</v>
      </c>
      <c r="I11653" s="5">
        <f t="shared" si="2371"/>
        <v>720</v>
      </c>
      <c r="J11653" s="5">
        <f t="shared" si="2372"/>
        <v>9310.6943780482143</v>
      </c>
      <c r="K11653" s="2">
        <f t="shared" si="2373"/>
        <v>186643.99961889262</v>
      </c>
      <c r="L11653" s="2">
        <f t="shared" si="2374"/>
        <v>252092</v>
      </c>
      <c r="M11653" s="2">
        <f t="shared" si="2375"/>
        <v>44000</v>
      </c>
      <c r="N11653" s="6">
        <f t="shared" si="2376"/>
        <v>0</v>
      </c>
      <c r="O11653" s="2">
        <f t="shared" si="2377"/>
        <v>1448.0003811073839</v>
      </c>
      <c r="P11653" s="2" t="str">
        <f t="shared" si="2378"/>
        <v/>
      </c>
    </row>
    <row r="11654" spans="1:16">
      <c r="A11654" s="6">
        <v>17</v>
      </c>
      <c r="B11654" s="6">
        <v>18</v>
      </c>
      <c r="C11654" s="6">
        <v>25</v>
      </c>
      <c r="D11654" s="6">
        <f t="shared" si="2366"/>
        <v>60</v>
      </c>
      <c r="E11654" s="5">
        <f t="shared" si="2367"/>
        <v>7733.3395360392033</v>
      </c>
      <c r="F11654" s="5">
        <f t="shared" si="2368"/>
        <v>842.2157075615122</v>
      </c>
      <c r="G11654" s="5">
        <f t="shared" si="2369"/>
        <v>1534.7170558625965</v>
      </c>
      <c r="H11654" s="5">
        <f t="shared" si="2370"/>
        <v>10110.272299463311</v>
      </c>
      <c r="I11654" s="5">
        <f t="shared" si="2371"/>
        <v>720</v>
      </c>
      <c r="J11654" s="5">
        <f t="shared" si="2372"/>
        <v>9390.2722994633114</v>
      </c>
      <c r="K11654" s="2">
        <f t="shared" si="2373"/>
        <v>188025.56075457137</v>
      </c>
      <c r="L11654" s="2">
        <f t="shared" si="2374"/>
        <v>254792</v>
      </c>
      <c r="M11654" s="2">
        <f t="shared" si="2375"/>
        <v>44880</v>
      </c>
      <c r="N11654" s="6">
        <f t="shared" si="2376"/>
        <v>0</v>
      </c>
      <c r="O11654" s="2">
        <f t="shared" si="2377"/>
        <v>1886.4392454286281</v>
      </c>
      <c r="P11654" s="2" t="str">
        <f t="shared" si="2378"/>
        <v/>
      </c>
    </row>
    <row r="11655" spans="1:16">
      <c r="A11655" s="6">
        <v>17</v>
      </c>
      <c r="B11655" s="6">
        <v>18</v>
      </c>
      <c r="C11655" s="6">
        <v>26</v>
      </c>
      <c r="D11655" s="6">
        <f t="shared" si="2366"/>
        <v>61</v>
      </c>
      <c r="E11655" s="5">
        <f t="shared" si="2367"/>
        <v>7733.3395360392033</v>
      </c>
      <c r="F11655" s="5">
        <f t="shared" si="2368"/>
        <v>842.2157075615122</v>
      </c>
      <c r="G11655" s="5">
        <f t="shared" si="2369"/>
        <v>1616.0570598233144</v>
      </c>
      <c r="H11655" s="5">
        <f t="shared" si="2370"/>
        <v>10191.61230342403</v>
      </c>
      <c r="I11655" s="5">
        <f t="shared" si="2371"/>
        <v>720</v>
      </c>
      <c r="J11655" s="5">
        <f t="shared" si="2372"/>
        <v>9471.61230342403</v>
      </c>
      <c r="K11655" s="2">
        <f t="shared" si="2373"/>
        <v>189437.71360111164</v>
      </c>
      <c r="L11655" s="2">
        <f t="shared" si="2374"/>
        <v>257492</v>
      </c>
      <c r="M11655" s="2">
        <f t="shared" si="2375"/>
        <v>45760</v>
      </c>
      <c r="N11655" s="6">
        <f t="shared" si="2376"/>
        <v>0</v>
      </c>
      <c r="O11655" s="2">
        <f t="shared" si="2377"/>
        <v>2294.2863988883619</v>
      </c>
      <c r="P11655" s="2" t="str">
        <f t="shared" si="2378"/>
        <v/>
      </c>
    </row>
    <row r="11656" spans="1:16">
      <c r="A11656" s="6">
        <v>17</v>
      </c>
      <c r="B11656" s="6">
        <v>18</v>
      </c>
      <c r="C11656" s="6">
        <v>27</v>
      </c>
      <c r="D11656" s="6">
        <f t="shared" si="2366"/>
        <v>62</v>
      </c>
      <c r="E11656" s="5">
        <f t="shared" si="2367"/>
        <v>7733.3395360392033</v>
      </c>
      <c r="F11656" s="5">
        <f t="shared" si="2368"/>
        <v>842.2157075615122</v>
      </c>
      <c r="G11656" s="5">
        <f t="shared" si="2369"/>
        <v>1699.1907643430709</v>
      </c>
      <c r="H11656" s="5">
        <f t="shared" si="2370"/>
        <v>10274.746007943786</v>
      </c>
      <c r="I11656" s="5">
        <f t="shared" si="2371"/>
        <v>720</v>
      </c>
      <c r="J11656" s="5">
        <f t="shared" si="2372"/>
        <v>9554.746007943786</v>
      </c>
      <c r="K11656" s="2">
        <f t="shared" si="2373"/>
        <v>190881.00708235739</v>
      </c>
      <c r="L11656" s="2">
        <f t="shared" si="2374"/>
        <v>260192</v>
      </c>
      <c r="M11656" s="2">
        <f t="shared" si="2375"/>
        <v>46640</v>
      </c>
      <c r="N11656" s="6">
        <f t="shared" si="2376"/>
        <v>0</v>
      </c>
      <c r="O11656" s="2">
        <f t="shared" si="2377"/>
        <v>2670.9929176426085</v>
      </c>
      <c r="P11656" s="2" t="str">
        <f t="shared" si="2378"/>
        <v/>
      </c>
    </row>
    <row r="11657" spans="1:16">
      <c r="A11657" s="6">
        <v>17</v>
      </c>
      <c r="B11657" s="6">
        <v>18</v>
      </c>
      <c r="C11657" s="6">
        <v>28</v>
      </c>
      <c r="D11657" s="6">
        <f t="shared" si="2366"/>
        <v>63</v>
      </c>
      <c r="E11657" s="5">
        <f t="shared" si="2367"/>
        <v>7733.3395360392033</v>
      </c>
      <c r="F11657" s="5">
        <f t="shared" si="2368"/>
        <v>842.2157075615122</v>
      </c>
      <c r="G11657" s="5">
        <f t="shared" si="2369"/>
        <v>1784.1503025602246</v>
      </c>
      <c r="H11657" s="5">
        <f t="shared" si="2370"/>
        <v>10359.70554616094</v>
      </c>
      <c r="I11657" s="5">
        <f t="shared" si="2371"/>
        <v>720</v>
      </c>
      <c r="J11657" s="5">
        <f t="shared" si="2372"/>
        <v>9639.7055461609398</v>
      </c>
      <c r="K11657" s="2">
        <f t="shared" si="2373"/>
        <v>192355.99906529408</v>
      </c>
      <c r="L11657" s="2">
        <f t="shared" si="2374"/>
        <v>262892</v>
      </c>
      <c r="M11657" s="2">
        <f t="shared" si="2375"/>
        <v>47520</v>
      </c>
      <c r="N11657" s="6">
        <f t="shared" si="2376"/>
        <v>0</v>
      </c>
      <c r="O11657" s="2">
        <f t="shared" si="2377"/>
        <v>3016.000934705924</v>
      </c>
      <c r="P11657" s="2" t="str">
        <f t="shared" si="2378"/>
        <v/>
      </c>
    </row>
    <row r="11658" spans="1:16">
      <c r="A11658" s="6">
        <v>17</v>
      </c>
      <c r="B11658" s="6">
        <v>18</v>
      </c>
      <c r="C11658" s="6">
        <v>29</v>
      </c>
      <c r="D11658" s="6">
        <f t="shared" si="2366"/>
        <v>64</v>
      </c>
      <c r="E11658" s="5">
        <f t="shared" si="2367"/>
        <v>7733.3395360392033</v>
      </c>
      <c r="F11658" s="5">
        <f t="shared" si="2368"/>
        <v>842.2157075615122</v>
      </c>
      <c r="G11658" s="5">
        <f t="shared" si="2369"/>
        <v>1870.9683306758782</v>
      </c>
      <c r="H11658" s="5">
        <f t="shared" si="2370"/>
        <v>10446.523574276593</v>
      </c>
      <c r="I11658" s="5">
        <f t="shared" si="2371"/>
        <v>720</v>
      </c>
      <c r="J11658" s="5">
        <f t="shared" si="2372"/>
        <v>9726.5235742765926</v>
      </c>
      <c r="K11658" s="2">
        <f t="shared" si="2373"/>
        <v>193863.25649785751</v>
      </c>
      <c r="L11658" s="2">
        <f t="shared" si="2374"/>
        <v>265592</v>
      </c>
      <c r="M11658" s="2">
        <f t="shared" si="2375"/>
        <v>48400</v>
      </c>
      <c r="N11658" s="6">
        <f t="shared" si="2376"/>
        <v>0</v>
      </c>
      <c r="O11658" s="2">
        <f t="shared" si="2377"/>
        <v>3328.7435021424899</v>
      </c>
      <c r="P11658" s="2" t="str">
        <f t="shared" si="2378"/>
        <v/>
      </c>
    </row>
    <row r="11659" spans="1:16">
      <c r="A11659" s="6">
        <v>17</v>
      </c>
      <c r="B11659" s="6">
        <v>18</v>
      </c>
      <c r="C11659" s="6">
        <v>30</v>
      </c>
      <c r="D11659" s="6">
        <f t="shared" si="2366"/>
        <v>65</v>
      </c>
      <c r="E11659" s="5">
        <f t="shared" si="2367"/>
        <v>7733.3395360392033</v>
      </c>
      <c r="F11659" s="5">
        <f t="shared" si="2368"/>
        <v>842.2157075615122</v>
      </c>
      <c r="G11659" s="5">
        <f t="shared" si="2369"/>
        <v>1959.6780360096488</v>
      </c>
      <c r="H11659" s="5">
        <f t="shared" si="2370"/>
        <v>10535.233279610364</v>
      </c>
      <c r="I11659" s="5">
        <f t="shared" si="2371"/>
        <v>720</v>
      </c>
      <c r="J11659" s="5">
        <f t="shared" si="2372"/>
        <v>9815.2332796103638</v>
      </c>
      <c r="K11659" s="2">
        <f t="shared" si="2373"/>
        <v>195403.35554879103</v>
      </c>
      <c r="L11659" s="2">
        <f t="shared" si="2374"/>
        <v>268292</v>
      </c>
      <c r="M11659" s="2">
        <f t="shared" si="2375"/>
        <v>49280</v>
      </c>
      <c r="N11659" s="6">
        <f t="shared" si="2376"/>
        <v>0</v>
      </c>
      <c r="O11659" s="2">
        <f t="shared" si="2377"/>
        <v>3608.6444512089656</v>
      </c>
      <c r="P11659" s="2" t="str">
        <f t="shared" si="2378"/>
        <v/>
      </c>
    </row>
    <row r="11660" spans="1:16">
      <c r="A11660" s="6">
        <v>17</v>
      </c>
      <c r="B11660" s="6">
        <v>19</v>
      </c>
      <c r="C11660" s="6">
        <v>0</v>
      </c>
      <c r="D11660" s="6">
        <f t="shared" si="2366"/>
        <v>36</v>
      </c>
      <c r="E11660" s="5">
        <f t="shared" si="2367"/>
        <v>7733.3395360392033</v>
      </c>
      <c r="F11660" s="5">
        <f t="shared" si="2368"/>
        <v>911.23060582002495</v>
      </c>
      <c r="G11660" s="5">
        <f t="shared" si="2369"/>
        <v>0</v>
      </c>
      <c r="H11660" s="5">
        <f t="shared" si="2370"/>
        <v>8644.5701418592289</v>
      </c>
      <c r="I11660" s="5">
        <f t="shared" si="2371"/>
        <v>720</v>
      </c>
      <c r="J11660" s="5">
        <f t="shared" si="2372"/>
        <v>7924.5701418592289</v>
      </c>
      <c r="K11660" s="2">
        <f t="shared" si="2373"/>
        <v>162579.34274061161</v>
      </c>
      <c r="L11660" s="2">
        <f t="shared" si="2374"/>
        <v>189386</v>
      </c>
      <c r="M11660" s="2">
        <f t="shared" si="2375"/>
        <v>23320</v>
      </c>
      <c r="N11660" s="6">
        <f t="shared" si="2376"/>
        <v>0</v>
      </c>
      <c r="O11660" s="2">
        <f t="shared" si="2377"/>
        <v>-16513.34274061161</v>
      </c>
      <c r="P11660" s="2" t="str">
        <f t="shared" si="2378"/>
        <v/>
      </c>
    </row>
    <row r="11661" spans="1:16">
      <c r="A11661" s="6">
        <v>17</v>
      </c>
      <c r="B11661" s="6">
        <v>19</v>
      </c>
      <c r="C11661" s="6">
        <v>1</v>
      </c>
      <c r="D11661" s="6">
        <f t="shared" si="2366"/>
        <v>37</v>
      </c>
      <c r="E11661" s="5">
        <f t="shared" si="2367"/>
        <v>7733.3395360392033</v>
      </c>
      <c r="F11661" s="5">
        <f t="shared" si="2368"/>
        <v>911.23060582002495</v>
      </c>
      <c r="G11661" s="5">
        <f t="shared" si="2369"/>
        <v>45.5625</v>
      </c>
      <c r="H11661" s="5">
        <f t="shared" si="2370"/>
        <v>8690.1326418592289</v>
      </c>
      <c r="I11661" s="5">
        <f t="shared" si="2371"/>
        <v>720</v>
      </c>
      <c r="J11661" s="5">
        <f t="shared" si="2372"/>
        <v>7970.1326418592289</v>
      </c>
      <c r="K11661" s="2">
        <f t="shared" si="2373"/>
        <v>163370.35836561161</v>
      </c>
      <c r="L11661" s="2">
        <f t="shared" si="2374"/>
        <v>192086</v>
      </c>
      <c r="M11661" s="2">
        <f t="shared" si="2375"/>
        <v>24200</v>
      </c>
      <c r="N11661" s="6">
        <f t="shared" si="2376"/>
        <v>0</v>
      </c>
      <c r="O11661" s="2">
        <f t="shared" si="2377"/>
        <v>-15484.35836561161</v>
      </c>
      <c r="P11661" s="2" t="str">
        <f t="shared" si="2378"/>
        <v/>
      </c>
    </row>
    <row r="11662" spans="1:16">
      <c r="A11662" s="6">
        <v>17</v>
      </c>
      <c r="B11662" s="6">
        <v>19</v>
      </c>
      <c r="C11662" s="6">
        <v>2</v>
      </c>
      <c r="D11662" s="6">
        <f t="shared" si="2366"/>
        <v>38</v>
      </c>
      <c r="E11662" s="5">
        <f t="shared" si="2367"/>
        <v>7733.3395360392033</v>
      </c>
      <c r="F11662" s="5">
        <f t="shared" si="2368"/>
        <v>911.23060582002495</v>
      </c>
      <c r="G11662" s="5">
        <f t="shared" si="2369"/>
        <v>92.264062499999994</v>
      </c>
      <c r="H11662" s="5">
        <f t="shared" si="2370"/>
        <v>8736.8342043592293</v>
      </c>
      <c r="I11662" s="5">
        <f t="shared" si="2371"/>
        <v>720</v>
      </c>
      <c r="J11662" s="5">
        <f t="shared" si="2372"/>
        <v>8016.8342043592293</v>
      </c>
      <c r="K11662" s="2">
        <f t="shared" si="2373"/>
        <v>164181.14938123661</v>
      </c>
      <c r="L11662" s="2">
        <f t="shared" si="2374"/>
        <v>194786</v>
      </c>
      <c r="M11662" s="2">
        <f t="shared" si="2375"/>
        <v>25080</v>
      </c>
      <c r="N11662" s="6">
        <f t="shared" si="2376"/>
        <v>0</v>
      </c>
      <c r="O11662" s="2">
        <f t="shared" si="2377"/>
        <v>-14475.14938123661</v>
      </c>
      <c r="P11662" s="2" t="str">
        <f t="shared" si="2378"/>
        <v/>
      </c>
    </row>
    <row r="11663" spans="1:16">
      <c r="A11663" s="6">
        <v>17</v>
      </c>
      <c r="B11663" s="6">
        <v>19</v>
      </c>
      <c r="C11663" s="6">
        <v>3</v>
      </c>
      <c r="D11663" s="6">
        <f t="shared" si="2366"/>
        <v>39</v>
      </c>
      <c r="E11663" s="5">
        <f t="shared" si="2367"/>
        <v>7733.3395360392033</v>
      </c>
      <c r="F11663" s="5">
        <f t="shared" si="2368"/>
        <v>911.23060582002495</v>
      </c>
      <c r="G11663" s="5">
        <f t="shared" si="2369"/>
        <v>140.12604492187498</v>
      </c>
      <c r="H11663" s="5">
        <f t="shared" si="2370"/>
        <v>8784.6961867811042</v>
      </c>
      <c r="I11663" s="5">
        <f t="shared" si="2371"/>
        <v>720</v>
      </c>
      <c r="J11663" s="5">
        <f t="shared" si="2372"/>
        <v>8064.6961867811042</v>
      </c>
      <c r="K11663" s="2">
        <f t="shared" si="2373"/>
        <v>165012.08657606083</v>
      </c>
      <c r="L11663" s="2">
        <f t="shared" si="2374"/>
        <v>197486</v>
      </c>
      <c r="M11663" s="2">
        <f t="shared" si="2375"/>
        <v>25960</v>
      </c>
      <c r="N11663" s="6">
        <f t="shared" si="2376"/>
        <v>0</v>
      </c>
      <c r="O11663" s="2">
        <f t="shared" si="2377"/>
        <v>-13486.086576060829</v>
      </c>
      <c r="P11663" s="2" t="str">
        <f t="shared" si="2378"/>
        <v/>
      </c>
    </row>
    <row r="11664" spans="1:16">
      <c r="A11664" s="6">
        <v>17</v>
      </c>
      <c r="B11664" s="6">
        <v>19</v>
      </c>
      <c r="C11664" s="6">
        <v>4</v>
      </c>
      <c r="D11664" s="6">
        <f t="shared" si="2366"/>
        <v>40</v>
      </c>
      <c r="E11664" s="5">
        <f t="shared" si="2367"/>
        <v>7733.3395360392033</v>
      </c>
      <c r="F11664" s="5">
        <f t="shared" si="2368"/>
        <v>911.23060582002495</v>
      </c>
      <c r="G11664" s="5">
        <f t="shared" si="2369"/>
        <v>189.17016064453125</v>
      </c>
      <c r="H11664" s="5">
        <f t="shared" si="2370"/>
        <v>8833.7403025037602</v>
      </c>
      <c r="I11664" s="5">
        <f t="shared" si="2371"/>
        <v>720</v>
      </c>
      <c r="J11664" s="5">
        <f t="shared" si="2372"/>
        <v>8113.7403025037602</v>
      </c>
      <c r="K11664" s="2">
        <f t="shared" si="2373"/>
        <v>165863.54691846806</v>
      </c>
      <c r="L11664" s="2">
        <f t="shared" si="2374"/>
        <v>200186</v>
      </c>
      <c r="M11664" s="2">
        <f t="shared" si="2375"/>
        <v>26840</v>
      </c>
      <c r="N11664" s="6">
        <f t="shared" si="2376"/>
        <v>0</v>
      </c>
      <c r="O11664" s="2">
        <f t="shared" si="2377"/>
        <v>-12517.546918468055</v>
      </c>
      <c r="P11664" s="2" t="str">
        <f t="shared" si="2378"/>
        <v/>
      </c>
    </row>
    <row r="11665" spans="1:16">
      <c r="A11665" s="6">
        <v>17</v>
      </c>
      <c r="B11665" s="6">
        <v>19</v>
      </c>
      <c r="C11665" s="6">
        <v>5</v>
      </c>
      <c r="D11665" s="6">
        <f t="shared" si="2366"/>
        <v>41</v>
      </c>
      <c r="E11665" s="5">
        <f t="shared" si="2367"/>
        <v>7733.3395360392033</v>
      </c>
      <c r="F11665" s="5">
        <f t="shared" si="2368"/>
        <v>911.23060582002495</v>
      </c>
      <c r="G11665" s="5">
        <f t="shared" si="2369"/>
        <v>239.41848456573481</v>
      </c>
      <c r="H11665" s="5">
        <f t="shared" si="2370"/>
        <v>8883.9886264249635</v>
      </c>
      <c r="I11665" s="5">
        <f t="shared" si="2371"/>
        <v>720</v>
      </c>
      <c r="J11665" s="5">
        <f t="shared" si="2372"/>
        <v>8163.9886264249635</v>
      </c>
      <c r="K11665" s="2">
        <f t="shared" si="2373"/>
        <v>166735.91365321117</v>
      </c>
      <c r="L11665" s="2">
        <f t="shared" si="2374"/>
        <v>202886</v>
      </c>
      <c r="M11665" s="2">
        <f t="shared" si="2375"/>
        <v>27720</v>
      </c>
      <c r="N11665" s="6">
        <f t="shared" si="2376"/>
        <v>0</v>
      </c>
      <c r="O11665" s="2">
        <f t="shared" si="2377"/>
        <v>-11569.913653211173</v>
      </c>
      <c r="P11665" s="2" t="str">
        <f t="shared" si="2378"/>
        <v/>
      </c>
    </row>
    <row r="11666" spans="1:16">
      <c r="A11666" s="6">
        <v>17</v>
      </c>
      <c r="B11666" s="6">
        <v>19</v>
      </c>
      <c r="C11666" s="6">
        <v>6</v>
      </c>
      <c r="D11666" s="6">
        <f t="shared" si="2366"/>
        <v>42</v>
      </c>
      <c r="E11666" s="5">
        <f t="shared" si="2367"/>
        <v>7733.3395360392033</v>
      </c>
      <c r="F11666" s="5">
        <f t="shared" si="2368"/>
        <v>911.23060582002495</v>
      </c>
      <c r="G11666" s="5">
        <f t="shared" si="2369"/>
        <v>290.89345874736784</v>
      </c>
      <c r="H11666" s="5">
        <f t="shared" si="2370"/>
        <v>8935.4636006065975</v>
      </c>
      <c r="I11666" s="5">
        <f t="shared" si="2371"/>
        <v>720</v>
      </c>
      <c r="J11666" s="5">
        <f t="shared" si="2372"/>
        <v>8215.4636006065975</v>
      </c>
      <c r="K11666" s="2">
        <f t="shared" si="2373"/>
        <v>167629.5763994201</v>
      </c>
      <c r="L11666" s="2">
        <f t="shared" si="2374"/>
        <v>205586</v>
      </c>
      <c r="M11666" s="2">
        <f t="shared" si="2375"/>
        <v>28600</v>
      </c>
      <c r="N11666" s="6">
        <f t="shared" si="2376"/>
        <v>0</v>
      </c>
      <c r="O11666" s="2">
        <f t="shared" si="2377"/>
        <v>-10643.576399420097</v>
      </c>
      <c r="P11666" s="2" t="str">
        <f t="shared" si="2378"/>
        <v/>
      </c>
    </row>
    <row r="11667" spans="1:16">
      <c r="A11667" s="6">
        <v>17</v>
      </c>
      <c r="B11667" s="6">
        <v>19</v>
      </c>
      <c r="C11667" s="6">
        <v>7</v>
      </c>
      <c r="D11667" s="6">
        <f t="shared" si="2366"/>
        <v>43</v>
      </c>
      <c r="E11667" s="5">
        <f t="shared" si="2367"/>
        <v>7733.3395360392033</v>
      </c>
      <c r="F11667" s="5">
        <f t="shared" si="2368"/>
        <v>911.23060582002495</v>
      </c>
      <c r="G11667" s="5">
        <f t="shared" si="2369"/>
        <v>343.61789814532818</v>
      </c>
      <c r="H11667" s="5">
        <f t="shared" si="2370"/>
        <v>8988.1880400045575</v>
      </c>
      <c r="I11667" s="5">
        <f t="shared" si="2371"/>
        <v>720</v>
      </c>
      <c r="J11667" s="5">
        <f t="shared" si="2372"/>
        <v>8268.1880400045575</v>
      </c>
      <c r="K11667" s="2">
        <f t="shared" si="2373"/>
        <v>168544.93125007913</v>
      </c>
      <c r="L11667" s="2">
        <f t="shared" si="2374"/>
        <v>208286</v>
      </c>
      <c r="M11667" s="2">
        <f t="shared" si="2375"/>
        <v>29480</v>
      </c>
      <c r="N11667" s="6">
        <f t="shared" si="2376"/>
        <v>0</v>
      </c>
      <c r="O11667" s="2">
        <f t="shared" si="2377"/>
        <v>-9738.9312500791275</v>
      </c>
      <c r="P11667" s="2" t="str">
        <f t="shared" si="2378"/>
        <v/>
      </c>
    </row>
    <row r="11668" spans="1:16">
      <c r="A11668" s="6">
        <v>17</v>
      </c>
      <c r="B11668" s="6">
        <v>19</v>
      </c>
      <c r="C11668" s="6">
        <v>8</v>
      </c>
      <c r="D11668" s="6">
        <f t="shared" si="2366"/>
        <v>44</v>
      </c>
      <c r="E11668" s="5">
        <f t="shared" si="2367"/>
        <v>7733.3395360392033</v>
      </c>
      <c r="F11668" s="5">
        <f t="shared" si="2368"/>
        <v>911.23060582002495</v>
      </c>
      <c r="G11668" s="5">
        <f t="shared" si="2369"/>
        <v>397.61499642530839</v>
      </c>
      <c r="H11668" s="5">
        <f t="shared" si="2370"/>
        <v>9042.185138284538</v>
      </c>
      <c r="I11668" s="5">
        <f t="shared" si="2371"/>
        <v>720</v>
      </c>
      <c r="J11668" s="5">
        <f t="shared" si="2372"/>
        <v>8322.185138284538</v>
      </c>
      <c r="K11668" s="2">
        <f t="shared" si="2373"/>
        <v>169482.38087299545</v>
      </c>
      <c r="L11668" s="2">
        <f t="shared" si="2374"/>
        <v>210986</v>
      </c>
      <c r="M11668" s="2">
        <f t="shared" si="2375"/>
        <v>30360</v>
      </c>
      <c r="N11668" s="6">
        <f t="shared" si="2376"/>
        <v>0</v>
      </c>
      <c r="O11668" s="2">
        <f t="shared" si="2377"/>
        <v>-8856.3808729954471</v>
      </c>
      <c r="P11668" s="2" t="str">
        <f t="shared" si="2378"/>
        <v/>
      </c>
    </row>
    <row r="11669" spans="1:16">
      <c r="A11669" s="6">
        <v>17</v>
      </c>
      <c r="B11669" s="6">
        <v>19</v>
      </c>
      <c r="C11669" s="6">
        <v>9</v>
      </c>
      <c r="D11669" s="6">
        <f t="shared" si="2366"/>
        <v>45</v>
      </c>
      <c r="E11669" s="5">
        <f t="shared" si="2367"/>
        <v>7733.3395360392033</v>
      </c>
      <c r="F11669" s="5">
        <f t="shared" si="2368"/>
        <v>911.23060582002495</v>
      </c>
      <c r="G11669" s="5">
        <f t="shared" si="2369"/>
        <v>452.90833186570285</v>
      </c>
      <c r="H11669" s="5">
        <f t="shared" si="2370"/>
        <v>9097.478473724932</v>
      </c>
      <c r="I11669" s="5">
        <f t="shared" si="2371"/>
        <v>720</v>
      </c>
      <c r="J11669" s="5">
        <f t="shared" si="2372"/>
        <v>8377.478473724932</v>
      </c>
      <c r="K11669" s="2">
        <f t="shared" si="2373"/>
        <v>170442.33461328008</v>
      </c>
      <c r="L11669" s="2">
        <f t="shared" si="2374"/>
        <v>213686</v>
      </c>
      <c r="M11669" s="2">
        <f t="shared" si="2375"/>
        <v>31240</v>
      </c>
      <c r="N11669" s="6">
        <f t="shared" si="2376"/>
        <v>0</v>
      </c>
      <c r="O11669" s="2">
        <f t="shared" si="2377"/>
        <v>-7996.3346132800798</v>
      </c>
      <c r="P11669" s="2" t="str">
        <f t="shared" si="2378"/>
        <v/>
      </c>
    </row>
    <row r="11670" spans="1:16">
      <c r="A11670" s="6">
        <v>17</v>
      </c>
      <c r="B11670" s="6">
        <v>19</v>
      </c>
      <c r="C11670" s="6">
        <v>10</v>
      </c>
      <c r="D11670" s="6">
        <f t="shared" si="2366"/>
        <v>46</v>
      </c>
      <c r="E11670" s="5">
        <f t="shared" si="2367"/>
        <v>7733.3395360392033</v>
      </c>
      <c r="F11670" s="5">
        <f t="shared" si="2368"/>
        <v>911.23060582002495</v>
      </c>
      <c r="G11670" s="5">
        <f t="shared" si="2369"/>
        <v>509.52187334891573</v>
      </c>
      <c r="H11670" s="5">
        <f t="shared" si="2370"/>
        <v>9154.0920152081453</v>
      </c>
      <c r="I11670" s="5">
        <f t="shared" si="2371"/>
        <v>720</v>
      </c>
      <c r="J11670" s="5">
        <f t="shared" si="2372"/>
        <v>8434.0920152081453</v>
      </c>
      <c r="K11670" s="2">
        <f t="shared" si="2373"/>
        <v>171425.20859736364</v>
      </c>
      <c r="L11670" s="2">
        <f t="shared" si="2374"/>
        <v>216386</v>
      </c>
      <c r="M11670" s="2">
        <f t="shared" si="2375"/>
        <v>32120</v>
      </c>
      <c r="N11670" s="6">
        <f t="shared" si="2376"/>
        <v>0</v>
      </c>
      <c r="O11670" s="2">
        <f t="shared" si="2377"/>
        <v>-7159.2085973636422</v>
      </c>
      <c r="P11670" s="2" t="str">
        <f t="shared" si="2378"/>
        <v/>
      </c>
    </row>
    <row r="11671" spans="1:16">
      <c r="A11671" s="6">
        <v>17</v>
      </c>
      <c r="B11671" s="6">
        <v>19</v>
      </c>
      <c r="C11671" s="6">
        <v>11</v>
      </c>
      <c r="D11671" s="6">
        <f t="shared" si="2366"/>
        <v>47</v>
      </c>
      <c r="E11671" s="5">
        <f t="shared" si="2367"/>
        <v>7733.3395360392033</v>
      </c>
      <c r="F11671" s="5">
        <f t="shared" si="2368"/>
        <v>911.23060582002495</v>
      </c>
      <c r="G11671" s="5">
        <f t="shared" si="2369"/>
        <v>567.47998644235474</v>
      </c>
      <c r="H11671" s="5">
        <f t="shared" si="2370"/>
        <v>9212.0501283015838</v>
      </c>
      <c r="I11671" s="5">
        <f t="shared" si="2371"/>
        <v>720</v>
      </c>
      <c r="J11671" s="5">
        <f t="shared" si="2372"/>
        <v>8492.0501283015838</v>
      </c>
      <c r="K11671" s="2">
        <f t="shared" si="2373"/>
        <v>172431.42583856915</v>
      </c>
      <c r="L11671" s="2">
        <f t="shared" si="2374"/>
        <v>219086</v>
      </c>
      <c r="M11671" s="2">
        <f t="shared" si="2375"/>
        <v>33000</v>
      </c>
      <c r="N11671" s="6">
        <f t="shared" si="2376"/>
        <v>0</v>
      </c>
      <c r="O11671" s="2">
        <f t="shared" si="2377"/>
        <v>-6345.4258385691501</v>
      </c>
      <c r="P11671" s="2" t="str">
        <f t="shared" si="2378"/>
        <v/>
      </c>
    </row>
    <row r="11672" spans="1:16">
      <c r="A11672" s="6">
        <v>17</v>
      </c>
      <c r="B11672" s="6">
        <v>19</v>
      </c>
      <c r="C11672" s="6">
        <v>12</v>
      </c>
      <c r="D11672" s="6">
        <f t="shared" si="2366"/>
        <v>48</v>
      </c>
      <c r="E11672" s="5">
        <f t="shared" si="2367"/>
        <v>7733.3395360392033</v>
      </c>
      <c r="F11672" s="5">
        <f t="shared" si="2368"/>
        <v>911.23060582002495</v>
      </c>
      <c r="G11672" s="5">
        <f t="shared" si="2369"/>
        <v>626.80743957041921</v>
      </c>
      <c r="H11672" s="5">
        <f t="shared" si="2370"/>
        <v>9271.3775814296478</v>
      </c>
      <c r="I11672" s="5">
        <f t="shared" si="2371"/>
        <v>720</v>
      </c>
      <c r="J11672" s="5">
        <f t="shared" si="2372"/>
        <v>8551.3775814296478</v>
      </c>
      <c r="K11672" s="2">
        <f t="shared" si="2373"/>
        <v>173461.41634426473</v>
      </c>
      <c r="L11672" s="2">
        <f t="shared" si="2374"/>
        <v>221786</v>
      </c>
      <c r="M11672" s="2">
        <f t="shared" si="2375"/>
        <v>33880</v>
      </c>
      <c r="N11672" s="6">
        <f t="shared" si="2376"/>
        <v>0</v>
      </c>
      <c r="O11672" s="2">
        <f t="shared" si="2377"/>
        <v>-5555.4163442647259</v>
      </c>
      <c r="P11672" s="2" t="str">
        <f t="shared" si="2378"/>
        <v/>
      </c>
    </row>
    <row r="11673" spans="1:16">
      <c r="A11673" s="6">
        <v>17</v>
      </c>
      <c r="B11673" s="6">
        <v>19</v>
      </c>
      <c r="C11673" s="6">
        <v>13</v>
      </c>
      <c r="D11673" s="6">
        <f t="shared" si="2366"/>
        <v>49</v>
      </c>
      <c r="E11673" s="5">
        <f t="shared" si="2367"/>
        <v>7733.3395360392033</v>
      </c>
      <c r="F11673" s="5">
        <f t="shared" si="2368"/>
        <v>911.23060582002495</v>
      </c>
      <c r="G11673" s="5">
        <f t="shared" si="2369"/>
        <v>687.52941027880343</v>
      </c>
      <c r="H11673" s="5">
        <f t="shared" si="2370"/>
        <v>9332.0995521380319</v>
      </c>
      <c r="I11673" s="5">
        <f t="shared" si="2371"/>
        <v>720</v>
      </c>
      <c r="J11673" s="5">
        <f t="shared" si="2372"/>
        <v>8612.0995521380319</v>
      </c>
      <c r="K11673" s="2">
        <f t="shared" si="2373"/>
        <v>174515.61722461862</v>
      </c>
      <c r="L11673" s="2">
        <f t="shared" si="2374"/>
        <v>224486</v>
      </c>
      <c r="M11673" s="2">
        <f t="shared" si="2375"/>
        <v>34760</v>
      </c>
      <c r="N11673" s="6">
        <f t="shared" si="2376"/>
        <v>0</v>
      </c>
      <c r="O11673" s="2">
        <f t="shared" si="2377"/>
        <v>-4789.6172246186179</v>
      </c>
      <c r="P11673" s="2" t="str">
        <f t="shared" si="2378"/>
        <v/>
      </c>
    </row>
    <row r="11674" spans="1:16">
      <c r="A11674" s="6">
        <v>17</v>
      </c>
      <c r="B11674" s="6">
        <v>19</v>
      </c>
      <c r="C11674" s="6">
        <v>14</v>
      </c>
      <c r="D11674" s="6">
        <f t="shared" si="2366"/>
        <v>50</v>
      </c>
      <c r="E11674" s="5">
        <f t="shared" si="2367"/>
        <v>7733.3395360392033</v>
      </c>
      <c r="F11674" s="5">
        <f t="shared" si="2368"/>
        <v>911.23060582002495</v>
      </c>
      <c r="G11674" s="5">
        <f t="shared" si="2369"/>
        <v>749.67149159246469</v>
      </c>
      <c r="H11674" s="5">
        <f t="shared" si="2370"/>
        <v>9394.2416334516929</v>
      </c>
      <c r="I11674" s="5">
        <f t="shared" si="2371"/>
        <v>720</v>
      </c>
      <c r="J11674" s="5">
        <f t="shared" si="2372"/>
        <v>8674.2416334516929</v>
      </c>
      <c r="K11674" s="2">
        <f t="shared" si="2373"/>
        <v>175594.47280298077</v>
      </c>
      <c r="L11674" s="2">
        <f t="shared" si="2374"/>
        <v>227186</v>
      </c>
      <c r="M11674" s="2">
        <f t="shared" si="2375"/>
        <v>35640</v>
      </c>
      <c r="N11674" s="6">
        <f t="shared" si="2376"/>
        <v>0</v>
      </c>
      <c r="O11674" s="2">
        <f t="shared" si="2377"/>
        <v>-4048.4728029807738</v>
      </c>
      <c r="P11674" s="2" t="str">
        <f t="shared" si="2378"/>
        <v/>
      </c>
    </row>
    <row r="11675" spans="1:16">
      <c r="A11675" s="6">
        <v>17</v>
      </c>
      <c r="B11675" s="6">
        <v>19</v>
      </c>
      <c r="C11675" s="6">
        <v>15</v>
      </c>
      <c r="D11675" s="6">
        <f t="shared" si="2366"/>
        <v>51</v>
      </c>
      <c r="E11675" s="5">
        <f t="shared" si="2367"/>
        <v>7733.3395360392033</v>
      </c>
      <c r="F11675" s="5">
        <f t="shared" si="2368"/>
        <v>911.23060582002495</v>
      </c>
      <c r="G11675" s="5">
        <f t="shared" si="2369"/>
        <v>813.25969846861108</v>
      </c>
      <c r="H11675" s="5">
        <f t="shared" si="2370"/>
        <v>9457.8298403278404</v>
      </c>
      <c r="I11675" s="5">
        <f t="shared" si="2371"/>
        <v>720</v>
      </c>
      <c r="J11675" s="5">
        <f t="shared" si="2372"/>
        <v>8737.8298403278404</v>
      </c>
      <c r="K11675" s="2">
        <f t="shared" si="2373"/>
        <v>176698.4347279139</v>
      </c>
      <c r="L11675" s="2">
        <f t="shared" si="2374"/>
        <v>229886</v>
      </c>
      <c r="M11675" s="2">
        <f t="shared" si="2375"/>
        <v>36520</v>
      </c>
      <c r="N11675" s="6">
        <f t="shared" si="2376"/>
        <v>0</v>
      </c>
      <c r="O11675" s="2">
        <f t="shared" si="2377"/>
        <v>-3332.4347279139038</v>
      </c>
      <c r="P11675" s="2" t="str">
        <f t="shared" si="2378"/>
        <v/>
      </c>
    </row>
    <row r="11676" spans="1:16">
      <c r="A11676" s="6">
        <v>17</v>
      </c>
      <c r="B11676" s="6">
        <v>19</v>
      </c>
      <c r="C11676" s="6">
        <v>16</v>
      </c>
      <c r="D11676" s="6">
        <f t="shared" si="2366"/>
        <v>52</v>
      </c>
      <c r="E11676" s="5">
        <f t="shared" si="2367"/>
        <v>7733.3395360392033</v>
      </c>
      <c r="F11676" s="5">
        <f t="shared" si="2368"/>
        <v>911.23060582002495</v>
      </c>
      <c r="G11676" s="5">
        <f t="shared" si="2369"/>
        <v>878.32047434610013</v>
      </c>
      <c r="H11676" s="5">
        <f t="shared" si="2370"/>
        <v>9522.8906162053281</v>
      </c>
      <c r="I11676" s="5">
        <f t="shared" si="2371"/>
        <v>720</v>
      </c>
      <c r="J11676" s="5">
        <f t="shared" si="2372"/>
        <v>8802.8906162053281</v>
      </c>
      <c r="K11676" s="2">
        <f t="shared" si="2373"/>
        <v>177827.96208689804</v>
      </c>
      <c r="L11676" s="2">
        <f t="shared" si="2374"/>
        <v>232586</v>
      </c>
      <c r="M11676" s="2">
        <f t="shared" si="2375"/>
        <v>37400</v>
      </c>
      <c r="N11676" s="6">
        <f t="shared" si="2376"/>
        <v>0</v>
      </c>
      <c r="O11676" s="2">
        <f t="shared" si="2377"/>
        <v>-2641.9620868980419</v>
      </c>
      <c r="P11676" s="2" t="str">
        <f t="shared" si="2378"/>
        <v/>
      </c>
    </row>
    <row r="11677" spans="1:16">
      <c r="A11677" s="6">
        <v>17</v>
      </c>
      <c r="B11677" s="6">
        <v>19</v>
      </c>
      <c r="C11677" s="6">
        <v>17</v>
      </c>
      <c r="D11677" s="6">
        <f t="shared" si="2366"/>
        <v>53</v>
      </c>
      <c r="E11677" s="5">
        <f t="shared" si="2367"/>
        <v>7733.3395360392033</v>
      </c>
      <c r="F11677" s="5">
        <f t="shared" si="2368"/>
        <v>911.23060582002495</v>
      </c>
      <c r="G11677" s="5">
        <f t="shared" si="2369"/>
        <v>944.88069779264049</v>
      </c>
      <c r="H11677" s="5">
        <f t="shared" si="2370"/>
        <v>9589.4508396518686</v>
      </c>
      <c r="I11677" s="5">
        <f t="shared" si="2371"/>
        <v>720</v>
      </c>
      <c r="J11677" s="5">
        <f t="shared" si="2372"/>
        <v>8869.4508396518686</v>
      </c>
      <c r="K11677" s="2">
        <f t="shared" si="2373"/>
        <v>178983.52152173381</v>
      </c>
      <c r="L11677" s="2">
        <f t="shared" si="2374"/>
        <v>235286</v>
      </c>
      <c r="M11677" s="2">
        <f t="shared" si="2375"/>
        <v>38280</v>
      </c>
      <c r="N11677" s="6">
        <f t="shared" si="2376"/>
        <v>0</v>
      </c>
      <c r="O11677" s="2">
        <f t="shared" si="2377"/>
        <v>-1977.5215217338118</v>
      </c>
      <c r="P11677" s="2" t="str">
        <f t="shared" si="2378"/>
        <v/>
      </c>
    </row>
    <row r="11678" spans="1:16">
      <c r="A11678" s="6">
        <v>17</v>
      </c>
      <c r="B11678" s="6">
        <v>19</v>
      </c>
      <c r="C11678" s="6">
        <v>18</v>
      </c>
      <c r="D11678" s="6">
        <f t="shared" si="2366"/>
        <v>54</v>
      </c>
      <c r="E11678" s="5">
        <f t="shared" si="2367"/>
        <v>7733.3395360392033</v>
      </c>
      <c r="F11678" s="5">
        <f t="shared" si="2368"/>
        <v>911.23060582002495</v>
      </c>
      <c r="G11678" s="5">
        <f t="shared" si="2369"/>
        <v>1012.9676892512279</v>
      </c>
      <c r="H11678" s="5">
        <f t="shared" si="2370"/>
        <v>9657.537831110456</v>
      </c>
      <c r="I11678" s="5">
        <f t="shared" si="2371"/>
        <v>720</v>
      </c>
      <c r="J11678" s="5">
        <f t="shared" si="2372"/>
        <v>8937.537831110456</v>
      </c>
      <c r="K11678" s="2">
        <f t="shared" si="2373"/>
        <v>180165.58734566765</v>
      </c>
      <c r="L11678" s="2">
        <f t="shared" si="2374"/>
        <v>237986</v>
      </c>
      <c r="M11678" s="2">
        <f t="shared" si="2375"/>
        <v>39160</v>
      </c>
      <c r="N11678" s="6">
        <f t="shared" si="2376"/>
        <v>0</v>
      </c>
      <c r="O11678" s="2">
        <f t="shared" si="2377"/>
        <v>-1339.5873456676491</v>
      </c>
      <c r="P11678" s="2" t="str">
        <f t="shared" si="2378"/>
        <v/>
      </c>
    </row>
    <row r="11679" spans="1:16">
      <c r="A11679" s="6">
        <v>17</v>
      </c>
      <c r="B11679" s="6">
        <v>19</v>
      </c>
      <c r="C11679" s="6">
        <v>19</v>
      </c>
      <c r="D11679" s="6">
        <f t="shared" si="2366"/>
        <v>55</v>
      </c>
      <c r="E11679" s="5">
        <f t="shared" si="2367"/>
        <v>7733.3395360392033</v>
      </c>
      <c r="F11679" s="5">
        <f t="shared" si="2368"/>
        <v>911.23060582002495</v>
      </c>
      <c r="G11679" s="5">
        <f t="shared" si="2369"/>
        <v>1082.6092178872495</v>
      </c>
      <c r="H11679" s="5">
        <f t="shared" si="2370"/>
        <v>9727.1793597464784</v>
      </c>
      <c r="I11679" s="5">
        <f t="shared" si="2371"/>
        <v>720</v>
      </c>
      <c r="J11679" s="5">
        <f t="shared" si="2372"/>
        <v>9007.1793597464784</v>
      </c>
      <c r="K11679" s="2">
        <f t="shared" si="2373"/>
        <v>181374.64166226526</v>
      </c>
      <c r="L11679" s="2">
        <f t="shared" si="2374"/>
        <v>240686</v>
      </c>
      <c r="M11679" s="2">
        <f t="shared" si="2375"/>
        <v>40040</v>
      </c>
      <c r="N11679" s="6">
        <f t="shared" si="2376"/>
        <v>0</v>
      </c>
      <c r="O11679" s="2">
        <f t="shared" si="2377"/>
        <v>-728.6416622652614</v>
      </c>
      <c r="P11679" s="2" t="str">
        <f t="shared" si="2378"/>
        <v/>
      </c>
    </row>
    <row r="11680" spans="1:16">
      <c r="A11680" s="6">
        <v>17</v>
      </c>
      <c r="B11680" s="6">
        <v>19</v>
      </c>
      <c r="C11680" s="6">
        <v>20</v>
      </c>
      <c r="D11680" s="6">
        <f t="shared" si="2366"/>
        <v>56</v>
      </c>
      <c r="E11680" s="5">
        <f t="shared" si="2367"/>
        <v>7733.3395360392033</v>
      </c>
      <c r="F11680" s="5">
        <f t="shared" si="2368"/>
        <v>911.23060582002495</v>
      </c>
      <c r="G11680" s="5">
        <f t="shared" si="2369"/>
        <v>1153.8335085377266</v>
      </c>
      <c r="H11680" s="5">
        <f t="shared" si="2370"/>
        <v>9798.4036503969546</v>
      </c>
      <c r="I11680" s="5">
        <f t="shared" si="2371"/>
        <v>720</v>
      </c>
      <c r="J11680" s="5">
        <f t="shared" si="2372"/>
        <v>9078.4036503969546</v>
      </c>
      <c r="K11680" s="2">
        <f t="shared" si="2373"/>
        <v>182611.17448605824</v>
      </c>
      <c r="L11680" s="2">
        <f t="shared" si="2374"/>
        <v>243386</v>
      </c>
      <c r="M11680" s="2">
        <f t="shared" si="2375"/>
        <v>40920</v>
      </c>
      <c r="N11680" s="6">
        <f t="shared" si="2376"/>
        <v>0</v>
      </c>
      <c r="O11680" s="2">
        <f t="shared" si="2377"/>
        <v>-145.17448605824029</v>
      </c>
      <c r="P11680" s="2" t="str">
        <f t="shared" si="2378"/>
        <v/>
      </c>
    </row>
    <row r="11681" spans="1:16">
      <c r="A11681" s="6">
        <v>17</v>
      </c>
      <c r="B11681" s="6">
        <v>19</v>
      </c>
      <c r="C11681" s="6">
        <v>21</v>
      </c>
      <c r="D11681" s="6">
        <f t="shared" si="2366"/>
        <v>57</v>
      </c>
      <c r="E11681" s="5">
        <f t="shared" si="2367"/>
        <v>7733.3395360392033</v>
      </c>
      <c r="F11681" s="5">
        <f t="shared" si="2368"/>
        <v>911.23060582002495</v>
      </c>
      <c r="G11681" s="5">
        <f t="shared" si="2369"/>
        <v>1226.6692487641703</v>
      </c>
      <c r="H11681" s="5">
        <f t="shared" si="2370"/>
        <v>9871.2393906233992</v>
      </c>
      <c r="I11681" s="5">
        <f t="shared" si="2371"/>
        <v>720</v>
      </c>
      <c r="J11681" s="5">
        <f t="shared" si="2372"/>
        <v>9151.2393906233992</v>
      </c>
      <c r="K11681" s="2">
        <f t="shared" si="2373"/>
        <v>183875.68386498958</v>
      </c>
      <c r="L11681" s="2">
        <f t="shared" si="2374"/>
        <v>246086</v>
      </c>
      <c r="M11681" s="2">
        <f t="shared" si="2375"/>
        <v>41800</v>
      </c>
      <c r="N11681" s="6">
        <f t="shared" si="2376"/>
        <v>0</v>
      </c>
      <c r="O11681" s="2">
        <f t="shared" si="2377"/>
        <v>410.31613501042011</v>
      </c>
      <c r="P11681" s="2" t="str">
        <f t="shared" si="2378"/>
        <v/>
      </c>
    </row>
    <row r="11682" spans="1:16">
      <c r="A11682" s="6">
        <v>17</v>
      </c>
      <c r="B11682" s="6">
        <v>19</v>
      </c>
      <c r="C11682" s="6">
        <v>22</v>
      </c>
      <c r="D11682" s="6">
        <f t="shared" si="2366"/>
        <v>58</v>
      </c>
      <c r="E11682" s="5">
        <f t="shared" si="2367"/>
        <v>7733.3395360392033</v>
      </c>
      <c r="F11682" s="5">
        <f t="shared" si="2368"/>
        <v>911.23060582002495</v>
      </c>
      <c r="G11682" s="5">
        <f t="shared" si="2369"/>
        <v>1301.1455960105666</v>
      </c>
      <c r="H11682" s="5">
        <f t="shared" si="2370"/>
        <v>9945.7157378697957</v>
      </c>
      <c r="I11682" s="5">
        <f t="shared" si="2371"/>
        <v>720</v>
      </c>
      <c r="J11682" s="5">
        <f t="shared" si="2372"/>
        <v>9225.7157378697957</v>
      </c>
      <c r="K11682" s="2">
        <f t="shared" si="2373"/>
        <v>185168.67600468395</v>
      </c>
      <c r="L11682" s="2">
        <f t="shared" si="2374"/>
        <v>248786</v>
      </c>
      <c r="M11682" s="2">
        <f t="shared" si="2375"/>
        <v>42680</v>
      </c>
      <c r="N11682" s="6">
        <f t="shared" si="2376"/>
        <v>0</v>
      </c>
      <c r="O11682" s="2">
        <f t="shared" si="2377"/>
        <v>937.32399531605188</v>
      </c>
      <c r="P11682" s="2" t="str">
        <f t="shared" si="2378"/>
        <v/>
      </c>
    </row>
    <row r="11683" spans="1:16">
      <c r="A11683" s="6">
        <v>17</v>
      </c>
      <c r="B11683" s="6">
        <v>19</v>
      </c>
      <c r="C11683" s="6">
        <v>23</v>
      </c>
      <c r="D11683" s="6">
        <f t="shared" si="2366"/>
        <v>59</v>
      </c>
      <c r="E11683" s="5">
        <f t="shared" si="2367"/>
        <v>7733.3395360392033</v>
      </c>
      <c r="F11683" s="5">
        <f t="shared" si="2368"/>
        <v>911.23060582002495</v>
      </c>
      <c r="G11683" s="5">
        <f t="shared" si="2369"/>
        <v>1377.292184868003</v>
      </c>
      <c r="H11683" s="5">
        <f t="shared" si="2370"/>
        <v>10021.862326727232</v>
      </c>
      <c r="I11683" s="5">
        <f t="shared" si="2371"/>
        <v>720</v>
      </c>
      <c r="J11683" s="5">
        <f t="shared" si="2372"/>
        <v>9301.8623267272324</v>
      </c>
      <c r="K11683" s="2">
        <f t="shared" si="2373"/>
        <v>186490.66539457001</v>
      </c>
      <c r="L11683" s="2">
        <f t="shared" si="2374"/>
        <v>251486</v>
      </c>
      <c r="M11683" s="2">
        <f t="shared" si="2375"/>
        <v>43560</v>
      </c>
      <c r="N11683" s="6">
        <f t="shared" si="2376"/>
        <v>0</v>
      </c>
      <c r="O11683" s="2">
        <f t="shared" si="2377"/>
        <v>1435.3346054299909</v>
      </c>
      <c r="P11683" s="2" t="str">
        <f t="shared" si="2378"/>
        <v/>
      </c>
    </row>
    <row r="11684" spans="1:16">
      <c r="A11684" s="6">
        <v>17</v>
      </c>
      <c r="B11684" s="6">
        <v>19</v>
      </c>
      <c r="C11684" s="6">
        <v>24</v>
      </c>
      <c r="D11684" s="6">
        <f t="shared" si="2366"/>
        <v>60</v>
      </c>
      <c r="E11684" s="5">
        <f t="shared" si="2367"/>
        <v>7733.3395360392033</v>
      </c>
      <c r="F11684" s="5">
        <f t="shared" si="2368"/>
        <v>911.23060582002495</v>
      </c>
      <c r="G11684" s="5">
        <f t="shared" si="2369"/>
        <v>1455.1391344474989</v>
      </c>
      <c r="H11684" s="5">
        <f t="shared" si="2370"/>
        <v>10099.709276306728</v>
      </c>
      <c r="I11684" s="5">
        <f t="shared" si="2371"/>
        <v>720</v>
      </c>
      <c r="J11684" s="5">
        <f t="shared" si="2372"/>
        <v>9379.7092763067285</v>
      </c>
      <c r="K11684" s="2">
        <f t="shared" si="2373"/>
        <v>187842.1749358807</v>
      </c>
      <c r="L11684" s="2">
        <f t="shared" si="2374"/>
        <v>254186</v>
      </c>
      <c r="M11684" s="2">
        <f t="shared" si="2375"/>
        <v>44440</v>
      </c>
      <c r="N11684" s="6">
        <f t="shared" si="2376"/>
        <v>0</v>
      </c>
      <c r="O11684" s="2">
        <f t="shared" si="2377"/>
        <v>1903.8250641193008</v>
      </c>
      <c r="P11684" s="2" t="str">
        <f t="shared" si="2378"/>
        <v/>
      </c>
    </row>
    <row r="11685" spans="1:16">
      <c r="A11685" s="6">
        <v>17</v>
      </c>
      <c r="B11685" s="6">
        <v>19</v>
      </c>
      <c r="C11685" s="6">
        <v>25</v>
      </c>
      <c r="D11685" s="6">
        <f t="shared" si="2366"/>
        <v>61</v>
      </c>
      <c r="E11685" s="5">
        <f t="shared" si="2367"/>
        <v>7733.3395360392033</v>
      </c>
      <c r="F11685" s="5">
        <f t="shared" si="2368"/>
        <v>911.23060582002495</v>
      </c>
      <c r="G11685" s="5">
        <f t="shared" si="2369"/>
        <v>1534.7170558625965</v>
      </c>
      <c r="H11685" s="5">
        <f t="shared" si="2370"/>
        <v>10179.287197721826</v>
      </c>
      <c r="I11685" s="5">
        <f t="shared" si="2371"/>
        <v>720</v>
      </c>
      <c r="J11685" s="5">
        <f t="shared" si="2372"/>
        <v>9459.2871977218256</v>
      </c>
      <c r="K11685" s="2">
        <f t="shared" si="2373"/>
        <v>189223.73607155946</v>
      </c>
      <c r="L11685" s="2">
        <f t="shared" si="2374"/>
        <v>256886</v>
      </c>
      <c r="M11685" s="2">
        <f t="shared" si="2375"/>
        <v>45320</v>
      </c>
      <c r="N11685" s="6">
        <f t="shared" si="2376"/>
        <v>0</v>
      </c>
      <c r="O11685" s="2">
        <f t="shared" si="2377"/>
        <v>2342.263928440545</v>
      </c>
      <c r="P11685" s="2" t="str">
        <f t="shared" si="2378"/>
        <v/>
      </c>
    </row>
    <row r="11686" spans="1:16">
      <c r="A11686" s="6">
        <v>17</v>
      </c>
      <c r="B11686" s="6">
        <v>19</v>
      </c>
      <c r="C11686" s="6">
        <v>26</v>
      </c>
      <c r="D11686" s="6">
        <f t="shared" si="2366"/>
        <v>62</v>
      </c>
      <c r="E11686" s="5">
        <f t="shared" si="2367"/>
        <v>7733.3395360392033</v>
      </c>
      <c r="F11686" s="5">
        <f t="shared" si="2368"/>
        <v>911.23060582002495</v>
      </c>
      <c r="G11686" s="5">
        <f t="shared" si="2369"/>
        <v>1616.0570598233144</v>
      </c>
      <c r="H11686" s="5">
        <f t="shared" si="2370"/>
        <v>10260.627201682542</v>
      </c>
      <c r="I11686" s="5">
        <f t="shared" si="2371"/>
        <v>720</v>
      </c>
      <c r="J11686" s="5">
        <f t="shared" si="2372"/>
        <v>9540.6272016825424</v>
      </c>
      <c r="K11686" s="2">
        <f t="shared" si="2373"/>
        <v>190635.88891809969</v>
      </c>
      <c r="L11686" s="2">
        <f t="shared" si="2374"/>
        <v>259586</v>
      </c>
      <c r="M11686" s="2">
        <f t="shared" si="2375"/>
        <v>46200</v>
      </c>
      <c r="N11686" s="6">
        <f t="shared" si="2376"/>
        <v>0</v>
      </c>
      <c r="O11686" s="2">
        <f t="shared" si="2377"/>
        <v>2750.1110819003079</v>
      </c>
      <c r="P11686" s="2" t="str">
        <f t="shared" si="2378"/>
        <v/>
      </c>
    </row>
    <row r="11687" spans="1:16">
      <c r="A11687" s="6">
        <v>17</v>
      </c>
      <c r="B11687" s="6">
        <v>19</v>
      </c>
      <c r="C11687" s="6">
        <v>27</v>
      </c>
      <c r="D11687" s="6">
        <f t="shared" si="2366"/>
        <v>63</v>
      </c>
      <c r="E11687" s="5">
        <f t="shared" si="2367"/>
        <v>7733.3395360392033</v>
      </c>
      <c r="F11687" s="5">
        <f t="shared" si="2368"/>
        <v>911.23060582002495</v>
      </c>
      <c r="G11687" s="5">
        <f t="shared" si="2369"/>
        <v>1699.1907643430709</v>
      </c>
      <c r="H11687" s="5">
        <f t="shared" si="2370"/>
        <v>10343.7609062023</v>
      </c>
      <c r="I11687" s="5">
        <f t="shared" si="2371"/>
        <v>720</v>
      </c>
      <c r="J11687" s="5">
        <f t="shared" si="2372"/>
        <v>9623.7609062023002</v>
      </c>
      <c r="K11687" s="2">
        <f t="shared" si="2373"/>
        <v>192079.18239934547</v>
      </c>
      <c r="L11687" s="2">
        <f t="shared" si="2374"/>
        <v>262286</v>
      </c>
      <c r="M11687" s="2">
        <f t="shared" si="2375"/>
        <v>47080</v>
      </c>
      <c r="N11687" s="6">
        <f t="shared" si="2376"/>
        <v>0</v>
      </c>
      <c r="O11687" s="2">
        <f t="shared" si="2377"/>
        <v>3126.8176006545254</v>
      </c>
      <c r="P11687" s="2" t="str">
        <f t="shared" si="2378"/>
        <v/>
      </c>
    </row>
    <row r="11688" spans="1:16">
      <c r="A11688" s="6">
        <v>17</v>
      </c>
      <c r="B11688" s="6">
        <v>19</v>
      </c>
      <c r="C11688" s="6">
        <v>28</v>
      </c>
      <c r="D11688" s="6">
        <f t="shared" si="2366"/>
        <v>64</v>
      </c>
      <c r="E11688" s="5">
        <f t="shared" si="2367"/>
        <v>7733.3395360392033</v>
      </c>
      <c r="F11688" s="5">
        <f t="shared" si="2368"/>
        <v>911.23060582002495</v>
      </c>
      <c r="G11688" s="5">
        <f t="shared" si="2369"/>
        <v>1784.1503025602246</v>
      </c>
      <c r="H11688" s="5">
        <f t="shared" si="2370"/>
        <v>10428.720444419454</v>
      </c>
      <c r="I11688" s="5">
        <f t="shared" si="2371"/>
        <v>720</v>
      </c>
      <c r="J11688" s="5">
        <f t="shared" si="2372"/>
        <v>9708.720444419454</v>
      </c>
      <c r="K11688" s="2">
        <f t="shared" si="2373"/>
        <v>193554.17438228219</v>
      </c>
      <c r="L11688" s="2">
        <f t="shared" si="2374"/>
        <v>264986</v>
      </c>
      <c r="M11688" s="2">
        <f t="shared" si="2375"/>
        <v>47960</v>
      </c>
      <c r="N11688" s="6">
        <f t="shared" si="2376"/>
        <v>0</v>
      </c>
      <c r="O11688" s="2">
        <f t="shared" si="2377"/>
        <v>3471.8256177178118</v>
      </c>
      <c r="P11688" s="2" t="str">
        <f t="shared" si="2378"/>
        <v/>
      </c>
    </row>
    <row r="11689" spans="1:16">
      <c r="A11689" s="6">
        <v>17</v>
      </c>
      <c r="B11689" s="6">
        <v>19</v>
      </c>
      <c r="C11689" s="6">
        <v>29</v>
      </c>
      <c r="D11689" s="6">
        <f t="shared" si="2366"/>
        <v>65</v>
      </c>
      <c r="E11689" s="5">
        <f t="shared" si="2367"/>
        <v>7733.3395360392033</v>
      </c>
      <c r="F11689" s="5">
        <f t="shared" si="2368"/>
        <v>911.23060582002495</v>
      </c>
      <c r="G11689" s="5">
        <f t="shared" si="2369"/>
        <v>1870.9683306758782</v>
      </c>
      <c r="H11689" s="5">
        <f t="shared" si="2370"/>
        <v>10515.538472535107</v>
      </c>
      <c r="I11689" s="5">
        <f t="shared" si="2371"/>
        <v>720</v>
      </c>
      <c r="J11689" s="5">
        <f t="shared" si="2372"/>
        <v>9795.5384725351068</v>
      </c>
      <c r="K11689" s="2">
        <f t="shared" si="2373"/>
        <v>195061.43181484559</v>
      </c>
      <c r="L11689" s="2">
        <f t="shared" si="2374"/>
        <v>267686</v>
      </c>
      <c r="M11689" s="2">
        <f t="shared" si="2375"/>
        <v>48840</v>
      </c>
      <c r="N11689" s="6">
        <f t="shared" si="2376"/>
        <v>0</v>
      </c>
      <c r="O11689" s="2">
        <f t="shared" si="2377"/>
        <v>3784.5681851544068</v>
      </c>
      <c r="P11689" s="2" t="str">
        <f t="shared" si="2378"/>
        <v/>
      </c>
    </row>
    <row r="11690" spans="1:16">
      <c r="A11690" s="6">
        <v>17</v>
      </c>
      <c r="B11690" s="6">
        <v>19</v>
      </c>
      <c r="C11690" s="6">
        <v>30</v>
      </c>
      <c r="D11690" s="6">
        <f t="shared" si="2366"/>
        <v>66</v>
      </c>
      <c r="E11690" s="5">
        <f t="shared" si="2367"/>
        <v>7733.3395360392033</v>
      </c>
      <c r="F11690" s="5">
        <f t="shared" si="2368"/>
        <v>911.23060582002495</v>
      </c>
      <c r="G11690" s="5">
        <f t="shared" si="2369"/>
        <v>1959.6780360096488</v>
      </c>
      <c r="H11690" s="5">
        <f t="shared" si="2370"/>
        <v>10604.248177868878</v>
      </c>
      <c r="I11690" s="5">
        <f t="shared" si="2371"/>
        <v>720</v>
      </c>
      <c r="J11690" s="5">
        <f t="shared" si="2372"/>
        <v>9884.248177868878</v>
      </c>
      <c r="K11690" s="2">
        <f t="shared" si="2373"/>
        <v>196601.53086577912</v>
      </c>
      <c r="L11690" s="2">
        <f t="shared" si="2374"/>
        <v>270386</v>
      </c>
      <c r="M11690" s="2">
        <f t="shared" si="2375"/>
        <v>49720</v>
      </c>
      <c r="N11690" s="6">
        <f t="shared" si="2376"/>
        <v>0</v>
      </c>
      <c r="O11690" s="2">
        <f t="shared" si="2377"/>
        <v>4064.4691342208826</v>
      </c>
      <c r="P11690" s="2" t="str">
        <f t="shared" si="2378"/>
        <v/>
      </c>
    </row>
    <row r="11691" spans="1:16">
      <c r="A11691" s="6">
        <v>17</v>
      </c>
      <c r="B11691" s="6">
        <v>20</v>
      </c>
      <c r="C11691" s="6">
        <v>0</v>
      </c>
      <c r="D11691" s="6">
        <f t="shared" si="2366"/>
        <v>37</v>
      </c>
      <c r="E11691" s="5">
        <f t="shared" si="2367"/>
        <v>7733.3395360392033</v>
      </c>
      <c r="F11691" s="5">
        <f t="shared" si="2368"/>
        <v>983.16986417423732</v>
      </c>
      <c r="G11691" s="5">
        <f t="shared" si="2369"/>
        <v>0</v>
      </c>
      <c r="H11691" s="5">
        <f t="shared" si="2370"/>
        <v>8716.509400213441</v>
      </c>
      <c r="I11691" s="5">
        <f t="shared" si="2371"/>
        <v>720</v>
      </c>
      <c r="J11691" s="5">
        <f t="shared" si="2372"/>
        <v>7996.509400213441</v>
      </c>
      <c r="K11691" s="2">
        <f t="shared" si="2373"/>
        <v>163828.28819815002</v>
      </c>
      <c r="L11691" s="2">
        <f t="shared" si="2374"/>
        <v>191480</v>
      </c>
      <c r="M11691" s="2">
        <f t="shared" si="2375"/>
        <v>23760</v>
      </c>
      <c r="N11691" s="6">
        <f t="shared" si="2376"/>
        <v>0</v>
      </c>
      <c r="O11691" s="2">
        <f t="shared" si="2377"/>
        <v>-16108.288198150025</v>
      </c>
      <c r="P11691" s="2" t="str">
        <f t="shared" si="2378"/>
        <v/>
      </c>
    </row>
    <row r="11692" spans="1:16">
      <c r="A11692" s="6">
        <v>17</v>
      </c>
      <c r="B11692" s="6">
        <v>20</v>
      </c>
      <c r="C11692" s="6">
        <v>1</v>
      </c>
      <c r="D11692" s="6">
        <f t="shared" si="2366"/>
        <v>38</v>
      </c>
      <c r="E11692" s="5">
        <f t="shared" si="2367"/>
        <v>7733.3395360392033</v>
      </c>
      <c r="F11692" s="5">
        <f t="shared" si="2368"/>
        <v>983.16986417423732</v>
      </c>
      <c r="G11692" s="5">
        <f t="shared" si="2369"/>
        <v>45.5625</v>
      </c>
      <c r="H11692" s="5">
        <f t="shared" si="2370"/>
        <v>8762.071900213441</v>
      </c>
      <c r="I11692" s="5">
        <f t="shared" si="2371"/>
        <v>720</v>
      </c>
      <c r="J11692" s="5">
        <f t="shared" si="2372"/>
        <v>8042.071900213441</v>
      </c>
      <c r="K11692" s="2">
        <f t="shared" si="2373"/>
        <v>164619.30382315002</v>
      </c>
      <c r="L11692" s="2">
        <f t="shared" si="2374"/>
        <v>194180</v>
      </c>
      <c r="M11692" s="2">
        <f t="shared" si="2375"/>
        <v>24640</v>
      </c>
      <c r="N11692" s="6">
        <f t="shared" si="2376"/>
        <v>0</v>
      </c>
      <c r="O11692" s="2">
        <f t="shared" si="2377"/>
        <v>-15079.303823150025</v>
      </c>
      <c r="P11692" s="2" t="str">
        <f t="shared" si="2378"/>
        <v/>
      </c>
    </row>
    <row r="11693" spans="1:16">
      <c r="A11693" s="6">
        <v>17</v>
      </c>
      <c r="B11693" s="6">
        <v>20</v>
      </c>
      <c r="C11693" s="6">
        <v>2</v>
      </c>
      <c r="D11693" s="6">
        <f t="shared" si="2366"/>
        <v>39</v>
      </c>
      <c r="E11693" s="5">
        <f t="shared" si="2367"/>
        <v>7733.3395360392033</v>
      </c>
      <c r="F11693" s="5">
        <f t="shared" si="2368"/>
        <v>983.16986417423732</v>
      </c>
      <c r="G11693" s="5">
        <f t="shared" si="2369"/>
        <v>92.264062499999994</v>
      </c>
      <c r="H11693" s="5">
        <f t="shared" si="2370"/>
        <v>8808.7734627134414</v>
      </c>
      <c r="I11693" s="5">
        <f t="shared" si="2371"/>
        <v>720</v>
      </c>
      <c r="J11693" s="5">
        <f t="shared" si="2372"/>
        <v>8088.7734627134414</v>
      </c>
      <c r="K11693" s="2">
        <f t="shared" si="2373"/>
        <v>165430.09483877502</v>
      </c>
      <c r="L11693" s="2">
        <f t="shared" si="2374"/>
        <v>196880</v>
      </c>
      <c r="M11693" s="2">
        <f t="shared" si="2375"/>
        <v>25520</v>
      </c>
      <c r="N11693" s="6">
        <f t="shared" si="2376"/>
        <v>0</v>
      </c>
      <c r="O11693" s="2">
        <f t="shared" si="2377"/>
        <v>-14070.094838775025</v>
      </c>
      <c r="P11693" s="2" t="str">
        <f t="shared" si="2378"/>
        <v/>
      </c>
    </row>
    <row r="11694" spans="1:16">
      <c r="A11694" s="6">
        <v>17</v>
      </c>
      <c r="B11694" s="6">
        <v>20</v>
      </c>
      <c r="C11694" s="6">
        <v>3</v>
      </c>
      <c r="D11694" s="6">
        <f t="shared" si="2366"/>
        <v>40</v>
      </c>
      <c r="E11694" s="5">
        <f t="shared" si="2367"/>
        <v>7733.3395360392033</v>
      </c>
      <c r="F11694" s="5">
        <f t="shared" si="2368"/>
        <v>983.16986417423732</v>
      </c>
      <c r="G11694" s="5">
        <f t="shared" si="2369"/>
        <v>140.12604492187498</v>
      </c>
      <c r="H11694" s="5">
        <f t="shared" si="2370"/>
        <v>8856.6354451353163</v>
      </c>
      <c r="I11694" s="5">
        <f t="shared" si="2371"/>
        <v>720</v>
      </c>
      <c r="J11694" s="5">
        <f t="shared" si="2372"/>
        <v>8136.6354451353163</v>
      </c>
      <c r="K11694" s="2">
        <f t="shared" si="2373"/>
        <v>166261.03203359924</v>
      </c>
      <c r="L11694" s="2">
        <f t="shared" si="2374"/>
        <v>199580</v>
      </c>
      <c r="M11694" s="2">
        <f t="shared" si="2375"/>
        <v>26400</v>
      </c>
      <c r="N11694" s="6">
        <f t="shared" si="2376"/>
        <v>0</v>
      </c>
      <c r="O11694" s="2">
        <f t="shared" si="2377"/>
        <v>-13081.032033599244</v>
      </c>
      <c r="P11694" s="2" t="str">
        <f t="shared" si="2378"/>
        <v/>
      </c>
    </row>
    <row r="11695" spans="1:16">
      <c r="A11695" s="6">
        <v>17</v>
      </c>
      <c r="B11695" s="6">
        <v>20</v>
      </c>
      <c r="C11695" s="6">
        <v>4</v>
      </c>
      <c r="D11695" s="6">
        <f t="shared" si="2366"/>
        <v>41</v>
      </c>
      <c r="E11695" s="5">
        <f t="shared" si="2367"/>
        <v>7733.3395360392033</v>
      </c>
      <c r="F11695" s="5">
        <f t="shared" si="2368"/>
        <v>983.16986417423732</v>
      </c>
      <c r="G11695" s="5">
        <f t="shared" si="2369"/>
        <v>189.17016064453125</v>
      </c>
      <c r="H11695" s="5">
        <f t="shared" si="2370"/>
        <v>8905.6795608579723</v>
      </c>
      <c r="I11695" s="5">
        <f t="shared" si="2371"/>
        <v>720</v>
      </c>
      <c r="J11695" s="5">
        <f t="shared" si="2372"/>
        <v>8185.6795608579723</v>
      </c>
      <c r="K11695" s="2">
        <f t="shared" si="2373"/>
        <v>167112.49237600647</v>
      </c>
      <c r="L11695" s="2">
        <f t="shared" si="2374"/>
        <v>202280</v>
      </c>
      <c r="M11695" s="2">
        <f t="shared" si="2375"/>
        <v>27280</v>
      </c>
      <c r="N11695" s="6">
        <f t="shared" si="2376"/>
        <v>0</v>
      </c>
      <c r="O11695" s="2">
        <f t="shared" si="2377"/>
        <v>-12112.49237600647</v>
      </c>
      <c r="P11695" s="2" t="str">
        <f t="shared" si="2378"/>
        <v/>
      </c>
    </row>
    <row r="11696" spans="1:16">
      <c r="A11696" s="6">
        <v>17</v>
      </c>
      <c r="B11696" s="6">
        <v>20</v>
      </c>
      <c r="C11696" s="6">
        <v>5</v>
      </c>
      <c r="D11696" s="6">
        <f t="shared" si="2366"/>
        <v>42</v>
      </c>
      <c r="E11696" s="5">
        <f t="shared" si="2367"/>
        <v>7733.3395360392033</v>
      </c>
      <c r="F11696" s="5">
        <f t="shared" si="2368"/>
        <v>983.16986417423732</v>
      </c>
      <c r="G11696" s="5">
        <f t="shared" si="2369"/>
        <v>239.41848456573481</v>
      </c>
      <c r="H11696" s="5">
        <f t="shared" si="2370"/>
        <v>8955.9278847791757</v>
      </c>
      <c r="I11696" s="5">
        <f t="shared" si="2371"/>
        <v>720</v>
      </c>
      <c r="J11696" s="5">
        <f t="shared" si="2372"/>
        <v>8235.9278847791757</v>
      </c>
      <c r="K11696" s="2">
        <f t="shared" si="2373"/>
        <v>167984.85911074959</v>
      </c>
      <c r="L11696" s="2">
        <f t="shared" si="2374"/>
        <v>204980</v>
      </c>
      <c r="M11696" s="2">
        <f t="shared" si="2375"/>
        <v>28160</v>
      </c>
      <c r="N11696" s="6">
        <f t="shared" si="2376"/>
        <v>0</v>
      </c>
      <c r="O11696" s="2">
        <f t="shared" si="2377"/>
        <v>-11164.859110749589</v>
      </c>
      <c r="P11696" s="2" t="str">
        <f t="shared" si="2378"/>
        <v/>
      </c>
    </row>
    <row r="11697" spans="1:16">
      <c r="A11697" s="6">
        <v>17</v>
      </c>
      <c r="B11697" s="6">
        <v>20</v>
      </c>
      <c r="C11697" s="6">
        <v>6</v>
      </c>
      <c r="D11697" s="6">
        <f t="shared" si="2366"/>
        <v>43</v>
      </c>
      <c r="E11697" s="5">
        <f t="shared" si="2367"/>
        <v>7733.3395360392033</v>
      </c>
      <c r="F11697" s="5">
        <f t="shared" si="2368"/>
        <v>983.16986417423732</v>
      </c>
      <c r="G11697" s="5">
        <f t="shared" si="2369"/>
        <v>290.89345874736784</v>
      </c>
      <c r="H11697" s="5">
        <f t="shared" si="2370"/>
        <v>9007.4028589608097</v>
      </c>
      <c r="I11697" s="5">
        <f t="shared" si="2371"/>
        <v>720</v>
      </c>
      <c r="J11697" s="5">
        <f t="shared" si="2372"/>
        <v>8287.4028589608097</v>
      </c>
      <c r="K11697" s="2">
        <f t="shared" si="2373"/>
        <v>168878.52185695851</v>
      </c>
      <c r="L11697" s="2">
        <f t="shared" si="2374"/>
        <v>207680</v>
      </c>
      <c r="M11697" s="2">
        <f t="shared" si="2375"/>
        <v>29040</v>
      </c>
      <c r="N11697" s="6">
        <f t="shared" si="2376"/>
        <v>0</v>
      </c>
      <c r="O11697" s="2">
        <f t="shared" si="2377"/>
        <v>-10238.521856958512</v>
      </c>
      <c r="P11697" s="2" t="str">
        <f t="shared" si="2378"/>
        <v/>
      </c>
    </row>
    <row r="11698" spans="1:16">
      <c r="A11698" s="6">
        <v>17</v>
      </c>
      <c r="B11698" s="6">
        <v>20</v>
      </c>
      <c r="C11698" s="6">
        <v>7</v>
      </c>
      <c r="D11698" s="6">
        <f t="shared" si="2366"/>
        <v>44</v>
      </c>
      <c r="E11698" s="5">
        <f t="shared" si="2367"/>
        <v>7733.3395360392033</v>
      </c>
      <c r="F11698" s="5">
        <f t="shared" si="2368"/>
        <v>983.16986417423732</v>
      </c>
      <c r="G11698" s="5">
        <f t="shared" si="2369"/>
        <v>343.61789814532818</v>
      </c>
      <c r="H11698" s="5">
        <f t="shared" si="2370"/>
        <v>9060.1272983587696</v>
      </c>
      <c r="I11698" s="5">
        <f t="shared" si="2371"/>
        <v>720</v>
      </c>
      <c r="J11698" s="5">
        <f t="shared" si="2372"/>
        <v>8340.1272983587696</v>
      </c>
      <c r="K11698" s="2">
        <f t="shared" si="2373"/>
        <v>169793.87670761751</v>
      </c>
      <c r="L11698" s="2">
        <f t="shared" si="2374"/>
        <v>210380</v>
      </c>
      <c r="M11698" s="2">
        <f t="shared" si="2375"/>
        <v>29920</v>
      </c>
      <c r="N11698" s="6">
        <f t="shared" si="2376"/>
        <v>0</v>
      </c>
      <c r="O11698" s="2">
        <f t="shared" si="2377"/>
        <v>-9333.8767076175136</v>
      </c>
      <c r="P11698" s="2" t="str">
        <f t="shared" si="2378"/>
        <v/>
      </c>
    </row>
    <row r="11699" spans="1:16">
      <c r="A11699" s="6">
        <v>17</v>
      </c>
      <c r="B11699" s="6">
        <v>20</v>
      </c>
      <c r="C11699" s="6">
        <v>8</v>
      </c>
      <c r="D11699" s="6">
        <f t="shared" si="2366"/>
        <v>45</v>
      </c>
      <c r="E11699" s="5">
        <f t="shared" si="2367"/>
        <v>7733.3395360392033</v>
      </c>
      <c r="F11699" s="5">
        <f t="shared" si="2368"/>
        <v>983.16986417423732</v>
      </c>
      <c r="G11699" s="5">
        <f t="shared" si="2369"/>
        <v>397.61499642530839</v>
      </c>
      <c r="H11699" s="5">
        <f t="shared" si="2370"/>
        <v>9114.1243966387501</v>
      </c>
      <c r="I11699" s="5">
        <f t="shared" si="2371"/>
        <v>720</v>
      </c>
      <c r="J11699" s="5">
        <f t="shared" si="2372"/>
        <v>8394.1243966387501</v>
      </c>
      <c r="K11699" s="2">
        <f t="shared" si="2373"/>
        <v>170731.32633053386</v>
      </c>
      <c r="L11699" s="2">
        <f t="shared" si="2374"/>
        <v>213080</v>
      </c>
      <c r="M11699" s="2">
        <f t="shared" si="2375"/>
        <v>30800</v>
      </c>
      <c r="N11699" s="6">
        <f t="shared" si="2376"/>
        <v>0</v>
      </c>
      <c r="O11699" s="2">
        <f t="shared" si="2377"/>
        <v>-8451.3263305338623</v>
      </c>
      <c r="P11699" s="2" t="str">
        <f t="shared" si="2378"/>
        <v/>
      </c>
    </row>
    <row r="11700" spans="1:16">
      <c r="A11700" s="6">
        <v>17</v>
      </c>
      <c r="B11700" s="6">
        <v>20</v>
      </c>
      <c r="C11700" s="6">
        <v>9</v>
      </c>
      <c r="D11700" s="6">
        <f t="shared" si="2366"/>
        <v>46</v>
      </c>
      <c r="E11700" s="5">
        <f t="shared" si="2367"/>
        <v>7733.3395360392033</v>
      </c>
      <c r="F11700" s="5">
        <f t="shared" si="2368"/>
        <v>983.16986417423732</v>
      </c>
      <c r="G11700" s="5">
        <f t="shared" si="2369"/>
        <v>452.90833186570285</v>
      </c>
      <c r="H11700" s="5">
        <f t="shared" si="2370"/>
        <v>9169.4177320791441</v>
      </c>
      <c r="I11700" s="5">
        <f t="shared" si="2371"/>
        <v>720</v>
      </c>
      <c r="J11700" s="5">
        <f t="shared" si="2372"/>
        <v>8449.4177320791441</v>
      </c>
      <c r="K11700" s="2">
        <f t="shared" si="2373"/>
        <v>171691.28007081847</v>
      </c>
      <c r="L11700" s="2">
        <f t="shared" si="2374"/>
        <v>215780</v>
      </c>
      <c r="M11700" s="2">
        <f t="shared" si="2375"/>
        <v>31680</v>
      </c>
      <c r="N11700" s="6">
        <f t="shared" si="2376"/>
        <v>0</v>
      </c>
      <c r="O11700" s="2">
        <f t="shared" si="2377"/>
        <v>-7591.2800708184659</v>
      </c>
      <c r="P11700" s="2" t="str">
        <f t="shared" si="2378"/>
        <v/>
      </c>
    </row>
    <row r="11701" spans="1:16">
      <c r="A11701" s="6">
        <v>17</v>
      </c>
      <c r="B11701" s="6">
        <v>20</v>
      </c>
      <c r="C11701" s="6">
        <v>10</v>
      </c>
      <c r="D11701" s="6">
        <f t="shared" si="2366"/>
        <v>47</v>
      </c>
      <c r="E11701" s="5">
        <f t="shared" si="2367"/>
        <v>7733.3395360392033</v>
      </c>
      <c r="F11701" s="5">
        <f t="shared" si="2368"/>
        <v>983.16986417423732</v>
      </c>
      <c r="G11701" s="5">
        <f t="shared" si="2369"/>
        <v>509.52187334891573</v>
      </c>
      <c r="H11701" s="5">
        <f t="shared" si="2370"/>
        <v>9226.0312735623575</v>
      </c>
      <c r="I11701" s="5">
        <f t="shared" si="2371"/>
        <v>720</v>
      </c>
      <c r="J11701" s="5">
        <f t="shared" si="2372"/>
        <v>8506.0312735623575</v>
      </c>
      <c r="K11701" s="2">
        <f t="shared" si="2373"/>
        <v>172674.15405490203</v>
      </c>
      <c r="L11701" s="2">
        <f t="shared" si="2374"/>
        <v>218480</v>
      </c>
      <c r="M11701" s="2">
        <f t="shared" si="2375"/>
        <v>32560</v>
      </c>
      <c r="N11701" s="6">
        <f t="shared" si="2376"/>
        <v>0</v>
      </c>
      <c r="O11701" s="2">
        <f t="shared" si="2377"/>
        <v>-6754.1540549020283</v>
      </c>
      <c r="P11701" s="2" t="str">
        <f t="shared" si="2378"/>
        <v/>
      </c>
    </row>
    <row r="11702" spans="1:16">
      <c r="A11702" s="6">
        <v>17</v>
      </c>
      <c r="B11702" s="6">
        <v>20</v>
      </c>
      <c r="C11702" s="6">
        <v>11</v>
      </c>
      <c r="D11702" s="6">
        <f t="shared" si="2366"/>
        <v>48</v>
      </c>
      <c r="E11702" s="5">
        <f t="shared" si="2367"/>
        <v>7733.3395360392033</v>
      </c>
      <c r="F11702" s="5">
        <f t="shared" si="2368"/>
        <v>983.16986417423732</v>
      </c>
      <c r="G11702" s="5">
        <f t="shared" si="2369"/>
        <v>567.47998644235474</v>
      </c>
      <c r="H11702" s="5">
        <f t="shared" si="2370"/>
        <v>9283.9893866557959</v>
      </c>
      <c r="I11702" s="5">
        <f t="shared" si="2371"/>
        <v>720</v>
      </c>
      <c r="J11702" s="5">
        <f t="shared" si="2372"/>
        <v>8563.9893866557959</v>
      </c>
      <c r="K11702" s="2">
        <f t="shared" si="2373"/>
        <v>173680.37129610757</v>
      </c>
      <c r="L11702" s="2">
        <f t="shared" si="2374"/>
        <v>221180</v>
      </c>
      <c r="M11702" s="2">
        <f t="shared" si="2375"/>
        <v>33440</v>
      </c>
      <c r="N11702" s="6">
        <f t="shared" si="2376"/>
        <v>0</v>
      </c>
      <c r="O11702" s="2">
        <f t="shared" si="2377"/>
        <v>-5940.3712961075653</v>
      </c>
      <c r="P11702" s="2" t="str">
        <f t="shared" si="2378"/>
        <v/>
      </c>
    </row>
    <row r="11703" spans="1:16">
      <c r="A11703" s="6">
        <v>17</v>
      </c>
      <c r="B11703" s="6">
        <v>20</v>
      </c>
      <c r="C11703" s="6">
        <v>12</v>
      </c>
      <c r="D11703" s="6">
        <f t="shared" si="2366"/>
        <v>49</v>
      </c>
      <c r="E11703" s="5">
        <f t="shared" si="2367"/>
        <v>7733.3395360392033</v>
      </c>
      <c r="F11703" s="5">
        <f t="shared" si="2368"/>
        <v>983.16986417423732</v>
      </c>
      <c r="G11703" s="5">
        <f t="shared" si="2369"/>
        <v>626.80743957041921</v>
      </c>
      <c r="H11703" s="5">
        <f t="shared" si="2370"/>
        <v>9343.3168397838599</v>
      </c>
      <c r="I11703" s="5">
        <f t="shared" si="2371"/>
        <v>720</v>
      </c>
      <c r="J11703" s="5">
        <f t="shared" si="2372"/>
        <v>8623.3168397838599</v>
      </c>
      <c r="K11703" s="2">
        <f t="shared" si="2373"/>
        <v>174710.36180180311</v>
      </c>
      <c r="L11703" s="2">
        <f t="shared" si="2374"/>
        <v>223880</v>
      </c>
      <c r="M11703" s="2">
        <f t="shared" si="2375"/>
        <v>34320</v>
      </c>
      <c r="N11703" s="6">
        <f t="shared" si="2376"/>
        <v>0</v>
      </c>
      <c r="O11703" s="2">
        <f t="shared" si="2377"/>
        <v>-5150.361801803112</v>
      </c>
      <c r="P11703" s="2" t="str">
        <f t="shared" si="2378"/>
        <v/>
      </c>
    </row>
    <row r="11704" spans="1:16">
      <c r="A11704" s="6">
        <v>17</v>
      </c>
      <c r="B11704" s="6">
        <v>20</v>
      </c>
      <c r="C11704" s="6">
        <v>13</v>
      </c>
      <c r="D11704" s="6">
        <f t="shared" si="2366"/>
        <v>50</v>
      </c>
      <c r="E11704" s="5">
        <f t="shared" si="2367"/>
        <v>7733.3395360392033</v>
      </c>
      <c r="F11704" s="5">
        <f t="shared" si="2368"/>
        <v>983.16986417423732</v>
      </c>
      <c r="G11704" s="5">
        <f t="shared" si="2369"/>
        <v>687.52941027880343</v>
      </c>
      <c r="H11704" s="5">
        <f t="shared" si="2370"/>
        <v>9404.038810492244</v>
      </c>
      <c r="I11704" s="5">
        <f t="shared" si="2371"/>
        <v>720</v>
      </c>
      <c r="J11704" s="5">
        <f t="shared" si="2372"/>
        <v>8684.038810492244</v>
      </c>
      <c r="K11704" s="2">
        <f t="shared" si="2373"/>
        <v>175764.562682157</v>
      </c>
      <c r="L11704" s="2">
        <f t="shared" si="2374"/>
        <v>226580</v>
      </c>
      <c r="M11704" s="2">
        <f t="shared" si="2375"/>
        <v>35200</v>
      </c>
      <c r="N11704" s="6">
        <f t="shared" si="2376"/>
        <v>0</v>
      </c>
      <c r="O11704" s="2">
        <f t="shared" si="2377"/>
        <v>-4384.562682157004</v>
      </c>
      <c r="P11704" s="2" t="str">
        <f t="shared" si="2378"/>
        <v/>
      </c>
    </row>
    <row r="11705" spans="1:16">
      <c r="A11705" s="6">
        <v>17</v>
      </c>
      <c r="B11705" s="6">
        <v>20</v>
      </c>
      <c r="C11705" s="6">
        <v>14</v>
      </c>
      <c r="D11705" s="6">
        <f t="shared" si="2366"/>
        <v>51</v>
      </c>
      <c r="E11705" s="5">
        <f t="shared" si="2367"/>
        <v>7733.3395360392033</v>
      </c>
      <c r="F11705" s="5">
        <f t="shared" si="2368"/>
        <v>983.16986417423732</v>
      </c>
      <c r="G11705" s="5">
        <f t="shared" si="2369"/>
        <v>749.67149159246469</v>
      </c>
      <c r="H11705" s="5">
        <f t="shared" si="2370"/>
        <v>9466.180891805905</v>
      </c>
      <c r="I11705" s="5">
        <f t="shared" si="2371"/>
        <v>720</v>
      </c>
      <c r="J11705" s="5">
        <f t="shared" si="2372"/>
        <v>8746.180891805905</v>
      </c>
      <c r="K11705" s="2">
        <f t="shared" si="2373"/>
        <v>176843.41826051919</v>
      </c>
      <c r="L11705" s="2">
        <f t="shared" si="2374"/>
        <v>229280</v>
      </c>
      <c r="M11705" s="2">
        <f t="shared" si="2375"/>
        <v>36080</v>
      </c>
      <c r="N11705" s="6">
        <f t="shared" si="2376"/>
        <v>0</v>
      </c>
      <c r="O11705" s="2">
        <f t="shared" si="2377"/>
        <v>-3643.4182605191891</v>
      </c>
      <c r="P11705" s="2" t="str">
        <f t="shared" si="2378"/>
        <v/>
      </c>
    </row>
    <row r="11706" spans="1:16">
      <c r="A11706" s="6">
        <v>17</v>
      </c>
      <c r="B11706" s="6">
        <v>20</v>
      </c>
      <c r="C11706" s="6">
        <v>15</v>
      </c>
      <c r="D11706" s="6">
        <f t="shared" si="2366"/>
        <v>52</v>
      </c>
      <c r="E11706" s="5">
        <f t="shared" si="2367"/>
        <v>7733.3395360392033</v>
      </c>
      <c r="F11706" s="5">
        <f t="shared" si="2368"/>
        <v>983.16986417423732</v>
      </c>
      <c r="G11706" s="5">
        <f t="shared" si="2369"/>
        <v>813.25969846861108</v>
      </c>
      <c r="H11706" s="5">
        <f t="shared" si="2370"/>
        <v>9529.7690986820526</v>
      </c>
      <c r="I11706" s="5">
        <f t="shared" si="2371"/>
        <v>720</v>
      </c>
      <c r="J11706" s="5">
        <f t="shared" si="2372"/>
        <v>8809.7690986820526</v>
      </c>
      <c r="K11706" s="2">
        <f t="shared" si="2373"/>
        <v>177947.38018545229</v>
      </c>
      <c r="L11706" s="2">
        <f t="shared" si="2374"/>
        <v>231980</v>
      </c>
      <c r="M11706" s="2">
        <f t="shared" si="2375"/>
        <v>36960</v>
      </c>
      <c r="N11706" s="6">
        <f t="shared" si="2376"/>
        <v>0</v>
      </c>
      <c r="O11706" s="2">
        <f t="shared" si="2377"/>
        <v>-2927.3801854522899</v>
      </c>
      <c r="P11706" s="2" t="str">
        <f t="shared" si="2378"/>
        <v/>
      </c>
    </row>
    <row r="11707" spans="1:16">
      <c r="A11707" s="6">
        <v>17</v>
      </c>
      <c r="B11707" s="6">
        <v>20</v>
      </c>
      <c r="C11707" s="6">
        <v>16</v>
      </c>
      <c r="D11707" s="6">
        <f t="shared" si="2366"/>
        <v>53</v>
      </c>
      <c r="E11707" s="5">
        <f t="shared" si="2367"/>
        <v>7733.3395360392033</v>
      </c>
      <c r="F11707" s="5">
        <f t="shared" si="2368"/>
        <v>983.16986417423732</v>
      </c>
      <c r="G11707" s="5">
        <f t="shared" si="2369"/>
        <v>878.32047434610013</v>
      </c>
      <c r="H11707" s="5">
        <f t="shared" si="2370"/>
        <v>9594.8298745595421</v>
      </c>
      <c r="I11707" s="5">
        <f t="shared" si="2371"/>
        <v>720</v>
      </c>
      <c r="J11707" s="5">
        <f t="shared" si="2372"/>
        <v>8874.8298745595421</v>
      </c>
      <c r="K11707" s="2">
        <f t="shared" si="2373"/>
        <v>179076.90754443649</v>
      </c>
      <c r="L11707" s="2">
        <f t="shared" si="2374"/>
        <v>234680</v>
      </c>
      <c r="M11707" s="2">
        <f t="shared" si="2375"/>
        <v>37840</v>
      </c>
      <c r="N11707" s="6">
        <f t="shared" si="2376"/>
        <v>0</v>
      </c>
      <c r="O11707" s="2">
        <f t="shared" si="2377"/>
        <v>-2236.9075444364862</v>
      </c>
      <c r="P11707" s="2" t="str">
        <f t="shared" si="2378"/>
        <v/>
      </c>
    </row>
    <row r="11708" spans="1:16">
      <c r="A11708" s="6">
        <v>17</v>
      </c>
      <c r="B11708" s="6">
        <v>20</v>
      </c>
      <c r="C11708" s="6">
        <v>17</v>
      </c>
      <c r="D11708" s="6">
        <f t="shared" si="2366"/>
        <v>54</v>
      </c>
      <c r="E11708" s="5">
        <f t="shared" si="2367"/>
        <v>7733.3395360392033</v>
      </c>
      <c r="F11708" s="5">
        <f t="shared" si="2368"/>
        <v>983.16986417423732</v>
      </c>
      <c r="G11708" s="5">
        <f t="shared" si="2369"/>
        <v>944.88069779264049</v>
      </c>
      <c r="H11708" s="5">
        <f t="shared" si="2370"/>
        <v>9661.3900980060807</v>
      </c>
      <c r="I11708" s="5">
        <f t="shared" si="2371"/>
        <v>720</v>
      </c>
      <c r="J11708" s="5">
        <f t="shared" si="2372"/>
        <v>8941.3900980060807</v>
      </c>
      <c r="K11708" s="2">
        <f t="shared" si="2373"/>
        <v>180232.46697927223</v>
      </c>
      <c r="L11708" s="2">
        <f t="shared" si="2374"/>
        <v>237380</v>
      </c>
      <c r="M11708" s="2">
        <f t="shared" si="2375"/>
        <v>38720</v>
      </c>
      <c r="N11708" s="6">
        <f t="shared" si="2376"/>
        <v>0</v>
      </c>
      <c r="O11708" s="2">
        <f t="shared" si="2377"/>
        <v>-1572.466979272227</v>
      </c>
      <c r="P11708" s="2" t="str">
        <f t="shared" si="2378"/>
        <v/>
      </c>
    </row>
    <row r="11709" spans="1:16">
      <c r="A11709" s="6">
        <v>17</v>
      </c>
      <c r="B11709" s="6">
        <v>20</v>
      </c>
      <c r="C11709" s="6">
        <v>18</v>
      </c>
      <c r="D11709" s="6">
        <f t="shared" si="2366"/>
        <v>55</v>
      </c>
      <c r="E11709" s="5">
        <f t="shared" si="2367"/>
        <v>7733.3395360392033</v>
      </c>
      <c r="F11709" s="5">
        <f t="shared" si="2368"/>
        <v>983.16986417423732</v>
      </c>
      <c r="G11709" s="5">
        <f t="shared" si="2369"/>
        <v>1012.9676892512279</v>
      </c>
      <c r="H11709" s="5">
        <f t="shared" si="2370"/>
        <v>9729.4770894646681</v>
      </c>
      <c r="I11709" s="5">
        <f t="shared" si="2371"/>
        <v>720</v>
      </c>
      <c r="J11709" s="5">
        <f t="shared" si="2372"/>
        <v>9009.4770894646681</v>
      </c>
      <c r="K11709" s="2">
        <f t="shared" si="2373"/>
        <v>181414.53280320604</v>
      </c>
      <c r="L11709" s="2">
        <f t="shared" si="2374"/>
        <v>240080</v>
      </c>
      <c r="M11709" s="2">
        <f t="shared" si="2375"/>
        <v>39600</v>
      </c>
      <c r="N11709" s="6">
        <f t="shared" si="2376"/>
        <v>0</v>
      </c>
      <c r="O11709" s="2">
        <f t="shared" si="2377"/>
        <v>-934.53280320603517</v>
      </c>
      <c r="P11709" s="2" t="str">
        <f t="shared" si="2378"/>
        <v/>
      </c>
    </row>
    <row r="11710" spans="1:16">
      <c r="A11710" s="6">
        <v>17</v>
      </c>
      <c r="B11710" s="6">
        <v>20</v>
      </c>
      <c r="C11710" s="6">
        <v>19</v>
      </c>
      <c r="D11710" s="6">
        <f t="shared" si="2366"/>
        <v>56</v>
      </c>
      <c r="E11710" s="5">
        <f t="shared" si="2367"/>
        <v>7733.3395360392033</v>
      </c>
      <c r="F11710" s="5">
        <f t="shared" si="2368"/>
        <v>983.16986417423732</v>
      </c>
      <c r="G11710" s="5">
        <f t="shared" si="2369"/>
        <v>1082.6092178872495</v>
      </c>
      <c r="H11710" s="5">
        <f t="shared" si="2370"/>
        <v>9799.1186181006906</v>
      </c>
      <c r="I11710" s="5">
        <f t="shared" si="2371"/>
        <v>720</v>
      </c>
      <c r="J11710" s="5">
        <f t="shared" si="2372"/>
        <v>9079.1186181006906</v>
      </c>
      <c r="K11710" s="2">
        <f t="shared" si="2373"/>
        <v>182623.58711980365</v>
      </c>
      <c r="L11710" s="2">
        <f t="shared" si="2374"/>
        <v>242780</v>
      </c>
      <c r="M11710" s="2">
        <f t="shared" si="2375"/>
        <v>40480</v>
      </c>
      <c r="N11710" s="6">
        <f t="shared" si="2376"/>
        <v>0</v>
      </c>
      <c r="O11710" s="2">
        <f t="shared" si="2377"/>
        <v>-323.58711980364751</v>
      </c>
      <c r="P11710" s="2" t="str">
        <f t="shared" si="2378"/>
        <v/>
      </c>
    </row>
    <row r="11711" spans="1:16">
      <c r="A11711" s="6">
        <v>17</v>
      </c>
      <c r="B11711" s="6">
        <v>20</v>
      </c>
      <c r="C11711" s="6">
        <v>20</v>
      </c>
      <c r="D11711" s="6">
        <f t="shared" si="2366"/>
        <v>57</v>
      </c>
      <c r="E11711" s="5">
        <f t="shared" si="2367"/>
        <v>7733.3395360392033</v>
      </c>
      <c r="F11711" s="5">
        <f t="shared" si="2368"/>
        <v>983.16986417423732</v>
      </c>
      <c r="G11711" s="5">
        <f t="shared" si="2369"/>
        <v>1153.8335085377266</v>
      </c>
      <c r="H11711" s="5">
        <f t="shared" si="2370"/>
        <v>9870.3429087511686</v>
      </c>
      <c r="I11711" s="5">
        <f t="shared" si="2371"/>
        <v>720</v>
      </c>
      <c r="J11711" s="5">
        <f t="shared" si="2372"/>
        <v>9150.3429087511686</v>
      </c>
      <c r="K11711" s="2">
        <f t="shared" si="2373"/>
        <v>183860.11994359668</v>
      </c>
      <c r="L11711" s="2">
        <f t="shared" si="2374"/>
        <v>245480</v>
      </c>
      <c r="M11711" s="2">
        <f t="shared" si="2375"/>
        <v>41360</v>
      </c>
      <c r="N11711" s="6">
        <f t="shared" si="2376"/>
        <v>0</v>
      </c>
      <c r="O11711" s="2">
        <f t="shared" si="2377"/>
        <v>259.88005640331539</v>
      </c>
      <c r="P11711" s="2" t="str">
        <f t="shared" si="2378"/>
        <v/>
      </c>
    </row>
    <row r="11712" spans="1:16">
      <c r="A11712" s="6">
        <v>17</v>
      </c>
      <c r="B11712" s="6">
        <v>20</v>
      </c>
      <c r="C11712" s="6">
        <v>21</v>
      </c>
      <c r="D11712" s="6">
        <f t="shared" si="2366"/>
        <v>58</v>
      </c>
      <c r="E11712" s="5">
        <f t="shared" si="2367"/>
        <v>7733.3395360392033</v>
      </c>
      <c r="F11712" s="5">
        <f t="shared" si="2368"/>
        <v>983.16986417423732</v>
      </c>
      <c r="G11712" s="5">
        <f t="shared" si="2369"/>
        <v>1226.6692487641703</v>
      </c>
      <c r="H11712" s="5">
        <f t="shared" si="2370"/>
        <v>9943.1786489776114</v>
      </c>
      <c r="I11712" s="5">
        <f t="shared" si="2371"/>
        <v>720</v>
      </c>
      <c r="J11712" s="5">
        <f t="shared" si="2372"/>
        <v>9223.1786489776114</v>
      </c>
      <c r="K11712" s="2">
        <f t="shared" si="2373"/>
        <v>185124.62932252797</v>
      </c>
      <c r="L11712" s="2">
        <f t="shared" si="2374"/>
        <v>248180</v>
      </c>
      <c r="M11712" s="2">
        <f t="shared" si="2375"/>
        <v>42240</v>
      </c>
      <c r="N11712" s="6">
        <f t="shared" si="2376"/>
        <v>0</v>
      </c>
      <c r="O11712" s="2">
        <f t="shared" si="2377"/>
        <v>815.370677472034</v>
      </c>
      <c r="P11712" s="2" t="str">
        <f t="shared" si="2378"/>
        <v/>
      </c>
    </row>
    <row r="11713" spans="1:16">
      <c r="A11713" s="6">
        <v>17</v>
      </c>
      <c r="B11713" s="6">
        <v>20</v>
      </c>
      <c r="C11713" s="6">
        <v>22</v>
      </c>
      <c r="D11713" s="6">
        <f t="shared" si="2366"/>
        <v>59</v>
      </c>
      <c r="E11713" s="5">
        <f t="shared" si="2367"/>
        <v>7733.3395360392033</v>
      </c>
      <c r="F11713" s="5">
        <f t="shared" si="2368"/>
        <v>983.16986417423732</v>
      </c>
      <c r="G11713" s="5">
        <f t="shared" si="2369"/>
        <v>1301.1455960105666</v>
      </c>
      <c r="H11713" s="5">
        <f t="shared" si="2370"/>
        <v>10017.654996224008</v>
      </c>
      <c r="I11713" s="5">
        <f t="shared" si="2371"/>
        <v>720</v>
      </c>
      <c r="J11713" s="5">
        <f t="shared" si="2372"/>
        <v>9297.6549962240078</v>
      </c>
      <c r="K11713" s="2">
        <f t="shared" si="2373"/>
        <v>186417.62146222236</v>
      </c>
      <c r="L11713" s="2">
        <f t="shared" si="2374"/>
        <v>250880</v>
      </c>
      <c r="M11713" s="2">
        <f t="shared" si="2375"/>
        <v>43120</v>
      </c>
      <c r="N11713" s="6">
        <f t="shared" si="2376"/>
        <v>0</v>
      </c>
      <c r="O11713" s="2">
        <f t="shared" si="2377"/>
        <v>1342.3785377776367</v>
      </c>
      <c r="P11713" s="2" t="str">
        <f t="shared" si="2378"/>
        <v/>
      </c>
    </row>
    <row r="11714" spans="1:16">
      <c r="A11714" s="6">
        <v>17</v>
      </c>
      <c r="B11714" s="6">
        <v>20</v>
      </c>
      <c r="C11714" s="6">
        <v>23</v>
      </c>
      <c r="D11714" s="6">
        <f t="shared" si="2366"/>
        <v>60</v>
      </c>
      <c r="E11714" s="5">
        <f t="shared" si="2367"/>
        <v>7733.3395360392033</v>
      </c>
      <c r="F11714" s="5">
        <f t="shared" si="2368"/>
        <v>983.16986417423732</v>
      </c>
      <c r="G11714" s="5">
        <f t="shared" si="2369"/>
        <v>1377.292184868003</v>
      </c>
      <c r="H11714" s="5">
        <f t="shared" si="2370"/>
        <v>10093.801585081445</v>
      </c>
      <c r="I11714" s="5">
        <f t="shared" si="2371"/>
        <v>720</v>
      </c>
      <c r="J11714" s="5">
        <f t="shared" si="2372"/>
        <v>9373.8015850814445</v>
      </c>
      <c r="K11714" s="2">
        <f t="shared" si="2373"/>
        <v>187739.6108521084</v>
      </c>
      <c r="L11714" s="2">
        <f t="shared" si="2374"/>
        <v>253580</v>
      </c>
      <c r="M11714" s="2">
        <f t="shared" si="2375"/>
        <v>44000</v>
      </c>
      <c r="N11714" s="6">
        <f t="shared" si="2376"/>
        <v>0</v>
      </c>
      <c r="O11714" s="2">
        <f t="shared" si="2377"/>
        <v>1840.3891478916048</v>
      </c>
      <c r="P11714" s="2" t="str">
        <f t="shared" si="2378"/>
        <v/>
      </c>
    </row>
    <row r="11715" spans="1:16">
      <c r="A11715" s="6">
        <v>17</v>
      </c>
      <c r="B11715" s="6">
        <v>20</v>
      </c>
      <c r="C11715" s="6">
        <v>24</v>
      </c>
      <c r="D11715" s="6">
        <f t="shared" si="2366"/>
        <v>61</v>
      </c>
      <c r="E11715" s="5">
        <f t="shared" si="2367"/>
        <v>7733.3395360392033</v>
      </c>
      <c r="F11715" s="5">
        <f t="shared" si="2368"/>
        <v>983.16986417423732</v>
      </c>
      <c r="G11715" s="5">
        <f t="shared" si="2369"/>
        <v>1455.1391344474989</v>
      </c>
      <c r="H11715" s="5">
        <f t="shared" si="2370"/>
        <v>10171.648534660941</v>
      </c>
      <c r="I11715" s="5">
        <f t="shared" si="2371"/>
        <v>720</v>
      </c>
      <c r="J11715" s="5">
        <f t="shared" si="2372"/>
        <v>9451.6485346609406</v>
      </c>
      <c r="K11715" s="2">
        <f t="shared" si="2373"/>
        <v>189091.12039341911</v>
      </c>
      <c r="L11715" s="2">
        <f t="shared" si="2374"/>
        <v>256280</v>
      </c>
      <c r="M11715" s="2">
        <f t="shared" si="2375"/>
        <v>44880</v>
      </c>
      <c r="N11715" s="6">
        <f t="shared" si="2376"/>
        <v>0</v>
      </c>
      <c r="O11715" s="2">
        <f t="shared" si="2377"/>
        <v>2308.8796065808856</v>
      </c>
      <c r="P11715" s="2" t="str">
        <f t="shared" si="2378"/>
        <v/>
      </c>
    </row>
    <row r="11716" spans="1:16">
      <c r="A11716" s="6">
        <v>17</v>
      </c>
      <c r="B11716" s="6">
        <v>20</v>
      </c>
      <c r="C11716" s="6">
        <v>25</v>
      </c>
      <c r="D11716" s="6">
        <f t="shared" ref="D11716:D11779" si="2379">A11716+B11716+C11716</f>
        <v>62</v>
      </c>
      <c r="E11716" s="5">
        <f t="shared" ref="E11716:E11779" si="2380">IF(A11716=0,0,A11716*LABOR_HRS_WK_TOM*SEASON_WEEKS*(1+DIM_PCT_TOM)^A11716)</f>
        <v>7733.3395360392033</v>
      </c>
      <c r="F11716" s="5">
        <f t="shared" ref="F11716:F11779" si="2381">IF(B11716=0,0,B11716*LABOR_HRS_WK_CAR*SEASON_WEEKS*(1+DIM_PCT_CAR)^B11716)</f>
        <v>983.16986417423732</v>
      </c>
      <c r="G11716" s="5">
        <f t="shared" ref="G11716:G11779" si="2382">IF(C11716=0,0,C11716*LABOR_HRS_WK_MES*SEASON_WEEKS*(1+DIM_PCT_MES)^C11716)</f>
        <v>1534.7170558625965</v>
      </c>
      <c r="H11716" s="5">
        <f t="shared" ref="H11716:H11779" si="2383">E11716+F11716+G11716</f>
        <v>10251.226456076038</v>
      </c>
      <c r="I11716" s="5">
        <f t="shared" ref="I11716:I11779" si="2384">MIN(H11716,FARMER_HRS)</f>
        <v>720</v>
      </c>
      <c r="J11716" s="5">
        <f t="shared" ref="J11716:J11779" si="2385">MAX(0,H11716-FARMER_HRS)</f>
        <v>9531.2264560760377</v>
      </c>
      <c r="K11716" s="2">
        <f t="shared" ref="K11716:K11779" si="2386">I11716*FARMER_RATE+J11716*TEMP_WORKER_RATE</f>
        <v>190472.68152909787</v>
      </c>
      <c r="L11716" s="2">
        <f t="shared" ref="L11716:L11779" si="2387">A11716*PRICE_TOM+B11716*PRICE_CAR+C11716*PRICE_MES</f>
        <v>258980</v>
      </c>
      <c r="M11716" s="2">
        <f t="shared" ref="M11716:M11779" si="2388">A11716*FERT_BED_TOM+B11716*FERT_BED_CAR+C11716*FERT_BED_MES</f>
        <v>45760</v>
      </c>
      <c r="N11716" s="6">
        <f t="shared" ref="N11716:N11779" si="2389">IF(AND(D11716&lt;=TOTAL_BEDS,J11716&lt;=TEMP_WORKER_MAX*TEMP_WORKER_HRS),1,0)</f>
        <v>0</v>
      </c>
      <c r="O11716" s="2">
        <f t="shared" ref="O11716:O11779" si="2390">L11716-M11716-K11716-FIXED_COSTS</f>
        <v>2747.3184709021298</v>
      </c>
      <c r="P11716" s="2" t="str">
        <f t="shared" ref="P11716:P11779" si="2391">IF(N11716=1,O11716,"")</f>
        <v/>
      </c>
    </row>
    <row r="11717" spans="1:16">
      <c r="A11717" s="6">
        <v>17</v>
      </c>
      <c r="B11717" s="6">
        <v>20</v>
      </c>
      <c r="C11717" s="6">
        <v>26</v>
      </c>
      <c r="D11717" s="6">
        <f t="shared" si="2379"/>
        <v>63</v>
      </c>
      <c r="E11717" s="5">
        <f t="shared" si="2380"/>
        <v>7733.3395360392033</v>
      </c>
      <c r="F11717" s="5">
        <f t="shared" si="2381"/>
        <v>983.16986417423732</v>
      </c>
      <c r="G11717" s="5">
        <f t="shared" si="2382"/>
        <v>1616.0570598233144</v>
      </c>
      <c r="H11717" s="5">
        <f t="shared" si="2383"/>
        <v>10332.566460036756</v>
      </c>
      <c r="I11717" s="5">
        <f t="shared" si="2384"/>
        <v>720</v>
      </c>
      <c r="J11717" s="5">
        <f t="shared" si="2385"/>
        <v>9612.5664600367563</v>
      </c>
      <c r="K11717" s="2">
        <f t="shared" si="2386"/>
        <v>191884.83437563814</v>
      </c>
      <c r="L11717" s="2">
        <f t="shared" si="2387"/>
        <v>261680</v>
      </c>
      <c r="M11717" s="2">
        <f t="shared" si="2388"/>
        <v>46640</v>
      </c>
      <c r="N11717" s="6">
        <f t="shared" si="2389"/>
        <v>0</v>
      </c>
      <c r="O11717" s="2">
        <f t="shared" si="2390"/>
        <v>3155.1656243618636</v>
      </c>
      <c r="P11717" s="2" t="str">
        <f t="shared" si="2391"/>
        <v/>
      </c>
    </row>
    <row r="11718" spans="1:16">
      <c r="A11718" s="6">
        <v>17</v>
      </c>
      <c r="B11718" s="6">
        <v>20</v>
      </c>
      <c r="C11718" s="6">
        <v>27</v>
      </c>
      <c r="D11718" s="6">
        <f t="shared" si="2379"/>
        <v>64</v>
      </c>
      <c r="E11718" s="5">
        <f t="shared" si="2380"/>
        <v>7733.3395360392033</v>
      </c>
      <c r="F11718" s="5">
        <f t="shared" si="2381"/>
        <v>983.16986417423732</v>
      </c>
      <c r="G11718" s="5">
        <f t="shared" si="2382"/>
        <v>1699.1907643430709</v>
      </c>
      <c r="H11718" s="5">
        <f t="shared" si="2383"/>
        <v>10415.700164556512</v>
      </c>
      <c r="I11718" s="5">
        <f t="shared" si="2384"/>
        <v>720</v>
      </c>
      <c r="J11718" s="5">
        <f t="shared" si="2385"/>
        <v>9695.7001645565124</v>
      </c>
      <c r="K11718" s="2">
        <f t="shared" si="2386"/>
        <v>193328.12785688389</v>
      </c>
      <c r="L11718" s="2">
        <f t="shared" si="2387"/>
        <v>264380</v>
      </c>
      <c r="M11718" s="2">
        <f t="shared" si="2388"/>
        <v>47520</v>
      </c>
      <c r="N11718" s="6">
        <f t="shared" si="2389"/>
        <v>0</v>
      </c>
      <c r="O11718" s="2">
        <f t="shared" si="2390"/>
        <v>3531.8721431161102</v>
      </c>
      <c r="P11718" s="2" t="str">
        <f t="shared" si="2391"/>
        <v/>
      </c>
    </row>
    <row r="11719" spans="1:16">
      <c r="A11719" s="6">
        <v>17</v>
      </c>
      <c r="B11719" s="6">
        <v>20</v>
      </c>
      <c r="C11719" s="6">
        <v>28</v>
      </c>
      <c r="D11719" s="6">
        <f t="shared" si="2379"/>
        <v>65</v>
      </c>
      <c r="E11719" s="5">
        <f t="shared" si="2380"/>
        <v>7733.3395360392033</v>
      </c>
      <c r="F11719" s="5">
        <f t="shared" si="2381"/>
        <v>983.16986417423732</v>
      </c>
      <c r="G11719" s="5">
        <f t="shared" si="2382"/>
        <v>1784.1503025602246</v>
      </c>
      <c r="H11719" s="5">
        <f t="shared" si="2383"/>
        <v>10500.659702773666</v>
      </c>
      <c r="I11719" s="5">
        <f t="shared" si="2384"/>
        <v>720</v>
      </c>
      <c r="J11719" s="5">
        <f t="shared" si="2385"/>
        <v>9780.6597027736661</v>
      </c>
      <c r="K11719" s="2">
        <f t="shared" si="2386"/>
        <v>194803.1198398206</v>
      </c>
      <c r="L11719" s="2">
        <f t="shared" si="2387"/>
        <v>267080</v>
      </c>
      <c r="M11719" s="2">
        <f t="shared" si="2388"/>
        <v>48400</v>
      </c>
      <c r="N11719" s="6">
        <f t="shared" si="2389"/>
        <v>0</v>
      </c>
      <c r="O11719" s="2">
        <f t="shared" si="2390"/>
        <v>3876.8801601793966</v>
      </c>
      <c r="P11719" s="2" t="str">
        <f t="shared" si="2391"/>
        <v/>
      </c>
    </row>
    <row r="11720" spans="1:16">
      <c r="A11720" s="6">
        <v>17</v>
      </c>
      <c r="B11720" s="6">
        <v>20</v>
      </c>
      <c r="C11720" s="6">
        <v>29</v>
      </c>
      <c r="D11720" s="6">
        <f t="shared" si="2379"/>
        <v>66</v>
      </c>
      <c r="E11720" s="5">
        <f t="shared" si="2380"/>
        <v>7733.3395360392033</v>
      </c>
      <c r="F11720" s="5">
        <f t="shared" si="2381"/>
        <v>983.16986417423732</v>
      </c>
      <c r="G11720" s="5">
        <f t="shared" si="2382"/>
        <v>1870.9683306758782</v>
      </c>
      <c r="H11720" s="5">
        <f t="shared" si="2383"/>
        <v>10587.477730889319</v>
      </c>
      <c r="I11720" s="5">
        <f t="shared" si="2384"/>
        <v>720</v>
      </c>
      <c r="J11720" s="5">
        <f t="shared" si="2385"/>
        <v>9867.477730889319</v>
      </c>
      <c r="K11720" s="2">
        <f t="shared" si="2386"/>
        <v>196310.37727238401</v>
      </c>
      <c r="L11720" s="2">
        <f t="shared" si="2387"/>
        <v>269780</v>
      </c>
      <c r="M11720" s="2">
        <f t="shared" si="2388"/>
        <v>49280</v>
      </c>
      <c r="N11720" s="6">
        <f t="shared" si="2389"/>
        <v>0</v>
      </c>
      <c r="O11720" s="2">
        <f t="shared" si="2390"/>
        <v>4189.6227276159916</v>
      </c>
      <c r="P11720" s="2" t="str">
        <f t="shared" si="2391"/>
        <v/>
      </c>
    </row>
    <row r="11721" spans="1:16">
      <c r="A11721" s="6">
        <v>17</v>
      </c>
      <c r="B11721" s="6">
        <v>20</v>
      </c>
      <c r="C11721" s="6">
        <v>30</v>
      </c>
      <c r="D11721" s="6">
        <f t="shared" si="2379"/>
        <v>67</v>
      </c>
      <c r="E11721" s="5">
        <f t="shared" si="2380"/>
        <v>7733.3395360392033</v>
      </c>
      <c r="F11721" s="5">
        <f t="shared" si="2381"/>
        <v>983.16986417423732</v>
      </c>
      <c r="G11721" s="5">
        <f t="shared" si="2382"/>
        <v>1959.6780360096488</v>
      </c>
      <c r="H11721" s="5">
        <f t="shared" si="2383"/>
        <v>10676.18743622309</v>
      </c>
      <c r="I11721" s="5">
        <f t="shared" si="2384"/>
        <v>720</v>
      </c>
      <c r="J11721" s="5">
        <f t="shared" si="2385"/>
        <v>9956.1874362230901</v>
      </c>
      <c r="K11721" s="2">
        <f t="shared" si="2386"/>
        <v>197850.47632331753</v>
      </c>
      <c r="L11721" s="2">
        <f t="shared" si="2387"/>
        <v>272480</v>
      </c>
      <c r="M11721" s="2">
        <f t="shared" si="2388"/>
        <v>50160</v>
      </c>
      <c r="N11721" s="6">
        <f t="shared" si="2389"/>
        <v>0</v>
      </c>
      <c r="O11721" s="2">
        <f t="shared" si="2390"/>
        <v>4469.5236766824673</v>
      </c>
      <c r="P11721" s="2" t="str">
        <f t="shared" si="2391"/>
        <v/>
      </c>
    </row>
    <row r="11722" spans="1:16">
      <c r="A11722" s="6">
        <v>18</v>
      </c>
      <c r="B11722" s="6">
        <v>0</v>
      </c>
      <c r="C11722" s="6">
        <v>0</v>
      </c>
      <c r="D11722" s="6">
        <f t="shared" si="2379"/>
        <v>18</v>
      </c>
      <c r="E11722" s="5">
        <f t="shared" si="2380"/>
        <v>9007.0660478574246</v>
      </c>
      <c r="F11722" s="5">
        <f t="shared" si="2381"/>
        <v>0</v>
      </c>
      <c r="G11722" s="5">
        <f t="shared" si="2382"/>
        <v>0</v>
      </c>
      <c r="H11722" s="5">
        <f t="shared" si="2383"/>
        <v>9007.0660478574246</v>
      </c>
      <c r="I11722" s="5">
        <f t="shared" si="2384"/>
        <v>720</v>
      </c>
      <c r="J11722" s="5">
        <f t="shared" si="2385"/>
        <v>8287.0660478574246</v>
      </c>
      <c r="K11722" s="2">
        <f t="shared" si="2386"/>
        <v>168872.67444196917</v>
      </c>
      <c r="L11722" s="2">
        <f t="shared" si="2387"/>
        <v>158400</v>
      </c>
      <c r="M11722" s="2">
        <f t="shared" si="2388"/>
        <v>15840</v>
      </c>
      <c r="N11722" s="6">
        <f t="shared" si="2389"/>
        <v>0</v>
      </c>
      <c r="O11722" s="2">
        <f t="shared" si="2390"/>
        <v>-46312.674441969168</v>
      </c>
      <c r="P11722" s="2" t="str">
        <f t="shared" si="2391"/>
        <v/>
      </c>
    </row>
    <row r="11723" spans="1:16">
      <c r="A11723" s="6">
        <v>18</v>
      </c>
      <c r="B11723" s="6">
        <v>0</v>
      </c>
      <c r="C11723" s="6">
        <v>1</v>
      </c>
      <c r="D11723" s="6">
        <f t="shared" si="2379"/>
        <v>19</v>
      </c>
      <c r="E11723" s="5">
        <f t="shared" si="2380"/>
        <v>9007.0660478574246</v>
      </c>
      <c r="F11723" s="5">
        <f t="shared" si="2381"/>
        <v>0</v>
      </c>
      <c r="G11723" s="5">
        <f t="shared" si="2382"/>
        <v>45.5625</v>
      </c>
      <c r="H11723" s="5">
        <f t="shared" si="2383"/>
        <v>9052.6285478574246</v>
      </c>
      <c r="I11723" s="5">
        <f t="shared" si="2384"/>
        <v>720</v>
      </c>
      <c r="J11723" s="5">
        <f t="shared" si="2385"/>
        <v>8332.6285478574246</v>
      </c>
      <c r="K11723" s="2">
        <f t="shared" si="2386"/>
        <v>169663.69006696917</v>
      </c>
      <c r="L11723" s="2">
        <f t="shared" si="2387"/>
        <v>161100</v>
      </c>
      <c r="M11723" s="2">
        <f t="shared" si="2388"/>
        <v>16720</v>
      </c>
      <c r="N11723" s="6">
        <f t="shared" si="2389"/>
        <v>0</v>
      </c>
      <c r="O11723" s="2">
        <f t="shared" si="2390"/>
        <v>-45283.690066969168</v>
      </c>
      <c r="P11723" s="2" t="str">
        <f t="shared" si="2391"/>
        <v/>
      </c>
    </row>
    <row r="11724" spans="1:16">
      <c r="A11724" s="6">
        <v>18</v>
      </c>
      <c r="B11724" s="6">
        <v>0</v>
      </c>
      <c r="C11724" s="6">
        <v>2</v>
      </c>
      <c r="D11724" s="6">
        <f t="shared" si="2379"/>
        <v>20</v>
      </c>
      <c r="E11724" s="5">
        <f t="shared" si="2380"/>
        <v>9007.0660478574246</v>
      </c>
      <c r="F11724" s="5">
        <f t="shared" si="2381"/>
        <v>0</v>
      </c>
      <c r="G11724" s="5">
        <f t="shared" si="2382"/>
        <v>92.264062499999994</v>
      </c>
      <c r="H11724" s="5">
        <f t="shared" si="2383"/>
        <v>9099.3301103574249</v>
      </c>
      <c r="I11724" s="5">
        <f t="shared" si="2384"/>
        <v>720</v>
      </c>
      <c r="J11724" s="5">
        <f t="shared" si="2385"/>
        <v>8379.3301103574249</v>
      </c>
      <c r="K11724" s="2">
        <f t="shared" si="2386"/>
        <v>170474.48108259417</v>
      </c>
      <c r="L11724" s="2">
        <f t="shared" si="2387"/>
        <v>163800</v>
      </c>
      <c r="M11724" s="2">
        <f t="shared" si="2388"/>
        <v>17600</v>
      </c>
      <c r="N11724" s="6">
        <f t="shared" si="2389"/>
        <v>0</v>
      </c>
      <c r="O11724" s="2">
        <f t="shared" si="2390"/>
        <v>-44274.481082594168</v>
      </c>
      <c r="P11724" s="2" t="str">
        <f t="shared" si="2391"/>
        <v/>
      </c>
    </row>
    <row r="11725" spans="1:16">
      <c r="A11725" s="6">
        <v>18</v>
      </c>
      <c r="B11725" s="6">
        <v>0</v>
      </c>
      <c r="C11725" s="6">
        <v>3</v>
      </c>
      <c r="D11725" s="6">
        <f t="shared" si="2379"/>
        <v>21</v>
      </c>
      <c r="E11725" s="5">
        <f t="shared" si="2380"/>
        <v>9007.0660478574246</v>
      </c>
      <c r="F11725" s="5">
        <f t="shared" si="2381"/>
        <v>0</v>
      </c>
      <c r="G11725" s="5">
        <f t="shared" si="2382"/>
        <v>140.12604492187498</v>
      </c>
      <c r="H11725" s="5">
        <f t="shared" si="2383"/>
        <v>9147.1920927792999</v>
      </c>
      <c r="I11725" s="5">
        <f t="shared" si="2384"/>
        <v>720</v>
      </c>
      <c r="J11725" s="5">
        <f t="shared" si="2385"/>
        <v>8427.1920927792999</v>
      </c>
      <c r="K11725" s="2">
        <f t="shared" si="2386"/>
        <v>171305.41827741839</v>
      </c>
      <c r="L11725" s="2">
        <f t="shared" si="2387"/>
        <v>166500</v>
      </c>
      <c r="M11725" s="2">
        <f t="shared" si="2388"/>
        <v>18480</v>
      </c>
      <c r="N11725" s="6">
        <f t="shared" si="2389"/>
        <v>0</v>
      </c>
      <c r="O11725" s="2">
        <f t="shared" si="2390"/>
        <v>-43285.418277418386</v>
      </c>
      <c r="P11725" s="2" t="str">
        <f t="shared" si="2391"/>
        <v/>
      </c>
    </row>
    <row r="11726" spans="1:16">
      <c r="A11726" s="6">
        <v>18</v>
      </c>
      <c r="B11726" s="6">
        <v>0</v>
      </c>
      <c r="C11726" s="6">
        <v>4</v>
      </c>
      <c r="D11726" s="6">
        <f t="shared" si="2379"/>
        <v>22</v>
      </c>
      <c r="E11726" s="5">
        <f t="shared" si="2380"/>
        <v>9007.0660478574246</v>
      </c>
      <c r="F11726" s="5">
        <f t="shared" si="2381"/>
        <v>0</v>
      </c>
      <c r="G11726" s="5">
        <f t="shared" si="2382"/>
        <v>189.17016064453125</v>
      </c>
      <c r="H11726" s="5">
        <f t="shared" si="2383"/>
        <v>9196.2362085019558</v>
      </c>
      <c r="I11726" s="5">
        <f t="shared" si="2384"/>
        <v>720</v>
      </c>
      <c r="J11726" s="5">
        <f t="shared" si="2385"/>
        <v>8476.2362085019558</v>
      </c>
      <c r="K11726" s="2">
        <f t="shared" si="2386"/>
        <v>172156.87861982561</v>
      </c>
      <c r="L11726" s="2">
        <f t="shared" si="2387"/>
        <v>169200</v>
      </c>
      <c r="M11726" s="2">
        <f t="shared" si="2388"/>
        <v>19360</v>
      </c>
      <c r="N11726" s="6">
        <f t="shared" si="2389"/>
        <v>0</v>
      </c>
      <c r="O11726" s="2">
        <f t="shared" si="2390"/>
        <v>-42316.878619825613</v>
      </c>
      <c r="P11726" s="2" t="str">
        <f t="shared" si="2391"/>
        <v/>
      </c>
    </row>
    <row r="11727" spans="1:16">
      <c r="A11727" s="6">
        <v>18</v>
      </c>
      <c r="B11727" s="6">
        <v>0</v>
      </c>
      <c r="C11727" s="6">
        <v>5</v>
      </c>
      <c r="D11727" s="6">
        <f t="shared" si="2379"/>
        <v>23</v>
      </c>
      <c r="E11727" s="5">
        <f t="shared" si="2380"/>
        <v>9007.0660478574246</v>
      </c>
      <c r="F11727" s="5">
        <f t="shared" si="2381"/>
        <v>0</v>
      </c>
      <c r="G11727" s="5">
        <f t="shared" si="2382"/>
        <v>239.41848456573481</v>
      </c>
      <c r="H11727" s="5">
        <f t="shared" si="2383"/>
        <v>9246.4845324231592</v>
      </c>
      <c r="I11727" s="5">
        <f t="shared" si="2384"/>
        <v>720</v>
      </c>
      <c r="J11727" s="5">
        <f t="shared" si="2385"/>
        <v>8526.4845324231592</v>
      </c>
      <c r="K11727" s="2">
        <f t="shared" si="2386"/>
        <v>173029.24535456873</v>
      </c>
      <c r="L11727" s="2">
        <f t="shared" si="2387"/>
        <v>171900</v>
      </c>
      <c r="M11727" s="2">
        <f t="shared" si="2388"/>
        <v>20240</v>
      </c>
      <c r="N11727" s="6">
        <f t="shared" si="2389"/>
        <v>0</v>
      </c>
      <c r="O11727" s="2">
        <f t="shared" si="2390"/>
        <v>-41369.245354568731</v>
      </c>
      <c r="P11727" s="2" t="str">
        <f t="shared" si="2391"/>
        <v/>
      </c>
    </row>
    <row r="11728" spans="1:16">
      <c r="A11728" s="6">
        <v>18</v>
      </c>
      <c r="B11728" s="6">
        <v>0</v>
      </c>
      <c r="C11728" s="6">
        <v>6</v>
      </c>
      <c r="D11728" s="6">
        <f t="shared" si="2379"/>
        <v>24</v>
      </c>
      <c r="E11728" s="5">
        <f t="shared" si="2380"/>
        <v>9007.0660478574246</v>
      </c>
      <c r="F11728" s="5">
        <f t="shared" si="2381"/>
        <v>0</v>
      </c>
      <c r="G11728" s="5">
        <f t="shared" si="2382"/>
        <v>290.89345874736784</v>
      </c>
      <c r="H11728" s="5">
        <f t="shared" si="2383"/>
        <v>9297.9595066047932</v>
      </c>
      <c r="I11728" s="5">
        <f t="shared" si="2384"/>
        <v>720</v>
      </c>
      <c r="J11728" s="5">
        <f t="shared" si="2385"/>
        <v>8577.9595066047932</v>
      </c>
      <c r="K11728" s="2">
        <f t="shared" si="2386"/>
        <v>173922.90810077765</v>
      </c>
      <c r="L11728" s="2">
        <f t="shared" si="2387"/>
        <v>174600</v>
      </c>
      <c r="M11728" s="2">
        <f t="shared" si="2388"/>
        <v>21120</v>
      </c>
      <c r="N11728" s="6">
        <f t="shared" si="2389"/>
        <v>0</v>
      </c>
      <c r="O11728" s="2">
        <f t="shared" si="2390"/>
        <v>-40442.908100777655</v>
      </c>
      <c r="P11728" s="2" t="str">
        <f t="shared" si="2391"/>
        <v/>
      </c>
    </row>
    <row r="11729" spans="1:16">
      <c r="A11729" s="6">
        <v>18</v>
      </c>
      <c r="B11729" s="6">
        <v>0</v>
      </c>
      <c r="C11729" s="6">
        <v>7</v>
      </c>
      <c r="D11729" s="6">
        <f t="shared" si="2379"/>
        <v>25</v>
      </c>
      <c r="E11729" s="5">
        <f t="shared" si="2380"/>
        <v>9007.0660478574246</v>
      </c>
      <c r="F11729" s="5">
        <f t="shared" si="2381"/>
        <v>0</v>
      </c>
      <c r="G11729" s="5">
        <f t="shared" si="2382"/>
        <v>343.61789814532818</v>
      </c>
      <c r="H11729" s="5">
        <f t="shared" si="2383"/>
        <v>9350.6839460027531</v>
      </c>
      <c r="I11729" s="5">
        <f t="shared" si="2384"/>
        <v>720</v>
      </c>
      <c r="J11729" s="5">
        <f t="shared" si="2385"/>
        <v>8630.6839460027531</v>
      </c>
      <c r="K11729" s="2">
        <f t="shared" si="2386"/>
        <v>174838.26295143669</v>
      </c>
      <c r="L11729" s="2">
        <f t="shared" si="2387"/>
        <v>177300</v>
      </c>
      <c r="M11729" s="2">
        <f t="shared" si="2388"/>
        <v>22000</v>
      </c>
      <c r="N11729" s="6">
        <f t="shared" si="2389"/>
        <v>0</v>
      </c>
      <c r="O11729" s="2">
        <f t="shared" si="2390"/>
        <v>-39538.262951436685</v>
      </c>
      <c r="P11729" s="2" t="str">
        <f t="shared" si="2391"/>
        <v/>
      </c>
    </row>
    <row r="11730" spans="1:16">
      <c r="A11730" s="6">
        <v>18</v>
      </c>
      <c r="B11730" s="6">
        <v>0</v>
      </c>
      <c r="C11730" s="6">
        <v>8</v>
      </c>
      <c r="D11730" s="6">
        <f t="shared" si="2379"/>
        <v>26</v>
      </c>
      <c r="E11730" s="5">
        <f t="shared" si="2380"/>
        <v>9007.0660478574246</v>
      </c>
      <c r="F11730" s="5">
        <f t="shared" si="2381"/>
        <v>0</v>
      </c>
      <c r="G11730" s="5">
        <f t="shared" si="2382"/>
        <v>397.61499642530839</v>
      </c>
      <c r="H11730" s="5">
        <f t="shared" si="2383"/>
        <v>9404.6810442827336</v>
      </c>
      <c r="I11730" s="5">
        <f t="shared" si="2384"/>
        <v>720</v>
      </c>
      <c r="J11730" s="5">
        <f t="shared" si="2385"/>
        <v>8684.6810442827336</v>
      </c>
      <c r="K11730" s="2">
        <f t="shared" si="2386"/>
        <v>175775.71257435301</v>
      </c>
      <c r="L11730" s="2">
        <f t="shared" si="2387"/>
        <v>180000</v>
      </c>
      <c r="M11730" s="2">
        <f t="shared" si="2388"/>
        <v>22880</v>
      </c>
      <c r="N11730" s="6">
        <f t="shared" si="2389"/>
        <v>0</v>
      </c>
      <c r="O11730" s="2">
        <f t="shared" si="2390"/>
        <v>-38655.712574353005</v>
      </c>
      <c r="P11730" s="2" t="str">
        <f t="shared" si="2391"/>
        <v/>
      </c>
    </row>
    <row r="11731" spans="1:16">
      <c r="A11731" s="6">
        <v>18</v>
      </c>
      <c r="B11731" s="6">
        <v>0</v>
      </c>
      <c r="C11731" s="6">
        <v>9</v>
      </c>
      <c r="D11731" s="6">
        <f t="shared" si="2379"/>
        <v>27</v>
      </c>
      <c r="E11731" s="5">
        <f t="shared" si="2380"/>
        <v>9007.0660478574246</v>
      </c>
      <c r="F11731" s="5">
        <f t="shared" si="2381"/>
        <v>0</v>
      </c>
      <c r="G11731" s="5">
        <f t="shared" si="2382"/>
        <v>452.90833186570285</v>
      </c>
      <c r="H11731" s="5">
        <f t="shared" si="2383"/>
        <v>9459.9743797231276</v>
      </c>
      <c r="I11731" s="5">
        <f t="shared" si="2384"/>
        <v>720</v>
      </c>
      <c r="J11731" s="5">
        <f t="shared" si="2385"/>
        <v>8739.9743797231276</v>
      </c>
      <c r="K11731" s="2">
        <f t="shared" si="2386"/>
        <v>176735.66631463764</v>
      </c>
      <c r="L11731" s="2">
        <f t="shared" si="2387"/>
        <v>182700</v>
      </c>
      <c r="M11731" s="2">
        <f t="shared" si="2388"/>
        <v>23760</v>
      </c>
      <c r="N11731" s="6">
        <f t="shared" si="2389"/>
        <v>0</v>
      </c>
      <c r="O11731" s="2">
        <f t="shared" si="2390"/>
        <v>-37795.666314637638</v>
      </c>
      <c r="P11731" s="2" t="str">
        <f t="shared" si="2391"/>
        <v/>
      </c>
    </row>
    <row r="11732" spans="1:16">
      <c r="A11732" s="6">
        <v>18</v>
      </c>
      <c r="B11732" s="6">
        <v>0</v>
      </c>
      <c r="C11732" s="6">
        <v>10</v>
      </c>
      <c r="D11732" s="6">
        <f t="shared" si="2379"/>
        <v>28</v>
      </c>
      <c r="E11732" s="5">
        <f t="shared" si="2380"/>
        <v>9007.0660478574246</v>
      </c>
      <c r="F11732" s="5">
        <f t="shared" si="2381"/>
        <v>0</v>
      </c>
      <c r="G11732" s="5">
        <f t="shared" si="2382"/>
        <v>509.52187334891573</v>
      </c>
      <c r="H11732" s="5">
        <f t="shared" si="2383"/>
        <v>9516.587921206341</v>
      </c>
      <c r="I11732" s="5">
        <f t="shared" si="2384"/>
        <v>720</v>
      </c>
      <c r="J11732" s="5">
        <f t="shared" si="2385"/>
        <v>8796.587921206341</v>
      </c>
      <c r="K11732" s="2">
        <f t="shared" si="2386"/>
        <v>177718.5402987212</v>
      </c>
      <c r="L11732" s="2">
        <f t="shared" si="2387"/>
        <v>185400</v>
      </c>
      <c r="M11732" s="2">
        <f t="shared" si="2388"/>
        <v>24640</v>
      </c>
      <c r="N11732" s="6">
        <f t="shared" si="2389"/>
        <v>0</v>
      </c>
      <c r="O11732" s="2">
        <f t="shared" si="2390"/>
        <v>-36958.5402987212</v>
      </c>
      <c r="P11732" s="2" t="str">
        <f t="shared" si="2391"/>
        <v/>
      </c>
    </row>
    <row r="11733" spans="1:16">
      <c r="A11733" s="6">
        <v>18</v>
      </c>
      <c r="B11733" s="6">
        <v>0</v>
      </c>
      <c r="C11733" s="6">
        <v>11</v>
      </c>
      <c r="D11733" s="6">
        <f t="shared" si="2379"/>
        <v>29</v>
      </c>
      <c r="E11733" s="5">
        <f t="shared" si="2380"/>
        <v>9007.0660478574246</v>
      </c>
      <c r="F11733" s="5">
        <f t="shared" si="2381"/>
        <v>0</v>
      </c>
      <c r="G11733" s="5">
        <f t="shared" si="2382"/>
        <v>567.47998644235474</v>
      </c>
      <c r="H11733" s="5">
        <f t="shared" si="2383"/>
        <v>9574.5460342997794</v>
      </c>
      <c r="I11733" s="5">
        <f t="shared" si="2384"/>
        <v>720</v>
      </c>
      <c r="J11733" s="5">
        <f t="shared" si="2385"/>
        <v>8854.5460342997794</v>
      </c>
      <c r="K11733" s="2">
        <f t="shared" si="2386"/>
        <v>178724.75753992674</v>
      </c>
      <c r="L11733" s="2">
        <f t="shared" si="2387"/>
        <v>188100</v>
      </c>
      <c r="M11733" s="2">
        <f t="shared" si="2388"/>
        <v>25520</v>
      </c>
      <c r="N11733" s="6">
        <f t="shared" si="2389"/>
        <v>0</v>
      </c>
      <c r="O11733" s="2">
        <f t="shared" si="2390"/>
        <v>-36144.757539926737</v>
      </c>
      <c r="P11733" s="2" t="str">
        <f t="shared" si="2391"/>
        <v/>
      </c>
    </row>
    <row r="11734" spans="1:16">
      <c r="A11734" s="6">
        <v>18</v>
      </c>
      <c r="B11734" s="6">
        <v>0</v>
      </c>
      <c r="C11734" s="6">
        <v>12</v>
      </c>
      <c r="D11734" s="6">
        <f t="shared" si="2379"/>
        <v>30</v>
      </c>
      <c r="E11734" s="5">
        <f t="shared" si="2380"/>
        <v>9007.0660478574246</v>
      </c>
      <c r="F11734" s="5">
        <f t="shared" si="2381"/>
        <v>0</v>
      </c>
      <c r="G11734" s="5">
        <f t="shared" si="2382"/>
        <v>626.80743957041921</v>
      </c>
      <c r="H11734" s="5">
        <f t="shared" si="2383"/>
        <v>9633.8734874278434</v>
      </c>
      <c r="I11734" s="5">
        <f t="shared" si="2384"/>
        <v>720</v>
      </c>
      <c r="J11734" s="5">
        <f t="shared" si="2385"/>
        <v>8913.8734874278434</v>
      </c>
      <c r="K11734" s="2">
        <f t="shared" si="2386"/>
        <v>179754.74804562228</v>
      </c>
      <c r="L11734" s="2">
        <f t="shared" si="2387"/>
        <v>190800</v>
      </c>
      <c r="M11734" s="2">
        <f t="shared" si="2388"/>
        <v>26400</v>
      </c>
      <c r="N11734" s="6">
        <f t="shared" si="2389"/>
        <v>0</v>
      </c>
      <c r="O11734" s="2">
        <f t="shared" si="2390"/>
        <v>-35354.748045622284</v>
      </c>
      <c r="P11734" s="2" t="str">
        <f t="shared" si="2391"/>
        <v/>
      </c>
    </row>
    <row r="11735" spans="1:16">
      <c r="A11735" s="6">
        <v>18</v>
      </c>
      <c r="B11735" s="6">
        <v>0</v>
      </c>
      <c r="C11735" s="6">
        <v>13</v>
      </c>
      <c r="D11735" s="6">
        <f t="shared" si="2379"/>
        <v>31</v>
      </c>
      <c r="E11735" s="5">
        <f t="shared" si="2380"/>
        <v>9007.0660478574246</v>
      </c>
      <c r="F11735" s="5">
        <f t="shared" si="2381"/>
        <v>0</v>
      </c>
      <c r="G11735" s="5">
        <f t="shared" si="2382"/>
        <v>687.52941027880343</v>
      </c>
      <c r="H11735" s="5">
        <f t="shared" si="2383"/>
        <v>9694.5954581362275</v>
      </c>
      <c r="I11735" s="5">
        <f t="shared" si="2384"/>
        <v>720</v>
      </c>
      <c r="J11735" s="5">
        <f t="shared" si="2385"/>
        <v>8974.5954581362275</v>
      </c>
      <c r="K11735" s="2">
        <f t="shared" si="2386"/>
        <v>180808.94892597618</v>
      </c>
      <c r="L11735" s="2">
        <f t="shared" si="2387"/>
        <v>193500</v>
      </c>
      <c r="M11735" s="2">
        <f t="shared" si="2388"/>
        <v>27280</v>
      </c>
      <c r="N11735" s="6">
        <f t="shared" si="2389"/>
        <v>0</v>
      </c>
      <c r="O11735" s="2">
        <f t="shared" si="2390"/>
        <v>-34588.948925976176</v>
      </c>
      <c r="P11735" s="2" t="str">
        <f t="shared" si="2391"/>
        <v/>
      </c>
    </row>
    <row r="11736" spans="1:16">
      <c r="A11736" s="6">
        <v>18</v>
      </c>
      <c r="B11736" s="6">
        <v>0</v>
      </c>
      <c r="C11736" s="6">
        <v>14</v>
      </c>
      <c r="D11736" s="6">
        <f t="shared" si="2379"/>
        <v>32</v>
      </c>
      <c r="E11736" s="5">
        <f t="shared" si="2380"/>
        <v>9007.0660478574246</v>
      </c>
      <c r="F11736" s="5">
        <f t="shared" si="2381"/>
        <v>0</v>
      </c>
      <c r="G11736" s="5">
        <f t="shared" si="2382"/>
        <v>749.67149159246469</v>
      </c>
      <c r="H11736" s="5">
        <f t="shared" si="2383"/>
        <v>9756.7375394498886</v>
      </c>
      <c r="I11736" s="5">
        <f t="shared" si="2384"/>
        <v>720</v>
      </c>
      <c r="J11736" s="5">
        <f t="shared" si="2385"/>
        <v>9036.7375394498886</v>
      </c>
      <c r="K11736" s="2">
        <f t="shared" si="2386"/>
        <v>181887.80450433833</v>
      </c>
      <c r="L11736" s="2">
        <f t="shared" si="2387"/>
        <v>196200</v>
      </c>
      <c r="M11736" s="2">
        <f t="shared" si="2388"/>
        <v>28160</v>
      </c>
      <c r="N11736" s="6">
        <f t="shared" si="2389"/>
        <v>0</v>
      </c>
      <c r="O11736" s="2">
        <f t="shared" si="2390"/>
        <v>-33847.804504338332</v>
      </c>
      <c r="P11736" s="2" t="str">
        <f t="shared" si="2391"/>
        <v/>
      </c>
    </row>
    <row r="11737" spans="1:16">
      <c r="A11737" s="6">
        <v>18</v>
      </c>
      <c r="B11737" s="6">
        <v>0</v>
      </c>
      <c r="C11737" s="6">
        <v>15</v>
      </c>
      <c r="D11737" s="6">
        <f t="shared" si="2379"/>
        <v>33</v>
      </c>
      <c r="E11737" s="5">
        <f t="shared" si="2380"/>
        <v>9007.0660478574246</v>
      </c>
      <c r="F11737" s="5">
        <f t="shared" si="2381"/>
        <v>0</v>
      </c>
      <c r="G11737" s="5">
        <f t="shared" si="2382"/>
        <v>813.25969846861108</v>
      </c>
      <c r="H11737" s="5">
        <f t="shared" si="2383"/>
        <v>9820.3257463260361</v>
      </c>
      <c r="I11737" s="5">
        <f t="shared" si="2384"/>
        <v>720</v>
      </c>
      <c r="J11737" s="5">
        <f t="shared" si="2385"/>
        <v>9100.3257463260361</v>
      </c>
      <c r="K11737" s="2">
        <f t="shared" si="2386"/>
        <v>182991.76642927146</v>
      </c>
      <c r="L11737" s="2">
        <f t="shared" si="2387"/>
        <v>198900</v>
      </c>
      <c r="M11737" s="2">
        <f t="shared" si="2388"/>
        <v>29040</v>
      </c>
      <c r="N11737" s="6">
        <f t="shared" si="2389"/>
        <v>0</v>
      </c>
      <c r="O11737" s="2">
        <f t="shared" si="2390"/>
        <v>-33131.766429271462</v>
      </c>
      <c r="P11737" s="2" t="str">
        <f t="shared" si="2391"/>
        <v/>
      </c>
    </row>
    <row r="11738" spans="1:16">
      <c r="A11738" s="6">
        <v>18</v>
      </c>
      <c r="B11738" s="6">
        <v>0</v>
      </c>
      <c r="C11738" s="6">
        <v>16</v>
      </c>
      <c r="D11738" s="6">
        <f t="shared" si="2379"/>
        <v>34</v>
      </c>
      <c r="E11738" s="5">
        <f t="shared" si="2380"/>
        <v>9007.0660478574246</v>
      </c>
      <c r="F11738" s="5">
        <f t="shared" si="2381"/>
        <v>0</v>
      </c>
      <c r="G11738" s="5">
        <f t="shared" si="2382"/>
        <v>878.32047434610013</v>
      </c>
      <c r="H11738" s="5">
        <f t="shared" si="2383"/>
        <v>9885.3865222035238</v>
      </c>
      <c r="I11738" s="5">
        <f t="shared" si="2384"/>
        <v>720</v>
      </c>
      <c r="J11738" s="5">
        <f t="shared" si="2385"/>
        <v>9165.3865222035238</v>
      </c>
      <c r="K11738" s="2">
        <f t="shared" si="2386"/>
        <v>184121.29378825563</v>
      </c>
      <c r="L11738" s="2">
        <f t="shared" si="2387"/>
        <v>201600</v>
      </c>
      <c r="M11738" s="2">
        <f t="shared" si="2388"/>
        <v>29920</v>
      </c>
      <c r="N11738" s="6">
        <f t="shared" si="2389"/>
        <v>0</v>
      </c>
      <c r="O11738" s="2">
        <f t="shared" si="2390"/>
        <v>-32441.293788255629</v>
      </c>
      <c r="P11738" s="2" t="str">
        <f t="shared" si="2391"/>
        <v/>
      </c>
    </row>
    <row r="11739" spans="1:16">
      <c r="A11739" s="6">
        <v>18</v>
      </c>
      <c r="B11739" s="6">
        <v>0</v>
      </c>
      <c r="C11739" s="6">
        <v>17</v>
      </c>
      <c r="D11739" s="6">
        <f t="shared" si="2379"/>
        <v>35</v>
      </c>
      <c r="E11739" s="5">
        <f t="shared" si="2380"/>
        <v>9007.0660478574246</v>
      </c>
      <c r="F11739" s="5">
        <f t="shared" si="2381"/>
        <v>0</v>
      </c>
      <c r="G11739" s="5">
        <f t="shared" si="2382"/>
        <v>944.88069779264049</v>
      </c>
      <c r="H11739" s="5">
        <f t="shared" si="2383"/>
        <v>9951.9467456500643</v>
      </c>
      <c r="I11739" s="5">
        <f t="shared" si="2384"/>
        <v>720</v>
      </c>
      <c r="J11739" s="5">
        <f t="shared" si="2385"/>
        <v>9231.9467456500643</v>
      </c>
      <c r="K11739" s="2">
        <f t="shared" si="2386"/>
        <v>185276.8532230914</v>
      </c>
      <c r="L11739" s="2">
        <f t="shared" si="2387"/>
        <v>204300</v>
      </c>
      <c r="M11739" s="2">
        <f t="shared" si="2388"/>
        <v>30800</v>
      </c>
      <c r="N11739" s="6">
        <f t="shared" si="2389"/>
        <v>0</v>
      </c>
      <c r="O11739" s="2">
        <f t="shared" si="2390"/>
        <v>-31776.853223091399</v>
      </c>
      <c r="P11739" s="2" t="str">
        <f t="shared" si="2391"/>
        <v/>
      </c>
    </row>
    <row r="11740" spans="1:16">
      <c r="A11740" s="6">
        <v>18</v>
      </c>
      <c r="B11740" s="6">
        <v>0</v>
      </c>
      <c r="C11740" s="6">
        <v>18</v>
      </c>
      <c r="D11740" s="6">
        <f t="shared" si="2379"/>
        <v>36</v>
      </c>
      <c r="E11740" s="5">
        <f t="shared" si="2380"/>
        <v>9007.0660478574246</v>
      </c>
      <c r="F11740" s="5">
        <f t="shared" si="2381"/>
        <v>0</v>
      </c>
      <c r="G11740" s="5">
        <f t="shared" si="2382"/>
        <v>1012.9676892512279</v>
      </c>
      <c r="H11740" s="5">
        <f t="shared" si="2383"/>
        <v>10020.033737108652</v>
      </c>
      <c r="I11740" s="5">
        <f t="shared" si="2384"/>
        <v>720</v>
      </c>
      <c r="J11740" s="5">
        <f t="shared" si="2385"/>
        <v>9300.0337371086516</v>
      </c>
      <c r="K11740" s="2">
        <f t="shared" si="2386"/>
        <v>186458.91904702521</v>
      </c>
      <c r="L11740" s="2">
        <f t="shared" si="2387"/>
        <v>207000</v>
      </c>
      <c r="M11740" s="2">
        <f t="shared" si="2388"/>
        <v>31680</v>
      </c>
      <c r="N11740" s="6">
        <f t="shared" si="2389"/>
        <v>0</v>
      </c>
      <c r="O11740" s="2">
        <f t="shared" si="2390"/>
        <v>-31138.919047025207</v>
      </c>
      <c r="P11740" s="2" t="str">
        <f t="shared" si="2391"/>
        <v/>
      </c>
    </row>
    <row r="11741" spans="1:16">
      <c r="A11741" s="6">
        <v>18</v>
      </c>
      <c r="B11741" s="6">
        <v>0</v>
      </c>
      <c r="C11741" s="6">
        <v>19</v>
      </c>
      <c r="D11741" s="6">
        <f t="shared" si="2379"/>
        <v>37</v>
      </c>
      <c r="E11741" s="5">
        <f t="shared" si="2380"/>
        <v>9007.0660478574246</v>
      </c>
      <c r="F11741" s="5">
        <f t="shared" si="2381"/>
        <v>0</v>
      </c>
      <c r="G11741" s="5">
        <f t="shared" si="2382"/>
        <v>1082.6092178872495</v>
      </c>
      <c r="H11741" s="5">
        <f t="shared" si="2383"/>
        <v>10089.675265744674</v>
      </c>
      <c r="I11741" s="5">
        <f t="shared" si="2384"/>
        <v>720</v>
      </c>
      <c r="J11741" s="5">
        <f t="shared" si="2385"/>
        <v>9369.6752657446741</v>
      </c>
      <c r="K11741" s="2">
        <f t="shared" si="2386"/>
        <v>187667.97336362282</v>
      </c>
      <c r="L11741" s="2">
        <f t="shared" si="2387"/>
        <v>209700</v>
      </c>
      <c r="M11741" s="2">
        <f t="shared" si="2388"/>
        <v>32560</v>
      </c>
      <c r="N11741" s="6">
        <f t="shared" si="2389"/>
        <v>0</v>
      </c>
      <c r="O11741" s="2">
        <f t="shared" si="2390"/>
        <v>-30527.973363622819</v>
      </c>
      <c r="P11741" s="2" t="str">
        <f t="shared" si="2391"/>
        <v/>
      </c>
    </row>
    <row r="11742" spans="1:16">
      <c r="A11742" s="6">
        <v>18</v>
      </c>
      <c r="B11742" s="6">
        <v>0</v>
      </c>
      <c r="C11742" s="6">
        <v>20</v>
      </c>
      <c r="D11742" s="6">
        <f t="shared" si="2379"/>
        <v>38</v>
      </c>
      <c r="E11742" s="5">
        <f t="shared" si="2380"/>
        <v>9007.0660478574246</v>
      </c>
      <c r="F11742" s="5">
        <f t="shared" si="2381"/>
        <v>0</v>
      </c>
      <c r="G11742" s="5">
        <f t="shared" si="2382"/>
        <v>1153.8335085377266</v>
      </c>
      <c r="H11742" s="5">
        <f t="shared" si="2383"/>
        <v>10160.89955639515</v>
      </c>
      <c r="I11742" s="5">
        <f t="shared" si="2384"/>
        <v>720</v>
      </c>
      <c r="J11742" s="5">
        <f t="shared" si="2385"/>
        <v>9440.8995563951503</v>
      </c>
      <c r="K11742" s="2">
        <f t="shared" si="2386"/>
        <v>188904.5061874158</v>
      </c>
      <c r="L11742" s="2">
        <f t="shared" si="2387"/>
        <v>212400</v>
      </c>
      <c r="M11742" s="2">
        <f t="shared" si="2388"/>
        <v>33440</v>
      </c>
      <c r="N11742" s="6">
        <f t="shared" si="2389"/>
        <v>0</v>
      </c>
      <c r="O11742" s="2">
        <f t="shared" si="2390"/>
        <v>-29944.506187415798</v>
      </c>
      <c r="P11742" s="2" t="str">
        <f t="shared" si="2391"/>
        <v/>
      </c>
    </row>
    <row r="11743" spans="1:16">
      <c r="A11743" s="6">
        <v>18</v>
      </c>
      <c r="B11743" s="6">
        <v>0</v>
      </c>
      <c r="C11743" s="6">
        <v>21</v>
      </c>
      <c r="D11743" s="6">
        <f t="shared" si="2379"/>
        <v>39</v>
      </c>
      <c r="E11743" s="5">
        <f t="shared" si="2380"/>
        <v>9007.0660478574246</v>
      </c>
      <c r="F11743" s="5">
        <f t="shared" si="2381"/>
        <v>0</v>
      </c>
      <c r="G11743" s="5">
        <f t="shared" si="2382"/>
        <v>1226.6692487641703</v>
      </c>
      <c r="H11743" s="5">
        <f t="shared" si="2383"/>
        <v>10233.735296621595</v>
      </c>
      <c r="I11743" s="5">
        <f t="shared" si="2384"/>
        <v>720</v>
      </c>
      <c r="J11743" s="5">
        <f t="shared" si="2385"/>
        <v>9513.7352966215949</v>
      </c>
      <c r="K11743" s="2">
        <f t="shared" si="2386"/>
        <v>190169.01556634714</v>
      </c>
      <c r="L11743" s="2">
        <f t="shared" si="2387"/>
        <v>215100</v>
      </c>
      <c r="M11743" s="2">
        <f t="shared" si="2388"/>
        <v>34320</v>
      </c>
      <c r="N11743" s="6">
        <f t="shared" si="2389"/>
        <v>0</v>
      </c>
      <c r="O11743" s="2">
        <f t="shared" si="2390"/>
        <v>-29389.015566347138</v>
      </c>
      <c r="P11743" s="2" t="str">
        <f t="shared" si="2391"/>
        <v/>
      </c>
    </row>
    <row r="11744" spans="1:16">
      <c r="A11744" s="6">
        <v>18</v>
      </c>
      <c r="B11744" s="6">
        <v>0</v>
      </c>
      <c r="C11744" s="6">
        <v>22</v>
      </c>
      <c r="D11744" s="6">
        <f t="shared" si="2379"/>
        <v>40</v>
      </c>
      <c r="E11744" s="5">
        <f t="shared" si="2380"/>
        <v>9007.0660478574246</v>
      </c>
      <c r="F11744" s="5">
        <f t="shared" si="2381"/>
        <v>0</v>
      </c>
      <c r="G11744" s="5">
        <f t="shared" si="2382"/>
        <v>1301.1455960105666</v>
      </c>
      <c r="H11744" s="5">
        <f t="shared" si="2383"/>
        <v>10308.211643867991</v>
      </c>
      <c r="I11744" s="5">
        <f t="shared" si="2384"/>
        <v>720</v>
      </c>
      <c r="J11744" s="5">
        <f t="shared" si="2385"/>
        <v>9588.2116438679914</v>
      </c>
      <c r="K11744" s="2">
        <f t="shared" si="2386"/>
        <v>191462.00770604151</v>
      </c>
      <c r="L11744" s="2">
        <f t="shared" si="2387"/>
        <v>217800</v>
      </c>
      <c r="M11744" s="2">
        <f t="shared" si="2388"/>
        <v>35200</v>
      </c>
      <c r="N11744" s="6">
        <f t="shared" si="2389"/>
        <v>0</v>
      </c>
      <c r="O11744" s="2">
        <f t="shared" si="2390"/>
        <v>-28862.007706041506</v>
      </c>
      <c r="P11744" s="2" t="str">
        <f t="shared" si="2391"/>
        <v/>
      </c>
    </row>
    <row r="11745" spans="1:16">
      <c r="A11745" s="6">
        <v>18</v>
      </c>
      <c r="B11745" s="6">
        <v>0</v>
      </c>
      <c r="C11745" s="6">
        <v>23</v>
      </c>
      <c r="D11745" s="6">
        <f t="shared" si="2379"/>
        <v>41</v>
      </c>
      <c r="E11745" s="5">
        <f t="shared" si="2380"/>
        <v>9007.0660478574246</v>
      </c>
      <c r="F11745" s="5">
        <f t="shared" si="2381"/>
        <v>0</v>
      </c>
      <c r="G11745" s="5">
        <f t="shared" si="2382"/>
        <v>1377.292184868003</v>
      </c>
      <c r="H11745" s="5">
        <f t="shared" si="2383"/>
        <v>10384.358232725428</v>
      </c>
      <c r="I11745" s="5">
        <f t="shared" si="2384"/>
        <v>720</v>
      </c>
      <c r="J11745" s="5">
        <f t="shared" si="2385"/>
        <v>9664.358232725428</v>
      </c>
      <c r="K11745" s="2">
        <f t="shared" si="2386"/>
        <v>192783.99709592757</v>
      </c>
      <c r="L11745" s="2">
        <f t="shared" si="2387"/>
        <v>220500</v>
      </c>
      <c r="M11745" s="2">
        <f t="shared" si="2388"/>
        <v>36080</v>
      </c>
      <c r="N11745" s="6">
        <f t="shared" si="2389"/>
        <v>0</v>
      </c>
      <c r="O11745" s="2">
        <f t="shared" si="2390"/>
        <v>-28363.997095927567</v>
      </c>
      <c r="P11745" s="2" t="str">
        <f t="shared" si="2391"/>
        <v/>
      </c>
    </row>
    <row r="11746" spans="1:16">
      <c r="A11746" s="6">
        <v>18</v>
      </c>
      <c r="B11746" s="6">
        <v>0</v>
      </c>
      <c r="C11746" s="6">
        <v>24</v>
      </c>
      <c r="D11746" s="6">
        <f t="shared" si="2379"/>
        <v>42</v>
      </c>
      <c r="E11746" s="5">
        <f t="shared" si="2380"/>
        <v>9007.0660478574246</v>
      </c>
      <c r="F11746" s="5">
        <f t="shared" si="2381"/>
        <v>0</v>
      </c>
      <c r="G11746" s="5">
        <f t="shared" si="2382"/>
        <v>1455.1391344474989</v>
      </c>
      <c r="H11746" s="5">
        <f t="shared" si="2383"/>
        <v>10462.205182304924</v>
      </c>
      <c r="I11746" s="5">
        <f t="shared" si="2384"/>
        <v>720</v>
      </c>
      <c r="J11746" s="5">
        <f t="shared" si="2385"/>
        <v>9742.2051823049242</v>
      </c>
      <c r="K11746" s="2">
        <f t="shared" si="2386"/>
        <v>194135.50663723826</v>
      </c>
      <c r="L11746" s="2">
        <f t="shared" si="2387"/>
        <v>223200</v>
      </c>
      <c r="M11746" s="2">
        <f t="shared" si="2388"/>
        <v>36960</v>
      </c>
      <c r="N11746" s="6">
        <f t="shared" si="2389"/>
        <v>0</v>
      </c>
      <c r="O11746" s="2">
        <f t="shared" si="2390"/>
        <v>-27895.506637238257</v>
      </c>
      <c r="P11746" s="2" t="str">
        <f t="shared" si="2391"/>
        <v/>
      </c>
    </row>
    <row r="11747" spans="1:16">
      <c r="A11747" s="6">
        <v>18</v>
      </c>
      <c r="B11747" s="6">
        <v>0</v>
      </c>
      <c r="C11747" s="6">
        <v>25</v>
      </c>
      <c r="D11747" s="6">
        <f t="shared" si="2379"/>
        <v>43</v>
      </c>
      <c r="E11747" s="5">
        <f t="shared" si="2380"/>
        <v>9007.0660478574246</v>
      </c>
      <c r="F11747" s="5">
        <f t="shared" si="2381"/>
        <v>0</v>
      </c>
      <c r="G11747" s="5">
        <f t="shared" si="2382"/>
        <v>1534.7170558625965</v>
      </c>
      <c r="H11747" s="5">
        <f t="shared" si="2383"/>
        <v>10541.783103720021</v>
      </c>
      <c r="I11747" s="5">
        <f t="shared" si="2384"/>
        <v>720</v>
      </c>
      <c r="J11747" s="5">
        <f t="shared" si="2385"/>
        <v>9821.7831037200212</v>
      </c>
      <c r="K11747" s="2">
        <f t="shared" si="2386"/>
        <v>195517.06777291704</v>
      </c>
      <c r="L11747" s="2">
        <f t="shared" si="2387"/>
        <v>225900</v>
      </c>
      <c r="M11747" s="2">
        <f t="shared" si="2388"/>
        <v>37840</v>
      </c>
      <c r="N11747" s="6">
        <f t="shared" si="2389"/>
        <v>0</v>
      </c>
      <c r="O11747" s="2">
        <f t="shared" si="2390"/>
        <v>-27457.067772917042</v>
      </c>
      <c r="P11747" s="2" t="str">
        <f t="shared" si="2391"/>
        <v/>
      </c>
    </row>
    <row r="11748" spans="1:16">
      <c r="A11748" s="6">
        <v>18</v>
      </c>
      <c r="B11748" s="6">
        <v>0</v>
      </c>
      <c r="C11748" s="6">
        <v>26</v>
      </c>
      <c r="D11748" s="6">
        <f t="shared" si="2379"/>
        <v>44</v>
      </c>
      <c r="E11748" s="5">
        <f t="shared" si="2380"/>
        <v>9007.0660478574246</v>
      </c>
      <c r="F11748" s="5">
        <f t="shared" si="2381"/>
        <v>0</v>
      </c>
      <c r="G11748" s="5">
        <f t="shared" si="2382"/>
        <v>1616.0570598233144</v>
      </c>
      <c r="H11748" s="5">
        <f t="shared" si="2383"/>
        <v>10623.123107680738</v>
      </c>
      <c r="I11748" s="5">
        <f t="shared" si="2384"/>
        <v>720</v>
      </c>
      <c r="J11748" s="5">
        <f t="shared" si="2385"/>
        <v>9903.123107680738</v>
      </c>
      <c r="K11748" s="2">
        <f t="shared" si="2386"/>
        <v>196929.22061945725</v>
      </c>
      <c r="L11748" s="2">
        <f t="shared" si="2387"/>
        <v>228600</v>
      </c>
      <c r="M11748" s="2">
        <f t="shared" si="2388"/>
        <v>38720</v>
      </c>
      <c r="N11748" s="6">
        <f t="shared" si="2389"/>
        <v>0</v>
      </c>
      <c r="O11748" s="2">
        <f t="shared" si="2390"/>
        <v>-27049.22061945725</v>
      </c>
      <c r="P11748" s="2" t="str">
        <f t="shared" si="2391"/>
        <v/>
      </c>
    </row>
    <row r="11749" spans="1:16">
      <c r="A11749" s="6">
        <v>18</v>
      </c>
      <c r="B11749" s="6">
        <v>0</v>
      </c>
      <c r="C11749" s="6">
        <v>27</v>
      </c>
      <c r="D11749" s="6">
        <f t="shared" si="2379"/>
        <v>45</v>
      </c>
      <c r="E11749" s="5">
        <f t="shared" si="2380"/>
        <v>9007.0660478574246</v>
      </c>
      <c r="F11749" s="5">
        <f t="shared" si="2381"/>
        <v>0</v>
      </c>
      <c r="G11749" s="5">
        <f t="shared" si="2382"/>
        <v>1699.1907643430709</v>
      </c>
      <c r="H11749" s="5">
        <f t="shared" si="2383"/>
        <v>10706.256812200496</v>
      </c>
      <c r="I11749" s="5">
        <f t="shared" si="2384"/>
        <v>720</v>
      </c>
      <c r="J11749" s="5">
        <f t="shared" si="2385"/>
        <v>9986.2568122004959</v>
      </c>
      <c r="K11749" s="2">
        <f t="shared" si="2386"/>
        <v>198372.51410070306</v>
      </c>
      <c r="L11749" s="2">
        <f t="shared" si="2387"/>
        <v>231300</v>
      </c>
      <c r="M11749" s="2">
        <f t="shared" si="2388"/>
        <v>39600</v>
      </c>
      <c r="N11749" s="6">
        <f t="shared" si="2389"/>
        <v>0</v>
      </c>
      <c r="O11749" s="2">
        <f t="shared" si="2390"/>
        <v>-26672.514100703062</v>
      </c>
      <c r="P11749" s="2" t="str">
        <f t="shared" si="2391"/>
        <v/>
      </c>
    </row>
    <row r="11750" spans="1:16">
      <c r="A11750" s="6">
        <v>18</v>
      </c>
      <c r="B11750" s="6">
        <v>0</v>
      </c>
      <c r="C11750" s="6">
        <v>28</v>
      </c>
      <c r="D11750" s="6">
        <f t="shared" si="2379"/>
        <v>46</v>
      </c>
      <c r="E11750" s="5">
        <f t="shared" si="2380"/>
        <v>9007.0660478574246</v>
      </c>
      <c r="F11750" s="5">
        <f t="shared" si="2381"/>
        <v>0</v>
      </c>
      <c r="G11750" s="5">
        <f t="shared" si="2382"/>
        <v>1784.1503025602246</v>
      </c>
      <c r="H11750" s="5">
        <f t="shared" si="2383"/>
        <v>10791.21635041765</v>
      </c>
      <c r="I11750" s="5">
        <f t="shared" si="2384"/>
        <v>720</v>
      </c>
      <c r="J11750" s="5">
        <f t="shared" si="2385"/>
        <v>10071.21635041765</v>
      </c>
      <c r="K11750" s="2">
        <f t="shared" si="2386"/>
        <v>199847.50608363975</v>
      </c>
      <c r="L11750" s="2">
        <f t="shared" si="2387"/>
        <v>234000</v>
      </c>
      <c r="M11750" s="2">
        <f t="shared" si="2388"/>
        <v>40480</v>
      </c>
      <c r="N11750" s="6">
        <f t="shared" si="2389"/>
        <v>0</v>
      </c>
      <c r="O11750" s="2">
        <f t="shared" si="2390"/>
        <v>-26327.506083639746</v>
      </c>
      <c r="P11750" s="2" t="str">
        <f t="shared" si="2391"/>
        <v/>
      </c>
    </row>
    <row r="11751" spans="1:16">
      <c r="A11751" s="6">
        <v>18</v>
      </c>
      <c r="B11751" s="6">
        <v>0</v>
      </c>
      <c r="C11751" s="6">
        <v>29</v>
      </c>
      <c r="D11751" s="6">
        <f t="shared" si="2379"/>
        <v>47</v>
      </c>
      <c r="E11751" s="5">
        <f t="shared" si="2380"/>
        <v>9007.0660478574246</v>
      </c>
      <c r="F11751" s="5">
        <f t="shared" si="2381"/>
        <v>0</v>
      </c>
      <c r="G11751" s="5">
        <f t="shared" si="2382"/>
        <v>1870.9683306758782</v>
      </c>
      <c r="H11751" s="5">
        <f t="shared" si="2383"/>
        <v>10878.034378533303</v>
      </c>
      <c r="I11751" s="5">
        <f t="shared" si="2384"/>
        <v>720</v>
      </c>
      <c r="J11751" s="5">
        <f t="shared" si="2385"/>
        <v>10158.034378533303</v>
      </c>
      <c r="K11751" s="2">
        <f t="shared" si="2386"/>
        <v>201354.76351620315</v>
      </c>
      <c r="L11751" s="2">
        <f t="shared" si="2387"/>
        <v>236700</v>
      </c>
      <c r="M11751" s="2">
        <f t="shared" si="2388"/>
        <v>41360</v>
      </c>
      <c r="N11751" s="6">
        <f t="shared" si="2389"/>
        <v>0</v>
      </c>
      <c r="O11751" s="2">
        <f t="shared" si="2390"/>
        <v>-26014.763516203151</v>
      </c>
      <c r="P11751" s="2" t="str">
        <f t="shared" si="2391"/>
        <v/>
      </c>
    </row>
    <row r="11752" spans="1:16">
      <c r="A11752" s="6">
        <v>18</v>
      </c>
      <c r="B11752" s="6">
        <v>0</v>
      </c>
      <c r="C11752" s="6">
        <v>30</v>
      </c>
      <c r="D11752" s="6">
        <f t="shared" si="2379"/>
        <v>48</v>
      </c>
      <c r="E11752" s="5">
        <f t="shared" si="2380"/>
        <v>9007.0660478574246</v>
      </c>
      <c r="F11752" s="5">
        <f t="shared" si="2381"/>
        <v>0</v>
      </c>
      <c r="G11752" s="5">
        <f t="shared" si="2382"/>
        <v>1959.6780360096488</v>
      </c>
      <c r="H11752" s="5">
        <f t="shared" si="2383"/>
        <v>10966.744083867074</v>
      </c>
      <c r="I11752" s="5">
        <f t="shared" si="2384"/>
        <v>720</v>
      </c>
      <c r="J11752" s="5">
        <f t="shared" si="2385"/>
        <v>10246.744083867074</v>
      </c>
      <c r="K11752" s="2">
        <f t="shared" si="2386"/>
        <v>202894.8625671367</v>
      </c>
      <c r="L11752" s="2">
        <f t="shared" si="2387"/>
        <v>239400</v>
      </c>
      <c r="M11752" s="2">
        <f t="shared" si="2388"/>
        <v>42240</v>
      </c>
      <c r="N11752" s="6">
        <f t="shared" si="2389"/>
        <v>0</v>
      </c>
      <c r="O11752" s="2">
        <f t="shared" si="2390"/>
        <v>-25734.862567136704</v>
      </c>
      <c r="P11752" s="2" t="str">
        <f t="shared" si="2391"/>
        <v/>
      </c>
    </row>
    <row r="11753" spans="1:16">
      <c r="A11753" s="6">
        <v>18</v>
      </c>
      <c r="B11753" s="6">
        <v>1</v>
      </c>
      <c r="C11753" s="6">
        <v>0</v>
      </c>
      <c r="D11753" s="6">
        <f t="shared" si="2379"/>
        <v>19</v>
      </c>
      <c r="E11753" s="5">
        <f t="shared" si="2380"/>
        <v>9007.0660478574246</v>
      </c>
      <c r="F11753" s="5">
        <f t="shared" si="2381"/>
        <v>30.749999999999996</v>
      </c>
      <c r="G11753" s="5">
        <f t="shared" si="2382"/>
        <v>0</v>
      </c>
      <c r="H11753" s="5">
        <f t="shared" si="2383"/>
        <v>9037.8160478574246</v>
      </c>
      <c r="I11753" s="5">
        <f t="shared" si="2384"/>
        <v>720</v>
      </c>
      <c r="J11753" s="5">
        <f t="shared" si="2385"/>
        <v>8317.8160478574246</v>
      </c>
      <c r="K11753" s="2">
        <f t="shared" si="2386"/>
        <v>169406.52860863585</v>
      </c>
      <c r="L11753" s="2">
        <f t="shared" si="2387"/>
        <v>160494</v>
      </c>
      <c r="M11753" s="2">
        <f t="shared" si="2388"/>
        <v>16280</v>
      </c>
      <c r="N11753" s="6">
        <f t="shared" si="2389"/>
        <v>0</v>
      </c>
      <c r="O11753" s="2">
        <f t="shared" si="2390"/>
        <v>-45192.528608635854</v>
      </c>
      <c r="P11753" s="2" t="str">
        <f t="shared" si="2391"/>
        <v/>
      </c>
    </row>
    <row r="11754" spans="1:16">
      <c r="A11754" s="6">
        <v>18</v>
      </c>
      <c r="B11754" s="6">
        <v>1</v>
      </c>
      <c r="C11754" s="6">
        <v>1</v>
      </c>
      <c r="D11754" s="6">
        <f t="shared" si="2379"/>
        <v>20</v>
      </c>
      <c r="E11754" s="5">
        <f t="shared" si="2380"/>
        <v>9007.0660478574246</v>
      </c>
      <c r="F11754" s="5">
        <f t="shared" si="2381"/>
        <v>30.749999999999996</v>
      </c>
      <c r="G11754" s="5">
        <f t="shared" si="2382"/>
        <v>45.5625</v>
      </c>
      <c r="H11754" s="5">
        <f t="shared" si="2383"/>
        <v>9083.3785478574246</v>
      </c>
      <c r="I11754" s="5">
        <f t="shared" si="2384"/>
        <v>720</v>
      </c>
      <c r="J11754" s="5">
        <f t="shared" si="2385"/>
        <v>8363.3785478574246</v>
      </c>
      <c r="K11754" s="2">
        <f t="shared" si="2386"/>
        <v>170197.54423363585</v>
      </c>
      <c r="L11754" s="2">
        <f t="shared" si="2387"/>
        <v>163194</v>
      </c>
      <c r="M11754" s="2">
        <f t="shared" si="2388"/>
        <v>17160</v>
      </c>
      <c r="N11754" s="6">
        <f t="shared" si="2389"/>
        <v>0</v>
      </c>
      <c r="O11754" s="2">
        <f t="shared" si="2390"/>
        <v>-44163.544233635854</v>
      </c>
      <c r="P11754" s="2" t="str">
        <f t="shared" si="2391"/>
        <v/>
      </c>
    </row>
    <row r="11755" spans="1:16">
      <c r="A11755" s="6">
        <v>18</v>
      </c>
      <c r="B11755" s="6">
        <v>1</v>
      </c>
      <c r="C11755" s="6">
        <v>2</v>
      </c>
      <c r="D11755" s="6">
        <f t="shared" si="2379"/>
        <v>21</v>
      </c>
      <c r="E11755" s="5">
        <f t="shared" si="2380"/>
        <v>9007.0660478574246</v>
      </c>
      <c r="F11755" s="5">
        <f t="shared" si="2381"/>
        <v>30.749999999999996</v>
      </c>
      <c r="G11755" s="5">
        <f t="shared" si="2382"/>
        <v>92.264062499999994</v>
      </c>
      <c r="H11755" s="5">
        <f t="shared" si="2383"/>
        <v>9130.0801103574249</v>
      </c>
      <c r="I11755" s="5">
        <f t="shared" si="2384"/>
        <v>720</v>
      </c>
      <c r="J11755" s="5">
        <f t="shared" si="2385"/>
        <v>8410.0801103574249</v>
      </c>
      <c r="K11755" s="2">
        <f t="shared" si="2386"/>
        <v>171008.33524926085</v>
      </c>
      <c r="L11755" s="2">
        <f t="shared" si="2387"/>
        <v>165894</v>
      </c>
      <c r="M11755" s="2">
        <f t="shared" si="2388"/>
        <v>18040</v>
      </c>
      <c r="N11755" s="6">
        <f t="shared" si="2389"/>
        <v>0</v>
      </c>
      <c r="O11755" s="2">
        <f t="shared" si="2390"/>
        <v>-43154.335249260854</v>
      </c>
      <c r="P11755" s="2" t="str">
        <f t="shared" si="2391"/>
        <v/>
      </c>
    </row>
    <row r="11756" spans="1:16">
      <c r="A11756" s="6">
        <v>18</v>
      </c>
      <c r="B11756" s="6">
        <v>1</v>
      </c>
      <c r="C11756" s="6">
        <v>3</v>
      </c>
      <c r="D11756" s="6">
        <f t="shared" si="2379"/>
        <v>22</v>
      </c>
      <c r="E11756" s="5">
        <f t="shared" si="2380"/>
        <v>9007.0660478574246</v>
      </c>
      <c r="F11756" s="5">
        <f t="shared" si="2381"/>
        <v>30.749999999999996</v>
      </c>
      <c r="G11756" s="5">
        <f t="shared" si="2382"/>
        <v>140.12604492187498</v>
      </c>
      <c r="H11756" s="5">
        <f t="shared" si="2383"/>
        <v>9177.9420927792999</v>
      </c>
      <c r="I11756" s="5">
        <f t="shared" si="2384"/>
        <v>720</v>
      </c>
      <c r="J11756" s="5">
        <f t="shared" si="2385"/>
        <v>8457.9420927792999</v>
      </c>
      <c r="K11756" s="2">
        <f t="shared" si="2386"/>
        <v>171839.27244408507</v>
      </c>
      <c r="L11756" s="2">
        <f t="shared" si="2387"/>
        <v>168594</v>
      </c>
      <c r="M11756" s="2">
        <f t="shared" si="2388"/>
        <v>18920</v>
      </c>
      <c r="N11756" s="6">
        <f t="shared" si="2389"/>
        <v>0</v>
      </c>
      <c r="O11756" s="2">
        <f t="shared" si="2390"/>
        <v>-42165.272444085072</v>
      </c>
      <c r="P11756" s="2" t="str">
        <f t="shared" si="2391"/>
        <v/>
      </c>
    </row>
    <row r="11757" spans="1:16">
      <c r="A11757" s="6">
        <v>18</v>
      </c>
      <c r="B11757" s="6">
        <v>1</v>
      </c>
      <c r="C11757" s="6">
        <v>4</v>
      </c>
      <c r="D11757" s="6">
        <f t="shared" si="2379"/>
        <v>23</v>
      </c>
      <c r="E11757" s="5">
        <f t="shared" si="2380"/>
        <v>9007.0660478574246</v>
      </c>
      <c r="F11757" s="5">
        <f t="shared" si="2381"/>
        <v>30.749999999999996</v>
      </c>
      <c r="G11757" s="5">
        <f t="shared" si="2382"/>
        <v>189.17016064453125</v>
      </c>
      <c r="H11757" s="5">
        <f t="shared" si="2383"/>
        <v>9226.9862085019558</v>
      </c>
      <c r="I11757" s="5">
        <f t="shared" si="2384"/>
        <v>720</v>
      </c>
      <c r="J11757" s="5">
        <f t="shared" si="2385"/>
        <v>8506.9862085019558</v>
      </c>
      <c r="K11757" s="2">
        <f t="shared" si="2386"/>
        <v>172690.7327864923</v>
      </c>
      <c r="L11757" s="2">
        <f t="shared" si="2387"/>
        <v>171294</v>
      </c>
      <c r="M11757" s="2">
        <f t="shared" si="2388"/>
        <v>19800</v>
      </c>
      <c r="N11757" s="6">
        <f t="shared" si="2389"/>
        <v>0</v>
      </c>
      <c r="O11757" s="2">
        <f t="shared" si="2390"/>
        <v>-41196.732786492299</v>
      </c>
      <c r="P11757" s="2" t="str">
        <f t="shared" si="2391"/>
        <v/>
      </c>
    </row>
    <row r="11758" spans="1:16">
      <c r="A11758" s="6">
        <v>18</v>
      </c>
      <c r="B11758" s="6">
        <v>1</v>
      </c>
      <c r="C11758" s="6">
        <v>5</v>
      </c>
      <c r="D11758" s="6">
        <f t="shared" si="2379"/>
        <v>24</v>
      </c>
      <c r="E11758" s="5">
        <f t="shared" si="2380"/>
        <v>9007.0660478574246</v>
      </c>
      <c r="F11758" s="5">
        <f t="shared" si="2381"/>
        <v>30.749999999999996</v>
      </c>
      <c r="G11758" s="5">
        <f t="shared" si="2382"/>
        <v>239.41848456573481</v>
      </c>
      <c r="H11758" s="5">
        <f t="shared" si="2383"/>
        <v>9277.2345324231592</v>
      </c>
      <c r="I11758" s="5">
        <f t="shared" si="2384"/>
        <v>720</v>
      </c>
      <c r="J11758" s="5">
        <f t="shared" si="2385"/>
        <v>8557.2345324231592</v>
      </c>
      <c r="K11758" s="2">
        <f t="shared" si="2386"/>
        <v>173563.09952123539</v>
      </c>
      <c r="L11758" s="2">
        <f t="shared" si="2387"/>
        <v>173994</v>
      </c>
      <c r="M11758" s="2">
        <f t="shared" si="2388"/>
        <v>20680</v>
      </c>
      <c r="N11758" s="6">
        <f t="shared" si="2389"/>
        <v>0</v>
      </c>
      <c r="O11758" s="2">
        <f t="shared" si="2390"/>
        <v>-40249.099521235388</v>
      </c>
      <c r="P11758" s="2" t="str">
        <f t="shared" si="2391"/>
        <v/>
      </c>
    </row>
    <row r="11759" spans="1:16">
      <c r="A11759" s="6">
        <v>18</v>
      </c>
      <c r="B11759" s="6">
        <v>1</v>
      </c>
      <c r="C11759" s="6">
        <v>6</v>
      </c>
      <c r="D11759" s="6">
        <f t="shared" si="2379"/>
        <v>25</v>
      </c>
      <c r="E11759" s="5">
        <f t="shared" si="2380"/>
        <v>9007.0660478574246</v>
      </c>
      <c r="F11759" s="5">
        <f t="shared" si="2381"/>
        <v>30.749999999999996</v>
      </c>
      <c r="G11759" s="5">
        <f t="shared" si="2382"/>
        <v>290.89345874736784</v>
      </c>
      <c r="H11759" s="5">
        <f t="shared" si="2383"/>
        <v>9328.7095066047932</v>
      </c>
      <c r="I11759" s="5">
        <f t="shared" si="2384"/>
        <v>720</v>
      </c>
      <c r="J11759" s="5">
        <f t="shared" si="2385"/>
        <v>8608.7095066047932</v>
      </c>
      <c r="K11759" s="2">
        <f t="shared" si="2386"/>
        <v>174456.76226744431</v>
      </c>
      <c r="L11759" s="2">
        <f t="shared" si="2387"/>
        <v>176694</v>
      </c>
      <c r="M11759" s="2">
        <f t="shared" si="2388"/>
        <v>21560</v>
      </c>
      <c r="N11759" s="6">
        <f t="shared" si="2389"/>
        <v>0</v>
      </c>
      <c r="O11759" s="2">
        <f t="shared" si="2390"/>
        <v>-39322.762267444312</v>
      </c>
      <c r="P11759" s="2" t="str">
        <f t="shared" si="2391"/>
        <v/>
      </c>
    </row>
    <row r="11760" spans="1:16">
      <c r="A11760" s="6">
        <v>18</v>
      </c>
      <c r="B11760" s="6">
        <v>1</v>
      </c>
      <c r="C11760" s="6">
        <v>7</v>
      </c>
      <c r="D11760" s="6">
        <f t="shared" si="2379"/>
        <v>26</v>
      </c>
      <c r="E11760" s="5">
        <f t="shared" si="2380"/>
        <v>9007.0660478574246</v>
      </c>
      <c r="F11760" s="5">
        <f t="shared" si="2381"/>
        <v>30.749999999999996</v>
      </c>
      <c r="G11760" s="5">
        <f t="shared" si="2382"/>
        <v>343.61789814532818</v>
      </c>
      <c r="H11760" s="5">
        <f t="shared" si="2383"/>
        <v>9381.4339460027531</v>
      </c>
      <c r="I11760" s="5">
        <f t="shared" si="2384"/>
        <v>720</v>
      </c>
      <c r="J11760" s="5">
        <f t="shared" si="2385"/>
        <v>8661.4339460027531</v>
      </c>
      <c r="K11760" s="2">
        <f t="shared" si="2386"/>
        <v>175372.11711810334</v>
      </c>
      <c r="L11760" s="2">
        <f t="shared" si="2387"/>
        <v>179394</v>
      </c>
      <c r="M11760" s="2">
        <f t="shared" si="2388"/>
        <v>22440</v>
      </c>
      <c r="N11760" s="6">
        <f t="shared" si="2389"/>
        <v>0</v>
      </c>
      <c r="O11760" s="2">
        <f t="shared" si="2390"/>
        <v>-38418.117118103342</v>
      </c>
      <c r="P11760" s="2" t="str">
        <f t="shared" si="2391"/>
        <v/>
      </c>
    </row>
    <row r="11761" spans="1:16">
      <c r="A11761" s="6">
        <v>18</v>
      </c>
      <c r="B11761" s="6">
        <v>1</v>
      </c>
      <c r="C11761" s="6">
        <v>8</v>
      </c>
      <c r="D11761" s="6">
        <f t="shared" si="2379"/>
        <v>27</v>
      </c>
      <c r="E11761" s="5">
        <f t="shared" si="2380"/>
        <v>9007.0660478574246</v>
      </c>
      <c r="F11761" s="5">
        <f t="shared" si="2381"/>
        <v>30.749999999999996</v>
      </c>
      <c r="G11761" s="5">
        <f t="shared" si="2382"/>
        <v>397.61499642530839</v>
      </c>
      <c r="H11761" s="5">
        <f t="shared" si="2383"/>
        <v>9435.4310442827336</v>
      </c>
      <c r="I11761" s="5">
        <f t="shared" si="2384"/>
        <v>720</v>
      </c>
      <c r="J11761" s="5">
        <f t="shared" si="2385"/>
        <v>8715.4310442827336</v>
      </c>
      <c r="K11761" s="2">
        <f t="shared" si="2386"/>
        <v>176309.56674101969</v>
      </c>
      <c r="L11761" s="2">
        <f t="shared" si="2387"/>
        <v>182094</v>
      </c>
      <c r="M11761" s="2">
        <f t="shared" si="2388"/>
        <v>23320</v>
      </c>
      <c r="N11761" s="6">
        <f t="shared" si="2389"/>
        <v>0</v>
      </c>
      <c r="O11761" s="2">
        <f t="shared" si="2390"/>
        <v>-37535.566741019691</v>
      </c>
      <c r="P11761" s="2" t="str">
        <f t="shared" si="2391"/>
        <v/>
      </c>
    </row>
    <row r="11762" spans="1:16">
      <c r="A11762" s="6">
        <v>18</v>
      </c>
      <c r="B11762" s="6">
        <v>1</v>
      </c>
      <c r="C11762" s="6">
        <v>9</v>
      </c>
      <c r="D11762" s="6">
        <f t="shared" si="2379"/>
        <v>28</v>
      </c>
      <c r="E11762" s="5">
        <f t="shared" si="2380"/>
        <v>9007.0660478574246</v>
      </c>
      <c r="F11762" s="5">
        <f t="shared" si="2381"/>
        <v>30.749999999999996</v>
      </c>
      <c r="G11762" s="5">
        <f t="shared" si="2382"/>
        <v>452.90833186570285</v>
      </c>
      <c r="H11762" s="5">
        <f t="shared" si="2383"/>
        <v>9490.7243797231276</v>
      </c>
      <c r="I11762" s="5">
        <f t="shared" si="2384"/>
        <v>720</v>
      </c>
      <c r="J11762" s="5">
        <f t="shared" si="2385"/>
        <v>8770.7243797231276</v>
      </c>
      <c r="K11762" s="2">
        <f t="shared" si="2386"/>
        <v>177269.52048130429</v>
      </c>
      <c r="L11762" s="2">
        <f t="shared" si="2387"/>
        <v>184794</v>
      </c>
      <c r="M11762" s="2">
        <f t="shared" si="2388"/>
        <v>24200</v>
      </c>
      <c r="N11762" s="6">
        <f t="shared" si="2389"/>
        <v>0</v>
      </c>
      <c r="O11762" s="2">
        <f t="shared" si="2390"/>
        <v>-36675.520481304295</v>
      </c>
      <c r="P11762" s="2" t="str">
        <f t="shared" si="2391"/>
        <v/>
      </c>
    </row>
    <row r="11763" spans="1:16">
      <c r="A11763" s="6">
        <v>18</v>
      </c>
      <c r="B11763" s="6">
        <v>1</v>
      </c>
      <c r="C11763" s="6">
        <v>10</v>
      </c>
      <c r="D11763" s="6">
        <f t="shared" si="2379"/>
        <v>29</v>
      </c>
      <c r="E11763" s="5">
        <f t="shared" si="2380"/>
        <v>9007.0660478574246</v>
      </c>
      <c r="F11763" s="5">
        <f t="shared" si="2381"/>
        <v>30.749999999999996</v>
      </c>
      <c r="G11763" s="5">
        <f t="shared" si="2382"/>
        <v>509.52187334891573</v>
      </c>
      <c r="H11763" s="5">
        <f t="shared" si="2383"/>
        <v>9547.337921206341</v>
      </c>
      <c r="I11763" s="5">
        <f t="shared" si="2384"/>
        <v>720</v>
      </c>
      <c r="J11763" s="5">
        <f t="shared" si="2385"/>
        <v>8827.337921206341</v>
      </c>
      <c r="K11763" s="2">
        <f t="shared" si="2386"/>
        <v>178252.39446538786</v>
      </c>
      <c r="L11763" s="2">
        <f t="shared" si="2387"/>
        <v>187494</v>
      </c>
      <c r="M11763" s="2">
        <f t="shared" si="2388"/>
        <v>25080</v>
      </c>
      <c r="N11763" s="6">
        <f t="shared" si="2389"/>
        <v>0</v>
      </c>
      <c r="O11763" s="2">
        <f t="shared" si="2390"/>
        <v>-35838.394465387857</v>
      </c>
      <c r="P11763" s="2" t="str">
        <f t="shared" si="2391"/>
        <v/>
      </c>
    </row>
    <row r="11764" spans="1:16">
      <c r="A11764" s="6">
        <v>18</v>
      </c>
      <c r="B11764" s="6">
        <v>1</v>
      </c>
      <c r="C11764" s="6">
        <v>11</v>
      </c>
      <c r="D11764" s="6">
        <f t="shared" si="2379"/>
        <v>30</v>
      </c>
      <c r="E11764" s="5">
        <f t="shared" si="2380"/>
        <v>9007.0660478574246</v>
      </c>
      <c r="F11764" s="5">
        <f t="shared" si="2381"/>
        <v>30.749999999999996</v>
      </c>
      <c r="G11764" s="5">
        <f t="shared" si="2382"/>
        <v>567.47998644235474</v>
      </c>
      <c r="H11764" s="5">
        <f t="shared" si="2383"/>
        <v>9605.2960342997794</v>
      </c>
      <c r="I11764" s="5">
        <f t="shared" si="2384"/>
        <v>720</v>
      </c>
      <c r="J11764" s="5">
        <f t="shared" si="2385"/>
        <v>8885.2960342997794</v>
      </c>
      <c r="K11764" s="2">
        <f t="shared" si="2386"/>
        <v>179258.61170659339</v>
      </c>
      <c r="L11764" s="2">
        <f t="shared" si="2387"/>
        <v>190194</v>
      </c>
      <c r="M11764" s="2">
        <f t="shared" si="2388"/>
        <v>25960</v>
      </c>
      <c r="N11764" s="6">
        <f t="shared" si="2389"/>
        <v>0</v>
      </c>
      <c r="O11764" s="2">
        <f t="shared" si="2390"/>
        <v>-35024.611706593394</v>
      </c>
      <c r="P11764" s="2" t="str">
        <f t="shared" si="2391"/>
        <v/>
      </c>
    </row>
    <row r="11765" spans="1:16">
      <c r="A11765" s="6">
        <v>18</v>
      </c>
      <c r="B11765" s="6">
        <v>1</v>
      </c>
      <c r="C11765" s="6">
        <v>12</v>
      </c>
      <c r="D11765" s="6">
        <f t="shared" si="2379"/>
        <v>31</v>
      </c>
      <c r="E11765" s="5">
        <f t="shared" si="2380"/>
        <v>9007.0660478574246</v>
      </c>
      <c r="F11765" s="5">
        <f t="shared" si="2381"/>
        <v>30.749999999999996</v>
      </c>
      <c r="G11765" s="5">
        <f t="shared" si="2382"/>
        <v>626.80743957041921</v>
      </c>
      <c r="H11765" s="5">
        <f t="shared" si="2383"/>
        <v>9664.6234874278434</v>
      </c>
      <c r="I11765" s="5">
        <f t="shared" si="2384"/>
        <v>720</v>
      </c>
      <c r="J11765" s="5">
        <f t="shared" si="2385"/>
        <v>8944.6234874278434</v>
      </c>
      <c r="K11765" s="2">
        <f t="shared" si="2386"/>
        <v>180288.60221228894</v>
      </c>
      <c r="L11765" s="2">
        <f t="shared" si="2387"/>
        <v>192894</v>
      </c>
      <c r="M11765" s="2">
        <f t="shared" si="2388"/>
        <v>26840</v>
      </c>
      <c r="N11765" s="6">
        <f t="shared" si="2389"/>
        <v>0</v>
      </c>
      <c r="O11765" s="2">
        <f t="shared" si="2390"/>
        <v>-34234.602212288941</v>
      </c>
      <c r="P11765" s="2" t="str">
        <f t="shared" si="2391"/>
        <v/>
      </c>
    </row>
    <row r="11766" spans="1:16">
      <c r="A11766" s="6">
        <v>18</v>
      </c>
      <c r="B11766" s="6">
        <v>1</v>
      </c>
      <c r="C11766" s="6">
        <v>13</v>
      </c>
      <c r="D11766" s="6">
        <f t="shared" si="2379"/>
        <v>32</v>
      </c>
      <c r="E11766" s="5">
        <f t="shared" si="2380"/>
        <v>9007.0660478574246</v>
      </c>
      <c r="F11766" s="5">
        <f t="shared" si="2381"/>
        <v>30.749999999999996</v>
      </c>
      <c r="G11766" s="5">
        <f t="shared" si="2382"/>
        <v>687.52941027880343</v>
      </c>
      <c r="H11766" s="5">
        <f t="shared" si="2383"/>
        <v>9725.3454581362275</v>
      </c>
      <c r="I11766" s="5">
        <f t="shared" si="2384"/>
        <v>720</v>
      </c>
      <c r="J11766" s="5">
        <f t="shared" si="2385"/>
        <v>9005.3454581362275</v>
      </c>
      <c r="K11766" s="2">
        <f t="shared" si="2386"/>
        <v>181342.80309264283</v>
      </c>
      <c r="L11766" s="2">
        <f t="shared" si="2387"/>
        <v>195594</v>
      </c>
      <c r="M11766" s="2">
        <f t="shared" si="2388"/>
        <v>27720</v>
      </c>
      <c r="N11766" s="6">
        <f t="shared" si="2389"/>
        <v>0</v>
      </c>
      <c r="O11766" s="2">
        <f t="shared" si="2390"/>
        <v>-33468.803092642833</v>
      </c>
      <c r="P11766" s="2" t="str">
        <f t="shared" si="2391"/>
        <v/>
      </c>
    </row>
    <row r="11767" spans="1:16">
      <c r="A11767" s="6">
        <v>18</v>
      </c>
      <c r="B11767" s="6">
        <v>1</v>
      </c>
      <c r="C11767" s="6">
        <v>14</v>
      </c>
      <c r="D11767" s="6">
        <f t="shared" si="2379"/>
        <v>33</v>
      </c>
      <c r="E11767" s="5">
        <f t="shared" si="2380"/>
        <v>9007.0660478574246</v>
      </c>
      <c r="F11767" s="5">
        <f t="shared" si="2381"/>
        <v>30.749999999999996</v>
      </c>
      <c r="G11767" s="5">
        <f t="shared" si="2382"/>
        <v>749.67149159246469</v>
      </c>
      <c r="H11767" s="5">
        <f t="shared" si="2383"/>
        <v>9787.4875394498886</v>
      </c>
      <c r="I11767" s="5">
        <f t="shared" si="2384"/>
        <v>720</v>
      </c>
      <c r="J11767" s="5">
        <f t="shared" si="2385"/>
        <v>9067.4875394498886</v>
      </c>
      <c r="K11767" s="2">
        <f t="shared" si="2386"/>
        <v>182421.65867100502</v>
      </c>
      <c r="L11767" s="2">
        <f t="shared" si="2387"/>
        <v>198294</v>
      </c>
      <c r="M11767" s="2">
        <f t="shared" si="2388"/>
        <v>28600</v>
      </c>
      <c r="N11767" s="6">
        <f t="shared" si="2389"/>
        <v>0</v>
      </c>
      <c r="O11767" s="2">
        <f t="shared" si="2390"/>
        <v>-32727.658671005018</v>
      </c>
      <c r="P11767" s="2" t="str">
        <f t="shared" si="2391"/>
        <v/>
      </c>
    </row>
    <row r="11768" spans="1:16">
      <c r="A11768" s="6">
        <v>18</v>
      </c>
      <c r="B11768" s="6">
        <v>1</v>
      </c>
      <c r="C11768" s="6">
        <v>15</v>
      </c>
      <c r="D11768" s="6">
        <f t="shared" si="2379"/>
        <v>34</v>
      </c>
      <c r="E11768" s="5">
        <f t="shared" si="2380"/>
        <v>9007.0660478574246</v>
      </c>
      <c r="F11768" s="5">
        <f t="shared" si="2381"/>
        <v>30.749999999999996</v>
      </c>
      <c r="G11768" s="5">
        <f t="shared" si="2382"/>
        <v>813.25969846861108</v>
      </c>
      <c r="H11768" s="5">
        <f t="shared" si="2383"/>
        <v>9851.0757463260361</v>
      </c>
      <c r="I11768" s="5">
        <f t="shared" si="2384"/>
        <v>720</v>
      </c>
      <c r="J11768" s="5">
        <f t="shared" si="2385"/>
        <v>9131.0757463260361</v>
      </c>
      <c r="K11768" s="2">
        <f t="shared" si="2386"/>
        <v>183525.62059593812</v>
      </c>
      <c r="L11768" s="2">
        <f t="shared" si="2387"/>
        <v>200994</v>
      </c>
      <c r="M11768" s="2">
        <f t="shared" si="2388"/>
        <v>29480</v>
      </c>
      <c r="N11768" s="6">
        <f t="shared" si="2389"/>
        <v>0</v>
      </c>
      <c r="O11768" s="2">
        <f t="shared" si="2390"/>
        <v>-32011.620595938119</v>
      </c>
      <c r="P11768" s="2" t="str">
        <f t="shared" si="2391"/>
        <v/>
      </c>
    </row>
    <row r="11769" spans="1:16">
      <c r="A11769" s="6">
        <v>18</v>
      </c>
      <c r="B11769" s="6">
        <v>1</v>
      </c>
      <c r="C11769" s="6">
        <v>16</v>
      </c>
      <c r="D11769" s="6">
        <f t="shared" si="2379"/>
        <v>35</v>
      </c>
      <c r="E11769" s="5">
        <f t="shared" si="2380"/>
        <v>9007.0660478574246</v>
      </c>
      <c r="F11769" s="5">
        <f t="shared" si="2381"/>
        <v>30.749999999999996</v>
      </c>
      <c r="G11769" s="5">
        <f t="shared" si="2382"/>
        <v>878.32047434610013</v>
      </c>
      <c r="H11769" s="5">
        <f t="shared" si="2383"/>
        <v>9916.1365222035238</v>
      </c>
      <c r="I11769" s="5">
        <f t="shared" si="2384"/>
        <v>720</v>
      </c>
      <c r="J11769" s="5">
        <f t="shared" si="2385"/>
        <v>9196.1365222035238</v>
      </c>
      <c r="K11769" s="2">
        <f t="shared" si="2386"/>
        <v>184655.14795492229</v>
      </c>
      <c r="L11769" s="2">
        <f t="shared" si="2387"/>
        <v>203694</v>
      </c>
      <c r="M11769" s="2">
        <f t="shared" si="2388"/>
        <v>30360</v>
      </c>
      <c r="N11769" s="6">
        <f t="shared" si="2389"/>
        <v>0</v>
      </c>
      <c r="O11769" s="2">
        <f t="shared" si="2390"/>
        <v>-31321.147954922286</v>
      </c>
      <c r="P11769" s="2" t="str">
        <f t="shared" si="2391"/>
        <v/>
      </c>
    </row>
    <row r="11770" spans="1:16">
      <c r="A11770" s="6">
        <v>18</v>
      </c>
      <c r="B11770" s="6">
        <v>1</v>
      </c>
      <c r="C11770" s="6">
        <v>17</v>
      </c>
      <c r="D11770" s="6">
        <f t="shared" si="2379"/>
        <v>36</v>
      </c>
      <c r="E11770" s="5">
        <f t="shared" si="2380"/>
        <v>9007.0660478574246</v>
      </c>
      <c r="F11770" s="5">
        <f t="shared" si="2381"/>
        <v>30.749999999999996</v>
      </c>
      <c r="G11770" s="5">
        <f t="shared" si="2382"/>
        <v>944.88069779264049</v>
      </c>
      <c r="H11770" s="5">
        <f t="shared" si="2383"/>
        <v>9982.6967456500643</v>
      </c>
      <c r="I11770" s="5">
        <f t="shared" si="2384"/>
        <v>720</v>
      </c>
      <c r="J11770" s="5">
        <f t="shared" si="2385"/>
        <v>9262.6967456500643</v>
      </c>
      <c r="K11770" s="2">
        <f t="shared" si="2386"/>
        <v>185810.70738975806</v>
      </c>
      <c r="L11770" s="2">
        <f t="shared" si="2387"/>
        <v>206394</v>
      </c>
      <c r="M11770" s="2">
        <f t="shared" si="2388"/>
        <v>31240</v>
      </c>
      <c r="N11770" s="6">
        <f t="shared" si="2389"/>
        <v>0</v>
      </c>
      <c r="O11770" s="2">
        <f t="shared" si="2390"/>
        <v>-30656.707389758056</v>
      </c>
      <c r="P11770" s="2" t="str">
        <f t="shared" si="2391"/>
        <v/>
      </c>
    </row>
    <row r="11771" spans="1:16">
      <c r="A11771" s="6">
        <v>18</v>
      </c>
      <c r="B11771" s="6">
        <v>1</v>
      </c>
      <c r="C11771" s="6">
        <v>18</v>
      </c>
      <c r="D11771" s="6">
        <f t="shared" si="2379"/>
        <v>37</v>
      </c>
      <c r="E11771" s="5">
        <f t="shared" si="2380"/>
        <v>9007.0660478574246</v>
      </c>
      <c r="F11771" s="5">
        <f t="shared" si="2381"/>
        <v>30.749999999999996</v>
      </c>
      <c r="G11771" s="5">
        <f t="shared" si="2382"/>
        <v>1012.9676892512279</v>
      </c>
      <c r="H11771" s="5">
        <f t="shared" si="2383"/>
        <v>10050.783737108652</v>
      </c>
      <c r="I11771" s="5">
        <f t="shared" si="2384"/>
        <v>720</v>
      </c>
      <c r="J11771" s="5">
        <f t="shared" si="2385"/>
        <v>9330.7837371086516</v>
      </c>
      <c r="K11771" s="2">
        <f t="shared" si="2386"/>
        <v>186992.77321369186</v>
      </c>
      <c r="L11771" s="2">
        <f t="shared" si="2387"/>
        <v>209094</v>
      </c>
      <c r="M11771" s="2">
        <f t="shared" si="2388"/>
        <v>32120</v>
      </c>
      <c r="N11771" s="6">
        <f t="shared" si="2389"/>
        <v>0</v>
      </c>
      <c r="O11771" s="2">
        <f t="shared" si="2390"/>
        <v>-30018.773213691864</v>
      </c>
      <c r="P11771" s="2" t="str">
        <f t="shared" si="2391"/>
        <v/>
      </c>
    </row>
    <row r="11772" spans="1:16">
      <c r="A11772" s="6">
        <v>18</v>
      </c>
      <c r="B11772" s="6">
        <v>1</v>
      </c>
      <c r="C11772" s="6">
        <v>19</v>
      </c>
      <c r="D11772" s="6">
        <f t="shared" si="2379"/>
        <v>38</v>
      </c>
      <c r="E11772" s="5">
        <f t="shared" si="2380"/>
        <v>9007.0660478574246</v>
      </c>
      <c r="F11772" s="5">
        <f t="shared" si="2381"/>
        <v>30.749999999999996</v>
      </c>
      <c r="G11772" s="5">
        <f t="shared" si="2382"/>
        <v>1082.6092178872495</v>
      </c>
      <c r="H11772" s="5">
        <f t="shared" si="2383"/>
        <v>10120.425265744674</v>
      </c>
      <c r="I11772" s="5">
        <f t="shared" si="2384"/>
        <v>720</v>
      </c>
      <c r="J11772" s="5">
        <f t="shared" si="2385"/>
        <v>9400.4252657446741</v>
      </c>
      <c r="K11772" s="2">
        <f t="shared" si="2386"/>
        <v>188201.82753028948</v>
      </c>
      <c r="L11772" s="2">
        <f t="shared" si="2387"/>
        <v>211794</v>
      </c>
      <c r="M11772" s="2">
        <f t="shared" si="2388"/>
        <v>33000</v>
      </c>
      <c r="N11772" s="6">
        <f t="shared" si="2389"/>
        <v>0</v>
      </c>
      <c r="O11772" s="2">
        <f t="shared" si="2390"/>
        <v>-29407.827530289476</v>
      </c>
      <c r="P11772" s="2" t="str">
        <f t="shared" si="2391"/>
        <v/>
      </c>
    </row>
    <row r="11773" spans="1:16">
      <c r="A11773" s="6">
        <v>18</v>
      </c>
      <c r="B11773" s="6">
        <v>1</v>
      </c>
      <c r="C11773" s="6">
        <v>20</v>
      </c>
      <c r="D11773" s="6">
        <f t="shared" si="2379"/>
        <v>39</v>
      </c>
      <c r="E11773" s="5">
        <f t="shared" si="2380"/>
        <v>9007.0660478574246</v>
      </c>
      <c r="F11773" s="5">
        <f t="shared" si="2381"/>
        <v>30.749999999999996</v>
      </c>
      <c r="G11773" s="5">
        <f t="shared" si="2382"/>
        <v>1153.8335085377266</v>
      </c>
      <c r="H11773" s="5">
        <f t="shared" si="2383"/>
        <v>10191.64955639515</v>
      </c>
      <c r="I11773" s="5">
        <f t="shared" si="2384"/>
        <v>720</v>
      </c>
      <c r="J11773" s="5">
        <f t="shared" si="2385"/>
        <v>9471.6495563951503</v>
      </c>
      <c r="K11773" s="2">
        <f t="shared" si="2386"/>
        <v>189438.36035408246</v>
      </c>
      <c r="L11773" s="2">
        <f t="shared" si="2387"/>
        <v>214494</v>
      </c>
      <c r="M11773" s="2">
        <f t="shared" si="2388"/>
        <v>33880</v>
      </c>
      <c r="N11773" s="6">
        <f t="shared" si="2389"/>
        <v>0</v>
      </c>
      <c r="O11773" s="2">
        <f t="shared" si="2390"/>
        <v>-28824.360354082455</v>
      </c>
      <c r="P11773" s="2" t="str">
        <f t="shared" si="2391"/>
        <v/>
      </c>
    </row>
    <row r="11774" spans="1:16">
      <c r="A11774" s="6">
        <v>18</v>
      </c>
      <c r="B11774" s="6">
        <v>1</v>
      </c>
      <c r="C11774" s="6">
        <v>21</v>
      </c>
      <c r="D11774" s="6">
        <f t="shared" si="2379"/>
        <v>40</v>
      </c>
      <c r="E11774" s="5">
        <f t="shared" si="2380"/>
        <v>9007.0660478574246</v>
      </c>
      <c r="F11774" s="5">
        <f t="shared" si="2381"/>
        <v>30.749999999999996</v>
      </c>
      <c r="G11774" s="5">
        <f t="shared" si="2382"/>
        <v>1226.6692487641703</v>
      </c>
      <c r="H11774" s="5">
        <f t="shared" si="2383"/>
        <v>10264.485296621595</v>
      </c>
      <c r="I11774" s="5">
        <f t="shared" si="2384"/>
        <v>720</v>
      </c>
      <c r="J11774" s="5">
        <f t="shared" si="2385"/>
        <v>9544.4852966215949</v>
      </c>
      <c r="K11774" s="2">
        <f t="shared" si="2386"/>
        <v>190702.86973301379</v>
      </c>
      <c r="L11774" s="2">
        <f t="shared" si="2387"/>
        <v>217194</v>
      </c>
      <c r="M11774" s="2">
        <f t="shared" si="2388"/>
        <v>34760</v>
      </c>
      <c r="N11774" s="6">
        <f t="shared" si="2389"/>
        <v>0</v>
      </c>
      <c r="O11774" s="2">
        <f t="shared" si="2390"/>
        <v>-28268.869733013795</v>
      </c>
      <c r="P11774" s="2" t="str">
        <f t="shared" si="2391"/>
        <v/>
      </c>
    </row>
    <row r="11775" spans="1:16">
      <c r="A11775" s="6">
        <v>18</v>
      </c>
      <c r="B11775" s="6">
        <v>1</v>
      </c>
      <c r="C11775" s="6">
        <v>22</v>
      </c>
      <c r="D11775" s="6">
        <f t="shared" si="2379"/>
        <v>41</v>
      </c>
      <c r="E11775" s="5">
        <f t="shared" si="2380"/>
        <v>9007.0660478574246</v>
      </c>
      <c r="F11775" s="5">
        <f t="shared" si="2381"/>
        <v>30.749999999999996</v>
      </c>
      <c r="G11775" s="5">
        <f t="shared" si="2382"/>
        <v>1301.1455960105666</v>
      </c>
      <c r="H11775" s="5">
        <f t="shared" si="2383"/>
        <v>10338.961643867991</v>
      </c>
      <c r="I11775" s="5">
        <f t="shared" si="2384"/>
        <v>720</v>
      </c>
      <c r="J11775" s="5">
        <f t="shared" si="2385"/>
        <v>9618.9616438679914</v>
      </c>
      <c r="K11775" s="2">
        <f t="shared" si="2386"/>
        <v>191995.86187270819</v>
      </c>
      <c r="L11775" s="2">
        <f t="shared" si="2387"/>
        <v>219894</v>
      </c>
      <c r="M11775" s="2">
        <f t="shared" si="2388"/>
        <v>35640</v>
      </c>
      <c r="N11775" s="6">
        <f t="shared" si="2389"/>
        <v>0</v>
      </c>
      <c r="O11775" s="2">
        <f t="shared" si="2390"/>
        <v>-27741.861872708192</v>
      </c>
      <c r="P11775" s="2" t="str">
        <f t="shared" si="2391"/>
        <v/>
      </c>
    </row>
    <row r="11776" spans="1:16">
      <c r="A11776" s="6">
        <v>18</v>
      </c>
      <c r="B11776" s="6">
        <v>1</v>
      </c>
      <c r="C11776" s="6">
        <v>23</v>
      </c>
      <c r="D11776" s="6">
        <f t="shared" si="2379"/>
        <v>42</v>
      </c>
      <c r="E11776" s="5">
        <f t="shared" si="2380"/>
        <v>9007.0660478574246</v>
      </c>
      <c r="F11776" s="5">
        <f t="shared" si="2381"/>
        <v>30.749999999999996</v>
      </c>
      <c r="G11776" s="5">
        <f t="shared" si="2382"/>
        <v>1377.292184868003</v>
      </c>
      <c r="H11776" s="5">
        <f t="shared" si="2383"/>
        <v>10415.108232725428</v>
      </c>
      <c r="I11776" s="5">
        <f t="shared" si="2384"/>
        <v>720</v>
      </c>
      <c r="J11776" s="5">
        <f t="shared" si="2385"/>
        <v>9695.108232725428</v>
      </c>
      <c r="K11776" s="2">
        <f t="shared" si="2386"/>
        <v>193317.85126259422</v>
      </c>
      <c r="L11776" s="2">
        <f t="shared" si="2387"/>
        <v>222594</v>
      </c>
      <c r="M11776" s="2">
        <f t="shared" si="2388"/>
        <v>36520</v>
      </c>
      <c r="N11776" s="6">
        <f t="shared" si="2389"/>
        <v>0</v>
      </c>
      <c r="O11776" s="2">
        <f t="shared" si="2390"/>
        <v>-27243.851262594224</v>
      </c>
      <c r="P11776" s="2" t="str">
        <f t="shared" si="2391"/>
        <v/>
      </c>
    </row>
    <row r="11777" spans="1:16">
      <c r="A11777" s="6">
        <v>18</v>
      </c>
      <c r="B11777" s="6">
        <v>1</v>
      </c>
      <c r="C11777" s="6">
        <v>24</v>
      </c>
      <c r="D11777" s="6">
        <f t="shared" si="2379"/>
        <v>43</v>
      </c>
      <c r="E11777" s="5">
        <f t="shared" si="2380"/>
        <v>9007.0660478574246</v>
      </c>
      <c r="F11777" s="5">
        <f t="shared" si="2381"/>
        <v>30.749999999999996</v>
      </c>
      <c r="G11777" s="5">
        <f t="shared" si="2382"/>
        <v>1455.1391344474989</v>
      </c>
      <c r="H11777" s="5">
        <f t="shared" si="2383"/>
        <v>10492.955182304924</v>
      </c>
      <c r="I11777" s="5">
        <f t="shared" si="2384"/>
        <v>720</v>
      </c>
      <c r="J11777" s="5">
        <f t="shared" si="2385"/>
        <v>9772.9551823049242</v>
      </c>
      <c r="K11777" s="2">
        <f t="shared" si="2386"/>
        <v>194669.36080390494</v>
      </c>
      <c r="L11777" s="2">
        <f t="shared" si="2387"/>
        <v>225294</v>
      </c>
      <c r="M11777" s="2">
        <f t="shared" si="2388"/>
        <v>37400</v>
      </c>
      <c r="N11777" s="6">
        <f t="shared" si="2389"/>
        <v>0</v>
      </c>
      <c r="O11777" s="2">
        <f t="shared" si="2390"/>
        <v>-26775.360803904943</v>
      </c>
      <c r="P11777" s="2" t="str">
        <f t="shared" si="2391"/>
        <v/>
      </c>
    </row>
    <row r="11778" spans="1:16">
      <c r="A11778" s="6">
        <v>18</v>
      </c>
      <c r="B11778" s="6">
        <v>1</v>
      </c>
      <c r="C11778" s="6">
        <v>25</v>
      </c>
      <c r="D11778" s="6">
        <f t="shared" si="2379"/>
        <v>44</v>
      </c>
      <c r="E11778" s="5">
        <f t="shared" si="2380"/>
        <v>9007.0660478574246</v>
      </c>
      <c r="F11778" s="5">
        <f t="shared" si="2381"/>
        <v>30.749999999999996</v>
      </c>
      <c r="G11778" s="5">
        <f t="shared" si="2382"/>
        <v>1534.7170558625965</v>
      </c>
      <c r="H11778" s="5">
        <f t="shared" si="2383"/>
        <v>10572.533103720021</v>
      </c>
      <c r="I11778" s="5">
        <f t="shared" si="2384"/>
        <v>720</v>
      </c>
      <c r="J11778" s="5">
        <f t="shared" si="2385"/>
        <v>9852.5331037200212</v>
      </c>
      <c r="K11778" s="2">
        <f t="shared" si="2386"/>
        <v>196050.9219395837</v>
      </c>
      <c r="L11778" s="2">
        <f t="shared" si="2387"/>
        <v>227994</v>
      </c>
      <c r="M11778" s="2">
        <f t="shared" si="2388"/>
        <v>38280</v>
      </c>
      <c r="N11778" s="6">
        <f t="shared" si="2389"/>
        <v>0</v>
      </c>
      <c r="O11778" s="2">
        <f t="shared" si="2390"/>
        <v>-26336.921939583699</v>
      </c>
      <c r="P11778" s="2" t="str">
        <f t="shared" si="2391"/>
        <v/>
      </c>
    </row>
    <row r="11779" spans="1:16">
      <c r="A11779" s="6">
        <v>18</v>
      </c>
      <c r="B11779" s="6">
        <v>1</v>
      </c>
      <c r="C11779" s="6">
        <v>26</v>
      </c>
      <c r="D11779" s="6">
        <f t="shared" si="2379"/>
        <v>45</v>
      </c>
      <c r="E11779" s="5">
        <f t="shared" si="2380"/>
        <v>9007.0660478574246</v>
      </c>
      <c r="F11779" s="5">
        <f t="shared" si="2381"/>
        <v>30.749999999999996</v>
      </c>
      <c r="G11779" s="5">
        <f t="shared" si="2382"/>
        <v>1616.0570598233144</v>
      </c>
      <c r="H11779" s="5">
        <f t="shared" si="2383"/>
        <v>10653.873107680738</v>
      </c>
      <c r="I11779" s="5">
        <f t="shared" si="2384"/>
        <v>720</v>
      </c>
      <c r="J11779" s="5">
        <f t="shared" si="2385"/>
        <v>9933.873107680738</v>
      </c>
      <c r="K11779" s="2">
        <f t="shared" si="2386"/>
        <v>197463.07478612391</v>
      </c>
      <c r="L11779" s="2">
        <f t="shared" si="2387"/>
        <v>230694</v>
      </c>
      <c r="M11779" s="2">
        <f t="shared" si="2388"/>
        <v>39160</v>
      </c>
      <c r="N11779" s="6">
        <f t="shared" si="2389"/>
        <v>0</v>
      </c>
      <c r="O11779" s="2">
        <f t="shared" si="2390"/>
        <v>-25929.074786123907</v>
      </c>
      <c r="P11779" s="2" t="str">
        <f t="shared" si="2391"/>
        <v/>
      </c>
    </row>
    <row r="11780" spans="1:16">
      <c r="A11780" s="6">
        <v>18</v>
      </c>
      <c r="B11780" s="6">
        <v>1</v>
      </c>
      <c r="C11780" s="6">
        <v>27</v>
      </c>
      <c r="D11780" s="6">
        <f t="shared" ref="D11780:D11843" si="2392">A11780+B11780+C11780</f>
        <v>46</v>
      </c>
      <c r="E11780" s="5">
        <f t="shared" ref="E11780:E11843" si="2393">IF(A11780=0,0,A11780*LABOR_HRS_WK_TOM*SEASON_WEEKS*(1+DIM_PCT_TOM)^A11780)</f>
        <v>9007.0660478574246</v>
      </c>
      <c r="F11780" s="5">
        <f t="shared" ref="F11780:F11843" si="2394">IF(B11780=0,0,B11780*LABOR_HRS_WK_CAR*SEASON_WEEKS*(1+DIM_PCT_CAR)^B11780)</f>
        <v>30.749999999999996</v>
      </c>
      <c r="G11780" s="5">
        <f t="shared" ref="G11780:G11843" si="2395">IF(C11780=0,0,C11780*LABOR_HRS_WK_MES*SEASON_WEEKS*(1+DIM_PCT_MES)^C11780)</f>
        <v>1699.1907643430709</v>
      </c>
      <c r="H11780" s="5">
        <f t="shared" ref="H11780:H11843" si="2396">E11780+F11780+G11780</f>
        <v>10737.006812200496</v>
      </c>
      <c r="I11780" s="5">
        <f t="shared" ref="I11780:I11843" si="2397">MIN(H11780,FARMER_HRS)</f>
        <v>720</v>
      </c>
      <c r="J11780" s="5">
        <f t="shared" ref="J11780:J11843" si="2398">MAX(0,H11780-FARMER_HRS)</f>
        <v>10017.006812200496</v>
      </c>
      <c r="K11780" s="2">
        <f t="shared" ref="K11780:K11843" si="2399">I11780*FARMER_RATE+J11780*TEMP_WORKER_RATE</f>
        <v>198906.36826736972</v>
      </c>
      <c r="L11780" s="2">
        <f t="shared" ref="L11780:L11843" si="2400">A11780*PRICE_TOM+B11780*PRICE_CAR+C11780*PRICE_MES</f>
        <v>233394</v>
      </c>
      <c r="M11780" s="2">
        <f t="shared" ref="M11780:M11843" si="2401">A11780*FERT_BED_TOM+B11780*FERT_BED_CAR+C11780*FERT_BED_MES</f>
        <v>40040</v>
      </c>
      <c r="N11780" s="6">
        <f t="shared" ref="N11780:N11843" si="2402">IF(AND(D11780&lt;=TOTAL_BEDS,J11780&lt;=TEMP_WORKER_MAX*TEMP_WORKER_HRS),1,0)</f>
        <v>0</v>
      </c>
      <c r="O11780" s="2">
        <f t="shared" ref="O11780:O11843" si="2403">L11780-M11780-K11780-FIXED_COSTS</f>
        <v>-25552.368267369719</v>
      </c>
      <c r="P11780" s="2" t="str">
        <f t="shared" ref="P11780:P11843" si="2404">IF(N11780=1,O11780,"")</f>
        <v/>
      </c>
    </row>
    <row r="11781" spans="1:16">
      <c r="A11781" s="6">
        <v>18</v>
      </c>
      <c r="B11781" s="6">
        <v>1</v>
      </c>
      <c r="C11781" s="6">
        <v>28</v>
      </c>
      <c r="D11781" s="6">
        <f t="shared" si="2392"/>
        <v>47</v>
      </c>
      <c r="E11781" s="5">
        <f t="shared" si="2393"/>
        <v>9007.0660478574246</v>
      </c>
      <c r="F11781" s="5">
        <f t="shared" si="2394"/>
        <v>30.749999999999996</v>
      </c>
      <c r="G11781" s="5">
        <f t="shared" si="2395"/>
        <v>1784.1503025602246</v>
      </c>
      <c r="H11781" s="5">
        <f t="shared" si="2396"/>
        <v>10821.96635041765</v>
      </c>
      <c r="I11781" s="5">
        <f t="shared" si="2397"/>
        <v>720</v>
      </c>
      <c r="J11781" s="5">
        <f t="shared" si="2398"/>
        <v>10101.96635041765</v>
      </c>
      <c r="K11781" s="2">
        <f t="shared" si="2399"/>
        <v>200381.3602503064</v>
      </c>
      <c r="L11781" s="2">
        <f t="shared" si="2400"/>
        <v>236094</v>
      </c>
      <c r="M11781" s="2">
        <f t="shared" si="2401"/>
        <v>40920</v>
      </c>
      <c r="N11781" s="6">
        <f t="shared" si="2402"/>
        <v>0</v>
      </c>
      <c r="O11781" s="2">
        <f t="shared" si="2403"/>
        <v>-25207.360250306403</v>
      </c>
      <c r="P11781" s="2" t="str">
        <f t="shared" si="2404"/>
        <v/>
      </c>
    </row>
    <row r="11782" spans="1:16">
      <c r="A11782" s="6">
        <v>18</v>
      </c>
      <c r="B11782" s="6">
        <v>1</v>
      </c>
      <c r="C11782" s="6">
        <v>29</v>
      </c>
      <c r="D11782" s="6">
        <f t="shared" si="2392"/>
        <v>48</v>
      </c>
      <c r="E11782" s="5">
        <f t="shared" si="2393"/>
        <v>9007.0660478574246</v>
      </c>
      <c r="F11782" s="5">
        <f t="shared" si="2394"/>
        <v>30.749999999999996</v>
      </c>
      <c r="G11782" s="5">
        <f t="shared" si="2395"/>
        <v>1870.9683306758782</v>
      </c>
      <c r="H11782" s="5">
        <f t="shared" si="2396"/>
        <v>10908.784378533303</v>
      </c>
      <c r="I11782" s="5">
        <f t="shared" si="2397"/>
        <v>720</v>
      </c>
      <c r="J11782" s="5">
        <f t="shared" si="2398"/>
        <v>10188.784378533303</v>
      </c>
      <c r="K11782" s="2">
        <f t="shared" si="2399"/>
        <v>201888.61768286984</v>
      </c>
      <c r="L11782" s="2">
        <f t="shared" si="2400"/>
        <v>238794</v>
      </c>
      <c r="M11782" s="2">
        <f t="shared" si="2401"/>
        <v>41800</v>
      </c>
      <c r="N11782" s="6">
        <f t="shared" si="2402"/>
        <v>0</v>
      </c>
      <c r="O11782" s="2">
        <f t="shared" si="2403"/>
        <v>-24894.617682869837</v>
      </c>
      <c r="P11782" s="2" t="str">
        <f t="shared" si="2404"/>
        <v/>
      </c>
    </row>
    <row r="11783" spans="1:16">
      <c r="A11783" s="6">
        <v>18</v>
      </c>
      <c r="B11783" s="6">
        <v>1</v>
      </c>
      <c r="C11783" s="6">
        <v>30</v>
      </c>
      <c r="D11783" s="6">
        <f t="shared" si="2392"/>
        <v>49</v>
      </c>
      <c r="E11783" s="5">
        <f t="shared" si="2393"/>
        <v>9007.0660478574246</v>
      </c>
      <c r="F11783" s="5">
        <f t="shared" si="2394"/>
        <v>30.749999999999996</v>
      </c>
      <c r="G11783" s="5">
        <f t="shared" si="2395"/>
        <v>1959.6780360096488</v>
      </c>
      <c r="H11783" s="5">
        <f t="shared" si="2396"/>
        <v>10997.494083867074</v>
      </c>
      <c r="I11783" s="5">
        <f t="shared" si="2397"/>
        <v>720</v>
      </c>
      <c r="J11783" s="5">
        <f t="shared" si="2398"/>
        <v>10277.494083867074</v>
      </c>
      <c r="K11783" s="2">
        <f t="shared" si="2399"/>
        <v>203428.71673380336</v>
      </c>
      <c r="L11783" s="2">
        <f t="shared" si="2400"/>
        <v>241494</v>
      </c>
      <c r="M11783" s="2">
        <f t="shared" si="2401"/>
        <v>42680</v>
      </c>
      <c r="N11783" s="6">
        <f t="shared" si="2402"/>
        <v>0</v>
      </c>
      <c r="O11783" s="2">
        <f t="shared" si="2403"/>
        <v>-24614.716733803361</v>
      </c>
      <c r="P11783" s="2" t="str">
        <f t="shared" si="2404"/>
        <v/>
      </c>
    </row>
    <row r="11784" spans="1:16">
      <c r="A11784" s="6">
        <v>18</v>
      </c>
      <c r="B11784" s="6">
        <v>2</v>
      </c>
      <c r="C11784" s="6">
        <v>0</v>
      </c>
      <c r="D11784" s="6">
        <f t="shared" si="2392"/>
        <v>20</v>
      </c>
      <c r="E11784" s="5">
        <f t="shared" si="2393"/>
        <v>9007.0660478574246</v>
      </c>
      <c r="F11784" s="5">
        <f t="shared" si="2394"/>
        <v>63.037499999999994</v>
      </c>
      <c r="G11784" s="5">
        <f t="shared" si="2395"/>
        <v>0</v>
      </c>
      <c r="H11784" s="5">
        <f t="shared" si="2396"/>
        <v>9070.1035478574249</v>
      </c>
      <c r="I11784" s="5">
        <f t="shared" si="2397"/>
        <v>720</v>
      </c>
      <c r="J11784" s="5">
        <f t="shared" si="2398"/>
        <v>8350.1035478574249</v>
      </c>
      <c r="K11784" s="2">
        <f t="shared" si="2399"/>
        <v>169967.07548363585</v>
      </c>
      <c r="L11784" s="2">
        <f t="shared" si="2400"/>
        <v>162588</v>
      </c>
      <c r="M11784" s="2">
        <f t="shared" si="2401"/>
        <v>16720</v>
      </c>
      <c r="N11784" s="6">
        <f t="shared" si="2402"/>
        <v>0</v>
      </c>
      <c r="O11784" s="2">
        <f t="shared" si="2403"/>
        <v>-44099.075483635854</v>
      </c>
      <c r="P11784" s="2" t="str">
        <f t="shared" si="2404"/>
        <v/>
      </c>
    </row>
    <row r="11785" spans="1:16">
      <c r="A11785" s="6">
        <v>18</v>
      </c>
      <c r="B11785" s="6">
        <v>2</v>
      </c>
      <c r="C11785" s="6">
        <v>1</v>
      </c>
      <c r="D11785" s="6">
        <f t="shared" si="2392"/>
        <v>21</v>
      </c>
      <c r="E11785" s="5">
        <f t="shared" si="2393"/>
        <v>9007.0660478574246</v>
      </c>
      <c r="F11785" s="5">
        <f t="shared" si="2394"/>
        <v>63.037499999999994</v>
      </c>
      <c r="G11785" s="5">
        <f t="shared" si="2395"/>
        <v>45.5625</v>
      </c>
      <c r="H11785" s="5">
        <f t="shared" si="2396"/>
        <v>9115.6660478574249</v>
      </c>
      <c r="I11785" s="5">
        <f t="shared" si="2397"/>
        <v>720</v>
      </c>
      <c r="J11785" s="5">
        <f t="shared" si="2398"/>
        <v>8395.6660478574249</v>
      </c>
      <c r="K11785" s="2">
        <f t="shared" si="2399"/>
        <v>170758.09110863585</v>
      </c>
      <c r="L11785" s="2">
        <f t="shared" si="2400"/>
        <v>165288</v>
      </c>
      <c r="M11785" s="2">
        <f t="shared" si="2401"/>
        <v>17600</v>
      </c>
      <c r="N11785" s="6">
        <f t="shared" si="2402"/>
        <v>0</v>
      </c>
      <c r="O11785" s="2">
        <f t="shared" si="2403"/>
        <v>-43070.091108635854</v>
      </c>
      <c r="P11785" s="2" t="str">
        <f t="shared" si="2404"/>
        <v/>
      </c>
    </row>
    <row r="11786" spans="1:16">
      <c r="A11786" s="6">
        <v>18</v>
      </c>
      <c r="B11786" s="6">
        <v>2</v>
      </c>
      <c r="C11786" s="6">
        <v>2</v>
      </c>
      <c r="D11786" s="6">
        <f t="shared" si="2392"/>
        <v>22</v>
      </c>
      <c r="E11786" s="5">
        <f t="shared" si="2393"/>
        <v>9007.0660478574246</v>
      </c>
      <c r="F11786" s="5">
        <f t="shared" si="2394"/>
        <v>63.037499999999994</v>
      </c>
      <c r="G11786" s="5">
        <f t="shared" si="2395"/>
        <v>92.264062499999994</v>
      </c>
      <c r="H11786" s="5">
        <f t="shared" si="2396"/>
        <v>9162.3676103574253</v>
      </c>
      <c r="I11786" s="5">
        <f t="shared" si="2397"/>
        <v>720</v>
      </c>
      <c r="J11786" s="5">
        <f t="shared" si="2398"/>
        <v>8442.3676103574253</v>
      </c>
      <c r="K11786" s="2">
        <f t="shared" si="2399"/>
        <v>171568.88212426085</v>
      </c>
      <c r="L11786" s="2">
        <f t="shared" si="2400"/>
        <v>167988</v>
      </c>
      <c r="M11786" s="2">
        <f t="shared" si="2401"/>
        <v>18480</v>
      </c>
      <c r="N11786" s="6">
        <f t="shared" si="2402"/>
        <v>0</v>
      </c>
      <c r="O11786" s="2">
        <f t="shared" si="2403"/>
        <v>-42060.882124260854</v>
      </c>
      <c r="P11786" s="2" t="str">
        <f t="shared" si="2404"/>
        <v/>
      </c>
    </row>
    <row r="11787" spans="1:16">
      <c r="A11787" s="6">
        <v>18</v>
      </c>
      <c r="B11787" s="6">
        <v>2</v>
      </c>
      <c r="C11787" s="6">
        <v>3</v>
      </c>
      <c r="D11787" s="6">
        <f t="shared" si="2392"/>
        <v>23</v>
      </c>
      <c r="E11787" s="5">
        <f t="shared" si="2393"/>
        <v>9007.0660478574246</v>
      </c>
      <c r="F11787" s="5">
        <f t="shared" si="2394"/>
        <v>63.037499999999994</v>
      </c>
      <c r="G11787" s="5">
        <f t="shared" si="2395"/>
        <v>140.12604492187498</v>
      </c>
      <c r="H11787" s="5">
        <f t="shared" si="2396"/>
        <v>9210.2295927793002</v>
      </c>
      <c r="I11787" s="5">
        <f t="shared" si="2397"/>
        <v>720</v>
      </c>
      <c r="J11787" s="5">
        <f t="shared" si="2398"/>
        <v>8490.2295927793002</v>
      </c>
      <c r="K11787" s="2">
        <f t="shared" si="2399"/>
        <v>172399.81931908507</v>
      </c>
      <c r="L11787" s="2">
        <f t="shared" si="2400"/>
        <v>170688</v>
      </c>
      <c r="M11787" s="2">
        <f t="shared" si="2401"/>
        <v>19360</v>
      </c>
      <c r="N11787" s="6">
        <f t="shared" si="2402"/>
        <v>0</v>
      </c>
      <c r="O11787" s="2">
        <f t="shared" si="2403"/>
        <v>-41071.819319085072</v>
      </c>
      <c r="P11787" s="2" t="str">
        <f t="shared" si="2404"/>
        <v/>
      </c>
    </row>
    <row r="11788" spans="1:16">
      <c r="A11788" s="6">
        <v>18</v>
      </c>
      <c r="B11788" s="6">
        <v>2</v>
      </c>
      <c r="C11788" s="6">
        <v>4</v>
      </c>
      <c r="D11788" s="6">
        <f t="shared" si="2392"/>
        <v>24</v>
      </c>
      <c r="E11788" s="5">
        <f t="shared" si="2393"/>
        <v>9007.0660478574246</v>
      </c>
      <c r="F11788" s="5">
        <f t="shared" si="2394"/>
        <v>63.037499999999994</v>
      </c>
      <c r="G11788" s="5">
        <f t="shared" si="2395"/>
        <v>189.17016064453125</v>
      </c>
      <c r="H11788" s="5">
        <f t="shared" si="2396"/>
        <v>9259.2737085019562</v>
      </c>
      <c r="I11788" s="5">
        <f t="shared" si="2397"/>
        <v>720</v>
      </c>
      <c r="J11788" s="5">
        <f t="shared" si="2398"/>
        <v>8539.2737085019562</v>
      </c>
      <c r="K11788" s="2">
        <f t="shared" si="2399"/>
        <v>173251.2796614923</v>
      </c>
      <c r="L11788" s="2">
        <f t="shared" si="2400"/>
        <v>173388</v>
      </c>
      <c r="M11788" s="2">
        <f t="shared" si="2401"/>
        <v>20240</v>
      </c>
      <c r="N11788" s="6">
        <f t="shared" si="2402"/>
        <v>0</v>
      </c>
      <c r="O11788" s="2">
        <f t="shared" si="2403"/>
        <v>-40103.279661492299</v>
      </c>
      <c r="P11788" s="2" t="str">
        <f t="shared" si="2404"/>
        <v/>
      </c>
    </row>
    <row r="11789" spans="1:16">
      <c r="A11789" s="6">
        <v>18</v>
      </c>
      <c r="B11789" s="6">
        <v>2</v>
      </c>
      <c r="C11789" s="6">
        <v>5</v>
      </c>
      <c r="D11789" s="6">
        <f t="shared" si="2392"/>
        <v>25</v>
      </c>
      <c r="E11789" s="5">
        <f t="shared" si="2393"/>
        <v>9007.0660478574246</v>
      </c>
      <c r="F11789" s="5">
        <f t="shared" si="2394"/>
        <v>63.037499999999994</v>
      </c>
      <c r="G11789" s="5">
        <f t="shared" si="2395"/>
        <v>239.41848456573481</v>
      </c>
      <c r="H11789" s="5">
        <f t="shared" si="2396"/>
        <v>9309.5220324231595</v>
      </c>
      <c r="I11789" s="5">
        <f t="shared" si="2397"/>
        <v>720</v>
      </c>
      <c r="J11789" s="5">
        <f t="shared" si="2398"/>
        <v>8589.5220324231595</v>
      </c>
      <c r="K11789" s="2">
        <f t="shared" si="2399"/>
        <v>174123.64639623542</v>
      </c>
      <c r="L11789" s="2">
        <f t="shared" si="2400"/>
        <v>176088</v>
      </c>
      <c r="M11789" s="2">
        <f t="shared" si="2401"/>
        <v>21120</v>
      </c>
      <c r="N11789" s="6">
        <f t="shared" si="2402"/>
        <v>0</v>
      </c>
      <c r="O11789" s="2">
        <f t="shared" si="2403"/>
        <v>-39155.646396235417</v>
      </c>
      <c r="P11789" s="2" t="str">
        <f t="shared" si="2404"/>
        <v/>
      </c>
    </row>
    <row r="11790" spans="1:16">
      <c r="A11790" s="6">
        <v>18</v>
      </c>
      <c r="B11790" s="6">
        <v>2</v>
      </c>
      <c r="C11790" s="6">
        <v>6</v>
      </c>
      <c r="D11790" s="6">
        <f t="shared" si="2392"/>
        <v>26</v>
      </c>
      <c r="E11790" s="5">
        <f t="shared" si="2393"/>
        <v>9007.0660478574246</v>
      </c>
      <c r="F11790" s="5">
        <f t="shared" si="2394"/>
        <v>63.037499999999994</v>
      </c>
      <c r="G11790" s="5">
        <f t="shared" si="2395"/>
        <v>290.89345874736784</v>
      </c>
      <c r="H11790" s="5">
        <f t="shared" si="2396"/>
        <v>9360.9970066047936</v>
      </c>
      <c r="I11790" s="5">
        <f t="shared" si="2397"/>
        <v>720</v>
      </c>
      <c r="J11790" s="5">
        <f t="shared" si="2398"/>
        <v>8640.9970066047936</v>
      </c>
      <c r="K11790" s="2">
        <f t="shared" si="2399"/>
        <v>175017.30914244434</v>
      </c>
      <c r="L11790" s="2">
        <f t="shared" si="2400"/>
        <v>178788</v>
      </c>
      <c r="M11790" s="2">
        <f t="shared" si="2401"/>
        <v>22000</v>
      </c>
      <c r="N11790" s="6">
        <f t="shared" si="2402"/>
        <v>0</v>
      </c>
      <c r="O11790" s="2">
        <f t="shared" si="2403"/>
        <v>-38229.309142444341</v>
      </c>
      <c r="P11790" s="2" t="str">
        <f t="shared" si="2404"/>
        <v/>
      </c>
    </row>
    <row r="11791" spans="1:16">
      <c r="A11791" s="6">
        <v>18</v>
      </c>
      <c r="B11791" s="6">
        <v>2</v>
      </c>
      <c r="C11791" s="6">
        <v>7</v>
      </c>
      <c r="D11791" s="6">
        <f t="shared" si="2392"/>
        <v>27</v>
      </c>
      <c r="E11791" s="5">
        <f t="shared" si="2393"/>
        <v>9007.0660478574246</v>
      </c>
      <c r="F11791" s="5">
        <f t="shared" si="2394"/>
        <v>63.037499999999994</v>
      </c>
      <c r="G11791" s="5">
        <f t="shared" si="2395"/>
        <v>343.61789814532818</v>
      </c>
      <c r="H11791" s="5">
        <f t="shared" si="2396"/>
        <v>9413.7214460027535</v>
      </c>
      <c r="I11791" s="5">
        <f t="shared" si="2397"/>
        <v>720</v>
      </c>
      <c r="J11791" s="5">
        <f t="shared" si="2398"/>
        <v>8693.7214460027535</v>
      </c>
      <c r="K11791" s="2">
        <f t="shared" si="2399"/>
        <v>175932.66399310334</v>
      </c>
      <c r="L11791" s="2">
        <f t="shared" si="2400"/>
        <v>181488</v>
      </c>
      <c r="M11791" s="2">
        <f t="shared" si="2401"/>
        <v>22880</v>
      </c>
      <c r="N11791" s="6">
        <f t="shared" si="2402"/>
        <v>0</v>
      </c>
      <c r="O11791" s="2">
        <f t="shared" si="2403"/>
        <v>-37324.663993103342</v>
      </c>
      <c r="P11791" s="2" t="str">
        <f t="shared" si="2404"/>
        <v/>
      </c>
    </row>
    <row r="11792" spans="1:16">
      <c r="A11792" s="6">
        <v>18</v>
      </c>
      <c r="B11792" s="6">
        <v>2</v>
      </c>
      <c r="C11792" s="6">
        <v>8</v>
      </c>
      <c r="D11792" s="6">
        <f t="shared" si="2392"/>
        <v>28</v>
      </c>
      <c r="E11792" s="5">
        <f t="shared" si="2393"/>
        <v>9007.0660478574246</v>
      </c>
      <c r="F11792" s="5">
        <f t="shared" si="2394"/>
        <v>63.037499999999994</v>
      </c>
      <c r="G11792" s="5">
        <f t="shared" si="2395"/>
        <v>397.61499642530839</v>
      </c>
      <c r="H11792" s="5">
        <f t="shared" si="2396"/>
        <v>9467.718544282734</v>
      </c>
      <c r="I11792" s="5">
        <f t="shared" si="2397"/>
        <v>720</v>
      </c>
      <c r="J11792" s="5">
        <f t="shared" si="2398"/>
        <v>8747.718544282734</v>
      </c>
      <c r="K11792" s="2">
        <f t="shared" si="2399"/>
        <v>176870.11361601969</v>
      </c>
      <c r="L11792" s="2">
        <f t="shared" si="2400"/>
        <v>184188</v>
      </c>
      <c r="M11792" s="2">
        <f t="shared" si="2401"/>
        <v>23760</v>
      </c>
      <c r="N11792" s="6">
        <f t="shared" si="2402"/>
        <v>0</v>
      </c>
      <c r="O11792" s="2">
        <f t="shared" si="2403"/>
        <v>-36442.113616019691</v>
      </c>
      <c r="P11792" s="2" t="str">
        <f t="shared" si="2404"/>
        <v/>
      </c>
    </row>
    <row r="11793" spans="1:16">
      <c r="A11793" s="6">
        <v>18</v>
      </c>
      <c r="B11793" s="6">
        <v>2</v>
      </c>
      <c r="C11793" s="6">
        <v>9</v>
      </c>
      <c r="D11793" s="6">
        <f t="shared" si="2392"/>
        <v>29</v>
      </c>
      <c r="E11793" s="5">
        <f t="shared" si="2393"/>
        <v>9007.0660478574246</v>
      </c>
      <c r="F11793" s="5">
        <f t="shared" si="2394"/>
        <v>63.037499999999994</v>
      </c>
      <c r="G11793" s="5">
        <f t="shared" si="2395"/>
        <v>452.90833186570285</v>
      </c>
      <c r="H11793" s="5">
        <f t="shared" si="2396"/>
        <v>9523.011879723128</v>
      </c>
      <c r="I11793" s="5">
        <f t="shared" si="2397"/>
        <v>720</v>
      </c>
      <c r="J11793" s="5">
        <f t="shared" si="2398"/>
        <v>8803.011879723128</v>
      </c>
      <c r="K11793" s="2">
        <f t="shared" si="2399"/>
        <v>177830.06735630429</v>
      </c>
      <c r="L11793" s="2">
        <f t="shared" si="2400"/>
        <v>186888</v>
      </c>
      <c r="M11793" s="2">
        <f t="shared" si="2401"/>
        <v>24640</v>
      </c>
      <c r="N11793" s="6">
        <f t="shared" si="2402"/>
        <v>0</v>
      </c>
      <c r="O11793" s="2">
        <f t="shared" si="2403"/>
        <v>-35582.067356304295</v>
      </c>
      <c r="P11793" s="2" t="str">
        <f t="shared" si="2404"/>
        <v/>
      </c>
    </row>
    <row r="11794" spans="1:16">
      <c r="A11794" s="6">
        <v>18</v>
      </c>
      <c r="B11794" s="6">
        <v>2</v>
      </c>
      <c r="C11794" s="6">
        <v>10</v>
      </c>
      <c r="D11794" s="6">
        <f t="shared" si="2392"/>
        <v>30</v>
      </c>
      <c r="E11794" s="5">
        <f t="shared" si="2393"/>
        <v>9007.0660478574246</v>
      </c>
      <c r="F11794" s="5">
        <f t="shared" si="2394"/>
        <v>63.037499999999994</v>
      </c>
      <c r="G11794" s="5">
        <f t="shared" si="2395"/>
        <v>509.52187334891573</v>
      </c>
      <c r="H11794" s="5">
        <f t="shared" si="2396"/>
        <v>9579.6254212063413</v>
      </c>
      <c r="I11794" s="5">
        <f t="shared" si="2397"/>
        <v>720</v>
      </c>
      <c r="J11794" s="5">
        <f t="shared" si="2398"/>
        <v>8859.6254212063413</v>
      </c>
      <c r="K11794" s="2">
        <f t="shared" si="2399"/>
        <v>178812.94134038786</v>
      </c>
      <c r="L11794" s="2">
        <f t="shared" si="2400"/>
        <v>189588</v>
      </c>
      <c r="M11794" s="2">
        <f t="shared" si="2401"/>
        <v>25520</v>
      </c>
      <c r="N11794" s="6">
        <f t="shared" si="2402"/>
        <v>0</v>
      </c>
      <c r="O11794" s="2">
        <f t="shared" si="2403"/>
        <v>-34744.941340387857</v>
      </c>
      <c r="P11794" s="2" t="str">
        <f t="shared" si="2404"/>
        <v/>
      </c>
    </row>
    <row r="11795" spans="1:16">
      <c r="A11795" s="6">
        <v>18</v>
      </c>
      <c r="B11795" s="6">
        <v>2</v>
      </c>
      <c r="C11795" s="6">
        <v>11</v>
      </c>
      <c r="D11795" s="6">
        <f t="shared" si="2392"/>
        <v>31</v>
      </c>
      <c r="E11795" s="5">
        <f t="shared" si="2393"/>
        <v>9007.0660478574246</v>
      </c>
      <c r="F11795" s="5">
        <f t="shared" si="2394"/>
        <v>63.037499999999994</v>
      </c>
      <c r="G11795" s="5">
        <f t="shared" si="2395"/>
        <v>567.47998644235474</v>
      </c>
      <c r="H11795" s="5">
        <f t="shared" si="2396"/>
        <v>9637.5835342997798</v>
      </c>
      <c r="I11795" s="5">
        <f t="shared" si="2397"/>
        <v>720</v>
      </c>
      <c r="J11795" s="5">
        <f t="shared" si="2398"/>
        <v>8917.5835342997798</v>
      </c>
      <c r="K11795" s="2">
        <f t="shared" si="2399"/>
        <v>179819.15858159339</v>
      </c>
      <c r="L11795" s="2">
        <f t="shared" si="2400"/>
        <v>192288</v>
      </c>
      <c r="M11795" s="2">
        <f t="shared" si="2401"/>
        <v>26400</v>
      </c>
      <c r="N11795" s="6">
        <f t="shared" si="2402"/>
        <v>0</v>
      </c>
      <c r="O11795" s="2">
        <f t="shared" si="2403"/>
        <v>-33931.158581593394</v>
      </c>
      <c r="P11795" s="2" t="str">
        <f t="shared" si="2404"/>
        <v/>
      </c>
    </row>
    <row r="11796" spans="1:16">
      <c r="A11796" s="6">
        <v>18</v>
      </c>
      <c r="B11796" s="6">
        <v>2</v>
      </c>
      <c r="C11796" s="6">
        <v>12</v>
      </c>
      <c r="D11796" s="6">
        <f t="shared" si="2392"/>
        <v>32</v>
      </c>
      <c r="E11796" s="5">
        <f t="shared" si="2393"/>
        <v>9007.0660478574246</v>
      </c>
      <c r="F11796" s="5">
        <f t="shared" si="2394"/>
        <v>63.037499999999994</v>
      </c>
      <c r="G11796" s="5">
        <f t="shared" si="2395"/>
        <v>626.80743957041921</v>
      </c>
      <c r="H11796" s="5">
        <f t="shared" si="2396"/>
        <v>9696.9109874278438</v>
      </c>
      <c r="I11796" s="5">
        <f t="shared" si="2397"/>
        <v>720</v>
      </c>
      <c r="J11796" s="5">
        <f t="shared" si="2398"/>
        <v>8976.9109874278438</v>
      </c>
      <c r="K11796" s="2">
        <f t="shared" si="2399"/>
        <v>180849.14908728894</v>
      </c>
      <c r="L11796" s="2">
        <f t="shared" si="2400"/>
        <v>194988</v>
      </c>
      <c r="M11796" s="2">
        <f t="shared" si="2401"/>
        <v>27280</v>
      </c>
      <c r="N11796" s="6">
        <f t="shared" si="2402"/>
        <v>0</v>
      </c>
      <c r="O11796" s="2">
        <f t="shared" si="2403"/>
        <v>-33141.149087288941</v>
      </c>
      <c r="P11796" s="2" t="str">
        <f t="shared" si="2404"/>
        <v/>
      </c>
    </row>
    <row r="11797" spans="1:16">
      <c r="A11797" s="6">
        <v>18</v>
      </c>
      <c r="B11797" s="6">
        <v>2</v>
      </c>
      <c r="C11797" s="6">
        <v>13</v>
      </c>
      <c r="D11797" s="6">
        <f t="shared" si="2392"/>
        <v>33</v>
      </c>
      <c r="E11797" s="5">
        <f t="shared" si="2393"/>
        <v>9007.0660478574246</v>
      </c>
      <c r="F11797" s="5">
        <f t="shared" si="2394"/>
        <v>63.037499999999994</v>
      </c>
      <c r="G11797" s="5">
        <f t="shared" si="2395"/>
        <v>687.52941027880343</v>
      </c>
      <c r="H11797" s="5">
        <f t="shared" si="2396"/>
        <v>9757.6329581362279</v>
      </c>
      <c r="I11797" s="5">
        <f t="shared" si="2397"/>
        <v>720</v>
      </c>
      <c r="J11797" s="5">
        <f t="shared" si="2398"/>
        <v>9037.6329581362279</v>
      </c>
      <c r="K11797" s="2">
        <f t="shared" si="2399"/>
        <v>181903.34996764283</v>
      </c>
      <c r="L11797" s="2">
        <f t="shared" si="2400"/>
        <v>197688</v>
      </c>
      <c r="M11797" s="2">
        <f t="shared" si="2401"/>
        <v>28160</v>
      </c>
      <c r="N11797" s="6">
        <f t="shared" si="2402"/>
        <v>0</v>
      </c>
      <c r="O11797" s="2">
        <f t="shared" si="2403"/>
        <v>-32375.349967642833</v>
      </c>
      <c r="P11797" s="2" t="str">
        <f t="shared" si="2404"/>
        <v/>
      </c>
    </row>
    <row r="11798" spans="1:16">
      <c r="A11798" s="6">
        <v>18</v>
      </c>
      <c r="B11798" s="6">
        <v>2</v>
      </c>
      <c r="C11798" s="6">
        <v>14</v>
      </c>
      <c r="D11798" s="6">
        <f t="shared" si="2392"/>
        <v>34</v>
      </c>
      <c r="E11798" s="5">
        <f t="shared" si="2393"/>
        <v>9007.0660478574246</v>
      </c>
      <c r="F11798" s="5">
        <f t="shared" si="2394"/>
        <v>63.037499999999994</v>
      </c>
      <c r="G11798" s="5">
        <f t="shared" si="2395"/>
        <v>749.67149159246469</v>
      </c>
      <c r="H11798" s="5">
        <f t="shared" si="2396"/>
        <v>9819.7750394498889</v>
      </c>
      <c r="I11798" s="5">
        <f t="shared" si="2397"/>
        <v>720</v>
      </c>
      <c r="J11798" s="5">
        <f t="shared" si="2398"/>
        <v>9099.7750394498889</v>
      </c>
      <c r="K11798" s="2">
        <f t="shared" si="2399"/>
        <v>182982.20554600502</v>
      </c>
      <c r="L11798" s="2">
        <f t="shared" si="2400"/>
        <v>200388</v>
      </c>
      <c r="M11798" s="2">
        <f t="shared" si="2401"/>
        <v>29040</v>
      </c>
      <c r="N11798" s="6">
        <f t="shared" si="2402"/>
        <v>0</v>
      </c>
      <c r="O11798" s="2">
        <f t="shared" si="2403"/>
        <v>-31634.205546005018</v>
      </c>
      <c r="P11798" s="2" t="str">
        <f t="shared" si="2404"/>
        <v/>
      </c>
    </row>
    <row r="11799" spans="1:16">
      <c r="A11799" s="6">
        <v>18</v>
      </c>
      <c r="B11799" s="6">
        <v>2</v>
      </c>
      <c r="C11799" s="6">
        <v>15</v>
      </c>
      <c r="D11799" s="6">
        <f t="shared" si="2392"/>
        <v>35</v>
      </c>
      <c r="E11799" s="5">
        <f t="shared" si="2393"/>
        <v>9007.0660478574246</v>
      </c>
      <c r="F11799" s="5">
        <f t="shared" si="2394"/>
        <v>63.037499999999994</v>
      </c>
      <c r="G11799" s="5">
        <f t="shared" si="2395"/>
        <v>813.25969846861108</v>
      </c>
      <c r="H11799" s="5">
        <f t="shared" si="2396"/>
        <v>9883.3632463260365</v>
      </c>
      <c r="I11799" s="5">
        <f t="shared" si="2397"/>
        <v>720</v>
      </c>
      <c r="J11799" s="5">
        <f t="shared" si="2398"/>
        <v>9163.3632463260365</v>
      </c>
      <c r="K11799" s="2">
        <f t="shared" si="2399"/>
        <v>184086.16747093812</v>
      </c>
      <c r="L11799" s="2">
        <f t="shared" si="2400"/>
        <v>203088</v>
      </c>
      <c r="M11799" s="2">
        <f t="shared" si="2401"/>
        <v>29920</v>
      </c>
      <c r="N11799" s="6">
        <f t="shared" si="2402"/>
        <v>0</v>
      </c>
      <c r="O11799" s="2">
        <f t="shared" si="2403"/>
        <v>-30918.167470938119</v>
      </c>
      <c r="P11799" s="2" t="str">
        <f t="shared" si="2404"/>
        <v/>
      </c>
    </row>
    <row r="11800" spans="1:16">
      <c r="A11800" s="6">
        <v>18</v>
      </c>
      <c r="B11800" s="6">
        <v>2</v>
      </c>
      <c r="C11800" s="6">
        <v>16</v>
      </c>
      <c r="D11800" s="6">
        <f t="shared" si="2392"/>
        <v>36</v>
      </c>
      <c r="E11800" s="5">
        <f t="shared" si="2393"/>
        <v>9007.0660478574246</v>
      </c>
      <c r="F11800" s="5">
        <f t="shared" si="2394"/>
        <v>63.037499999999994</v>
      </c>
      <c r="G11800" s="5">
        <f t="shared" si="2395"/>
        <v>878.32047434610013</v>
      </c>
      <c r="H11800" s="5">
        <f t="shared" si="2396"/>
        <v>9948.424022203526</v>
      </c>
      <c r="I11800" s="5">
        <f t="shared" si="2397"/>
        <v>720</v>
      </c>
      <c r="J11800" s="5">
        <f t="shared" si="2398"/>
        <v>9228.424022203526</v>
      </c>
      <c r="K11800" s="2">
        <f t="shared" si="2399"/>
        <v>185215.69482992231</v>
      </c>
      <c r="L11800" s="2">
        <f t="shared" si="2400"/>
        <v>205788</v>
      </c>
      <c r="M11800" s="2">
        <f t="shared" si="2401"/>
        <v>30800</v>
      </c>
      <c r="N11800" s="6">
        <f t="shared" si="2402"/>
        <v>0</v>
      </c>
      <c r="O11800" s="2">
        <f t="shared" si="2403"/>
        <v>-30227.694829922315</v>
      </c>
      <c r="P11800" s="2" t="str">
        <f t="shared" si="2404"/>
        <v/>
      </c>
    </row>
    <row r="11801" spans="1:16">
      <c r="A11801" s="6">
        <v>18</v>
      </c>
      <c r="B11801" s="6">
        <v>2</v>
      </c>
      <c r="C11801" s="6">
        <v>17</v>
      </c>
      <c r="D11801" s="6">
        <f t="shared" si="2392"/>
        <v>37</v>
      </c>
      <c r="E11801" s="5">
        <f t="shared" si="2393"/>
        <v>9007.0660478574246</v>
      </c>
      <c r="F11801" s="5">
        <f t="shared" si="2394"/>
        <v>63.037499999999994</v>
      </c>
      <c r="G11801" s="5">
        <f t="shared" si="2395"/>
        <v>944.88069779264049</v>
      </c>
      <c r="H11801" s="5">
        <f t="shared" si="2396"/>
        <v>10014.984245650065</v>
      </c>
      <c r="I11801" s="5">
        <f t="shared" si="2397"/>
        <v>720</v>
      </c>
      <c r="J11801" s="5">
        <f t="shared" si="2398"/>
        <v>9294.9842456500646</v>
      </c>
      <c r="K11801" s="2">
        <f t="shared" si="2399"/>
        <v>186371.25426475806</v>
      </c>
      <c r="L11801" s="2">
        <f t="shared" si="2400"/>
        <v>208488</v>
      </c>
      <c r="M11801" s="2">
        <f t="shared" si="2401"/>
        <v>31680</v>
      </c>
      <c r="N11801" s="6">
        <f t="shared" si="2402"/>
        <v>0</v>
      </c>
      <c r="O11801" s="2">
        <f t="shared" si="2403"/>
        <v>-29563.254264758056</v>
      </c>
      <c r="P11801" s="2" t="str">
        <f t="shared" si="2404"/>
        <v/>
      </c>
    </row>
    <row r="11802" spans="1:16">
      <c r="A11802" s="6">
        <v>18</v>
      </c>
      <c r="B11802" s="6">
        <v>2</v>
      </c>
      <c r="C11802" s="6">
        <v>18</v>
      </c>
      <c r="D11802" s="6">
        <f t="shared" si="2392"/>
        <v>38</v>
      </c>
      <c r="E11802" s="5">
        <f t="shared" si="2393"/>
        <v>9007.0660478574246</v>
      </c>
      <c r="F11802" s="5">
        <f t="shared" si="2394"/>
        <v>63.037499999999994</v>
      </c>
      <c r="G11802" s="5">
        <f t="shared" si="2395"/>
        <v>1012.9676892512279</v>
      </c>
      <c r="H11802" s="5">
        <f t="shared" si="2396"/>
        <v>10083.071237108652</v>
      </c>
      <c r="I11802" s="5">
        <f t="shared" si="2397"/>
        <v>720</v>
      </c>
      <c r="J11802" s="5">
        <f t="shared" si="2398"/>
        <v>9363.071237108652</v>
      </c>
      <c r="K11802" s="2">
        <f t="shared" si="2399"/>
        <v>187553.32008869186</v>
      </c>
      <c r="L11802" s="2">
        <f t="shared" si="2400"/>
        <v>211188</v>
      </c>
      <c r="M11802" s="2">
        <f t="shared" si="2401"/>
        <v>32560</v>
      </c>
      <c r="N11802" s="6">
        <f t="shared" si="2402"/>
        <v>0</v>
      </c>
      <c r="O11802" s="2">
        <f t="shared" si="2403"/>
        <v>-28925.320088691864</v>
      </c>
      <c r="P11802" s="2" t="str">
        <f t="shared" si="2404"/>
        <v/>
      </c>
    </row>
    <row r="11803" spans="1:16">
      <c r="A11803" s="6">
        <v>18</v>
      </c>
      <c r="B11803" s="6">
        <v>2</v>
      </c>
      <c r="C11803" s="6">
        <v>19</v>
      </c>
      <c r="D11803" s="6">
        <f t="shared" si="2392"/>
        <v>39</v>
      </c>
      <c r="E11803" s="5">
        <f t="shared" si="2393"/>
        <v>9007.0660478574246</v>
      </c>
      <c r="F11803" s="5">
        <f t="shared" si="2394"/>
        <v>63.037499999999994</v>
      </c>
      <c r="G11803" s="5">
        <f t="shared" si="2395"/>
        <v>1082.6092178872495</v>
      </c>
      <c r="H11803" s="5">
        <f t="shared" si="2396"/>
        <v>10152.712765744674</v>
      </c>
      <c r="I11803" s="5">
        <f t="shared" si="2397"/>
        <v>720</v>
      </c>
      <c r="J11803" s="5">
        <f t="shared" si="2398"/>
        <v>9432.7127657446745</v>
      </c>
      <c r="K11803" s="2">
        <f t="shared" si="2399"/>
        <v>188762.37440528948</v>
      </c>
      <c r="L11803" s="2">
        <f t="shared" si="2400"/>
        <v>213888</v>
      </c>
      <c r="M11803" s="2">
        <f t="shared" si="2401"/>
        <v>33440</v>
      </c>
      <c r="N11803" s="6">
        <f t="shared" si="2402"/>
        <v>0</v>
      </c>
      <c r="O11803" s="2">
        <f t="shared" si="2403"/>
        <v>-28314.374405289476</v>
      </c>
      <c r="P11803" s="2" t="str">
        <f t="shared" si="2404"/>
        <v/>
      </c>
    </row>
    <row r="11804" spans="1:16">
      <c r="A11804" s="6">
        <v>18</v>
      </c>
      <c r="B11804" s="6">
        <v>2</v>
      </c>
      <c r="C11804" s="6">
        <v>20</v>
      </c>
      <c r="D11804" s="6">
        <f t="shared" si="2392"/>
        <v>40</v>
      </c>
      <c r="E11804" s="5">
        <f t="shared" si="2393"/>
        <v>9007.0660478574246</v>
      </c>
      <c r="F11804" s="5">
        <f t="shared" si="2394"/>
        <v>63.037499999999994</v>
      </c>
      <c r="G11804" s="5">
        <f t="shared" si="2395"/>
        <v>1153.8335085377266</v>
      </c>
      <c r="H11804" s="5">
        <f t="shared" si="2396"/>
        <v>10223.937056395152</v>
      </c>
      <c r="I11804" s="5">
        <f t="shared" si="2397"/>
        <v>720</v>
      </c>
      <c r="J11804" s="5">
        <f t="shared" si="2398"/>
        <v>9503.9370563951525</v>
      </c>
      <c r="K11804" s="2">
        <f t="shared" si="2399"/>
        <v>189998.90722908251</v>
      </c>
      <c r="L11804" s="2">
        <f t="shared" si="2400"/>
        <v>216588</v>
      </c>
      <c r="M11804" s="2">
        <f t="shared" si="2401"/>
        <v>34320</v>
      </c>
      <c r="N11804" s="6">
        <f t="shared" si="2402"/>
        <v>0</v>
      </c>
      <c r="O11804" s="2">
        <f t="shared" si="2403"/>
        <v>-27730.907229082513</v>
      </c>
      <c r="P11804" s="2" t="str">
        <f t="shared" si="2404"/>
        <v/>
      </c>
    </row>
    <row r="11805" spans="1:16">
      <c r="A11805" s="6">
        <v>18</v>
      </c>
      <c r="B11805" s="6">
        <v>2</v>
      </c>
      <c r="C11805" s="6">
        <v>21</v>
      </c>
      <c r="D11805" s="6">
        <f t="shared" si="2392"/>
        <v>41</v>
      </c>
      <c r="E11805" s="5">
        <f t="shared" si="2393"/>
        <v>9007.0660478574246</v>
      </c>
      <c r="F11805" s="5">
        <f t="shared" si="2394"/>
        <v>63.037499999999994</v>
      </c>
      <c r="G11805" s="5">
        <f t="shared" si="2395"/>
        <v>1226.6692487641703</v>
      </c>
      <c r="H11805" s="5">
        <f t="shared" si="2396"/>
        <v>10296.772796621595</v>
      </c>
      <c r="I11805" s="5">
        <f t="shared" si="2397"/>
        <v>720</v>
      </c>
      <c r="J11805" s="5">
        <f t="shared" si="2398"/>
        <v>9576.7727966215953</v>
      </c>
      <c r="K11805" s="2">
        <f t="shared" si="2399"/>
        <v>191263.41660801379</v>
      </c>
      <c r="L11805" s="2">
        <f t="shared" si="2400"/>
        <v>219288</v>
      </c>
      <c r="M11805" s="2">
        <f t="shared" si="2401"/>
        <v>35200</v>
      </c>
      <c r="N11805" s="6">
        <f t="shared" si="2402"/>
        <v>0</v>
      </c>
      <c r="O11805" s="2">
        <f t="shared" si="2403"/>
        <v>-27175.416608013795</v>
      </c>
      <c r="P11805" s="2" t="str">
        <f t="shared" si="2404"/>
        <v/>
      </c>
    </row>
    <row r="11806" spans="1:16">
      <c r="A11806" s="6">
        <v>18</v>
      </c>
      <c r="B11806" s="6">
        <v>2</v>
      </c>
      <c r="C11806" s="6">
        <v>22</v>
      </c>
      <c r="D11806" s="6">
        <f t="shared" si="2392"/>
        <v>42</v>
      </c>
      <c r="E11806" s="5">
        <f t="shared" si="2393"/>
        <v>9007.0660478574246</v>
      </c>
      <c r="F11806" s="5">
        <f t="shared" si="2394"/>
        <v>63.037499999999994</v>
      </c>
      <c r="G11806" s="5">
        <f t="shared" si="2395"/>
        <v>1301.1455960105666</v>
      </c>
      <c r="H11806" s="5">
        <f t="shared" si="2396"/>
        <v>10371.249143867992</v>
      </c>
      <c r="I11806" s="5">
        <f t="shared" si="2397"/>
        <v>720</v>
      </c>
      <c r="J11806" s="5">
        <f t="shared" si="2398"/>
        <v>9651.2491438679917</v>
      </c>
      <c r="K11806" s="2">
        <f t="shared" si="2399"/>
        <v>192556.40874770819</v>
      </c>
      <c r="L11806" s="2">
        <f t="shared" si="2400"/>
        <v>221988</v>
      </c>
      <c r="M11806" s="2">
        <f t="shared" si="2401"/>
        <v>36080</v>
      </c>
      <c r="N11806" s="6">
        <f t="shared" si="2402"/>
        <v>0</v>
      </c>
      <c r="O11806" s="2">
        <f t="shared" si="2403"/>
        <v>-26648.408747708192</v>
      </c>
      <c r="P11806" s="2" t="str">
        <f t="shared" si="2404"/>
        <v/>
      </c>
    </row>
    <row r="11807" spans="1:16">
      <c r="A11807" s="6">
        <v>18</v>
      </c>
      <c r="B11807" s="6">
        <v>2</v>
      </c>
      <c r="C11807" s="6">
        <v>23</v>
      </c>
      <c r="D11807" s="6">
        <f t="shared" si="2392"/>
        <v>43</v>
      </c>
      <c r="E11807" s="5">
        <f t="shared" si="2393"/>
        <v>9007.0660478574246</v>
      </c>
      <c r="F11807" s="5">
        <f t="shared" si="2394"/>
        <v>63.037499999999994</v>
      </c>
      <c r="G11807" s="5">
        <f t="shared" si="2395"/>
        <v>1377.292184868003</v>
      </c>
      <c r="H11807" s="5">
        <f t="shared" si="2396"/>
        <v>10447.395732725428</v>
      </c>
      <c r="I11807" s="5">
        <f t="shared" si="2397"/>
        <v>720</v>
      </c>
      <c r="J11807" s="5">
        <f t="shared" si="2398"/>
        <v>9727.3957327254284</v>
      </c>
      <c r="K11807" s="2">
        <f t="shared" si="2399"/>
        <v>193878.39813759425</v>
      </c>
      <c r="L11807" s="2">
        <f t="shared" si="2400"/>
        <v>224688</v>
      </c>
      <c r="M11807" s="2">
        <f t="shared" si="2401"/>
        <v>36960</v>
      </c>
      <c r="N11807" s="6">
        <f t="shared" si="2402"/>
        <v>0</v>
      </c>
      <c r="O11807" s="2">
        <f t="shared" si="2403"/>
        <v>-26150.398137594253</v>
      </c>
      <c r="P11807" s="2" t="str">
        <f t="shared" si="2404"/>
        <v/>
      </c>
    </row>
    <row r="11808" spans="1:16">
      <c r="A11808" s="6">
        <v>18</v>
      </c>
      <c r="B11808" s="6">
        <v>2</v>
      </c>
      <c r="C11808" s="6">
        <v>24</v>
      </c>
      <c r="D11808" s="6">
        <f t="shared" si="2392"/>
        <v>44</v>
      </c>
      <c r="E11808" s="5">
        <f t="shared" si="2393"/>
        <v>9007.0660478574246</v>
      </c>
      <c r="F11808" s="5">
        <f t="shared" si="2394"/>
        <v>63.037499999999994</v>
      </c>
      <c r="G11808" s="5">
        <f t="shared" si="2395"/>
        <v>1455.1391344474989</v>
      </c>
      <c r="H11808" s="5">
        <f t="shared" si="2396"/>
        <v>10525.242682304925</v>
      </c>
      <c r="I11808" s="5">
        <f t="shared" si="2397"/>
        <v>720</v>
      </c>
      <c r="J11808" s="5">
        <f t="shared" si="2398"/>
        <v>9805.2426823049245</v>
      </c>
      <c r="K11808" s="2">
        <f t="shared" si="2399"/>
        <v>195229.90767890494</v>
      </c>
      <c r="L11808" s="2">
        <f t="shared" si="2400"/>
        <v>227388</v>
      </c>
      <c r="M11808" s="2">
        <f t="shared" si="2401"/>
        <v>37840</v>
      </c>
      <c r="N11808" s="6">
        <f t="shared" si="2402"/>
        <v>0</v>
      </c>
      <c r="O11808" s="2">
        <f t="shared" si="2403"/>
        <v>-25681.907678904943</v>
      </c>
      <c r="P11808" s="2" t="str">
        <f t="shared" si="2404"/>
        <v/>
      </c>
    </row>
    <row r="11809" spans="1:16">
      <c r="A11809" s="6">
        <v>18</v>
      </c>
      <c r="B11809" s="6">
        <v>2</v>
      </c>
      <c r="C11809" s="6">
        <v>25</v>
      </c>
      <c r="D11809" s="6">
        <f t="shared" si="2392"/>
        <v>45</v>
      </c>
      <c r="E11809" s="5">
        <f t="shared" si="2393"/>
        <v>9007.0660478574246</v>
      </c>
      <c r="F11809" s="5">
        <f t="shared" si="2394"/>
        <v>63.037499999999994</v>
      </c>
      <c r="G11809" s="5">
        <f t="shared" si="2395"/>
        <v>1534.7170558625965</v>
      </c>
      <c r="H11809" s="5">
        <f t="shared" si="2396"/>
        <v>10604.820603720022</v>
      </c>
      <c r="I11809" s="5">
        <f t="shared" si="2397"/>
        <v>720</v>
      </c>
      <c r="J11809" s="5">
        <f t="shared" si="2398"/>
        <v>9884.8206037200216</v>
      </c>
      <c r="K11809" s="2">
        <f t="shared" si="2399"/>
        <v>196611.4688145837</v>
      </c>
      <c r="L11809" s="2">
        <f t="shared" si="2400"/>
        <v>230088</v>
      </c>
      <c r="M11809" s="2">
        <f t="shared" si="2401"/>
        <v>38720</v>
      </c>
      <c r="N11809" s="6">
        <f t="shared" si="2402"/>
        <v>0</v>
      </c>
      <c r="O11809" s="2">
        <f t="shared" si="2403"/>
        <v>-25243.468814583699</v>
      </c>
      <c r="P11809" s="2" t="str">
        <f t="shared" si="2404"/>
        <v/>
      </c>
    </row>
    <row r="11810" spans="1:16">
      <c r="A11810" s="6">
        <v>18</v>
      </c>
      <c r="B11810" s="6">
        <v>2</v>
      </c>
      <c r="C11810" s="6">
        <v>26</v>
      </c>
      <c r="D11810" s="6">
        <f t="shared" si="2392"/>
        <v>46</v>
      </c>
      <c r="E11810" s="5">
        <f t="shared" si="2393"/>
        <v>9007.0660478574246</v>
      </c>
      <c r="F11810" s="5">
        <f t="shared" si="2394"/>
        <v>63.037499999999994</v>
      </c>
      <c r="G11810" s="5">
        <f t="shared" si="2395"/>
        <v>1616.0570598233144</v>
      </c>
      <c r="H11810" s="5">
        <f t="shared" si="2396"/>
        <v>10686.16060768074</v>
      </c>
      <c r="I11810" s="5">
        <f t="shared" si="2397"/>
        <v>720</v>
      </c>
      <c r="J11810" s="5">
        <f t="shared" si="2398"/>
        <v>9966.1606076807402</v>
      </c>
      <c r="K11810" s="2">
        <f t="shared" si="2399"/>
        <v>198023.62166112397</v>
      </c>
      <c r="L11810" s="2">
        <f t="shared" si="2400"/>
        <v>232788</v>
      </c>
      <c r="M11810" s="2">
        <f t="shared" si="2401"/>
        <v>39600</v>
      </c>
      <c r="N11810" s="6">
        <f t="shared" si="2402"/>
        <v>0</v>
      </c>
      <c r="O11810" s="2">
        <f t="shared" si="2403"/>
        <v>-24835.621661123965</v>
      </c>
      <c r="P11810" s="2" t="str">
        <f t="shared" si="2404"/>
        <v/>
      </c>
    </row>
    <row r="11811" spans="1:16">
      <c r="A11811" s="6">
        <v>18</v>
      </c>
      <c r="B11811" s="6">
        <v>2</v>
      </c>
      <c r="C11811" s="6">
        <v>27</v>
      </c>
      <c r="D11811" s="6">
        <f t="shared" si="2392"/>
        <v>47</v>
      </c>
      <c r="E11811" s="5">
        <f t="shared" si="2393"/>
        <v>9007.0660478574246</v>
      </c>
      <c r="F11811" s="5">
        <f t="shared" si="2394"/>
        <v>63.037499999999994</v>
      </c>
      <c r="G11811" s="5">
        <f t="shared" si="2395"/>
        <v>1699.1907643430709</v>
      </c>
      <c r="H11811" s="5">
        <f t="shared" si="2396"/>
        <v>10769.294312200496</v>
      </c>
      <c r="I11811" s="5">
        <f t="shared" si="2397"/>
        <v>720</v>
      </c>
      <c r="J11811" s="5">
        <f t="shared" si="2398"/>
        <v>10049.294312200496</v>
      </c>
      <c r="K11811" s="2">
        <f t="shared" si="2399"/>
        <v>199466.91514236972</v>
      </c>
      <c r="L11811" s="2">
        <f t="shared" si="2400"/>
        <v>235488</v>
      </c>
      <c r="M11811" s="2">
        <f t="shared" si="2401"/>
        <v>40480</v>
      </c>
      <c r="N11811" s="6">
        <f t="shared" si="2402"/>
        <v>0</v>
      </c>
      <c r="O11811" s="2">
        <f t="shared" si="2403"/>
        <v>-24458.915142369719</v>
      </c>
      <c r="P11811" s="2" t="str">
        <f t="shared" si="2404"/>
        <v/>
      </c>
    </row>
    <row r="11812" spans="1:16">
      <c r="A11812" s="6">
        <v>18</v>
      </c>
      <c r="B11812" s="6">
        <v>2</v>
      </c>
      <c r="C11812" s="6">
        <v>28</v>
      </c>
      <c r="D11812" s="6">
        <f t="shared" si="2392"/>
        <v>48</v>
      </c>
      <c r="E11812" s="5">
        <f t="shared" si="2393"/>
        <v>9007.0660478574246</v>
      </c>
      <c r="F11812" s="5">
        <f t="shared" si="2394"/>
        <v>63.037499999999994</v>
      </c>
      <c r="G11812" s="5">
        <f t="shared" si="2395"/>
        <v>1784.1503025602246</v>
      </c>
      <c r="H11812" s="5">
        <f t="shared" si="2396"/>
        <v>10854.25385041765</v>
      </c>
      <c r="I11812" s="5">
        <f t="shared" si="2397"/>
        <v>720</v>
      </c>
      <c r="J11812" s="5">
        <f t="shared" si="2398"/>
        <v>10134.25385041765</v>
      </c>
      <c r="K11812" s="2">
        <f t="shared" si="2399"/>
        <v>200941.90712530643</v>
      </c>
      <c r="L11812" s="2">
        <f t="shared" si="2400"/>
        <v>238188</v>
      </c>
      <c r="M11812" s="2">
        <f t="shared" si="2401"/>
        <v>41360</v>
      </c>
      <c r="N11812" s="6">
        <f t="shared" si="2402"/>
        <v>0</v>
      </c>
      <c r="O11812" s="2">
        <f t="shared" si="2403"/>
        <v>-24113.907125306432</v>
      </c>
      <c r="P11812" s="2" t="str">
        <f t="shared" si="2404"/>
        <v/>
      </c>
    </row>
    <row r="11813" spans="1:16">
      <c r="A11813" s="6">
        <v>18</v>
      </c>
      <c r="B11813" s="6">
        <v>2</v>
      </c>
      <c r="C11813" s="6">
        <v>29</v>
      </c>
      <c r="D11813" s="6">
        <f t="shared" si="2392"/>
        <v>49</v>
      </c>
      <c r="E11813" s="5">
        <f t="shared" si="2393"/>
        <v>9007.0660478574246</v>
      </c>
      <c r="F11813" s="5">
        <f t="shared" si="2394"/>
        <v>63.037499999999994</v>
      </c>
      <c r="G11813" s="5">
        <f t="shared" si="2395"/>
        <v>1870.9683306758782</v>
      </c>
      <c r="H11813" s="5">
        <f t="shared" si="2396"/>
        <v>10941.071878533303</v>
      </c>
      <c r="I11813" s="5">
        <f t="shared" si="2397"/>
        <v>720</v>
      </c>
      <c r="J11813" s="5">
        <f t="shared" si="2398"/>
        <v>10221.071878533303</v>
      </c>
      <c r="K11813" s="2">
        <f t="shared" si="2399"/>
        <v>202449.16455786984</v>
      </c>
      <c r="L11813" s="2">
        <f t="shared" si="2400"/>
        <v>240888</v>
      </c>
      <c r="M11813" s="2">
        <f t="shared" si="2401"/>
        <v>42240</v>
      </c>
      <c r="N11813" s="6">
        <f t="shared" si="2402"/>
        <v>0</v>
      </c>
      <c r="O11813" s="2">
        <f t="shared" si="2403"/>
        <v>-23801.164557869837</v>
      </c>
      <c r="P11813" s="2" t="str">
        <f t="shared" si="2404"/>
        <v/>
      </c>
    </row>
    <row r="11814" spans="1:16">
      <c r="A11814" s="6">
        <v>18</v>
      </c>
      <c r="B11814" s="6">
        <v>2</v>
      </c>
      <c r="C11814" s="6">
        <v>30</v>
      </c>
      <c r="D11814" s="6">
        <f t="shared" si="2392"/>
        <v>50</v>
      </c>
      <c r="E11814" s="5">
        <f t="shared" si="2393"/>
        <v>9007.0660478574246</v>
      </c>
      <c r="F11814" s="5">
        <f t="shared" si="2394"/>
        <v>63.037499999999994</v>
      </c>
      <c r="G11814" s="5">
        <f t="shared" si="2395"/>
        <v>1959.6780360096488</v>
      </c>
      <c r="H11814" s="5">
        <f t="shared" si="2396"/>
        <v>11029.781583867074</v>
      </c>
      <c r="I11814" s="5">
        <f t="shared" si="2397"/>
        <v>720</v>
      </c>
      <c r="J11814" s="5">
        <f t="shared" si="2398"/>
        <v>10309.781583867074</v>
      </c>
      <c r="K11814" s="2">
        <f t="shared" si="2399"/>
        <v>203989.26360880336</v>
      </c>
      <c r="L11814" s="2">
        <f t="shared" si="2400"/>
        <v>243588</v>
      </c>
      <c r="M11814" s="2">
        <f t="shared" si="2401"/>
        <v>43120</v>
      </c>
      <c r="N11814" s="6">
        <f t="shared" si="2402"/>
        <v>0</v>
      </c>
      <c r="O11814" s="2">
        <f t="shared" si="2403"/>
        <v>-23521.263608803361</v>
      </c>
      <c r="P11814" s="2" t="str">
        <f t="shared" si="2404"/>
        <v/>
      </c>
    </row>
    <row r="11815" spans="1:16">
      <c r="A11815" s="6">
        <v>18</v>
      </c>
      <c r="B11815" s="6">
        <v>3</v>
      </c>
      <c r="C11815" s="6">
        <v>0</v>
      </c>
      <c r="D11815" s="6">
        <f t="shared" si="2392"/>
        <v>21</v>
      </c>
      <c r="E11815" s="5">
        <f t="shared" si="2393"/>
        <v>9007.0660478574246</v>
      </c>
      <c r="F11815" s="5">
        <f t="shared" si="2394"/>
        <v>96.920156249999991</v>
      </c>
      <c r="G11815" s="5">
        <f t="shared" si="2395"/>
        <v>0</v>
      </c>
      <c r="H11815" s="5">
        <f t="shared" si="2396"/>
        <v>9103.9862041074248</v>
      </c>
      <c r="I11815" s="5">
        <f t="shared" si="2397"/>
        <v>720</v>
      </c>
      <c r="J11815" s="5">
        <f t="shared" si="2398"/>
        <v>8383.9862041074248</v>
      </c>
      <c r="K11815" s="2">
        <f t="shared" si="2399"/>
        <v>170555.31604353167</v>
      </c>
      <c r="L11815" s="2">
        <f t="shared" si="2400"/>
        <v>164682</v>
      </c>
      <c r="M11815" s="2">
        <f t="shared" si="2401"/>
        <v>17160</v>
      </c>
      <c r="N11815" s="6">
        <f t="shared" si="2402"/>
        <v>0</v>
      </c>
      <c r="O11815" s="2">
        <f t="shared" si="2403"/>
        <v>-43033.316043531668</v>
      </c>
      <c r="P11815" s="2" t="str">
        <f t="shared" si="2404"/>
        <v/>
      </c>
    </row>
    <row r="11816" spans="1:16">
      <c r="A11816" s="6">
        <v>18</v>
      </c>
      <c r="B11816" s="6">
        <v>3</v>
      </c>
      <c r="C11816" s="6">
        <v>1</v>
      </c>
      <c r="D11816" s="6">
        <f t="shared" si="2392"/>
        <v>22</v>
      </c>
      <c r="E11816" s="5">
        <f t="shared" si="2393"/>
        <v>9007.0660478574246</v>
      </c>
      <c r="F11816" s="5">
        <f t="shared" si="2394"/>
        <v>96.920156249999991</v>
      </c>
      <c r="G11816" s="5">
        <f t="shared" si="2395"/>
        <v>45.5625</v>
      </c>
      <c r="H11816" s="5">
        <f t="shared" si="2396"/>
        <v>9149.5487041074248</v>
      </c>
      <c r="I11816" s="5">
        <f t="shared" si="2397"/>
        <v>720</v>
      </c>
      <c r="J11816" s="5">
        <f t="shared" si="2398"/>
        <v>8429.5487041074248</v>
      </c>
      <c r="K11816" s="2">
        <f t="shared" si="2399"/>
        <v>171346.33166853167</v>
      </c>
      <c r="L11816" s="2">
        <f t="shared" si="2400"/>
        <v>167382</v>
      </c>
      <c r="M11816" s="2">
        <f t="shared" si="2401"/>
        <v>18040</v>
      </c>
      <c r="N11816" s="6">
        <f t="shared" si="2402"/>
        <v>0</v>
      </c>
      <c r="O11816" s="2">
        <f t="shared" si="2403"/>
        <v>-42004.331668531668</v>
      </c>
      <c r="P11816" s="2" t="str">
        <f t="shared" si="2404"/>
        <v/>
      </c>
    </row>
    <row r="11817" spans="1:16">
      <c r="A11817" s="6">
        <v>18</v>
      </c>
      <c r="B11817" s="6">
        <v>3</v>
      </c>
      <c r="C11817" s="6">
        <v>2</v>
      </c>
      <c r="D11817" s="6">
        <f t="shared" si="2392"/>
        <v>23</v>
      </c>
      <c r="E11817" s="5">
        <f t="shared" si="2393"/>
        <v>9007.0660478574246</v>
      </c>
      <c r="F11817" s="5">
        <f t="shared" si="2394"/>
        <v>96.920156249999991</v>
      </c>
      <c r="G11817" s="5">
        <f t="shared" si="2395"/>
        <v>92.264062499999994</v>
      </c>
      <c r="H11817" s="5">
        <f t="shared" si="2396"/>
        <v>9196.2502666074251</v>
      </c>
      <c r="I11817" s="5">
        <f t="shared" si="2397"/>
        <v>720</v>
      </c>
      <c r="J11817" s="5">
        <f t="shared" si="2398"/>
        <v>8476.2502666074251</v>
      </c>
      <c r="K11817" s="2">
        <f t="shared" si="2399"/>
        <v>172157.1226841567</v>
      </c>
      <c r="L11817" s="2">
        <f t="shared" si="2400"/>
        <v>170082</v>
      </c>
      <c r="M11817" s="2">
        <f t="shared" si="2401"/>
        <v>18920</v>
      </c>
      <c r="N11817" s="6">
        <f t="shared" si="2402"/>
        <v>0</v>
      </c>
      <c r="O11817" s="2">
        <f t="shared" si="2403"/>
        <v>-40995.122684156697</v>
      </c>
      <c r="P11817" s="2" t="str">
        <f t="shared" si="2404"/>
        <v/>
      </c>
    </row>
    <row r="11818" spans="1:16">
      <c r="A11818" s="6">
        <v>18</v>
      </c>
      <c r="B11818" s="6">
        <v>3</v>
      </c>
      <c r="C11818" s="6">
        <v>3</v>
      </c>
      <c r="D11818" s="6">
        <f t="shared" si="2392"/>
        <v>24</v>
      </c>
      <c r="E11818" s="5">
        <f t="shared" si="2393"/>
        <v>9007.0660478574246</v>
      </c>
      <c r="F11818" s="5">
        <f t="shared" si="2394"/>
        <v>96.920156249999991</v>
      </c>
      <c r="G11818" s="5">
        <f t="shared" si="2395"/>
        <v>140.12604492187498</v>
      </c>
      <c r="H11818" s="5">
        <f t="shared" si="2396"/>
        <v>9244.1122490293001</v>
      </c>
      <c r="I11818" s="5">
        <f t="shared" si="2397"/>
        <v>720</v>
      </c>
      <c r="J11818" s="5">
        <f t="shared" si="2398"/>
        <v>8524.1122490293001</v>
      </c>
      <c r="K11818" s="2">
        <f t="shared" si="2399"/>
        <v>172988.05987898089</v>
      </c>
      <c r="L11818" s="2">
        <f t="shared" si="2400"/>
        <v>172782</v>
      </c>
      <c r="M11818" s="2">
        <f t="shared" si="2401"/>
        <v>19800</v>
      </c>
      <c r="N11818" s="6">
        <f t="shared" si="2402"/>
        <v>0</v>
      </c>
      <c r="O11818" s="2">
        <f t="shared" si="2403"/>
        <v>-40006.059878980886</v>
      </c>
      <c r="P11818" s="2" t="str">
        <f t="shared" si="2404"/>
        <v/>
      </c>
    </row>
    <row r="11819" spans="1:16">
      <c r="A11819" s="6">
        <v>18</v>
      </c>
      <c r="B11819" s="6">
        <v>3</v>
      </c>
      <c r="C11819" s="6">
        <v>4</v>
      </c>
      <c r="D11819" s="6">
        <f t="shared" si="2392"/>
        <v>25</v>
      </c>
      <c r="E11819" s="5">
        <f t="shared" si="2393"/>
        <v>9007.0660478574246</v>
      </c>
      <c r="F11819" s="5">
        <f t="shared" si="2394"/>
        <v>96.920156249999991</v>
      </c>
      <c r="G11819" s="5">
        <f t="shared" si="2395"/>
        <v>189.17016064453125</v>
      </c>
      <c r="H11819" s="5">
        <f t="shared" si="2396"/>
        <v>9293.1563647519561</v>
      </c>
      <c r="I11819" s="5">
        <f t="shared" si="2397"/>
        <v>720</v>
      </c>
      <c r="J11819" s="5">
        <f t="shared" si="2398"/>
        <v>8573.1563647519561</v>
      </c>
      <c r="K11819" s="2">
        <f t="shared" si="2399"/>
        <v>173839.52022138811</v>
      </c>
      <c r="L11819" s="2">
        <f t="shared" si="2400"/>
        <v>175482</v>
      </c>
      <c r="M11819" s="2">
        <f t="shared" si="2401"/>
        <v>20680</v>
      </c>
      <c r="N11819" s="6">
        <f t="shared" si="2402"/>
        <v>0</v>
      </c>
      <c r="O11819" s="2">
        <f t="shared" si="2403"/>
        <v>-39037.520221388113</v>
      </c>
      <c r="P11819" s="2" t="str">
        <f t="shared" si="2404"/>
        <v/>
      </c>
    </row>
    <row r="11820" spans="1:16">
      <c r="A11820" s="6">
        <v>18</v>
      </c>
      <c r="B11820" s="6">
        <v>3</v>
      </c>
      <c r="C11820" s="6">
        <v>5</v>
      </c>
      <c r="D11820" s="6">
        <f t="shared" si="2392"/>
        <v>26</v>
      </c>
      <c r="E11820" s="5">
        <f t="shared" si="2393"/>
        <v>9007.0660478574246</v>
      </c>
      <c r="F11820" s="5">
        <f t="shared" si="2394"/>
        <v>96.920156249999991</v>
      </c>
      <c r="G11820" s="5">
        <f t="shared" si="2395"/>
        <v>239.41848456573481</v>
      </c>
      <c r="H11820" s="5">
        <f t="shared" si="2396"/>
        <v>9343.4046886731594</v>
      </c>
      <c r="I11820" s="5">
        <f t="shared" si="2397"/>
        <v>720</v>
      </c>
      <c r="J11820" s="5">
        <f t="shared" si="2398"/>
        <v>8623.4046886731594</v>
      </c>
      <c r="K11820" s="2">
        <f t="shared" si="2399"/>
        <v>174711.88695613123</v>
      </c>
      <c r="L11820" s="2">
        <f t="shared" si="2400"/>
        <v>178182</v>
      </c>
      <c r="M11820" s="2">
        <f t="shared" si="2401"/>
        <v>21560</v>
      </c>
      <c r="N11820" s="6">
        <f t="shared" si="2402"/>
        <v>0</v>
      </c>
      <c r="O11820" s="2">
        <f t="shared" si="2403"/>
        <v>-38089.886956131231</v>
      </c>
      <c r="P11820" s="2" t="str">
        <f t="shared" si="2404"/>
        <v/>
      </c>
    </row>
    <row r="11821" spans="1:16">
      <c r="A11821" s="6">
        <v>18</v>
      </c>
      <c r="B11821" s="6">
        <v>3</v>
      </c>
      <c r="C11821" s="6">
        <v>6</v>
      </c>
      <c r="D11821" s="6">
        <f t="shared" si="2392"/>
        <v>27</v>
      </c>
      <c r="E11821" s="5">
        <f t="shared" si="2393"/>
        <v>9007.0660478574246</v>
      </c>
      <c r="F11821" s="5">
        <f t="shared" si="2394"/>
        <v>96.920156249999991</v>
      </c>
      <c r="G11821" s="5">
        <f t="shared" si="2395"/>
        <v>290.89345874736784</v>
      </c>
      <c r="H11821" s="5">
        <f t="shared" si="2396"/>
        <v>9394.8796628547934</v>
      </c>
      <c r="I11821" s="5">
        <f t="shared" si="2397"/>
        <v>720</v>
      </c>
      <c r="J11821" s="5">
        <f t="shared" si="2398"/>
        <v>8674.8796628547934</v>
      </c>
      <c r="K11821" s="2">
        <f t="shared" si="2399"/>
        <v>175605.54970234015</v>
      </c>
      <c r="L11821" s="2">
        <f t="shared" si="2400"/>
        <v>180882</v>
      </c>
      <c r="M11821" s="2">
        <f t="shared" si="2401"/>
        <v>22440</v>
      </c>
      <c r="N11821" s="6">
        <f t="shared" si="2402"/>
        <v>0</v>
      </c>
      <c r="O11821" s="2">
        <f t="shared" si="2403"/>
        <v>-37163.549702340155</v>
      </c>
      <c r="P11821" s="2" t="str">
        <f t="shared" si="2404"/>
        <v/>
      </c>
    </row>
    <row r="11822" spans="1:16">
      <c r="A11822" s="6">
        <v>18</v>
      </c>
      <c r="B11822" s="6">
        <v>3</v>
      </c>
      <c r="C11822" s="6">
        <v>7</v>
      </c>
      <c r="D11822" s="6">
        <f t="shared" si="2392"/>
        <v>28</v>
      </c>
      <c r="E11822" s="5">
        <f t="shared" si="2393"/>
        <v>9007.0660478574246</v>
      </c>
      <c r="F11822" s="5">
        <f t="shared" si="2394"/>
        <v>96.920156249999991</v>
      </c>
      <c r="G11822" s="5">
        <f t="shared" si="2395"/>
        <v>343.61789814532818</v>
      </c>
      <c r="H11822" s="5">
        <f t="shared" si="2396"/>
        <v>9447.6041022527534</v>
      </c>
      <c r="I11822" s="5">
        <f t="shared" si="2397"/>
        <v>720</v>
      </c>
      <c r="J11822" s="5">
        <f t="shared" si="2398"/>
        <v>8727.6041022527534</v>
      </c>
      <c r="K11822" s="2">
        <f t="shared" si="2399"/>
        <v>176520.90455299919</v>
      </c>
      <c r="L11822" s="2">
        <f t="shared" si="2400"/>
        <v>183582</v>
      </c>
      <c r="M11822" s="2">
        <f t="shared" si="2401"/>
        <v>23320</v>
      </c>
      <c r="N11822" s="6">
        <f t="shared" si="2402"/>
        <v>0</v>
      </c>
      <c r="O11822" s="2">
        <f t="shared" si="2403"/>
        <v>-36258.904552999185</v>
      </c>
      <c r="P11822" s="2" t="str">
        <f t="shared" si="2404"/>
        <v/>
      </c>
    </row>
    <row r="11823" spans="1:16">
      <c r="A11823" s="6">
        <v>18</v>
      </c>
      <c r="B11823" s="6">
        <v>3</v>
      </c>
      <c r="C11823" s="6">
        <v>8</v>
      </c>
      <c r="D11823" s="6">
        <f t="shared" si="2392"/>
        <v>29</v>
      </c>
      <c r="E11823" s="5">
        <f t="shared" si="2393"/>
        <v>9007.0660478574246</v>
      </c>
      <c r="F11823" s="5">
        <f t="shared" si="2394"/>
        <v>96.920156249999991</v>
      </c>
      <c r="G11823" s="5">
        <f t="shared" si="2395"/>
        <v>397.61499642530839</v>
      </c>
      <c r="H11823" s="5">
        <f t="shared" si="2396"/>
        <v>9501.6012005327339</v>
      </c>
      <c r="I11823" s="5">
        <f t="shared" si="2397"/>
        <v>720</v>
      </c>
      <c r="J11823" s="5">
        <f t="shared" si="2398"/>
        <v>8781.6012005327339</v>
      </c>
      <c r="K11823" s="2">
        <f t="shared" si="2399"/>
        <v>177458.35417591551</v>
      </c>
      <c r="L11823" s="2">
        <f t="shared" si="2400"/>
        <v>186282</v>
      </c>
      <c r="M11823" s="2">
        <f t="shared" si="2401"/>
        <v>24200</v>
      </c>
      <c r="N11823" s="6">
        <f t="shared" si="2402"/>
        <v>0</v>
      </c>
      <c r="O11823" s="2">
        <f t="shared" si="2403"/>
        <v>-35376.354175915505</v>
      </c>
      <c r="P11823" s="2" t="str">
        <f t="shared" si="2404"/>
        <v/>
      </c>
    </row>
    <row r="11824" spans="1:16">
      <c r="A11824" s="6">
        <v>18</v>
      </c>
      <c r="B11824" s="6">
        <v>3</v>
      </c>
      <c r="C11824" s="6">
        <v>9</v>
      </c>
      <c r="D11824" s="6">
        <f t="shared" si="2392"/>
        <v>30</v>
      </c>
      <c r="E11824" s="5">
        <f t="shared" si="2393"/>
        <v>9007.0660478574246</v>
      </c>
      <c r="F11824" s="5">
        <f t="shared" si="2394"/>
        <v>96.920156249999991</v>
      </c>
      <c r="G11824" s="5">
        <f t="shared" si="2395"/>
        <v>452.90833186570285</v>
      </c>
      <c r="H11824" s="5">
        <f t="shared" si="2396"/>
        <v>9556.8945359731279</v>
      </c>
      <c r="I11824" s="5">
        <f t="shared" si="2397"/>
        <v>720</v>
      </c>
      <c r="J11824" s="5">
        <f t="shared" si="2398"/>
        <v>8836.8945359731279</v>
      </c>
      <c r="K11824" s="2">
        <f t="shared" si="2399"/>
        <v>178418.30791620014</v>
      </c>
      <c r="L11824" s="2">
        <f t="shared" si="2400"/>
        <v>188982</v>
      </c>
      <c r="M11824" s="2">
        <f t="shared" si="2401"/>
        <v>25080</v>
      </c>
      <c r="N11824" s="6">
        <f t="shared" si="2402"/>
        <v>0</v>
      </c>
      <c r="O11824" s="2">
        <f t="shared" si="2403"/>
        <v>-34516.307916200138</v>
      </c>
      <c r="P11824" s="2" t="str">
        <f t="shared" si="2404"/>
        <v/>
      </c>
    </row>
    <row r="11825" spans="1:16">
      <c r="A11825" s="6">
        <v>18</v>
      </c>
      <c r="B11825" s="6">
        <v>3</v>
      </c>
      <c r="C11825" s="6">
        <v>10</v>
      </c>
      <c r="D11825" s="6">
        <f t="shared" si="2392"/>
        <v>31</v>
      </c>
      <c r="E11825" s="5">
        <f t="shared" si="2393"/>
        <v>9007.0660478574246</v>
      </c>
      <c r="F11825" s="5">
        <f t="shared" si="2394"/>
        <v>96.920156249999991</v>
      </c>
      <c r="G11825" s="5">
        <f t="shared" si="2395"/>
        <v>509.52187334891573</v>
      </c>
      <c r="H11825" s="5">
        <f t="shared" si="2396"/>
        <v>9613.5080774563412</v>
      </c>
      <c r="I11825" s="5">
        <f t="shared" si="2397"/>
        <v>720</v>
      </c>
      <c r="J11825" s="5">
        <f t="shared" si="2398"/>
        <v>8893.5080774563412</v>
      </c>
      <c r="K11825" s="2">
        <f t="shared" si="2399"/>
        <v>179401.1819002837</v>
      </c>
      <c r="L11825" s="2">
        <f t="shared" si="2400"/>
        <v>191682</v>
      </c>
      <c r="M11825" s="2">
        <f t="shared" si="2401"/>
        <v>25960</v>
      </c>
      <c r="N11825" s="6">
        <f t="shared" si="2402"/>
        <v>0</v>
      </c>
      <c r="O11825" s="2">
        <f t="shared" si="2403"/>
        <v>-33679.1819002837</v>
      </c>
      <c r="P11825" s="2" t="str">
        <f t="shared" si="2404"/>
        <v/>
      </c>
    </row>
    <row r="11826" spans="1:16">
      <c r="A11826" s="6">
        <v>18</v>
      </c>
      <c r="B11826" s="6">
        <v>3</v>
      </c>
      <c r="C11826" s="6">
        <v>11</v>
      </c>
      <c r="D11826" s="6">
        <f t="shared" si="2392"/>
        <v>32</v>
      </c>
      <c r="E11826" s="5">
        <f t="shared" si="2393"/>
        <v>9007.0660478574246</v>
      </c>
      <c r="F11826" s="5">
        <f t="shared" si="2394"/>
        <v>96.920156249999991</v>
      </c>
      <c r="G11826" s="5">
        <f t="shared" si="2395"/>
        <v>567.47998644235474</v>
      </c>
      <c r="H11826" s="5">
        <f t="shared" si="2396"/>
        <v>9671.4661905497796</v>
      </c>
      <c r="I11826" s="5">
        <f t="shared" si="2397"/>
        <v>720</v>
      </c>
      <c r="J11826" s="5">
        <f t="shared" si="2398"/>
        <v>8951.4661905497796</v>
      </c>
      <c r="K11826" s="2">
        <f t="shared" si="2399"/>
        <v>180407.39914148924</v>
      </c>
      <c r="L11826" s="2">
        <f t="shared" si="2400"/>
        <v>194382</v>
      </c>
      <c r="M11826" s="2">
        <f t="shared" si="2401"/>
        <v>26840</v>
      </c>
      <c r="N11826" s="6">
        <f t="shared" si="2402"/>
        <v>0</v>
      </c>
      <c r="O11826" s="2">
        <f t="shared" si="2403"/>
        <v>-32865.399141489237</v>
      </c>
      <c r="P11826" s="2" t="str">
        <f t="shared" si="2404"/>
        <v/>
      </c>
    </row>
    <row r="11827" spans="1:16">
      <c r="A11827" s="6">
        <v>18</v>
      </c>
      <c r="B11827" s="6">
        <v>3</v>
      </c>
      <c r="C11827" s="6">
        <v>12</v>
      </c>
      <c r="D11827" s="6">
        <f t="shared" si="2392"/>
        <v>33</v>
      </c>
      <c r="E11827" s="5">
        <f t="shared" si="2393"/>
        <v>9007.0660478574246</v>
      </c>
      <c r="F11827" s="5">
        <f t="shared" si="2394"/>
        <v>96.920156249999991</v>
      </c>
      <c r="G11827" s="5">
        <f t="shared" si="2395"/>
        <v>626.80743957041921</v>
      </c>
      <c r="H11827" s="5">
        <f t="shared" si="2396"/>
        <v>9730.7936436778436</v>
      </c>
      <c r="I11827" s="5">
        <f t="shared" si="2397"/>
        <v>720</v>
      </c>
      <c r="J11827" s="5">
        <f t="shared" si="2398"/>
        <v>9010.7936436778436</v>
      </c>
      <c r="K11827" s="2">
        <f t="shared" si="2399"/>
        <v>181437.38964718478</v>
      </c>
      <c r="L11827" s="2">
        <f t="shared" si="2400"/>
        <v>197082</v>
      </c>
      <c r="M11827" s="2">
        <f t="shared" si="2401"/>
        <v>27720</v>
      </c>
      <c r="N11827" s="6">
        <f t="shared" si="2402"/>
        <v>0</v>
      </c>
      <c r="O11827" s="2">
        <f t="shared" si="2403"/>
        <v>-32075.389647184784</v>
      </c>
      <c r="P11827" s="2" t="str">
        <f t="shared" si="2404"/>
        <v/>
      </c>
    </row>
    <row r="11828" spans="1:16">
      <c r="A11828" s="6">
        <v>18</v>
      </c>
      <c r="B11828" s="6">
        <v>3</v>
      </c>
      <c r="C11828" s="6">
        <v>13</v>
      </c>
      <c r="D11828" s="6">
        <f t="shared" si="2392"/>
        <v>34</v>
      </c>
      <c r="E11828" s="5">
        <f t="shared" si="2393"/>
        <v>9007.0660478574246</v>
      </c>
      <c r="F11828" s="5">
        <f t="shared" si="2394"/>
        <v>96.920156249999991</v>
      </c>
      <c r="G11828" s="5">
        <f t="shared" si="2395"/>
        <v>687.52941027880343</v>
      </c>
      <c r="H11828" s="5">
        <f t="shared" si="2396"/>
        <v>9791.5156143862278</v>
      </c>
      <c r="I11828" s="5">
        <f t="shared" si="2397"/>
        <v>720</v>
      </c>
      <c r="J11828" s="5">
        <f t="shared" si="2398"/>
        <v>9071.5156143862278</v>
      </c>
      <c r="K11828" s="2">
        <f t="shared" si="2399"/>
        <v>182491.59052753868</v>
      </c>
      <c r="L11828" s="2">
        <f t="shared" si="2400"/>
        <v>199782</v>
      </c>
      <c r="M11828" s="2">
        <f t="shared" si="2401"/>
        <v>28600</v>
      </c>
      <c r="N11828" s="6">
        <f t="shared" si="2402"/>
        <v>0</v>
      </c>
      <c r="O11828" s="2">
        <f t="shared" si="2403"/>
        <v>-31309.590527538676</v>
      </c>
      <c r="P11828" s="2" t="str">
        <f t="shared" si="2404"/>
        <v/>
      </c>
    </row>
    <row r="11829" spans="1:16">
      <c r="A11829" s="6">
        <v>18</v>
      </c>
      <c r="B11829" s="6">
        <v>3</v>
      </c>
      <c r="C11829" s="6">
        <v>14</v>
      </c>
      <c r="D11829" s="6">
        <f t="shared" si="2392"/>
        <v>35</v>
      </c>
      <c r="E11829" s="5">
        <f t="shared" si="2393"/>
        <v>9007.0660478574246</v>
      </c>
      <c r="F11829" s="5">
        <f t="shared" si="2394"/>
        <v>96.920156249999991</v>
      </c>
      <c r="G11829" s="5">
        <f t="shared" si="2395"/>
        <v>749.67149159246469</v>
      </c>
      <c r="H11829" s="5">
        <f t="shared" si="2396"/>
        <v>9853.6576956998888</v>
      </c>
      <c r="I11829" s="5">
        <f t="shared" si="2397"/>
        <v>720</v>
      </c>
      <c r="J11829" s="5">
        <f t="shared" si="2398"/>
        <v>9133.6576956998888</v>
      </c>
      <c r="K11829" s="2">
        <f t="shared" si="2399"/>
        <v>183570.44610590083</v>
      </c>
      <c r="L11829" s="2">
        <f t="shared" si="2400"/>
        <v>202482</v>
      </c>
      <c r="M11829" s="2">
        <f t="shared" si="2401"/>
        <v>29480</v>
      </c>
      <c r="N11829" s="6">
        <f t="shared" si="2402"/>
        <v>0</v>
      </c>
      <c r="O11829" s="2">
        <f t="shared" si="2403"/>
        <v>-30568.446105900832</v>
      </c>
      <c r="P11829" s="2" t="str">
        <f t="shared" si="2404"/>
        <v/>
      </c>
    </row>
    <row r="11830" spans="1:16">
      <c r="A11830" s="6">
        <v>18</v>
      </c>
      <c r="B11830" s="6">
        <v>3</v>
      </c>
      <c r="C11830" s="6">
        <v>15</v>
      </c>
      <c r="D11830" s="6">
        <f t="shared" si="2392"/>
        <v>36</v>
      </c>
      <c r="E11830" s="5">
        <f t="shared" si="2393"/>
        <v>9007.0660478574246</v>
      </c>
      <c r="F11830" s="5">
        <f t="shared" si="2394"/>
        <v>96.920156249999991</v>
      </c>
      <c r="G11830" s="5">
        <f t="shared" si="2395"/>
        <v>813.25969846861108</v>
      </c>
      <c r="H11830" s="5">
        <f t="shared" si="2396"/>
        <v>9917.2459025760363</v>
      </c>
      <c r="I11830" s="5">
        <f t="shared" si="2397"/>
        <v>720</v>
      </c>
      <c r="J11830" s="5">
        <f t="shared" si="2398"/>
        <v>9197.2459025760363</v>
      </c>
      <c r="K11830" s="2">
        <f t="shared" si="2399"/>
        <v>184674.40803083396</v>
      </c>
      <c r="L11830" s="2">
        <f t="shared" si="2400"/>
        <v>205182</v>
      </c>
      <c r="M11830" s="2">
        <f t="shared" si="2401"/>
        <v>30360</v>
      </c>
      <c r="N11830" s="6">
        <f t="shared" si="2402"/>
        <v>0</v>
      </c>
      <c r="O11830" s="2">
        <f t="shared" si="2403"/>
        <v>-29852.408030833962</v>
      </c>
      <c r="P11830" s="2" t="str">
        <f t="shared" si="2404"/>
        <v/>
      </c>
    </row>
    <row r="11831" spans="1:16">
      <c r="A11831" s="6">
        <v>18</v>
      </c>
      <c r="B11831" s="6">
        <v>3</v>
      </c>
      <c r="C11831" s="6">
        <v>16</v>
      </c>
      <c r="D11831" s="6">
        <f t="shared" si="2392"/>
        <v>37</v>
      </c>
      <c r="E11831" s="5">
        <f t="shared" si="2393"/>
        <v>9007.0660478574246</v>
      </c>
      <c r="F11831" s="5">
        <f t="shared" si="2394"/>
        <v>96.920156249999991</v>
      </c>
      <c r="G11831" s="5">
        <f t="shared" si="2395"/>
        <v>878.32047434610013</v>
      </c>
      <c r="H11831" s="5">
        <f t="shared" si="2396"/>
        <v>9982.3066784535258</v>
      </c>
      <c r="I11831" s="5">
        <f t="shared" si="2397"/>
        <v>720</v>
      </c>
      <c r="J11831" s="5">
        <f t="shared" si="2398"/>
        <v>9262.3066784535258</v>
      </c>
      <c r="K11831" s="2">
        <f t="shared" si="2399"/>
        <v>185803.93538981816</v>
      </c>
      <c r="L11831" s="2">
        <f t="shared" si="2400"/>
        <v>207882</v>
      </c>
      <c r="M11831" s="2">
        <f t="shared" si="2401"/>
        <v>31240</v>
      </c>
      <c r="N11831" s="6">
        <f t="shared" si="2402"/>
        <v>0</v>
      </c>
      <c r="O11831" s="2">
        <f t="shared" si="2403"/>
        <v>-29161.935389818158</v>
      </c>
      <c r="P11831" s="2" t="str">
        <f t="shared" si="2404"/>
        <v/>
      </c>
    </row>
    <row r="11832" spans="1:16">
      <c r="A11832" s="6">
        <v>18</v>
      </c>
      <c r="B11832" s="6">
        <v>3</v>
      </c>
      <c r="C11832" s="6">
        <v>17</v>
      </c>
      <c r="D11832" s="6">
        <f t="shared" si="2392"/>
        <v>38</v>
      </c>
      <c r="E11832" s="5">
        <f t="shared" si="2393"/>
        <v>9007.0660478574246</v>
      </c>
      <c r="F11832" s="5">
        <f t="shared" si="2394"/>
        <v>96.920156249999991</v>
      </c>
      <c r="G11832" s="5">
        <f t="shared" si="2395"/>
        <v>944.88069779264049</v>
      </c>
      <c r="H11832" s="5">
        <f t="shared" si="2396"/>
        <v>10048.866901900064</v>
      </c>
      <c r="I11832" s="5">
        <f t="shared" si="2397"/>
        <v>720</v>
      </c>
      <c r="J11832" s="5">
        <f t="shared" si="2398"/>
        <v>9328.8669019000645</v>
      </c>
      <c r="K11832" s="2">
        <f t="shared" si="2399"/>
        <v>186959.4948246539</v>
      </c>
      <c r="L11832" s="2">
        <f t="shared" si="2400"/>
        <v>210582</v>
      </c>
      <c r="M11832" s="2">
        <f t="shared" si="2401"/>
        <v>32120</v>
      </c>
      <c r="N11832" s="6">
        <f t="shared" si="2402"/>
        <v>0</v>
      </c>
      <c r="O11832" s="2">
        <f t="shared" si="2403"/>
        <v>-28497.494824653899</v>
      </c>
      <c r="P11832" s="2" t="str">
        <f t="shared" si="2404"/>
        <v/>
      </c>
    </row>
    <row r="11833" spans="1:16">
      <c r="A11833" s="6">
        <v>18</v>
      </c>
      <c r="B11833" s="6">
        <v>3</v>
      </c>
      <c r="C11833" s="6">
        <v>18</v>
      </c>
      <c r="D11833" s="6">
        <f t="shared" si="2392"/>
        <v>39</v>
      </c>
      <c r="E11833" s="5">
        <f t="shared" si="2393"/>
        <v>9007.0660478574246</v>
      </c>
      <c r="F11833" s="5">
        <f t="shared" si="2394"/>
        <v>96.920156249999991</v>
      </c>
      <c r="G11833" s="5">
        <f t="shared" si="2395"/>
        <v>1012.9676892512279</v>
      </c>
      <c r="H11833" s="5">
        <f t="shared" si="2396"/>
        <v>10116.953893358652</v>
      </c>
      <c r="I11833" s="5">
        <f t="shared" si="2397"/>
        <v>720</v>
      </c>
      <c r="J11833" s="5">
        <f t="shared" si="2398"/>
        <v>9396.9538933586518</v>
      </c>
      <c r="K11833" s="2">
        <f t="shared" si="2399"/>
        <v>188141.56064858771</v>
      </c>
      <c r="L11833" s="2">
        <f t="shared" si="2400"/>
        <v>213282</v>
      </c>
      <c r="M11833" s="2">
        <f t="shared" si="2401"/>
        <v>33000</v>
      </c>
      <c r="N11833" s="6">
        <f t="shared" si="2402"/>
        <v>0</v>
      </c>
      <c r="O11833" s="2">
        <f t="shared" si="2403"/>
        <v>-27859.560648587707</v>
      </c>
      <c r="P11833" s="2" t="str">
        <f t="shared" si="2404"/>
        <v/>
      </c>
    </row>
    <row r="11834" spans="1:16">
      <c r="A11834" s="6">
        <v>18</v>
      </c>
      <c r="B11834" s="6">
        <v>3</v>
      </c>
      <c r="C11834" s="6">
        <v>19</v>
      </c>
      <c r="D11834" s="6">
        <f t="shared" si="2392"/>
        <v>40</v>
      </c>
      <c r="E11834" s="5">
        <f t="shared" si="2393"/>
        <v>9007.0660478574246</v>
      </c>
      <c r="F11834" s="5">
        <f t="shared" si="2394"/>
        <v>96.920156249999991</v>
      </c>
      <c r="G11834" s="5">
        <f t="shared" si="2395"/>
        <v>1082.6092178872495</v>
      </c>
      <c r="H11834" s="5">
        <f t="shared" si="2396"/>
        <v>10186.595421994674</v>
      </c>
      <c r="I11834" s="5">
        <f t="shared" si="2397"/>
        <v>720</v>
      </c>
      <c r="J11834" s="5">
        <f t="shared" si="2398"/>
        <v>9466.5954219946743</v>
      </c>
      <c r="K11834" s="2">
        <f t="shared" si="2399"/>
        <v>189350.61496518532</v>
      </c>
      <c r="L11834" s="2">
        <f t="shared" si="2400"/>
        <v>215982</v>
      </c>
      <c r="M11834" s="2">
        <f t="shared" si="2401"/>
        <v>33880</v>
      </c>
      <c r="N11834" s="6">
        <f t="shared" si="2402"/>
        <v>0</v>
      </c>
      <c r="O11834" s="2">
        <f t="shared" si="2403"/>
        <v>-27248.614965185319</v>
      </c>
      <c r="P11834" s="2" t="str">
        <f t="shared" si="2404"/>
        <v/>
      </c>
    </row>
    <row r="11835" spans="1:16">
      <c r="A11835" s="6">
        <v>18</v>
      </c>
      <c r="B11835" s="6">
        <v>3</v>
      </c>
      <c r="C11835" s="6">
        <v>20</v>
      </c>
      <c r="D11835" s="6">
        <f t="shared" si="2392"/>
        <v>41</v>
      </c>
      <c r="E11835" s="5">
        <f t="shared" si="2393"/>
        <v>9007.0660478574246</v>
      </c>
      <c r="F11835" s="5">
        <f t="shared" si="2394"/>
        <v>96.920156249999991</v>
      </c>
      <c r="G11835" s="5">
        <f t="shared" si="2395"/>
        <v>1153.8335085377266</v>
      </c>
      <c r="H11835" s="5">
        <f t="shared" si="2396"/>
        <v>10257.819712645152</v>
      </c>
      <c r="I11835" s="5">
        <f t="shared" si="2397"/>
        <v>720</v>
      </c>
      <c r="J11835" s="5">
        <f t="shared" si="2398"/>
        <v>9537.8197126451523</v>
      </c>
      <c r="K11835" s="2">
        <f t="shared" si="2399"/>
        <v>190587.14778897833</v>
      </c>
      <c r="L11835" s="2">
        <f t="shared" si="2400"/>
        <v>218682</v>
      </c>
      <c r="M11835" s="2">
        <f t="shared" si="2401"/>
        <v>34760</v>
      </c>
      <c r="N11835" s="6">
        <f t="shared" si="2402"/>
        <v>0</v>
      </c>
      <c r="O11835" s="2">
        <f t="shared" si="2403"/>
        <v>-26665.147788978327</v>
      </c>
      <c r="P11835" s="2" t="str">
        <f t="shared" si="2404"/>
        <v/>
      </c>
    </row>
    <row r="11836" spans="1:16">
      <c r="A11836" s="6">
        <v>18</v>
      </c>
      <c r="B11836" s="6">
        <v>3</v>
      </c>
      <c r="C11836" s="6">
        <v>21</v>
      </c>
      <c r="D11836" s="6">
        <f t="shared" si="2392"/>
        <v>42</v>
      </c>
      <c r="E11836" s="5">
        <f t="shared" si="2393"/>
        <v>9007.0660478574246</v>
      </c>
      <c r="F11836" s="5">
        <f t="shared" si="2394"/>
        <v>96.920156249999991</v>
      </c>
      <c r="G11836" s="5">
        <f t="shared" si="2395"/>
        <v>1226.6692487641703</v>
      </c>
      <c r="H11836" s="5">
        <f t="shared" si="2396"/>
        <v>10330.655452871595</v>
      </c>
      <c r="I11836" s="5">
        <f t="shared" si="2397"/>
        <v>720</v>
      </c>
      <c r="J11836" s="5">
        <f t="shared" si="2398"/>
        <v>9610.6554528715951</v>
      </c>
      <c r="K11836" s="2">
        <f t="shared" si="2399"/>
        <v>191851.65716790964</v>
      </c>
      <c r="L11836" s="2">
        <f t="shared" si="2400"/>
        <v>221382</v>
      </c>
      <c r="M11836" s="2">
        <f t="shared" si="2401"/>
        <v>35640</v>
      </c>
      <c r="N11836" s="6">
        <f t="shared" si="2402"/>
        <v>0</v>
      </c>
      <c r="O11836" s="2">
        <f t="shared" si="2403"/>
        <v>-26109.657167909638</v>
      </c>
      <c r="P11836" s="2" t="str">
        <f t="shared" si="2404"/>
        <v/>
      </c>
    </row>
    <row r="11837" spans="1:16">
      <c r="A11837" s="6">
        <v>18</v>
      </c>
      <c r="B11837" s="6">
        <v>3</v>
      </c>
      <c r="C11837" s="6">
        <v>22</v>
      </c>
      <c r="D11837" s="6">
        <f t="shared" si="2392"/>
        <v>43</v>
      </c>
      <c r="E11837" s="5">
        <f t="shared" si="2393"/>
        <v>9007.0660478574246</v>
      </c>
      <c r="F11837" s="5">
        <f t="shared" si="2394"/>
        <v>96.920156249999991</v>
      </c>
      <c r="G11837" s="5">
        <f t="shared" si="2395"/>
        <v>1301.1455960105666</v>
      </c>
      <c r="H11837" s="5">
        <f t="shared" si="2396"/>
        <v>10405.131800117992</v>
      </c>
      <c r="I11837" s="5">
        <f t="shared" si="2397"/>
        <v>720</v>
      </c>
      <c r="J11837" s="5">
        <f t="shared" si="2398"/>
        <v>9685.1318001179916</v>
      </c>
      <c r="K11837" s="2">
        <f t="shared" si="2399"/>
        <v>193144.64930760401</v>
      </c>
      <c r="L11837" s="2">
        <f t="shared" si="2400"/>
        <v>224082</v>
      </c>
      <c r="M11837" s="2">
        <f t="shared" si="2401"/>
        <v>36520</v>
      </c>
      <c r="N11837" s="6">
        <f t="shared" si="2402"/>
        <v>0</v>
      </c>
      <c r="O11837" s="2">
        <f t="shared" si="2403"/>
        <v>-25582.649307604006</v>
      </c>
      <c r="P11837" s="2" t="str">
        <f t="shared" si="2404"/>
        <v/>
      </c>
    </row>
    <row r="11838" spans="1:16">
      <c r="A11838" s="6">
        <v>18</v>
      </c>
      <c r="B11838" s="6">
        <v>3</v>
      </c>
      <c r="C11838" s="6">
        <v>23</v>
      </c>
      <c r="D11838" s="6">
        <f t="shared" si="2392"/>
        <v>44</v>
      </c>
      <c r="E11838" s="5">
        <f t="shared" si="2393"/>
        <v>9007.0660478574246</v>
      </c>
      <c r="F11838" s="5">
        <f t="shared" si="2394"/>
        <v>96.920156249999991</v>
      </c>
      <c r="G11838" s="5">
        <f t="shared" si="2395"/>
        <v>1377.292184868003</v>
      </c>
      <c r="H11838" s="5">
        <f t="shared" si="2396"/>
        <v>10481.278388975428</v>
      </c>
      <c r="I11838" s="5">
        <f t="shared" si="2397"/>
        <v>720</v>
      </c>
      <c r="J11838" s="5">
        <f t="shared" si="2398"/>
        <v>9761.2783889754282</v>
      </c>
      <c r="K11838" s="2">
        <f t="shared" si="2399"/>
        <v>194466.63869749007</v>
      </c>
      <c r="L11838" s="2">
        <f t="shared" si="2400"/>
        <v>226782</v>
      </c>
      <c r="M11838" s="2">
        <f t="shared" si="2401"/>
        <v>37400</v>
      </c>
      <c r="N11838" s="6">
        <f t="shared" si="2402"/>
        <v>0</v>
      </c>
      <c r="O11838" s="2">
        <f t="shared" si="2403"/>
        <v>-25084.638697490067</v>
      </c>
      <c r="P11838" s="2" t="str">
        <f t="shared" si="2404"/>
        <v/>
      </c>
    </row>
    <row r="11839" spans="1:16">
      <c r="A11839" s="6">
        <v>18</v>
      </c>
      <c r="B11839" s="6">
        <v>3</v>
      </c>
      <c r="C11839" s="6">
        <v>24</v>
      </c>
      <c r="D11839" s="6">
        <f t="shared" si="2392"/>
        <v>45</v>
      </c>
      <c r="E11839" s="5">
        <f t="shared" si="2393"/>
        <v>9007.0660478574246</v>
      </c>
      <c r="F11839" s="5">
        <f t="shared" si="2394"/>
        <v>96.920156249999991</v>
      </c>
      <c r="G11839" s="5">
        <f t="shared" si="2395"/>
        <v>1455.1391344474989</v>
      </c>
      <c r="H11839" s="5">
        <f t="shared" si="2396"/>
        <v>10559.125338554924</v>
      </c>
      <c r="I11839" s="5">
        <f t="shared" si="2397"/>
        <v>720</v>
      </c>
      <c r="J11839" s="5">
        <f t="shared" si="2398"/>
        <v>9839.1253385549244</v>
      </c>
      <c r="K11839" s="2">
        <f t="shared" si="2399"/>
        <v>195818.14823880076</v>
      </c>
      <c r="L11839" s="2">
        <f t="shared" si="2400"/>
        <v>229482</v>
      </c>
      <c r="M11839" s="2">
        <f t="shared" si="2401"/>
        <v>38280</v>
      </c>
      <c r="N11839" s="6">
        <f t="shared" si="2402"/>
        <v>0</v>
      </c>
      <c r="O11839" s="2">
        <f t="shared" si="2403"/>
        <v>-24616.148238800757</v>
      </c>
      <c r="P11839" s="2" t="str">
        <f t="shared" si="2404"/>
        <v/>
      </c>
    </row>
    <row r="11840" spans="1:16">
      <c r="A11840" s="6">
        <v>18</v>
      </c>
      <c r="B11840" s="6">
        <v>3</v>
      </c>
      <c r="C11840" s="6">
        <v>25</v>
      </c>
      <c r="D11840" s="6">
        <f t="shared" si="2392"/>
        <v>46</v>
      </c>
      <c r="E11840" s="5">
        <f t="shared" si="2393"/>
        <v>9007.0660478574246</v>
      </c>
      <c r="F11840" s="5">
        <f t="shared" si="2394"/>
        <v>96.920156249999991</v>
      </c>
      <c r="G11840" s="5">
        <f t="shared" si="2395"/>
        <v>1534.7170558625965</v>
      </c>
      <c r="H11840" s="5">
        <f t="shared" si="2396"/>
        <v>10638.703259970021</v>
      </c>
      <c r="I11840" s="5">
        <f t="shared" si="2397"/>
        <v>720</v>
      </c>
      <c r="J11840" s="5">
        <f t="shared" si="2398"/>
        <v>9918.7032599700215</v>
      </c>
      <c r="K11840" s="2">
        <f t="shared" si="2399"/>
        <v>197199.70937447954</v>
      </c>
      <c r="L11840" s="2">
        <f t="shared" si="2400"/>
        <v>232182</v>
      </c>
      <c r="M11840" s="2">
        <f t="shared" si="2401"/>
        <v>39160</v>
      </c>
      <c r="N11840" s="6">
        <f t="shared" si="2402"/>
        <v>0</v>
      </c>
      <c r="O11840" s="2">
        <f t="shared" si="2403"/>
        <v>-24177.709374479542</v>
      </c>
      <c r="P11840" s="2" t="str">
        <f t="shared" si="2404"/>
        <v/>
      </c>
    </row>
    <row r="11841" spans="1:16">
      <c r="A11841" s="6">
        <v>18</v>
      </c>
      <c r="B11841" s="6">
        <v>3</v>
      </c>
      <c r="C11841" s="6">
        <v>26</v>
      </c>
      <c r="D11841" s="6">
        <f t="shared" si="2392"/>
        <v>47</v>
      </c>
      <c r="E11841" s="5">
        <f t="shared" si="2393"/>
        <v>9007.0660478574246</v>
      </c>
      <c r="F11841" s="5">
        <f t="shared" si="2394"/>
        <v>96.920156249999991</v>
      </c>
      <c r="G11841" s="5">
        <f t="shared" si="2395"/>
        <v>1616.0570598233144</v>
      </c>
      <c r="H11841" s="5">
        <f t="shared" si="2396"/>
        <v>10720.04326393074</v>
      </c>
      <c r="I11841" s="5">
        <f t="shared" si="2397"/>
        <v>720</v>
      </c>
      <c r="J11841" s="5">
        <f t="shared" si="2398"/>
        <v>10000.04326393074</v>
      </c>
      <c r="K11841" s="2">
        <f t="shared" si="2399"/>
        <v>198611.86222101978</v>
      </c>
      <c r="L11841" s="2">
        <f t="shared" si="2400"/>
        <v>234882</v>
      </c>
      <c r="M11841" s="2">
        <f t="shared" si="2401"/>
        <v>40040</v>
      </c>
      <c r="N11841" s="6">
        <f t="shared" si="2402"/>
        <v>0</v>
      </c>
      <c r="O11841" s="2">
        <f t="shared" si="2403"/>
        <v>-23769.862221019779</v>
      </c>
      <c r="P11841" s="2" t="str">
        <f t="shared" si="2404"/>
        <v/>
      </c>
    </row>
    <row r="11842" spans="1:16">
      <c r="A11842" s="6">
        <v>18</v>
      </c>
      <c r="B11842" s="6">
        <v>3</v>
      </c>
      <c r="C11842" s="6">
        <v>27</v>
      </c>
      <c r="D11842" s="6">
        <f t="shared" si="2392"/>
        <v>48</v>
      </c>
      <c r="E11842" s="5">
        <f t="shared" si="2393"/>
        <v>9007.0660478574246</v>
      </c>
      <c r="F11842" s="5">
        <f t="shared" si="2394"/>
        <v>96.920156249999991</v>
      </c>
      <c r="G11842" s="5">
        <f t="shared" si="2395"/>
        <v>1699.1907643430709</v>
      </c>
      <c r="H11842" s="5">
        <f t="shared" si="2396"/>
        <v>10803.176968450496</v>
      </c>
      <c r="I11842" s="5">
        <f t="shared" si="2397"/>
        <v>720</v>
      </c>
      <c r="J11842" s="5">
        <f t="shared" si="2398"/>
        <v>10083.176968450496</v>
      </c>
      <c r="K11842" s="2">
        <f t="shared" si="2399"/>
        <v>200055.15570226556</v>
      </c>
      <c r="L11842" s="2">
        <f t="shared" si="2400"/>
        <v>237582</v>
      </c>
      <c r="M11842" s="2">
        <f t="shared" si="2401"/>
        <v>40920</v>
      </c>
      <c r="N11842" s="6">
        <f t="shared" si="2402"/>
        <v>0</v>
      </c>
      <c r="O11842" s="2">
        <f t="shared" si="2403"/>
        <v>-23393.155702265562</v>
      </c>
      <c r="P11842" s="2" t="str">
        <f t="shared" si="2404"/>
        <v/>
      </c>
    </row>
    <row r="11843" spans="1:16">
      <c r="A11843" s="6">
        <v>18</v>
      </c>
      <c r="B11843" s="6">
        <v>3</v>
      </c>
      <c r="C11843" s="6">
        <v>28</v>
      </c>
      <c r="D11843" s="6">
        <f t="shared" si="2392"/>
        <v>49</v>
      </c>
      <c r="E11843" s="5">
        <f t="shared" si="2393"/>
        <v>9007.0660478574246</v>
      </c>
      <c r="F11843" s="5">
        <f t="shared" si="2394"/>
        <v>96.920156249999991</v>
      </c>
      <c r="G11843" s="5">
        <f t="shared" si="2395"/>
        <v>1784.1503025602246</v>
      </c>
      <c r="H11843" s="5">
        <f t="shared" si="2396"/>
        <v>10888.13650666765</v>
      </c>
      <c r="I11843" s="5">
        <f t="shared" si="2397"/>
        <v>720</v>
      </c>
      <c r="J11843" s="5">
        <f t="shared" si="2398"/>
        <v>10168.13650666765</v>
      </c>
      <c r="K11843" s="2">
        <f t="shared" si="2399"/>
        <v>201530.14768520225</v>
      </c>
      <c r="L11843" s="2">
        <f t="shared" si="2400"/>
        <v>240282</v>
      </c>
      <c r="M11843" s="2">
        <f t="shared" si="2401"/>
        <v>41800</v>
      </c>
      <c r="N11843" s="6">
        <f t="shared" si="2402"/>
        <v>0</v>
      </c>
      <c r="O11843" s="2">
        <f t="shared" si="2403"/>
        <v>-23048.147685202246</v>
      </c>
      <c r="P11843" s="2" t="str">
        <f t="shared" si="2404"/>
        <v/>
      </c>
    </row>
    <row r="11844" spans="1:16">
      <c r="A11844" s="6">
        <v>18</v>
      </c>
      <c r="B11844" s="6">
        <v>3</v>
      </c>
      <c r="C11844" s="6">
        <v>29</v>
      </c>
      <c r="D11844" s="6">
        <f t="shared" ref="D11844:D11907" si="2405">A11844+B11844+C11844</f>
        <v>50</v>
      </c>
      <c r="E11844" s="5">
        <f t="shared" ref="E11844:E11907" si="2406">IF(A11844=0,0,A11844*LABOR_HRS_WK_TOM*SEASON_WEEKS*(1+DIM_PCT_TOM)^A11844)</f>
        <v>9007.0660478574246</v>
      </c>
      <c r="F11844" s="5">
        <f t="shared" ref="F11844:F11907" si="2407">IF(B11844=0,0,B11844*LABOR_HRS_WK_CAR*SEASON_WEEKS*(1+DIM_PCT_CAR)^B11844)</f>
        <v>96.920156249999991</v>
      </c>
      <c r="G11844" s="5">
        <f t="shared" ref="G11844:G11907" si="2408">IF(C11844=0,0,C11844*LABOR_HRS_WK_MES*SEASON_WEEKS*(1+DIM_PCT_MES)^C11844)</f>
        <v>1870.9683306758782</v>
      </c>
      <c r="H11844" s="5">
        <f t="shared" ref="H11844:H11907" si="2409">E11844+F11844+G11844</f>
        <v>10974.954534783303</v>
      </c>
      <c r="I11844" s="5">
        <f t="shared" ref="I11844:I11907" si="2410">MIN(H11844,FARMER_HRS)</f>
        <v>720</v>
      </c>
      <c r="J11844" s="5">
        <f t="shared" ref="J11844:J11907" si="2411">MAX(0,H11844-FARMER_HRS)</f>
        <v>10254.954534783303</v>
      </c>
      <c r="K11844" s="2">
        <f t="shared" ref="K11844:K11907" si="2412">I11844*FARMER_RATE+J11844*TEMP_WORKER_RATE</f>
        <v>203037.40511776568</v>
      </c>
      <c r="L11844" s="2">
        <f t="shared" ref="L11844:L11907" si="2413">A11844*PRICE_TOM+B11844*PRICE_CAR+C11844*PRICE_MES</f>
        <v>242982</v>
      </c>
      <c r="M11844" s="2">
        <f t="shared" ref="M11844:M11907" si="2414">A11844*FERT_BED_TOM+B11844*FERT_BED_CAR+C11844*FERT_BED_MES</f>
        <v>42680</v>
      </c>
      <c r="N11844" s="6">
        <f t="shared" ref="N11844:N11907" si="2415">IF(AND(D11844&lt;=TOTAL_BEDS,J11844&lt;=TEMP_WORKER_MAX*TEMP_WORKER_HRS),1,0)</f>
        <v>0</v>
      </c>
      <c r="O11844" s="2">
        <f t="shared" ref="O11844:O11907" si="2416">L11844-M11844-K11844-FIXED_COSTS</f>
        <v>-22735.40511776568</v>
      </c>
      <c r="P11844" s="2" t="str">
        <f t="shared" ref="P11844:P11907" si="2417">IF(N11844=1,O11844,"")</f>
        <v/>
      </c>
    </row>
    <row r="11845" spans="1:16">
      <c r="A11845" s="6">
        <v>18</v>
      </c>
      <c r="B11845" s="6">
        <v>3</v>
      </c>
      <c r="C11845" s="6">
        <v>30</v>
      </c>
      <c r="D11845" s="6">
        <f t="shared" si="2405"/>
        <v>51</v>
      </c>
      <c r="E11845" s="5">
        <f t="shared" si="2406"/>
        <v>9007.0660478574246</v>
      </c>
      <c r="F11845" s="5">
        <f t="shared" si="2407"/>
        <v>96.920156249999991</v>
      </c>
      <c r="G11845" s="5">
        <f t="shared" si="2408"/>
        <v>1959.6780360096488</v>
      </c>
      <c r="H11845" s="5">
        <f t="shared" si="2409"/>
        <v>11063.664240117074</v>
      </c>
      <c r="I11845" s="5">
        <f t="shared" si="2410"/>
        <v>720</v>
      </c>
      <c r="J11845" s="5">
        <f t="shared" si="2411"/>
        <v>10343.664240117074</v>
      </c>
      <c r="K11845" s="2">
        <f t="shared" si="2412"/>
        <v>204577.5041686992</v>
      </c>
      <c r="L11845" s="2">
        <f t="shared" si="2413"/>
        <v>245682</v>
      </c>
      <c r="M11845" s="2">
        <f t="shared" si="2414"/>
        <v>43560</v>
      </c>
      <c r="N11845" s="6">
        <f t="shared" si="2415"/>
        <v>0</v>
      </c>
      <c r="O11845" s="2">
        <f t="shared" si="2416"/>
        <v>-22455.504168699204</v>
      </c>
      <c r="P11845" s="2" t="str">
        <f t="shared" si="2417"/>
        <v/>
      </c>
    </row>
    <row r="11846" spans="1:16">
      <c r="A11846" s="6">
        <v>18</v>
      </c>
      <c r="B11846" s="6">
        <v>4</v>
      </c>
      <c r="C11846" s="6">
        <v>0</v>
      </c>
      <c r="D11846" s="6">
        <f t="shared" si="2405"/>
        <v>22</v>
      </c>
      <c r="E11846" s="5">
        <f t="shared" si="2406"/>
        <v>9007.0660478574246</v>
      </c>
      <c r="F11846" s="5">
        <f t="shared" si="2407"/>
        <v>132.45754687499996</v>
      </c>
      <c r="G11846" s="5">
        <f t="shared" si="2408"/>
        <v>0</v>
      </c>
      <c r="H11846" s="5">
        <f t="shared" si="2409"/>
        <v>9139.5235947324254</v>
      </c>
      <c r="I11846" s="5">
        <f t="shared" si="2410"/>
        <v>720</v>
      </c>
      <c r="J11846" s="5">
        <f t="shared" si="2411"/>
        <v>8419.5235947324254</v>
      </c>
      <c r="K11846" s="2">
        <f t="shared" si="2412"/>
        <v>171172.28463077126</v>
      </c>
      <c r="L11846" s="2">
        <f t="shared" si="2413"/>
        <v>166776</v>
      </c>
      <c r="M11846" s="2">
        <f t="shared" si="2414"/>
        <v>17600</v>
      </c>
      <c r="N11846" s="6">
        <f t="shared" si="2415"/>
        <v>0</v>
      </c>
      <c r="O11846" s="2">
        <f t="shared" si="2416"/>
        <v>-41996.284630771261</v>
      </c>
      <c r="P11846" s="2" t="str">
        <f t="shared" si="2417"/>
        <v/>
      </c>
    </row>
    <row r="11847" spans="1:16">
      <c r="A11847" s="6">
        <v>18</v>
      </c>
      <c r="B11847" s="6">
        <v>4</v>
      </c>
      <c r="C11847" s="6">
        <v>1</v>
      </c>
      <c r="D11847" s="6">
        <f t="shared" si="2405"/>
        <v>23</v>
      </c>
      <c r="E11847" s="5">
        <f t="shared" si="2406"/>
        <v>9007.0660478574246</v>
      </c>
      <c r="F11847" s="5">
        <f t="shared" si="2407"/>
        <v>132.45754687499996</v>
      </c>
      <c r="G11847" s="5">
        <f t="shared" si="2408"/>
        <v>45.5625</v>
      </c>
      <c r="H11847" s="5">
        <f t="shared" si="2409"/>
        <v>9185.0860947324254</v>
      </c>
      <c r="I11847" s="5">
        <f t="shared" si="2410"/>
        <v>720</v>
      </c>
      <c r="J11847" s="5">
        <f t="shared" si="2411"/>
        <v>8465.0860947324254</v>
      </c>
      <c r="K11847" s="2">
        <f t="shared" si="2412"/>
        <v>171963.30025577126</v>
      </c>
      <c r="L11847" s="2">
        <f t="shared" si="2413"/>
        <v>169476</v>
      </c>
      <c r="M11847" s="2">
        <f t="shared" si="2414"/>
        <v>18480</v>
      </c>
      <c r="N11847" s="6">
        <f t="shared" si="2415"/>
        <v>0</v>
      </c>
      <c r="O11847" s="2">
        <f t="shared" si="2416"/>
        <v>-40967.300255771261</v>
      </c>
      <c r="P11847" s="2" t="str">
        <f t="shared" si="2417"/>
        <v/>
      </c>
    </row>
    <row r="11848" spans="1:16">
      <c r="A11848" s="6">
        <v>18</v>
      </c>
      <c r="B11848" s="6">
        <v>4</v>
      </c>
      <c r="C11848" s="6">
        <v>2</v>
      </c>
      <c r="D11848" s="6">
        <f t="shared" si="2405"/>
        <v>24</v>
      </c>
      <c r="E11848" s="5">
        <f t="shared" si="2406"/>
        <v>9007.0660478574246</v>
      </c>
      <c r="F11848" s="5">
        <f t="shared" si="2407"/>
        <v>132.45754687499996</v>
      </c>
      <c r="G11848" s="5">
        <f t="shared" si="2408"/>
        <v>92.264062499999994</v>
      </c>
      <c r="H11848" s="5">
        <f t="shared" si="2409"/>
        <v>9231.7876572324258</v>
      </c>
      <c r="I11848" s="5">
        <f t="shared" si="2410"/>
        <v>720</v>
      </c>
      <c r="J11848" s="5">
        <f t="shared" si="2411"/>
        <v>8511.7876572324258</v>
      </c>
      <c r="K11848" s="2">
        <f t="shared" si="2412"/>
        <v>172774.09127139629</v>
      </c>
      <c r="L11848" s="2">
        <f t="shared" si="2413"/>
        <v>172176</v>
      </c>
      <c r="M11848" s="2">
        <f t="shared" si="2414"/>
        <v>19360</v>
      </c>
      <c r="N11848" s="6">
        <f t="shared" si="2415"/>
        <v>0</v>
      </c>
      <c r="O11848" s="2">
        <f t="shared" si="2416"/>
        <v>-39958.09127139629</v>
      </c>
      <c r="P11848" s="2" t="str">
        <f t="shared" si="2417"/>
        <v/>
      </c>
    </row>
    <row r="11849" spans="1:16">
      <c r="A11849" s="6">
        <v>18</v>
      </c>
      <c r="B11849" s="6">
        <v>4</v>
      </c>
      <c r="C11849" s="6">
        <v>3</v>
      </c>
      <c r="D11849" s="6">
        <f t="shared" si="2405"/>
        <v>25</v>
      </c>
      <c r="E11849" s="5">
        <f t="shared" si="2406"/>
        <v>9007.0660478574246</v>
      </c>
      <c r="F11849" s="5">
        <f t="shared" si="2407"/>
        <v>132.45754687499996</v>
      </c>
      <c r="G11849" s="5">
        <f t="shared" si="2408"/>
        <v>140.12604492187498</v>
      </c>
      <c r="H11849" s="5">
        <f t="shared" si="2409"/>
        <v>9279.6496396543007</v>
      </c>
      <c r="I11849" s="5">
        <f t="shared" si="2410"/>
        <v>720</v>
      </c>
      <c r="J11849" s="5">
        <f t="shared" si="2411"/>
        <v>8559.6496396543007</v>
      </c>
      <c r="K11849" s="2">
        <f t="shared" si="2412"/>
        <v>173605.02846622051</v>
      </c>
      <c r="L11849" s="2">
        <f t="shared" si="2413"/>
        <v>174876</v>
      </c>
      <c r="M11849" s="2">
        <f t="shared" si="2414"/>
        <v>20240</v>
      </c>
      <c r="N11849" s="6">
        <f t="shared" si="2415"/>
        <v>0</v>
      </c>
      <c r="O11849" s="2">
        <f t="shared" si="2416"/>
        <v>-38969.028466220509</v>
      </c>
      <c r="P11849" s="2" t="str">
        <f t="shared" si="2417"/>
        <v/>
      </c>
    </row>
    <row r="11850" spans="1:16">
      <c r="A11850" s="6">
        <v>18</v>
      </c>
      <c r="B11850" s="6">
        <v>4</v>
      </c>
      <c r="C11850" s="6">
        <v>4</v>
      </c>
      <c r="D11850" s="6">
        <f t="shared" si="2405"/>
        <v>26</v>
      </c>
      <c r="E11850" s="5">
        <f t="shared" si="2406"/>
        <v>9007.0660478574246</v>
      </c>
      <c r="F11850" s="5">
        <f t="shared" si="2407"/>
        <v>132.45754687499996</v>
      </c>
      <c r="G11850" s="5">
        <f t="shared" si="2408"/>
        <v>189.17016064453125</v>
      </c>
      <c r="H11850" s="5">
        <f t="shared" si="2409"/>
        <v>9328.6937553769567</v>
      </c>
      <c r="I11850" s="5">
        <f t="shared" si="2410"/>
        <v>720</v>
      </c>
      <c r="J11850" s="5">
        <f t="shared" si="2411"/>
        <v>8608.6937553769567</v>
      </c>
      <c r="K11850" s="2">
        <f t="shared" si="2412"/>
        <v>174456.48880862771</v>
      </c>
      <c r="L11850" s="2">
        <f t="shared" si="2413"/>
        <v>177576</v>
      </c>
      <c r="M11850" s="2">
        <f t="shared" si="2414"/>
        <v>21120</v>
      </c>
      <c r="N11850" s="6">
        <f t="shared" si="2415"/>
        <v>0</v>
      </c>
      <c r="O11850" s="2">
        <f t="shared" si="2416"/>
        <v>-38000.488808627706</v>
      </c>
      <c r="P11850" s="2" t="str">
        <f t="shared" si="2417"/>
        <v/>
      </c>
    </row>
    <row r="11851" spans="1:16">
      <c r="A11851" s="6">
        <v>18</v>
      </c>
      <c r="B11851" s="6">
        <v>4</v>
      </c>
      <c r="C11851" s="6">
        <v>5</v>
      </c>
      <c r="D11851" s="6">
        <f t="shared" si="2405"/>
        <v>27</v>
      </c>
      <c r="E11851" s="5">
        <f t="shared" si="2406"/>
        <v>9007.0660478574246</v>
      </c>
      <c r="F11851" s="5">
        <f t="shared" si="2407"/>
        <v>132.45754687499996</v>
      </c>
      <c r="G11851" s="5">
        <f t="shared" si="2408"/>
        <v>239.41848456573481</v>
      </c>
      <c r="H11851" s="5">
        <f t="shared" si="2409"/>
        <v>9378.94207929816</v>
      </c>
      <c r="I11851" s="5">
        <f t="shared" si="2410"/>
        <v>720</v>
      </c>
      <c r="J11851" s="5">
        <f t="shared" si="2411"/>
        <v>8658.94207929816</v>
      </c>
      <c r="K11851" s="2">
        <f t="shared" si="2412"/>
        <v>175328.85554337082</v>
      </c>
      <c r="L11851" s="2">
        <f t="shared" si="2413"/>
        <v>180276</v>
      </c>
      <c r="M11851" s="2">
        <f t="shared" si="2414"/>
        <v>22000</v>
      </c>
      <c r="N11851" s="6">
        <f t="shared" si="2415"/>
        <v>0</v>
      </c>
      <c r="O11851" s="2">
        <f t="shared" si="2416"/>
        <v>-37052.855543370824</v>
      </c>
      <c r="P11851" s="2" t="str">
        <f t="shared" si="2417"/>
        <v/>
      </c>
    </row>
    <row r="11852" spans="1:16">
      <c r="A11852" s="6">
        <v>18</v>
      </c>
      <c r="B11852" s="6">
        <v>4</v>
      </c>
      <c r="C11852" s="6">
        <v>6</v>
      </c>
      <c r="D11852" s="6">
        <f t="shared" si="2405"/>
        <v>28</v>
      </c>
      <c r="E11852" s="5">
        <f t="shared" si="2406"/>
        <v>9007.0660478574246</v>
      </c>
      <c r="F11852" s="5">
        <f t="shared" si="2407"/>
        <v>132.45754687499996</v>
      </c>
      <c r="G11852" s="5">
        <f t="shared" si="2408"/>
        <v>290.89345874736784</v>
      </c>
      <c r="H11852" s="5">
        <f t="shared" si="2409"/>
        <v>9430.417053479794</v>
      </c>
      <c r="I11852" s="5">
        <f t="shared" si="2410"/>
        <v>720</v>
      </c>
      <c r="J11852" s="5">
        <f t="shared" si="2411"/>
        <v>8710.417053479794</v>
      </c>
      <c r="K11852" s="2">
        <f t="shared" si="2412"/>
        <v>176222.51828957975</v>
      </c>
      <c r="L11852" s="2">
        <f t="shared" si="2413"/>
        <v>182976</v>
      </c>
      <c r="M11852" s="2">
        <f t="shared" si="2414"/>
        <v>22880</v>
      </c>
      <c r="N11852" s="6">
        <f t="shared" si="2415"/>
        <v>0</v>
      </c>
      <c r="O11852" s="2">
        <f t="shared" si="2416"/>
        <v>-36126.518289579748</v>
      </c>
      <c r="P11852" s="2" t="str">
        <f t="shared" si="2417"/>
        <v/>
      </c>
    </row>
    <row r="11853" spans="1:16">
      <c r="A11853" s="6">
        <v>18</v>
      </c>
      <c r="B11853" s="6">
        <v>4</v>
      </c>
      <c r="C11853" s="6">
        <v>7</v>
      </c>
      <c r="D11853" s="6">
        <f t="shared" si="2405"/>
        <v>29</v>
      </c>
      <c r="E11853" s="5">
        <f t="shared" si="2406"/>
        <v>9007.0660478574246</v>
      </c>
      <c r="F11853" s="5">
        <f t="shared" si="2407"/>
        <v>132.45754687499996</v>
      </c>
      <c r="G11853" s="5">
        <f t="shared" si="2408"/>
        <v>343.61789814532818</v>
      </c>
      <c r="H11853" s="5">
        <f t="shared" si="2409"/>
        <v>9483.141492877754</v>
      </c>
      <c r="I11853" s="5">
        <f t="shared" si="2410"/>
        <v>720</v>
      </c>
      <c r="J11853" s="5">
        <f t="shared" si="2411"/>
        <v>8763.141492877754</v>
      </c>
      <c r="K11853" s="2">
        <f t="shared" si="2412"/>
        <v>177137.87314023878</v>
      </c>
      <c r="L11853" s="2">
        <f t="shared" si="2413"/>
        <v>185676</v>
      </c>
      <c r="M11853" s="2">
        <f t="shared" si="2414"/>
        <v>23760</v>
      </c>
      <c r="N11853" s="6">
        <f t="shared" si="2415"/>
        <v>0</v>
      </c>
      <c r="O11853" s="2">
        <f t="shared" si="2416"/>
        <v>-35221.873140238778</v>
      </c>
      <c r="P11853" s="2" t="str">
        <f t="shared" si="2417"/>
        <v/>
      </c>
    </row>
    <row r="11854" spans="1:16">
      <c r="A11854" s="6">
        <v>18</v>
      </c>
      <c r="B11854" s="6">
        <v>4</v>
      </c>
      <c r="C11854" s="6">
        <v>8</v>
      </c>
      <c r="D11854" s="6">
        <f t="shared" si="2405"/>
        <v>30</v>
      </c>
      <c r="E11854" s="5">
        <f t="shared" si="2406"/>
        <v>9007.0660478574246</v>
      </c>
      <c r="F11854" s="5">
        <f t="shared" si="2407"/>
        <v>132.45754687499996</v>
      </c>
      <c r="G11854" s="5">
        <f t="shared" si="2408"/>
        <v>397.61499642530839</v>
      </c>
      <c r="H11854" s="5">
        <f t="shared" si="2409"/>
        <v>9537.1385911577345</v>
      </c>
      <c r="I11854" s="5">
        <f t="shared" si="2410"/>
        <v>720</v>
      </c>
      <c r="J11854" s="5">
        <f t="shared" si="2411"/>
        <v>8817.1385911577345</v>
      </c>
      <c r="K11854" s="2">
        <f t="shared" si="2412"/>
        <v>178075.3227631551</v>
      </c>
      <c r="L11854" s="2">
        <f t="shared" si="2413"/>
        <v>188376</v>
      </c>
      <c r="M11854" s="2">
        <f t="shared" si="2414"/>
        <v>24640</v>
      </c>
      <c r="N11854" s="6">
        <f t="shared" si="2415"/>
        <v>0</v>
      </c>
      <c r="O11854" s="2">
        <f t="shared" si="2416"/>
        <v>-34339.322763155098</v>
      </c>
      <c r="P11854" s="2" t="str">
        <f t="shared" si="2417"/>
        <v/>
      </c>
    </row>
    <row r="11855" spans="1:16">
      <c r="A11855" s="6">
        <v>18</v>
      </c>
      <c r="B11855" s="6">
        <v>4</v>
      </c>
      <c r="C11855" s="6">
        <v>9</v>
      </c>
      <c r="D11855" s="6">
        <f t="shared" si="2405"/>
        <v>31</v>
      </c>
      <c r="E11855" s="5">
        <f t="shared" si="2406"/>
        <v>9007.0660478574246</v>
      </c>
      <c r="F11855" s="5">
        <f t="shared" si="2407"/>
        <v>132.45754687499996</v>
      </c>
      <c r="G11855" s="5">
        <f t="shared" si="2408"/>
        <v>452.90833186570285</v>
      </c>
      <c r="H11855" s="5">
        <f t="shared" si="2409"/>
        <v>9592.4319265981285</v>
      </c>
      <c r="I11855" s="5">
        <f t="shared" si="2410"/>
        <v>720</v>
      </c>
      <c r="J11855" s="5">
        <f t="shared" si="2411"/>
        <v>8872.4319265981285</v>
      </c>
      <c r="K11855" s="2">
        <f t="shared" si="2412"/>
        <v>179035.27650343973</v>
      </c>
      <c r="L11855" s="2">
        <f t="shared" si="2413"/>
        <v>191076</v>
      </c>
      <c r="M11855" s="2">
        <f t="shared" si="2414"/>
        <v>25520</v>
      </c>
      <c r="N11855" s="6">
        <f t="shared" si="2415"/>
        <v>0</v>
      </c>
      <c r="O11855" s="2">
        <f t="shared" si="2416"/>
        <v>-33479.276503439731</v>
      </c>
      <c r="P11855" s="2" t="str">
        <f t="shared" si="2417"/>
        <v/>
      </c>
    </row>
    <row r="11856" spans="1:16">
      <c r="A11856" s="6">
        <v>18</v>
      </c>
      <c r="B11856" s="6">
        <v>4</v>
      </c>
      <c r="C11856" s="6">
        <v>10</v>
      </c>
      <c r="D11856" s="6">
        <f t="shared" si="2405"/>
        <v>32</v>
      </c>
      <c r="E11856" s="5">
        <f t="shared" si="2406"/>
        <v>9007.0660478574246</v>
      </c>
      <c r="F11856" s="5">
        <f t="shared" si="2407"/>
        <v>132.45754687499996</v>
      </c>
      <c r="G11856" s="5">
        <f t="shared" si="2408"/>
        <v>509.52187334891573</v>
      </c>
      <c r="H11856" s="5">
        <f t="shared" si="2409"/>
        <v>9649.0454680813418</v>
      </c>
      <c r="I11856" s="5">
        <f t="shared" si="2410"/>
        <v>720</v>
      </c>
      <c r="J11856" s="5">
        <f t="shared" si="2411"/>
        <v>8929.0454680813418</v>
      </c>
      <c r="K11856" s="2">
        <f t="shared" si="2412"/>
        <v>180018.15048752329</v>
      </c>
      <c r="L11856" s="2">
        <f t="shared" si="2413"/>
        <v>193776</v>
      </c>
      <c r="M11856" s="2">
        <f t="shared" si="2414"/>
        <v>26400</v>
      </c>
      <c r="N11856" s="6">
        <f t="shared" si="2415"/>
        <v>0</v>
      </c>
      <c r="O11856" s="2">
        <f t="shared" si="2416"/>
        <v>-32642.150487523293</v>
      </c>
      <c r="P11856" s="2" t="str">
        <f t="shared" si="2417"/>
        <v/>
      </c>
    </row>
    <row r="11857" spans="1:16">
      <c r="A11857" s="6">
        <v>18</v>
      </c>
      <c r="B11857" s="6">
        <v>4</v>
      </c>
      <c r="C11857" s="6">
        <v>11</v>
      </c>
      <c r="D11857" s="6">
        <f t="shared" si="2405"/>
        <v>33</v>
      </c>
      <c r="E11857" s="5">
        <f t="shared" si="2406"/>
        <v>9007.0660478574246</v>
      </c>
      <c r="F11857" s="5">
        <f t="shared" si="2407"/>
        <v>132.45754687499996</v>
      </c>
      <c r="G11857" s="5">
        <f t="shared" si="2408"/>
        <v>567.47998644235474</v>
      </c>
      <c r="H11857" s="5">
        <f t="shared" si="2409"/>
        <v>9707.0035811747803</v>
      </c>
      <c r="I11857" s="5">
        <f t="shared" si="2410"/>
        <v>720</v>
      </c>
      <c r="J11857" s="5">
        <f t="shared" si="2411"/>
        <v>8987.0035811747803</v>
      </c>
      <c r="K11857" s="2">
        <f t="shared" si="2412"/>
        <v>181024.36772872883</v>
      </c>
      <c r="L11857" s="2">
        <f t="shared" si="2413"/>
        <v>196476</v>
      </c>
      <c r="M11857" s="2">
        <f t="shared" si="2414"/>
        <v>27280</v>
      </c>
      <c r="N11857" s="6">
        <f t="shared" si="2415"/>
        <v>0</v>
      </c>
      <c r="O11857" s="2">
        <f t="shared" si="2416"/>
        <v>-31828.36772872883</v>
      </c>
      <c r="P11857" s="2" t="str">
        <f t="shared" si="2417"/>
        <v/>
      </c>
    </row>
    <row r="11858" spans="1:16">
      <c r="A11858" s="6">
        <v>18</v>
      </c>
      <c r="B11858" s="6">
        <v>4</v>
      </c>
      <c r="C11858" s="6">
        <v>12</v>
      </c>
      <c r="D11858" s="6">
        <f t="shared" si="2405"/>
        <v>34</v>
      </c>
      <c r="E11858" s="5">
        <f t="shared" si="2406"/>
        <v>9007.0660478574246</v>
      </c>
      <c r="F11858" s="5">
        <f t="shared" si="2407"/>
        <v>132.45754687499996</v>
      </c>
      <c r="G11858" s="5">
        <f t="shared" si="2408"/>
        <v>626.80743957041921</v>
      </c>
      <c r="H11858" s="5">
        <f t="shared" si="2409"/>
        <v>9766.3310343028443</v>
      </c>
      <c r="I11858" s="5">
        <f t="shared" si="2410"/>
        <v>720</v>
      </c>
      <c r="J11858" s="5">
        <f t="shared" si="2411"/>
        <v>9046.3310343028443</v>
      </c>
      <c r="K11858" s="2">
        <f t="shared" si="2412"/>
        <v>182054.35823442438</v>
      </c>
      <c r="L11858" s="2">
        <f t="shared" si="2413"/>
        <v>199176</v>
      </c>
      <c r="M11858" s="2">
        <f t="shared" si="2414"/>
        <v>28160</v>
      </c>
      <c r="N11858" s="6">
        <f t="shared" si="2415"/>
        <v>0</v>
      </c>
      <c r="O11858" s="2">
        <f t="shared" si="2416"/>
        <v>-31038.358234424377</v>
      </c>
      <c r="P11858" s="2" t="str">
        <f t="shared" si="2417"/>
        <v/>
      </c>
    </row>
    <row r="11859" spans="1:16">
      <c r="A11859" s="6">
        <v>18</v>
      </c>
      <c r="B11859" s="6">
        <v>4</v>
      </c>
      <c r="C11859" s="6">
        <v>13</v>
      </c>
      <c r="D11859" s="6">
        <f t="shared" si="2405"/>
        <v>35</v>
      </c>
      <c r="E11859" s="5">
        <f t="shared" si="2406"/>
        <v>9007.0660478574246</v>
      </c>
      <c r="F11859" s="5">
        <f t="shared" si="2407"/>
        <v>132.45754687499996</v>
      </c>
      <c r="G11859" s="5">
        <f t="shared" si="2408"/>
        <v>687.52941027880343</v>
      </c>
      <c r="H11859" s="5">
        <f t="shared" si="2409"/>
        <v>9827.0530050112284</v>
      </c>
      <c r="I11859" s="5">
        <f t="shared" si="2410"/>
        <v>720</v>
      </c>
      <c r="J11859" s="5">
        <f t="shared" si="2411"/>
        <v>9107.0530050112284</v>
      </c>
      <c r="K11859" s="2">
        <f t="shared" si="2412"/>
        <v>183108.55911477827</v>
      </c>
      <c r="L11859" s="2">
        <f t="shared" si="2413"/>
        <v>201876</v>
      </c>
      <c r="M11859" s="2">
        <f t="shared" si="2414"/>
        <v>29040</v>
      </c>
      <c r="N11859" s="6">
        <f t="shared" si="2415"/>
        <v>0</v>
      </c>
      <c r="O11859" s="2">
        <f t="shared" si="2416"/>
        <v>-30272.559114778269</v>
      </c>
      <c r="P11859" s="2" t="str">
        <f t="shared" si="2417"/>
        <v/>
      </c>
    </row>
    <row r="11860" spans="1:16">
      <c r="A11860" s="6">
        <v>18</v>
      </c>
      <c r="B11860" s="6">
        <v>4</v>
      </c>
      <c r="C11860" s="6">
        <v>14</v>
      </c>
      <c r="D11860" s="6">
        <f t="shared" si="2405"/>
        <v>36</v>
      </c>
      <c r="E11860" s="5">
        <f t="shared" si="2406"/>
        <v>9007.0660478574246</v>
      </c>
      <c r="F11860" s="5">
        <f t="shared" si="2407"/>
        <v>132.45754687499996</v>
      </c>
      <c r="G11860" s="5">
        <f t="shared" si="2408"/>
        <v>749.67149159246469</v>
      </c>
      <c r="H11860" s="5">
        <f t="shared" si="2409"/>
        <v>9889.1950863248894</v>
      </c>
      <c r="I11860" s="5">
        <f t="shared" si="2410"/>
        <v>720</v>
      </c>
      <c r="J11860" s="5">
        <f t="shared" si="2411"/>
        <v>9169.1950863248894</v>
      </c>
      <c r="K11860" s="2">
        <f t="shared" si="2412"/>
        <v>184187.41469314042</v>
      </c>
      <c r="L11860" s="2">
        <f t="shared" si="2413"/>
        <v>204576</v>
      </c>
      <c r="M11860" s="2">
        <f t="shared" si="2414"/>
        <v>29920</v>
      </c>
      <c r="N11860" s="6">
        <f t="shared" si="2415"/>
        <v>0</v>
      </c>
      <c r="O11860" s="2">
        <f t="shared" si="2416"/>
        <v>-29531.414693140425</v>
      </c>
      <c r="P11860" s="2" t="str">
        <f t="shared" si="2417"/>
        <v/>
      </c>
    </row>
    <row r="11861" spans="1:16">
      <c r="A11861" s="6">
        <v>18</v>
      </c>
      <c r="B11861" s="6">
        <v>4</v>
      </c>
      <c r="C11861" s="6">
        <v>15</v>
      </c>
      <c r="D11861" s="6">
        <f t="shared" si="2405"/>
        <v>37</v>
      </c>
      <c r="E11861" s="5">
        <f t="shared" si="2406"/>
        <v>9007.0660478574246</v>
      </c>
      <c r="F11861" s="5">
        <f t="shared" si="2407"/>
        <v>132.45754687499996</v>
      </c>
      <c r="G11861" s="5">
        <f t="shared" si="2408"/>
        <v>813.25969846861108</v>
      </c>
      <c r="H11861" s="5">
        <f t="shared" si="2409"/>
        <v>9952.7832932010369</v>
      </c>
      <c r="I11861" s="5">
        <f t="shared" si="2410"/>
        <v>720</v>
      </c>
      <c r="J11861" s="5">
        <f t="shared" si="2411"/>
        <v>9232.7832932010369</v>
      </c>
      <c r="K11861" s="2">
        <f t="shared" si="2412"/>
        <v>185291.37661807355</v>
      </c>
      <c r="L11861" s="2">
        <f t="shared" si="2413"/>
        <v>207276</v>
      </c>
      <c r="M11861" s="2">
        <f t="shared" si="2414"/>
        <v>30800</v>
      </c>
      <c r="N11861" s="6">
        <f t="shared" si="2415"/>
        <v>0</v>
      </c>
      <c r="O11861" s="2">
        <f t="shared" si="2416"/>
        <v>-28815.376618073555</v>
      </c>
      <c r="P11861" s="2" t="str">
        <f t="shared" si="2417"/>
        <v/>
      </c>
    </row>
    <row r="11862" spans="1:16">
      <c r="A11862" s="6">
        <v>18</v>
      </c>
      <c r="B11862" s="6">
        <v>4</v>
      </c>
      <c r="C11862" s="6">
        <v>16</v>
      </c>
      <c r="D11862" s="6">
        <f t="shared" si="2405"/>
        <v>38</v>
      </c>
      <c r="E11862" s="5">
        <f t="shared" si="2406"/>
        <v>9007.0660478574246</v>
      </c>
      <c r="F11862" s="5">
        <f t="shared" si="2407"/>
        <v>132.45754687499996</v>
      </c>
      <c r="G11862" s="5">
        <f t="shared" si="2408"/>
        <v>878.32047434610013</v>
      </c>
      <c r="H11862" s="5">
        <f t="shared" si="2409"/>
        <v>10017.844069078525</v>
      </c>
      <c r="I11862" s="5">
        <f t="shared" si="2410"/>
        <v>720</v>
      </c>
      <c r="J11862" s="5">
        <f t="shared" si="2411"/>
        <v>9297.8440690785246</v>
      </c>
      <c r="K11862" s="2">
        <f t="shared" si="2412"/>
        <v>186420.90397705772</v>
      </c>
      <c r="L11862" s="2">
        <f t="shared" si="2413"/>
        <v>209976</v>
      </c>
      <c r="M11862" s="2">
        <f t="shared" si="2414"/>
        <v>31680</v>
      </c>
      <c r="N11862" s="6">
        <f t="shared" si="2415"/>
        <v>0</v>
      </c>
      <c r="O11862" s="2">
        <f t="shared" si="2416"/>
        <v>-28124.903977057722</v>
      </c>
      <c r="P11862" s="2" t="str">
        <f t="shared" si="2417"/>
        <v/>
      </c>
    </row>
    <row r="11863" spans="1:16">
      <c r="A11863" s="6">
        <v>18</v>
      </c>
      <c r="B11863" s="6">
        <v>4</v>
      </c>
      <c r="C11863" s="6">
        <v>17</v>
      </c>
      <c r="D11863" s="6">
        <f t="shared" si="2405"/>
        <v>39</v>
      </c>
      <c r="E11863" s="5">
        <f t="shared" si="2406"/>
        <v>9007.0660478574246</v>
      </c>
      <c r="F11863" s="5">
        <f t="shared" si="2407"/>
        <v>132.45754687499996</v>
      </c>
      <c r="G11863" s="5">
        <f t="shared" si="2408"/>
        <v>944.88069779264049</v>
      </c>
      <c r="H11863" s="5">
        <f t="shared" si="2409"/>
        <v>10084.404292525065</v>
      </c>
      <c r="I11863" s="5">
        <f t="shared" si="2410"/>
        <v>720</v>
      </c>
      <c r="J11863" s="5">
        <f t="shared" si="2411"/>
        <v>9364.4042925250651</v>
      </c>
      <c r="K11863" s="2">
        <f t="shared" si="2412"/>
        <v>187576.46341189349</v>
      </c>
      <c r="L11863" s="2">
        <f t="shared" si="2413"/>
        <v>212676</v>
      </c>
      <c r="M11863" s="2">
        <f t="shared" si="2414"/>
        <v>32560</v>
      </c>
      <c r="N11863" s="6">
        <f t="shared" si="2415"/>
        <v>0</v>
      </c>
      <c r="O11863" s="2">
        <f t="shared" si="2416"/>
        <v>-27460.463411893492</v>
      </c>
      <c r="P11863" s="2" t="str">
        <f t="shared" si="2417"/>
        <v/>
      </c>
    </row>
    <row r="11864" spans="1:16">
      <c r="A11864" s="6">
        <v>18</v>
      </c>
      <c r="B11864" s="6">
        <v>4</v>
      </c>
      <c r="C11864" s="6">
        <v>18</v>
      </c>
      <c r="D11864" s="6">
        <f t="shared" si="2405"/>
        <v>40</v>
      </c>
      <c r="E11864" s="5">
        <f t="shared" si="2406"/>
        <v>9007.0660478574246</v>
      </c>
      <c r="F11864" s="5">
        <f t="shared" si="2407"/>
        <v>132.45754687499996</v>
      </c>
      <c r="G11864" s="5">
        <f t="shared" si="2408"/>
        <v>1012.9676892512279</v>
      </c>
      <c r="H11864" s="5">
        <f t="shared" si="2409"/>
        <v>10152.491283983652</v>
      </c>
      <c r="I11864" s="5">
        <f t="shared" si="2410"/>
        <v>720</v>
      </c>
      <c r="J11864" s="5">
        <f t="shared" si="2411"/>
        <v>9432.4912839836525</v>
      </c>
      <c r="K11864" s="2">
        <f t="shared" si="2412"/>
        <v>188758.5292358273</v>
      </c>
      <c r="L11864" s="2">
        <f t="shared" si="2413"/>
        <v>215376</v>
      </c>
      <c r="M11864" s="2">
        <f t="shared" si="2414"/>
        <v>33440</v>
      </c>
      <c r="N11864" s="6">
        <f t="shared" si="2415"/>
        <v>0</v>
      </c>
      <c r="O11864" s="2">
        <f t="shared" si="2416"/>
        <v>-26822.5292358273</v>
      </c>
      <c r="P11864" s="2" t="str">
        <f t="shared" si="2417"/>
        <v/>
      </c>
    </row>
    <row r="11865" spans="1:16">
      <c r="A11865" s="6">
        <v>18</v>
      </c>
      <c r="B11865" s="6">
        <v>4</v>
      </c>
      <c r="C11865" s="6">
        <v>19</v>
      </c>
      <c r="D11865" s="6">
        <f t="shared" si="2405"/>
        <v>41</v>
      </c>
      <c r="E11865" s="5">
        <f t="shared" si="2406"/>
        <v>9007.0660478574246</v>
      </c>
      <c r="F11865" s="5">
        <f t="shared" si="2407"/>
        <v>132.45754687499996</v>
      </c>
      <c r="G11865" s="5">
        <f t="shared" si="2408"/>
        <v>1082.6092178872495</v>
      </c>
      <c r="H11865" s="5">
        <f t="shared" si="2409"/>
        <v>10222.132812619675</v>
      </c>
      <c r="I11865" s="5">
        <f t="shared" si="2410"/>
        <v>720</v>
      </c>
      <c r="J11865" s="5">
        <f t="shared" si="2411"/>
        <v>9502.132812619675</v>
      </c>
      <c r="K11865" s="2">
        <f t="shared" si="2412"/>
        <v>189967.58355242491</v>
      </c>
      <c r="L11865" s="2">
        <f t="shared" si="2413"/>
        <v>218076</v>
      </c>
      <c r="M11865" s="2">
        <f t="shared" si="2414"/>
        <v>34320</v>
      </c>
      <c r="N11865" s="6">
        <f t="shared" si="2415"/>
        <v>0</v>
      </c>
      <c r="O11865" s="2">
        <f t="shared" si="2416"/>
        <v>-26211.583552424912</v>
      </c>
      <c r="P11865" s="2" t="str">
        <f t="shared" si="2417"/>
        <v/>
      </c>
    </row>
    <row r="11866" spans="1:16">
      <c r="A11866" s="6">
        <v>18</v>
      </c>
      <c r="B11866" s="6">
        <v>4</v>
      </c>
      <c r="C11866" s="6">
        <v>20</v>
      </c>
      <c r="D11866" s="6">
        <f t="shared" si="2405"/>
        <v>42</v>
      </c>
      <c r="E11866" s="5">
        <f t="shared" si="2406"/>
        <v>9007.0660478574246</v>
      </c>
      <c r="F11866" s="5">
        <f t="shared" si="2407"/>
        <v>132.45754687499996</v>
      </c>
      <c r="G11866" s="5">
        <f t="shared" si="2408"/>
        <v>1153.8335085377266</v>
      </c>
      <c r="H11866" s="5">
        <f t="shared" si="2409"/>
        <v>10293.357103270151</v>
      </c>
      <c r="I11866" s="5">
        <f t="shared" si="2410"/>
        <v>720</v>
      </c>
      <c r="J11866" s="5">
        <f t="shared" si="2411"/>
        <v>9573.3571032701511</v>
      </c>
      <c r="K11866" s="2">
        <f t="shared" si="2412"/>
        <v>191204.11637621789</v>
      </c>
      <c r="L11866" s="2">
        <f t="shared" si="2413"/>
        <v>220776</v>
      </c>
      <c r="M11866" s="2">
        <f t="shared" si="2414"/>
        <v>35200</v>
      </c>
      <c r="N11866" s="6">
        <f t="shared" si="2415"/>
        <v>0</v>
      </c>
      <c r="O11866" s="2">
        <f t="shared" si="2416"/>
        <v>-25628.116376217891</v>
      </c>
      <c r="P11866" s="2" t="str">
        <f t="shared" si="2417"/>
        <v/>
      </c>
    </row>
    <row r="11867" spans="1:16">
      <c r="A11867" s="6">
        <v>18</v>
      </c>
      <c r="B11867" s="6">
        <v>4</v>
      </c>
      <c r="C11867" s="6">
        <v>21</v>
      </c>
      <c r="D11867" s="6">
        <f t="shared" si="2405"/>
        <v>43</v>
      </c>
      <c r="E11867" s="5">
        <f t="shared" si="2406"/>
        <v>9007.0660478574246</v>
      </c>
      <c r="F11867" s="5">
        <f t="shared" si="2407"/>
        <v>132.45754687499996</v>
      </c>
      <c r="G11867" s="5">
        <f t="shared" si="2408"/>
        <v>1226.6692487641703</v>
      </c>
      <c r="H11867" s="5">
        <f t="shared" si="2409"/>
        <v>10366.192843496596</v>
      </c>
      <c r="I11867" s="5">
        <f t="shared" si="2410"/>
        <v>720</v>
      </c>
      <c r="J11867" s="5">
        <f t="shared" si="2411"/>
        <v>9646.1928434965957</v>
      </c>
      <c r="K11867" s="2">
        <f t="shared" si="2412"/>
        <v>192468.62575514923</v>
      </c>
      <c r="L11867" s="2">
        <f t="shared" si="2413"/>
        <v>223476</v>
      </c>
      <c r="M11867" s="2">
        <f t="shared" si="2414"/>
        <v>36080</v>
      </c>
      <c r="N11867" s="6">
        <f t="shared" si="2415"/>
        <v>0</v>
      </c>
      <c r="O11867" s="2">
        <f t="shared" si="2416"/>
        <v>-25072.625755149231</v>
      </c>
      <c r="P11867" s="2" t="str">
        <f t="shared" si="2417"/>
        <v/>
      </c>
    </row>
    <row r="11868" spans="1:16">
      <c r="A11868" s="6">
        <v>18</v>
      </c>
      <c r="B11868" s="6">
        <v>4</v>
      </c>
      <c r="C11868" s="6">
        <v>22</v>
      </c>
      <c r="D11868" s="6">
        <f t="shared" si="2405"/>
        <v>44</v>
      </c>
      <c r="E11868" s="5">
        <f t="shared" si="2406"/>
        <v>9007.0660478574246</v>
      </c>
      <c r="F11868" s="5">
        <f t="shared" si="2407"/>
        <v>132.45754687499996</v>
      </c>
      <c r="G11868" s="5">
        <f t="shared" si="2408"/>
        <v>1301.1455960105666</v>
      </c>
      <c r="H11868" s="5">
        <f t="shared" si="2409"/>
        <v>10440.669190742992</v>
      </c>
      <c r="I11868" s="5">
        <f t="shared" si="2410"/>
        <v>720</v>
      </c>
      <c r="J11868" s="5">
        <f t="shared" si="2411"/>
        <v>9720.6691907429922</v>
      </c>
      <c r="K11868" s="2">
        <f t="shared" si="2412"/>
        <v>193761.6178948436</v>
      </c>
      <c r="L11868" s="2">
        <f t="shared" si="2413"/>
        <v>226176</v>
      </c>
      <c r="M11868" s="2">
        <f t="shared" si="2414"/>
        <v>36960</v>
      </c>
      <c r="N11868" s="6">
        <f t="shared" si="2415"/>
        <v>0</v>
      </c>
      <c r="O11868" s="2">
        <f t="shared" si="2416"/>
        <v>-24545.617894843599</v>
      </c>
      <c r="P11868" s="2" t="str">
        <f t="shared" si="2417"/>
        <v/>
      </c>
    </row>
    <row r="11869" spans="1:16">
      <c r="A11869" s="6">
        <v>18</v>
      </c>
      <c r="B11869" s="6">
        <v>4</v>
      </c>
      <c r="C11869" s="6">
        <v>23</v>
      </c>
      <c r="D11869" s="6">
        <f t="shared" si="2405"/>
        <v>45</v>
      </c>
      <c r="E11869" s="5">
        <f t="shared" si="2406"/>
        <v>9007.0660478574246</v>
      </c>
      <c r="F11869" s="5">
        <f t="shared" si="2407"/>
        <v>132.45754687499996</v>
      </c>
      <c r="G11869" s="5">
        <f t="shared" si="2408"/>
        <v>1377.292184868003</v>
      </c>
      <c r="H11869" s="5">
        <f t="shared" si="2409"/>
        <v>10516.815779600429</v>
      </c>
      <c r="I11869" s="5">
        <f t="shared" si="2410"/>
        <v>720</v>
      </c>
      <c r="J11869" s="5">
        <f t="shared" si="2411"/>
        <v>9796.8157796004289</v>
      </c>
      <c r="K11869" s="2">
        <f t="shared" si="2412"/>
        <v>195083.60728472966</v>
      </c>
      <c r="L11869" s="2">
        <f t="shared" si="2413"/>
        <v>228876</v>
      </c>
      <c r="M11869" s="2">
        <f t="shared" si="2414"/>
        <v>37840</v>
      </c>
      <c r="N11869" s="6">
        <f t="shared" si="2415"/>
        <v>0</v>
      </c>
      <c r="O11869" s="2">
        <f t="shared" si="2416"/>
        <v>-24047.60728472966</v>
      </c>
      <c r="P11869" s="2" t="str">
        <f t="shared" si="2417"/>
        <v/>
      </c>
    </row>
    <row r="11870" spans="1:16">
      <c r="A11870" s="6">
        <v>18</v>
      </c>
      <c r="B11870" s="6">
        <v>4</v>
      </c>
      <c r="C11870" s="6">
        <v>24</v>
      </c>
      <c r="D11870" s="6">
        <f t="shared" si="2405"/>
        <v>46</v>
      </c>
      <c r="E11870" s="5">
        <f t="shared" si="2406"/>
        <v>9007.0660478574246</v>
      </c>
      <c r="F11870" s="5">
        <f t="shared" si="2407"/>
        <v>132.45754687499996</v>
      </c>
      <c r="G11870" s="5">
        <f t="shared" si="2408"/>
        <v>1455.1391344474989</v>
      </c>
      <c r="H11870" s="5">
        <f t="shared" si="2409"/>
        <v>10594.662729179925</v>
      </c>
      <c r="I11870" s="5">
        <f t="shared" si="2410"/>
        <v>720</v>
      </c>
      <c r="J11870" s="5">
        <f t="shared" si="2411"/>
        <v>9874.662729179925</v>
      </c>
      <c r="K11870" s="2">
        <f t="shared" si="2412"/>
        <v>196435.11682604035</v>
      </c>
      <c r="L11870" s="2">
        <f t="shared" si="2413"/>
        <v>231576</v>
      </c>
      <c r="M11870" s="2">
        <f t="shared" si="2414"/>
        <v>38720</v>
      </c>
      <c r="N11870" s="6">
        <f t="shared" si="2415"/>
        <v>0</v>
      </c>
      <c r="O11870" s="2">
        <f t="shared" si="2416"/>
        <v>-23579.11682604035</v>
      </c>
      <c r="P11870" s="2" t="str">
        <f t="shared" si="2417"/>
        <v/>
      </c>
    </row>
    <row r="11871" spans="1:16">
      <c r="A11871" s="6">
        <v>18</v>
      </c>
      <c r="B11871" s="6">
        <v>4</v>
      </c>
      <c r="C11871" s="6">
        <v>25</v>
      </c>
      <c r="D11871" s="6">
        <f t="shared" si="2405"/>
        <v>47</v>
      </c>
      <c r="E11871" s="5">
        <f t="shared" si="2406"/>
        <v>9007.0660478574246</v>
      </c>
      <c r="F11871" s="5">
        <f t="shared" si="2407"/>
        <v>132.45754687499996</v>
      </c>
      <c r="G11871" s="5">
        <f t="shared" si="2408"/>
        <v>1534.7170558625965</v>
      </c>
      <c r="H11871" s="5">
        <f t="shared" si="2409"/>
        <v>10674.240650595022</v>
      </c>
      <c r="I11871" s="5">
        <f t="shared" si="2410"/>
        <v>720</v>
      </c>
      <c r="J11871" s="5">
        <f t="shared" si="2411"/>
        <v>9954.2406505950221</v>
      </c>
      <c r="K11871" s="2">
        <f t="shared" si="2412"/>
        <v>197816.67796171914</v>
      </c>
      <c r="L11871" s="2">
        <f t="shared" si="2413"/>
        <v>234276</v>
      </c>
      <c r="M11871" s="2">
        <f t="shared" si="2414"/>
        <v>39600</v>
      </c>
      <c r="N11871" s="6">
        <f t="shared" si="2415"/>
        <v>0</v>
      </c>
      <c r="O11871" s="2">
        <f t="shared" si="2416"/>
        <v>-23140.677961719135</v>
      </c>
      <c r="P11871" s="2" t="str">
        <f t="shared" si="2417"/>
        <v/>
      </c>
    </row>
    <row r="11872" spans="1:16">
      <c r="A11872" s="6">
        <v>18</v>
      </c>
      <c r="B11872" s="6">
        <v>4</v>
      </c>
      <c r="C11872" s="6">
        <v>26</v>
      </c>
      <c r="D11872" s="6">
        <f t="shared" si="2405"/>
        <v>48</v>
      </c>
      <c r="E11872" s="5">
        <f t="shared" si="2406"/>
        <v>9007.0660478574246</v>
      </c>
      <c r="F11872" s="5">
        <f t="shared" si="2407"/>
        <v>132.45754687499996</v>
      </c>
      <c r="G11872" s="5">
        <f t="shared" si="2408"/>
        <v>1616.0570598233144</v>
      </c>
      <c r="H11872" s="5">
        <f t="shared" si="2409"/>
        <v>10755.580654555739</v>
      </c>
      <c r="I11872" s="5">
        <f t="shared" si="2410"/>
        <v>720</v>
      </c>
      <c r="J11872" s="5">
        <f t="shared" si="2411"/>
        <v>10035.580654555739</v>
      </c>
      <c r="K11872" s="2">
        <f t="shared" si="2412"/>
        <v>199228.83080825934</v>
      </c>
      <c r="L11872" s="2">
        <f t="shared" si="2413"/>
        <v>236976</v>
      </c>
      <c r="M11872" s="2">
        <f t="shared" si="2414"/>
        <v>40480</v>
      </c>
      <c r="N11872" s="6">
        <f t="shared" si="2415"/>
        <v>0</v>
      </c>
      <c r="O11872" s="2">
        <f t="shared" si="2416"/>
        <v>-22732.830808259343</v>
      </c>
      <c r="P11872" s="2" t="str">
        <f t="shared" si="2417"/>
        <v/>
      </c>
    </row>
    <row r="11873" spans="1:16">
      <c r="A11873" s="6">
        <v>18</v>
      </c>
      <c r="B11873" s="6">
        <v>4</v>
      </c>
      <c r="C11873" s="6">
        <v>27</v>
      </c>
      <c r="D11873" s="6">
        <f t="shared" si="2405"/>
        <v>49</v>
      </c>
      <c r="E11873" s="5">
        <f t="shared" si="2406"/>
        <v>9007.0660478574246</v>
      </c>
      <c r="F11873" s="5">
        <f t="shared" si="2407"/>
        <v>132.45754687499996</v>
      </c>
      <c r="G11873" s="5">
        <f t="shared" si="2408"/>
        <v>1699.1907643430709</v>
      </c>
      <c r="H11873" s="5">
        <f t="shared" si="2409"/>
        <v>10838.714359075497</v>
      </c>
      <c r="I11873" s="5">
        <f t="shared" si="2410"/>
        <v>720</v>
      </c>
      <c r="J11873" s="5">
        <f t="shared" si="2411"/>
        <v>10118.714359075497</v>
      </c>
      <c r="K11873" s="2">
        <f t="shared" si="2412"/>
        <v>200672.12428950515</v>
      </c>
      <c r="L11873" s="2">
        <f t="shared" si="2413"/>
        <v>239676</v>
      </c>
      <c r="M11873" s="2">
        <f t="shared" si="2414"/>
        <v>41360</v>
      </c>
      <c r="N11873" s="6">
        <f t="shared" si="2415"/>
        <v>0</v>
      </c>
      <c r="O11873" s="2">
        <f t="shared" si="2416"/>
        <v>-22356.124289505155</v>
      </c>
      <c r="P11873" s="2" t="str">
        <f t="shared" si="2417"/>
        <v/>
      </c>
    </row>
    <row r="11874" spans="1:16">
      <c r="A11874" s="6">
        <v>18</v>
      </c>
      <c r="B11874" s="6">
        <v>4</v>
      </c>
      <c r="C11874" s="6">
        <v>28</v>
      </c>
      <c r="D11874" s="6">
        <f t="shared" si="2405"/>
        <v>50</v>
      </c>
      <c r="E11874" s="5">
        <f t="shared" si="2406"/>
        <v>9007.0660478574246</v>
      </c>
      <c r="F11874" s="5">
        <f t="shared" si="2407"/>
        <v>132.45754687499996</v>
      </c>
      <c r="G11874" s="5">
        <f t="shared" si="2408"/>
        <v>1784.1503025602246</v>
      </c>
      <c r="H11874" s="5">
        <f t="shared" si="2409"/>
        <v>10923.673897292651</v>
      </c>
      <c r="I11874" s="5">
        <f t="shared" si="2410"/>
        <v>720</v>
      </c>
      <c r="J11874" s="5">
        <f t="shared" si="2411"/>
        <v>10203.673897292651</v>
      </c>
      <c r="K11874" s="2">
        <f t="shared" si="2412"/>
        <v>202147.11627244184</v>
      </c>
      <c r="L11874" s="2">
        <f t="shared" si="2413"/>
        <v>242376</v>
      </c>
      <c r="M11874" s="2">
        <f t="shared" si="2414"/>
        <v>42240</v>
      </c>
      <c r="N11874" s="6">
        <f t="shared" si="2415"/>
        <v>0</v>
      </c>
      <c r="O11874" s="2">
        <f t="shared" si="2416"/>
        <v>-22011.116272441839</v>
      </c>
      <c r="P11874" s="2" t="str">
        <f t="shared" si="2417"/>
        <v/>
      </c>
    </row>
    <row r="11875" spans="1:16">
      <c r="A11875" s="6">
        <v>18</v>
      </c>
      <c r="B11875" s="6">
        <v>4</v>
      </c>
      <c r="C11875" s="6">
        <v>29</v>
      </c>
      <c r="D11875" s="6">
        <f t="shared" si="2405"/>
        <v>51</v>
      </c>
      <c r="E11875" s="5">
        <f t="shared" si="2406"/>
        <v>9007.0660478574246</v>
      </c>
      <c r="F11875" s="5">
        <f t="shared" si="2407"/>
        <v>132.45754687499996</v>
      </c>
      <c r="G11875" s="5">
        <f t="shared" si="2408"/>
        <v>1870.9683306758782</v>
      </c>
      <c r="H11875" s="5">
        <f t="shared" si="2409"/>
        <v>11010.491925408303</v>
      </c>
      <c r="I11875" s="5">
        <f t="shared" si="2410"/>
        <v>720</v>
      </c>
      <c r="J11875" s="5">
        <f t="shared" si="2411"/>
        <v>10290.491925408303</v>
      </c>
      <c r="K11875" s="2">
        <f t="shared" si="2412"/>
        <v>203654.37370500527</v>
      </c>
      <c r="L11875" s="2">
        <f t="shared" si="2413"/>
        <v>245076</v>
      </c>
      <c r="M11875" s="2">
        <f t="shared" si="2414"/>
        <v>43120</v>
      </c>
      <c r="N11875" s="6">
        <f t="shared" si="2415"/>
        <v>0</v>
      </c>
      <c r="O11875" s="2">
        <f t="shared" si="2416"/>
        <v>-21698.373705005273</v>
      </c>
      <c r="P11875" s="2" t="str">
        <f t="shared" si="2417"/>
        <v/>
      </c>
    </row>
    <row r="11876" spans="1:16">
      <c r="A11876" s="6">
        <v>18</v>
      </c>
      <c r="B11876" s="6">
        <v>4</v>
      </c>
      <c r="C11876" s="6">
        <v>30</v>
      </c>
      <c r="D11876" s="6">
        <f t="shared" si="2405"/>
        <v>52</v>
      </c>
      <c r="E11876" s="5">
        <f t="shared" si="2406"/>
        <v>9007.0660478574246</v>
      </c>
      <c r="F11876" s="5">
        <f t="shared" si="2407"/>
        <v>132.45754687499996</v>
      </c>
      <c r="G11876" s="5">
        <f t="shared" si="2408"/>
        <v>1959.6780360096488</v>
      </c>
      <c r="H11876" s="5">
        <f t="shared" si="2409"/>
        <v>11099.201630742074</v>
      </c>
      <c r="I11876" s="5">
        <f t="shared" si="2410"/>
        <v>720</v>
      </c>
      <c r="J11876" s="5">
        <f t="shared" si="2411"/>
        <v>10379.201630742074</v>
      </c>
      <c r="K11876" s="2">
        <f t="shared" si="2412"/>
        <v>205194.4727559388</v>
      </c>
      <c r="L11876" s="2">
        <f t="shared" si="2413"/>
        <v>247776</v>
      </c>
      <c r="M11876" s="2">
        <f t="shared" si="2414"/>
        <v>44000</v>
      </c>
      <c r="N11876" s="6">
        <f t="shared" si="2415"/>
        <v>0</v>
      </c>
      <c r="O11876" s="2">
        <f t="shared" si="2416"/>
        <v>-21418.472755938797</v>
      </c>
      <c r="P11876" s="2" t="str">
        <f t="shared" si="2417"/>
        <v/>
      </c>
    </row>
    <row r="11877" spans="1:16">
      <c r="A11877" s="6">
        <v>18</v>
      </c>
      <c r="B11877" s="6">
        <v>5</v>
      </c>
      <c r="C11877" s="6">
        <v>0</v>
      </c>
      <c r="D11877" s="6">
        <f t="shared" si="2405"/>
        <v>23</v>
      </c>
      <c r="E11877" s="5">
        <f t="shared" si="2406"/>
        <v>9007.0660478574246</v>
      </c>
      <c r="F11877" s="5">
        <f t="shared" si="2407"/>
        <v>169.71123193359369</v>
      </c>
      <c r="G11877" s="5">
        <f t="shared" si="2408"/>
        <v>0</v>
      </c>
      <c r="H11877" s="5">
        <f t="shared" si="2409"/>
        <v>9176.7772797910184</v>
      </c>
      <c r="I11877" s="5">
        <f t="shared" si="2410"/>
        <v>720</v>
      </c>
      <c r="J11877" s="5">
        <f t="shared" si="2411"/>
        <v>8456.7772797910184</v>
      </c>
      <c r="K11877" s="2">
        <f t="shared" si="2412"/>
        <v>171819.04999637185</v>
      </c>
      <c r="L11877" s="2">
        <f t="shared" si="2413"/>
        <v>168870</v>
      </c>
      <c r="M11877" s="2">
        <f t="shared" si="2414"/>
        <v>18040</v>
      </c>
      <c r="N11877" s="6">
        <f t="shared" si="2415"/>
        <v>0</v>
      </c>
      <c r="O11877" s="2">
        <f t="shared" si="2416"/>
        <v>-40989.049996371847</v>
      </c>
      <c r="P11877" s="2" t="str">
        <f t="shared" si="2417"/>
        <v/>
      </c>
    </row>
    <row r="11878" spans="1:16">
      <c r="A11878" s="6">
        <v>18</v>
      </c>
      <c r="B11878" s="6">
        <v>5</v>
      </c>
      <c r="C11878" s="6">
        <v>1</v>
      </c>
      <c r="D11878" s="6">
        <f t="shared" si="2405"/>
        <v>24</v>
      </c>
      <c r="E11878" s="5">
        <f t="shared" si="2406"/>
        <v>9007.0660478574246</v>
      </c>
      <c r="F11878" s="5">
        <f t="shared" si="2407"/>
        <v>169.71123193359369</v>
      </c>
      <c r="G11878" s="5">
        <f t="shared" si="2408"/>
        <v>45.5625</v>
      </c>
      <c r="H11878" s="5">
        <f t="shared" si="2409"/>
        <v>9222.3397797910184</v>
      </c>
      <c r="I11878" s="5">
        <f t="shared" si="2410"/>
        <v>720</v>
      </c>
      <c r="J11878" s="5">
        <f t="shared" si="2411"/>
        <v>8502.3397797910184</v>
      </c>
      <c r="K11878" s="2">
        <f t="shared" si="2412"/>
        <v>172610.06562137185</v>
      </c>
      <c r="L11878" s="2">
        <f t="shared" si="2413"/>
        <v>171570</v>
      </c>
      <c r="M11878" s="2">
        <f t="shared" si="2414"/>
        <v>18920</v>
      </c>
      <c r="N11878" s="6">
        <f t="shared" si="2415"/>
        <v>0</v>
      </c>
      <c r="O11878" s="2">
        <f t="shared" si="2416"/>
        <v>-39960.065621371847</v>
      </c>
      <c r="P11878" s="2" t="str">
        <f t="shared" si="2417"/>
        <v/>
      </c>
    </row>
    <row r="11879" spans="1:16">
      <c r="A11879" s="6">
        <v>18</v>
      </c>
      <c r="B11879" s="6">
        <v>5</v>
      </c>
      <c r="C11879" s="6">
        <v>2</v>
      </c>
      <c r="D11879" s="6">
        <f t="shared" si="2405"/>
        <v>25</v>
      </c>
      <c r="E11879" s="5">
        <f t="shared" si="2406"/>
        <v>9007.0660478574246</v>
      </c>
      <c r="F11879" s="5">
        <f t="shared" si="2407"/>
        <v>169.71123193359369</v>
      </c>
      <c r="G11879" s="5">
        <f t="shared" si="2408"/>
        <v>92.264062499999994</v>
      </c>
      <c r="H11879" s="5">
        <f t="shared" si="2409"/>
        <v>9269.0413422910187</v>
      </c>
      <c r="I11879" s="5">
        <f t="shared" si="2410"/>
        <v>720</v>
      </c>
      <c r="J11879" s="5">
        <f t="shared" si="2411"/>
        <v>8549.0413422910187</v>
      </c>
      <c r="K11879" s="2">
        <f t="shared" si="2412"/>
        <v>173420.85663699685</v>
      </c>
      <c r="L11879" s="2">
        <f t="shared" si="2413"/>
        <v>174270</v>
      </c>
      <c r="M11879" s="2">
        <f t="shared" si="2414"/>
        <v>19800</v>
      </c>
      <c r="N11879" s="6">
        <f t="shared" si="2415"/>
        <v>0</v>
      </c>
      <c r="O11879" s="2">
        <f t="shared" si="2416"/>
        <v>-38950.856636996847</v>
      </c>
      <c r="P11879" s="2" t="str">
        <f t="shared" si="2417"/>
        <v/>
      </c>
    </row>
    <row r="11880" spans="1:16">
      <c r="A11880" s="6">
        <v>18</v>
      </c>
      <c r="B11880" s="6">
        <v>5</v>
      </c>
      <c r="C11880" s="6">
        <v>3</v>
      </c>
      <c r="D11880" s="6">
        <f t="shared" si="2405"/>
        <v>26</v>
      </c>
      <c r="E11880" s="5">
        <f t="shared" si="2406"/>
        <v>9007.0660478574246</v>
      </c>
      <c r="F11880" s="5">
        <f t="shared" si="2407"/>
        <v>169.71123193359369</v>
      </c>
      <c r="G11880" s="5">
        <f t="shared" si="2408"/>
        <v>140.12604492187498</v>
      </c>
      <c r="H11880" s="5">
        <f t="shared" si="2409"/>
        <v>9316.9033247128937</v>
      </c>
      <c r="I11880" s="5">
        <f t="shared" si="2410"/>
        <v>720</v>
      </c>
      <c r="J11880" s="5">
        <f t="shared" si="2411"/>
        <v>8596.9033247128937</v>
      </c>
      <c r="K11880" s="2">
        <f t="shared" si="2412"/>
        <v>174251.79383182107</v>
      </c>
      <c r="L11880" s="2">
        <f t="shared" si="2413"/>
        <v>176970</v>
      </c>
      <c r="M11880" s="2">
        <f t="shared" si="2414"/>
        <v>20680</v>
      </c>
      <c r="N11880" s="6">
        <f t="shared" si="2415"/>
        <v>0</v>
      </c>
      <c r="O11880" s="2">
        <f t="shared" si="2416"/>
        <v>-37961.793831821065</v>
      </c>
      <c r="P11880" s="2" t="str">
        <f t="shared" si="2417"/>
        <v/>
      </c>
    </row>
    <row r="11881" spans="1:16">
      <c r="A11881" s="6">
        <v>18</v>
      </c>
      <c r="B11881" s="6">
        <v>5</v>
      </c>
      <c r="C11881" s="6">
        <v>4</v>
      </c>
      <c r="D11881" s="6">
        <f t="shared" si="2405"/>
        <v>27</v>
      </c>
      <c r="E11881" s="5">
        <f t="shared" si="2406"/>
        <v>9007.0660478574246</v>
      </c>
      <c r="F11881" s="5">
        <f t="shared" si="2407"/>
        <v>169.71123193359369</v>
      </c>
      <c r="G11881" s="5">
        <f t="shared" si="2408"/>
        <v>189.17016064453125</v>
      </c>
      <c r="H11881" s="5">
        <f t="shared" si="2409"/>
        <v>9365.9474404355497</v>
      </c>
      <c r="I11881" s="5">
        <f t="shared" si="2410"/>
        <v>720</v>
      </c>
      <c r="J11881" s="5">
        <f t="shared" si="2411"/>
        <v>8645.9474404355497</v>
      </c>
      <c r="K11881" s="2">
        <f t="shared" si="2412"/>
        <v>175103.25417422829</v>
      </c>
      <c r="L11881" s="2">
        <f t="shared" si="2413"/>
        <v>179670</v>
      </c>
      <c r="M11881" s="2">
        <f t="shared" si="2414"/>
        <v>21560</v>
      </c>
      <c r="N11881" s="6">
        <f t="shared" si="2415"/>
        <v>0</v>
      </c>
      <c r="O11881" s="2">
        <f t="shared" si="2416"/>
        <v>-36993.254174228292</v>
      </c>
      <c r="P11881" s="2" t="str">
        <f t="shared" si="2417"/>
        <v/>
      </c>
    </row>
    <row r="11882" spans="1:16">
      <c r="A11882" s="6">
        <v>18</v>
      </c>
      <c r="B11882" s="6">
        <v>5</v>
      </c>
      <c r="C11882" s="6">
        <v>5</v>
      </c>
      <c r="D11882" s="6">
        <f t="shared" si="2405"/>
        <v>28</v>
      </c>
      <c r="E11882" s="5">
        <f t="shared" si="2406"/>
        <v>9007.0660478574246</v>
      </c>
      <c r="F11882" s="5">
        <f t="shared" si="2407"/>
        <v>169.71123193359369</v>
      </c>
      <c r="G11882" s="5">
        <f t="shared" si="2408"/>
        <v>239.41848456573481</v>
      </c>
      <c r="H11882" s="5">
        <f t="shared" si="2409"/>
        <v>9416.195764356753</v>
      </c>
      <c r="I11882" s="5">
        <f t="shared" si="2410"/>
        <v>720</v>
      </c>
      <c r="J11882" s="5">
        <f t="shared" si="2411"/>
        <v>8696.195764356753</v>
      </c>
      <c r="K11882" s="2">
        <f t="shared" si="2412"/>
        <v>175975.62090897141</v>
      </c>
      <c r="L11882" s="2">
        <f t="shared" si="2413"/>
        <v>182370</v>
      </c>
      <c r="M11882" s="2">
        <f t="shared" si="2414"/>
        <v>22440</v>
      </c>
      <c r="N11882" s="6">
        <f t="shared" si="2415"/>
        <v>0</v>
      </c>
      <c r="O11882" s="2">
        <f t="shared" si="2416"/>
        <v>-36045.62090897141</v>
      </c>
      <c r="P11882" s="2" t="str">
        <f t="shared" si="2417"/>
        <v/>
      </c>
    </row>
    <row r="11883" spans="1:16">
      <c r="A11883" s="6">
        <v>18</v>
      </c>
      <c r="B11883" s="6">
        <v>5</v>
      </c>
      <c r="C11883" s="6">
        <v>6</v>
      </c>
      <c r="D11883" s="6">
        <f t="shared" si="2405"/>
        <v>29</v>
      </c>
      <c r="E11883" s="5">
        <f t="shared" si="2406"/>
        <v>9007.0660478574246</v>
      </c>
      <c r="F11883" s="5">
        <f t="shared" si="2407"/>
        <v>169.71123193359369</v>
      </c>
      <c r="G11883" s="5">
        <f t="shared" si="2408"/>
        <v>290.89345874736784</v>
      </c>
      <c r="H11883" s="5">
        <f t="shared" si="2409"/>
        <v>9467.670738538387</v>
      </c>
      <c r="I11883" s="5">
        <f t="shared" si="2410"/>
        <v>720</v>
      </c>
      <c r="J11883" s="5">
        <f t="shared" si="2411"/>
        <v>8747.670738538387</v>
      </c>
      <c r="K11883" s="2">
        <f t="shared" si="2412"/>
        <v>176869.28365518033</v>
      </c>
      <c r="L11883" s="2">
        <f t="shared" si="2413"/>
        <v>185070</v>
      </c>
      <c r="M11883" s="2">
        <f t="shared" si="2414"/>
        <v>23320</v>
      </c>
      <c r="N11883" s="6">
        <f t="shared" si="2415"/>
        <v>0</v>
      </c>
      <c r="O11883" s="2">
        <f t="shared" si="2416"/>
        <v>-35119.283655180334</v>
      </c>
      <c r="P11883" s="2" t="str">
        <f t="shared" si="2417"/>
        <v/>
      </c>
    </row>
    <row r="11884" spans="1:16">
      <c r="A11884" s="6">
        <v>18</v>
      </c>
      <c r="B11884" s="6">
        <v>5</v>
      </c>
      <c r="C11884" s="6">
        <v>7</v>
      </c>
      <c r="D11884" s="6">
        <f t="shared" si="2405"/>
        <v>30</v>
      </c>
      <c r="E11884" s="5">
        <f t="shared" si="2406"/>
        <v>9007.0660478574246</v>
      </c>
      <c r="F11884" s="5">
        <f t="shared" si="2407"/>
        <v>169.71123193359369</v>
      </c>
      <c r="G11884" s="5">
        <f t="shared" si="2408"/>
        <v>343.61789814532818</v>
      </c>
      <c r="H11884" s="5">
        <f t="shared" si="2409"/>
        <v>9520.395177936347</v>
      </c>
      <c r="I11884" s="5">
        <f t="shared" si="2410"/>
        <v>720</v>
      </c>
      <c r="J11884" s="5">
        <f t="shared" si="2411"/>
        <v>8800.395177936347</v>
      </c>
      <c r="K11884" s="2">
        <f t="shared" si="2412"/>
        <v>177784.63850583936</v>
      </c>
      <c r="L11884" s="2">
        <f t="shared" si="2413"/>
        <v>187770</v>
      </c>
      <c r="M11884" s="2">
        <f t="shared" si="2414"/>
        <v>24200</v>
      </c>
      <c r="N11884" s="6">
        <f t="shared" si="2415"/>
        <v>0</v>
      </c>
      <c r="O11884" s="2">
        <f t="shared" si="2416"/>
        <v>-34214.638505839364</v>
      </c>
      <c r="P11884" s="2" t="str">
        <f t="shared" si="2417"/>
        <v/>
      </c>
    </row>
    <row r="11885" spans="1:16">
      <c r="A11885" s="6">
        <v>18</v>
      </c>
      <c r="B11885" s="6">
        <v>5</v>
      </c>
      <c r="C11885" s="6">
        <v>8</v>
      </c>
      <c r="D11885" s="6">
        <f t="shared" si="2405"/>
        <v>31</v>
      </c>
      <c r="E11885" s="5">
        <f t="shared" si="2406"/>
        <v>9007.0660478574246</v>
      </c>
      <c r="F11885" s="5">
        <f t="shared" si="2407"/>
        <v>169.71123193359369</v>
      </c>
      <c r="G11885" s="5">
        <f t="shared" si="2408"/>
        <v>397.61499642530839</v>
      </c>
      <c r="H11885" s="5">
        <f t="shared" si="2409"/>
        <v>9574.3922762163274</v>
      </c>
      <c r="I11885" s="5">
        <f t="shared" si="2410"/>
        <v>720</v>
      </c>
      <c r="J11885" s="5">
        <f t="shared" si="2411"/>
        <v>8854.3922762163274</v>
      </c>
      <c r="K11885" s="2">
        <f t="shared" si="2412"/>
        <v>178722.08812875568</v>
      </c>
      <c r="L11885" s="2">
        <f t="shared" si="2413"/>
        <v>190470</v>
      </c>
      <c r="M11885" s="2">
        <f t="shared" si="2414"/>
        <v>25080</v>
      </c>
      <c r="N11885" s="6">
        <f t="shared" si="2415"/>
        <v>0</v>
      </c>
      <c r="O11885" s="2">
        <f t="shared" si="2416"/>
        <v>-33332.088128755684</v>
      </c>
      <c r="P11885" s="2" t="str">
        <f t="shared" si="2417"/>
        <v/>
      </c>
    </row>
    <row r="11886" spans="1:16">
      <c r="A11886" s="6">
        <v>18</v>
      </c>
      <c r="B11886" s="6">
        <v>5</v>
      </c>
      <c r="C11886" s="6">
        <v>9</v>
      </c>
      <c r="D11886" s="6">
        <f t="shared" si="2405"/>
        <v>32</v>
      </c>
      <c r="E11886" s="5">
        <f t="shared" si="2406"/>
        <v>9007.0660478574246</v>
      </c>
      <c r="F11886" s="5">
        <f t="shared" si="2407"/>
        <v>169.71123193359369</v>
      </c>
      <c r="G11886" s="5">
        <f t="shared" si="2408"/>
        <v>452.90833186570285</v>
      </c>
      <c r="H11886" s="5">
        <f t="shared" si="2409"/>
        <v>9629.6856116567214</v>
      </c>
      <c r="I11886" s="5">
        <f t="shared" si="2410"/>
        <v>720</v>
      </c>
      <c r="J11886" s="5">
        <f t="shared" si="2411"/>
        <v>8909.6856116567214</v>
      </c>
      <c r="K11886" s="2">
        <f t="shared" si="2412"/>
        <v>179682.04186904029</v>
      </c>
      <c r="L11886" s="2">
        <f t="shared" si="2413"/>
        <v>193170</v>
      </c>
      <c r="M11886" s="2">
        <f t="shared" si="2414"/>
        <v>25960</v>
      </c>
      <c r="N11886" s="6">
        <f t="shared" si="2415"/>
        <v>0</v>
      </c>
      <c r="O11886" s="2">
        <f t="shared" si="2416"/>
        <v>-32472.041869040288</v>
      </c>
      <c r="P11886" s="2" t="str">
        <f t="shared" si="2417"/>
        <v/>
      </c>
    </row>
    <row r="11887" spans="1:16">
      <c r="A11887" s="6">
        <v>18</v>
      </c>
      <c r="B11887" s="6">
        <v>5</v>
      </c>
      <c r="C11887" s="6">
        <v>10</v>
      </c>
      <c r="D11887" s="6">
        <f t="shared" si="2405"/>
        <v>33</v>
      </c>
      <c r="E11887" s="5">
        <f t="shared" si="2406"/>
        <v>9007.0660478574246</v>
      </c>
      <c r="F11887" s="5">
        <f t="shared" si="2407"/>
        <v>169.71123193359369</v>
      </c>
      <c r="G11887" s="5">
        <f t="shared" si="2408"/>
        <v>509.52187334891573</v>
      </c>
      <c r="H11887" s="5">
        <f t="shared" si="2409"/>
        <v>9686.2991531399348</v>
      </c>
      <c r="I11887" s="5">
        <f t="shared" si="2410"/>
        <v>720</v>
      </c>
      <c r="J11887" s="5">
        <f t="shared" si="2411"/>
        <v>8966.2991531399348</v>
      </c>
      <c r="K11887" s="2">
        <f t="shared" si="2412"/>
        <v>180664.91585312385</v>
      </c>
      <c r="L11887" s="2">
        <f t="shared" si="2413"/>
        <v>195870</v>
      </c>
      <c r="M11887" s="2">
        <f t="shared" si="2414"/>
        <v>26840</v>
      </c>
      <c r="N11887" s="6">
        <f t="shared" si="2415"/>
        <v>0</v>
      </c>
      <c r="O11887" s="2">
        <f t="shared" si="2416"/>
        <v>-31634.91585312385</v>
      </c>
      <c r="P11887" s="2" t="str">
        <f t="shared" si="2417"/>
        <v/>
      </c>
    </row>
    <row r="11888" spans="1:16">
      <c r="A11888" s="6">
        <v>18</v>
      </c>
      <c r="B11888" s="6">
        <v>5</v>
      </c>
      <c r="C11888" s="6">
        <v>11</v>
      </c>
      <c r="D11888" s="6">
        <f t="shared" si="2405"/>
        <v>34</v>
      </c>
      <c r="E11888" s="5">
        <f t="shared" si="2406"/>
        <v>9007.0660478574246</v>
      </c>
      <c r="F11888" s="5">
        <f t="shared" si="2407"/>
        <v>169.71123193359369</v>
      </c>
      <c r="G11888" s="5">
        <f t="shared" si="2408"/>
        <v>567.47998644235474</v>
      </c>
      <c r="H11888" s="5">
        <f t="shared" si="2409"/>
        <v>9744.2572662333732</v>
      </c>
      <c r="I11888" s="5">
        <f t="shared" si="2410"/>
        <v>720</v>
      </c>
      <c r="J11888" s="5">
        <f t="shared" si="2411"/>
        <v>9024.2572662333732</v>
      </c>
      <c r="K11888" s="2">
        <f t="shared" si="2412"/>
        <v>181671.13309432939</v>
      </c>
      <c r="L11888" s="2">
        <f t="shared" si="2413"/>
        <v>198570</v>
      </c>
      <c r="M11888" s="2">
        <f t="shared" si="2414"/>
        <v>27720</v>
      </c>
      <c r="N11888" s="6">
        <f t="shared" si="2415"/>
        <v>0</v>
      </c>
      <c r="O11888" s="2">
        <f t="shared" si="2416"/>
        <v>-30821.133094329387</v>
      </c>
      <c r="P11888" s="2" t="str">
        <f t="shared" si="2417"/>
        <v/>
      </c>
    </row>
    <row r="11889" spans="1:16">
      <c r="A11889" s="6">
        <v>18</v>
      </c>
      <c r="B11889" s="6">
        <v>5</v>
      </c>
      <c r="C11889" s="6">
        <v>12</v>
      </c>
      <c r="D11889" s="6">
        <f t="shared" si="2405"/>
        <v>35</v>
      </c>
      <c r="E11889" s="5">
        <f t="shared" si="2406"/>
        <v>9007.0660478574246</v>
      </c>
      <c r="F11889" s="5">
        <f t="shared" si="2407"/>
        <v>169.71123193359369</v>
      </c>
      <c r="G11889" s="5">
        <f t="shared" si="2408"/>
        <v>626.80743957041921</v>
      </c>
      <c r="H11889" s="5">
        <f t="shared" si="2409"/>
        <v>9803.5847193614372</v>
      </c>
      <c r="I11889" s="5">
        <f t="shared" si="2410"/>
        <v>720</v>
      </c>
      <c r="J11889" s="5">
        <f t="shared" si="2411"/>
        <v>9083.5847193614372</v>
      </c>
      <c r="K11889" s="2">
        <f t="shared" si="2412"/>
        <v>182701.12360002496</v>
      </c>
      <c r="L11889" s="2">
        <f t="shared" si="2413"/>
        <v>201270</v>
      </c>
      <c r="M11889" s="2">
        <f t="shared" si="2414"/>
        <v>28600</v>
      </c>
      <c r="N11889" s="6">
        <f t="shared" si="2415"/>
        <v>0</v>
      </c>
      <c r="O11889" s="2">
        <f t="shared" si="2416"/>
        <v>-30031.123600024963</v>
      </c>
      <c r="P11889" s="2" t="str">
        <f t="shared" si="2417"/>
        <v/>
      </c>
    </row>
    <row r="11890" spans="1:16">
      <c r="A11890" s="6">
        <v>18</v>
      </c>
      <c r="B11890" s="6">
        <v>5</v>
      </c>
      <c r="C11890" s="6">
        <v>13</v>
      </c>
      <c r="D11890" s="6">
        <f t="shared" si="2405"/>
        <v>36</v>
      </c>
      <c r="E11890" s="5">
        <f t="shared" si="2406"/>
        <v>9007.0660478574246</v>
      </c>
      <c r="F11890" s="5">
        <f t="shared" si="2407"/>
        <v>169.71123193359369</v>
      </c>
      <c r="G11890" s="5">
        <f t="shared" si="2408"/>
        <v>687.52941027880343</v>
      </c>
      <c r="H11890" s="5">
        <f t="shared" si="2409"/>
        <v>9864.3066900698213</v>
      </c>
      <c r="I11890" s="5">
        <f t="shared" si="2410"/>
        <v>720</v>
      </c>
      <c r="J11890" s="5">
        <f t="shared" si="2411"/>
        <v>9144.3066900698213</v>
      </c>
      <c r="K11890" s="2">
        <f t="shared" si="2412"/>
        <v>183755.32448037883</v>
      </c>
      <c r="L11890" s="2">
        <f t="shared" si="2413"/>
        <v>203970</v>
      </c>
      <c r="M11890" s="2">
        <f t="shared" si="2414"/>
        <v>29480</v>
      </c>
      <c r="N11890" s="6">
        <f t="shared" si="2415"/>
        <v>0</v>
      </c>
      <c r="O11890" s="2">
        <f t="shared" si="2416"/>
        <v>-29265.324480378826</v>
      </c>
      <c r="P11890" s="2" t="str">
        <f t="shared" si="2417"/>
        <v/>
      </c>
    </row>
    <row r="11891" spans="1:16">
      <c r="A11891" s="6">
        <v>18</v>
      </c>
      <c r="B11891" s="6">
        <v>5</v>
      </c>
      <c r="C11891" s="6">
        <v>14</v>
      </c>
      <c r="D11891" s="6">
        <f t="shared" si="2405"/>
        <v>37</v>
      </c>
      <c r="E11891" s="5">
        <f t="shared" si="2406"/>
        <v>9007.0660478574246</v>
      </c>
      <c r="F11891" s="5">
        <f t="shared" si="2407"/>
        <v>169.71123193359369</v>
      </c>
      <c r="G11891" s="5">
        <f t="shared" si="2408"/>
        <v>749.67149159246469</v>
      </c>
      <c r="H11891" s="5">
        <f t="shared" si="2409"/>
        <v>9926.4487713834824</v>
      </c>
      <c r="I11891" s="5">
        <f t="shared" si="2410"/>
        <v>720</v>
      </c>
      <c r="J11891" s="5">
        <f t="shared" si="2411"/>
        <v>9206.4487713834824</v>
      </c>
      <c r="K11891" s="2">
        <f t="shared" si="2412"/>
        <v>184834.18005874101</v>
      </c>
      <c r="L11891" s="2">
        <f t="shared" si="2413"/>
        <v>206670</v>
      </c>
      <c r="M11891" s="2">
        <f t="shared" si="2414"/>
        <v>30360</v>
      </c>
      <c r="N11891" s="6">
        <f t="shared" si="2415"/>
        <v>0</v>
      </c>
      <c r="O11891" s="2">
        <f t="shared" si="2416"/>
        <v>-28524.180058741011</v>
      </c>
      <c r="P11891" s="2" t="str">
        <f t="shared" si="2417"/>
        <v/>
      </c>
    </row>
    <row r="11892" spans="1:16">
      <c r="A11892" s="6">
        <v>18</v>
      </c>
      <c r="B11892" s="6">
        <v>5</v>
      </c>
      <c r="C11892" s="6">
        <v>15</v>
      </c>
      <c r="D11892" s="6">
        <f t="shared" si="2405"/>
        <v>38</v>
      </c>
      <c r="E11892" s="5">
        <f t="shared" si="2406"/>
        <v>9007.0660478574246</v>
      </c>
      <c r="F11892" s="5">
        <f t="shared" si="2407"/>
        <v>169.71123193359369</v>
      </c>
      <c r="G11892" s="5">
        <f t="shared" si="2408"/>
        <v>813.25969846861108</v>
      </c>
      <c r="H11892" s="5">
        <f t="shared" si="2409"/>
        <v>9990.0369782596299</v>
      </c>
      <c r="I11892" s="5">
        <f t="shared" si="2410"/>
        <v>720</v>
      </c>
      <c r="J11892" s="5">
        <f t="shared" si="2411"/>
        <v>9270.0369782596299</v>
      </c>
      <c r="K11892" s="2">
        <f t="shared" si="2412"/>
        <v>185938.14198367414</v>
      </c>
      <c r="L11892" s="2">
        <f t="shared" si="2413"/>
        <v>209370</v>
      </c>
      <c r="M11892" s="2">
        <f t="shared" si="2414"/>
        <v>31240</v>
      </c>
      <c r="N11892" s="6">
        <f t="shared" si="2415"/>
        <v>0</v>
      </c>
      <c r="O11892" s="2">
        <f t="shared" si="2416"/>
        <v>-27808.141983674141</v>
      </c>
      <c r="P11892" s="2" t="str">
        <f t="shared" si="2417"/>
        <v/>
      </c>
    </row>
    <row r="11893" spans="1:16">
      <c r="A11893" s="6">
        <v>18</v>
      </c>
      <c r="B11893" s="6">
        <v>5</v>
      </c>
      <c r="C11893" s="6">
        <v>16</v>
      </c>
      <c r="D11893" s="6">
        <f t="shared" si="2405"/>
        <v>39</v>
      </c>
      <c r="E11893" s="5">
        <f t="shared" si="2406"/>
        <v>9007.0660478574246</v>
      </c>
      <c r="F11893" s="5">
        <f t="shared" si="2407"/>
        <v>169.71123193359369</v>
      </c>
      <c r="G11893" s="5">
        <f t="shared" si="2408"/>
        <v>878.32047434610013</v>
      </c>
      <c r="H11893" s="5">
        <f t="shared" si="2409"/>
        <v>10055.097754137118</v>
      </c>
      <c r="I11893" s="5">
        <f t="shared" si="2410"/>
        <v>720</v>
      </c>
      <c r="J11893" s="5">
        <f t="shared" si="2411"/>
        <v>9335.0977541371176</v>
      </c>
      <c r="K11893" s="2">
        <f t="shared" si="2412"/>
        <v>187067.66934265828</v>
      </c>
      <c r="L11893" s="2">
        <f t="shared" si="2413"/>
        <v>212070</v>
      </c>
      <c r="M11893" s="2">
        <f t="shared" si="2414"/>
        <v>32120</v>
      </c>
      <c r="N11893" s="6">
        <f t="shared" si="2415"/>
        <v>0</v>
      </c>
      <c r="O11893" s="2">
        <f t="shared" si="2416"/>
        <v>-27117.669342658279</v>
      </c>
      <c r="P11893" s="2" t="str">
        <f t="shared" si="2417"/>
        <v/>
      </c>
    </row>
    <row r="11894" spans="1:16">
      <c r="A11894" s="6">
        <v>18</v>
      </c>
      <c r="B11894" s="6">
        <v>5</v>
      </c>
      <c r="C11894" s="6">
        <v>17</v>
      </c>
      <c r="D11894" s="6">
        <f t="shared" si="2405"/>
        <v>40</v>
      </c>
      <c r="E11894" s="5">
        <f t="shared" si="2406"/>
        <v>9007.0660478574246</v>
      </c>
      <c r="F11894" s="5">
        <f t="shared" si="2407"/>
        <v>169.71123193359369</v>
      </c>
      <c r="G11894" s="5">
        <f t="shared" si="2408"/>
        <v>944.88069779264049</v>
      </c>
      <c r="H11894" s="5">
        <f t="shared" si="2409"/>
        <v>10121.657977583658</v>
      </c>
      <c r="I11894" s="5">
        <f t="shared" si="2410"/>
        <v>720</v>
      </c>
      <c r="J11894" s="5">
        <f t="shared" si="2411"/>
        <v>9401.6579775836581</v>
      </c>
      <c r="K11894" s="2">
        <f t="shared" si="2412"/>
        <v>188223.22877749405</v>
      </c>
      <c r="L11894" s="2">
        <f t="shared" si="2413"/>
        <v>214770</v>
      </c>
      <c r="M11894" s="2">
        <f t="shared" si="2414"/>
        <v>33000</v>
      </c>
      <c r="N11894" s="6">
        <f t="shared" si="2415"/>
        <v>0</v>
      </c>
      <c r="O11894" s="2">
        <f t="shared" si="2416"/>
        <v>-26453.228777494049</v>
      </c>
      <c r="P11894" s="2" t="str">
        <f t="shared" si="2417"/>
        <v/>
      </c>
    </row>
    <row r="11895" spans="1:16">
      <c r="A11895" s="6">
        <v>18</v>
      </c>
      <c r="B11895" s="6">
        <v>5</v>
      </c>
      <c r="C11895" s="6">
        <v>18</v>
      </c>
      <c r="D11895" s="6">
        <f t="shared" si="2405"/>
        <v>41</v>
      </c>
      <c r="E11895" s="5">
        <f t="shared" si="2406"/>
        <v>9007.0660478574246</v>
      </c>
      <c r="F11895" s="5">
        <f t="shared" si="2407"/>
        <v>169.71123193359369</v>
      </c>
      <c r="G11895" s="5">
        <f t="shared" si="2408"/>
        <v>1012.9676892512279</v>
      </c>
      <c r="H11895" s="5">
        <f t="shared" si="2409"/>
        <v>10189.744969042245</v>
      </c>
      <c r="I11895" s="5">
        <f t="shared" si="2410"/>
        <v>720</v>
      </c>
      <c r="J11895" s="5">
        <f t="shared" si="2411"/>
        <v>9469.7449690422454</v>
      </c>
      <c r="K11895" s="2">
        <f t="shared" si="2412"/>
        <v>189405.29460142786</v>
      </c>
      <c r="L11895" s="2">
        <f t="shared" si="2413"/>
        <v>217470</v>
      </c>
      <c r="M11895" s="2">
        <f t="shared" si="2414"/>
        <v>33880</v>
      </c>
      <c r="N11895" s="6">
        <f t="shared" si="2415"/>
        <v>0</v>
      </c>
      <c r="O11895" s="2">
        <f t="shared" si="2416"/>
        <v>-25815.294601427857</v>
      </c>
      <c r="P11895" s="2" t="str">
        <f t="shared" si="2417"/>
        <v/>
      </c>
    </row>
    <row r="11896" spans="1:16">
      <c r="A11896" s="6">
        <v>18</v>
      </c>
      <c r="B11896" s="6">
        <v>5</v>
      </c>
      <c r="C11896" s="6">
        <v>19</v>
      </c>
      <c r="D11896" s="6">
        <f t="shared" si="2405"/>
        <v>42</v>
      </c>
      <c r="E11896" s="5">
        <f t="shared" si="2406"/>
        <v>9007.0660478574246</v>
      </c>
      <c r="F11896" s="5">
        <f t="shared" si="2407"/>
        <v>169.71123193359369</v>
      </c>
      <c r="G11896" s="5">
        <f t="shared" si="2408"/>
        <v>1082.6092178872495</v>
      </c>
      <c r="H11896" s="5">
        <f t="shared" si="2409"/>
        <v>10259.386497678268</v>
      </c>
      <c r="I11896" s="5">
        <f t="shared" si="2410"/>
        <v>720</v>
      </c>
      <c r="J11896" s="5">
        <f t="shared" si="2411"/>
        <v>9539.3864976782679</v>
      </c>
      <c r="K11896" s="2">
        <f t="shared" si="2412"/>
        <v>190614.34891802547</v>
      </c>
      <c r="L11896" s="2">
        <f t="shared" si="2413"/>
        <v>220170</v>
      </c>
      <c r="M11896" s="2">
        <f t="shared" si="2414"/>
        <v>34760</v>
      </c>
      <c r="N11896" s="6">
        <f t="shared" si="2415"/>
        <v>0</v>
      </c>
      <c r="O11896" s="2">
        <f t="shared" si="2416"/>
        <v>-25204.348918025469</v>
      </c>
      <c r="P11896" s="2" t="str">
        <f t="shared" si="2417"/>
        <v/>
      </c>
    </row>
    <row r="11897" spans="1:16">
      <c r="A11897" s="6">
        <v>18</v>
      </c>
      <c r="B11897" s="6">
        <v>5</v>
      </c>
      <c r="C11897" s="6">
        <v>20</v>
      </c>
      <c r="D11897" s="6">
        <f t="shared" si="2405"/>
        <v>43</v>
      </c>
      <c r="E11897" s="5">
        <f t="shared" si="2406"/>
        <v>9007.0660478574246</v>
      </c>
      <c r="F11897" s="5">
        <f t="shared" si="2407"/>
        <v>169.71123193359369</v>
      </c>
      <c r="G11897" s="5">
        <f t="shared" si="2408"/>
        <v>1153.8335085377266</v>
      </c>
      <c r="H11897" s="5">
        <f t="shared" si="2409"/>
        <v>10330.610788328744</v>
      </c>
      <c r="I11897" s="5">
        <f t="shared" si="2410"/>
        <v>720</v>
      </c>
      <c r="J11897" s="5">
        <f t="shared" si="2411"/>
        <v>9610.6107883287441</v>
      </c>
      <c r="K11897" s="2">
        <f t="shared" si="2412"/>
        <v>191850.88174181848</v>
      </c>
      <c r="L11897" s="2">
        <f t="shared" si="2413"/>
        <v>222870</v>
      </c>
      <c r="M11897" s="2">
        <f t="shared" si="2414"/>
        <v>35640</v>
      </c>
      <c r="N11897" s="6">
        <f t="shared" si="2415"/>
        <v>0</v>
      </c>
      <c r="O11897" s="2">
        <f t="shared" si="2416"/>
        <v>-24620.881741818477</v>
      </c>
      <c r="P11897" s="2" t="str">
        <f t="shared" si="2417"/>
        <v/>
      </c>
    </row>
    <row r="11898" spans="1:16">
      <c r="A11898" s="6">
        <v>18</v>
      </c>
      <c r="B11898" s="6">
        <v>5</v>
      </c>
      <c r="C11898" s="6">
        <v>21</v>
      </c>
      <c r="D11898" s="6">
        <f t="shared" si="2405"/>
        <v>44</v>
      </c>
      <c r="E11898" s="5">
        <f t="shared" si="2406"/>
        <v>9007.0660478574246</v>
      </c>
      <c r="F11898" s="5">
        <f t="shared" si="2407"/>
        <v>169.71123193359369</v>
      </c>
      <c r="G11898" s="5">
        <f t="shared" si="2408"/>
        <v>1226.6692487641703</v>
      </c>
      <c r="H11898" s="5">
        <f t="shared" si="2409"/>
        <v>10403.446528555189</v>
      </c>
      <c r="I11898" s="5">
        <f t="shared" si="2410"/>
        <v>720</v>
      </c>
      <c r="J11898" s="5">
        <f t="shared" si="2411"/>
        <v>9683.4465285551887</v>
      </c>
      <c r="K11898" s="2">
        <f t="shared" si="2412"/>
        <v>193115.39112074979</v>
      </c>
      <c r="L11898" s="2">
        <f t="shared" si="2413"/>
        <v>225570</v>
      </c>
      <c r="M11898" s="2">
        <f t="shared" si="2414"/>
        <v>36520</v>
      </c>
      <c r="N11898" s="6">
        <f t="shared" si="2415"/>
        <v>0</v>
      </c>
      <c r="O11898" s="2">
        <f t="shared" si="2416"/>
        <v>-24065.391120749788</v>
      </c>
      <c r="P11898" s="2" t="str">
        <f t="shared" si="2417"/>
        <v/>
      </c>
    </row>
    <row r="11899" spans="1:16">
      <c r="A11899" s="6">
        <v>18</v>
      </c>
      <c r="B11899" s="6">
        <v>5</v>
      </c>
      <c r="C11899" s="6">
        <v>22</v>
      </c>
      <c r="D11899" s="6">
        <f t="shared" si="2405"/>
        <v>45</v>
      </c>
      <c r="E11899" s="5">
        <f t="shared" si="2406"/>
        <v>9007.0660478574246</v>
      </c>
      <c r="F11899" s="5">
        <f t="shared" si="2407"/>
        <v>169.71123193359369</v>
      </c>
      <c r="G11899" s="5">
        <f t="shared" si="2408"/>
        <v>1301.1455960105666</v>
      </c>
      <c r="H11899" s="5">
        <f t="shared" si="2409"/>
        <v>10477.922875801585</v>
      </c>
      <c r="I11899" s="5">
        <f t="shared" si="2410"/>
        <v>720</v>
      </c>
      <c r="J11899" s="5">
        <f t="shared" si="2411"/>
        <v>9757.9228758015852</v>
      </c>
      <c r="K11899" s="2">
        <f t="shared" si="2412"/>
        <v>194408.38326044418</v>
      </c>
      <c r="L11899" s="2">
        <f t="shared" si="2413"/>
        <v>228270</v>
      </c>
      <c r="M11899" s="2">
        <f t="shared" si="2414"/>
        <v>37400</v>
      </c>
      <c r="N11899" s="6">
        <f t="shared" si="2415"/>
        <v>0</v>
      </c>
      <c r="O11899" s="2">
        <f t="shared" si="2416"/>
        <v>-23538.383260444185</v>
      </c>
      <c r="P11899" s="2" t="str">
        <f t="shared" si="2417"/>
        <v/>
      </c>
    </row>
    <row r="11900" spans="1:16">
      <c r="A11900" s="6">
        <v>18</v>
      </c>
      <c r="B11900" s="6">
        <v>5</v>
      </c>
      <c r="C11900" s="6">
        <v>23</v>
      </c>
      <c r="D11900" s="6">
        <f t="shared" si="2405"/>
        <v>46</v>
      </c>
      <c r="E11900" s="5">
        <f t="shared" si="2406"/>
        <v>9007.0660478574246</v>
      </c>
      <c r="F11900" s="5">
        <f t="shared" si="2407"/>
        <v>169.71123193359369</v>
      </c>
      <c r="G11900" s="5">
        <f t="shared" si="2408"/>
        <v>1377.292184868003</v>
      </c>
      <c r="H11900" s="5">
        <f t="shared" si="2409"/>
        <v>10554.069464659022</v>
      </c>
      <c r="I11900" s="5">
        <f t="shared" si="2410"/>
        <v>720</v>
      </c>
      <c r="J11900" s="5">
        <f t="shared" si="2411"/>
        <v>9834.0694646590218</v>
      </c>
      <c r="K11900" s="2">
        <f t="shared" si="2412"/>
        <v>195730.37265033025</v>
      </c>
      <c r="L11900" s="2">
        <f t="shared" si="2413"/>
        <v>230970</v>
      </c>
      <c r="M11900" s="2">
        <f t="shared" si="2414"/>
        <v>38280</v>
      </c>
      <c r="N11900" s="6">
        <f t="shared" si="2415"/>
        <v>0</v>
      </c>
      <c r="O11900" s="2">
        <f t="shared" si="2416"/>
        <v>-23040.372650330246</v>
      </c>
      <c r="P11900" s="2" t="str">
        <f t="shared" si="2417"/>
        <v/>
      </c>
    </row>
    <row r="11901" spans="1:16">
      <c r="A11901" s="6">
        <v>18</v>
      </c>
      <c r="B11901" s="6">
        <v>5</v>
      </c>
      <c r="C11901" s="6">
        <v>24</v>
      </c>
      <c r="D11901" s="6">
        <f t="shared" si="2405"/>
        <v>47</v>
      </c>
      <c r="E11901" s="5">
        <f t="shared" si="2406"/>
        <v>9007.0660478574246</v>
      </c>
      <c r="F11901" s="5">
        <f t="shared" si="2407"/>
        <v>169.71123193359369</v>
      </c>
      <c r="G11901" s="5">
        <f t="shared" si="2408"/>
        <v>1455.1391344474989</v>
      </c>
      <c r="H11901" s="5">
        <f t="shared" si="2409"/>
        <v>10631.916414238518</v>
      </c>
      <c r="I11901" s="5">
        <f t="shared" si="2410"/>
        <v>720</v>
      </c>
      <c r="J11901" s="5">
        <f t="shared" si="2411"/>
        <v>9911.916414238518</v>
      </c>
      <c r="K11901" s="2">
        <f t="shared" si="2412"/>
        <v>197081.88219164094</v>
      </c>
      <c r="L11901" s="2">
        <f t="shared" si="2413"/>
        <v>233670</v>
      </c>
      <c r="M11901" s="2">
        <f t="shared" si="2414"/>
        <v>39160</v>
      </c>
      <c r="N11901" s="6">
        <f t="shared" si="2415"/>
        <v>0</v>
      </c>
      <c r="O11901" s="2">
        <f t="shared" si="2416"/>
        <v>-22571.882191640936</v>
      </c>
      <c r="P11901" s="2" t="str">
        <f t="shared" si="2417"/>
        <v/>
      </c>
    </row>
    <row r="11902" spans="1:16">
      <c r="A11902" s="6">
        <v>18</v>
      </c>
      <c r="B11902" s="6">
        <v>5</v>
      </c>
      <c r="C11902" s="6">
        <v>25</v>
      </c>
      <c r="D11902" s="6">
        <f t="shared" si="2405"/>
        <v>48</v>
      </c>
      <c r="E11902" s="5">
        <f t="shared" si="2406"/>
        <v>9007.0660478574246</v>
      </c>
      <c r="F11902" s="5">
        <f t="shared" si="2407"/>
        <v>169.71123193359369</v>
      </c>
      <c r="G11902" s="5">
        <f t="shared" si="2408"/>
        <v>1534.7170558625965</v>
      </c>
      <c r="H11902" s="5">
        <f t="shared" si="2409"/>
        <v>10711.494335653615</v>
      </c>
      <c r="I11902" s="5">
        <f t="shared" si="2410"/>
        <v>720</v>
      </c>
      <c r="J11902" s="5">
        <f t="shared" si="2411"/>
        <v>9991.4943356536151</v>
      </c>
      <c r="K11902" s="2">
        <f t="shared" si="2412"/>
        <v>198463.44332731969</v>
      </c>
      <c r="L11902" s="2">
        <f t="shared" si="2413"/>
        <v>236370</v>
      </c>
      <c r="M11902" s="2">
        <f t="shared" si="2414"/>
        <v>40040</v>
      </c>
      <c r="N11902" s="6">
        <f t="shared" si="2415"/>
        <v>0</v>
      </c>
      <c r="O11902" s="2">
        <f t="shared" si="2416"/>
        <v>-22133.443327319692</v>
      </c>
      <c r="P11902" s="2" t="str">
        <f t="shared" si="2417"/>
        <v/>
      </c>
    </row>
    <row r="11903" spans="1:16">
      <c r="A11903" s="6">
        <v>18</v>
      </c>
      <c r="B11903" s="6">
        <v>5</v>
      </c>
      <c r="C11903" s="6">
        <v>26</v>
      </c>
      <c r="D11903" s="6">
        <f t="shared" si="2405"/>
        <v>49</v>
      </c>
      <c r="E11903" s="5">
        <f t="shared" si="2406"/>
        <v>9007.0660478574246</v>
      </c>
      <c r="F11903" s="5">
        <f t="shared" si="2407"/>
        <v>169.71123193359369</v>
      </c>
      <c r="G11903" s="5">
        <f t="shared" si="2408"/>
        <v>1616.0570598233144</v>
      </c>
      <c r="H11903" s="5">
        <f t="shared" si="2409"/>
        <v>10792.834339614332</v>
      </c>
      <c r="I11903" s="5">
        <f t="shared" si="2410"/>
        <v>720</v>
      </c>
      <c r="J11903" s="5">
        <f t="shared" si="2411"/>
        <v>10072.834339614332</v>
      </c>
      <c r="K11903" s="2">
        <f t="shared" si="2412"/>
        <v>199875.59617385993</v>
      </c>
      <c r="L11903" s="2">
        <f t="shared" si="2413"/>
        <v>239070</v>
      </c>
      <c r="M11903" s="2">
        <f t="shared" si="2414"/>
        <v>40920</v>
      </c>
      <c r="N11903" s="6">
        <f t="shared" si="2415"/>
        <v>0</v>
      </c>
      <c r="O11903" s="2">
        <f t="shared" si="2416"/>
        <v>-21725.596173859929</v>
      </c>
      <c r="P11903" s="2" t="str">
        <f t="shared" si="2417"/>
        <v/>
      </c>
    </row>
    <row r="11904" spans="1:16">
      <c r="A11904" s="6">
        <v>18</v>
      </c>
      <c r="B11904" s="6">
        <v>5</v>
      </c>
      <c r="C11904" s="6">
        <v>27</v>
      </c>
      <c r="D11904" s="6">
        <f t="shared" si="2405"/>
        <v>50</v>
      </c>
      <c r="E11904" s="5">
        <f t="shared" si="2406"/>
        <v>9007.0660478574246</v>
      </c>
      <c r="F11904" s="5">
        <f t="shared" si="2407"/>
        <v>169.71123193359369</v>
      </c>
      <c r="G11904" s="5">
        <f t="shared" si="2408"/>
        <v>1699.1907643430709</v>
      </c>
      <c r="H11904" s="5">
        <f t="shared" si="2409"/>
        <v>10875.96804413409</v>
      </c>
      <c r="I11904" s="5">
        <f t="shared" si="2410"/>
        <v>720</v>
      </c>
      <c r="J11904" s="5">
        <f t="shared" si="2411"/>
        <v>10155.96804413409</v>
      </c>
      <c r="K11904" s="2">
        <f t="shared" si="2412"/>
        <v>201318.88965510571</v>
      </c>
      <c r="L11904" s="2">
        <f t="shared" si="2413"/>
        <v>241770</v>
      </c>
      <c r="M11904" s="2">
        <f t="shared" si="2414"/>
        <v>41800</v>
      </c>
      <c r="N11904" s="6">
        <f t="shared" si="2415"/>
        <v>0</v>
      </c>
      <c r="O11904" s="2">
        <f t="shared" si="2416"/>
        <v>-21348.889655105711</v>
      </c>
      <c r="P11904" s="2" t="str">
        <f t="shared" si="2417"/>
        <v/>
      </c>
    </row>
    <row r="11905" spans="1:16">
      <c r="A11905" s="6">
        <v>18</v>
      </c>
      <c r="B11905" s="6">
        <v>5</v>
      </c>
      <c r="C11905" s="6">
        <v>28</v>
      </c>
      <c r="D11905" s="6">
        <f t="shared" si="2405"/>
        <v>51</v>
      </c>
      <c r="E11905" s="5">
        <f t="shared" si="2406"/>
        <v>9007.0660478574246</v>
      </c>
      <c r="F11905" s="5">
        <f t="shared" si="2407"/>
        <v>169.71123193359369</v>
      </c>
      <c r="G11905" s="5">
        <f t="shared" si="2408"/>
        <v>1784.1503025602246</v>
      </c>
      <c r="H11905" s="5">
        <f t="shared" si="2409"/>
        <v>10960.927582351243</v>
      </c>
      <c r="I11905" s="5">
        <f t="shared" si="2410"/>
        <v>720</v>
      </c>
      <c r="J11905" s="5">
        <f t="shared" si="2411"/>
        <v>10240.927582351243</v>
      </c>
      <c r="K11905" s="2">
        <f t="shared" si="2412"/>
        <v>202793.88163804243</v>
      </c>
      <c r="L11905" s="2">
        <f t="shared" si="2413"/>
        <v>244470</v>
      </c>
      <c r="M11905" s="2">
        <f t="shared" si="2414"/>
        <v>42680</v>
      </c>
      <c r="N11905" s="6">
        <f t="shared" si="2415"/>
        <v>0</v>
      </c>
      <c r="O11905" s="2">
        <f t="shared" si="2416"/>
        <v>-21003.881638042425</v>
      </c>
      <c r="P11905" s="2" t="str">
        <f t="shared" si="2417"/>
        <v/>
      </c>
    </row>
    <row r="11906" spans="1:16">
      <c r="A11906" s="6">
        <v>18</v>
      </c>
      <c r="B11906" s="6">
        <v>5</v>
      </c>
      <c r="C11906" s="6">
        <v>29</v>
      </c>
      <c r="D11906" s="6">
        <f t="shared" si="2405"/>
        <v>52</v>
      </c>
      <c r="E11906" s="5">
        <f t="shared" si="2406"/>
        <v>9007.0660478574246</v>
      </c>
      <c r="F11906" s="5">
        <f t="shared" si="2407"/>
        <v>169.71123193359369</v>
      </c>
      <c r="G11906" s="5">
        <f t="shared" si="2408"/>
        <v>1870.9683306758782</v>
      </c>
      <c r="H11906" s="5">
        <f t="shared" si="2409"/>
        <v>11047.745610466896</v>
      </c>
      <c r="I11906" s="5">
        <f t="shared" si="2410"/>
        <v>720</v>
      </c>
      <c r="J11906" s="5">
        <f t="shared" si="2411"/>
        <v>10327.745610466896</v>
      </c>
      <c r="K11906" s="2">
        <f t="shared" si="2412"/>
        <v>204301.13907060583</v>
      </c>
      <c r="L11906" s="2">
        <f t="shared" si="2413"/>
        <v>247170</v>
      </c>
      <c r="M11906" s="2">
        <f t="shared" si="2414"/>
        <v>43560</v>
      </c>
      <c r="N11906" s="6">
        <f t="shared" si="2415"/>
        <v>0</v>
      </c>
      <c r="O11906" s="2">
        <f t="shared" si="2416"/>
        <v>-20691.13907060583</v>
      </c>
      <c r="P11906" s="2" t="str">
        <f t="shared" si="2417"/>
        <v/>
      </c>
    </row>
    <row r="11907" spans="1:16">
      <c r="A11907" s="6">
        <v>18</v>
      </c>
      <c r="B11907" s="6">
        <v>5</v>
      </c>
      <c r="C11907" s="6">
        <v>30</v>
      </c>
      <c r="D11907" s="6">
        <f t="shared" si="2405"/>
        <v>53</v>
      </c>
      <c r="E11907" s="5">
        <f t="shared" si="2406"/>
        <v>9007.0660478574246</v>
      </c>
      <c r="F11907" s="5">
        <f t="shared" si="2407"/>
        <v>169.71123193359369</v>
      </c>
      <c r="G11907" s="5">
        <f t="shared" si="2408"/>
        <v>1959.6780360096488</v>
      </c>
      <c r="H11907" s="5">
        <f t="shared" si="2409"/>
        <v>11136.455315800667</v>
      </c>
      <c r="I11907" s="5">
        <f t="shared" si="2410"/>
        <v>720</v>
      </c>
      <c r="J11907" s="5">
        <f t="shared" si="2411"/>
        <v>10416.455315800667</v>
      </c>
      <c r="K11907" s="2">
        <f t="shared" si="2412"/>
        <v>205841.23812153935</v>
      </c>
      <c r="L11907" s="2">
        <f t="shared" si="2413"/>
        <v>249870</v>
      </c>
      <c r="M11907" s="2">
        <f t="shared" si="2414"/>
        <v>44440</v>
      </c>
      <c r="N11907" s="6">
        <f t="shared" si="2415"/>
        <v>0</v>
      </c>
      <c r="O11907" s="2">
        <f t="shared" si="2416"/>
        <v>-20411.238121539354</v>
      </c>
      <c r="P11907" s="2" t="str">
        <f t="shared" si="2417"/>
        <v/>
      </c>
    </row>
    <row r="11908" spans="1:16">
      <c r="A11908" s="6">
        <v>18</v>
      </c>
      <c r="B11908" s="6">
        <v>6</v>
      </c>
      <c r="C11908" s="6">
        <v>0</v>
      </c>
      <c r="D11908" s="6">
        <f t="shared" ref="D11908:D11971" si="2418">A11908+B11908+C11908</f>
        <v>24</v>
      </c>
      <c r="E11908" s="5">
        <f t="shared" ref="E11908:E11971" si="2419">IF(A11908=0,0,A11908*LABOR_HRS_WK_TOM*SEASON_WEEKS*(1+DIM_PCT_TOM)^A11908)</f>
        <v>9007.0660478574246</v>
      </c>
      <c r="F11908" s="5">
        <f t="shared" ref="F11908:F11971" si="2420">IF(B11908=0,0,B11908*LABOR_HRS_WK_CAR*SEASON_WEEKS*(1+DIM_PCT_CAR)^B11908)</f>
        <v>208.74481527832023</v>
      </c>
      <c r="G11908" s="5">
        <f t="shared" ref="G11908:G11971" si="2421">IF(C11908=0,0,C11908*LABOR_HRS_WK_MES*SEASON_WEEKS*(1+DIM_PCT_MES)^C11908)</f>
        <v>0</v>
      </c>
      <c r="H11908" s="5">
        <f t="shared" ref="H11908:H11971" si="2422">E11908+F11908+G11908</f>
        <v>9215.8108631357445</v>
      </c>
      <c r="I11908" s="5">
        <f t="shared" ref="I11908:I11971" si="2423">MIN(H11908,FARMER_HRS)</f>
        <v>720</v>
      </c>
      <c r="J11908" s="5">
        <f t="shared" ref="J11908:J11971" si="2424">MAX(0,H11908-FARMER_HRS)</f>
        <v>8495.8108631357445</v>
      </c>
      <c r="K11908" s="2">
        <f t="shared" ref="K11908:K11971" si="2425">I11908*FARMER_RATE+J11908*TEMP_WORKER_RATE</f>
        <v>172496.71637388444</v>
      </c>
      <c r="L11908" s="2">
        <f t="shared" ref="L11908:L11971" si="2426">A11908*PRICE_TOM+B11908*PRICE_CAR+C11908*PRICE_MES</f>
        <v>170964</v>
      </c>
      <c r="M11908" s="2">
        <f t="shared" ref="M11908:M11971" si="2427">A11908*FERT_BED_TOM+B11908*FERT_BED_CAR+C11908*FERT_BED_MES</f>
        <v>18480</v>
      </c>
      <c r="N11908" s="6">
        <f t="shared" ref="N11908:N11971" si="2428">IF(AND(D11908&lt;=TOTAL_BEDS,J11908&lt;=TEMP_WORKER_MAX*TEMP_WORKER_HRS),1,0)</f>
        <v>0</v>
      </c>
      <c r="O11908" s="2">
        <f t="shared" ref="O11908:O11971" si="2429">L11908-M11908-K11908-FIXED_COSTS</f>
        <v>-40012.716373884439</v>
      </c>
      <c r="P11908" s="2" t="str">
        <f t="shared" ref="P11908:P11971" si="2430">IF(N11908=1,O11908,"")</f>
        <v/>
      </c>
    </row>
    <row r="11909" spans="1:16">
      <c r="A11909" s="6">
        <v>18</v>
      </c>
      <c r="B11909" s="6">
        <v>6</v>
      </c>
      <c r="C11909" s="6">
        <v>1</v>
      </c>
      <c r="D11909" s="6">
        <f t="shared" si="2418"/>
        <v>25</v>
      </c>
      <c r="E11909" s="5">
        <f t="shared" si="2419"/>
        <v>9007.0660478574246</v>
      </c>
      <c r="F11909" s="5">
        <f t="shared" si="2420"/>
        <v>208.74481527832023</v>
      </c>
      <c r="G11909" s="5">
        <f t="shared" si="2421"/>
        <v>45.5625</v>
      </c>
      <c r="H11909" s="5">
        <f t="shared" si="2422"/>
        <v>9261.3733631357445</v>
      </c>
      <c r="I11909" s="5">
        <f t="shared" si="2423"/>
        <v>720</v>
      </c>
      <c r="J11909" s="5">
        <f t="shared" si="2424"/>
        <v>8541.3733631357445</v>
      </c>
      <c r="K11909" s="2">
        <f t="shared" si="2425"/>
        <v>173287.73199888444</v>
      </c>
      <c r="L11909" s="2">
        <f t="shared" si="2426"/>
        <v>173664</v>
      </c>
      <c r="M11909" s="2">
        <f t="shared" si="2427"/>
        <v>19360</v>
      </c>
      <c r="N11909" s="6">
        <f t="shared" si="2428"/>
        <v>0</v>
      </c>
      <c r="O11909" s="2">
        <f t="shared" si="2429"/>
        <v>-38983.731998884439</v>
      </c>
      <c r="P11909" s="2" t="str">
        <f t="shared" si="2430"/>
        <v/>
      </c>
    </row>
    <row r="11910" spans="1:16">
      <c r="A11910" s="6">
        <v>18</v>
      </c>
      <c r="B11910" s="6">
        <v>6</v>
      </c>
      <c r="C11910" s="6">
        <v>2</v>
      </c>
      <c r="D11910" s="6">
        <f t="shared" si="2418"/>
        <v>26</v>
      </c>
      <c r="E11910" s="5">
        <f t="shared" si="2419"/>
        <v>9007.0660478574246</v>
      </c>
      <c r="F11910" s="5">
        <f t="shared" si="2420"/>
        <v>208.74481527832023</v>
      </c>
      <c r="G11910" s="5">
        <f t="shared" si="2421"/>
        <v>92.264062499999994</v>
      </c>
      <c r="H11910" s="5">
        <f t="shared" si="2422"/>
        <v>9308.0749256357449</v>
      </c>
      <c r="I11910" s="5">
        <f t="shared" si="2423"/>
        <v>720</v>
      </c>
      <c r="J11910" s="5">
        <f t="shared" si="2424"/>
        <v>8588.0749256357449</v>
      </c>
      <c r="K11910" s="2">
        <f t="shared" si="2425"/>
        <v>174098.52301450947</v>
      </c>
      <c r="L11910" s="2">
        <f t="shared" si="2426"/>
        <v>176364</v>
      </c>
      <c r="M11910" s="2">
        <f t="shared" si="2427"/>
        <v>20240</v>
      </c>
      <c r="N11910" s="6">
        <f t="shared" si="2428"/>
        <v>0</v>
      </c>
      <c r="O11910" s="2">
        <f t="shared" si="2429"/>
        <v>-37974.523014509468</v>
      </c>
      <c r="P11910" s="2" t="str">
        <f t="shared" si="2430"/>
        <v/>
      </c>
    </row>
    <row r="11911" spans="1:16">
      <c r="A11911" s="6">
        <v>18</v>
      </c>
      <c r="B11911" s="6">
        <v>6</v>
      </c>
      <c r="C11911" s="6">
        <v>3</v>
      </c>
      <c r="D11911" s="6">
        <f t="shared" si="2418"/>
        <v>27</v>
      </c>
      <c r="E11911" s="5">
        <f t="shared" si="2419"/>
        <v>9007.0660478574246</v>
      </c>
      <c r="F11911" s="5">
        <f t="shared" si="2420"/>
        <v>208.74481527832023</v>
      </c>
      <c r="G11911" s="5">
        <f t="shared" si="2421"/>
        <v>140.12604492187498</v>
      </c>
      <c r="H11911" s="5">
        <f t="shared" si="2422"/>
        <v>9355.9369080576198</v>
      </c>
      <c r="I11911" s="5">
        <f t="shared" si="2423"/>
        <v>720</v>
      </c>
      <c r="J11911" s="5">
        <f t="shared" si="2424"/>
        <v>8635.9369080576198</v>
      </c>
      <c r="K11911" s="2">
        <f t="shared" si="2425"/>
        <v>174929.46020933369</v>
      </c>
      <c r="L11911" s="2">
        <f t="shared" si="2426"/>
        <v>179064</v>
      </c>
      <c r="M11911" s="2">
        <f t="shared" si="2427"/>
        <v>21120</v>
      </c>
      <c r="N11911" s="6">
        <f t="shared" si="2428"/>
        <v>0</v>
      </c>
      <c r="O11911" s="2">
        <f t="shared" si="2429"/>
        <v>-36985.460209333687</v>
      </c>
      <c r="P11911" s="2" t="str">
        <f t="shared" si="2430"/>
        <v/>
      </c>
    </row>
    <row r="11912" spans="1:16">
      <c r="A11912" s="6">
        <v>18</v>
      </c>
      <c r="B11912" s="6">
        <v>6</v>
      </c>
      <c r="C11912" s="6">
        <v>4</v>
      </c>
      <c r="D11912" s="6">
        <f t="shared" si="2418"/>
        <v>28</v>
      </c>
      <c r="E11912" s="5">
        <f t="shared" si="2419"/>
        <v>9007.0660478574246</v>
      </c>
      <c r="F11912" s="5">
        <f t="shared" si="2420"/>
        <v>208.74481527832023</v>
      </c>
      <c r="G11912" s="5">
        <f t="shared" si="2421"/>
        <v>189.17016064453125</v>
      </c>
      <c r="H11912" s="5">
        <f t="shared" si="2422"/>
        <v>9404.9810237802758</v>
      </c>
      <c r="I11912" s="5">
        <f t="shared" si="2423"/>
        <v>720</v>
      </c>
      <c r="J11912" s="5">
        <f t="shared" si="2424"/>
        <v>8684.9810237802758</v>
      </c>
      <c r="K11912" s="2">
        <f t="shared" si="2425"/>
        <v>175780.92055174088</v>
      </c>
      <c r="L11912" s="2">
        <f t="shared" si="2426"/>
        <v>181764</v>
      </c>
      <c r="M11912" s="2">
        <f t="shared" si="2427"/>
        <v>22000</v>
      </c>
      <c r="N11912" s="6">
        <f t="shared" si="2428"/>
        <v>0</v>
      </c>
      <c r="O11912" s="2">
        <f t="shared" si="2429"/>
        <v>-36016.920551740885</v>
      </c>
      <c r="P11912" s="2" t="str">
        <f t="shared" si="2430"/>
        <v/>
      </c>
    </row>
    <row r="11913" spans="1:16">
      <c r="A11913" s="6">
        <v>18</v>
      </c>
      <c r="B11913" s="6">
        <v>6</v>
      </c>
      <c r="C11913" s="6">
        <v>5</v>
      </c>
      <c r="D11913" s="6">
        <f t="shared" si="2418"/>
        <v>29</v>
      </c>
      <c r="E11913" s="5">
        <f t="shared" si="2419"/>
        <v>9007.0660478574246</v>
      </c>
      <c r="F11913" s="5">
        <f t="shared" si="2420"/>
        <v>208.74481527832023</v>
      </c>
      <c r="G11913" s="5">
        <f t="shared" si="2421"/>
        <v>239.41848456573481</v>
      </c>
      <c r="H11913" s="5">
        <f t="shared" si="2422"/>
        <v>9455.2293477014791</v>
      </c>
      <c r="I11913" s="5">
        <f t="shared" si="2423"/>
        <v>720</v>
      </c>
      <c r="J11913" s="5">
        <f t="shared" si="2424"/>
        <v>8735.2293477014791</v>
      </c>
      <c r="K11913" s="2">
        <f t="shared" si="2425"/>
        <v>176653.287286484</v>
      </c>
      <c r="L11913" s="2">
        <f t="shared" si="2426"/>
        <v>184464</v>
      </c>
      <c r="M11913" s="2">
        <f t="shared" si="2427"/>
        <v>22880</v>
      </c>
      <c r="N11913" s="6">
        <f t="shared" si="2428"/>
        <v>0</v>
      </c>
      <c r="O11913" s="2">
        <f t="shared" si="2429"/>
        <v>-35069.287286484003</v>
      </c>
      <c r="P11913" s="2" t="str">
        <f t="shared" si="2430"/>
        <v/>
      </c>
    </row>
    <row r="11914" spans="1:16">
      <c r="A11914" s="6">
        <v>18</v>
      </c>
      <c r="B11914" s="6">
        <v>6</v>
      </c>
      <c r="C11914" s="6">
        <v>6</v>
      </c>
      <c r="D11914" s="6">
        <f t="shared" si="2418"/>
        <v>30</v>
      </c>
      <c r="E11914" s="5">
        <f t="shared" si="2419"/>
        <v>9007.0660478574246</v>
      </c>
      <c r="F11914" s="5">
        <f t="shared" si="2420"/>
        <v>208.74481527832023</v>
      </c>
      <c r="G11914" s="5">
        <f t="shared" si="2421"/>
        <v>290.89345874736784</v>
      </c>
      <c r="H11914" s="5">
        <f t="shared" si="2422"/>
        <v>9506.7043218831132</v>
      </c>
      <c r="I11914" s="5">
        <f t="shared" si="2423"/>
        <v>720</v>
      </c>
      <c r="J11914" s="5">
        <f t="shared" si="2424"/>
        <v>8786.7043218831132</v>
      </c>
      <c r="K11914" s="2">
        <f t="shared" si="2425"/>
        <v>177546.95003269293</v>
      </c>
      <c r="L11914" s="2">
        <f t="shared" si="2426"/>
        <v>187164</v>
      </c>
      <c r="M11914" s="2">
        <f t="shared" si="2427"/>
        <v>23760</v>
      </c>
      <c r="N11914" s="6">
        <f t="shared" si="2428"/>
        <v>0</v>
      </c>
      <c r="O11914" s="2">
        <f t="shared" si="2429"/>
        <v>-34142.950032692926</v>
      </c>
      <c r="P11914" s="2" t="str">
        <f t="shared" si="2430"/>
        <v/>
      </c>
    </row>
    <row r="11915" spans="1:16">
      <c r="A11915" s="6">
        <v>18</v>
      </c>
      <c r="B11915" s="6">
        <v>6</v>
      </c>
      <c r="C11915" s="6">
        <v>7</v>
      </c>
      <c r="D11915" s="6">
        <f t="shared" si="2418"/>
        <v>31</v>
      </c>
      <c r="E11915" s="5">
        <f t="shared" si="2419"/>
        <v>9007.0660478574246</v>
      </c>
      <c r="F11915" s="5">
        <f t="shared" si="2420"/>
        <v>208.74481527832023</v>
      </c>
      <c r="G11915" s="5">
        <f t="shared" si="2421"/>
        <v>343.61789814532818</v>
      </c>
      <c r="H11915" s="5">
        <f t="shared" si="2422"/>
        <v>9559.4287612810731</v>
      </c>
      <c r="I11915" s="5">
        <f t="shared" si="2423"/>
        <v>720</v>
      </c>
      <c r="J11915" s="5">
        <f t="shared" si="2424"/>
        <v>8839.4287612810731</v>
      </c>
      <c r="K11915" s="2">
        <f t="shared" si="2425"/>
        <v>178462.30488335196</v>
      </c>
      <c r="L11915" s="2">
        <f t="shared" si="2426"/>
        <v>189864</v>
      </c>
      <c r="M11915" s="2">
        <f t="shared" si="2427"/>
        <v>24640</v>
      </c>
      <c r="N11915" s="6">
        <f t="shared" si="2428"/>
        <v>0</v>
      </c>
      <c r="O11915" s="2">
        <f t="shared" si="2429"/>
        <v>-33238.304883351957</v>
      </c>
      <c r="P11915" s="2" t="str">
        <f t="shared" si="2430"/>
        <v/>
      </c>
    </row>
    <row r="11916" spans="1:16">
      <c r="A11916" s="6">
        <v>18</v>
      </c>
      <c r="B11916" s="6">
        <v>6</v>
      </c>
      <c r="C11916" s="6">
        <v>8</v>
      </c>
      <c r="D11916" s="6">
        <f t="shared" si="2418"/>
        <v>32</v>
      </c>
      <c r="E11916" s="5">
        <f t="shared" si="2419"/>
        <v>9007.0660478574246</v>
      </c>
      <c r="F11916" s="5">
        <f t="shared" si="2420"/>
        <v>208.74481527832023</v>
      </c>
      <c r="G11916" s="5">
        <f t="shared" si="2421"/>
        <v>397.61499642530839</v>
      </c>
      <c r="H11916" s="5">
        <f t="shared" si="2422"/>
        <v>9613.4258595610536</v>
      </c>
      <c r="I11916" s="5">
        <f t="shared" si="2423"/>
        <v>720</v>
      </c>
      <c r="J11916" s="5">
        <f t="shared" si="2424"/>
        <v>8893.4258595610536</v>
      </c>
      <c r="K11916" s="2">
        <f t="shared" si="2425"/>
        <v>179399.75450626828</v>
      </c>
      <c r="L11916" s="2">
        <f t="shared" si="2426"/>
        <v>192564</v>
      </c>
      <c r="M11916" s="2">
        <f t="shared" si="2427"/>
        <v>25520</v>
      </c>
      <c r="N11916" s="6">
        <f t="shared" si="2428"/>
        <v>0</v>
      </c>
      <c r="O11916" s="2">
        <f t="shared" si="2429"/>
        <v>-32355.754506268277</v>
      </c>
      <c r="P11916" s="2" t="str">
        <f t="shared" si="2430"/>
        <v/>
      </c>
    </row>
    <row r="11917" spans="1:16">
      <c r="A11917" s="6">
        <v>18</v>
      </c>
      <c r="B11917" s="6">
        <v>6</v>
      </c>
      <c r="C11917" s="6">
        <v>9</v>
      </c>
      <c r="D11917" s="6">
        <f t="shared" si="2418"/>
        <v>33</v>
      </c>
      <c r="E11917" s="5">
        <f t="shared" si="2419"/>
        <v>9007.0660478574246</v>
      </c>
      <c r="F11917" s="5">
        <f t="shared" si="2420"/>
        <v>208.74481527832023</v>
      </c>
      <c r="G11917" s="5">
        <f t="shared" si="2421"/>
        <v>452.90833186570285</v>
      </c>
      <c r="H11917" s="5">
        <f t="shared" si="2422"/>
        <v>9668.7191950014476</v>
      </c>
      <c r="I11917" s="5">
        <f t="shared" si="2423"/>
        <v>720</v>
      </c>
      <c r="J11917" s="5">
        <f t="shared" si="2424"/>
        <v>8948.7191950014476</v>
      </c>
      <c r="K11917" s="2">
        <f t="shared" si="2425"/>
        <v>180359.70824655291</v>
      </c>
      <c r="L11917" s="2">
        <f t="shared" si="2426"/>
        <v>195264</v>
      </c>
      <c r="M11917" s="2">
        <f t="shared" si="2427"/>
        <v>26400</v>
      </c>
      <c r="N11917" s="6">
        <f t="shared" si="2428"/>
        <v>0</v>
      </c>
      <c r="O11917" s="2">
        <f t="shared" si="2429"/>
        <v>-31495.708246552909</v>
      </c>
      <c r="P11917" s="2" t="str">
        <f t="shared" si="2430"/>
        <v/>
      </c>
    </row>
    <row r="11918" spans="1:16">
      <c r="A11918" s="6">
        <v>18</v>
      </c>
      <c r="B11918" s="6">
        <v>6</v>
      </c>
      <c r="C11918" s="6">
        <v>10</v>
      </c>
      <c r="D11918" s="6">
        <f t="shared" si="2418"/>
        <v>34</v>
      </c>
      <c r="E11918" s="5">
        <f t="shared" si="2419"/>
        <v>9007.0660478574246</v>
      </c>
      <c r="F11918" s="5">
        <f t="shared" si="2420"/>
        <v>208.74481527832023</v>
      </c>
      <c r="G11918" s="5">
        <f t="shared" si="2421"/>
        <v>509.52187334891573</v>
      </c>
      <c r="H11918" s="5">
        <f t="shared" si="2422"/>
        <v>9725.3327364846609</v>
      </c>
      <c r="I11918" s="5">
        <f t="shared" si="2423"/>
        <v>720</v>
      </c>
      <c r="J11918" s="5">
        <f t="shared" si="2424"/>
        <v>9005.3327364846609</v>
      </c>
      <c r="K11918" s="2">
        <f t="shared" si="2425"/>
        <v>181342.58223063647</v>
      </c>
      <c r="L11918" s="2">
        <f t="shared" si="2426"/>
        <v>197964</v>
      </c>
      <c r="M11918" s="2">
        <f t="shared" si="2427"/>
        <v>27280</v>
      </c>
      <c r="N11918" s="6">
        <f t="shared" si="2428"/>
        <v>0</v>
      </c>
      <c r="O11918" s="2">
        <f t="shared" si="2429"/>
        <v>-30658.582230636472</v>
      </c>
      <c r="P11918" s="2" t="str">
        <f t="shared" si="2430"/>
        <v/>
      </c>
    </row>
    <row r="11919" spans="1:16">
      <c r="A11919" s="6">
        <v>18</v>
      </c>
      <c r="B11919" s="6">
        <v>6</v>
      </c>
      <c r="C11919" s="6">
        <v>11</v>
      </c>
      <c r="D11919" s="6">
        <f t="shared" si="2418"/>
        <v>35</v>
      </c>
      <c r="E11919" s="5">
        <f t="shared" si="2419"/>
        <v>9007.0660478574246</v>
      </c>
      <c r="F11919" s="5">
        <f t="shared" si="2420"/>
        <v>208.74481527832023</v>
      </c>
      <c r="G11919" s="5">
        <f t="shared" si="2421"/>
        <v>567.47998644235474</v>
      </c>
      <c r="H11919" s="5">
        <f t="shared" si="2422"/>
        <v>9783.2908495780994</v>
      </c>
      <c r="I11919" s="5">
        <f t="shared" si="2423"/>
        <v>720</v>
      </c>
      <c r="J11919" s="5">
        <f t="shared" si="2424"/>
        <v>9063.2908495780994</v>
      </c>
      <c r="K11919" s="2">
        <f t="shared" si="2425"/>
        <v>182348.79947184201</v>
      </c>
      <c r="L11919" s="2">
        <f t="shared" si="2426"/>
        <v>200664</v>
      </c>
      <c r="M11919" s="2">
        <f t="shared" si="2427"/>
        <v>28160</v>
      </c>
      <c r="N11919" s="6">
        <f t="shared" si="2428"/>
        <v>0</v>
      </c>
      <c r="O11919" s="2">
        <f t="shared" si="2429"/>
        <v>-29844.799471842009</v>
      </c>
      <c r="P11919" s="2" t="str">
        <f t="shared" si="2430"/>
        <v/>
      </c>
    </row>
    <row r="11920" spans="1:16">
      <c r="A11920" s="6">
        <v>18</v>
      </c>
      <c r="B11920" s="6">
        <v>6</v>
      </c>
      <c r="C11920" s="6">
        <v>12</v>
      </c>
      <c r="D11920" s="6">
        <f t="shared" si="2418"/>
        <v>36</v>
      </c>
      <c r="E11920" s="5">
        <f t="shared" si="2419"/>
        <v>9007.0660478574246</v>
      </c>
      <c r="F11920" s="5">
        <f t="shared" si="2420"/>
        <v>208.74481527832023</v>
      </c>
      <c r="G11920" s="5">
        <f t="shared" si="2421"/>
        <v>626.80743957041921</v>
      </c>
      <c r="H11920" s="5">
        <f t="shared" si="2422"/>
        <v>9842.6183027061634</v>
      </c>
      <c r="I11920" s="5">
        <f t="shared" si="2423"/>
        <v>720</v>
      </c>
      <c r="J11920" s="5">
        <f t="shared" si="2424"/>
        <v>9122.6183027061634</v>
      </c>
      <c r="K11920" s="2">
        <f t="shared" si="2425"/>
        <v>183378.78997753756</v>
      </c>
      <c r="L11920" s="2">
        <f t="shared" si="2426"/>
        <v>203364</v>
      </c>
      <c r="M11920" s="2">
        <f t="shared" si="2427"/>
        <v>29040</v>
      </c>
      <c r="N11920" s="6">
        <f t="shared" si="2428"/>
        <v>0</v>
      </c>
      <c r="O11920" s="2">
        <f t="shared" si="2429"/>
        <v>-29054.789977537555</v>
      </c>
      <c r="P11920" s="2" t="str">
        <f t="shared" si="2430"/>
        <v/>
      </c>
    </row>
    <row r="11921" spans="1:16">
      <c r="A11921" s="6">
        <v>18</v>
      </c>
      <c r="B11921" s="6">
        <v>6</v>
      </c>
      <c r="C11921" s="6">
        <v>13</v>
      </c>
      <c r="D11921" s="6">
        <f t="shared" si="2418"/>
        <v>37</v>
      </c>
      <c r="E11921" s="5">
        <f t="shared" si="2419"/>
        <v>9007.0660478574246</v>
      </c>
      <c r="F11921" s="5">
        <f t="shared" si="2420"/>
        <v>208.74481527832023</v>
      </c>
      <c r="G11921" s="5">
        <f t="shared" si="2421"/>
        <v>687.52941027880343</v>
      </c>
      <c r="H11921" s="5">
        <f t="shared" si="2422"/>
        <v>9903.3402734145475</v>
      </c>
      <c r="I11921" s="5">
        <f t="shared" si="2423"/>
        <v>720</v>
      </c>
      <c r="J11921" s="5">
        <f t="shared" si="2424"/>
        <v>9183.3402734145475</v>
      </c>
      <c r="K11921" s="2">
        <f t="shared" si="2425"/>
        <v>184432.99085789145</v>
      </c>
      <c r="L11921" s="2">
        <f t="shared" si="2426"/>
        <v>206064</v>
      </c>
      <c r="M11921" s="2">
        <f t="shared" si="2427"/>
        <v>29920</v>
      </c>
      <c r="N11921" s="6">
        <f t="shared" si="2428"/>
        <v>0</v>
      </c>
      <c r="O11921" s="2">
        <f t="shared" si="2429"/>
        <v>-28288.990857891447</v>
      </c>
      <c r="P11921" s="2" t="str">
        <f t="shared" si="2430"/>
        <v/>
      </c>
    </row>
    <row r="11922" spans="1:16">
      <c r="A11922" s="6">
        <v>18</v>
      </c>
      <c r="B11922" s="6">
        <v>6</v>
      </c>
      <c r="C11922" s="6">
        <v>14</v>
      </c>
      <c r="D11922" s="6">
        <f t="shared" si="2418"/>
        <v>38</v>
      </c>
      <c r="E11922" s="5">
        <f t="shared" si="2419"/>
        <v>9007.0660478574246</v>
      </c>
      <c r="F11922" s="5">
        <f t="shared" si="2420"/>
        <v>208.74481527832023</v>
      </c>
      <c r="G11922" s="5">
        <f t="shared" si="2421"/>
        <v>749.67149159246469</v>
      </c>
      <c r="H11922" s="5">
        <f t="shared" si="2422"/>
        <v>9965.4823547282085</v>
      </c>
      <c r="I11922" s="5">
        <f t="shared" si="2423"/>
        <v>720</v>
      </c>
      <c r="J11922" s="5">
        <f t="shared" si="2424"/>
        <v>9245.4823547282085</v>
      </c>
      <c r="K11922" s="2">
        <f t="shared" si="2425"/>
        <v>185511.8464362536</v>
      </c>
      <c r="L11922" s="2">
        <f t="shared" si="2426"/>
        <v>208764</v>
      </c>
      <c r="M11922" s="2">
        <f t="shared" si="2427"/>
        <v>30800</v>
      </c>
      <c r="N11922" s="6">
        <f t="shared" si="2428"/>
        <v>0</v>
      </c>
      <c r="O11922" s="2">
        <f t="shared" si="2429"/>
        <v>-27547.846436253603</v>
      </c>
      <c r="P11922" s="2" t="str">
        <f t="shared" si="2430"/>
        <v/>
      </c>
    </row>
    <row r="11923" spans="1:16">
      <c r="A11923" s="6">
        <v>18</v>
      </c>
      <c r="B11923" s="6">
        <v>6</v>
      </c>
      <c r="C11923" s="6">
        <v>15</v>
      </c>
      <c r="D11923" s="6">
        <f t="shared" si="2418"/>
        <v>39</v>
      </c>
      <c r="E11923" s="5">
        <f t="shared" si="2419"/>
        <v>9007.0660478574246</v>
      </c>
      <c r="F11923" s="5">
        <f t="shared" si="2420"/>
        <v>208.74481527832023</v>
      </c>
      <c r="G11923" s="5">
        <f t="shared" si="2421"/>
        <v>813.25969846861108</v>
      </c>
      <c r="H11923" s="5">
        <f t="shared" si="2422"/>
        <v>10029.070561604356</v>
      </c>
      <c r="I11923" s="5">
        <f t="shared" si="2423"/>
        <v>720</v>
      </c>
      <c r="J11923" s="5">
        <f t="shared" si="2424"/>
        <v>9309.070561604356</v>
      </c>
      <c r="K11923" s="2">
        <f t="shared" si="2425"/>
        <v>186615.80836118673</v>
      </c>
      <c r="L11923" s="2">
        <f t="shared" si="2426"/>
        <v>211464</v>
      </c>
      <c r="M11923" s="2">
        <f t="shared" si="2427"/>
        <v>31680</v>
      </c>
      <c r="N11923" s="6">
        <f t="shared" si="2428"/>
        <v>0</v>
      </c>
      <c r="O11923" s="2">
        <f t="shared" si="2429"/>
        <v>-26831.808361186733</v>
      </c>
      <c r="P11923" s="2" t="str">
        <f t="shared" si="2430"/>
        <v/>
      </c>
    </row>
    <row r="11924" spans="1:16">
      <c r="A11924" s="6">
        <v>18</v>
      </c>
      <c r="B11924" s="6">
        <v>6</v>
      </c>
      <c r="C11924" s="6">
        <v>16</v>
      </c>
      <c r="D11924" s="6">
        <f t="shared" si="2418"/>
        <v>40</v>
      </c>
      <c r="E11924" s="5">
        <f t="shared" si="2419"/>
        <v>9007.0660478574246</v>
      </c>
      <c r="F11924" s="5">
        <f t="shared" si="2420"/>
        <v>208.74481527832023</v>
      </c>
      <c r="G11924" s="5">
        <f t="shared" si="2421"/>
        <v>878.32047434610013</v>
      </c>
      <c r="H11924" s="5">
        <f t="shared" si="2422"/>
        <v>10094.131337481846</v>
      </c>
      <c r="I11924" s="5">
        <f t="shared" si="2423"/>
        <v>720</v>
      </c>
      <c r="J11924" s="5">
        <f t="shared" si="2424"/>
        <v>9374.1313374818455</v>
      </c>
      <c r="K11924" s="2">
        <f t="shared" si="2425"/>
        <v>187745.33572017093</v>
      </c>
      <c r="L11924" s="2">
        <f t="shared" si="2426"/>
        <v>214164</v>
      </c>
      <c r="M11924" s="2">
        <f t="shared" si="2427"/>
        <v>32560</v>
      </c>
      <c r="N11924" s="6">
        <f t="shared" si="2428"/>
        <v>0</v>
      </c>
      <c r="O11924" s="2">
        <f t="shared" si="2429"/>
        <v>-26141.33572017093</v>
      </c>
      <c r="P11924" s="2" t="str">
        <f t="shared" si="2430"/>
        <v/>
      </c>
    </row>
    <row r="11925" spans="1:16">
      <c r="A11925" s="6">
        <v>18</v>
      </c>
      <c r="B11925" s="6">
        <v>6</v>
      </c>
      <c r="C11925" s="6">
        <v>17</v>
      </c>
      <c r="D11925" s="6">
        <f t="shared" si="2418"/>
        <v>41</v>
      </c>
      <c r="E11925" s="5">
        <f t="shared" si="2419"/>
        <v>9007.0660478574246</v>
      </c>
      <c r="F11925" s="5">
        <f t="shared" si="2420"/>
        <v>208.74481527832023</v>
      </c>
      <c r="G11925" s="5">
        <f t="shared" si="2421"/>
        <v>944.88069779264049</v>
      </c>
      <c r="H11925" s="5">
        <f t="shared" si="2422"/>
        <v>10160.691560928384</v>
      </c>
      <c r="I11925" s="5">
        <f t="shared" si="2423"/>
        <v>720</v>
      </c>
      <c r="J11925" s="5">
        <f t="shared" si="2424"/>
        <v>9440.6915609283842</v>
      </c>
      <c r="K11925" s="2">
        <f t="shared" si="2425"/>
        <v>188900.89515500667</v>
      </c>
      <c r="L11925" s="2">
        <f t="shared" si="2426"/>
        <v>216864</v>
      </c>
      <c r="M11925" s="2">
        <f t="shared" si="2427"/>
        <v>33440</v>
      </c>
      <c r="N11925" s="6">
        <f t="shared" si="2428"/>
        <v>0</v>
      </c>
      <c r="O11925" s="2">
        <f t="shared" si="2429"/>
        <v>-25476.89515500667</v>
      </c>
      <c r="P11925" s="2" t="str">
        <f t="shared" si="2430"/>
        <v/>
      </c>
    </row>
    <row r="11926" spans="1:16">
      <c r="A11926" s="6">
        <v>18</v>
      </c>
      <c r="B11926" s="6">
        <v>6</v>
      </c>
      <c r="C11926" s="6">
        <v>18</v>
      </c>
      <c r="D11926" s="6">
        <f t="shared" si="2418"/>
        <v>42</v>
      </c>
      <c r="E11926" s="5">
        <f t="shared" si="2419"/>
        <v>9007.0660478574246</v>
      </c>
      <c r="F11926" s="5">
        <f t="shared" si="2420"/>
        <v>208.74481527832023</v>
      </c>
      <c r="G11926" s="5">
        <f t="shared" si="2421"/>
        <v>1012.9676892512279</v>
      </c>
      <c r="H11926" s="5">
        <f t="shared" si="2422"/>
        <v>10228.778552386972</v>
      </c>
      <c r="I11926" s="5">
        <f t="shared" si="2423"/>
        <v>720</v>
      </c>
      <c r="J11926" s="5">
        <f t="shared" si="2424"/>
        <v>9508.7785523869716</v>
      </c>
      <c r="K11926" s="2">
        <f t="shared" si="2425"/>
        <v>190082.96097894048</v>
      </c>
      <c r="L11926" s="2">
        <f t="shared" si="2426"/>
        <v>219564</v>
      </c>
      <c r="M11926" s="2">
        <f t="shared" si="2427"/>
        <v>34320</v>
      </c>
      <c r="N11926" s="6">
        <f t="shared" si="2428"/>
        <v>0</v>
      </c>
      <c r="O11926" s="2">
        <f t="shared" si="2429"/>
        <v>-24838.960978940479</v>
      </c>
      <c r="P11926" s="2" t="str">
        <f t="shared" si="2430"/>
        <v/>
      </c>
    </row>
    <row r="11927" spans="1:16">
      <c r="A11927" s="6">
        <v>18</v>
      </c>
      <c r="B11927" s="6">
        <v>6</v>
      </c>
      <c r="C11927" s="6">
        <v>19</v>
      </c>
      <c r="D11927" s="6">
        <f t="shared" si="2418"/>
        <v>43</v>
      </c>
      <c r="E11927" s="5">
        <f t="shared" si="2419"/>
        <v>9007.0660478574246</v>
      </c>
      <c r="F11927" s="5">
        <f t="shared" si="2420"/>
        <v>208.74481527832023</v>
      </c>
      <c r="G11927" s="5">
        <f t="shared" si="2421"/>
        <v>1082.6092178872495</v>
      </c>
      <c r="H11927" s="5">
        <f t="shared" si="2422"/>
        <v>10298.420081022994</v>
      </c>
      <c r="I11927" s="5">
        <f t="shared" si="2423"/>
        <v>720</v>
      </c>
      <c r="J11927" s="5">
        <f t="shared" si="2424"/>
        <v>9578.4200810229941</v>
      </c>
      <c r="K11927" s="2">
        <f t="shared" si="2425"/>
        <v>191292.01529553809</v>
      </c>
      <c r="L11927" s="2">
        <f t="shared" si="2426"/>
        <v>222264</v>
      </c>
      <c r="M11927" s="2">
        <f t="shared" si="2427"/>
        <v>35200</v>
      </c>
      <c r="N11927" s="6">
        <f t="shared" si="2428"/>
        <v>0</v>
      </c>
      <c r="O11927" s="2">
        <f t="shared" si="2429"/>
        <v>-24228.015295538091</v>
      </c>
      <c r="P11927" s="2" t="str">
        <f t="shared" si="2430"/>
        <v/>
      </c>
    </row>
    <row r="11928" spans="1:16">
      <c r="A11928" s="6">
        <v>18</v>
      </c>
      <c r="B11928" s="6">
        <v>6</v>
      </c>
      <c r="C11928" s="6">
        <v>20</v>
      </c>
      <c r="D11928" s="6">
        <f t="shared" si="2418"/>
        <v>44</v>
      </c>
      <c r="E11928" s="5">
        <f t="shared" si="2419"/>
        <v>9007.0660478574246</v>
      </c>
      <c r="F11928" s="5">
        <f t="shared" si="2420"/>
        <v>208.74481527832023</v>
      </c>
      <c r="G11928" s="5">
        <f t="shared" si="2421"/>
        <v>1153.8335085377266</v>
      </c>
      <c r="H11928" s="5">
        <f t="shared" si="2422"/>
        <v>10369.644371673472</v>
      </c>
      <c r="I11928" s="5">
        <f t="shared" si="2423"/>
        <v>720</v>
      </c>
      <c r="J11928" s="5">
        <f t="shared" si="2424"/>
        <v>9649.6443716734721</v>
      </c>
      <c r="K11928" s="2">
        <f t="shared" si="2425"/>
        <v>192528.5481193311</v>
      </c>
      <c r="L11928" s="2">
        <f t="shared" si="2426"/>
        <v>224964</v>
      </c>
      <c r="M11928" s="2">
        <f t="shared" si="2427"/>
        <v>36080</v>
      </c>
      <c r="N11928" s="6">
        <f t="shared" si="2428"/>
        <v>0</v>
      </c>
      <c r="O11928" s="2">
        <f t="shared" si="2429"/>
        <v>-23644.548119331099</v>
      </c>
      <c r="P11928" s="2" t="str">
        <f t="shared" si="2430"/>
        <v/>
      </c>
    </row>
    <row r="11929" spans="1:16">
      <c r="A11929" s="6">
        <v>18</v>
      </c>
      <c r="B11929" s="6">
        <v>6</v>
      </c>
      <c r="C11929" s="6">
        <v>21</v>
      </c>
      <c r="D11929" s="6">
        <f t="shared" si="2418"/>
        <v>45</v>
      </c>
      <c r="E11929" s="5">
        <f t="shared" si="2419"/>
        <v>9007.0660478574246</v>
      </c>
      <c r="F11929" s="5">
        <f t="shared" si="2420"/>
        <v>208.74481527832023</v>
      </c>
      <c r="G11929" s="5">
        <f t="shared" si="2421"/>
        <v>1226.6692487641703</v>
      </c>
      <c r="H11929" s="5">
        <f t="shared" si="2422"/>
        <v>10442.480111899915</v>
      </c>
      <c r="I11929" s="5">
        <f t="shared" si="2423"/>
        <v>720</v>
      </c>
      <c r="J11929" s="5">
        <f t="shared" si="2424"/>
        <v>9722.4801118999148</v>
      </c>
      <c r="K11929" s="2">
        <f t="shared" si="2425"/>
        <v>193793.05749826241</v>
      </c>
      <c r="L11929" s="2">
        <f t="shared" si="2426"/>
        <v>227664</v>
      </c>
      <c r="M11929" s="2">
        <f t="shared" si="2427"/>
        <v>36960</v>
      </c>
      <c r="N11929" s="6">
        <f t="shared" si="2428"/>
        <v>0</v>
      </c>
      <c r="O11929" s="2">
        <f t="shared" si="2429"/>
        <v>-23089.057498262409</v>
      </c>
      <c r="P11929" s="2" t="str">
        <f t="shared" si="2430"/>
        <v/>
      </c>
    </row>
    <row r="11930" spans="1:16">
      <c r="A11930" s="6">
        <v>18</v>
      </c>
      <c r="B11930" s="6">
        <v>6</v>
      </c>
      <c r="C11930" s="6">
        <v>22</v>
      </c>
      <c r="D11930" s="6">
        <f t="shared" si="2418"/>
        <v>46</v>
      </c>
      <c r="E11930" s="5">
        <f t="shared" si="2419"/>
        <v>9007.0660478574246</v>
      </c>
      <c r="F11930" s="5">
        <f t="shared" si="2420"/>
        <v>208.74481527832023</v>
      </c>
      <c r="G11930" s="5">
        <f t="shared" si="2421"/>
        <v>1301.1455960105666</v>
      </c>
      <c r="H11930" s="5">
        <f t="shared" si="2422"/>
        <v>10516.956459146311</v>
      </c>
      <c r="I11930" s="5">
        <f t="shared" si="2423"/>
        <v>720</v>
      </c>
      <c r="J11930" s="5">
        <f t="shared" si="2424"/>
        <v>9796.9564591463113</v>
      </c>
      <c r="K11930" s="2">
        <f t="shared" si="2425"/>
        <v>195086.04963795678</v>
      </c>
      <c r="L11930" s="2">
        <f t="shared" si="2426"/>
        <v>230364</v>
      </c>
      <c r="M11930" s="2">
        <f t="shared" si="2427"/>
        <v>37840</v>
      </c>
      <c r="N11930" s="6">
        <f t="shared" si="2428"/>
        <v>0</v>
      </c>
      <c r="O11930" s="2">
        <f t="shared" si="2429"/>
        <v>-22562.049637956778</v>
      </c>
      <c r="P11930" s="2" t="str">
        <f t="shared" si="2430"/>
        <v/>
      </c>
    </row>
    <row r="11931" spans="1:16">
      <c r="A11931" s="6">
        <v>18</v>
      </c>
      <c r="B11931" s="6">
        <v>6</v>
      </c>
      <c r="C11931" s="6">
        <v>23</v>
      </c>
      <c r="D11931" s="6">
        <f t="shared" si="2418"/>
        <v>47</v>
      </c>
      <c r="E11931" s="5">
        <f t="shared" si="2419"/>
        <v>9007.0660478574246</v>
      </c>
      <c r="F11931" s="5">
        <f t="shared" si="2420"/>
        <v>208.74481527832023</v>
      </c>
      <c r="G11931" s="5">
        <f t="shared" si="2421"/>
        <v>1377.292184868003</v>
      </c>
      <c r="H11931" s="5">
        <f t="shared" si="2422"/>
        <v>10593.103048003748</v>
      </c>
      <c r="I11931" s="5">
        <f t="shared" si="2423"/>
        <v>720</v>
      </c>
      <c r="J11931" s="5">
        <f t="shared" si="2424"/>
        <v>9873.103048003748</v>
      </c>
      <c r="K11931" s="2">
        <f t="shared" si="2425"/>
        <v>196408.03902784284</v>
      </c>
      <c r="L11931" s="2">
        <f t="shared" si="2426"/>
        <v>233064</v>
      </c>
      <c r="M11931" s="2">
        <f t="shared" si="2427"/>
        <v>38720</v>
      </c>
      <c r="N11931" s="6">
        <f t="shared" si="2428"/>
        <v>0</v>
      </c>
      <c r="O11931" s="2">
        <f t="shared" si="2429"/>
        <v>-22064.039027842839</v>
      </c>
      <c r="P11931" s="2" t="str">
        <f t="shared" si="2430"/>
        <v/>
      </c>
    </row>
    <row r="11932" spans="1:16">
      <c r="A11932" s="6">
        <v>18</v>
      </c>
      <c r="B11932" s="6">
        <v>6</v>
      </c>
      <c r="C11932" s="6">
        <v>24</v>
      </c>
      <c r="D11932" s="6">
        <f t="shared" si="2418"/>
        <v>48</v>
      </c>
      <c r="E11932" s="5">
        <f t="shared" si="2419"/>
        <v>9007.0660478574246</v>
      </c>
      <c r="F11932" s="5">
        <f t="shared" si="2420"/>
        <v>208.74481527832023</v>
      </c>
      <c r="G11932" s="5">
        <f t="shared" si="2421"/>
        <v>1455.1391344474989</v>
      </c>
      <c r="H11932" s="5">
        <f t="shared" si="2422"/>
        <v>10670.949997583244</v>
      </c>
      <c r="I11932" s="5">
        <f t="shared" si="2423"/>
        <v>720</v>
      </c>
      <c r="J11932" s="5">
        <f t="shared" si="2424"/>
        <v>9950.9499975832441</v>
      </c>
      <c r="K11932" s="2">
        <f t="shared" si="2425"/>
        <v>197759.54856915353</v>
      </c>
      <c r="L11932" s="2">
        <f t="shared" si="2426"/>
        <v>235764</v>
      </c>
      <c r="M11932" s="2">
        <f t="shared" si="2427"/>
        <v>39600</v>
      </c>
      <c r="N11932" s="6">
        <f t="shared" si="2428"/>
        <v>0</v>
      </c>
      <c r="O11932" s="2">
        <f t="shared" si="2429"/>
        <v>-21595.548569153529</v>
      </c>
      <c r="P11932" s="2" t="str">
        <f t="shared" si="2430"/>
        <v/>
      </c>
    </row>
    <row r="11933" spans="1:16">
      <c r="A11933" s="6">
        <v>18</v>
      </c>
      <c r="B11933" s="6">
        <v>6</v>
      </c>
      <c r="C11933" s="6">
        <v>25</v>
      </c>
      <c r="D11933" s="6">
        <f t="shared" si="2418"/>
        <v>49</v>
      </c>
      <c r="E11933" s="5">
        <f t="shared" si="2419"/>
        <v>9007.0660478574246</v>
      </c>
      <c r="F11933" s="5">
        <f t="shared" si="2420"/>
        <v>208.74481527832023</v>
      </c>
      <c r="G11933" s="5">
        <f t="shared" si="2421"/>
        <v>1534.7170558625965</v>
      </c>
      <c r="H11933" s="5">
        <f t="shared" si="2422"/>
        <v>10750.527918998341</v>
      </c>
      <c r="I11933" s="5">
        <f t="shared" si="2423"/>
        <v>720</v>
      </c>
      <c r="J11933" s="5">
        <f t="shared" si="2424"/>
        <v>10030.527918998341</v>
      </c>
      <c r="K11933" s="2">
        <f t="shared" si="2425"/>
        <v>199141.10970483231</v>
      </c>
      <c r="L11933" s="2">
        <f t="shared" si="2426"/>
        <v>238464</v>
      </c>
      <c r="M11933" s="2">
        <f t="shared" si="2427"/>
        <v>40480</v>
      </c>
      <c r="N11933" s="6">
        <f t="shared" si="2428"/>
        <v>0</v>
      </c>
      <c r="O11933" s="2">
        <f t="shared" si="2429"/>
        <v>-21157.109704832314</v>
      </c>
      <c r="P11933" s="2" t="str">
        <f t="shared" si="2430"/>
        <v/>
      </c>
    </row>
    <row r="11934" spans="1:16">
      <c r="A11934" s="6">
        <v>18</v>
      </c>
      <c r="B11934" s="6">
        <v>6</v>
      </c>
      <c r="C11934" s="6">
        <v>26</v>
      </c>
      <c r="D11934" s="6">
        <f t="shared" si="2418"/>
        <v>50</v>
      </c>
      <c r="E11934" s="5">
        <f t="shared" si="2419"/>
        <v>9007.0660478574246</v>
      </c>
      <c r="F11934" s="5">
        <f t="shared" si="2420"/>
        <v>208.74481527832023</v>
      </c>
      <c r="G11934" s="5">
        <f t="shared" si="2421"/>
        <v>1616.0570598233144</v>
      </c>
      <c r="H11934" s="5">
        <f t="shared" si="2422"/>
        <v>10831.86792295906</v>
      </c>
      <c r="I11934" s="5">
        <f t="shared" si="2423"/>
        <v>720</v>
      </c>
      <c r="J11934" s="5">
        <f t="shared" si="2424"/>
        <v>10111.86792295906</v>
      </c>
      <c r="K11934" s="2">
        <f t="shared" si="2425"/>
        <v>200553.26255137255</v>
      </c>
      <c r="L11934" s="2">
        <f t="shared" si="2426"/>
        <v>241164</v>
      </c>
      <c r="M11934" s="2">
        <f t="shared" si="2427"/>
        <v>41360</v>
      </c>
      <c r="N11934" s="6">
        <f t="shared" si="2428"/>
        <v>0</v>
      </c>
      <c r="O11934" s="2">
        <f t="shared" si="2429"/>
        <v>-20749.262551372551</v>
      </c>
      <c r="P11934" s="2" t="str">
        <f t="shared" si="2430"/>
        <v/>
      </c>
    </row>
    <row r="11935" spans="1:16">
      <c r="A11935" s="6">
        <v>18</v>
      </c>
      <c r="B11935" s="6">
        <v>6</v>
      </c>
      <c r="C11935" s="6">
        <v>27</v>
      </c>
      <c r="D11935" s="6">
        <f t="shared" si="2418"/>
        <v>51</v>
      </c>
      <c r="E11935" s="5">
        <f t="shared" si="2419"/>
        <v>9007.0660478574246</v>
      </c>
      <c r="F11935" s="5">
        <f t="shared" si="2420"/>
        <v>208.74481527832023</v>
      </c>
      <c r="G11935" s="5">
        <f t="shared" si="2421"/>
        <v>1699.1907643430709</v>
      </c>
      <c r="H11935" s="5">
        <f t="shared" si="2422"/>
        <v>10915.001627478816</v>
      </c>
      <c r="I11935" s="5">
        <f t="shared" si="2423"/>
        <v>720</v>
      </c>
      <c r="J11935" s="5">
        <f t="shared" si="2424"/>
        <v>10195.001627478816</v>
      </c>
      <c r="K11935" s="2">
        <f t="shared" si="2425"/>
        <v>201996.55603261833</v>
      </c>
      <c r="L11935" s="2">
        <f t="shared" si="2426"/>
        <v>243864</v>
      </c>
      <c r="M11935" s="2">
        <f t="shared" si="2427"/>
        <v>42240</v>
      </c>
      <c r="N11935" s="6">
        <f t="shared" si="2428"/>
        <v>0</v>
      </c>
      <c r="O11935" s="2">
        <f t="shared" si="2429"/>
        <v>-20372.556032618333</v>
      </c>
      <c r="P11935" s="2" t="str">
        <f t="shared" si="2430"/>
        <v/>
      </c>
    </row>
    <row r="11936" spans="1:16">
      <c r="A11936" s="6">
        <v>18</v>
      </c>
      <c r="B11936" s="6">
        <v>6</v>
      </c>
      <c r="C11936" s="6">
        <v>28</v>
      </c>
      <c r="D11936" s="6">
        <f t="shared" si="2418"/>
        <v>52</v>
      </c>
      <c r="E11936" s="5">
        <f t="shared" si="2419"/>
        <v>9007.0660478574246</v>
      </c>
      <c r="F11936" s="5">
        <f t="shared" si="2420"/>
        <v>208.74481527832023</v>
      </c>
      <c r="G11936" s="5">
        <f t="shared" si="2421"/>
        <v>1784.1503025602246</v>
      </c>
      <c r="H11936" s="5">
        <f t="shared" si="2422"/>
        <v>10999.96116569597</v>
      </c>
      <c r="I11936" s="5">
        <f t="shared" si="2423"/>
        <v>720</v>
      </c>
      <c r="J11936" s="5">
        <f t="shared" si="2424"/>
        <v>10279.96116569597</v>
      </c>
      <c r="K11936" s="2">
        <f t="shared" si="2425"/>
        <v>203471.54801555502</v>
      </c>
      <c r="L11936" s="2">
        <f t="shared" si="2426"/>
        <v>246564</v>
      </c>
      <c r="M11936" s="2">
        <f t="shared" si="2427"/>
        <v>43120</v>
      </c>
      <c r="N11936" s="6">
        <f t="shared" si="2428"/>
        <v>0</v>
      </c>
      <c r="O11936" s="2">
        <f t="shared" si="2429"/>
        <v>-20027.548015555018</v>
      </c>
      <c r="P11936" s="2" t="str">
        <f t="shared" si="2430"/>
        <v/>
      </c>
    </row>
    <row r="11937" spans="1:16">
      <c r="A11937" s="6">
        <v>18</v>
      </c>
      <c r="B11937" s="6">
        <v>6</v>
      </c>
      <c r="C11937" s="6">
        <v>29</v>
      </c>
      <c r="D11937" s="6">
        <f t="shared" si="2418"/>
        <v>53</v>
      </c>
      <c r="E11937" s="5">
        <f t="shared" si="2419"/>
        <v>9007.0660478574246</v>
      </c>
      <c r="F11937" s="5">
        <f t="shared" si="2420"/>
        <v>208.74481527832023</v>
      </c>
      <c r="G11937" s="5">
        <f t="shared" si="2421"/>
        <v>1870.9683306758782</v>
      </c>
      <c r="H11937" s="5">
        <f t="shared" si="2422"/>
        <v>11086.779193811622</v>
      </c>
      <c r="I11937" s="5">
        <f t="shared" si="2423"/>
        <v>720</v>
      </c>
      <c r="J11937" s="5">
        <f t="shared" si="2424"/>
        <v>10366.779193811622</v>
      </c>
      <c r="K11937" s="2">
        <f t="shared" si="2425"/>
        <v>204978.80544811845</v>
      </c>
      <c r="L11937" s="2">
        <f t="shared" si="2426"/>
        <v>249264</v>
      </c>
      <c r="M11937" s="2">
        <f t="shared" si="2427"/>
        <v>44000</v>
      </c>
      <c r="N11937" s="6">
        <f t="shared" si="2428"/>
        <v>0</v>
      </c>
      <c r="O11937" s="2">
        <f t="shared" si="2429"/>
        <v>-19714.805448118452</v>
      </c>
      <c r="P11937" s="2" t="str">
        <f t="shared" si="2430"/>
        <v/>
      </c>
    </row>
    <row r="11938" spans="1:16">
      <c r="A11938" s="6">
        <v>18</v>
      </c>
      <c r="B11938" s="6">
        <v>6</v>
      </c>
      <c r="C11938" s="6">
        <v>30</v>
      </c>
      <c r="D11938" s="6">
        <f t="shared" si="2418"/>
        <v>54</v>
      </c>
      <c r="E11938" s="5">
        <f t="shared" si="2419"/>
        <v>9007.0660478574246</v>
      </c>
      <c r="F11938" s="5">
        <f t="shared" si="2420"/>
        <v>208.74481527832023</v>
      </c>
      <c r="G11938" s="5">
        <f t="shared" si="2421"/>
        <v>1959.6780360096488</v>
      </c>
      <c r="H11938" s="5">
        <f t="shared" si="2422"/>
        <v>11175.488899145394</v>
      </c>
      <c r="I11938" s="5">
        <f t="shared" si="2423"/>
        <v>720</v>
      </c>
      <c r="J11938" s="5">
        <f t="shared" si="2424"/>
        <v>10455.488899145394</v>
      </c>
      <c r="K11938" s="2">
        <f t="shared" si="2425"/>
        <v>206518.90449905198</v>
      </c>
      <c r="L11938" s="2">
        <f t="shared" si="2426"/>
        <v>251964</v>
      </c>
      <c r="M11938" s="2">
        <f t="shared" si="2427"/>
        <v>44880</v>
      </c>
      <c r="N11938" s="6">
        <f t="shared" si="2428"/>
        <v>0</v>
      </c>
      <c r="O11938" s="2">
        <f t="shared" si="2429"/>
        <v>-19434.904499051976</v>
      </c>
      <c r="P11938" s="2" t="str">
        <f t="shared" si="2430"/>
        <v/>
      </c>
    </row>
    <row r="11939" spans="1:16">
      <c r="A11939" s="6">
        <v>18</v>
      </c>
      <c r="B11939" s="6">
        <v>7</v>
      </c>
      <c r="C11939" s="6">
        <v>0</v>
      </c>
      <c r="D11939" s="6">
        <f t="shared" si="2418"/>
        <v>25</v>
      </c>
      <c r="E11939" s="5">
        <f t="shared" si="2419"/>
        <v>9007.0660478574246</v>
      </c>
      <c r="F11939" s="5">
        <f t="shared" si="2420"/>
        <v>249.62400827032465</v>
      </c>
      <c r="G11939" s="5">
        <f t="shared" si="2421"/>
        <v>0</v>
      </c>
      <c r="H11939" s="5">
        <f t="shared" si="2422"/>
        <v>9256.6900561277489</v>
      </c>
      <c r="I11939" s="5">
        <f t="shared" si="2423"/>
        <v>720</v>
      </c>
      <c r="J11939" s="5">
        <f t="shared" si="2424"/>
        <v>8536.6900561277489</v>
      </c>
      <c r="K11939" s="2">
        <f t="shared" si="2425"/>
        <v>173206.4245855512</v>
      </c>
      <c r="L11939" s="2">
        <f t="shared" si="2426"/>
        <v>173058</v>
      </c>
      <c r="M11939" s="2">
        <f t="shared" si="2427"/>
        <v>18920</v>
      </c>
      <c r="N11939" s="6">
        <f t="shared" si="2428"/>
        <v>0</v>
      </c>
      <c r="O11939" s="2">
        <f t="shared" si="2429"/>
        <v>-39068.424585551198</v>
      </c>
      <c r="P11939" s="2" t="str">
        <f t="shared" si="2430"/>
        <v/>
      </c>
    </row>
    <row r="11940" spans="1:16">
      <c r="A11940" s="6">
        <v>18</v>
      </c>
      <c r="B11940" s="6">
        <v>7</v>
      </c>
      <c r="C11940" s="6">
        <v>1</v>
      </c>
      <c r="D11940" s="6">
        <f t="shared" si="2418"/>
        <v>26</v>
      </c>
      <c r="E11940" s="5">
        <f t="shared" si="2419"/>
        <v>9007.0660478574246</v>
      </c>
      <c r="F11940" s="5">
        <f t="shared" si="2420"/>
        <v>249.62400827032465</v>
      </c>
      <c r="G11940" s="5">
        <f t="shared" si="2421"/>
        <v>45.5625</v>
      </c>
      <c r="H11940" s="5">
        <f t="shared" si="2422"/>
        <v>9302.2525561277489</v>
      </c>
      <c r="I11940" s="5">
        <f t="shared" si="2423"/>
        <v>720</v>
      </c>
      <c r="J11940" s="5">
        <f t="shared" si="2424"/>
        <v>8582.2525561277489</v>
      </c>
      <c r="K11940" s="2">
        <f t="shared" si="2425"/>
        <v>173997.4402105512</v>
      </c>
      <c r="L11940" s="2">
        <f t="shared" si="2426"/>
        <v>175758</v>
      </c>
      <c r="M11940" s="2">
        <f t="shared" si="2427"/>
        <v>19800</v>
      </c>
      <c r="N11940" s="6">
        <f t="shared" si="2428"/>
        <v>0</v>
      </c>
      <c r="O11940" s="2">
        <f t="shared" si="2429"/>
        <v>-38039.440210551198</v>
      </c>
      <c r="P11940" s="2" t="str">
        <f t="shared" si="2430"/>
        <v/>
      </c>
    </row>
    <row r="11941" spans="1:16">
      <c r="A11941" s="6">
        <v>18</v>
      </c>
      <c r="B11941" s="6">
        <v>7</v>
      </c>
      <c r="C11941" s="6">
        <v>2</v>
      </c>
      <c r="D11941" s="6">
        <f t="shared" si="2418"/>
        <v>27</v>
      </c>
      <c r="E11941" s="5">
        <f t="shared" si="2419"/>
        <v>9007.0660478574246</v>
      </c>
      <c r="F11941" s="5">
        <f t="shared" si="2420"/>
        <v>249.62400827032465</v>
      </c>
      <c r="G11941" s="5">
        <f t="shared" si="2421"/>
        <v>92.264062499999994</v>
      </c>
      <c r="H11941" s="5">
        <f t="shared" si="2422"/>
        <v>9348.9541186277493</v>
      </c>
      <c r="I11941" s="5">
        <f t="shared" si="2423"/>
        <v>720</v>
      </c>
      <c r="J11941" s="5">
        <f t="shared" si="2424"/>
        <v>8628.9541186277493</v>
      </c>
      <c r="K11941" s="2">
        <f t="shared" si="2425"/>
        <v>174808.2312261762</v>
      </c>
      <c r="L11941" s="2">
        <f t="shared" si="2426"/>
        <v>178458</v>
      </c>
      <c r="M11941" s="2">
        <f t="shared" si="2427"/>
        <v>20680</v>
      </c>
      <c r="N11941" s="6">
        <f t="shared" si="2428"/>
        <v>0</v>
      </c>
      <c r="O11941" s="2">
        <f t="shared" si="2429"/>
        <v>-37030.231226176198</v>
      </c>
      <c r="P11941" s="2" t="str">
        <f t="shared" si="2430"/>
        <v/>
      </c>
    </row>
    <row r="11942" spans="1:16">
      <c r="A11942" s="6">
        <v>18</v>
      </c>
      <c r="B11942" s="6">
        <v>7</v>
      </c>
      <c r="C11942" s="6">
        <v>3</v>
      </c>
      <c r="D11942" s="6">
        <f t="shared" si="2418"/>
        <v>28</v>
      </c>
      <c r="E11942" s="5">
        <f t="shared" si="2419"/>
        <v>9007.0660478574246</v>
      </c>
      <c r="F11942" s="5">
        <f t="shared" si="2420"/>
        <v>249.62400827032465</v>
      </c>
      <c r="G11942" s="5">
        <f t="shared" si="2421"/>
        <v>140.12604492187498</v>
      </c>
      <c r="H11942" s="5">
        <f t="shared" si="2422"/>
        <v>9396.8161010496242</v>
      </c>
      <c r="I11942" s="5">
        <f t="shared" si="2423"/>
        <v>720</v>
      </c>
      <c r="J11942" s="5">
        <f t="shared" si="2424"/>
        <v>8676.8161010496242</v>
      </c>
      <c r="K11942" s="2">
        <f t="shared" si="2425"/>
        <v>175639.16842100042</v>
      </c>
      <c r="L11942" s="2">
        <f t="shared" si="2426"/>
        <v>181158</v>
      </c>
      <c r="M11942" s="2">
        <f t="shared" si="2427"/>
        <v>21560</v>
      </c>
      <c r="N11942" s="6">
        <f t="shared" si="2428"/>
        <v>0</v>
      </c>
      <c r="O11942" s="2">
        <f t="shared" si="2429"/>
        <v>-36041.168421000417</v>
      </c>
      <c r="P11942" s="2" t="str">
        <f t="shared" si="2430"/>
        <v/>
      </c>
    </row>
    <row r="11943" spans="1:16">
      <c r="A11943" s="6">
        <v>18</v>
      </c>
      <c r="B11943" s="6">
        <v>7</v>
      </c>
      <c r="C11943" s="6">
        <v>4</v>
      </c>
      <c r="D11943" s="6">
        <f t="shared" si="2418"/>
        <v>29</v>
      </c>
      <c r="E11943" s="5">
        <f t="shared" si="2419"/>
        <v>9007.0660478574246</v>
      </c>
      <c r="F11943" s="5">
        <f t="shared" si="2420"/>
        <v>249.62400827032465</v>
      </c>
      <c r="G11943" s="5">
        <f t="shared" si="2421"/>
        <v>189.17016064453125</v>
      </c>
      <c r="H11943" s="5">
        <f t="shared" si="2422"/>
        <v>9445.8602167722802</v>
      </c>
      <c r="I11943" s="5">
        <f t="shared" si="2423"/>
        <v>720</v>
      </c>
      <c r="J11943" s="5">
        <f t="shared" si="2424"/>
        <v>8725.8602167722802</v>
      </c>
      <c r="K11943" s="2">
        <f t="shared" si="2425"/>
        <v>176490.62876340764</v>
      </c>
      <c r="L11943" s="2">
        <f t="shared" si="2426"/>
        <v>183858</v>
      </c>
      <c r="M11943" s="2">
        <f t="shared" si="2427"/>
        <v>22440</v>
      </c>
      <c r="N11943" s="6">
        <f t="shared" si="2428"/>
        <v>0</v>
      </c>
      <c r="O11943" s="2">
        <f t="shared" si="2429"/>
        <v>-35072.628763407643</v>
      </c>
      <c r="P11943" s="2" t="str">
        <f t="shared" si="2430"/>
        <v/>
      </c>
    </row>
    <row r="11944" spans="1:16">
      <c r="A11944" s="6">
        <v>18</v>
      </c>
      <c r="B11944" s="6">
        <v>7</v>
      </c>
      <c r="C11944" s="6">
        <v>5</v>
      </c>
      <c r="D11944" s="6">
        <f t="shared" si="2418"/>
        <v>30</v>
      </c>
      <c r="E11944" s="5">
        <f t="shared" si="2419"/>
        <v>9007.0660478574246</v>
      </c>
      <c r="F11944" s="5">
        <f t="shared" si="2420"/>
        <v>249.62400827032465</v>
      </c>
      <c r="G11944" s="5">
        <f t="shared" si="2421"/>
        <v>239.41848456573481</v>
      </c>
      <c r="H11944" s="5">
        <f t="shared" si="2422"/>
        <v>9496.1085406934835</v>
      </c>
      <c r="I11944" s="5">
        <f t="shared" si="2423"/>
        <v>720</v>
      </c>
      <c r="J11944" s="5">
        <f t="shared" si="2424"/>
        <v>8776.1085406934835</v>
      </c>
      <c r="K11944" s="2">
        <f t="shared" si="2425"/>
        <v>177362.99549815076</v>
      </c>
      <c r="L11944" s="2">
        <f t="shared" si="2426"/>
        <v>186558</v>
      </c>
      <c r="M11944" s="2">
        <f t="shared" si="2427"/>
        <v>23320</v>
      </c>
      <c r="N11944" s="6">
        <f t="shared" si="2428"/>
        <v>0</v>
      </c>
      <c r="O11944" s="2">
        <f t="shared" si="2429"/>
        <v>-34124.995498150762</v>
      </c>
      <c r="P11944" s="2" t="str">
        <f t="shared" si="2430"/>
        <v/>
      </c>
    </row>
    <row r="11945" spans="1:16">
      <c r="A11945" s="6">
        <v>18</v>
      </c>
      <c r="B11945" s="6">
        <v>7</v>
      </c>
      <c r="C11945" s="6">
        <v>6</v>
      </c>
      <c r="D11945" s="6">
        <f t="shared" si="2418"/>
        <v>31</v>
      </c>
      <c r="E11945" s="5">
        <f t="shared" si="2419"/>
        <v>9007.0660478574246</v>
      </c>
      <c r="F11945" s="5">
        <f t="shared" si="2420"/>
        <v>249.62400827032465</v>
      </c>
      <c r="G11945" s="5">
        <f t="shared" si="2421"/>
        <v>290.89345874736784</v>
      </c>
      <c r="H11945" s="5">
        <f t="shared" si="2422"/>
        <v>9547.5835148751175</v>
      </c>
      <c r="I11945" s="5">
        <f t="shared" si="2423"/>
        <v>720</v>
      </c>
      <c r="J11945" s="5">
        <f t="shared" si="2424"/>
        <v>8827.5835148751175</v>
      </c>
      <c r="K11945" s="2">
        <f t="shared" si="2425"/>
        <v>178256.65824435969</v>
      </c>
      <c r="L11945" s="2">
        <f t="shared" si="2426"/>
        <v>189258</v>
      </c>
      <c r="M11945" s="2">
        <f t="shared" si="2427"/>
        <v>24200</v>
      </c>
      <c r="N11945" s="6">
        <f t="shared" si="2428"/>
        <v>0</v>
      </c>
      <c r="O11945" s="2">
        <f t="shared" si="2429"/>
        <v>-33198.658244359685</v>
      </c>
      <c r="P11945" s="2" t="str">
        <f t="shared" si="2430"/>
        <v/>
      </c>
    </row>
    <row r="11946" spans="1:16">
      <c r="A11946" s="6">
        <v>18</v>
      </c>
      <c r="B11946" s="6">
        <v>7</v>
      </c>
      <c r="C11946" s="6">
        <v>7</v>
      </c>
      <c r="D11946" s="6">
        <f t="shared" si="2418"/>
        <v>32</v>
      </c>
      <c r="E11946" s="5">
        <f t="shared" si="2419"/>
        <v>9007.0660478574246</v>
      </c>
      <c r="F11946" s="5">
        <f t="shared" si="2420"/>
        <v>249.62400827032465</v>
      </c>
      <c r="G11946" s="5">
        <f t="shared" si="2421"/>
        <v>343.61789814532818</v>
      </c>
      <c r="H11946" s="5">
        <f t="shared" si="2422"/>
        <v>9600.3079542730775</v>
      </c>
      <c r="I11946" s="5">
        <f t="shared" si="2423"/>
        <v>720</v>
      </c>
      <c r="J11946" s="5">
        <f t="shared" si="2424"/>
        <v>8880.3079542730775</v>
      </c>
      <c r="K11946" s="2">
        <f t="shared" si="2425"/>
        <v>179172.01309501872</v>
      </c>
      <c r="L11946" s="2">
        <f t="shared" si="2426"/>
        <v>191958</v>
      </c>
      <c r="M11946" s="2">
        <f t="shared" si="2427"/>
        <v>25080</v>
      </c>
      <c r="N11946" s="6">
        <f t="shared" si="2428"/>
        <v>0</v>
      </c>
      <c r="O11946" s="2">
        <f t="shared" si="2429"/>
        <v>-32294.013095018716</v>
      </c>
      <c r="P11946" s="2" t="str">
        <f t="shared" si="2430"/>
        <v/>
      </c>
    </row>
    <row r="11947" spans="1:16">
      <c r="A11947" s="6">
        <v>18</v>
      </c>
      <c r="B11947" s="6">
        <v>7</v>
      </c>
      <c r="C11947" s="6">
        <v>8</v>
      </c>
      <c r="D11947" s="6">
        <f t="shared" si="2418"/>
        <v>33</v>
      </c>
      <c r="E11947" s="5">
        <f t="shared" si="2419"/>
        <v>9007.0660478574246</v>
      </c>
      <c r="F11947" s="5">
        <f t="shared" si="2420"/>
        <v>249.62400827032465</v>
      </c>
      <c r="G11947" s="5">
        <f t="shared" si="2421"/>
        <v>397.61499642530839</v>
      </c>
      <c r="H11947" s="5">
        <f t="shared" si="2422"/>
        <v>9654.305052553058</v>
      </c>
      <c r="I11947" s="5">
        <f t="shared" si="2423"/>
        <v>720</v>
      </c>
      <c r="J11947" s="5">
        <f t="shared" si="2424"/>
        <v>8934.305052553058</v>
      </c>
      <c r="K11947" s="2">
        <f t="shared" si="2425"/>
        <v>180109.46271793504</v>
      </c>
      <c r="L11947" s="2">
        <f t="shared" si="2426"/>
        <v>194658</v>
      </c>
      <c r="M11947" s="2">
        <f t="shared" si="2427"/>
        <v>25960</v>
      </c>
      <c r="N11947" s="6">
        <f t="shared" si="2428"/>
        <v>0</v>
      </c>
      <c r="O11947" s="2">
        <f t="shared" si="2429"/>
        <v>-31411.462717935035</v>
      </c>
      <c r="P11947" s="2" t="str">
        <f t="shared" si="2430"/>
        <v/>
      </c>
    </row>
    <row r="11948" spans="1:16">
      <c r="A11948" s="6">
        <v>18</v>
      </c>
      <c r="B11948" s="6">
        <v>7</v>
      </c>
      <c r="C11948" s="6">
        <v>9</v>
      </c>
      <c r="D11948" s="6">
        <f t="shared" si="2418"/>
        <v>34</v>
      </c>
      <c r="E11948" s="5">
        <f t="shared" si="2419"/>
        <v>9007.0660478574246</v>
      </c>
      <c r="F11948" s="5">
        <f t="shared" si="2420"/>
        <v>249.62400827032465</v>
      </c>
      <c r="G11948" s="5">
        <f t="shared" si="2421"/>
        <v>452.90833186570285</v>
      </c>
      <c r="H11948" s="5">
        <f t="shared" si="2422"/>
        <v>9709.598387993452</v>
      </c>
      <c r="I11948" s="5">
        <f t="shared" si="2423"/>
        <v>720</v>
      </c>
      <c r="J11948" s="5">
        <f t="shared" si="2424"/>
        <v>8989.598387993452</v>
      </c>
      <c r="K11948" s="2">
        <f t="shared" si="2425"/>
        <v>181069.41645821964</v>
      </c>
      <c r="L11948" s="2">
        <f t="shared" si="2426"/>
        <v>197358</v>
      </c>
      <c r="M11948" s="2">
        <f t="shared" si="2427"/>
        <v>26840</v>
      </c>
      <c r="N11948" s="6">
        <f t="shared" si="2428"/>
        <v>0</v>
      </c>
      <c r="O11948" s="2">
        <f t="shared" si="2429"/>
        <v>-30551.416458219639</v>
      </c>
      <c r="P11948" s="2" t="str">
        <f t="shared" si="2430"/>
        <v/>
      </c>
    </row>
    <row r="11949" spans="1:16">
      <c r="A11949" s="6">
        <v>18</v>
      </c>
      <c r="B11949" s="6">
        <v>7</v>
      </c>
      <c r="C11949" s="6">
        <v>10</v>
      </c>
      <c r="D11949" s="6">
        <f t="shared" si="2418"/>
        <v>35</v>
      </c>
      <c r="E11949" s="5">
        <f t="shared" si="2419"/>
        <v>9007.0660478574246</v>
      </c>
      <c r="F11949" s="5">
        <f t="shared" si="2420"/>
        <v>249.62400827032465</v>
      </c>
      <c r="G11949" s="5">
        <f t="shared" si="2421"/>
        <v>509.52187334891573</v>
      </c>
      <c r="H11949" s="5">
        <f t="shared" si="2422"/>
        <v>9766.2119294766653</v>
      </c>
      <c r="I11949" s="5">
        <f t="shared" si="2423"/>
        <v>720</v>
      </c>
      <c r="J11949" s="5">
        <f t="shared" si="2424"/>
        <v>9046.2119294766653</v>
      </c>
      <c r="K11949" s="2">
        <f t="shared" si="2425"/>
        <v>182052.2904423032</v>
      </c>
      <c r="L11949" s="2">
        <f t="shared" si="2426"/>
        <v>200058</v>
      </c>
      <c r="M11949" s="2">
        <f t="shared" si="2427"/>
        <v>27720</v>
      </c>
      <c r="N11949" s="6">
        <f t="shared" si="2428"/>
        <v>0</v>
      </c>
      <c r="O11949" s="2">
        <f t="shared" si="2429"/>
        <v>-29714.290442303201</v>
      </c>
      <c r="P11949" s="2" t="str">
        <f t="shared" si="2430"/>
        <v/>
      </c>
    </row>
    <row r="11950" spans="1:16">
      <c r="A11950" s="6">
        <v>18</v>
      </c>
      <c r="B11950" s="6">
        <v>7</v>
      </c>
      <c r="C11950" s="6">
        <v>11</v>
      </c>
      <c r="D11950" s="6">
        <f t="shared" si="2418"/>
        <v>36</v>
      </c>
      <c r="E11950" s="5">
        <f t="shared" si="2419"/>
        <v>9007.0660478574246</v>
      </c>
      <c r="F11950" s="5">
        <f t="shared" si="2420"/>
        <v>249.62400827032465</v>
      </c>
      <c r="G11950" s="5">
        <f t="shared" si="2421"/>
        <v>567.47998644235474</v>
      </c>
      <c r="H11950" s="5">
        <f t="shared" si="2422"/>
        <v>9824.1700425701038</v>
      </c>
      <c r="I11950" s="5">
        <f t="shared" si="2423"/>
        <v>720</v>
      </c>
      <c r="J11950" s="5">
        <f t="shared" si="2424"/>
        <v>9104.1700425701038</v>
      </c>
      <c r="K11950" s="2">
        <f t="shared" si="2425"/>
        <v>183058.50768350874</v>
      </c>
      <c r="L11950" s="2">
        <f t="shared" si="2426"/>
        <v>202758</v>
      </c>
      <c r="M11950" s="2">
        <f t="shared" si="2427"/>
        <v>28600</v>
      </c>
      <c r="N11950" s="6">
        <f t="shared" si="2428"/>
        <v>0</v>
      </c>
      <c r="O11950" s="2">
        <f t="shared" si="2429"/>
        <v>-28900.507683508738</v>
      </c>
      <c r="P11950" s="2" t="str">
        <f t="shared" si="2430"/>
        <v/>
      </c>
    </row>
    <row r="11951" spans="1:16">
      <c r="A11951" s="6">
        <v>18</v>
      </c>
      <c r="B11951" s="6">
        <v>7</v>
      </c>
      <c r="C11951" s="6">
        <v>12</v>
      </c>
      <c r="D11951" s="6">
        <f t="shared" si="2418"/>
        <v>37</v>
      </c>
      <c r="E11951" s="5">
        <f t="shared" si="2419"/>
        <v>9007.0660478574246</v>
      </c>
      <c r="F11951" s="5">
        <f t="shared" si="2420"/>
        <v>249.62400827032465</v>
      </c>
      <c r="G11951" s="5">
        <f t="shared" si="2421"/>
        <v>626.80743957041921</v>
      </c>
      <c r="H11951" s="5">
        <f t="shared" si="2422"/>
        <v>9883.4974956981678</v>
      </c>
      <c r="I11951" s="5">
        <f t="shared" si="2423"/>
        <v>720</v>
      </c>
      <c r="J11951" s="5">
        <f t="shared" si="2424"/>
        <v>9163.4974956981678</v>
      </c>
      <c r="K11951" s="2">
        <f t="shared" si="2425"/>
        <v>184088.49818920429</v>
      </c>
      <c r="L11951" s="2">
        <f t="shared" si="2426"/>
        <v>205458</v>
      </c>
      <c r="M11951" s="2">
        <f t="shared" si="2427"/>
        <v>29480</v>
      </c>
      <c r="N11951" s="6">
        <f t="shared" si="2428"/>
        <v>0</v>
      </c>
      <c r="O11951" s="2">
        <f t="shared" si="2429"/>
        <v>-28110.498189204285</v>
      </c>
      <c r="P11951" s="2" t="str">
        <f t="shared" si="2430"/>
        <v/>
      </c>
    </row>
    <row r="11952" spans="1:16">
      <c r="A11952" s="6">
        <v>18</v>
      </c>
      <c r="B11952" s="6">
        <v>7</v>
      </c>
      <c r="C11952" s="6">
        <v>13</v>
      </c>
      <c r="D11952" s="6">
        <f t="shared" si="2418"/>
        <v>38</v>
      </c>
      <c r="E11952" s="5">
        <f t="shared" si="2419"/>
        <v>9007.0660478574246</v>
      </c>
      <c r="F11952" s="5">
        <f t="shared" si="2420"/>
        <v>249.62400827032465</v>
      </c>
      <c r="G11952" s="5">
        <f t="shared" si="2421"/>
        <v>687.52941027880343</v>
      </c>
      <c r="H11952" s="5">
        <f t="shared" si="2422"/>
        <v>9944.2194664065519</v>
      </c>
      <c r="I11952" s="5">
        <f t="shared" si="2423"/>
        <v>720</v>
      </c>
      <c r="J11952" s="5">
        <f t="shared" si="2424"/>
        <v>9224.2194664065519</v>
      </c>
      <c r="K11952" s="2">
        <f t="shared" si="2425"/>
        <v>185142.69906955818</v>
      </c>
      <c r="L11952" s="2">
        <f t="shared" si="2426"/>
        <v>208158</v>
      </c>
      <c r="M11952" s="2">
        <f t="shared" si="2427"/>
        <v>30360</v>
      </c>
      <c r="N11952" s="6">
        <f t="shared" si="2428"/>
        <v>0</v>
      </c>
      <c r="O11952" s="2">
        <f t="shared" si="2429"/>
        <v>-27344.699069558177</v>
      </c>
      <c r="P11952" s="2" t="str">
        <f t="shared" si="2430"/>
        <v/>
      </c>
    </row>
    <row r="11953" spans="1:16">
      <c r="A11953" s="6">
        <v>18</v>
      </c>
      <c r="B11953" s="6">
        <v>7</v>
      </c>
      <c r="C11953" s="6">
        <v>14</v>
      </c>
      <c r="D11953" s="6">
        <f t="shared" si="2418"/>
        <v>39</v>
      </c>
      <c r="E11953" s="5">
        <f t="shared" si="2419"/>
        <v>9007.0660478574246</v>
      </c>
      <c r="F11953" s="5">
        <f t="shared" si="2420"/>
        <v>249.62400827032465</v>
      </c>
      <c r="G11953" s="5">
        <f t="shared" si="2421"/>
        <v>749.67149159246469</v>
      </c>
      <c r="H11953" s="5">
        <f t="shared" si="2422"/>
        <v>10006.361547720213</v>
      </c>
      <c r="I11953" s="5">
        <f t="shared" si="2423"/>
        <v>720</v>
      </c>
      <c r="J11953" s="5">
        <f t="shared" si="2424"/>
        <v>9286.3615477202129</v>
      </c>
      <c r="K11953" s="2">
        <f t="shared" si="2425"/>
        <v>186221.55464792036</v>
      </c>
      <c r="L11953" s="2">
        <f t="shared" si="2426"/>
        <v>210858</v>
      </c>
      <c r="M11953" s="2">
        <f t="shared" si="2427"/>
        <v>31240</v>
      </c>
      <c r="N11953" s="6">
        <f t="shared" si="2428"/>
        <v>0</v>
      </c>
      <c r="O11953" s="2">
        <f t="shared" si="2429"/>
        <v>-26603.554647920362</v>
      </c>
      <c r="P11953" s="2" t="str">
        <f t="shared" si="2430"/>
        <v/>
      </c>
    </row>
    <row r="11954" spans="1:16">
      <c r="A11954" s="6">
        <v>18</v>
      </c>
      <c r="B11954" s="6">
        <v>7</v>
      </c>
      <c r="C11954" s="6">
        <v>15</v>
      </c>
      <c r="D11954" s="6">
        <f t="shared" si="2418"/>
        <v>40</v>
      </c>
      <c r="E11954" s="5">
        <f t="shared" si="2419"/>
        <v>9007.0660478574246</v>
      </c>
      <c r="F11954" s="5">
        <f t="shared" si="2420"/>
        <v>249.62400827032465</v>
      </c>
      <c r="G11954" s="5">
        <f t="shared" si="2421"/>
        <v>813.25969846861108</v>
      </c>
      <c r="H11954" s="5">
        <f t="shared" si="2422"/>
        <v>10069.94975459636</v>
      </c>
      <c r="I11954" s="5">
        <f t="shared" si="2423"/>
        <v>720</v>
      </c>
      <c r="J11954" s="5">
        <f t="shared" si="2424"/>
        <v>9349.9497545963604</v>
      </c>
      <c r="K11954" s="2">
        <f t="shared" si="2425"/>
        <v>187325.51657285346</v>
      </c>
      <c r="L11954" s="2">
        <f t="shared" si="2426"/>
        <v>213558</v>
      </c>
      <c r="M11954" s="2">
        <f t="shared" si="2427"/>
        <v>32120</v>
      </c>
      <c r="N11954" s="6">
        <f t="shared" si="2428"/>
        <v>0</v>
      </c>
      <c r="O11954" s="2">
        <f t="shared" si="2429"/>
        <v>-25887.516572853463</v>
      </c>
      <c r="P11954" s="2" t="str">
        <f t="shared" si="2430"/>
        <v/>
      </c>
    </row>
    <row r="11955" spans="1:16">
      <c r="A11955" s="6">
        <v>18</v>
      </c>
      <c r="B11955" s="6">
        <v>7</v>
      </c>
      <c r="C11955" s="6">
        <v>16</v>
      </c>
      <c r="D11955" s="6">
        <f t="shared" si="2418"/>
        <v>41</v>
      </c>
      <c r="E11955" s="5">
        <f t="shared" si="2419"/>
        <v>9007.0660478574246</v>
      </c>
      <c r="F11955" s="5">
        <f t="shared" si="2420"/>
        <v>249.62400827032465</v>
      </c>
      <c r="G11955" s="5">
        <f t="shared" si="2421"/>
        <v>878.32047434610013</v>
      </c>
      <c r="H11955" s="5">
        <f t="shared" si="2422"/>
        <v>10135.01053047385</v>
      </c>
      <c r="I11955" s="5">
        <f t="shared" si="2423"/>
        <v>720</v>
      </c>
      <c r="J11955" s="5">
        <f t="shared" si="2424"/>
        <v>9415.0105304738499</v>
      </c>
      <c r="K11955" s="2">
        <f t="shared" si="2425"/>
        <v>188455.04393183766</v>
      </c>
      <c r="L11955" s="2">
        <f t="shared" si="2426"/>
        <v>216258</v>
      </c>
      <c r="M11955" s="2">
        <f t="shared" si="2427"/>
        <v>33000</v>
      </c>
      <c r="N11955" s="6">
        <f t="shared" si="2428"/>
        <v>0</v>
      </c>
      <c r="O11955" s="2">
        <f t="shared" si="2429"/>
        <v>-25197.043931837659</v>
      </c>
      <c r="P11955" s="2" t="str">
        <f t="shared" si="2430"/>
        <v/>
      </c>
    </row>
    <row r="11956" spans="1:16">
      <c r="A11956" s="6">
        <v>18</v>
      </c>
      <c r="B11956" s="6">
        <v>7</v>
      </c>
      <c r="C11956" s="6">
        <v>17</v>
      </c>
      <c r="D11956" s="6">
        <f t="shared" si="2418"/>
        <v>42</v>
      </c>
      <c r="E11956" s="5">
        <f t="shared" si="2419"/>
        <v>9007.0660478574246</v>
      </c>
      <c r="F11956" s="5">
        <f t="shared" si="2420"/>
        <v>249.62400827032465</v>
      </c>
      <c r="G11956" s="5">
        <f t="shared" si="2421"/>
        <v>944.88069779264049</v>
      </c>
      <c r="H11956" s="5">
        <f t="shared" si="2422"/>
        <v>10201.570753920389</v>
      </c>
      <c r="I11956" s="5">
        <f t="shared" si="2423"/>
        <v>720</v>
      </c>
      <c r="J11956" s="5">
        <f t="shared" si="2424"/>
        <v>9481.5707539203886</v>
      </c>
      <c r="K11956" s="2">
        <f t="shared" si="2425"/>
        <v>189610.6033666734</v>
      </c>
      <c r="L11956" s="2">
        <f t="shared" si="2426"/>
        <v>218958</v>
      </c>
      <c r="M11956" s="2">
        <f t="shared" si="2427"/>
        <v>33880</v>
      </c>
      <c r="N11956" s="6">
        <f t="shared" si="2428"/>
        <v>0</v>
      </c>
      <c r="O11956" s="2">
        <f t="shared" si="2429"/>
        <v>-24532.6033666734</v>
      </c>
      <c r="P11956" s="2" t="str">
        <f t="shared" si="2430"/>
        <v/>
      </c>
    </row>
    <row r="11957" spans="1:16">
      <c r="A11957" s="6">
        <v>18</v>
      </c>
      <c r="B11957" s="6">
        <v>7</v>
      </c>
      <c r="C11957" s="6">
        <v>18</v>
      </c>
      <c r="D11957" s="6">
        <f t="shared" si="2418"/>
        <v>43</v>
      </c>
      <c r="E11957" s="5">
        <f t="shared" si="2419"/>
        <v>9007.0660478574246</v>
      </c>
      <c r="F11957" s="5">
        <f t="shared" si="2420"/>
        <v>249.62400827032465</v>
      </c>
      <c r="G11957" s="5">
        <f t="shared" si="2421"/>
        <v>1012.9676892512279</v>
      </c>
      <c r="H11957" s="5">
        <f t="shared" si="2422"/>
        <v>10269.657745378976</v>
      </c>
      <c r="I11957" s="5">
        <f t="shared" si="2423"/>
        <v>720</v>
      </c>
      <c r="J11957" s="5">
        <f t="shared" si="2424"/>
        <v>9549.657745378976</v>
      </c>
      <c r="K11957" s="2">
        <f t="shared" si="2425"/>
        <v>190792.66919060721</v>
      </c>
      <c r="L11957" s="2">
        <f t="shared" si="2426"/>
        <v>221658</v>
      </c>
      <c r="M11957" s="2">
        <f t="shared" si="2427"/>
        <v>34760</v>
      </c>
      <c r="N11957" s="6">
        <f t="shared" si="2428"/>
        <v>0</v>
      </c>
      <c r="O11957" s="2">
        <f t="shared" si="2429"/>
        <v>-23894.669190607208</v>
      </c>
      <c r="P11957" s="2" t="str">
        <f t="shared" si="2430"/>
        <v/>
      </c>
    </row>
    <row r="11958" spans="1:16">
      <c r="A11958" s="6">
        <v>18</v>
      </c>
      <c r="B11958" s="6">
        <v>7</v>
      </c>
      <c r="C11958" s="6">
        <v>19</v>
      </c>
      <c r="D11958" s="6">
        <f t="shared" si="2418"/>
        <v>44</v>
      </c>
      <c r="E11958" s="5">
        <f t="shared" si="2419"/>
        <v>9007.0660478574246</v>
      </c>
      <c r="F11958" s="5">
        <f t="shared" si="2420"/>
        <v>249.62400827032465</v>
      </c>
      <c r="G11958" s="5">
        <f t="shared" si="2421"/>
        <v>1082.6092178872495</v>
      </c>
      <c r="H11958" s="5">
        <f t="shared" si="2422"/>
        <v>10339.299274014998</v>
      </c>
      <c r="I11958" s="5">
        <f t="shared" si="2423"/>
        <v>720</v>
      </c>
      <c r="J11958" s="5">
        <f t="shared" si="2424"/>
        <v>9619.2992740149984</v>
      </c>
      <c r="K11958" s="2">
        <f t="shared" si="2425"/>
        <v>192001.72350720482</v>
      </c>
      <c r="L11958" s="2">
        <f t="shared" si="2426"/>
        <v>224358</v>
      </c>
      <c r="M11958" s="2">
        <f t="shared" si="2427"/>
        <v>35640</v>
      </c>
      <c r="N11958" s="6">
        <f t="shared" si="2428"/>
        <v>0</v>
      </c>
      <c r="O11958" s="2">
        <f t="shared" si="2429"/>
        <v>-23283.723507204821</v>
      </c>
      <c r="P11958" s="2" t="str">
        <f t="shared" si="2430"/>
        <v/>
      </c>
    </row>
    <row r="11959" spans="1:16">
      <c r="A11959" s="6">
        <v>18</v>
      </c>
      <c r="B11959" s="6">
        <v>7</v>
      </c>
      <c r="C11959" s="6">
        <v>20</v>
      </c>
      <c r="D11959" s="6">
        <f t="shared" si="2418"/>
        <v>45</v>
      </c>
      <c r="E11959" s="5">
        <f t="shared" si="2419"/>
        <v>9007.0660478574246</v>
      </c>
      <c r="F11959" s="5">
        <f t="shared" si="2420"/>
        <v>249.62400827032465</v>
      </c>
      <c r="G11959" s="5">
        <f t="shared" si="2421"/>
        <v>1153.8335085377266</v>
      </c>
      <c r="H11959" s="5">
        <f t="shared" si="2422"/>
        <v>10410.523564665476</v>
      </c>
      <c r="I11959" s="5">
        <f t="shared" si="2423"/>
        <v>720</v>
      </c>
      <c r="J11959" s="5">
        <f t="shared" si="2424"/>
        <v>9690.5235646654764</v>
      </c>
      <c r="K11959" s="2">
        <f t="shared" si="2425"/>
        <v>193238.25633099786</v>
      </c>
      <c r="L11959" s="2">
        <f t="shared" si="2426"/>
        <v>227058</v>
      </c>
      <c r="M11959" s="2">
        <f t="shared" si="2427"/>
        <v>36520</v>
      </c>
      <c r="N11959" s="6">
        <f t="shared" si="2428"/>
        <v>0</v>
      </c>
      <c r="O11959" s="2">
        <f t="shared" si="2429"/>
        <v>-22700.256330997858</v>
      </c>
      <c r="P11959" s="2" t="str">
        <f t="shared" si="2430"/>
        <v/>
      </c>
    </row>
    <row r="11960" spans="1:16">
      <c r="A11960" s="6">
        <v>18</v>
      </c>
      <c r="B11960" s="6">
        <v>7</v>
      </c>
      <c r="C11960" s="6">
        <v>21</v>
      </c>
      <c r="D11960" s="6">
        <f t="shared" si="2418"/>
        <v>46</v>
      </c>
      <c r="E11960" s="5">
        <f t="shared" si="2419"/>
        <v>9007.0660478574246</v>
      </c>
      <c r="F11960" s="5">
        <f t="shared" si="2420"/>
        <v>249.62400827032465</v>
      </c>
      <c r="G11960" s="5">
        <f t="shared" si="2421"/>
        <v>1226.6692487641703</v>
      </c>
      <c r="H11960" s="5">
        <f t="shared" si="2422"/>
        <v>10483.359304891919</v>
      </c>
      <c r="I11960" s="5">
        <f t="shared" si="2423"/>
        <v>720</v>
      </c>
      <c r="J11960" s="5">
        <f t="shared" si="2424"/>
        <v>9763.3593048919192</v>
      </c>
      <c r="K11960" s="2">
        <f t="shared" si="2425"/>
        <v>194502.76570992914</v>
      </c>
      <c r="L11960" s="2">
        <f t="shared" si="2426"/>
        <v>229758</v>
      </c>
      <c r="M11960" s="2">
        <f t="shared" si="2427"/>
        <v>37400</v>
      </c>
      <c r="N11960" s="6">
        <f t="shared" si="2428"/>
        <v>0</v>
      </c>
      <c r="O11960" s="2">
        <f t="shared" si="2429"/>
        <v>-22144.765709929139</v>
      </c>
      <c r="P11960" s="2" t="str">
        <f t="shared" si="2430"/>
        <v/>
      </c>
    </row>
    <row r="11961" spans="1:16">
      <c r="A11961" s="6">
        <v>18</v>
      </c>
      <c r="B11961" s="6">
        <v>7</v>
      </c>
      <c r="C11961" s="6">
        <v>22</v>
      </c>
      <c r="D11961" s="6">
        <f t="shared" si="2418"/>
        <v>47</v>
      </c>
      <c r="E11961" s="5">
        <f t="shared" si="2419"/>
        <v>9007.0660478574246</v>
      </c>
      <c r="F11961" s="5">
        <f t="shared" si="2420"/>
        <v>249.62400827032465</v>
      </c>
      <c r="G11961" s="5">
        <f t="shared" si="2421"/>
        <v>1301.1455960105666</v>
      </c>
      <c r="H11961" s="5">
        <f t="shared" si="2422"/>
        <v>10557.835652138316</v>
      </c>
      <c r="I11961" s="5">
        <f t="shared" si="2423"/>
        <v>720</v>
      </c>
      <c r="J11961" s="5">
        <f t="shared" si="2424"/>
        <v>9837.8356521383157</v>
      </c>
      <c r="K11961" s="2">
        <f t="shared" si="2425"/>
        <v>195795.75784962354</v>
      </c>
      <c r="L11961" s="2">
        <f t="shared" si="2426"/>
        <v>232458</v>
      </c>
      <c r="M11961" s="2">
        <f t="shared" si="2427"/>
        <v>38280</v>
      </c>
      <c r="N11961" s="6">
        <f t="shared" si="2428"/>
        <v>0</v>
      </c>
      <c r="O11961" s="2">
        <f t="shared" si="2429"/>
        <v>-21617.757849623536</v>
      </c>
      <c r="P11961" s="2" t="str">
        <f t="shared" si="2430"/>
        <v/>
      </c>
    </row>
    <row r="11962" spans="1:16">
      <c r="A11962" s="6">
        <v>18</v>
      </c>
      <c r="B11962" s="6">
        <v>7</v>
      </c>
      <c r="C11962" s="6">
        <v>23</v>
      </c>
      <c r="D11962" s="6">
        <f t="shared" si="2418"/>
        <v>48</v>
      </c>
      <c r="E11962" s="5">
        <f t="shared" si="2419"/>
        <v>9007.0660478574246</v>
      </c>
      <c r="F11962" s="5">
        <f t="shared" si="2420"/>
        <v>249.62400827032465</v>
      </c>
      <c r="G11962" s="5">
        <f t="shared" si="2421"/>
        <v>1377.292184868003</v>
      </c>
      <c r="H11962" s="5">
        <f t="shared" si="2422"/>
        <v>10633.982240995752</v>
      </c>
      <c r="I11962" s="5">
        <f t="shared" si="2423"/>
        <v>720</v>
      </c>
      <c r="J11962" s="5">
        <f t="shared" si="2424"/>
        <v>9913.9822409957524</v>
      </c>
      <c r="K11962" s="2">
        <f t="shared" si="2425"/>
        <v>197117.7472395096</v>
      </c>
      <c r="L11962" s="2">
        <f t="shared" si="2426"/>
        <v>235158</v>
      </c>
      <c r="M11962" s="2">
        <f t="shared" si="2427"/>
        <v>39160</v>
      </c>
      <c r="N11962" s="6">
        <f t="shared" si="2428"/>
        <v>0</v>
      </c>
      <c r="O11962" s="2">
        <f t="shared" si="2429"/>
        <v>-21119.747239509597</v>
      </c>
      <c r="P11962" s="2" t="str">
        <f t="shared" si="2430"/>
        <v/>
      </c>
    </row>
    <row r="11963" spans="1:16">
      <c r="A11963" s="6">
        <v>18</v>
      </c>
      <c r="B11963" s="6">
        <v>7</v>
      </c>
      <c r="C11963" s="6">
        <v>24</v>
      </c>
      <c r="D11963" s="6">
        <f t="shared" si="2418"/>
        <v>49</v>
      </c>
      <c r="E11963" s="5">
        <f t="shared" si="2419"/>
        <v>9007.0660478574246</v>
      </c>
      <c r="F11963" s="5">
        <f t="shared" si="2420"/>
        <v>249.62400827032465</v>
      </c>
      <c r="G11963" s="5">
        <f t="shared" si="2421"/>
        <v>1455.1391344474989</v>
      </c>
      <c r="H11963" s="5">
        <f t="shared" si="2422"/>
        <v>10711.829190575249</v>
      </c>
      <c r="I11963" s="5">
        <f t="shared" si="2423"/>
        <v>720</v>
      </c>
      <c r="J11963" s="5">
        <f t="shared" si="2424"/>
        <v>9991.8291905752485</v>
      </c>
      <c r="K11963" s="2">
        <f t="shared" si="2425"/>
        <v>198469.25678082029</v>
      </c>
      <c r="L11963" s="2">
        <f t="shared" si="2426"/>
        <v>237858</v>
      </c>
      <c r="M11963" s="2">
        <f t="shared" si="2427"/>
        <v>40040</v>
      </c>
      <c r="N11963" s="6">
        <f t="shared" si="2428"/>
        <v>0</v>
      </c>
      <c r="O11963" s="2">
        <f t="shared" si="2429"/>
        <v>-20651.256780820288</v>
      </c>
      <c r="P11963" s="2" t="str">
        <f t="shared" si="2430"/>
        <v/>
      </c>
    </row>
    <row r="11964" spans="1:16">
      <c r="A11964" s="6">
        <v>18</v>
      </c>
      <c r="B11964" s="6">
        <v>7</v>
      </c>
      <c r="C11964" s="6">
        <v>25</v>
      </c>
      <c r="D11964" s="6">
        <f t="shared" si="2418"/>
        <v>50</v>
      </c>
      <c r="E11964" s="5">
        <f t="shared" si="2419"/>
        <v>9007.0660478574246</v>
      </c>
      <c r="F11964" s="5">
        <f t="shared" si="2420"/>
        <v>249.62400827032465</v>
      </c>
      <c r="G11964" s="5">
        <f t="shared" si="2421"/>
        <v>1534.7170558625965</v>
      </c>
      <c r="H11964" s="5">
        <f t="shared" si="2422"/>
        <v>10791.407111990346</v>
      </c>
      <c r="I11964" s="5">
        <f t="shared" si="2423"/>
        <v>720</v>
      </c>
      <c r="J11964" s="5">
        <f t="shared" si="2424"/>
        <v>10071.407111990346</v>
      </c>
      <c r="K11964" s="2">
        <f t="shared" si="2425"/>
        <v>199850.81791649904</v>
      </c>
      <c r="L11964" s="2">
        <f t="shared" si="2426"/>
        <v>240558</v>
      </c>
      <c r="M11964" s="2">
        <f t="shared" si="2427"/>
        <v>40920</v>
      </c>
      <c r="N11964" s="6">
        <f t="shared" si="2428"/>
        <v>0</v>
      </c>
      <c r="O11964" s="2">
        <f t="shared" si="2429"/>
        <v>-20212.817916499043</v>
      </c>
      <c r="P11964" s="2" t="str">
        <f t="shared" si="2430"/>
        <v/>
      </c>
    </row>
    <row r="11965" spans="1:16">
      <c r="A11965" s="6">
        <v>18</v>
      </c>
      <c r="B11965" s="6">
        <v>7</v>
      </c>
      <c r="C11965" s="6">
        <v>26</v>
      </c>
      <c r="D11965" s="6">
        <f t="shared" si="2418"/>
        <v>51</v>
      </c>
      <c r="E11965" s="5">
        <f t="shared" si="2419"/>
        <v>9007.0660478574246</v>
      </c>
      <c r="F11965" s="5">
        <f t="shared" si="2420"/>
        <v>249.62400827032465</v>
      </c>
      <c r="G11965" s="5">
        <f t="shared" si="2421"/>
        <v>1616.0570598233144</v>
      </c>
      <c r="H11965" s="5">
        <f t="shared" si="2422"/>
        <v>10872.747115951064</v>
      </c>
      <c r="I11965" s="5">
        <f t="shared" si="2423"/>
        <v>720</v>
      </c>
      <c r="J11965" s="5">
        <f t="shared" si="2424"/>
        <v>10152.747115951064</v>
      </c>
      <c r="K11965" s="2">
        <f t="shared" si="2425"/>
        <v>201262.97076303931</v>
      </c>
      <c r="L11965" s="2">
        <f t="shared" si="2426"/>
        <v>243258</v>
      </c>
      <c r="M11965" s="2">
        <f t="shared" si="2427"/>
        <v>41800</v>
      </c>
      <c r="N11965" s="6">
        <f t="shared" si="2428"/>
        <v>0</v>
      </c>
      <c r="O11965" s="2">
        <f t="shared" si="2429"/>
        <v>-19804.97076303931</v>
      </c>
      <c r="P11965" s="2" t="str">
        <f t="shared" si="2430"/>
        <v/>
      </c>
    </row>
    <row r="11966" spans="1:16">
      <c r="A11966" s="6">
        <v>18</v>
      </c>
      <c r="B11966" s="6">
        <v>7</v>
      </c>
      <c r="C11966" s="6">
        <v>27</v>
      </c>
      <c r="D11966" s="6">
        <f t="shared" si="2418"/>
        <v>52</v>
      </c>
      <c r="E11966" s="5">
        <f t="shared" si="2419"/>
        <v>9007.0660478574246</v>
      </c>
      <c r="F11966" s="5">
        <f t="shared" si="2420"/>
        <v>249.62400827032465</v>
      </c>
      <c r="G11966" s="5">
        <f t="shared" si="2421"/>
        <v>1699.1907643430709</v>
      </c>
      <c r="H11966" s="5">
        <f t="shared" si="2422"/>
        <v>10955.88082047082</v>
      </c>
      <c r="I11966" s="5">
        <f t="shared" si="2423"/>
        <v>720</v>
      </c>
      <c r="J11966" s="5">
        <f t="shared" si="2424"/>
        <v>10235.88082047082</v>
      </c>
      <c r="K11966" s="2">
        <f t="shared" si="2425"/>
        <v>202706.26424428506</v>
      </c>
      <c r="L11966" s="2">
        <f t="shared" si="2426"/>
        <v>245958</v>
      </c>
      <c r="M11966" s="2">
        <f t="shared" si="2427"/>
        <v>42680</v>
      </c>
      <c r="N11966" s="6">
        <f t="shared" si="2428"/>
        <v>0</v>
      </c>
      <c r="O11966" s="2">
        <f t="shared" si="2429"/>
        <v>-19428.264244285063</v>
      </c>
      <c r="P11966" s="2" t="str">
        <f t="shared" si="2430"/>
        <v/>
      </c>
    </row>
    <row r="11967" spans="1:16">
      <c r="A11967" s="6">
        <v>18</v>
      </c>
      <c r="B11967" s="6">
        <v>7</v>
      </c>
      <c r="C11967" s="6">
        <v>28</v>
      </c>
      <c r="D11967" s="6">
        <f t="shared" si="2418"/>
        <v>53</v>
      </c>
      <c r="E11967" s="5">
        <f t="shared" si="2419"/>
        <v>9007.0660478574246</v>
      </c>
      <c r="F11967" s="5">
        <f t="shared" si="2420"/>
        <v>249.62400827032465</v>
      </c>
      <c r="G11967" s="5">
        <f t="shared" si="2421"/>
        <v>1784.1503025602246</v>
      </c>
      <c r="H11967" s="5">
        <f t="shared" si="2422"/>
        <v>11040.840358687974</v>
      </c>
      <c r="I11967" s="5">
        <f t="shared" si="2423"/>
        <v>720</v>
      </c>
      <c r="J11967" s="5">
        <f t="shared" si="2424"/>
        <v>10320.840358687974</v>
      </c>
      <c r="K11967" s="2">
        <f t="shared" si="2425"/>
        <v>204181.25622722178</v>
      </c>
      <c r="L11967" s="2">
        <f t="shared" si="2426"/>
        <v>248658</v>
      </c>
      <c r="M11967" s="2">
        <f t="shared" si="2427"/>
        <v>43560</v>
      </c>
      <c r="N11967" s="6">
        <f t="shared" si="2428"/>
        <v>0</v>
      </c>
      <c r="O11967" s="2">
        <f t="shared" si="2429"/>
        <v>-19083.256227221776</v>
      </c>
      <c r="P11967" s="2" t="str">
        <f t="shared" si="2430"/>
        <v/>
      </c>
    </row>
    <row r="11968" spans="1:16">
      <c r="A11968" s="6">
        <v>18</v>
      </c>
      <c r="B11968" s="6">
        <v>7</v>
      </c>
      <c r="C11968" s="6">
        <v>29</v>
      </c>
      <c r="D11968" s="6">
        <f t="shared" si="2418"/>
        <v>54</v>
      </c>
      <c r="E11968" s="5">
        <f t="shared" si="2419"/>
        <v>9007.0660478574246</v>
      </c>
      <c r="F11968" s="5">
        <f t="shared" si="2420"/>
        <v>249.62400827032465</v>
      </c>
      <c r="G11968" s="5">
        <f t="shared" si="2421"/>
        <v>1870.9683306758782</v>
      </c>
      <c r="H11968" s="5">
        <f t="shared" si="2422"/>
        <v>11127.658386803627</v>
      </c>
      <c r="I11968" s="5">
        <f t="shared" si="2423"/>
        <v>720</v>
      </c>
      <c r="J11968" s="5">
        <f t="shared" si="2424"/>
        <v>10407.658386803627</v>
      </c>
      <c r="K11968" s="2">
        <f t="shared" si="2425"/>
        <v>205688.51365978518</v>
      </c>
      <c r="L11968" s="2">
        <f t="shared" si="2426"/>
        <v>251358</v>
      </c>
      <c r="M11968" s="2">
        <f t="shared" si="2427"/>
        <v>44440</v>
      </c>
      <c r="N11968" s="6">
        <f t="shared" si="2428"/>
        <v>0</v>
      </c>
      <c r="O11968" s="2">
        <f t="shared" si="2429"/>
        <v>-18770.513659785182</v>
      </c>
      <c r="P11968" s="2" t="str">
        <f t="shared" si="2430"/>
        <v/>
      </c>
    </row>
    <row r="11969" spans="1:16">
      <c r="A11969" s="6">
        <v>18</v>
      </c>
      <c r="B11969" s="6">
        <v>7</v>
      </c>
      <c r="C11969" s="6">
        <v>30</v>
      </c>
      <c r="D11969" s="6">
        <f t="shared" si="2418"/>
        <v>55</v>
      </c>
      <c r="E11969" s="5">
        <f t="shared" si="2419"/>
        <v>9007.0660478574246</v>
      </c>
      <c r="F11969" s="5">
        <f t="shared" si="2420"/>
        <v>249.62400827032465</v>
      </c>
      <c r="G11969" s="5">
        <f t="shared" si="2421"/>
        <v>1959.6780360096488</v>
      </c>
      <c r="H11969" s="5">
        <f t="shared" si="2422"/>
        <v>11216.368092137398</v>
      </c>
      <c r="I11969" s="5">
        <f t="shared" si="2423"/>
        <v>720</v>
      </c>
      <c r="J11969" s="5">
        <f t="shared" si="2424"/>
        <v>10496.368092137398</v>
      </c>
      <c r="K11969" s="2">
        <f t="shared" si="2425"/>
        <v>207228.61271071871</v>
      </c>
      <c r="L11969" s="2">
        <f t="shared" si="2426"/>
        <v>254058</v>
      </c>
      <c r="M11969" s="2">
        <f t="shared" si="2427"/>
        <v>45320</v>
      </c>
      <c r="N11969" s="6">
        <f t="shared" si="2428"/>
        <v>0</v>
      </c>
      <c r="O11969" s="2">
        <f t="shared" si="2429"/>
        <v>-18490.612710718706</v>
      </c>
      <c r="P11969" s="2" t="str">
        <f t="shared" si="2430"/>
        <v/>
      </c>
    </row>
    <row r="11970" spans="1:16">
      <c r="A11970" s="6">
        <v>18</v>
      </c>
      <c r="B11970" s="6">
        <v>8</v>
      </c>
      <c r="C11970" s="6">
        <v>0</v>
      </c>
      <c r="D11970" s="6">
        <f t="shared" si="2418"/>
        <v>26</v>
      </c>
      <c r="E11970" s="5">
        <f t="shared" si="2419"/>
        <v>9007.0660478574246</v>
      </c>
      <c r="F11970" s="5">
        <f t="shared" si="2420"/>
        <v>292.41669540238024</v>
      </c>
      <c r="G11970" s="5">
        <f t="shared" si="2421"/>
        <v>0</v>
      </c>
      <c r="H11970" s="5">
        <f t="shared" si="2422"/>
        <v>9299.4827432598049</v>
      </c>
      <c r="I11970" s="5">
        <f t="shared" si="2423"/>
        <v>720</v>
      </c>
      <c r="J11970" s="5">
        <f t="shared" si="2424"/>
        <v>8579.4827432598049</v>
      </c>
      <c r="K11970" s="2">
        <f t="shared" si="2425"/>
        <v>173949.35318159382</v>
      </c>
      <c r="L11970" s="2">
        <f t="shared" si="2426"/>
        <v>175152</v>
      </c>
      <c r="M11970" s="2">
        <f t="shared" si="2427"/>
        <v>19360</v>
      </c>
      <c r="N11970" s="6">
        <f t="shared" si="2428"/>
        <v>0</v>
      </c>
      <c r="O11970" s="2">
        <f t="shared" si="2429"/>
        <v>-38157.353181593819</v>
      </c>
      <c r="P11970" s="2" t="str">
        <f t="shared" si="2430"/>
        <v/>
      </c>
    </row>
    <row r="11971" spans="1:16">
      <c r="A11971" s="6">
        <v>18</v>
      </c>
      <c r="B11971" s="6">
        <v>8</v>
      </c>
      <c r="C11971" s="6">
        <v>1</v>
      </c>
      <c r="D11971" s="6">
        <f t="shared" si="2418"/>
        <v>27</v>
      </c>
      <c r="E11971" s="5">
        <f t="shared" si="2419"/>
        <v>9007.0660478574246</v>
      </c>
      <c r="F11971" s="5">
        <f t="shared" si="2420"/>
        <v>292.41669540238024</v>
      </c>
      <c r="G11971" s="5">
        <f t="shared" si="2421"/>
        <v>45.5625</v>
      </c>
      <c r="H11971" s="5">
        <f t="shared" si="2422"/>
        <v>9345.0452432598049</v>
      </c>
      <c r="I11971" s="5">
        <f t="shared" si="2423"/>
        <v>720</v>
      </c>
      <c r="J11971" s="5">
        <f t="shared" si="2424"/>
        <v>8625.0452432598049</v>
      </c>
      <c r="K11971" s="2">
        <f t="shared" si="2425"/>
        <v>174740.36880659382</v>
      </c>
      <c r="L11971" s="2">
        <f t="shared" si="2426"/>
        <v>177852</v>
      </c>
      <c r="M11971" s="2">
        <f t="shared" si="2427"/>
        <v>20240</v>
      </c>
      <c r="N11971" s="6">
        <f t="shared" si="2428"/>
        <v>0</v>
      </c>
      <c r="O11971" s="2">
        <f t="shared" si="2429"/>
        <v>-37128.368806593819</v>
      </c>
      <c r="P11971" s="2" t="str">
        <f t="shared" si="2430"/>
        <v/>
      </c>
    </row>
    <row r="11972" spans="1:16">
      <c r="A11972" s="6">
        <v>18</v>
      </c>
      <c r="B11972" s="6">
        <v>8</v>
      </c>
      <c r="C11972" s="6">
        <v>2</v>
      </c>
      <c r="D11972" s="6">
        <f t="shared" ref="D11972:D12035" si="2431">A11972+B11972+C11972</f>
        <v>28</v>
      </c>
      <c r="E11972" s="5">
        <f t="shared" ref="E11972:E12035" si="2432">IF(A11972=0,0,A11972*LABOR_HRS_WK_TOM*SEASON_WEEKS*(1+DIM_PCT_TOM)^A11972)</f>
        <v>9007.0660478574246</v>
      </c>
      <c r="F11972" s="5">
        <f t="shared" ref="F11972:F12035" si="2433">IF(B11972=0,0,B11972*LABOR_HRS_WK_CAR*SEASON_WEEKS*(1+DIM_PCT_CAR)^B11972)</f>
        <v>292.41669540238024</v>
      </c>
      <c r="G11972" s="5">
        <f t="shared" ref="G11972:G12035" si="2434">IF(C11972=0,0,C11972*LABOR_HRS_WK_MES*SEASON_WEEKS*(1+DIM_PCT_MES)^C11972)</f>
        <v>92.264062499999994</v>
      </c>
      <c r="H11972" s="5">
        <f t="shared" ref="H11972:H12035" si="2435">E11972+F11972+G11972</f>
        <v>9391.7468057598053</v>
      </c>
      <c r="I11972" s="5">
        <f t="shared" ref="I11972:I12035" si="2436">MIN(H11972,FARMER_HRS)</f>
        <v>720</v>
      </c>
      <c r="J11972" s="5">
        <f t="shared" ref="J11972:J12035" si="2437">MAX(0,H11972-FARMER_HRS)</f>
        <v>8671.7468057598053</v>
      </c>
      <c r="K11972" s="2">
        <f t="shared" ref="K11972:K12035" si="2438">I11972*FARMER_RATE+J11972*TEMP_WORKER_RATE</f>
        <v>175551.15982221885</v>
      </c>
      <c r="L11972" s="2">
        <f t="shared" ref="L11972:L12035" si="2439">A11972*PRICE_TOM+B11972*PRICE_CAR+C11972*PRICE_MES</f>
        <v>180552</v>
      </c>
      <c r="M11972" s="2">
        <f t="shared" ref="M11972:M12035" si="2440">A11972*FERT_BED_TOM+B11972*FERT_BED_CAR+C11972*FERT_BED_MES</f>
        <v>21120</v>
      </c>
      <c r="N11972" s="6">
        <f t="shared" ref="N11972:N12035" si="2441">IF(AND(D11972&lt;=TOTAL_BEDS,J11972&lt;=TEMP_WORKER_MAX*TEMP_WORKER_HRS),1,0)</f>
        <v>0</v>
      </c>
      <c r="O11972" s="2">
        <f t="shared" ref="O11972:O12035" si="2442">L11972-M11972-K11972-FIXED_COSTS</f>
        <v>-36119.159822218848</v>
      </c>
      <c r="P11972" s="2" t="str">
        <f t="shared" ref="P11972:P12035" si="2443">IF(N11972=1,O11972,"")</f>
        <v/>
      </c>
    </row>
    <row r="11973" spans="1:16">
      <c r="A11973" s="6">
        <v>18</v>
      </c>
      <c r="B11973" s="6">
        <v>8</v>
      </c>
      <c r="C11973" s="6">
        <v>3</v>
      </c>
      <c r="D11973" s="6">
        <f t="shared" si="2431"/>
        <v>29</v>
      </c>
      <c r="E11973" s="5">
        <f t="shared" si="2432"/>
        <v>9007.0660478574246</v>
      </c>
      <c r="F11973" s="5">
        <f t="shared" si="2433"/>
        <v>292.41669540238024</v>
      </c>
      <c r="G11973" s="5">
        <f t="shared" si="2434"/>
        <v>140.12604492187498</v>
      </c>
      <c r="H11973" s="5">
        <f t="shared" si="2435"/>
        <v>9439.6087881816802</v>
      </c>
      <c r="I11973" s="5">
        <f t="shared" si="2436"/>
        <v>720</v>
      </c>
      <c r="J11973" s="5">
        <f t="shared" si="2437"/>
        <v>8719.6087881816802</v>
      </c>
      <c r="K11973" s="2">
        <f t="shared" si="2438"/>
        <v>176382.09701704307</v>
      </c>
      <c r="L11973" s="2">
        <f t="shared" si="2439"/>
        <v>183252</v>
      </c>
      <c r="M11973" s="2">
        <f t="shared" si="2440"/>
        <v>22000</v>
      </c>
      <c r="N11973" s="6">
        <f t="shared" si="2441"/>
        <v>0</v>
      </c>
      <c r="O11973" s="2">
        <f t="shared" si="2442"/>
        <v>-35130.097017043066</v>
      </c>
      <c r="P11973" s="2" t="str">
        <f t="shared" si="2443"/>
        <v/>
      </c>
    </row>
    <row r="11974" spans="1:16">
      <c r="A11974" s="6">
        <v>18</v>
      </c>
      <c r="B11974" s="6">
        <v>8</v>
      </c>
      <c r="C11974" s="6">
        <v>4</v>
      </c>
      <c r="D11974" s="6">
        <f t="shared" si="2431"/>
        <v>30</v>
      </c>
      <c r="E11974" s="5">
        <f t="shared" si="2432"/>
        <v>9007.0660478574246</v>
      </c>
      <c r="F11974" s="5">
        <f t="shared" si="2433"/>
        <v>292.41669540238024</v>
      </c>
      <c r="G11974" s="5">
        <f t="shared" si="2434"/>
        <v>189.17016064453125</v>
      </c>
      <c r="H11974" s="5">
        <f t="shared" si="2435"/>
        <v>9488.6529039043362</v>
      </c>
      <c r="I11974" s="5">
        <f t="shared" si="2436"/>
        <v>720</v>
      </c>
      <c r="J11974" s="5">
        <f t="shared" si="2437"/>
        <v>8768.6529039043362</v>
      </c>
      <c r="K11974" s="2">
        <f t="shared" si="2438"/>
        <v>177233.55735945026</v>
      </c>
      <c r="L11974" s="2">
        <f t="shared" si="2439"/>
        <v>185952</v>
      </c>
      <c r="M11974" s="2">
        <f t="shared" si="2440"/>
        <v>22880</v>
      </c>
      <c r="N11974" s="6">
        <f t="shared" si="2441"/>
        <v>0</v>
      </c>
      <c r="O11974" s="2">
        <f t="shared" si="2442"/>
        <v>-34161.557359450264</v>
      </c>
      <c r="P11974" s="2" t="str">
        <f t="shared" si="2443"/>
        <v/>
      </c>
    </row>
    <row r="11975" spans="1:16">
      <c r="A11975" s="6">
        <v>18</v>
      </c>
      <c r="B11975" s="6">
        <v>8</v>
      </c>
      <c r="C11975" s="6">
        <v>5</v>
      </c>
      <c r="D11975" s="6">
        <f t="shared" si="2431"/>
        <v>31</v>
      </c>
      <c r="E11975" s="5">
        <f t="shared" si="2432"/>
        <v>9007.0660478574246</v>
      </c>
      <c r="F11975" s="5">
        <f t="shared" si="2433"/>
        <v>292.41669540238024</v>
      </c>
      <c r="G11975" s="5">
        <f t="shared" si="2434"/>
        <v>239.41848456573481</v>
      </c>
      <c r="H11975" s="5">
        <f t="shared" si="2435"/>
        <v>9538.9012278255395</v>
      </c>
      <c r="I11975" s="5">
        <f t="shared" si="2436"/>
        <v>720</v>
      </c>
      <c r="J11975" s="5">
        <f t="shared" si="2437"/>
        <v>8818.9012278255395</v>
      </c>
      <c r="K11975" s="2">
        <f t="shared" si="2438"/>
        <v>178105.92409419338</v>
      </c>
      <c r="L11975" s="2">
        <f t="shared" si="2439"/>
        <v>188652</v>
      </c>
      <c r="M11975" s="2">
        <f t="shared" si="2440"/>
        <v>23760</v>
      </c>
      <c r="N11975" s="6">
        <f t="shared" si="2441"/>
        <v>0</v>
      </c>
      <c r="O11975" s="2">
        <f t="shared" si="2442"/>
        <v>-33213.924094193382</v>
      </c>
      <c r="P11975" s="2" t="str">
        <f t="shared" si="2443"/>
        <v/>
      </c>
    </row>
    <row r="11976" spans="1:16">
      <c r="A11976" s="6">
        <v>18</v>
      </c>
      <c r="B11976" s="6">
        <v>8</v>
      </c>
      <c r="C11976" s="6">
        <v>6</v>
      </c>
      <c r="D11976" s="6">
        <f t="shared" si="2431"/>
        <v>32</v>
      </c>
      <c r="E11976" s="5">
        <f t="shared" si="2432"/>
        <v>9007.0660478574246</v>
      </c>
      <c r="F11976" s="5">
        <f t="shared" si="2433"/>
        <v>292.41669540238024</v>
      </c>
      <c r="G11976" s="5">
        <f t="shared" si="2434"/>
        <v>290.89345874736784</v>
      </c>
      <c r="H11976" s="5">
        <f t="shared" si="2435"/>
        <v>9590.3762020071736</v>
      </c>
      <c r="I11976" s="5">
        <f t="shared" si="2436"/>
        <v>720</v>
      </c>
      <c r="J11976" s="5">
        <f t="shared" si="2437"/>
        <v>8870.3762020071736</v>
      </c>
      <c r="K11976" s="2">
        <f t="shared" si="2438"/>
        <v>178999.58684040231</v>
      </c>
      <c r="L11976" s="2">
        <f t="shared" si="2439"/>
        <v>191352</v>
      </c>
      <c r="M11976" s="2">
        <f t="shared" si="2440"/>
        <v>24640</v>
      </c>
      <c r="N11976" s="6">
        <f t="shared" si="2441"/>
        <v>0</v>
      </c>
      <c r="O11976" s="2">
        <f t="shared" si="2442"/>
        <v>-32287.586840402306</v>
      </c>
      <c r="P11976" s="2" t="str">
        <f t="shared" si="2443"/>
        <v/>
      </c>
    </row>
    <row r="11977" spans="1:16">
      <c r="A11977" s="6">
        <v>18</v>
      </c>
      <c r="B11977" s="6">
        <v>8</v>
      </c>
      <c r="C11977" s="6">
        <v>7</v>
      </c>
      <c r="D11977" s="6">
        <f t="shared" si="2431"/>
        <v>33</v>
      </c>
      <c r="E11977" s="5">
        <f t="shared" si="2432"/>
        <v>9007.0660478574246</v>
      </c>
      <c r="F11977" s="5">
        <f t="shared" si="2433"/>
        <v>292.41669540238024</v>
      </c>
      <c r="G11977" s="5">
        <f t="shared" si="2434"/>
        <v>343.61789814532818</v>
      </c>
      <c r="H11977" s="5">
        <f t="shared" si="2435"/>
        <v>9643.1006414051335</v>
      </c>
      <c r="I11977" s="5">
        <f t="shared" si="2436"/>
        <v>720</v>
      </c>
      <c r="J11977" s="5">
        <f t="shared" si="2437"/>
        <v>8923.1006414051335</v>
      </c>
      <c r="K11977" s="2">
        <f t="shared" si="2438"/>
        <v>179914.94169106134</v>
      </c>
      <c r="L11977" s="2">
        <f t="shared" si="2439"/>
        <v>194052</v>
      </c>
      <c r="M11977" s="2">
        <f t="shared" si="2440"/>
        <v>25520</v>
      </c>
      <c r="N11977" s="6">
        <f t="shared" si="2441"/>
        <v>0</v>
      </c>
      <c r="O11977" s="2">
        <f t="shared" si="2442"/>
        <v>-31382.941691061336</v>
      </c>
      <c r="P11977" s="2" t="str">
        <f t="shared" si="2443"/>
        <v/>
      </c>
    </row>
    <row r="11978" spans="1:16">
      <c r="A11978" s="6">
        <v>18</v>
      </c>
      <c r="B11978" s="6">
        <v>8</v>
      </c>
      <c r="C11978" s="6">
        <v>8</v>
      </c>
      <c r="D11978" s="6">
        <f t="shared" si="2431"/>
        <v>34</v>
      </c>
      <c r="E11978" s="5">
        <f t="shared" si="2432"/>
        <v>9007.0660478574246</v>
      </c>
      <c r="F11978" s="5">
        <f t="shared" si="2433"/>
        <v>292.41669540238024</v>
      </c>
      <c r="G11978" s="5">
        <f t="shared" si="2434"/>
        <v>397.61499642530839</v>
      </c>
      <c r="H11978" s="5">
        <f t="shared" si="2435"/>
        <v>9697.097739685114</v>
      </c>
      <c r="I11978" s="5">
        <f t="shared" si="2436"/>
        <v>720</v>
      </c>
      <c r="J11978" s="5">
        <f t="shared" si="2437"/>
        <v>8977.097739685114</v>
      </c>
      <c r="K11978" s="2">
        <f t="shared" si="2438"/>
        <v>180852.39131397766</v>
      </c>
      <c r="L11978" s="2">
        <f t="shared" si="2439"/>
        <v>196752</v>
      </c>
      <c r="M11978" s="2">
        <f t="shared" si="2440"/>
        <v>26400</v>
      </c>
      <c r="N11978" s="6">
        <f t="shared" si="2441"/>
        <v>0</v>
      </c>
      <c r="O11978" s="2">
        <f t="shared" si="2442"/>
        <v>-30500.391313977656</v>
      </c>
      <c r="P11978" s="2" t="str">
        <f t="shared" si="2443"/>
        <v/>
      </c>
    </row>
    <row r="11979" spans="1:16">
      <c r="A11979" s="6">
        <v>18</v>
      </c>
      <c r="B11979" s="6">
        <v>8</v>
      </c>
      <c r="C11979" s="6">
        <v>9</v>
      </c>
      <c r="D11979" s="6">
        <f t="shared" si="2431"/>
        <v>35</v>
      </c>
      <c r="E11979" s="5">
        <f t="shared" si="2432"/>
        <v>9007.0660478574246</v>
      </c>
      <c r="F11979" s="5">
        <f t="shared" si="2433"/>
        <v>292.41669540238024</v>
      </c>
      <c r="G11979" s="5">
        <f t="shared" si="2434"/>
        <v>452.90833186570285</v>
      </c>
      <c r="H11979" s="5">
        <f t="shared" si="2435"/>
        <v>9752.391075125508</v>
      </c>
      <c r="I11979" s="5">
        <f t="shared" si="2436"/>
        <v>720</v>
      </c>
      <c r="J11979" s="5">
        <f t="shared" si="2437"/>
        <v>9032.391075125508</v>
      </c>
      <c r="K11979" s="2">
        <f t="shared" si="2438"/>
        <v>181812.34505426229</v>
      </c>
      <c r="L11979" s="2">
        <f t="shared" si="2439"/>
        <v>199452</v>
      </c>
      <c r="M11979" s="2">
        <f t="shared" si="2440"/>
        <v>27280</v>
      </c>
      <c r="N11979" s="6">
        <f t="shared" si="2441"/>
        <v>0</v>
      </c>
      <c r="O11979" s="2">
        <f t="shared" si="2442"/>
        <v>-29640.345054262289</v>
      </c>
      <c r="P11979" s="2" t="str">
        <f t="shared" si="2443"/>
        <v/>
      </c>
    </row>
    <row r="11980" spans="1:16">
      <c r="A11980" s="6">
        <v>18</v>
      </c>
      <c r="B11980" s="6">
        <v>8</v>
      </c>
      <c r="C11980" s="6">
        <v>10</v>
      </c>
      <c r="D11980" s="6">
        <f t="shared" si="2431"/>
        <v>36</v>
      </c>
      <c r="E11980" s="5">
        <f t="shared" si="2432"/>
        <v>9007.0660478574246</v>
      </c>
      <c r="F11980" s="5">
        <f t="shared" si="2433"/>
        <v>292.41669540238024</v>
      </c>
      <c r="G11980" s="5">
        <f t="shared" si="2434"/>
        <v>509.52187334891573</v>
      </c>
      <c r="H11980" s="5">
        <f t="shared" si="2435"/>
        <v>9809.0046166087213</v>
      </c>
      <c r="I11980" s="5">
        <f t="shared" si="2436"/>
        <v>720</v>
      </c>
      <c r="J11980" s="5">
        <f t="shared" si="2437"/>
        <v>9089.0046166087213</v>
      </c>
      <c r="K11980" s="2">
        <f t="shared" si="2438"/>
        <v>182795.21903834585</v>
      </c>
      <c r="L11980" s="2">
        <f t="shared" si="2439"/>
        <v>202152</v>
      </c>
      <c r="M11980" s="2">
        <f t="shared" si="2440"/>
        <v>28160</v>
      </c>
      <c r="N11980" s="6">
        <f t="shared" si="2441"/>
        <v>0</v>
      </c>
      <c r="O11980" s="2">
        <f t="shared" si="2442"/>
        <v>-28803.219038345851</v>
      </c>
      <c r="P11980" s="2" t="str">
        <f t="shared" si="2443"/>
        <v/>
      </c>
    </row>
    <row r="11981" spans="1:16">
      <c r="A11981" s="6">
        <v>18</v>
      </c>
      <c r="B11981" s="6">
        <v>8</v>
      </c>
      <c r="C11981" s="6">
        <v>11</v>
      </c>
      <c r="D11981" s="6">
        <f t="shared" si="2431"/>
        <v>37</v>
      </c>
      <c r="E11981" s="5">
        <f t="shared" si="2432"/>
        <v>9007.0660478574246</v>
      </c>
      <c r="F11981" s="5">
        <f t="shared" si="2433"/>
        <v>292.41669540238024</v>
      </c>
      <c r="G11981" s="5">
        <f t="shared" si="2434"/>
        <v>567.47998644235474</v>
      </c>
      <c r="H11981" s="5">
        <f t="shared" si="2435"/>
        <v>9866.9627297021598</v>
      </c>
      <c r="I11981" s="5">
        <f t="shared" si="2436"/>
        <v>720</v>
      </c>
      <c r="J11981" s="5">
        <f t="shared" si="2437"/>
        <v>9146.9627297021598</v>
      </c>
      <c r="K11981" s="2">
        <f t="shared" si="2438"/>
        <v>183801.43627955139</v>
      </c>
      <c r="L11981" s="2">
        <f t="shared" si="2439"/>
        <v>204852</v>
      </c>
      <c r="M11981" s="2">
        <f t="shared" si="2440"/>
        <v>29040</v>
      </c>
      <c r="N11981" s="6">
        <f t="shared" si="2441"/>
        <v>0</v>
      </c>
      <c r="O11981" s="2">
        <f t="shared" si="2442"/>
        <v>-27989.436279551388</v>
      </c>
      <c r="P11981" s="2" t="str">
        <f t="shared" si="2443"/>
        <v/>
      </c>
    </row>
    <row r="11982" spans="1:16">
      <c r="A11982" s="6">
        <v>18</v>
      </c>
      <c r="B11982" s="6">
        <v>8</v>
      </c>
      <c r="C11982" s="6">
        <v>12</v>
      </c>
      <c r="D11982" s="6">
        <f t="shared" si="2431"/>
        <v>38</v>
      </c>
      <c r="E11982" s="5">
        <f t="shared" si="2432"/>
        <v>9007.0660478574246</v>
      </c>
      <c r="F11982" s="5">
        <f t="shared" si="2433"/>
        <v>292.41669540238024</v>
      </c>
      <c r="G11982" s="5">
        <f t="shared" si="2434"/>
        <v>626.80743957041921</v>
      </c>
      <c r="H11982" s="5">
        <f t="shared" si="2435"/>
        <v>9926.2901828302238</v>
      </c>
      <c r="I11982" s="5">
        <f t="shared" si="2436"/>
        <v>720</v>
      </c>
      <c r="J11982" s="5">
        <f t="shared" si="2437"/>
        <v>9206.2901828302238</v>
      </c>
      <c r="K11982" s="2">
        <f t="shared" si="2438"/>
        <v>184831.42678524693</v>
      </c>
      <c r="L11982" s="2">
        <f t="shared" si="2439"/>
        <v>207552</v>
      </c>
      <c r="M11982" s="2">
        <f t="shared" si="2440"/>
        <v>29920</v>
      </c>
      <c r="N11982" s="6">
        <f t="shared" si="2441"/>
        <v>0</v>
      </c>
      <c r="O11982" s="2">
        <f t="shared" si="2442"/>
        <v>-27199.426785246935</v>
      </c>
      <c r="P11982" s="2" t="str">
        <f t="shared" si="2443"/>
        <v/>
      </c>
    </row>
    <row r="11983" spans="1:16">
      <c r="A11983" s="6">
        <v>18</v>
      </c>
      <c r="B11983" s="6">
        <v>8</v>
      </c>
      <c r="C11983" s="6">
        <v>13</v>
      </c>
      <c r="D11983" s="6">
        <f t="shared" si="2431"/>
        <v>39</v>
      </c>
      <c r="E11983" s="5">
        <f t="shared" si="2432"/>
        <v>9007.0660478574246</v>
      </c>
      <c r="F11983" s="5">
        <f t="shared" si="2433"/>
        <v>292.41669540238024</v>
      </c>
      <c r="G11983" s="5">
        <f t="shared" si="2434"/>
        <v>687.52941027880343</v>
      </c>
      <c r="H11983" s="5">
        <f t="shared" si="2435"/>
        <v>9987.0121535386079</v>
      </c>
      <c r="I11983" s="5">
        <f t="shared" si="2436"/>
        <v>720</v>
      </c>
      <c r="J11983" s="5">
        <f t="shared" si="2437"/>
        <v>9267.0121535386079</v>
      </c>
      <c r="K11983" s="2">
        <f t="shared" si="2438"/>
        <v>185885.62766560083</v>
      </c>
      <c r="L11983" s="2">
        <f t="shared" si="2439"/>
        <v>210252</v>
      </c>
      <c r="M11983" s="2">
        <f t="shared" si="2440"/>
        <v>30800</v>
      </c>
      <c r="N11983" s="6">
        <f t="shared" si="2441"/>
        <v>0</v>
      </c>
      <c r="O11983" s="2">
        <f t="shared" si="2442"/>
        <v>-26433.627665600827</v>
      </c>
      <c r="P11983" s="2" t="str">
        <f t="shared" si="2443"/>
        <v/>
      </c>
    </row>
    <row r="11984" spans="1:16">
      <c r="A11984" s="6">
        <v>18</v>
      </c>
      <c r="B11984" s="6">
        <v>8</v>
      </c>
      <c r="C11984" s="6">
        <v>14</v>
      </c>
      <c r="D11984" s="6">
        <f t="shared" si="2431"/>
        <v>40</v>
      </c>
      <c r="E11984" s="5">
        <f t="shared" si="2432"/>
        <v>9007.0660478574246</v>
      </c>
      <c r="F11984" s="5">
        <f t="shared" si="2433"/>
        <v>292.41669540238024</v>
      </c>
      <c r="G11984" s="5">
        <f t="shared" si="2434"/>
        <v>749.67149159246469</v>
      </c>
      <c r="H11984" s="5">
        <f t="shared" si="2435"/>
        <v>10049.154234852269</v>
      </c>
      <c r="I11984" s="5">
        <f t="shared" si="2436"/>
        <v>720</v>
      </c>
      <c r="J11984" s="5">
        <f t="shared" si="2437"/>
        <v>9329.1542348522689</v>
      </c>
      <c r="K11984" s="2">
        <f t="shared" si="2438"/>
        <v>186964.48324396301</v>
      </c>
      <c r="L11984" s="2">
        <f t="shared" si="2439"/>
        <v>212952</v>
      </c>
      <c r="M11984" s="2">
        <f t="shared" si="2440"/>
        <v>31680</v>
      </c>
      <c r="N11984" s="6">
        <f t="shared" si="2441"/>
        <v>0</v>
      </c>
      <c r="O11984" s="2">
        <f t="shared" si="2442"/>
        <v>-25692.483243963012</v>
      </c>
      <c r="P11984" s="2" t="str">
        <f t="shared" si="2443"/>
        <v/>
      </c>
    </row>
    <row r="11985" spans="1:16">
      <c r="A11985" s="6">
        <v>18</v>
      </c>
      <c r="B11985" s="6">
        <v>8</v>
      </c>
      <c r="C11985" s="6">
        <v>15</v>
      </c>
      <c r="D11985" s="6">
        <f t="shared" si="2431"/>
        <v>41</v>
      </c>
      <c r="E11985" s="5">
        <f t="shared" si="2432"/>
        <v>9007.0660478574246</v>
      </c>
      <c r="F11985" s="5">
        <f t="shared" si="2433"/>
        <v>292.41669540238024</v>
      </c>
      <c r="G11985" s="5">
        <f t="shared" si="2434"/>
        <v>813.25969846861108</v>
      </c>
      <c r="H11985" s="5">
        <f t="shared" si="2435"/>
        <v>10112.742441728416</v>
      </c>
      <c r="I11985" s="5">
        <f t="shared" si="2436"/>
        <v>720</v>
      </c>
      <c r="J11985" s="5">
        <f t="shared" si="2437"/>
        <v>9392.7424417284165</v>
      </c>
      <c r="K11985" s="2">
        <f t="shared" si="2438"/>
        <v>188068.44516889611</v>
      </c>
      <c r="L11985" s="2">
        <f t="shared" si="2439"/>
        <v>215652</v>
      </c>
      <c r="M11985" s="2">
        <f t="shared" si="2440"/>
        <v>32560</v>
      </c>
      <c r="N11985" s="6">
        <f t="shared" si="2441"/>
        <v>0</v>
      </c>
      <c r="O11985" s="2">
        <f t="shared" si="2442"/>
        <v>-24976.445168896113</v>
      </c>
      <c r="P11985" s="2" t="str">
        <f t="shared" si="2443"/>
        <v/>
      </c>
    </row>
    <row r="11986" spans="1:16">
      <c r="A11986" s="6">
        <v>18</v>
      </c>
      <c r="B11986" s="6">
        <v>8</v>
      </c>
      <c r="C11986" s="6">
        <v>16</v>
      </c>
      <c r="D11986" s="6">
        <f t="shared" si="2431"/>
        <v>42</v>
      </c>
      <c r="E11986" s="5">
        <f t="shared" si="2432"/>
        <v>9007.0660478574246</v>
      </c>
      <c r="F11986" s="5">
        <f t="shared" si="2433"/>
        <v>292.41669540238024</v>
      </c>
      <c r="G11986" s="5">
        <f t="shared" si="2434"/>
        <v>878.32047434610013</v>
      </c>
      <c r="H11986" s="5">
        <f t="shared" si="2435"/>
        <v>10177.803217605906</v>
      </c>
      <c r="I11986" s="5">
        <f t="shared" si="2436"/>
        <v>720</v>
      </c>
      <c r="J11986" s="5">
        <f t="shared" si="2437"/>
        <v>9457.803217605906</v>
      </c>
      <c r="K11986" s="2">
        <f t="shared" si="2438"/>
        <v>189197.97252788031</v>
      </c>
      <c r="L11986" s="2">
        <f t="shared" si="2439"/>
        <v>218352</v>
      </c>
      <c r="M11986" s="2">
        <f t="shared" si="2440"/>
        <v>33440</v>
      </c>
      <c r="N11986" s="6">
        <f t="shared" si="2441"/>
        <v>0</v>
      </c>
      <c r="O11986" s="2">
        <f t="shared" si="2442"/>
        <v>-24285.972527880309</v>
      </c>
      <c r="P11986" s="2" t="str">
        <f t="shared" si="2443"/>
        <v/>
      </c>
    </row>
    <row r="11987" spans="1:16">
      <c r="A11987" s="6">
        <v>18</v>
      </c>
      <c r="B11987" s="6">
        <v>8</v>
      </c>
      <c r="C11987" s="6">
        <v>17</v>
      </c>
      <c r="D11987" s="6">
        <f t="shared" si="2431"/>
        <v>43</v>
      </c>
      <c r="E11987" s="5">
        <f t="shared" si="2432"/>
        <v>9007.0660478574246</v>
      </c>
      <c r="F11987" s="5">
        <f t="shared" si="2433"/>
        <v>292.41669540238024</v>
      </c>
      <c r="G11987" s="5">
        <f t="shared" si="2434"/>
        <v>944.88069779264049</v>
      </c>
      <c r="H11987" s="5">
        <f t="shared" si="2435"/>
        <v>10244.363441052445</v>
      </c>
      <c r="I11987" s="5">
        <f t="shared" si="2436"/>
        <v>720</v>
      </c>
      <c r="J11987" s="5">
        <f t="shared" si="2437"/>
        <v>9524.3634410524446</v>
      </c>
      <c r="K11987" s="2">
        <f t="shared" si="2438"/>
        <v>190353.53196271605</v>
      </c>
      <c r="L11987" s="2">
        <f t="shared" si="2439"/>
        <v>221052</v>
      </c>
      <c r="M11987" s="2">
        <f t="shared" si="2440"/>
        <v>34320</v>
      </c>
      <c r="N11987" s="6">
        <f t="shared" si="2441"/>
        <v>0</v>
      </c>
      <c r="O11987" s="2">
        <f t="shared" si="2442"/>
        <v>-23621.53196271605</v>
      </c>
      <c r="P11987" s="2" t="str">
        <f t="shared" si="2443"/>
        <v/>
      </c>
    </row>
    <row r="11988" spans="1:16">
      <c r="A11988" s="6">
        <v>18</v>
      </c>
      <c r="B11988" s="6">
        <v>8</v>
      </c>
      <c r="C11988" s="6">
        <v>18</v>
      </c>
      <c r="D11988" s="6">
        <f t="shared" si="2431"/>
        <v>44</v>
      </c>
      <c r="E11988" s="5">
        <f t="shared" si="2432"/>
        <v>9007.0660478574246</v>
      </c>
      <c r="F11988" s="5">
        <f t="shared" si="2433"/>
        <v>292.41669540238024</v>
      </c>
      <c r="G11988" s="5">
        <f t="shared" si="2434"/>
        <v>1012.9676892512279</v>
      </c>
      <c r="H11988" s="5">
        <f t="shared" si="2435"/>
        <v>10312.450432511032</v>
      </c>
      <c r="I11988" s="5">
        <f t="shared" si="2436"/>
        <v>720</v>
      </c>
      <c r="J11988" s="5">
        <f t="shared" si="2437"/>
        <v>9592.450432511032</v>
      </c>
      <c r="K11988" s="2">
        <f t="shared" si="2438"/>
        <v>191535.59778664986</v>
      </c>
      <c r="L11988" s="2">
        <f t="shared" si="2439"/>
        <v>223752</v>
      </c>
      <c r="M11988" s="2">
        <f t="shared" si="2440"/>
        <v>35200</v>
      </c>
      <c r="N11988" s="6">
        <f t="shared" si="2441"/>
        <v>0</v>
      </c>
      <c r="O11988" s="2">
        <f t="shared" si="2442"/>
        <v>-22983.597786649858</v>
      </c>
      <c r="P11988" s="2" t="str">
        <f t="shared" si="2443"/>
        <v/>
      </c>
    </row>
    <row r="11989" spans="1:16">
      <c r="A11989" s="6">
        <v>18</v>
      </c>
      <c r="B11989" s="6">
        <v>8</v>
      </c>
      <c r="C11989" s="6">
        <v>19</v>
      </c>
      <c r="D11989" s="6">
        <f t="shared" si="2431"/>
        <v>45</v>
      </c>
      <c r="E11989" s="5">
        <f t="shared" si="2432"/>
        <v>9007.0660478574246</v>
      </c>
      <c r="F11989" s="5">
        <f t="shared" si="2433"/>
        <v>292.41669540238024</v>
      </c>
      <c r="G11989" s="5">
        <f t="shared" si="2434"/>
        <v>1082.6092178872495</v>
      </c>
      <c r="H11989" s="5">
        <f t="shared" si="2435"/>
        <v>10382.091961147054</v>
      </c>
      <c r="I11989" s="5">
        <f t="shared" si="2436"/>
        <v>720</v>
      </c>
      <c r="J11989" s="5">
        <f t="shared" si="2437"/>
        <v>9662.0919611470545</v>
      </c>
      <c r="K11989" s="2">
        <f t="shared" si="2438"/>
        <v>192744.65210324747</v>
      </c>
      <c r="L11989" s="2">
        <f t="shared" si="2439"/>
        <v>226452</v>
      </c>
      <c r="M11989" s="2">
        <f t="shared" si="2440"/>
        <v>36080</v>
      </c>
      <c r="N11989" s="6">
        <f t="shared" si="2441"/>
        <v>0</v>
      </c>
      <c r="O11989" s="2">
        <f t="shared" si="2442"/>
        <v>-22372.65210324747</v>
      </c>
      <c r="P11989" s="2" t="str">
        <f t="shared" si="2443"/>
        <v/>
      </c>
    </row>
    <row r="11990" spans="1:16">
      <c r="A11990" s="6">
        <v>18</v>
      </c>
      <c r="B11990" s="6">
        <v>8</v>
      </c>
      <c r="C11990" s="6">
        <v>20</v>
      </c>
      <c r="D11990" s="6">
        <f t="shared" si="2431"/>
        <v>46</v>
      </c>
      <c r="E11990" s="5">
        <f t="shared" si="2432"/>
        <v>9007.0660478574246</v>
      </c>
      <c r="F11990" s="5">
        <f t="shared" si="2433"/>
        <v>292.41669540238024</v>
      </c>
      <c r="G11990" s="5">
        <f t="shared" si="2434"/>
        <v>1153.8335085377266</v>
      </c>
      <c r="H11990" s="5">
        <f t="shared" si="2435"/>
        <v>10453.316251797532</v>
      </c>
      <c r="I11990" s="5">
        <f t="shared" si="2436"/>
        <v>720</v>
      </c>
      <c r="J11990" s="5">
        <f t="shared" si="2437"/>
        <v>9733.3162517975325</v>
      </c>
      <c r="K11990" s="2">
        <f t="shared" si="2438"/>
        <v>193981.18492704048</v>
      </c>
      <c r="L11990" s="2">
        <f t="shared" si="2439"/>
        <v>229152</v>
      </c>
      <c r="M11990" s="2">
        <f t="shared" si="2440"/>
        <v>36960</v>
      </c>
      <c r="N11990" s="6">
        <f t="shared" si="2441"/>
        <v>0</v>
      </c>
      <c r="O11990" s="2">
        <f t="shared" si="2442"/>
        <v>-21789.184927040478</v>
      </c>
      <c r="P11990" s="2" t="str">
        <f t="shared" si="2443"/>
        <v/>
      </c>
    </row>
    <row r="11991" spans="1:16">
      <c r="A11991" s="6">
        <v>18</v>
      </c>
      <c r="B11991" s="6">
        <v>8</v>
      </c>
      <c r="C11991" s="6">
        <v>21</v>
      </c>
      <c r="D11991" s="6">
        <f t="shared" si="2431"/>
        <v>47</v>
      </c>
      <c r="E11991" s="5">
        <f t="shared" si="2432"/>
        <v>9007.0660478574246</v>
      </c>
      <c r="F11991" s="5">
        <f t="shared" si="2433"/>
        <v>292.41669540238024</v>
      </c>
      <c r="G11991" s="5">
        <f t="shared" si="2434"/>
        <v>1226.6692487641703</v>
      </c>
      <c r="H11991" s="5">
        <f t="shared" si="2435"/>
        <v>10526.151992023975</v>
      </c>
      <c r="I11991" s="5">
        <f t="shared" si="2436"/>
        <v>720</v>
      </c>
      <c r="J11991" s="5">
        <f t="shared" si="2437"/>
        <v>9806.1519920239753</v>
      </c>
      <c r="K11991" s="2">
        <f t="shared" si="2438"/>
        <v>195245.69430597179</v>
      </c>
      <c r="L11991" s="2">
        <f t="shared" si="2439"/>
        <v>231852</v>
      </c>
      <c r="M11991" s="2">
        <f t="shared" si="2440"/>
        <v>37840</v>
      </c>
      <c r="N11991" s="6">
        <f t="shared" si="2441"/>
        <v>0</v>
      </c>
      <c r="O11991" s="2">
        <f t="shared" si="2442"/>
        <v>-21233.694305971789</v>
      </c>
      <c r="P11991" s="2" t="str">
        <f t="shared" si="2443"/>
        <v/>
      </c>
    </row>
    <row r="11992" spans="1:16">
      <c r="A11992" s="6">
        <v>18</v>
      </c>
      <c r="B11992" s="6">
        <v>8</v>
      </c>
      <c r="C11992" s="6">
        <v>22</v>
      </c>
      <c r="D11992" s="6">
        <f t="shared" si="2431"/>
        <v>48</v>
      </c>
      <c r="E11992" s="5">
        <f t="shared" si="2432"/>
        <v>9007.0660478574246</v>
      </c>
      <c r="F11992" s="5">
        <f t="shared" si="2433"/>
        <v>292.41669540238024</v>
      </c>
      <c r="G11992" s="5">
        <f t="shared" si="2434"/>
        <v>1301.1455960105666</v>
      </c>
      <c r="H11992" s="5">
        <f t="shared" si="2435"/>
        <v>10600.628339270372</v>
      </c>
      <c r="I11992" s="5">
        <f t="shared" si="2436"/>
        <v>720</v>
      </c>
      <c r="J11992" s="5">
        <f t="shared" si="2437"/>
        <v>9880.6283392703717</v>
      </c>
      <c r="K11992" s="2">
        <f t="shared" si="2438"/>
        <v>196538.68644566619</v>
      </c>
      <c r="L11992" s="2">
        <f t="shared" si="2439"/>
        <v>234552</v>
      </c>
      <c r="M11992" s="2">
        <f t="shared" si="2440"/>
        <v>38720</v>
      </c>
      <c r="N11992" s="6">
        <f t="shared" si="2441"/>
        <v>0</v>
      </c>
      <c r="O11992" s="2">
        <f t="shared" si="2442"/>
        <v>-20706.686445666186</v>
      </c>
      <c r="P11992" s="2" t="str">
        <f t="shared" si="2443"/>
        <v/>
      </c>
    </row>
    <row r="11993" spans="1:16">
      <c r="A11993" s="6">
        <v>18</v>
      </c>
      <c r="B11993" s="6">
        <v>8</v>
      </c>
      <c r="C11993" s="6">
        <v>23</v>
      </c>
      <c r="D11993" s="6">
        <f t="shared" si="2431"/>
        <v>49</v>
      </c>
      <c r="E11993" s="5">
        <f t="shared" si="2432"/>
        <v>9007.0660478574246</v>
      </c>
      <c r="F11993" s="5">
        <f t="shared" si="2433"/>
        <v>292.41669540238024</v>
      </c>
      <c r="G11993" s="5">
        <f t="shared" si="2434"/>
        <v>1377.292184868003</v>
      </c>
      <c r="H11993" s="5">
        <f t="shared" si="2435"/>
        <v>10676.774928127808</v>
      </c>
      <c r="I11993" s="5">
        <f t="shared" si="2436"/>
        <v>720</v>
      </c>
      <c r="J11993" s="5">
        <f t="shared" si="2437"/>
        <v>9956.7749281278084</v>
      </c>
      <c r="K11993" s="2">
        <f t="shared" si="2438"/>
        <v>197860.67583555222</v>
      </c>
      <c r="L11993" s="2">
        <f t="shared" si="2439"/>
        <v>237252</v>
      </c>
      <c r="M11993" s="2">
        <f t="shared" si="2440"/>
        <v>39600</v>
      </c>
      <c r="N11993" s="6">
        <f t="shared" si="2441"/>
        <v>0</v>
      </c>
      <c r="O11993" s="2">
        <f t="shared" si="2442"/>
        <v>-20208.675835552218</v>
      </c>
      <c r="P11993" s="2" t="str">
        <f t="shared" si="2443"/>
        <v/>
      </c>
    </row>
    <row r="11994" spans="1:16">
      <c r="A11994" s="6">
        <v>18</v>
      </c>
      <c r="B11994" s="6">
        <v>8</v>
      </c>
      <c r="C11994" s="6">
        <v>24</v>
      </c>
      <c r="D11994" s="6">
        <f t="shared" si="2431"/>
        <v>50</v>
      </c>
      <c r="E11994" s="5">
        <f t="shared" si="2432"/>
        <v>9007.0660478574246</v>
      </c>
      <c r="F11994" s="5">
        <f t="shared" si="2433"/>
        <v>292.41669540238024</v>
      </c>
      <c r="G11994" s="5">
        <f t="shared" si="2434"/>
        <v>1455.1391344474989</v>
      </c>
      <c r="H11994" s="5">
        <f t="shared" si="2435"/>
        <v>10754.621877707305</v>
      </c>
      <c r="I11994" s="5">
        <f t="shared" si="2436"/>
        <v>720</v>
      </c>
      <c r="J11994" s="5">
        <f t="shared" si="2437"/>
        <v>10034.621877707305</v>
      </c>
      <c r="K11994" s="2">
        <f t="shared" si="2438"/>
        <v>199212.18537686291</v>
      </c>
      <c r="L11994" s="2">
        <f t="shared" si="2439"/>
        <v>239952</v>
      </c>
      <c r="M11994" s="2">
        <f t="shared" si="2440"/>
        <v>40480</v>
      </c>
      <c r="N11994" s="6">
        <f t="shared" si="2441"/>
        <v>0</v>
      </c>
      <c r="O11994" s="2">
        <f t="shared" si="2442"/>
        <v>-19740.185376862908</v>
      </c>
      <c r="P11994" s="2" t="str">
        <f t="shared" si="2443"/>
        <v/>
      </c>
    </row>
    <row r="11995" spans="1:16">
      <c r="A11995" s="6">
        <v>18</v>
      </c>
      <c r="B11995" s="6">
        <v>8</v>
      </c>
      <c r="C11995" s="6">
        <v>25</v>
      </c>
      <c r="D11995" s="6">
        <f t="shared" si="2431"/>
        <v>51</v>
      </c>
      <c r="E11995" s="5">
        <f t="shared" si="2432"/>
        <v>9007.0660478574246</v>
      </c>
      <c r="F11995" s="5">
        <f t="shared" si="2433"/>
        <v>292.41669540238024</v>
      </c>
      <c r="G11995" s="5">
        <f t="shared" si="2434"/>
        <v>1534.7170558625965</v>
      </c>
      <c r="H11995" s="5">
        <f t="shared" si="2435"/>
        <v>10834.199799122402</v>
      </c>
      <c r="I11995" s="5">
        <f t="shared" si="2436"/>
        <v>720</v>
      </c>
      <c r="J11995" s="5">
        <f t="shared" si="2437"/>
        <v>10114.199799122402</v>
      </c>
      <c r="K11995" s="2">
        <f t="shared" si="2438"/>
        <v>200593.74651254169</v>
      </c>
      <c r="L11995" s="2">
        <f t="shared" si="2439"/>
        <v>242652</v>
      </c>
      <c r="M11995" s="2">
        <f t="shared" si="2440"/>
        <v>41360</v>
      </c>
      <c r="N11995" s="6">
        <f t="shared" si="2441"/>
        <v>0</v>
      </c>
      <c r="O11995" s="2">
        <f t="shared" si="2442"/>
        <v>-19301.746512541693</v>
      </c>
      <c r="P11995" s="2" t="str">
        <f t="shared" si="2443"/>
        <v/>
      </c>
    </row>
    <row r="11996" spans="1:16">
      <c r="A11996" s="6">
        <v>18</v>
      </c>
      <c r="B11996" s="6">
        <v>8</v>
      </c>
      <c r="C11996" s="6">
        <v>26</v>
      </c>
      <c r="D11996" s="6">
        <f t="shared" si="2431"/>
        <v>52</v>
      </c>
      <c r="E11996" s="5">
        <f t="shared" si="2432"/>
        <v>9007.0660478574246</v>
      </c>
      <c r="F11996" s="5">
        <f t="shared" si="2433"/>
        <v>292.41669540238024</v>
      </c>
      <c r="G11996" s="5">
        <f t="shared" si="2434"/>
        <v>1616.0570598233144</v>
      </c>
      <c r="H11996" s="5">
        <f t="shared" si="2435"/>
        <v>10915.53980308312</v>
      </c>
      <c r="I11996" s="5">
        <f t="shared" si="2436"/>
        <v>720</v>
      </c>
      <c r="J11996" s="5">
        <f t="shared" si="2437"/>
        <v>10195.53980308312</v>
      </c>
      <c r="K11996" s="2">
        <f t="shared" si="2438"/>
        <v>202005.89935908193</v>
      </c>
      <c r="L11996" s="2">
        <f t="shared" si="2439"/>
        <v>245352</v>
      </c>
      <c r="M11996" s="2">
        <f t="shared" si="2440"/>
        <v>42240</v>
      </c>
      <c r="N11996" s="6">
        <f t="shared" si="2441"/>
        <v>0</v>
      </c>
      <c r="O11996" s="2">
        <f t="shared" si="2442"/>
        <v>-18893.89935908193</v>
      </c>
      <c r="P11996" s="2" t="str">
        <f t="shared" si="2443"/>
        <v/>
      </c>
    </row>
    <row r="11997" spans="1:16">
      <c r="A11997" s="6">
        <v>18</v>
      </c>
      <c r="B11997" s="6">
        <v>8</v>
      </c>
      <c r="C11997" s="6">
        <v>27</v>
      </c>
      <c r="D11997" s="6">
        <f t="shared" si="2431"/>
        <v>53</v>
      </c>
      <c r="E11997" s="5">
        <f t="shared" si="2432"/>
        <v>9007.0660478574246</v>
      </c>
      <c r="F11997" s="5">
        <f t="shared" si="2433"/>
        <v>292.41669540238024</v>
      </c>
      <c r="G11997" s="5">
        <f t="shared" si="2434"/>
        <v>1699.1907643430709</v>
      </c>
      <c r="H11997" s="5">
        <f t="shared" si="2435"/>
        <v>10998.673507602876</v>
      </c>
      <c r="I11997" s="5">
        <f t="shared" si="2436"/>
        <v>720</v>
      </c>
      <c r="J11997" s="5">
        <f t="shared" si="2437"/>
        <v>10278.673507602876</v>
      </c>
      <c r="K11997" s="2">
        <f t="shared" si="2438"/>
        <v>203449.19284032771</v>
      </c>
      <c r="L11997" s="2">
        <f t="shared" si="2439"/>
        <v>248052</v>
      </c>
      <c r="M11997" s="2">
        <f t="shared" si="2440"/>
        <v>43120</v>
      </c>
      <c r="N11997" s="6">
        <f t="shared" si="2441"/>
        <v>0</v>
      </c>
      <c r="O11997" s="2">
        <f t="shared" si="2442"/>
        <v>-18517.192840327712</v>
      </c>
      <c r="P11997" s="2" t="str">
        <f t="shared" si="2443"/>
        <v/>
      </c>
    </row>
    <row r="11998" spans="1:16">
      <c r="A11998" s="6">
        <v>18</v>
      </c>
      <c r="B11998" s="6">
        <v>8</v>
      </c>
      <c r="C11998" s="6">
        <v>28</v>
      </c>
      <c r="D11998" s="6">
        <f t="shared" si="2431"/>
        <v>54</v>
      </c>
      <c r="E11998" s="5">
        <f t="shared" si="2432"/>
        <v>9007.0660478574246</v>
      </c>
      <c r="F11998" s="5">
        <f t="shared" si="2433"/>
        <v>292.41669540238024</v>
      </c>
      <c r="G11998" s="5">
        <f t="shared" si="2434"/>
        <v>1784.1503025602246</v>
      </c>
      <c r="H11998" s="5">
        <f t="shared" si="2435"/>
        <v>11083.63304582003</v>
      </c>
      <c r="I11998" s="5">
        <f t="shared" si="2436"/>
        <v>720</v>
      </c>
      <c r="J11998" s="5">
        <f t="shared" si="2437"/>
        <v>10363.63304582003</v>
      </c>
      <c r="K11998" s="2">
        <f t="shared" si="2438"/>
        <v>204924.1848232644</v>
      </c>
      <c r="L11998" s="2">
        <f t="shared" si="2439"/>
        <v>250752</v>
      </c>
      <c r="M11998" s="2">
        <f t="shared" si="2440"/>
        <v>44000</v>
      </c>
      <c r="N11998" s="6">
        <f t="shared" si="2441"/>
        <v>0</v>
      </c>
      <c r="O11998" s="2">
        <f t="shared" si="2442"/>
        <v>-18172.184823264397</v>
      </c>
      <c r="P11998" s="2" t="str">
        <f t="shared" si="2443"/>
        <v/>
      </c>
    </row>
    <row r="11999" spans="1:16">
      <c r="A11999" s="6">
        <v>18</v>
      </c>
      <c r="B11999" s="6">
        <v>8</v>
      </c>
      <c r="C11999" s="6">
        <v>29</v>
      </c>
      <c r="D11999" s="6">
        <f t="shared" si="2431"/>
        <v>55</v>
      </c>
      <c r="E11999" s="5">
        <f t="shared" si="2432"/>
        <v>9007.0660478574246</v>
      </c>
      <c r="F11999" s="5">
        <f t="shared" si="2433"/>
        <v>292.41669540238024</v>
      </c>
      <c r="G11999" s="5">
        <f t="shared" si="2434"/>
        <v>1870.9683306758782</v>
      </c>
      <c r="H11999" s="5">
        <f t="shared" si="2435"/>
        <v>11170.451073935683</v>
      </c>
      <c r="I11999" s="5">
        <f t="shared" si="2436"/>
        <v>720</v>
      </c>
      <c r="J11999" s="5">
        <f t="shared" si="2437"/>
        <v>10450.451073935683</v>
      </c>
      <c r="K11999" s="2">
        <f t="shared" si="2438"/>
        <v>206431.44225582783</v>
      </c>
      <c r="L11999" s="2">
        <f t="shared" si="2439"/>
        <v>253452</v>
      </c>
      <c r="M11999" s="2">
        <f t="shared" si="2440"/>
        <v>44880</v>
      </c>
      <c r="N11999" s="6">
        <f t="shared" si="2441"/>
        <v>0</v>
      </c>
      <c r="O11999" s="2">
        <f t="shared" si="2442"/>
        <v>-17859.442255827831</v>
      </c>
      <c r="P11999" s="2" t="str">
        <f t="shared" si="2443"/>
        <v/>
      </c>
    </row>
    <row r="12000" spans="1:16">
      <c r="A12000" s="6">
        <v>18</v>
      </c>
      <c r="B12000" s="6">
        <v>8</v>
      </c>
      <c r="C12000" s="6">
        <v>30</v>
      </c>
      <c r="D12000" s="6">
        <f t="shared" si="2431"/>
        <v>56</v>
      </c>
      <c r="E12000" s="5">
        <f t="shared" si="2432"/>
        <v>9007.0660478574246</v>
      </c>
      <c r="F12000" s="5">
        <f t="shared" si="2433"/>
        <v>292.41669540238024</v>
      </c>
      <c r="G12000" s="5">
        <f t="shared" si="2434"/>
        <v>1959.6780360096488</v>
      </c>
      <c r="H12000" s="5">
        <f t="shared" si="2435"/>
        <v>11259.160779269454</v>
      </c>
      <c r="I12000" s="5">
        <f t="shared" si="2436"/>
        <v>720</v>
      </c>
      <c r="J12000" s="5">
        <f t="shared" si="2437"/>
        <v>10539.160779269454</v>
      </c>
      <c r="K12000" s="2">
        <f t="shared" si="2438"/>
        <v>207971.54130676136</v>
      </c>
      <c r="L12000" s="2">
        <f t="shared" si="2439"/>
        <v>256152</v>
      </c>
      <c r="M12000" s="2">
        <f t="shared" si="2440"/>
        <v>45760</v>
      </c>
      <c r="N12000" s="6">
        <f t="shared" si="2441"/>
        <v>0</v>
      </c>
      <c r="O12000" s="2">
        <f t="shared" si="2442"/>
        <v>-17579.541306761355</v>
      </c>
      <c r="P12000" s="2" t="str">
        <f t="shared" si="2443"/>
        <v/>
      </c>
    </row>
    <row r="12001" spans="1:16">
      <c r="A12001" s="6">
        <v>18</v>
      </c>
      <c r="B12001" s="6">
        <v>9</v>
      </c>
      <c r="C12001" s="6">
        <v>0</v>
      </c>
      <c r="D12001" s="6">
        <f t="shared" si="2431"/>
        <v>27</v>
      </c>
      <c r="E12001" s="5">
        <f t="shared" si="2432"/>
        <v>9007.0660478574246</v>
      </c>
      <c r="F12001" s="5">
        <f t="shared" si="2433"/>
        <v>337.19300188586965</v>
      </c>
      <c r="G12001" s="5">
        <f t="shared" si="2434"/>
        <v>0</v>
      </c>
      <c r="H12001" s="5">
        <f t="shared" si="2435"/>
        <v>9344.2590497432939</v>
      </c>
      <c r="I12001" s="5">
        <f t="shared" si="2436"/>
        <v>720</v>
      </c>
      <c r="J12001" s="5">
        <f t="shared" si="2437"/>
        <v>8624.2590497432939</v>
      </c>
      <c r="K12001" s="2">
        <f t="shared" si="2438"/>
        <v>174726.71961359883</v>
      </c>
      <c r="L12001" s="2">
        <f t="shared" si="2439"/>
        <v>177246</v>
      </c>
      <c r="M12001" s="2">
        <f t="shared" si="2440"/>
        <v>19800</v>
      </c>
      <c r="N12001" s="6">
        <f t="shared" si="2441"/>
        <v>0</v>
      </c>
      <c r="O12001" s="2">
        <f t="shared" si="2442"/>
        <v>-37280.719613598834</v>
      </c>
      <c r="P12001" s="2" t="str">
        <f t="shared" si="2443"/>
        <v/>
      </c>
    </row>
    <row r="12002" spans="1:16">
      <c r="A12002" s="6">
        <v>18</v>
      </c>
      <c r="B12002" s="6">
        <v>9</v>
      </c>
      <c r="C12002" s="6">
        <v>1</v>
      </c>
      <c r="D12002" s="6">
        <f t="shared" si="2431"/>
        <v>28</v>
      </c>
      <c r="E12002" s="5">
        <f t="shared" si="2432"/>
        <v>9007.0660478574246</v>
      </c>
      <c r="F12002" s="5">
        <f t="shared" si="2433"/>
        <v>337.19300188586965</v>
      </c>
      <c r="G12002" s="5">
        <f t="shared" si="2434"/>
        <v>45.5625</v>
      </c>
      <c r="H12002" s="5">
        <f t="shared" si="2435"/>
        <v>9389.8215497432939</v>
      </c>
      <c r="I12002" s="5">
        <f t="shared" si="2436"/>
        <v>720</v>
      </c>
      <c r="J12002" s="5">
        <f t="shared" si="2437"/>
        <v>8669.8215497432939</v>
      </c>
      <c r="K12002" s="2">
        <f t="shared" si="2438"/>
        <v>175517.73523859883</v>
      </c>
      <c r="L12002" s="2">
        <f t="shared" si="2439"/>
        <v>179946</v>
      </c>
      <c r="M12002" s="2">
        <f t="shared" si="2440"/>
        <v>20680</v>
      </c>
      <c r="N12002" s="6">
        <f t="shared" si="2441"/>
        <v>0</v>
      </c>
      <c r="O12002" s="2">
        <f t="shared" si="2442"/>
        <v>-36251.735238598834</v>
      </c>
      <c r="P12002" s="2" t="str">
        <f t="shared" si="2443"/>
        <v/>
      </c>
    </row>
    <row r="12003" spans="1:16">
      <c r="A12003" s="6">
        <v>18</v>
      </c>
      <c r="B12003" s="6">
        <v>9</v>
      </c>
      <c r="C12003" s="6">
        <v>2</v>
      </c>
      <c r="D12003" s="6">
        <f t="shared" si="2431"/>
        <v>29</v>
      </c>
      <c r="E12003" s="5">
        <f t="shared" si="2432"/>
        <v>9007.0660478574246</v>
      </c>
      <c r="F12003" s="5">
        <f t="shared" si="2433"/>
        <v>337.19300188586965</v>
      </c>
      <c r="G12003" s="5">
        <f t="shared" si="2434"/>
        <v>92.264062499999994</v>
      </c>
      <c r="H12003" s="5">
        <f t="shared" si="2435"/>
        <v>9436.5231122432942</v>
      </c>
      <c r="I12003" s="5">
        <f t="shared" si="2436"/>
        <v>720</v>
      </c>
      <c r="J12003" s="5">
        <f t="shared" si="2437"/>
        <v>8716.5231122432942</v>
      </c>
      <c r="K12003" s="2">
        <f t="shared" si="2438"/>
        <v>176328.52625422386</v>
      </c>
      <c r="L12003" s="2">
        <f t="shared" si="2439"/>
        <v>182646</v>
      </c>
      <c r="M12003" s="2">
        <f t="shared" si="2440"/>
        <v>21560</v>
      </c>
      <c r="N12003" s="6">
        <f t="shared" si="2441"/>
        <v>0</v>
      </c>
      <c r="O12003" s="2">
        <f t="shared" si="2442"/>
        <v>-35242.526254223863</v>
      </c>
      <c r="P12003" s="2" t="str">
        <f t="shared" si="2443"/>
        <v/>
      </c>
    </row>
    <row r="12004" spans="1:16">
      <c r="A12004" s="6">
        <v>18</v>
      </c>
      <c r="B12004" s="6">
        <v>9</v>
      </c>
      <c r="C12004" s="6">
        <v>3</v>
      </c>
      <c r="D12004" s="6">
        <f t="shared" si="2431"/>
        <v>30</v>
      </c>
      <c r="E12004" s="5">
        <f t="shared" si="2432"/>
        <v>9007.0660478574246</v>
      </c>
      <c r="F12004" s="5">
        <f t="shared" si="2433"/>
        <v>337.19300188586965</v>
      </c>
      <c r="G12004" s="5">
        <f t="shared" si="2434"/>
        <v>140.12604492187498</v>
      </c>
      <c r="H12004" s="5">
        <f t="shared" si="2435"/>
        <v>9484.3850946651692</v>
      </c>
      <c r="I12004" s="5">
        <f t="shared" si="2436"/>
        <v>720</v>
      </c>
      <c r="J12004" s="5">
        <f t="shared" si="2437"/>
        <v>8764.3850946651692</v>
      </c>
      <c r="K12004" s="2">
        <f t="shared" si="2438"/>
        <v>177159.46344904808</v>
      </c>
      <c r="L12004" s="2">
        <f t="shared" si="2439"/>
        <v>185346</v>
      </c>
      <c r="M12004" s="2">
        <f t="shared" si="2440"/>
        <v>22440</v>
      </c>
      <c r="N12004" s="6">
        <f t="shared" si="2441"/>
        <v>0</v>
      </c>
      <c r="O12004" s="2">
        <f t="shared" si="2442"/>
        <v>-34253.463449048082</v>
      </c>
      <c r="P12004" s="2" t="str">
        <f t="shared" si="2443"/>
        <v/>
      </c>
    </row>
    <row r="12005" spans="1:16">
      <c r="A12005" s="6">
        <v>18</v>
      </c>
      <c r="B12005" s="6">
        <v>9</v>
      </c>
      <c r="C12005" s="6">
        <v>4</v>
      </c>
      <c r="D12005" s="6">
        <f t="shared" si="2431"/>
        <v>31</v>
      </c>
      <c r="E12005" s="5">
        <f t="shared" si="2432"/>
        <v>9007.0660478574246</v>
      </c>
      <c r="F12005" s="5">
        <f t="shared" si="2433"/>
        <v>337.19300188586965</v>
      </c>
      <c r="G12005" s="5">
        <f t="shared" si="2434"/>
        <v>189.17016064453125</v>
      </c>
      <c r="H12005" s="5">
        <f t="shared" si="2435"/>
        <v>9533.4292103878252</v>
      </c>
      <c r="I12005" s="5">
        <f t="shared" si="2436"/>
        <v>720</v>
      </c>
      <c r="J12005" s="5">
        <f t="shared" si="2437"/>
        <v>8813.4292103878252</v>
      </c>
      <c r="K12005" s="2">
        <f t="shared" si="2438"/>
        <v>178010.92379145531</v>
      </c>
      <c r="L12005" s="2">
        <f t="shared" si="2439"/>
        <v>188046</v>
      </c>
      <c r="M12005" s="2">
        <f t="shared" si="2440"/>
        <v>23320</v>
      </c>
      <c r="N12005" s="6">
        <f t="shared" si="2441"/>
        <v>0</v>
      </c>
      <c r="O12005" s="2">
        <f t="shared" si="2442"/>
        <v>-33284.923791455309</v>
      </c>
      <c r="P12005" s="2" t="str">
        <f t="shared" si="2443"/>
        <v/>
      </c>
    </row>
    <row r="12006" spans="1:16">
      <c r="A12006" s="6">
        <v>18</v>
      </c>
      <c r="B12006" s="6">
        <v>9</v>
      </c>
      <c r="C12006" s="6">
        <v>5</v>
      </c>
      <c r="D12006" s="6">
        <f t="shared" si="2431"/>
        <v>32</v>
      </c>
      <c r="E12006" s="5">
        <f t="shared" si="2432"/>
        <v>9007.0660478574246</v>
      </c>
      <c r="F12006" s="5">
        <f t="shared" si="2433"/>
        <v>337.19300188586965</v>
      </c>
      <c r="G12006" s="5">
        <f t="shared" si="2434"/>
        <v>239.41848456573481</v>
      </c>
      <c r="H12006" s="5">
        <f t="shared" si="2435"/>
        <v>9583.6775343090285</v>
      </c>
      <c r="I12006" s="5">
        <f t="shared" si="2436"/>
        <v>720</v>
      </c>
      <c r="J12006" s="5">
        <f t="shared" si="2437"/>
        <v>8863.6775343090285</v>
      </c>
      <c r="K12006" s="2">
        <f t="shared" si="2438"/>
        <v>178883.2905261984</v>
      </c>
      <c r="L12006" s="2">
        <f t="shared" si="2439"/>
        <v>190746</v>
      </c>
      <c r="M12006" s="2">
        <f t="shared" si="2440"/>
        <v>24200</v>
      </c>
      <c r="N12006" s="6">
        <f t="shared" si="2441"/>
        <v>0</v>
      </c>
      <c r="O12006" s="2">
        <f t="shared" si="2442"/>
        <v>-32337.290526198398</v>
      </c>
      <c r="P12006" s="2" t="str">
        <f t="shared" si="2443"/>
        <v/>
      </c>
    </row>
    <row r="12007" spans="1:16">
      <c r="A12007" s="6">
        <v>18</v>
      </c>
      <c r="B12007" s="6">
        <v>9</v>
      </c>
      <c r="C12007" s="6">
        <v>6</v>
      </c>
      <c r="D12007" s="6">
        <f t="shared" si="2431"/>
        <v>33</v>
      </c>
      <c r="E12007" s="5">
        <f t="shared" si="2432"/>
        <v>9007.0660478574246</v>
      </c>
      <c r="F12007" s="5">
        <f t="shared" si="2433"/>
        <v>337.19300188586965</v>
      </c>
      <c r="G12007" s="5">
        <f t="shared" si="2434"/>
        <v>290.89345874736784</v>
      </c>
      <c r="H12007" s="5">
        <f t="shared" si="2435"/>
        <v>9635.1525084906625</v>
      </c>
      <c r="I12007" s="5">
        <f t="shared" si="2436"/>
        <v>720</v>
      </c>
      <c r="J12007" s="5">
        <f t="shared" si="2437"/>
        <v>8915.1525084906625</v>
      </c>
      <c r="K12007" s="2">
        <f t="shared" si="2438"/>
        <v>179776.95327240732</v>
      </c>
      <c r="L12007" s="2">
        <f t="shared" si="2439"/>
        <v>193446</v>
      </c>
      <c r="M12007" s="2">
        <f t="shared" si="2440"/>
        <v>25080</v>
      </c>
      <c r="N12007" s="6">
        <f t="shared" si="2441"/>
        <v>0</v>
      </c>
      <c r="O12007" s="2">
        <f t="shared" si="2442"/>
        <v>-31410.953272407321</v>
      </c>
      <c r="P12007" s="2" t="str">
        <f t="shared" si="2443"/>
        <v/>
      </c>
    </row>
    <row r="12008" spans="1:16">
      <c r="A12008" s="6">
        <v>18</v>
      </c>
      <c r="B12008" s="6">
        <v>9</v>
      </c>
      <c r="C12008" s="6">
        <v>7</v>
      </c>
      <c r="D12008" s="6">
        <f t="shared" si="2431"/>
        <v>34</v>
      </c>
      <c r="E12008" s="5">
        <f t="shared" si="2432"/>
        <v>9007.0660478574246</v>
      </c>
      <c r="F12008" s="5">
        <f t="shared" si="2433"/>
        <v>337.19300188586965</v>
      </c>
      <c r="G12008" s="5">
        <f t="shared" si="2434"/>
        <v>343.61789814532818</v>
      </c>
      <c r="H12008" s="5">
        <f t="shared" si="2435"/>
        <v>9687.8769478886225</v>
      </c>
      <c r="I12008" s="5">
        <f t="shared" si="2436"/>
        <v>720</v>
      </c>
      <c r="J12008" s="5">
        <f t="shared" si="2437"/>
        <v>8967.8769478886225</v>
      </c>
      <c r="K12008" s="2">
        <f t="shared" si="2438"/>
        <v>180692.30812306635</v>
      </c>
      <c r="L12008" s="2">
        <f t="shared" si="2439"/>
        <v>196146</v>
      </c>
      <c r="M12008" s="2">
        <f t="shared" si="2440"/>
        <v>25960</v>
      </c>
      <c r="N12008" s="6">
        <f t="shared" si="2441"/>
        <v>0</v>
      </c>
      <c r="O12008" s="2">
        <f t="shared" si="2442"/>
        <v>-30506.308123066352</v>
      </c>
      <c r="P12008" s="2" t="str">
        <f t="shared" si="2443"/>
        <v/>
      </c>
    </row>
    <row r="12009" spans="1:16">
      <c r="A12009" s="6">
        <v>18</v>
      </c>
      <c r="B12009" s="6">
        <v>9</v>
      </c>
      <c r="C12009" s="6">
        <v>8</v>
      </c>
      <c r="D12009" s="6">
        <f t="shared" si="2431"/>
        <v>35</v>
      </c>
      <c r="E12009" s="5">
        <f t="shared" si="2432"/>
        <v>9007.0660478574246</v>
      </c>
      <c r="F12009" s="5">
        <f t="shared" si="2433"/>
        <v>337.19300188586965</v>
      </c>
      <c r="G12009" s="5">
        <f t="shared" si="2434"/>
        <v>397.61499642530839</v>
      </c>
      <c r="H12009" s="5">
        <f t="shared" si="2435"/>
        <v>9741.8740461686029</v>
      </c>
      <c r="I12009" s="5">
        <f t="shared" si="2436"/>
        <v>720</v>
      </c>
      <c r="J12009" s="5">
        <f t="shared" si="2437"/>
        <v>9021.8740461686029</v>
      </c>
      <c r="K12009" s="2">
        <f t="shared" si="2438"/>
        <v>181629.7577459827</v>
      </c>
      <c r="L12009" s="2">
        <f t="shared" si="2439"/>
        <v>198846</v>
      </c>
      <c r="M12009" s="2">
        <f t="shared" si="2440"/>
        <v>26840</v>
      </c>
      <c r="N12009" s="6">
        <f t="shared" si="2441"/>
        <v>0</v>
      </c>
      <c r="O12009" s="2">
        <f t="shared" si="2442"/>
        <v>-29623.757745982701</v>
      </c>
      <c r="P12009" s="2" t="str">
        <f t="shared" si="2443"/>
        <v/>
      </c>
    </row>
    <row r="12010" spans="1:16">
      <c r="A12010" s="6">
        <v>18</v>
      </c>
      <c r="B12010" s="6">
        <v>9</v>
      </c>
      <c r="C12010" s="6">
        <v>9</v>
      </c>
      <c r="D12010" s="6">
        <f t="shared" si="2431"/>
        <v>36</v>
      </c>
      <c r="E12010" s="5">
        <f t="shared" si="2432"/>
        <v>9007.0660478574246</v>
      </c>
      <c r="F12010" s="5">
        <f t="shared" si="2433"/>
        <v>337.19300188586965</v>
      </c>
      <c r="G12010" s="5">
        <f t="shared" si="2434"/>
        <v>452.90833186570285</v>
      </c>
      <c r="H12010" s="5">
        <f t="shared" si="2435"/>
        <v>9797.1673816089969</v>
      </c>
      <c r="I12010" s="5">
        <f t="shared" si="2436"/>
        <v>720</v>
      </c>
      <c r="J12010" s="5">
        <f t="shared" si="2437"/>
        <v>9077.1673816089969</v>
      </c>
      <c r="K12010" s="2">
        <f t="shared" si="2438"/>
        <v>182589.7114862673</v>
      </c>
      <c r="L12010" s="2">
        <f t="shared" si="2439"/>
        <v>201546</v>
      </c>
      <c r="M12010" s="2">
        <f t="shared" si="2440"/>
        <v>27720</v>
      </c>
      <c r="N12010" s="6">
        <f t="shared" si="2441"/>
        <v>0</v>
      </c>
      <c r="O12010" s="2">
        <f t="shared" si="2442"/>
        <v>-28763.711486267304</v>
      </c>
      <c r="P12010" s="2" t="str">
        <f t="shared" si="2443"/>
        <v/>
      </c>
    </row>
    <row r="12011" spans="1:16">
      <c r="A12011" s="6">
        <v>18</v>
      </c>
      <c r="B12011" s="6">
        <v>9</v>
      </c>
      <c r="C12011" s="6">
        <v>10</v>
      </c>
      <c r="D12011" s="6">
        <f t="shared" si="2431"/>
        <v>37</v>
      </c>
      <c r="E12011" s="5">
        <f t="shared" si="2432"/>
        <v>9007.0660478574246</v>
      </c>
      <c r="F12011" s="5">
        <f t="shared" si="2433"/>
        <v>337.19300188586965</v>
      </c>
      <c r="G12011" s="5">
        <f t="shared" si="2434"/>
        <v>509.52187334891573</v>
      </c>
      <c r="H12011" s="5">
        <f t="shared" si="2435"/>
        <v>9853.7809230922103</v>
      </c>
      <c r="I12011" s="5">
        <f t="shared" si="2436"/>
        <v>720</v>
      </c>
      <c r="J12011" s="5">
        <f t="shared" si="2437"/>
        <v>9133.7809230922103</v>
      </c>
      <c r="K12011" s="2">
        <f t="shared" si="2438"/>
        <v>183572.58547035087</v>
      </c>
      <c r="L12011" s="2">
        <f t="shared" si="2439"/>
        <v>204246</v>
      </c>
      <c r="M12011" s="2">
        <f t="shared" si="2440"/>
        <v>28600</v>
      </c>
      <c r="N12011" s="6">
        <f t="shared" si="2441"/>
        <v>0</v>
      </c>
      <c r="O12011" s="2">
        <f t="shared" si="2442"/>
        <v>-27926.585470350867</v>
      </c>
      <c r="P12011" s="2" t="str">
        <f t="shared" si="2443"/>
        <v/>
      </c>
    </row>
    <row r="12012" spans="1:16">
      <c r="A12012" s="6">
        <v>18</v>
      </c>
      <c r="B12012" s="6">
        <v>9</v>
      </c>
      <c r="C12012" s="6">
        <v>11</v>
      </c>
      <c r="D12012" s="6">
        <f t="shared" si="2431"/>
        <v>38</v>
      </c>
      <c r="E12012" s="5">
        <f t="shared" si="2432"/>
        <v>9007.0660478574246</v>
      </c>
      <c r="F12012" s="5">
        <f t="shared" si="2433"/>
        <v>337.19300188586965</v>
      </c>
      <c r="G12012" s="5">
        <f t="shared" si="2434"/>
        <v>567.47998644235474</v>
      </c>
      <c r="H12012" s="5">
        <f t="shared" si="2435"/>
        <v>9911.7390361856487</v>
      </c>
      <c r="I12012" s="5">
        <f t="shared" si="2436"/>
        <v>720</v>
      </c>
      <c r="J12012" s="5">
        <f t="shared" si="2437"/>
        <v>9191.7390361856487</v>
      </c>
      <c r="K12012" s="2">
        <f t="shared" si="2438"/>
        <v>184578.8027115564</v>
      </c>
      <c r="L12012" s="2">
        <f t="shared" si="2439"/>
        <v>206946</v>
      </c>
      <c r="M12012" s="2">
        <f t="shared" si="2440"/>
        <v>29480</v>
      </c>
      <c r="N12012" s="6">
        <f t="shared" si="2441"/>
        <v>0</v>
      </c>
      <c r="O12012" s="2">
        <f t="shared" si="2442"/>
        <v>-27112.802711556404</v>
      </c>
      <c r="P12012" s="2" t="str">
        <f t="shared" si="2443"/>
        <v/>
      </c>
    </row>
    <row r="12013" spans="1:16">
      <c r="A12013" s="6">
        <v>18</v>
      </c>
      <c r="B12013" s="6">
        <v>9</v>
      </c>
      <c r="C12013" s="6">
        <v>12</v>
      </c>
      <c r="D12013" s="6">
        <f t="shared" si="2431"/>
        <v>39</v>
      </c>
      <c r="E12013" s="5">
        <f t="shared" si="2432"/>
        <v>9007.0660478574246</v>
      </c>
      <c r="F12013" s="5">
        <f t="shared" si="2433"/>
        <v>337.19300188586965</v>
      </c>
      <c r="G12013" s="5">
        <f t="shared" si="2434"/>
        <v>626.80743957041921</v>
      </c>
      <c r="H12013" s="5">
        <f t="shared" si="2435"/>
        <v>9971.0664893137127</v>
      </c>
      <c r="I12013" s="5">
        <f t="shared" si="2436"/>
        <v>720</v>
      </c>
      <c r="J12013" s="5">
        <f t="shared" si="2437"/>
        <v>9251.0664893137127</v>
      </c>
      <c r="K12013" s="2">
        <f t="shared" si="2438"/>
        <v>185608.79321725195</v>
      </c>
      <c r="L12013" s="2">
        <f t="shared" si="2439"/>
        <v>209646</v>
      </c>
      <c r="M12013" s="2">
        <f t="shared" si="2440"/>
        <v>30360</v>
      </c>
      <c r="N12013" s="6">
        <f t="shared" si="2441"/>
        <v>0</v>
      </c>
      <c r="O12013" s="2">
        <f t="shared" si="2442"/>
        <v>-26322.79321725195</v>
      </c>
      <c r="P12013" s="2" t="str">
        <f t="shared" si="2443"/>
        <v/>
      </c>
    </row>
    <row r="12014" spans="1:16">
      <c r="A12014" s="6">
        <v>18</v>
      </c>
      <c r="B12014" s="6">
        <v>9</v>
      </c>
      <c r="C12014" s="6">
        <v>13</v>
      </c>
      <c r="D12014" s="6">
        <f t="shared" si="2431"/>
        <v>40</v>
      </c>
      <c r="E12014" s="5">
        <f t="shared" si="2432"/>
        <v>9007.0660478574246</v>
      </c>
      <c r="F12014" s="5">
        <f t="shared" si="2433"/>
        <v>337.19300188586965</v>
      </c>
      <c r="G12014" s="5">
        <f t="shared" si="2434"/>
        <v>687.52941027880343</v>
      </c>
      <c r="H12014" s="5">
        <f t="shared" si="2435"/>
        <v>10031.788460022097</v>
      </c>
      <c r="I12014" s="5">
        <f t="shared" si="2436"/>
        <v>720</v>
      </c>
      <c r="J12014" s="5">
        <f t="shared" si="2437"/>
        <v>9311.7884600220968</v>
      </c>
      <c r="K12014" s="2">
        <f t="shared" si="2438"/>
        <v>186662.99409760584</v>
      </c>
      <c r="L12014" s="2">
        <f t="shared" si="2439"/>
        <v>212346</v>
      </c>
      <c r="M12014" s="2">
        <f t="shared" si="2440"/>
        <v>31240</v>
      </c>
      <c r="N12014" s="6">
        <f t="shared" si="2441"/>
        <v>0</v>
      </c>
      <c r="O12014" s="2">
        <f t="shared" si="2442"/>
        <v>-25556.994097605842</v>
      </c>
      <c r="P12014" s="2" t="str">
        <f t="shared" si="2443"/>
        <v/>
      </c>
    </row>
    <row r="12015" spans="1:16">
      <c r="A12015" s="6">
        <v>18</v>
      </c>
      <c r="B12015" s="6">
        <v>9</v>
      </c>
      <c r="C12015" s="6">
        <v>14</v>
      </c>
      <c r="D12015" s="6">
        <f t="shared" si="2431"/>
        <v>41</v>
      </c>
      <c r="E12015" s="5">
        <f t="shared" si="2432"/>
        <v>9007.0660478574246</v>
      </c>
      <c r="F12015" s="5">
        <f t="shared" si="2433"/>
        <v>337.19300188586965</v>
      </c>
      <c r="G12015" s="5">
        <f t="shared" si="2434"/>
        <v>749.67149159246469</v>
      </c>
      <c r="H12015" s="5">
        <f t="shared" si="2435"/>
        <v>10093.930541335758</v>
      </c>
      <c r="I12015" s="5">
        <f t="shared" si="2436"/>
        <v>720</v>
      </c>
      <c r="J12015" s="5">
        <f t="shared" si="2437"/>
        <v>9373.9305413357579</v>
      </c>
      <c r="K12015" s="2">
        <f t="shared" si="2438"/>
        <v>187741.84967596803</v>
      </c>
      <c r="L12015" s="2">
        <f t="shared" si="2439"/>
        <v>215046</v>
      </c>
      <c r="M12015" s="2">
        <f t="shared" si="2440"/>
        <v>32120</v>
      </c>
      <c r="N12015" s="6">
        <f t="shared" si="2441"/>
        <v>0</v>
      </c>
      <c r="O12015" s="2">
        <f t="shared" si="2442"/>
        <v>-24815.849675968027</v>
      </c>
      <c r="P12015" s="2" t="str">
        <f t="shared" si="2443"/>
        <v/>
      </c>
    </row>
    <row r="12016" spans="1:16">
      <c r="A12016" s="6">
        <v>18</v>
      </c>
      <c r="B12016" s="6">
        <v>9</v>
      </c>
      <c r="C12016" s="6">
        <v>15</v>
      </c>
      <c r="D12016" s="6">
        <f t="shared" si="2431"/>
        <v>42</v>
      </c>
      <c r="E12016" s="5">
        <f t="shared" si="2432"/>
        <v>9007.0660478574246</v>
      </c>
      <c r="F12016" s="5">
        <f t="shared" si="2433"/>
        <v>337.19300188586965</v>
      </c>
      <c r="G12016" s="5">
        <f t="shared" si="2434"/>
        <v>813.25969846861108</v>
      </c>
      <c r="H12016" s="5">
        <f t="shared" si="2435"/>
        <v>10157.518748211905</v>
      </c>
      <c r="I12016" s="5">
        <f t="shared" si="2436"/>
        <v>720</v>
      </c>
      <c r="J12016" s="5">
        <f t="shared" si="2437"/>
        <v>9437.5187482119054</v>
      </c>
      <c r="K12016" s="2">
        <f t="shared" si="2438"/>
        <v>188845.81160090113</v>
      </c>
      <c r="L12016" s="2">
        <f t="shared" si="2439"/>
        <v>217746</v>
      </c>
      <c r="M12016" s="2">
        <f t="shared" si="2440"/>
        <v>33000</v>
      </c>
      <c r="N12016" s="6">
        <f t="shared" si="2441"/>
        <v>0</v>
      </c>
      <c r="O12016" s="2">
        <f t="shared" si="2442"/>
        <v>-24099.811600901128</v>
      </c>
      <c r="P12016" s="2" t="str">
        <f t="shared" si="2443"/>
        <v/>
      </c>
    </row>
    <row r="12017" spans="1:16">
      <c r="A12017" s="6">
        <v>18</v>
      </c>
      <c r="B12017" s="6">
        <v>9</v>
      </c>
      <c r="C12017" s="6">
        <v>16</v>
      </c>
      <c r="D12017" s="6">
        <f t="shared" si="2431"/>
        <v>43</v>
      </c>
      <c r="E12017" s="5">
        <f t="shared" si="2432"/>
        <v>9007.0660478574246</v>
      </c>
      <c r="F12017" s="5">
        <f t="shared" si="2433"/>
        <v>337.19300188586965</v>
      </c>
      <c r="G12017" s="5">
        <f t="shared" si="2434"/>
        <v>878.32047434610013</v>
      </c>
      <c r="H12017" s="5">
        <f t="shared" si="2435"/>
        <v>10222.579524089393</v>
      </c>
      <c r="I12017" s="5">
        <f t="shared" si="2436"/>
        <v>720</v>
      </c>
      <c r="J12017" s="5">
        <f t="shared" si="2437"/>
        <v>9502.5795240893931</v>
      </c>
      <c r="K12017" s="2">
        <f t="shared" si="2438"/>
        <v>189975.3389598853</v>
      </c>
      <c r="L12017" s="2">
        <f t="shared" si="2439"/>
        <v>220446</v>
      </c>
      <c r="M12017" s="2">
        <f t="shared" si="2440"/>
        <v>33880</v>
      </c>
      <c r="N12017" s="6">
        <f t="shared" si="2441"/>
        <v>0</v>
      </c>
      <c r="O12017" s="2">
        <f t="shared" si="2442"/>
        <v>-23409.338959885295</v>
      </c>
      <c r="P12017" s="2" t="str">
        <f t="shared" si="2443"/>
        <v/>
      </c>
    </row>
    <row r="12018" spans="1:16">
      <c r="A12018" s="6">
        <v>18</v>
      </c>
      <c r="B12018" s="6">
        <v>9</v>
      </c>
      <c r="C12018" s="6">
        <v>17</v>
      </c>
      <c r="D12018" s="6">
        <f t="shared" si="2431"/>
        <v>44</v>
      </c>
      <c r="E12018" s="5">
        <f t="shared" si="2432"/>
        <v>9007.0660478574246</v>
      </c>
      <c r="F12018" s="5">
        <f t="shared" si="2433"/>
        <v>337.19300188586965</v>
      </c>
      <c r="G12018" s="5">
        <f t="shared" si="2434"/>
        <v>944.88069779264049</v>
      </c>
      <c r="H12018" s="5">
        <f t="shared" si="2435"/>
        <v>10289.139747535934</v>
      </c>
      <c r="I12018" s="5">
        <f t="shared" si="2436"/>
        <v>720</v>
      </c>
      <c r="J12018" s="5">
        <f t="shared" si="2437"/>
        <v>9569.1397475359336</v>
      </c>
      <c r="K12018" s="2">
        <f t="shared" si="2438"/>
        <v>191130.89839472107</v>
      </c>
      <c r="L12018" s="2">
        <f t="shared" si="2439"/>
        <v>223146</v>
      </c>
      <c r="M12018" s="2">
        <f t="shared" si="2440"/>
        <v>34760</v>
      </c>
      <c r="N12018" s="6">
        <f t="shared" si="2441"/>
        <v>0</v>
      </c>
      <c r="O12018" s="2">
        <f t="shared" si="2442"/>
        <v>-22744.898394721065</v>
      </c>
      <c r="P12018" s="2" t="str">
        <f t="shared" si="2443"/>
        <v/>
      </c>
    </row>
    <row r="12019" spans="1:16">
      <c r="A12019" s="6">
        <v>18</v>
      </c>
      <c r="B12019" s="6">
        <v>9</v>
      </c>
      <c r="C12019" s="6">
        <v>18</v>
      </c>
      <c r="D12019" s="6">
        <f t="shared" si="2431"/>
        <v>45</v>
      </c>
      <c r="E12019" s="5">
        <f t="shared" si="2432"/>
        <v>9007.0660478574246</v>
      </c>
      <c r="F12019" s="5">
        <f t="shared" si="2433"/>
        <v>337.19300188586965</v>
      </c>
      <c r="G12019" s="5">
        <f t="shared" si="2434"/>
        <v>1012.9676892512279</v>
      </c>
      <c r="H12019" s="5">
        <f t="shared" si="2435"/>
        <v>10357.226738994521</v>
      </c>
      <c r="I12019" s="5">
        <f t="shared" si="2436"/>
        <v>720</v>
      </c>
      <c r="J12019" s="5">
        <f t="shared" si="2437"/>
        <v>9637.2267389945209</v>
      </c>
      <c r="K12019" s="2">
        <f t="shared" si="2438"/>
        <v>192312.96421865487</v>
      </c>
      <c r="L12019" s="2">
        <f t="shared" si="2439"/>
        <v>225846</v>
      </c>
      <c r="M12019" s="2">
        <f t="shared" si="2440"/>
        <v>35640</v>
      </c>
      <c r="N12019" s="6">
        <f t="shared" si="2441"/>
        <v>0</v>
      </c>
      <c r="O12019" s="2">
        <f t="shared" si="2442"/>
        <v>-22106.964218654874</v>
      </c>
      <c r="P12019" s="2" t="str">
        <f t="shared" si="2443"/>
        <v/>
      </c>
    </row>
    <row r="12020" spans="1:16">
      <c r="A12020" s="6">
        <v>18</v>
      </c>
      <c r="B12020" s="6">
        <v>9</v>
      </c>
      <c r="C12020" s="6">
        <v>19</v>
      </c>
      <c r="D12020" s="6">
        <f t="shared" si="2431"/>
        <v>46</v>
      </c>
      <c r="E12020" s="5">
        <f t="shared" si="2432"/>
        <v>9007.0660478574246</v>
      </c>
      <c r="F12020" s="5">
        <f t="shared" si="2433"/>
        <v>337.19300188586965</v>
      </c>
      <c r="G12020" s="5">
        <f t="shared" si="2434"/>
        <v>1082.6092178872495</v>
      </c>
      <c r="H12020" s="5">
        <f t="shared" si="2435"/>
        <v>10426.868267630543</v>
      </c>
      <c r="I12020" s="5">
        <f t="shared" si="2436"/>
        <v>720</v>
      </c>
      <c r="J12020" s="5">
        <f t="shared" si="2437"/>
        <v>9706.8682676305434</v>
      </c>
      <c r="K12020" s="2">
        <f t="shared" si="2438"/>
        <v>193522.01853525249</v>
      </c>
      <c r="L12020" s="2">
        <f t="shared" si="2439"/>
        <v>228546</v>
      </c>
      <c r="M12020" s="2">
        <f t="shared" si="2440"/>
        <v>36520</v>
      </c>
      <c r="N12020" s="6">
        <f t="shared" si="2441"/>
        <v>0</v>
      </c>
      <c r="O12020" s="2">
        <f t="shared" si="2442"/>
        <v>-21496.018535252486</v>
      </c>
      <c r="P12020" s="2" t="str">
        <f t="shared" si="2443"/>
        <v/>
      </c>
    </row>
    <row r="12021" spans="1:16">
      <c r="A12021" s="6">
        <v>18</v>
      </c>
      <c r="B12021" s="6">
        <v>9</v>
      </c>
      <c r="C12021" s="6">
        <v>20</v>
      </c>
      <c r="D12021" s="6">
        <f t="shared" si="2431"/>
        <v>47</v>
      </c>
      <c r="E12021" s="5">
        <f t="shared" si="2432"/>
        <v>9007.0660478574246</v>
      </c>
      <c r="F12021" s="5">
        <f t="shared" si="2433"/>
        <v>337.19300188586965</v>
      </c>
      <c r="G12021" s="5">
        <f t="shared" si="2434"/>
        <v>1153.8335085377266</v>
      </c>
      <c r="H12021" s="5">
        <f t="shared" si="2435"/>
        <v>10498.09255828102</v>
      </c>
      <c r="I12021" s="5">
        <f t="shared" si="2436"/>
        <v>720</v>
      </c>
      <c r="J12021" s="5">
        <f t="shared" si="2437"/>
        <v>9778.0925582810196</v>
      </c>
      <c r="K12021" s="2">
        <f t="shared" si="2438"/>
        <v>194758.55135904546</v>
      </c>
      <c r="L12021" s="2">
        <f t="shared" si="2439"/>
        <v>231246</v>
      </c>
      <c r="M12021" s="2">
        <f t="shared" si="2440"/>
        <v>37400</v>
      </c>
      <c r="N12021" s="6">
        <f t="shared" si="2441"/>
        <v>0</v>
      </c>
      <c r="O12021" s="2">
        <f t="shared" si="2442"/>
        <v>-20912.551359045465</v>
      </c>
      <c r="P12021" s="2" t="str">
        <f t="shared" si="2443"/>
        <v/>
      </c>
    </row>
    <row r="12022" spans="1:16">
      <c r="A12022" s="6">
        <v>18</v>
      </c>
      <c r="B12022" s="6">
        <v>9</v>
      </c>
      <c r="C12022" s="6">
        <v>21</v>
      </c>
      <c r="D12022" s="6">
        <f t="shared" si="2431"/>
        <v>48</v>
      </c>
      <c r="E12022" s="5">
        <f t="shared" si="2432"/>
        <v>9007.0660478574246</v>
      </c>
      <c r="F12022" s="5">
        <f t="shared" si="2433"/>
        <v>337.19300188586965</v>
      </c>
      <c r="G12022" s="5">
        <f t="shared" si="2434"/>
        <v>1226.6692487641703</v>
      </c>
      <c r="H12022" s="5">
        <f t="shared" si="2435"/>
        <v>10570.928298507464</v>
      </c>
      <c r="I12022" s="5">
        <f t="shared" si="2436"/>
        <v>720</v>
      </c>
      <c r="J12022" s="5">
        <f t="shared" si="2437"/>
        <v>9850.9282985074642</v>
      </c>
      <c r="K12022" s="2">
        <f t="shared" si="2438"/>
        <v>196023.0607379768</v>
      </c>
      <c r="L12022" s="2">
        <f t="shared" si="2439"/>
        <v>233946</v>
      </c>
      <c r="M12022" s="2">
        <f t="shared" si="2440"/>
        <v>38280</v>
      </c>
      <c r="N12022" s="6">
        <f t="shared" si="2441"/>
        <v>0</v>
      </c>
      <c r="O12022" s="2">
        <f t="shared" si="2442"/>
        <v>-20357.060737976804</v>
      </c>
      <c r="P12022" s="2" t="str">
        <f t="shared" si="2443"/>
        <v/>
      </c>
    </row>
    <row r="12023" spans="1:16">
      <c r="A12023" s="6">
        <v>18</v>
      </c>
      <c r="B12023" s="6">
        <v>9</v>
      </c>
      <c r="C12023" s="6">
        <v>22</v>
      </c>
      <c r="D12023" s="6">
        <f t="shared" si="2431"/>
        <v>49</v>
      </c>
      <c r="E12023" s="5">
        <f t="shared" si="2432"/>
        <v>9007.0660478574246</v>
      </c>
      <c r="F12023" s="5">
        <f t="shared" si="2433"/>
        <v>337.19300188586965</v>
      </c>
      <c r="G12023" s="5">
        <f t="shared" si="2434"/>
        <v>1301.1455960105666</v>
      </c>
      <c r="H12023" s="5">
        <f t="shared" si="2435"/>
        <v>10645.404645753861</v>
      </c>
      <c r="I12023" s="5">
        <f t="shared" si="2436"/>
        <v>720</v>
      </c>
      <c r="J12023" s="5">
        <f t="shared" si="2437"/>
        <v>9925.4046457538607</v>
      </c>
      <c r="K12023" s="2">
        <f t="shared" si="2438"/>
        <v>197316.0528776712</v>
      </c>
      <c r="L12023" s="2">
        <f t="shared" si="2439"/>
        <v>236646</v>
      </c>
      <c r="M12023" s="2">
        <f t="shared" si="2440"/>
        <v>39160</v>
      </c>
      <c r="N12023" s="6">
        <f t="shared" si="2441"/>
        <v>0</v>
      </c>
      <c r="O12023" s="2">
        <f t="shared" si="2442"/>
        <v>-19830.052877671202</v>
      </c>
      <c r="P12023" s="2" t="str">
        <f t="shared" si="2443"/>
        <v/>
      </c>
    </row>
    <row r="12024" spans="1:16">
      <c r="A12024" s="6">
        <v>18</v>
      </c>
      <c r="B12024" s="6">
        <v>9</v>
      </c>
      <c r="C12024" s="6">
        <v>23</v>
      </c>
      <c r="D12024" s="6">
        <f t="shared" si="2431"/>
        <v>50</v>
      </c>
      <c r="E12024" s="5">
        <f t="shared" si="2432"/>
        <v>9007.0660478574246</v>
      </c>
      <c r="F12024" s="5">
        <f t="shared" si="2433"/>
        <v>337.19300188586965</v>
      </c>
      <c r="G12024" s="5">
        <f t="shared" si="2434"/>
        <v>1377.292184868003</v>
      </c>
      <c r="H12024" s="5">
        <f t="shared" si="2435"/>
        <v>10721.551234611297</v>
      </c>
      <c r="I12024" s="5">
        <f t="shared" si="2436"/>
        <v>720</v>
      </c>
      <c r="J12024" s="5">
        <f t="shared" si="2437"/>
        <v>10001.551234611297</v>
      </c>
      <c r="K12024" s="2">
        <f t="shared" si="2438"/>
        <v>198638.04226755723</v>
      </c>
      <c r="L12024" s="2">
        <f t="shared" si="2439"/>
        <v>239346</v>
      </c>
      <c r="M12024" s="2">
        <f t="shared" si="2440"/>
        <v>40040</v>
      </c>
      <c r="N12024" s="6">
        <f t="shared" si="2441"/>
        <v>0</v>
      </c>
      <c r="O12024" s="2">
        <f t="shared" si="2442"/>
        <v>-19332.042267557234</v>
      </c>
      <c r="P12024" s="2" t="str">
        <f t="shared" si="2443"/>
        <v/>
      </c>
    </row>
    <row r="12025" spans="1:16">
      <c r="A12025" s="6">
        <v>18</v>
      </c>
      <c r="B12025" s="6">
        <v>9</v>
      </c>
      <c r="C12025" s="6">
        <v>24</v>
      </c>
      <c r="D12025" s="6">
        <f t="shared" si="2431"/>
        <v>51</v>
      </c>
      <c r="E12025" s="5">
        <f t="shared" si="2432"/>
        <v>9007.0660478574246</v>
      </c>
      <c r="F12025" s="5">
        <f t="shared" si="2433"/>
        <v>337.19300188586965</v>
      </c>
      <c r="G12025" s="5">
        <f t="shared" si="2434"/>
        <v>1455.1391344474989</v>
      </c>
      <c r="H12025" s="5">
        <f t="shared" si="2435"/>
        <v>10799.398184190793</v>
      </c>
      <c r="I12025" s="5">
        <f t="shared" si="2436"/>
        <v>720</v>
      </c>
      <c r="J12025" s="5">
        <f t="shared" si="2437"/>
        <v>10079.398184190793</v>
      </c>
      <c r="K12025" s="2">
        <f t="shared" si="2438"/>
        <v>199989.55180886795</v>
      </c>
      <c r="L12025" s="2">
        <f t="shared" si="2439"/>
        <v>242046</v>
      </c>
      <c r="M12025" s="2">
        <f t="shared" si="2440"/>
        <v>40920</v>
      </c>
      <c r="N12025" s="6">
        <f t="shared" si="2441"/>
        <v>0</v>
      </c>
      <c r="O12025" s="2">
        <f t="shared" si="2442"/>
        <v>-18863.551808867953</v>
      </c>
      <c r="P12025" s="2" t="str">
        <f t="shared" si="2443"/>
        <v/>
      </c>
    </row>
    <row r="12026" spans="1:16">
      <c r="A12026" s="6">
        <v>18</v>
      </c>
      <c r="B12026" s="6">
        <v>9</v>
      </c>
      <c r="C12026" s="6">
        <v>25</v>
      </c>
      <c r="D12026" s="6">
        <f t="shared" si="2431"/>
        <v>52</v>
      </c>
      <c r="E12026" s="5">
        <f t="shared" si="2432"/>
        <v>9007.0660478574246</v>
      </c>
      <c r="F12026" s="5">
        <f t="shared" si="2433"/>
        <v>337.19300188586965</v>
      </c>
      <c r="G12026" s="5">
        <f t="shared" si="2434"/>
        <v>1534.7170558625965</v>
      </c>
      <c r="H12026" s="5">
        <f t="shared" si="2435"/>
        <v>10878.976105605891</v>
      </c>
      <c r="I12026" s="5">
        <f t="shared" si="2436"/>
        <v>720</v>
      </c>
      <c r="J12026" s="5">
        <f t="shared" si="2437"/>
        <v>10158.976105605891</v>
      </c>
      <c r="K12026" s="2">
        <f t="shared" si="2438"/>
        <v>201371.11294454671</v>
      </c>
      <c r="L12026" s="2">
        <f t="shared" si="2439"/>
        <v>244746</v>
      </c>
      <c r="M12026" s="2">
        <f t="shared" si="2440"/>
        <v>41800</v>
      </c>
      <c r="N12026" s="6">
        <f t="shared" si="2441"/>
        <v>0</v>
      </c>
      <c r="O12026" s="2">
        <f t="shared" si="2442"/>
        <v>-18425.112944546709</v>
      </c>
      <c r="P12026" s="2" t="str">
        <f t="shared" si="2443"/>
        <v/>
      </c>
    </row>
    <row r="12027" spans="1:16">
      <c r="A12027" s="6">
        <v>18</v>
      </c>
      <c r="B12027" s="6">
        <v>9</v>
      </c>
      <c r="C12027" s="6">
        <v>26</v>
      </c>
      <c r="D12027" s="6">
        <f t="shared" si="2431"/>
        <v>53</v>
      </c>
      <c r="E12027" s="5">
        <f t="shared" si="2432"/>
        <v>9007.0660478574246</v>
      </c>
      <c r="F12027" s="5">
        <f t="shared" si="2433"/>
        <v>337.19300188586965</v>
      </c>
      <c r="G12027" s="5">
        <f t="shared" si="2434"/>
        <v>1616.0570598233144</v>
      </c>
      <c r="H12027" s="5">
        <f t="shared" si="2435"/>
        <v>10960.316109566607</v>
      </c>
      <c r="I12027" s="5">
        <f t="shared" si="2436"/>
        <v>720</v>
      </c>
      <c r="J12027" s="5">
        <f t="shared" si="2437"/>
        <v>10240.316109566607</v>
      </c>
      <c r="K12027" s="2">
        <f t="shared" si="2438"/>
        <v>202783.26579108692</v>
      </c>
      <c r="L12027" s="2">
        <f t="shared" si="2439"/>
        <v>247446</v>
      </c>
      <c r="M12027" s="2">
        <f t="shared" si="2440"/>
        <v>42680</v>
      </c>
      <c r="N12027" s="6">
        <f t="shared" si="2441"/>
        <v>0</v>
      </c>
      <c r="O12027" s="2">
        <f t="shared" si="2442"/>
        <v>-18017.265791086917</v>
      </c>
      <c r="P12027" s="2" t="str">
        <f t="shared" si="2443"/>
        <v/>
      </c>
    </row>
    <row r="12028" spans="1:16">
      <c r="A12028" s="6">
        <v>18</v>
      </c>
      <c r="B12028" s="6">
        <v>9</v>
      </c>
      <c r="C12028" s="6">
        <v>27</v>
      </c>
      <c r="D12028" s="6">
        <f t="shared" si="2431"/>
        <v>54</v>
      </c>
      <c r="E12028" s="5">
        <f t="shared" si="2432"/>
        <v>9007.0660478574246</v>
      </c>
      <c r="F12028" s="5">
        <f t="shared" si="2433"/>
        <v>337.19300188586965</v>
      </c>
      <c r="G12028" s="5">
        <f t="shared" si="2434"/>
        <v>1699.1907643430709</v>
      </c>
      <c r="H12028" s="5">
        <f t="shared" si="2435"/>
        <v>11043.449814086365</v>
      </c>
      <c r="I12028" s="5">
        <f t="shared" si="2436"/>
        <v>720</v>
      </c>
      <c r="J12028" s="5">
        <f t="shared" si="2437"/>
        <v>10323.449814086365</v>
      </c>
      <c r="K12028" s="2">
        <f t="shared" si="2438"/>
        <v>204226.55927233273</v>
      </c>
      <c r="L12028" s="2">
        <f t="shared" si="2439"/>
        <v>250146</v>
      </c>
      <c r="M12028" s="2">
        <f t="shared" si="2440"/>
        <v>43560</v>
      </c>
      <c r="N12028" s="6">
        <f t="shared" si="2441"/>
        <v>0</v>
      </c>
      <c r="O12028" s="2">
        <f t="shared" si="2442"/>
        <v>-17640.559272332728</v>
      </c>
      <c r="P12028" s="2" t="str">
        <f t="shared" si="2443"/>
        <v/>
      </c>
    </row>
    <row r="12029" spans="1:16">
      <c r="A12029" s="6">
        <v>18</v>
      </c>
      <c r="B12029" s="6">
        <v>9</v>
      </c>
      <c r="C12029" s="6">
        <v>28</v>
      </c>
      <c r="D12029" s="6">
        <f t="shared" si="2431"/>
        <v>55</v>
      </c>
      <c r="E12029" s="5">
        <f t="shared" si="2432"/>
        <v>9007.0660478574246</v>
      </c>
      <c r="F12029" s="5">
        <f t="shared" si="2433"/>
        <v>337.19300188586965</v>
      </c>
      <c r="G12029" s="5">
        <f t="shared" si="2434"/>
        <v>1784.1503025602246</v>
      </c>
      <c r="H12029" s="5">
        <f t="shared" si="2435"/>
        <v>11128.409352303519</v>
      </c>
      <c r="I12029" s="5">
        <f t="shared" si="2436"/>
        <v>720</v>
      </c>
      <c r="J12029" s="5">
        <f t="shared" si="2437"/>
        <v>10408.409352303519</v>
      </c>
      <c r="K12029" s="2">
        <f t="shared" si="2438"/>
        <v>205701.55125526941</v>
      </c>
      <c r="L12029" s="2">
        <f t="shared" si="2439"/>
        <v>252846</v>
      </c>
      <c r="M12029" s="2">
        <f t="shared" si="2440"/>
        <v>44440</v>
      </c>
      <c r="N12029" s="6">
        <f t="shared" si="2441"/>
        <v>0</v>
      </c>
      <c r="O12029" s="2">
        <f t="shared" si="2442"/>
        <v>-17295.551255269413</v>
      </c>
      <c r="P12029" s="2" t="str">
        <f t="shared" si="2443"/>
        <v/>
      </c>
    </row>
    <row r="12030" spans="1:16">
      <c r="A12030" s="6">
        <v>18</v>
      </c>
      <c r="B12030" s="6">
        <v>9</v>
      </c>
      <c r="C12030" s="6">
        <v>29</v>
      </c>
      <c r="D12030" s="6">
        <f t="shared" si="2431"/>
        <v>56</v>
      </c>
      <c r="E12030" s="5">
        <f t="shared" si="2432"/>
        <v>9007.0660478574246</v>
      </c>
      <c r="F12030" s="5">
        <f t="shared" si="2433"/>
        <v>337.19300188586965</v>
      </c>
      <c r="G12030" s="5">
        <f t="shared" si="2434"/>
        <v>1870.9683306758782</v>
      </c>
      <c r="H12030" s="5">
        <f t="shared" si="2435"/>
        <v>11215.227380419172</v>
      </c>
      <c r="I12030" s="5">
        <f t="shared" si="2436"/>
        <v>720</v>
      </c>
      <c r="J12030" s="5">
        <f t="shared" si="2437"/>
        <v>10495.227380419172</v>
      </c>
      <c r="K12030" s="2">
        <f t="shared" si="2438"/>
        <v>207208.80868783285</v>
      </c>
      <c r="L12030" s="2">
        <f t="shared" si="2439"/>
        <v>255546</v>
      </c>
      <c r="M12030" s="2">
        <f t="shared" si="2440"/>
        <v>45320</v>
      </c>
      <c r="N12030" s="6">
        <f t="shared" si="2441"/>
        <v>0</v>
      </c>
      <c r="O12030" s="2">
        <f t="shared" si="2442"/>
        <v>-16982.808687832847</v>
      </c>
      <c r="P12030" s="2" t="str">
        <f t="shared" si="2443"/>
        <v/>
      </c>
    </row>
    <row r="12031" spans="1:16">
      <c r="A12031" s="6">
        <v>18</v>
      </c>
      <c r="B12031" s="6">
        <v>9</v>
      </c>
      <c r="C12031" s="6">
        <v>30</v>
      </c>
      <c r="D12031" s="6">
        <f t="shared" si="2431"/>
        <v>57</v>
      </c>
      <c r="E12031" s="5">
        <f t="shared" si="2432"/>
        <v>9007.0660478574246</v>
      </c>
      <c r="F12031" s="5">
        <f t="shared" si="2433"/>
        <v>337.19300188586965</v>
      </c>
      <c r="G12031" s="5">
        <f t="shared" si="2434"/>
        <v>1959.6780360096488</v>
      </c>
      <c r="H12031" s="5">
        <f t="shared" si="2435"/>
        <v>11303.937085752943</v>
      </c>
      <c r="I12031" s="5">
        <f t="shared" si="2436"/>
        <v>720</v>
      </c>
      <c r="J12031" s="5">
        <f t="shared" si="2437"/>
        <v>10583.937085752943</v>
      </c>
      <c r="K12031" s="2">
        <f t="shared" si="2438"/>
        <v>208748.90773876637</v>
      </c>
      <c r="L12031" s="2">
        <f t="shared" si="2439"/>
        <v>258246</v>
      </c>
      <c r="M12031" s="2">
        <f t="shared" si="2440"/>
        <v>46200</v>
      </c>
      <c r="N12031" s="6">
        <f t="shared" si="2441"/>
        <v>0</v>
      </c>
      <c r="O12031" s="2">
        <f t="shared" si="2442"/>
        <v>-16702.907738766371</v>
      </c>
      <c r="P12031" s="2" t="str">
        <f t="shared" si="2443"/>
        <v/>
      </c>
    </row>
    <row r="12032" spans="1:16">
      <c r="A12032" s="6">
        <v>18</v>
      </c>
      <c r="B12032" s="6">
        <v>10</v>
      </c>
      <c r="C12032" s="6">
        <v>0</v>
      </c>
      <c r="D12032" s="6">
        <f t="shared" si="2431"/>
        <v>28</v>
      </c>
      <c r="E12032" s="5">
        <f t="shared" si="2432"/>
        <v>9007.0660478574246</v>
      </c>
      <c r="F12032" s="5">
        <f t="shared" si="2433"/>
        <v>384.02536325890713</v>
      </c>
      <c r="G12032" s="5">
        <f t="shared" si="2434"/>
        <v>0</v>
      </c>
      <c r="H12032" s="5">
        <f t="shared" si="2435"/>
        <v>9391.0914111163311</v>
      </c>
      <c r="I12032" s="5">
        <f t="shared" si="2436"/>
        <v>720</v>
      </c>
      <c r="J12032" s="5">
        <f t="shared" si="2437"/>
        <v>8671.0914111163311</v>
      </c>
      <c r="K12032" s="2">
        <f t="shared" si="2438"/>
        <v>175539.78144299187</v>
      </c>
      <c r="L12032" s="2">
        <f t="shared" si="2439"/>
        <v>179340</v>
      </c>
      <c r="M12032" s="2">
        <f t="shared" si="2440"/>
        <v>20240</v>
      </c>
      <c r="N12032" s="6">
        <f t="shared" si="2441"/>
        <v>0</v>
      </c>
      <c r="O12032" s="2">
        <f t="shared" si="2442"/>
        <v>-36439.781442991865</v>
      </c>
      <c r="P12032" s="2" t="str">
        <f t="shared" si="2443"/>
        <v/>
      </c>
    </row>
    <row r="12033" spans="1:16">
      <c r="A12033" s="6">
        <v>18</v>
      </c>
      <c r="B12033" s="6">
        <v>10</v>
      </c>
      <c r="C12033" s="6">
        <v>1</v>
      </c>
      <c r="D12033" s="6">
        <f t="shared" si="2431"/>
        <v>29</v>
      </c>
      <c r="E12033" s="5">
        <f t="shared" si="2432"/>
        <v>9007.0660478574246</v>
      </c>
      <c r="F12033" s="5">
        <f t="shared" si="2433"/>
        <v>384.02536325890713</v>
      </c>
      <c r="G12033" s="5">
        <f t="shared" si="2434"/>
        <v>45.5625</v>
      </c>
      <c r="H12033" s="5">
        <f t="shared" si="2435"/>
        <v>9436.6539111163311</v>
      </c>
      <c r="I12033" s="5">
        <f t="shared" si="2436"/>
        <v>720</v>
      </c>
      <c r="J12033" s="5">
        <f t="shared" si="2437"/>
        <v>8716.6539111163311</v>
      </c>
      <c r="K12033" s="2">
        <f t="shared" si="2438"/>
        <v>176330.79706799187</v>
      </c>
      <c r="L12033" s="2">
        <f t="shared" si="2439"/>
        <v>182040</v>
      </c>
      <c r="M12033" s="2">
        <f t="shared" si="2440"/>
        <v>21120</v>
      </c>
      <c r="N12033" s="6">
        <f t="shared" si="2441"/>
        <v>0</v>
      </c>
      <c r="O12033" s="2">
        <f t="shared" si="2442"/>
        <v>-35410.797067991865</v>
      </c>
      <c r="P12033" s="2" t="str">
        <f t="shared" si="2443"/>
        <v/>
      </c>
    </row>
    <row r="12034" spans="1:16">
      <c r="A12034" s="6">
        <v>18</v>
      </c>
      <c r="B12034" s="6">
        <v>10</v>
      </c>
      <c r="C12034" s="6">
        <v>2</v>
      </c>
      <c r="D12034" s="6">
        <f t="shared" si="2431"/>
        <v>30</v>
      </c>
      <c r="E12034" s="5">
        <f t="shared" si="2432"/>
        <v>9007.0660478574246</v>
      </c>
      <c r="F12034" s="5">
        <f t="shared" si="2433"/>
        <v>384.02536325890713</v>
      </c>
      <c r="G12034" s="5">
        <f t="shared" si="2434"/>
        <v>92.264062499999994</v>
      </c>
      <c r="H12034" s="5">
        <f t="shared" si="2435"/>
        <v>9483.3554736163314</v>
      </c>
      <c r="I12034" s="5">
        <f t="shared" si="2436"/>
        <v>720</v>
      </c>
      <c r="J12034" s="5">
        <f t="shared" si="2437"/>
        <v>8763.3554736163314</v>
      </c>
      <c r="K12034" s="2">
        <f t="shared" si="2438"/>
        <v>177141.58808361687</v>
      </c>
      <c r="L12034" s="2">
        <f t="shared" si="2439"/>
        <v>184740</v>
      </c>
      <c r="M12034" s="2">
        <f t="shared" si="2440"/>
        <v>22000</v>
      </c>
      <c r="N12034" s="6">
        <f t="shared" si="2441"/>
        <v>0</v>
      </c>
      <c r="O12034" s="2">
        <f t="shared" si="2442"/>
        <v>-34401.588083616865</v>
      </c>
      <c r="P12034" s="2" t="str">
        <f t="shared" si="2443"/>
        <v/>
      </c>
    </row>
    <row r="12035" spans="1:16">
      <c r="A12035" s="6">
        <v>18</v>
      </c>
      <c r="B12035" s="6">
        <v>10</v>
      </c>
      <c r="C12035" s="6">
        <v>3</v>
      </c>
      <c r="D12035" s="6">
        <f t="shared" si="2431"/>
        <v>31</v>
      </c>
      <c r="E12035" s="5">
        <f t="shared" si="2432"/>
        <v>9007.0660478574246</v>
      </c>
      <c r="F12035" s="5">
        <f t="shared" si="2433"/>
        <v>384.02536325890713</v>
      </c>
      <c r="G12035" s="5">
        <f t="shared" si="2434"/>
        <v>140.12604492187498</v>
      </c>
      <c r="H12035" s="5">
        <f t="shared" si="2435"/>
        <v>9531.2174560382064</v>
      </c>
      <c r="I12035" s="5">
        <f t="shared" si="2436"/>
        <v>720</v>
      </c>
      <c r="J12035" s="5">
        <f t="shared" si="2437"/>
        <v>8811.2174560382064</v>
      </c>
      <c r="K12035" s="2">
        <f t="shared" si="2438"/>
        <v>177972.52527844108</v>
      </c>
      <c r="L12035" s="2">
        <f t="shared" si="2439"/>
        <v>187440</v>
      </c>
      <c r="M12035" s="2">
        <f t="shared" si="2440"/>
        <v>22880</v>
      </c>
      <c r="N12035" s="6">
        <f t="shared" si="2441"/>
        <v>0</v>
      </c>
      <c r="O12035" s="2">
        <f t="shared" si="2442"/>
        <v>-33412.525278441084</v>
      </c>
      <c r="P12035" s="2" t="str">
        <f t="shared" si="2443"/>
        <v/>
      </c>
    </row>
    <row r="12036" spans="1:16">
      <c r="A12036" s="6">
        <v>18</v>
      </c>
      <c r="B12036" s="6">
        <v>10</v>
      </c>
      <c r="C12036" s="6">
        <v>4</v>
      </c>
      <c r="D12036" s="6">
        <f t="shared" ref="D12036:D12099" si="2444">A12036+B12036+C12036</f>
        <v>32</v>
      </c>
      <c r="E12036" s="5">
        <f t="shared" ref="E12036:E12099" si="2445">IF(A12036=0,0,A12036*LABOR_HRS_WK_TOM*SEASON_WEEKS*(1+DIM_PCT_TOM)^A12036)</f>
        <v>9007.0660478574246</v>
      </c>
      <c r="F12036" s="5">
        <f t="shared" ref="F12036:F12099" si="2446">IF(B12036=0,0,B12036*LABOR_HRS_WK_CAR*SEASON_WEEKS*(1+DIM_PCT_CAR)^B12036)</f>
        <v>384.02536325890713</v>
      </c>
      <c r="G12036" s="5">
        <f t="shared" ref="G12036:G12099" si="2447">IF(C12036=0,0,C12036*LABOR_HRS_WK_MES*SEASON_WEEKS*(1+DIM_PCT_MES)^C12036)</f>
        <v>189.17016064453125</v>
      </c>
      <c r="H12036" s="5">
        <f t="shared" ref="H12036:H12099" si="2448">E12036+F12036+G12036</f>
        <v>9580.2615717608624</v>
      </c>
      <c r="I12036" s="5">
        <f t="shared" ref="I12036:I12099" si="2449">MIN(H12036,FARMER_HRS)</f>
        <v>720</v>
      </c>
      <c r="J12036" s="5">
        <f t="shared" ref="J12036:J12099" si="2450">MAX(0,H12036-FARMER_HRS)</f>
        <v>8860.2615717608624</v>
      </c>
      <c r="K12036" s="2">
        <f t="shared" ref="K12036:K12099" si="2451">I12036*FARMER_RATE+J12036*TEMP_WORKER_RATE</f>
        <v>178823.98562084831</v>
      </c>
      <c r="L12036" s="2">
        <f t="shared" ref="L12036:L12099" si="2452">A12036*PRICE_TOM+B12036*PRICE_CAR+C12036*PRICE_MES</f>
        <v>190140</v>
      </c>
      <c r="M12036" s="2">
        <f t="shared" ref="M12036:M12099" si="2453">A12036*FERT_BED_TOM+B12036*FERT_BED_CAR+C12036*FERT_BED_MES</f>
        <v>23760</v>
      </c>
      <c r="N12036" s="6">
        <f t="shared" ref="N12036:N12099" si="2454">IF(AND(D12036&lt;=TOTAL_BEDS,J12036&lt;=TEMP_WORKER_MAX*TEMP_WORKER_HRS),1,0)</f>
        <v>0</v>
      </c>
      <c r="O12036" s="2">
        <f t="shared" ref="O12036:O12099" si="2455">L12036-M12036-K12036-FIXED_COSTS</f>
        <v>-32443.985620848311</v>
      </c>
      <c r="P12036" s="2" t="str">
        <f t="shared" ref="P12036:P12099" si="2456">IF(N12036=1,O12036,"")</f>
        <v/>
      </c>
    </row>
    <row r="12037" spans="1:16">
      <c r="A12037" s="6">
        <v>18</v>
      </c>
      <c r="B12037" s="6">
        <v>10</v>
      </c>
      <c r="C12037" s="6">
        <v>5</v>
      </c>
      <c r="D12037" s="6">
        <f t="shared" si="2444"/>
        <v>33</v>
      </c>
      <c r="E12037" s="5">
        <f t="shared" si="2445"/>
        <v>9007.0660478574246</v>
      </c>
      <c r="F12037" s="5">
        <f t="shared" si="2446"/>
        <v>384.02536325890713</v>
      </c>
      <c r="G12037" s="5">
        <f t="shared" si="2447"/>
        <v>239.41848456573481</v>
      </c>
      <c r="H12037" s="5">
        <f t="shared" si="2448"/>
        <v>9630.5098956820657</v>
      </c>
      <c r="I12037" s="5">
        <f t="shared" si="2449"/>
        <v>720</v>
      </c>
      <c r="J12037" s="5">
        <f t="shared" si="2450"/>
        <v>8910.5098956820657</v>
      </c>
      <c r="K12037" s="2">
        <f t="shared" si="2451"/>
        <v>179696.35235559143</v>
      </c>
      <c r="L12037" s="2">
        <f t="shared" si="2452"/>
        <v>192840</v>
      </c>
      <c r="M12037" s="2">
        <f t="shared" si="2453"/>
        <v>24640</v>
      </c>
      <c r="N12037" s="6">
        <f t="shared" si="2454"/>
        <v>0</v>
      </c>
      <c r="O12037" s="2">
        <f t="shared" si="2455"/>
        <v>-31496.352355591429</v>
      </c>
      <c r="P12037" s="2" t="str">
        <f t="shared" si="2456"/>
        <v/>
      </c>
    </row>
    <row r="12038" spans="1:16">
      <c r="A12038" s="6">
        <v>18</v>
      </c>
      <c r="B12038" s="6">
        <v>10</v>
      </c>
      <c r="C12038" s="6">
        <v>6</v>
      </c>
      <c r="D12038" s="6">
        <f t="shared" si="2444"/>
        <v>34</v>
      </c>
      <c r="E12038" s="5">
        <f t="shared" si="2445"/>
        <v>9007.0660478574246</v>
      </c>
      <c r="F12038" s="5">
        <f t="shared" si="2446"/>
        <v>384.02536325890713</v>
      </c>
      <c r="G12038" s="5">
        <f t="shared" si="2447"/>
        <v>290.89345874736784</v>
      </c>
      <c r="H12038" s="5">
        <f t="shared" si="2448"/>
        <v>9681.9848698636997</v>
      </c>
      <c r="I12038" s="5">
        <f t="shared" si="2449"/>
        <v>720</v>
      </c>
      <c r="J12038" s="5">
        <f t="shared" si="2450"/>
        <v>8961.9848698636997</v>
      </c>
      <c r="K12038" s="2">
        <f t="shared" si="2451"/>
        <v>180590.01510180035</v>
      </c>
      <c r="L12038" s="2">
        <f t="shared" si="2452"/>
        <v>195540</v>
      </c>
      <c r="M12038" s="2">
        <f t="shared" si="2453"/>
        <v>25520</v>
      </c>
      <c r="N12038" s="6">
        <f t="shared" si="2454"/>
        <v>0</v>
      </c>
      <c r="O12038" s="2">
        <f t="shared" si="2455"/>
        <v>-30570.015101800353</v>
      </c>
      <c r="P12038" s="2" t="str">
        <f t="shared" si="2456"/>
        <v/>
      </c>
    </row>
    <row r="12039" spans="1:16">
      <c r="A12039" s="6">
        <v>18</v>
      </c>
      <c r="B12039" s="6">
        <v>10</v>
      </c>
      <c r="C12039" s="6">
        <v>7</v>
      </c>
      <c r="D12039" s="6">
        <f t="shared" si="2444"/>
        <v>35</v>
      </c>
      <c r="E12039" s="5">
        <f t="shared" si="2445"/>
        <v>9007.0660478574246</v>
      </c>
      <c r="F12039" s="5">
        <f t="shared" si="2446"/>
        <v>384.02536325890713</v>
      </c>
      <c r="G12039" s="5">
        <f t="shared" si="2447"/>
        <v>343.61789814532818</v>
      </c>
      <c r="H12039" s="5">
        <f t="shared" si="2448"/>
        <v>9734.7093092616597</v>
      </c>
      <c r="I12039" s="5">
        <f t="shared" si="2449"/>
        <v>720</v>
      </c>
      <c r="J12039" s="5">
        <f t="shared" si="2450"/>
        <v>9014.7093092616597</v>
      </c>
      <c r="K12039" s="2">
        <f t="shared" si="2451"/>
        <v>181505.36995245935</v>
      </c>
      <c r="L12039" s="2">
        <f t="shared" si="2452"/>
        <v>198240</v>
      </c>
      <c r="M12039" s="2">
        <f t="shared" si="2453"/>
        <v>26400</v>
      </c>
      <c r="N12039" s="6">
        <f t="shared" si="2454"/>
        <v>0</v>
      </c>
      <c r="O12039" s="2">
        <f t="shared" si="2455"/>
        <v>-29665.369952459354</v>
      </c>
      <c r="P12039" s="2" t="str">
        <f t="shared" si="2456"/>
        <v/>
      </c>
    </row>
    <row r="12040" spans="1:16">
      <c r="A12040" s="6">
        <v>18</v>
      </c>
      <c r="B12040" s="6">
        <v>10</v>
      </c>
      <c r="C12040" s="6">
        <v>8</v>
      </c>
      <c r="D12040" s="6">
        <f t="shared" si="2444"/>
        <v>36</v>
      </c>
      <c r="E12040" s="5">
        <f t="shared" si="2445"/>
        <v>9007.0660478574246</v>
      </c>
      <c r="F12040" s="5">
        <f t="shared" si="2446"/>
        <v>384.02536325890713</v>
      </c>
      <c r="G12040" s="5">
        <f t="shared" si="2447"/>
        <v>397.61499642530839</v>
      </c>
      <c r="H12040" s="5">
        <f t="shared" si="2448"/>
        <v>9788.7064075416401</v>
      </c>
      <c r="I12040" s="5">
        <f t="shared" si="2449"/>
        <v>720</v>
      </c>
      <c r="J12040" s="5">
        <f t="shared" si="2450"/>
        <v>9068.7064075416401</v>
      </c>
      <c r="K12040" s="2">
        <f t="shared" si="2451"/>
        <v>182442.8195753757</v>
      </c>
      <c r="L12040" s="2">
        <f t="shared" si="2452"/>
        <v>200940</v>
      </c>
      <c r="M12040" s="2">
        <f t="shared" si="2453"/>
        <v>27280</v>
      </c>
      <c r="N12040" s="6">
        <f t="shared" si="2454"/>
        <v>0</v>
      </c>
      <c r="O12040" s="2">
        <f t="shared" si="2455"/>
        <v>-28782.819575375703</v>
      </c>
      <c r="P12040" s="2" t="str">
        <f t="shared" si="2456"/>
        <v/>
      </c>
    </row>
    <row r="12041" spans="1:16">
      <c r="A12041" s="6">
        <v>18</v>
      </c>
      <c r="B12041" s="6">
        <v>10</v>
      </c>
      <c r="C12041" s="6">
        <v>9</v>
      </c>
      <c r="D12041" s="6">
        <f t="shared" si="2444"/>
        <v>37</v>
      </c>
      <c r="E12041" s="5">
        <f t="shared" si="2445"/>
        <v>9007.0660478574246</v>
      </c>
      <c r="F12041" s="5">
        <f t="shared" si="2446"/>
        <v>384.02536325890713</v>
      </c>
      <c r="G12041" s="5">
        <f t="shared" si="2447"/>
        <v>452.90833186570285</v>
      </c>
      <c r="H12041" s="5">
        <f t="shared" si="2448"/>
        <v>9843.9997429820341</v>
      </c>
      <c r="I12041" s="5">
        <f t="shared" si="2449"/>
        <v>720</v>
      </c>
      <c r="J12041" s="5">
        <f t="shared" si="2450"/>
        <v>9123.9997429820341</v>
      </c>
      <c r="K12041" s="2">
        <f t="shared" si="2451"/>
        <v>183402.77331566031</v>
      </c>
      <c r="L12041" s="2">
        <f t="shared" si="2452"/>
        <v>203640</v>
      </c>
      <c r="M12041" s="2">
        <f t="shared" si="2453"/>
        <v>28160</v>
      </c>
      <c r="N12041" s="6">
        <f t="shared" si="2454"/>
        <v>0</v>
      </c>
      <c r="O12041" s="2">
        <f t="shared" si="2455"/>
        <v>-27922.773315660306</v>
      </c>
      <c r="P12041" s="2" t="str">
        <f t="shared" si="2456"/>
        <v/>
      </c>
    </row>
    <row r="12042" spans="1:16">
      <c r="A12042" s="6">
        <v>18</v>
      </c>
      <c r="B12042" s="6">
        <v>10</v>
      </c>
      <c r="C12042" s="6">
        <v>10</v>
      </c>
      <c r="D12042" s="6">
        <f t="shared" si="2444"/>
        <v>38</v>
      </c>
      <c r="E12042" s="5">
        <f t="shared" si="2445"/>
        <v>9007.0660478574246</v>
      </c>
      <c r="F12042" s="5">
        <f t="shared" si="2446"/>
        <v>384.02536325890713</v>
      </c>
      <c r="G12042" s="5">
        <f t="shared" si="2447"/>
        <v>509.52187334891573</v>
      </c>
      <c r="H12042" s="5">
        <f t="shared" si="2448"/>
        <v>9900.6132844652475</v>
      </c>
      <c r="I12042" s="5">
        <f t="shared" si="2449"/>
        <v>720</v>
      </c>
      <c r="J12042" s="5">
        <f t="shared" si="2450"/>
        <v>9180.6132844652475</v>
      </c>
      <c r="K12042" s="2">
        <f t="shared" si="2451"/>
        <v>184385.64729974387</v>
      </c>
      <c r="L12042" s="2">
        <f t="shared" si="2452"/>
        <v>206340</v>
      </c>
      <c r="M12042" s="2">
        <f t="shared" si="2453"/>
        <v>29040</v>
      </c>
      <c r="N12042" s="6">
        <f t="shared" si="2454"/>
        <v>0</v>
      </c>
      <c r="O12042" s="2">
        <f t="shared" si="2455"/>
        <v>-27085.647299743869</v>
      </c>
      <c r="P12042" s="2" t="str">
        <f t="shared" si="2456"/>
        <v/>
      </c>
    </row>
    <row r="12043" spans="1:16">
      <c r="A12043" s="6">
        <v>18</v>
      </c>
      <c r="B12043" s="6">
        <v>10</v>
      </c>
      <c r="C12043" s="6">
        <v>11</v>
      </c>
      <c r="D12043" s="6">
        <f t="shared" si="2444"/>
        <v>39</v>
      </c>
      <c r="E12043" s="5">
        <f t="shared" si="2445"/>
        <v>9007.0660478574246</v>
      </c>
      <c r="F12043" s="5">
        <f t="shared" si="2446"/>
        <v>384.02536325890713</v>
      </c>
      <c r="G12043" s="5">
        <f t="shared" si="2447"/>
        <v>567.47998644235474</v>
      </c>
      <c r="H12043" s="5">
        <f t="shared" si="2448"/>
        <v>9958.5713975586859</v>
      </c>
      <c r="I12043" s="5">
        <f t="shared" si="2449"/>
        <v>720</v>
      </c>
      <c r="J12043" s="5">
        <f t="shared" si="2450"/>
        <v>9238.5713975586859</v>
      </c>
      <c r="K12043" s="2">
        <f t="shared" si="2451"/>
        <v>185391.86454094941</v>
      </c>
      <c r="L12043" s="2">
        <f t="shared" si="2452"/>
        <v>209040</v>
      </c>
      <c r="M12043" s="2">
        <f t="shared" si="2453"/>
        <v>29920</v>
      </c>
      <c r="N12043" s="6">
        <f t="shared" si="2454"/>
        <v>0</v>
      </c>
      <c r="O12043" s="2">
        <f t="shared" si="2455"/>
        <v>-26271.864540949406</v>
      </c>
      <c r="P12043" s="2" t="str">
        <f t="shared" si="2456"/>
        <v/>
      </c>
    </row>
    <row r="12044" spans="1:16">
      <c r="A12044" s="6">
        <v>18</v>
      </c>
      <c r="B12044" s="6">
        <v>10</v>
      </c>
      <c r="C12044" s="6">
        <v>12</v>
      </c>
      <c r="D12044" s="6">
        <f t="shared" si="2444"/>
        <v>40</v>
      </c>
      <c r="E12044" s="5">
        <f t="shared" si="2445"/>
        <v>9007.0660478574246</v>
      </c>
      <c r="F12044" s="5">
        <f t="shared" si="2446"/>
        <v>384.02536325890713</v>
      </c>
      <c r="G12044" s="5">
        <f t="shared" si="2447"/>
        <v>626.80743957041921</v>
      </c>
      <c r="H12044" s="5">
        <f t="shared" si="2448"/>
        <v>10017.89885068675</v>
      </c>
      <c r="I12044" s="5">
        <f t="shared" si="2449"/>
        <v>720</v>
      </c>
      <c r="J12044" s="5">
        <f t="shared" si="2450"/>
        <v>9297.8988506867499</v>
      </c>
      <c r="K12044" s="2">
        <f t="shared" si="2451"/>
        <v>186421.85504664495</v>
      </c>
      <c r="L12044" s="2">
        <f t="shared" si="2452"/>
        <v>211740</v>
      </c>
      <c r="M12044" s="2">
        <f t="shared" si="2453"/>
        <v>30800</v>
      </c>
      <c r="N12044" s="6">
        <f t="shared" si="2454"/>
        <v>0</v>
      </c>
      <c r="O12044" s="2">
        <f t="shared" si="2455"/>
        <v>-25481.855046644952</v>
      </c>
      <c r="P12044" s="2" t="str">
        <f t="shared" si="2456"/>
        <v/>
      </c>
    </row>
    <row r="12045" spans="1:16">
      <c r="A12045" s="6">
        <v>18</v>
      </c>
      <c r="B12045" s="6">
        <v>10</v>
      </c>
      <c r="C12045" s="6">
        <v>13</v>
      </c>
      <c r="D12045" s="6">
        <f t="shared" si="2444"/>
        <v>41</v>
      </c>
      <c r="E12045" s="5">
        <f t="shared" si="2445"/>
        <v>9007.0660478574246</v>
      </c>
      <c r="F12045" s="5">
        <f t="shared" si="2446"/>
        <v>384.02536325890713</v>
      </c>
      <c r="G12045" s="5">
        <f t="shared" si="2447"/>
        <v>687.52941027880343</v>
      </c>
      <c r="H12045" s="5">
        <f t="shared" si="2448"/>
        <v>10078.620821395134</v>
      </c>
      <c r="I12045" s="5">
        <f t="shared" si="2449"/>
        <v>720</v>
      </c>
      <c r="J12045" s="5">
        <f t="shared" si="2450"/>
        <v>9358.620821395134</v>
      </c>
      <c r="K12045" s="2">
        <f t="shared" si="2451"/>
        <v>187476.05592699884</v>
      </c>
      <c r="L12045" s="2">
        <f t="shared" si="2452"/>
        <v>214440</v>
      </c>
      <c r="M12045" s="2">
        <f t="shared" si="2453"/>
        <v>31680</v>
      </c>
      <c r="N12045" s="6">
        <f t="shared" si="2454"/>
        <v>0</v>
      </c>
      <c r="O12045" s="2">
        <f t="shared" si="2455"/>
        <v>-24716.055926998844</v>
      </c>
      <c r="P12045" s="2" t="str">
        <f t="shared" si="2456"/>
        <v/>
      </c>
    </row>
    <row r="12046" spans="1:16">
      <c r="A12046" s="6">
        <v>18</v>
      </c>
      <c r="B12046" s="6">
        <v>10</v>
      </c>
      <c r="C12046" s="6">
        <v>14</v>
      </c>
      <c r="D12046" s="6">
        <f t="shared" si="2444"/>
        <v>42</v>
      </c>
      <c r="E12046" s="5">
        <f t="shared" si="2445"/>
        <v>9007.0660478574246</v>
      </c>
      <c r="F12046" s="5">
        <f t="shared" si="2446"/>
        <v>384.02536325890713</v>
      </c>
      <c r="G12046" s="5">
        <f t="shared" si="2447"/>
        <v>749.67149159246469</v>
      </c>
      <c r="H12046" s="5">
        <f t="shared" si="2448"/>
        <v>10140.762902708795</v>
      </c>
      <c r="I12046" s="5">
        <f t="shared" si="2449"/>
        <v>720</v>
      </c>
      <c r="J12046" s="5">
        <f t="shared" si="2450"/>
        <v>9420.7629027087951</v>
      </c>
      <c r="K12046" s="2">
        <f t="shared" si="2451"/>
        <v>188554.91150536103</v>
      </c>
      <c r="L12046" s="2">
        <f t="shared" si="2452"/>
        <v>217140</v>
      </c>
      <c r="M12046" s="2">
        <f t="shared" si="2453"/>
        <v>32560</v>
      </c>
      <c r="N12046" s="6">
        <f t="shared" si="2454"/>
        <v>0</v>
      </c>
      <c r="O12046" s="2">
        <f t="shared" si="2455"/>
        <v>-23974.911505361029</v>
      </c>
      <c r="P12046" s="2" t="str">
        <f t="shared" si="2456"/>
        <v/>
      </c>
    </row>
    <row r="12047" spans="1:16">
      <c r="A12047" s="6">
        <v>18</v>
      </c>
      <c r="B12047" s="6">
        <v>10</v>
      </c>
      <c r="C12047" s="6">
        <v>15</v>
      </c>
      <c r="D12047" s="6">
        <f t="shared" si="2444"/>
        <v>43</v>
      </c>
      <c r="E12047" s="5">
        <f t="shared" si="2445"/>
        <v>9007.0660478574246</v>
      </c>
      <c r="F12047" s="5">
        <f t="shared" si="2446"/>
        <v>384.02536325890713</v>
      </c>
      <c r="G12047" s="5">
        <f t="shared" si="2447"/>
        <v>813.25969846861108</v>
      </c>
      <c r="H12047" s="5">
        <f t="shared" si="2448"/>
        <v>10204.351109584943</v>
      </c>
      <c r="I12047" s="5">
        <f t="shared" si="2449"/>
        <v>720</v>
      </c>
      <c r="J12047" s="5">
        <f t="shared" si="2450"/>
        <v>9484.3511095849426</v>
      </c>
      <c r="K12047" s="2">
        <f t="shared" si="2451"/>
        <v>189658.87343029413</v>
      </c>
      <c r="L12047" s="2">
        <f t="shared" si="2452"/>
        <v>219840</v>
      </c>
      <c r="M12047" s="2">
        <f t="shared" si="2453"/>
        <v>33440</v>
      </c>
      <c r="N12047" s="6">
        <f t="shared" si="2454"/>
        <v>0</v>
      </c>
      <c r="O12047" s="2">
        <f t="shared" si="2455"/>
        <v>-23258.87343029413</v>
      </c>
      <c r="P12047" s="2" t="str">
        <f t="shared" si="2456"/>
        <v/>
      </c>
    </row>
    <row r="12048" spans="1:16">
      <c r="A12048" s="6">
        <v>18</v>
      </c>
      <c r="B12048" s="6">
        <v>10</v>
      </c>
      <c r="C12048" s="6">
        <v>16</v>
      </c>
      <c r="D12048" s="6">
        <f t="shared" si="2444"/>
        <v>44</v>
      </c>
      <c r="E12048" s="5">
        <f t="shared" si="2445"/>
        <v>9007.0660478574246</v>
      </c>
      <c r="F12048" s="5">
        <f t="shared" si="2446"/>
        <v>384.02536325890713</v>
      </c>
      <c r="G12048" s="5">
        <f t="shared" si="2447"/>
        <v>878.32047434610013</v>
      </c>
      <c r="H12048" s="5">
        <f t="shared" si="2448"/>
        <v>10269.411885462432</v>
      </c>
      <c r="I12048" s="5">
        <f t="shared" si="2449"/>
        <v>720</v>
      </c>
      <c r="J12048" s="5">
        <f t="shared" si="2450"/>
        <v>9549.4118854624321</v>
      </c>
      <c r="K12048" s="2">
        <f t="shared" si="2451"/>
        <v>190788.40078927833</v>
      </c>
      <c r="L12048" s="2">
        <f t="shared" si="2452"/>
        <v>222540</v>
      </c>
      <c r="M12048" s="2">
        <f t="shared" si="2453"/>
        <v>34320</v>
      </c>
      <c r="N12048" s="6">
        <f t="shared" si="2454"/>
        <v>0</v>
      </c>
      <c r="O12048" s="2">
        <f t="shared" si="2455"/>
        <v>-22568.400789278327</v>
      </c>
      <c r="P12048" s="2" t="str">
        <f t="shared" si="2456"/>
        <v/>
      </c>
    </row>
    <row r="12049" spans="1:16">
      <c r="A12049" s="6">
        <v>18</v>
      </c>
      <c r="B12049" s="6">
        <v>10</v>
      </c>
      <c r="C12049" s="6">
        <v>17</v>
      </c>
      <c r="D12049" s="6">
        <f t="shared" si="2444"/>
        <v>45</v>
      </c>
      <c r="E12049" s="5">
        <f t="shared" si="2445"/>
        <v>9007.0660478574246</v>
      </c>
      <c r="F12049" s="5">
        <f t="shared" si="2446"/>
        <v>384.02536325890713</v>
      </c>
      <c r="G12049" s="5">
        <f t="shared" si="2447"/>
        <v>944.88069779264049</v>
      </c>
      <c r="H12049" s="5">
        <f t="shared" si="2448"/>
        <v>10335.972108908971</v>
      </c>
      <c r="I12049" s="5">
        <f t="shared" si="2449"/>
        <v>720</v>
      </c>
      <c r="J12049" s="5">
        <f t="shared" si="2450"/>
        <v>9615.9721089089708</v>
      </c>
      <c r="K12049" s="2">
        <f t="shared" si="2451"/>
        <v>191943.96022411407</v>
      </c>
      <c r="L12049" s="2">
        <f t="shared" si="2452"/>
        <v>225240</v>
      </c>
      <c r="M12049" s="2">
        <f t="shared" si="2453"/>
        <v>35200</v>
      </c>
      <c r="N12049" s="6">
        <f t="shared" si="2454"/>
        <v>0</v>
      </c>
      <c r="O12049" s="2">
        <f t="shared" si="2455"/>
        <v>-21903.960224114067</v>
      </c>
      <c r="P12049" s="2" t="str">
        <f t="shared" si="2456"/>
        <v/>
      </c>
    </row>
    <row r="12050" spans="1:16">
      <c r="A12050" s="6">
        <v>18</v>
      </c>
      <c r="B12050" s="6">
        <v>10</v>
      </c>
      <c r="C12050" s="6">
        <v>18</v>
      </c>
      <c r="D12050" s="6">
        <f t="shared" si="2444"/>
        <v>46</v>
      </c>
      <c r="E12050" s="5">
        <f t="shared" si="2445"/>
        <v>9007.0660478574246</v>
      </c>
      <c r="F12050" s="5">
        <f t="shared" si="2446"/>
        <v>384.02536325890713</v>
      </c>
      <c r="G12050" s="5">
        <f t="shared" si="2447"/>
        <v>1012.9676892512279</v>
      </c>
      <c r="H12050" s="5">
        <f t="shared" si="2448"/>
        <v>10404.059100367558</v>
      </c>
      <c r="I12050" s="5">
        <f t="shared" si="2449"/>
        <v>720</v>
      </c>
      <c r="J12050" s="5">
        <f t="shared" si="2450"/>
        <v>9684.0591003675581</v>
      </c>
      <c r="K12050" s="2">
        <f t="shared" si="2451"/>
        <v>193126.02604804788</v>
      </c>
      <c r="L12050" s="2">
        <f t="shared" si="2452"/>
        <v>227940</v>
      </c>
      <c r="M12050" s="2">
        <f t="shared" si="2453"/>
        <v>36080</v>
      </c>
      <c r="N12050" s="6">
        <f t="shared" si="2454"/>
        <v>0</v>
      </c>
      <c r="O12050" s="2">
        <f t="shared" si="2455"/>
        <v>-21266.026048047876</v>
      </c>
      <c r="P12050" s="2" t="str">
        <f t="shared" si="2456"/>
        <v/>
      </c>
    </row>
    <row r="12051" spans="1:16">
      <c r="A12051" s="6">
        <v>18</v>
      </c>
      <c r="B12051" s="6">
        <v>10</v>
      </c>
      <c r="C12051" s="6">
        <v>19</v>
      </c>
      <c r="D12051" s="6">
        <f t="shared" si="2444"/>
        <v>47</v>
      </c>
      <c r="E12051" s="5">
        <f t="shared" si="2445"/>
        <v>9007.0660478574246</v>
      </c>
      <c r="F12051" s="5">
        <f t="shared" si="2446"/>
        <v>384.02536325890713</v>
      </c>
      <c r="G12051" s="5">
        <f t="shared" si="2447"/>
        <v>1082.6092178872495</v>
      </c>
      <c r="H12051" s="5">
        <f t="shared" si="2448"/>
        <v>10473.700629003581</v>
      </c>
      <c r="I12051" s="5">
        <f t="shared" si="2449"/>
        <v>720</v>
      </c>
      <c r="J12051" s="5">
        <f t="shared" si="2450"/>
        <v>9753.7006290035806</v>
      </c>
      <c r="K12051" s="2">
        <f t="shared" si="2451"/>
        <v>194335.08036464549</v>
      </c>
      <c r="L12051" s="2">
        <f t="shared" si="2452"/>
        <v>230640</v>
      </c>
      <c r="M12051" s="2">
        <f t="shared" si="2453"/>
        <v>36960</v>
      </c>
      <c r="N12051" s="6">
        <f t="shared" si="2454"/>
        <v>0</v>
      </c>
      <c r="O12051" s="2">
        <f t="shared" si="2455"/>
        <v>-20655.080364645488</v>
      </c>
      <c r="P12051" s="2" t="str">
        <f t="shared" si="2456"/>
        <v/>
      </c>
    </row>
    <row r="12052" spans="1:16">
      <c r="A12052" s="6">
        <v>18</v>
      </c>
      <c r="B12052" s="6">
        <v>10</v>
      </c>
      <c r="C12052" s="6">
        <v>20</v>
      </c>
      <c r="D12052" s="6">
        <f t="shared" si="2444"/>
        <v>48</v>
      </c>
      <c r="E12052" s="5">
        <f t="shared" si="2445"/>
        <v>9007.0660478574246</v>
      </c>
      <c r="F12052" s="5">
        <f t="shared" si="2446"/>
        <v>384.02536325890713</v>
      </c>
      <c r="G12052" s="5">
        <f t="shared" si="2447"/>
        <v>1153.8335085377266</v>
      </c>
      <c r="H12052" s="5">
        <f t="shared" si="2448"/>
        <v>10544.924919654059</v>
      </c>
      <c r="I12052" s="5">
        <f t="shared" si="2449"/>
        <v>720</v>
      </c>
      <c r="J12052" s="5">
        <f t="shared" si="2450"/>
        <v>9824.9249196540586</v>
      </c>
      <c r="K12052" s="2">
        <f t="shared" si="2451"/>
        <v>195571.61318843852</v>
      </c>
      <c r="L12052" s="2">
        <f t="shared" si="2452"/>
        <v>233340</v>
      </c>
      <c r="M12052" s="2">
        <f t="shared" si="2453"/>
        <v>37840</v>
      </c>
      <c r="N12052" s="6">
        <f t="shared" si="2454"/>
        <v>0</v>
      </c>
      <c r="O12052" s="2">
        <f t="shared" si="2455"/>
        <v>-20071.613188438525</v>
      </c>
      <c r="P12052" s="2" t="str">
        <f t="shared" si="2456"/>
        <v/>
      </c>
    </row>
    <row r="12053" spans="1:16">
      <c r="A12053" s="6">
        <v>18</v>
      </c>
      <c r="B12053" s="6">
        <v>10</v>
      </c>
      <c r="C12053" s="6">
        <v>21</v>
      </c>
      <c r="D12053" s="6">
        <f t="shared" si="2444"/>
        <v>49</v>
      </c>
      <c r="E12053" s="5">
        <f t="shared" si="2445"/>
        <v>9007.0660478574246</v>
      </c>
      <c r="F12053" s="5">
        <f t="shared" si="2446"/>
        <v>384.02536325890713</v>
      </c>
      <c r="G12053" s="5">
        <f t="shared" si="2447"/>
        <v>1226.6692487641703</v>
      </c>
      <c r="H12053" s="5">
        <f t="shared" si="2448"/>
        <v>10617.760659880501</v>
      </c>
      <c r="I12053" s="5">
        <f t="shared" si="2449"/>
        <v>720</v>
      </c>
      <c r="J12053" s="5">
        <f t="shared" si="2450"/>
        <v>9897.7606598805014</v>
      </c>
      <c r="K12053" s="2">
        <f t="shared" si="2451"/>
        <v>196836.12256736981</v>
      </c>
      <c r="L12053" s="2">
        <f t="shared" si="2452"/>
        <v>236040</v>
      </c>
      <c r="M12053" s="2">
        <f t="shared" si="2453"/>
        <v>38720</v>
      </c>
      <c r="N12053" s="6">
        <f t="shared" si="2454"/>
        <v>0</v>
      </c>
      <c r="O12053" s="2">
        <f t="shared" si="2455"/>
        <v>-19516.122567369806</v>
      </c>
      <c r="P12053" s="2" t="str">
        <f t="shared" si="2456"/>
        <v/>
      </c>
    </row>
    <row r="12054" spans="1:16">
      <c r="A12054" s="6">
        <v>18</v>
      </c>
      <c r="B12054" s="6">
        <v>10</v>
      </c>
      <c r="C12054" s="6">
        <v>22</v>
      </c>
      <c r="D12054" s="6">
        <f t="shared" si="2444"/>
        <v>50</v>
      </c>
      <c r="E12054" s="5">
        <f t="shared" si="2445"/>
        <v>9007.0660478574246</v>
      </c>
      <c r="F12054" s="5">
        <f t="shared" si="2446"/>
        <v>384.02536325890713</v>
      </c>
      <c r="G12054" s="5">
        <f t="shared" si="2447"/>
        <v>1301.1455960105666</v>
      </c>
      <c r="H12054" s="5">
        <f t="shared" si="2448"/>
        <v>10692.237007126898</v>
      </c>
      <c r="I12054" s="5">
        <f t="shared" si="2449"/>
        <v>720</v>
      </c>
      <c r="J12054" s="5">
        <f t="shared" si="2450"/>
        <v>9972.2370071268979</v>
      </c>
      <c r="K12054" s="2">
        <f t="shared" si="2451"/>
        <v>198129.1147070642</v>
      </c>
      <c r="L12054" s="2">
        <f t="shared" si="2452"/>
        <v>238740</v>
      </c>
      <c r="M12054" s="2">
        <f t="shared" si="2453"/>
        <v>39600</v>
      </c>
      <c r="N12054" s="6">
        <f t="shared" si="2454"/>
        <v>0</v>
      </c>
      <c r="O12054" s="2">
        <f t="shared" si="2455"/>
        <v>-18989.114707064204</v>
      </c>
      <c r="P12054" s="2" t="str">
        <f t="shared" si="2456"/>
        <v/>
      </c>
    </row>
    <row r="12055" spans="1:16">
      <c r="A12055" s="6">
        <v>18</v>
      </c>
      <c r="B12055" s="6">
        <v>10</v>
      </c>
      <c r="C12055" s="6">
        <v>23</v>
      </c>
      <c r="D12055" s="6">
        <f t="shared" si="2444"/>
        <v>51</v>
      </c>
      <c r="E12055" s="5">
        <f t="shared" si="2445"/>
        <v>9007.0660478574246</v>
      </c>
      <c r="F12055" s="5">
        <f t="shared" si="2446"/>
        <v>384.02536325890713</v>
      </c>
      <c r="G12055" s="5">
        <f t="shared" si="2447"/>
        <v>1377.292184868003</v>
      </c>
      <c r="H12055" s="5">
        <f t="shared" si="2448"/>
        <v>10768.383595984335</v>
      </c>
      <c r="I12055" s="5">
        <f t="shared" si="2449"/>
        <v>720</v>
      </c>
      <c r="J12055" s="5">
        <f t="shared" si="2450"/>
        <v>10048.383595984335</v>
      </c>
      <c r="K12055" s="2">
        <f t="shared" si="2451"/>
        <v>199451.10409695024</v>
      </c>
      <c r="L12055" s="2">
        <f t="shared" si="2452"/>
        <v>241440</v>
      </c>
      <c r="M12055" s="2">
        <f t="shared" si="2453"/>
        <v>40480</v>
      </c>
      <c r="N12055" s="6">
        <f t="shared" si="2454"/>
        <v>0</v>
      </c>
      <c r="O12055" s="2">
        <f t="shared" si="2455"/>
        <v>-18491.104096950236</v>
      </c>
      <c r="P12055" s="2" t="str">
        <f t="shared" si="2456"/>
        <v/>
      </c>
    </row>
    <row r="12056" spans="1:16">
      <c r="A12056" s="6">
        <v>18</v>
      </c>
      <c r="B12056" s="6">
        <v>10</v>
      </c>
      <c r="C12056" s="6">
        <v>24</v>
      </c>
      <c r="D12056" s="6">
        <f t="shared" si="2444"/>
        <v>52</v>
      </c>
      <c r="E12056" s="5">
        <f t="shared" si="2445"/>
        <v>9007.0660478574246</v>
      </c>
      <c r="F12056" s="5">
        <f t="shared" si="2446"/>
        <v>384.02536325890713</v>
      </c>
      <c r="G12056" s="5">
        <f t="shared" si="2447"/>
        <v>1455.1391344474989</v>
      </c>
      <c r="H12056" s="5">
        <f t="shared" si="2448"/>
        <v>10846.230545563831</v>
      </c>
      <c r="I12056" s="5">
        <f t="shared" si="2449"/>
        <v>720</v>
      </c>
      <c r="J12056" s="5">
        <f t="shared" si="2450"/>
        <v>10126.230545563831</v>
      </c>
      <c r="K12056" s="2">
        <f t="shared" si="2451"/>
        <v>200802.61363826095</v>
      </c>
      <c r="L12056" s="2">
        <f t="shared" si="2452"/>
        <v>244140</v>
      </c>
      <c r="M12056" s="2">
        <f t="shared" si="2453"/>
        <v>41360</v>
      </c>
      <c r="N12056" s="6">
        <f t="shared" si="2454"/>
        <v>0</v>
      </c>
      <c r="O12056" s="2">
        <f t="shared" si="2455"/>
        <v>-18022.613638260955</v>
      </c>
      <c r="P12056" s="2" t="str">
        <f t="shared" si="2456"/>
        <v/>
      </c>
    </row>
    <row r="12057" spans="1:16">
      <c r="A12057" s="6">
        <v>18</v>
      </c>
      <c r="B12057" s="6">
        <v>10</v>
      </c>
      <c r="C12057" s="6">
        <v>25</v>
      </c>
      <c r="D12057" s="6">
        <f t="shared" si="2444"/>
        <v>53</v>
      </c>
      <c r="E12057" s="5">
        <f t="shared" si="2445"/>
        <v>9007.0660478574246</v>
      </c>
      <c r="F12057" s="5">
        <f t="shared" si="2446"/>
        <v>384.02536325890713</v>
      </c>
      <c r="G12057" s="5">
        <f t="shared" si="2447"/>
        <v>1534.7170558625965</v>
      </c>
      <c r="H12057" s="5">
        <f t="shared" si="2448"/>
        <v>10925.808466978928</v>
      </c>
      <c r="I12057" s="5">
        <f t="shared" si="2449"/>
        <v>720</v>
      </c>
      <c r="J12057" s="5">
        <f t="shared" si="2450"/>
        <v>10205.808466978928</v>
      </c>
      <c r="K12057" s="2">
        <f t="shared" si="2451"/>
        <v>202184.17477393971</v>
      </c>
      <c r="L12057" s="2">
        <f t="shared" si="2452"/>
        <v>246840</v>
      </c>
      <c r="M12057" s="2">
        <f t="shared" si="2453"/>
        <v>42240</v>
      </c>
      <c r="N12057" s="6">
        <f t="shared" si="2454"/>
        <v>0</v>
      </c>
      <c r="O12057" s="2">
        <f t="shared" si="2455"/>
        <v>-17584.174773939711</v>
      </c>
      <c r="P12057" s="2" t="str">
        <f t="shared" si="2456"/>
        <v/>
      </c>
    </row>
    <row r="12058" spans="1:16">
      <c r="A12058" s="6">
        <v>18</v>
      </c>
      <c r="B12058" s="6">
        <v>10</v>
      </c>
      <c r="C12058" s="6">
        <v>26</v>
      </c>
      <c r="D12058" s="6">
        <f t="shared" si="2444"/>
        <v>54</v>
      </c>
      <c r="E12058" s="5">
        <f t="shared" si="2445"/>
        <v>9007.0660478574246</v>
      </c>
      <c r="F12058" s="5">
        <f t="shared" si="2446"/>
        <v>384.02536325890713</v>
      </c>
      <c r="G12058" s="5">
        <f t="shared" si="2447"/>
        <v>1616.0570598233144</v>
      </c>
      <c r="H12058" s="5">
        <f t="shared" si="2448"/>
        <v>11007.148470939646</v>
      </c>
      <c r="I12058" s="5">
        <f t="shared" si="2449"/>
        <v>720</v>
      </c>
      <c r="J12058" s="5">
        <f t="shared" si="2450"/>
        <v>10287.148470939646</v>
      </c>
      <c r="K12058" s="2">
        <f t="shared" si="2451"/>
        <v>203596.32762047998</v>
      </c>
      <c r="L12058" s="2">
        <f t="shared" si="2452"/>
        <v>249540</v>
      </c>
      <c r="M12058" s="2">
        <f t="shared" si="2453"/>
        <v>43120</v>
      </c>
      <c r="N12058" s="6">
        <f t="shared" si="2454"/>
        <v>0</v>
      </c>
      <c r="O12058" s="2">
        <f t="shared" si="2455"/>
        <v>-17176.327620479977</v>
      </c>
      <c r="P12058" s="2" t="str">
        <f t="shared" si="2456"/>
        <v/>
      </c>
    </row>
    <row r="12059" spans="1:16">
      <c r="A12059" s="6">
        <v>18</v>
      </c>
      <c r="B12059" s="6">
        <v>10</v>
      </c>
      <c r="C12059" s="6">
        <v>27</v>
      </c>
      <c r="D12059" s="6">
        <f t="shared" si="2444"/>
        <v>55</v>
      </c>
      <c r="E12059" s="5">
        <f t="shared" si="2445"/>
        <v>9007.0660478574246</v>
      </c>
      <c r="F12059" s="5">
        <f t="shared" si="2446"/>
        <v>384.02536325890713</v>
      </c>
      <c r="G12059" s="5">
        <f t="shared" si="2447"/>
        <v>1699.1907643430709</v>
      </c>
      <c r="H12059" s="5">
        <f t="shared" si="2448"/>
        <v>11090.282175459402</v>
      </c>
      <c r="I12059" s="5">
        <f t="shared" si="2449"/>
        <v>720</v>
      </c>
      <c r="J12059" s="5">
        <f t="shared" si="2450"/>
        <v>10370.282175459402</v>
      </c>
      <c r="K12059" s="2">
        <f t="shared" si="2451"/>
        <v>205039.62110172573</v>
      </c>
      <c r="L12059" s="2">
        <f t="shared" si="2452"/>
        <v>252240</v>
      </c>
      <c r="M12059" s="2">
        <f t="shared" si="2453"/>
        <v>44000</v>
      </c>
      <c r="N12059" s="6">
        <f t="shared" si="2454"/>
        <v>0</v>
      </c>
      <c r="O12059" s="2">
        <f t="shared" si="2455"/>
        <v>-16799.62110172573</v>
      </c>
      <c r="P12059" s="2" t="str">
        <f t="shared" si="2456"/>
        <v/>
      </c>
    </row>
    <row r="12060" spans="1:16">
      <c r="A12060" s="6">
        <v>18</v>
      </c>
      <c r="B12060" s="6">
        <v>10</v>
      </c>
      <c r="C12060" s="6">
        <v>28</v>
      </c>
      <c r="D12060" s="6">
        <f t="shared" si="2444"/>
        <v>56</v>
      </c>
      <c r="E12060" s="5">
        <f t="shared" si="2445"/>
        <v>9007.0660478574246</v>
      </c>
      <c r="F12060" s="5">
        <f t="shared" si="2446"/>
        <v>384.02536325890713</v>
      </c>
      <c r="G12060" s="5">
        <f t="shared" si="2447"/>
        <v>1784.1503025602246</v>
      </c>
      <c r="H12060" s="5">
        <f t="shared" si="2448"/>
        <v>11175.241713676556</v>
      </c>
      <c r="I12060" s="5">
        <f t="shared" si="2449"/>
        <v>720</v>
      </c>
      <c r="J12060" s="5">
        <f t="shared" si="2450"/>
        <v>10455.241713676556</v>
      </c>
      <c r="K12060" s="2">
        <f t="shared" si="2451"/>
        <v>206514.61308466244</v>
      </c>
      <c r="L12060" s="2">
        <f t="shared" si="2452"/>
        <v>254940</v>
      </c>
      <c r="M12060" s="2">
        <f t="shared" si="2453"/>
        <v>44880</v>
      </c>
      <c r="N12060" s="6">
        <f t="shared" si="2454"/>
        <v>0</v>
      </c>
      <c r="O12060" s="2">
        <f t="shared" si="2455"/>
        <v>-16454.613084662444</v>
      </c>
      <c r="P12060" s="2" t="str">
        <f t="shared" si="2456"/>
        <v/>
      </c>
    </row>
    <row r="12061" spans="1:16">
      <c r="A12061" s="6">
        <v>18</v>
      </c>
      <c r="B12061" s="6">
        <v>10</v>
      </c>
      <c r="C12061" s="6">
        <v>29</v>
      </c>
      <c r="D12061" s="6">
        <f t="shared" si="2444"/>
        <v>57</v>
      </c>
      <c r="E12061" s="5">
        <f t="shared" si="2445"/>
        <v>9007.0660478574246</v>
      </c>
      <c r="F12061" s="5">
        <f t="shared" si="2446"/>
        <v>384.02536325890713</v>
      </c>
      <c r="G12061" s="5">
        <f t="shared" si="2447"/>
        <v>1870.9683306758782</v>
      </c>
      <c r="H12061" s="5">
        <f t="shared" si="2448"/>
        <v>11262.059741792209</v>
      </c>
      <c r="I12061" s="5">
        <f t="shared" si="2449"/>
        <v>720</v>
      </c>
      <c r="J12061" s="5">
        <f t="shared" si="2450"/>
        <v>10542.059741792209</v>
      </c>
      <c r="K12061" s="2">
        <f t="shared" si="2451"/>
        <v>208021.87051722585</v>
      </c>
      <c r="L12061" s="2">
        <f t="shared" si="2452"/>
        <v>257640</v>
      </c>
      <c r="M12061" s="2">
        <f t="shared" si="2453"/>
        <v>45760</v>
      </c>
      <c r="N12061" s="6">
        <f t="shared" si="2454"/>
        <v>0</v>
      </c>
      <c r="O12061" s="2">
        <f t="shared" si="2455"/>
        <v>-16141.870517225849</v>
      </c>
      <c r="P12061" s="2" t="str">
        <f t="shared" si="2456"/>
        <v/>
      </c>
    </row>
    <row r="12062" spans="1:16">
      <c r="A12062" s="6">
        <v>18</v>
      </c>
      <c r="B12062" s="6">
        <v>10</v>
      </c>
      <c r="C12062" s="6">
        <v>30</v>
      </c>
      <c r="D12062" s="6">
        <f t="shared" si="2444"/>
        <v>58</v>
      </c>
      <c r="E12062" s="5">
        <f t="shared" si="2445"/>
        <v>9007.0660478574246</v>
      </c>
      <c r="F12062" s="5">
        <f t="shared" si="2446"/>
        <v>384.02536325890713</v>
      </c>
      <c r="G12062" s="5">
        <f t="shared" si="2447"/>
        <v>1959.6780360096488</v>
      </c>
      <c r="H12062" s="5">
        <f t="shared" si="2448"/>
        <v>11350.76944712598</v>
      </c>
      <c r="I12062" s="5">
        <f t="shared" si="2449"/>
        <v>720</v>
      </c>
      <c r="J12062" s="5">
        <f t="shared" si="2450"/>
        <v>10630.76944712598</v>
      </c>
      <c r="K12062" s="2">
        <f t="shared" si="2451"/>
        <v>209561.96956815937</v>
      </c>
      <c r="L12062" s="2">
        <f t="shared" si="2452"/>
        <v>260340</v>
      </c>
      <c r="M12062" s="2">
        <f t="shared" si="2453"/>
        <v>46640</v>
      </c>
      <c r="N12062" s="6">
        <f t="shared" si="2454"/>
        <v>0</v>
      </c>
      <c r="O12062" s="2">
        <f t="shared" si="2455"/>
        <v>-15861.969568159373</v>
      </c>
      <c r="P12062" s="2" t="str">
        <f t="shared" si="2456"/>
        <v/>
      </c>
    </row>
    <row r="12063" spans="1:16">
      <c r="A12063" s="6">
        <v>18</v>
      </c>
      <c r="B12063" s="6">
        <v>11</v>
      </c>
      <c r="C12063" s="6">
        <v>0</v>
      </c>
      <c r="D12063" s="6">
        <f t="shared" si="2444"/>
        <v>29</v>
      </c>
      <c r="E12063" s="5">
        <f t="shared" si="2445"/>
        <v>9007.0660478574246</v>
      </c>
      <c r="F12063" s="5">
        <f t="shared" si="2446"/>
        <v>432.98859707441784</v>
      </c>
      <c r="G12063" s="5">
        <f t="shared" si="2447"/>
        <v>0</v>
      </c>
      <c r="H12063" s="5">
        <f t="shared" si="2448"/>
        <v>9440.0546449318426</v>
      </c>
      <c r="I12063" s="5">
        <f t="shared" si="2449"/>
        <v>720</v>
      </c>
      <c r="J12063" s="5">
        <f t="shared" si="2450"/>
        <v>8720.0546449318426</v>
      </c>
      <c r="K12063" s="2">
        <f t="shared" si="2451"/>
        <v>176389.83758562227</v>
      </c>
      <c r="L12063" s="2">
        <f t="shared" si="2452"/>
        <v>181434</v>
      </c>
      <c r="M12063" s="2">
        <f t="shared" si="2453"/>
        <v>20680</v>
      </c>
      <c r="N12063" s="6">
        <f t="shared" si="2454"/>
        <v>0</v>
      </c>
      <c r="O12063" s="2">
        <f t="shared" si="2455"/>
        <v>-35635.83758562227</v>
      </c>
      <c r="P12063" s="2" t="str">
        <f t="shared" si="2456"/>
        <v/>
      </c>
    </row>
    <row r="12064" spans="1:16">
      <c r="A12064" s="6">
        <v>18</v>
      </c>
      <c r="B12064" s="6">
        <v>11</v>
      </c>
      <c r="C12064" s="6">
        <v>1</v>
      </c>
      <c r="D12064" s="6">
        <f t="shared" si="2444"/>
        <v>30</v>
      </c>
      <c r="E12064" s="5">
        <f t="shared" si="2445"/>
        <v>9007.0660478574246</v>
      </c>
      <c r="F12064" s="5">
        <f t="shared" si="2446"/>
        <v>432.98859707441784</v>
      </c>
      <c r="G12064" s="5">
        <f t="shared" si="2447"/>
        <v>45.5625</v>
      </c>
      <c r="H12064" s="5">
        <f t="shared" si="2448"/>
        <v>9485.6171449318426</v>
      </c>
      <c r="I12064" s="5">
        <f t="shared" si="2449"/>
        <v>720</v>
      </c>
      <c r="J12064" s="5">
        <f t="shared" si="2450"/>
        <v>8765.6171449318426</v>
      </c>
      <c r="K12064" s="2">
        <f t="shared" si="2451"/>
        <v>177180.85321062227</v>
      </c>
      <c r="L12064" s="2">
        <f t="shared" si="2452"/>
        <v>184134</v>
      </c>
      <c r="M12064" s="2">
        <f t="shared" si="2453"/>
        <v>21560</v>
      </c>
      <c r="N12064" s="6">
        <f t="shared" si="2454"/>
        <v>0</v>
      </c>
      <c r="O12064" s="2">
        <f t="shared" si="2455"/>
        <v>-34606.85321062227</v>
      </c>
      <c r="P12064" s="2" t="str">
        <f t="shared" si="2456"/>
        <v/>
      </c>
    </row>
    <row r="12065" spans="1:16">
      <c r="A12065" s="6">
        <v>18</v>
      </c>
      <c r="B12065" s="6">
        <v>11</v>
      </c>
      <c r="C12065" s="6">
        <v>2</v>
      </c>
      <c r="D12065" s="6">
        <f t="shared" si="2444"/>
        <v>31</v>
      </c>
      <c r="E12065" s="5">
        <f t="shared" si="2445"/>
        <v>9007.0660478574246</v>
      </c>
      <c r="F12065" s="5">
        <f t="shared" si="2446"/>
        <v>432.98859707441784</v>
      </c>
      <c r="G12065" s="5">
        <f t="shared" si="2447"/>
        <v>92.264062499999994</v>
      </c>
      <c r="H12065" s="5">
        <f t="shared" si="2448"/>
        <v>9532.318707431843</v>
      </c>
      <c r="I12065" s="5">
        <f t="shared" si="2449"/>
        <v>720</v>
      </c>
      <c r="J12065" s="5">
        <f t="shared" si="2450"/>
        <v>8812.318707431843</v>
      </c>
      <c r="K12065" s="2">
        <f t="shared" si="2451"/>
        <v>177991.64422624727</v>
      </c>
      <c r="L12065" s="2">
        <f t="shared" si="2452"/>
        <v>186834</v>
      </c>
      <c r="M12065" s="2">
        <f t="shared" si="2453"/>
        <v>22440</v>
      </c>
      <c r="N12065" s="6">
        <f t="shared" si="2454"/>
        <v>0</v>
      </c>
      <c r="O12065" s="2">
        <f t="shared" si="2455"/>
        <v>-33597.64422624727</v>
      </c>
      <c r="P12065" s="2" t="str">
        <f t="shared" si="2456"/>
        <v/>
      </c>
    </row>
    <row r="12066" spans="1:16">
      <c r="A12066" s="6">
        <v>18</v>
      </c>
      <c r="B12066" s="6">
        <v>11</v>
      </c>
      <c r="C12066" s="6">
        <v>3</v>
      </c>
      <c r="D12066" s="6">
        <f t="shared" si="2444"/>
        <v>32</v>
      </c>
      <c r="E12066" s="5">
        <f t="shared" si="2445"/>
        <v>9007.0660478574246</v>
      </c>
      <c r="F12066" s="5">
        <f t="shared" si="2446"/>
        <v>432.98859707441784</v>
      </c>
      <c r="G12066" s="5">
        <f t="shared" si="2447"/>
        <v>140.12604492187498</v>
      </c>
      <c r="H12066" s="5">
        <f t="shared" si="2448"/>
        <v>9580.1806898537179</v>
      </c>
      <c r="I12066" s="5">
        <f t="shared" si="2449"/>
        <v>720</v>
      </c>
      <c r="J12066" s="5">
        <f t="shared" si="2450"/>
        <v>8860.1806898537179</v>
      </c>
      <c r="K12066" s="2">
        <f t="shared" si="2451"/>
        <v>178822.58142107149</v>
      </c>
      <c r="L12066" s="2">
        <f t="shared" si="2452"/>
        <v>189534</v>
      </c>
      <c r="M12066" s="2">
        <f t="shared" si="2453"/>
        <v>23320</v>
      </c>
      <c r="N12066" s="6">
        <f t="shared" si="2454"/>
        <v>0</v>
      </c>
      <c r="O12066" s="2">
        <f t="shared" si="2455"/>
        <v>-32608.581421071489</v>
      </c>
      <c r="P12066" s="2" t="str">
        <f t="shared" si="2456"/>
        <v/>
      </c>
    </row>
    <row r="12067" spans="1:16">
      <c r="A12067" s="6">
        <v>18</v>
      </c>
      <c r="B12067" s="6">
        <v>11</v>
      </c>
      <c r="C12067" s="6">
        <v>4</v>
      </c>
      <c r="D12067" s="6">
        <f t="shared" si="2444"/>
        <v>33</v>
      </c>
      <c r="E12067" s="5">
        <f t="shared" si="2445"/>
        <v>9007.0660478574246</v>
      </c>
      <c r="F12067" s="5">
        <f t="shared" si="2446"/>
        <v>432.98859707441784</v>
      </c>
      <c r="G12067" s="5">
        <f t="shared" si="2447"/>
        <v>189.17016064453125</v>
      </c>
      <c r="H12067" s="5">
        <f t="shared" si="2448"/>
        <v>9629.2248055763739</v>
      </c>
      <c r="I12067" s="5">
        <f t="shared" si="2449"/>
        <v>720</v>
      </c>
      <c r="J12067" s="5">
        <f t="shared" si="2450"/>
        <v>8909.2248055763739</v>
      </c>
      <c r="K12067" s="2">
        <f t="shared" si="2451"/>
        <v>179674.04176347872</v>
      </c>
      <c r="L12067" s="2">
        <f t="shared" si="2452"/>
        <v>192234</v>
      </c>
      <c r="M12067" s="2">
        <f t="shared" si="2453"/>
        <v>24200</v>
      </c>
      <c r="N12067" s="6">
        <f t="shared" si="2454"/>
        <v>0</v>
      </c>
      <c r="O12067" s="2">
        <f t="shared" si="2455"/>
        <v>-31640.041763478715</v>
      </c>
      <c r="P12067" s="2" t="str">
        <f t="shared" si="2456"/>
        <v/>
      </c>
    </row>
    <row r="12068" spans="1:16">
      <c r="A12068" s="6">
        <v>18</v>
      </c>
      <c r="B12068" s="6">
        <v>11</v>
      </c>
      <c r="C12068" s="6">
        <v>5</v>
      </c>
      <c r="D12068" s="6">
        <f t="shared" si="2444"/>
        <v>34</v>
      </c>
      <c r="E12068" s="5">
        <f t="shared" si="2445"/>
        <v>9007.0660478574246</v>
      </c>
      <c r="F12068" s="5">
        <f t="shared" si="2446"/>
        <v>432.98859707441784</v>
      </c>
      <c r="G12068" s="5">
        <f t="shared" si="2447"/>
        <v>239.41848456573481</v>
      </c>
      <c r="H12068" s="5">
        <f t="shared" si="2448"/>
        <v>9679.4731294975772</v>
      </c>
      <c r="I12068" s="5">
        <f t="shared" si="2449"/>
        <v>720</v>
      </c>
      <c r="J12068" s="5">
        <f t="shared" si="2450"/>
        <v>8959.4731294975772</v>
      </c>
      <c r="K12068" s="2">
        <f t="shared" si="2451"/>
        <v>180546.40849822183</v>
      </c>
      <c r="L12068" s="2">
        <f t="shared" si="2452"/>
        <v>194934</v>
      </c>
      <c r="M12068" s="2">
        <f t="shared" si="2453"/>
        <v>25080</v>
      </c>
      <c r="N12068" s="6">
        <f t="shared" si="2454"/>
        <v>0</v>
      </c>
      <c r="O12068" s="2">
        <f t="shared" si="2455"/>
        <v>-30692.408498221834</v>
      </c>
      <c r="P12068" s="2" t="str">
        <f t="shared" si="2456"/>
        <v/>
      </c>
    </row>
    <row r="12069" spans="1:16">
      <c r="A12069" s="6">
        <v>18</v>
      </c>
      <c r="B12069" s="6">
        <v>11</v>
      </c>
      <c r="C12069" s="6">
        <v>6</v>
      </c>
      <c r="D12069" s="6">
        <f t="shared" si="2444"/>
        <v>35</v>
      </c>
      <c r="E12069" s="5">
        <f t="shared" si="2445"/>
        <v>9007.0660478574246</v>
      </c>
      <c r="F12069" s="5">
        <f t="shared" si="2446"/>
        <v>432.98859707441784</v>
      </c>
      <c r="G12069" s="5">
        <f t="shared" si="2447"/>
        <v>290.89345874736784</v>
      </c>
      <c r="H12069" s="5">
        <f t="shared" si="2448"/>
        <v>9730.9481036792113</v>
      </c>
      <c r="I12069" s="5">
        <f t="shared" si="2449"/>
        <v>720</v>
      </c>
      <c r="J12069" s="5">
        <f t="shared" si="2450"/>
        <v>9010.9481036792113</v>
      </c>
      <c r="K12069" s="2">
        <f t="shared" si="2451"/>
        <v>181440.07124443076</v>
      </c>
      <c r="L12069" s="2">
        <f t="shared" si="2452"/>
        <v>197634</v>
      </c>
      <c r="M12069" s="2">
        <f t="shared" si="2453"/>
        <v>25960</v>
      </c>
      <c r="N12069" s="6">
        <f t="shared" si="2454"/>
        <v>0</v>
      </c>
      <c r="O12069" s="2">
        <f t="shared" si="2455"/>
        <v>-29766.071244430757</v>
      </c>
      <c r="P12069" s="2" t="str">
        <f t="shared" si="2456"/>
        <v/>
      </c>
    </row>
    <row r="12070" spans="1:16">
      <c r="A12070" s="6">
        <v>18</v>
      </c>
      <c r="B12070" s="6">
        <v>11</v>
      </c>
      <c r="C12070" s="6">
        <v>7</v>
      </c>
      <c r="D12070" s="6">
        <f t="shared" si="2444"/>
        <v>36</v>
      </c>
      <c r="E12070" s="5">
        <f t="shared" si="2445"/>
        <v>9007.0660478574246</v>
      </c>
      <c r="F12070" s="5">
        <f t="shared" si="2446"/>
        <v>432.98859707441784</v>
      </c>
      <c r="G12070" s="5">
        <f t="shared" si="2447"/>
        <v>343.61789814532818</v>
      </c>
      <c r="H12070" s="5">
        <f t="shared" si="2448"/>
        <v>9783.6725430771712</v>
      </c>
      <c r="I12070" s="5">
        <f t="shared" si="2449"/>
        <v>720</v>
      </c>
      <c r="J12070" s="5">
        <f t="shared" si="2450"/>
        <v>9063.6725430771712</v>
      </c>
      <c r="K12070" s="2">
        <f t="shared" si="2451"/>
        <v>182355.42609508979</v>
      </c>
      <c r="L12070" s="2">
        <f t="shared" si="2452"/>
        <v>200334</v>
      </c>
      <c r="M12070" s="2">
        <f t="shared" si="2453"/>
        <v>26840</v>
      </c>
      <c r="N12070" s="6">
        <f t="shared" si="2454"/>
        <v>0</v>
      </c>
      <c r="O12070" s="2">
        <f t="shared" si="2455"/>
        <v>-28861.426095089788</v>
      </c>
      <c r="P12070" s="2" t="str">
        <f t="shared" si="2456"/>
        <v/>
      </c>
    </row>
    <row r="12071" spans="1:16">
      <c r="A12071" s="6">
        <v>18</v>
      </c>
      <c r="B12071" s="6">
        <v>11</v>
      </c>
      <c r="C12071" s="6">
        <v>8</v>
      </c>
      <c r="D12071" s="6">
        <f t="shared" si="2444"/>
        <v>37</v>
      </c>
      <c r="E12071" s="5">
        <f t="shared" si="2445"/>
        <v>9007.0660478574246</v>
      </c>
      <c r="F12071" s="5">
        <f t="shared" si="2446"/>
        <v>432.98859707441784</v>
      </c>
      <c r="G12071" s="5">
        <f t="shared" si="2447"/>
        <v>397.61499642530839</v>
      </c>
      <c r="H12071" s="5">
        <f t="shared" si="2448"/>
        <v>9837.6696413571517</v>
      </c>
      <c r="I12071" s="5">
        <f t="shared" si="2449"/>
        <v>720</v>
      </c>
      <c r="J12071" s="5">
        <f t="shared" si="2450"/>
        <v>9117.6696413571517</v>
      </c>
      <c r="K12071" s="2">
        <f t="shared" si="2451"/>
        <v>183292.87571800611</v>
      </c>
      <c r="L12071" s="2">
        <f t="shared" si="2452"/>
        <v>203034</v>
      </c>
      <c r="M12071" s="2">
        <f t="shared" si="2453"/>
        <v>27720</v>
      </c>
      <c r="N12071" s="6">
        <f t="shared" si="2454"/>
        <v>0</v>
      </c>
      <c r="O12071" s="2">
        <f t="shared" si="2455"/>
        <v>-27978.875718006107</v>
      </c>
      <c r="P12071" s="2" t="str">
        <f t="shared" si="2456"/>
        <v/>
      </c>
    </row>
    <row r="12072" spans="1:16">
      <c r="A12072" s="6">
        <v>18</v>
      </c>
      <c r="B12072" s="6">
        <v>11</v>
      </c>
      <c r="C12072" s="6">
        <v>9</v>
      </c>
      <c r="D12072" s="6">
        <f t="shared" si="2444"/>
        <v>38</v>
      </c>
      <c r="E12072" s="5">
        <f t="shared" si="2445"/>
        <v>9007.0660478574246</v>
      </c>
      <c r="F12072" s="5">
        <f t="shared" si="2446"/>
        <v>432.98859707441784</v>
      </c>
      <c r="G12072" s="5">
        <f t="shared" si="2447"/>
        <v>452.90833186570285</v>
      </c>
      <c r="H12072" s="5">
        <f t="shared" si="2448"/>
        <v>9892.9629767975457</v>
      </c>
      <c r="I12072" s="5">
        <f t="shared" si="2449"/>
        <v>720</v>
      </c>
      <c r="J12072" s="5">
        <f t="shared" si="2450"/>
        <v>9172.9629767975457</v>
      </c>
      <c r="K12072" s="2">
        <f t="shared" si="2451"/>
        <v>184252.82945829071</v>
      </c>
      <c r="L12072" s="2">
        <f t="shared" si="2452"/>
        <v>205734</v>
      </c>
      <c r="M12072" s="2">
        <f t="shared" si="2453"/>
        <v>28600</v>
      </c>
      <c r="N12072" s="6">
        <f t="shared" si="2454"/>
        <v>0</v>
      </c>
      <c r="O12072" s="2">
        <f t="shared" si="2455"/>
        <v>-27118.829458290711</v>
      </c>
      <c r="P12072" s="2" t="str">
        <f t="shared" si="2456"/>
        <v/>
      </c>
    </row>
    <row r="12073" spans="1:16">
      <c r="A12073" s="6">
        <v>18</v>
      </c>
      <c r="B12073" s="6">
        <v>11</v>
      </c>
      <c r="C12073" s="6">
        <v>10</v>
      </c>
      <c r="D12073" s="6">
        <f t="shared" si="2444"/>
        <v>39</v>
      </c>
      <c r="E12073" s="5">
        <f t="shared" si="2445"/>
        <v>9007.0660478574246</v>
      </c>
      <c r="F12073" s="5">
        <f t="shared" si="2446"/>
        <v>432.98859707441784</v>
      </c>
      <c r="G12073" s="5">
        <f t="shared" si="2447"/>
        <v>509.52187334891573</v>
      </c>
      <c r="H12073" s="5">
        <f t="shared" si="2448"/>
        <v>9949.576518280759</v>
      </c>
      <c r="I12073" s="5">
        <f t="shared" si="2449"/>
        <v>720</v>
      </c>
      <c r="J12073" s="5">
        <f t="shared" si="2450"/>
        <v>9229.576518280759</v>
      </c>
      <c r="K12073" s="2">
        <f t="shared" si="2451"/>
        <v>185235.70344237427</v>
      </c>
      <c r="L12073" s="2">
        <f t="shared" si="2452"/>
        <v>208434</v>
      </c>
      <c r="M12073" s="2">
        <f t="shared" si="2453"/>
        <v>29480</v>
      </c>
      <c r="N12073" s="6">
        <f t="shared" si="2454"/>
        <v>0</v>
      </c>
      <c r="O12073" s="2">
        <f t="shared" si="2455"/>
        <v>-26281.703442374273</v>
      </c>
      <c r="P12073" s="2" t="str">
        <f t="shared" si="2456"/>
        <v/>
      </c>
    </row>
    <row r="12074" spans="1:16">
      <c r="A12074" s="6">
        <v>18</v>
      </c>
      <c r="B12074" s="6">
        <v>11</v>
      </c>
      <c r="C12074" s="6">
        <v>11</v>
      </c>
      <c r="D12074" s="6">
        <f t="shared" si="2444"/>
        <v>40</v>
      </c>
      <c r="E12074" s="5">
        <f t="shared" si="2445"/>
        <v>9007.0660478574246</v>
      </c>
      <c r="F12074" s="5">
        <f t="shared" si="2446"/>
        <v>432.98859707441784</v>
      </c>
      <c r="G12074" s="5">
        <f t="shared" si="2447"/>
        <v>567.47998644235474</v>
      </c>
      <c r="H12074" s="5">
        <f t="shared" si="2448"/>
        <v>10007.534631374197</v>
      </c>
      <c r="I12074" s="5">
        <f t="shared" si="2449"/>
        <v>720</v>
      </c>
      <c r="J12074" s="5">
        <f t="shared" si="2450"/>
        <v>9287.5346313741975</v>
      </c>
      <c r="K12074" s="2">
        <f t="shared" si="2451"/>
        <v>186241.92068357981</v>
      </c>
      <c r="L12074" s="2">
        <f t="shared" si="2452"/>
        <v>211134</v>
      </c>
      <c r="M12074" s="2">
        <f t="shared" si="2453"/>
        <v>30360</v>
      </c>
      <c r="N12074" s="6">
        <f t="shared" si="2454"/>
        <v>0</v>
      </c>
      <c r="O12074" s="2">
        <f t="shared" si="2455"/>
        <v>-25467.92068357981</v>
      </c>
      <c r="P12074" s="2" t="str">
        <f t="shared" si="2456"/>
        <v/>
      </c>
    </row>
    <row r="12075" spans="1:16">
      <c r="A12075" s="6">
        <v>18</v>
      </c>
      <c r="B12075" s="6">
        <v>11</v>
      </c>
      <c r="C12075" s="6">
        <v>12</v>
      </c>
      <c r="D12075" s="6">
        <f t="shared" si="2444"/>
        <v>41</v>
      </c>
      <c r="E12075" s="5">
        <f t="shared" si="2445"/>
        <v>9007.0660478574246</v>
      </c>
      <c r="F12075" s="5">
        <f t="shared" si="2446"/>
        <v>432.98859707441784</v>
      </c>
      <c r="G12075" s="5">
        <f t="shared" si="2447"/>
        <v>626.80743957041921</v>
      </c>
      <c r="H12075" s="5">
        <f t="shared" si="2448"/>
        <v>10066.862084502261</v>
      </c>
      <c r="I12075" s="5">
        <f t="shared" si="2449"/>
        <v>720</v>
      </c>
      <c r="J12075" s="5">
        <f t="shared" si="2450"/>
        <v>9346.8620845022615</v>
      </c>
      <c r="K12075" s="2">
        <f t="shared" si="2451"/>
        <v>187271.91118927536</v>
      </c>
      <c r="L12075" s="2">
        <f t="shared" si="2452"/>
        <v>213834</v>
      </c>
      <c r="M12075" s="2">
        <f t="shared" si="2453"/>
        <v>31240</v>
      </c>
      <c r="N12075" s="6">
        <f t="shared" si="2454"/>
        <v>0</v>
      </c>
      <c r="O12075" s="2">
        <f t="shared" si="2455"/>
        <v>-24677.911189275357</v>
      </c>
      <c r="P12075" s="2" t="str">
        <f t="shared" si="2456"/>
        <v/>
      </c>
    </row>
    <row r="12076" spans="1:16">
      <c r="A12076" s="6">
        <v>18</v>
      </c>
      <c r="B12076" s="6">
        <v>11</v>
      </c>
      <c r="C12076" s="6">
        <v>13</v>
      </c>
      <c r="D12076" s="6">
        <f t="shared" si="2444"/>
        <v>42</v>
      </c>
      <c r="E12076" s="5">
        <f t="shared" si="2445"/>
        <v>9007.0660478574246</v>
      </c>
      <c r="F12076" s="5">
        <f t="shared" si="2446"/>
        <v>432.98859707441784</v>
      </c>
      <c r="G12076" s="5">
        <f t="shared" si="2447"/>
        <v>687.52941027880343</v>
      </c>
      <c r="H12076" s="5">
        <f t="shared" si="2448"/>
        <v>10127.584055210646</v>
      </c>
      <c r="I12076" s="5">
        <f t="shared" si="2449"/>
        <v>720</v>
      </c>
      <c r="J12076" s="5">
        <f t="shared" si="2450"/>
        <v>9407.5840552106456</v>
      </c>
      <c r="K12076" s="2">
        <f t="shared" si="2451"/>
        <v>188326.11206962925</v>
      </c>
      <c r="L12076" s="2">
        <f t="shared" si="2452"/>
        <v>216534</v>
      </c>
      <c r="M12076" s="2">
        <f t="shared" si="2453"/>
        <v>32120</v>
      </c>
      <c r="N12076" s="6">
        <f t="shared" si="2454"/>
        <v>0</v>
      </c>
      <c r="O12076" s="2">
        <f t="shared" si="2455"/>
        <v>-23912.112069629249</v>
      </c>
      <c r="P12076" s="2" t="str">
        <f t="shared" si="2456"/>
        <v/>
      </c>
    </row>
    <row r="12077" spans="1:16">
      <c r="A12077" s="6">
        <v>18</v>
      </c>
      <c r="B12077" s="6">
        <v>11</v>
      </c>
      <c r="C12077" s="6">
        <v>14</v>
      </c>
      <c r="D12077" s="6">
        <f t="shared" si="2444"/>
        <v>43</v>
      </c>
      <c r="E12077" s="5">
        <f t="shared" si="2445"/>
        <v>9007.0660478574246</v>
      </c>
      <c r="F12077" s="5">
        <f t="shared" si="2446"/>
        <v>432.98859707441784</v>
      </c>
      <c r="G12077" s="5">
        <f t="shared" si="2447"/>
        <v>749.67149159246469</v>
      </c>
      <c r="H12077" s="5">
        <f t="shared" si="2448"/>
        <v>10189.726136524307</v>
      </c>
      <c r="I12077" s="5">
        <f t="shared" si="2449"/>
        <v>720</v>
      </c>
      <c r="J12077" s="5">
        <f t="shared" si="2450"/>
        <v>9469.7261365243066</v>
      </c>
      <c r="K12077" s="2">
        <f t="shared" si="2451"/>
        <v>189404.96764799143</v>
      </c>
      <c r="L12077" s="2">
        <f t="shared" si="2452"/>
        <v>219234</v>
      </c>
      <c r="M12077" s="2">
        <f t="shared" si="2453"/>
        <v>33000</v>
      </c>
      <c r="N12077" s="6">
        <f t="shared" si="2454"/>
        <v>0</v>
      </c>
      <c r="O12077" s="2">
        <f t="shared" si="2455"/>
        <v>-23170.967647991434</v>
      </c>
      <c r="P12077" s="2" t="str">
        <f t="shared" si="2456"/>
        <v/>
      </c>
    </row>
    <row r="12078" spans="1:16">
      <c r="A12078" s="6">
        <v>18</v>
      </c>
      <c r="B12078" s="6">
        <v>11</v>
      </c>
      <c r="C12078" s="6">
        <v>15</v>
      </c>
      <c r="D12078" s="6">
        <f t="shared" si="2444"/>
        <v>44</v>
      </c>
      <c r="E12078" s="5">
        <f t="shared" si="2445"/>
        <v>9007.0660478574246</v>
      </c>
      <c r="F12078" s="5">
        <f t="shared" si="2446"/>
        <v>432.98859707441784</v>
      </c>
      <c r="G12078" s="5">
        <f t="shared" si="2447"/>
        <v>813.25969846861108</v>
      </c>
      <c r="H12078" s="5">
        <f t="shared" si="2448"/>
        <v>10253.314343400454</v>
      </c>
      <c r="I12078" s="5">
        <f t="shared" si="2449"/>
        <v>720</v>
      </c>
      <c r="J12078" s="5">
        <f t="shared" si="2450"/>
        <v>9533.3143434004542</v>
      </c>
      <c r="K12078" s="2">
        <f t="shared" si="2451"/>
        <v>190508.92957292454</v>
      </c>
      <c r="L12078" s="2">
        <f t="shared" si="2452"/>
        <v>221934</v>
      </c>
      <c r="M12078" s="2">
        <f t="shared" si="2453"/>
        <v>33880</v>
      </c>
      <c r="N12078" s="6">
        <f t="shared" si="2454"/>
        <v>0</v>
      </c>
      <c r="O12078" s="2">
        <f t="shared" si="2455"/>
        <v>-22454.929572924535</v>
      </c>
      <c r="P12078" s="2" t="str">
        <f t="shared" si="2456"/>
        <v/>
      </c>
    </row>
    <row r="12079" spans="1:16">
      <c r="A12079" s="6">
        <v>18</v>
      </c>
      <c r="B12079" s="6">
        <v>11</v>
      </c>
      <c r="C12079" s="6">
        <v>16</v>
      </c>
      <c r="D12079" s="6">
        <f t="shared" si="2444"/>
        <v>45</v>
      </c>
      <c r="E12079" s="5">
        <f t="shared" si="2445"/>
        <v>9007.0660478574246</v>
      </c>
      <c r="F12079" s="5">
        <f t="shared" si="2446"/>
        <v>432.98859707441784</v>
      </c>
      <c r="G12079" s="5">
        <f t="shared" si="2447"/>
        <v>878.32047434610013</v>
      </c>
      <c r="H12079" s="5">
        <f t="shared" si="2448"/>
        <v>10318.375119277942</v>
      </c>
      <c r="I12079" s="5">
        <f t="shared" si="2449"/>
        <v>720</v>
      </c>
      <c r="J12079" s="5">
        <f t="shared" si="2450"/>
        <v>9598.3751192779418</v>
      </c>
      <c r="K12079" s="2">
        <f t="shared" si="2451"/>
        <v>191638.4569319087</v>
      </c>
      <c r="L12079" s="2">
        <f t="shared" si="2452"/>
        <v>224634</v>
      </c>
      <c r="M12079" s="2">
        <f t="shared" si="2453"/>
        <v>34760</v>
      </c>
      <c r="N12079" s="6">
        <f t="shared" si="2454"/>
        <v>0</v>
      </c>
      <c r="O12079" s="2">
        <f t="shared" si="2455"/>
        <v>-21764.456931908702</v>
      </c>
      <c r="P12079" s="2" t="str">
        <f t="shared" si="2456"/>
        <v/>
      </c>
    </row>
    <row r="12080" spans="1:16">
      <c r="A12080" s="6">
        <v>18</v>
      </c>
      <c r="B12080" s="6">
        <v>11</v>
      </c>
      <c r="C12080" s="6">
        <v>17</v>
      </c>
      <c r="D12080" s="6">
        <f t="shared" si="2444"/>
        <v>46</v>
      </c>
      <c r="E12080" s="5">
        <f t="shared" si="2445"/>
        <v>9007.0660478574246</v>
      </c>
      <c r="F12080" s="5">
        <f t="shared" si="2446"/>
        <v>432.98859707441784</v>
      </c>
      <c r="G12080" s="5">
        <f t="shared" si="2447"/>
        <v>944.88069779264049</v>
      </c>
      <c r="H12080" s="5">
        <f t="shared" si="2448"/>
        <v>10384.935342724482</v>
      </c>
      <c r="I12080" s="5">
        <f t="shared" si="2449"/>
        <v>720</v>
      </c>
      <c r="J12080" s="5">
        <f t="shared" si="2450"/>
        <v>9664.9353427244823</v>
      </c>
      <c r="K12080" s="2">
        <f t="shared" si="2451"/>
        <v>192794.01636674447</v>
      </c>
      <c r="L12080" s="2">
        <f t="shared" si="2452"/>
        <v>227334</v>
      </c>
      <c r="M12080" s="2">
        <f t="shared" si="2453"/>
        <v>35640</v>
      </c>
      <c r="N12080" s="6">
        <f t="shared" si="2454"/>
        <v>0</v>
      </c>
      <c r="O12080" s="2">
        <f t="shared" si="2455"/>
        <v>-21100.016366744472</v>
      </c>
      <c r="P12080" s="2" t="str">
        <f t="shared" si="2456"/>
        <v/>
      </c>
    </row>
    <row r="12081" spans="1:16">
      <c r="A12081" s="6">
        <v>18</v>
      </c>
      <c r="B12081" s="6">
        <v>11</v>
      </c>
      <c r="C12081" s="6">
        <v>18</v>
      </c>
      <c r="D12081" s="6">
        <f t="shared" si="2444"/>
        <v>47</v>
      </c>
      <c r="E12081" s="5">
        <f t="shared" si="2445"/>
        <v>9007.0660478574246</v>
      </c>
      <c r="F12081" s="5">
        <f t="shared" si="2446"/>
        <v>432.98859707441784</v>
      </c>
      <c r="G12081" s="5">
        <f t="shared" si="2447"/>
        <v>1012.9676892512279</v>
      </c>
      <c r="H12081" s="5">
        <f t="shared" si="2448"/>
        <v>10453.02233418307</v>
      </c>
      <c r="I12081" s="5">
        <f t="shared" si="2449"/>
        <v>720</v>
      </c>
      <c r="J12081" s="5">
        <f t="shared" si="2450"/>
        <v>9733.0223341830697</v>
      </c>
      <c r="K12081" s="2">
        <f t="shared" si="2451"/>
        <v>193976.08219067828</v>
      </c>
      <c r="L12081" s="2">
        <f t="shared" si="2452"/>
        <v>230034</v>
      </c>
      <c r="M12081" s="2">
        <f t="shared" si="2453"/>
        <v>36520</v>
      </c>
      <c r="N12081" s="6">
        <f t="shared" si="2454"/>
        <v>0</v>
      </c>
      <c r="O12081" s="2">
        <f t="shared" si="2455"/>
        <v>-20462.08219067828</v>
      </c>
      <c r="P12081" s="2" t="str">
        <f t="shared" si="2456"/>
        <v/>
      </c>
    </row>
    <row r="12082" spans="1:16">
      <c r="A12082" s="6">
        <v>18</v>
      </c>
      <c r="B12082" s="6">
        <v>11</v>
      </c>
      <c r="C12082" s="6">
        <v>19</v>
      </c>
      <c r="D12082" s="6">
        <f t="shared" si="2444"/>
        <v>48</v>
      </c>
      <c r="E12082" s="5">
        <f t="shared" si="2445"/>
        <v>9007.0660478574246</v>
      </c>
      <c r="F12082" s="5">
        <f t="shared" si="2446"/>
        <v>432.98859707441784</v>
      </c>
      <c r="G12082" s="5">
        <f t="shared" si="2447"/>
        <v>1082.6092178872495</v>
      </c>
      <c r="H12082" s="5">
        <f t="shared" si="2448"/>
        <v>10522.663862819092</v>
      </c>
      <c r="I12082" s="5">
        <f t="shared" si="2449"/>
        <v>720</v>
      </c>
      <c r="J12082" s="5">
        <f t="shared" si="2450"/>
        <v>9802.6638628190922</v>
      </c>
      <c r="K12082" s="2">
        <f t="shared" si="2451"/>
        <v>195185.13650727589</v>
      </c>
      <c r="L12082" s="2">
        <f t="shared" si="2452"/>
        <v>232734</v>
      </c>
      <c r="M12082" s="2">
        <f t="shared" si="2453"/>
        <v>37400</v>
      </c>
      <c r="N12082" s="6">
        <f t="shared" si="2454"/>
        <v>0</v>
      </c>
      <c r="O12082" s="2">
        <f t="shared" si="2455"/>
        <v>-19851.136507275893</v>
      </c>
      <c r="P12082" s="2" t="str">
        <f t="shared" si="2456"/>
        <v/>
      </c>
    </row>
    <row r="12083" spans="1:16">
      <c r="A12083" s="6">
        <v>18</v>
      </c>
      <c r="B12083" s="6">
        <v>11</v>
      </c>
      <c r="C12083" s="6">
        <v>20</v>
      </c>
      <c r="D12083" s="6">
        <f t="shared" si="2444"/>
        <v>49</v>
      </c>
      <c r="E12083" s="5">
        <f t="shared" si="2445"/>
        <v>9007.0660478574246</v>
      </c>
      <c r="F12083" s="5">
        <f t="shared" si="2446"/>
        <v>432.98859707441784</v>
      </c>
      <c r="G12083" s="5">
        <f t="shared" si="2447"/>
        <v>1153.8335085377266</v>
      </c>
      <c r="H12083" s="5">
        <f t="shared" si="2448"/>
        <v>10593.888153469568</v>
      </c>
      <c r="I12083" s="5">
        <f t="shared" si="2449"/>
        <v>720</v>
      </c>
      <c r="J12083" s="5">
        <f t="shared" si="2450"/>
        <v>9873.8881534695684</v>
      </c>
      <c r="K12083" s="2">
        <f t="shared" si="2451"/>
        <v>196421.6693310689</v>
      </c>
      <c r="L12083" s="2">
        <f t="shared" si="2452"/>
        <v>235434</v>
      </c>
      <c r="M12083" s="2">
        <f t="shared" si="2453"/>
        <v>38280</v>
      </c>
      <c r="N12083" s="6">
        <f t="shared" si="2454"/>
        <v>0</v>
      </c>
      <c r="O12083" s="2">
        <f t="shared" si="2455"/>
        <v>-19267.669331068901</v>
      </c>
      <c r="P12083" s="2" t="str">
        <f t="shared" si="2456"/>
        <v/>
      </c>
    </row>
    <row r="12084" spans="1:16">
      <c r="A12084" s="6">
        <v>18</v>
      </c>
      <c r="B12084" s="6">
        <v>11</v>
      </c>
      <c r="C12084" s="6">
        <v>21</v>
      </c>
      <c r="D12084" s="6">
        <f t="shared" si="2444"/>
        <v>50</v>
      </c>
      <c r="E12084" s="5">
        <f t="shared" si="2445"/>
        <v>9007.0660478574246</v>
      </c>
      <c r="F12084" s="5">
        <f t="shared" si="2446"/>
        <v>432.98859707441784</v>
      </c>
      <c r="G12084" s="5">
        <f t="shared" si="2447"/>
        <v>1226.6692487641703</v>
      </c>
      <c r="H12084" s="5">
        <f t="shared" si="2448"/>
        <v>10666.723893696013</v>
      </c>
      <c r="I12084" s="5">
        <f t="shared" si="2449"/>
        <v>720</v>
      </c>
      <c r="J12084" s="5">
        <f t="shared" si="2450"/>
        <v>9946.723893696013</v>
      </c>
      <c r="K12084" s="2">
        <f t="shared" si="2451"/>
        <v>197686.17871000021</v>
      </c>
      <c r="L12084" s="2">
        <f t="shared" si="2452"/>
        <v>238134</v>
      </c>
      <c r="M12084" s="2">
        <f t="shared" si="2453"/>
        <v>39160</v>
      </c>
      <c r="N12084" s="6">
        <f t="shared" si="2454"/>
        <v>0</v>
      </c>
      <c r="O12084" s="2">
        <f t="shared" si="2455"/>
        <v>-18712.178710000211</v>
      </c>
      <c r="P12084" s="2" t="str">
        <f t="shared" si="2456"/>
        <v/>
      </c>
    </row>
    <row r="12085" spans="1:16">
      <c r="A12085" s="6">
        <v>18</v>
      </c>
      <c r="B12085" s="6">
        <v>11</v>
      </c>
      <c r="C12085" s="6">
        <v>22</v>
      </c>
      <c r="D12085" s="6">
        <f t="shared" si="2444"/>
        <v>51</v>
      </c>
      <c r="E12085" s="5">
        <f t="shared" si="2445"/>
        <v>9007.0660478574246</v>
      </c>
      <c r="F12085" s="5">
        <f t="shared" si="2446"/>
        <v>432.98859707441784</v>
      </c>
      <c r="G12085" s="5">
        <f t="shared" si="2447"/>
        <v>1301.1455960105666</v>
      </c>
      <c r="H12085" s="5">
        <f t="shared" si="2448"/>
        <v>10741.200240942409</v>
      </c>
      <c r="I12085" s="5">
        <f t="shared" si="2449"/>
        <v>720</v>
      </c>
      <c r="J12085" s="5">
        <f t="shared" si="2450"/>
        <v>10021.200240942409</v>
      </c>
      <c r="K12085" s="2">
        <f t="shared" si="2451"/>
        <v>198979.17084969461</v>
      </c>
      <c r="L12085" s="2">
        <f t="shared" si="2452"/>
        <v>240834</v>
      </c>
      <c r="M12085" s="2">
        <f t="shared" si="2453"/>
        <v>40040</v>
      </c>
      <c r="N12085" s="6">
        <f t="shared" si="2454"/>
        <v>0</v>
      </c>
      <c r="O12085" s="2">
        <f t="shared" si="2455"/>
        <v>-18185.170849694608</v>
      </c>
      <c r="P12085" s="2" t="str">
        <f t="shared" si="2456"/>
        <v/>
      </c>
    </row>
    <row r="12086" spans="1:16">
      <c r="A12086" s="6">
        <v>18</v>
      </c>
      <c r="B12086" s="6">
        <v>11</v>
      </c>
      <c r="C12086" s="6">
        <v>23</v>
      </c>
      <c r="D12086" s="6">
        <f t="shared" si="2444"/>
        <v>52</v>
      </c>
      <c r="E12086" s="5">
        <f t="shared" si="2445"/>
        <v>9007.0660478574246</v>
      </c>
      <c r="F12086" s="5">
        <f t="shared" si="2446"/>
        <v>432.98859707441784</v>
      </c>
      <c r="G12086" s="5">
        <f t="shared" si="2447"/>
        <v>1377.292184868003</v>
      </c>
      <c r="H12086" s="5">
        <f t="shared" si="2448"/>
        <v>10817.346829799846</v>
      </c>
      <c r="I12086" s="5">
        <f t="shared" si="2449"/>
        <v>720</v>
      </c>
      <c r="J12086" s="5">
        <f t="shared" si="2450"/>
        <v>10097.346829799846</v>
      </c>
      <c r="K12086" s="2">
        <f t="shared" si="2451"/>
        <v>200301.16023958067</v>
      </c>
      <c r="L12086" s="2">
        <f t="shared" si="2452"/>
        <v>243534</v>
      </c>
      <c r="M12086" s="2">
        <f t="shared" si="2453"/>
        <v>40920</v>
      </c>
      <c r="N12086" s="6">
        <f t="shared" si="2454"/>
        <v>0</v>
      </c>
      <c r="O12086" s="2">
        <f t="shared" si="2455"/>
        <v>-17687.160239580669</v>
      </c>
      <c r="P12086" s="2" t="str">
        <f t="shared" si="2456"/>
        <v/>
      </c>
    </row>
    <row r="12087" spans="1:16">
      <c r="A12087" s="6">
        <v>18</v>
      </c>
      <c r="B12087" s="6">
        <v>11</v>
      </c>
      <c r="C12087" s="6">
        <v>24</v>
      </c>
      <c r="D12087" s="6">
        <f t="shared" si="2444"/>
        <v>53</v>
      </c>
      <c r="E12087" s="5">
        <f t="shared" si="2445"/>
        <v>9007.0660478574246</v>
      </c>
      <c r="F12087" s="5">
        <f t="shared" si="2446"/>
        <v>432.98859707441784</v>
      </c>
      <c r="G12087" s="5">
        <f t="shared" si="2447"/>
        <v>1455.1391344474989</v>
      </c>
      <c r="H12087" s="5">
        <f t="shared" si="2448"/>
        <v>10895.193779379342</v>
      </c>
      <c r="I12087" s="5">
        <f t="shared" si="2449"/>
        <v>720</v>
      </c>
      <c r="J12087" s="5">
        <f t="shared" si="2450"/>
        <v>10175.193779379342</v>
      </c>
      <c r="K12087" s="2">
        <f t="shared" si="2451"/>
        <v>201652.66978089136</v>
      </c>
      <c r="L12087" s="2">
        <f t="shared" si="2452"/>
        <v>246234</v>
      </c>
      <c r="M12087" s="2">
        <f t="shared" si="2453"/>
        <v>41800</v>
      </c>
      <c r="N12087" s="6">
        <f t="shared" si="2454"/>
        <v>0</v>
      </c>
      <c r="O12087" s="2">
        <f t="shared" si="2455"/>
        <v>-17218.66978089136</v>
      </c>
      <c r="P12087" s="2" t="str">
        <f t="shared" si="2456"/>
        <v/>
      </c>
    </row>
    <row r="12088" spans="1:16">
      <c r="A12088" s="6">
        <v>18</v>
      </c>
      <c r="B12088" s="6">
        <v>11</v>
      </c>
      <c r="C12088" s="6">
        <v>25</v>
      </c>
      <c r="D12088" s="6">
        <f t="shared" si="2444"/>
        <v>54</v>
      </c>
      <c r="E12088" s="5">
        <f t="shared" si="2445"/>
        <v>9007.0660478574246</v>
      </c>
      <c r="F12088" s="5">
        <f t="shared" si="2446"/>
        <v>432.98859707441784</v>
      </c>
      <c r="G12088" s="5">
        <f t="shared" si="2447"/>
        <v>1534.7170558625965</v>
      </c>
      <c r="H12088" s="5">
        <f t="shared" si="2448"/>
        <v>10974.771700794439</v>
      </c>
      <c r="I12088" s="5">
        <f t="shared" si="2449"/>
        <v>720</v>
      </c>
      <c r="J12088" s="5">
        <f t="shared" si="2450"/>
        <v>10254.771700794439</v>
      </c>
      <c r="K12088" s="2">
        <f t="shared" si="2451"/>
        <v>203034.23091657012</v>
      </c>
      <c r="L12088" s="2">
        <f t="shared" si="2452"/>
        <v>248934</v>
      </c>
      <c r="M12088" s="2">
        <f t="shared" si="2453"/>
        <v>42680</v>
      </c>
      <c r="N12088" s="6">
        <f t="shared" si="2454"/>
        <v>0</v>
      </c>
      <c r="O12088" s="2">
        <f t="shared" si="2455"/>
        <v>-16780.230916570115</v>
      </c>
      <c r="P12088" s="2" t="str">
        <f t="shared" si="2456"/>
        <v/>
      </c>
    </row>
    <row r="12089" spans="1:16">
      <c r="A12089" s="6">
        <v>18</v>
      </c>
      <c r="B12089" s="6">
        <v>11</v>
      </c>
      <c r="C12089" s="6">
        <v>26</v>
      </c>
      <c r="D12089" s="6">
        <f t="shared" si="2444"/>
        <v>55</v>
      </c>
      <c r="E12089" s="5">
        <f t="shared" si="2445"/>
        <v>9007.0660478574246</v>
      </c>
      <c r="F12089" s="5">
        <f t="shared" si="2446"/>
        <v>432.98859707441784</v>
      </c>
      <c r="G12089" s="5">
        <f t="shared" si="2447"/>
        <v>1616.0570598233144</v>
      </c>
      <c r="H12089" s="5">
        <f t="shared" si="2448"/>
        <v>11056.111704755156</v>
      </c>
      <c r="I12089" s="5">
        <f t="shared" si="2449"/>
        <v>720</v>
      </c>
      <c r="J12089" s="5">
        <f t="shared" si="2450"/>
        <v>10336.111704755156</v>
      </c>
      <c r="K12089" s="2">
        <f t="shared" si="2451"/>
        <v>204446.38376311035</v>
      </c>
      <c r="L12089" s="2">
        <f t="shared" si="2452"/>
        <v>251634</v>
      </c>
      <c r="M12089" s="2">
        <f t="shared" si="2453"/>
        <v>43560</v>
      </c>
      <c r="N12089" s="6">
        <f t="shared" si="2454"/>
        <v>0</v>
      </c>
      <c r="O12089" s="2">
        <f t="shared" si="2455"/>
        <v>-16372.383763110352</v>
      </c>
      <c r="P12089" s="2" t="str">
        <f t="shared" si="2456"/>
        <v/>
      </c>
    </row>
    <row r="12090" spans="1:16">
      <c r="A12090" s="6">
        <v>18</v>
      </c>
      <c r="B12090" s="6">
        <v>11</v>
      </c>
      <c r="C12090" s="6">
        <v>27</v>
      </c>
      <c r="D12090" s="6">
        <f t="shared" si="2444"/>
        <v>56</v>
      </c>
      <c r="E12090" s="5">
        <f t="shared" si="2445"/>
        <v>9007.0660478574246</v>
      </c>
      <c r="F12090" s="5">
        <f t="shared" si="2446"/>
        <v>432.98859707441784</v>
      </c>
      <c r="G12090" s="5">
        <f t="shared" si="2447"/>
        <v>1699.1907643430709</v>
      </c>
      <c r="H12090" s="5">
        <f t="shared" si="2448"/>
        <v>11139.245409274914</v>
      </c>
      <c r="I12090" s="5">
        <f t="shared" si="2449"/>
        <v>720</v>
      </c>
      <c r="J12090" s="5">
        <f t="shared" si="2450"/>
        <v>10419.245409274914</v>
      </c>
      <c r="K12090" s="2">
        <f t="shared" si="2451"/>
        <v>205889.67724435613</v>
      </c>
      <c r="L12090" s="2">
        <f t="shared" si="2452"/>
        <v>254334</v>
      </c>
      <c r="M12090" s="2">
        <f t="shared" si="2453"/>
        <v>44440</v>
      </c>
      <c r="N12090" s="6">
        <f t="shared" si="2454"/>
        <v>0</v>
      </c>
      <c r="O12090" s="2">
        <f t="shared" si="2455"/>
        <v>-15995.677244356135</v>
      </c>
      <c r="P12090" s="2" t="str">
        <f t="shared" si="2456"/>
        <v/>
      </c>
    </row>
    <row r="12091" spans="1:16">
      <c r="A12091" s="6">
        <v>18</v>
      </c>
      <c r="B12091" s="6">
        <v>11</v>
      </c>
      <c r="C12091" s="6">
        <v>28</v>
      </c>
      <c r="D12091" s="6">
        <f t="shared" si="2444"/>
        <v>57</v>
      </c>
      <c r="E12091" s="5">
        <f t="shared" si="2445"/>
        <v>9007.0660478574246</v>
      </c>
      <c r="F12091" s="5">
        <f t="shared" si="2446"/>
        <v>432.98859707441784</v>
      </c>
      <c r="G12091" s="5">
        <f t="shared" si="2447"/>
        <v>1784.1503025602246</v>
      </c>
      <c r="H12091" s="5">
        <f t="shared" si="2448"/>
        <v>11224.204947492068</v>
      </c>
      <c r="I12091" s="5">
        <f t="shared" si="2449"/>
        <v>720</v>
      </c>
      <c r="J12091" s="5">
        <f t="shared" si="2450"/>
        <v>10504.204947492068</v>
      </c>
      <c r="K12091" s="2">
        <f t="shared" si="2451"/>
        <v>207364.66922729285</v>
      </c>
      <c r="L12091" s="2">
        <f t="shared" si="2452"/>
        <v>257034</v>
      </c>
      <c r="M12091" s="2">
        <f t="shared" si="2453"/>
        <v>45320</v>
      </c>
      <c r="N12091" s="6">
        <f t="shared" si="2454"/>
        <v>0</v>
      </c>
      <c r="O12091" s="2">
        <f t="shared" si="2455"/>
        <v>-15650.669227292849</v>
      </c>
      <c r="P12091" s="2" t="str">
        <f t="shared" si="2456"/>
        <v/>
      </c>
    </row>
    <row r="12092" spans="1:16">
      <c r="A12092" s="6">
        <v>18</v>
      </c>
      <c r="B12092" s="6">
        <v>11</v>
      </c>
      <c r="C12092" s="6">
        <v>29</v>
      </c>
      <c r="D12092" s="6">
        <f t="shared" si="2444"/>
        <v>58</v>
      </c>
      <c r="E12092" s="5">
        <f t="shared" si="2445"/>
        <v>9007.0660478574246</v>
      </c>
      <c r="F12092" s="5">
        <f t="shared" si="2446"/>
        <v>432.98859707441784</v>
      </c>
      <c r="G12092" s="5">
        <f t="shared" si="2447"/>
        <v>1870.9683306758782</v>
      </c>
      <c r="H12092" s="5">
        <f t="shared" si="2448"/>
        <v>11311.022975607721</v>
      </c>
      <c r="I12092" s="5">
        <f t="shared" si="2449"/>
        <v>720</v>
      </c>
      <c r="J12092" s="5">
        <f t="shared" si="2450"/>
        <v>10591.022975607721</v>
      </c>
      <c r="K12092" s="2">
        <f t="shared" si="2451"/>
        <v>208871.92665985625</v>
      </c>
      <c r="L12092" s="2">
        <f t="shared" si="2452"/>
        <v>259734</v>
      </c>
      <c r="M12092" s="2">
        <f t="shared" si="2453"/>
        <v>46200</v>
      </c>
      <c r="N12092" s="6">
        <f t="shared" si="2454"/>
        <v>0</v>
      </c>
      <c r="O12092" s="2">
        <f t="shared" si="2455"/>
        <v>-15337.926659856254</v>
      </c>
      <c r="P12092" s="2" t="str">
        <f t="shared" si="2456"/>
        <v/>
      </c>
    </row>
    <row r="12093" spans="1:16">
      <c r="A12093" s="6">
        <v>18</v>
      </c>
      <c r="B12093" s="6">
        <v>11</v>
      </c>
      <c r="C12093" s="6">
        <v>30</v>
      </c>
      <c r="D12093" s="6">
        <f t="shared" si="2444"/>
        <v>59</v>
      </c>
      <c r="E12093" s="5">
        <f t="shared" si="2445"/>
        <v>9007.0660478574246</v>
      </c>
      <c r="F12093" s="5">
        <f t="shared" si="2446"/>
        <v>432.98859707441784</v>
      </c>
      <c r="G12093" s="5">
        <f t="shared" si="2447"/>
        <v>1959.6780360096488</v>
      </c>
      <c r="H12093" s="5">
        <f t="shared" si="2448"/>
        <v>11399.732680941492</v>
      </c>
      <c r="I12093" s="5">
        <f t="shared" si="2449"/>
        <v>720</v>
      </c>
      <c r="J12093" s="5">
        <f t="shared" si="2450"/>
        <v>10679.732680941492</v>
      </c>
      <c r="K12093" s="2">
        <f t="shared" si="2451"/>
        <v>210412.02571078978</v>
      </c>
      <c r="L12093" s="2">
        <f t="shared" si="2452"/>
        <v>262434</v>
      </c>
      <c r="M12093" s="2">
        <f t="shared" si="2453"/>
        <v>47080</v>
      </c>
      <c r="N12093" s="6">
        <f t="shared" si="2454"/>
        <v>0</v>
      </c>
      <c r="O12093" s="2">
        <f t="shared" si="2455"/>
        <v>-15058.025710789778</v>
      </c>
      <c r="P12093" s="2" t="str">
        <f t="shared" si="2456"/>
        <v/>
      </c>
    </row>
    <row r="12094" spans="1:16">
      <c r="A12094" s="6">
        <v>18</v>
      </c>
      <c r="B12094" s="6">
        <v>12</v>
      </c>
      <c r="C12094" s="6">
        <v>0</v>
      </c>
      <c r="D12094" s="6">
        <f t="shared" si="2444"/>
        <v>30</v>
      </c>
      <c r="E12094" s="5">
        <f t="shared" si="2445"/>
        <v>9007.0660478574246</v>
      </c>
      <c r="F12094" s="5">
        <f t="shared" si="2446"/>
        <v>484.15997672866712</v>
      </c>
      <c r="G12094" s="5">
        <f t="shared" si="2447"/>
        <v>0</v>
      </c>
      <c r="H12094" s="5">
        <f t="shared" si="2448"/>
        <v>9491.2260245860925</v>
      </c>
      <c r="I12094" s="5">
        <f t="shared" si="2449"/>
        <v>720</v>
      </c>
      <c r="J12094" s="5">
        <f t="shared" si="2450"/>
        <v>8771.2260245860925</v>
      </c>
      <c r="K12094" s="2">
        <f t="shared" si="2451"/>
        <v>177278.22959350856</v>
      </c>
      <c r="L12094" s="2">
        <f t="shared" si="2452"/>
        <v>183528</v>
      </c>
      <c r="M12094" s="2">
        <f t="shared" si="2453"/>
        <v>21120</v>
      </c>
      <c r="N12094" s="6">
        <f t="shared" si="2454"/>
        <v>0</v>
      </c>
      <c r="O12094" s="2">
        <f t="shared" si="2455"/>
        <v>-34870.229593508557</v>
      </c>
      <c r="P12094" s="2" t="str">
        <f t="shared" si="2456"/>
        <v/>
      </c>
    </row>
    <row r="12095" spans="1:16">
      <c r="A12095" s="6">
        <v>18</v>
      </c>
      <c r="B12095" s="6">
        <v>12</v>
      </c>
      <c r="C12095" s="6">
        <v>1</v>
      </c>
      <c r="D12095" s="6">
        <f t="shared" si="2444"/>
        <v>31</v>
      </c>
      <c r="E12095" s="5">
        <f t="shared" si="2445"/>
        <v>9007.0660478574246</v>
      </c>
      <c r="F12095" s="5">
        <f t="shared" si="2446"/>
        <v>484.15997672866712</v>
      </c>
      <c r="G12095" s="5">
        <f t="shared" si="2447"/>
        <v>45.5625</v>
      </c>
      <c r="H12095" s="5">
        <f t="shared" si="2448"/>
        <v>9536.7885245860925</v>
      </c>
      <c r="I12095" s="5">
        <f t="shared" si="2449"/>
        <v>720</v>
      </c>
      <c r="J12095" s="5">
        <f t="shared" si="2450"/>
        <v>8816.7885245860925</v>
      </c>
      <c r="K12095" s="2">
        <f t="shared" si="2451"/>
        <v>178069.24521850856</v>
      </c>
      <c r="L12095" s="2">
        <f t="shared" si="2452"/>
        <v>186228</v>
      </c>
      <c r="M12095" s="2">
        <f t="shared" si="2453"/>
        <v>22000</v>
      </c>
      <c r="N12095" s="6">
        <f t="shared" si="2454"/>
        <v>0</v>
      </c>
      <c r="O12095" s="2">
        <f t="shared" si="2455"/>
        <v>-33841.245218508557</v>
      </c>
      <c r="P12095" s="2" t="str">
        <f t="shared" si="2456"/>
        <v/>
      </c>
    </row>
    <row r="12096" spans="1:16">
      <c r="A12096" s="6">
        <v>18</v>
      </c>
      <c r="B12096" s="6">
        <v>12</v>
      </c>
      <c r="C12096" s="6">
        <v>2</v>
      </c>
      <c r="D12096" s="6">
        <f t="shared" si="2444"/>
        <v>32</v>
      </c>
      <c r="E12096" s="5">
        <f t="shared" si="2445"/>
        <v>9007.0660478574246</v>
      </c>
      <c r="F12096" s="5">
        <f t="shared" si="2446"/>
        <v>484.15997672866712</v>
      </c>
      <c r="G12096" s="5">
        <f t="shared" si="2447"/>
        <v>92.264062499999994</v>
      </c>
      <c r="H12096" s="5">
        <f t="shared" si="2448"/>
        <v>9583.4900870860929</v>
      </c>
      <c r="I12096" s="5">
        <f t="shared" si="2449"/>
        <v>720</v>
      </c>
      <c r="J12096" s="5">
        <f t="shared" si="2450"/>
        <v>8863.4900870860929</v>
      </c>
      <c r="K12096" s="2">
        <f t="shared" si="2451"/>
        <v>178880.03623413356</v>
      </c>
      <c r="L12096" s="2">
        <f t="shared" si="2452"/>
        <v>188928</v>
      </c>
      <c r="M12096" s="2">
        <f t="shared" si="2453"/>
        <v>22880</v>
      </c>
      <c r="N12096" s="6">
        <f t="shared" si="2454"/>
        <v>0</v>
      </c>
      <c r="O12096" s="2">
        <f t="shared" si="2455"/>
        <v>-32832.036234133557</v>
      </c>
      <c r="P12096" s="2" t="str">
        <f t="shared" si="2456"/>
        <v/>
      </c>
    </row>
    <row r="12097" spans="1:16">
      <c r="A12097" s="6">
        <v>18</v>
      </c>
      <c r="B12097" s="6">
        <v>12</v>
      </c>
      <c r="C12097" s="6">
        <v>3</v>
      </c>
      <c r="D12097" s="6">
        <f t="shared" si="2444"/>
        <v>33</v>
      </c>
      <c r="E12097" s="5">
        <f t="shared" si="2445"/>
        <v>9007.0660478574246</v>
      </c>
      <c r="F12097" s="5">
        <f t="shared" si="2446"/>
        <v>484.15997672866712</v>
      </c>
      <c r="G12097" s="5">
        <f t="shared" si="2447"/>
        <v>140.12604492187498</v>
      </c>
      <c r="H12097" s="5">
        <f t="shared" si="2448"/>
        <v>9631.3520695079678</v>
      </c>
      <c r="I12097" s="5">
        <f t="shared" si="2449"/>
        <v>720</v>
      </c>
      <c r="J12097" s="5">
        <f t="shared" si="2450"/>
        <v>8911.3520695079678</v>
      </c>
      <c r="K12097" s="2">
        <f t="shared" si="2451"/>
        <v>179710.97342895778</v>
      </c>
      <c r="L12097" s="2">
        <f t="shared" si="2452"/>
        <v>191628</v>
      </c>
      <c r="M12097" s="2">
        <f t="shared" si="2453"/>
        <v>23760</v>
      </c>
      <c r="N12097" s="6">
        <f t="shared" si="2454"/>
        <v>0</v>
      </c>
      <c r="O12097" s="2">
        <f t="shared" si="2455"/>
        <v>-31842.973428957775</v>
      </c>
      <c r="P12097" s="2" t="str">
        <f t="shared" si="2456"/>
        <v/>
      </c>
    </row>
    <row r="12098" spans="1:16">
      <c r="A12098" s="6">
        <v>18</v>
      </c>
      <c r="B12098" s="6">
        <v>12</v>
      </c>
      <c r="C12098" s="6">
        <v>4</v>
      </c>
      <c r="D12098" s="6">
        <f t="shared" si="2444"/>
        <v>34</v>
      </c>
      <c r="E12098" s="5">
        <f t="shared" si="2445"/>
        <v>9007.0660478574246</v>
      </c>
      <c r="F12098" s="5">
        <f t="shared" si="2446"/>
        <v>484.15997672866712</v>
      </c>
      <c r="G12098" s="5">
        <f t="shared" si="2447"/>
        <v>189.17016064453125</v>
      </c>
      <c r="H12098" s="5">
        <f t="shared" si="2448"/>
        <v>9680.3961852306238</v>
      </c>
      <c r="I12098" s="5">
        <f t="shared" si="2449"/>
        <v>720</v>
      </c>
      <c r="J12098" s="5">
        <f t="shared" si="2450"/>
        <v>8960.3961852306238</v>
      </c>
      <c r="K12098" s="2">
        <f t="shared" si="2451"/>
        <v>180562.433771365</v>
      </c>
      <c r="L12098" s="2">
        <f t="shared" si="2452"/>
        <v>194328</v>
      </c>
      <c r="M12098" s="2">
        <f t="shared" si="2453"/>
        <v>24640</v>
      </c>
      <c r="N12098" s="6">
        <f t="shared" si="2454"/>
        <v>0</v>
      </c>
      <c r="O12098" s="2">
        <f t="shared" si="2455"/>
        <v>-30874.433771365002</v>
      </c>
      <c r="P12098" s="2" t="str">
        <f t="shared" si="2456"/>
        <v/>
      </c>
    </row>
    <row r="12099" spans="1:16">
      <c r="A12099" s="6">
        <v>18</v>
      </c>
      <c r="B12099" s="6">
        <v>12</v>
      </c>
      <c r="C12099" s="6">
        <v>5</v>
      </c>
      <c r="D12099" s="6">
        <f t="shared" si="2444"/>
        <v>35</v>
      </c>
      <c r="E12099" s="5">
        <f t="shared" si="2445"/>
        <v>9007.0660478574246</v>
      </c>
      <c r="F12099" s="5">
        <f t="shared" si="2446"/>
        <v>484.15997672866712</v>
      </c>
      <c r="G12099" s="5">
        <f t="shared" si="2447"/>
        <v>239.41848456573481</v>
      </c>
      <c r="H12099" s="5">
        <f t="shared" si="2448"/>
        <v>9730.6445091518272</v>
      </c>
      <c r="I12099" s="5">
        <f t="shared" si="2449"/>
        <v>720</v>
      </c>
      <c r="J12099" s="5">
        <f t="shared" si="2450"/>
        <v>9010.6445091518272</v>
      </c>
      <c r="K12099" s="2">
        <f t="shared" si="2451"/>
        <v>181434.80050610812</v>
      </c>
      <c r="L12099" s="2">
        <f t="shared" si="2452"/>
        <v>197028</v>
      </c>
      <c r="M12099" s="2">
        <f t="shared" si="2453"/>
        <v>25520</v>
      </c>
      <c r="N12099" s="6">
        <f t="shared" si="2454"/>
        <v>0</v>
      </c>
      <c r="O12099" s="2">
        <f t="shared" si="2455"/>
        <v>-29926.80050610812</v>
      </c>
      <c r="P12099" s="2" t="str">
        <f t="shared" si="2456"/>
        <v/>
      </c>
    </row>
    <row r="12100" spans="1:16">
      <c r="A12100" s="6">
        <v>18</v>
      </c>
      <c r="B12100" s="6">
        <v>12</v>
      </c>
      <c r="C12100" s="6">
        <v>6</v>
      </c>
      <c r="D12100" s="6">
        <f t="shared" ref="D12100:D12163" si="2457">A12100+B12100+C12100</f>
        <v>36</v>
      </c>
      <c r="E12100" s="5">
        <f t="shared" ref="E12100:E12163" si="2458">IF(A12100=0,0,A12100*LABOR_HRS_WK_TOM*SEASON_WEEKS*(1+DIM_PCT_TOM)^A12100)</f>
        <v>9007.0660478574246</v>
      </c>
      <c r="F12100" s="5">
        <f t="shared" ref="F12100:F12163" si="2459">IF(B12100=0,0,B12100*LABOR_HRS_WK_CAR*SEASON_WEEKS*(1+DIM_PCT_CAR)^B12100)</f>
        <v>484.15997672866712</v>
      </c>
      <c r="G12100" s="5">
        <f t="shared" ref="G12100:G12163" si="2460">IF(C12100=0,0,C12100*LABOR_HRS_WK_MES*SEASON_WEEKS*(1+DIM_PCT_MES)^C12100)</f>
        <v>290.89345874736784</v>
      </c>
      <c r="H12100" s="5">
        <f t="shared" ref="H12100:H12163" si="2461">E12100+F12100+G12100</f>
        <v>9782.1194833334612</v>
      </c>
      <c r="I12100" s="5">
        <f t="shared" ref="I12100:I12163" si="2462">MIN(H12100,FARMER_HRS)</f>
        <v>720</v>
      </c>
      <c r="J12100" s="5">
        <f t="shared" ref="J12100:J12163" si="2463">MAX(0,H12100-FARMER_HRS)</f>
        <v>9062.1194833334612</v>
      </c>
      <c r="K12100" s="2">
        <f t="shared" ref="K12100:K12163" si="2464">I12100*FARMER_RATE+J12100*TEMP_WORKER_RATE</f>
        <v>182328.46325231704</v>
      </c>
      <c r="L12100" s="2">
        <f t="shared" ref="L12100:L12163" si="2465">A12100*PRICE_TOM+B12100*PRICE_CAR+C12100*PRICE_MES</f>
        <v>199728</v>
      </c>
      <c r="M12100" s="2">
        <f t="shared" ref="M12100:M12163" si="2466">A12100*FERT_BED_TOM+B12100*FERT_BED_CAR+C12100*FERT_BED_MES</f>
        <v>26400</v>
      </c>
      <c r="N12100" s="6">
        <f t="shared" ref="N12100:N12163" si="2467">IF(AND(D12100&lt;=TOTAL_BEDS,J12100&lt;=TEMP_WORKER_MAX*TEMP_WORKER_HRS),1,0)</f>
        <v>0</v>
      </c>
      <c r="O12100" s="2">
        <f t="shared" ref="O12100:O12163" si="2468">L12100-M12100-K12100-FIXED_COSTS</f>
        <v>-29000.463252317044</v>
      </c>
      <c r="P12100" s="2" t="str">
        <f t="shared" ref="P12100:P12163" si="2469">IF(N12100=1,O12100,"")</f>
        <v/>
      </c>
    </row>
    <row r="12101" spans="1:16">
      <c r="A12101" s="6">
        <v>18</v>
      </c>
      <c r="B12101" s="6">
        <v>12</v>
      </c>
      <c r="C12101" s="6">
        <v>7</v>
      </c>
      <c r="D12101" s="6">
        <f t="shared" si="2457"/>
        <v>37</v>
      </c>
      <c r="E12101" s="5">
        <f t="shared" si="2458"/>
        <v>9007.0660478574246</v>
      </c>
      <c r="F12101" s="5">
        <f t="shared" si="2459"/>
        <v>484.15997672866712</v>
      </c>
      <c r="G12101" s="5">
        <f t="shared" si="2460"/>
        <v>343.61789814532818</v>
      </c>
      <c r="H12101" s="5">
        <f t="shared" si="2461"/>
        <v>9834.8439227314211</v>
      </c>
      <c r="I12101" s="5">
        <f t="shared" si="2462"/>
        <v>720</v>
      </c>
      <c r="J12101" s="5">
        <f t="shared" si="2463"/>
        <v>9114.8439227314211</v>
      </c>
      <c r="K12101" s="2">
        <f t="shared" si="2464"/>
        <v>183243.81810297605</v>
      </c>
      <c r="L12101" s="2">
        <f t="shared" si="2465"/>
        <v>202428</v>
      </c>
      <c r="M12101" s="2">
        <f t="shared" si="2466"/>
        <v>27280</v>
      </c>
      <c r="N12101" s="6">
        <f t="shared" si="2467"/>
        <v>0</v>
      </c>
      <c r="O12101" s="2">
        <f t="shared" si="2468"/>
        <v>-28095.818102976045</v>
      </c>
      <c r="P12101" s="2" t="str">
        <f t="shared" si="2469"/>
        <v/>
      </c>
    </row>
    <row r="12102" spans="1:16">
      <c r="A12102" s="6">
        <v>18</v>
      </c>
      <c r="B12102" s="6">
        <v>12</v>
      </c>
      <c r="C12102" s="6">
        <v>8</v>
      </c>
      <c r="D12102" s="6">
        <f t="shared" si="2457"/>
        <v>38</v>
      </c>
      <c r="E12102" s="5">
        <f t="shared" si="2458"/>
        <v>9007.0660478574246</v>
      </c>
      <c r="F12102" s="5">
        <f t="shared" si="2459"/>
        <v>484.15997672866712</v>
      </c>
      <c r="G12102" s="5">
        <f t="shared" si="2460"/>
        <v>397.61499642530839</v>
      </c>
      <c r="H12102" s="5">
        <f t="shared" si="2461"/>
        <v>9888.8410210114016</v>
      </c>
      <c r="I12102" s="5">
        <f t="shared" si="2462"/>
        <v>720</v>
      </c>
      <c r="J12102" s="5">
        <f t="shared" si="2463"/>
        <v>9168.8410210114016</v>
      </c>
      <c r="K12102" s="2">
        <f t="shared" si="2464"/>
        <v>184181.26772589239</v>
      </c>
      <c r="L12102" s="2">
        <f t="shared" si="2465"/>
        <v>205128</v>
      </c>
      <c r="M12102" s="2">
        <f t="shared" si="2466"/>
        <v>28160</v>
      </c>
      <c r="N12102" s="6">
        <f t="shared" si="2467"/>
        <v>0</v>
      </c>
      <c r="O12102" s="2">
        <f t="shared" si="2468"/>
        <v>-27213.267725892394</v>
      </c>
      <c r="P12102" s="2" t="str">
        <f t="shared" si="2469"/>
        <v/>
      </c>
    </row>
    <row r="12103" spans="1:16">
      <c r="A12103" s="6">
        <v>18</v>
      </c>
      <c r="B12103" s="6">
        <v>12</v>
      </c>
      <c r="C12103" s="6">
        <v>9</v>
      </c>
      <c r="D12103" s="6">
        <f t="shared" si="2457"/>
        <v>39</v>
      </c>
      <c r="E12103" s="5">
        <f t="shared" si="2458"/>
        <v>9007.0660478574246</v>
      </c>
      <c r="F12103" s="5">
        <f t="shared" si="2459"/>
        <v>484.15997672866712</v>
      </c>
      <c r="G12103" s="5">
        <f t="shared" si="2460"/>
        <v>452.90833186570285</v>
      </c>
      <c r="H12103" s="5">
        <f t="shared" si="2461"/>
        <v>9944.1343564517956</v>
      </c>
      <c r="I12103" s="5">
        <f t="shared" si="2462"/>
        <v>720</v>
      </c>
      <c r="J12103" s="5">
        <f t="shared" si="2463"/>
        <v>9224.1343564517956</v>
      </c>
      <c r="K12103" s="2">
        <f t="shared" si="2464"/>
        <v>185141.221466177</v>
      </c>
      <c r="L12103" s="2">
        <f t="shared" si="2465"/>
        <v>207828</v>
      </c>
      <c r="M12103" s="2">
        <f t="shared" si="2466"/>
        <v>29040</v>
      </c>
      <c r="N12103" s="6">
        <f t="shared" si="2467"/>
        <v>0</v>
      </c>
      <c r="O12103" s="2">
        <f t="shared" si="2468"/>
        <v>-26353.221466176998</v>
      </c>
      <c r="P12103" s="2" t="str">
        <f t="shared" si="2469"/>
        <v/>
      </c>
    </row>
    <row r="12104" spans="1:16">
      <c r="A12104" s="6">
        <v>18</v>
      </c>
      <c r="B12104" s="6">
        <v>12</v>
      </c>
      <c r="C12104" s="6">
        <v>10</v>
      </c>
      <c r="D12104" s="6">
        <f t="shared" si="2457"/>
        <v>40</v>
      </c>
      <c r="E12104" s="5">
        <f t="shared" si="2458"/>
        <v>9007.0660478574246</v>
      </c>
      <c r="F12104" s="5">
        <f t="shared" si="2459"/>
        <v>484.15997672866712</v>
      </c>
      <c r="G12104" s="5">
        <f t="shared" si="2460"/>
        <v>509.52187334891573</v>
      </c>
      <c r="H12104" s="5">
        <f t="shared" si="2461"/>
        <v>10000.747897935009</v>
      </c>
      <c r="I12104" s="5">
        <f t="shared" si="2462"/>
        <v>720</v>
      </c>
      <c r="J12104" s="5">
        <f t="shared" si="2463"/>
        <v>9280.747897935009</v>
      </c>
      <c r="K12104" s="2">
        <f t="shared" si="2464"/>
        <v>186124.09545026056</v>
      </c>
      <c r="L12104" s="2">
        <f t="shared" si="2465"/>
        <v>210528</v>
      </c>
      <c r="M12104" s="2">
        <f t="shared" si="2466"/>
        <v>29920</v>
      </c>
      <c r="N12104" s="6">
        <f t="shared" si="2467"/>
        <v>0</v>
      </c>
      <c r="O12104" s="2">
        <f t="shared" si="2468"/>
        <v>-25516.09545026056</v>
      </c>
      <c r="P12104" s="2" t="str">
        <f t="shared" si="2469"/>
        <v/>
      </c>
    </row>
    <row r="12105" spans="1:16">
      <c r="A12105" s="6">
        <v>18</v>
      </c>
      <c r="B12105" s="6">
        <v>12</v>
      </c>
      <c r="C12105" s="6">
        <v>11</v>
      </c>
      <c r="D12105" s="6">
        <f t="shared" si="2457"/>
        <v>41</v>
      </c>
      <c r="E12105" s="5">
        <f t="shared" si="2458"/>
        <v>9007.0660478574246</v>
      </c>
      <c r="F12105" s="5">
        <f t="shared" si="2459"/>
        <v>484.15997672866712</v>
      </c>
      <c r="G12105" s="5">
        <f t="shared" si="2460"/>
        <v>567.47998644235474</v>
      </c>
      <c r="H12105" s="5">
        <f t="shared" si="2461"/>
        <v>10058.706011028447</v>
      </c>
      <c r="I12105" s="5">
        <f t="shared" si="2462"/>
        <v>720</v>
      </c>
      <c r="J12105" s="5">
        <f t="shared" si="2463"/>
        <v>9338.7060110284474</v>
      </c>
      <c r="K12105" s="2">
        <f t="shared" si="2464"/>
        <v>187130.3126914661</v>
      </c>
      <c r="L12105" s="2">
        <f t="shared" si="2465"/>
        <v>213228</v>
      </c>
      <c r="M12105" s="2">
        <f t="shared" si="2466"/>
        <v>30800</v>
      </c>
      <c r="N12105" s="6">
        <f t="shared" si="2467"/>
        <v>0</v>
      </c>
      <c r="O12105" s="2">
        <f t="shared" si="2468"/>
        <v>-24702.312691466097</v>
      </c>
      <c r="P12105" s="2" t="str">
        <f t="shared" si="2469"/>
        <v/>
      </c>
    </row>
    <row r="12106" spans="1:16">
      <c r="A12106" s="6">
        <v>18</v>
      </c>
      <c r="B12106" s="6">
        <v>12</v>
      </c>
      <c r="C12106" s="6">
        <v>12</v>
      </c>
      <c r="D12106" s="6">
        <f t="shared" si="2457"/>
        <v>42</v>
      </c>
      <c r="E12106" s="5">
        <f t="shared" si="2458"/>
        <v>9007.0660478574246</v>
      </c>
      <c r="F12106" s="5">
        <f t="shared" si="2459"/>
        <v>484.15997672866712</v>
      </c>
      <c r="G12106" s="5">
        <f t="shared" si="2460"/>
        <v>626.80743957041921</v>
      </c>
      <c r="H12106" s="5">
        <f t="shared" si="2461"/>
        <v>10118.033464156511</v>
      </c>
      <c r="I12106" s="5">
        <f t="shared" si="2462"/>
        <v>720</v>
      </c>
      <c r="J12106" s="5">
        <f t="shared" si="2463"/>
        <v>9398.0334641565114</v>
      </c>
      <c r="K12106" s="2">
        <f t="shared" si="2464"/>
        <v>188160.30319716164</v>
      </c>
      <c r="L12106" s="2">
        <f t="shared" si="2465"/>
        <v>215928</v>
      </c>
      <c r="M12106" s="2">
        <f t="shared" si="2466"/>
        <v>31680</v>
      </c>
      <c r="N12106" s="6">
        <f t="shared" si="2467"/>
        <v>0</v>
      </c>
      <c r="O12106" s="2">
        <f t="shared" si="2468"/>
        <v>-23912.303197161644</v>
      </c>
      <c r="P12106" s="2" t="str">
        <f t="shared" si="2469"/>
        <v/>
      </c>
    </row>
    <row r="12107" spans="1:16">
      <c r="A12107" s="6">
        <v>18</v>
      </c>
      <c r="B12107" s="6">
        <v>12</v>
      </c>
      <c r="C12107" s="6">
        <v>13</v>
      </c>
      <c r="D12107" s="6">
        <f t="shared" si="2457"/>
        <v>43</v>
      </c>
      <c r="E12107" s="5">
        <f t="shared" si="2458"/>
        <v>9007.0660478574246</v>
      </c>
      <c r="F12107" s="5">
        <f t="shared" si="2459"/>
        <v>484.15997672866712</v>
      </c>
      <c r="G12107" s="5">
        <f t="shared" si="2460"/>
        <v>687.52941027880343</v>
      </c>
      <c r="H12107" s="5">
        <f t="shared" si="2461"/>
        <v>10178.755434864896</v>
      </c>
      <c r="I12107" s="5">
        <f t="shared" si="2462"/>
        <v>720</v>
      </c>
      <c r="J12107" s="5">
        <f t="shared" si="2463"/>
        <v>9458.7554348648955</v>
      </c>
      <c r="K12107" s="2">
        <f t="shared" si="2464"/>
        <v>189214.50407751554</v>
      </c>
      <c r="L12107" s="2">
        <f t="shared" si="2465"/>
        <v>218628</v>
      </c>
      <c r="M12107" s="2">
        <f t="shared" si="2466"/>
        <v>32560</v>
      </c>
      <c r="N12107" s="6">
        <f t="shared" si="2467"/>
        <v>0</v>
      </c>
      <c r="O12107" s="2">
        <f t="shared" si="2468"/>
        <v>-23146.504077515536</v>
      </c>
      <c r="P12107" s="2" t="str">
        <f t="shared" si="2469"/>
        <v/>
      </c>
    </row>
    <row r="12108" spans="1:16">
      <c r="A12108" s="6">
        <v>18</v>
      </c>
      <c r="B12108" s="6">
        <v>12</v>
      </c>
      <c r="C12108" s="6">
        <v>14</v>
      </c>
      <c r="D12108" s="6">
        <f t="shared" si="2457"/>
        <v>44</v>
      </c>
      <c r="E12108" s="5">
        <f t="shared" si="2458"/>
        <v>9007.0660478574246</v>
      </c>
      <c r="F12108" s="5">
        <f t="shared" si="2459"/>
        <v>484.15997672866712</v>
      </c>
      <c r="G12108" s="5">
        <f t="shared" si="2460"/>
        <v>749.67149159246469</v>
      </c>
      <c r="H12108" s="5">
        <f t="shared" si="2461"/>
        <v>10240.897516178557</v>
      </c>
      <c r="I12108" s="5">
        <f t="shared" si="2462"/>
        <v>720</v>
      </c>
      <c r="J12108" s="5">
        <f t="shared" si="2463"/>
        <v>9520.8975161785565</v>
      </c>
      <c r="K12108" s="2">
        <f t="shared" si="2464"/>
        <v>190293.35965587772</v>
      </c>
      <c r="L12108" s="2">
        <f t="shared" si="2465"/>
        <v>221328</v>
      </c>
      <c r="M12108" s="2">
        <f t="shared" si="2466"/>
        <v>33440</v>
      </c>
      <c r="N12108" s="6">
        <f t="shared" si="2467"/>
        <v>0</v>
      </c>
      <c r="O12108" s="2">
        <f t="shared" si="2468"/>
        <v>-22405.359655877721</v>
      </c>
      <c r="P12108" s="2" t="str">
        <f t="shared" si="2469"/>
        <v/>
      </c>
    </row>
    <row r="12109" spans="1:16">
      <c r="A12109" s="6">
        <v>18</v>
      </c>
      <c r="B12109" s="6">
        <v>12</v>
      </c>
      <c r="C12109" s="6">
        <v>15</v>
      </c>
      <c r="D12109" s="6">
        <f t="shared" si="2457"/>
        <v>45</v>
      </c>
      <c r="E12109" s="5">
        <f t="shared" si="2458"/>
        <v>9007.0660478574246</v>
      </c>
      <c r="F12109" s="5">
        <f t="shared" si="2459"/>
        <v>484.15997672866712</v>
      </c>
      <c r="G12109" s="5">
        <f t="shared" si="2460"/>
        <v>813.25969846861108</v>
      </c>
      <c r="H12109" s="5">
        <f t="shared" si="2461"/>
        <v>10304.485723054704</v>
      </c>
      <c r="I12109" s="5">
        <f t="shared" si="2462"/>
        <v>720</v>
      </c>
      <c r="J12109" s="5">
        <f t="shared" si="2463"/>
        <v>9584.4857230547041</v>
      </c>
      <c r="K12109" s="2">
        <f t="shared" si="2464"/>
        <v>191397.32158081082</v>
      </c>
      <c r="L12109" s="2">
        <f t="shared" si="2465"/>
        <v>224028</v>
      </c>
      <c r="M12109" s="2">
        <f t="shared" si="2466"/>
        <v>34320</v>
      </c>
      <c r="N12109" s="6">
        <f t="shared" si="2467"/>
        <v>0</v>
      </c>
      <c r="O12109" s="2">
        <f t="shared" si="2468"/>
        <v>-21689.321580810822</v>
      </c>
      <c r="P12109" s="2" t="str">
        <f t="shared" si="2469"/>
        <v/>
      </c>
    </row>
    <row r="12110" spans="1:16">
      <c r="A12110" s="6">
        <v>18</v>
      </c>
      <c r="B12110" s="6">
        <v>12</v>
      </c>
      <c r="C12110" s="6">
        <v>16</v>
      </c>
      <c r="D12110" s="6">
        <f t="shared" si="2457"/>
        <v>46</v>
      </c>
      <c r="E12110" s="5">
        <f t="shared" si="2458"/>
        <v>9007.0660478574246</v>
      </c>
      <c r="F12110" s="5">
        <f t="shared" si="2459"/>
        <v>484.15997672866712</v>
      </c>
      <c r="G12110" s="5">
        <f t="shared" si="2460"/>
        <v>878.32047434610013</v>
      </c>
      <c r="H12110" s="5">
        <f t="shared" si="2461"/>
        <v>10369.546498932192</v>
      </c>
      <c r="I12110" s="5">
        <f t="shared" si="2462"/>
        <v>720</v>
      </c>
      <c r="J12110" s="5">
        <f t="shared" si="2463"/>
        <v>9649.5464989321918</v>
      </c>
      <c r="K12110" s="2">
        <f t="shared" si="2464"/>
        <v>192526.84893979499</v>
      </c>
      <c r="L12110" s="2">
        <f t="shared" si="2465"/>
        <v>226728</v>
      </c>
      <c r="M12110" s="2">
        <f t="shared" si="2466"/>
        <v>35200</v>
      </c>
      <c r="N12110" s="6">
        <f t="shared" si="2467"/>
        <v>0</v>
      </c>
      <c r="O12110" s="2">
        <f t="shared" si="2468"/>
        <v>-20998.848939794989</v>
      </c>
      <c r="P12110" s="2" t="str">
        <f t="shared" si="2469"/>
        <v/>
      </c>
    </row>
    <row r="12111" spans="1:16">
      <c r="A12111" s="6">
        <v>18</v>
      </c>
      <c r="B12111" s="6">
        <v>12</v>
      </c>
      <c r="C12111" s="6">
        <v>17</v>
      </c>
      <c r="D12111" s="6">
        <f t="shared" si="2457"/>
        <v>47</v>
      </c>
      <c r="E12111" s="5">
        <f t="shared" si="2458"/>
        <v>9007.0660478574246</v>
      </c>
      <c r="F12111" s="5">
        <f t="shared" si="2459"/>
        <v>484.15997672866712</v>
      </c>
      <c r="G12111" s="5">
        <f t="shared" si="2460"/>
        <v>944.88069779264049</v>
      </c>
      <c r="H12111" s="5">
        <f t="shared" si="2461"/>
        <v>10436.106722378732</v>
      </c>
      <c r="I12111" s="5">
        <f t="shared" si="2462"/>
        <v>720</v>
      </c>
      <c r="J12111" s="5">
        <f t="shared" si="2463"/>
        <v>9716.1067223787322</v>
      </c>
      <c r="K12111" s="2">
        <f t="shared" si="2464"/>
        <v>193682.40837463076</v>
      </c>
      <c r="L12111" s="2">
        <f t="shared" si="2465"/>
        <v>229428</v>
      </c>
      <c r="M12111" s="2">
        <f t="shared" si="2466"/>
        <v>36080</v>
      </c>
      <c r="N12111" s="6">
        <f t="shared" si="2467"/>
        <v>0</v>
      </c>
      <c r="O12111" s="2">
        <f t="shared" si="2468"/>
        <v>-20334.408374630759</v>
      </c>
      <c r="P12111" s="2" t="str">
        <f t="shared" si="2469"/>
        <v/>
      </c>
    </row>
    <row r="12112" spans="1:16">
      <c r="A12112" s="6">
        <v>18</v>
      </c>
      <c r="B12112" s="6">
        <v>12</v>
      </c>
      <c r="C12112" s="6">
        <v>18</v>
      </c>
      <c r="D12112" s="6">
        <f t="shared" si="2457"/>
        <v>48</v>
      </c>
      <c r="E12112" s="5">
        <f t="shared" si="2458"/>
        <v>9007.0660478574246</v>
      </c>
      <c r="F12112" s="5">
        <f t="shared" si="2459"/>
        <v>484.15997672866712</v>
      </c>
      <c r="G12112" s="5">
        <f t="shared" si="2460"/>
        <v>1012.9676892512279</v>
      </c>
      <c r="H12112" s="5">
        <f t="shared" si="2461"/>
        <v>10504.19371383732</v>
      </c>
      <c r="I12112" s="5">
        <f t="shared" si="2462"/>
        <v>720</v>
      </c>
      <c r="J12112" s="5">
        <f t="shared" si="2463"/>
        <v>9784.1937138373196</v>
      </c>
      <c r="K12112" s="2">
        <f t="shared" si="2464"/>
        <v>194864.47419856457</v>
      </c>
      <c r="L12112" s="2">
        <f t="shared" si="2465"/>
        <v>232128</v>
      </c>
      <c r="M12112" s="2">
        <f t="shared" si="2466"/>
        <v>36960</v>
      </c>
      <c r="N12112" s="6">
        <f t="shared" si="2467"/>
        <v>0</v>
      </c>
      <c r="O12112" s="2">
        <f t="shared" si="2468"/>
        <v>-19696.474198564567</v>
      </c>
      <c r="P12112" s="2" t="str">
        <f t="shared" si="2469"/>
        <v/>
      </c>
    </row>
    <row r="12113" spans="1:16">
      <c r="A12113" s="6">
        <v>18</v>
      </c>
      <c r="B12113" s="6">
        <v>12</v>
      </c>
      <c r="C12113" s="6">
        <v>19</v>
      </c>
      <c r="D12113" s="6">
        <f t="shared" si="2457"/>
        <v>49</v>
      </c>
      <c r="E12113" s="5">
        <f t="shared" si="2458"/>
        <v>9007.0660478574246</v>
      </c>
      <c r="F12113" s="5">
        <f t="shared" si="2459"/>
        <v>484.15997672866712</v>
      </c>
      <c r="G12113" s="5">
        <f t="shared" si="2460"/>
        <v>1082.6092178872495</v>
      </c>
      <c r="H12113" s="5">
        <f t="shared" si="2461"/>
        <v>10573.835242473342</v>
      </c>
      <c r="I12113" s="5">
        <f t="shared" si="2462"/>
        <v>720</v>
      </c>
      <c r="J12113" s="5">
        <f t="shared" si="2463"/>
        <v>9853.8352424733421</v>
      </c>
      <c r="K12113" s="2">
        <f t="shared" si="2464"/>
        <v>196073.52851516218</v>
      </c>
      <c r="L12113" s="2">
        <f t="shared" si="2465"/>
        <v>234828</v>
      </c>
      <c r="M12113" s="2">
        <f t="shared" si="2466"/>
        <v>37840</v>
      </c>
      <c r="N12113" s="6">
        <f t="shared" si="2467"/>
        <v>0</v>
      </c>
      <c r="O12113" s="2">
        <f t="shared" si="2468"/>
        <v>-19085.528515162179</v>
      </c>
      <c r="P12113" s="2" t="str">
        <f t="shared" si="2469"/>
        <v/>
      </c>
    </row>
    <row r="12114" spans="1:16">
      <c r="A12114" s="6">
        <v>18</v>
      </c>
      <c r="B12114" s="6">
        <v>12</v>
      </c>
      <c r="C12114" s="6">
        <v>20</v>
      </c>
      <c r="D12114" s="6">
        <f t="shared" si="2457"/>
        <v>50</v>
      </c>
      <c r="E12114" s="5">
        <f t="shared" si="2458"/>
        <v>9007.0660478574246</v>
      </c>
      <c r="F12114" s="5">
        <f t="shared" si="2459"/>
        <v>484.15997672866712</v>
      </c>
      <c r="G12114" s="5">
        <f t="shared" si="2460"/>
        <v>1153.8335085377266</v>
      </c>
      <c r="H12114" s="5">
        <f t="shared" si="2461"/>
        <v>10645.059533123818</v>
      </c>
      <c r="I12114" s="5">
        <f t="shared" si="2462"/>
        <v>720</v>
      </c>
      <c r="J12114" s="5">
        <f t="shared" si="2463"/>
        <v>9925.0595331238183</v>
      </c>
      <c r="K12114" s="2">
        <f t="shared" si="2464"/>
        <v>197310.06133895519</v>
      </c>
      <c r="L12114" s="2">
        <f t="shared" si="2465"/>
        <v>237528</v>
      </c>
      <c r="M12114" s="2">
        <f t="shared" si="2466"/>
        <v>38720</v>
      </c>
      <c r="N12114" s="6">
        <f t="shared" si="2467"/>
        <v>0</v>
      </c>
      <c r="O12114" s="2">
        <f t="shared" si="2468"/>
        <v>-18502.061338955187</v>
      </c>
      <c r="P12114" s="2" t="str">
        <f t="shared" si="2469"/>
        <v/>
      </c>
    </row>
    <row r="12115" spans="1:16">
      <c r="A12115" s="6">
        <v>18</v>
      </c>
      <c r="B12115" s="6">
        <v>12</v>
      </c>
      <c r="C12115" s="6">
        <v>21</v>
      </c>
      <c r="D12115" s="6">
        <f t="shared" si="2457"/>
        <v>51</v>
      </c>
      <c r="E12115" s="5">
        <f t="shared" si="2458"/>
        <v>9007.0660478574246</v>
      </c>
      <c r="F12115" s="5">
        <f t="shared" si="2459"/>
        <v>484.15997672866712</v>
      </c>
      <c r="G12115" s="5">
        <f t="shared" si="2460"/>
        <v>1226.6692487641703</v>
      </c>
      <c r="H12115" s="5">
        <f t="shared" si="2461"/>
        <v>10717.895273350263</v>
      </c>
      <c r="I12115" s="5">
        <f t="shared" si="2462"/>
        <v>720</v>
      </c>
      <c r="J12115" s="5">
        <f t="shared" si="2463"/>
        <v>9997.8952733502629</v>
      </c>
      <c r="K12115" s="2">
        <f t="shared" si="2464"/>
        <v>198574.5707178865</v>
      </c>
      <c r="L12115" s="2">
        <f t="shared" si="2465"/>
        <v>240228</v>
      </c>
      <c r="M12115" s="2">
        <f t="shared" si="2466"/>
        <v>39600</v>
      </c>
      <c r="N12115" s="6">
        <f t="shared" si="2467"/>
        <v>0</v>
      </c>
      <c r="O12115" s="2">
        <f t="shared" si="2468"/>
        <v>-17946.570717886498</v>
      </c>
      <c r="P12115" s="2" t="str">
        <f t="shared" si="2469"/>
        <v/>
      </c>
    </row>
    <row r="12116" spans="1:16">
      <c r="A12116" s="6">
        <v>18</v>
      </c>
      <c r="B12116" s="6">
        <v>12</v>
      </c>
      <c r="C12116" s="6">
        <v>22</v>
      </c>
      <c r="D12116" s="6">
        <f t="shared" si="2457"/>
        <v>52</v>
      </c>
      <c r="E12116" s="5">
        <f t="shared" si="2458"/>
        <v>9007.0660478574246</v>
      </c>
      <c r="F12116" s="5">
        <f t="shared" si="2459"/>
        <v>484.15997672866712</v>
      </c>
      <c r="G12116" s="5">
        <f t="shared" si="2460"/>
        <v>1301.1455960105666</v>
      </c>
      <c r="H12116" s="5">
        <f t="shared" si="2461"/>
        <v>10792.371620596659</v>
      </c>
      <c r="I12116" s="5">
        <f t="shared" si="2462"/>
        <v>720</v>
      </c>
      <c r="J12116" s="5">
        <f t="shared" si="2463"/>
        <v>10072.371620596659</v>
      </c>
      <c r="K12116" s="2">
        <f t="shared" si="2464"/>
        <v>199867.5628575809</v>
      </c>
      <c r="L12116" s="2">
        <f t="shared" si="2465"/>
        <v>242928</v>
      </c>
      <c r="M12116" s="2">
        <f t="shared" si="2466"/>
        <v>40480</v>
      </c>
      <c r="N12116" s="6">
        <f t="shared" si="2467"/>
        <v>0</v>
      </c>
      <c r="O12116" s="2">
        <f t="shared" si="2468"/>
        <v>-17419.562857580895</v>
      </c>
      <c r="P12116" s="2" t="str">
        <f t="shared" si="2469"/>
        <v/>
      </c>
    </row>
    <row r="12117" spans="1:16">
      <c r="A12117" s="6">
        <v>18</v>
      </c>
      <c r="B12117" s="6">
        <v>12</v>
      </c>
      <c r="C12117" s="6">
        <v>23</v>
      </c>
      <c r="D12117" s="6">
        <f t="shared" si="2457"/>
        <v>53</v>
      </c>
      <c r="E12117" s="5">
        <f t="shared" si="2458"/>
        <v>9007.0660478574246</v>
      </c>
      <c r="F12117" s="5">
        <f t="shared" si="2459"/>
        <v>484.15997672866712</v>
      </c>
      <c r="G12117" s="5">
        <f t="shared" si="2460"/>
        <v>1377.292184868003</v>
      </c>
      <c r="H12117" s="5">
        <f t="shared" si="2461"/>
        <v>10868.518209454096</v>
      </c>
      <c r="I12117" s="5">
        <f t="shared" si="2462"/>
        <v>720</v>
      </c>
      <c r="J12117" s="5">
        <f t="shared" si="2463"/>
        <v>10148.518209454096</v>
      </c>
      <c r="K12117" s="2">
        <f t="shared" si="2464"/>
        <v>201189.55224746693</v>
      </c>
      <c r="L12117" s="2">
        <f t="shared" si="2465"/>
        <v>245628</v>
      </c>
      <c r="M12117" s="2">
        <f t="shared" si="2466"/>
        <v>41360</v>
      </c>
      <c r="N12117" s="6">
        <f t="shared" si="2467"/>
        <v>0</v>
      </c>
      <c r="O12117" s="2">
        <f t="shared" si="2468"/>
        <v>-16921.552247466927</v>
      </c>
      <c r="P12117" s="2" t="str">
        <f t="shared" si="2469"/>
        <v/>
      </c>
    </row>
    <row r="12118" spans="1:16">
      <c r="A12118" s="6">
        <v>18</v>
      </c>
      <c r="B12118" s="6">
        <v>12</v>
      </c>
      <c r="C12118" s="6">
        <v>24</v>
      </c>
      <c r="D12118" s="6">
        <f t="shared" si="2457"/>
        <v>54</v>
      </c>
      <c r="E12118" s="5">
        <f t="shared" si="2458"/>
        <v>9007.0660478574246</v>
      </c>
      <c r="F12118" s="5">
        <f t="shared" si="2459"/>
        <v>484.15997672866712</v>
      </c>
      <c r="G12118" s="5">
        <f t="shared" si="2460"/>
        <v>1455.1391344474989</v>
      </c>
      <c r="H12118" s="5">
        <f t="shared" si="2461"/>
        <v>10946.365159033592</v>
      </c>
      <c r="I12118" s="5">
        <f t="shared" si="2462"/>
        <v>720</v>
      </c>
      <c r="J12118" s="5">
        <f t="shared" si="2463"/>
        <v>10226.365159033592</v>
      </c>
      <c r="K12118" s="2">
        <f t="shared" si="2464"/>
        <v>202541.06178877765</v>
      </c>
      <c r="L12118" s="2">
        <f t="shared" si="2465"/>
        <v>248328</v>
      </c>
      <c r="M12118" s="2">
        <f t="shared" si="2466"/>
        <v>42240</v>
      </c>
      <c r="N12118" s="6">
        <f t="shared" si="2467"/>
        <v>0</v>
      </c>
      <c r="O12118" s="2">
        <f t="shared" si="2468"/>
        <v>-16453.061788777646</v>
      </c>
      <c r="P12118" s="2" t="str">
        <f t="shared" si="2469"/>
        <v/>
      </c>
    </row>
    <row r="12119" spans="1:16">
      <c r="A12119" s="6">
        <v>18</v>
      </c>
      <c r="B12119" s="6">
        <v>12</v>
      </c>
      <c r="C12119" s="6">
        <v>25</v>
      </c>
      <c r="D12119" s="6">
        <f t="shared" si="2457"/>
        <v>55</v>
      </c>
      <c r="E12119" s="5">
        <f t="shared" si="2458"/>
        <v>9007.0660478574246</v>
      </c>
      <c r="F12119" s="5">
        <f t="shared" si="2459"/>
        <v>484.15997672866712</v>
      </c>
      <c r="G12119" s="5">
        <f t="shared" si="2460"/>
        <v>1534.7170558625965</v>
      </c>
      <c r="H12119" s="5">
        <f t="shared" si="2461"/>
        <v>11025.943080448689</v>
      </c>
      <c r="I12119" s="5">
        <f t="shared" si="2462"/>
        <v>720</v>
      </c>
      <c r="J12119" s="5">
        <f t="shared" si="2463"/>
        <v>10305.943080448689</v>
      </c>
      <c r="K12119" s="2">
        <f t="shared" si="2464"/>
        <v>203922.6229244564</v>
      </c>
      <c r="L12119" s="2">
        <f t="shared" si="2465"/>
        <v>251028</v>
      </c>
      <c r="M12119" s="2">
        <f t="shared" si="2466"/>
        <v>43120</v>
      </c>
      <c r="N12119" s="6">
        <f t="shared" si="2467"/>
        <v>0</v>
      </c>
      <c r="O12119" s="2">
        <f t="shared" si="2468"/>
        <v>-16014.622924456402</v>
      </c>
      <c r="P12119" s="2" t="str">
        <f t="shared" si="2469"/>
        <v/>
      </c>
    </row>
    <row r="12120" spans="1:16">
      <c r="A12120" s="6">
        <v>18</v>
      </c>
      <c r="B12120" s="6">
        <v>12</v>
      </c>
      <c r="C12120" s="6">
        <v>26</v>
      </c>
      <c r="D12120" s="6">
        <f t="shared" si="2457"/>
        <v>56</v>
      </c>
      <c r="E12120" s="5">
        <f t="shared" si="2458"/>
        <v>9007.0660478574246</v>
      </c>
      <c r="F12120" s="5">
        <f t="shared" si="2459"/>
        <v>484.15997672866712</v>
      </c>
      <c r="G12120" s="5">
        <f t="shared" si="2460"/>
        <v>1616.0570598233144</v>
      </c>
      <c r="H12120" s="5">
        <f t="shared" si="2461"/>
        <v>11107.283084409406</v>
      </c>
      <c r="I12120" s="5">
        <f t="shared" si="2462"/>
        <v>720</v>
      </c>
      <c r="J12120" s="5">
        <f t="shared" si="2463"/>
        <v>10387.283084409406</v>
      </c>
      <c r="K12120" s="2">
        <f t="shared" si="2464"/>
        <v>205334.77577099664</v>
      </c>
      <c r="L12120" s="2">
        <f t="shared" si="2465"/>
        <v>253728</v>
      </c>
      <c r="M12120" s="2">
        <f t="shared" si="2466"/>
        <v>44000</v>
      </c>
      <c r="N12120" s="6">
        <f t="shared" si="2467"/>
        <v>0</v>
      </c>
      <c r="O12120" s="2">
        <f t="shared" si="2468"/>
        <v>-15606.775770996639</v>
      </c>
      <c r="P12120" s="2" t="str">
        <f t="shared" si="2469"/>
        <v/>
      </c>
    </row>
    <row r="12121" spans="1:16">
      <c r="A12121" s="6">
        <v>18</v>
      </c>
      <c r="B12121" s="6">
        <v>12</v>
      </c>
      <c r="C12121" s="6">
        <v>27</v>
      </c>
      <c r="D12121" s="6">
        <f t="shared" si="2457"/>
        <v>57</v>
      </c>
      <c r="E12121" s="5">
        <f t="shared" si="2458"/>
        <v>9007.0660478574246</v>
      </c>
      <c r="F12121" s="5">
        <f t="shared" si="2459"/>
        <v>484.15997672866712</v>
      </c>
      <c r="G12121" s="5">
        <f t="shared" si="2460"/>
        <v>1699.1907643430709</v>
      </c>
      <c r="H12121" s="5">
        <f t="shared" si="2461"/>
        <v>11190.416788929164</v>
      </c>
      <c r="I12121" s="5">
        <f t="shared" si="2462"/>
        <v>720</v>
      </c>
      <c r="J12121" s="5">
        <f t="shared" si="2463"/>
        <v>10470.416788929164</v>
      </c>
      <c r="K12121" s="2">
        <f t="shared" si="2464"/>
        <v>206778.06925224242</v>
      </c>
      <c r="L12121" s="2">
        <f t="shared" si="2465"/>
        <v>256428</v>
      </c>
      <c r="M12121" s="2">
        <f t="shared" si="2466"/>
        <v>44880</v>
      </c>
      <c r="N12121" s="6">
        <f t="shared" si="2467"/>
        <v>0</v>
      </c>
      <c r="O12121" s="2">
        <f t="shared" si="2468"/>
        <v>-15230.069252242421</v>
      </c>
      <c r="P12121" s="2" t="str">
        <f t="shared" si="2469"/>
        <v/>
      </c>
    </row>
    <row r="12122" spans="1:16">
      <c r="A12122" s="6">
        <v>18</v>
      </c>
      <c r="B12122" s="6">
        <v>12</v>
      </c>
      <c r="C12122" s="6">
        <v>28</v>
      </c>
      <c r="D12122" s="6">
        <f t="shared" si="2457"/>
        <v>58</v>
      </c>
      <c r="E12122" s="5">
        <f t="shared" si="2458"/>
        <v>9007.0660478574246</v>
      </c>
      <c r="F12122" s="5">
        <f t="shared" si="2459"/>
        <v>484.15997672866712</v>
      </c>
      <c r="G12122" s="5">
        <f t="shared" si="2460"/>
        <v>1784.1503025602246</v>
      </c>
      <c r="H12122" s="5">
        <f t="shared" si="2461"/>
        <v>11275.376327146318</v>
      </c>
      <c r="I12122" s="5">
        <f t="shared" si="2462"/>
        <v>720</v>
      </c>
      <c r="J12122" s="5">
        <f t="shared" si="2463"/>
        <v>10555.376327146318</v>
      </c>
      <c r="K12122" s="2">
        <f t="shared" si="2464"/>
        <v>208253.06123517914</v>
      </c>
      <c r="L12122" s="2">
        <f t="shared" si="2465"/>
        <v>259128</v>
      </c>
      <c r="M12122" s="2">
        <f t="shared" si="2466"/>
        <v>45760</v>
      </c>
      <c r="N12122" s="6">
        <f t="shared" si="2467"/>
        <v>0</v>
      </c>
      <c r="O12122" s="2">
        <f t="shared" si="2468"/>
        <v>-14885.061235179135</v>
      </c>
      <c r="P12122" s="2" t="str">
        <f t="shared" si="2469"/>
        <v/>
      </c>
    </row>
    <row r="12123" spans="1:16">
      <c r="A12123" s="6">
        <v>18</v>
      </c>
      <c r="B12123" s="6">
        <v>12</v>
      </c>
      <c r="C12123" s="6">
        <v>29</v>
      </c>
      <c r="D12123" s="6">
        <f t="shared" si="2457"/>
        <v>59</v>
      </c>
      <c r="E12123" s="5">
        <f t="shared" si="2458"/>
        <v>9007.0660478574246</v>
      </c>
      <c r="F12123" s="5">
        <f t="shared" si="2459"/>
        <v>484.15997672866712</v>
      </c>
      <c r="G12123" s="5">
        <f t="shared" si="2460"/>
        <v>1870.9683306758782</v>
      </c>
      <c r="H12123" s="5">
        <f t="shared" si="2461"/>
        <v>11362.19435526197</v>
      </c>
      <c r="I12123" s="5">
        <f t="shared" si="2462"/>
        <v>720</v>
      </c>
      <c r="J12123" s="5">
        <f t="shared" si="2463"/>
        <v>10642.19435526197</v>
      </c>
      <c r="K12123" s="2">
        <f t="shared" si="2464"/>
        <v>209760.31866774254</v>
      </c>
      <c r="L12123" s="2">
        <f t="shared" si="2465"/>
        <v>261828</v>
      </c>
      <c r="M12123" s="2">
        <f t="shared" si="2466"/>
        <v>46640</v>
      </c>
      <c r="N12123" s="6">
        <f t="shared" si="2467"/>
        <v>0</v>
      </c>
      <c r="O12123" s="2">
        <f t="shared" si="2468"/>
        <v>-14572.31866774254</v>
      </c>
      <c r="P12123" s="2" t="str">
        <f t="shared" si="2469"/>
        <v/>
      </c>
    </row>
    <row r="12124" spans="1:16">
      <c r="A12124" s="6">
        <v>18</v>
      </c>
      <c r="B12124" s="6">
        <v>12</v>
      </c>
      <c r="C12124" s="6">
        <v>30</v>
      </c>
      <c r="D12124" s="6">
        <f t="shared" si="2457"/>
        <v>60</v>
      </c>
      <c r="E12124" s="5">
        <f t="shared" si="2458"/>
        <v>9007.0660478574246</v>
      </c>
      <c r="F12124" s="5">
        <f t="shared" si="2459"/>
        <v>484.15997672866712</v>
      </c>
      <c r="G12124" s="5">
        <f t="shared" si="2460"/>
        <v>1959.6780360096488</v>
      </c>
      <c r="H12124" s="5">
        <f t="shared" si="2461"/>
        <v>11450.904060595742</v>
      </c>
      <c r="I12124" s="5">
        <f t="shared" si="2462"/>
        <v>720</v>
      </c>
      <c r="J12124" s="5">
        <f t="shared" si="2463"/>
        <v>10730.904060595742</v>
      </c>
      <c r="K12124" s="2">
        <f t="shared" si="2464"/>
        <v>211300.41771867606</v>
      </c>
      <c r="L12124" s="2">
        <f t="shared" si="2465"/>
        <v>264528</v>
      </c>
      <c r="M12124" s="2">
        <f t="shared" si="2466"/>
        <v>47520</v>
      </c>
      <c r="N12124" s="6">
        <f t="shared" si="2467"/>
        <v>0</v>
      </c>
      <c r="O12124" s="2">
        <f t="shared" si="2468"/>
        <v>-14292.417718676064</v>
      </c>
      <c r="P12124" s="2" t="str">
        <f t="shared" si="2469"/>
        <v/>
      </c>
    </row>
    <row r="12125" spans="1:16">
      <c r="A12125" s="6">
        <v>18</v>
      </c>
      <c r="B12125" s="6">
        <v>13</v>
      </c>
      <c r="C12125" s="6">
        <v>0</v>
      </c>
      <c r="D12125" s="6">
        <f t="shared" si="2457"/>
        <v>31</v>
      </c>
      <c r="E12125" s="5">
        <f t="shared" si="2458"/>
        <v>9007.0660478574246</v>
      </c>
      <c r="F12125" s="5">
        <f t="shared" si="2459"/>
        <v>537.61930749245744</v>
      </c>
      <c r="G12125" s="5">
        <f t="shared" si="2460"/>
        <v>0</v>
      </c>
      <c r="H12125" s="5">
        <f t="shared" si="2461"/>
        <v>9544.6853553498822</v>
      </c>
      <c r="I12125" s="5">
        <f t="shared" si="2462"/>
        <v>720</v>
      </c>
      <c r="J12125" s="5">
        <f t="shared" si="2463"/>
        <v>8824.6853553498822</v>
      </c>
      <c r="K12125" s="2">
        <f t="shared" si="2464"/>
        <v>178206.34297482434</v>
      </c>
      <c r="L12125" s="2">
        <f t="shared" si="2465"/>
        <v>185622</v>
      </c>
      <c r="M12125" s="2">
        <f t="shared" si="2466"/>
        <v>21560</v>
      </c>
      <c r="N12125" s="6">
        <f t="shared" si="2467"/>
        <v>0</v>
      </c>
      <c r="O12125" s="2">
        <f t="shared" si="2468"/>
        <v>-34144.342974824336</v>
      </c>
      <c r="P12125" s="2" t="str">
        <f t="shared" si="2469"/>
        <v/>
      </c>
    </row>
    <row r="12126" spans="1:16">
      <c r="A12126" s="6">
        <v>18</v>
      </c>
      <c r="B12126" s="6">
        <v>13</v>
      </c>
      <c r="C12126" s="6">
        <v>1</v>
      </c>
      <c r="D12126" s="6">
        <f t="shared" si="2457"/>
        <v>32</v>
      </c>
      <c r="E12126" s="5">
        <f t="shared" si="2458"/>
        <v>9007.0660478574246</v>
      </c>
      <c r="F12126" s="5">
        <f t="shared" si="2459"/>
        <v>537.61930749245744</v>
      </c>
      <c r="G12126" s="5">
        <f t="shared" si="2460"/>
        <v>45.5625</v>
      </c>
      <c r="H12126" s="5">
        <f t="shared" si="2461"/>
        <v>9590.2478553498822</v>
      </c>
      <c r="I12126" s="5">
        <f t="shared" si="2462"/>
        <v>720</v>
      </c>
      <c r="J12126" s="5">
        <f t="shared" si="2463"/>
        <v>8870.2478553498822</v>
      </c>
      <c r="K12126" s="2">
        <f t="shared" si="2464"/>
        <v>178997.35859982434</v>
      </c>
      <c r="L12126" s="2">
        <f t="shared" si="2465"/>
        <v>188322</v>
      </c>
      <c r="M12126" s="2">
        <f t="shared" si="2466"/>
        <v>22440</v>
      </c>
      <c r="N12126" s="6">
        <f t="shared" si="2467"/>
        <v>0</v>
      </c>
      <c r="O12126" s="2">
        <f t="shared" si="2468"/>
        <v>-33115.358599824336</v>
      </c>
      <c r="P12126" s="2" t="str">
        <f t="shared" si="2469"/>
        <v/>
      </c>
    </row>
    <row r="12127" spans="1:16">
      <c r="A12127" s="6">
        <v>18</v>
      </c>
      <c r="B12127" s="6">
        <v>13</v>
      </c>
      <c r="C12127" s="6">
        <v>2</v>
      </c>
      <c r="D12127" s="6">
        <f t="shared" si="2457"/>
        <v>33</v>
      </c>
      <c r="E12127" s="5">
        <f t="shared" si="2458"/>
        <v>9007.0660478574246</v>
      </c>
      <c r="F12127" s="5">
        <f t="shared" si="2459"/>
        <v>537.61930749245744</v>
      </c>
      <c r="G12127" s="5">
        <f t="shared" si="2460"/>
        <v>92.264062499999994</v>
      </c>
      <c r="H12127" s="5">
        <f t="shared" si="2461"/>
        <v>9636.9494178498826</v>
      </c>
      <c r="I12127" s="5">
        <f t="shared" si="2462"/>
        <v>720</v>
      </c>
      <c r="J12127" s="5">
        <f t="shared" si="2463"/>
        <v>8916.9494178498826</v>
      </c>
      <c r="K12127" s="2">
        <f t="shared" si="2464"/>
        <v>179808.14961544934</v>
      </c>
      <c r="L12127" s="2">
        <f t="shared" si="2465"/>
        <v>191022</v>
      </c>
      <c r="M12127" s="2">
        <f t="shared" si="2466"/>
        <v>23320</v>
      </c>
      <c r="N12127" s="6">
        <f t="shared" si="2467"/>
        <v>0</v>
      </c>
      <c r="O12127" s="2">
        <f t="shared" si="2468"/>
        <v>-32106.149615449336</v>
      </c>
      <c r="P12127" s="2" t="str">
        <f t="shared" si="2469"/>
        <v/>
      </c>
    </row>
    <row r="12128" spans="1:16">
      <c r="A12128" s="6">
        <v>18</v>
      </c>
      <c r="B12128" s="6">
        <v>13</v>
      </c>
      <c r="C12128" s="6">
        <v>3</v>
      </c>
      <c r="D12128" s="6">
        <f t="shared" si="2457"/>
        <v>34</v>
      </c>
      <c r="E12128" s="5">
        <f t="shared" si="2458"/>
        <v>9007.0660478574246</v>
      </c>
      <c r="F12128" s="5">
        <f t="shared" si="2459"/>
        <v>537.61930749245744</v>
      </c>
      <c r="G12128" s="5">
        <f t="shared" si="2460"/>
        <v>140.12604492187498</v>
      </c>
      <c r="H12128" s="5">
        <f t="shared" si="2461"/>
        <v>9684.8114002717575</v>
      </c>
      <c r="I12128" s="5">
        <f t="shared" si="2462"/>
        <v>720</v>
      </c>
      <c r="J12128" s="5">
        <f t="shared" si="2463"/>
        <v>8964.8114002717575</v>
      </c>
      <c r="K12128" s="2">
        <f t="shared" si="2464"/>
        <v>180639.08681027355</v>
      </c>
      <c r="L12128" s="2">
        <f t="shared" si="2465"/>
        <v>193722</v>
      </c>
      <c r="M12128" s="2">
        <f t="shared" si="2466"/>
        <v>24200</v>
      </c>
      <c r="N12128" s="6">
        <f t="shared" si="2467"/>
        <v>0</v>
      </c>
      <c r="O12128" s="2">
        <f t="shared" si="2468"/>
        <v>-31117.086810273555</v>
      </c>
      <c r="P12128" s="2" t="str">
        <f t="shared" si="2469"/>
        <v/>
      </c>
    </row>
    <row r="12129" spans="1:16">
      <c r="A12129" s="6">
        <v>18</v>
      </c>
      <c r="B12129" s="6">
        <v>13</v>
      </c>
      <c r="C12129" s="6">
        <v>4</v>
      </c>
      <c r="D12129" s="6">
        <f t="shared" si="2457"/>
        <v>35</v>
      </c>
      <c r="E12129" s="5">
        <f t="shared" si="2458"/>
        <v>9007.0660478574246</v>
      </c>
      <c r="F12129" s="5">
        <f t="shared" si="2459"/>
        <v>537.61930749245744</v>
      </c>
      <c r="G12129" s="5">
        <f t="shared" si="2460"/>
        <v>189.17016064453125</v>
      </c>
      <c r="H12129" s="5">
        <f t="shared" si="2461"/>
        <v>9733.8555159944135</v>
      </c>
      <c r="I12129" s="5">
        <f t="shared" si="2462"/>
        <v>720</v>
      </c>
      <c r="J12129" s="5">
        <f t="shared" si="2463"/>
        <v>9013.8555159944135</v>
      </c>
      <c r="K12129" s="2">
        <f t="shared" si="2464"/>
        <v>181490.54715268078</v>
      </c>
      <c r="L12129" s="2">
        <f t="shared" si="2465"/>
        <v>196422</v>
      </c>
      <c r="M12129" s="2">
        <f t="shared" si="2466"/>
        <v>25080</v>
      </c>
      <c r="N12129" s="6">
        <f t="shared" si="2467"/>
        <v>0</v>
      </c>
      <c r="O12129" s="2">
        <f t="shared" si="2468"/>
        <v>-30148.547152680781</v>
      </c>
      <c r="P12129" s="2" t="str">
        <f t="shared" si="2469"/>
        <v/>
      </c>
    </row>
    <row r="12130" spans="1:16">
      <c r="A12130" s="6">
        <v>18</v>
      </c>
      <c r="B12130" s="6">
        <v>13</v>
      </c>
      <c r="C12130" s="6">
        <v>5</v>
      </c>
      <c r="D12130" s="6">
        <f t="shared" si="2457"/>
        <v>36</v>
      </c>
      <c r="E12130" s="5">
        <f t="shared" si="2458"/>
        <v>9007.0660478574246</v>
      </c>
      <c r="F12130" s="5">
        <f t="shared" si="2459"/>
        <v>537.61930749245744</v>
      </c>
      <c r="G12130" s="5">
        <f t="shared" si="2460"/>
        <v>239.41848456573481</v>
      </c>
      <c r="H12130" s="5">
        <f t="shared" si="2461"/>
        <v>9784.1038399156168</v>
      </c>
      <c r="I12130" s="5">
        <f t="shared" si="2462"/>
        <v>720</v>
      </c>
      <c r="J12130" s="5">
        <f t="shared" si="2463"/>
        <v>9064.1038399156168</v>
      </c>
      <c r="K12130" s="2">
        <f t="shared" si="2464"/>
        <v>182362.9138874239</v>
      </c>
      <c r="L12130" s="2">
        <f t="shared" si="2465"/>
        <v>199122</v>
      </c>
      <c r="M12130" s="2">
        <f t="shared" si="2466"/>
        <v>25960</v>
      </c>
      <c r="N12130" s="6">
        <f t="shared" si="2467"/>
        <v>0</v>
      </c>
      <c r="O12130" s="2">
        <f t="shared" si="2468"/>
        <v>-29200.9138874239</v>
      </c>
      <c r="P12130" s="2" t="str">
        <f t="shared" si="2469"/>
        <v/>
      </c>
    </row>
    <row r="12131" spans="1:16">
      <c r="A12131" s="6">
        <v>18</v>
      </c>
      <c r="B12131" s="6">
        <v>13</v>
      </c>
      <c r="C12131" s="6">
        <v>6</v>
      </c>
      <c r="D12131" s="6">
        <f t="shared" si="2457"/>
        <v>37</v>
      </c>
      <c r="E12131" s="5">
        <f t="shared" si="2458"/>
        <v>9007.0660478574246</v>
      </c>
      <c r="F12131" s="5">
        <f t="shared" si="2459"/>
        <v>537.61930749245744</v>
      </c>
      <c r="G12131" s="5">
        <f t="shared" si="2460"/>
        <v>290.89345874736784</v>
      </c>
      <c r="H12131" s="5">
        <f t="shared" si="2461"/>
        <v>9835.5788140972509</v>
      </c>
      <c r="I12131" s="5">
        <f t="shared" si="2462"/>
        <v>720</v>
      </c>
      <c r="J12131" s="5">
        <f t="shared" si="2463"/>
        <v>9115.5788140972509</v>
      </c>
      <c r="K12131" s="2">
        <f t="shared" si="2464"/>
        <v>183256.57663363282</v>
      </c>
      <c r="L12131" s="2">
        <f t="shared" si="2465"/>
        <v>201822</v>
      </c>
      <c r="M12131" s="2">
        <f t="shared" si="2466"/>
        <v>26840</v>
      </c>
      <c r="N12131" s="6">
        <f t="shared" si="2467"/>
        <v>0</v>
      </c>
      <c r="O12131" s="2">
        <f t="shared" si="2468"/>
        <v>-28274.576633632823</v>
      </c>
      <c r="P12131" s="2" t="str">
        <f t="shared" si="2469"/>
        <v/>
      </c>
    </row>
    <row r="12132" spans="1:16">
      <c r="A12132" s="6">
        <v>18</v>
      </c>
      <c r="B12132" s="6">
        <v>13</v>
      </c>
      <c r="C12132" s="6">
        <v>7</v>
      </c>
      <c r="D12132" s="6">
        <f t="shared" si="2457"/>
        <v>38</v>
      </c>
      <c r="E12132" s="5">
        <f t="shared" si="2458"/>
        <v>9007.0660478574246</v>
      </c>
      <c r="F12132" s="5">
        <f t="shared" si="2459"/>
        <v>537.61930749245744</v>
      </c>
      <c r="G12132" s="5">
        <f t="shared" si="2460"/>
        <v>343.61789814532818</v>
      </c>
      <c r="H12132" s="5">
        <f t="shared" si="2461"/>
        <v>9888.3032534952108</v>
      </c>
      <c r="I12132" s="5">
        <f t="shared" si="2462"/>
        <v>720</v>
      </c>
      <c r="J12132" s="5">
        <f t="shared" si="2463"/>
        <v>9168.3032534952108</v>
      </c>
      <c r="K12132" s="2">
        <f t="shared" si="2464"/>
        <v>184171.93148429185</v>
      </c>
      <c r="L12132" s="2">
        <f t="shared" si="2465"/>
        <v>204522</v>
      </c>
      <c r="M12132" s="2">
        <f t="shared" si="2466"/>
        <v>27720</v>
      </c>
      <c r="N12132" s="6">
        <f t="shared" si="2467"/>
        <v>0</v>
      </c>
      <c r="O12132" s="2">
        <f t="shared" si="2468"/>
        <v>-27369.931484291854</v>
      </c>
      <c r="P12132" s="2" t="str">
        <f t="shared" si="2469"/>
        <v/>
      </c>
    </row>
    <row r="12133" spans="1:16">
      <c r="A12133" s="6">
        <v>18</v>
      </c>
      <c r="B12133" s="6">
        <v>13</v>
      </c>
      <c r="C12133" s="6">
        <v>8</v>
      </c>
      <c r="D12133" s="6">
        <f t="shared" si="2457"/>
        <v>39</v>
      </c>
      <c r="E12133" s="5">
        <f t="shared" si="2458"/>
        <v>9007.0660478574246</v>
      </c>
      <c r="F12133" s="5">
        <f t="shared" si="2459"/>
        <v>537.61930749245744</v>
      </c>
      <c r="G12133" s="5">
        <f t="shared" si="2460"/>
        <v>397.61499642530839</v>
      </c>
      <c r="H12133" s="5">
        <f t="shared" si="2461"/>
        <v>9942.3003517751913</v>
      </c>
      <c r="I12133" s="5">
        <f t="shared" si="2462"/>
        <v>720</v>
      </c>
      <c r="J12133" s="5">
        <f t="shared" si="2463"/>
        <v>9222.3003517751913</v>
      </c>
      <c r="K12133" s="2">
        <f t="shared" si="2464"/>
        <v>185109.38110720817</v>
      </c>
      <c r="L12133" s="2">
        <f t="shared" si="2465"/>
        <v>207222</v>
      </c>
      <c r="M12133" s="2">
        <f t="shared" si="2466"/>
        <v>28600</v>
      </c>
      <c r="N12133" s="6">
        <f t="shared" si="2467"/>
        <v>0</v>
      </c>
      <c r="O12133" s="2">
        <f t="shared" si="2468"/>
        <v>-26487.381107208173</v>
      </c>
      <c r="P12133" s="2" t="str">
        <f t="shared" si="2469"/>
        <v/>
      </c>
    </row>
    <row r="12134" spans="1:16">
      <c r="A12134" s="6">
        <v>18</v>
      </c>
      <c r="B12134" s="6">
        <v>13</v>
      </c>
      <c r="C12134" s="6">
        <v>9</v>
      </c>
      <c r="D12134" s="6">
        <f t="shared" si="2457"/>
        <v>40</v>
      </c>
      <c r="E12134" s="5">
        <f t="shared" si="2458"/>
        <v>9007.0660478574246</v>
      </c>
      <c r="F12134" s="5">
        <f t="shared" si="2459"/>
        <v>537.61930749245744</v>
      </c>
      <c r="G12134" s="5">
        <f t="shared" si="2460"/>
        <v>452.90833186570285</v>
      </c>
      <c r="H12134" s="5">
        <f t="shared" si="2461"/>
        <v>9997.5936872155853</v>
      </c>
      <c r="I12134" s="5">
        <f t="shared" si="2462"/>
        <v>720</v>
      </c>
      <c r="J12134" s="5">
        <f t="shared" si="2463"/>
        <v>9277.5936872155853</v>
      </c>
      <c r="K12134" s="2">
        <f t="shared" si="2464"/>
        <v>186069.33484749281</v>
      </c>
      <c r="L12134" s="2">
        <f t="shared" si="2465"/>
        <v>209922</v>
      </c>
      <c r="M12134" s="2">
        <f t="shared" si="2466"/>
        <v>29480</v>
      </c>
      <c r="N12134" s="6">
        <f t="shared" si="2467"/>
        <v>0</v>
      </c>
      <c r="O12134" s="2">
        <f t="shared" si="2468"/>
        <v>-25627.334847492806</v>
      </c>
      <c r="P12134" s="2" t="str">
        <f t="shared" si="2469"/>
        <v/>
      </c>
    </row>
    <row r="12135" spans="1:16">
      <c r="A12135" s="6">
        <v>18</v>
      </c>
      <c r="B12135" s="6">
        <v>13</v>
      </c>
      <c r="C12135" s="6">
        <v>10</v>
      </c>
      <c r="D12135" s="6">
        <f t="shared" si="2457"/>
        <v>41</v>
      </c>
      <c r="E12135" s="5">
        <f t="shared" si="2458"/>
        <v>9007.0660478574246</v>
      </c>
      <c r="F12135" s="5">
        <f t="shared" si="2459"/>
        <v>537.61930749245744</v>
      </c>
      <c r="G12135" s="5">
        <f t="shared" si="2460"/>
        <v>509.52187334891573</v>
      </c>
      <c r="H12135" s="5">
        <f t="shared" si="2461"/>
        <v>10054.207228698799</v>
      </c>
      <c r="I12135" s="5">
        <f t="shared" si="2462"/>
        <v>720</v>
      </c>
      <c r="J12135" s="5">
        <f t="shared" si="2463"/>
        <v>9334.2072286987986</v>
      </c>
      <c r="K12135" s="2">
        <f t="shared" si="2464"/>
        <v>187052.20883157637</v>
      </c>
      <c r="L12135" s="2">
        <f t="shared" si="2465"/>
        <v>212622</v>
      </c>
      <c r="M12135" s="2">
        <f t="shared" si="2466"/>
        <v>30360</v>
      </c>
      <c r="N12135" s="6">
        <f t="shared" si="2467"/>
        <v>0</v>
      </c>
      <c r="O12135" s="2">
        <f t="shared" si="2468"/>
        <v>-24790.208831576369</v>
      </c>
      <c r="P12135" s="2" t="str">
        <f t="shared" si="2469"/>
        <v/>
      </c>
    </row>
    <row r="12136" spans="1:16">
      <c r="A12136" s="6">
        <v>18</v>
      </c>
      <c r="B12136" s="6">
        <v>13</v>
      </c>
      <c r="C12136" s="6">
        <v>11</v>
      </c>
      <c r="D12136" s="6">
        <f t="shared" si="2457"/>
        <v>42</v>
      </c>
      <c r="E12136" s="5">
        <f t="shared" si="2458"/>
        <v>9007.0660478574246</v>
      </c>
      <c r="F12136" s="5">
        <f t="shared" si="2459"/>
        <v>537.61930749245744</v>
      </c>
      <c r="G12136" s="5">
        <f t="shared" si="2460"/>
        <v>567.47998644235474</v>
      </c>
      <c r="H12136" s="5">
        <f t="shared" si="2461"/>
        <v>10112.165341792237</v>
      </c>
      <c r="I12136" s="5">
        <f t="shared" si="2462"/>
        <v>720</v>
      </c>
      <c r="J12136" s="5">
        <f t="shared" si="2463"/>
        <v>9392.1653417922371</v>
      </c>
      <c r="K12136" s="2">
        <f t="shared" si="2464"/>
        <v>188058.42607278188</v>
      </c>
      <c r="L12136" s="2">
        <f t="shared" si="2465"/>
        <v>215322</v>
      </c>
      <c r="M12136" s="2">
        <f t="shared" si="2466"/>
        <v>31240</v>
      </c>
      <c r="N12136" s="6">
        <f t="shared" si="2467"/>
        <v>0</v>
      </c>
      <c r="O12136" s="2">
        <f t="shared" si="2468"/>
        <v>-23976.426072781876</v>
      </c>
      <c r="P12136" s="2" t="str">
        <f t="shared" si="2469"/>
        <v/>
      </c>
    </row>
    <row r="12137" spans="1:16">
      <c r="A12137" s="6">
        <v>18</v>
      </c>
      <c r="B12137" s="6">
        <v>13</v>
      </c>
      <c r="C12137" s="6">
        <v>12</v>
      </c>
      <c r="D12137" s="6">
        <f t="shared" si="2457"/>
        <v>43</v>
      </c>
      <c r="E12137" s="5">
        <f t="shared" si="2458"/>
        <v>9007.0660478574246</v>
      </c>
      <c r="F12137" s="5">
        <f t="shared" si="2459"/>
        <v>537.61930749245744</v>
      </c>
      <c r="G12137" s="5">
        <f t="shared" si="2460"/>
        <v>626.80743957041921</v>
      </c>
      <c r="H12137" s="5">
        <f t="shared" si="2461"/>
        <v>10171.492794920301</v>
      </c>
      <c r="I12137" s="5">
        <f t="shared" si="2462"/>
        <v>720</v>
      </c>
      <c r="J12137" s="5">
        <f t="shared" si="2463"/>
        <v>9451.4927949203011</v>
      </c>
      <c r="K12137" s="2">
        <f t="shared" si="2464"/>
        <v>189088.41657847745</v>
      </c>
      <c r="L12137" s="2">
        <f t="shared" si="2465"/>
        <v>218022</v>
      </c>
      <c r="M12137" s="2">
        <f t="shared" si="2466"/>
        <v>32120</v>
      </c>
      <c r="N12137" s="6">
        <f t="shared" si="2467"/>
        <v>0</v>
      </c>
      <c r="O12137" s="2">
        <f t="shared" si="2468"/>
        <v>-23186.416578477452</v>
      </c>
      <c r="P12137" s="2" t="str">
        <f t="shared" si="2469"/>
        <v/>
      </c>
    </row>
    <row r="12138" spans="1:16">
      <c r="A12138" s="6">
        <v>18</v>
      </c>
      <c r="B12138" s="6">
        <v>13</v>
      </c>
      <c r="C12138" s="6">
        <v>13</v>
      </c>
      <c r="D12138" s="6">
        <f t="shared" si="2457"/>
        <v>44</v>
      </c>
      <c r="E12138" s="5">
        <f t="shared" si="2458"/>
        <v>9007.0660478574246</v>
      </c>
      <c r="F12138" s="5">
        <f t="shared" si="2459"/>
        <v>537.61930749245744</v>
      </c>
      <c r="G12138" s="5">
        <f t="shared" si="2460"/>
        <v>687.52941027880343</v>
      </c>
      <c r="H12138" s="5">
        <f t="shared" si="2461"/>
        <v>10232.214765628685</v>
      </c>
      <c r="I12138" s="5">
        <f t="shared" si="2462"/>
        <v>720</v>
      </c>
      <c r="J12138" s="5">
        <f t="shared" si="2463"/>
        <v>9512.2147656286852</v>
      </c>
      <c r="K12138" s="2">
        <f t="shared" si="2464"/>
        <v>190142.61745883134</v>
      </c>
      <c r="L12138" s="2">
        <f t="shared" si="2465"/>
        <v>220722</v>
      </c>
      <c r="M12138" s="2">
        <f t="shared" si="2466"/>
        <v>33000</v>
      </c>
      <c r="N12138" s="6">
        <f t="shared" si="2467"/>
        <v>0</v>
      </c>
      <c r="O12138" s="2">
        <f t="shared" si="2468"/>
        <v>-22420.617458831344</v>
      </c>
      <c r="P12138" s="2" t="str">
        <f t="shared" si="2469"/>
        <v/>
      </c>
    </row>
    <row r="12139" spans="1:16">
      <c r="A12139" s="6">
        <v>18</v>
      </c>
      <c r="B12139" s="6">
        <v>13</v>
      </c>
      <c r="C12139" s="6">
        <v>14</v>
      </c>
      <c r="D12139" s="6">
        <f t="shared" si="2457"/>
        <v>45</v>
      </c>
      <c r="E12139" s="5">
        <f t="shared" si="2458"/>
        <v>9007.0660478574246</v>
      </c>
      <c r="F12139" s="5">
        <f t="shared" si="2459"/>
        <v>537.61930749245744</v>
      </c>
      <c r="G12139" s="5">
        <f t="shared" si="2460"/>
        <v>749.67149159246469</v>
      </c>
      <c r="H12139" s="5">
        <f t="shared" si="2461"/>
        <v>10294.356846942346</v>
      </c>
      <c r="I12139" s="5">
        <f t="shared" si="2462"/>
        <v>720</v>
      </c>
      <c r="J12139" s="5">
        <f t="shared" si="2463"/>
        <v>9574.3568469423462</v>
      </c>
      <c r="K12139" s="2">
        <f t="shared" si="2464"/>
        <v>191221.4730371935</v>
      </c>
      <c r="L12139" s="2">
        <f t="shared" si="2465"/>
        <v>223422</v>
      </c>
      <c r="M12139" s="2">
        <f t="shared" si="2466"/>
        <v>33880</v>
      </c>
      <c r="N12139" s="6">
        <f t="shared" si="2467"/>
        <v>0</v>
      </c>
      <c r="O12139" s="2">
        <f t="shared" si="2468"/>
        <v>-21679.4730371935</v>
      </c>
      <c r="P12139" s="2" t="str">
        <f t="shared" si="2469"/>
        <v/>
      </c>
    </row>
    <row r="12140" spans="1:16">
      <c r="A12140" s="6">
        <v>18</v>
      </c>
      <c r="B12140" s="6">
        <v>13</v>
      </c>
      <c r="C12140" s="6">
        <v>15</v>
      </c>
      <c r="D12140" s="6">
        <f t="shared" si="2457"/>
        <v>46</v>
      </c>
      <c r="E12140" s="5">
        <f t="shared" si="2458"/>
        <v>9007.0660478574246</v>
      </c>
      <c r="F12140" s="5">
        <f t="shared" si="2459"/>
        <v>537.61930749245744</v>
      </c>
      <c r="G12140" s="5">
        <f t="shared" si="2460"/>
        <v>813.25969846861108</v>
      </c>
      <c r="H12140" s="5">
        <f t="shared" si="2461"/>
        <v>10357.945053818494</v>
      </c>
      <c r="I12140" s="5">
        <f t="shared" si="2462"/>
        <v>720</v>
      </c>
      <c r="J12140" s="5">
        <f t="shared" si="2463"/>
        <v>9637.9450538184938</v>
      </c>
      <c r="K12140" s="2">
        <f t="shared" si="2464"/>
        <v>192325.43496212663</v>
      </c>
      <c r="L12140" s="2">
        <f t="shared" si="2465"/>
        <v>226122</v>
      </c>
      <c r="M12140" s="2">
        <f t="shared" si="2466"/>
        <v>34760</v>
      </c>
      <c r="N12140" s="6">
        <f t="shared" si="2467"/>
        <v>0</v>
      </c>
      <c r="O12140" s="2">
        <f t="shared" si="2468"/>
        <v>-20963.43496212663</v>
      </c>
      <c r="P12140" s="2" t="str">
        <f t="shared" si="2469"/>
        <v/>
      </c>
    </row>
    <row r="12141" spans="1:16">
      <c r="A12141" s="6">
        <v>18</v>
      </c>
      <c r="B12141" s="6">
        <v>13</v>
      </c>
      <c r="C12141" s="6">
        <v>16</v>
      </c>
      <c r="D12141" s="6">
        <f t="shared" si="2457"/>
        <v>47</v>
      </c>
      <c r="E12141" s="5">
        <f t="shared" si="2458"/>
        <v>9007.0660478574246</v>
      </c>
      <c r="F12141" s="5">
        <f t="shared" si="2459"/>
        <v>537.61930749245744</v>
      </c>
      <c r="G12141" s="5">
        <f t="shared" si="2460"/>
        <v>878.32047434610013</v>
      </c>
      <c r="H12141" s="5">
        <f t="shared" si="2461"/>
        <v>10423.005829695983</v>
      </c>
      <c r="I12141" s="5">
        <f t="shared" si="2462"/>
        <v>720</v>
      </c>
      <c r="J12141" s="5">
        <f t="shared" si="2463"/>
        <v>9703.0058296959833</v>
      </c>
      <c r="K12141" s="2">
        <f t="shared" si="2464"/>
        <v>193454.96232111083</v>
      </c>
      <c r="L12141" s="2">
        <f t="shared" si="2465"/>
        <v>228822</v>
      </c>
      <c r="M12141" s="2">
        <f t="shared" si="2466"/>
        <v>35640</v>
      </c>
      <c r="N12141" s="6">
        <f t="shared" si="2467"/>
        <v>0</v>
      </c>
      <c r="O12141" s="2">
        <f t="shared" si="2468"/>
        <v>-20272.962321110826</v>
      </c>
      <c r="P12141" s="2" t="str">
        <f t="shared" si="2469"/>
        <v/>
      </c>
    </row>
    <row r="12142" spans="1:16">
      <c r="A12142" s="6">
        <v>18</v>
      </c>
      <c r="B12142" s="6">
        <v>13</v>
      </c>
      <c r="C12142" s="6">
        <v>17</v>
      </c>
      <c r="D12142" s="6">
        <f t="shared" si="2457"/>
        <v>48</v>
      </c>
      <c r="E12142" s="5">
        <f t="shared" si="2458"/>
        <v>9007.0660478574246</v>
      </c>
      <c r="F12142" s="5">
        <f t="shared" si="2459"/>
        <v>537.61930749245744</v>
      </c>
      <c r="G12142" s="5">
        <f t="shared" si="2460"/>
        <v>944.88069779264049</v>
      </c>
      <c r="H12142" s="5">
        <f t="shared" si="2461"/>
        <v>10489.566053142522</v>
      </c>
      <c r="I12142" s="5">
        <f t="shared" si="2462"/>
        <v>720</v>
      </c>
      <c r="J12142" s="5">
        <f t="shared" si="2463"/>
        <v>9769.5660531425219</v>
      </c>
      <c r="K12142" s="2">
        <f t="shared" si="2464"/>
        <v>194610.52175594657</v>
      </c>
      <c r="L12142" s="2">
        <f t="shared" si="2465"/>
        <v>231522</v>
      </c>
      <c r="M12142" s="2">
        <f t="shared" si="2466"/>
        <v>36520</v>
      </c>
      <c r="N12142" s="6">
        <f t="shared" si="2467"/>
        <v>0</v>
      </c>
      <c r="O12142" s="2">
        <f t="shared" si="2468"/>
        <v>-19608.521755946567</v>
      </c>
      <c r="P12142" s="2" t="str">
        <f t="shared" si="2469"/>
        <v/>
      </c>
    </row>
    <row r="12143" spans="1:16">
      <c r="A12143" s="6">
        <v>18</v>
      </c>
      <c r="B12143" s="6">
        <v>13</v>
      </c>
      <c r="C12143" s="6">
        <v>18</v>
      </c>
      <c r="D12143" s="6">
        <f t="shared" si="2457"/>
        <v>49</v>
      </c>
      <c r="E12143" s="5">
        <f t="shared" si="2458"/>
        <v>9007.0660478574246</v>
      </c>
      <c r="F12143" s="5">
        <f t="shared" si="2459"/>
        <v>537.61930749245744</v>
      </c>
      <c r="G12143" s="5">
        <f t="shared" si="2460"/>
        <v>1012.9676892512279</v>
      </c>
      <c r="H12143" s="5">
        <f t="shared" si="2461"/>
        <v>10557.653044601109</v>
      </c>
      <c r="I12143" s="5">
        <f t="shared" si="2462"/>
        <v>720</v>
      </c>
      <c r="J12143" s="5">
        <f t="shared" si="2463"/>
        <v>9837.6530446011093</v>
      </c>
      <c r="K12143" s="2">
        <f t="shared" si="2464"/>
        <v>195792.58757988038</v>
      </c>
      <c r="L12143" s="2">
        <f t="shared" si="2465"/>
        <v>234222</v>
      </c>
      <c r="M12143" s="2">
        <f t="shared" si="2466"/>
        <v>37400</v>
      </c>
      <c r="N12143" s="6">
        <f t="shared" si="2467"/>
        <v>0</v>
      </c>
      <c r="O12143" s="2">
        <f t="shared" si="2468"/>
        <v>-18970.587579880375</v>
      </c>
      <c r="P12143" s="2" t="str">
        <f t="shared" si="2469"/>
        <v/>
      </c>
    </row>
    <row r="12144" spans="1:16">
      <c r="A12144" s="6">
        <v>18</v>
      </c>
      <c r="B12144" s="6">
        <v>13</v>
      </c>
      <c r="C12144" s="6">
        <v>19</v>
      </c>
      <c r="D12144" s="6">
        <f t="shared" si="2457"/>
        <v>50</v>
      </c>
      <c r="E12144" s="5">
        <f t="shared" si="2458"/>
        <v>9007.0660478574246</v>
      </c>
      <c r="F12144" s="5">
        <f t="shared" si="2459"/>
        <v>537.61930749245744</v>
      </c>
      <c r="G12144" s="5">
        <f t="shared" si="2460"/>
        <v>1082.6092178872495</v>
      </c>
      <c r="H12144" s="5">
        <f t="shared" si="2461"/>
        <v>10627.294573237132</v>
      </c>
      <c r="I12144" s="5">
        <f t="shared" si="2462"/>
        <v>720</v>
      </c>
      <c r="J12144" s="5">
        <f t="shared" si="2463"/>
        <v>9907.2945732371318</v>
      </c>
      <c r="K12144" s="2">
        <f t="shared" si="2464"/>
        <v>197001.64189647799</v>
      </c>
      <c r="L12144" s="2">
        <f t="shared" si="2465"/>
        <v>236922</v>
      </c>
      <c r="M12144" s="2">
        <f t="shared" si="2466"/>
        <v>38280</v>
      </c>
      <c r="N12144" s="6">
        <f t="shared" si="2467"/>
        <v>0</v>
      </c>
      <c r="O12144" s="2">
        <f t="shared" si="2468"/>
        <v>-18359.641896477988</v>
      </c>
      <c r="P12144" s="2" t="str">
        <f t="shared" si="2469"/>
        <v/>
      </c>
    </row>
    <row r="12145" spans="1:16">
      <c r="A12145" s="6">
        <v>18</v>
      </c>
      <c r="B12145" s="6">
        <v>13</v>
      </c>
      <c r="C12145" s="6">
        <v>20</v>
      </c>
      <c r="D12145" s="6">
        <f t="shared" si="2457"/>
        <v>51</v>
      </c>
      <c r="E12145" s="5">
        <f t="shared" si="2458"/>
        <v>9007.0660478574246</v>
      </c>
      <c r="F12145" s="5">
        <f t="shared" si="2459"/>
        <v>537.61930749245744</v>
      </c>
      <c r="G12145" s="5">
        <f t="shared" si="2460"/>
        <v>1153.8335085377266</v>
      </c>
      <c r="H12145" s="5">
        <f t="shared" si="2461"/>
        <v>10698.51886388761</v>
      </c>
      <c r="I12145" s="5">
        <f t="shared" si="2462"/>
        <v>720</v>
      </c>
      <c r="J12145" s="5">
        <f t="shared" si="2463"/>
        <v>9978.5188638876098</v>
      </c>
      <c r="K12145" s="2">
        <f t="shared" si="2464"/>
        <v>198238.174720271</v>
      </c>
      <c r="L12145" s="2">
        <f t="shared" si="2465"/>
        <v>239622</v>
      </c>
      <c r="M12145" s="2">
        <f t="shared" si="2466"/>
        <v>39160</v>
      </c>
      <c r="N12145" s="6">
        <f t="shared" si="2467"/>
        <v>0</v>
      </c>
      <c r="O12145" s="2">
        <f t="shared" si="2468"/>
        <v>-17776.174720270996</v>
      </c>
      <c r="P12145" s="2" t="str">
        <f t="shared" si="2469"/>
        <v/>
      </c>
    </row>
    <row r="12146" spans="1:16">
      <c r="A12146" s="6">
        <v>18</v>
      </c>
      <c r="B12146" s="6">
        <v>13</v>
      </c>
      <c r="C12146" s="6">
        <v>21</v>
      </c>
      <c r="D12146" s="6">
        <f t="shared" si="2457"/>
        <v>52</v>
      </c>
      <c r="E12146" s="5">
        <f t="shared" si="2458"/>
        <v>9007.0660478574246</v>
      </c>
      <c r="F12146" s="5">
        <f t="shared" si="2459"/>
        <v>537.61930749245744</v>
      </c>
      <c r="G12146" s="5">
        <f t="shared" si="2460"/>
        <v>1226.6692487641703</v>
      </c>
      <c r="H12146" s="5">
        <f t="shared" si="2461"/>
        <v>10771.354604114053</v>
      </c>
      <c r="I12146" s="5">
        <f t="shared" si="2462"/>
        <v>720</v>
      </c>
      <c r="J12146" s="5">
        <f t="shared" si="2463"/>
        <v>10051.354604114053</v>
      </c>
      <c r="K12146" s="2">
        <f t="shared" si="2464"/>
        <v>199502.68409920231</v>
      </c>
      <c r="L12146" s="2">
        <f t="shared" si="2465"/>
        <v>242322</v>
      </c>
      <c r="M12146" s="2">
        <f t="shared" si="2466"/>
        <v>40040</v>
      </c>
      <c r="N12146" s="6">
        <f t="shared" si="2467"/>
        <v>0</v>
      </c>
      <c r="O12146" s="2">
        <f t="shared" si="2468"/>
        <v>-17220.684099202306</v>
      </c>
      <c r="P12146" s="2" t="str">
        <f t="shared" si="2469"/>
        <v/>
      </c>
    </row>
    <row r="12147" spans="1:16">
      <c r="A12147" s="6">
        <v>18</v>
      </c>
      <c r="B12147" s="6">
        <v>13</v>
      </c>
      <c r="C12147" s="6">
        <v>22</v>
      </c>
      <c r="D12147" s="6">
        <f t="shared" si="2457"/>
        <v>53</v>
      </c>
      <c r="E12147" s="5">
        <f t="shared" si="2458"/>
        <v>9007.0660478574246</v>
      </c>
      <c r="F12147" s="5">
        <f t="shared" si="2459"/>
        <v>537.61930749245744</v>
      </c>
      <c r="G12147" s="5">
        <f t="shared" si="2460"/>
        <v>1301.1455960105666</v>
      </c>
      <c r="H12147" s="5">
        <f t="shared" si="2461"/>
        <v>10845.830951360449</v>
      </c>
      <c r="I12147" s="5">
        <f t="shared" si="2462"/>
        <v>720</v>
      </c>
      <c r="J12147" s="5">
        <f t="shared" si="2463"/>
        <v>10125.830951360449</v>
      </c>
      <c r="K12147" s="2">
        <f t="shared" si="2464"/>
        <v>200795.67623889667</v>
      </c>
      <c r="L12147" s="2">
        <f t="shared" si="2465"/>
        <v>245022</v>
      </c>
      <c r="M12147" s="2">
        <f t="shared" si="2466"/>
        <v>40920</v>
      </c>
      <c r="N12147" s="6">
        <f t="shared" si="2467"/>
        <v>0</v>
      </c>
      <c r="O12147" s="2">
        <f t="shared" si="2468"/>
        <v>-16693.676238896674</v>
      </c>
      <c r="P12147" s="2" t="str">
        <f t="shared" si="2469"/>
        <v/>
      </c>
    </row>
    <row r="12148" spans="1:16">
      <c r="A12148" s="6">
        <v>18</v>
      </c>
      <c r="B12148" s="6">
        <v>13</v>
      </c>
      <c r="C12148" s="6">
        <v>23</v>
      </c>
      <c r="D12148" s="6">
        <f t="shared" si="2457"/>
        <v>54</v>
      </c>
      <c r="E12148" s="5">
        <f t="shared" si="2458"/>
        <v>9007.0660478574246</v>
      </c>
      <c r="F12148" s="5">
        <f t="shared" si="2459"/>
        <v>537.61930749245744</v>
      </c>
      <c r="G12148" s="5">
        <f t="shared" si="2460"/>
        <v>1377.292184868003</v>
      </c>
      <c r="H12148" s="5">
        <f t="shared" si="2461"/>
        <v>10921.977540217886</v>
      </c>
      <c r="I12148" s="5">
        <f t="shared" si="2462"/>
        <v>720</v>
      </c>
      <c r="J12148" s="5">
        <f t="shared" si="2463"/>
        <v>10201.977540217886</v>
      </c>
      <c r="K12148" s="2">
        <f t="shared" si="2464"/>
        <v>202117.66562878274</v>
      </c>
      <c r="L12148" s="2">
        <f t="shared" si="2465"/>
        <v>247722</v>
      </c>
      <c r="M12148" s="2">
        <f t="shared" si="2466"/>
        <v>41800</v>
      </c>
      <c r="N12148" s="6">
        <f t="shared" si="2467"/>
        <v>0</v>
      </c>
      <c r="O12148" s="2">
        <f t="shared" si="2468"/>
        <v>-16195.665628782735</v>
      </c>
      <c r="P12148" s="2" t="str">
        <f t="shared" si="2469"/>
        <v/>
      </c>
    </row>
    <row r="12149" spans="1:16">
      <c r="A12149" s="6">
        <v>18</v>
      </c>
      <c r="B12149" s="6">
        <v>13</v>
      </c>
      <c r="C12149" s="6">
        <v>24</v>
      </c>
      <c r="D12149" s="6">
        <f t="shared" si="2457"/>
        <v>55</v>
      </c>
      <c r="E12149" s="5">
        <f t="shared" si="2458"/>
        <v>9007.0660478574246</v>
      </c>
      <c r="F12149" s="5">
        <f t="shared" si="2459"/>
        <v>537.61930749245744</v>
      </c>
      <c r="G12149" s="5">
        <f t="shared" si="2460"/>
        <v>1455.1391344474989</v>
      </c>
      <c r="H12149" s="5">
        <f t="shared" si="2461"/>
        <v>10999.824489797382</v>
      </c>
      <c r="I12149" s="5">
        <f t="shared" si="2462"/>
        <v>720</v>
      </c>
      <c r="J12149" s="5">
        <f t="shared" si="2463"/>
        <v>10279.824489797382</v>
      </c>
      <c r="K12149" s="2">
        <f t="shared" si="2464"/>
        <v>203469.17517009343</v>
      </c>
      <c r="L12149" s="2">
        <f t="shared" si="2465"/>
        <v>250422</v>
      </c>
      <c r="M12149" s="2">
        <f t="shared" si="2466"/>
        <v>42680</v>
      </c>
      <c r="N12149" s="6">
        <f t="shared" si="2467"/>
        <v>0</v>
      </c>
      <c r="O12149" s="2">
        <f t="shared" si="2468"/>
        <v>-15727.175170093426</v>
      </c>
      <c r="P12149" s="2" t="str">
        <f t="shared" si="2469"/>
        <v/>
      </c>
    </row>
    <row r="12150" spans="1:16">
      <c r="A12150" s="6">
        <v>18</v>
      </c>
      <c r="B12150" s="6">
        <v>13</v>
      </c>
      <c r="C12150" s="6">
        <v>25</v>
      </c>
      <c r="D12150" s="6">
        <f t="shared" si="2457"/>
        <v>56</v>
      </c>
      <c r="E12150" s="5">
        <f t="shared" si="2458"/>
        <v>9007.0660478574246</v>
      </c>
      <c r="F12150" s="5">
        <f t="shared" si="2459"/>
        <v>537.61930749245744</v>
      </c>
      <c r="G12150" s="5">
        <f t="shared" si="2460"/>
        <v>1534.7170558625965</v>
      </c>
      <c r="H12150" s="5">
        <f t="shared" si="2461"/>
        <v>11079.402411212479</v>
      </c>
      <c r="I12150" s="5">
        <f t="shared" si="2462"/>
        <v>720</v>
      </c>
      <c r="J12150" s="5">
        <f t="shared" si="2463"/>
        <v>10359.402411212479</v>
      </c>
      <c r="K12150" s="2">
        <f t="shared" si="2464"/>
        <v>204850.73630577221</v>
      </c>
      <c r="L12150" s="2">
        <f t="shared" si="2465"/>
        <v>253122</v>
      </c>
      <c r="M12150" s="2">
        <f t="shared" si="2466"/>
        <v>43560</v>
      </c>
      <c r="N12150" s="6">
        <f t="shared" si="2467"/>
        <v>0</v>
      </c>
      <c r="O12150" s="2">
        <f t="shared" si="2468"/>
        <v>-15288.73630577221</v>
      </c>
      <c r="P12150" s="2" t="str">
        <f t="shared" si="2469"/>
        <v/>
      </c>
    </row>
    <row r="12151" spans="1:16">
      <c r="A12151" s="6">
        <v>18</v>
      </c>
      <c r="B12151" s="6">
        <v>13</v>
      </c>
      <c r="C12151" s="6">
        <v>26</v>
      </c>
      <c r="D12151" s="6">
        <f t="shared" si="2457"/>
        <v>57</v>
      </c>
      <c r="E12151" s="5">
        <f t="shared" si="2458"/>
        <v>9007.0660478574246</v>
      </c>
      <c r="F12151" s="5">
        <f t="shared" si="2459"/>
        <v>537.61930749245744</v>
      </c>
      <c r="G12151" s="5">
        <f t="shared" si="2460"/>
        <v>1616.0570598233144</v>
      </c>
      <c r="H12151" s="5">
        <f t="shared" si="2461"/>
        <v>11160.742415173198</v>
      </c>
      <c r="I12151" s="5">
        <f t="shared" si="2462"/>
        <v>720</v>
      </c>
      <c r="J12151" s="5">
        <f t="shared" si="2463"/>
        <v>10440.742415173198</v>
      </c>
      <c r="K12151" s="2">
        <f t="shared" si="2464"/>
        <v>206262.88915231245</v>
      </c>
      <c r="L12151" s="2">
        <f t="shared" si="2465"/>
        <v>255822</v>
      </c>
      <c r="M12151" s="2">
        <f t="shared" si="2466"/>
        <v>44440</v>
      </c>
      <c r="N12151" s="6">
        <f t="shared" si="2467"/>
        <v>0</v>
      </c>
      <c r="O12151" s="2">
        <f t="shared" si="2468"/>
        <v>-14880.889152312448</v>
      </c>
      <c r="P12151" s="2" t="str">
        <f t="shared" si="2469"/>
        <v/>
      </c>
    </row>
    <row r="12152" spans="1:16">
      <c r="A12152" s="6">
        <v>18</v>
      </c>
      <c r="B12152" s="6">
        <v>13</v>
      </c>
      <c r="C12152" s="6">
        <v>27</v>
      </c>
      <c r="D12152" s="6">
        <f t="shared" si="2457"/>
        <v>58</v>
      </c>
      <c r="E12152" s="5">
        <f t="shared" si="2458"/>
        <v>9007.0660478574246</v>
      </c>
      <c r="F12152" s="5">
        <f t="shared" si="2459"/>
        <v>537.61930749245744</v>
      </c>
      <c r="G12152" s="5">
        <f t="shared" si="2460"/>
        <v>1699.1907643430709</v>
      </c>
      <c r="H12152" s="5">
        <f t="shared" si="2461"/>
        <v>11243.876119692954</v>
      </c>
      <c r="I12152" s="5">
        <f t="shared" si="2462"/>
        <v>720</v>
      </c>
      <c r="J12152" s="5">
        <f t="shared" si="2463"/>
        <v>10523.876119692954</v>
      </c>
      <c r="K12152" s="2">
        <f t="shared" si="2464"/>
        <v>207706.18263355823</v>
      </c>
      <c r="L12152" s="2">
        <f t="shared" si="2465"/>
        <v>258522</v>
      </c>
      <c r="M12152" s="2">
        <f t="shared" si="2466"/>
        <v>45320</v>
      </c>
      <c r="N12152" s="6">
        <f t="shared" si="2467"/>
        <v>0</v>
      </c>
      <c r="O12152" s="2">
        <f t="shared" si="2468"/>
        <v>-14504.18263355823</v>
      </c>
      <c r="P12152" s="2" t="str">
        <f t="shared" si="2469"/>
        <v/>
      </c>
    </row>
    <row r="12153" spans="1:16">
      <c r="A12153" s="6">
        <v>18</v>
      </c>
      <c r="B12153" s="6">
        <v>13</v>
      </c>
      <c r="C12153" s="6">
        <v>28</v>
      </c>
      <c r="D12153" s="6">
        <f t="shared" si="2457"/>
        <v>59</v>
      </c>
      <c r="E12153" s="5">
        <f t="shared" si="2458"/>
        <v>9007.0660478574246</v>
      </c>
      <c r="F12153" s="5">
        <f t="shared" si="2459"/>
        <v>537.61930749245744</v>
      </c>
      <c r="G12153" s="5">
        <f t="shared" si="2460"/>
        <v>1784.1503025602246</v>
      </c>
      <c r="H12153" s="5">
        <f t="shared" si="2461"/>
        <v>11328.835657910107</v>
      </c>
      <c r="I12153" s="5">
        <f t="shared" si="2462"/>
        <v>720</v>
      </c>
      <c r="J12153" s="5">
        <f t="shared" si="2463"/>
        <v>10608.835657910107</v>
      </c>
      <c r="K12153" s="2">
        <f t="shared" si="2464"/>
        <v>209181.17461649491</v>
      </c>
      <c r="L12153" s="2">
        <f t="shared" si="2465"/>
        <v>261222</v>
      </c>
      <c r="M12153" s="2">
        <f t="shared" si="2466"/>
        <v>46200</v>
      </c>
      <c r="N12153" s="6">
        <f t="shared" si="2467"/>
        <v>0</v>
      </c>
      <c r="O12153" s="2">
        <f t="shared" si="2468"/>
        <v>-14159.174616494915</v>
      </c>
      <c r="P12153" s="2" t="str">
        <f t="shared" si="2469"/>
        <v/>
      </c>
    </row>
    <row r="12154" spans="1:16">
      <c r="A12154" s="6">
        <v>18</v>
      </c>
      <c r="B12154" s="6">
        <v>13</v>
      </c>
      <c r="C12154" s="6">
        <v>29</v>
      </c>
      <c r="D12154" s="6">
        <f t="shared" si="2457"/>
        <v>60</v>
      </c>
      <c r="E12154" s="5">
        <f t="shared" si="2458"/>
        <v>9007.0660478574246</v>
      </c>
      <c r="F12154" s="5">
        <f t="shared" si="2459"/>
        <v>537.61930749245744</v>
      </c>
      <c r="G12154" s="5">
        <f t="shared" si="2460"/>
        <v>1870.9683306758782</v>
      </c>
      <c r="H12154" s="5">
        <f t="shared" si="2461"/>
        <v>11415.65368602576</v>
      </c>
      <c r="I12154" s="5">
        <f t="shared" si="2462"/>
        <v>720</v>
      </c>
      <c r="J12154" s="5">
        <f t="shared" si="2463"/>
        <v>10695.65368602576</v>
      </c>
      <c r="K12154" s="2">
        <f t="shared" si="2464"/>
        <v>210688.43204905832</v>
      </c>
      <c r="L12154" s="2">
        <f t="shared" si="2465"/>
        <v>263922</v>
      </c>
      <c r="M12154" s="2">
        <f t="shared" si="2466"/>
        <v>47080</v>
      </c>
      <c r="N12154" s="6">
        <f t="shared" si="2467"/>
        <v>0</v>
      </c>
      <c r="O12154" s="2">
        <f t="shared" si="2468"/>
        <v>-13846.43204905832</v>
      </c>
      <c r="P12154" s="2" t="str">
        <f t="shared" si="2469"/>
        <v/>
      </c>
    </row>
    <row r="12155" spans="1:16">
      <c r="A12155" s="6">
        <v>18</v>
      </c>
      <c r="B12155" s="6">
        <v>13</v>
      </c>
      <c r="C12155" s="6">
        <v>30</v>
      </c>
      <c r="D12155" s="6">
        <f t="shared" si="2457"/>
        <v>61</v>
      </c>
      <c r="E12155" s="5">
        <f t="shared" si="2458"/>
        <v>9007.0660478574246</v>
      </c>
      <c r="F12155" s="5">
        <f t="shared" si="2459"/>
        <v>537.61930749245744</v>
      </c>
      <c r="G12155" s="5">
        <f t="shared" si="2460"/>
        <v>1959.6780360096488</v>
      </c>
      <c r="H12155" s="5">
        <f t="shared" si="2461"/>
        <v>11504.363391359531</v>
      </c>
      <c r="I12155" s="5">
        <f t="shared" si="2462"/>
        <v>720</v>
      </c>
      <c r="J12155" s="5">
        <f t="shared" si="2463"/>
        <v>10784.363391359531</v>
      </c>
      <c r="K12155" s="2">
        <f t="shared" si="2464"/>
        <v>212228.53109999187</v>
      </c>
      <c r="L12155" s="2">
        <f t="shared" si="2465"/>
        <v>266622</v>
      </c>
      <c r="M12155" s="2">
        <f t="shared" si="2466"/>
        <v>47960</v>
      </c>
      <c r="N12155" s="6">
        <f t="shared" si="2467"/>
        <v>0</v>
      </c>
      <c r="O12155" s="2">
        <f t="shared" si="2468"/>
        <v>-13566.531099991873</v>
      </c>
      <c r="P12155" s="2" t="str">
        <f t="shared" si="2469"/>
        <v/>
      </c>
    </row>
    <row r="12156" spans="1:16">
      <c r="A12156" s="6">
        <v>18</v>
      </c>
      <c r="B12156" s="6">
        <v>14</v>
      </c>
      <c r="C12156" s="6">
        <v>0</v>
      </c>
      <c r="D12156" s="6">
        <f t="shared" si="2457"/>
        <v>32</v>
      </c>
      <c r="E12156" s="5">
        <f t="shared" si="2458"/>
        <v>9007.0660478574246</v>
      </c>
      <c r="F12156" s="5">
        <f t="shared" si="2459"/>
        <v>593.44900480898184</v>
      </c>
      <c r="G12156" s="5">
        <f t="shared" si="2460"/>
        <v>0</v>
      </c>
      <c r="H12156" s="5">
        <f t="shared" si="2461"/>
        <v>9600.5150526664056</v>
      </c>
      <c r="I12156" s="5">
        <f t="shared" si="2462"/>
        <v>720</v>
      </c>
      <c r="J12156" s="5">
        <f t="shared" si="2463"/>
        <v>8880.5150526664056</v>
      </c>
      <c r="K12156" s="2">
        <f t="shared" si="2464"/>
        <v>179175.6085532362</v>
      </c>
      <c r="L12156" s="2">
        <f t="shared" si="2465"/>
        <v>187716</v>
      </c>
      <c r="M12156" s="2">
        <f t="shared" si="2466"/>
        <v>22000</v>
      </c>
      <c r="N12156" s="6">
        <f t="shared" si="2467"/>
        <v>0</v>
      </c>
      <c r="O12156" s="2">
        <f t="shared" si="2468"/>
        <v>-33459.608553236205</v>
      </c>
      <c r="P12156" s="2" t="str">
        <f t="shared" si="2469"/>
        <v/>
      </c>
    </row>
    <row r="12157" spans="1:16">
      <c r="A12157" s="6">
        <v>18</v>
      </c>
      <c r="B12157" s="6">
        <v>14</v>
      </c>
      <c r="C12157" s="6">
        <v>1</v>
      </c>
      <c r="D12157" s="6">
        <f t="shared" si="2457"/>
        <v>33</v>
      </c>
      <c r="E12157" s="5">
        <f t="shared" si="2458"/>
        <v>9007.0660478574246</v>
      </c>
      <c r="F12157" s="5">
        <f t="shared" si="2459"/>
        <v>593.44900480898184</v>
      </c>
      <c r="G12157" s="5">
        <f t="shared" si="2460"/>
        <v>45.5625</v>
      </c>
      <c r="H12157" s="5">
        <f t="shared" si="2461"/>
        <v>9646.0775526664056</v>
      </c>
      <c r="I12157" s="5">
        <f t="shared" si="2462"/>
        <v>720</v>
      </c>
      <c r="J12157" s="5">
        <f t="shared" si="2463"/>
        <v>8926.0775526664056</v>
      </c>
      <c r="K12157" s="2">
        <f t="shared" si="2464"/>
        <v>179966.6241782362</v>
      </c>
      <c r="L12157" s="2">
        <f t="shared" si="2465"/>
        <v>190416</v>
      </c>
      <c r="M12157" s="2">
        <f t="shared" si="2466"/>
        <v>22880</v>
      </c>
      <c r="N12157" s="6">
        <f t="shared" si="2467"/>
        <v>0</v>
      </c>
      <c r="O12157" s="2">
        <f t="shared" si="2468"/>
        <v>-32430.624178236205</v>
      </c>
      <c r="P12157" s="2" t="str">
        <f t="shared" si="2469"/>
        <v/>
      </c>
    </row>
    <row r="12158" spans="1:16">
      <c r="A12158" s="6">
        <v>18</v>
      </c>
      <c r="B12158" s="6">
        <v>14</v>
      </c>
      <c r="C12158" s="6">
        <v>2</v>
      </c>
      <c r="D12158" s="6">
        <f t="shared" si="2457"/>
        <v>34</v>
      </c>
      <c r="E12158" s="5">
        <f t="shared" si="2458"/>
        <v>9007.0660478574246</v>
      </c>
      <c r="F12158" s="5">
        <f t="shared" si="2459"/>
        <v>593.44900480898184</v>
      </c>
      <c r="G12158" s="5">
        <f t="shared" si="2460"/>
        <v>92.264062499999994</v>
      </c>
      <c r="H12158" s="5">
        <f t="shared" si="2461"/>
        <v>9692.779115166406</v>
      </c>
      <c r="I12158" s="5">
        <f t="shared" si="2462"/>
        <v>720</v>
      </c>
      <c r="J12158" s="5">
        <f t="shared" si="2463"/>
        <v>8972.779115166406</v>
      </c>
      <c r="K12158" s="2">
        <f t="shared" si="2464"/>
        <v>180777.4151938612</v>
      </c>
      <c r="L12158" s="2">
        <f t="shared" si="2465"/>
        <v>193116</v>
      </c>
      <c r="M12158" s="2">
        <f t="shared" si="2466"/>
        <v>23760</v>
      </c>
      <c r="N12158" s="6">
        <f t="shared" si="2467"/>
        <v>0</v>
      </c>
      <c r="O12158" s="2">
        <f t="shared" si="2468"/>
        <v>-31421.415193861205</v>
      </c>
      <c r="P12158" s="2" t="str">
        <f t="shared" si="2469"/>
        <v/>
      </c>
    </row>
    <row r="12159" spans="1:16">
      <c r="A12159" s="6">
        <v>18</v>
      </c>
      <c r="B12159" s="6">
        <v>14</v>
      </c>
      <c r="C12159" s="6">
        <v>3</v>
      </c>
      <c r="D12159" s="6">
        <f t="shared" si="2457"/>
        <v>35</v>
      </c>
      <c r="E12159" s="5">
        <f t="shared" si="2458"/>
        <v>9007.0660478574246</v>
      </c>
      <c r="F12159" s="5">
        <f t="shared" si="2459"/>
        <v>593.44900480898184</v>
      </c>
      <c r="G12159" s="5">
        <f t="shared" si="2460"/>
        <v>140.12604492187498</v>
      </c>
      <c r="H12159" s="5">
        <f t="shared" si="2461"/>
        <v>9740.6410975882809</v>
      </c>
      <c r="I12159" s="5">
        <f t="shared" si="2462"/>
        <v>720</v>
      </c>
      <c r="J12159" s="5">
        <f t="shared" si="2463"/>
        <v>9020.6410975882809</v>
      </c>
      <c r="K12159" s="2">
        <f t="shared" si="2464"/>
        <v>181608.35238868542</v>
      </c>
      <c r="L12159" s="2">
        <f t="shared" si="2465"/>
        <v>195816</v>
      </c>
      <c r="M12159" s="2">
        <f t="shared" si="2466"/>
        <v>24640</v>
      </c>
      <c r="N12159" s="6">
        <f t="shared" si="2467"/>
        <v>0</v>
      </c>
      <c r="O12159" s="2">
        <f t="shared" si="2468"/>
        <v>-30432.352388685424</v>
      </c>
      <c r="P12159" s="2" t="str">
        <f t="shared" si="2469"/>
        <v/>
      </c>
    </row>
    <row r="12160" spans="1:16">
      <c r="A12160" s="6">
        <v>18</v>
      </c>
      <c r="B12160" s="6">
        <v>14</v>
      </c>
      <c r="C12160" s="6">
        <v>4</v>
      </c>
      <c r="D12160" s="6">
        <f t="shared" si="2457"/>
        <v>36</v>
      </c>
      <c r="E12160" s="5">
        <f t="shared" si="2458"/>
        <v>9007.0660478574246</v>
      </c>
      <c r="F12160" s="5">
        <f t="shared" si="2459"/>
        <v>593.44900480898184</v>
      </c>
      <c r="G12160" s="5">
        <f t="shared" si="2460"/>
        <v>189.17016064453125</v>
      </c>
      <c r="H12160" s="5">
        <f t="shared" si="2461"/>
        <v>9789.6852133109369</v>
      </c>
      <c r="I12160" s="5">
        <f t="shared" si="2462"/>
        <v>720</v>
      </c>
      <c r="J12160" s="5">
        <f t="shared" si="2463"/>
        <v>9069.6852133109369</v>
      </c>
      <c r="K12160" s="2">
        <f t="shared" si="2464"/>
        <v>182459.81273109265</v>
      </c>
      <c r="L12160" s="2">
        <f t="shared" si="2465"/>
        <v>198516</v>
      </c>
      <c r="M12160" s="2">
        <f t="shared" si="2466"/>
        <v>25520</v>
      </c>
      <c r="N12160" s="6">
        <f t="shared" si="2467"/>
        <v>0</v>
      </c>
      <c r="O12160" s="2">
        <f t="shared" si="2468"/>
        <v>-29463.81273109265</v>
      </c>
      <c r="P12160" s="2" t="str">
        <f t="shared" si="2469"/>
        <v/>
      </c>
    </row>
    <row r="12161" spans="1:16">
      <c r="A12161" s="6">
        <v>18</v>
      </c>
      <c r="B12161" s="6">
        <v>14</v>
      </c>
      <c r="C12161" s="6">
        <v>5</v>
      </c>
      <c r="D12161" s="6">
        <f t="shared" si="2457"/>
        <v>37</v>
      </c>
      <c r="E12161" s="5">
        <f t="shared" si="2458"/>
        <v>9007.0660478574246</v>
      </c>
      <c r="F12161" s="5">
        <f t="shared" si="2459"/>
        <v>593.44900480898184</v>
      </c>
      <c r="G12161" s="5">
        <f t="shared" si="2460"/>
        <v>239.41848456573481</v>
      </c>
      <c r="H12161" s="5">
        <f t="shared" si="2461"/>
        <v>9839.9335372321402</v>
      </c>
      <c r="I12161" s="5">
        <f t="shared" si="2462"/>
        <v>720</v>
      </c>
      <c r="J12161" s="5">
        <f t="shared" si="2463"/>
        <v>9119.9335372321402</v>
      </c>
      <c r="K12161" s="2">
        <f t="shared" si="2464"/>
        <v>183332.17946583577</v>
      </c>
      <c r="L12161" s="2">
        <f t="shared" si="2465"/>
        <v>201216</v>
      </c>
      <c r="M12161" s="2">
        <f t="shared" si="2466"/>
        <v>26400</v>
      </c>
      <c r="N12161" s="6">
        <f t="shared" si="2467"/>
        <v>0</v>
      </c>
      <c r="O12161" s="2">
        <f t="shared" si="2468"/>
        <v>-28516.179465835768</v>
      </c>
      <c r="P12161" s="2" t="str">
        <f t="shared" si="2469"/>
        <v/>
      </c>
    </row>
    <row r="12162" spans="1:16">
      <c r="A12162" s="6">
        <v>18</v>
      </c>
      <c r="B12162" s="6">
        <v>14</v>
      </c>
      <c r="C12162" s="6">
        <v>6</v>
      </c>
      <c r="D12162" s="6">
        <f t="shared" si="2457"/>
        <v>38</v>
      </c>
      <c r="E12162" s="5">
        <f t="shared" si="2458"/>
        <v>9007.0660478574246</v>
      </c>
      <c r="F12162" s="5">
        <f t="shared" si="2459"/>
        <v>593.44900480898184</v>
      </c>
      <c r="G12162" s="5">
        <f t="shared" si="2460"/>
        <v>290.89345874736784</v>
      </c>
      <c r="H12162" s="5">
        <f t="shared" si="2461"/>
        <v>9891.4085114137742</v>
      </c>
      <c r="I12162" s="5">
        <f t="shared" si="2462"/>
        <v>720</v>
      </c>
      <c r="J12162" s="5">
        <f t="shared" si="2463"/>
        <v>9171.4085114137742</v>
      </c>
      <c r="K12162" s="2">
        <f t="shared" si="2464"/>
        <v>184225.84221204469</v>
      </c>
      <c r="L12162" s="2">
        <f t="shared" si="2465"/>
        <v>203916</v>
      </c>
      <c r="M12162" s="2">
        <f t="shared" si="2466"/>
        <v>27280</v>
      </c>
      <c r="N12162" s="6">
        <f t="shared" si="2467"/>
        <v>0</v>
      </c>
      <c r="O12162" s="2">
        <f t="shared" si="2468"/>
        <v>-27589.842212044692</v>
      </c>
      <c r="P12162" s="2" t="str">
        <f t="shared" si="2469"/>
        <v/>
      </c>
    </row>
    <row r="12163" spans="1:16">
      <c r="A12163" s="6">
        <v>18</v>
      </c>
      <c r="B12163" s="6">
        <v>14</v>
      </c>
      <c r="C12163" s="6">
        <v>7</v>
      </c>
      <c r="D12163" s="6">
        <f t="shared" si="2457"/>
        <v>39</v>
      </c>
      <c r="E12163" s="5">
        <f t="shared" si="2458"/>
        <v>9007.0660478574246</v>
      </c>
      <c r="F12163" s="5">
        <f t="shared" si="2459"/>
        <v>593.44900480898184</v>
      </c>
      <c r="G12163" s="5">
        <f t="shared" si="2460"/>
        <v>343.61789814532818</v>
      </c>
      <c r="H12163" s="5">
        <f t="shared" si="2461"/>
        <v>9944.1329508117342</v>
      </c>
      <c r="I12163" s="5">
        <f t="shared" si="2462"/>
        <v>720</v>
      </c>
      <c r="J12163" s="5">
        <f t="shared" si="2463"/>
        <v>9224.1329508117342</v>
      </c>
      <c r="K12163" s="2">
        <f t="shared" si="2464"/>
        <v>185141.19706270372</v>
      </c>
      <c r="L12163" s="2">
        <f t="shared" si="2465"/>
        <v>206616</v>
      </c>
      <c r="M12163" s="2">
        <f t="shared" si="2466"/>
        <v>28160</v>
      </c>
      <c r="N12163" s="6">
        <f t="shared" si="2467"/>
        <v>0</v>
      </c>
      <c r="O12163" s="2">
        <f t="shared" si="2468"/>
        <v>-26685.197062703723</v>
      </c>
      <c r="P12163" s="2" t="str">
        <f t="shared" si="2469"/>
        <v/>
      </c>
    </row>
    <row r="12164" spans="1:16">
      <c r="A12164" s="6">
        <v>18</v>
      </c>
      <c r="B12164" s="6">
        <v>14</v>
      </c>
      <c r="C12164" s="6">
        <v>8</v>
      </c>
      <c r="D12164" s="6">
        <f t="shared" ref="D12164:D12227" si="2470">A12164+B12164+C12164</f>
        <v>40</v>
      </c>
      <c r="E12164" s="5">
        <f t="shared" ref="E12164:E12227" si="2471">IF(A12164=0,0,A12164*LABOR_HRS_WK_TOM*SEASON_WEEKS*(1+DIM_PCT_TOM)^A12164)</f>
        <v>9007.0660478574246</v>
      </c>
      <c r="F12164" s="5">
        <f t="shared" ref="F12164:F12227" si="2472">IF(B12164=0,0,B12164*LABOR_HRS_WK_CAR*SEASON_WEEKS*(1+DIM_PCT_CAR)^B12164)</f>
        <v>593.44900480898184</v>
      </c>
      <c r="G12164" s="5">
        <f t="shared" ref="G12164:G12227" si="2473">IF(C12164=0,0,C12164*LABOR_HRS_WK_MES*SEASON_WEEKS*(1+DIM_PCT_MES)^C12164)</f>
        <v>397.61499642530839</v>
      </c>
      <c r="H12164" s="5">
        <f t="shared" ref="H12164:H12227" si="2474">E12164+F12164+G12164</f>
        <v>9998.1300490917147</v>
      </c>
      <c r="I12164" s="5">
        <f t="shared" ref="I12164:I12227" si="2475">MIN(H12164,FARMER_HRS)</f>
        <v>720</v>
      </c>
      <c r="J12164" s="5">
        <f t="shared" ref="J12164:J12227" si="2476">MAX(0,H12164-FARMER_HRS)</f>
        <v>9278.1300490917147</v>
      </c>
      <c r="K12164" s="2">
        <f t="shared" ref="K12164:K12227" si="2477">I12164*FARMER_RATE+J12164*TEMP_WORKER_RATE</f>
        <v>186078.64668562004</v>
      </c>
      <c r="L12164" s="2">
        <f t="shared" ref="L12164:L12227" si="2478">A12164*PRICE_TOM+B12164*PRICE_CAR+C12164*PRICE_MES</f>
        <v>209316</v>
      </c>
      <c r="M12164" s="2">
        <f t="shared" ref="M12164:M12227" si="2479">A12164*FERT_BED_TOM+B12164*FERT_BED_CAR+C12164*FERT_BED_MES</f>
        <v>29040</v>
      </c>
      <c r="N12164" s="6">
        <f t="shared" ref="N12164:N12227" si="2480">IF(AND(D12164&lt;=TOTAL_BEDS,J12164&lt;=TEMP_WORKER_MAX*TEMP_WORKER_HRS),1,0)</f>
        <v>0</v>
      </c>
      <c r="O12164" s="2">
        <f t="shared" ref="O12164:O12227" si="2481">L12164-M12164-K12164-FIXED_COSTS</f>
        <v>-25802.646685620042</v>
      </c>
      <c r="P12164" s="2" t="str">
        <f t="shared" ref="P12164:P12227" si="2482">IF(N12164=1,O12164,"")</f>
        <v/>
      </c>
    </row>
    <row r="12165" spans="1:16">
      <c r="A12165" s="6">
        <v>18</v>
      </c>
      <c r="B12165" s="6">
        <v>14</v>
      </c>
      <c r="C12165" s="6">
        <v>9</v>
      </c>
      <c r="D12165" s="6">
        <f t="shared" si="2470"/>
        <v>41</v>
      </c>
      <c r="E12165" s="5">
        <f t="shared" si="2471"/>
        <v>9007.0660478574246</v>
      </c>
      <c r="F12165" s="5">
        <f t="shared" si="2472"/>
        <v>593.44900480898184</v>
      </c>
      <c r="G12165" s="5">
        <f t="shared" si="2473"/>
        <v>452.90833186570285</v>
      </c>
      <c r="H12165" s="5">
        <f t="shared" si="2474"/>
        <v>10053.423384532109</v>
      </c>
      <c r="I12165" s="5">
        <f t="shared" si="2475"/>
        <v>720</v>
      </c>
      <c r="J12165" s="5">
        <f t="shared" si="2476"/>
        <v>9333.4233845321087</v>
      </c>
      <c r="K12165" s="2">
        <f t="shared" si="2477"/>
        <v>187038.60042590467</v>
      </c>
      <c r="L12165" s="2">
        <f t="shared" si="2478"/>
        <v>212016</v>
      </c>
      <c r="M12165" s="2">
        <f t="shared" si="2479"/>
        <v>29920</v>
      </c>
      <c r="N12165" s="6">
        <f t="shared" si="2480"/>
        <v>0</v>
      </c>
      <c r="O12165" s="2">
        <f t="shared" si="2481"/>
        <v>-24942.600425904675</v>
      </c>
      <c r="P12165" s="2" t="str">
        <f t="shared" si="2482"/>
        <v/>
      </c>
    </row>
    <row r="12166" spans="1:16">
      <c r="A12166" s="6">
        <v>18</v>
      </c>
      <c r="B12166" s="6">
        <v>14</v>
      </c>
      <c r="C12166" s="6">
        <v>10</v>
      </c>
      <c r="D12166" s="6">
        <f t="shared" si="2470"/>
        <v>42</v>
      </c>
      <c r="E12166" s="5">
        <f t="shared" si="2471"/>
        <v>9007.0660478574246</v>
      </c>
      <c r="F12166" s="5">
        <f t="shared" si="2472"/>
        <v>593.44900480898184</v>
      </c>
      <c r="G12166" s="5">
        <f t="shared" si="2473"/>
        <v>509.52187334891573</v>
      </c>
      <c r="H12166" s="5">
        <f t="shared" si="2474"/>
        <v>10110.036926015322</v>
      </c>
      <c r="I12166" s="5">
        <f t="shared" si="2475"/>
        <v>720</v>
      </c>
      <c r="J12166" s="5">
        <f t="shared" si="2476"/>
        <v>9390.036926015322</v>
      </c>
      <c r="K12166" s="2">
        <f t="shared" si="2477"/>
        <v>188021.47440998824</v>
      </c>
      <c r="L12166" s="2">
        <f t="shared" si="2478"/>
        <v>214716</v>
      </c>
      <c r="M12166" s="2">
        <f t="shared" si="2479"/>
        <v>30800</v>
      </c>
      <c r="N12166" s="6">
        <f t="shared" si="2480"/>
        <v>0</v>
      </c>
      <c r="O12166" s="2">
        <f t="shared" si="2481"/>
        <v>-24105.474409988237</v>
      </c>
      <c r="P12166" s="2" t="str">
        <f t="shared" si="2482"/>
        <v/>
      </c>
    </row>
    <row r="12167" spans="1:16">
      <c r="A12167" s="6">
        <v>18</v>
      </c>
      <c r="B12167" s="6">
        <v>14</v>
      </c>
      <c r="C12167" s="6">
        <v>11</v>
      </c>
      <c r="D12167" s="6">
        <f t="shared" si="2470"/>
        <v>43</v>
      </c>
      <c r="E12167" s="5">
        <f t="shared" si="2471"/>
        <v>9007.0660478574246</v>
      </c>
      <c r="F12167" s="5">
        <f t="shared" si="2472"/>
        <v>593.44900480898184</v>
      </c>
      <c r="G12167" s="5">
        <f t="shared" si="2473"/>
        <v>567.47998644235474</v>
      </c>
      <c r="H12167" s="5">
        <f t="shared" si="2474"/>
        <v>10167.99503910876</v>
      </c>
      <c r="I12167" s="5">
        <f t="shared" si="2475"/>
        <v>720</v>
      </c>
      <c r="J12167" s="5">
        <f t="shared" si="2476"/>
        <v>9447.9950391087605</v>
      </c>
      <c r="K12167" s="2">
        <f t="shared" si="2477"/>
        <v>189027.69165119375</v>
      </c>
      <c r="L12167" s="2">
        <f t="shared" si="2478"/>
        <v>217416</v>
      </c>
      <c r="M12167" s="2">
        <f t="shared" si="2479"/>
        <v>31680</v>
      </c>
      <c r="N12167" s="6">
        <f t="shared" si="2480"/>
        <v>0</v>
      </c>
      <c r="O12167" s="2">
        <f t="shared" si="2481"/>
        <v>-23291.691651193745</v>
      </c>
      <c r="P12167" s="2" t="str">
        <f t="shared" si="2482"/>
        <v/>
      </c>
    </row>
    <row r="12168" spans="1:16">
      <c r="A12168" s="6">
        <v>18</v>
      </c>
      <c r="B12168" s="6">
        <v>14</v>
      </c>
      <c r="C12168" s="6">
        <v>12</v>
      </c>
      <c r="D12168" s="6">
        <f t="shared" si="2470"/>
        <v>44</v>
      </c>
      <c r="E12168" s="5">
        <f t="shared" si="2471"/>
        <v>9007.0660478574246</v>
      </c>
      <c r="F12168" s="5">
        <f t="shared" si="2472"/>
        <v>593.44900480898184</v>
      </c>
      <c r="G12168" s="5">
        <f t="shared" si="2473"/>
        <v>626.80743957041921</v>
      </c>
      <c r="H12168" s="5">
        <f t="shared" si="2474"/>
        <v>10227.322492236824</v>
      </c>
      <c r="I12168" s="5">
        <f t="shared" si="2475"/>
        <v>720</v>
      </c>
      <c r="J12168" s="5">
        <f t="shared" si="2476"/>
        <v>9507.3224922368245</v>
      </c>
      <c r="K12168" s="2">
        <f t="shared" si="2477"/>
        <v>190057.68215688932</v>
      </c>
      <c r="L12168" s="2">
        <f t="shared" si="2478"/>
        <v>220116</v>
      </c>
      <c r="M12168" s="2">
        <f t="shared" si="2479"/>
        <v>32560</v>
      </c>
      <c r="N12168" s="6">
        <f t="shared" si="2480"/>
        <v>0</v>
      </c>
      <c r="O12168" s="2">
        <f t="shared" si="2481"/>
        <v>-22501.682156889321</v>
      </c>
      <c r="P12168" s="2" t="str">
        <f t="shared" si="2482"/>
        <v/>
      </c>
    </row>
    <row r="12169" spans="1:16">
      <c r="A12169" s="6">
        <v>18</v>
      </c>
      <c r="B12169" s="6">
        <v>14</v>
      </c>
      <c r="C12169" s="6">
        <v>13</v>
      </c>
      <c r="D12169" s="6">
        <f t="shared" si="2470"/>
        <v>45</v>
      </c>
      <c r="E12169" s="5">
        <f t="shared" si="2471"/>
        <v>9007.0660478574246</v>
      </c>
      <c r="F12169" s="5">
        <f t="shared" si="2472"/>
        <v>593.44900480898184</v>
      </c>
      <c r="G12169" s="5">
        <f t="shared" si="2473"/>
        <v>687.52941027880343</v>
      </c>
      <c r="H12169" s="5">
        <f t="shared" si="2474"/>
        <v>10288.044462945209</v>
      </c>
      <c r="I12169" s="5">
        <f t="shared" si="2475"/>
        <v>720</v>
      </c>
      <c r="J12169" s="5">
        <f t="shared" si="2476"/>
        <v>9568.0444629452086</v>
      </c>
      <c r="K12169" s="2">
        <f t="shared" si="2477"/>
        <v>191111.88303724321</v>
      </c>
      <c r="L12169" s="2">
        <f t="shared" si="2478"/>
        <v>222816</v>
      </c>
      <c r="M12169" s="2">
        <f t="shared" si="2479"/>
        <v>33440</v>
      </c>
      <c r="N12169" s="6">
        <f t="shared" si="2480"/>
        <v>0</v>
      </c>
      <c r="O12169" s="2">
        <f t="shared" si="2481"/>
        <v>-21735.883037243213</v>
      </c>
      <c r="P12169" s="2" t="str">
        <f t="shared" si="2482"/>
        <v/>
      </c>
    </row>
    <row r="12170" spans="1:16">
      <c r="A12170" s="6">
        <v>18</v>
      </c>
      <c r="B12170" s="6">
        <v>14</v>
      </c>
      <c r="C12170" s="6">
        <v>14</v>
      </c>
      <c r="D12170" s="6">
        <f t="shared" si="2470"/>
        <v>46</v>
      </c>
      <c r="E12170" s="5">
        <f t="shared" si="2471"/>
        <v>9007.0660478574246</v>
      </c>
      <c r="F12170" s="5">
        <f t="shared" si="2472"/>
        <v>593.44900480898184</v>
      </c>
      <c r="G12170" s="5">
        <f t="shared" si="2473"/>
        <v>749.67149159246469</v>
      </c>
      <c r="H12170" s="5">
        <f t="shared" si="2474"/>
        <v>10350.18654425887</v>
      </c>
      <c r="I12170" s="5">
        <f t="shared" si="2475"/>
        <v>720</v>
      </c>
      <c r="J12170" s="5">
        <f t="shared" si="2476"/>
        <v>9630.1865442588696</v>
      </c>
      <c r="K12170" s="2">
        <f t="shared" si="2477"/>
        <v>192190.73861560537</v>
      </c>
      <c r="L12170" s="2">
        <f t="shared" si="2478"/>
        <v>225516</v>
      </c>
      <c r="M12170" s="2">
        <f t="shared" si="2479"/>
        <v>34320</v>
      </c>
      <c r="N12170" s="6">
        <f t="shared" si="2480"/>
        <v>0</v>
      </c>
      <c r="O12170" s="2">
        <f t="shared" si="2481"/>
        <v>-20994.738615605369</v>
      </c>
      <c r="P12170" s="2" t="str">
        <f t="shared" si="2482"/>
        <v/>
      </c>
    </row>
    <row r="12171" spans="1:16">
      <c r="A12171" s="6">
        <v>18</v>
      </c>
      <c r="B12171" s="6">
        <v>14</v>
      </c>
      <c r="C12171" s="6">
        <v>15</v>
      </c>
      <c r="D12171" s="6">
        <f t="shared" si="2470"/>
        <v>47</v>
      </c>
      <c r="E12171" s="5">
        <f t="shared" si="2471"/>
        <v>9007.0660478574246</v>
      </c>
      <c r="F12171" s="5">
        <f t="shared" si="2472"/>
        <v>593.44900480898184</v>
      </c>
      <c r="G12171" s="5">
        <f t="shared" si="2473"/>
        <v>813.25969846861108</v>
      </c>
      <c r="H12171" s="5">
        <f t="shared" si="2474"/>
        <v>10413.774751135017</v>
      </c>
      <c r="I12171" s="5">
        <f t="shared" si="2475"/>
        <v>720</v>
      </c>
      <c r="J12171" s="5">
        <f t="shared" si="2476"/>
        <v>9693.7747511350171</v>
      </c>
      <c r="K12171" s="2">
        <f t="shared" si="2477"/>
        <v>193294.7005405385</v>
      </c>
      <c r="L12171" s="2">
        <f t="shared" si="2478"/>
        <v>228216</v>
      </c>
      <c r="M12171" s="2">
        <f t="shared" si="2479"/>
        <v>35200</v>
      </c>
      <c r="N12171" s="6">
        <f t="shared" si="2480"/>
        <v>0</v>
      </c>
      <c r="O12171" s="2">
        <f t="shared" si="2481"/>
        <v>-20278.700540538499</v>
      </c>
      <c r="P12171" s="2" t="str">
        <f t="shared" si="2482"/>
        <v/>
      </c>
    </row>
    <row r="12172" spans="1:16">
      <c r="A12172" s="6">
        <v>18</v>
      </c>
      <c r="B12172" s="6">
        <v>14</v>
      </c>
      <c r="C12172" s="6">
        <v>16</v>
      </c>
      <c r="D12172" s="6">
        <f t="shared" si="2470"/>
        <v>48</v>
      </c>
      <c r="E12172" s="5">
        <f t="shared" si="2471"/>
        <v>9007.0660478574246</v>
      </c>
      <c r="F12172" s="5">
        <f t="shared" si="2472"/>
        <v>593.44900480898184</v>
      </c>
      <c r="G12172" s="5">
        <f t="shared" si="2473"/>
        <v>878.32047434610013</v>
      </c>
      <c r="H12172" s="5">
        <f t="shared" si="2474"/>
        <v>10478.835527012507</v>
      </c>
      <c r="I12172" s="5">
        <f t="shared" si="2475"/>
        <v>720</v>
      </c>
      <c r="J12172" s="5">
        <f t="shared" si="2476"/>
        <v>9758.8355270125066</v>
      </c>
      <c r="K12172" s="2">
        <f t="shared" si="2477"/>
        <v>194424.2278995227</v>
      </c>
      <c r="L12172" s="2">
        <f t="shared" si="2478"/>
        <v>230916</v>
      </c>
      <c r="M12172" s="2">
        <f t="shared" si="2479"/>
        <v>36080</v>
      </c>
      <c r="N12172" s="6">
        <f t="shared" si="2480"/>
        <v>0</v>
      </c>
      <c r="O12172" s="2">
        <f t="shared" si="2481"/>
        <v>-19588.227899522695</v>
      </c>
      <c r="P12172" s="2" t="str">
        <f t="shared" si="2482"/>
        <v/>
      </c>
    </row>
    <row r="12173" spans="1:16">
      <c r="A12173" s="6">
        <v>18</v>
      </c>
      <c r="B12173" s="6">
        <v>14</v>
      </c>
      <c r="C12173" s="6">
        <v>17</v>
      </c>
      <c r="D12173" s="6">
        <f t="shared" si="2470"/>
        <v>49</v>
      </c>
      <c r="E12173" s="5">
        <f t="shared" si="2471"/>
        <v>9007.0660478574246</v>
      </c>
      <c r="F12173" s="5">
        <f t="shared" si="2472"/>
        <v>593.44900480898184</v>
      </c>
      <c r="G12173" s="5">
        <f t="shared" si="2473"/>
        <v>944.88069779264049</v>
      </c>
      <c r="H12173" s="5">
        <f t="shared" si="2474"/>
        <v>10545.395750459045</v>
      </c>
      <c r="I12173" s="5">
        <f t="shared" si="2475"/>
        <v>720</v>
      </c>
      <c r="J12173" s="5">
        <f t="shared" si="2476"/>
        <v>9825.3957504590453</v>
      </c>
      <c r="K12173" s="2">
        <f t="shared" si="2477"/>
        <v>195579.78733435844</v>
      </c>
      <c r="L12173" s="2">
        <f t="shared" si="2478"/>
        <v>233616</v>
      </c>
      <c r="M12173" s="2">
        <f t="shared" si="2479"/>
        <v>36960</v>
      </c>
      <c r="N12173" s="6">
        <f t="shared" si="2480"/>
        <v>0</v>
      </c>
      <c r="O12173" s="2">
        <f t="shared" si="2481"/>
        <v>-18923.787334358436</v>
      </c>
      <c r="P12173" s="2" t="str">
        <f t="shared" si="2482"/>
        <v/>
      </c>
    </row>
    <row r="12174" spans="1:16">
      <c r="A12174" s="6">
        <v>18</v>
      </c>
      <c r="B12174" s="6">
        <v>14</v>
      </c>
      <c r="C12174" s="6">
        <v>18</v>
      </c>
      <c r="D12174" s="6">
        <f t="shared" si="2470"/>
        <v>50</v>
      </c>
      <c r="E12174" s="5">
        <f t="shared" si="2471"/>
        <v>9007.0660478574246</v>
      </c>
      <c r="F12174" s="5">
        <f t="shared" si="2472"/>
        <v>593.44900480898184</v>
      </c>
      <c r="G12174" s="5">
        <f t="shared" si="2473"/>
        <v>1012.9676892512279</v>
      </c>
      <c r="H12174" s="5">
        <f t="shared" si="2474"/>
        <v>10613.482741917633</v>
      </c>
      <c r="I12174" s="5">
        <f t="shared" si="2475"/>
        <v>720</v>
      </c>
      <c r="J12174" s="5">
        <f t="shared" si="2476"/>
        <v>9893.4827419176327</v>
      </c>
      <c r="K12174" s="2">
        <f t="shared" si="2477"/>
        <v>196761.85315829224</v>
      </c>
      <c r="L12174" s="2">
        <f t="shared" si="2478"/>
        <v>236316</v>
      </c>
      <c r="M12174" s="2">
        <f t="shared" si="2479"/>
        <v>37840</v>
      </c>
      <c r="N12174" s="6">
        <f t="shared" si="2480"/>
        <v>0</v>
      </c>
      <c r="O12174" s="2">
        <f t="shared" si="2481"/>
        <v>-18285.853158292244</v>
      </c>
      <c r="P12174" s="2" t="str">
        <f t="shared" si="2482"/>
        <v/>
      </c>
    </row>
    <row r="12175" spans="1:16">
      <c r="A12175" s="6">
        <v>18</v>
      </c>
      <c r="B12175" s="6">
        <v>14</v>
      </c>
      <c r="C12175" s="6">
        <v>19</v>
      </c>
      <c r="D12175" s="6">
        <f t="shared" si="2470"/>
        <v>51</v>
      </c>
      <c r="E12175" s="5">
        <f t="shared" si="2471"/>
        <v>9007.0660478574246</v>
      </c>
      <c r="F12175" s="5">
        <f t="shared" si="2472"/>
        <v>593.44900480898184</v>
      </c>
      <c r="G12175" s="5">
        <f t="shared" si="2473"/>
        <v>1082.6092178872495</v>
      </c>
      <c r="H12175" s="5">
        <f t="shared" si="2474"/>
        <v>10683.124270553655</v>
      </c>
      <c r="I12175" s="5">
        <f t="shared" si="2475"/>
        <v>720</v>
      </c>
      <c r="J12175" s="5">
        <f t="shared" si="2476"/>
        <v>9963.1242705536552</v>
      </c>
      <c r="K12175" s="2">
        <f t="shared" si="2477"/>
        <v>197970.90747488986</v>
      </c>
      <c r="L12175" s="2">
        <f t="shared" si="2478"/>
        <v>239016</v>
      </c>
      <c r="M12175" s="2">
        <f t="shared" si="2479"/>
        <v>38720</v>
      </c>
      <c r="N12175" s="6">
        <f t="shared" si="2480"/>
        <v>0</v>
      </c>
      <c r="O12175" s="2">
        <f t="shared" si="2481"/>
        <v>-17674.907474889857</v>
      </c>
      <c r="P12175" s="2" t="str">
        <f t="shared" si="2482"/>
        <v/>
      </c>
    </row>
    <row r="12176" spans="1:16">
      <c r="A12176" s="6">
        <v>18</v>
      </c>
      <c r="B12176" s="6">
        <v>14</v>
      </c>
      <c r="C12176" s="6">
        <v>20</v>
      </c>
      <c r="D12176" s="6">
        <f t="shared" si="2470"/>
        <v>52</v>
      </c>
      <c r="E12176" s="5">
        <f t="shared" si="2471"/>
        <v>9007.0660478574246</v>
      </c>
      <c r="F12176" s="5">
        <f t="shared" si="2472"/>
        <v>593.44900480898184</v>
      </c>
      <c r="G12176" s="5">
        <f t="shared" si="2473"/>
        <v>1153.8335085377266</v>
      </c>
      <c r="H12176" s="5">
        <f t="shared" si="2474"/>
        <v>10754.348561204133</v>
      </c>
      <c r="I12176" s="5">
        <f t="shared" si="2475"/>
        <v>720</v>
      </c>
      <c r="J12176" s="5">
        <f t="shared" si="2476"/>
        <v>10034.348561204133</v>
      </c>
      <c r="K12176" s="2">
        <f t="shared" si="2477"/>
        <v>199207.44029868286</v>
      </c>
      <c r="L12176" s="2">
        <f t="shared" si="2478"/>
        <v>241716</v>
      </c>
      <c r="M12176" s="2">
        <f t="shared" si="2479"/>
        <v>39600</v>
      </c>
      <c r="N12176" s="6">
        <f t="shared" si="2480"/>
        <v>0</v>
      </c>
      <c r="O12176" s="2">
        <f t="shared" si="2481"/>
        <v>-17091.440298682865</v>
      </c>
      <c r="P12176" s="2" t="str">
        <f t="shared" si="2482"/>
        <v/>
      </c>
    </row>
    <row r="12177" spans="1:16">
      <c r="A12177" s="6">
        <v>18</v>
      </c>
      <c r="B12177" s="6">
        <v>14</v>
      </c>
      <c r="C12177" s="6">
        <v>21</v>
      </c>
      <c r="D12177" s="6">
        <f t="shared" si="2470"/>
        <v>53</v>
      </c>
      <c r="E12177" s="5">
        <f t="shared" si="2471"/>
        <v>9007.0660478574246</v>
      </c>
      <c r="F12177" s="5">
        <f t="shared" si="2472"/>
        <v>593.44900480898184</v>
      </c>
      <c r="G12177" s="5">
        <f t="shared" si="2473"/>
        <v>1226.6692487641703</v>
      </c>
      <c r="H12177" s="5">
        <f t="shared" si="2474"/>
        <v>10827.184301430576</v>
      </c>
      <c r="I12177" s="5">
        <f t="shared" si="2475"/>
        <v>720</v>
      </c>
      <c r="J12177" s="5">
        <f t="shared" si="2476"/>
        <v>10107.184301430576</v>
      </c>
      <c r="K12177" s="2">
        <f t="shared" si="2477"/>
        <v>200471.94967761418</v>
      </c>
      <c r="L12177" s="2">
        <f t="shared" si="2478"/>
        <v>244416</v>
      </c>
      <c r="M12177" s="2">
        <f t="shared" si="2479"/>
        <v>40480</v>
      </c>
      <c r="N12177" s="6">
        <f t="shared" si="2480"/>
        <v>0</v>
      </c>
      <c r="O12177" s="2">
        <f t="shared" si="2481"/>
        <v>-16535.949677614175</v>
      </c>
      <c r="P12177" s="2" t="str">
        <f t="shared" si="2482"/>
        <v/>
      </c>
    </row>
    <row r="12178" spans="1:16">
      <c r="A12178" s="6">
        <v>18</v>
      </c>
      <c r="B12178" s="6">
        <v>14</v>
      </c>
      <c r="C12178" s="6">
        <v>22</v>
      </c>
      <c r="D12178" s="6">
        <f t="shared" si="2470"/>
        <v>54</v>
      </c>
      <c r="E12178" s="5">
        <f t="shared" si="2471"/>
        <v>9007.0660478574246</v>
      </c>
      <c r="F12178" s="5">
        <f t="shared" si="2472"/>
        <v>593.44900480898184</v>
      </c>
      <c r="G12178" s="5">
        <f t="shared" si="2473"/>
        <v>1301.1455960105666</v>
      </c>
      <c r="H12178" s="5">
        <f t="shared" si="2474"/>
        <v>10901.660648676972</v>
      </c>
      <c r="I12178" s="5">
        <f t="shared" si="2475"/>
        <v>720</v>
      </c>
      <c r="J12178" s="5">
        <f t="shared" si="2476"/>
        <v>10181.660648676972</v>
      </c>
      <c r="K12178" s="2">
        <f t="shared" si="2477"/>
        <v>201764.94181730854</v>
      </c>
      <c r="L12178" s="2">
        <f t="shared" si="2478"/>
        <v>247116</v>
      </c>
      <c r="M12178" s="2">
        <f t="shared" si="2479"/>
        <v>41360</v>
      </c>
      <c r="N12178" s="6">
        <f t="shared" si="2480"/>
        <v>0</v>
      </c>
      <c r="O12178" s="2">
        <f t="shared" si="2481"/>
        <v>-16008.941817308543</v>
      </c>
      <c r="P12178" s="2" t="str">
        <f t="shared" si="2482"/>
        <v/>
      </c>
    </row>
    <row r="12179" spans="1:16">
      <c r="A12179" s="6">
        <v>18</v>
      </c>
      <c r="B12179" s="6">
        <v>14</v>
      </c>
      <c r="C12179" s="6">
        <v>23</v>
      </c>
      <c r="D12179" s="6">
        <f t="shared" si="2470"/>
        <v>55</v>
      </c>
      <c r="E12179" s="5">
        <f t="shared" si="2471"/>
        <v>9007.0660478574246</v>
      </c>
      <c r="F12179" s="5">
        <f t="shared" si="2472"/>
        <v>593.44900480898184</v>
      </c>
      <c r="G12179" s="5">
        <f t="shared" si="2473"/>
        <v>1377.292184868003</v>
      </c>
      <c r="H12179" s="5">
        <f t="shared" si="2474"/>
        <v>10977.807237534409</v>
      </c>
      <c r="I12179" s="5">
        <f t="shared" si="2475"/>
        <v>720</v>
      </c>
      <c r="J12179" s="5">
        <f t="shared" si="2476"/>
        <v>10257.807237534409</v>
      </c>
      <c r="K12179" s="2">
        <f t="shared" si="2477"/>
        <v>203086.9312071946</v>
      </c>
      <c r="L12179" s="2">
        <f t="shared" si="2478"/>
        <v>249816</v>
      </c>
      <c r="M12179" s="2">
        <f t="shared" si="2479"/>
        <v>42240</v>
      </c>
      <c r="N12179" s="6">
        <f t="shared" si="2480"/>
        <v>0</v>
      </c>
      <c r="O12179" s="2">
        <f t="shared" si="2481"/>
        <v>-15510.931207194604</v>
      </c>
      <c r="P12179" s="2" t="str">
        <f t="shared" si="2482"/>
        <v/>
      </c>
    </row>
    <row r="12180" spans="1:16">
      <c r="A12180" s="6">
        <v>18</v>
      </c>
      <c r="B12180" s="6">
        <v>14</v>
      </c>
      <c r="C12180" s="6">
        <v>24</v>
      </c>
      <c r="D12180" s="6">
        <f t="shared" si="2470"/>
        <v>56</v>
      </c>
      <c r="E12180" s="5">
        <f t="shared" si="2471"/>
        <v>9007.0660478574246</v>
      </c>
      <c r="F12180" s="5">
        <f t="shared" si="2472"/>
        <v>593.44900480898184</v>
      </c>
      <c r="G12180" s="5">
        <f t="shared" si="2473"/>
        <v>1455.1391344474989</v>
      </c>
      <c r="H12180" s="5">
        <f t="shared" si="2474"/>
        <v>11055.654187113905</v>
      </c>
      <c r="I12180" s="5">
        <f t="shared" si="2475"/>
        <v>720</v>
      </c>
      <c r="J12180" s="5">
        <f t="shared" si="2476"/>
        <v>10335.654187113905</v>
      </c>
      <c r="K12180" s="2">
        <f t="shared" si="2477"/>
        <v>204438.44074850529</v>
      </c>
      <c r="L12180" s="2">
        <f t="shared" si="2478"/>
        <v>252516</v>
      </c>
      <c r="M12180" s="2">
        <f t="shared" si="2479"/>
        <v>43120</v>
      </c>
      <c r="N12180" s="6">
        <f t="shared" si="2480"/>
        <v>0</v>
      </c>
      <c r="O12180" s="2">
        <f t="shared" si="2481"/>
        <v>-15042.440748505294</v>
      </c>
      <c r="P12180" s="2" t="str">
        <f t="shared" si="2482"/>
        <v/>
      </c>
    </row>
    <row r="12181" spans="1:16">
      <c r="A12181" s="6">
        <v>18</v>
      </c>
      <c r="B12181" s="6">
        <v>14</v>
      </c>
      <c r="C12181" s="6">
        <v>25</v>
      </c>
      <c r="D12181" s="6">
        <f t="shared" si="2470"/>
        <v>57</v>
      </c>
      <c r="E12181" s="5">
        <f t="shared" si="2471"/>
        <v>9007.0660478574246</v>
      </c>
      <c r="F12181" s="5">
        <f t="shared" si="2472"/>
        <v>593.44900480898184</v>
      </c>
      <c r="G12181" s="5">
        <f t="shared" si="2473"/>
        <v>1534.7170558625965</v>
      </c>
      <c r="H12181" s="5">
        <f t="shared" si="2474"/>
        <v>11135.232108529002</v>
      </c>
      <c r="I12181" s="5">
        <f t="shared" si="2475"/>
        <v>720</v>
      </c>
      <c r="J12181" s="5">
        <f t="shared" si="2476"/>
        <v>10415.232108529002</v>
      </c>
      <c r="K12181" s="2">
        <f t="shared" si="2477"/>
        <v>205820.00188418405</v>
      </c>
      <c r="L12181" s="2">
        <f t="shared" si="2478"/>
        <v>255216</v>
      </c>
      <c r="M12181" s="2">
        <f t="shared" si="2479"/>
        <v>44000</v>
      </c>
      <c r="N12181" s="6">
        <f t="shared" si="2480"/>
        <v>0</v>
      </c>
      <c r="O12181" s="2">
        <f t="shared" si="2481"/>
        <v>-14604.00188418405</v>
      </c>
      <c r="P12181" s="2" t="str">
        <f t="shared" si="2482"/>
        <v/>
      </c>
    </row>
    <row r="12182" spans="1:16">
      <c r="A12182" s="6">
        <v>18</v>
      </c>
      <c r="B12182" s="6">
        <v>14</v>
      </c>
      <c r="C12182" s="6">
        <v>26</v>
      </c>
      <c r="D12182" s="6">
        <f t="shared" si="2470"/>
        <v>58</v>
      </c>
      <c r="E12182" s="5">
        <f t="shared" si="2471"/>
        <v>9007.0660478574246</v>
      </c>
      <c r="F12182" s="5">
        <f t="shared" si="2472"/>
        <v>593.44900480898184</v>
      </c>
      <c r="G12182" s="5">
        <f t="shared" si="2473"/>
        <v>1616.0570598233144</v>
      </c>
      <c r="H12182" s="5">
        <f t="shared" si="2474"/>
        <v>11216.572112489721</v>
      </c>
      <c r="I12182" s="5">
        <f t="shared" si="2475"/>
        <v>720</v>
      </c>
      <c r="J12182" s="5">
        <f t="shared" si="2476"/>
        <v>10496.572112489721</v>
      </c>
      <c r="K12182" s="2">
        <f t="shared" si="2477"/>
        <v>207232.15473072432</v>
      </c>
      <c r="L12182" s="2">
        <f t="shared" si="2478"/>
        <v>257916</v>
      </c>
      <c r="M12182" s="2">
        <f t="shared" si="2479"/>
        <v>44880</v>
      </c>
      <c r="N12182" s="6">
        <f t="shared" si="2480"/>
        <v>0</v>
      </c>
      <c r="O12182" s="2">
        <f t="shared" si="2481"/>
        <v>-14196.154730724316</v>
      </c>
      <c r="P12182" s="2" t="str">
        <f t="shared" si="2482"/>
        <v/>
      </c>
    </row>
    <row r="12183" spans="1:16">
      <c r="A12183" s="6">
        <v>18</v>
      </c>
      <c r="B12183" s="6">
        <v>14</v>
      </c>
      <c r="C12183" s="6">
        <v>27</v>
      </c>
      <c r="D12183" s="6">
        <f t="shared" si="2470"/>
        <v>59</v>
      </c>
      <c r="E12183" s="5">
        <f t="shared" si="2471"/>
        <v>9007.0660478574246</v>
      </c>
      <c r="F12183" s="5">
        <f t="shared" si="2472"/>
        <v>593.44900480898184</v>
      </c>
      <c r="G12183" s="5">
        <f t="shared" si="2473"/>
        <v>1699.1907643430709</v>
      </c>
      <c r="H12183" s="5">
        <f t="shared" si="2474"/>
        <v>11299.705817009477</v>
      </c>
      <c r="I12183" s="5">
        <f t="shared" si="2475"/>
        <v>720</v>
      </c>
      <c r="J12183" s="5">
        <f t="shared" si="2476"/>
        <v>10579.705817009477</v>
      </c>
      <c r="K12183" s="2">
        <f t="shared" si="2477"/>
        <v>208675.44821197007</v>
      </c>
      <c r="L12183" s="2">
        <f t="shared" si="2478"/>
        <v>260616</v>
      </c>
      <c r="M12183" s="2">
        <f t="shared" si="2479"/>
        <v>45760</v>
      </c>
      <c r="N12183" s="6">
        <f t="shared" si="2480"/>
        <v>0</v>
      </c>
      <c r="O12183" s="2">
        <f t="shared" si="2481"/>
        <v>-13819.44821197007</v>
      </c>
      <c r="P12183" s="2" t="str">
        <f t="shared" si="2482"/>
        <v/>
      </c>
    </row>
    <row r="12184" spans="1:16">
      <c r="A12184" s="6">
        <v>18</v>
      </c>
      <c r="B12184" s="6">
        <v>14</v>
      </c>
      <c r="C12184" s="6">
        <v>28</v>
      </c>
      <c r="D12184" s="6">
        <f t="shared" si="2470"/>
        <v>60</v>
      </c>
      <c r="E12184" s="5">
        <f t="shared" si="2471"/>
        <v>9007.0660478574246</v>
      </c>
      <c r="F12184" s="5">
        <f t="shared" si="2472"/>
        <v>593.44900480898184</v>
      </c>
      <c r="G12184" s="5">
        <f t="shared" si="2473"/>
        <v>1784.1503025602246</v>
      </c>
      <c r="H12184" s="5">
        <f t="shared" si="2474"/>
        <v>11384.665355226631</v>
      </c>
      <c r="I12184" s="5">
        <f t="shared" si="2475"/>
        <v>720</v>
      </c>
      <c r="J12184" s="5">
        <f t="shared" si="2476"/>
        <v>10664.665355226631</v>
      </c>
      <c r="K12184" s="2">
        <f t="shared" si="2477"/>
        <v>210150.44019490678</v>
      </c>
      <c r="L12184" s="2">
        <f t="shared" si="2478"/>
        <v>263316</v>
      </c>
      <c r="M12184" s="2">
        <f t="shared" si="2479"/>
        <v>46640</v>
      </c>
      <c r="N12184" s="6">
        <f t="shared" si="2480"/>
        <v>0</v>
      </c>
      <c r="O12184" s="2">
        <f t="shared" si="2481"/>
        <v>-13474.440194906783</v>
      </c>
      <c r="P12184" s="2" t="str">
        <f t="shared" si="2482"/>
        <v/>
      </c>
    </row>
    <row r="12185" spans="1:16">
      <c r="A12185" s="6">
        <v>18</v>
      </c>
      <c r="B12185" s="6">
        <v>14</v>
      </c>
      <c r="C12185" s="6">
        <v>29</v>
      </c>
      <c r="D12185" s="6">
        <f t="shared" si="2470"/>
        <v>61</v>
      </c>
      <c r="E12185" s="5">
        <f t="shared" si="2471"/>
        <v>9007.0660478574246</v>
      </c>
      <c r="F12185" s="5">
        <f t="shared" si="2472"/>
        <v>593.44900480898184</v>
      </c>
      <c r="G12185" s="5">
        <f t="shared" si="2473"/>
        <v>1870.9683306758782</v>
      </c>
      <c r="H12185" s="5">
        <f t="shared" si="2474"/>
        <v>11471.483383342284</v>
      </c>
      <c r="I12185" s="5">
        <f t="shared" si="2475"/>
        <v>720</v>
      </c>
      <c r="J12185" s="5">
        <f t="shared" si="2476"/>
        <v>10751.483383342284</v>
      </c>
      <c r="K12185" s="2">
        <f t="shared" si="2477"/>
        <v>211657.69762747019</v>
      </c>
      <c r="L12185" s="2">
        <f t="shared" si="2478"/>
        <v>266016</v>
      </c>
      <c r="M12185" s="2">
        <f t="shared" si="2479"/>
        <v>47520</v>
      </c>
      <c r="N12185" s="6">
        <f t="shared" si="2480"/>
        <v>0</v>
      </c>
      <c r="O12185" s="2">
        <f t="shared" si="2481"/>
        <v>-13161.697627470188</v>
      </c>
      <c r="P12185" s="2" t="str">
        <f t="shared" si="2482"/>
        <v/>
      </c>
    </row>
    <row r="12186" spans="1:16">
      <c r="A12186" s="6">
        <v>18</v>
      </c>
      <c r="B12186" s="6">
        <v>14</v>
      </c>
      <c r="C12186" s="6">
        <v>30</v>
      </c>
      <c r="D12186" s="6">
        <f t="shared" si="2470"/>
        <v>62</v>
      </c>
      <c r="E12186" s="5">
        <f t="shared" si="2471"/>
        <v>9007.0660478574246</v>
      </c>
      <c r="F12186" s="5">
        <f t="shared" si="2472"/>
        <v>593.44900480898184</v>
      </c>
      <c r="G12186" s="5">
        <f t="shared" si="2473"/>
        <v>1959.6780360096488</v>
      </c>
      <c r="H12186" s="5">
        <f t="shared" si="2474"/>
        <v>11560.193088676055</v>
      </c>
      <c r="I12186" s="5">
        <f t="shared" si="2475"/>
        <v>720</v>
      </c>
      <c r="J12186" s="5">
        <f t="shared" si="2476"/>
        <v>10840.193088676055</v>
      </c>
      <c r="K12186" s="2">
        <f t="shared" si="2477"/>
        <v>213197.79667840371</v>
      </c>
      <c r="L12186" s="2">
        <f t="shared" si="2478"/>
        <v>268716</v>
      </c>
      <c r="M12186" s="2">
        <f t="shared" si="2479"/>
        <v>48400</v>
      </c>
      <c r="N12186" s="6">
        <f t="shared" si="2480"/>
        <v>0</v>
      </c>
      <c r="O12186" s="2">
        <f t="shared" si="2481"/>
        <v>-12881.796678403713</v>
      </c>
      <c r="P12186" s="2" t="str">
        <f t="shared" si="2482"/>
        <v/>
      </c>
    </row>
    <row r="12187" spans="1:16">
      <c r="A12187" s="6">
        <v>18</v>
      </c>
      <c r="B12187" s="6">
        <v>15</v>
      </c>
      <c r="C12187" s="6">
        <v>0</v>
      </c>
      <c r="D12187" s="6">
        <f t="shared" si="2470"/>
        <v>33</v>
      </c>
      <c r="E12187" s="5">
        <f t="shared" si="2471"/>
        <v>9007.0660478574246</v>
      </c>
      <c r="F12187" s="5">
        <f t="shared" si="2472"/>
        <v>651.73417492414967</v>
      </c>
      <c r="G12187" s="5">
        <f t="shared" si="2473"/>
        <v>0</v>
      </c>
      <c r="H12187" s="5">
        <f t="shared" si="2474"/>
        <v>9658.8002227815741</v>
      </c>
      <c r="I12187" s="5">
        <f t="shared" si="2475"/>
        <v>720</v>
      </c>
      <c r="J12187" s="5">
        <f t="shared" si="2476"/>
        <v>8938.8002227815741</v>
      </c>
      <c r="K12187" s="2">
        <f t="shared" si="2477"/>
        <v>180187.50386773565</v>
      </c>
      <c r="L12187" s="2">
        <f t="shared" si="2478"/>
        <v>189810</v>
      </c>
      <c r="M12187" s="2">
        <f t="shared" si="2479"/>
        <v>22440</v>
      </c>
      <c r="N12187" s="6">
        <f t="shared" si="2480"/>
        <v>0</v>
      </c>
      <c r="O12187" s="2">
        <f t="shared" si="2481"/>
        <v>-32817.50386773565</v>
      </c>
      <c r="P12187" s="2" t="str">
        <f t="shared" si="2482"/>
        <v/>
      </c>
    </row>
    <row r="12188" spans="1:16">
      <c r="A12188" s="6">
        <v>18</v>
      </c>
      <c r="B12188" s="6">
        <v>15</v>
      </c>
      <c r="C12188" s="6">
        <v>1</v>
      </c>
      <c r="D12188" s="6">
        <f t="shared" si="2470"/>
        <v>34</v>
      </c>
      <c r="E12188" s="5">
        <f t="shared" si="2471"/>
        <v>9007.0660478574246</v>
      </c>
      <c r="F12188" s="5">
        <f t="shared" si="2472"/>
        <v>651.73417492414967</v>
      </c>
      <c r="G12188" s="5">
        <f t="shared" si="2473"/>
        <v>45.5625</v>
      </c>
      <c r="H12188" s="5">
        <f t="shared" si="2474"/>
        <v>9704.3627227815741</v>
      </c>
      <c r="I12188" s="5">
        <f t="shared" si="2475"/>
        <v>720</v>
      </c>
      <c r="J12188" s="5">
        <f t="shared" si="2476"/>
        <v>8984.3627227815741</v>
      </c>
      <c r="K12188" s="2">
        <f t="shared" si="2477"/>
        <v>180978.51949273565</v>
      </c>
      <c r="L12188" s="2">
        <f t="shared" si="2478"/>
        <v>192510</v>
      </c>
      <c r="M12188" s="2">
        <f t="shared" si="2479"/>
        <v>23320</v>
      </c>
      <c r="N12188" s="6">
        <f t="shared" si="2480"/>
        <v>0</v>
      </c>
      <c r="O12188" s="2">
        <f t="shared" si="2481"/>
        <v>-31788.51949273565</v>
      </c>
      <c r="P12188" s="2" t="str">
        <f t="shared" si="2482"/>
        <v/>
      </c>
    </row>
    <row r="12189" spans="1:16">
      <c r="A12189" s="6">
        <v>18</v>
      </c>
      <c r="B12189" s="6">
        <v>15</v>
      </c>
      <c r="C12189" s="6">
        <v>2</v>
      </c>
      <c r="D12189" s="6">
        <f t="shared" si="2470"/>
        <v>35</v>
      </c>
      <c r="E12189" s="5">
        <f t="shared" si="2471"/>
        <v>9007.0660478574246</v>
      </c>
      <c r="F12189" s="5">
        <f t="shared" si="2472"/>
        <v>651.73417492414967</v>
      </c>
      <c r="G12189" s="5">
        <f t="shared" si="2473"/>
        <v>92.264062499999994</v>
      </c>
      <c r="H12189" s="5">
        <f t="shared" si="2474"/>
        <v>9751.0642852815745</v>
      </c>
      <c r="I12189" s="5">
        <f t="shared" si="2475"/>
        <v>720</v>
      </c>
      <c r="J12189" s="5">
        <f t="shared" si="2476"/>
        <v>9031.0642852815745</v>
      </c>
      <c r="K12189" s="2">
        <f t="shared" si="2477"/>
        <v>181789.31050836068</v>
      </c>
      <c r="L12189" s="2">
        <f t="shared" si="2478"/>
        <v>195210</v>
      </c>
      <c r="M12189" s="2">
        <f t="shared" si="2479"/>
        <v>24200</v>
      </c>
      <c r="N12189" s="6">
        <f t="shared" si="2480"/>
        <v>0</v>
      </c>
      <c r="O12189" s="2">
        <f t="shared" si="2481"/>
        <v>-30779.310508360679</v>
      </c>
      <c r="P12189" s="2" t="str">
        <f t="shared" si="2482"/>
        <v/>
      </c>
    </row>
    <row r="12190" spans="1:16">
      <c r="A12190" s="6">
        <v>18</v>
      </c>
      <c r="B12190" s="6">
        <v>15</v>
      </c>
      <c r="C12190" s="6">
        <v>3</v>
      </c>
      <c r="D12190" s="6">
        <f t="shared" si="2470"/>
        <v>36</v>
      </c>
      <c r="E12190" s="5">
        <f t="shared" si="2471"/>
        <v>9007.0660478574246</v>
      </c>
      <c r="F12190" s="5">
        <f t="shared" si="2472"/>
        <v>651.73417492414967</v>
      </c>
      <c r="G12190" s="5">
        <f t="shared" si="2473"/>
        <v>140.12604492187498</v>
      </c>
      <c r="H12190" s="5">
        <f t="shared" si="2474"/>
        <v>9798.9262677034494</v>
      </c>
      <c r="I12190" s="5">
        <f t="shared" si="2475"/>
        <v>720</v>
      </c>
      <c r="J12190" s="5">
        <f t="shared" si="2476"/>
        <v>9078.9262677034494</v>
      </c>
      <c r="K12190" s="2">
        <f t="shared" si="2477"/>
        <v>182620.24770318487</v>
      </c>
      <c r="L12190" s="2">
        <f t="shared" si="2478"/>
        <v>197910</v>
      </c>
      <c r="M12190" s="2">
        <f t="shared" si="2479"/>
        <v>25080</v>
      </c>
      <c r="N12190" s="6">
        <f t="shared" si="2480"/>
        <v>0</v>
      </c>
      <c r="O12190" s="2">
        <f t="shared" si="2481"/>
        <v>-29790.247703184868</v>
      </c>
      <c r="P12190" s="2" t="str">
        <f t="shared" si="2482"/>
        <v/>
      </c>
    </row>
    <row r="12191" spans="1:16">
      <c r="A12191" s="6">
        <v>18</v>
      </c>
      <c r="B12191" s="6">
        <v>15</v>
      </c>
      <c r="C12191" s="6">
        <v>4</v>
      </c>
      <c r="D12191" s="6">
        <f t="shared" si="2470"/>
        <v>37</v>
      </c>
      <c r="E12191" s="5">
        <f t="shared" si="2471"/>
        <v>9007.0660478574246</v>
      </c>
      <c r="F12191" s="5">
        <f t="shared" si="2472"/>
        <v>651.73417492414967</v>
      </c>
      <c r="G12191" s="5">
        <f t="shared" si="2473"/>
        <v>189.17016064453125</v>
      </c>
      <c r="H12191" s="5">
        <f t="shared" si="2474"/>
        <v>9847.9703834261054</v>
      </c>
      <c r="I12191" s="5">
        <f t="shared" si="2475"/>
        <v>720</v>
      </c>
      <c r="J12191" s="5">
        <f t="shared" si="2476"/>
        <v>9127.9703834261054</v>
      </c>
      <c r="K12191" s="2">
        <f t="shared" si="2477"/>
        <v>183471.7080455921</v>
      </c>
      <c r="L12191" s="2">
        <f t="shared" si="2478"/>
        <v>200610</v>
      </c>
      <c r="M12191" s="2">
        <f t="shared" si="2479"/>
        <v>25960</v>
      </c>
      <c r="N12191" s="6">
        <f t="shared" si="2480"/>
        <v>0</v>
      </c>
      <c r="O12191" s="2">
        <f t="shared" si="2481"/>
        <v>-28821.708045592095</v>
      </c>
      <c r="P12191" s="2" t="str">
        <f t="shared" si="2482"/>
        <v/>
      </c>
    </row>
    <row r="12192" spans="1:16">
      <c r="A12192" s="6">
        <v>18</v>
      </c>
      <c r="B12192" s="6">
        <v>15</v>
      </c>
      <c r="C12192" s="6">
        <v>5</v>
      </c>
      <c r="D12192" s="6">
        <f t="shared" si="2470"/>
        <v>38</v>
      </c>
      <c r="E12192" s="5">
        <f t="shared" si="2471"/>
        <v>9007.0660478574246</v>
      </c>
      <c r="F12192" s="5">
        <f t="shared" si="2472"/>
        <v>651.73417492414967</v>
      </c>
      <c r="G12192" s="5">
        <f t="shared" si="2473"/>
        <v>239.41848456573481</v>
      </c>
      <c r="H12192" s="5">
        <f t="shared" si="2474"/>
        <v>9898.2187073473087</v>
      </c>
      <c r="I12192" s="5">
        <f t="shared" si="2475"/>
        <v>720</v>
      </c>
      <c r="J12192" s="5">
        <f t="shared" si="2476"/>
        <v>9178.2187073473087</v>
      </c>
      <c r="K12192" s="2">
        <f t="shared" si="2477"/>
        <v>184344.07478033521</v>
      </c>
      <c r="L12192" s="2">
        <f t="shared" si="2478"/>
        <v>203310</v>
      </c>
      <c r="M12192" s="2">
        <f t="shared" si="2479"/>
        <v>26840</v>
      </c>
      <c r="N12192" s="6">
        <f t="shared" si="2480"/>
        <v>0</v>
      </c>
      <c r="O12192" s="2">
        <f t="shared" si="2481"/>
        <v>-27874.074780335213</v>
      </c>
      <c r="P12192" s="2" t="str">
        <f t="shared" si="2482"/>
        <v/>
      </c>
    </row>
    <row r="12193" spans="1:16">
      <c r="A12193" s="6">
        <v>18</v>
      </c>
      <c r="B12193" s="6">
        <v>15</v>
      </c>
      <c r="C12193" s="6">
        <v>6</v>
      </c>
      <c r="D12193" s="6">
        <f t="shared" si="2470"/>
        <v>39</v>
      </c>
      <c r="E12193" s="5">
        <f t="shared" si="2471"/>
        <v>9007.0660478574246</v>
      </c>
      <c r="F12193" s="5">
        <f t="shared" si="2472"/>
        <v>651.73417492414967</v>
      </c>
      <c r="G12193" s="5">
        <f t="shared" si="2473"/>
        <v>290.89345874736784</v>
      </c>
      <c r="H12193" s="5">
        <f t="shared" si="2474"/>
        <v>9949.6936815289428</v>
      </c>
      <c r="I12193" s="5">
        <f t="shared" si="2475"/>
        <v>720</v>
      </c>
      <c r="J12193" s="5">
        <f t="shared" si="2476"/>
        <v>9229.6936815289428</v>
      </c>
      <c r="K12193" s="2">
        <f t="shared" si="2477"/>
        <v>185237.73752654414</v>
      </c>
      <c r="L12193" s="2">
        <f t="shared" si="2478"/>
        <v>206010</v>
      </c>
      <c r="M12193" s="2">
        <f t="shared" si="2479"/>
        <v>27720</v>
      </c>
      <c r="N12193" s="6">
        <f t="shared" si="2480"/>
        <v>0</v>
      </c>
      <c r="O12193" s="2">
        <f t="shared" si="2481"/>
        <v>-26947.737526544137</v>
      </c>
      <c r="P12193" s="2" t="str">
        <f t="shared" si="2482"/>
        <v/>
      </c>
    </row>
    <row r="12194" spans="1:16">
      <c r="A12194" s="6">
        <v>18</v>
      </c>
      <c r="B12194" s="6">
        <v>15</v>
      </c>
      <c r="C12194" s="6">
        <v>7</v>
      </c>
      <c r="D12194" s="6">
        <f t="shared" si="2470"/>
        <v>40</v>
      </c>
      <c r="E12194" s="5">
        <f t="shared" si="2471"/>
        <v>9007.0660478574246</v>
      </c>
      <c r="F12194" s="5">
        <f t="shared" si="2472"/>
        <v>651.73417492414967</v>
      </c>
      <c r="G12194" s="5">
        <f t="shared" si="2473"/>
        <v>343.61789814532818</v>
      </c>
      <c r="H12194" s="5">
        <f t="shared" si="2474"/>
        <v>10002.418120926903</v>
      </c>
      <c r="I12194" s="5">
        <f t="shared" si="2475"/>
        <v>720</v>
      </c>
      <c r="J12194" s="5">
        <f t="shared" si="2476"/>
        <v>9282.4181209269027</v>
      </c>
      <c r="K12194" s="2">
        <f t="shared" si="2477"/>
        <v>186153.09237720317</v>
      </c>
      <c r="L12194" s="2">
        <f t="shared" si="2478"/>
        <v>208710</v>
      </c>
      <c r="M12194" s="2">
        <f t="shared" si="2479"/>
        <v>28600</v>
      </c>
      <c r="N12194" s="6">
        <f t="shared" si="2480"/>
        <v>0</v>
      </c>
      <c r="O12194" s="2">
        <f t="shared" si="2481"/>
        <v>-26043.092377203167</v>
      </c>
      <c r="P12194" s="2" t="str">
        <f t="shared" si="2482"/>
        <v/>
      </c>
    </row>
    <row r="12195" spans="1:16">
      <c r="A12195" s="6">
        <v>18</v>
      </c>
      <c r="B12195" s="6">
        <v>15</v>
      </c>
      <c r="C12195" s="6">
        <v>8</v>
      </c>
      <c r="D12195" s="6">
        <f t="shared" si="2470"/>
        <v>41</v>
      </c>
      <c r="E12195" s="5">
        <f t="shared" si="2471"/>
        <v>9007.0660478574246</v>
      </c>
      <c r="F12195" s="5">
        <f t="shared" si="2472"/>
        <v>651.73417492414967</v>
      </c>
      <c r="G12195" s="5">
        <f t="shared" si="2473"/>
        <v>397.61499642530839</v>
      </c>
      <c r="H12195" s="5">
        <f t="shared" si="2474"/>
        <v>10056.415219206883</v>
      </c>
      <c r="I12195" s="5">
        <f t="shared" si="2475"/>
        <v>720</v>
      </c>
      <c r="J12195" s="5">
        <f t="shared" si="2476"/>
        <v>9336.4152192068832</v>
      </c>
      <c r="K12195" s="2">
        <f t="shared" si="2477"/>
        <v>187090.54200011949</v>
      </c>
      <c r="L12195" s="2">
        <f t="shared" si="2478"/>
        <v>211410</v>
      </c>
      <c r="M12195" s="2">
        <f t="shared" si="2479"/>
        <v>29480</v>
      </c>
      <c r="N12195" s="6">
        <f t="shared" si="2480"/>
        <v>0</v>
      </c>
      <c r="O12195" s="2">
        <f t="shared" si="2481"/>
        <v>-25160.542000119487</v>
      </c>
      <c r="P12195" s="2" t="str">
        <f t="shared" si="2482"/>
        <v/>
      </c>
    </row>
    <row r="12196" spans="1:16">
      <c r="A12196" s="6">
        <v>18</v>
      </c>
      <c r="B12196" s="6">
        <v>15</v>
      </c>
      <c r="C12196" s="6">
        <v>9</v>
      </c>
      <c r="D12196" s="6">
        <f t="shared" si="2470"/>
        <v>42</v>
      </c>
      <c r="E12196" s="5">
        <f t="shared" si="2471"/>
        <v>9007.0660478574246</v>
      </c>
      <c r="F12196" s="5">
        <f t="shared" si="2472"/>
        <v>651.73417492414967</v>
      </c>
      <c r="G12196" s="5">
        <f t="shared" si="2473"/>
        <v>452.90833186570285</v>
      </c>
      <c r="H12196" s="5">
        <f t="shared" si="2474"/>
        <v>10111.708554647277</v>
      </c>
      <c r="I12196" s="5">
        <f t="shared" si="2475"/>
        <v>720</v>
      </c>
      <c r="J12196" s="5">
        <f t="shared" si="2476"/>
        <v>9391.7085546472772</v>
      </c>
      <c r="K12196" s="2">
        <f t="shared" si="2477"/>
        <v>188050.49574040412</v>
      </c>
      <c r="L12196" s="2">
        <f t="shared" si="2478"/>
        <v>214110</v>
      </c>
      <c r="M12196" s="2">
        <f t="shared" si="2479"/>
        <v>30360</v>
      </c>
      <c r="N12196" s="6">
        <f t="shared" si="2480"/>
        <v>0</v>
      </c>
      <c r="O12196" s="2">
        <f t="shared" si="2481"/>
        <v>-24300.49574040412</v>
      </c>
      <c r="P12196" s="2" t="str">
        <f t="shared" si="2482"/>
        <v/>
      </c>
    </row>
    <row r="12197" spans="1:16">
      <c r="A12197" s="6">
        <v>18</v>
      </c>
      <c r="B12197" s="6">
        <v>15</v>
      </c>
      <c r="C12197" s="6">
        <v>10</v>
      </c>
      <c r="D12197" s="6">
        <f t="shared" si="2470"/>
        <v>43</v>
      </c>
      <c r="E12197" s="5">
        <f t="shared" si="2471"/>
        <v>9007.0660478574246</v>
      </c>
      <c r="F12197" s="5">
        <f t="shared" si="2472"/>
        <v>651.73417492414967</v>
      </c>
      <c r="G12197" s="5">
        <f t="shared" si="2473"/>
        <v>509.52187334891573</v>
      </c>
      <c r="H12197" s="5">
        <f t="shared" si="2474"/>
        <v>10168.322096130491</v>
      </c>
      <c r="I12197" s="5">
        <f t="shared" si="2475"/>
        <v>720</v>
      </c>
      <c r="J12197" s="5">
        <f t="shared" si="2476"/>
        <v>9448.3220961304905</v>
      </c>
      <c r="K12197" s="2">
        <f t="shared" si="2477"/>
        <v>189033.36972448768</v>
      </c>
      <c r="L12197" s="2">
        <f t="shared" si="2478"/>
        <v>216810</v>
      </c>
      <c r="M12197" s="2">
        <f t="shared" si="2479"/>
        <v>31240</v>
      </c>
      <c r="N12197" s="6">
        <f t="shared" si="2480"/>
        <v>0</v>
      </c>
      <c r="O12197" s="2">
        <f t="shared" si="2481"/>
        <v>-23463.369724487682</v>
      </c>
      <c r="P12197" s="2" t="str">
        <f t="shared" si="2482"/>
        <v/>
      </c>
    </row>
    <row r="12198" spans="1:16">
      <c r="A12198" s="6">
        <v>18</v>
      </c>
      <c r="B12198" s="6">
        <v>15</v>
      </c>
      <c r="C12198" s="6">
        <v>11</v>
      </c>
      <c r="D12198" s="6">
        <f t="shared" si="2470"/>
        <v>44</v>
      </c>
      <c r="E12198" s="5">
        <f t="shared" si="2471"/>
        <v>9007.0660478574246</v>
      </c>
      <c r="F12198" s="5">
        <f t="shared" si="2472"/>
        <v>651.73417492414967</v>
      </c>
      <c r="G12198" s="5">
        <f t="shared" si="2473"/>
        <v>567.47998644235474</v>
      </c>
      <c r="H12198" s="5">
        <f t="shared" si="2474"/>
        <v>10226.280209223929</v>
      </c>
      <c r="I12198" s="5">
        <f t="shared" si="2475"/>
        <v>720</v>
      </c>
      <c r="J12198" s="5">
        <f t="shared" si="2476"/>
        <v>9506.280209223929</v>
      </c>
      <c r="K12198" s="2">
        <f t="shared" si="2477"/>
        <v>190039.58696569322</v>
      </c>
      <c r="L12198" s="2">
        <f t="shared" si="2478"/>
        <v>219510</v>
      </c>
      <c r="M12198" s="2">
        <f t="shared" si="2479"/>
        <v>32120</v>
      </c>
      <c r="N12198" s="6">
        <f t="shared" si="2480"/>
        <v>0</v>
      </c>
      <c r="O12198" s="2">
        <f t="shared" si="2481"/>
        <v>-22649.586965693219</v>
      </c>
      <c r="P12198" s="2" t="str">
        <f t="shared" si="2482"/>
        <v/>
      </c>
    </row>
    <row r="12199" spans="1:16">
      <c r="A12199" s="6">
        <v>18</v>
      </c>
      <c r="B12199" s="6">
        <v>15</v>
      </c>
      <c r="C12199" s="6">
        <v>12</v>
      </c>
      <c r="D12199" s="6">
        <f t="shared" si="2470"/>
        <v>45</v>
      </c>
      <c r="E12199" s="5">
        <f t="shared" si="2471"/>
        <v>9007.0660478574246</v>
      </c>
      <c r="F12199" s="5">
        <f t="shared" si="2472"/>
        <v>651.73417492414967</v>
      </c>
      <c r="G12199" s="5">
        <f t="shared" si="2473"/>
        <v>626.80743957041921</v>
      </c>
      <c r="H12199" s="5">
        <f t="shared" si="2474"/>
        <v>10285.607662351993</v>
      </c>
      <c r="I12199" s="5">
        <f t="shared" si="2475"/>
        <v>720</v>
      </c>
      <c r="J12199" s="5">
        <f t="shared" si="2476"/>
        <v>9565.607662351993</v>
      </c>
      <c r="K12199" s="2">
        <f t="shared" si="2477"/>
        <v>191069.57747138877</v>
      </c>
      <c r="L12199" s="2">
        <f t="shared" si="2478"/>
        <v>222210</v>
      </c>
      <c r="M12199" s="2">
        <f t="shared" si="2479"/>
        <v>33000</v>
      </c>
      <c r="N12199" s="6">
        <f t="shared" si="2480"/>
        <v>0</v>
      </c>
      <c r="O12199" s="2">
        <f t="shared" si="2481"/>
        <v>-21859.577471388766</v>
      </c>
      <c r="P12199" s="2" t="str">
        <f t="shared" si="2482"/>
        <v/>
      </c>
    </row>
    <row r="12200" spans="1:16">
      <c r="A12200" s="6">
        <v>18</v>
      </c>
      <c r="B12200" s="6">
        <v>15</v>
      </c>
      <c r="C12200" s="6">
        <v>13</v>
      </c>
      <c r="D12200" s="6">
        <f t="shared" si="2470"/>
        <v>46</v>
      </c>
      <c r="E12200" s="5">
        <f t="shared" si="2471"/>
        <v>9007.0660478574246</v>
      </c>
      <c r="F12200" s="5">
        <f t="shared" si="2472"/>
        <v>651.73417492414967</v>
      </c>
      <c r="G12200" s="5">
        <f t="shared" si="2473"/>
        <v>687.52941027880343</v>
      </c>
      <c r="H12200" s="5">
        <f t="shared" si="2474"/>
        <v>10346.329633060377</v>
      </c>
      <c r="I12200" s="5">
        <f t="shared" si="2475"/>
        <v>720</v>
      </c>
      <c r="J12200" s="5">
        <f t="shared" si="2476"/>
        <v>9626.3296330603771</v>
      </c>
      <c r="K12200" s="2">
        <f t="shared" si="2477"/>
        <v>192123.77835174266</v>
      </c>
      <c r="L12200" s="2">
        <f t="shared" si="2478"/>
        <v>224910</v>
      </c>
      <c r="M12200" s="2">
        <f t="shared" si="2479"/>
        <v>33880</v>
      </c>
      <c r="N12200" s="6">
        <f t="shared" si="2480"/>
        <v>0</v>
      </c>
      <c r="O12200" s="2">
        <f t="shared" si="2481"/>
        <v>-21093.778351742658</v>
      </c>
      <c r="P12200" s="2" t="str">
        <f t="shared" si="2482"/>
        <v/>
      </c>
    </row>
    <row r="12201" spans="1:16">
      <c r="A12201" s="6">
        <v>18</v>
      </c>
      <c r="B12201" s="6">
        <v>15</v>
      </c>
      <c r="C12201" s="6">
        <v>14</v>
      </c>
      <c r="D12201" s="6">
        <f t="shared" si="2470"/>
        <v>47</v>
      </c>
      <c r="E12201" s="5">
        <f t="shared" si="2471"/>
        <v>9007.0660478574246</v>
      </c>
      <c r="F12201" s="5">
        <f t="shared" si="2472"/>
        <v>651.73417492414967</v>
      </c>
      <c r="G12201" s="5">
        <f t="shared" si="2473"/>
        <v>749.67149159246469</v>
      </c>
      <c r="H12201" s="5">
        <f t="shared" si="2474"/>
        <v>10408.471714374038</v>
      </c>
      <c r="I12201" s="5">
        <f t="shared" si="2475"/>
        <v>720</v>
      </c>
      <c r="J12201" s="5">
        <f t="shared" si="2476"/>
        <v>9688.4717143740381</v>
      </c>
      <c r="K12201" s="2">
        <f t="shared" si="2477"/>
        <v>193202.63393010481</v>
      </c>
      <c r="L12201" s="2">
        <f t="shared" si="2478"/>
        <v>227610</v>
      </c>
      <c r="M12201" s="2">
        <f t="shared" si="2479"/>
        <v>34760</v>
      </c>
      <c r="N12201" s="6">
        <f t="shared" si="2480"/>
        <v>0</v>
      </c>
      <c r="O12201" s="2">
        <f t="shared" si="2481"/>
        <v>-20352.633930104814</v>
      </c>
      <c r="P12201" s="2" t="str">
        <f t="shared" si="2482"/>
        <v/>
      </c>
    </row>
    <row r="12202" spans="1:16">
      <c r="A12202" s="6">
        <v>18</v>
      </c>
      <c r="B12202" s="6">
        <v>15</v>
      </c>
      <c r="C12202" s="6">
        <v>15</v>
      </c>
      <c r="D12202" s="6">
        <f t="shared" si="2470"/>
        <v>48</v>
      </c>
      <c r="E12202" s="5">
        <f t="shared" si="2471"/>
        <v>9007.0660478574246</v>
      </c>
      <c r="F12202" s="5">
        <f t="shared" si="2472"/>
        <v>651.73417492414967</v>
      </c>
      <c r="G12202" s="5">
        <f t="shared" si="2473"/>
        <v>813.25969846861108</v>
      </c>
      <c r="H12202" s="5">
        <f t="shared" si="2474"/>
        <v>10472.059921250186</v>
      </c>
      <c r="I12202" s="5">
        <f t="shared" si="2475"/>
        <v>720</v>
      </c>
      <c r="J12202" s="5">
        <f t="shared" si="2476"/>
        <v>9752.0599212501857</v>
      </c>
      <c r="K12202" s="2">
        <f t="shared" si="2477"/>
        <v>194306.59585503794</v>
      </c>
      <c r="L12202" s="2">
        <f t="shared" si="2478"/>
        <v>230310</v>
      </c>
      <c r="M12202" s="2">
        <f t="shared" si="2479"/>
        <v>35640</v>
      </c>
      <c r="N12202" s="6">
        <f t="shared" si="2480"/>
        <v>0</v>
      </c>
      <c r="O12202" s="2">
        <f t="shared" si="2481"/>
        <v>-19636.595855037944</v>
      </c>
      <c r="P12202" s="2" t="str">
        <f t="shared" si="2482"/>
        <v/>
      </c>
    </row>
    <row r="12203" spans="1:16">
      <c r="A12203" s="6">
        <v>18</v>
      </c>
      <c r="B12203" s="6">
        <v>15</v>
      </c>
      <c r="C12203" s="6">
        <v>16</v>
      </c>
      <c r="D12203" s="6">
        <f t="shared" si="2470"/>
        <v>49</v>
      </c>
      <c r="E12203" s="5">
        <f t="shared" si="2471"/>
        <v>9007.0660478574246</v>
      </c>
      <c r="F12203" s="5">
        <f t="shared" si="2472"/>
        <v>651.73417492414967</v>
      </c>
      <c r="G12203" s="5">
        <f t="shared" si="2473"/>
        <v>878.32047434610013</v>
      </c>
      <c r="H12203" s="5">
        <f t="shared" si="2474"/>
        <v>10537.120697127673</v>
      </c>
      <c r="I12203" s="5">
        <f t="shared" si="2475"/>
        <v>720</v>
      </c>
      <c r="J12203" s="5">
        <f t="shared" si="2476"/>
        <v>9817.1206971276733</v>
      </c>
      <c r="K12203" s="2">
        <f t="shared" si="2477"/>
        <v>195436.12321402211</v>
      </c>
      <c r="L12203" s="2">
        <f t="shared" si="2478"/>
        <v>233010</v>
      </c>
      <c r="M12203" s="2">
        <f t="shared" si="2479"/>
        <v>36520</v>
      </c>
      <c r="N12203" s="6">
        <f t="shared" si="2480"/>
        <v>0</v>
      </c>
      <c r="O12203" s="2">
        <f t="shared" si="2481"/>
        <v>-18946.123214022111</v>
      </c>
      <c r="P12203" s="2" t="str">
        <f t="shared" si="2482"/>
        <v/>
      </c>
    </row>
    <row r="12204" spans="1:16">
      <c r="A12204" s="6">
        <v>18</v>
      </c>
      <c r="B12204" s="6">
        <v>15</v>
      </c>
      <c r="C12204" s="6">
        <v>17</v>
      </c>
      <c r="D12204" s="6">
        <f t="shared" si="2470"/>
        <v>50</v>
      </c>
      <c r="E12204" s="5">
        <f t="shared" si="2471"/>
        <v>9007.0660478574246</v>
      </c>
      <c r="F12204" s="5">
        <f t="shared" si="2472"/>
        <v>651.73417492414967</v>
      </c>
      <c r="G12204" s="5">
        <f t="shared" si="2473"/>
        <v>944.88069779264049</v>
      </c>
      <c r="H12204" s="5">
        <f t="shared" si="2474"/>
        <v>10603.680920574214</v>
      </c>
      <c r="I12204" s="5">
        <f t="shared" si="2475"/>
        <v>720</v>
      </c>
      <c r="J12204" s="5">
        <f t="shared" si="2476"/>
        <v>9883.6809205742138</v>
      </c>
      <c r="K12204" s="2">
        <f t="shared" si="2477"/>
        <v>196591.68264885788</v>
      </c>
      <c r="L12204" s="2">
        <f t="shared" si="2478"/>
        <v>235710</v>
      </c>
      <c r="M12204" s="2">
        <f t="shared" si="2479"/>
        <v>37400</v>
      </c>
      <c r="N12204" s="6">
        <f t="shared" si="2480"/>
        <v>0</v>
      </c>
      <c r="O12204" s="2">
        <f t="shared" si="2481"/>
        <v>-18281.682648857881</v>
      </c>
      <c r="P12204" s="2" t="str">
        <f t="shared" si="2482"/>
        <v/>
      </c>
    </row>
    <row r="12205" spans="1:16">
      <c r="A12205" s="6">
        <v>18</v>
      </c>
      <c r="B12205" s="6">
        <v>15</v>
      </c>
      <c r="C12205" s="6">
        <v>18</v>
      </c>
      <c r="D12205" s="6">
        <f t="shared" si="2470"/>
        <v>51</v>
      </c>
      <c r="E12205" s="5">
        <f t="shared" si="2471"/>
        <v>9007.0660478574246</v>
      </c>
      <c r="F12205" s="5">
        <f t="shared" si="2472"/>
        <v>651.73417492414967</v>
      </c>
      <c r="G12205" s="5">
        <f t="shared" si="2473"/>
        <v>1012.9676892512279</v>
      </c>
      <c r="H12205" s="5">
        <f t="shared" si="2474"/>
        <v>10671.767912032801</v>
      </c>
      <c r="I12205" s="5">
        <f t="shared" si="2475"/>
        <v>720</v>
      </c>
      <c r="J12205" s="5">
        <f t="shared" si="2476"/>
        <v>9951.7679120328012</v>
      </c>
      <c r="K12205" s="2">
        <f t="shared" si="2477"/>
        <v>197773.74847279169</v>
      </c>
      <c r="L12205" s="2">
        <f t="shared" si="2478"/>
        <v>238410</v>
      </c>
      <c r="M12205" s="2">
        <f t="shared" si="2479"/>
        <v>38280</v>
      </c>
      <c r="N12205" s="6">
        <f t="shared" si="2480"/>
        <v>0</v>
      </c>
      <c r="O12205" s="2">
        <f t="shared" si="2481"/>
        <v>-17643.748472791689</v>
      </c>
      <c r="P12205" s="2" t="str">
        <f t="shared" si="2482"/>
        <v/>
      </c>
    </row>
    <row r="12206" spans="1:16">
      <c r="A12206" s="6">
        <v>18</v>
      </c>
      <c r="B12206" s="6">
        <v>15</v>
      </c>
      <c r="C12206" s="6">
        <v>19</v>
      </c>
      <c r="D12206" s="6">
        <f t="shared" si="2470"/>
        <v>52</v>
      </c>
      <c r="E12206" s="5">
        <f t="shared" si="2471"/>
        <v>9007.0660478574246</v>
      </c>
      <c r="F12206" s="5">
        <f t="shared" si="2472"/>
        <v>651.73417492414967</v>
      </c>
      <c r="G12206" s="5">
        <f t="shared" si="2473"/>
        <v>1082.6092178872495</v>
      </c>
      <c r="H12206" s="5">
        <f t="shared" si="2474"/>
        <v>10741.409440668824</v>
      </c>
      <c r="I12206" s="5">
        <f t="shared" si="2475"/>
        <v>720</v>
      </c>
      <c r="J12206" s="5">
        <f t="shared" si="2476"/>
        <v>10021.409440668824</v>
      </c>
      <c r="K12206" s="2">
        <f t="shared" si="2477"/>
        <v>198982.8027893893</v>
      </c>
      <c r="L12206" s="2">
        <f t="shared" si="2478"/>
        <v>241110</v>
      </c>
      <c r="M12206" s="2">
        <f t="shared" si="2479"/>
        <v>39160</v>
      </c>
      <c r="N12206" s="6">
        <f t="shared" si="2480"/>
        <v>0</v>
      </c>
      <c r="O12206" s="2">
        <f t="shared" si="2481"/>
        <v>-17032.802789389301</v>
      </c>
      <c r="P12206" s="2" t="str">
        <f t="shared" si="2482"/>
        <v/>
      </c>
    </row>
    <row r="12207" spans="1:16">
      <c r="A12207" s="6">
        <v>18</v>
      </c>
      <c r="B12207" s="6">
        <v>15</v>
      </c>
      <c r="C12207" s="6">
        <v>20</v>
      </c>
      <c r="D12207" s="6">
        <f t="shared" si="2470"/>
        <v>53</v>
      </c>
      <c r="E12207" s="5">
        <f t="shared" si="2471"/>
        <v>9007.0660478574246</v>
      </c>
      <c r="F12207" s="5">
        <f t="shared" si="2472"/>
        <v>651.73417492414967</v>
      </c>
      <c r="G12207" s="5">
        <f t="shared" si="2473"/>
        <v>1153.8335085377266</v>
      </c>
      <c r="H12207" s="5">
        <f t="shared" si="2474"/>
        <v>10812.6337313193</v>
      </c>
      <c r="I12207" s="5">
        <f t="shared" si="2475"/>
        <v>720</v>
      </c>
      <c r="J12207" s="5">
        <f t="shared" si="2476"/>
        <v>10092.6337313193</v>
      </c>
      <c r="K12207" s="2">
        <f t="shared" si="2477"/>
        <v>200219.33561318228</v>
      </c>
      <c r="L12207" s="2">
        <f t="shared" si="2478"/>
        <v>243810</v>
      </c>
      <c r="M12207" s="2">
        <f t="shared" si="2479"/>
        <v>40040</v>
      </c>
      <c r="N12207" s="6">
        <f t="shared" si="2480"/>
        <v>0</v>
      </c>
      <c r="O12207" s="2">
        <f t="shared" si="2481"/>
        <v>-16449.33561318228</v>
      </c>
      <c r="P12207" s="2" t="str">
        <f t="shared" si="2482"/>
        <v/>
      </c>
    </row>
    <row r="12208" spans="1:16">
      <c r="A12208" s="6">
        <v>18</v>
      </c>
      <c r="B12208" s="6">
        <v>15</v>
      </c>
      <c r="C12208" s="6">
        <v>21</v>
      </c>
      <c r="D12208" s="6">
        <f t="shared" si="2470"/>
        <v>54</v>
      </c>
      <c r="E12208" s="5">
        <f t="shared" si="2471"/>
        <v>9007.0660478574246</v>
      </c>
      <c r="F12208" s="5">
        <f t="shared" si="2472"/>
        <v>651.73417492414967</v>
      </c>
      <c r="G12208" s="5">
        <f t="shared" si="2473"/>
        <v>1226.6692487641703</v>
      </c>
      <c r="H12208" s="5">
        <f t="shared" si="2474"/>
        <v>10885.469471545744</v>
      </c>
      <c r="I12208" s="5">
        <f t="shared" si="2475"/>
        <v>720</v>
      </c>
      <c r="J12208" s="5">
        <f t="shared" si="2476"/>
        <v>10165.469471545744</v>
      </c>
      <c r="K12208" s="2">
        <f t="shared" si="2477"/>
        <v>201483.84499211362</v>
      </c>
      <c r="L12208" s="2">
        <f t="shared" si="2478"/>
        <v>246510</v>
      </c>
      <c r="M12208" s="2">
        <f t="shared" si="2479"/>
        <v>40920</v>
      </c>
      <c r="N12208" s="6">
        <f t="shared" si="2480"/>
        <v>0</v>
      </c>
      <c r="O12208" s="2">
        <f t="shared" si="2481"/>
        <v>-15893.84499211362</v>
      </c>
      <c r="P12208" s="2" t="str">
        <f t="shared" si="2482"/>
        <v/>
      </c>
    </row>
    <row r="12209" spans="1:16">
      <c r="A12209" s="6">
        <v>18</v>
      </c>
      <c r="B12209" s="6">
        <v>15</v>
      </c>
      <c r="C12209" s="6">
        <v>22</v>
      </c>
      <c r="D12209" s="6">
        <f t="shared" si="2470"/>
        <v>55</v>
      </c>
      <c r="E12209" s="5">
        <f t="shared" si="2471"/>
        <v>9007.0660478574246</v>
      </c>
      <c r="F12209" s="5">
        <f t="shared" si="2472"/>
        <v>651.73417492414967</v>
      </c>
      <c r="G12209" s="5">
        <f t="shared" si="2473"/>
        <v>1301.1455960105666</v>
      </c>
      <c r="H12209" s="5">
        <f t="shared" si="2474"/>
        <v>10959.945818792141</v>
      </c>
      <c r="I12209" s="5">
        <f t="shared" si="2475"/>
        <v>720</v>
      </c>
      <c r="J12209" s="5">
        <f t="shared" si="2476"/>
        <v>10239.945818792141</v>
      </c>
      <c r="K12209" s="2">
        <f t="shared" si="2477"/>
        <v>202776.83713180799</v>
      </c>
      <c r="L12209" s="2">
        <f t="shared" si="2478"/>
        <v>249210</v>
      </c>
      <c r="M12209" s="2">
        <f t="shared" si="2479"/>
        <v>41800</v>
      </c>
      <c r="N12209" s="6">
        <f t="shared" si="2480"/>
        <v>0</v>
      </c>
      <c r="O12209" s="2">
        <f t="shared" si="2481"/>
        <v>-15366.837131807988</v>
      </c>
      <c r="P12209" s="2" t="str">
        <f t="shared" si="2482"/>
        <v/>
      </c>
    </row>
    <row r="12210" spans="1:16">
      <c r="A12210" s="6">
        <v>18</v>
      </c>
      <c r="B12210" s="6">
        <v>15</v>
      </c>
      <c r="C12210" s="6">
        <v>23</v>
      </c>
      <c r="D12210" s="6">
        <f t="shared" si="2470"/>
        <v>56</v>
      </c>
      <c r="E12210" s="5">
        <f t="shared" si="2471"/>
        <v>9007.0660478574246</v>
      </c>
      <c r="F12210" s="5">
        <f t="shared" si="2472"/>
        <v>651.73417492414967</v>
      </c>
      <c r="G12210" s="5">
        <f t="shared" si="2473"/>
        <v>1377.292184868003</v>
      </c>
      <c r="H12210" s="5">
        <f t="shared" si="2474"/>
        <v>11036.092407649578</v>
      </c>
      <c r="I12210" s="5">
        <f t="shared" si="2475"/>
        <v>720</v>
      </c>
      <c r="J12210" s="5">
        <f t="shared" si="2476"/>
        <v>10316.092407649578</v>
      </c>
      <c r="K12210" s="2">
        <f t="shared" si="2477"/>
        <v>204098.82652169405</v>
      </c>
      <c r="L12210" s="2">
        <f t="shared" si="2478"/>
        <v>251910</v>
      </c>
      <c r="M12210" s="2">
        <f t="shared" si="2479"/>
        <v>42680</v>
      </c>
      <c r="N12210" s="6">
        <f t="shared" si="2480"/>
        <v>0</v>
      </c>
      <c r="O12210" s="2">
        <f t="shared" si="2481"/>
        <v>-14868.826521694049</v>
      </c>
      <c r="P12210" s="2" t="str">
        <f t="shared" si="2482"/>
        <v/>
      </c>
    </row>
    <row r="12211" spans="1:16">
      <c r="A12211" s="6">
        <v>18</v>
      </c>
      <c r="B12211" s="6">
        <v>15</v>
      </c>
      <c r="C12211" s="6">
        <v>24</v>
      </c>
      <c r="D12211" s="6">
        <f t="shared" si="2470"/>
        <v>57</v>
      </c>
      <c r="E12211" s="5">
        <f t="shared" si="2471"/>
        <v>9007.0660478574246</v>
      </c>
      <c r="F12211" s="5">
        <f t="shared" si="2472"/>
        <v>651.73417492414967</v>
      </c>
      <c r="G12211" s="5">
        <f t="shared" si="2473"/>
        <v>1455.1391344474989</v>
      </c>
      <c r="H12211" s="5">
        <f t="shared" si="2474"/>
        <v>11113.939357229074</v>
      </c>
      <c r="I12211" s="5">
        <f t="shared" si="2475"/>
        <v>720</v>
      </c>
      <c r="J12211" s="5">
        <f t="shared" si="2476"/>
        <v>10393.939357229074</v>
      </c>
      <c r="K12211" s="2">
        <f t="shared" si="2477"/>
        <v>205450.33606300474</v>
      </c>
      <c r="L12211" s="2">
        <f t="shared" si="2478"/>
        <v>254610</v>
      </c>
      <c r="M12211" s="2">
        <f t="shared" si="2479"/>
        <v>43560</v>
      </c>
      <c r="N12211" s="6">
        <f t="shared" si="2480"/>
        <v>0</v>
      </c>
      <c r="O12211" s="2">
        <f t="shared" si="2481"/>
        <v>-14400.336063004739</v>
      </c>
      <c r="P12211" s="2" t="str">
        <f t="shared" si="2482"/>
        <v/>
      </c>
    </row>
    <row r="12212" spans="1:16">
      <c r="A12212" s="6">
        <v>18</v>
      </c>
      <c r="B12212" s="6">
        <v>15</v>
      </c>
      <c r="C12212" s="6">
        <v>25</v>
      </c>
      <c r="D12212" s="6">
        <f t="shared" si="2470"/>
        <v>58</v>
      </c>
      <c r="E12212" s="5">
        <f t="shared" si="2471"/>
        <v>9007.0660478574246</v>
      </c>
      <c r="F12212" s="5">
        <f t="shared" si="2472"/>
        <v>651.73417492414967</v>
      </c>
      <c r="G12212" s="5">
        <f t="shared" si="2473"/>
        <v>1534.7170558625965</v>
      </c>
      <c r="H12212" s="5">
        <f t="shared" si="2474"/>
        <v>11193.517278644171</v>
      </c>
      <c r="I12212" s="5">
        <f t="shared" si="2475"/>
        <v>720</v>
      </c>
      <c r="J12212" s="5">
        <f t="shared" si="2476"/>
        <v>10473.517278644171</v>
      </c>
      <c r="K12212" s="2">
        <f t="shared" si="2477"/>
        <v>206831.89719868352</v>
      </c>
      <c r="L12212" s="2">
        <f t="shared" si="2478"/>
        <v>257310</v>
      </c>
      <c r="M12212" s="2">
        <f t="shared" si="2479"/>
        <v>44440</v>
      </c>
      <c r="N12212" s="6">
        <f t="shared" si="2480"/>
        <v>0</v>
      </c>
      <c r="O12212" s="2">
        <f t="shared" si="2481"/>
        <v>-13961.897198683524</v>
      </c>
      <c r="P12212" s="2" t="str">
        <f t="shared" si="2482"/>
        <v/>
      </c>
    </row>
    <row r="12213" spans="1:16">
      <c r="A12213" s="6">
        <v>18</v>
      </c>
      <c r="B12213" s="6">
        <v>15</v>
      </c>
      <c r="C12213" s="6">
        <v>26</v>
      </c>
      <c r="D12213" s="6">
        <f t="shared" si="2470"/>
        <v>59</v>
      </c>
      <c r="E12213" s="5">
        <f t="shared" si="2471"/>
        <v>9007.0660478574246</v>
      </c>
      <c r="F12213" s="5">
        <f t="shared" si="2472"/>
        <v>651.73417492414967</v>
      </c>
      <c r="G12213" s="5">
        <f t="shared" si="2473"/>
        <v>1616.0570598233144</v>
      </c>
      <c r="H12213" s="5">
        <f t="shared" si="2474"/>
        <v>11274.857282604888</v>
      </c>
      <c r="I12213" s="5">
        <f t="shared" si="2475"/>
        <v>720</v>
      </c>
      <c r="J12213" s="5">
        <f t="shared" si="2476"/>
        <v>10554.857282604888</v>
      </c>
      <c r="K12213" s="2">
        <f t="shared" si="2477"/>
        <v>208244.05004522373</v>
      </c>
      <c r="L12213" s="2">
        <f t="shared" si="2478"/>
        <v>260010</v>
      </c>
      <c r="M12213" s="2">
        <f t="shared" si="2479"/>
        <v>45320</v>
      </c>
      <c r="N12213" s="6">
        <f t="shared" si="2480"/>
        <v>0</v>
      </c>
      <c r="O12213" s="2">
        <f t="shared" si="2481"/>
        <v>-13554.050045223732</v>
      </c>
      <c r="P12213" s="2" t="str">
        <f t="shared" si="2482"/>
        <v/>
      </c>
    </row>
    <row r="12214" spans="1:16">
      <c r="A12214" s="6">
        <v>18</v>
      </c>
      <c r="B12214" s="6">
        <v>15</v>
      </c>
      <c r="C12214" s="6">
        <v>27</v>
      </c>
      <c r="D12214" s="6">
        <f t="shared" si="2470"/>
        <v>60</v>
      </c>
      <c r="E12214" s="5">
        <f t="shared" si="2471"/>
        <v>9007.0660478574246</v>
      </c>
      <c r="F12214" s="5">
        <f t="shared" si="2472"/>
        <v>651.73417492414967</v>
      </c>
      <c r="G12214" s="5">
        <f t="shared" si="2473"/>
        <v>1699.1907643430709</v>
      </c>
      <c r="H12214" s="5">
        <f t="shared" si="2474"/>
        <v>11357.990987124645</v>
      </c>
      <c r="I12214" s="5">
        <f t="shared" si="2475"/>
        <v>720</v>
      </c>
      <c r="J12214" s="5">
        <f t="shared" si="2476"/>
        <v>10637.990987124645</v>
      </c>
      <c r="K12214" s="2">
        <f t="shared" si="2477"/>
        <v>209687.34352646954</v>
      </c>
      <c r="L12214" s="2">
        <f t="shared" si="2478"/>
        <v>262710</v>
      </c>
      <c r="M12214" s="2">
        <f t="shared" si="2479"/>
        <v>46200</v>
      </c>
      <c r="N12214" s="6">
        <f t="shared" si="2480"/>
        <v>0</v>
      </c>
      <c r="O12214" s="2">
        <f t="shared" si="2481"/>
        <v>-13177.343526469544</v>
      </c>
      <c r="P12214" s="2" t="str">
        <f t="shared" si="2482"/>
        <v/>
      </c>
    </row>
    <row r="12215" spans="1:16">
      <c r="A12215" s="6">
        <v>18</v>
      </c>
      <c r="B12215" s="6">
        <v>15</v>
      </c>
      <c r="C12215" s="6">
        <v>28</v>
      </c>
      <c r="D12215" s="6">
        <f t="shared" si="2470"/>
        <v>61</v>
      </c>
      <c r="E12215" s="5">
        <f t="shared" si="2471"/>
        <v>9007.0660478574246</v>
      </c>
      <c r="F12215" s="5">
        <f t="shared" si="2472"/>
        <v>651.73417492414967</v>
      </c>
      <c r="G12215" s="5">
        <f t="shared" si="2473"/>
        <v>1784.1503025602246</v>
      </c>
      <c r="H12215" s="5">
        <f t="shared" si="2474"/>
        <v>11442.950525341799</v>
      </c>
      <c r="I12215" s="5">
        <f t="shared" si="2475"/>
        <v>720</v>
      </c>
      <c r="J12215" s="5">
        <f t="shared" si="2476"/>
        <v>10722.950525341799</v>
      </c>
      <c r="K12215" s="2">
        <f t="shared" si="2477"/>
        <v>211162.33550940623</v>
      </c>
      <c r="L12215" s="2">
        <f t="shared" si="2478"/>
        <v>265410</v>
      </c>
      <c r="M12215" s="2">
        <f t="shared" si="2479"/>
        <v>47080</v>
      </c>
      <c r="N12215" s="6">
        <f t="shared" si="2480"/>
        <v>0</v>
      </c>
      <c r="O12215" s="2">
        <f t="shared" si="2481"/>
        <v>-12832.335509406228</v>
      </c>
      <c r="P12215" s="2" t="str">
        <f t="shared" si="2482"/>
        <v/>
      </c>
    </row>
    <row r="12216" spans="1:16">
      <c r="A12216" s="6">
        <v>18</v>
      </c>
      <c r="B12216" s="6">
        <v>15</v>
      </c>
      <c r="C12216" s="6">
        <v>29</v>
      </c>
      <c r="D12216" s="6">
        <f t="shared" si="2470"/>
        <v>62</v>
      </c>
      <c r="E12216" s="5">
        <f t="shared" si="2471"/>
        <v>9007.0660478574246</v>
      </c>
      <c r="F12216" s="5">
        <f t="shared" si="2472"/>
        <v>651.73417492414967</v>
      </c>
      <c r="G12216" s="5">
        <f t="shared" si="2473"/>
        <v>1870.9683306758782</v>
      </c>
      <c r="H12216" s="5">
        <f t="shared" si="2474"/>
        <v>11529.768553457452</v>
      </c>
      <c r="I12216" s="5">
        <f t="shared" si="2475"/>
        <v>720</v>
      </c>
      <c r="J12216" s="5">
        <f t="shared" si="2476"/>
        <v>10809.768553457452</v>
      </c>
      <c r="K12216" s="2">
        <f t="shared" si="2477"/>
        <v>212669.59294196966</v>
      </c>
      <c r="L12216" s="2">
        <f t="shared" si="2478"/>
        <v>268110</v>
      </c>
      <c r="M12216" s="2">
        <f t="shared" si="2479"/>
        <v>47960</v>
      </c>
      <c r="N12216" s="6">
        <f t="shared" si="2480"/>
        <v>0</v>
      </c>
      <c r="O12216" s="2">
        <f t="shared" si="2481"/>
        <v>-12519.592941969662</v>
      </c>
      <c r="P12216" s="2" t="str">
        <f t="shared" si="2482"/>
        <v/>
      </c>
    </row>
    <row r="12217" spans="1:16">
      <c r="A12217" s="6">
        <v>18</v>
      </c>
      <c r="B12217" s="6">
        <v>15</v>
      </c>
      <c r="C12217" s="6">
        <v>30</v>
      </c>
      <c r="D12217" s="6">
        <f t="shared" si="2470"/>
        <v>63</v>
      </c>
      <c r="E12217" s="5">
        <f t="shared" si="2471"/>
        <v>9007.0660478574246</v>
      </c>
      <c r="F12217" s="5">
        <f t="shared" si="2472"/>
        <v>651.73417492414967</v>
      </c>
      <c r="G12217" s="5">
        <f t="shared" si="2473"/>
        <v>1959.6780360096488</v>
      </c>
      <c r="H12217" s="5">
        <f t="shared" si="2474"/>
        <v>11618.478258791223</v>
      </c>
      <c r="I12217" s="5">
        <f t="shared" si="2475"/>
        <v>720</v>
      </c>
      <c r="J12217" s="5">
        <f t="shared" si="2476"/>
        <v>10898.478258791223</v>
      </c>
      <c r="K12217" s="2">
        <f t="shared" si="2477"/>
        <v>214209.69199290319</v>
      </c>
      <c r="L12217" s="2">
        <f t="shared" si="2478"/>
        <v>270810</v>
      </c>
      <c r="M12217" s="2">
        <f t="shared" si="2479"/>
        <v>48840</v>
      </c>
      <c r="N12217" s="6">
        <f t="shared" si="2480"/>
        <v>0</v>
      </c>
      <c r="O12217" s="2">
        <f t="shared" si="2481"/>
        <v>-12239.691992903186</v>
      </c>
      <c r="P12217" s="2" t="str">
        <f t="shared" si="2482"/>
        <v/>
      </c>
    </row>
    <row r="12218" spans="1:16">
      <c r="A12218" s="6">
        <v>18</v>
      </c>
      <c r="B12218" s="6">
        <v>16</v>
      </c>
      <c r="C12218" s="6">
        <v>0</v>
      </c>
      <c r="D12218" s="6">
        <f t="shared" si="2470"/>
        <v>34</v>
      </c>
      <c r="E12218" s="5">
        <f t="shared" si="2471"/>
        <v>9007.0660478574246</v>
      </c>
      <c r="F12218" s="5">
        <f t="shared" si="2472"/>
        <v>712.5626979170703</v>
      </c>
      <c r="G12218" s="5">
        <f t="shared" si="2473"/>
        <v>0</v>
      </c>
      <c r="H12218" s="5">
        <f t="shared" si="2474"/>
        <v>9719.6287457744947</v>
      </c>
      <c r="I12218" s="5">
        <f t="shared" si="2475"/>
        <v>720</v>
      </c>
      <c r="J12218" s="5">
        <f t="shared" si="2476"/>
        <v>8999.6287457744947</v>
      </c>
      <c r="K12218" s="2">
        <f t="shared" si="2477"/>
        <v>181243.55461414054</v>
      </c>
      <c r="L12218" s="2">
        <f t="shared" si="2478"/>
        <v>191904</v>
      </c>
      <c r="M12218" s="2">
        <f t="shared" si="2479"/>
        <v>22880</v>
      </c>
      <c r="N12218" s="6">
        <f t="shared" si="2480"/>
        <v>0</v>
      </c>
      <c r="O12218" s="2">
        <f t="shared" si="2481"/>
        <v>-32219.554614140536</v>
      </c>
      <c r="P12218" s="2" t="str">
        <f t="shared" si="2482"/>
        <v/>
      </c>
    </row>
    <row r="12219" spans="1:16">
      <c r="A12219" s="6">
        <v>18</v>
      </c>
      <c r="B12219" s="6">
        <v>16</v>
      </c>
      <c r="C12219" s="6">
        <v>1</v>
      </c>
      <c r="D12219" s="6">
        <f t="shared" si="2470"/>
        <v>35</v>
      </c>
      <c r="E12219" s="5">
        <f t="shared" si="2471"/>
        <v>9007.0660478574246</v>
      </c>
      <c r="F12219" s="5">
        <f t="shared" si="2472"/>
        <v>712.5626979170703</v>
      </c>
      <c r="G12219" s="5">
        <f t="shared" si="2473"/>
        <v>45.5625</v>
      </c>
      <c r="H12219" s="5">
        <f t="shared" si="2474"/>
        <v>9765.1912457744947</v>
      </c>
      <c r="I12219" s="5">
        <f t="shared" si="2475"/>
        <v>720</v>
      </c>
      <c r="J12219" s="5">
        <f t="shared" si="2476"/>
        <v>9045.1912457744947</v>
      </c>
      <c r="K12219" s="2">
        <f t="shared" si="2477"/>
        <v>182034.57023914054</v>
      </c>
      <c r="L12219" s="2">
        <f t="shared" si="2478"/>
        <v>194604</v>
      </c>
      <c r="M12219" s="2">
        <f t="shared" si="2479"/>
        <v>23760</v>
      </c>
      <c r="N12219" s="6">
        <f t="shared" si="2480"/>
        <v>0</v>
      </c>
      <c r="O12219" s="2">
        <f t="shared" si="2481"/>
        <v>-31190.570239140536</v>
      </c>
      <c r="P12219" s="2" t="str">
        <f t="shared" si="2482"/>
        <v/>
      </c>
    </row>
    <row r="12220" spans="1:16">
      <c r="A12220" s="6">
        <v>18</v>
      </c>
      <c r="B12220" s="6">
        <v>16</v>
      </c>
      <c r="C12220" s="6">
        <v>2</v>
      </c>
      <c r="D12220" s="6">
        <f t="shared" si="2470"/>
        <v>36</v>
      </c>
      <c r="E12220" s="5">
        <f t="shared" si="2471"/>
        <v>9007.0660478574246</v>
      </c>
      <c r="F12220" s="5">
        <f t="shared" si="2472"/>
        <v>712.5626979170703</v>
      </c>
      <c r="G12220" s="5">
        <f t="shared" si="2473"/>
        <v>92.264062499999994</v>
      </c>
      <c r="H12220" s="5">
        <f t="shared" si="2474"/>
        <v>9811.8928082744951</v>
      </c>
      <c r="I12220" s="5">
        <f t="shared" si="2475"/>
        <v>720</v>
      </c>
      <c r="J12220" s="5">
        <f t="shared" si="2476"/>
        <v>9091.8928082744951</v>
      </c>
      <c r="K12220" s="2">
        <f t="shared" si="2477"/>
        <v>182845.36125476554</v>
      </c>
      <c r="L12220" s="2">
        <f t="shared" si="2478"/>
        <v>197304</v>
      </c>
      <c r="M12220" s="2">
        <f t="shared" si="2479"/>
        <v>24640</v>
      </c>
      <c r="N12220" s="6">
        <f t="shared" si="2480"/>
        <v>0</v>
      </c>
      <c r="O12220" s="2">
        <f t="shared" si="2481"/>
        <v>-30181.361254765536</v>
      </c>
      <c r="P12220" s="2" t="str">
        <f t="shared" si="2482"/>
        <v/>
      </c>
    </row>
    <row r="12221" spans="1:16">
      <c r="A12221" s="6">
        <v>18</v>
      </c>
      <c r="B12221" s="6">
        <v>16</v>
      </c>
      <c r="C12221" s="6">
        <v>3</v>
      </c>
      <c r="D12221" s="6">
        <f t="shared" si="2470"/>
        <v>37</v>
      </c>
      <c r="E12221" s="5">
        <f t="shared" si="2471"/>
        <v>9007.0660478574246</v>
      </c>
      <c r="F12221" s="5">
        <f t="shared" si="2472"/>
        <v>712.5626979170703</v>
      </c>
      <c r="G12221" s="5">
        <f t="shared" si="2473"/>
        <v>140.12604492187498</v>
      </c>
      <c r="H12221" s="5">
        <f t="shared" si="2474"/>
        <v>9859.75479069637</v>
      </c>
      <c r="I12221" s="5">
        <f t="shared" si="2475"/>
        <v>720</v>
      </c>
      <c r="J12221" s="5">
        <f t="shared" si="2476"/>
        <v>9139.75479069637</v>
      </c>
      <c r="K12221" s="2">
        <f t="shared" si="2477"/>
        <v>183676.29844958975</v>
      </c>
      <c r="L12221" s="2">
        <f t="shared" si="2478"/>
        <v>200004</v>
      </c>
      <c r="M12221" s="2">
        <f t="shared" si="2479"/>
        <v>25520</v>
      </c>
      <c r="N12221" s="6">
        <f t="shared" si="2480"/>
        <v>0</v>
      </c>
      <c r="O12221" s="2">
        <f t="shared" si="2481"/>
        <v>-29192.298449589754</v>
      </c>
      <c r="P12221" s="2" t="str">
        <f t="shared" si="2482"/>
        <v/>
      </c>
    </row>
    <row r="12222" spans="1:16">
      <c r="A12222" s="6">
        <v>18</v>
      </c>
      <c r="B12222" s="6">
        <v>16</v>
      </c>
      <c r="C12222" s="6">
        <v>4</v>
      </c>
      <c r="D12222" s="6">
        <f t="shared" si="2470"/>
        <v>38</v>
      </c>
      <c r="E12222" s="5">
        <f t="shared" si="2471"/>
        <v>9007.0660478574246</v>
      </c>
      <c r="F12222" s="5">
        <f t="shared" si="2472"/>
        <v>712.5626979170703</v>
      </c>
      <c r="G12222" s="5">
        <f t="shared" si="2473"/>
        <v>189.17016064453125</v>
      </c>
      <c r="H12222" s="5">
        <f t="shared" si="2474"/>
        <v>9908.798906419026</v>
      </c>
      <c r="I12222" s="5">
        <f t="shared" si="2475"/>
        <v>720</v>
      </c>
      <c r="J12222" s="5">
        <f t="shared" si="2476"/>
        <v>9188.798906419026</v>
      </c>
      <c r="K12222" s="2">
        <f t="shared" si="2477"/>
        <v>184527.75879199698</v>
      </c>
      <c r="L12222" s="2">
        <f t="shared" si="2478"/>
        <v>202704</v>
      </c>
      <c r="M12222" s="2">
        <f t="shared" si="2479"/>
        <v>26400</v>
      </c>
      <c r="N12222" s="6">
        <f t="shared" si="2480"/>
        <v>0</v>
      </c>
      <c r="O12222" s="2">
        <f t="shared" si="2481"/>
        <v>-28223.758791996981</v>
      </c>
      <c r="P12222" s="2" t="str">
        <f t="shared" si="2482"/>
        <v/>
      </c>
    </row>
    <row r="12223" spans="1:16">
      <c r="A12223" s="6">
        <v>18</v>
      </c>
      <c r="B12223" s="6">
        <v>16</v>
      </c>
      <c r="C12223" s="6">
        <v>5</v>
      </c>
      <c r="D12223" s="6">
        <f t="shared" si="2470"/>
        <v>39</v>
      </c>
      <c r="E12223" s="5">
        <f t="shared" si="2471"/>
        <v>9007.0660478574246</v>
      </c>
      <c r="F12223" s="5">
        <f t="shared" si="2472"/>
        <v>712.5626979170703</v>
      </c>
      <c r="G12223" s="5">
        <f t="shared" si="2473"/>
        <v>239.41848456573481</v>
      </c>
      <c r="H12223" s="5">
        <f t="shared" si="2474"/>
        <v>9959.0472303402294</v>
      </c>
      <c r="I12223" s="5">
        <f t="shared" si="2475"/>
        <v>720</v>
      </c>
      <c r="J12223" s="5">
        <f t="shared" si="2476"/>
        <v>9239.0472303402294</v>
      </c>
      <c r="K12223" s="2">
        <f t="shared" si="2477"/>
        <v>185400.1255267401</v>
      </c>
      <c r="L12223" s="2">
        <f t="shared" si="2478"/>
        <v>205404</v>
      </c>
      <c r="M12223" s="2">
        <f t="shared" si="2479"/>
        <v>27280</v>
      </c>
      <c r="N12223" s="6">
        <f t="shared" si="2480"/>
        <v>0</v>
      </c>
      <c r="O12223" s="2">
        <f t="shared" si="2481"/>
        <v>-27276.125526740099</v>
      </c>
      <c r="P12223" s="2" t="str">
        <f t="shared" si="2482"/>
        <v/>
      </c>
    </row>
    <row r="12224" spans="1:16">
      <c r="A12224" s="6">
        <v>18</v>
      </c>
      <c r="B12224" s="6">
        <v>16</v>
      </c>
      <c r="C12224" s="6">
        <v>6</v>
      </c>
      <c r="D12224" s="6">
        <f t="shared" si="2470"/>
        <v>40</v>
      </c>
      <c r="E12224" s="5">
        <f t="shared" si="2471"/>
        <v>9007.0660478574246</v>
      </c>
      <c r="F12224" s="5">
        <f t="shared" si="2472"/>
        <v>712.5626979170703</v>
      </c>
      <c r="G12224" s="5">
        <f t="shared" si="2473"/>
        <v>290.89345874736784</v>
      </c>
      <c r="H12224" s="5">
        <f t="shared" si="2474"/>
        <v>10010.522204521863</v>
      </c>
      <c r="I12224" s="5">
        <f t="shared" si="2475"/>
        <v>720</v>
      </c>
      <c r="J12224" s="5">
        <f t="shared" si="2476"/>
        <v>9290.5222045218634</v>
      </c>
      <c r="K12224" s="2">
        <f t="shared" si="2477"/>
        <v>186293.78827294902</v>
      </c>
      <c r="L12224" s="2">
        <f t="shared" si="2478"/>
        <v>208104</v>
      </c>
      <c r="M12224" s="2">
        <f t="shared" si="2479"/>
        <v>28160</v>
      </c>
      <c r="N12224" s="6">
        <f t="shared" si="2480"/>
        <v>0</v>
      </c>
      <c r="O12224" s="2">
        <f t="shared" si="2481"/>
        <v>-26349.788272949023</v>
      </c>
      <c r="P12224" s="2" t="str">
        <f t="shared" si="2482"/>
        <v/>
      </c>
    </row>
    <row r="12225" spans="1:16">
      <c r="A12225" s="6">
        <v>18</v>
      </c>
      <c r="B12225" s="6">
        <v>16</v>
      </c>
      <c r="C12225" s="6">
        <v>7</v>
      </c>
      <c r="D12225" s="6">
        <f t="shared" si="2470"/>
        <v>41</v>
      </c>
      <c r="E12225" s="5">
        <f t="shared" si="2471"/>
        <v>9007.0660478574246</v>
      </c>
      <c r="F12225" s="5">
        <f t="shared" si="2472"/>
        <v>712.5626979170703</v>
      </c>
      <c r="G12225" s="5">
        <f t="shared" si="2473"/>
        <v>343.61789814532818</v>
      </c>
      <c r="H12225" s="5">
        <f t="shared" si="2474"/>
        <v>10063.246643919823</v>
      </c>
      <c r="I12225" s="5">
        <f t="shared" si="2475"/>
        <v>720</v>
      </c>
      <c r="J12225" s="5">
        <f t="shared" si="2476"/>
        <v>9343.2466439198233</v>
      </c>
      <c r="K12225" s="2">
        <f t="shared" si="2477"/>
        <v>187209.14312360805</v>
      </c>
      <c r="L12225" s="2">
        <f t="shared" si="2478"/>
        <v>210804</v>
      </c>
      <c r="M12225" s="2">
        <f t="shared" si="2479"/>
        <v>29040</v>
      </c>
      <c r="N12225" s="6">
        <f t="shared" si="2480"/>
        <v>0</v>
      </c>
      <c r="O12225" s="2">
        <f t="shared" si="2481"/>
        <v>-25445.143123608053</v>
      </c>
      <c r="P12225" s="2" t="str">
        <f t="shared" si="2482"/>
        <v/>
      </c>
    </row>
    <row r="12226" spans="1:16">
      <c r="A12226" s="6">
        <v>18</v>
      </c>
      <c r="B12226" s="6">
        <v>16</v>
      </c>
      <c r="C12226" s="6">
        <v>8</v>
      </c>
      <c r="D12226" s="6">
        <f t="shared" si="2470"/>
        <v>42</v>
      </c>
      <c r="E12226" s="5">
        <f t="shared" si="2471"/>
        <v>9007.0660478574246</v>
      </c>
      <c r="F12226" s="5">
        <f t="shared" si="2472"/>
        <v>712.5626979170703</v>
      </c>
      <c r="G12226" s="5">
        <f t="shared" si="2473"/>
        <v>397.61499642530839</v>
      </c>
      <c r="H12226" s="5">
        <f t="shared" si="2474"/>
        <v>10117.243742199804</v>
      </c>
      <c r="I12226" s="5">
        <f t="shared" si="2475"/>
        <v>720</v>
      </c>
      <c r="J12226" s="5">
        <f t="shared" si="2476"/>
        <v>9397.2437421998038</v>
      </c>
      <c r="K12226" s="2">
        <f t="shared" si="2477"/>
        <v>188146.59274652437</v>
      </c>
      <c r="L12226" s="2">
        <f t="shared" si="2478"/>
        <v>213504</v>
      </c>
      <c r="M12226" s="2">
        <f t="shared" si="2479"/>
        <v>29920</v>
      </c>
      <c r="N12226" s="6">
        <f t="shared" si="2480"/>
        <v>0</v>
      </c>
      <c r="O12226" s="2">
        <f t="shared" si="2481"/>
        <v>-24562.592746524373</v>
      </c>
      <c r="P12226" s="2" t="str">
        <f t="shared" si="2482"/>
        <v/>
      </c>
    </row>
    <row r="12227" spans="1:16">
      <c r="A12227" s="6">
        <v>18</v>
      </c>
      <c r="B12227" s="6">
        <v>16</v>
      </c>
      <c r="C12227" s="6">
        <v>9</v>
      </c>
      <c r="D12227" s="6">
        <f t="shared" si="2470"/>
        <v>43</v>
      </c>
      <c r="E12227" s="5">
        <f t="shared" si="2471"/>
        <v>9007.0660478574246</v>
      </c>
      <c r="F12227" s="5">
        <f t="shared" si="2472"/>
        <v>712.5626979170703</v>
      </c>
      <c r="G12227" s="5">
        <f t="shared" si="2473"/>
        <v>452.90833186570285</v>
      </c>
      <c r="H12227" s="5">
        <f t="shared" si="2474"/>
        <v>10172.537077640198</v>
      </c>
      <c r="I12227" s="5">
        <f t="shared" si="2475"/>
        <v>720</v>
      </c>
      <c r="J12227" s="5">
        <f t="shared" si="2476"/>
        <v>9452.5370776401978</v>
      </c>
      <c r="K12227" s="2">
        <f t="shared" si="2477"/>
        <v>189106.54648680898</v>
      </c>
      <c r="L12227" s="2">
        <f t="shared" si="2478"/>
        <v>216204</v>
      </c>
      <c r="M12227" s="2">
        <f t="shared" si="2479"/>
        <v>30800</v>
      </c>
      <c r="N12227" s="6">
        <f t="shared" si="2480"/>
        <v>0</v>
      </c>
      <c r="O12227" s="2">
        <f t="shared" si="2481"/>
        <v>-23702.546486808977</v>
      </c>
      <c r="P12227" s="2" t="str">
        <f t="shared" si="2482"/>
        <v/>
      </c>
    </row>
    <row r="12228" spans="1:16">
      <c r="A12228" s="6">
        <v>18</v>
      </c>
      <c r="B12228" s="6">
        <v>16</v>
      </c>
      <c r="C12228" s="6">
        <v>10</v>
      </c>
      <c r="D12228" s="6">
        <f t="shared" ref="D12228:D12291" si="2483">A12228+B12228+C12228</f>
        <v>44</v>
      </c>
      <c r="E12228" s="5">
        <f t="shared" ref="E12228:E12291" si="2484">IF(A12228=0,0,A12228*LABOR_HRS_WK_TOM*SEASON_WEEKS*(1+DIM_PCT_TOM)^A12228)</f>
        <v>9007.0660478574246</v>
      </c>
      <c r="F12228" s="5">
        <f t="shared" ref="F12228:F12291" si="2485">IF(B12228=0,0,B12228*LABOR_HRS_WK_CAR*SEASON_WEEKS*(1+DIM_PCT_CAR)^B12228)</f>
        <v>712.5626979170703</v>
      </c>
      <c r="G12228" s="5">
        <f t="shared" ref="G12228:G12291" si="2486">IF(C12228=0,0,C12228*LABOR_HRS_WK_MES*SEASON_WEEKS*(1+DIM_PCT_MES)^C12228)</f>
        <v>509.52187334891573</v>
      </c>
      <c r="H12228" s="5">
        <f t="shared" ref="H12228:H12291" si="2487">E12228+F12228+G12228</f>
        <v>10229.150619123411</v>
      </c>
      <c r="I12228" s="5">
        <f t="shared" ref="I12228:I12291" si="2488">MIN(H12228,FARMER_HRS)</f>
        <v>720</v>
      </c>
      <c r="J12228" s="5">
        <f t="shared" ref="J12228:J12291" si="2489">MAX(0,H12228-FARMER_HRS)</f>
        <v>9509.1506191234112</v>
      </c>
      <c r="K12228" s="2">
        <f t="shared" ref="K12228:K12291" si="2490">I12228*FARMER_RATE+J12228*TEMP_WORKER_RATE</f>
        <v>190089.42047089254</v>
      </c>
      <c r="L12228" s="2">
        <f t="shared" ref="L12228:L12291" si="2491">A12228*PRICE_TOM+B12228*PRICE_CAR+C12228*PRICE_MES</f>
        <v>218904</v>
      </c>
      <c r="M12228" s="2">
        <f t="shared" ref="M12228:M12291" si="2492">A12228*FERT_BED_TOM+B12228*FERT_BED_CAR+C12228*FERT_BED_MES</f>
        <v>31680</v>
      </c>
      <c r="N12228" s="6">
        <f t="shared" ref="N12228:N12291" si="2493">IF(AND(D12228&lt;=TOTAL_BEDS,J12228&lt;=TEMP_WORKER_MAX*TEMP_WORKER_HRS),1,0)</f>
        <v>0</v>
      </c>
      <c r="O12228" s="2">
        <f t="shared" ref="O12228:O12291" si="2494">L12228-M12228-K12228-FIXED_COSTS</f>
        <v>-22865.420470892539</v>
      </c>
      <c r="P12228" s="2" t="str">
        <f t="shared" ref="P12228:P12291" si="2495">IF(N12228=1,O12228,"")</f>
        <v/>
      </c>
    </row>
    <row r="12229" spans="1:16">
      <c r="A12229" s="6">
        <v>18</v>
      </c>
      <c r="B12229" s="6">
        <v>16</v>
      </c>
      <c r="C12229" s="6">
        <v>11</v>
      </c>
      <c r="D12229" s="6">
        <f t="shared" si="2483"/>
        <v>45</v>
      </c>
      <c r="E12229" s="5">
        <f t="shared" si="2484"/>
        <v>9007.0660478574246</v>
      </c>
      <c r="F12229" s="5">
        <f t="shared" si="2485"/>
        <v>712.5626979170703</v>
      </c>
      <c r="G12229" s="5">
        <f t="shared" si="2486"/>
        <v>567.47998644235474</v>
      </c>
      <c r="H12229" s="5">
        <f t="shared" si="2487"/>
        <v>10287.10873221685</v>
      </c>
      <c r="I12229" s="5">
        <f t="shared" si="2488"/>
        <v>720</v>
      </c>
      <c r="J12229" s="5">
        <f t="shared" si="2489"/>
        <v>9567.1087322168496</v>
      </c>
      <c r="K12229" s="2">
        <f t="shared" si="2490"/>
        <v>191095.63771209808</v>
      </c>
      <c r="L12229" s="2">
        <f t="shared" si="2491"/>
        <v>221604</v>
      </c>
      <c r="M12229" s="2">
        <f t="shared" si="2492"/>
        <v>32560</v>
      </c>
      <c r="N12229" s="6">
        <f t="shared" si="2493"/>
        <v>0</v>
      </c>
      <c r="O12229" s="2">
        <f t="shared" si="2494"/>
        <v>-22051.637712098076</v>
      </c>
      <c r="P12229" s="2" t="str">
        <f t="shared" si="2495"/>
        <v/>
      </c>
    </row>
    <row r="12230" spans="1:16">
      <c r="A12230" s="6">
        <v>18</v>
      </c>
      <c r="B12230" s="6">
        <v>16</v>
      </c>
      <c r="C12230" s="6">
        <v>12</v>
      </c>
      <c r="D12230" s="6">
        <f t="shared" si="2483"/>
        <v>46</v>
      </c>
      <c r="E12230" s="5">
        <f t="shared" si="2484"/>
        <v>9007.0660478574246</v>
      </c>
      <c r="F12230" s="5">
        <f t="shared" si="2485"/>
        <v>712.5626979170703</v>
      </c>
      <c r="G12230" s="5">
        <f t="shared" si="2486"/>
        <v>626.80743957041921</v>
      </c>
      <c r="H12230" s="5">
        <f t="shared" si="2487"/>
        <v>10346.436185344914</v>
      </c>
      <c r="I12230" s="5">
        <f t="shared" si="2488"/>
        <v>720</v>
      </c>
      <c r="J12230" s="5">
        <f t="shared" si="2489"/>
        <v>9626.4361853449136</v>
      </c>
      <c r="K12230" s="2">
        <f t="shared" si="2490"/>
        <v>192125.62821779362</v>
      </c>
      <c r="L12230" s="2">
        <f t="shared" si="2491"/>
        <v>224304</v>
      </c>
      <c r="M12230" s="2">
        <f t="shared" si="2492"/>
        <v>33440</v>
      </c>
      <c r="N12230" s="6">
        <f t="shared" si="2493"/>
        <v>0</v>
      </c>
      <c r="O12230" s="2">
        <f t="shared" si="2494"/>
        <v>-21261.628217793623</v>
      </c>
      <c r="P12230" s="2" t="str">
        <f t="shared" si="2495"/>
        <v/>
      </c>
    </row>
    <row r="12231" spans="1:16">
      <c r="A12231" s="6">
        <v>18</v>
      </c>
      <c r="B12231" s="6">
        <v>16</v>
      </c>
      <c r="C12231" s="6">
        <v>13</v>
      </c>
      <c r="D12231" s="6">
        <f t="shared" si="2483"/>
        <v>47</v>
      </c>
      <c r="E12231" s="5">
        <f t="shared" si="2484"/>
        <v>9007.0660478574246</v>
      </c>
      <c r="F12231" s="5">
        <f t="shared" si="2485"/>
        <v>712.5626979170703</v>
      </c>
      <c r="G12231" s="5">
        <f t="shared" si="2486"/>
        <v>687.52941027880343</v>
      </c>
      <c r="H12231" s="5">
        <f t="shared" si="2487"/>
        <v>10407.158156053298</v>
      </c>
      <c r="I12231" s="5">
        <f t="shared" si="2488"/>
        <v>720</v>
      </c>
      <c r="J12231" s="5">
        <f t="shared" si="2489"/>
        <v>9687.1581560532977</v>
      </c>
      <c r="K12231" s="2">
        <f t="shared" si="2490"/>
        <v>193179.82909814751</v>
      </c>
      <c r="L12231" s="2">
        <f t="shared" si="2491"/>
        <v>227004</v>
      </c>
      <c r="M12231" s="2">
        <f t="shared" si="2492"/>
        <v>34320</v>
      </c>
      <c r="N12231" s="6">
        <f t="shared" si="2493"/>
        <v>0</v>
      </c>
      <c r="O12231" s="2">
        <f t="shared" si="2494"/>
        <v>-20495.829098147515</v>
      </c>
      <c r="P12231" s="2" t="str">
        <f t="shared" si="2495"/>
        <v/>
      </c>
    </row>
    <row r="12232" spans="1:16">
      <c r="A12232" s="6">
        <v>18</v>
      </c>
      <c r="B12232" s="6">
        <v>16</v>
      </c>
      <c r="C12232" s="6">
        <v>14</v>
      </c>
      <c r="D12232" s="6">
        <f t="shared" si="2483"/>
        <v>48</v>
      </c>
      <c r="E12232" s="5">
        <f t="shared" si="2484"/>
        <v>9007.0660478574246</v>
      </c>
      <c r="F12232" s="5">
        <f t="shared" si="2485"/>
        <v>712.5626979170703</v>
      </c>
      <c r="G12232" s="5">
        <f t="shared" si="2486"/>
        <v>749.67149159246469</v>
      </c>
      <c r="H12232" s="5">
        <f t="shared" si="2487"/>
        <v>10469.300237366959</v>
      </c>
      <c r="I12232" s="5">
        <f t="shared" si="2488"/>
        <v>720</v>
      </c>
      <c r="J12232" s="5">
        <f t="shared" si="2489"/>
        <v>9749.3002373669588</v>
      </c>
      <c r="K12232" s="2">
        <f t="shared" si="2490"/>
        <v>194258.6846765097</v>
      </c>
      <c r="L12232" s="2">
        <f t="shared" si="2491"/>
        <v>229704</v>
      </c>
      <c r="M12232" s="2">
        <f t="shared" si="2492"/>
        <v>35200</v>
      </c>
      <c r="N12232" s="6">
        <f t="shared" si="2493"/>
        <v>0</v>
      </c>
      <c r="O12232" s="2">
        <f t="shared" si="2494"/>
        <v>-19754.6846765097</v>
      </c>
      <c r="P12232" s="2" t="str">
        <f t="shared" si="2495"/>
        <v/>
      </c>
    </row>
    <row r="12233" spans="1:16">
      <c r="A12233" s="6">
        <v>18</v>
      </c>
      <c r="B12233" s="6">
        <v>16</v>
      </c>
      <c r="C12233" s="6">
        <v>15</v>
      </c>
      <c r="D12233" s="6">
        <f t="shared" si="2483"/>
        <v>49</v>
      </c>
      <c r="E12233" s="5">
        <f t="shared" si="2484"/>
        <v>9007.0660478574246</v>
      </c>
      <c r="F12233" s="5">
        <f t="shared" si="2485"/>
        <v>712.5626979170703</v>
      </c>
      <c r="G12233" s="5">
        <f t="shared" si="2486"/>
        <v>813.25969846861108</v>
      </c>
      <c r="H12233" s="5">
        <f t="shared" si="2487"/>
        <v>10532.888444243106</v>
      </c>
      <c r="I12233" s="5">
        <f t="shared" si="2488"/>
        <v>720</v>
      </c>
      <c r="J12233" s="5">
        <f t="shared" si="2489"/>
        <v>9812.8884442431063</v>
      </c>
      <c r="K12233" s="2">
        <f t="shared" si="2490"/>
        <v>195362.6466014428</v>
      </c>
      <c r="L12233" s="2">
        <f t="shared" si="2491"/>
        <v>232404</v>
      </c>
      <c r="M12233" s="2">
        <f t="shared" si="2492"/>
        <v>36080</v>
      </c>
      <c r="N12233" s="6">
        <f t="shared" si="2493"/>
        <v>0</v>
      </c>
      <c r="O12233" s="2">
        <f t="shared" si="2494"/>
        <v>-19038.646601442801</v>
      </c>
      <c r="P12233" s="2" t="str">
        <f t="shared" si="2495"/>
        <v/>
      </c>
    </row>
    <row r="12234" spans="1:16">
      <c r="A12234" s="6">
        <v>18</v>
      </c>
      <c r="B12234" s="6">
        <v>16</v>
      </c>
      <c r="C12234" s="6">
        <v>16</v>
      </c>
      <c r="D12234" s="6">
        <f t="shared" si="2483"/>
        <v>50</v>
      </c>
      <c r="E12234" s="5">
        <f t="shared" si="2484"/>
        <v>9007.0660478574246</v>
      </c>
      <c r="F12234" s="5">
        <f t="shared" si="2485"/>
        <v>712.5626979170703</v>
      </c>
      <c r="G12234" s="5">
        <f t="shared" si="2486"/>
        <v>878.32047434610013</v>
      </c>
      <c r="H12234" s="5">
        <f t="shared" si="2487"/>
        <v>10597.949220120594</v>
      </c>
      <c r="I12234" s="5">
        <f t="shared" si="2488"/>
        <v>720</v>
      </c>
      <c r="J12234" s="5">
        <f t="shared" si="2489"/>
        <v>9877.949220120594</v>
      </c>
      <c r="K12234" s="2">
        <f t="shared" si="2490"/>
        <v>196492.17396042697</v>
      </c>
      <c r="L12234" s="2">
        <f t="shared" si="2491"/>
        <v>235104</v>
      </c>
      <c r="M12234" s="2">
        <f t="shared" si="2492"/>
        <v>36960</v>
      </c>
      <c r="N12234" s="6">
        <f t="shared" si="2493"/>
        <v>0</v>
      </c>
      <c r="O12234" s="2">
        <f t="shared" si="2494"/>
        <v>-18348.173960426968</v>
      </c>
      <c r="P12234" s="2" t="str">
        <f t="shared" si="2495"/>
        <v/>
      </c>
    </row>
    <row r="12235" spans="1:16">
      <c r="A12235" s="6">
        <v>18</v>
      </c>
      <c r="B12235" s="6">
        <v>16</v>
      </c>
      <c r="C12235" s="6">
        <v>17</v>
      </c>
      <c r="D12235" s="6">
        <f t="shared" si="2483"/>
        <v>51</v>
      </c>
      <c r="E12235" s="5">
        <f t="shared" si="2484"/>
        <v>9007.0660478574246</v>
      </c>
      <c r="F12235" s="5">
        <f t="shared" si="2485"/>
        <v>712.5626979170703</v>
      </c>
      <c r="G12235" s="5">
        <f t="shared" si="2486"/>
        <v>944.88069779264049</v>
      </c>
      <c r="H12235" s="5">
        <f t="shared" si="2487"/>
        <v>10664.509443567134</v>
      </c>
      <c r="I12235" s="5">
        <f t="shared" si="2488"/>
        <v>720</v>
      </c>
      <c r="J12235" s="5">
        <f t="shared" si="2489"/>
        <v>9944.5094435671344</v>
      </c>
      <c r="K12235" s="2">
        <f t="shared" si="2490"/>
        <v>197647.73339526274</v>
      </c>
      <c r="L12235" s="2">
        <f t="shared" si="2491"/>
        <v>237804</v>
      </c>
      <c r="M12235" s="2">
        <f t="shared" si="2492"/>
        <v>37840</v>
      </c>
      <c r="N12235" s="6">
        <f t="shared" si="2493"/>
        <v>0</v>
      </c>
      <c r="O12235" s="2">
        <f t="shared" si="2494"/>
        <v>-17683.733395262738</v>
      </c>
      <c r="P12235" s="2" t="str">
        <f t="shared" si="2495"/>
        <v/>
      </c>
    </row>
    <row r="12236" spans="1:16">
      <c r="A12236" s="6">
        <v>18</v>
      </c>
      <c r="B12236" s="6">
        <v>16</v>
      </c>
      <c r="C12236" s="6">
        <v>18</v>
      </c>
      <c r="D12236" s="6">
        <f t="shared" si="2483"/>
        <v>52</v>
      </c>
      <c r="E12236" s="5">
        <f t="shared" si="2484"/>
        <v>9007.0660478574246</v>
      </c>
      <c r="F12236" s="5">
        <f t="shared" si="2485"/>
        <v>712.5626979170703</v>
      </c>
      <c r="G12236" s="5">
        <f t="shared" si="2486"/>
        <v>1012.9676892512279</v>
      </c>
      <c r="H12236" s="5">
        <f t="shared" si="2487"/>
        <v>10732.596435025722</v>
      </c>
      <c r="I12236" s="5">
        <f t="shared" si="2488"/>
        <v>720</v>
      </c>
      <c r="J12236" s="5">
        <f t="shared" si="2489"/>
        <v>10012.596435025722</v>
      </c>
      <c r="K12236" s="2">
        <f t="shared" si="2490"/>
        <v>198829.79921919655</v>
      </c>
      <c r="L12236" s="2">
        <f t="shared" si="2491"/>
        <v>240504</v>
      </c>
      <c r="M12236" s="2">
        <f t="shared" si="2492"/>
        <v>38720</v>
      </c>
      <c r="N12236" s="6">
        <f t="shared" si="2493"/>
        <v>0</v>
      </c>
      <c r="O12236" s="2">
        <f t="shared" si="2494"/>
        <v>-17045.799219196546</v>
      </c>
      <c r="P12236" s="2" t="str">
        <f t="shared" si="2495"/>
        <v/>
      </c>
    </row>
    <row r="12237" spans="1:16">
      <c r="A12237" s="6">
        <v>18</v>
      </c>
      <c r="B12237" s="6">
        <v>16</v>
      </c>
      <c r="C12237" s="6">
        <v>19</v>
      </c>
      <c r="D12237" s="6">
        <f t="shared" si="2483"/>
        <v>53</v>
      </c>
      <c r="E12237" s="5">
        <f t="shared" si="2484"/>
        <v>9007.0660478574246</v>
      </c>
      <c r="F12237" s="5">
        <f t="shared" si="2485"/>
        <v>712.5626979170703</v>
      </c>
      <c r="G12237" s="5">
        <f t="shared" si="2486"/>
        <v>1082.6092178872495</v>
      </c>
      <c r="H12237" s="5">
        <f t="shared" si="2487"/>
        <v>10802.237963661744</v>
      </c>
      <c r="I12237" s="5">
        <f t="shared" si="2488"/>
        <v>720</v>
      </c>
      <c r="J12237" s="5">
        <f t="shared" si="2489"/>
        <v>10082.237963661744</v>
      </c>
      <c r="K12237" s="2">
        <f t="shared" si="2490"/>
        <v>200038.85353579416</v>
      </c>
      <c r="L12237" s="2">
        <f t="shared" si="2491"/>
        <v>243204</v>
      </c>
      <c r="M12237" s="2">
        <f t="shared" si="2492"/>
        <v>39600</v>
      </c>
      <c r="N12237" s="6">
        <f t="shared" si="2493"/>
        <v>0</v>
      </c>
      <c r="O12237" s="2">
        <f t="shared" si="2494"/>
        <v>-16434.853535794158</v>
      </c>
      <c r="P12237" s="2" t="str">
        <f t="shared" si="2495"/>
        <v/>
      </c>
    </row>
    <row r="12238" spans="1:16">
      <c r="A12238" s="6">
        <v>18</v>
      </c>
      <c r="B12238" s="6">
        <v>16</v>
      </c>
      <c r="C12238" s="6">
        <v>20</v>
      </c>
      <c r="D12238" s="6">
        <f t="shared" si="2483"/>
        <v>54</v>
      </c>
      <c r="E12238" s="5">
        <f t="shared" si="2484"/>
        <v>9007.0660478574246</v>
      </c>
      <c r="F12238" s="5">
        <f t="shared" si="2485"/>
        <v>712.5626979170703</v>
      </c>
      <c r="G12238" s="5">
        <f t="shared" si="2486"/>
        <v>1153.8335085377266</v>
      </c>
      <c r="H12238" s="5">
        <f t="shared" si="2487"/>
        <v>10873.46225431222</v>
      </c>
      <c r="I12238" s="5">
        <f t="shared" si="2488"/>
        <v>720</v>
      </c>
      <c r="J12238" s="5">
        <f t="shared" si="2489"/>
        <v>10153.46225431222</v>
      </c>
      <c r="K12238" s="2">
        <f t="shared" si="2490"/>
        <v>201275.38635958717</v>
      </c>
      <c r="L12238" s="2">
        <f t="shared" si="2491"/>
        <v>245904</v>
      </c>
      <c r="M12238" s="2">
        <f t="shared" si="2492"/>
        <v>40480</v>
      </c>
      <c r="N12238" s="6">
        <f t="shared" si="2493"/>
        <v>0</v>
      </c>
      <c r="O12238" s="2">
        <f t="shared" si="2494"/>
        <v>-15851.386359587166</v>
      </c>
      <c r="P12238" s="2" t="str">
        <f t="shared" si="2495"/>
        <v/>
      </c>
    </row>
    <row r="12239" spans="1:16">
      <c r="A12239" s="6">
        <v>18</v>
      </c>
      <c r="B12239" s="6">
        <v>16</v>
      </c>
      <c r="C12239" s="6">
        <v>21</v>
      </c>
      <c r="D12239" s="6">
        <f t="shared" si="2483"/>
        <v>55</v>
      </c>
      <c r="E12239" s="5">
        <f t="shared" si="2484"/>
        <v>9007.0660478574246</v>
      </c>
      <c r="F12239" s="5">
        <f t="shared" si="2485"/>
        <v>712.5626979170703</v>
      </c>
      <c r="G12239" s="5">
        <f t="shared" si="2486"/>
        <v>1226.6692487641703</v>
      </c>
      <c r="H12239" s="5">
        <f t="shared" si="2487"/>
        <v>10946.297994538665</v>
      </c>
      <c r="I12239" s="5">
        <f t="shared" si="2488"/>
        <v>720</v>
      </c>
      <c r="J12239" s="5">
        <f t="shared" si="2489"/>
        <v>10226.297994538665</v>
      </c>
      <c r="K12239" s="2">
        <f t="shared" si="2490"/>
        <v>202539.89573851848</v>
      </c>
      <c r="L12239" s="2">
        <f t="shared" si="2491"/>
        <v>248604</v>
      </c>
      <c r="M12239" s="2">
        <f t="shared" si="2492"/>
        <v>41360</v>
      </c>
      <c r="N12239" s="6">
        <f t="shared" si="2493"/>
        <v>0</v>
      </c>
      <c r="O12239" s="2">
        <f t="shared" si="2494"/>
        <v>-15295.895738518477</v>
      </c>
      <c r="P12239" s="2" t="str">
        <f t="shared" si="2495"/>
        <v/>
      </c>
    </row>
    <row r="12240" spans="1:16">
      <c r="A12240" s="6">
        <v>18</v>
      </c>
      <c r="B12240" s="6">
        <v>16</v>
      </c>
      <c r="C12240" s="6">
        <v>22</v>
      </c>
      <c r="D12240" s="6">
        <f t="shared" si="2483"/>
        <v>56</v>
      </c>
      <c r="E12240" s="5">
        <f t="shared" si="2484"/>
        <v>9007.0660478574246</v>
      </c>
      <c r="F12240" s="5">
        <f t="shared" si="2485"/>
        <v>712.5626979170703</v>
      </c>
      <c r="G12240" s="5">
        <f t="shared" si="2486"/>
        <v>1301.1455960105666</v>
      </c>
      <c r="H12240" s="5">
        <f t="shared" si="2487"/>
        <v>11020.774341785062</v>
      </c>
      <c r="I12240" s="5">
        <f t="shared" si="2488"/>
        <v>720</v>
      </c>
      <c r="J12240" s="5">
        <f t="shared" si="2489"/>
        <v>10300.774341785062</v>
      </c>
      <c r="K12240" s="2">
        <f t="shared" si="2490"/>
        <v>203832.88787821287</v>
      </c>
      <c r="L12240" s="2">
        <f t="shared" si="2491"/>
        <v>251304</v>
      </c>
      <c r="M12240" s="2">
        <f t="shared" si="2492"/>
        <v>42240</v>
      </c>
      <c r="N12240" s="6">
        <f t="shared" si="2493"/>
        <v>0</v>
      </c>
      <c r="O12240" s="2">
        <f t="shared" si="2494"/>
        <v>-14768.887878212874</v>
      </c>
      <c r="P12240" s="2" t="str">
        <f t="shared" si="2495"/>
        <v/>
      </c>
    </row>
    <row r="12241" spans="1:16">
      <c r="A12241" s="6">
        <v>18</v>
      </c>
      <c r="B12241" s="6">
        <v>16</v>
      </c>
      <c r="C12241" s="6">
        <v>23</v>
      </c>
      <c r="D12241" s="6">
        <f t="shared" si="2483"/>
        <v>57</v>
      </c>
      <c r="E12241" s="5">
        <f t="shared" si="2484"/>
        <v>9007.0660478574246</v>
      </c>
      <c r="F12241" s="5">
        <f t="shared" si="2485"/>
        <v>712.5626979170703</v>
      </c>
      <c r="G12241" s="5">
        <f t="shared" si="2486"/>
        <v>1377.292184868003</v>
      </c>
      <c r="H12241" s="5">
        <f t="shared" si="2487"/>
        <v>11096.920930642498</v>
      </c>
      <c r="I12241" s="5">
        <f t="shared" si="2488"/>
        <v>720</v>
      </c>
      <c r="J12241" s="5">
        <f t="shared" si="2489"/>
        <v>10376.920930642498</v>
      </c>
      <c r="K12241" s="2">
        <f t="shared" si="2490"/>
        <v>205154.87726809894</v>
      </c>
      <c r="L12241" s="2">
        <f t="shared" si="2491"/>
        <v>254004</v>
      </c>
      <c r="M12241" s="2">
        <f t="shared" si="2492"/>
        <v>43120</v>
      </c>
      <c r="N12241" s="6">
        <f t="shared" si="2493"/>
        <v>0</v>
      </c>
      <c r="O12241" s="2">
        <f t="shared" si="2494"/>
        <v>-14270.877268098935</v>
      </c>
      <c r="P12241" s="2" t="str">
        <f t="shared" si="2495"/>
        <v/>
      </c>
    </row>
    <row r="12242" spans="1:16">
      <c r="A12242" s="6">
        <v>18</v>
      </c>
      <c r="B12242" s="6">
        <v>16</v>
      </c>
      <c r="C12242" s="6">
        <v>24</v>
      </c>
      <c r="D12242" s="6">
        <f t="shared" si="2483"/>
        <v>58</v>
      </c>
      <c r="E12242" s="5">
        <f t="shared" si="2484"/>
        <v>9007.0660478574246</v>
      </c>
      <c r="F12242" s="5">
        <f t="shared" si="2485"/>
        <v>712.5626979170703</v>
      </c>
      <c r="G12242" s="5">
        <f t="shared" si="2486"/>
        <v>1455.1391344474989</v>
      </c>
      <c r="H12242" s="5">
        <f t="shared" si="2487"/>
        <v>11174.767880221994</v>
      </c>
      <c r="I12242" s="5">
        <f t="shared" si="2488"/>
        <v>720</v>
      </c>
      <c r="J12242" s="5">
        <f t="shared" si="2489"/>
        <v>10454.767880221994</v>
      </c>
      <c r="K12242" s="2">
        <f t="shared" si="2490"/>
        <v>206506.38680940963</v>
      </c>
      <c r="L12242" s="2">
        <f t="shared" si="2491"/>
        <v>256704</v>
      </c>
      <c r="M12242" s="2">
        <f t="shared" si="2492"/>
        <v>44000</v>
      </c>
      <c r="N12242" s="6">
        <f t="shared" si="2493"/>
        <v>0</v>
      </c>
      <c r="O12242" s="2">
        <f t="shared" si="2494"/>
        <v>-13802.386809409625</v>
      </c>
      <c r="P12242" s="2" t="str">
        <f t="shared" si="2495"/>
        <v/>
      </c>
    </row>
    <row r="12243" spans="1:16">
      <c r="A12243" s="6">
        <v>18</v>
      </c>
      <c r="B12243" s="6">
        <v>16</v>
      </c>
      <c r="C12243" s="6">
        <v>25</v>
      </c>
      <c r="D12243" s="6">
        <f t="shared" si="2483"/>
        <v>59</v>
      </c>
      <c r="E12243" s="5">
        <f t="shared" si="2484"/>
        <v>9007.0660478574246</v>
      </c>
      <c r="F12243" s="5">
        <f t="shared" si="2485"/>
        <v>712.5626979170703</v>
      </c>
      <c r="G12243" s="5">
        <f t="shared" si="2486"/>
        <v>1534.7170558625965</v>
      </c>
      <c r="H12243" s="5">
        <f t="shared" si="2487"/>
        <v>11254.345801637091</v>
      </c>
      <c r="I12243" s="5">
        <f t="shared" si="2488"/>
        <v>720</v>
      </c>
      <c r="J12243" s="5">
        <f t="shared" si="2489"/>
        <v>10534.345801637091</v>
      </c>
      <c r="K12243" s="2">
        <f t="shared" si="2490"/>
        <v>207887.94794508838</v>
      </c>
      <c r="L12243" s="2">
        <f t="shared" si="2491"/>
        <v>259404</v>
      </c>
      <c r="M12243" s="2">
        <f t="shared" si="2492"/>
        <v>44880</v>
      </c>
      <c r="N12243" s="6">
        <f t="shared" si="2493"/>
        <v>0</v>
      </c>
      <c r="O12243" s="2">
        <f t="shared" si="2494"/>
        <v>-13363.947945088381</v>
      </c>
      <c r="P12243" s="2" t="str">
        <f t="shared" si="2495"/>
        <v/>
      </c>
    </row>
    <row r="12244" spans="1:16">
      <c r="A12244" s="6">
        <v>18</v>
      </c>
      <c r="B12244" s="6">
        <v>16</v>
      </c>
      <c r="C12244" s="6">
        <v>26</v>
      </c>
      <c r="D12244" s="6">
        <f t="shared" si="2483"/>
        <v>60</v>
      </c>
      <c r="E12244" s="5">
        <f t="shared" si="2484"/>
        <v>9007.0660478574246</v>
      </c>
      <c r="F12244" s="5">
        <f t="shared" si="2485"/>
        <v>712.5626979170703</v>
      </c>
      <c r="G12244" s="5">
        <f t="shared" si="2486"/>
        <v>1616.0570598233144</v>
      </c>
      <c r="H12244" s="5">
        <f t="shared" si="2487"/>
        <v>11335.685805597808</v>
      </c>
      <c r="I12244" s="5">
        <f t="shared" si="2488"/>
        <v>720</v>
      </c>
      <c r="J12244" s="5">
        <f t="shared" si="2489"/>
        <v>10615.685805597808</v>
      </c>
      <c r="K12244" s="2">
        <f t="shared" si="2490"/>
        <v>209300.10079162862</v>
      </c>
      <c r="L12244" s="2">
        <f t="shared" si="2491"/>
        <v>262104</v>
      </c>
      <c r="M12244" s="2">
        <f t="shared" si="2492"/>
        <v>45760</v>
      </c>
      <c r="N12244" s="6">
        <f t="shared" si="2493"/>
        <v>0</v>
      </c>
      <c r="O12244" s="2">
        <f t="shared" si="2494"/>
        <v>-12956.100791628618</v>
      </c>
      <c r="P12244" s="2" t="str">
        <f t="shared" si="2495"/>
        <v/>
      </c>
    </row>
    <row r="12245" spans="1:16">
      <c r="A12245" s="6">
        <v>18</v>
      </c>
      <c r="B12245" s="6">
        <v>16</v>
      </c>
      <c r="C12245" s="6">
        <v>27</v>
      </c>
      <c r="D12245" s="6">
        <f t="shared" si="2483"/>
        <v>61</v>
      </c>
      <c r="E12245" s="5">
        <f t="shared" si="2484"/>
        <v>9007.0660478574246</v>
      </c>
      <c r="F12245" s="5">
        <f t="shared" si="2485"/>
        <v>712.5626979170703</v>
      </c>
      <c r="G12245" s="5">
        <f t="shared" si="2486"/>
        <v>1699.1907643430709</v>
      </c>
      <c r="H12245" s="5">
        <f t="shared" si="2487"/>
        <v>11418.819510117566</v>
      </c>
      <c r="I12245" s="5">
        <f t="shared" si="2488"/>
        <v>720</v>
      </c>
      <c r="J12245" s="5">
        <f t="shared" si="2489"/>
        <v>10698.819510117566</v>
      </c>
      <c r="K12245" s="2">
        <f t="shared" si="2490"/>
        <v>210743.3942728744</v>
      </c>
      <c r="L12245" s="2">
        <f t="shared" si="2491"/>
        <v>264804</v>
      </c>
      <c r="M12245" s="2">
        <f t="shared" si="2492"/>
        <v>46640</v>
      </c>
      <c r="N12245" s="6">
        <f t="shared" si="2493"/>
        <v>0</v>
      </c>
      <c r="O12245" s="2">
        <f t="shared" si="2494"/>
        <v>-12579.3942728744</v>
      </c>
      <c r="P12245" s="2" t="str">
        <f t="shared" si="2495"/>
        <v/>
      </c>
    </row>
    <row r="12246" spans="1:16">
      <c r="A12246" s="6">
        <v>18</v>
      </c>
      <c r="B12246" s="6">
        <v>16</v>
      </c>
      <c r="C12246" s="6">
        <v>28</v>
      </c>
      <c r="D12246" s="6">
        <f t="shared" si="2483"/>
        <v>62</v>
      </c>
      <c r="E12246" s="5">
        <f t="shared" si="2484"/>
        <v>9007.0660478574246</v>
      </c>
      <c r="F12246" s="5">
        <f t="shared" si="2485"/>
        <v>712.5626979170703</v>
      </c>
      <c r="G12246" s="5">
        <f t="shared" si="2486"/>
        <v>1784.1503025602246</v>
      </c>
      <c r="H12246" s="5">
        <f t="shared" si="2487"/>
        <v>11503.77904833472</v>
      </c>
      <c r="I12246" s="5">
        <f t="shared" si="2488"/>
        <v>720</v>
      </c>
      <c r="J12246" s="5">
        <f t="shared" si="2489"/>
        <v>10783.77904833472</v>
      </c>
      <c r="K12246" s="2">
        <f t="shared" si="2490"/>
        <v>212218.38625581111</v>
      </c>
      <c r="L12246" s="2">
        <f t="shared" si="2491"/>
        <v>267504</v>
      </c>
      <c r="M12246" s="2">
        <f t="shared" si="2492"/>
        <v>47520</v>
      </c>
      <c r="N12246" s="6">
        <f t="shared" si="2493"/>
        <v>0</v>
      </c>
      <c r="O12246" s="2">
        <f t="shared" si="2494"/>
        <v>-12234.386255811114</v>
      </c>
      <c r="P12246" s="2" t="str">
        <f t="shared" si="2495"/>
        <v/>
      </c>
    </row>
    <row r="12247" spans="1:16">
      <c r="A12247" s="6">
        <v>18</v>
      </c>
      <c r="B12247" s="6">
        <v>16</v>
      </c>
      <c r="C12247" s="6">
        <v>29</v>
      </c>
      <c r="D12247" s="6">
        <f t="shared" si="2483"/>
        <v>63</v>
      </c>
      <c r="E12247" s="5">
        <f t="shared" si="2484"/>
        <v>9007.0660478574246</v>
      </c>
      <c r="F12247" s="5">
        <f t="shared" si="2485"/>
        <v>712.5626979170703</v>
      </c>
      <c r="G12247" s="5">
        <f t="shared" si="2486"/>
        <v>1870.9683306758782</v>
      </c>
      <c r="H12247" s="5">
        <f t="shared" si="2487"/>
        <v>11590.597076450373</v>
      </c>
      <c r="I12247" s="5">
        <f t="shared" si="2488"/>
        <v>720</v>
      </c>
      <c r="J12247" s="5">
        <f t="shared" si="2489"/>
        <v>10870.597076450373</v>
      </c>
      <c r="K12247" s="2">
        <f t="shared" si="2490"/>
        <v>213725.64368837452</v>
      </c>
      <c r="L12247" s="2">
        <f t="shared" si="2491"/>
        <v>270204</v>
      </c>
      <c r="M12247" s="2">
        <f t="shared" si="2492"/>
        <v>48400</v>
      </c>
      <c r="N12247" s="6">
        <f t="shared" si="2493"/>
        <v>0</v>
      </c>
      <c r="O12247" s="2">
        <f t="shared" si="2494"/>
        <v>-11921.643688374519</v>
      </c>
      <c r="P12247" s="2" t="str">
        <f t="shared" si="2495"/>
        <v/>
      </c>
    </row>
    <row r="12248" spans="1:16">
      <c r="A12248" s="6">
        <v>18</v>
      </c>
      <c r="B12248" s="6">
        <v>16</v>
      </c>
      <c r="C12248" s="6">
        <v>30</v>
      </c>
      <c r="D12248" s="6">
        <f t="shared" si="2483"/>
        <v>64</v>
      </c>
      <c r="E12248" s="5">
        <f t="shared" si="2484"/>
        <v>9007.0660478574246</v>
      </c>
      <c r="F12248" s="5">
        <f t="shared" si="2485"/>
        <v>712.5626979170703</v>
      </c>
      <c r="G12248" s="5">
        <f t="shared" si="2486"/>
        <v>1959.6780360096488</v>
      </c>
      <c r="H12248" s="5">
        <f t="shared" si="2487"/>
        <v>11679.306781784144</v>
      </c>
      <c r="I12248" s="5">
        <f t="shared" si="2488"/>
        <v>720</v>
      </c>
      <c r="J12248" s="5">
        <f t="shared" si="2489"/>
        <v>10959.306781784144</v>
      </c>
      <c r="K12248" s="2">
        <f t="shared" si="2490"/>
        <v>215265.74273930804</v>
      </c>
      <c r="L12248" s="2">
        <f t="shared" si="2491"/>
        <v>272904</v>
      </c>
      <c r="M12248" s="2">
        <f t="shared" si="2492"/>
        <v>49280</v>
      </c>
      <c r="N12248" s="6">
        <f t="shared" si="2493"/>
        <v>0</v>
      </c>
      <c r="O12248" s="2">
        <f t="shared" si="2494"/>
        <v>-11641.742739308043</v>
      </c>
      <c r="P12248" s="2" t="str">
        <f t="shared" si="2495"/>
        <v/>
      </c>
    </row>
    <row r="12249" spans="1:16">
      <c r="A12249" s="6">
        <v>18</v>
      </c>
      <c r="B12249" s="6">
        <v>17</v>
      </c>
      <c r="C12249" s="6">
        <v>0</v>
      </c>
      <c r="D12249" s="6">
        <f t="shared" si="2483"/>
        <v>35</v>
      </c>
      <c r="E12249" s="5">
        <f t="shared" si="2484"/>
        <v>9007.0660478574246</v>
      </c>
      <c r="F12249" s="5">
        <f t="shared" si="2485"/>
        <v>776.02531320030937</v>
      </c>
      <c r="G12249" s="5">
        <f t="shared" si="2486"/>
        <v>0</v>
      </c>
      <c r="H12249" s="5">
        <f t="shared" si="2487"/>
        <v>9783.0913610577336</v>
      </c>
      <c r="I12249" s="5">
        <f t="shared" si="2488"/>
        <v>720</v>
      </c>
      <c r="J12249" s="5">
        <f t="shared" si="2489"/>
        <v>9063.0913610577336</v>
      </c>
      <c r="K12249" s="2">
        <f t="shared" si="2490"/>
        <v>182345.33612947454</v>
      </c>
      <c r="L12249" s="2">
        <f t="shared" si="2491"/>
        <v>193998</v>
      </c>
      <c r="M12249" s="2">
        <f t="shared" si="2492"/>
        <v>23320</v>
      </c>
      <c r="N12249" s="6">
        <f t="shared" si="2493"/>
        <v>0</v>
      </c>
      <c r="O12249" s="2">
        <f t="shared" si="2494"/>
        <v>-31667.336129474541</v>
      </c>
      <c r="P12249" s="2" t="str">
        <f t="shared" si="2495"/>
        <v/>
      </c>
    </row>
    <row r="12250" spans="1:16">
      <c r="A12250" s="6">
        <v>18</v>
      </c>
      <c r="B12250" s="6">
        <v>17</v>
      </c>
      <c r="C12250" s="6">
        <v>1</v>
      </c>
      <c r="D12250" s="6">
        <f t="shared" si="2483"/>
        <v>36</v>
      </c>
      <c r="E12250" s="5">
        <f t="shared" si="2484"/>
        <v>9007.0660478574246</v>
      </c>
      <c r="F12250" s="5">
        <f t="shared" si="2485"/>
        <v>776.02531320030937</v>
      </c>
      <c r="G12250" s="5">
        <f t="shared" si="2486"/>
        <v>45.5625</v>
      </c>
      <c r="H12250" s="5">
        <f t="shared" si="2487"/>
        <v>9828.6538610577336</v>
      </c>
      <c r="I12250" s="5">
        <f t="shared" si="2488"/>
        <v>720</v>
      </c>
      <c r="J12250" s="5">
        <f t="shared" si="2489"/>
        <v>9108.6538610577336</v>
      </c>
      <c r="K12250" s="2">
        <f t="shared" si="2490"/>
        <v>183136.35175447454</v>
      </c>
      <c r="L12250" s="2">
        <f t="shared" si="2491"/>
        <v>196698</v>
      </c>
      <c r="M12250" s="2">
        <f t="shared" si="2492"/>
        <v>24200</v>
      </c>
      <c r="N12250" s="6">
        <f t="shared" si="2493"/>
        <v>0</v>
      </c>
      <c r="O12250" s="2">
        <f t="shared" si="2494"/>
        <v>-30638.351754474541</v>
      </c>
      <c r="P12250" s="2" t="str">
        <f t="shared" si="2495"/>
        <v/>
      </c>
    </row>
    <row r="12251" spans="1:16">
      <c r="A12251" s="6">
        <v>18</v>
      </c>
      <c r="B12251" s="6">
        <v>17</v>
      </c>
      <c r="C12251" s="6">
        <v>2</v>
      </c>
      <c r="D12251" s="6">
        <f t="shared" si="2483"/>
        <v>37</v>
      </c>
      <c r="E12251" s="5">
        <f t="shared" si="2484"/>
        <v>9007.0660478574246</v>
      </c>
      <c r="F12251" s="5">
        <f t="shared" si="2485"/>
        <v>776.02531320030937</v>
      </c>
      <c r="G12251" s="5">
        <f t="shared" si="2486"/>
        <v>92.264062499999994</v>
      </c>
      <c r="H12251" s="5">
        <f t="shared" si="2487"/>
        <v>9875.355423557734</v>
      </c>
      <c r="I12251" s="5">
        <f t="shared" si="2488"/>
        <v>720</v>
      </c>
      <c r="J12251" s="5">
        <f t="shared" si="2489"/>
        <v>9155.355423557734</v>
      </c>
      <c r="K12251" s="2">
        <f t="shared" si="2490"/>
        <v>183947.14277009954</v>
      </c>
      <c r="L12251" s="2">
        <f t="shared" si="2491"/>
        <v>199398</v>
      </c>
      <c r="M12251" s="2">
        <f t="shared" si="2492"/>
        <v>25080</v>
      </c>
      <c r="N12251" s="6">
        <f t="shared" si="2493"/>
        <v>0</v>
      </c>
      <c r="O12251" s="2">
        <f t="shared" si="2494"/>
        <v>-29629.142770099541</v>
      </c>
      <c r="P12251" s="2" t="str">
        <f t="shared" si="2495"/>
        <v/>
      </c>
    </row>
    <row r="12252" spans="1:16">
      <c r="A12252" s="6">
        <v>18</v>
      </c>
      <c r="B12252" s="6">
        <v>17</v>
      </c>
      <c r="C12252" s="6">
        <v>3</v>
      </c>
      <c r="D12252" s="6">
        <f t="shared" si="2483"/>
        <v>38</v>
      </c>
      <c r="E12252" s="5">
        <f t="shared" si="2484"/>
        <v>9007.0660478574246</v>
      </c>
      <c r="F12252" s="5">
        <f t="shared" si="2485"/>
        <v>776.02531320030937</v>
      </c>
      <c r="G12252" s="5">
        <f t="shared" si="2486"/>
        <v>140.12604492187498</v>
      </c>
      <c r="H12252" s="5">
        <f t="shared" si="2487"/>
        <v>9923.2174059796089</v>
      </c>
      <c r="I12252" s="5">
        <f t="shared" si="2488"/>
        <v>720</v>
      </c>
      <c r="J12252" s="5">
        <f t="shared" si="2489"/>
        <v>9203.2174059796089</v>
      </c>
      <c r="K12252" s="2">
        <f t="shared" si="2490"/>
        <v>184778.07996492376</v>
      </c>
      <c r="L12252" s="2">
        <f t="shared" si="2491"/>
        <v>202098</v>
      </c>
      <c r="M12252" s="2">
        <f t="shared" si="2492"/>
        <v>25960</v>
      </c>
      <c r="N12252" s="6">
        <f t="shared" si="2493"/>
        <v>0</v>
      </c>
      <c r="O12252" s="2">
        <f t="shared" si="2494"/>
        <v>-28640.07996492376</v>
      </c>
      <c r="P12252" s="2" t="str">
        <f t="shared" si="2495"/>
        <v/>
      </c>
    </row>
    <row r="12253" spans="1:16">
      <c r="A12253" s="6">
        <v>18</v>
      </c>
      <c r="B12253" s="6">
        <v>17</v>
      </c>
      <c r="C12253" s="6">
        <v>4</v>
      </c>
      <c r="D12253" s="6">
        <f t="shared" si="2483"/>
        <v>39</v>
      </c>
      <c r="E12253" s="5">
        <f t="shared" si="2484"/>
        <v>9007.0660478574246</v>
      </c>
      <c r="F12253" s="5">
        <f t="shared" si="2485"/>
        <v>776.02531320030937</v>
      </c>
      <c r="G12253" s="5">
        <f t="shared" si="2486"/>
        <v>189.17016064453125</v>
      </c>
      <c r="H12253" s="5">
        <f t="shared" si="2487"/>
        <v>9972.2615217022649</v>
      </c>
      <c r="I12253" s="5">
        <f t="shared" si="2488"/>
        <v>720</v>
      </c>
      <c r="J12253" s="5">
        <f t="shared" si="2489"/>
        <v>9252.2615217022649</v>
      </c>
      <c r="K12253" s="2">
        <f t="shared" si="2490"/>
        <v>185629.54030733099</v>
      </c>
      <c r="L12253" s="2">
        <f t="shared" si="2491"/>
        <v>204798</v>
      </c>
      <c r="M12253" s="2">
        <f t="shared" si="2492"/>
        <v>26840</v>
      </c>
      <c r="N12253" s="6">
        <f t="shared" si="2493"/>
        <v>0</v>
      </c>
      <c r="O12253" s="2">
        <f t="shared" si="2494"/>
        <v>-27671.540307330986</v>
      </c>
      <c r="P12253" s="2" t="str">
        <f t="shared" si="2495"/>
        <v/>
      </c>
    </row>
    <row r="12254" spans="1:16">
      <c r="A12254" s="6">
        <v>18</v>
      </c>
      <c r="B12254" s="6">
        <v>17</v>
      </c>
      <c r="C12254" s="6">
        <v>5</v>
      </c>
      <c r="D12254" s="6">
        <f t="shared" si="2483"/>
        <v>40</v>
      </c>
      <c r="E12254" s="5">
        <f t="shared" si="2484"/>
        <v>9007.0660478574246</v>
      </c>
      <c r="F12254" s="5">
        <f t="shared" si="2485"/>
        <v>776.02531320030937</v>
      </c>
      <c r="G12254" s="5">
        <f t="shared" si="2486"/>
        <v>239.41848456573481</v>
      </c>
      <c r="H12254" s="5">
        <f t="shared" si="2487"/>
        <v>10022.509845623468</v>
      </c>
      <c r="I12254" s="5">
        <f t="shared" si="2488"/>
        <v>720</v>
      </c>
      <c r="J12254" s="5">
        <f t="shared" si="2489"/>
        <v>9302.5098456234682</v>
      </c>
      <c r="K12254" s="2">
        <f t="shared" si="2490"/>
        <v>186501.9070420741</v>
      </c>
      <c r="L12254" s="2">
        <f t="shared" si="2491"/>
        <v>207498</v>
      </c>
      <c r="M12254" s="2">
        <f t="shared" si="2492"/>
        <v>27720</v>
      </c>
      <c r="N12254" s="6">
        <f t="shared" si="2493"/>
        <v>0</v>
      </c>
      <c r="O12254" s="2">
        <f t="shared" si="2494"/>
        <v>-26723.907042074105</v>
      </c>
      <c r="P12254" s="2" t="str">
        <f t="shared" si="2495"/>
        <v/>
      </c>
    </row>
    <row r="12255" spans="1:16">
      <c r="A12255" s="6">
        <v>18</v>
      </c>
      <c r="B12255" s="6">
        <v>17</v>
      </c>
      <c r="C12255" s="6">
        <v>6</v>
      </c>
      <c r="D12255" s="6">
        <f t="shared" si="2483"/>
        <v>41</v>
      </c>
      <c r="E12255" s="5">
        <f t="shared" si="2484"/>
        <v>9007.0660478574246</v>
      </c>
      <c r="F12255" s="5">
        <f t="shared" si="2485"/>
        <v>776.02531320030937</v>
      </c>
      <c r="G12255" s="5">
        <f t="shared" si="2486"/>
        <v>290.89345874736784</v>
      </c>
      <c r="H12255" s="5">
        <f t="shared" si="2487"/>
        <v>10073.984819805102</v>
      </c>
      <c r="I12255" s="5">
        <f t="shared" si="2488"/>
        <v>720</v>
      </c>
      <c r="J12255" s="5">
        <f t="shared" si="2489"/>
        <v>9353.9848198051022</v>
      </c>
      <c r="K12255" s="2">
        <f t="shared" si="2490"/>
        <v>187395.56978828303</v>
      </c>
      <c r="L12255" s="2">
        <f t="shared" si="2491"/>
        <v>210198</v>
      </c>
      <c r="M12255" s="2">
        <f t="shared" si="2492"/>
        <v>28600</v>
      </c>
      <c r="N12255" s="6">
        <f t="shared" si="2493"/>
        <v>0</v>
      </c>
      <c r="O12255" s="2">
        <f t="shared" si="2494"/>
        <v>-25797.569788283028</v>
      </c>
      <c r="P12255" s="2" t="str">
        <f t="shared" si="2495"/>
        <v/>
      </c>
    </row>
    <row r="12256" spans="1:16">
      <c r="A12256" s="6">
        <v>18</v>
      </c>
      <c r="B12256" s="6">
        <v>17</v>
      </c>
      <c r="C12256" s="6">
        <v>7</v>
      </c>
      <c r="D12256" s="6">
        <f t="shared" si="2483"/>
        <v>42</v>
      </c>
      <c r="E12256" s="5">
        <f t="shared" si="2484"/>
        <v>9007.0660478574246</v>
      </c>
      <c r="F12256" s="5">
        <f t="shared" si="2485"/>
        <v>776.02531320030937</v>
      </c>
      <c r="G12256" s="5">
        <f t="shared" si="2486"/>
        <v>343.61789814532818</v>
      </c>
      <c r="H12256" s="5">
        <f t="shared" si="2487"/>
        <v>10126.709259203062</v>
      </c>
      <c r="I12256" s="5">
        <f t="shared" si="2488"/>
        <v>720</v>
      </c>
      <c r="J12256" s="5">
        <f t="shared" si="2489"/>
        <v>9406.7092592030622</v>
      </c>
      <c r="K12256" s="2">
        <f t="shared" si="2490"/>
        <v>188310.92463894206</v>
      </c>
      <c r="L12256" s="2">
        <f t="shared" si="2491"/>
        <v>212898</v>
      </c>
      <c r="M12256" s="2">
        <f t="shared" si="2492"/>
        <v>29480</v>
      </c>
      <c r="N12256" s="6">
        <f t="shared" si="2493"/>
        <v>0</v>
      </c>
      <c r="O12256" s="2">
        <f t="shared" si="2494"/>
        <v>-24892.924638942059</v>
      </c>
      <c r="P12256" s="2" t="str">
        <f t="shared" si="2495"/>
        <v/>
      </c>
    </row>
    <row r="12257" spans="1:16">
      <c r="A12257" s="6">
        <v>18</v>
      </c>
      <c r="B12257" s="6">
        <v>17</v>
      </c>
      <c r="C12257" s="6">
        <v>8</v>
      </c>
      <c r="D12257" s="6">
        <f t="shared" si="2483"/>
        <v>43</v>
      </c>
      <c r="E12257" s="5">
        <f t="shared" si="2484"/>
        <v>9007.0660478574246</v>
      </c>
      <c r="F12257" s="5">
        <f t="shared" si="2485"/>
        <v>776.02531320030937</v>
      </c>
      <c r="G12257" s="5">
        <f t="shared" si="2486"/>
        <v>397.61499642530839</v>
      </c>
      <c r="H12257" s="5">
        <f t="shared" si="2487"/>
        <v>10180.706357483043</v>
      </c>
      <c r="I12257" s="5">
        <f t="shared" si="2488"/>
        <v>720</v>
      </c>
      <c r="J12257" s="5">
        <f t="shared" si="2489"/>
        <v>9460.7063574830427</v>
      </c>
      <c r="K12257" s="2">
        <f t="shared" si="2490"/>
        <v>189248.37426185838</v>
      </c>
      <c r="L12257" s="2">
        <f t="shared" si="2491"/>
        <v>215598</v>
      </c>
      <c r="M12257" s="2">
        <f t="shared" si="2492"/>
        <v>30360</v>
      </c>
      <c r="N12257" s="6">
        <f t="shared" si="2493"/>
        <v>0</v>
      </c>
      <c r="O12257" s="2">
        <f t="shared" si="2494"/>
        <v>-24010.374261858378</v>
      </c>
      <c r="P12257" s="2" t="str">
        <f t="shared" si="2495"/>
        <v/>
      </c>
    </row>
    <row r="12258" spans="1:16">
      <c r="A12258" s="6">
        <v>18</v>
      </c>
      <c r="B12258" s="6">
        <v>17</v>
      </c>
      <c r="C12258" s="6">
        <v>9</v>
      </c>
      <c r="D12258" s="6">
        <f t="shared" si="2483"/>
        <v>44</v>
      </c>
      <c r="E12258" s="5">
        <f t="shared" si="2484"/>
        <v>9007.0660478574246</v>
      </c>
      <c r="F12258" s="5">
        <f t="shared" si="2485"/>
        <v>776.02531320030937</v>
      </c>
      <c r="G12258" s="5">
        <f t="shared" si="2486"/>
        <v>452.90833186570285</v>
      </c>
      <c r="H12258" s="5">
        <f t="shared" si="2487"/>
        <v>10235.999692923437</v>
      </c>
      <c r="I12258" s="5">
        <f t="shared" si="2488"/>
        <v>720</v>
      </c>
      <c r="J12258" s="5">
        <f t="shared" si="2489"/>
        <v>9515.9996929234367</v>
      </c>
      <c r="K12258" s="2">
        <f t="shared" si="2490"/>
        <v>190208.32800214298</v>
      </c>
      <c r="L12258" s="2">
        <f t="shared" si="2491"/>
        <v>218298</v>
      </c>
      <c r="M12258" s="2">
        <f t="shared" si="2492"/>
        <v>31240</v>
      </c>
      <c r="N12258" s="6">
        <f t="shared" si="2493"/>
        <v>0</v>
      </c>
      <c r="O12258" s="2">
        <f t="shared" si="2494"/>
        <v>-23150.328002142982</v>
      </c>
      <c r="P12258" s="2" t="str">
        <f t="shared" si="2495"/>
        <v/>
      </c>
    </row>
    <row r="12259" spans="1:16">
      <c r="A12259" s="6">
        <v>18</v>
      </c>
      <c r="B12259" s="6">
        <v>17</v>
      </c>
      <c r="C12259" s="6">
        <v>10</v>
      </c>
      <c r="D12259" s="6">
        <f t="shared" si="2483"/>
        <v>45</v>
      </c>
      <c r="E12259" s="5">
        <f t="shared" si="2484"/>
        <v>9007.0660478574246</v>
      </c>
      <c r="F12259" s="5">
        <f t="shared" si="2485"/>
        <v>776.02531320030937</v>
      </c>
      <c r="G12259" s="5">
        <f t="shared" si="2486"/>
        <v>509.52187334891573</v>
      </c>
      <c r="H12259" s="5">
        <f t="shared" si="2487"/>
        <v>10292.61323440665</v>
      </c>
      <c r="I12259" s="5">
        <f t="shared" si="2488"/>
        <v>720</v>
      </c>
      <c r="J12259" s="5">
        <f t="shared" si="2489"/>
        <v>9572.61323440665</v>
      </c>
      <c r="K12259" s="2">
        <f t="shared" si="2490"/>
        <v>191191.20198622657</v>
      </c>
      <c r="L12259" s="2">
        <f t="shared" si="2491"/>
        <v>220998</v>
      </c>
      <c r="M12259" s="2">
        <f t="shared" si="2492"/>
        <v>32120</v>
      </c>
      <c r="N12259" s="6">
        <f t="shared" si="2493"/>
        <v>0</v>
      </c>
      <c r="O12259" s="2">
        <f t="shared" si="2494"/>
        <v>-22313.201986226573</v>
      </c>
      <c r="P12259" s="2" t="str">
        <f t="shared" si="2495"/>
        <v/>
      </c>
    </row>
    <row r="12260" spans="1:16">
      <c r="A12260" s="6">
        <v>18</v>
      </c>
      <c r="B12260" s="6">
        <v>17</v>
      </c>
      <c r="C12260" s="6">
        <v>11</v>
      </c>
      <c r="D12260" s="6">
        <f t="shared" si="2483"/>
        <v>46</v>
      </c>
      <c r="E12260" s="5">
        <f t="shared" si="2484"/>
        <v>9007.0660478574246</v>
      </c>
      <c r="F12260" s="5">
        <f t="shared" si="2485"/>
        <v>776.02531320030937</v>
      </c>
      <c r="G12260" s="5">
        <f t="shared" si="2486"/>
        <v>567.47998644235474</v>
      </c>
      <c r="H12260" s="5">
        <f t="shared" si="2487"/>
        <v>10350.571347500088</v>
      </c>
      <c r="I12260" s="5">
        <f t="shared" si="2488"/>
        <v>720</v>
      </c>
      <c r="J12260" s="5">
        <f t="shared" si="2489"/>
        <v>9630.5713475000885</v>
      </c>
      <c r="K12260" s="2">
        <f t="shared" si="2490"/>
        <v>192197.41922743208</v>
      </c>
      <c r="L12260" s="2">
        <f t="shared" si="2491"/>
        <v>223698</v>
      </c>
      <c r="M12260" s="2">
        <f t="shared" si="2492"/>
        <v>33000</v>
      </c>
      <c r="N12260" s="6">
        <f t="shared" si="2493"/>
        <v>0</v>
      </c>
      <c r="O12260" s="2">
        <f t="shared" si="2494"/>
        <v>-21499.419227432081</v>
      </c>
      <c r="P12260" s="2" t="str">
        <f t="shared" si="2495"/>
        <v/>
      </c>
    </row>
    <row r="12261" spans="1:16">
      <c r="A12261" s="6">
        <v>18</v>
      </c>
      <c r="B12261" s="6">
        <v>17</v>
      </c>
      <c r="C12261" s="6">
        <v>12</v>
      </c>
      <c r="D12261" s="6">
        <f t="shared" si="2483"/>
        <v>47</v>
      </c>
      <c r="E12261" s="5">
        <f t="shared" si="2484"/>
        <v>9007.0660478574246</v>
      </c>
      <c r="F12261" s="5">
        <f t="shared" si="2485"/>
        <v>776.02531320030937</v>
      </c>
      <c r="G12261" s="5">
        <f t="shared" si="2486"/>
        <v>626.80743957041921</v>
      </c>
      <c r="H12261" s="5">
        <f t="shared" si="2487"/>
        <v>10409.898800628152</v>
      </c>
      <c r="I12261" s="5">
        <f t="shared" si="2488"/>
        <v>720</v>
      </c>
      <c r="J12261" s="5">
        <f t="shared" si="2489"/>
        <v>9689.8988006281525</v>
      </c>
      <c r="K12261" s="2">
        <f t="shared" si="2490"/>
        <v>193227.40973312766</v>
      </c>
      <c r="L12261" s="2">
        <f t="shared" si="2491"/>
        <v>226398</v>
      </c>
      <c r="M12261" s="2">
        <f t="shared" si="2492"/>
        <v>33880</v>
      </c>
      <c r="N12261" s="6">
        <f t="shared" si="2493"/>
        <v>0</v>
      </c>
      <c r="O12261" s="2">
        <f t="shared" si="2494"/>
        <v>-20709.409733127657</v>
      </c>
      <c r="P12261" s="2" t="str">
        <f t="shared" si="2495"/>
        <v/>
      </c>
    </row>
    <row r="12262" spans="1:16">
      <c r="A12262" s="6">
        <v>18</v>
      </c>
      <c r="B12262" s="6">
        <v>17</v>
      </c>
      <c r="C12262" s="6">
        <v>13</v>
      </c>
      <c r="D12262" s="6">
        <f t="shared" si="2483"/>
        <v>48</v>
      </c>
      <c r="E12262" s="5">
        <f t="shared" si="2484"/>
        <v>9007.0660478574246</v>
      </c>
      <c r="F12262" s="5">
        <f t="shared" si="2485"/>
        <v>776.02531320030937</v>
      </c>
      <c r="G12262" s="5">
        <f t="shared" si="2486"/>
        <v>687.52941027880343</v>
      </c>
      <c r="H12262" s="5">
        <f t="shared" si="2487"/>
        <v>10470.620771336537</v>
      </c>
      <c r="I12262" s="5">
        <f t="shared" si="2488"/>
        <v>720</v>
      </c>
      <c r="J12262" s="5">
        <f t="shared" si="2489"/>
        <v>9750.6207713365366</v>
      </c>
      <c r="K12262" s="2">
        <f t="shared" si="2490"/>
        <v>194281.61061348152</v>
      </c>
      <c r="L12262" s="2">
        <f t="shared" si="2491"/>
        <v>229098</v>
      </c>
      <c r="M12262" s="2">
        <f t="shared" si="2492"/>
        <v>34760</v>
      </c>
      <c r="N12262" s="6">
        <f t="shared" si="2493"/>
        <v>0</v>
      </c>
      <c r="O12262" s="2">
        <f t="shared" si="2494"/>
        <v>-19943.61061348152</v>
      </c>
      <c r="P12262" s="2" t="str">
        <f t="shared" si="2495"/>
        <v/>
      </c>
    </row>
    <row r="12263" spans="1:16">
      <c r="A12263" s="6">
        <v>18</v>
      </c>
      <c r="B12263" s="6">
        <v>17</v>
      </c>
      <c r="C12263" s="6">
        <v>14</v>
      </c>
      <c r="D12263" s="6">
        <f t="shared" si="2483"/>
        <v>49</v>
      </c>
      <c r="E12263" s="5">
        <f t="shared" si="2484"/>
        <v>9007.0660478574246</v>
      </c>
      <c r="F12263" s="5">
        <f t="shared" si="2485"/>
        <v>776.02531320030937</v>
      </c>
      <c r="G12263" s="5">
        <f t="shared" si="2486"/>
        <v>749.67149159246469</v>
      </c>
      <c r="H12263" s="5">
        <f t="shared" si="2487"/>
        <v>10532.762852650198</v>
      </c>
      <c r="I12263" s="5">
        <f t="shared" si="2488"/>
        <v>720</v>
      </c>
      <c r="J12263" s="5">
        <f t="shared" si="2489"/>
        <v>9812.7628526501976</v>
      </c>
      <c r="K12263" s="2">
        <f t="shared" si="2490"/>
        <v>195360.46619184371</v>
      </c>
      <c r="L12263" s="2">
        <f t="shared" si="2491"/>
        <v>231798</v>
      </c>
      <c r="M12263" s="2">
        <f t="shared" si="2492"/>
        <v>35640</v>
      </c>
      <c r="N12263" s="6">
        <f t="shared" si="2493"/>
        <v>0</v>
      </c>
      <c r="O12263" s="2">
        <f t="shared" si="2494"/>
        <v>-19202.466191843705</v>
      </c>
      <c r="P12263" s="2" t="str">
        <f t="shared" si="2495"/>
        <v/>
      </c>
    </row>
    <row r="12264" spans="1:16">
      <c r="A12264" s="6">
        <v>18</v>
      </c>
      <c r="B12264" s="6">
        <v>17</v>
      </c>
      <c r="C12264" s="6">
        <v>15</v>
      </c>
      <c r="D12264" s="6">
        <f t="shared" si="2483"/>
        <v>50</v>
      </c>
      <c r="E12264" s="5">
        <f t="shared" si="2484"/>
        <v>9007.0660478574246</v>
      </c>
      <c r="F12264" s="5">
        <f t="shared" si="2485"/>
        <v>776.02531320030937</v>
      </c>
      <c r="G12264" s="5">
        <f t="shared" si="2486"/>
        <v>813.25969846861108</v>
      </c>
      <c r="H12264" s="5">
        <f t="shared" si="2487"/>
        <v>10596.351059526345</v>
      </c>
      <c r="I12264" s="5">
        <f t="shared" si="2488"/>
        <v>720</v>
      </c>
      <c r="J12264" s="5">
        <f t="shared" si="2489"/>
        <v>9876.3510595263451</v>
      </c>
      <c r="K12264" s="2">
        <f t="shared" si="2490"/>
        <v>196464.42811677683</v>
      </c>
      <c r="L12264" s="2">
        <f t="shared" si="2491"/>
        <v>234498</v>
      </c>
      <c r="M12264" s="2">
        <f t="shared" si="2492"/>
        <v>36520</v>
      </c>
      <c r="N12264" s="6">
        <f t="shared" si="2493"/>
        <v>0</v>
      </c>
      <c r="O12264" s="2">
        <f t="shared" si="2494"/>
        <v>-18486.428116776835</v>
      </c>
      <c r="P12264" s="2" t="str">
        <f t="shared" si="2495"/>
        <v/>
      </c>
    </row>
    <row r="12265" spans="1:16">
      <c r="A12265" s="6">
        <v>18</v>
      </c>
      <c r="B12265" s="6">
        <v>17</v>
      </c>
      <c r="C12265" s="6">
        <v>16</v>
      </c>
      <c r="D12265" s="6">
        <f t="shared" si="2483"/>
        <v>51</v>
      </c>
      <c r="E12265" s="5">
        <f t="shared" si="2484"/>
        <v>9007.0660478574246</v>
      </c>
      <c r="F12265" s="5">
        <f t="shared" si="2485"/>
        <v>776.02531320030937</v>
      </c>
      <c r="G12265" s="5">
        <f t="shared" si="2486"/>
        <v>878.32047434610013</v>
      </c>
      <c r="H12265" s="5">
        <f t="shared" si="2487"/>
        <v>10661.411835403833</v>
      </c>
      <c r="I12265" s="5">
        <f t="shared" si="2488"/>
        <v>720</v>
      </c>
      <c r="J12265" s="5">
        <f t="shared" si="2489"/>
        <v>9941.4118354038328</v>
      </c>
      <c r="K12265" s="2">
        <f t="shared" si="2490"/>
        <v>197593.95547576097</v>
      </c>
      <c r="L12265" s="2">
        <f t="shared" si="2491"/>
        <v>237198</v>
      </c>
      <c r="M12265" s="2">
        <f t="shared" si="2492"/>
        <v>37400</v>
      </c>
      <c r="N12265" s="6">
        <f t="shared" si="2493"/>
        <v>0</v>
      </c>
      <c r="O12265" s="2">
        <f t="shared" si="2494"/>
        <v>-17795.955475760973</v>
      </c>
      <c r="P12265" s="2" t="str">
        <f t="shared" si="2495"/>
        <v/>
      </c>
    </row>
    <row r="12266" spans="1:16">
      <c r="A12266" s="6">
        <v>18</v>
      </c>
      <c r="B12266" s="6">
        <v>17</v>
      </c>
      <c r="C12266" s="6">
        <v>17</v>
      </c>
      <c r="D12266" s="6">
        <f t="shared" si="2483"/>
        <v>52</v>
      </c>
      <c r="E12266" s="5">
        <f t="shared" si="2484"/>
        <v>9007.0660478574246</v>
      </c>
      <c r="F12266" s="5">
        <f t="shared" si="2485"/>
        <v>776.02531320030937</v>
      </c>
      <c r="G12266" s="5">
        <f t="shared" si="2486"/>
        <v>944.88069779264049</v>
      </c>
      <c r="H12266" s="5">
        <f t="shared" si="2487"/>
        <v>10727.972058850373</v>
      </c>
      <c r="I12266" s="5">
        <f t="shared" si="2488"/>
        <v>720</v>
      </c>
      <c r="J12266" s="5">
        <f t="shared" si="2489"/>
        <v>10007.972058850373</v>
      </c>
      <c r="K12266" s="2">
        <f t="shared" si="2490"/>
        <v>198749.51491059674</v>
      </c>
      <c r="L12266" s="2">
        <f t="shared" si="2491"/>
        <v>239898</v>
      </c>
      <c r="M12266" s="2">
        <f t="shared" si="2492"/>
        <v>38280</v>
      </c>
      <c r="N12266" s="6">
        <f t="shared" si="2493"/>
        <v>0</v>
      </c>
      <c r="O12266" s="2">
        <f t="shared" si="2494"/>
        <v>-17131.514910596743</v>
      </c>
      <c r="P12266" s="2" t="str">
        <f t="shared" si="2495"/>
        <v/>
      </c>
    </row>
    <row r="12267" spans="1:16">
      <c r="A12267" s="6">
        <v>18</v>
      </c>
      <c r="B12267" s="6">
        <v>17</v>
      </c>
      <c r="C12267" s="6">
        <v>18</v>
      </c>
      <c r="D12267" s="6">
        <f t="shared" si="2483"/>
        <v>53</v>
      </c>
      <c r="E12267" s="5">
        <f t="shared" si="2484"/>
        <v>9007.0660478574246</v>
      </c>
      <c r="F12267" s="5">
        <f t="shared" si="2485"/>
        <v>776.02531320030937</v>
      </c>
      <c r="G12267" s="5">
        <f t="shared" si="2486"/>
        <v>1012.9676892512279</v>
      </c>
      <c r="H12267" s="5">
        <f t="shared" si="2487"/>
        <v>10796.059050308961</v>
      </c>
      <c r="I12267" s="5">
        <f t="shared" si="2488"/>
        <v>720</v>
      </c>
      <c r="J12267" s="5">
        <f t="shared" si="2489"/>
        <v>10076.059050308961</v>
      </c>
      <c r="K12267" s="2">
        <f t="shared" si="2490"/>
        <v>199931.58073453055</v>
      </c>
      <c r="L12267" s="2">
        <f t="shared" si="2491"/>
        <v>242598</v>
      </c>
      <c r="M12267" s="2">
        <f t="shared" si="2492"/>
        <v>39160</v>
      </c>
      <c r="N12267" s="6">
        <f t="shared" si="2493"/>
        <v>0</v>
      </c>
      <c r="O12267" s="2">
        <f t="shared" si="2494"/>
        <v>-16493.580734530551</v>
      </c>
      <c r="P12267" s="2" t="str">
        <f t="shared" si="2495"/>
        <v/>
      </c>
    </row>
    <row r="12268" spans="1:16">
      <c r="A12268" s="6">
        <v>18</v>
      </c>
      <c r="B12268" s="6">
        <v>17</v>
      </c>
      <c r="C12268" s="6">
        <v>19</v>
      </c>
      <c r="D12268" s="6">
        <f t="shared" si="2483"/>
        <v>54</v>
      </c>
      <c r="E12268" s="5">
        <f t="shared" si="2484"/>
        <v>9007.0660478574246</v>
      </c>
      <c r="F12268" s="5">
        <f t="shared" si="2485"/>
        <v>776.02531320030937</v>
      </c>
      <c r="G12268" s="5">
        <f t="shared" si="2486"/>
        <v>1082.6092178872495</v>
      </c>
      <c r="H12268" s="5">
        <f t="shared" si="2487"/>
        <v>10865.700578944983</v>
      </c>
      <c r="I12268" s="5">
        <f t="shared" si="2488"/>
        <v>720</v>
      </c>
      <c r="J12268" s="5">
        <f t="shared" si="2489"/>
        <v>10145.700578944983</v>
      </c>
      <c r="K12268" s="2">
        <f t="shared" si="2490"/>
        <v>201140.63505112816</v>
      </c>
      <c r="L12268" s="2">
        <f t="shared" si="2491"/>
        <v>245298</v>
      </c>
      <c r="M12268" s="2">
        <f t="shared" si="2492"/>
        <v>40040</v>
      </c>
      <c r="N12268" s="6">
        <f t="shared" si="2493"/>
        <v>0</v>
      </c>
      <c r="O12268" s="2">
        <f t="shared" si="2494"/>
        <v>-15882.635051128163</v>
      </c>
      <c r="P12268" s="2" t="str">
        <f t="shared" si="2495"/>
        <v/>
      </c>
    </row>
    <row r="12269" spans="1:16">
      <c r="A12269" s="6">
        <v>18</v>
      </c>
      <c r="B12269" s="6">
        <v>17</v>
      </c>
      <c r="C12269" s="6">
        <v>20</v>
      </c>
      <c r="D12269" s="6">
        <f t="shared" si="2483"/>
        <v>55</v>
      </c>
      <c r="E12269" s="5">
        <f t="shared" si="2484"/>
        <v>9007.0660478574246</v>
      </c>
      <c r="F12269" s="5">
        <f t="shared" si="2485"/>
        <v>776.02531320030937</v>
      </c>
      <c r="G12269" s="5">
        <f t="shared" si="2486"/>
        <v>1153.8335085377266</v>
      </c>
      <c r="H12269" s="5">
        <f t="shared" si="2487"/>
        <v>10936.924869595459</v>
      </c>
      <c r="I12269" s="5">
        <f t="shared" si="2488"/>
        <v>720</v>
      </c>
      <c r="J12269" s="5">
        <f t="shared" si="2489"/>
        <v>10216.924869595459</v>
      </c>
      <c r="K12269" s="2">
        <f t="shared" si="2490"/>
        <v>202377.16787492117</v>
      </c>
      <c r="L12269" s="2">
        <f t="shared" si="2491"/>
        <v>247998</v>
      </c>
      <c r="M12269" s="2">
        <f t="shared" si="2492"/>
        <v>40920</v>
      </c>
      <c r="N12269" s="6">
        <f t="shared" si="2493"/>
        <v>0</v>
      </c>
      <c r="O12269" s="2">
        <f t="shared" si="2494"/>
        <v>-15299.167874921171</v>
      </c>
      <c r="P12269" s="2" t="str">
        <f t="shared" si="2495"/>
        <v/>
      </c>
    </row>
    <row r="12270" spans="1:16">
      <c r="A12270" s="6">
        <v>18</v>
      </c>
      <c r="B12270" s="6">
        <v>17</v>
      </c>
      <c r="C12270" s="6">
        <v>21</v>
      </c>
      <c r="D12270" s="6">
        <f t="shared" si="2483"/>
        <v>56</v>
      </c>
      <c r="E12270" s="5">
        <f t="shared" si="2484"/>
        <v>9007.0660478574246</v>
      </c>
      <c r="F12270" s="5">
        <f t="shared" si="2485"/>
        <v>776.02531320030937</v>
      </c>
      <c r="G12270" s="5">
        <f t="shared" si="2486"/>
        <v>1226.6692487641703</v>
      </c>
      <c r="H12270" s="5">
        <f t="shared" si="2487"/>
        <v>11009.760609821904</v>
      </c>
      <c r="I12270" s="5">
        <f t="shared" si="2488"/>
        <v>720</v>
      </c>
      <c r="J12270" s="5">
        <f t="shared" si="2489"/>
        <v>10289.760609821904</v>
      </c>
      <c r="K12270" s="2">
        <f t="shared" si="2490"/>
        <v>203641.67725385248</v>
      </c>
      <c r="L12270" s="2">
        <f t="shared" si="2491"/>
        <v>250698</v>
      </c>
      <c r="M12270" s="2">
        <f t="shared" si="2492"/>
        <v>41800</v>
      </c>
      <c r="N12270" s="6">
        <f t="shared" si="2493"/>
        <v>0</v>
      </c>
      <c r="O12270" s="2">
        <f t="shared" si="2494"/>
        <v>-14743.677253852482</v>
      </c>
      <c r="P12270" s="2" t="str">
        <f t="shared" si="2495"/>
        <v/>
      </c>
    </row>
    <row r="12271" spans="1:16">
      <c r="A12271" s="6">
        <v>18</v>
      </c>
      <c r="B12271" s="6">
        <v>17</v>
      </c>
      <c r="C12271" s="6">
        <v>22</v>
      </c>
      <c r="D12271" s="6">
        <f t="shared" si="2483"/>
        <v>57</v>
      </c>
      <c r="E12271" s="5">
        <f t="shared" si="2484"/>
        <v>9007.0660478574246</v>
      </c>
      <c r="F12271" s="5">
        <f t="shared" si="2485"/>
        <v>776.02531320030937</v>
      </c>
      <c r="G12271" s="5">
        <f t="shared" si="2486"/>
        <v>1301.1455960105666</v>
      </c>
      <c r="H12271" s="5">
        <f t="shared" si="2487"/>
        <v>11084.2369570683</v>
      </c>
      <c r="I12271" s="5">
        <f t="shared" si="2488"/>
        <v>720</v>
      </c>
      <c r="J12271" s="5">
        <f t="shared" si="2489"/>
        <v>10364.2369570683</v>
      </c>
      <c r="K12271" s="2">
        <f t="shared" si="2490"/>
        <v>204934.66939354688</v>
      </c>
      <c r="L12271" s="2">
        <f t="shared" si="2491"/>
        <v>253398</v>
      </c>
      <c r="M12271" s="2">
        <f t="shared" si="2492"/>
        <v>42680</v>
      </c>
      <c r="N12271" s="6">
        <f t="shared" si="2493"/>
        <v>0</v>
      </c>
      <c r="O12271" s="2">
        <f t="shared" si="2494"/>
        <v>-14216.669393546879</v>
      </c>
      <c r="P12271" s="2" t="str">
        <f t="shared" si="2495"/>
        <v/>
      </c>
    </row>
    <row r="12272" spans="1:16">
      <c r="A12272" s="6">
        <v>18</v>
      </c>
      <c r="B12272" s="6">
        <v>17</v>
      </c>
      <c r="C12272" s="6">
        <v>23</v>
      </c>
      <c r="D12272" s="6">
        <f t="shared" si="2483"/>
        <v>58</v>
      </c>
      <c r="E12272" s="5">
        <f t="shared" si="2484"/>
        <v>9007.0660478574246</v>
      </c>
      <c r="F12272" s="5">
        <f t="shared" si="2485"/>
        <v>776.02531320030937</v>
      </c>
      <c r="G12272" s="5">
        <f t="shared" si="2486"/>
        <v>1377.292184868003</v>
      </c>
      <c r="H12272" s="5">
        <f t="shared" si="2487"/>
        <v>11160.383545925737</v>
      </c>
      <c r="I12272" s="5">
        <f t="shared" si="2488"/>
        <v>720</v>
      </c>
      <c r="J12272" s="5">
        <f t="shared" si="2489"/>
        <v>10440.383545925737</v>
      </c>
      <c r="K12272" s="2">
        <f t="shared" si="2490"/>
        <v>206256.65878343294</v>
      </c>
      <c r="L12272" s="2">
        <f t="shared" si="2491"/>
        <v>256098</v>
      </c>
      <c r="M12272" s="2">
        <f t="shared" si="2492"/>
        <v>43560</v>
      </c>
      <c r="N12272" s="6">
        <f t="shared" si="2493"/>
        <v>0</v>
      </c>
      <c r="O12272" s="2">
        <f t="shared" si="2494"/>
        <v>-13718.65878343294</v>
      </c>
      <c r="P12272" s="2" t="str">
        <f t="shared" si="2495"/>
        <v/>
      </c>
    </row>
    <row r="12273" spans="1:16">
      <c r="A12273" s="6">
        <v>18</v>
      </c>
      <c r="B12273" s="6">
        <v>17</v>
      </c>
      <c r="C12273" s="6">
        <v>24</v>
      </c>
      <c r="D12273" s="6">
        <f t="shared" si="2483"/>
        <v>59</v>
      </c>
      <c r="E12273" s="5">
        <f t="shared" si="2484"/>
        <v>9007.0660478574246</v>
      </c>
      <c r="F12273" s="5">
        <f t="shared" si="2485"/>
        <v>776.02531320030937</v>
      </c>
      <c r="G12273" s="5">
        <f t="shared" si="2486"/>
        <v>1455.1391344474989</v>
      </c>
      <c r="H12273" s="5">
        <f t="shared" si="2487"/>
        <v>11238.230495505233</v>
      </c>
      <c r="I12273" s="5">
        <f t="shared" si="2488"/>
        <v>720</v>
      </c>
      <c r="J12273" s="5">
        <f t="shared" si="2489"/>
        <v>10518.230495505233</v>
      </c>
      <c r="K12273" s="2">
        <f t="shared" si="2490"/>
        <v>207608.16832474363</v>
      </c>
      <c r="L12273" s="2">
        <f t="shared" si="2491"/>
        <v>258798</v>
      </c>
      <c r="M12273" s="2">
        <f t="shared" si="2492"/>
        <v>44440</v>
      </c>
      <c r="N12273" s="6">
        <f t="shared" si="2493"/>
        <v>0</v>
      </c>
      <c r="O12273" s="2">
        <f t="shared" si="2494"/>
        <v>-13250.16832474363</v>
      </c>
      <c r="P12273" s="2" t="str">
        <f t="shared" si="2495"/>
        <v/>
      </c>
    </row>
    <row r="12274" spans="1:16">
      <c r="A12274" s="6">
        <v>18</v>
      </c>
      <c r="B12274" s="6">
        <v>17</v>
      </c>
      <c r="C12274" s="6">
        <v>25</v>
      </c>
      <c r="D12274" s="6">
        <f t="shared" si="2483"/>
        <v>60</v>
      </c>
      <c r="E12274" s="5">
        <f t="shared" si="2484"/>
        <v>9007.0660478574246</v>
      </c>
      <c r="F12274" s="5">
        <f t="shared" si="2485"/>
        <v>776.02531320030937</v>
      </c>
      <c r="G12274" s="5">
        <f t="shared" si="2486"/>
        <v>1534.7170558625965</v>
      </c>
      <c r="H12274" s="5">
        <f t="shared" si="2487"/>
        <v>11317.80841692033</v>
      </c>
      <c r="I12274" s="5">
        <f t="shared" si="2488"/>
        <v>720</v>
      </c>
      <c r="J12274" s="5">
        <f t="shared" si="2489"/>
        <v>10597.80841692033</v>
      </c>
      <c r="K12274" s="2">
        <f t="shared" si="2490"/>
        <v>208989.72946042239</v>
      </c>
      <c r="L12274" s="2">
        <f t="shared" si="2491"/>
        <v>261498</v>
      </c>
      <c r="M12274" s="2">
        <f t="shared" si="2492"/>
        <v>45320</v>
      </c>
      <c r="N12274" s="6">
        <f t="shared" si="2493"/>
        <v>0</v>
      </c>
      <c r="O12274" s="2">
        <f t="shared" si="2494"/>
        <v>-12811.729460422386</v>
      </c>
      <c r="P12274" s="2" t="str">
        <f t="shared" si="2495"/>
        <v/>
      </c>
    </row>
    <row r="12275" spans="1:16">
      <c r="A12275" s="6">
        <v>18</v>
      </c>
      <c r="B12275" s="6">
        <v>17</v>
      </c>
      <c r="C12275" s="6">
        <v>26</v>
      </c>
      <c r="D12275" s="6">
        <f t="shared" si="2483"/>
        <v>61</v>
      </c>
      <c r="E12275" s="5">
        <f t="shared" si="2484"/>
        <v>9007.0660478574246</v>
      </c>
      <c r="F12275" s="5">
        <f t="shared" si="2485"/>
        <v>776.02531320030937</v>
      </c>
      <c r="G12275" s="5">
        <f t="shared" si="2486"/>
        <v>1616.0570598233144</v>
      </c>
      <c r="H12275" s="5">
        <f t="shared" si="2487"/>
        <v>11399.148420881047</v>
      </c>
      <c r="I12275" s="5">
        <f t="shared" si="2488"/>
        <v>720</v>
      </c>
      <c r="J12275" s="5">
        <f t="shared" si="2489"/>
        <v>10679.148420881047</v>
      </c>
      <c r="K12275" s="2">
        <f t="shared" si="2490"/>
        <v>210401.88230696262</v>
      </c>
      <c r="L12275" s="2">
        <f t="shared" si="2491"/>
        <v>264198</v>
      </c>
      <c r="M12275" s="2">
        <f t="shared" si="2492"/>
        <v>46200</v>
      </c>
      <c r="N12275" s="6">
        <f t="shared" si="2493"/>
        <v>0</v>
      </c>
      <c r="O12275" s="2">
        <f t="shared" si="2494"/>
        <v>-12403.882306962623</v>
      </c>
      <c r="P12275" s="2" t="str">
        <f t="shared" si="2495"/>
        <v/>
      </c>
    </row>
    <row r="12276" spans="1:16">
      <c r="A12276" s="6">
        <v>18</v>
      </c>
      <c r="B12276" s="6">
        <v>17</v>
      </c>
      <c r="C12276" s="6">
        <v>27</v>
      </c>
      <c r="D12276" s="6">
        <f t="shared" si="2483"/>
        <v>62</v>
      </c>
      <c r="E12276" s="5">
        <f t="shared" si="2484"/>
        <v>9007.0660478574246</v>
      </c>
      <c r="F12276" s="5">
        <f t="shared" si="2485"/>
        <v>776.02531320030937</v>
      </c>
      <c r="G12276" s="5">
        <f t="shared" si="2486"/>
        <v>1699.1907643430709</v>
      </c>
      <c r="H12276" s="5">
        <f t="shared" si="2487"/>
        <v>11482.282125400805</v>
      </c>
      <c r="I12276" s="5">
        <f t="shared" si="2488"/>
        <v>720</v>
      </c>
      <c r="J12276" s="5">
        <f t="shared" si="2489"/>
        <v>10762.282125400805</v>
      </c>
      <c r="K12276" s="2">
        <f t="shared" si="2490"/>
        <v>211845.17578820841</v>
      </c>
      <c r="L12276" s="2">
        <f t="shared" si="2491"/>
        <v>266898</v>
      </c>
      <c r="M12276" s="2">
        <f t="shared" si="2492"/>
        <v>47080</v>
      </c>
      <c r="N12276" s="6">
        <f t="shared" si="2493"/>
        <v>0</v>
      </c>
      <c r="O12276" s="2">
        <f t="shared" si="2494"/>
        <v>-12027.175788208406</v>
      </c>
      <c r="P12276" s="2" t="str">
        <f t="shared" si="2495"/>
        <v/>
      </c>
    </row>
    <row r="12277" spans="1:16">
      <c r="A12277" s="6">
        <v>18</v>
      </c>
      <c r="B12277" s="6">
        <v>17</v>
      </c>
      <c r="C12277" s="6">
        <v>28</v>
      </c>
      <c r="D12277" s="6">
        <f t="shared" si="2483"/>
        <v>63</v>
      </c>
      <c r="E12277" s="5">
        <f t="shared" si="2484"/>
        <v>9007.0660478574246</v>
      </c>
      <c r="F12277" s="5">
        <f t="shared" si="2485"/>
        <v>776.02531320030937</v>
      </c>
      <c r="G12277" s="5">
        <f t="shared" si="2486"/>
        <v>1784.1503025602246</v>
      </c>
      <c r="H12277" s="5">
        <f t="shared" si="2487"/>
        <v>11567.241663617959</v>
      </c>
      <c r="I12277" s="5">
        <f t="shared" si="2488"/>
        <v>720</v>
      </c>
      <c r="J12277" s="5">
        <f t="shared" si="2489"/>
        <v>10847.241663617959</v>
      </c>
      <c r="K12277" s="2">
        <f t="shared" si="2490"/>
        <v>213320.16777114512</v>
      </c>
      <c r="L12277" s="2">
        <f t="shared" si="2491"/>
        <v>269598</v>
      </c>
      <c r="M12277" s="2">
        <f t="shared" si="2492"/>
        <v>47960</v>
      </c>
      <c r="N12277" s="6">
        <f t="shared" si="2493"/>
        <v>0</v>
      </c>
      <c r="O12277" s="2">
        <f t="shared" si="2494"/>
        <v>-11682.167771145119</v>
      </c>
      <c r="P12277" s="2" t="str">
        <f t="shared" si="2495"/>
        <v/>
      </c>
    </row>
    <row r="12278" spans="1:16">
      <c r="A12278" s="6">
        <v>18</v>
      </c>
      <c r="B12278" s="6">
        <v>17</v>
      </c>
      <c r="C12278" s="6">
        <v>29</v>
      </c>
      <c r="D12278" s="6">
        <f t="shared" si="2483"/>
        <v>64</v>
      </c>
      <c r="E12278" s="5">
        <f t="shared" si="2484"/>
        <v>9007.0660478574246</v>
      </c>
      <c r="F12278" s="5">
        <f t="shared" si="2485"/>
        <v>776.02531320030937</v>
      </c>
      <c r="G12278" s="5">
        <f t="shared" si="2486"/>
        <v>1870.9683306758782</v>
      </c>
      <c r="H12278" s="5">
        <f t="shared" si="2487"/>
        <v>11654.059691733612</v>
      </c>
      <c r="I12278" s="5">
        <f t="shared" si="2488"/>
        <v>720</v>
      </c>
      <c r="J12278" s="5">
        <f t="shared" si="2489"/>
        <v>10934.059691733612</v>
      </c>
      <c r="K12278" s="2">
        <f t="shared" si="2490"/>
        <v>214827.42520370852</v>
      </c>
      <c r="L12278" s="2">
        <f t="shared" si="2491"/>
        <v>272298</v>
      </c>
      <c r="M12278" s="2">
        <f t="shared" si="2492"/>
        <v>48840</v>
      </c>
      <c r="N12278" s="6">
        <f t="shared" si="2493"/>
        <v>0</v>
      </c>
      <c r="O12278" s="2">
        <f t="shared" si="2494"/>
        <v>-11369.425203708524</v>
      </c>
      <c r="P12278" s="2" t="str">
        <f t="shared" si="2495"/>
        <v/>
      </c>
    </row>
    <row r="12279" spans="1:16">
      <c r="A12279" s="6">
        <v>18</v>
      </c>
      <c r="B12279" s="6">
        <v>17</v>
      </c>
      <c r="C12279" s="6">
        <v>30</v>
      </c>
      <c r="D12279" s="6">
        <f t="shared" si="2483"/>
        <v>65</v>
      </c>
      <c r="E12279" s="5">
        <f t="shared" si="2484"/>
        <v>9007.0660478574246</v>
      </c>
      <c r="F12279" s="5">
        <f t="shared" si="2485"/>
        <v>776.02531320030937</v>
      </c>
      <c r="G12279" s="5">
        <f t="shared" si="2486"/>
        <v>1959.6780360096488</v>
      </c>
      <c r="H12279" s="5">
        <f t="shared" si="2487"/>
        <v>11742.769397067383</v>
      </c>
      <c r="I12279" s="5">
        <f t="shared" si="2488"/>
        <v>720</v>
      </c>
      <c r="J12279" s="5">
        <f t="shared" si="2489"/>
        <v>11022.769397067383</v>
      </c>
      <c r="K12279" s="2">
        <f t="shared" si="2490"/>
        <v>216367.52425464205</v>
      </c>
      <c r="L12279" s="2">
        <f t="shared" si="2491"/>
        <v>274998</v>
      </c>
      <c r="M12279" s="2">
        <f t="shared" si="2492"/>
        <v>49720</v>
      </c>
      <c r="N12279" s="6">
        <f t="shared" si="2493"/>
        <v>0</v>
      </c>
      <c r="O12279" s="2">
        <f t="shared" si="2494"/>
        <v>-11089.524254642049</v>
      </c>
      <c r="P12279" s="2" t="str">
        <f t="shared" si="2495"/>
        <v/>
      </c>
    </row>
    <row r="12280" spans="1:16">
      <c r="A12280" s="6">
        <v>18</v>
      </c>
      <c r="B12280" s="6">
        <v>18</v>
      </c>
      <c r="C12280" s="6">
        <v>0</v>
      </c>
      <c r="D12280" s="6">
        <f t="shared" si="2483"/>
        <v>36</v>
      </c>
      <c r="E12280" s="5">
        <f t="shared" si="2484"/>
        <v>9007.0660478574246</v>
      </c>
      <c r="F12280" s="5">
        <f t="shared" si="2485"/>
        <v>842.2157075615122</v>
      </c>
      <c r="G12280" s="5">
        <f t="shared" si="2486"/>
        <v>0</v>
      </c>
      <c r="H12280" s="5">
        <f t="shared" si="2487"/>
        <v>9849.2817554189369</v>
      </c>
      <c r="I12280" s="5">
        <f t="shared" si="2488"/>
        <v>720</v>
      </c>
      <c r="J12280" s="5">
        <f t="shared" si="2489"/>
        <v>9129.2817554189369</v>
      </c>
      <c r="K12280" s="2">
        <f t="shared" si="2490"/>
        <v>183494.47492046765</v>
      </c>
      <c r="L12280" s="2">
        <f t="shared" si="2491"/>
        <v>196092</v>
      </c>
      <c r="M12280" s="2">
        <f t="shared" si="2492"/>
        <v>23760</v>
      </c>
      <c r="N12280" s="6">
        <f t="shared" si="2493"/>
        <v>0</v>
      </c>
      <c r="O12280" s="2">
        <f t="shared" si="2494"/>
        <v>-31162.474920467648</v>
      </c>
      <c r="P12280" s="2" t="str">
        <f t="shared" si="2495"/>
        <v/>
      </c>
    </row>
    <row r="12281" spans="1:16">
      <c r="A12281" s="6">
        <v>18</v>
      </c>
      <c r="B12281" s="6">
        <v>18</v>
      </c>
      <c r="C12281" s="6">
        <v>1</v>
      </c>
      <c r="D12281" s="6">
        <f t="shared" si="2483"/>
        <v>37</v>
      </c>
      <c r="E12281" s="5">
        <f t="shared" si="2484"/>
        <v>9007.0660478574246</v>
      </c>
      <c r="F12281" s="5">
        <f t="shared" si="2485"/>
        <v>842.2157075615122</v>
      </c>
      <c r="G12281" s="5">
        <f t="shared" si="2486"/>
        <v>45.5625</v>
      </c>
      <c r="H12281" s="5">
        <f t="shared" si="2487"/>
        <v>9894.8442554189369</v>
      </c>
      <c r="I12281" s="5">
        <f t="shared" si="2488"/>
        <v>720</v>
      </c>
      <c r="J12281" s="5">
        <f t="shared" si="2489"/>
        <v>9174.8442554189369</v>
      </c>
      <c r="K12281" s="2">
        <f t="shared" si="2490"/>
        <v>184285.49054546765</v>
      </c>
      <c r="L12281" s="2">
        <f t="shared" si="2491"/>
        <v>198792</v>
      </c>
      <c r="M12281" s="2">
        <f t="shared" si="2492"/>
        <v>24640</v>
      </c>
      <c r="N12281" s="6">
        <f t="shared" si="2493"/>
        <v>0</v>
      </c>
      <c r="O12281" s="2">
        <f t="shared" si="2494"/>
        <v>-30133.490545467648</v>
      </c>
      <c r="P12281" s="2" t="str">
        <f t="shared" si="2495"/>
        <v/>
      </c>
    </row>
    <row r="12282" spans="1:16">
      <c r="A12282" s="6">
        <v>18</v>
      </c>
      <c r="B12282" s="6">
        <v>18</v>
      </c>
      <c r="C12282" s="6">
        <v>2</v>
      </c>
      <c r="D12282" s="6">
        <f t="shared" si="2483"/>
        <v>38</v>
      </c>
      <c r="E12282" s="5">
        <f t="shared" si="2484"/>
        <v>9007.0660478574246</v>
      </c>
      <c r="F12282" s="5">
        <f t="shared" si="2485"/>
        <v>842.2157075615122</v>
      </c>
      <c r="G12282" s="5">
        <f t="shared" si="2486"/>
        <v>92.264062499999994</v>
      </c>
      <c r="H12282" s="5">
        <f t="shared" si="2487"/>
        <v>9941.5458179189372</v>
      </c>
      <c r="I12282" s="5">
        <f t="shared" si="2488"/>
        <v>720</v>
      </c>
      <c r="J12282" s="5">
        <f t="shared" si="2489"/>
        <v>9221.5458179189372</v>
      </c>
      <c r="K12282" s="2">
        <f t="shared" si="2490"/>
        <v>185096.28156109265</v>
      </c>
      <c r="L12282" s="2">
        <f t="shared" si="2491"/>
        <v>201492</v>
      </c>
      <c r="M12282" s="2">
        <f t="shared" si="2492"/>
        <v>25520</v>
      </c>
      <c r="N12282" s="6">
        <f t="shared" si="2493"/>
        <v>0</v>
      </c>
      <c r="O12282" s="2">
        <f t="shared" si="2494"/>
        <v>-29124.281561092648</v>
      </c>
      <c r="P12282" s="2" t="str">
        <f t="shared" si="2495"/>
        <v/>
      </c>
    </row>
    <row r="12283" spans="1:16">
      <c r="A12283" s="6">
        <v>18</v>
      </c>
      <c r="B12283" s="6">
        <v>18</v>
      </c>
      <c r="C12283" s="6">
        <v>3</v>
      </c>
      <c r="D12283" s="6">
        <f t="shared" si="2483"/>
        <v>39</v>
      </c>
      <c r="E12283" s="5">
        <f t="shared" si="2484"/>
        <v>9007.0660478574246</v>
      </c>
      <c r="F12283" s="5">
        <f t="shared" si="2485"/>
        <v>842.2157075615122</v>
      </c>
      <c r="G12283" s="5">
        <f t="shared" si="2486"/>
        <v>140.12604492187498</v>
      </c>
      <c r="H12283" s="5">
        <f t="shared" si="2487"/>
        <v>9989.4078003408122</v>
      </c>
      <c r="I12283" s="5">
        <f t="shared" si="2488"/>
        <v>720</v>
      </c>
      <c r="J12283" s="5">
        <f t="shared" si="2489"/>
        <v>9269.4078003408122</v>
      </c>
      <c r="K12283" s="2">
        <f t="shared" si="2490"/>
        <v>185927.21875591687</v>
      </c>
      <c r="L12283" s="2">
        <f t="shared" si="2491"/>
        <v>204192</v>
      </c>
      <c r="M12283" s="2">
        <f t="shared" si="2492"/>
        <v>26400</v>
      </c>
      <c r="N12283" s="6">
        <f t="shared" si="2493"/>
        <v>0</v>
      </c>
      <c r="O12283" s="2">
        <f t="shared" si="2494"/>
        <v>-28135.218755916867</v>
      </c>
      <c r="P12283" s="2" t="str">
        <f t="shared" si="2495"/>
        <v/>
      </c>
    </row>
    <row r="12284" spans="1:16">
      <c r="A12284" s="6">
        <v>18</v>
      </c>
      <c r="B12284" s="6">
        <v>18</v>
      </c>
      <c r="C12284" s="6">
        <v>4</v>
      </c>
      <c r="D12284" s="6">
        <f t="shared" si="2483"/>
        <v>40</v>
      </c>
      <c r="E12284" s="5">
        <f t="shared" si="2484"/>
        <v>9007.0660478574246</v>
      </c>
      <c r="F12284" s="5">
        <f t="shared" si="2485"/>
        <v>842.2157075615122</v>
      </c>
      <c r="G12284" s="5">
        <f t="shared" si="2486"/>
        <v>189.17016064453125</v>
      </c>
      <c r="H12284" s="5">
        <f t="shared" si="2487"/>
        <v>10038.451916063468</v>
      </c>
      <c r="I12284" s="5">
        <f t="shared" si="2488"/>
        <v>720</v>
      </c>
      <c r="J12284" s="5">
        <f t="shared" si="2489"/>
        <v>9318.4519160634682</v>
      </c>
      <c r="K12284" s="2">
        <f t="shared" si="2490"/>
        <v>186778.67909832409</v>
      </c>
      <c r="L12284" s="2">
        <f t="shared" si="2491"/>
        <v>206892</v>
      </c>
      <c r="M12284" s="2">
        <f t="shared" si="2492"/>
        <v>27280</v>
      </c>
      <c r="N12284" s="6">
        <f t="shared" si="2493"/>
        <v>0</v>
      </c>
      <c r="O12284" s="2">
        <f t="shared" si="2494"/>
        <v>-27166.679098324094</v>
      </c>
      <c r="P12284" s="2" t="str">
        <f t="shared" si="2495"/>
        <v/>
      </c>
    </row>
    <row r="12285" spans="1:16">
      <c r="A12285" s="6">
        <v>18</v>
      </c>
      <c r="B12285" s="6">
        <v>18</v>
      </c>
      <c r="C12285" s="6">
        <v>5</v>
      </c>
      <c r="D12285" s="6">
        <f t="shared" si="2483"/>
        <v>41</v>
      </c>
      <c r="E12285" s="5">
        <f t="shared" si="2484"/>
        <v>9007.0660478574246</v>
      </c>
      <c r="F12285" s="5">
        <f t="shared" si="2485"/>
        <v>842.2157075615122</v>
      </c>
      <c r="G12285" s="5">
        <f t="shared" si="2486"/>
        <v>239.41848456573481</v>
      </c>
      <c r="H12285" s="5">
        <f t="shared" si="2487"/>
        <v>10088.700239984671</v>
      </c>
      <c r="I12285" s="5">
        <f t="shared" si="2488"/>
        <v>720</v>
      </c>
      <c r="J12285" s="5">
        <f t="shared" si="2489"/>
        <v>9368.7002399846715</v>
      </c>
      <c r="K12285" s="2">
        <f t="shared" si="2490"/>
        <v>187651.04583306721</v>
      </c>
      <c r="L12285" s="2">
        <f t="shared" si="2491"/>
        <v>209592</v>
      </c>
      <c r="M12285" s="2">
        <f t="shared" si="2492"/>
        <v>28160</v>
      </c>
      <c r="N12285" s="6">
        <f t="shared" si="2493"/>
        <v>0</v>
      </c>
      <c r="O12285" s="2">
        <f t="shared" si="2494"/>
        <v>-26219.045833067212</v>
      </c>
      <c r="P12285" s="2" t="str">
        <f t="shared" si="2495"/>
        <v/>
      </c>
    </row>
    <row r="12286" spans="1:16">
      <c r="A12286" s="6">
        <v>18</v>
      </c>
      <c r="B12286" s="6">
        <v>18</v>
      </c>
      <c r="C12286" s="6">
        <v>6</v>
      </c>
      <c r="D12286" s="6">
        <f t="shared" si="2483"/>
        <v>42</v>
      </c>
      <c r="E12286" s="5">
        <f t="shared" si="2484"/>
        <v>9007.0660478574246</v>
      </c>
      <c r="F12286" s="5">
        <f t="shared" si="2485"/>
        <v>842.2157075615122</v>
      </c>
      <c r="G12286" s="5">
        <f t="shared" si="2486"/>
        <v>290.89345874736784</v>
      </c>
      <c r="H12286" s="5">
        <f t="shared" si="2487"/>
        <v>10140.175214166306</v>
      </c>
      <c r="I12286" s="5">
        <f t="shared" si="2488"/>
        <v>720</v>
      </c>
      <c r="J12286" s="5">
        <f t="shared" si="2489"/>
        <v>9420.1752141663055</v>
      </c>
      <c r="K12286" s="2">
        <f t="shared" si="2490"/>
        <v>188544.70857927614</v>
      </c>
      <c r="L12286" s="2">
        <f t="shared" si="2491"/>
        <v>212292</v>
      </c>
      <c r="M12286" s="2">
        <f t="shared" si="2492"/>
        <v>29040</v>
      </c>
      <c r="N12286" s="6">
        <f t="shared" si="2493"/>
        <v>0</v>
      </c>
      <c r="O12286" s="2">
        <f t="shared" si="2494"/>
        <v>-25292.708579276135</v>
      </c>
      <c r="P12286" s="2" t="str">
        <f t="shared" si="2495"/>
        <v/>
      </c>
    </row>
    <row r="12287" spans="1:16">
      <c r="A12287" s="6">
        <v>18</v>
      </c>
      <c r="B12287" s="6">
        <v>18</v>
      </c>
      <c r="C12287" s="6">
        <v>7</v>
      </c>
      <c r="D12287" s="6">
        <f t="shared" si="2483"/>
        <v>43</v>
      </c>
      <c r="E12287" s="5">
        <f t="shared" si="2484"/>
        <v>9007.0660478574246</v>
      </c>
      <c r="F12287" s="5">
        <f t="shared" si="2485"/>
        <v>842.2157075615122</v>
      </c>
      <c r="G12287" s="5">
        <f t="shared" si="2486"/>
        <v>343.61789814532818</v>
      </c>
      <c r="H12287" s="5">
        <f t="shared" si="2487"/>
        <v>10192.899653564265</v>
      </c>
      <c r="I12287" s="5">
        <f t="shared" si="2488"/>
        <v>720</v>
      </c>
      <c r="J12287" s="5">
        <f t="shared" si="2489"/>
        <v>9472.8996535642655</v>
      </c>
      <c r="K12287" s="2">
        <f t="shared" si="2490"/>
        <v>189460.06342993517</v>
      </c>
      <c r="L12287" s="2">
        <f t="shared" si="2491"/>
        <v>214992</v>
      </c>
      <c r="M12287" s="2">
        <f t="shared" si="2492"/>
        <v>29920</v>
      </c>
      <c r="N12287" s="6">
        <f t="shared" si="2493"/>
        <v>0</v>
      </c>
      <c r="O12287" s="2">
        <f t="shared" si="2494"/>
        <v>-24388.063429935166</v>
      </c>
      <c r="P12287" s="2" t="str">
        <f t="shared" si="2495"/>
        <v/>
      </c>
    </row>
    <row r="12288" spans="1:16">
      <c r="A12288" s="6">
        <v>18</v>
      </c>
      <c r="B12288" s="6">
        <v>18</v>
      </c>
      <c r="C12288" s="6">
        <v>8</v>
      </c>
      <c r="D12288" s="6">
        <f t="shared" si="2483"/>
        <v>44</v>
      </c>
      <c r="E12288" s="5">
        <f t="shared" si="2484"/>
        <v>9007.0660478574246</v>
      </c>
      <c r="F12288" s="5">
        <f t="shared" si="2485"/>
        <v>842.2157075615122</v>
      </c>
      <c r="G12288" s="5">
        <f t="shared" si="2486"/>
        <v>397.61499642530839</v>
      </c>
      <c r="H12288" s="5">
        <f t="shared" si="2487"/>
        <v>10246.896751844246</v>
      </c>
      <c r="I12288" s="5">
        <f t="shared" si="2488"/>
        <v>720</v>
      </c>
      <c r="J12288" s="5">
        <f t="shared" si="2489"/>
        <v>9526.896751844246</v>
      </c>
      <c r="K12288" s="2">
        <f t="shared" si="2490"/>
        <v>190397.51305285149</v>
      </c>
      <c r="L12288" s="2">
        <f t="shared" si="2491"/>
        <v>217692</v>
      </c>
      <c r="M12288" s="2">
        <f t="shared" si="2492"/>
        <v>30800</v>
      </c>
      <c r="N12288" s="6">
        <f t="shared" si="2493"/>
        <v>0</v>
      </c>
      <c r="O12288" s="2">
        <f t="shared" si="2494"/>
        <v>-23505.513052851486</v>
      </c>
      <c r="P12288" s="2" t="str">
        <f t="shared" si="2495"/>
        <v/>
      </c>
    </row>
    <row r="12289" spans="1:16">
      <c r="A12289" s="6">
        <v>18</v>
      </c>
      <c r="B12289" s="6">
        <v>18</v>
      </c>
      <c r="C12289" s="6">
        <v>9</v>
      </c>
      <c r="D12289" s="6">
        <f t="shared" si="2483"/>
        <v>45</v>
      </c>
      <c r="E12289" s="5">
        <f t="shared" si="2484"/>
        <v>9007.0660478574246</v>
      </c>
      <c r="F12289" s="5">
        <f t="shared" si="2485"/>
        <v>842.2157075615122</v>
      </c>
      <c r="G12289" s="5">
        <f t="shared" si="2486"/>
        <v>452.90833186570285</v>
      </c>
      <c r="H12289" s="5">
        <f t="shared" si="2487"/>
        <v>10302.19008728464</v>
      </c>
      <c r="I12289" s="5">
        <f t="shared" si="2488"/>
        <v>720</v>
      </c>
      <c r="J12289" s="5">
        <f t="shared" si="2489"/>
        <v>9582.19008728464</v>
      </c>
      <c r="K12289" s="2">
        <f t="shared" si="2490"/>
        <v>191357.46679313612</v>
      </c>
      <c r="L12289" s="2">
        <f t="shared" si="2491"/>
        <v>220392</v>
      </c>
      <c r="M12289" s="2">
        <f t="shared" si="2492"/>
        <v>31680</v>
      </c>
      <c r="N12289" s="6">
        <f t="shared" si="2493"/>
        <v>0</v>
      </c>
      <c r="O12289" s="2">
        <f t="shared" si="2494"/>
        <v>-22645.466793136118</v>
      </c>
      <c r="P12289" s="2" t="str">
        <f t="shared" si="2495"/>
        <v/>
      </c>
    </row>
    <row r="12290" spans="1:16">
      <c r="A12290" s="6">
        <v>18</v>
      </c>
      <c r="B12290" s="6">
        <v>18</v>
      </c>
      <c r="C12290" s="6">
        <v>10</v>
      </c>
      <c r="D12290" s="6">
        <f t="shared" si="2483"/>
        <v>46</v>
      </c>
      <c r="E12290" s="5">
        <f t="shared" si="2484"/>
        <v>9007.0660478574246</v>
      </c>
      <c r="F12290" s="5">
        <f t="shared" si="2485"/>
        <v>842.2157075615122</v>
      </c>
      <c r="G12290" s="5">
        <f t="shared" si="2486"/>
        <v>509.52187334891573</v>
      </c>
      <c r="H12290" s="5">
        <f t="shared" si="2487"/>
        <v>10358.803628767853</v>
      </c>
      <c r="I12290" s="5">
        <f t="shared" si="2488"/>
        <v>720</v>
      </c>
      <c r="J12290" s="5">
        <f t="shared" si="2489"/>
        <v>9638.8036287678533</v>
      </c>
      <c r="K12290" s="2">
        <f t="shared" si="2490"/>
        <v>192340.34077721968</v>
      </c>
      <c r="L12290" s="2">
        <f t="shared" si="2491"/>
        <v>223092</v>
      </c>
      <c r="M12290" s="2">
        <f t="shared" si="2492"/>
        <v>32560</v>
      </c>
      <c r="N12290" s="6">
        <f t="shared" si="2493"/>
        <v>0</v>
      </c>
      <c r="O12290" s="2">
        <f t="shared" si="2494"/>
        <v>-21808.340777219681</v>
      </c>
      <c r="P12290" s="2" t="str">
        <f t="shared" si="2495"/>
        <v/>
      </c>
    </row>
    <row r="12291" spans="1:16">
      <c r="A12291" s="6">
        <v>18</v>
      </c>
      <c r="B12291" s="6">
        <v>18</v>
      </c>
      <c r="C12291" s="6">
        <v>11</v>
      </c>
      <c r="D12291" s="6">
        <f t="shared" si="2483"/>
        <v>47</v>
      </c>
      <c r="E12291" s="5">
        <f t="shared" si="2484"/>
        <v>9007.0660478574246</v>
      </c>
      <c r="F12291" s="5">
        <f t="shared" si="2485"/>
        <v>842.2157075615122</v>
      </c>
      <c r="G12291" s="5">
        <f t="shared" si="2486"/>
        <v>567.47998644235474</v>
      </c>
      <c r="H12291" s="5">
        <f t="shared" si="2487"/>
        <v>10416.761741861292</v>
      </c>
      <c r="I12291" s="5">
        <f t="shared" si="2488"/>
        <v>720</v>
      </c>
      <c r="J12291" s="5">
        <f t="shared" si="2489"/>
        <v>9696.7617418612917</v>
      </c>
      <c r="K12291" s="2">
        <f t="shared" si="2490"/>
        <v>193346.55801842519</v>
      </c>
      <c r="L12291" s="2">
        <f t="shared" si="2491"/>
        <v>225792</v>
      </c>
      <c r="M12291" s="2">
        <f t="shared" si="2492"/>
        <v>33440</v>
      </c>
      <c r="N12291" s="6">
        <f t="shared" si="2493"/>
        <v>0</v>
      </c>
      <c r="O12291" s="2">
        <f t="shared" si="2494"/>
        <v>-20994.558018425188</v>
      </c>
      <c r="P12291" s="2" t="str">
        <f t="shared" si="2495"/>
        <v/>
      </c>
    </row>
    <row r="12292" spans="1:16">
      <c r="A12292" s="6">
        <v>18</v>
      </c>
      <c r="B12292" s="6">
        <v>18</v>
      </c>
      <c r="C12292" s="6">
        <v>12</v>
      </c>
      <c r="D12292" s="6">
        <f t="shared" ref="D12292:D12355" si="2496">A12292+B12292+C12292</f>
        <v>48</v>
      </c>
      <c r="E12292" s="5">
        <f t="shared" ref="E12292:E12355" si="2497">IF(A12292=0,0,A12292*LABOR_HRS_WK_TOM*SEASON_WEEKS*(1+DIM_PCT_TOM)^A12292)</f>
        <v>9007.0660478574246</v>
      </c>
      <c r="F12292" s="5">
        <f t="shared" ref="F12292:F12355" si="2498">IF(B12292=0,0,B12292*LABOR_HRS_WK_CAR*SEASON_WEEKS*(1+DIM_PCT_CAR)^B12292)</f>
        <v>842.2157075615122</v>
      </c>
      <c r="G12292" s="5">
        <f t="shared" ref="G12292:G12355" si="2499">IF(C12292=0,0,C12292*LABOR_HRS_WK_MES*SEASON_WEEKS*(1+DIM_PCT_MES)^C12292)</f>
        <v>626.80743957041921</v>
      </c>
      <c r="H12292" s="5">
        <f t="shared" ref="H12292:H12355" si="2500">E12292+F12292+G12292</f>
        <v>10476.089194989356</v>
      </c>
      <c r="I12292" s="5">
        <f t="shared" ref="I12292:I12355" si="2501">MIN(H12292,FARMER_HRS)</f>
        <v>720</v>
      </c>
      <c r="J12292" s="5">
        <f t="shared" ref="J12292:J12355" si="2502">MAX(0,H12292-FARMER_HRS)</f>
        <v>9756.0891949893557</v>
      </c>
      <c r="K12292" s="2">
        <f t="shared" ref="K12292:K12355" si="2503">I12292*FARMER_RATE+J12292*TEMP_WORKER_RATE</f>
        <v>194376.54852412076</v>
      </c>
      <c r="L12292" s="2">
        <f t="shared" ref="L12292:L12355" si="2504">A12292*PRICE_TOM+B12292*PRICE_CAR+C12292*PRICE_MES</f>
        <v>228492</v>
      </c>
      <c r="M12292" s="2">
        <f t="shared" ref="M12292:M12355" si="2505">A12292*FERT_BED_TOM+B12292*FERT_BED_CAR+C12292*FERT_BED_MES</f>
        <v>34320</v>
      </c>
      <c r="N12292" s="6">
        <f t="shared" ref="N12292:N12355" si="2506">IF(AND(D12292&lt;=TOTAL_BEDS,J12292&lt;=TEMP_WORKER_MAX*TEMP_WORKER_HRS),1,0)</f>
        <v>0</v>
      </c>
      <c r="O12292" s="2">
        <f t="shared" ref="O12292:O12355" si="2507">L12292-M12292-K12292-FIXED_COSTS</f>
        <v>-20204.548524120764</v>
      </c>
      <c r="P12292" s="2" t="str">
        <f t="shared" ref="P12292:P12355" si="2508">IF(N12292=1,O12292,"")</f>
        <v/>
      </c>
    </row>
    <row r="12293" spans="1:16">
      <c r="A12293" s="6">
        <v>18</v>
      </c>
      <c r="B12293" s="6">
        <v>18</v>
      </c>
      <c r="C12293" s="6">
        <v>13</v>
      </c>
      <c r="D12293" s="6">
        <f t="shared" si="2496"/>
        <v>49</v>
      </c>
      <c r="E12293" s="5">
        <f t="shared" si="2497"/>
        <v>9007.0660478574246</v>
      </c>
      <c r="F12293" s="5">
        <f t="shared" si="2498"/>
        <v>842.2157075615122</v>
      </c>
      <c r="G12293" s="5">
        <f t="shared" si="2499"/>
        <v>687.52941027880343</v>
      </c>
      <c r="H12293" s="5">
        <f t="shared" si="2500"/>
        <v>10536.81116569774</v>
      </c>
      <c r="I12293" s="5">
        <f t="shared" si="2501"/>
        <v>720</v>
      </c>
      <c r="J12293" s="5">
        <f t="shared" si="2502"/>
        <v>9816.8111656977399</v>
      </c>
      <c r="K12293" s="2">
        <f t="shared" si="2503"/>
        <v>195430.74940447466</v>
      </c>
      <c r="L12293" s="2">
        <f t="shared" si="2504"/>
        <v>231192</v>
      </c>
      <c r="M12293" s="2">
        <f t="shared" si="2505"/>
        <v>35200</v>
      </c>
      <c r="N12293" s="6">
        <f t="shared" si="2506"/>
        <v>0</v>
      </c>
      <c r="O12293" s="2">
        <f t="shared" si="2507"/>
        <v>-19438.749404474656</v>
      </c>
      <c r="P12293" s="2" t="str">
        <f t="shared" si="2508"/>
        <v/>
      </c>
    </row>
    <row r="12294" spans="1:16">
      <c r="A12294" s="6">
        <v>18</v>
      </c>
      <c r="B12294" s="6">
        <v>18</v>
      </c>
      <c r="C12294" s="6">
        <v>14</v>
      </c>
      <c r="D12294" s="6">
        <f t="shared" si="2496"/>
        <v>50</v>
      </c>
      <c r="E12294" s="5">
        <f t="shared" si="2497"/>
        <v>9007.0660478574246</v>
      </c>
      <c r="F12294" s="5">
        <f t="shared" si="2498"/>
        <v>842.2157075615122</v>
      </c>
      <c r="G12294" s="5">
        <f t="shared" si="2499"/>
        <v>749.67149159246469</v>
      </c>
      <c r="H12294" s="5">
        <f t="shared" si="2500"/>
        <v>10598.953247011401</v>
      </c>
      <c r="I12294" s="5">
        <f t="shared" si="2501"/>
        <v>720</v>
      </c>
      <c r="J12294" s="5">
        <f t="shared" si="2502"/>
        <v>9878.9532470114009</v>
      </c>
      <c r="K12294" s="2">
        <f t="shared" si="2503"/>
        <v>196509.60498283681</v>
      </c>
      <c r="L12294" s="2">
        <f t="shared" si="2504"/>
        <v>233892</v>
      </c>
      <c r="M12294" s="2">
        <f t="shared" si="2505"/>
        <v>36080</v>
      </c>
      <c r="N12294" s="6">
        <f t="shared" si="2506"/>
        <v>0</v>
      </c>
      <c r="O12294" s="2">
        <f t="shared" si="2507"/>
        <v>-18697.604982836812</v>
      </c>
      <c r="P12294" s="2" t="str">
        <f t="shared" si="2508"/>
        <v/>
      </c>
    </row>
    <row r="12295" spans="1:16">
      <c r="A12295" s="6">
        <v>18</v>
      </c>
      <c r="B12295" s="6">
        <v>18</v>
      </c>
      <c r="C12295" s="6">
        <v>15</v>
      </c>
      <c r="D12295" s="6">
        <f t="shared" si="2496"/>
        <v>51</v>
      </c>
      <c r="E12295" s="5">
        <f t="shared" si="2497"/>
        <v>9007.0660478574246</v>
      </c>
      <c r="F12295" s="5">
        <f t="shared" si="2498"/>
        <v>842.2157075615122</v>
      </c>
      <c r="G12295" s="5">
        <f t="shared" si="2499"/>
        <v>813.25969846861108</v>
      </c>
      <c r="H12295" s="5">
        <f t="shared" si="2500"/>
        <v>10662.541453887548</v>
      </c>
      <c r="I12295" s="5">
        <f t="shared" si="2501"/>
        <v>720</v>
      </c>
      <c r="J12295" s="5">
        <f t="shared" si="2502"/>
        <v>9942.5414538875484</v>
      </c>
      <c r="K12295" s="2">
        <f t="shared" si="2503"/>
        <v>197613.56690776994</v>
      </c>
      <c r="L12295" s="2">
        <f t="shared" si="2504"/>
        <v>236592</v>
      </c>
      <c r="M12295" s="2">
        <f t="shared" si="2505"/>
        <v>36960</v>
      </c>
      <c r="N12295" s="6">
        <f t="shared" si="2506"/>
        <v>0</v>
      </c>
      <c r="O12295" s="2">
        <f t="shared" si="2507"/>
        <v>-17981.566907769942</v>
      </c>
      <c r="P12295" s="2" t="str">
        <f t="shared" si="2508"/>
        <v/>
      </c>
    </row>
    <row r="12296" spans="1:16">
      <c r="A12296" s="6">
        <v>18</v>
      </c>
      <c r="B12296" s="6">
        <v>18</v>
      </c>
      <c r="C12296" s="6">
        <v>16</v>
      </c>
      <c r="D12296" s="6">
        <f t="shared" si="2496"/>
        <v>52</v>
      </c>
      <c r="E12296" s="5">
        <f t="shared" si="2497"/>
        <v>9007.0660478574246</v>
      </c>
      <c r="F12296" s="5">
        <f t="shared" si="2498"/>
        <v>842.2157075615122</v>
      </c>
      <c r="G12296" s="5">
        <f t="shared" si="2499"/>
        <v>878.32047434610013</v>
      </c>
      <c r="H12296" s="5">
        <f t="shared" si="2500"/>
        <v>10727.602229765038</v>
      </c>
      <c r="I12296" s="5">
        <f t="shared" si="2501"/>
        <v>720</v>
      </c>
      <c r="J12296" s="5">
        <f t="shared" si="2502"/>
        <v>10007.602229765038</v>
      </c>
      <c r="K12296" s="2">
        <f t="shared" si="2503"/>
        <v>198743.09426675414</v>
      </c>
      <c r="L12296" s="2">
        <f t="shared" si="2504"/>
        <v>239292</v>
      </c>
      <c r="M12296" s="2">
        <f t="shared" si="2505"/>
        <v>37840</v>
      </c>
      <c r="N12296" s="6">
        <f t="shared" si="2506"/>
        <v>0</v>
      </c>
      <c r="O12296" s="2">
        <f t="shared" si="2507"/>
        <v>-17291.094266754139</v>
      </c>
      <c r="P12296" s="2" t="str">
        <f t="shared" si="2508"/>
        <v/>
      </c>
    </row>
    <row r="12297" spans="1:16">
      <c r="A12297" s="6">
        <v>18</v>
      </c>
      <c r="B12297" s="6">
        <v>18</v>
      </c>
      <c r="C12297" s="6">
        <v>17</v>
      </c>
      <c r="D12297" s="6">
        <f t="shared" si="2496"/>
        <v>53</v>
      </c>
      <c r="E12297" s="5">
        <f t="shared" si="2497"/>
        <v>9007.0660478574246</v>
      </c>
      <c r="F12297" s="5">
        <f t="shared" si="2498"/>
        <v>842.2157075615122</v>
      </c>
      <c r="G12297" s="5">
        <f t="shared" si="2499"/>
        <v>944.88069779264049</v>
      </c>
      <c r="H12297" s="5">
        <f t="shared" si="2500"/>
        <v>10794.162453211577</v>
      </c>
      <c r="I12297" s="5">
        <f t="shared" si="2501"/>
        <v>720</v>
      </c>
      <c r="J12297" s="5">
        <f t="shared" si="2502"/>
        <v>10074.162453211577</v>
      </c>
      <c r="K12297" s="2">
        <f t="shared" si="2503"/>
        <v>199898.65370158988</v>
      </c>
      <c r="L12297" s="2">
        <f t="shared" si="2504"/>
        <v>241992</v>
      </c>
      <c r="M12297" s="2">
        <f t="shared" si="2505"/>
        <v>38720</v>
      </c>
      <c r="N12297" s="6">
        <f t="shared" si="2506"/>
        <v>0</v>
      </c>
      <c r="O12297" s="2">
        <f t="shared" si="2507"/>
        <v>-16626.653701589879</v>
      </c>
      <c r="P12297" s="2" t="str">
        <f t="shared" si="2508"/>
        <v/>
      </c>
    </row>
    <row r="12298" spans="1:16">
      <c r="A12298" s="6">
        <v>18</v>
      </c>
      <c r="B12298" s="6">
        <v>18</v>
      </c>
      <c r="C12298" s="6">
        <v>18</v>
      </c>
      <c r="D12298" s="6">
        <f t="shared" si="2496"/>
        <v>54</v>
      </c>
      <c r="E12298" s="5">
        <f t="shared" si="2497"/>
        <v>9007.0660478574246</v>
      </c>
      <c r="F12298" s="5">
        <f t="shared" si="2498"/>
        <v>842.2157075615122</v>
      </c>
      <c r="G12298" s="5">
        <f t="shared" si="2499"/>
        <v>1012.9676892512279</v>
      </c>
      <c r="H12298" s="5">
        <f t="shared" si="2500"/>
        <v>10862.249444670164</v>
      </c>
      <c r="I12298" s="5">
        <f t="shared" si="2501"/>
        <v>720</v>
      </c>
      <c r="J12298" s="5">
        <f t="shared" si="2502"/>
        <v>10142.249444670164</v>
      </c>
      <c r="K12298" s="2">
        <f t="shared" si="2503"/>
        <v>201080.71952552369</v>
      </c>
      <c r="L12298" s="2">
        <f t="shared" si="2504"/>
        <v>244692</v>
      </c>
      <c r="M12298" s="2">
        <f t="shared" si="2505"/>
        <v>39600</v>
      </c>
      <c r="N12298" s="6">
        <f t="shared" si="2506"/>
        <v>0</v>
      </c>
      <c r="O12298" s="2">
        <f t="shared" si="2507"/>
        <v>-15988.719525523687</v>
      </c>
      <c r="P12298" s="2" t="str">
        <f t="shared" si="2508"/>
        <v/>
      </c>
    </row>
    <row r="12299" spans="1:16">
      <c r="A12299" s="6">
        <v>18</v>
      </c>
      <c r="B12299" s="6">
        <v>18</v>
      </c>
      <c r="C12299" s="6">
        <v>19</v>
      </c>
      <c r="D12299" s="6">
        <f t="shared" si="2496"/>
        <v>55</v>
      </c>
      <c r="E12299" s="5">
        <f t="shared" si="2497"/>
        <v>9007.0660478574246</v>
      </c>
      <c r="F12299" s="5">
        <f t="shared" si="2498"/>
        <v>842.2157075615122</v>
      </c>
      <c r="G12299" s="5">
        <f t="shared" si="2499"/>
        <v>1082.6092178872495</v>
      </c>
      <c r="H12299" s="5">
        <f t="shared" si="2500"/>
        <v>10931.890973306186</v>
      </c>
      <c r="I12299" s="5">
        <f t="shared" si="2501"/>
        <v>720</v>
      </c>
      <c r="J12299" s="5">
        <f t="shared" si="2502"/>
        <v>10211.890973306186</v>
      </c>
      <c r="K12299" s="2">
        <f t="shared" si="2503"/>
        <v>202289.7738421213</v>
      </c>
      <c r="L12299" s="2">
        <f t="shared" si="2504"/>
        <v>247392</v>
      </c>
      <c r="M12299" s="2">
        <f t="shared" si="2505"/>
        <v>40480</v>
      </c>
      <c r="N12299" s="6">
        <f t="shared" si="2506"/>
        <v>0</v>
      </c>
      <c r="O12299" s="2">
        <f t="shared" si="2507"/>
        <v>-15377.7738421213</v>
      </c>
      <c r="P12299" s="2" t="str">
        <f t="shared" si="2508"/>
        <v/>
      </c>
    </row>
    <row r="12300" spans="1:16">
      <c r="A12300" s="6">
        <v>18</v>
      </c>
      <c r="B12300" s="6">
        <v>18</v>
      </c>
      <c r="C12300" s="6">
        <v>20</v>
      </c>
      <c r="D12300" s="6">
        <f t="shared" si="2496"/>
        <v>56</v>
      </c>
      <c r="E12300" s="5">
        <f t="shared" si="2497"/>
        <v>9007.0660478574246</v>
      </c>
      <c r="F12300" s="5">
        <f t="shared" si="2498"/>
        <v>842.2157075615122</v>
      </c>
      <c r="G12300" s="5">
        <f t="shared" si="2499"/>
        <v>1153.8335085377266</v>
      </c>
      <c r="H12300" s="5">
        <f t="shared" si="2500"/>
        <v>11003.115263956664</v>
      </c>
      <c r="I12300" s="5">
        <f t="shared" si="2501"/>
        <v>720</v>
      </c>
      <c r="J12300" s="5">
        <f t="shared" si="2502"/>
        <v>10283.115263956664</v>
      </c>
      <c r="K12300" s="2">
        <f t="shared" si="2503"/>
        <v>203526.30666591431</v>
      </c>
      <c r="L12300" s="2">
        <f t="shared" si="2504"/>
        <v>250092</v>
      </c>
      <c r="M12300" s="2">
        <f t="shared" si="2505"/>
        <v>41360</v>
      </c>
      <c r="N12300" s="6">
        <f t="shared" si="2506"/>
        <v>0</v>
      </c>
      <c r="O12300" s="2">
        <f t="shared" si="2507"/>
        <v>-14794.306665914308</v>
      </c>
      <c r="P12300" s="2" t="str">
        <f t="shared" si="2508"/>
        <v/>
      </c>
    </row>
    <row r="12301" spans="1:16">
      <c r="A12301" s="6">
        <v>18</v>
      </c>
      <c r="B12301" s="6">
        <v>18</v>
      </c>
      <c r="C12301" s="6">
        <v>21</v>
      </c>
      <c r="D12301" s="6">
        <f t="shared" si="2496"/>
        <v>57</v>
      </c>
      <c r="E12301" s="5">
        <f t="shared" si="2497"/>
        <v>9007.0660478574246</v>
      </c>
      <c r="F12301" s="5">
        <f t="shared" si="2498"/>
        <v>842.2157075615122</v>
      </c>
      <c r="G12301" s="5">
        <f t="shared" si="2499"/>
        <v>1226.6692487641703</v>
      </c>
      <c r="H12301" s="5">
        <f t="shared" si="2500"/>
        <v>11075.951004183107</v>
      </c>
      <c r="I12301" s="5">
        <f t="shared" si="2501"/>
        <v>720</v>
      </c>
      <c r="J12301" s="5">
        <f t="shared" si="2502"/>
        <v>10355.951004183107</v>
      </c>
      <c r="K12301" s="2">
        <f t="shared" si="2503"/>
        <v>204790.81604484562</v>
      </c>
      <c r="L12301" s="2">
        <f t="shared" si="2504"/>
        <v>252792</v>
      </c>
      <c r="M12301" s="2">
        <f t="shared" si="2505"/>
        <v>42240</v>
      </c>
      <c r="N12301" s="6">
        <f t="shared" si="2506"/>
        <v>0</v>
      </c>
      <c r="O12301" s="2">
        <f t="shared" si="2507"/>
        <v>-14238.816044845618</v>
      </c>
      <c r="P12301" s="2" t="str">
        <f t="shared" si="2508"/>
        <v/>
      </c>
    </row>
    <row r="12302" spans="1:16">
      <c r="A12302" s="6">
        <v>18</v>
      </c>
      <c r="B12302" s="6">
        <v>18</v>
      </c>
      <c r="C12302" s="6">
        <v>22</v>
      </c>
      <c r="D12302" s="6">
        <f t="shared" si="2496"/>
        <v>58</v>
      </c>
      <c r="E12302" s="5">
        <f t="shared" si="2497"/>
        <v>9007.0660478574246</v>
      </c>
      <c r="F12302" s="5">
        <f t="shared" si="2498"/>
        <v>842.2157075615122</v>
      </c>
      <c r="G12302" s="5">
        <f t="shared" si="2499"/>
        <v>1301.1455960105666</v>
      </c>
      <c r="H12302" s="5">
        <f t="shared" si="2500"/>
        <v>11150.427351429504</v>
      </c>
      <c r="I12302" s="5">
        <f t="shared" si="2501"/>
        <v>720</v>
      </c>
      <c r="J12302" s="5">
        <f t="shared" si="2502"/>
        <v>10430.427351429504</v>
      </c>
      <c r="K12302" s="2">
        <f t="shared" si="2503"/>
        <v>206083.80818453999</v>
      </c>
      <c r="L12302" s="2">
        <f t="shared" si="2504"/>
        <v>255492</v>
      </c>
      <c r="M12302" s="2">
        <f t="shared" si="2505"/>
        <v>43120</v>
      </c>
      <c r="N12302" s="6">
        <f t="shared" si="2506"/>
        <v>0</v>
      </c>
      <c r="O12302" s="2">
        <f t="shared" si="2507"/>
        <v>-13711.808184539987</v>
      </c>
      <c r="P12302" s="2" t="str">
        <f t="shared" si="2508"/>
        <v/>
      </c>
    </row>
    <row r="12303" spans="1:16">
      <c r="A12303" s="6">
        <v>18</v>
      </c>
      <c r="B12303" s="6">
        <v>18</v>
      </c>
      <c r="C12303" s="6">
        <v>23</v>
      </c>
      <c r="D12303" s="6">
        <f t="shared" si="2496"/>
        <v>59</v>
      </c>
      <c r="E12303" s="5">
        <f t="shared" si="2497"/>
        <v>9007.0660478574246</v>
      </c>
      <c r="F12303" s="5">
        <f t="shared" si="2498"/>
        <v>842.2157075615122</v>
      </c>
      <c r="G12303" s="5">
        <f t="shared" si="2499"/>
        <v>1377.292184868003</v>
      </c>
      <c r="H12303" s="5">
        <f t="shared" si="2500"/>
        <v>11226.57394028694</v>
      </c>
      <c r="I12303" s="5">
        <f t="shared" si="2501"/>
        <v>720</v>
      </c>
      <c r="J12303" s="5">
        <f t="shared" si="2502"/>
        <v>10506.57394028694</v>
      </c>
      <c r="K12303" s="2">
        <f t="shared" si="2503"/>
        <v>207405.79757442605</v>
      </c>
      <c r="L12303" s="2">
        <f t="shared" si="2504"/>
        <v>258192</v>
      </c>
      <c r="M12303" s="2">
        <f t="shared" si="2505"/>
        <v>44000</v>
      </c>
      <c r="N12303" s="6">
        <f t="shared" si="2506"/>
        <v>0</v>
      </c>
      <c r="O12303" s="2">
        <f t="shared" si="2507"/>
        <v>-13213.797574426048</v>
      </c>
      <c r="P12303" s="2" t="str">
        <f t="shared" si="2508"/>
        <v/>
      </c>
    </row>
    <row r="12304" spans="1:16">
      <c r="A12304" s="6">
        <v>18</v>
      </c>
      <c r="B12304" s="6">
        <v>18</v>
      </c>
      <c r="C12304" s="6">
        <v>24</v>
      </c>
      <c r="D12304" s="6">
        <f t="shared" si="2496"/>
        <v>60</v>
      </c>
      <c r="E12304" s="5">
        <f t="shared" si="2497"/>
        <v>9007.0660478574246</v>
      </c>
      <c r="F12304" s="5">
        <f t="shared" si="2498"/>
        <v>842.2157075615122</v>
      </c>
      <c r="G12304" s="5">
        <f t="shared" si="2499"/>
        <v>1455.1391344474989</v>
      </c>
      <c r="H12304" s="5">
        <f t="shared" si="2500"/>
        <v>11304.420889866436</v>
      </c>
      <c r="I12304" s="5">
        <f t="shared" si="2501"/>
        <v>720</v>
      </c>
      <c r="J12304" s="5">
        <f t="shared" si="2502"/>
        <v>10584.420889866436</v>
      </c>
      <c r="K12304" s="2">
        <f t="shared" si="2503"/>
        <v>208757.30711573674</v>
      </c>
      <c r="L12304" s="2">
        <f t="shared" si="2504"/>
        <v>260892</v>
      </c>
      <c r="M12304" s="2">
        <f t="shared" si="2505"/>
        <v>44880</v>
      </c>
      <c r="N12304" s="6">
        <f t="shared" si="2506"/>
        <v>0</v>
      </c>
      <c r="O12304" s="2">
        <f t="shared" si="2507"/>
        <v>-12745.307115736738</v>
      </c>
      <c r="P12304" s="2" t="str">
        <f t="shared" si="2508"/>
        <v/>
      </c>
    </row>
    <row r="12305" spans="1:16">
      <c r="A12305" s="6">
        <v>18</v>
      </c>
      <c r="B12305" s="6">
        <v>18</v>
      </c>
      <c r="C12305" s="6">
        <v>25</v>
      </c>
      <c r="D12305" s="6">
        <f t="shared" si="2496"/>
        <v>61</v>
      </c>
      <c r="E12305" s="5">
        <f t="shared" si="2497"/>
        <v>9007.0660478574246</v>
      </c>
      <c r="F12305" s="5">
        <f t="shared" si="2498"/>
        <v>842.2157075615122</v>
      </c>
      <c r="G12305" s="5">
        <f t="shared" si="2499"/>
        <v>1534.7170558625965</v>
      </c>
      <c r="H12305" s="5">
        <f t="shared" si="2500"/>
        <v>11383.998811281534</v>
      </c>
      <c r="I12305" s="5">
        <f t="shared" si="2501"/>
        <v>720</v>
      </c>
      <c r="J12305" s="5">
        <f t="shared" si="2502"/>
        <v>10663.998811281534</v>
      </c>
      <c r="K12305" s="2">
        <f t="shared" si="2503"/>
        <v>210138.86825141552</v>
      </c>
      <c r="L12305" s="2">
        <f t="shared" si="2504"/>
        <v>263592</v>
      </c>
      <c r="M12305" s="2">
        <f t="shared" si="2505"/>
        <v>45760</v>
      </c>
      <c r="N12305" s="6">
        <f t="shared" si="2506"/>
        <v>0</v>
      </c>
      <c r="O12305" s="2">
        <f t="shared" si="2507"/>
        <v>-12306.868251415523</v>
      </c>
      <c r="P12305" s="2" t="str">
        <f t="shared" si="2508"/>
        <v/>
      </c>
    </row>
    <row r="12306" spans="1:16">
      <c r="A12306" s="6">
        <v>18</v>
      </c>
      <c r="B12306" s="6">
        <v>18</v>
      </c>
      <c r="C12306" s="6">
        <v>26</v>
      </c>
      <c r="D12306" s="6">
        <f t="shared" si="2496"/>
        <v>62</v>
      </c>
      <c r="E12306" s="5">
        <f t="shared" si="2497"/>
        <v>9007.0660478574246</v>
      </c>
      <c r="F12306" s="5">
        <f t="shared" si="2498"/>
        <v>842.2157075615122</v>
      </c>
      <c r="G12306" s="5">
        <f t="shared" si="2499"/>
        <v>1616.0570598233144</v>
      </c>
      <c r="H12306" s="5">
        <f t="shared" si="2500"/>
        <v>11465.338815242252</v>
      </c>
      <c r="I12306" s="5">
        <f t="shared" si="2501"/>
        <v>720</v>
      </c>
      <c r="J12306" s="5">
        <f t="shared" si="2502"/>
        <v>10745.338815242252</v>
      </c>
      <c r="K12306" s="2">
        <f t="shared" si="2503"/>
        <v>211551.02109795576</v>
      </c>
      <c r="L12306" s="2">
        <f t="shared" si="2504"/>
        <v>266292</v>
      </c>
      <c r="M12306" s="2">
        <f t="shared" si="2505"/>
        <v>46640</v>
      </c>
      <c r="N12306" s="6">
        <f t="shared" si="2506"/>
        <v>0</v>
      </c>
      <c r="O12306" s="2">
        <f t="shared" si="2507"/>
        <v>-11899.02109795576</v>
      </c>
      <c r="P12306" s="2" t="str">
        <f t="shared" si="2508"/>
        <v/>
      </c>
    </row>
    <row r="12307" spans="1:16">
      <c r="A12307" s="6">
        <v>18</v>
      </c>
      <c r="B12307" s="6">
        <v>18</v>
      </c>
      <c r="C12307" s="6">
        <v>27</v>
      </c>
      <c r="D12307" s="6">
        <f t="shared" si="2496"/>
        <v>63</v>
      </c>
      <c r="E12307" s="5">
        <f t="shared" si="2497"/>
        <v>9007.0660478574246</v>
      </c>
      <c r="F12307" s="5">
        <f t="shared" si="2498"/>
        <v>842.2157075615122</v>
      </c>
      <c r="G12307" s="5">
        <f t="shared" si="2499"/>
        <v>1699.1907643430709</v>
      </c>
      <c r="H12307" s="5">
        <f t="shared" si="2500"/>
        <v>11548.472519762008</v>
      </c>
      <c r="I12307" s="5">
        <f t="shared" si="2501"/>
        <v>720</v>
      </c>
      <c r="J12307" s="5">
        <f t="shared" si="2502"/>
        <v>10828.472519762008</v>
      </c>
      <c r="K12307" s="2">
        <f t="shared" si="2503"/>
        <v>212994.31457920154</v>
      </c>
      <c r="L12307" s="2">
        <f t="shared" si="2504"/>
        <v>268992</v>
      </c>
      <c r="M12307" s="2">
        <f t="shared" si="2505"/>
        <v>47520</v>
      </c>
      <c r="N12307" s="6">
        <f t="shared" si="2506"/>
        <v>0</v>
      </c>
      <c r="O12307" s="2">
        <f t="shared" si="2507"/>
        <v>-11522.314579201542</v>
      </c>
      <c r="P12307" s="2" t="str">
        <f t="shared" si="2508"/>
        <v/>
      </c>
    </row>
    <row r="12308" spans="1:16">
      <c r="A12308" s="6">
        <v>18</v>
      </c>
      <c r="B12308" s="6">
        <v>18</v>
      </c>
      <c r="C12308" s="6">
        <v>28</v>
      </c>
      <c r="D12308" s="6">
        <f t="shared" si="2496"/>
        <v>64</v>
      </c>
      <c r="E12308" s="5">
        <f t="shared" si="2497"/>
        <v>9007.0660478574246</v>
      </c>
      <c r="F12308" s="5">
        <f t="shared" si="2498"/>
        <v>842.2157075615122</v>
      </c>
      <c r="G12308" s="5">
        <f t="shared" si="2499"/>
        <v>1784.1503025602246</v>
      </c>
      <c r="H12308" s="5">
        <f t="shared" si="2500"/>
        <v>11633.432057979162</v>
      </c>
      <c r="I12308" s="5">
        <f t="shared" si="2501"/>
        <v>720</v>
      </c>
      <c r="J12308" s="5">
        <f t="shared" si="2502"/>
        <v>10913.432057979162</v>
      </c>
      <c r="K12308" s="2">
        <f t="shared" si="2503"/>
        <v>214469.30656213823</v>
      </c>
      <c r="L12308" s="2">
        <f t="shared" si="2504"/>
        <v>271692</v>
      </c>
      <c r="M12308" s="2">
        <f t="shared" si="2505"/>
        <v>48400</v>
      </c>
      <c r="N12308" s="6">
        <f t="shared" si="2506"/>
        <v>0</v>
      </c>
      <c r="O12308" s="2">
        <f t="shared" si="2507"/>
        <v>-11177.306562138227</v>
      </c>
      <c r="P12308" s="2" t="str">
        <f t="shared" si="2508"/>
        <v/>
      </c>
    </row>
    <row r="12309" spans="1:16">
      <c r="A12309" s="6">
        <v>18</v>
      </c>
      <c r="B12309" s="6">
        <v>18</v>
      </c>
      <c r="C12309" s="6">
        <v>29</v>
      </c>
      <c r="D12309" s="6">
        <f t="shared" si="2496"/>
        <v>65</v>
      </c>
      <c r="E12309" s="5">
        <f t="shared" si="2497"/>
        <v>9007.0660478574246</v>
      </c>
      <c r="F12309" s="5">
        <f t="shared" si="2498"/>
        <v>842.2157075615122</v>
      </c>
      <c r="G12309" s="5">
        <f t="shared" si="2499"/>
        <v>1870.9683306758782</v>
      </c>
      <c r="H12309" s="5">
        <f t="shared" si="2500"/>
        <v>11720.250086094815</v>
      </c>
      <c r="I12309" s="5">
        <f t="shared" si="2501"/>
        <v>720</v>
      </c>
      <c r="J12309" s="5">
        <f t="shared" si="2502"/>
        <v>11000.250086094815</v>
      </c>
      <c r="K12309" s="2">
        <f t="shared" si="2503"/>
        <v>215976.56399470163</v>
      </c>
      <c r="L12309" s="2">
        <f t="shared" si="2504"/>
        <v>274392</v>
      </c>
      <c r="M12309" s="2">
        <f t="shared" si="2505"/>
        <v>49280</v>
      </c>
      <c r="N12309" s="6">
        <f t="shared" si="2506"/>
        <v>0</v>
      </c>
      <c r="O12309" s="2">
        <f t="shared" si="2507"/>
        <v>-10864.563994701632</v>
      </c>
      <c r="P12309" s="2" t="str">
        <f t="shared" si="2508"/>
        <v/>
      </c>
    </row>
    <row r="12310" spans="1:16">
      <c r="A12310" s="6">
        <v>18</v>
      </c>
      <c r="B12310" s="6">
        <v>18</v>
      </c>
      <c r="C12310" s="6">
        <v>30</v>
      </c>
      <c r="D12310" s="6">
        <f t="shared" si="2496"/>
        <v>66</v>
      </c>
      <c r="E12310" s="5">
        <f t="shared" si="2497"/>
        <v>9007.0660478574246</v>
      </c>
      <c r="F12310" s="5">
        <f t="shared" si="2498"/>
        <v>842.2157075615122</v>
      </c>
      <c r="G12310" s="5">
        <f t="shared" si="2499"/>
        <v>1959.6780360096488</v>
      </c>
      <c r="H12310" s="5">
        <f t="shared" si="2500"/>
        <v>11808.959791428586</v>
      </c>
      <c r="I12310" s="5">
        <f t="shared" si="2501"/>
        <v>720</v>
      </c>
      <c r="J12310" s="5">
        <f t="shared" si="2502"/>
        <v>11088.959791428586</v>
      </c>
      <c r="K12310" s="2">
        <f t="shared" si="2503"/>
        <v>217516.66304563516</v>
      </c>
      <c r="L12310" s="2">
        <f t="shared" si="2504"/>
        <v>277092</v>
      </c>
      <c r="M12310" s="2">
        <f t="shared" si="2505"/>
        <v>50160</v>
      </c>
      <c r="N12310" s="6">
        <f t="shared" si="2506"/>
        <v>0</v>
      </c>
      <c r="O12310" s="2">
        <f t="shared" si="2507"/>
        <v>-10584.663045635156</v>
      </c>
      <c r="P12310" s="2" t="str">
        <f t="shared" si="2508"/>
        <v/>
      </c>
    </row>
    <row r="12311" spans="1:16">
      <c r="A12311" s="6">
        <v>18</v>
      </c>
      <c r="B12311" s="6">
        <v>19</v>
      </c>
      <c r="C12311" s="6">
        <v>0</v>
      </c>
      <c r="D12311" s="6">
        <f t="shared" si="2496"/>
        <v>37</v>
      </c>
      <c r="E12311" s="5">
        <f t="shared" si="2497"/>
        <v>9007.0660478574246</v>
      </c>
      <c r="F12311" s="5">
        <f t="shared" si="2498"/>
        <v>911.23060582002495</v>
      </c>
      <c r="G12311" s="5">
        <f t="shared" si="2499"/>
        <v>0</v>
      </c>
      <c r="H12311" s="5">
        <f t="shared" si="2500"/>
        <v>9918.2966536774493</v>
      </c>
      <c r="I12311" s="5">
        <f t="shared" si="2501"/>
        <v>720</v>
      </c>
      <c r="J12311" s="5">
        <f t="shared" si="2502"/>
        <v>9198.2966536774493</v>
      </c>
      <c r="K12311" s="2">
        <f t="shared" si="2503"/>
        <v>184692.6502374557</v>
      </c>
      <c r="L12311" s="2">
        <f t="shared" si="2504"/>
        <v>198186</v>
      </c>
      <c r="M12311" s="2">
        <f t="shared" si="2505"/>
        <v>24200</v>
      </c>
      <c r="N12311" s="6">
        <f t="shared" si="2506"/>
        <v>0</v>
      </c>
      <c r="O12311" s="2">
        <f t="shared" si="2507"/>
        <v>-30706.650237455702</v>
      </c>
      <c r="P12311" s="2" t="str">
        <f t="shared" si="2508"/>
        <v/>
      </c>
    </row>
    <row r="12312" spans="1:16">
      <c r="A12312" s="6">
        <v>18</v>
      </c>
      <c r="B12312" s="6">
        <v>19</v>
      </c>
      <c r="C12312" s="6">
        <v>1</v>
      </c>
      <c r="D12312" s="6">
        <f t="shared" si="2496"/>
        <v>38</v>
      </c>
      <c r="E12312" s="5">
        <f t="shared" si="2497"/>
        <v>9007.0660478574246</v>
      </c>
      <c r="F12312" s="5">
        <f t="shared" si="2498"/>
        <v>911.23060582002495</v>
      </c>
      <c r="G12312" s="5">
        <f t="shared" si="2499"/>
        <v>45.5625</v>
      </c>
      <c r="H12312" s="5">
        <f t="shared" si="2500"/>
        <v>9963.8591536774493</v>
      </c>
      <c r="I12312" s="5">
        <f t="shared" si="2501"/>
        <v>720</v>
      </c>
      <c r="J12312" s="5">
        <f t="shared" si="2502"/>
        <v>9243.8591536774493</v>
      </c>
      <c r="K12312" s="2">
        <f t="shared" si="2503"/>
        <v>185483.6658624557</v>
      </c>
      <c r="L12312" s="2">
        <f t="shared" si="2504"/>
        <v>200886</v>
      </c>
      <c r="M12312" s="2">
        <f t="shared" si="2505"/>
        <v>25080</v>
      </c>
      <c r="N12312" s="6">
        <f t="shared" si="2506"/>
        <v>0</v>
      </c>
      <c r="O12312" s="2">
        <f t="shared" si="2507"/>
        <v>-29677.665862455702</v>
      </c>
      <c r="P12312" s="2" t="str">
        <f t="shared" si="2508"/>
        <v/>
      </c>
    </row>
    <row r="12313" spans="1:16">
      <c r="A12313" s="6">
        <v>18</v>
      </c>
      <c r="B12313" s="6">
        <v>19</v>
      </c>
      <c r="C12313" s="6">
        <v>2</v>
      </c>
      <c r="D12313" s="6">
        <f t="shared" si="2496"/>
        <v>39</v>
      </c>
      <c r="E12313" s="5">
        <f t="shared" si="2497"/>
        <v>9007.0660478574246</v>
      </c>
      <c r="F12313" s="5">
        <f t="shared" si="2498"/>
        <v>911.23060582002495</v>
      </c>
      <c r="G12313" s="5">
        <f t="shared" si="2499"/>
        <v>92.264062499999994</v>
      </c>
      <c r="H12313" s="5">
        <f t="shared" si="2500"/>
        <v>10010.56071617745</v>
      </c>
      <c r="I12313" s="5">
        <f t="shared" si="2501"/>
        <v>720</v>
      </c>
      <c r="J12313" s="5">
        <f t="shared" si="2502"/>
        <v>9290.5607161774496</v>
      </c>
      <c r="K12313" s="2">
        <f t="shared" si="2503"/>
        <v>186294.45687808073</v>
      </c>
      <c r="L12313" s="2">
        <f t="shared" si="2504"/>
        <v>203586</v>
      </c>
      <c r="M12313" s="2">
        <f t="shared" si="2505"/>
        <v>25960</v>
      </c>
      <c r="N12313" s="6">
        <f t="shared" si="2506"/>
        <v>0</v>
      </c>
      <c r="O12313" s="2">
        <f t="shared" si="2507"/>
        <v>-28668.456878080731</v>
      </c>
      <c r="P12313" s="2" t="str">
        <f t="shared" si="2508"/>
        <v/>
      </c>
    </row>
    <row r="12314" spans="1:16">
      <c r="A12314" s="6">
        <v>18</v>
      </c>
      <c r="B12314" s="6">
        <v>19</v>
      </c>
      <c r="C12314" s="6">
        <v>3</v>
      </c>
      <c r="D12314" s="6">
        <f t="shared" si="2496"/>
        <v>40</v>
      </c>
      <c r="E12314" s="5">
        <f t="shared" si="2497"/>
        <v>9007.0660478574246</v>
      </c>
      <c r="F12314" s="5">
        <f t="shared" si="2498"/>
        <v>911.23060582002495</v>
      </c>
      <c r="G12314" s="5">
        <f t="shared" si="2499"/>
        <v>140.12604492187498</v>
      </c>
      <c r="H12314" s="5">
        <f t="shared" si="2500"/>
        <v>10058.422698599325</v>
      </c>
      <c r="I12314" s="5">
        <f t="shared" si="2501"/>
        <v>720</v>
      </c>
      <c r="J12314" s="5">
        <f t="shared" si="2502"/>
        <v>9338.4226985993246</v>
      </c>
      <c r="K12314" s="2">
        <f t="shared" si="2503"/>
        <v>187125.39407290495</v>
      </c>
      <c r="L12314" s="2">
        <f t="shared" si="2504"/>
        <v>206286</v>
      </c>
      <c r="M12314" s="2">
        <f t="shared" si="2505"/>
        <v>26840</v>
      </c>
      <c r="N12314" s="6">
        <f t="shared" si="2506"/>
        <v>0</v>
      </c>
      <c r="O12314" s="2">
        <f t="shared" si="2507"/>
        <v>-27679.39407290495</v>
      </c>
      <c r="P12314" s="2" t="str">
        <f t="shared" si="2508"/>
        <v/>
      </c>
    </row>
    <row r="12315" spans="1:16">
      <c r="A12315" s="6">
        <v>18</v>
      </c>
      <c r="B12315" s="6">
        <v>19</v>
      </c>
      <c r="C12315" s="6">
        <v>4</v>
      </c>
      <c r="D12315" s="6">
        <f t="shared" si="2496"/>
        <v>41</v>
      </c>
      <c r="E12315" s="5">
        <f t="shared" si="2497"/>
        <v>9007.0660478574246</v>
      </c>
      <c r="F12315" s="5">
        <f t="shared" si="2498"/>
        <v>911.23060582002495</v>
      </c>
      <c r="G12315" s="5">
        <f t="shared" si="2499"/>
        <v>189.17016064453125</v>
      </c>
      <c r="H12315" s="5">
        <f t="shared" si="2500"/>
        <v>10107.466814321981</v>
      </c>
      <c r="I12315" s="5">
        <f t="shared" si="2501"/>
        <v>720</v>
      </c>
      <c r="J12315" s="5">
        <f t="shared" si="2502"/>
        <v>9387.4668143219806</v>
      </c>
      <c r="K12315" s="2">
        <f t="shared" si="2503"/>
        <v>187976.85441531215</v>
      </c>
      <c r="L12315" s="2">
        <f t="shared" si="2504"/>
        <v>208986</v>
      </c>
      <c r="M12315" s="2">
        <f t="shared" si="2505"/>
        <v>27720</v>
      </c>
      <c r="N12315" s="6">
        <f t="shared" si="2506"/>
        <v>0</v>
      </c>
      <c r="O12315" s="2">
        <f t="shared" si="2507"/>
        <v>-26710.854415312147</v>
      </c>
      <c r="P12315" s="2" t="str">
        <f t="shared" si="2508"/>
        <v/>
      </c>
    </row>
    <row r="12316" spans="1:16">
      <c r="A12316" s="6">
        <v>18</v>
      </c>
      <c r="B12316" s="6">
        <v>19</v>
      </c>
      <c r="C12316" s="6">
        <v>5</v>
      </c>
      <c r="D12316" s="6">
        <f t="shared" si="2496"/>
        <v>42</v>
      </c>
      <c r="E12316" s="5">
        <f t="shared" si="2497"/>
        <v>9007.0660478574246</v>
      </c>
      <c r="F12316" s="5">
        <f t="shared" si="2498"/>
        <v>911.23060582002495</v>
      </c>
      <c r="G12316" s="5">
        <f t="shared" si="2499"/>
        <v>239.41848456573481</v>
      </c>
      <c r="H12316" s="5">
        <f t="shared" si="2500"/>
        <v>10157.715138243184</v>
      </c>
      <c r="I12316" s="5">
        <f t="shared" si="2501"/>
        <v>720</v>
      </c>
      <c r="J12316" s="5">
        <f t="shared" si="2502"/>
        <v>9437.7151382431839</v>
      </c>
      <c r="K12316" s="2">
        <f t="shared" si="2503"/>
        <v>188849.22115005527</v>
      </c>
      <c r="L12316" s="2">
        <f t="shared" si="2504"/>
        <v>211686</v>
      </c>
      <c r="M12316" s="2">
        <f t="shared" si="2505"/>
        <v>28600</v>
      </c>
      <c r="N12316" s="6">
        <f t="shared" si="2506"/>
        <v>0</v>
      </c>
      <c r="O12316" s="2">
        <f t="shared" si="2507"/>
        <v>-25763.221150055266</v>
      </c>
      <c r="P12316" s="2" t="str">
        <f t="shared" si="2508"/>
        <v/>
      </c>
    </row>
    <row r="12317" spans="1:16">
      <c r="A12317" s="6">
        <v>18</v>
      </c>
      <c r="B12317" s="6">
        <v>19</v>
      </c>
      <c r="C12317" s="6">
        <v>6</v>
      </c>
      <c r="D12317" s="6">
        <f t="shared" si="2496"/>
        <v>43</v>
      </c>
      <c r="E12317" s="5">
        <f t="shared" si="2497"/>
        <v>9007.0660478574246</v>
      </c>
      <c r="F12317" s="5">
        <f t="shared" si="2498"/>
        <v>911.23060582002495</v>
      </c>
      <c r="G12317" s="5">
        <f t="shared" si="2499"/>
        <v>290.89345874736784</v>
      </c>
      <c r="H12317" s="5">
        <f t="shared" si="2500"/>
        <v>10209.190112424818</v>
      </c>
      <c r="I12317" s="5">
        <f t="shared" si="2501"/>
        <v>720</v>
      </c>
      <c r="J12317" s="5">
        <f t="shared" si="2502"/>
        <v>9489.1901124248179</v>
      </c>
      <c r="K12317" s="2">
        <f t="shared" si="2503"/>
        <v>189742.88389626419</v>
      </c>
      <c r="L12317" s="2">
        <f t="shared" si="2504"/>
        <v>214386</v>
      </c>
      <c r="M12317" s="2">
        <f t="shared" si="2505"/>
        <v>29480</v>
      </c>
      <c r="N12317" s="6">
        <f t="shared" si="2506"/>
        <v>0</v>
      </c>
      <c r="O12317" s="2">
        <f t="shared" si="2507"/>
        <v>-24836.883896264189</v>
      </c>
      <c r="P12317" s="2" t="str">
        <f t="shared" si="2508"/>
        <v/>
      </c>
    </row>
    <row r="12318" spans="1:16">
      <c r="A12318" s="6">
        <v>18</v>
      </c>
      <c r="B12318" s="6">
        <v>19</v>
      </c>
      <c r="C12318" s="6">
        <v>7</v>
      </c>
      <c r="D12318" s="6">
        <f t="shared" si="2496"/>
        <v>44</v>
      </c>
      <c r="E12318" s="5">
        <f t="shared" si="2497"/>
        <v>9007.0660478574246</v>
      </c>
      <c r="F12318" s="5">
        <f t="shared" si="2498"/>
        <v>911.23060582002495</v>
      </c>
      <c r="G12318" s="5">
        <f t="shared" si="2499"/>
        <v>343.61789814532818</v>
      </c>
      <c r="H12318" s="5">
        <f t="shared" si="2500"/>
        <v>10261.914551822778</v>
      </c>
      <c r="I12318" s="5">
        <f t="shared" si="2501"/>
        <v>720</v>
      </c>
      <c r="J12318" s="5">
        <f t="shared" si="2502"/>
        <v>9541.9145518227779</v>
      </c>
      <c r="K12318" s="2">
        <f t="shared" si="2503"/>
        <v>190658.23874692322</v>
      </c>
      <c r="L12318" s="2">
        <f t="shared" si="2504"/>
        <v>217086</v>
      </c>
      <c r="M12318" s="2">
        <f t="shared" si="2505"/>
        <v>30360</v>
      </c>
      <c r="N12318" s="6">
        <f t="shared" si="2506"/>
        <v>0</v>
      </c>
      <c r="O12318" s="2">
        <f t="shared" si="2507"/>
        <v>-23932.23874692322</v>
      </c>
      <c r="P12318" s="2" t="str">
        <f t="shared" si="2508"/>
        <v/>
      </c>
    </row>
    <row r="12319" spans="1:16">
      <c r="A12319" s="6">
        <v>18</v>
      </c>
      <c r="B12319" s="6">
        <v>19</v>
      </c>
      <c r="C12319" s="6">
        <v>8</v>
      </c>
      <c r="D12319" s="6">
        <f t="shared" si="2496"/>
        <v>45</v>
      </c>
      <c r="E12319" s="5">
        <f t="shared" si="2497"/>
        <v>9007.0660478574246</v>
      </c>
      <c r="F12319" s="5">
        <f t="shared" si="2498"/>
        <v>911.23060582002495</v>
      </c>
      <c r="G12319" s="5">
        <f t="shared" si="2499"/>
        <v>397.61499642530839</v>
      </c>
      <c r="H12319" s="5">
        <f t="shared" si="2500"/>
        <v>10315.911650102758</v>
      </c>
      <c r="I12319" s="5">
        <f t="shared" si="2501"/>
        <v>720</v>
      </c>
      <c r="J12319" s="5">
        <f t="shared" si="2502"/>
        <v>9595.9116501027584</v>
      </c>
      <c r="K12319" s="2">
        <f t="shared" si="2503"/>
        <v>191595.68836983954</v>
      </c>
      <c r="L12319" s="2">
        <f t="shared" si="2504"/>
        <v>219786</v>
      </c>
      <c r="M12319" s="2">
        <f t="shared" si="2505"/>
        <v>31240</v>
      </c>
      <c r="N12319" s="6">
        <f t="shared" si="2506"/>
        <v>0</v>
      </c>
      <c r="O12319" s="2">
        <f t="shared" si="2507"/>
        <v>-23049.68836983954</v>
      </c>
      <c r="P12319" s="2" t="str">
        <f t="shared" si="2508"/>
        <v/>
      </c>
    </row>
    <row r="12320" spans="1:16">
      <c r="A12320" s="6">
        <v>18</v>
      </c>
      <c r="B12320" s="6">
        <v>19</v>
      </c>
      <c r="C12320" s="6">
        <v>9</v>
      </c>
      <c r="D12320" s="6">
        <f t="shared" si="2496"/>
        <v>46</v>
      </c>
      <c r="E12320" s="5">
        <f t="shared" si="2497"/>
        <v>9007.0660478574246</v>
      </c>
      <c r="F12320" s="5">
        <f t="shared" si="2498"/>
        <v>911.23060582002495</v>
      </c>
      <c r="G12320" s="5">
        <f t="shared" si="2499"/>
        <v>452.90833186570285</v>
      </c>
      <c r="H12320" s="5">
        <f t="shared" si="2500"/>
        <v>10371.204985543152</v>
      </c>
      <c r="I12320" s="5">
        <f t="shared" si="2501"/>
        <v>720</v>
      </c>
      <c r="J12320" s="5">
        <f t="shared" si="2502"/>
        <v>9651.2049855431524</v>
      </c>
      <c r="K12320" s="2">
        <f t="shared" si="2503"/>
        <v>192555.64211012417</v>
      </c>
      <c r="L12320" s="2">
        <f t="shared" si="2504"/>
        <v>222486</v>
      </c>
      <c r="M12320" s="2">
        <f t="shared" si="2505"/>
        <v>32120</v>
      </c>
      <c r="N12320" s="6">
        <f t="shared" si="2506"/>
        <v>0</v>
      </c>
      <c r="O12320" s="2">
        <f t="shared" si="2507"/>
        <v>-22189.642110124172</v>
      </c>
      <c r="P12320" s="2" t="str">
        <f t="shared" si="2508"/>
        <v/>
      </c>
    </row>
    <row r="12321" spans="1:16">
      <c r="A12321" s="6">
        <v>18</v>
      </c>
      <c r="B12321" s="6">
        <v>19</v>
      </c>
      <c r="C12321" s="6">
        <v>10</v>
      </c>
      <c r="D12321" s="6">
        <f t="shared" si="2496"/>
        <v>47</v>
      </c>
      <c r="E12321" s="5">
        <f t="shared" si="2497"/>
        <v>9007.0660478574246</v>
      </c>
      <c r="F12321" s="5">
        <f t="shared" si="2498"/>
        <v>911.23060582002495</v>
      </c>
      <c r="G12321" s="5">
        <f t="shared" si="2499"/>
        <v>509.52187334891573</v>
      </c>
      <c r="H12321" s="5">
        <f t="shared" si="2500"/>
        <v>10427.818527026366</v>
      </c>
      <c r="I12321" s="5">
        <f t="shared" si="2501"/>
        <v>720</v>
      </c>
      <c r="J12321" s="5">
        <f t="shared" si="2502"/>
        <v>9707.8185270263657</v>
      </c>
      <c r="K12321" s="2">
        <f t="shared" si="2503"/>
        <v>193538.51609420773</v>
      </c>
      <c r="L12321" s="2">
        <f t="shared" si="2504"/>
        <v>225186</v>
      </c>
      <c r="M12321" s="2">
        <f t="shared" si="2505"/>
        <v>33000</v>
      </c>
      <c r="N12321" s="6">
        <f t="shared" si="2506"/>
        <v>0</v>
      </c>
      <c r="O12321" s="2">
        <f t="shared" si="2507"/>
        <v>-21352.516094207735</v>
      </c>
      <c r="P12321" s="2" t="str">
        <f t="shared" si="2508"/>
        <v/>
      </c>
    </row>
    <row r="12322" spans="1:16">
      <c r="A12322" s="6">
        <v>18</v>
      </c>
      <c r="B12322" s="6">
        <v>19</v>
      </c>
      <c r="C12322" s="6">
        <v>11</v>
      </c>
      <c r="D12322" s="6">
        <f t="shared" si="2496"/>
        <v>48</v>
      </c>
      <c r="E12322" s="5">
        <f t="shared" si="2497"/>
        <v>9007.0660478574246</v>
      </c>
      <c r="F12322" s="5">
        <f t="shared" si="2498"/>
        <v>911.23060582002495</v>
      </c>
      <c r="G12322" s="5">
        <f t="shared" si="2499"/>
        <v>567.47998644235474</v>
      </c>
      <c r="H12322" s="5">
        <f t="shared" si="2500"/>
        <v>10485.776640119804</v>
      </c>
      <c r="I12322" s="5">
        <f t="shared" si="2501"/>
        <v>720</v>
      </c>
      <c r="J12322" s="5">
        <f t="shared" si="2502"/>
        <v>9765.7766401198041</v>
      </c>
      <c r="K12322" s="2">
        <f t="shared" si="2503"/>
        <v>194544.73333541327</v>
      </c>
      <c r="L12322" s="2">
        <f t="shared" si="2504"/>
        <v>227886</v>
      </c>
      <c r="M12322" s="2">
        <f t="shared" si="2505"/>
        <v>33880</v>
      </c>
      <c r="N12322" s="6">
        <f t="shared" si="2506"/>
        <v>0</v>
      </c>
      <c r="O12322" s="2">
        <f t="shared" si="2507"/>
        <v>-20538.733335413272</v>
      </c>
      <c r="P12322" s="2" t="str">
        <f t="shared" si="2508"/>
        <v/>
      </c>
    </row>
    <row r="12323" spans="1:16">
      <c r="A12323" s="6">
        <v>18</v>
      </c>
      <c r="B12323" s="6">
        <v>19</v>
      </c>
      <c r="C12323" s="6">
        <v>12</v>
      </c>
      <c r="D12323" s="6">
        <f t="shared" si="2496"/>
        <v>49</v>
      </c>
      <c r="E12323" s="5">
        <f t="shared" si="2497"/>
        <v>9007.0660478574246</v>
      </c>
      <c r="F12323" s="5">
        <f t="shared" si="2498"/>
        <v>911.23060582002495</v>
      </c>
      <c r="G12323" s="5">
        <f t="shared" si="2499"/>
        <v>626.80743957041921</v>
      </c>
      <c r="H12323" s="5">
        <f t="shared" si="2500"/>
        <v>10545.104093247868</v>
      </c>
      <c r="I12323" s="5">
        <f t="shared" si="2501"/>
        <v>720</v>
      </c>
      <c r="J12323" s="5">
        <f t="shared" si="2502"/>
        <v>9825.1040932478681</v>
      </c>
      <c r="K12323" s="2">
        <f t="shared" si="2503"/>
        <v>195574.72384110882</v>
      </c>
      <c r="L12323" s="2">
        <f t="shared" si="2504"/>
        <v>230586</v>
      </c>
      <c r="M12323" s="2">
        <f t="shared" si="2505"/>
        <v>34760</v>
      </c>
      <c r="N12323" s="6">
        <f t="shared" si="2506"/>
        <v>0</v>
      </c>
      <c r="O12323" s="2">
        <f t="shared" si="2507"/>
        <v>-19748.723841108818</v>
      </c>
      <c r="P12323" s="2" t="str">
        <f t="shared" si="2508"/>
        <v/>
      </c>
    </row>
    <row r="12324" spans="1:16">
      <c r="A12324" s="6">
        <v>18</v>
      </c>
      <c r="B12324" s="6">
        <v>19</v>
      </c>
      <c r="C12324" s="6">
        <v>13</v>
      </c>
      <c r="D12324" s="6">
        <f t="shared" si="2496"/>
        <v>50</v>
      </c>
      <c r="E12324" s="5">
        <f t="shared" si="2497"/>
        <v>9007.0660478574246</v>
      </c>
      <c r="F12324" s="5">
        <f t="shared" si="2498"/>
        <v>911.23060582002495</v>
      </c>
      <c r="G12324" s="5">
        <f t="shared" si="2499"/>
        <v>687.52941027880343</v>
      </c>
      <c r="H12324" s="5">
        <f t="shared" si="2500"/>
        <v>10605.826063956252</v>
      </c>
      <c r="I12324" s="5">
        <f t="shared" si="2501"/>
        <v>720</v>
      </c>
      <c r="J12324" s="5">
        <f t="shared" si="2502"/>
        <v>9885.8260639562523</v>
      </c>
      <c r="K12324" s="2">
        <f t="shared" si="2503"/>
        <v>196628.92472146271</v>
      </c>
      <c r="L12324" s="2">
        <f t="shared" si="2504"/>
        <v>233286</v>
      </c>
      <c r="M12324" s="2">
        <f t="shared" si="2505"/>
        <v>35640</v>
      </c>
      <c r="N12324" s="6">
        <f t="shared" si="2506"/>
        <v>0</v>
      </c>
      <c r="O12324" s="2">
        <f t="shared" si="2507"/>
        <v>-18982.92472146271</v>
      </c>
      <c r="P12324" s="2" t="str">
        <f t="shared" si="2508"/>
        <v/>
      </c>
    </row>
    <row r="12325" spans="1:16">
      <c r="A12325" s="6">
        <v>18</v>
      </c>
      <c r="B12325" s="6">
        <v>19</v>
      </c>
      <c r="C12325" s="6">
        <v>14</v>
      </c>
      <c r="D12325" s="6">
        <f t="shared" si="2496"/>
        <v>51</v>
      </c>
      <c r="E12325" s="5">
        <f t="shared" si="2497"/>
        <v>9007.0660478574246</v>
      </c>
      <c r="F12325" s="5">
        <f t="shared" si="2498"/>
        <v>911.23060582002495</v>
      </c>
      <c r="G12325" s="5">
        <f t="shared" si="2499"/>
        <v>749.67149159246469</v>
      </c>
      <c r="H12325" s="5">
        <f t="shared" si="2500"/>
        <v>10667.968145269913</v>
      </c>
      <c r="I12325" s="5">
        <f t="shared" si="2501"/>
        <v>720</v>
      </c>
      <c r="J12325" s="5">
        <f t="shared" si="2502"/>
        <v>9947.9681452699133</v>
      </c>
      <c r="K12325" s="2">
        <f t="shared" si="2503"/>
        <v>197707.78029982487</v>
      </c>
      <c r="L12325" s="2">
        <f t="shared" si="2504"/>
        <v>235986</v>
      </c>
      <c r="M12325" s="2">
        <f t="shared" si="2505"/>
        <v>36520</v>
      </c>
      <c r="N12325" s="6">
        <f t="shared" si="2506"/>
        <v>0</v>
      </c>
      <c r="O12325" s="2">
        <f t="shared" si="2507"/>
        <v>-18241.780299824866</v>
      </c>
      <c r="P12325" s="2" t="str">
        <f t="shared" si="2508"/>
        <v/>
      </c>
    </row>
    <row r="12326" spans="1:16">
      <c r="A12326" s="6">
        <v>18</v>
      </c>
      <c r="B12326" s="6">
        <v>19</v>
      </c>
      <c r="C12326" s="6">
        <v>15</v>
      </c>
      <c r="D12326" s="6">
        <f t="shared" si="2496"/>
        <v>52</v>
      </c>
      <c r="E12326" s="5">
        <f t="shared" si="2497"/>
        <v>9007.0660478574246</v>
      </c>
      <c r="F12326" s="5">
        <f t="shared" si="2498"/>
        <v>911.23060582002495</v>
      </c>
      <c r="G12326" s="5">
        <f t="shared" si="2499"/>
        <v>813.25969846861108</v>
      </c>
      <c r="H12326" s="5">
        <f t="shared" si="2500"/>
        <v>10731.556352146061</v>
      </c>
      <c r="I12326" s="5">
        <f t="shared" si="2501"/>
        <v>720</v>
      </c>
      <c r="J12326" s="5">
        <f t="shared" si="2502"/>
        <v>10011.556352146061</v>
      </c>
      <c r="K12326" s="2">
        <f t="shared" si="2503"/>
        <v>198811.742224758</v>
      </c>
      <c r="L12326" s="2">
        <f t="shared" si="2504"/>
        <v>238686</v>
      </c>
      <c r="M12326" s="2">
        <f t="shared" si="2505"/>
        <v>37400</v>
      </c>
      <c r="N12326" s="6">
        <f t="shared" si="2506"/>
        <v>0</v>
      </c>
      <c r="O12326" s="2">
        <f t="shared" si="2507"/>
        <v>-17525.742224757996</v>
      </c>
      <c r="P12326" s="2" t="str">
        <f t="shared" si="2508"/>
        <v/>
      </c>
    </row>
    <row r="12327" spans="1:16">
      <c r="A12327" s="6">
        <v>18</v>
      </c>
      <c r="B12327" s="6">
        <v>19</v>
      </c>
      <c r="C12327" s="6">
        <v>16</v>
      </c>
      <c r="D12327" s="6">
        <f t="shared" si="2496"/>
        <v>53</v>
      </c>
      <c r="E12327" s="5">
        <f t="shared" si="2497"/>
        <v>9007.0660478574246</v>
      </c>
      <c r="F12327" s="5">
        <f t="shared" si="2498"/>
        <v>911.23060582002495</v>
      </c>
      <c r="G12327" s="5">
        <f t="shared" si="2499"/>
        <v>878.32047434610013</v>
      </c>
      <c r="H12327" s="5">
        <f t="shared" si="2500"/>
        <v>10796.61712802355</v>
      </c>
      <c r="I12327" s="5">
        <f t="shared" si="2501"/>
        <v>720</v>
      </c>
      <c r="J12327" s="5">
        <f t="shared" si="2502"/>
        <v>10076.61712802355</v>
      </c>
      <c r="K12327" s="2">
        <f t="shared" si="2503"/>
        <v>199941.26958374219</v>
      </c>
      <c r="L12327" s="2">
        <f t="shared" si="2504"/>
        <v>241386</v>
      </c>
      <c r="M12327" s="2">
        <f t="shared" si="2505"/>
        <v>38280</v>
      </c>
      <c r="N12327" s="6">
        <f t="shared" si="2506"/>
        <v>0</v>
      </c>
      <c r="O12327" s="2">
        <f t="shared" si="2507"/>
        <v>-16835.269583742192</v>
      </c>
      <c r="P12327" s="2" t="str">
        <f t="shared" si="2508"/>
        <v/>
      </c>
    </row>
    <row r="12328" spans="1:16">
      <c r="A12328" s="6">
        <v>18</v>
      </c>
      <c r="B12328" s="6">
        <v>19</v>
      </c>
      <c r="C12328" s="6">
        <v>17</v>
      </c>
      <c r="D12328" s="6">
        <f t="shared" si="2496"/>
        <v>54</v>
      </c>
      <c r="E12328" s="5">
        <f t="shared" si="2497"/>
        <v>9007.0660478574246</v>
      </c>
      <c r="F12328" s="5">
        <f t="shared" si="2498"/>
        <v>911.23060582002495</v>
      </c>
      <c r="G12328" s="5">
        <f t="shared" si="2499"/>
        <v>944.88069779264049</v>
      </c>
      <c r="H12328" s="5">
        <f t="shared" si="2500"/>
        <v>10863.177351470089</v>
      </c>
      <c r="I12328" s="5">
        <f t="shared" si="2501"/>
        <v>720</v>
      </c>
      <c r="J12328" s="5">
        <f t="shared" si="2502"/>
        <v>10143.177351470089</v>
      </c>
      <c r="K12328" s="2">
        <f t="shared" si="2503"/>
        <v>201096.82901857793</v>
      </c>
      <c r="L12328" s="2">
        <f t="shared" si="2504"/>
        <v>244086</v>
      </c>
      <c r="M12328" s="2">
        <f t="shared" si="2505"/>
        <v>39160</v>
      </c>
      <c r="N12328" s="6">
        <f t="shared" si="2506"/>
        <v>0</v>
      </c>
      <c r="O12328" s="2">
        <f t="shared" si="2507"/>
        <v>-16170.829018577933</v>
      </c>
      <c r="P12328" s="2" t="str">
        <f t="shared" si="2508"/>
        <v/>
      </c>
    </row>
    <row r="12329" spans="1:16">
      <c r="A12329" s="6">
        <v>18</v>
      </c>
      <c r="B12329" s="6">
        <v>19</v>
      </c>
      <c r="C12329" s="6">
        <v>18</v>
      </c>
      <c r="D12329" s="6">
        <f t="shared" si="2496"/>
        <v>55</v>
      </c>
      <c r="E12329" s="5">
        <f t="shared" si="2497"/>
        <v>9007.0660478574246</v>
      </c>
      <c r="F12329" s="5">
        <f t="shared" si="2498"/>
        <v>911.23060582002495</v>
      </c>
      <c r="G12329" s="5">
        <f t="shared" si="2499"/>
        <v>1012.9676892512279</v>
      </c>
      <c r="H12329" s="5">
        <f t="shared" si="2500"/>
        <v>10931.264342928676</v>
      </c>
      <c r="I12329" s="5">
        <f t="shared" si="2501"/>
        <v>720</v>
      </c>
      <c r="J12329" s="5">
        <f t="shared" si="2502"/>
        <v>10211.264342928676</v>
      </c>
      <c r="K12329" s="2">
        <f t="shared" si="2503"/>
        <v>202278.89484251174</v>
      </c>
      <c r="L12329" s="2">
        <f t="shared" si="2504"/>
        <v>246786</v>
      </c>
      <c r="M12329" s="2">
        <f t="shared" si="2505"/>
        <v>40040</v>
      </c>
      <c r="N12329" s="6">
        <f t="shared" si="2506"/>
        <v>0</v>
      </c>
      <c r="O12329" s="2">
        <f t="shared" si="2507"/>
        <v>-15532.894842511741</v>
      </c>
      <c r="P12329" s="2" t="str">
        <f t="shared" si="2508"/>
        <v/>
      </c>
    </row>
    <row r="12330" spans="1:16">
      <c r="A12330" s="6">
        <v>18</v>
      </c>
      <c r="B12330" s="6">
        <v>19</v>
      </c>
      <c r="C12330" s="6">
        <v>19</v>
      </c>
      <c r="D12330" s="6">
        <f t="shared" si="2496"/>
        <v>56</v>
      </c>
      <c r="E12330" s="5">
        <f t="shared" si="2497"/>
        <v>9007.0660478574246</v>
      </c>
      <c r="F12330" s="5">
        <f t="shared" si="2498"/>
        <v>911.23060582002495</v>
      </c>
      <c r="G12330" s="5">
        <f t="shared" si="2499"/>
        <v>1082.6092178872495</v>
      </c>
      <c r="H12330" s="5">
        <f t="shared" si="2500"/>
        <v>11000.905871564699</v>
      </c>
      <c r="I12330" s="5">
        <f t="shared" si="2501"/>
        <v>720</v>
      </c>
      <c r="J12330" s="5">
        <f t="shared" si="2502"/>
        <v>10280.905871564699</v>
      </c>
      <c r="K12330" s="2">
        <f t="shared" si="2503"/>
        <v>203487.94915910935</v>
      </c>
      <c r="L12330" s="2">
        <f t="shared" si="2504"/>
        <v>249486</v>
      </c>
      <c r="M12330" s="2">
        <f t="shared" si="2505"/>
        <v>40920</v>
      </c>
      <c r="N12330" s="6">
        <f t="shared" si="2506"/>
        <v>0</v>
      </c>
      <c r="O12330" s="2">
        <f t="shared" si="2507"/>
        <v>-14921.949159109354</v>
      </c>
      <c r="P12330" s="2" t="str">
        <f t="shared" si="2508"/>
        <v/>
      </c>
    </row>
    <row r="12331" spans="1:16">
      <c r="A12331" s="6">
        <v>18</v>
      </c>
      <c r="B12331" s="6">
        <v>19</v>
      </c>
      <c r="C12331" s="6">
        <v>20</v>
      </c>
      <c r="D12331" s="6">
        <f t="shared" si="2496"/>
        <v>57</v>
      </c>
      <c r="E12331" s="5">
        <f t="shared" si="2497"/>
        <v>9007.0660478574246</v>
      </c>
      <c r="F12331" s="5">
        <f t="shared" si="2498"/>
        <v>911.23060582002495</v>
      </c>
      <c r="G12331" s="5">
        <f t="shared" si="2499"/>
        <v>1153.8335085377266</v>
      </c>
      <c r="H12331" s="5">
        <f t="shared" si="2500"/>
        <v>11072.130162215177</v>
      </c>
      <c r="I12331" s="5">
        <f t="shared" si="2501"/>
        <v>720</v>
      </c>
      <c r="J12331" s="5">
        <f t="shared" si="2502"/>
        <v>10352.130162215177</v>
      </c>
      <c r="K12331" s="2">
        <f t="shared" si="2503"/>
        <v>204724.48198290236</v>
      </c>
      <c r="L12331" s="2">
        <f t="shared" si="2504"/>
        <v>252186</v>
      </c>
      <c r="M12331" s="2">
        <f t="shared" si="2505"/>
        <v>41800</v>
      </c>
      <c r="N12331" s="6">
        <f t="shared" si="2506"/>
        <v>0</v>
      </c>
      <c r="O12331" s="2">
        <f t="shared" si="2507"/>
        <v>-14338.481982902362</v>
      </c>
      <c r="P12331" s="2" t="str">
        <f t="shared" si="2508"/>
        <v/>
      </c>
    </row>
    <row r="12332" spans="1:16">
      <c r="A12332" s="6">
        <v>18</v>
      </c>
      <c r="B12332" s="6">
        <v>19</v>
      </c>
      <c r="C12332" s="6">
        <v>21</v>
      </c>
      <c r="D12332" s="6">
        <f t="shared" si="2496"/>
        <v>58</v>
      </c>
      <c r="E12332" s="5">
        <f t="shared" si="2497"/>
        <v>9007.0660478574246</v>
      </c>
      <c r="F12332" s="5">
        <f t="shared" si="2498"/>
        <v>911.23060582002495</v>
      </c>
      <c r="G12332" s="5">
        <f t="shared" si="2499"/>
        <v>1226.6692487641703</v>
      </c>
      <c r="H12332" s="5">
        <f t="shared" si="2500"/>
        <v>11144.96590244162</v>
      </c>
      <c r="I12332" s="5">
        <f t="shared" si="2501"/>
        <v>720</v>
      </c>
      <c r="J12332" s="5">
        <f t="shared" si="2502"/>
        <v>10424.96590244162</v>
      </c>
      <c r="K12332" s="2">
        <f t="shared" si="2503"/>
        <v>205988.99136183367</v>
      </c>
      <c r="L12332" s="2">
        <f t="shared" si="2504"/>
        <v>254886</v>
      </c>
      <c r="M12332" s="2">
        <f t="shared" si="2505"/>
        <v>42680</v>
      </c>
      <c r="N12332" s="6">
        <f t="shared" si="2506"/>
        <v>0</v>
      </c>
      <c r="O12332" s="2">
        <f t="shared" si="2507"/>
        <v>-13782.991361833672</v>
      </c>
      <c r="P12332" s="2" t="str">
        <f t="shared" si="2508"/>
        <v/>
      </c>
    </row>
    <row r="12333" spans="1:16">
      <c r="A12333" s="6">
        <v>18</v>
      </c>
      <c r="B12333" s="6">
        <v>19</v>
      </c>
      <c r="C12333" s="6">
        <v>22</v>
      </c>
      <c r="D12333" s="6">
        <f t="shared" si="2496"/>
        <v>59</v>
      </c>
      <c r="E12333" s="5">
        <f t="shared" si="2497"/>
        <v>9007.0660478574246</v>
      </c>
      <c r="F12333" s="5">
        <f t="shared" si="2498"/>
        <v>911.23060582002495</v>
      </c>
      <c r="G12333" s="5">
        <f t="shared" si="2499"/>
        <v>1301.1455960105666</v>
      </c>
      <c r="H12333" s="5">
        <f t="shared" si="2500"/>
        <v>11219.442249688016</v>
      </c>
      <c r="I12333" s="5">
        <f t="shared" si="2501"/>
        <v>720</v>
      </c>
      <c r="J12333" s="5">
        <f t="shared" si="2502"/>
        <v>10499.442249688016</v>
      </c>
      <c r="K12333" s="2">
        <f t="shared" si="2503"/>
        <v>207281.98350152804</v>
      </c>
      <c r="L12333" s="2">
        <f t="shared" si="2504"/>
        <v>257586</v>
      </c>
      <c r="M12333" s="2">
        <f t="shared" si="2505"/>
        <v>43560</v>
      </c>
      <c r="N12333" s="6">
        <f t="shared" si="2506"/>
        <v>0</v>
      </c>
      <c r="O12333" s="2">
        <f t="shared" si="2507"/>
        <v>-13255.983501528041</v>
      </c>
      <c r="P12333" s="2" t="str">
        <f t="shared" si="2508"/>
        <v/>
      </c>
    </row>
    <row r="12334" spans="1:16">
      <c r="A12334" s="6">
        <v>18</v>
      </c>
      <c r="B12334" s="6">
        <v>19</v>
      </c>
      <c r="C12334" s="6">
        <v>23</v>
      </c>
      <c r="D12334" s="6">
        <f t="shared" si="2496"/>
        <v>60</v>
      </c>
      <c r="E12334" s="5">
        <f t="shared" si="2497"/>
        <v>9007.0660478574246</v>
      </c>
      <c r="F12334" s="5">
        <f t="shared" si="2498"/>
        <v>911.23060582002495</v>
      </c>
      <c r="G12334" s="5">
        <f t="shared" si="2499"/>
        <v>1377.292184868003</v>
      </c>
      <c r="H12334" s="5">
        <f t="shared" si="2500"/>
        <v>11295.588838545453</v>
      </c>
      <c r="I12334" s="5">
        <f t="shared" si="2501"/>
        <v>720</v>
      </c>
      <c r="J12334" s="5">
        <f t="shared" si="2502"/>
        <v>10575.588838545453</v>
      </c>
      <c r="K12334" s="2">
        <f t="shared" si="2503"/>
        <v>208603.9728914141</v>
      </c>
      <c r="L12334" s="2">
        <f t="shared" si="2504"/>
        <v>260286</v>
      </c>
      <c r="M12334" s="2">
        <f t="shared" si="2505"/>
        <v>44440</v>
      </c>
      <c r="N12334" s="6">
        <f t="shared" si="2506"/>
        <v>0</v>
      </c>
      <c r="O12334" s="2">
        <f t="shared" si="2507"/>
        <v>-12757.972891414101</v>
      </c>
      <c r="P12334" s="2" t="str">
        <f t="shared" si="2508"/>
        <v/>
      </c>
    </row>
    <row r="12335" spans="1:16">
      <c r="A12335" s="6">
        <v>18</v>
      </c>
      <c r="B12335" s="6">
        <v>19</v>
      </c>
      <c r="C12335" s="6">
        <v>24</v>
      </c>
      <c r="D12335" s="6">
        <f t="shared" si="2496"/>
        <v>61</v>
      </c>
      <c r="E12335" s="5">
        <f t="shared" si="2497"/>
        <v>9007.0660478574246</v>
      </c>
      <c r="F12335" s="5">
        <f t="shared" si="2498"/>
        <v>911.23060582002495</v>
      </c>
      <c r="G12335" s="5">
        <f t="shared" si="2499"/>
        <v>1455.1391344474989</v>
      </c>
      <c r="H12335" s="5">
        <f t="shared" si="2500"/>
        <v>11373.435788124949</v>
      </c>
      <c r="I12335" s="5">
        <f t="shared" si="2501"/>
        <v>720</v>
      </c>
      <c r="J12335" s="5">
        <f t="shared" si="2502"/>
        <v>10653.435788124949</v>
      </c>
      <c r="K12335" s="2">
        <f t="shared" si="2503"/>
        <v>209955.48243272479</v>
      </c>
      <c r="L12335" s="2">
        <f t="shared" si="2504"/>
        <v>262986</v>
      </c>
      <c r="M12335" s="2">
        <f t="shared" si="2505"/>
        <v>45320</v>
      </c>
      <c r="N12335" s="6">
        <f t="shared" si="2506"/>
        <v>0</v>
      </c>
      <c r="O12335" s="2">
        <f t="shared" si="2507"/>
        <v>-12289.482432724792</v>
      </c>
      <c r="P12335" s="2" t="str">
        <f t="shared" si="2508"/>
        <v/>
      </c>
    </row>
    <row r="12336" spans="1:16">
      <c r="A12336" s="6">
        <v>18</v>
      </c>
      <c r="B12336" s="6">
        <v>19</v>
      </c>
      <c r="C12336" s="6">
        <v>25</v>
      </c>
      <c r="D12336" s="6">
        <f t="shared" si="2496"/>
        <v>62</v>
      </c>
      <c r="E12336" s="5">
        <f t="shared" si="2497"/>
        <v>9007.0660478574246</v>
      </c>
      <c r="F12336" s="5">
        <f t="shared" si="2498"/>
        <v>911.23060582002495</v>
      </c>
      <c r="G12336" s="5">
        <f t="shared" si="2499"/>
        <v>1534.7170558625965</v>
      </c>
      <c r="H12336" s="5">
        <f t="shared" si="2500"/>
        <v>11453.013709540046</v>
      </c>
      <c r="I12336" s="5">
        <f t="shared" si="2501"/>
        <v>720</v>
      </c>
      <c r="J12336" s="5">
        <f t="shared" si="2502"/>
        <v>10733.013709540046</v>
      </c>
      <c r="K12336" s="2">
        <f t="shared" si="2503"/>
        <v>211337.04356840358</v>
      </c>
      <c r="L12336" s="2">
        <f t="shared" si="2504"/>
        <v>265686</v>
      </c>
      <c r="M12336" s="2">
        <f t="shared" si="2505"/>
        <v>46200</v>
      </c>
      <c r="N12336" s="6">
        <f t="shared" si="2506"/>
        <v>0</v>
      </c>
      <c r="O12336" s="2">
        <f t="shared" si="2507"/>
        <v>-11851.043568403577</v>
      </c>
      <c r="P12336" s="2" t="str">
        <f t="shared" si="2508"/>
        <v/>
      </c>
    </row>
    <row r="12337" spans="1:16">
      <c r="A12337" s="6">
        <v>18</v>
      </c>
      <c r="B12337" s="6">
        <v>19</v>
      </c>
      <c r="C12337" s="6">
        <v>26</v>
      </c>
      <c r="D12337" s="6">
        <f t="shared" si="2496"/>
        <v>63</v>
      </c>
      <c r="E12337" s="5">
        <f t="shared" si="2497"/>
        <v>9007.0660478574246</v>
      </c>
      <c r="F12337" s="5">
        <f t="shared" si="2498"/>
        <v>911.23060582002495</v>
      </c>
      <c r="G12337" s="5">
        <f t="shared" si="2499"/>
        <v>1616.0570598233144</v>
      </c>
      <c r="H12337" s="5">
        <f t="shared" si="2500"/>
        <v>11534.353713500765</v>
      </c>
      <c r="I12337" s="5">
        <f t="shared" si="2501"/>
        <v>720</v>
      </c>
      <c r="J12337" s="5">
        <f t="shared" si="2502"/>
        <v>10814.353713500765</v>
      </c>
      <c r="K12337" s="2">
        <f t="shared" si="2503"/>
        <v>212749.19641494381</v>
      </c>
      <c r="L12337" s="2">
        <f t="shared" si="2504"/>
        <v>268386</v>
      </c>
      <c r="M12337" s="2">
        <f t="shared" si="2505"/>
        <v>47080</v>
      </c>
      <c r="N12337" s="6">
        <f t="shared" si="2506"/>
        <v>0</v>
      </c>
      <c r="O12337" s="2">
        <f t="shared" si="2507"/>
        <v>-11443.196414943814</v>
      </c>
      <c r="P12337" s="2" t="str">
        <f t="shared" si="2508"/>
        <v/>
      </c>
    </row>
    <row r="12338" spans="1:16">
      <c r="A12338" s="6">
        <v>18</v>
      </c>
      <c r="B12338" s="6">
        <v>19</v>
      </c>
      <c r="C12338" s="6">
        <v>27</v>
      </c>
      <c r="D12338" s="6">
        <f t="shared" si="2496"/>
        <v>64</v>
      </c>
      <c r="E12338" s="5">
        <f t="shared" si="2497"/>
        <v>9007.0660478574246</v>
      </c>
      <c r="F12338" s="5">
        <f t="shared" si="2498"/>
        <v>911.23060582002495</v>
      </c>
      <c r="G12338" s="5">
        <f t="shared" si="2499"/>
        <v>1699.1907643430709</v>
      </c>
      <c r="H12338" s="5">
        <f t="shared" si="2500"/>
        <v>11617.487418020521</v>
      </c>
      <c r="I12338" s="5">
        <f t="shared" si="2501"/>
        <v>720</v>
      </c>
      <c r="J12338" s="5">
        <f t="shared" si="2502"/>
        <v>10897.487418020521</v>
      </c>
      <c r="K12338" s="2">
        <f t="shared" si="2503"/>
        <v>214192.4898961896</v>
      </c>
      <c r="L12338" s="2">
        <f t="shared" si="2504"/>
        <v>271086</v>
      </c>
      <c r="M12338" s="2">
        <f t="shared" si="2505"/>
        <v>47960</v>
      </c>
      <c r="N12338" s="6">
        <f t="shared" si="2506"/>
        <v>0</v>
      </c>
      <c r="O12338" s="2">
        <f t="shared" si="2507"/>
        <v>-11066.489896189596</v>
      </c>
      <c r="P12338" s="2" t="str">
        <f t="shared" si="2508"/>
        <v/>
      </c>
    </row>
    <row r="12339" spans="1:16">
      <c r="A12339" s="6">
        <v>18</v>
      </c>
      <c r="B12339" s="6">
        <v>19</v>
      </c>
      <c r="C12339" s="6">
        <v>28</v>
      </c>
      <c r="D12339" s="6">
        <f t="shared" si="2496"/>
        <v>65</v>
      </c>
      <c r="E12339" s="5">
        <f t="shared" si="2497"/>
        <v>9007.0660478574246</v>
      </c>
      <c r="F12339" s="5">
        <f t="shared" si="2498"/>
        <v>911.23060582002495</v>
      </c>
      <c r="G12339" s="5">
        <f t="shared" si="2499"/>
        <v>1784.1503025602246</v>
      </c>
      <c r="H12339" s="5">
        <f t="shared" si="2500"/>
        <v>11702.446956237674</v>
      </c>
      <c r="I12339" s="5">
        <f t="shared" si="2501"/>
        <v>720</v>
      </c>
      <c r="J12339" s="5">
        <f t="shared" si="2502"/>
        <v>10982.446956237674</v>
      </c>
      <c r="K12339" s="2">
        <f t="shared" si="2503"/>
        <v>215667.48187912628</v>
      </c>
      <c r="L12339" s="2">
        <f t="shared" si="2504"/>
        <v>273786</v>
      </c>
      <c r="M12339" s="2">
        <f t="shared" si="2505"/>
        <v>48840</v>
      </c>
      <c r="N12339" s="6">
        <f t="shared" si="2506"/>
        <v>0</v>
      </c>
      <c r="O12339" s="2">
        <f t="shared" si="2507"/>
        <v>-10721.481879126281</v>
      </c>
      <c r="P12339" s="2" t="str">
        <f t="shared" si="2508"/>
        <v/>
      </c>
    </row>
    <row r="12340" spans="1:16">
      <c r="A12340" s="6">
        <v>18</v>
      </c>
      <c r="B12340" s="6">
        <v>19</v>
      </c>
      <c r="C12340" s="6">
        <v>29</v>
      </c>
      <c r="D12340" s="6">
        <f t="shared" si="2496"/>
        <v>66</v>
      </c>
      <c r="E12340" s="5">
        <f t="shared" si="2497"/>
        <v>9007.0660478574246</v>
      </c>
      <c r="F12340" s="5">
        <f t="shared" si="2498"/>
        <v>911.23060582002495</v>
      </c>
      <c r="G12340" s="5">
        <f t="shared" si="2499"/>
        <v>1870.9683306758782</v>
      </c>
      <c r="H12340" s="5">
        <f t="shared" si="2500"/>
        <v>11789.264984353327</v>
      </c>
      <c r="I12340" s="5">
        <f t="shared" si="2501"/>
        <v>720</v>
      </c>
      <c r="J12340" s="5">
        <f t="shared" si="2502"/>
        <v>11069.264984353327</v>
      </c>
      <c r="K12340" s="2">
        <f t="shared" si="2503"/>
        <v>217174.73931168971</v>
      </c>
      <c r="L12340" s="2">
        <f t="shared" si="2504"/>
        <v>276486</v>
      </c>
      <c r="M12340" s="2">
        <f t="shared" si="2505"/>
        <v>49720</v>
      </c>
      <c r="N12340" s="6">
        <f t="shared" si="2506"/>
        <v>0</v>
      </c>
      <c r="O12340" s="2">
        <f t="shared" si="2507"/>
        <v>-10408.739311689715</v>
      </c>
      <c r="P12340" s="2" t="str">
        <f t="shared" si="2508"/>
        <v/>
      </c>
    </row>
    <row r="12341" spans="1:16">
      <c r="A12341" s="6">
        <v>18</v>
      </c>
      <c r="B12341" s="6">
        <v>19</v>
      </c>
      <c r="C12341" s="6">
        <v>30</v>
      </c>
      <c r="D12341" s="6">
        <f t="shared" si="2496"/>
        <v>67</v>
      </c>
      <c r="E12341" s="5">
        <f t="shared" si="2497"/>
        <v>9007.0660478574246</v>
      </c>
      <c r="F12341" s="5">
        <f t="shared" si="2498"/>
        <v>911.23060582002495</v>
      </c>
      <c r="G12341" s="5">
        <f t="shared" si="2499"/>
        <v>1959.6780360096488</v>
      </c>
      <c r="H12341" s="5">
        <f t="shared" si="2500"/>
        <v>11877.974689687098</v>
      </c>
      <c r="I12341" s="5">
        <f t="shared" si="2501"/>
        <v>720</v>
      </c>
      <c r="J12341" s="5">
        <f t="shared" si="2502"/>
        <v>11157.974689687098</v>
      </c>
      <c r="K12341" s="2">
        <f t="shared" si="2503"/>
        <v>218714.83836262324</v>
      </c>
      <c r="L12341" s="2">
        <f t="shared" si="2504"/>
        <v>279186</v>
      </c>
      <c r="M12341" s="2">
        <f t="shared" si="2505"/>
        <v>50600</v>
      </c>
      <c r="N12341" s="6">
        <f t="shared" si="2506"/>
        <v>0</v>
      </c>
      <c r="O12341" s="2">
        <f t="shared" si="2507"/>
        <v>-10128.838362623239</v>
      </c>
      <c r="P12341" s="2" t="str">
        <f t="shared" si="2508"/>
        <v/>
      </c>
    </row>
    <row r="12342" spans="1:16">
      <c r="A12342" s="6">
        <v>18</v>
      </c>
      <c r="B12342" s="6">
        <v>20</v>
      </c>
      <c r="C12342" s="6">
        <v>0</v>
      </c>
      <c r="D12342" s="6">
        <f t="shared" si="2496"/>
        <v>38</v>
      </c>
      <c r="E12342" s="5">
        <f t="shared" si="2497"/>
        <v>9007.0660478574246</v>
      </c>
      <c r="F12342" s="5">
        <f t="shared" si="2498"/>
        <v>983.16986417423732</v>
      </c>
      <c r="G12342" s="5">
        <f t="shared" si="2499"/>
        <v>0</v>
      </c>
      <c r="H12342" s="5">
        <f t="shared" si="2500"/>
        <v>9990.2359120316614</v>
      </c>
      <c r="I12342" s="5">
        <f t="shared" si="2501"/>
        <v>720</v>
      </c>
      <c r="J12342" s="5">
        <f t="shared" si="2502"/>
        <v>9270.2359120316614</v>
      </c>
      <c r="K12342" s="2">
        <f t="shared" si="2503"/>
        <v>185941.59569499412</v>
      </c>
      <c r="L12342" s="2">
        <f t="shared" si="2504"/>
        <v>200280</v>
      </c>
      <c r="M12342" s="2">
        <f t="shared" si="2505"/>
        <v>24640</v>
      </c>
      <c r="N12342" s="6">
        <f t="shared" si="2506"/>
        <v>0</v>
      </c>
      <c r="O12342" s="2">
        <f t="shared" si="2507"/>
        <v>-30301.595694994117</v>
      </c>
      <c r="P12342" s="2" t="str">
        <f t="shared" si="2508"/>
        <v/>
      </c>
    </row>
    <row r="12343" spans="1:16">
      <c r="A12343" s="6">
        <v>18</v>
      </c>
      <c r="B12343" s="6">
        <v>20</v>
      </c>
      <c r="C12343" s="6">
        <v>1</v>
      </c>
      <c r="D12343" s="6">
        <f t="shared" si="2496"/>
        <v>39</v>
      </c>
      <c r="E12343" s="5">
        <f t="shared" si="2497"/>
        <v>9007.0660478574246</v>
      </c>
      <c r="F12343" s="5">
        <f t="shared" si="2498"/>
        <v>983.16986417423732</v>
      </c>
      <c r="G12343" s="5">
        <f t="shared" si="2499"/>
        <v>45.5625</v>
      </c>
      <c r="H12343" s="5">
        <f t="shared" si="2500"/>
        <v>10035.798412031661</v>
      </c>
      <c r="I12343" s="5">
        <f t="shared" si="2501"/>
        <v>720</v>
      </c>
      <c r="J12343" s="5">
        <f t="shared" si="2502"/>
        <v>9315.7984120316614</v>
      </c>
      <c r="K12343" s="2">
        <f t="shared" si="2503"/>
        <v>186732.61131999412</v>
      </c>
      <c r="L12343" s="2">
        <f t="shared" si="2504"/>
        <v>202980</v>
      </c>
      <c r="M12343" s="2">
        <f t="shared" si="2505"/>
        <v>25520</v>
      </c>
      <c r="N12343" s="6">
        <f t="shared" si="2506"/>
        <v>0</v>
      </c>
      <c r="O12343" s="2">
        <f t="shared" si="2507"/>
        <v>-29272.611319994117</v>
      </c>
      <c r="P12343" s="2" t="str">
        <f t="shared" si="2508"/>
        <v/>
      </c>
    </row>
    <row r="12344" spans="1:16">
      <c r="A12344" s="6">
        <v>18</v>
      </c>
      <c r="B12344" s="6">
        <v>20</v>
      </c>
      <c r="C12344" s="6">
        <v>2</v>
      </c>
      <c r="D12344" s="6">
        <f t="shared" si="2496"/>
        <v>40</v>
      </c>
      <c r="E12344" s="5">
        <f t="shared" si="2497"/>
        <v>9007.0660478574246</v>
      </c>
      <c r="F12344" s="5">
        <f t="shared" si="2498"/>
        <v>983.16986417423732</v>
      </c>
      <c r="G12344" s="5">
        <f t="shared" si="2499"/>
        <v>92.264062499999994</v>
      </c>
      <c r="H12344" s="5">
        <f t="shared" si="2500"/>
        <v>10082.499974531662</v>
      </c>
      <c r="I12344" s="5">
        <f t="shared" si="2501"/>
        <v>720</v>
      </c>
      <c r="J12344" s="5">
        <f t="shared" si="2502"/>
        <v>9362.4999745316618</v>
      </c>
      <c r="K12344" s="2">
        <f t="shared" si="2503"/>
        <v>187543.40233561912</v>
      </c>
      <c r="L12344" s="2">
        <f t="shared" si="2504"/>
        <v>205680</v>
      </c>
      <c r="M12344" s="2">
        <f t="shared" si="2505"/>
        <v>26400</v>
      </c>
      <c r="N12344" s="6">
        <f t="shared" si="2506"/>
        <v>0</v>
      </c>
      <c r="O12344" s="2">
        <f t="shared" si="2507"/>
        <v>-28263.402335619117</v>
      </c>
      <c r="P12344" s="2" t="str">
        <f t="shared" si="2508"/>
        <v/>
      </c>
    </row>
    <row r="12345" spans="1:16">
      <c r="A12345" s="6">
        <v>18</v>
      </c>
      <c r="B12345" s="6">
        <v>20</v>
      </c>
      <c r="C12345" s="6">
        <v>3</v>
      </c>
      <c r="D12345" s="6">
        <f t="shared" si="2496"/>
        <v>41</v>
      </c>
      <c r="E12345" s="5">
        <f t="shared" si="2497"/>
        <v>9007.0660478574246</v>
      </c>
      <c r="F12345" s="5">
        <f t="shared" si="2498"/>
        <v>983.16986417423732</v>
      </c>
      <c r="G12345" s="5">
        <f t="shared" si="2499"/>
        <v>140.12604492187498</v>
      </c>
      <c r="H12345" s="5">
        <f t="shared" si="2500"/>
        <v>10130.361956953537</v>
      </c>
      <c r="I12345" s="5">
        <f t="shared" si="2501"/>
        <v>720</v>
      </c>
      <c r="J12345" s="5">
        <f t="shared" si="2502"/>
        <v>9410.3619569535367</v>
      </c>
      <c r="K12345" s="2">
        <f t="shared" si="2503"/>
        <v>188374.33953044334</v>
      </c>
      <c r="L12345" s="2">
        <f t="shared" si="2504"/>
        <v>208380</v>
      </c>
      <c r="M12345" s="2">
        <f t="shared" si="2505"/>
        <v>27280</v>
      </c>
      <c r="N12345" s="6">
        <f t="shared" si="2506"/>
        <v>0</v>
      </c>
      <c r="O12345" s="2">
        <f t="shared" si="2507"/>
        <v>-27274.339530443336</v>
      </c>
      <c r="P12345" s="2" t="str">
        <f t="shared" si="2508"/>
        <v/>
      </c>
    </row>
    <row r="12346" spans="1:16">
      <c r="A12346" s="6">
        <v>18</v>
      </c>
      <c r="B12346" s="6">
        <v>20</v>
      </c>
      <c r="C12346" s="6">
        <v>4</v>
      </c>
      <c r="D12346" s="6">
        <f t="shared" si="2496"/>
        <v>42</v>
      </c>
      <c r="E12346" s="5">
        <f t="shared" si="2497"/>
        <v>9007.0660478574246</v>
      </c>
      <c r="F12346" s="5">
        <f t="shared" si="2498"/>
        <v>983.16986417423732</v>
      </c>
      <c r="G12346" s="5">
        <f t="shared" si="2499"/>
        <v>189.17016064453125</v>
      </c>
      <c r="H12346" s="5">
        <f t="shared" si="2500"/>
        <v>10179.406072676193</v>
      </c>
      <c r="I12346" s="5">
        <f t="shared" si="2501"/>
        <v>720</v>
      </c>
      <c r="J12346" s="5">
        <f t="shared" si="2502"/>
        <v>9459.4060726761927</v>
      </c>
      <c r="K12346" s="2">
        <f t="shared" si="2503"/>
        <v>189225.79987285056</v>
      </c>
      <c r="L12346" s="2">
        <f t="shared" si="2504"/>
        <v>211080</v>
      </c>
      <c r="M12346" s="2">
        <f t="shared" si="2505"/>
        <v>28160</v>
      </c>
      <c r="N12346" s="6">
        <f t="shared" si="2506"/>
        <v>0</v>
      </c>
      <c r="O12346" s="2">
        <f t="shared" si="2507"/>
        <v>-26305.799872850563</v>
      </c>
      <c r="P12346" s="2" t="str">
        <f t="shared" si="2508"/>
        <v/>
      </c>
    </row>
    <row r="12347" spans="1:16">
      <c r="A12347" s="6">
        <v>18</v>
      </c>
      <c r="B12347" s="6">
        <v>20</v>
      </c>
      <c r="C12347" s="6">
        <v>5</v>
      </c>
      <c r="D12347" s="6">
        <f t="shared" si="2496"/>
        <v>43</v>
      </c>
      <c r="E12347" s="5">
        <f t="shared" si="2497"/>
        <v>9007.0660478574246</v>
      </c>
      <c r="F12347" s="5">
        <f t="shared" si="2498"/>
        <v>983.16986417423732</v>
      </c>
      <c r="G12347" s="5">
        <f t="shared" si="2499"/>
        <v>239.41848456573481</v>
      </c>
      <c r="H12347" s="5">
        <f t="shared" si="2500"/>
        <v>10229.654396597396</v>
      </c>
      <c r="I12347" s="5">
        <f t="shared" si="2501"/>
        <v>720</v>
      </c>
      <c r="J12347" s="5">
        <f t="shared" si="2502"/>
        <v>9509.654396597396</v>
      </c>
      <c r="K12347" s="2">
        <f t="shared" si="2503"/>
        <v>190098.16660759368</v>
      </c>
      <c r="L12347" s="2">
        <f t="shared" si="2504"/>
        <v>213780</v>
      </c>
      <c r="M12347" s="2">
        <f t="shared" si="2505"/>
        <v>29040</v>
      </c>
      <c r="N12347" s="6">
        <f t="shared" si="2506"/>
        <v>0</v>
      </c>
      <c r="O12347" s="2">
        <f t="shared" si="2507"/>
        <v>-25358.166607593681</v>
      </c>
      <c r="P12347" s="2" t="str">
        <f t="shared" si="2508"/>
        <v/>
      </c>
    </row>
    <row r="12348" spans="1:16">
      <c r="A12348" s="6">
        <v>18</v>
      </c>
      <c r="B12348" s="6">
        <v>20</v>
      </c>
      <c r="C12348" s="6">
        <v>6</v>
      </c>
      <c r="D12348" s="6">
        <f t="shared" si="2496"/>
        <v>44</v>
      </c>
      <c r="E12348" s="5">
        <f t="shared" si="2497"/>
        <v>9007.0660478574246</v>
      </c>
      <c r="F12348" s="5">
        <f t="shared" si="2498"/>
        <v>983.16986417423732</v>
      </c>
      <c r="G12348" s="5">
        <f t="shared" si="2499"/>
        <v>290.89345874736784</v>
      </c>
      <c r="H12348" s="5">
        <f t="shared" si="2500"/>
        <v>10281.12937077903</v>
      </c>
      <c r="I12348" s="5">
        <f t="shared" si="2501"/>
        <v>720</v>
      </c>
      <c r="J12348" s="5">
        <f t="shared" si="2502"/>
        <v>9561.1293707790301</v>
      </c>
      <c r="K12348" s="2">
        <f t="shared" si="2503"/>
        <v>190991.8293538026</v>
      </c>
      <c r="L12348" s="2">
        <f t="shared" si="2504"/>
        <v>216480</v>
      </c>
      <c r="M12348" s="2">
        <f t="shared" si="2505"/>
        <v>29920</v>
      </c>
      <c r="N12348" s="6">
        <f t="shared" si="2506"/>
        <v>0</v>
      </c>
      <c r="O12348" s="2">
        <f t="shared" si="2507"/>
        <v>-24431.829353802605</v>
      </c>
      <c r="P12348" s="2" t="str">
        <f t="shared" si="2508"/>
        <v/>
      </c>
    </row>
    <row r="12349" spans="1:16">
      <c r="A12349" s="6">
        <v>18</v>
      </c>
      <c r="B12349" s="6">
        <v>20</v>
      </c>
      <c r="C12349" s="6">
        <v>7</v>
      </c>
      <c r="D12349" s="6">
        <f t="shared" si="2496"/>
        <v>45</v>
      </c>
      <c r="E12349" s="5">
        <f t="shared" si="2497"/>
        <v>9007.0660478574246</v>
      </c>
      <c r="F12349" s="5">
        <f t="shared" si="2498"/>
        <v>983.16986417423732</v>
      </c>
      <c r="G12349" s="5">
        <f t="shared" si="2499"/>
        <v>343.61789814532818</v>
      </c>
      <c r="H12349" s="5">
        <f t="shared" si="2500"/>
        <v>10333.85381017699</v>
      </c>
      <c r="I12349" s="5">
        <f t="shared" si="2501"/>
        <v>720</v>
      </c>
      <c r="J12349" s="5">
        <f t="shared" si="2502"/>
        <v>9613.85381017699</v>
      </c>
      <c r="K12349" s="2">
        <f t="shared" si="2503"/>
        <v>191907.18420446164</v>
      </c>
      <c r="L12349" s="2">
        <f t="shared" si="2504"/>
        <v>219180</v>
      </c>
      <c r="M12349" s="2">
        <f t="shared" si="2505"/>
        <v>30800</v>
      </c>
      <c r="N12349" s="6">
        <f t="shared" si="2506"/>
        <v>0</v>
      </c>
      <c r="O12349" s="2">
        <f t="shared" si="2507"/>
        <v>-23527.184204461635</v>
      </c>
      <c r="P12349" s="2" t="str">
        <f t="shared" si="2508"/>
        <v/>
      </c>
    </row>
    <row r="12350" spans="1:16">
      <c r="A12350" s="6">
        <v>18</v>
      </c>
      <c r="B12350" s="6">
        <v>20</v>
      </c>
      <c r="C12350" s="6">
        <v>8</v>
      </c>
      <c r="D12350" s="6">
        <f t="shared" si="2496"/>
        <v>46</v>
      </c>
      <c r="E12350" s="5">
        <f t="shared" si="2497"/>
        <v>9007.0660478574246</v>
      </c>
      <c r="F12350" s="5">
        <f t="shared" si="2498"/>
        <v>983.16986417423732</v>
      </c>
      <c r="G12350" s="5">
        <f t="shared" si="2499"/>
        <v>397.61499642530839</v>
      </c>
      <c r="H12350" s="5">
        <f t="shared" si="2500"/>
        <v>10387.850908456971</v>
      </c>
      <c r="I12350" s="5">
        <f t="shared" si="2501"/>
        <v>720</v>
      </c>
      <c r="J12350" s="5">
        <f t="shared" si="2502"/>
        <v>9667.8509084569705</v>
      </c>
      <c r="K12350" s="2">
        <f t="shared" si="2503"/>
        <v>192844.63382737795</v>
      </c>
      <c r="L12350" s="2">
        <f t="shared" si="2504"/>
        <v>221880</v>
      </c>
      <c r="M12350" s="2">
        <f t="shared" si="2505"/>
        <v>31680</v>
      </c>
      <c r="N12350" s="6">
        <f t="shared" si="2506"/>
        <v>0</v>
      </c>
      <c r="O12350" s="2">
        <f t="shared" si="2507"/>
        <v>-22644.633827377955</v>
      </c>
      <c r="P12350" s="2" t="str">
        <f t="shared" si="2508"/>
        <v/>
      </c>
    </row>
    <row r="12351" spans="1:16">
      <c r="A12351" s="6">
        <v>18</v>
      </c>
      <c r="B12351" s="6">
        <v>20</v>
      </c>
      <c r="C12351" s="6">
        <v>9</v>
      </c>
      <c r="D12351" s="6">
        <f t="shared" si="2496"/>
        <v>47</v>
      </c>
      <c r="E12351" s="5">
        <f t="shared" si="2497"/>
        <v>9007.0660478574246</v>
      </c>
      <c r="F12351" s="5">
        <f t="shared" si="2498"/>
        <v>983.16986417423732</v>
      </c>
      <c r="G12351" s="5">
        <f t="shared" si="2499"/>
        <v>452.90833186570285</v>
      </c>
      <c r="H12351" s="5">
        <f t="shared" si="2500"/>
        <v>10443.144243897365</v>
      </c>
      <c r="I12351" s="5">
        <f t="shared" si="2501"/>
        <v>720</v>
      </c>
      <c r="J12351" s="5">
        <f t="shared" si="2502"/>
        <v>9723.1442438973645</v>
      </c>
      <c r="K12351" s="2">
        <f t="shared" si="2503"/>
        <v>193804.58756766259</v>
      </c>
      <c r="L12351" s="2">
        <f t="shared" si="2504"/>
        <v>224580</v>
      </c>
      <c r="M12351" s="2">
        <f t="shared" si="2505"/>
        <v>32560</v>
      </c>
      <c r="N12351" s="6">
        <f t="shared" si="2506"/>
        <v>0</v>
      </c>
      <c r="O12351" s="2">
        <f t="shared" si="2507"/>
        <v>-21784.587567662587</v>
      </c>
      <c r="P12351" s="2" t="str">
        <f t="shared" si="2508"/>
        <v/>
      </c>
    </row>
    <row r="12352" spans="1:16">
      <c r="A12352" s="6">
        <v>18</v>
      </c>
      <c r="B12352" s="6">
        <v>20</v>
      </c>
      <c r="C12352" s="6">
        <v>10</v>
      </c>
      <c r="D12352" s="6">
        <f t="shared" si="2496"/>
        <v>48</v>
      </c>
      <c r="E12352" s="5">
        <f t="shared" si="2497"/>
        <v>9007.0660478574246</v>
      </c>
      <c r="F12352" s="5">
        <f t="shared" si="2498"/>
        <v>983.16986417423732</v>
      </c>
      <c r="G12352" s="5">
        <f t="shared" si="2499"/>
        <v>509.52187334891573</v>
      </c>
      <c r="H12352" s="5">
        <f t="shared" si="2500"/>
        <v>10499.757785380578</v>
      </c>
      <c r="I12352" s="5">
        <f t="shared" si="2501"/>
        <v>720</v>
      </c>
      <c r="J12352" s="5">
        <f t="shared" si="2502"/>
        <v>9779.7577853805778</v>
      </c>
      <c r="K12352" s="2">
        <f t="shared" si="2503"/>
        <v>194787.46155174615</v>
      </c>
      <c r="L12352" s="2">
        <f t="shared" si="2504"/>
        <v>227280</v>
      </c>
      <c r="M12352" s="2">
        <f t="shared" si="2505"/>
        <v>33440</v>
      </c>
      <c r="N12352" s="6">
        <f t="shared" si="2506"/>
        <v>0</v>
      </c>
      <c r="O12352" s="2">
        <f t="shared" si="2507"/>
        <v>-20947.46155174615</v>
      </c>
      <c r="P12352" s="2" t="str">
        <f t="shared" si="2508"/>
        <v/>
      </c>
    </row>
    <row r="12353" spans="1:16">
      <c r="A12353" s="6">
        <v>18</v>
      </c>
      <c r="B12353" s="6">
        <v>20</v>
      </c>
      <c r="C12353" s="6">
        <v>11</v>
      </c>
      <c r="D12353" s="6">
        <f t="shared" si="2496"/>
        <v>49</v>
      </c>
      <c r="E12353" s="5">
        <f t="shared" si="2497"/>
        <v>9007.0660478574246</v>
      </c>
      <c r="F12353" s="5">
        <f t="shared" si="2498"/>
        <v>983.16986417423732</v>
      </c>
      <c r="G12353" s="5">
        <f t="shared" si="2499"/>
        <v>567.47998644235474</v>
      </c>
      <c r="H12353" s="5">
        <f t="shared" si="2500"/>
        <v>10557.715898474016</v>
      </c>
      <c r="I12353" s="5">
        <f t="shared" si="2501"/>
        <v>720</v>
      </c>
      <c r="J12353" s="5">
        <f t="shared" si="2502"/>
        <v>9837.7158984740163</v>
      </c>
      <c r="K12353" s="2">
        <f t="shared" si="2503"/>
        <v>195793.67879295166</v>
      </c>
      <c r="L12353" s="2">
        <f t="shared" si="2504"/>
        <v>229980</v>
      </c>
      <c r="M12353" s="2">
        <f t="shared" si="2505"/>
        <v>34320</v>
      </c>
      <c r="N12353" s="6">
        <f t="shared" si="2506"/>
        <v>0</v>
      </c>
      <c r="O12353" s="2">
        <f t="shared" si="2507"/>
        <v>-20133.678792951658</v>
      </c>
      <c r="P12353" s="2" t="str">
        <f t="shared" si="2508"/>
        <v/>
      </c>
    </row>
    <row r="12354" spans="1:16">
      <c r="A12354" s="6">
        <v>18</v>
      </c>
      <c r="B12354" s="6">
        <v>20</v>
      </c>
      <c r="C12354" s="6">
        <v>12</v>
      </c>
      <c r="D12354" s="6">
        <f t="shared" si="2496"/>
        <v>50</v>
      </c>
      <c r="E12354" s="5">
        <f t="shared" si="2497"/>
        <v>9007.0660478574246</v>
      </c>
      <c r="F12354" s="5">
        <f t="shared" si="2498"/>
        <v>983.16986417423732</v>
      </c>
      <c r="G12354" s="5">
        <f t="shared" si="2499"/>
        <v>626.80743957041921</v>
      </c>
      <c r="H12354" s="5">
        <f t="shared" si="2500"/>
        <v>10617.04335160208</v>
      </c>
      <c r="I12354" s="5">
        <f t="shared" si="2501"/>
        <v>720</v>
      </c>
      <c r="J12354" s="5">
        <f t="shared" si="2502"/>
        <v>9897.0433516020803</v>
      </c>
      <c r="K12354" s="2">
        <f t="shared" si="2503"/>
        <v>196823.66929864723</v>
      </c>
      <c r="L12354" s="2">
        <f t="shared" si="2504"/>
        <v>232680</v>
      </c>
      <c r="M12354" s="2">
        <f t="shared" si="2505"/>
        <v>35200</v>
      </c>
      <c r="N12354" s="6">
        <f t="shared" si="2506"/>
        <v>0</v>
      </c>
      <c r="O12354" s="2">
        <f t="shared" si="2507"/>
        <v>-19343.669298647234</v>
      </c>
      <c r="P12354" s="2" t="str">
        <f t="shared" si="2508"/>
        <v/>
      </c>
    </row>
    <row r="12355" spans="1:16">
      <c r="A12355" s="6">
        <v>18</v>
      </c>
      <c r="B12355" s="6">
        <v>20</v>
      </c>
      <c r="C12355" s="6">
        <v>13</v>
      </c>
      <c r="D12355" s="6">
        <f t="shared" si="2496"/>
        <v>51</v>
      </c>
      <c r="E12355" s="5">
        <f t="shared" si="2497"/>
        <v>9007.0660478574246</v>
      </c>
      <c r="F12355" s="5">
        <f t="shared" si="2498"/>
        <v>983.16986417423732</v>
      </c>
      <c r="G12355" s="5">
        <f t="shared" si="2499"/>
        <v>687.52941027880343</v>
      </c>
      <c r="H12355" s="5">
        <f t="shared" si="2500"/>
        <v>10677.765322310464</v>
      </c>
      <c r="I12355" s="5">
        <f t="shared" si="2501"/>
        <v>720</v>
      </c>
      <c r="J12355" s="5">
        <f t="shared" si="2502"/>
        <v>9957.7653223104644</v>
      </c>
      <c r="K12355" s="2">
        <f t="shared" si="2503"/>
        <v>197877.87017900113</v>
      </c>
      <c r="L12355" s="2">
        <f t="shared" si="2504"/>
        <v>235380</v>
      </c>
      <c r="M12355" s="2">
        <f t="shared" si="2505"/>
        <v>36080</v>
      </c>
      <c r="N12355" s="6">
        <f t="shared" si="2506"/>
        <v>0</v>
      </c>
      <c r="O12355" s="2">
        <f t="shared" si="2507"/>
        <v>-18577.870179001126</v>
      </c>
      <c r="P12355" s="2" t="str">
        <f t="shared" si="2508"/>
        <v/>
      </c>
    </row>
    <row r="12356" spans="1:16">
      <c r="A12356" s="6">
        <v>18</v>
      </c>
      <c r="B12356" s="6">
        <v>20</v>
      </c>
      <c r="C12356" s="6">
        <v>14</v>
      </c>
      <c r="D12356" s="6">
        <f t="shared" ref="D12356:D12419" si="2509">A12356+B12356+C12356</f>
        <v>52</v>
      </c>
      <c r="E12356" s="5">
        <f t="shared" ref="E12356:E12419" si="2510">IF(A12356=0,0,A12356*LABOR_HRS_WK_TOM*SEASON_WEEKS*(1+DIM_PCT_TOM)^A12356)</f>
        <v>9007.0660478574246</v>
      </c>
      <c r="F12356" s="5">
        <f t="shared" ref="F12356:F12419" si="2511">IF(B12356=0,0,B12356*LABOR_HRS_WK_CAR*SEASON_WEEKS*(1+DIM_PCT_CAR)^B12356)</f>
        <v>983.16986417423732</v>
      </c>
      <c r="G12356" s="5">
        <f t="shared" ref="G12356:G12419" si="2512">IF(C12356=0,0,C12356*LABOR_HRS_WK_MES*SEASON_WEEKS*(1+DIM_PCT_MES)^C12356)</f>
        <v>749.67149159246469</v>
      </c>
      <c r="H12356" s="5">
        <f t="shared" ref="H12356:H12419" si="2513">E12356+F12356+G12356</f>
        <v>10739.907403624125</v>
      </c>
      <c r="I12356" s="5">
        <f t="shared" ref="I12356:I12419" si="2514">MIN(H12356,FARMER_HRS)</f>
        <v>720</v>
      </c>
      <c r="J12356" s="5">
        <f t="shared" ref="J12356:J12419" si="2515">MAX(0,H12356-FARMER_HRS)</f>
        <v>10019.907403624125</v>
      </c>
      <c r="K12356" s="2">
        <f t="shared" ref="K12356:K12419" si="2516">I12356*FARMER_RATE+J12356*TEMP_WORKER_RATE</f>
        <v>198956.72575736328</v>
      </c>
      <c r="L12356" s="2">
        <f t="shared" ref="L12356:L12419" si="2517">A12356*PRICE_TOM+B12356*PRICE_CAR+C12356*PRICE_MES</f>
        <v>238080</v>
      </c>
      <c r="M12356" s="2">
        <f t="shared" ref="M12356:M12419" si="2518">A12356*FERT_BED_TOM+B12356*FERT_BED_CAR+C12356*FERT_BED_MES</f>
        <v>36960</v>
      </c>
      <c r="N12356" s="6">
        <f t="shared" ref="N12356:N12419" si="2519">IF(AND(D12356&lt;=TOTAL_BEDS,J12356&lt;=TEMP_WORKER_MAX*TEMP_WORKER_HRS),1,0)</f>
        <v>0</v>
      </c>
      <c r="O12356" s="2">
        <f t="shared" ref="O12356:O12419" si="2520">L12356-M12356-K12356-FIXED_COSTS</f>
        <v>-17836.725757363281</v>
      </c>
      <c r="P12356" s="2" t="str">
        <f t="shared" ref="P12356:P12419" si="2521">IF(N12356=1,O12356,"")</f>
        <v/>
      </c>
    </row>
    <row r="12357" spans="1:16">
      <c r="A12357" s="6">
        <v>18</v>
      </c>
      <c r="B12357" s="6">
        <v>20</v>
      </c>
      <c r="C12357" s="6">
        <v>15</v>
      </c>
      <c r="D12357" s="6">
        <f t="shared" si="2509"/>
        <v>53</v>
      </c>
      <c r="E12357" s="5">
        <f t="shared" si="2510"/>
        <v>9007.0660478574246</v>
      </c>
      <c r="F12357" s="5">
        <f t="shared" si="2511"/>
        <v>983.16986417423732</v>
      </c>
      <c r="G12357" s="5">
        <f t="shared" si="2512"/>
        <v>813.25969846861108</v>
      </c>
      <c r="H12357" s="5">
        <f t="shared" si="2513"/>
        <v>10803.495610500273</v>
      </c>
      <c r="I12357" s="5">
        <f t="shared" si="2514"/>
        <v>720</v>
      </c>
      <c r="J12357" s="5">
        <f t="shared" si="2515"/>
        <v>10083.495610500273</v>
      </c>
      <c r="K12357" s="2">
        <f t="shared" si="2516"/>
        <v>200060.68768229641</v>
      </c>
      <c r="L12357" s="2">
        <f t="shared" si="2517"/>
        <v>240780</v>
      </c>
      <c r="M12357" s="2">
        <f t="shared" si="2518"/>
        <v>37840</v>
      </c>
      <c r="N12357" s="6">
        <f t="shared" si="2519"/>
        <v>0</v>
      </c>
      <c r="O12357" s="2">
        <f t="shared" si="2520"/>
        <v>-17120.687682296411</v>
      </c>
      <c r="P12357" s="2" t="str">
        <f t="shared" si="2521"/>
        <v/>
      </c>
    </row>
    <row r="12358" spans="1:16">
      <c r="A12358" s="6">
        <v>18</v>
      </c>
      <c r="B12358" s="6">
        <v>20</v>
      </c>
      <c r="C12358" s="6">
        <v>16</v>
      </c>
      <c r="D12358" s="6">
        <f t="shared" si="2509"/>
        <v>54</v>
      </c>
      <c r="E12358" s="5">
        <f t="shared" si="2510"/>
        <v>9007.0660478574246</v>
      </c>
      <c r="F12358" s="5">
        <f t="shared" si="2511"/>
        <v>983.16986417423732</v>
      </c>
      <c r="G12358" s="5">
        <f t="shared" si="2512"/>
        <v>878.32047434610013</v>
      </c>
      <c r="H12358" s="5">
        <f t="shared" si="2513"/>
        <v>10868.556386377761</v>
      </c>
      <c r="I12358" s="5">
        <f t="shared" si="2514"/>
        <v>720</v>
      </c>
      <c r="J12358" s="5">
        <f t="shared" si="2515"/>
        <v>10148.556386377761</v>
      </c>
      <c r="K12358" s="2">
        <f t="shared" si="2516"/>
        <v>201190.21504128055</v>
      </c>
      <c r="L12358" s="2">
        <f t="shared" si="2517"/>
        <v>243480</v>
      </c>
      <c r="M12358" s="2">
        <f t="shared" si="2518"/>
        <v>38720</v>
      </c>
      <c r="N12358" s="6">
        <f t="shared" si="2519"/>
        <v>0</v>
      </c>
      <c r="O12358" s="2">
        <f t="shared" si="2520"/>
        <v>-16430.215041280549</v>
      </c>
      <c r="P12358" s="2" t="str">
        <f t="shared" si="2521"/>
        <v/>
      </c>
    </row>
    <row r="12359" spans="1:16">
      <c r="A12359" s="6">
        <v>18</v>
      </c>
      <c r="B12359" s="6">
        <v>20</v>
      </c>
      <c r="C12359" s="6">
        <v>17</v>
      </c>
      <c r="D12359" s="6">
        <f t="shared" si="2509"/>
        <v>55</v>
      </c>
      <c r="E12359" s="5">
        <f t="shared" si="2510"/>
        <v>9007.0660478574246</v>
      </c>
      <c r="F12359" s="5">
        <f t="shared" si="2511"/>
        <v>983.16986417423732</v>
      </c>
      <c r="G12359" s="5">
        <f t="shared" si="2512"/>
        <v>944.88069779264049</v>
      </c>
      <c r="H12359" s="5">
        <f t="shared" si="2513"/>
        <v>10935.116609824301</v>
      </c>
      <c r="I12359" s="5">
        <f t="shared" si="2514"/>
        <v>720</v>
      </c>
      <c r="J12359" s="5">
        <f t="shared" si="2515"/>
        <v>10215.116609824301</v>
      </c>
      <c r="K12359" s="2">
        <f t="shared" si="2516"/>
        <v>202345.77447611635</v>
      </c>
      <c r="L12359" s="2">
        <f t="shared" si="2517"/>
        <v>246180</v>
      </c>
      <c r="M12359" s="2">
        <f t="shared" si="2518"/>
        <v>39600</v>
      </c>
      <c r="N12359" s="6">
        <f t="shared" si="2519"/>
        <v>0</v>
      </c>
      <c r="O12359" s="2">
        <f t="shared" si="2520"/>
        <v>-15765.774476116349</v>
      </c>
      <c r="P12359" s="2" t="str">
        <f t="shared" si="2521"/>
        <v/>
      </c>
    </row>
    <row r="12360" spans="1:16">
      <c r="A12360" s="6">
        <v>18</v>
      </c>
      <c r="B12360" s="6">
        <v>20</v>
      </c>
      <c r="C12360" s="6">
        <v>18</v>
      </c>
      <c r="D12360" s="6">
        <f t="shared" si="2509"/>
        <v>56</v>
      </c>
      <c r="E12360" s="5">
        <f t="shared" si="2510"/>
        <v>9007.0660478574246</v>
      </c>
      <c r="F12360" s="5">
        <f t="shared" si="2511"/>
        <v>983.16986417423732</v>
      </c>
      <c r="G12360" s="5">
        <f t="shared" si="2512"/>
        <v>1012.9676892512279</v>
      </c>
      <c r="H12360" s="5">
        <f t="shared" si="2513"/>
        <v>11003.203601282888</v>
      </c>
      <c r="I12360" s="5">
        <f t="shared" si="2514"/>
        <v>720</v>
      </c>
      <c r="J12360" s="5">
        <f t="shared" si="2515"/>
        <v>10283.203601282888</v>
      </c>
      <c r="K12360" s="2">
        <f t="shared" si="2516"/>
        <v>203527.84030005016</v>
      </c>
      <c r="L12360" s="2">
        <f t="shared" si="2517"/>
        <v>248880</v>
      </c>
      <c r="M12360" s="2">
        <f t="shared" si="2518"/>
        <v>40480</v>
      </c>
      <c r="N12360" s="6">
        <f t="shared" si="2519"/>
        <v>0</v>
      </c>
      <c r="O12360" s="2">
        <f t="shared" si="2520"/>
        <v>-15127.840300050157</v>
      </c>
      <c r="P12360" s="2" t="str">
        <f t="shared" si="2521"/>
        <v/>
      </c>
    </row>
    <row r="12361" spans="1:16">
      <c r="A12361" s="6">
        <v>18</v>
      </c>
      <c r="B12361" s="6">
        <v>20</v>
      </c>
      <c r="C12361" s="6">
        <v>19</v>
      </c>
      <c r="D12361" s="6">
        <f t="shared" si="2509"/>
        <v>57</v>
      </c>
      <c r="E12361" s="5">
        <f t="shared" si="2510"/>
        <v>9007.0660478574246</v>
      </c>
      <c r="F12361" s="5">
        <f t="shared" si="2511"/>
        <v>983.16986417423732</v>
      </c>
      <c r="G12361" s="5">
        <f t="shared" si="2512"/>
        <v>1082.6092178872495</v>
      </c>
      <c r="H12361" s="5">
        <f t="shared" si="2513"/>
        <v>11072.845129918911</v>
      </c>
      <c r="I12361" s="5">
        <f t="shared" si="2514"/>
        <v>720</v>
      </c>
      <c r="J12361" s="5">
        <f t="shared" si="2515"/>
        <v>10352.845129918911</v>
      </c>
      <c r="K12361" s="2">
        <f t="shared" si="2516"/>
        <v>204736.89461664777</v>
      </c>
      <c r="L12361" s="2">
        <f t="shared" si="2517"/>
        <v>251580</v>
      </c>
      <c r="M12361" s="2">
        <f t="shared" si="2518"/>
        <v>41360</v>
      </c>
      <c r="N12361" s="6">
        <f t="shared" si="2519"/>
        <v>0</v>
      </c>
      <c r="O12361" s="2">
        <f t="shared" si="2520"/>
        <v>-14516.894616647769</v>
      </c>
      <c r="P12361" s="2" t="str">
        <f t="shared" si="2521"/>
        <v/>
      </c>
    </row>
    <row r="12362" spans="1:16">
      <c r="A12362" s="6">
        <v>18</v>
      </c>
      <c r="B12362" s="6">
        <v>20</v>
      </c>
      <c r="C12362" s="6">
        <v>20</v>
      </c>
      <c r="D12362" s="6">
        <f t="shared" si="2509"/>
        <v>58</v>
      </c>
      <c r="E12362" s="5">
        <f t="shared" si="2510"/>
        <v>9007.0660478574246</v>
      </c>
      <c r="F12362" s="5">
        <f t="shared" si="2511"/>
        <v>983.16986417423732</v>
      </c>
      <c r="G12362" s="5">
        <f t="shared" si="2512"/>
        <v>1153.8335085377266</v>
      </c>
      <c r="H12362" s="5">
        <f t="shared" si="2513"/>
        <v>11144.069420569387</v>
      </c>
      <c r="I12362" s="5">
        <f t="shared" si="2514"/>
        <v>720</v>
      </c>
      <c r="J12362" s="5">
        <f t="shared" si="2515"/>
        <v>10424.069420569387</v>
      </c>
      <c r="K12362" s="2">
        <f t="shared" si="2516"/>
        <v>205973.42744044075</v>
      </c>
      <c r="L12362" s="2">
        <f t="shared" si="2517"/>
        <v>254280</v>
      </c>
      <c r="M12362" s="2">
        <f t="shared" si="2518"/>
        <v>42240</v>
      </c>
      <c r="N12362" s="6">
        <f t="shared" si="2519"/>
        <v>0</v>
      </c>
      <c r="O12362" s="2">
        <f t="shared" si="2520"/>
        <v>-13933.427440440748</v>
      </c>
      <c r="P12362" s="2" t="str">
        <f t="shared" si="2521"/>
        <v/>
      </c>
    </row>
    <row r="12363" spans="1:16">
      <c r="A12363" s="6">
        <v>18</v>
      </c>
      <c r="B12363" s="6">
        <v>20</v>
      </c>
      <c r="C12363" s="6">
        <v>21</v>
      </c>
      <c r="D12363" s="6">
        <f t="shared" si="2509"/>
        <v>59</v>
      </c>
      <c r="E12363" s="5">
        <f t="shared" si="2510"/>
        <v>9007.0660478574246</v>
      </c>
      <c r="F12363" s="5">
        <f t="shared" si="2511"/>
        <v>983.16986417423732</v>
      </c>
      <c r="G12363" s="5">
        <f t="shared" si="2512"/>
        <v>1226.6692487641703</v>
      </c>
      <c r="H12363" s="5">
        <f t="shared" si="2513"/>
        <v>11216.905160795832</v>
      </c>
      <c r="I12363" s="5">
        <f t="shared" si="2514"/>
        <v>720</v>
      </c>
      <c r="J12363" s="5">
        <f t="shared" si="2515"/>
        <v>10496.905160795832</v>
      </c>
      <c r="K12363" s="2">
        <f t="shared" si="2516"/>
        <v>207237.93681937209</v>
      </c>
      <c r="L12363" s="2">
        <f t="shared" si="2517"/>
        <v>256980</v>
      </c>
      <c r="M12363" s="2">
        <f t="shared" si="2518"/>
        <v>43120</v>
      </c>
      <c r="N12363" s="6">
        <f t="shared" si="2519"/>
        <v>0</v>
      </c>
      <c r="O12363" s="2">
        <f t="shared" si="2520"/>
        <v>-13377.936819372087</v>
      </c>
      <c r="P12363" s="2" t="str">
        <f t="shared" si="2521"/>
        <v/>
      </c>
    </row>
    <row r="12364" spans="1:16">
      <c r="A12364" s="6">
        <v>18</v>
      </c>
      <c r="B12364" s="6">
        <v>20</v>
      </c>
      <c r="C12364" s="6">
        <v>22</v>
      </c>
      <c r="D12364" s="6">
        <f t="shared" si="2509"/>
        <v>60</v>
      </c>
      <c r="E12364" s="5">
        <f t="shared" si="2510"/>
        <v>9007.0660478574246</v>
      </c>
      <c r="F12364" s="5">
        <f t="shared" si="2511"/>
        <v>983.16986417423732</v>
      </c>
      <c r="G12364" s="5">
        <f t="shared" si="2512"/>
        <v>1301.1455960105666</v>
      </c>
      <c r="H12364" s="5">
        <f t="shared" si="2513"/>
        <v>11291.381508042228</v>
      </c>
      <c r="I12364" s="5">
        <f t="shared" si="2514"/>
        <v>720</v>
      </c>
      <c r="J12364" s="5">
        <f t="shared" si="2515"/>
        <v>10571.381508042228</v>
      </c>
      <c r="K12364" s="2">
        <f t="shared" si="2516"/>
        <v>208530.92895906646</v>
      </c>
      <c r="L12364" s="2">
        <f t="shared" si="2517"/>
        <v>259680</v>
      </c>
      <c r="M12364" s="2">
        <f t="shared" si="2518"/>
        <v>44000</v>
      </c>
      <c r="N12364" s="6">
        <f t="shared" si="2519"/>
        <v>0</v>
      </c>
      <c r="O12364" s="2">
        <f t="shared" si="2520"/>
        <v>-12850.928959066456</v>
      </c>
      <c r="P12364" s="2" t="str">
        <f t="shared" si="2521"/>
        <v/>
      </c>
    </row>
    <row r="12365" spans="1:16">
      <c r="A12365" s="6">
        <v>18</v>
      </c>
      <c r="B12365" s="6">
        <v>20</v>
      </c>
      <c r="C12365" s="6">
        <v>23</v>
      </c>
      <c r="D12365" s="6">
        <f t="shared" si="2509"/>
        <v>61</v>
      </c>
      <c r="E12365" s="5">
        <f t="shared" si="2510"/>
        <v>9007.0660478574246</v>
      </c>
      <c r="F12365" s="5">
        <f t="shared" si="2511"/>
        <v>983.16986417423732</v>
      </c>
      <c r="G12365" s="5">
        <f t="shared" si="2512"/>
        <v>1377.292184868003</v>
      </c>
      <c r="H12365" s="5">
        <f t="shared" si="2513"/>
        <v>11367.528096899665</v>
      </c>
      <c r="I12365" s="5">
        <f t="shared" si="2514"/>
        <v>720</v>
      </c>
      <c r="J12365" s="5">
        <f t="shared" si="2515"/>
        <v>10647.528096899665</v>
      </c>
      <c r="K12365" s="2">
        <f t="shared" si="2516"/>
        <v>209852.91834895252</v>
      </c>
      <c r="L12365" s="2">
        <f t="shared" si="2517"/>
        <v>262380</v>
      </c>
      <c r="M12365" s="2">
        <f t="shared" si="2518"/>
        <v>44880</v>
      </c>
      <c r="N12365" s="6">
        <f t="shared" si="2519"/>
        <v>0</v>
      </c>
      <c r="O12365" s="2">
        <f t="shared" si="2520"/>
        <v>-12352.918348952517</v>
      </c>
      <c r="P12365" s="2" t="str">
        <f t="shared" si="2521"/>
        <v/>
      </c>
    </row>
    <row r="12366" spans="1:16">
      <c r="A12366" s="6">
        <v>18</v>
      </c>
      <c r="B12366" s="6">
        <v>20</v>
      </c>
      <c r="C12366" s="6">
        <v>24</v>
      </c>
      <c r="D12366" s="6">
        <f t="shared" si="2509"/>
        <v>62</v>
      </c>
      <c r="E12366" s="5">
        <f t="shared" si="2510"/>
        <v>9007.0660478574246</v>
      </c>
      <c r="F12366" s="5">
        <f t="shared" si="2511"/>
        <v>983.16986417423732</v>
      </c>
      <c r="G12366" s="5">
        <f t="shared" si="2512"/>
        <v>1455.1391344474989</v>
      </c>
      <c r="H12366" s="5">
        <f t="shared" si="2513"/>
        <v>11445.375046479161</v>
      </c>
      <c r="I12366" s="5">
        <f t="shared" si="2514"/>
        <v>720</v>
      </c>
      <c r="J12366" s="5">
        <f t="shared" si="2515"/>
        <v>10725.375046479161</v>
      </c>
      <c r="K12366" s="2">
        <f t="shared" si="2516"/>
        <v>211204.42789026321</v>
      </c>
      <c r="L12366" s="2">
        <f t="shared" si="2517"/>
        <v>265080</v>
      </c>
      <c r="M12366" s="2">
        <f t="shared" si="2518"/>
        <v>45760</v>
      </c>
      <c r="N12366" s="6">
        <f t="shared" si="2519"/>
        <v>0</v>
      </c>
      <c r="O12366" s="2">
        <f t="shared" si="2520"/>
        <v>-11884.427890263207</v>
      </c>
      <c r="P12366" s="2" t="str">
        <f t="shared" si="2521"/>
        <v/>
      </c>
    </row>
    <row r="12367" spans="1:16">
      <c r="A12367" s="6">
        <v>18</v>
      </c>
      <c r="B12367" s="6">
        <v>20</v>
      </c>
      <c r="C12367" s="6">
        <v>25</v>
      </c>
      <c r="D12367" s="6">
        <f t="shared" si="2509"/>
        <v>63</v>
      </c>
      <c r="E12367" s="5">
        <f t="shared" si="2510"/>
        <v>9007.0660478574246</v>
      </c>
      <c r="F12367" s="5">
        <f t="shared" si="2511"/>
        <v>983.16986417423732</v>
      </c>
      <c r="G12367" s="5">
        <f t="shared" si="2512"/>
        <v>1534.7170558625965</v>
      </c>
      <c r="H12367" s="5">
        <f t="shared" si="2513"/>
        <v>11524.952967894258</v>
      </c>
      <c r="I12367" s="5">
        <f t="shared" si="2514"/>
        <v>720</v>
      </c>
      <c r="J12367" s="5">
        <f t="shared" si="2515"/>
        <v>10804.952967894258</v>
      </c>
      <c r="K12367" s="2">
        <f t="shared" si="2516"/>
        <v>212585.98902594196</v>
      </c>
      <c r="L12367" s="2">
        <f t="shared" si="2517"/>
        <v>267780</v>
      </c>
      <c r="M12367" s="2">
        <f t="shared" si="2518"/>
        <v>46640</v>
      </c>
      <c r="N12367" s="6">
        <f t="shared" si="2519"/>
        <v>0</v>
      </c>
      <c r="O12367" s="2">
        <f t="shared" si="2520"/>
        <v>-11445.989025941963</v>
      </c>
      <c r="P12367" s="2" t="str">
        <f t="shared" si="2521"/>
        <v/>
      </c>
    </row>
    <row r="12368" spans="1:16">
      <c r="A12368" s="6">
        <v>18</v>
      </c>
      <c r="B12368" s="6">
        <v>20</v>
      </c>
      <c r="C12368" s="6">
        <v>26</v>
      </c>
      <c r="D12368" s="6">
        <f t="shared" si="2509"/>
        <v>64</v>
      </c>
      <c r="E12368" s="5">
        <f t="shared" si="2510"/>
        <v>9007.0660478574246</v>
      </c>
      <c r="F12368" s="5">
        <f t="shared" si="2511"/>
        <v>983.16986417423732</v>
      </c>
      <c r="G12368" s="5">
        <f t="shared" si="2512"/>
        <v>1616.0570598233144</v>
      </c>
      <c r="H12368" s="5">
        <f t="shared" si="2513"/>
        <v>11606.292971854975</v>
      </c>
      <c r="I12368" s="5">
        <f t="shared" si="2514"/>
        <v>720</v>
      </c>
      <c r="J12368" s="5">
        <f t="shared" si="2515"/>
        <v>10886.292971854975</v>
      </c>
      <c r="K12368" s="2">
        <f t="shared" si="2516"/>
        <v>213998.1418724822</v>
      </c>
      <c r="L12368" s="2">
        <f t="shared" si="2517"/>
        <v>270480</v>
      </c>
      <c r="M12368" s="2">
        <f t="shared" si="2518"/>
        <v>47520</v>
      </c>
      <c r="N12368" s="6">
        <f t="shared" si="2519"/>
        <v>0</v>
      </c>
      <c r="O12368" s="2">
        <f t="shared" si="2520"/>
        <v>-11038.1418724822</v>
      </c>
      <c r="P12368" s="2" t="str">
        <f t="shared" si="2521"/>
        <v/>
      </c>
    </row>
    <row r="12369" spans="1:16">
      <c r="A12369" s="6">
        <v>18</v>
      </c>
      <c r="B12369" s="6">
        <v>20</v>
      </c>
      <c r="C12369" s="6">
        <v>27</v>
      </c>
      <c r="D12369" s="6">
        <f t="shared" si="2509"/>
        <v>65</v>
      </c>
      <c r="E12369" s="5">
        <f t="shared" si="2510"/>
        <v>9007.0660478574246</v>
      </c>
      <c r="F12369" s="5">
        <f t="shared" si="2511"/>
        <v>983.16986417423732</v>
      </c>
      <c r="G12369" s="5">
        <f t="shared" si="2512"/>
        <v>1699.1907643430709</v>
      </c>
      <c r="H12369" s="5">
        <f t="shared" si="2513"/>
        <v>11689.426676374733</v>
      </c>
      <c r="I12369" s="5">
        <f t="shared" si="2514"/>
        <v>720</v>
      </c>
      <c r="J12369" s="5">
        <f t="shared" si="2515"/>
        <v>10969.426676374733</v>
      </c>
      <c r="K12369" s="2">
        <f t="shared" si="2516"/>
        <v>215441.43535372798</v>
      </c>
      <c r="L12369" s="2">
        <f t="shared" si="2517"/>
        <v>273180</v>
      </c>
      <c r="M12369" s="2">
        <f t="shared" si="2518"/>
        <v>48400</v>
      </c>
      <c r="N12369" s="6">
        <f t="shared" si="2519"/>
        <v>0</v>
      </c>
      <c r="O12369" s="2">
        <f t="shared" si="2520"/>
        <v>-10661.435353727982</v>
      </c>
      <c r="P12369" s="2" t="str">
        <f t="shared" si="2521"/>
        <v/>
      </c>
    </row>
    <row r="12370" spans="1:16">
      <c r="A12370" s="6">
        <v>18</v>
      </c>
      <c r="B12370" s="6">
        <v>20</v>
      </c>
      <c r="C12370" s="6">
        <v>28</v>
      </c>
      <c r="D12370" s="6">
        <f t="shared" si="2509"/>
        <v>66</v>
      </c>
      <c r="E12370" s="5">
        <f t="shared" si="2510"/>
        <v>9007.0660478574246</v>
      </c>
      <c r="F12370" s="5">
        <f t="shared" si="2511"/>
        <v>983.16986417423732</v>
      </c>
      <c r="G12370" s="5">
        <f t="shared" si="2512"/>
        <v>1784.1503025602246</v>
      </c>
      <c r="H12370" s="5">
        <f t="shared" si="2513"/>
        <v>11774.386214591887</v>
      </c>
      <c r="I12370" s="5">
        <f t="shared" si="2514"/>
        <v>720</v>
      </c>
      <c r="J12370" s="5">
        <f t="shared" si="2515"/>
        <v>11054.386214591887</v>
      </c>
      <c r="K12370" s="2">
        <f t="shared" si="2516"/>
        <v>216916.4273366647</v>
      </c>
      <c r="L12370" s="2">
        <f t="shared" si="2517"/>
        <v>275880</v>
      </c>
      <c r="M12370" s="2">
        <f t="shared" si="2518"/>
        <v>49280</v>
      </c>
      <c r="N12370" s="6">
        <f t="shared" si="2519"/>
        <v>0</v>
      </c>
      <c r="O12370" s="2">
        <f t="shared" si="2520"/>
        <v>-10316.427336664696</v>
      </c>
      <c r="P12370" s="2" t="str">
        <f t="shared" si="2521"/>
        <v/>
      </c>
    </row>
    <row r="12371" spans="1:16">
      <c r="A12371" s="6">
        <v>18</v>
      </c>
      <c r="B12371" s="6">
        <v>20</v>
      </c>
      <c r="C12371" s="6">
        <v>29</v>
      </c>
      <c r="D12371" s="6">
        <f t="shared" si="2509"/>
        <v>67</v>
      </c>
      <c r="E12371" s="5">
        <f t="shared" si="2510"/>
        <v>9007.0660478574246</v>
      </c>
      <c r="F12371" s="5">
        <f t="shared" si="2511"/>
        <v>983.16986417423732</v>
      </c>
      <c r="G12371" s="5">
        <f t="shared" si="2512"/>
        <v>1870.9683306758782</v>
      </c>
      <c r="H12371" s="5">
        <f t="shared" si="2513"/>
        <v>11861.204242707539</v>
      </c>
      <c r="I12371" s="5">
        <f t="shared" si="2514"/>
        <v>720</v>
      </c>
      <c r="J12371" s="5">
        <f t="shared" si="2515"/>
        <v>11141.204242707539</v>
      </c>
      <c r="K12371" s="2">
        <f t="shared" si="2516"/>
        <v>218423.6847692281</v>
      </c>
      <c r="L12371" s="2">
        <f t="shared" si="2517"/>
        <v>278580</v>
      </c>
      <c r="M12371" s="2">
        <f t="shared" si="2518"/>
        <v>50160</v>
      </c>
      <c r="N12371" s="6">
        <f t="shared" si="2519"/>
        <v>0</v>
      </c>
      <c r="O12371" s="2">
        <f t="shared" si="2520"/>
        <v>-10003.684769228101</v>
      </c>
      <c r="P12371" s="2" t="str">
        <f t="shared" si="2521"/>
        <v/>
      </c>
    </row>
    <row r="12372" spans="1:16">
      <c r="A12372" s="6">
        <v>18</v>
      </c>
      <c r="B12372" s="6">
        <v>20</v>
      </c>
      <c r="C12372" s="6">
        <v>30</v>
      </c>
      <c r="D12372" s="6">
        <f t="shared" si="2509"/>
        <v>68</v>
      </c>
      <c r="E12372" s="5">
        <f t="shared" si="2510"/>
        <v>9007.0660478574246</v>
      </c>
      <c r="F12372" s="5">
        <f t="shared" si="2511"/>
        <v>983.16986417423732</v>
      </c>
      <c r="G12372" s="5">
        <f t="shared" si="2512"/>
        <v>1959.6780360096488</v>
      </c>
      <c r="H12372" s="5">
        <f t="shared" si="2513"/>
        <v>11949.913948041311</v>
      </c>
      <c r="I12372" s="5">
        <f t="shared" si="2514"/>
        <v>720</v>
      </c>
      <c r="J12372" s="5">
        <f t="shared" si="2515"/>
        <v>11229.913948041311</v>
      </c>
      <c r="K12372" s="2">
        <f t="shared" si="2516"/>
        <v>219963.78382016163</v>
      </c>
      <c r="L12372" s="2">
        <f t="shared" si="2517"/>
        <v>281280</v>
      </c>
      <c r="M12372" s="2">
        <f t="shared" si="2518"/>
        <v>51040</v>
      </c>
      <c r="N12372" s="6">
        <f t="shared" si="2519"/>
        <v>0</v>
      </c>
      <c r="O12372" s="2">
        <f t="shared" si="2520"/>
        <v>-9723.783820161625</v>
      </c>
      <c r="P12372" s="2" t="str">
        <f t="shared" si="2521"/>
        <v/>
      </c>
    </row>
    <row r="12373" spans="1:16">
      <c r="A12373" s="6">
        <v>19</v>
      </c>
      <c r="B12373" s="6">
        <v>0</v>
      </c>
      <c r="C12373" s="6">
        <v>0</v>
      </c>
      <c r="D12373" s="6">
        <f t="shared" si="2509"/>
        <v>19</v>
      </c>
      <c r="E12373" s="5">
        <f t="shared" si="2510"/>
        <v>10458.204466678902</v>
      </c>
      <c r="F12373" s="5">
        <f t="shared" si="2511"/>
        <v>0</v>
      </c>
      <c r="G12373" s="5">
        <f t="shared" si="2512"/>
        <v>0</v>
      </c>
      <c r="H12373" s="5">
        <f t="shared" si="2513"/>
        <v>10458.204466678902</v>
      </c>
      <c r="I12373" s="5">
        <f t="shared" si="2514"/>
        <v>720</v>
      </c>
      <c r="J12373" s="5">
        <f t="shared" si="2515"/>
        <v>9738.2044666789025</v>
      </c>
      <c r="K12373" s="2">
        <f t="shared" si="2516"/>
        <v>194066.04976873094</v>
      </c>
      <c r="L12373" s="2">
        <f t="shared" si="2517"/>
        <v>167200</v>
      </c>
      <c r="M12373" s="2">
        <f t="shared" si="2518"/>
        <v>16720</v>
      </c>
      <c r="N12373" s="6">
        <f t="shared" si="2519"/>
        <v>0</v>
      </c>
      <c r="O12373" s="2">
        <f t="shared" si="2520"/>
        <v>-63586.04976873094</v>
      </c>
      <c r="P12373" s="2" t="str">
        <f t="shared" si="2521"/>
        <v/>
      </c>
    </row>
    <row r="12374" spans="1:16">
      <c r="A12374" s="6">
        <v>19</v>
      </c>
      <c r="B12374" s="6">
        <v>0</v>
      </c>
      <c r="C12374" s="6">
        <v>1</v>
      </c>
      <c r="D12374" s="6">
        <f t="shared" si="2509"/>
        <v>20</v>
      </c>
      <c r="E12374" s="5">
        <f t="shared" si="2510"/>
        <v>10458.204466678902</v>
      </c>
      <c r="F12374" s="5">
        <f t="shared" si="2511"/>
        <v>0</v>
      </c>
      <c r="G12374" s="5">
        <f t="shared" si="2512"/>
        <v>45.5625</v>
      </c>
      <c r="H12374" s="5">
        <f t="shared" si="2513"/>
        <v>10503.766966678902</v>
      </c>
      <c r="I12374" s="5">
        <f t="shared" si="2514"/>
        <v>720</v>
      </c>
      <c r="J12374" s="5">
        <f t="shared" si="2515"/>
        <v>9783.7669666789025</v>
      </c>
      <c r="K12374" s="2">
        <f t="shared" si="2516"/>
        <v>194857.06539373094</v>
      </c>
      <c r="L12374" s="2">
        <f t="shared" si="2517"/>
        <v>169900</v>
      </c>
      <c r="M12374" s="2">
        <f t="shared" si="2518"/>
        <v>17600</v>
      </c>
      <c r="N12374" s="6">
        <f t="shared" si="2519"/>
        <v>0</v>
      </c>
      <c r="O12374" s="2">
        <f t="shared" si="2520"/>
        <v>-62557.06539373094</v>
      </c>
      <c r="P12374" s="2" t="str">
        <f t="shared" si="2521"/>
        <v/>
      </c>
    </row>
    <row r="12375" spans="1:16">
      <c r="A12375" s="6">
        <v>19</v>
      </c>
      <c r="B12375" s="6">
        <v>0</v>
      </c>
      <c r="C12375" s="6">
        <v>2</v>
      </c>
      <c r="D12375" s="6">
        <f t="shared" si="2509"/>
        <v>21</v>
      </c>
      <c r="E12375" s="5">
        <f t="shared" si="2510"/>
        <v>10458.204466678902</v>
      </c>
      <c r="F12375" s="5">
        <f t="shared" si="2511"/>
        <v>0</v>
      </c>
      <c r="G12375" s="5">
        <f t="shared" si="2512"/>
        <v>92.264062499999994</v>
      </c>
      <c r="H12375" s="5">
        <f t="shared" si="2513"/>
        <v>10550.468529178903</v>
      </c>
      <c r="I12375" s="5">
        <f t="shared" si="2514"/>
        <v>720</v>
      </c>
      <c r="J12375" s="5">
        <f t="shared" si="2515"/>
        <v>9830.4685291789028</v>
      </c>
      <c r="K12375" s="2">
        <f t="shared" si="2516"/>
        <v>195667.85640935594</v>
      </c>
      <c r="L12375" s="2">
        <f t="shared" si="2517"/>
        <v>172600</v>
      </c>
      <c r="M12375" s="2">
        <f t="shared" si="2518"/>
        <v>18480</v>
      </c>
      <c r="N12375" s="6">
        <f t="shared" si="2519"/>
        <v>0</v>
      </c>
      <c r="O12375" s="2">
        <f t="shared" si="2520"/>
        <v>-61547.85640935594</v>
      </c>
      <c r="P12375" s="2" t="str">
        <f t="shared" si="2521"/>
        <v/>
      </c>
    </row>
    <row r="12376" spans="1:16">
      <c r="A12376" s="6">
        <v>19</v>
      </c>
      <c r="B12376" s="6">
        <v>0</v>
      </c>
      <c r="C12376" s="6">
        <v>3</v>
      </c>
      <c r="D12376" s="6">
        <f t="shared" si="2509"/>
        <v>22</v>
      </c>
      <c r="E12376" s="5">
        <f t="shared" si="2510"/>
        <v>10458.204466678902</v>
      </c>
      <c r="F12376" s="5">
        <f t="shared" si="2511"/>
        <v>0</v>
      </c>
      <c r="G12376" s="5">
        <f t="shared" si="2512"/>
        <v>140.12604492187498</v>
      </c>
      <c r="H12376" s="5">
        <f t="shared" si="2513"/>
        <v>10598.330511600778</v>
      </c>
      <c r="I12376" s="5">
        <f t="shared" si="2514"/>
        <v>720</v>
      </c>
      <c r="J12376" s="5">
        <f t="shared" si="2515"/>
        <v>9878.3305116007778</v>
      </c>
      <c r="K12376" s="2">
        <f t="shared" si="2516"/>
        <v>196498.79360418016</v>
      </c>
      <c r="L12376" s="2">
        <f t="shared" si="2517"/>
        <v>175300</v>
      </c>
      <c r="M12376" s="2">
        <f t="shared" si="2518"/>
        <v>19360</v>
      </c>
      <c r="N12376" s="6">
        <f t="shared" si="2519"/>
        <v>0</v>
      </c>
      <c r="O12376" s="2">
        <f t="shared" si="2520"/>
        <v>-60558.793604180159</v>
      </c>
      <c r="P12376" s="2" t="str">
        <f t="shared" si="2521"/>
        <v/>
      </c>
    </row>
    <row r="12377" spans="1:16">
      <c r="A12377" s="6">
        <v>19</v>
      </c>
      <c r="B12377" s="6">
        <v>0</v>
      </c>
      <c r="C12377" s="6">
        <v>4</v>
      </c>
      <c r="D12377" s="6">
        <f t="shared" si="2509"/>
        <v>23</v>
      </c>
      <c r="E12377" s="5">
        <f t="shared" si="2510"/>
        <v>10458.204466678902</v>
      </c>
      <c r="F12377" s="5">
        <f t="shared" si="2511"/>
        <v>0</v>
      </c>
      <c r="G12377" s="5">
        <f t="shared" si="2512"/>
        <v>189.17016064453125</v>
      </c>
      <c r="H12377" s="5">
        <f t="shared" si="2513"/>
        <v>10647.374627323434</v>
      </c>
      <c r="I12377" s="5">
        <f t="shared" si="2514"/>
        <v>720</v>
      </c>
      <c r="J12377" s="5">
        <f t="shared" si="2515"/>
        <v>9927.3746273234337</v>
      </c>
      <c r="K12377" s="2">
        <f t="shared" si="2516"/>
        <v>197350.25394658739</v>
      </c>
      <c r="L12377" s="2">
        <f t="shared" si="2517"/>
        <v>178000</v>
      </c>
      <c r="M12377" s="2">
        <f t="shared" si="2518"/>
        <v>20240</v>
      </c>
      <c r="N12377" s="6">
        <f t="shared" si="2519"/>
        <v>0</v>
      </c>
      <c r="O12377" s="2">
        <f t="shared" si="2520"/>
        <v>-59590.253946587385</v>
      </c>
      <c r="P12377" s="2" t="str">
        <f t="shared" si="2521"/>
        <v/>
      </c>
    </row>
    <row r="12378" spans="1:16">
      <c r="A12378" s="6">
        <v>19</v>
      </c>
      <c r="B12378" s="6">
        <v>0</v>
      </c>
      <c r="C12378" s="6">
        <v>5</v>
      </c>
      <c r="D12378" s="6">
        <f t="shared" si="2509"/>
        <v>24</v>
      </c>
      <c r="E12378" s="5">
        <f t="shared" si="2510"/>
        <v>10458.204466678902</v>
      </c>
      <c r="F12378" s="5">
        <f t="shared" si="2511"/>
        <v>0</v>
      </c>
      <c r="G12378" s="5">
        <f t="shared" si="2512"/>
        <v>239.41848456573481</v>
      </c>
      <c r="H12378" s="5">
        <f t="shared" si="2513"/>
        <v>10697.622951244637</v>
      </c>
      <c r="I12378" s="5">
        <f t="shared" si="2514"/>
        <v>720</v>
      </c>
      <c r="J12378" s="5">
        <f t="shared" si="2515"/>
        <v>9977.6229512446371</v>
      </c>
      <c r="K12378" s="2">
        <f t="shared" si="2516"/>
        <v>198222.6206813305</v>
      </c>
      <c r="L12378" s="2">
        <f t="shared" si="2517"/>
        <v>180700</v>
      </c>
      <c r="M12378" s="2">
        <f t="shared" si="2518"/>
        <v>21120</v>
      </c>
      <c r="N12378" s="6">
        <f t="shared" si="2519"/>
        <v>0</v>
      </c>
      <c r="O12378" s="2">
        <f t="shared" si="2520"/>
        <v>-58642.620681330503</v>
      </c>
      <c r="P12378" s="2" t="str">
        <f t="shared" si="2521"/>
        <v/>
      </c>
    </row>
    <row r="12379" spans="1:16">
      <c r="A12379" s="6">
        <v>19</v>
      </c>
      <c r="B12379" s="6">
        <v>0</v>
      </c>
      <c r="C12379" s="6">
        <v>6</v>
      </c>
      <c r="D12379" s="6">
        <f t="shared" si="2509"/>
        <v>25</v>
      </c>
      <c r="E12379" s="5">
        <f t="shared" si="2510"/>
        <v>10458.204466678902</v>
      </c>
      <c r="F12379" s="5">
        <f t="shared" si="2511"/>
        <v>0</v>
      </c>
      <c r="G12379" s="5">
        <f t="shared" si="2512"/>
        <v>290.89345874736784</v>
      </c>
      <c r="H12379" s="5">
        <f t="shared" si="2513"/>
        <v>10749.097925426271</v>
      </c>
      <c r="I12379" s="5">
        <f t="shared" si="2514"/>
        <v>720</v>
      </c>
      <c r="J12379" s="5">
        <f t="shared" si="2515"/>
        <v>10029.097925426271</v>
      </c>
      <c r="K12379" s="2">
        <f t="shared" si="2516"/>
        <v>199116.28342753943</v>
      </c>
      <c r="L12379" s="2">
        <f t="shared" si="2517"/>
        <v>183400</v>
      </c>
      <c r="M12379" s="2">
        <f t="shared" si="2518"/>
        <v>22000</v>
      </c>
      <c r="N12379" s="6">
        <f t="shared" si="2519"/>
        <v>0</v>
      </c>
      <c r="O12379" s="2">
        <f t="shared" si="2520"/>
        <v>-57716.283427539427</v>
      </c>
      <c r="P12379" s="2" t="str">
        <f t="shared" si="2521"/>
        <v/>
      </c>
    </row>
    <row r="12380" spans="1:16">
      <c r="A12380" s="6">
        <v>19</v>
      </c>
      <c r="B12380" s="6">
        <v>0</v>
      </c>
      <c r="C12380" s="6">
        <v>7</v>
      </c>
      <c r="D12380" s="6">
        <f t="shared" si="2509"/>
        <v>26</v>
      </c>
      <c r="E12380" s="5">
        <f t="shared" si="2510"/>
        <v>10458.204466678902</v>
      </c>
      <c r="F12380" s="5">
        <f t="shared" si="2511"/>
        <v>0</v>
      </c>
      <c r="G12380" s="5">
        <f t="shared" si="2512"/>
        <v>343.61789814532818</v>
      </c>
      <c r="H12380" s="5">
        <f t="shared" si="2513"/>
        <v>10801.822364824231</v>
      </c>
      <c r="I12380" s="5">
        <f t="shared" si="2514"/>
        <v>720</v>
      </c>
      <c r="J12380" s="5">
        <f t="shared" si="2515"/>
        <v>10081.822364824231</v>
      </c>
      <c r="K12380" s="2">
        <f t="shared" si="2516"/>
        <v>200031.63827819846</v>
      </c>
      <c r="L12380" s="2">
        <f t="shared" si="2517"/>
        <v>186100</v>
      </c>
      <c r="M12380" s="2">
        <f t="shared" si="2518"/>
        <v>22880</v>
      </c>
      <c r="N12380" s="6">
        <f t="shared" si="2519"/>
        <v>0</v>
      </c>
      <c r="O12380" s="2">
        <f t="shared" si="2520"/>
        <v>-56811.638278198458</v>
      </c>
      <c r="P12380" s="2" t="str">
        <f t="shared" si="2521"/>
        <v/>
      </c>
    </row>
    <row r="12381" spans="1:16">
      <c r="A12381" s="6">
        <v>19</v>
      </c>
      <c r="B12381" s="6">
        <v>0</v>
      </c>
      <c r="C12381" s="6">
        <v>8</v>
      </c>
      <c r="D12381" s="6">
        <f t="shared" si="2509"/>
        <v>27</v>
      </c>
      <c r="E12381" s="5">
        <f t="shared" si="2510"/>
        <v>10458.204466678902</v>
      </c>
      <c r="F12381" s="5">
        <f t="shared" si="2511"/>
        <v>0</v>
      </c>
      <c r="G12381" s="5">
        <f t="shared" si="2512"/>
        <v>397.61499642530839</v>
      </c>
      <c r="H12381" s="5">
        <f t="shared" si="2513"/>
        <v>10855.819463104212</v>
      </c>
      <c r="I12381" s="5">
        <f t="shared" si="2514"/>
        <v>720</v>
      </c>
      <c r="J12381" s="5">
        <f t="shared" si="2515"/>
        <v>10135.819463104212</v>
      </c>
      <c r="K12381" s="2">
        <f t="shared" si="2516"/>
        <v>200969.08790111478</v>
      </c>
      <c r="L12381" s="2">
        <f t="shared" si="2517"/>
        <v>188800</v>
      </c>
      <c r="M12381" s="2">
        <f t="shared" si="2518"/>
        <v>23760</v>
      </c>
      <c r="N12381" s="6">
        <f t="shared" si="2519"/>
        <v>0</v>
      </c>
      <c r="O12381" s="2">
        <f t="shared" si="2520"/>
        <v>-55929.087901114777</v>
      </c>
      <c r="P12381" s="2" t="str">
        <f t="shared" si="2521"/>
        <v/>
      </c>
    </row>
    <row r="12382" spans="1:16">
      <c r="A12382" s="6">
        <v>19</v>
      </c>
      <c r="B12382" s="6">
        <v>0</v>
      </c>
      <c r="C12382" s="6">
        <v>9</v>
      </c>
      <c r="D12382" s="6">
        <f t="shared" si="2509"/>
        <v>28</v>
      </c>
      <c r="E12382" s="5">
        <f t="shared" si="2510"/>
        <v>10458.204466678902</v>
      </c>
      <c r="F12382" s="5">
        <f t="shared" si="2511"/>
        <v>0</v>
      </c>
      <c r="G12382" s="5">
        <f t="shared" si="2512"/>
        <v>452.90833186570285</v>
      </c>
      <c r="H12382" s="5">
        <f t="shared" si="2513"/>
        <v>10911.112798544606</v>
      </c>
      <c r="I12382" s="5">
        <f t="shared" si="2514"/>
        <v>720</v>
      </c>
      <c r="J12382" s="5">
        <f t="shared" si="2515"/>
        <v>10191.112798544606</v>
      </c>
      <c r="K12382" s="2">
        <f t="shared" si="2516"/>
        <v>201929.04164139941</v>
      </c>
      <c r="L12382" s="2">
        <f t="shared" si="2517"/>
        <v>191500</v>
      </c>
      <c r="M12382" s="2">
        <f t="shared" si="2518"/>
        <v>24640</v>
      </c>
      <c r="N12382" s="6">
        <f t="shared" si="2519"/>
        <v>0</v>
      </c>
      <c r="O12382" s="2">
        <f t="shared" si="2520"/>
        <v>-55069.04164139941</v>
      </c>
      <c r="P12382" s="2" t="str">
        <f t="shared" si="2521"/>
        <v/>
      </c>
    </row>
    <row r="12383" spans="1:16">
      <c r="A12383" s="6">
        <v>19</v>
      </c>
      <c r="B12383" s="6">
        <v>0</v>
      </c>
      <c r="C12383" s="6">
        <v>10</v>
      </c>
      <c r="D12383" s="6">
        <f t="shared" si="2509"/>
        <v>29</v>
      </c>
      <c r="E12383" s="5">
        <f t="shared" si="2510"/>
        <v>10458.204466678902</v>
      </c>
      <c r="F12383" s="5">
        <f t="shared" si="2511"/>
        <v>0</v>
      </c>
      <c r="G12383" s="5">
        <f t="shared" si="2512"/>
        <v>509.52187334891573</v>
      </c>
      <c r="H12383" s="5">
        <f t="shared" si="2513"/>
        <v>10967.726340027819</v>
      </c>
      <c r="I12383" s="5">
        <f t="shared" si="2514"/>
        <v>720</v>
      </c>
      <c r="J12383" s="5">
        <f t="shared" si="2515"/>
        <v>10247.726340027819</v>
      </c>
      <c r="K12383" s="2">
        <f t="shared" si="2516"/>
        <v>202911.91562548297</v>
      </c>
      <c r="L12383" s="2">
        <f t="shared" si="2517"/>
        <v>194200</v>
      </c>
      <c r="M12383" s="2">
        <f t="shared" si="2518"/>
        <v>25520</v>
      </c>
      <c r="N12383" s="6">
        <f t="shared" si="2519"/>
        <v>0</v>
      </c>
      <c r="O12383" s="2">
        <f t="shared" si="2520"/>
        <v>-54231.915625482972</v>
      </c>
      <c r="P12383" s="2" t="str">
        <f t="shared" si="2521"/>
        <v/>
      </c>
    </row>
    <row r="12384" spans="1:16">
      <c r="A12384" s="6">
        <v>19</v>
      </c>
      <c r="B12384" s="6">
        <v>0</v>
      </c>
      <c r="C12384" s="6">
        <v>11</v>
      </c>
      <c r="D12384" s="6">
        <f t="shared" si="2509"/>
        <v>30</v>
      </c>
      <c r="E12384" s="5">
        <f t="shared" si="2510"/>
        <v>10458.204466678902</v>
      </c>
      <c r="F12384" s="5">
        <f t="shared" si="2511"/>
        <v>0</v>
      </c>
      <c r="G12384" s="5">
        <f t="shared" si="2512"/>
        <v>567.47998644235474</v>
      </c>
      <c r="H12384" s="5">
        <f t="shared" si="2513"/>
        <v>11025.684453121257</v>
      </c>
      <c r="I12384" s="5">
        <f t="shared" si="2514"/>
        <v>720</v>
      </c>
      <c r="J12384" s="5">
        <f t="shared" si="2515"/>
        <v>10305.684453121257</v>
      </c>
      <c r="K12384" s="2">
        <f t="shared" si="2516"/>
        <v>203918.13286668848</v>
      </c>
      <c r="L12384" s="2">
        <f t="shared" si="2517"/>
        <v>196900</v>
      </c>
      <c r="M12384" s="2">
        <f t="shared" si="2518"/>
        <v>26400</v>
      </c>
      <c r="N12384" s="6">
        <f t="shared" si="2519"/>
        <v>0</v>
      </c>
      <c r="O12384" s="2">
        <f t="shared" si="2520"/>
        <v>-53418.13286668848</v>
      </c>
      <c r="P12384" s="2" t="str">
        <f t="shared" si="2521"/>
        <v/>
      </c>
    </row>
    <row r="12385" spans="1:16">
      <c r="A12385" s="6">
        <v>19</v>
      </c>
      <c r="B12385" s="6">
        <v>0</v>
      </c>
      <c r="C12385" s="6">
        <v>12</v>
      </c>
      <c r="D12385" s="6">
        <f t="shared" si="2509"/>
        <v>31</v>
      </c>
      <c r="E12385" s="5">
        <f t="shared" si="2510"/>
        <v>10458.204466678902</v>
      </c>
      <c r="F12385" s="5">
        <f t="shared" si="2511"/>
        <v>0</v>
      </c>
      <c r="G12385" s="5">
        <f t="shared" si="2512"/>
        <v>626.80743957041921</v>
      </c>
      <c r="H12385" s="5">
        <f t="shared" si="2513"/>
        <v>11085.011906249321</v>
      </c>
      <c r="I12385" s="5">
        <f t="shared" si="2514"/>
        <v>720</v>
      </c>
      <c r="J12385" s="5">
        <f t="shared" si="2515"/>
        <v>10365.011906249321</v>
      </c>
      <c r="K12385" s="2">
        <f t="shared" si="2516"/>
        <v>204948.12337238406</v>
      </c>
      <c r="L12385" s="2">
        <f t="shared" si="2517"/>
        <v>199600</v>
      </c>
      <c r="M12385" s="2">
        <f t="shared" si="2518"/>
        <v>27280</v>
      </c>
      <c r="N12385" s="6">
        <f t="shared" si="2519"/>
        <v>0</v>
      </c>
      <c r="O12385" s="2">
        <f t="shared" si="2520"/>
        <v>-52628.123372384056</v>
      </c>
      <c r="P12385" s="2" t="str">
        <f t="shared" si="2521"/>
        <v/>
      </c>
    </row>
    <row r="12386" spans="1:16">
      <c r="A12386" s="6">
        <v>19</v>
      </c>
      <c r="B12386" s="6">
        <v>0</v>
      </c>
      <c r="C12386" s="6">
        <v>13</v>
      </c>
      <c r="D12386" s="6">
        <f t="shared" si="2509"/>
        <v>32</v>
      </c>
      <c r="E12386" s="5">
        <f t="shared" si="2510"/>
        <v>10458.204466678902</v>
      </c>
      <c r="F12386" s="5">
        <f t="shared" si="2511"/>
        <v>0</v>
      </c>
      <c r="G12386" s="5">
        <f t="shared" si="2512"/>
        <v>687.52941027880343</v>
      </c>
      <c r="H12386" s="5">
        <f t="shared" si="2513"/>
        <v>11145.733876957705</v>
      </c>
      <c r="I12386" s="5">
        <f t="shared" si="2514"/>
        <v>720</v>
      </c>
      <c r="J12386" s="5">
        <f t="shared" si="2515"/>
        <v>10425.733876957705</v>
      </c>
      <c r="K12386" s="2">
        <f t="shared" si="2516"/>
        <v>206002.32425273795</v>
      </c>
      <c r="L12386" s="2">
        <f t="shared" si="2517"/>
        <v>202300</v>
      </c>
      <c r="M12386" s="2">
        <f t="shared" si="2518"/>
        <v>28160</v>
      </c>
      <c r="N12386" s="6">
        <f t="shared" si="2519"/>
        <v>0</v>
      </c>
      <c r="O12386" s="2">
        <f t="shared" si="2520"/>
        <v>-51862.324252737948</v>
      </c>
      <c r="P12386" s="2" t="str">
        <f t="shared" si="2521"/>
        <v/>
      </c>
    </row>
    <row r="12387" spans="1:16">
      <c r="A12387" s="6">
        <v>19</v>
      </c>
      <c r="B12387" s="6">
        <v>0</v>
      </c>
      <c r="C12387" s="6">
        <v>14</v>
      </c>
      <c r="D12387" s="6">
        <f t="shared" si="2509"/>
        <v>33</v>
      </c>
      <c r="E12387" s="5">
        <f t="shared" si="2510"/>
        <v>10458.204466678902</v>
      </c>
      <c r="F12387" s="5">
        <f t="shared" si="2511"/>
        <v>0</v>
      </c>
      <c r="G12387" s="5">
        <f t="shared" si="2512"/>
        <v>749.67149159246469</v>
      </c>
      <c r="H12387" s="5">
        <f t="shared" si="2513"/>
        <v>11207.875958271366</v>
      </c>
      <c r="I12387" s="5">
        <f t="shared" si="2514"/>
        <v>720</v>
      </c>
      <c r="J12387" s="5">
        <f t="shared" si="2515"/>
        <v>10487.875958271366</v>
      </c>
      <c r="K12387" s="2">
        <f t="shared" si="2516"/>
        <v>207081.1798311001</v>
      </c>
      <c r="L12387" s="2">
        <f t="shared" si="2517"/>
        <v>205000</v>
      </c>
      <c r="M12387" s="2">
        <f t="shared" si="2518"/>
        <v>29040</v>
      </c>
      <c r="N12387" s="6">
        <f t="shared" si="2519"/>
        <v>0</v>
      </c>
      <c r="O12387" s="2">
        <f t="shared" si="2520"/>
        <v>-51121.179831100104</v>
      </c>
      <c r="P12387" s="2" t="str">
        <f t="shared" si="2521"/>
        <v/>
      </c>
    </row>
    <row r="12388" spans="1:16">
      <c r="A12388" s="6">
        <v>19</v>
      </c>
      <c r="B12388" s="6">
        <v>0</v>
      </c>
      <c r="C12388" s="6">
        <v>15</v>
      </c>
      <c r="D12388" s="6">
        <f t="shared" si="2509"/>
        <v>34</v>
      </c>
      <c r="E12388" s="5">
        <f t="shared" si="2510"/>
        <v>10458.204466678902</v>
      </c>
      <c r="F12388" s="5">
        <f t="shared" si="2511"/>
        <v>0</v>
      </c>
      <c r="G12388" s="5">
        <f t="shared" si="2512"/>
        <v>813.25969846861108</v>
      </c>
      <c r="H12388" s="5">
        <f t="shared" si="2513"/>
        <v>11271.464165147514</v>
      </c>
      <c r="I12388" s="5">
        <f t="shared" si="2514"/>
        <v>720</v>
      </c>
      <c r="J12388" s="5">
        <f t="shared" si="2515"/>
        <v>10551.464165147514</v>
      </c>
      <c r="K12388" s="2">
        <f t="shared" si="2516"/>
        <v>208185.14175603323</v>
      </c>
      <c r="L12388" s="2">
        <f t="shared" si="2517"/>
        <v>207700</v>
      </c>
      <c r="M12388" s="2">
        <f t="shared" si="2518"/>
        <v>29920</v>
      </c>
      <c r="N12388" s="6">
        <f t="shared" si="2519"/>
        <v>0</v>
      </c>
      <c r="O12388" s="2">
        <f t="shared" si="2520"/>
        <v>-50405.141756033234</v>
      </c>
      <c r="P12388" s="2" t="str">
        <f t="shared" si="2521"/>
        <v/>
      </c>
    </row>
    <row r="12389" spans="1:16">
      <c r="A12389" s="6">
        <v>19</v>
      </c>
      <c r="B12389" s="6">
        <v>0</v>
      </c>
      <c r="C12389" s="6">
        <v>16</v>
      </c>
      <c r="D12389" s="6">
        <f t="shared" si="2509"/>
        <v>35</v>
      </c>
      <c r="E12389" s="5">
        <f t="shared" si="2510"/>
        <v>10458.204466678902</v>
      </c>
      <c r="F12389" s="5">
        <f t="shared" si="2511"/>
        <v>0</v>
      </c>
      <c r="G12389" s="5">
        <f t="shared" si="2512"/>
        <v>878.32047434610013</v>
      </c>
      <c r="H12389" s="5">
        <f t="shared" si="2513"/>
        <v>11336.524941025003</v>
      </c>
      <c r="I12389" s="5">
        <f t="shared" si="2514"/>
        <v>720</v>
      </c>
      <c r="J12389" s="5">
        <f t="shared" si="2515"/>
        <v>10616.524941025003</v>
      </c>
      <c r="K12389" s="2">
        <f t="shared" si="2516"/>
        <v>209314.66911501743</v>
      </c>
      <c r="L12389" s="2">
        <f t="shared" si="2517"/>
        <v>210400</v>
      </c>
      <c r="M12389" s="2">
        <f t="shared" si="2518"/>
        <v>30800</v>
      </c>
      <c r="N12389" s="6">
        <f t="shared" si="2519"/>
        <v>0</v>
      </c>
      <c r="O12389" s="2">
        <f t="shared" si="2520"/>
        <v>-49714.66911501743</v>
      </c>
      <c r="P12389" s="2" t="str">
        <f t="shared" si="2521"/>
        <v/>
      </c>
    </row>
    <row r="12390" spans="1:16">
      <c r="A12390" s="6">
        <v>19</v>
      </c>
      <c r="B12390" s="6">
        <v>0</v>
      </c>
      <c r="C12390" s="6">
        <v>17</v>
      </c>
      <c r="D12390" s="6">
        <f t="shared" si="2509"/>
        <v>36</v>
      </c>
      <c r="E12390" s="5">
        <f t="shared" si="2510"/>
        <v>10458.204466678902</v>
      </c>
      <c r="F12390" s="5">
        <f t="shared" si="2511"/>
        <v>0</v>
      </c>
      <c r="G12390" s="5">
        <f t="shared" si="2512"/>
        <v>944.88069779264049</v>
      </c>
      <c r="H12390" s="5">
        <f t="shared" si="2513"/>
        <v>11403.085164471542</v>
      </c>
      <c r="I12390" s="5">
        <f t="shared" si="2514"/>
        <v>720</v>
      </c>
      <c r="J12390" s="5">
        <f t="shared" si="2515"/>
        <v>10683.085164471542</v>
      </c>
      <c r="K12390" s="2">
        <f t="shared" si="2516"/>
        <v>210470.22854985317</v>
      </c>
      <c r="L12390" s="2">
        <f t="shared" si="2517"/>
        <v>213100</v>
      </c>
      <c r="M12390" s="2">
        <f t="shared" si="2518"/>
        <v>31680</v>
      </c>
      <c r="N12390" s="6">
        <f t="shared" si="2519"/>
        <v>0</v>
      </c>
      <c r="O12390" s="2">
        <f t="shared" si="2520"/>
        <v>-49050.228549853171</v>
      </c>
      <c r="P12390" s="2" t="str">
        <f t="shared" si="2521"/>
        <v/>
      </c>
    </row>
    <row r="12391" spans="1:16">
      <c r="A12391" s="6">
        <v>19</v>
      </c>
      <c r="B12391" s="6">
        <v>0</v>
      </c>
      <c r="C12391" s="6">
        <v>18</v>
      </c>
      <c r="D12391" s="6">
        <f t="shared" si="2509"/>
        <v>37</v>
      </c>
      <c r="E12391" s="5">
        <f t="shared" si="2510"/>
        <v>10458.204466678902</v>
      </c>
      <c r="F12391" s="5">
        <f t="shared" si="2511"/>
        <v>0</v>
      </c>
      <c r="G12391" s="5">
        <f t="shared" si="2512"/>
        <v>1012.9676892512279</v>
      </c>
      <c r="H12391" s="5">
        <f t="shared" si="2513"/>
        <v>11471.17215593013</v>
      </c>
      <c r="I12391" s="5">
        <f t="shared" si="2514"/>
        <v>720</v>
      </c>
      <c r="J12391" s="5">
        <f t="shared" si="2515"/>
        <v>10751.17215593013</v>
      </c>
      <c r="K12391" s="2">
        <f t="shared" si="2516"/>
        <v>211652.29437378698</v>
      </c>
      <c r="L12391" s="2">
        <f t="shared" si="2517"/>
        <v>215800</v>
      </c>
      <c r="M12391" s="2">
        <f t="shared" si="2518"/>
        <v>32560</v>
      </c>
      <c r="N12391" s="6">
        <f t="shared" si="2519"/>
        <v>0</v>
      </c>
      <c r="O12391" s="2">
        <f t="shared" si="2520"/>
        <v>-48412.294373786979</v>
      </c>
      <c r="P12391" s="2" t="str">
        <f t="shared" si="2521"/>
        <v/>
      </c>
    </row>
    <row r="12392" spans="1:16">
      <c r="A12392" s="6">
        <v>19</v>
      </c>
      <c r="B12392" s="6">
        <v>0</v>
      </c>
      <c r="C12392" s="6">
        <v>19</v>
      </c>
      <c r="D12392" s="6">
        <f t="shared" si="2509"/>
        <v>38</v>
      </c>
      <c r="E12392" s="5">
        <f t="shared" si="2510"/>
        <v>10458.204466678902</v>
      </c>
      <c r="F12392" s="5">
        <f t="shared" si="2511"/>
        <v>0</v>
      </c>
      <c r="G12392" s="5">
        <f t="shared" si="2512"/>
        <v>1082.6092178872495</v>
      </c>
      <c r="H12392" s="5">
        <f t="shared" si="2513"/>
        <v>11540.813684566152</v>
      </c>
      <c r="I12392" s="5">
        <f t="shared" si="2514"/>
        <v>720</v>
      </c>
      <c r="J12392" s="5">
        <f t="shared" si="2515"/>
        <v>10820.813684566152</v>
      </c>
      <c r="K12392" s="2">
        <f t="shared" si="2516"/>
        <v>212861.34869038459</v>
      </c>
      <c r="L12392" s="2">
        <f t="shared" si="2517"/>
        <v>218500</v>
      </c>
      <c r="M12392" s="2">
        <f t="shared" si="2518"/>
        <v>33440</v>
      </c>
      <c r="N12392" s="6">
        <f t="shared" si="2519"/>
        <v>0</v>
      </c>
      <c r="O12392" s="2">
        <f t="shared" si="2520"/>
        <v>-47801.348690384591</v>
      </c>
      <c r="P12392" s="2" t="str">
        <f t="shared" si="2521"/>
        <v/>
      </c>
    </row>
    <row r="12393" spans="1:16">
      <c r="A12393" s="6">
        <v>19</v>
      </c>
      <c r="B12393" s="6">
        <v>0</v>
      </c>
      <c r="C12393" s="6">
        <v>20</v>
      </c>
      <c r="D12393" s="6">
        <f t="shared" si="2509"/>
        <v>39</v>
      </c>
      <c r="E12393" s="5">
        <f t="shared" si="2510"/>
        <v>10458.204466678902</v>
      </c>
      <c r="F12393" s="5">
        <f t="shared" si="2511"/>
        <v>0</v>
      </c>
      <c r="G12393" s="5">
        <f t="shared" si="2512"/>
        <v>1153.8335085377266</v>
      </c>
      <c r="H12393" s="5">
        <f t="shared" si="2513"/>
        <v>11612.03797521663</v>
      </c>
      <c r="I12393" s="5">
        <f t="shared" si="2514"/>
        <v>720</v>
      </c>
      <c r="J12393" s="5">
        <f t="shared" si="2515"/>
        <v>10892.03797521663</v>
      </c>
      <c r="K12393" s="2">
        <f t="shared" si="2516"/>
        <v>214097.8815141776</v>
      </c>
      <c r="L12393" s="2">
        <f t="shared" si="2517"/>
        <v>221200</v>
      </c>
      <c r="M12393" s="2">
        <f t="shared" si="2518"/>
        <v>34320</v>
      </c>
      <c r="N12393" s="6">
        <f t="shared" si="2519"/>
        <v>0</v>
      </c>
      <c r="O12393" s="2">
        <f t="shared" si="2520"/>
        <v>-47217.881514177599</v>
      </c>
      <c r="P12393" s="2" t="str">
        <f t="shared" si="2521"/>
        <v/>
      </c>
    </row>
    <row r="12394" spans="1:16">
      <c r="A12394" s="6">
        <v>19</v>
      </c>
      <c r="B12394" s="6">
        <v>0</v>
      </c>
      <c r="C12394" s="6">
        <v>21</v>
      </c>
      <c r="D12394" s="6">
        <f t="shared" si="2509"/>
        <v>40</v>
      </c>
      <c r="E12394" s="5">
        <f t="shared" si="2510"/>
        <v>10458.204466678902</v>
      </c>
      <c r="F12394" s="5">
        <f t="shared" si="2511"/>
        <v>0</v>
      </c>
      <c r="G12394" s="5">
        <f t="shared" si="2512"/>
        <v>1226.6692487641703</v>
      </c>
      <c r="H12394" s="5">
        <f t="shared" si="2513"/>
        <v>11684.873715443073</v>
      </c>
      <c r="I12394" s="5">
        <f t="shared" si="2514"/>
        <v>720</v>
      </c>
      <c r="J12394" s="5">
        <f t="shared" si="2515"/>
        <v>10964.873715443073</v>
      </c>
      <c r="K12394" s="2">
        <f t="shared" si="2516"/>
        <v>215362.39089310891</v>
      </c>
      <c r="L12394" s="2">
        <f t="shared" si="2517"/>
        <v>223900</v>
      </c>
      <c r="M12394" s="2">
        <f t="shared" si="2518"/>
        <v>35200</v>
      </c>
      <c r="N12394" s="6">
        <f t="shared" si="2519"/>
        <v>0</v>
      </c>
      <c r="O12394" s="2">
        <f t="shared" si="2520"/>
        <v>-46662.39089310891</v>
      </c>
      <c r="P12394" s="2" t="str">
        <f t="shared" si="2521"/>
        <v/>
      </c>
    </row>
    <row r="12395" spans="1:16">
      <c r="A12395" s="6">
        <v>19</v>
      </c>
      <c r="B12395" s="6">
        <v>0</v>
      </c>
      <c r="C12395" s="6">
        <v>22</v>
      </c>
      <c r="D12395" s="6">
        <f t="shared" si="2509"/>
        <v>41</v>
      </c>
      <c r="E12395" s="5">
        <f t="shared" si="2510"/>
        <v>10458.204466678902</v>
      </c>
      <c r="F12395" s="5">
        <f t="shared" si="2511"/>
        <v>0</v>
      </c>
      <c r="G12395" s="5">
        <f t="shared" si="2512"/>
        <v>1301.1455960105666</v>
      </c>
      <c r="H12395" s="5">
        <f t="shared" si="2513"/>
        <v>11759.350062689469</v>
      </c>
      <c r="I12395" s="5">
        <f t="shared" si="2514"/>
        <v>720</v>
      </c>
      <c r="J12395" s="5">
        <f t="shared" si="2515"/>
        <v>11039.350062689469</v>
      </c>
      <c r="K12395" s="2">
        <f t="shared" si="2516"/>
        <v>216655.38303280328</v>
      </c>
      <c r="L12395" s="2">
        <f t="shared" si="2517"/>
        <v>226600</v>
      </c>
      <c r="M12395" s="2">
        <f t="shared" si="2518"/>
        <v>36080</v>
      </c>
      <c r="N12395" s="6">
        <f t="shared" si="2519"/>
        <v>0</v>
      </c>
      <c r="O12395" s="2">
        <f t="shared" si="2520"/>
        <v>-46135.383032803278</v>
      </c>
      <c r="P12395" s="2" t="str">
        <f t="shared" si="2521"/>
        <v/>
      </c>
    </row>
    <row r="12396" spans="1:16">
      <c r="A12396" s="6">
        <v>19</v>
      </c>
      <c r="B12396" s="6">
        <v>0</v>
      </c>
      <c r="C12396" s="6">
        <v>23</v>
      </c>
      <c r="D12396" s="6">
        <f t="shared" si="2509"/>
        <v>42</v>
      </c>
      <c r="E12396" s="5">
        <f t="shared" si="2510"/>
        <v>10458.204466678902</v>
      </c>
      <c r="F12396" s="5">
        <f t="shared" si="2511"/>
        <v>0</v>
      </c>
      <c r="G12396" s="5">
        <f t="shared" si="2512"/>
        <v>1377.292184868003</v>
      </c>
      <c r="H12396" s="5">
        <f t="shared" si="2513"/>
        <v>11835.496651546906</v>
      </c>
      <c r="I12396" s="5">
        <f t="shared" si="2514"/>
        <v>720</v>
      </c>
      <c r="J12396" s="5">
        <f t="shared" si="2515"/>
        <v>11115.496651546906</v>
      </c>
      <c r="K12396" s="2">
        <f t="shared" si="2516"/>
        <v>217977.37242268934</v>
      </c>
      <c r="L12396" s="2">
        <f t="shared" si="2517"/>
        <v>229300</v>
      </c>
      <c r="M12396" s="2">
        <f t="shared" si="2518"/>
        <v>36960</v>
      </c>
      <c r="N12396" s="6">
        <f t="shared" si="2519"/>
        <v>0</v>
      </c>
      <c r="O12396" s="2">
        <f t="shared" si="2520"/>
        <v>-45637.372422689339</v>
      </c>
      <c r="P12396" s="2" t="str">
        <f t="shared" si="2521"/>
        <v/>
      </c>
    </row>
    <row r="12397" spans="1:16">
      <c r="A12397" s="6">
        <v>19</v>
      </c>
      <c r="B12397" s="6">
        <v>0</v>
      </c>
      <c r="C12397" s="6">
        <v>24</v>
      </c>
      <c r="D12397" s="6">
        <f t="shared" si="2509"/>
        <v>43</v>
      </c>
      <c r="E12397" s="5">
        <f t="shared" si="2510"/>
        <v>10458.204466678902</v>
      </c>
      <c r="F12397" s="5">
        <f t="shared" si="2511"/>
        <v>0</v>
      </c>
      <c r="G12397" s="5">
        <f t="shared" si="2512"/>
        <v>1455.1391344474989</v>
      </c>
      <c r="H12397" s="5">
        <f t="shared" si="2513"/>
        <v>11913.343601126402</v>
      </c>
      <c r="I12397" s="5">
        <f t="shared" si="2514"/>
        <v>720</v>
      </c>
      <c r="J12397" s="5">
        <f t="shared" si="2515"/>
        <v>11193.343601126402</v>
      </c>
      <c r="K12397" s="2">
        <f t="shared" si="2516"/>
        <v>219328.88196400003</v>
      </c>
      <c r="L12397" s="2">
        <f t="shared" si="2517"/>
        <v>232000</v>
      </c>
      <c r="M12397" s="2">
        <f t="shared" si="2518"/>
        <v>37840</v>
      </c>
      <c r="N12397" s="6">
        <f t="shared" si="2519"/>
        <v>0</v>
      </c>
      <c r="O12397" s="2">
        <f t="shared" si="2520"/>
        <v>-45168.881964000029</v>
      </c>
      <c r="P12397" s="2" t="str">
        <f t="shared" si="2521"/>
        <v/>
      </c>
    </row>
    <row r="12398" spans="1:16">
      <c r="A12398" s="6">
        <v>19</v>
      </c>
      <c r="B12398" s="6">
        <v>0</v>
      </c>
      <c r="C12398" s="6">
        <v>25</v>
      </c>
      <c r="D12398" s="6">
        <f t="shared" si="2509"/>
        <v>44</v>
      </c>
      <c r="E12398" s="5">
        <f t="shared" si="2510"/>
        <v>10458.204466678902</v>
      </c>
      <c r="F12398" s="5">
        <f t="shared" si="2511"/>
        <v>0</v>
      </c>
      <c r="G12398" s="5">
        <f t="shared" si="2512"/>
        <v>1534.7170558625965</v>
      </c>
      <c r="H12398" s="5">
        <f t="shared" si="2513"/>
        <v>11992.921522541499</v>
      </c>
      <c r="I12398" s="5">
        <f t="shared" si="2514"/>
        <v>720</v>
      </c>
      <c r="J12398" s="5">
        <f t="shared" si="2515"/>
        <v>11272.921522541499</v>
      </c>
      <c r="K12398" s="2">
        <f t="shared" si="2516"/>
        <v>220710.44309967881</v>
      </c>
      <c r="L12398" s="2">
        <f t="shared" si="2517"/>
        <v>234700</v>
      </c>
      <c r="M12398" s="2">
        <f t="shared" si="2518"/>
        <v>38720</v>
      </c>
      <c r="N12398" s="6">
        <f t="shared" si="2519"/>
        <v>0</v>
      </c>
      <c r="O12398" s="2">
        <f t="shared" si="2520"/>
        <v>-44730.443099678814</v>
      </c>
      <c r="P12398" s="2" t="str">
        <f t="shared" si="2521"/>
        <v/>
      </c>
    </row>
    <row r="12399" spans="1:16">
      <c r="A12399" s="6">
        <v>19</v>
      </c>
      <c r="B12399" s="6">
        <v>0</v>
      </c>
      <c r="C12399" s="6">
        <v>26</v>
      </c>
      <c r="D12399" s="6">
        <f t="shared" si="2509"/>
        <v>45</v>
      </c>
      <c r="E12399" s="5">
        <f t="shared" si="2510"/>
        <v>10458.204466678902</v>
      </c>
      <c r="F12399" s="5">
        <f t="shared" si="2511"/>
        <v>0</v>
      </c>
      <c r="G12399" s="5">
        <f t="shared" si="2512"/>
        <v>1616.0570598233144</v>
      </c>
      <c r="H12399" s="5">
        <f t="shared" si="2513"/>
        <v>12074.261526502218</v>
      </c>
      <c r="I12399" s="5">
        <f t="shared" si="2514"/>
        <v>720</v>
      </c>
      <c r="J12399" s="5">
        <f t="shared" si="2515"/>
        <v>11354.261526502218</v>
      </c>
      <c r="K12399" s="2">
        <f t="shared" si="2516"/>
        <v>222122.59594621905</v>
      </c>
      <c r="L12399" s="2">
        <f t="shared" si="2517"/>
        <v>237400</v>
      </c>
      <c r="M12399" s="2">
        <f t="shared" si="2518"/>
        <v>39600</v>
      </c>
      <c r="N12399" s="6">
        <f t="shared" si="2519"/>
        <v>0</v>
      </c>
      <c r="O12399" s="2">
        <f t="shared" si="2520"/>
        <v>-44322.595946219051</v>
      </c>
      <c r="P12399" s="2" t="str">
        <f t="shared" si="2521"/>
        <v/>
      </c>
    </row>
    <row r="12400" spans="1:16">
      <c r="A12400" s="6">
        <v>19</v>
      </c>
      <c r="B12400" s="6">
        <v>0</v>
      </c>
      <c r="C12400" s="6">
        <v>27</v>
      </c>
      <c r="D12400" s="6">
        <f t="shared" si="2509"/>
        <v>46</v>
      </c>
      <c r="E12400" s="5">
        <f t="shared" si="2510"/>
        <v>10458.204466678902</v>
      </c>
      <c r="F12400" s="5">
        <f t="shared" si="2511"/>
        <v>0</v>
      </c>
      <c r="G12400" s="5">
        <f t="shared" si="2512"/>
        <v>1699.1907643430709</v>
      </c>
      <c r="H12400" s="5">
        <f t="shared" si="2513"/>
        <v>12157.395231021974</v>
      </c>
      <c r="I12400" s="5">
        <f t="shared" si="2514"/>
        <v>720</v>
      </c>
      <c r="J12400" s="5">
        <f t="shared" si="2515"/>
        <v>11437.395231021974</v>
      </c>
      <c r="K12400" s="2">
        <f t="shared" si="2516"/>
        <v>223565.8894274648</v>
      </c>
      <c r="L12400" s="2">
        <f t="shared" si="2517"/>
        <v>240100</v>
      </c>
      <c r="M12400" s="2">
        <f t="shared" si="2518"/>
        <v>40480</v>
      </c>
      <c r="N12400" s="6">
        <f t="shared" si="2519"/>
        <v>0</v>
      </c>
      <c r="O12400" s="2">
        <f t="shared" si="2520"/>
        <v>-43945.889427464805</v>
      </c>
      <c r="P12400" s="2" t="str">
        <f t="shared" si="2521"/>
        <v/>
      </c>
    </row>
    <row r="12401" spans="1:16">
      <c r="A12401" s="6">
        <v>19</v>
      </c>
      <c r="B12401" s="6">
        <v>0</v>
      </c>
      <c r="C12401" s="6">
        <v>28</v>
      </c>
      <c r="D12401" s="6">
        <f t="shared" si="2509"/>
        <v>47</v>
      </c>
      <c r="E12401" s="5">
        <f t="shared" si="2510"/>
        <v>10458.204466678902</v>
      </c>
      <c r="F12401" s="5">
        <f t="shared" si="2511"/>
        <v>0</v>
      </c>
      <c r="G12401" s="5">
        <f t="shared" si="2512"/>
        <v>1784.1503025602246</v>
      </c>
      <c r="H12401" s="5">
        <f t="shared" si="2513"/>
        <v>12242.354769239128</v>
      </c>
      <c r="I12401" s="5">
        <f t="shared" si="2514"/>
        <v>720</v>
      </c>
      <c r="J12401" s="5">
        <f t="shared" si="2515"/>
        <v>11522.354769239128</v>
      </c>
      <c r="K12401" s="2">
        <f t="shared" si="2516"/>
        <v>225040.88141040152</v>
      </c>
      <c r="L12401" s="2">
        <f t="shared" si="2517"/>
        <v>242800</v>
      </c>
      <c r="M12401" s="2">
        <f t="shared" si="2518"/>
        <v>41360</v>
      </c>
      <c r="N12401" s="6">
        <f t="shared" si="2519"/>
        <v>0</v>
      </c>
      <c r="O12401" s="2">
        <f t="shared" si="2520"/>
        <v>-43600.881410401518</v>
      </c>
      <c r="P12401" s="2" t="str">
        <f t="shared" si="2521"/>
        <v/>
      </c>
    </row>
    <row r="12402" spans="1:16">
      <c r="A12402" s="6">
        <v>19</v>
      </c>
      <c r="B12402" s="6">
        <v>0</v>
      </c>
      <c r="C12402" s="6">
        <v>29</v>
      </c>
      <c r="D12402" s="6">
        <f t="shared" si="2509"/>
        <v>48</v>
      </c>
      <c r="E12402" s="5">
        <f t="shared" si="2510"/>
        <v>10458.204466678902</v>
      </c>
      <c r="F12402" s="5">
        <f t="shared" si="2511"/>
        <v>0</v>
      </c>
      <c r="G12402" s="5">
        <f t="shared" si="2512"/>
        <v>1870.9683306758782</v>
      </c>
      <c r="H12402" s="5">
        <f t="shared" si="2513"/>
        <v>12329.17279735478</v>
      </c>
      <c r="I12402" s="5">
        <f t="shared" si="2514"/>
        <v>720</v>
      </c>
      <c r="J12402" s="5">
        <f t="shared" si="2515"/>
        <v>11609.17279735478</v>
      </c>
      <c r="K12402" s="2">
        <f t="shared" si="2516"/>
        <v>226548.13884296492</v>
      </c>
      <c r="L12402" s="2">
        <f t="shared" si="2517"/>
        <v>245500</v>
      </c>
      <c r="M12402" s="2">
        <f t="shared" si="2518"/>
        <v>42240</v>
      </c>
      <c r="N12402" s="6">
        <f t="shared" si="2519"/>
        <v>0</v>
      </c>
      <c r="O12402" s="2">
        <f t="shared" si="2520"/>
        <v>-43288.138842964923</v>
      </c>
      <c r="P12402" s="2" t="str">
        <f t="shared" si="2521"/>
        <v/>
      </c>
    </row>
    <row r="12403" spans="1:16">
      <c r="A12403" s="6">
        <v>19</v>
      </c>
      <c r="B12403" s="6">
        <v>0</v>
      </c>
      <c r="C12403" s="6">
        <v>30</v>
      </c>
      <c r="D12403" s="6">
        <f t="shared" si="2509"/>
        <v>49</v>
      </c>
      <c r="E12403" s="5">
        <f t="shared" si="2510"/>
        <v>10458.204466678902</v>
      </c>
      <c r="F12403" s="5">
        <f t="shared" si="2511"/>
        <v>0</v>
      </c>
      <c r="G12403" s="5">
        <f t="shared" si="2512"/>
        <v>1959.6780360096488</v>
      </c>
      <c r="H12403" s="5">
        <f t="shared" si="2513"/>
        <v>12417.882502688552</v>
      </c>
      <c r="I12403" s="5">
        <f t="shared" si="2514"/>
        <v>720</v>
      </c>
      <c r="J12403" s="5">
        <f t="shared" si="2515"/>
        <v>11697.882502688552</v>
      </c>
      <c r="K12403" s="2">
        <f t="shared" si="2516"/>
        <v>228088.23789389845</v>
      </c>
      <c r="L12403" s="2">
        <f t="shared" si="2517"/>
        <v>248200</v>
      </c>
      <c r="M12403" s="2">
        <f t="shared" si="2518"/>
        <v>43120</v>
      </c>
      <c r="N12403" s="6">
        <f t="shared" si="2519"/>
        <v>0</v>
      </c>
      <c r="O12403" s="2">
        <f t="shared" si="2520"/>
        <v>-43008.237893898448</v>
      </c>
      <c r="P12403" s="2" t="str">
        <f t="shared" si="2521"/>
        <v/>
      </c>
    </row>
    <row r="12404" spans="1:16">
      <c r="A12404" s="6">
        <v>19</v>
      </c>
      <c r="B12404" s="6">
        <v>1</v>
      </c>
      <c r="C12404" s="6">
        <v>0</v>
      </c>
      <c r="D12404" s="6">
        <f t="shared" si="2509"/>
        <v>20</v>
      </c>
      <c r="E12404" s="5">
        <f t="shared" si="2510"/>
        <v>10458.204466678902</v>
      </c>
      <c r="F12404" s="5">
        <f t="shared" si="2511"/>
        <v>30.749999999999996</v>
      </c>
      <c r="G12404" s="5">
        <f t="shared" si="2512"/>
        <v>0</v>
      </c>
      <c r="H12404" s="5">
        <f t="shared" si="2513"/>
        <v>10488.954466678902</v>
      </c>
      <c r="I12404" s="5">
        <f t="shared" si="2514"/>
        <v>720</v>
      </c>
      <c r="J12404" s="5">
        <f t="shared" si="2515"/>
        <v>9768.9544666789025</v>
      </c>
      <c r="K12404" s="2">
        <f t="shared" si="2516"/>
        <v>194599.9039353976</v>
      </c>
      <c r="L12404" s="2">
        <f t="shared" si="2517"/>
        <v>169294</v>
      </c>
      <c r="M12404" s="2">
        <f t="shared" si="2518"/>
        <v>17160</v>
      </c>
      <c r="N12404" s="6">
        <f t="shared" si="2519"/>
        <v>0</v>
      </c>
      <c r="O12404" s="2">
        <f t="shared" si="2520"/>
        <v>-62465.903935397597</v>
      </c>
      <c r="P12404" s="2" t="str">
        <f t="shared" si="2521"/>
        <v/>
      </c>
    </row>
    <row r="12405" spans="1:16">
      <c r="A12405" s="6">
        <v>19</v>
      </c>
      <c r="B12405" s="6">
        <v>1</v>
      </c>
      <c r="C12405" s="6">
        <v>1</v>
      </c>
      <c r="D12405" s="6">
        <f t="shared" si="2509"/>
        <v>21</v>
      </c>
      <c r="E12405" s="5">
        <f t="shared" si="2510"/>
        <v>10458.204466678902</v>
      </c>
      <c r="F12405" s="5">
        <f t="shared" si="2511"/>
        <v>30.749999999999996</v>
      </c>
      <c r="G12405" s="5">
        <f t="shared" si="2512"/>
        <v>45.5625</v>
      </c>
      <c r="H12405" s="5">
        <f t="shared" si="2513"/>
        <v>10534.516966678902</v>
      </c>
      <c r="I12405" s="5">
        <f t="shared" si="2514"/>
        <v>720</v>
      </c>
      <c r="J12405" s="5">
        <f t="shared" si="2515"/>
        <v>9814.5169666789025</v>
      </c>
      <c r="K12405" s="2">
        <f t="shared" si="2516"/>
        <v>195390.9195603976</v>
      </c>
      <c r="L12405" s="2">
        <f t="shared" si="2517"/>
        <v>171994</v>
      </c>
      <c r="M12405" s="2">
        <f t="shared" si="2518"/>
        <v>18040</v>
      </c>
      <c r="N12405" s="6">
        <f t="shared" si="2519"/>
        <v>0</v>
      </c>
      <c r="O12405" s="2">
        <f t="shared" si="2520"/>
        <v>-61436.919560397597</v>
      </c>
      <c r="P12405" s="2" t="str">
        <f t="shared" si="2521"/>
        <v/>
      </c>
    </row>
    <row r="12406" spans="1:16">
      <c r="A12406" s="6">
        <v>19</v>
      </c>
      <c r="B12406" s="6">
        <v>1</v>
      </c>
      <c r="C12406" s="6">
        <v>2</v>
      </c>
      <c r="D12406" s="6">
        <f t="shared" si="2509"/>
        <v>22</v>
      </c>
      <c r="E12406" s="5">
        <f t="shared" si="2510"/>
        <v>10458.204466678902</v>
      </c>
      <c r="F12406" s="5">
        <f t="shared" si="2511"/>
        <v>30.749999999999996</v>
      </c>
      <c r="G12406" s="5">
        <f t="shared" si="2512"/>
        <v>92.264062499999994</v>
      </c>
      <c r="H12406" s="5">
        <f t="shared" si="2513"/>
        <v>10581.218529178903</v>
      </c>
      <c r="I12406" s="5">
        <f t="shared" si="2514"/>
        <v>720</v>
      </c>
      <c r="J12406" s="5">
        <f t="shared" si="2515"/>
        <v>9861.2185291789028</v>
      </c>
      <c r="K12406" s="2">
        <f t="shared" si="2516"/>
        <v>196201.71057602263</v>
      </c>
      <c r="L12406" s="2">
        <f t="shared" si="2517"/>
        <v>174694</v>
      </c>
      <c r="M12406" s="2">
        <f t="shared" si="2518"/>
        <v>18920</v>
      </c>
      <c r="N12406" s="6">
        <f t="shared" si="2519"/>
        <v>0</v>
      </c>
      <c r="O12406" s="2">
        <f t="shared" si="2520"/>
        <v>-60427.710576022626</v>
      </c>
      <c r="P12406" s="2" t="str">
        <f t="shared" si="2521"/>
        <v/>
      </c>
    </row>
    <row r="12407" spans="1:16">
      <c r="A12407" s="6">
        <v>19</v>
      </c>
      <c r="B12407" s="6">
        <v>1</v>
      </c>
      <c r="C12407" s="6">
        <v>3</v>
      </c>
      <c r="D12407" s="6">
        <f t="shared" si="2509"/>
        <v>23</v>
      </c>
      <c r="E12407" s="5">
        <f t="shared" si="2510"/>
        <v>10458.204466678902</v>
      </c>
      <c r="F12407" s="5">
        <f t="shared" si="2511"/>
        <v>30.749999999999996</v>
      </c>
      <c r="G12407" s="5">
        <f t="shared" si="2512"/>
        <v>140.12604492187498</v>
      </c>
      <c r="H12407" s="5">
        <f t="shared" si="2513"/>
        <v>10629.080511600778</v>
      </c>
      <c r="I12407" s="5">
        <f t="shared" si="2514"/>
        <v>720</v>
      </c>
      <c r="J12407" s="5">
        <f t="shared" si="2515"/>
        <v>9909.0805116007778</v>
      </c>
      <c r="K12407" s="2">
        <f t="shared" si="2516"/>
        <v>197032.64777084684</v>
      </c>
      <c r="L12407" s="2">
        <f t="shared" si="2517"/>
        <v>177394</v>
      </c>
      <c r="M12407" s="2">
        <f t="shared" si="2518"/>
        <v>19800</v>
      </c>
      <c r="N12407" s="6">
        <f t="shared" si="2519"/>
        <v>0</v>
      </c>
      <c r="O12407" s="2">
        <f t="shared" si="2520"/>
        <v>-59438.647770846845</v>
      </c>
      <c r="P12407" s="2" t="str">
        <f t="shared" si="2521"/>
        <v/>
      </c>
    </row>
    <row r="12408" spans="1:16">
      <c r="A12408" s="6">
        <v>19</v>
      </c>
      <c r="B12408" s="6">
        <v>1</v>
      </c>
      <c r="C12408" s="6">
        <v>4</v>
      </c>
      <c r="D12408" s="6">
        <f t="shared" si="2509"/>
        <v>24</v>
      </c>
      <c r="E12408" s="5">
        <f t="shared" si="2510"/>
        <v>10458.204466678902</v>
      </c>
      <c r="F12408" s="5">
        <f t="shared" si="2511"/>
        <v>30.749999999999996</v>
      </c>
      <c r="G12408" s="5">
        <f t="shared" si="2512"/>
        <v>189.17016064453125</v>
      </c>
      <c r="H12408" s="5">
        <f t="shared" si="2513"/>
        <v>10678.124627323434</v>
      </c>
      <c r="I12408" s="5">
        <f t="shared" si="2514"/>
        <v>720</v>
      </c>
      <c r="J12408" s="5">
        <f t="shared" si="2515"/>
        <v>9958.1246273234337</v>
      </c>
      <c r="K12408" s="2">
        <f t="shared" si="2516"/>
        <v>197884.10811325404</v>
      </c>
      <c r="L12408" s="2">
        <f t="shared" si="2517"/>
        <v>180094</v>
      </c>
      <c r="M12408" s="2">
        <f t="shared" si="2518"/>
        <v>20680</v>
      </c>
      <c r="N12408" s="6">
        <f t="shared" si="2519"/>
        <v>0</v>
      </c>
      <c r="O12408" s="2">
        <f t="shared" si="2520"/>
        <v>-58470.108113254042</v>
      </c>
      <c r="P12408" s="2" t="str">
        <f t="shared" si="2521"/>
        <v/>
      </c>
    </row>
    <row r="12409" spans="1:16">
      <c r="A12409" s="6">
        <v>19</v>
      </c>
      <c r="B12409" s="6">
        <v>1</v>
      </c>
      <c r="C12409" s="6">
        <v>5</v>
      </c>
      <c r="D12409" s="6">
        <f t="shared" si="2509"/>
        <v>25</v>
      </c>
      <c r="E12409" s="5">
        <f t="shared" si="2510"/>
        <v>10458.204466678902</v>
      </c>
      <c r="F12409" s="5">
        <f t="shared" si="2511"/>
        <v>30.749999999999996</v>
      </c>
      <c r="G12409" s="5">
        <f t="shared" si="2512"/>
        <v>239.41848456573481</v>
      </c>
      <c r="H12409" s="5">
        <f t="shared" si="2513"/>
        <v>10728.372951244637</v>
      </c>
      <c r="I12409" s="5">
        <f t="shared" si="2514"/>
        <v>720</v>
      </c>
      <c r="J12409" s="5">
        <f t="shared" si="2515"/>
        <v>10008.372951244637</v>
      </c>
      <c r="K12409" s="2">
        <f t="shared" si="2516"/>
        <v>198756.47484799716</v>
      </c>
      <c r="L12409" s="2">
        <f t="shared" si="2517"/>
        <v>182794</v>
      </c>
      <c r="M12409" s="2">
        <f t="shared" si="2518"/>
        <v>21560</v>
      </c>
      <c r="N12409" s="6">
        <f t="shared" si="2519"/>
        <v>0</v>
      </c>
      <c r="O12409" s="2">
        <f t="shared" si="2520"/>
        <v>-57522.47484799716</v>
      </c>
      <c r="P12409" s="2" t="str">
        <f t="shared" si="2521"/>
        <v/>
      </c>
    </row>
    <row r="12410" spans="1:16">
      <c r="A12410" s="6">
        <v>19</v>
      </c>
      <c r="B12410" s="6">
        <v>1</v>
      </c>
      <c r="C12410" s="6">
        <v>6</v>
      </c>
      <c r="D12410" s="6">
        <f t="shared" si="2509"/>
        <v>26</v>
      </c>
      <c r="E12410" s="5">
        <f t="shared" si="2510"/>
        <v>10458.204466678902</v>
      </c>
      <c r="F12410" s="5">
        <f t="shared" si="2511"/>
        <v>30.749999999999996</v>
      </c>
      <c r="G12410" s="5">
        <f t="shared" si="2512"/>
        <v>290.89345874736784</v>
      </c>
      <c r="H12410" s="5">
        <f t="shared" si="2513"/>
        <v>10779.847925426271</v>
      </c>
      <c r="I12410" s="5">
        <f t="shared" si="2514"/>
        <v>720</v>
      </c>
      <c r="J12410" s="5">
        <f t="shared" si="2515"/>
        <v>10059.847925426271</v>
      </c>
      <c r="K12410" s="2">
        <f t="shared" si="2516"/>
        <v>199650.13759420608</v>
      </c>
      <c r="L12410" s="2">
        <f t="shared" si="2517"/>
        <v>185494</v>
      </c>
      <c r="M12410" s="2">
        <f t="shared" si="2518"/>
        <v>22440</v>
      </c>
      <c r="N12410" s="6">
        <f t="shared" si="2519"/>
        <v>0</v>
      </c>
      <c r="O12410" s="2">
        <f t="shared" si="2520"/>
        <v>-56596.137594206084</v>
      </c>
      <c r="P12410" s="2" t="str">
        <f t="shared" si="2521"/>
        <v/>
      </c>
    </row>
    <row r="12411" spans="1:16">
      <c r="A12411" s="6">
        <v>19</v>
      </c>
      <c r="B12411" s="6">
        <v>1</v>
      </c>
      <c r="C12411" s="6">
        <v>7</v>
      </c>
      <c r="D12411" s="6">
        <f t="shared" si="2509"/>
        <v>27</v>
      </c>
      <c r="E12411" s="5">
        <f t="shared" si="2510"/>
        <v>10458.204466678902</v>
      </c>
      <c r="F12411" s="5">
        <f t="shared" si="2511"/>
        <v>30.749999999999996</v>
      </c>
      <c r="G12411" s="5">
        <f t="shared" si="2512"/>
        <v>343.61789814532818</v>
      </c>
      <c r="H12411" s="5">
        <f t="shared" si="2513"/>
        <v>10832.572364824231</v>
      </c>
      <c r="I12411" s="5">
        <f t="shared" si="2514"/>
        <v>720</v>
      </c>
      <c r="J12411" s="5">
        <f t="shared" si="2515"/>
        <v>10112.572364824231</v>
      </c>
      <c r="K12411" s="2">
        <f t="shared" si="2516"/>
        <v>200565.49244486511</v>
      </c>
      <c r="L12411" s="2">
        <f t="shared" si="2517"/>
        <v>188194</v>
      </c>
      <c r="M12411" s="2">
        <f t="shared" si="2518"/>
        <v>23320</v>
      </c>
      <c r="N12411" s="6">
        <f t="shared" si="2519"/>
        <v>0</v>
      </c>
      <c r="O12411" s="2">
        <f t="shared" si="2520"/>
        <v>-55691.492444865115</v>
      </c>
      <c r="P12411" s="2" t="str">
        <f t="shared" si="2521"/>
        <v/>
      </c>
    </row>
    <row r="12412" spans="1:16">
      <c r="A12412" s="6">
        <v>19</v>
      </c>
      <c r="B12412" s="6">
        <v>1</v>
      </c>
      <c r="C12412" s="6">
        <v>8</v>
      </c>
      <c r="D12412" s="6">
        <f t="shared" si="2509"/>
        <v>28</v>
      </c>
      <c r="E12412" s="5">
        <f t="shared" si="2510"/>
        <v>10458.204466678902</v>
      </c>
      <c r="F12412" s="5">
        <f t="shared" si="2511"/>
        <v>30.749999999999996</v>
      </c>
      <c r="G12412" s="5">
        <f t="shared" si="2512"/>
        <v>397.61499642530839</v>
      </c>
      <c r="H12412" s="5">
        <f t="shared" si="2513"/>
        <v>10886.569463104212</v>
      </c>
      <c r="I12412" s="5">
        <f t="shared" si="2514"/>
        <v>720</v>
      </c>
      <c r="J12412" s="5">
        <f t="shared" si="2515"/>
        <v>10166.569463104212</v>
      </c>
      <c r="K12412" s="2">
        <f t="shared" si="2516"/>
        <v>201502.94206778143</v>
      </c>
      <c r="L12412" s="2">
        <f t="shared" si="2517"/>
        <v>190894</v>
      </c>
      <c r="M12412" s="2">
        <f t="shared" si="2518"/>
        <v>24200</v>
      </c>
      <c r="N12412" s="6">
        <f t="shared" si="2519"/>
        <v>0</v>
      </c>
      <c r="O12412" s="2">
        <f t="shared" si="2520"/>
        <v>-54808.942067781434</v>
      </c>
      <c r="P12412" s="2" t="str">
        <f t="shared" si="2521"/>
        <v/>
      </c>
    </row>
    <row r="12413" spans="1:16">
      <c r="A12413" s="6">
        <v>19</v>
      </c>
      <c r="B12413" s="6">
        <v>1</v>
      </c>
      <c r="C12413" s="6">
        <v>9</v>
      </c>
      <c r="D12413" s="6">
        <f t="shared" si="2509"/>
        <v>29</v>
      </c>
      <c r="E12413" s="5">
        <f t="shared" si="2510"/>
        <v>10458.204466678902</v>
      </c>
      <c r="F12413" s="5">
        <f t="shared" si="2511"/>
        <v>30.749999999999996</v>
      </c>
      <c r="G12413" s="5">
        <f t="shared" si="2512"/>
        <v>452.90833186570285</v>
      </c>
      <c r="H12413" s="5">
        <f t="shared" si="2513"/>
        <v>10941.862798544606</v>
      </c>
      <c r="I12413" s="5">
        <f t="shared" si="2514"/>
        <v>720</v>
      </c>
      <c r="J12413" s="5">
        <f t="shared" si="2515"/>
        <v>10221.862798544606</v>
      </c>
      <c r="K12413" s="2">
        <f t="shared" si="2516"/>
        <v>202462.89580806607</v>
      </c>
      <c r="L12413" s="2">
        <f t="shared" si="2517"/>
        <v>193594</v>
      </c>
      <c r="M12413" s="2">
        <f t="shared" si="2518"/>
        <v>25080</v>
      </c>
      <c r="N12413" s="6">
        <f t="shared" si="2519"/>
        <v>0</v>
      </c>
      <c r="O12413" s="2">
        <f t="shared" si="2520"/>
        <v>-53948.895808066067</v>
      </c>
      <c r="P12413" s="2" t="str">
        <f t="shared" si="2521"/>
        <v/>
      </c>
    </row>
    <row r="12414" spans="1:16">
      <c r="A12414" s="6">
        <v>19</v>
      </c>
      <c r="B12414" s="6">
        <v>1</v>
      </c>
      <c r="C12414" s="6">
        <v>10</v>
      </c>
      <c r="D12414" s="6">
        <f t="shared" si="2509"/>
        <v>30</v>
      </c>
      <c r="E12414" s="5">
        <f t="shared" si="2510"/>
        <v>10458.204466678902</v>
      </c>
      <c r="F12414" s="5">
        <f t="shared" si="2511"/>
        <v>30.749999999999996</v>
      </c>
      <c r="G12414" s="5">
        <f t="shared" si="2512"/>
        <v>509.52187334891573</v>
      </c>
      <c r="H12414" s="5">
        <f t="shared" si="2513"/>
        <v>10998.476340027819</v>
      </c>
      <c r="I12414" s="5">
        <f t="shared" si="2514"/>
        <v>720</v>
      </c>
      <c r="J12414" s="5">
        <f t="shared" si="2515"/>
        <v>10278.476340027819</v>
      </c>
      <c r="K12414" s="2">
        <f t="shared" si="2516"/>
        <v>203445.76979214963</v>
      </c>
      <c r="L12414" s="2">
        <f t="shared" si="2517"/>
        <v>196294</v>
      </c>
      <c r="M12414" s="2">
        <f t="shared" si="2518"/>
        <v>25960</v>
      </c>
      <c r="N12414" s="6">
        <f t="shared" si="2519"/>
        <v>0</v>
      </c>
      <c r="O12414" s="2">
        <f t="shared" si="2520"/>
        <v>-53111.769792149629</v>
      </c>
      <c r="P12414" s="2" t="str">
        <f t="shared" si="2521"/>
        <v/>
      </c>
    </row>
    <row r="12415" spans="1:16">
      <c r="A12415" s="6">
        <v>19</v>
      </c>
      <c r="B12415" s="6">
        <v>1</v>
      </c>
      <c r="C12415" s="6">
        <v>11</v>
      </c>
      <c r="D12415" s="6">
        <f t="shared" si="2509"/>
        <v>31</v>
      </c>
      <c r="E12415" s="5">
        <f t="shared" si="2510"/>
        <v>10458.204466678902</v>
      </c>
      <c r="F12415" s="5">
        <f t="shared" si="2511"/>
        <v>30.749999999999996</v>
      </c>
      <c r="G12415" s="5">
        <f t="shared" si="2512"/>
        <v>567.47998644235474</v>
      </c>
      <c r="H12415" s="5">
        <f t="shared" si="2513"/>
        <v>11056.434453121257</v>
      </c>
      <c r="I12415" s="5">
        <f t="shared" si="2514"/>
        <v>720</v>
      </c>
      <c r="J12415" s="5">
        <f t="shared" si="2515"/>
        <v>10336.434453121257</v>
      </c>
      <c r="K12415" s="2">
        <f t="shared" si="2516"/>
        <v>204451.98703335517</v>
      </c>
      <c r="L12415" s="2">
        <f t="shared" si="2517"/>
        <v>198994</v>
      </c>
      <c r="M12415" s="2">
        <f t="shared" si="2518"/>
        <v>26840</v>
      </c>
      <c r="N12415" s="6">
        <f t="shared" si="2519"/>
        <v>0</v>
      </c>
      <c r="O12415" s="2">
        <f t="shared" si="2520"/>
        <v>-52297.987033355166</v>
      </c>
      <c r="P12415" s="2" t="str">
        <f t="shared" si="2521"/>
        <v/>
      </c>
    </row>
    <row r="12416" spans="1:16">
      <c r="A12416" s="6">
        <v>19</v>
      </c>
      <c r="B12416" s="6">
        <v>1</v>
      </c>
      <c r="C12416" s="6">
        <v>12</v>
      </c>
      <c r="D12416" s="6">
        <f t="shared" si="2509"/>
        <v>32</v>
      </c>
      <c r="E12416" s="5">
        <f t="shared" si="2510"/>
        <v>10458.204466678902</v>
      </c>
      <c r="F12416" s="5">
        <f t="shared" si="2511"/>
        <v>30.749999999999996</v>
      </c>
      <c r="G12416" s="5">
        <f t="shared" si="2512"/>
        <v>626.80743957041921</v>
      </c>
      <c r="H12416" s="5">
        <f t="shared" si="2513"/>
        <v>11115.761906249321</v>
      </c>
      <c r="I12416" s="5">
        <f t="shared" si="2514"/>
        <v>720</v>
      </c>
      <c r="J12416" s="5">
        <f t="shared" si="2515"/>
        <v>10395.761906249321</v>
      </c>
      <c r="K12416" s="2">
        <f t="shared" si="2516"/>
        <v>205481.97753905071</v>
      </c>
      <c r="L12416" s="2">
        <f t="shared" si="2517"/>
        <v>201694</v>
      </c>
      <c r="M12416" s="2">
        <f t="shared" si="2518"/>
        <v>27720</v>
      </c>
      <c r="N12416" s="6">
        <f t="shared" si="2519"/>
        <v>0</v>
      </c>
      <c r="O12416" s="2">
        <f t="shared" si="2520"/>
        <v>-51507.977539050713</v>
      </c>
      <c r="P12416" s="2" t="str">
        <f t="shared" si="2521"/>
        <v/>
      </c>
    </row>
    <row r="12417" spans="1:16">
      <c r="A12417" s="6">
        <v>19</v>
      </c>
      <c r="B12417" s="6">
        <v>1</v>
      </c>
      <c r="C12417" s="6">
        <v>13</v>
      </c>
      <c r="D12417" s="6">
        <f t="shared" si="2509"/>
        <v>33</v>
      </c>
      <c r="E12417" s="5">
        <f t="shared" si="2510"/>
        <v>10458.204466678902</v>
      </c>
      <c r="F12417" s="5">
        <f t="shared" si="2511"/>
        <v>30.749999999999996</v>
      </c>
      <c r="G12417" s="5">
        <f t="shared" si="2512"/>
        <v>687.52941027880343</v>
      </c>
      <c r="H12417" s="5">
        <f t="shared" si="2513"/>
        <v>11176.483876957705</v>
      </c>
      <c r="I12417" s="5">
        <f t="shared" si="2514"/>
        <v>720</v>
      </c>
      <c r="J12417" s="5">
        <f t="shared" si="2515"/>
        <v>10456.483876957705</v>
      </c>
      <c r="K12417" s="2">
        <f t="shared" si="2516"/>
        <v>206536.1784194046</v>
      </c>
      <c r="L12417" s="2">
        <f t="shared" si="2517"/>
        <v>204394</v>
      </c>
      <c r="M12417" s="2">
        <f t="shared" si="2518"/>
        <v>28600</v>
      </c>
      <c r="N12417" s="6">
        <f t="shared" si="2519"/>
        <v>0</v>
      </c>
      <c r="O12417" s="2">
        <f t="shared" si="2520"/>
        <v>-50742.178419404605</v>
      </c>
      <c r="P12417" s="2" t="str">
        <f t="shared" si="2521"/>
        <v/>
      </c>
    </row>
    <row r="12418" spans="1:16">
      <c r="A12418" s="6">
        <v>19</v>
      </c>
      <c r="B12418" s="6">
        <v>1</v>
      </c>
      <c r="C12418" s="6">
        <v>14</v>
      </c>
      <c r="D12418" s="6">
        <f t="shared" si="2509"/>
        <v>34</v>
      </c>
      <c r="E12418" s="5">
        <f t="shared" si="2510"/>
        <v>10458.204466678902</v>
      </c>
      <c r="F12418" s="5">
        <f t="shared" si="2511"/>
        <v>30.749999999999996</v>
      </c>
      <c r="G12418" s="5">
        <f t="shared" si="2512"/>
        <v>749.67149159246469</v>
      </c>
      <c r="H12418" s="5">
        <f t="shared" si="2513"/>
        <v>11238.625958271366</v>
      </c>
      <c r="I12418" s="5">
        <f t="shared" si="2514"/>
        <v>720</v>
      </c>
      <c r="J12418" s="5">
        <f t="shared" si="2515"/>
        <v>10518.625958271366</v>
      </c>
      <c r="K12418" s="2">
        <f t="shared" si="2516"/>
        <v>207615.03399776676</v>
      </c>
      <c r="L12418" s="2">
        <f t="shared" si="2517"/>
        <v>207094</v>
      </c>
      <c r="M12418" s="2">
        <f t="shared" si="2518"/>
        <v>29480</v>
      </c>
      <c r="N12418" s="6">
        <f t="shared" si="2519"/>
        <v>0</v>
      </c>
      <c r="O12418" s="2">
        <f t="shared" si="2520"/>
        <v>-50001.033997766761</v>
      </c>
      <c r="P12418" s="2" t="str">
        <f t="shared" si="2521"/>
        <v/>
      </c>
    </row>
    <row r="12419" spans="1:16">
      <c r="A12419" s="6">
        <v>19</v>
      </c>
      <c r="B12419" s="6">
        <v>1</v>
      </c>
      <c r="C12419" s="6">
        <v>15</v>
      </c>
      <c r="D12419" s="6">
        <f t="shared" si="2509"/>
        <v>35</v>
      </c>
      <c r="E12419" s="5">
        <f t="shared" si="2510"/>
        <v>10458.204466678902</v>
      </c>
      <c r="F12419" s="5">
        <f t="shared" si="2511"/>
        <v>30.749999999999996</v>
      </c>
      <c r="G12419" s="5">
        <f t="shared" si="2512"/>
        <v>813.25969846861108</v>
      </c>
      <c r="H12419" s="5">
        <f t="shared" si="2513"/>
        <v>11302.214165147514</v>
      </c>
      <c r="I12419" s="5">
        <f t="shared" si="2514"/>
        <v>720</v>
      </c>
      <c r="J12419" s="5">
        <f t="shared" si="2515"/>
        <v>10582.214165147514</v>
      </c>
      <c r="K12419" s="2">
        <f t="shared" si="2516"/>
        <v>208718.99592269989</v>
      </c>
      <c r="L12419" s="2">
        <f t="shared" si="2517"/>
        <v>209794</v>
      </c>
      <c r="M12419" s="2">
        <f t="shared" si="2518"/>
        <v>30360</v>
      </c>
      <c r="N12419" s="6">
        <f t="shared" si="2519"/>
        <v>0</v>
      </c>
      <c r="O12419" s="2">
        <f t="shared" si="2520"/>
        <v>-49284.995922699891</v>
      </c>
      <c r="P12419" s="2" t="str">
        <f t="shared" si="2521"/>
        <v/>
      </c>
    </row>
    <row r="12420" spans="1:16">
      <c r="A12420" s="6">
        <v>19</v>
      </c>
      <c r="B12420" s="6">
        <v>1</v>
      </c>
      <c r="C12420" s="6">
        <v>16</v>
      </c>
      <c r="D12420" s="6">
        <f t="shared" ref="D12420:D12483" si="2522">A12420+B12420+C12420</f>
        <v>36</v>
      </c>
      <c r="E12420" s="5">
        <f t="shared" ref="E12420:E12483" si="2523">IF(A12420=0,0,A12420*LABOR_HRS_WK_TOM*SEASON_WEEKS*(1+DIM_PCT_TOM)^A12420)</f>
        <v>10458.204466678902</v>
      </c>
      <c r="F12420" s="5">
        <f t="shared" ref="F12420:F12483" si="2524">IF(B12420=0,0,B12420*LABOR_HRS_WK_CAR*SEASON_WEEKS*(1+DIM_PCT_CAR)^B12420)</f>
        <v>30.749999999999996</v>
      </c>
      <c r="G12420" s="5">
        <f t="shared" ref="G12420:G12483" si="2525">IF(C12420=0,0,C12420*LABOR_HRS_WK_MES*SEASON_WEEKS*(1+DIM_PCT_MES)^C12420)</f>
        <v>878.32047434610013</v>
      </c>
      <c r="H12420" s="5">
        <f t="shared" ref="H12420:H12483" si="2526">E12420+F12420+G12420</f>
        <v>11367.274941025003</v>
      </c>
      <c r="I12420" s="5">
        <f t="shared" ref="I12420:I12483" si="2527">MIN(H12420,FARMER_HRS)</f>
        <v>720</v>
      </c>
      <c r="J12420" s="5">
        <f t="shared" ref="J12420:J12483" si="2528">MAX(0,H12420-FARMER_HRS)</f>
        <v>10647.274941025003</v>
      </c>
      <c r="K12420" s="2">
        <f t="shared" ref="K12420:K12483" si="2529">I12420*FARMER_RATE+J12420*TEMP_WORKER_RATE</f>
        <v>209848.52328168409</v>
      </c>
      <c r="L12420" s="2">
        <f t="shared" ref="L12420:L12483" si="2530">A12420*PRICE_TOM+B12420*PRICE_CAR+C12420*PRICE_MES</f>
        <v>212494</v>
      </c>
      <c r="M12420" s="2">
        <f t="shared" ref="M12420:M12483" si="2531">A12420*FERT_BED_TOM+B12420*FERT_BED_CAR+C12420*FERT_BED_MES</f>
        <v>31240</v>
      </c>
      <c r="N12420" s="6">
        <f t="shared" ref="N12420:N12483" si="2532">IF(AND(D12420&lt;=TOTAL_BEDS,J12420&lt;=TEMP_WORKER_MAX*TEMP_WORKER_HRS),1,0)</f>
        <v>0</v>
      </c>
      <c r="O12420" s="2">
        <f t="shared" ref="O12420:O12483" si="2533">L12420-M12420-K12420-FIXED_COSTS</f>
        <v>-48594.523281684087</v>
      </c>
      <c r="P12420" s="2" t="str">
        <f t="shared" ref="P12420:P12483" si="2534">IF(N12420=1,O12420,"")</f>
        <v/>
      </c>
    </row>
    <row r="12421" spans="1:16">
      <c r="A12421" s="6">
        <v>19</v>
      </c>
      <c r="B12421" s="6">
        <v>1</v>
      </c>
      <c r="C12421" s="6">
        <v>17</v>
      </c>
      <c r="D12421" s="6">
        <f t="shared" si="2522"/>
        <v>37</v>
      </c>
      <c r="E12421" s="5">
        <f t="shared" si="2523"/>
        <v>10458.204466678902</v>
      </c>
      <c r="F12421" s="5">
        <f t="shared" si="2524"/>
        <v>30.749999999999996</v>
      </c>
      <c r="G12421" s="5">
        <f t="shared" si="2525"/>
        <v>944.88069779264049</v>
      </c>
      <c r="H12421" s="5">
        <f t="shared" si="2526"/>
        <v>11433.835164471542</v>
      </c>
      <c r="I12421" s="5">
        <f t="shared" si="2527"/>
        <v>720</v>
      </c>
      <c r="J12421" s="5">
        <f t="shared" si="2528"/>
        <v>10713.835164471542</v>
      </c>
      <c r="K12421" s="2">
        <f t="shared" si="2529"/>
        <v>211004.08271651983</v>
      </c>
      <c r="L12421" s="2">
        <f t="shared" si="2530"/>
        <v>215194</v>
      </c>
      <c r="M12421" s="2">
        <f t="shared" si="2531"/>
        <v>32120</v>
      </c>
      <c r="N12421" s="6">
        <f t="shared" si="2532"/>
        <v>0</v>
      </c>
      <c r="O12421" s="2">
        <f t="shared" si="2533"/>
        <v>-47930.082716519828</v>
      </c>
      <c r="P12421" s="2" t="str">
        <f t="shared" si="2534"/>
        <v/>
      </c>
    </row>
    <row r="12422" spans="1:16">
      <c r="A12422" s="6">
        <v>19</v>
      </c>
      <c r="B12422" s="6">
        <v>1</v>
      </c>
      <c r="C12422" s="6">
        <v>18</v>
      </c>
      <c r="D12422" s="6">
        <f t="shared" si="2522"/>
        <v>38</v>
      </c>
      <c r="E12422" s="5">
        <f t="shared" si="2523"/>
        <v>10458.204466678902</v>
      </c>
      <c r="F12422" s="5">
        <f t="shared" si="2524"/>
        <v>30.749999999999996</v>
      </c>
      <c r="G12422" s="5">
        <f t="shared" si="2525"/>
        <v>1012.9676892512279</v>
      </c>
      <c r="H12422" s="5">
        <f t="shared" si="2526"/>
        <v>11501.92215593013</v>
      </c>
      <c r="I12422" s="5">
        <f t="shared" si="2527"/>
        <v>720</v>
      </c>
      <c r="J12422" s="5">
        <f t="shared" si="2528"/>
        <v>10781.92215593013</v>
      </c>
      <c r="K12422" s="2">
        <f t="shared" si="2529"/>
        <v>212186.14854045364</v>
      </c>
      <c r="L12422" s="2">
        <f t="shared" si="2530"/>
        <v>217894</v>
      </c>
      <c r="M12422" s="2">
        <f t="shared" si="2531"/>
        <v>33000</v>
      </c>
      <c r="N12422" s="6">
        <f t="shared" si="2532"/>
        <v>0</v>
      </c>
      <c r="O12422" s="2">
        <f t="shared" si="2533"/>
        <v>-47292.148540453636</v>
      </c>
      <c r="P12422" s="2" t="str">
        <f t="shared" si="2534"/>
        <v/>
      </c>
    </row>
    <row r="12423" spans="1:16">
      <c r="A12423" s="6">
        <v>19</v>
      </c>
      <c r="B12423" s="6">
        <v>1</v>
      </c>
      <c r="C12423" s="6">
        <v>19</v>
      </c>
      <c r="D12423" s="6">
        <f t="shared" si="2522"/>
        <v>39</v>
      </c>
      <c r="E12423" s="5">
        <f t="shared" si="2523"/>
        <v>10458.204466678902</v>
      </c>
      <c r="F12423" s="5">
        <f t="shared" si="2524"/>
        <v>30.749999999999996</v>
      </c>
      <c r="G12423" s="5">
        <f t="shared" si="2525"/>
        <v>1082.6092178872495</v>
      </c>
      <c r="H12423" s="5">
        <f t="shared" si="2526"/>
        <v>11571.563684566152</v>
      </c>
      <c r="I12423" s="5">
        <f t="shared" si="2527"/>
        <v>720</v>
      </c>
      <c r="J12423" s="5">
        <f t="shared" si="2528"/>
        <v>10851.563684566152</v>
      </c>
      <c r="K12423" s="2">
        <f t="shared" si="2529"/>
        <v>213395.20285705125</v>
      </c>
      <c r="L12423" s="2">
        <f t="shared" si="2530"/>
        <v>220594</v>
      </c>
      <c r="M12423" s="2">
        <f t="shared" si="2531"/>
        <v>33880</v>
      </c>
      <c r="N12423" s="6">
        <f t="shared" si="2532"/>
        <v>0</v>
      </c>
      <c r="O12423" s="2">
        <f t="shared" si="2533"/>
        <v>-46681.202857051248</v>
      </c>
      <c r="P12423" s="2" t="str">
        <f t="shared" si="2534"/>
        <v/>
      </c>
    </row>
    <row r="12424" spans="1:16">
      <c r="A12424" s="6">
        <v>19</v>
      </c>
      <c r="B12424" s="6">
        <v>1</v>
      </c>
      <c r="C12424" s="6">
        <v>20</v>
      </c>
      <c r="D12424" s="6">
        <f t="shared" si="2522"/>
        <v>40</v>
      </c>
      <c r="E12424" s="5">
        <f t="shared" si="2523"/>
        <v>10458.204466678902</v>
      </c>
      <c r="F12424" s="5">
        <f t="shared" si="2524"/>
        <v>30.749999999999996</v>
      </c>
      <c r="G12424" s="5">
        <f t="shared" si="2525"/>
        <v>1153.8335085377266</v>
      </c>
      <c r="H12424" s="5">
        <f t="shared" si="2526"/>
        <v>11642.78797521663</v>
      </c>
      <c r="I12424" s="5">
        <f t="shared" si="2527"/>
        <v>720</v>
      </c>
      <c r="J12424" s="5">
        <f t="shared" si="2528"/>
        <v>10922.78797521663</v>
      </c>
      <c r="K12424" s="2">
        <f t="shared" si="2529"/>
        <v>214631.73568084426</v>
      </c>
      <c r="L12424" s="2">
        <f t="shared" si="2530"/>
        <v>223294</v>
      </c>
      <c r="M12424" s="2">
        <f t="shared" si="2531"/>
        <v>34760</v>
      </c>
      <c r="N12424" s="6">
        <f t="shared" si="2532"/>
        <v>0</v>
      </c>
      <c r="O12424" s="2">
        <f t="shared" si="2533"/>
        <v>-46097.735680844256</v>
      </c>
      <c r="P12424" s="2" t="str">
        <f t="shared" si="2534"/>
        <v/>
      </c>
    </row>
    <row r="12425" spans="1:16">
      <c r="A12425" s="6">
        <v>19</v>
      </c>
      <c r="B12425" s="6">
        <v>1</v>
      </c>
      <c r="C12425" s="6">
        <v>21</v>
      </c>
      <c r="D12425" s="6">
        <f t="shared" si="2522"/>
        <v>41</v>
      </c>
      <c r="E12425" s="5">
        <f t="shared" si="2523"/>
        <v>10458.204466678902</v>
      </c>
      <c r="F12425" s="5">
        <f t="shared" si="2524"/>
        <v>30.749999999999996</v>
      </c>
      <c r="G12425" s="5">
        <f t="shared" si="2525"/>
        <v>1226.6692487641703</v>
      </c>
      <c r="H12425" s="5">
        <f t="shared" si="2526"/>
        <v>11715.623715443073</v>
      </c>
      <c r="I12425" s="5">
        <f t="shared" si="2527"/>
        <v>720</v>
      </c>
      <c r="J12425" s="5">
        <f t="shared" si="2528"/>
        <v>10995.623715443073</v>
      </c>
      <c r="K12425" s="2">
        <f t="shared" si="2529"/>
        <v>215896.24505977557</v>
      </c>
      <c r="L12425" s="2">
        <f t="shared" si="2530"/>
        <v>225994</v>
      </c>
      <c r="M12425" s="2">
        <f t="shared" si="2531"/>
        <v>35640</v>
      </c>
      <c r="N12425" s="6">
        <f t="shared" si="2532"/>
        <v>0</v>
      </c>
      <c r="O12425" s="2">
        <f t="shared" si="2533"/>
        <v>-45542.245059775567</v>
      </c>
      <c r="P12425" s="2" t="str">
        <f t="shared" si="2534"/>
        <v/>
      </c>
    </row>
    <row r="12426" spans="1:16">
      <c r="A12426" s="6">
        <v>19</v>
      </c>
      <c r="B12426" s="6">
        <v>1</v>
      </c>
      <c r="C12426" s="6">
        <v>22</v>
      </c>
      <c r="D12426" s="6">
        <f t="shared" si="2522"/>
        <v>42</v>
      </c>
      <c r="E12426" s="5">
        <f t="shared" si="2523"/>
        <v>10458.204466678902</v>
      </c>
      <c r="F12426" s="5">
        <f t="shared" si="2524"/>
        <v>30.749999999999996</v>
      </c>
      <c r="G12426" s="5">
        <f t="shared" si="2525"/>
        <v>1301.1455960105666</v>
      </c>
      <c r="H12426" s="5">
        <f t="shared" si="2526"/>
        <v>11790.100062689469</v>
      </c>
      <c r="I12426" s="5">
        <f t="shared" si="2527"/>
        <v>720</v>
      </c>
      <c r="J12426" s="5">
        <f t="shared" si="2528"/>
        <v>11070.100062689469</v>
      </c>
      <c r="K12426" s="2">
        <f t="shared" si="2529"/>
        <v>217189.23719946994</v>
      </c>
      <c r="L12426" s="2">
        <f t="shared" si="2530"/>
        <v>228694</v>
      </c>
      <c r="M12426" s="2">
        <f t="shared" si="2531"/>
        <v>36520</v>
      </c>
      <c r="N12426" s="6">
        <f t="shared" si="2532"/>
        <v>0</v>
      </c>
      <c r="O12426" s="2">
        <f t="shared" si="2533"/>
        <v>-45015.237199469935</v>
      </c>
      <c r="P12426" s="2" t="str">
        <f t="shared" si="2534"/>
        <v/>
      </c>
    </row>
    <row r="12427" spans="1:16">
      <c r="A12427" s="6">
        <v>19</v>
      </c>
      <c r="B12427" s="6">
        <v>1</v>
      </c>
      <c r="C12427" s="6">
        <v>23</v>
      </c>
      <c r="D12427" s="6">
        <f t="shared" si="2522"/>
        <v>43</v>
      </c>
      <c r="E12427" s="5">
        <f t="shared" si="2523"/>
        <v>10458.204466678902</v>
      </c>
      <c r="F12427" s="5">
        <f t="shared" si="2524"/>
        <v>30.749999999999996</v>
      </c>
      <c r="G12427" s="5">
        <f t="shared" si="2525"/>
        <v>1377.292184868003</v>
      </c>
      <c r="H12427" s="5">
        <f t="shared" si="2526"/>
        <v>11866.246651546906</v>
      </c>
      <c r="I12427" s="5">
        <f t="shared" si="2527"/>
        <v>720</v>
      </c>
      <c r="J12427" s="5">
        <f t="shared" si="2528"/>
        <v>11146.246651546906</v>
      </c>
      <c r="K12427" s="2">
        <f t="shared" si="2529"/>
        <v>218511.226589356</v>
      </c>
      <c r="L12427" s="2">
        <f t="shared" si="2530"/>
        <v>231394</v>
      </c>
      <c r="M12427" s="2">
        <f t="shared" si="2531"/>
        <v>37400</v>
      </c>
      <c r="N12427" s="6">
        <f t="shared" si="2532"/>
        <v>0</v>
      </c>
      <c r="O12427" s="2">
        <f t="shared" si="2533"/>
        <v>-44517.226589355996</v>
      </c>
      <c r="P12427" s="2" t="str">
        <f t="shared" si="2534"/>
        <v/>
      </c>
    </row>
    <row r="12428" spans="1:16">
      <c r="A12428" s="6">
        <v>19</v>
      </c>
      <c r="B12428" s="6">
        <v>1</v>
      </c>
      <c r="C12428" s="6">
        <v>24</v>
      </c>
      <c r="D12428" s="6">
        <f t="shared" si="2522"/>
        <v>44</v>
      </c>
      <c r="E12428" s="5">
        <f t="shared" si="2523"/>
        <v>10458.204466678902</v>
      </c>
      <c r="F12428" s="5">
        <f t="shared" si="2524"/>
        <v>30.749999999999996</v>
      </c>
      <c r="G12428" s="5">
        <f t="shared" si="2525"/>
        <v>1455.1391344474989</v>
      </c>
      <c r="H12428" s="5">
        <f t="shared" si="2526"/>
        <v>11944.093601126402</v>
      </c>
      <c r="I12428" s="5">
        <f t="shared" si="2527"/>
        <v>720</v>
      </c>
      <c r="J12428" s="5">
        <f t="shared" si="2528"/>
        <v>11224.093601126402</v>
      </c>
      <c r="K12428" s="2">
        <f t="shared" si="2529"/>
        <v>219862.73613066669</v>
      </c>
      <c r="L12428" s="2">
        <f t="shared" si="2530"/>
        <v>234094</v>
      </c>
      <c r="M12428" s="2">
        <f t="shared" si="2531"/>
        <v>38280</v>
      </c>
      <c r="N12428" s="6">
        <f t="shared" si="2532"/>
        <v>0</v>
      </c>
      <c r="O12428" s="2">
        <f t="shared" si="2533"/>
        <v>-44048.736130666686</v>
      </c>
      <c r="P12428" s="2" t="str">
        <f t="shared" si="2534"/>
        <v/>
      </c>
    </row>
    <row r="12429" spans="1:16">
      <c r="A12429" s="6">
        <v>19</v>
      </c>
      <c r="B12429" s="6">
        <v>1</v>
      </c>
      <c r="C12429" s="6">
        <v>25</v>
      </c>
      <c r="D12429" s="6">
        <f t="shared" si="2522"/>
        <v>45</v>
      </c>
      <c r="E12429" s="5">
        <f t="shared" si="2523"/>
        <v>10458.204466678902</v>
      </c>
      <c r="F12429" s="5">
        <f t="shared" si="2524"/>
        <v>30.749999999999996</v>
      </c>
      <c r="G12429" s="5">
        <f t="shared" si="2525"/>
        <v>1534.7170558625965</v>
      </c>
      <c r="H12429" s="5">
        <f t="shared" si="2526"/>
        <v>12023.671522541499</v>
      </c>
      <c r="I12429" s="5">
        <f t="shared" si="2527"/>
        <v>720</v>
      </c>
      <c r="J12429" s="5">
        <f t="shared" si="2528"/>
        <v>11303.671522541499</v>
      </c>
      <c r="K12429" s="2">
        <f t="shared" si="2529"/>
        <v>221244.29726634547</v>
      </c>
      <c r="L12429" s="2">
        <f t="shared" si="2530"/>
        <v>236794</v>
      </c>
      <c r="M12429" s="2">
        <f t="shared" si="2531"/>
        <v>39160</v>
      </c>
      <c r="N12429" s="6">
        <f t="shared" si="2532"/>
        <v>0</v>
      </c>
      <c r="O12429" s="2">
        <f t="shared" si="2533"/>
        <v>-43610.297266345471</v>
      </c>
      <c r="P12429" s="2" t="str">
        <f t="shared" si="2534"/>
        <v/>
      </c>
    </row>
    <row r="12430" spans="1:16">
      <c r="A12430" s="6">
        <v>19</v>
      </c>
      <c r="B12430" s="6">
        <v>1</v>
      </c>
      <c r="C12430" s="6">
        <v>26</v>
      </c>
      <c r="D12430" s="6">
        <f t="shared" si="2522"/>
        <v>46</v>
      </c>
      <c r="E12430" s="5">
        <f t="shared" si="2523"/>
        <v>10458.204466678902</v>
      </c>
      <c r="F12430" s="5">
        <f t="shared" si="2524"/>
        <v>30.749999999999996</v>
      </c>
      <c r="G12430" s="5">
        <f t="shared" si="2525"/>
        <v>1616.0570598233144</v>
      </c>
      <c r="H12430" s="5">
        <f t="shared" si="2526"/>
        <v>12105.011526502218</v>
      </c>
      <c r="I12430" s="5">
        <f t="shared" si="2527"/>
        <v>720</v>
      </c>
      <c r="J12430" s="5">
        <f t="shared" si="2528"/>
        <v>11385.011526502218</v>
      </c>
      <c r="K12430" s="2">
        <f t="shared" si="2529"/>
        <v>222656.45011288571</v>
      </c>
      <c r="L12430" s="2">
        <f t="shared" si="2530"/>
        <v>239494</v>
      </c>
      <c r="M12430" s="2">
        <f t="shared" si="2531"/>
        <v>40040</v>
      </c>
      <c r="N12430" s="6">
        <f t="shared" si="2532"/>
        <v>0</v>
      </c>
      <c r="O12430" s="2">
        <f t="shared" si="2533"/>
        <v>-43202.450112885708</v>
      </c>
      <c r="P12430" s="2" t="str">
        <f t="shared" si="2534"/>
        <v/>
      </c>
    </row>
    <row r="12431" spans="1:16">
      <c r="A12431" s="6">
        <v>19</v>
      </c>
      <c r="B12431" s="6">
        <v>1</v>
      </c>
      <c r="C12431" s="6">
        <v>27</v>
      </c>
      <c r="D12431" s="6">
        <f t="shared" si="2522"/>
        <v>47</v>
      </c>
      <c r="E12431" s="5">
        <f t="shared" si="2523"/>
        <v>10458.204466678902</v>
      </c>
      <c r="F12431" s="5">
        <f t="shared" si="2524"/>
        <v>30.749999999999996</v>
      </c>
      <c r="G12431" s="5">
        <f t="shared" si="2525"/>
        <v>1699.1907643430709</v>
      </c>
      <c r="H12431" s="5">
        <f t="shared" si="2526"/>
        <v>12188.145231021974</v>
      </c>
      <c r="I12431" s="5">
        <f t="shared" si="2527"/>
        <v>720</v>
      </c>
      <c r="J12431" s="5">
        <f t="shared" si="2528"/>
        <v>11468.145231021974</v>
      </c>
      <c r="K12431" s="2">
        <f t="shared" si="2529"/>
        <v>224099.74359413149</v>
      </c>
      <c r="L12431" s="2">
        <f t="shared" si="2530"/>
        <v>242194</v>
      </c>
      <c r="M12431" s="2">
        <f t="shared" si="2531"/>
        <v>40920</v>
      </c>
      <c r="N12431" s="6">
        <f t="shared" si="2532"/>
        <v>0</v>
      </c>
      <c r="O12431" s="2">
        <f t="shared" si="2533"/>
        <v>-42825.743594131491</v>
      </c>
      <c r="P12431" s="2" t="str">
        <f t="shared" si="2534"/>
        <v/>
      </c>
    </row>
    <row r="12432" spans="1:16">
      <c r="A12432" s="6">
        <v>19</v>
      </c>
      <c r="B12432" s="6">
        <v>1</v>
      </c>
      <c r="C12432" s="6">
        <v>28</v>
      </c>
      <c r="D12432" s="6">
        <f t="shared" si="2522"/>
        <v>48</v>
      </c>
      <c r="E12432" s="5">
        <f t="shared" si="2523"/>
        <v>10458.204466678902</v>
      </c>
      <c r="F12432" s="5">
        <f t="shared" si="2524"/>
        <v>30.749999999999996</v>
      </c>
      <c r="G12432" s="5">
        <f t="shared" si="2525"/>
        <v>1784.1503025602246</v>
      </c>
      <c r="H12432" s="5">
        <f t="shared" si="2526"/>
        <v>12273.104769239128</v>
      </c>
      <c r="I12432" s="5">
        <f t="shared" si="2527"/>
        <v>720</v>
      </c>
      <c r="J12432" s="5">
        <f t="shared" si="2528"/>
        <v>11553.104769239128</v>
      </c>
      <c r="K12432" s="2">
        <f t="shared" si="2529"/>
        <v>225574.73557706818</v>
      </c>
      <c r="L12432" s="2">
        <f t="shared" si="2530"/>
        <v>244894</v>
      </c>
      <c r="M12432" s="2">
        <f t="shared" si="2531"/>
        <v>41800</v>
      </c>
      <c r="N12432" s="6">
        <f t="shared" si="2532"/>
        <v>0</v>
      </c>
      <c r="O12432" s="2">
        <f t="shared" si="2533"/>
        <v>-42480.735577068175</v>
      </c>
      <c r="P12432" s="2" t="str">
        <f t="shared" si="2534"/>
        <v/>
      </c>
    </row>
    <row r="12433" spans="1:16">
      <c r="A12433" s="6">
        <v>19</v>
      </c>
      <c r="B12433" s="6">
        <v>1</v>
      </c>
      <c r="C12433" s="6">
        <v>29</v>
      </c>
      <c r="D12433" s="6">
        <f t="shared" si="2522"/>
        <v>49</v>
      </c>
      <c r="E12433" s="5">
        <f t="shared" si="2523"/>
        <v>10458.204466678902</v>
      </c>
      <c r="F12433" s="5">
        <f t="shared" si="2524"/>
        <v>30.749999999999996</v>
      </c>
      <c r="G12433" s="5">
        <f t="shared" si="2525"/>
        <v>1870.9683306758782</v>
      </c>
      <c r="H12433" s="5">
        <f t="shared" si="2526"/>
        <v>12359.92279735478</v>
      </c>
      <c r="I12433" s="5">
        <f t="shared" si="2527"/>
        <v>720</v>
      </c>
      <c r="J12433" s="5">
        <f t="shared" si="2528"/>
        <v>11639.92279735478</v>
      </c>
      <c r="K12433" s="2">
        <f t="shared" si="2529"/>
        <v>227081.99300963161</v>
      </c>
      <c r="L12433" s="2">
        <f t="shared" si="2530"/>
        <v>247594</v>
      </c>
      <c r="M12433" s="2">
        <f t="shared" si="2531"/>
        <v>42680</v>
      </c>
      <c r="N12433" s="6">
        <f t="shared" si="2532"/>
        <v>0</v>
      </c>
      <c r="O12433" s="2">
        <f t="shared" si="2533"/>
        <v>-42167.993009631609</v>
      </c>
      <c r="P12433" s="2" t="str">
        <f t="shared" si="2534"/>
        <v/>
      </c>
    </row>
    <row r="12434" spans="1:16">
      <c r="A12434" s="6">
        <v>19</v>
      </c>
      <c r="B12434" s="6">
        <v>1</v>
      </c>
      <c r="C12434" s="6">
        <v>30</v>
      </c>
      <c r="D12434" s="6">
        <f t="shared" si="2522"/>
        <v>50</v>
      </c>
      <c r="E12434" s="5">
        <f t="shared" si="2523"/>
        <v>10458.204466678902</v>
      </c>
      <c r="F12434" s="5">
        <f t="shared" si="2524"/>
        <v>30.749999999999996</v>
      </c>
      <c r="G12434" s="5">
        <f t="shared" si="2525"/>
        <v>1959.6780360096488</v>
      </c>
      <c r="H12434" s="5">
        <f t="shared" si="2526"/>
        <v>12448.632502688552</v>
      </c>
      <c r="I12434" s="5">
        <f t="shared" si="2527"/>
        <v>720</v>
      </c>
      <c r="J12434" s="5">
        <f t="shared" si="2528"/>
        <v>11728.632502688552</v>
      </c>
      <c r="K12434" s="2">
        <f t="shared" si="2529"/>
        <v>228622.09206056513</v>
      </c>
      <c r="L12434" s="2">
        <f t="shared" si="2530"/>
        <v>250294</v>
      </c>
      <c r="M12434" s="2">
        <f t="shared" si="2531"/>
        <v>43560</v>
      </c>
      <c r="N12434" s="6">
        <f t="shared" si="2532"/>
        <v>0</v>
      </c>
      <c r="O12434" s="2">
        <f t="shared" si="2533"/>
        <v>-41888.092060565134</v>
      </c>
      <c r="P12434" s="2" t="str">
        <f t="shared" si="2534"/>
        <v/>
      </c>
    </row>
    <row r="12435" spans="1:16">
      <c r="A12435" s="6">
        <v>19</v>
      </c>
      <c r="B12435" s="6">
        <v>2</v>
      </c>
      <c r="C12435" s="6">
        <v>0</v>
      </c>
      <c r="D12435" s="6">
        <f t="shared" si="2522"/>
        <v>21</v>
      </c>
      <c r="E12435" s="5">
        <f t="shared" si="2523"/>
        <v>10458.204466678902</v>
      </c>
      <c r="F12435" s="5">
        <f t="shared" si="2524"/>
        <v>63.037499999999994</v>
      </c>
      <c r="G12435" s="5">
        <f t="shared" si="2525"/>
        <v>0</v>
      </c>
      <c r="H12435" s="5">
        <f t="shared" si="2526"/>
        <v>10521.241966678903</v>
      </c>
      <c r="I12435" s="5">
        <f t="shared" si="2527"/>
        <v>720</v>
      </c>
      <c r="J12435" s="5">
        <f t="shared" si="2528"/>
        <v>9801.2419666789028</v>
      </c>
      <c r="K12435" s="2">
        <f t="shared" si="2529"/>
        <v>195160.45081039763</v>
      </c>
      <c r="L12435" s="2">
        <f t="shared" si="2530"/>
        <v>171388</v>
      </c>
      <c r="M12435" s="2">
        <f t="shared" si="2531"/>
        <v>17600</v>
      </c>
      <c r="N12435" s="6">
        <f t="shared" si="2532"/>
        <v>0</v>
      </c>
      <c r="O12435" s="2">
        <f t="shared" si="2533"/>
        <v>-61372.450810397626</v>
      </c>
      <c r="P12435" s="2" t="str">
        <f t="shared" si="2534"/>
        <v/>
      </c>
    </row>
    <row r="12436" spans="1:16">
      <c r="A12436" s="6">
        <v>19</v>
      </c>
      <c r="B12436" s="6">
        <v>2</v>
      </c>
      <c r="C12436" s="6">
        <v>1</v>
      </c>
      <c r="D12436" s="6">
        <f t="shared" si="2522"/>
        <v>22</v>
      </c>
      <c r="E12436" s="5">
        <f t="shared" si="2523"/>
        <v>10458.204466678902</v>
      </c>
      <c r="F12436" s="5">
        <f t="shared" si="2524"/>
        <v>63.037499999999994</v>
      </c>
      <c r="G12436" s="5">
        <f t="shared" si="2525"/>
        <v>45.5625</v>
      </c>
      <c r="H12436" s="5">
        <f t="shared" si="2526"/>
        <v>10566.804466678903</v>
      </c>
      <c r="I12436" s="5">
        <f t="shared" si="2527"/>
        <v>720</v>
      </c>
      <c r="J12436" s="5">
        <f t="shared" si="2528"/>
        <v>9846.8044666789028</v>
      </c>
      <c r="K12436" s="2">
        <f t="shared" si="2529"/>
        <v>195951.46643539763</v>
      </c>
      <c r="L12436" s="2">
        <f t="shared" si="2530"/>
        <v>174088</v>
      </c>
      <c r="M12436" s="2">
        <f t="shared" si="2531"/>
        <v>18480</v>
      </c>
      <c r="N12436" s="6">
        <f t="shared" si="2532"/>
        <v>0</v>
      </c>
      <c r="O12436" s="2">
        <f t="shared" si="2533"/>
        <v>-60343.466435397626</v>
      </c>
      <c r="P12436" s="2" t="str">
        <f t="shared" si="2534"/>
        <v/>
      </c>
    </row>
    <row r="12437" spans="1:16">
      <c r="A12437" s="6">
        <v>19</v>
      </c>
      <c r="B12437" s="6">
        <v>2</v>
      </c>
      <c r="C12437" s="6">
        <v>2</v>
      </c>
      <c r="D12437" s="6">
        <f t="shared" si="2522"/>
        <v>23</v>
      </c>
      <c r="E12437" s="5">
        <f t="shared" si="2523"/>
        <v>10458.204466678902</v>
      </c>
      <c r="F12437" s="5">
        <f t="shared" si="2524"/>
        <v>63.037499999999994</v>
      </c>
      <c r="G12437" s="5">
        <f t="shared" si="2525"/>
        <v>92.264062499999994</v>
      </c>
      <c r="H12437" s="5">
        <f t="shared" si="2526"/>
        <v>10613.506029178903</v>
      </c>
      <c r="I12437" s="5">
        <f t="shared" si="2527"/>
        <v>720</v>
      </c>
      <c r="J12437" s="5">
        <f t="shared" si="2528"/>
        <v>9893.5060291789032</v>
      </c>
      <c r="K12437" s="2">
        <f t="shared" si="2529"/>
        <v>196762.25745102263</v>
      </c>
      <c r="L12437" s="2">
        <f t="shared" si="2530"/>
        <v>176788</v>
      </c>
      <c r="M12437" s="2">
        <f t="shared" si="2531"/>
        <v>19360</v>
      </c>
      <c r="N12437" s="6">
        <f t="shared" si="2532"/>
        <v>0</v>
      </c>
      <c r="O12437" s="2">
        <f t="shared" si="2533"/>
        <v>-59334.257451022626</v>
      </c>
      <c r="P12437" s="2" t="str">
        <f t="shared" si="2534"/>
        <v/>
      </c>
    </row>
    <row r="12438" spans="1:16">
      <c r="A12438" s="6">
        <v>19</v>
      </c>
      <c r="B12438" s="6">
        <v>2</v>
      </c>
      <c r="C12438" s="6">
        <v>3</v>
      </c>
      <c r="D12438" s="6">
        <f t="shared" si="2522"/>
        <v>24</v>
      </c>
      <c r="E12438" s="5">
        <f t="shared" si="2523"/>
        <v>10458.204466678902</v>
      </c>
      <c r="F12438" s="5">
        <f t="shared" si="2524"/>
        <v>63.037499999999994</v>
      </c>
      <c r="G12438" s="5">
        <f t="shared" si="2525"/>
        <v>140.12604492187498</v>
      </c>
      <c r="H12438" s="5">
        <f t="shared" si="2526"/>
        <v>10661.368011600778</v>
      </c>
      <c r="I12438" s="5">
        <f t="shared" si="2527"/>
        <v>720</v>
      </c>
      <c r="J12438" s="5">
        <f t="shared" si="2528"/>
        <v>9941.3680116007781</v>
      </c>
      <c r="K12438" s="2">
        <f t="shared" si="2529"/>
        <v>197593.19464584684</v>
      </c>
      <c r="L12438" s="2">
        <f t="shared" si="2530"/>
        <v>179488</v>
      </c>
      <c r="M12438" s="2">
        <f t="shared" si="2531"/>
        <v>20240</v>
      </c>
      <c r="N12438" s="6">
        <f t="shared" si="2532"/>
        <v>0</v>
      </c>
      <c r="O12438" s="2">
        <f t="shared" si="2533"/>
        <v>-58345.194645846845</v>
      </c>
      <c r="P12438" s="2" t="str">
        <f t="shared" si="2534"/>
        <v/>
      </c>
    </row>
    <row r="12439" spans="1:16">
      <c r="A12439" s="6">
        <v>19</v>
      </c>
      <c r="B12439" s="6">
        <v>2</v>
      </c>
      <c r="C12439" s="6">
        <v>4</v>
      </c>
      <c r="D12439" s="6">
        <f t="shared" si="2522"/>
        <v>25</v>
      </c>
      <c r="E12439" s="5">
        <f t="shared" si="2523"/>
        <v>10458.204466678902</v>
      </c>
      <c r="F12439" s="5">
        <f t="shared" si="2524"/>
        <v>63.037499999999994</v>
      </c>
      <c r="G12439" s="5">
        <f t="shared" si="2525"/>
        <v>189.17016064453125</v>
      </c>
      <c r="H12439" s="5">
        <f t="shared" si="2526"/>
        <v>10710.412127323434</v>
      </c>
      <c r="I12439" s="5">
        <f t="shared" si="2527"/>
        <v>720</v>
      </c>
      <c r="J12439" s="5">
        <f t="shared" si="2528"/>
        <v>9990.4121273234341</v>
      </c>
      <c r="K12439" s="2">
        <f t="shared" si="2529"/>
        <v>198444.65498825407</v>
      </c>
      <c r="L12439" s="2">
        <f t="shared" si="2530"/>
        <v>182188</v>
      </c>
      <c r="M12439" s="2">
        <f t="shared" si="2531"/>
        <v>21120</v>
      </c>
      <c r="N12439" s="6">
        <f t="shared" si="2532"/>
        <v>0</v>
      </c>
      <c r="O12439" s="2">
        <f t="shared" si="2533"/>
        <v>-57376.654988254071</v>
      </c>
      <c r="P12439" s="2" t="str">
        <f t="shared" si="2534"/>
        <v/>
      </c>
    </row>
    <row r="12440" spans="1:16">
      <c r="A12440" s="6">
        <v>19</v>
      </c>
      <c r="B12440" s="6">
        <v>2</v>
      </c>
      <c r="C12440" s="6">
        <v>5</v>
      </c>
      <c r="D12440" s="6">
        <f t="shared" si="2522"/>
        <v>26</v>
      </c>
      <c r="E12440" s="5">
        <f t="shared" si="2523"/>
        <v>10458.204466678902</v>
      </c>
      <c r="F12440" s="5">
        <f t="shared" si="2524"/>
        <v>63.037499999999994</v>
      </c>
      <c r="G12440" s="5">
        <f t="shared" si="2525"/>
        <v>239.41848456573481</v>
      </c>
      <c r="H12440" s="5">
        <f t="shared" si="2526"/>
        <v>10760.660451244637</v>
      </c>
      <c r="I12440" s="5">
        <f t="shared" si="2527"/>
        <v>720</v>
      </c>
      <c r="J12440" s="5">
        <f t="shared" si="2528"/>
        <v>10040.660451244637</v>
      </c>
      <c r="K12440" s="2">
        <f t="shared" si="2529"/>
        <v>199317.02172299716</v>
      </c>
      <c r="L12440" s="2">
        <f t="shared" si="2530"/>
        <v>184888</v>
      </c>
      <c r="M12440" s="2">
        <f t="shared" si="2531"/>
        <v>22000</v>
      </c>
      <c r="N12440" s="6">
        <f t="shared" si="2532"/>
        <v>0</v>
      </c>
      <c r="O12440" s="2">
        <f t="shared" si="2533"/>
        <v>-56429.02172299716</v>
      </c>
      <c r="P12440" s="2" t="str">
        <f t="shared" si="2534"/>
        <v/>
      </c>
    </row>
    <row r="12441" spans="1:16">
      <c r="A12441" s="6">
        <v>19</v>
      </c>
      <c r="B12441" s="6">
        <v>2</v>
      </c>
      <c r="C12441" s="6">
        <v>6</v>
      </c>
      <c r="D12441" s="6">
        <f t="shared" si="2522"/>
        <v>27</v>
      </c>
      <c r="E12441" s="5">
        <f t="shared" si="2523"/>
        <v>10458.204466678902</v>
      </c>
      <c r="F12441" s="5">
        <f t="shared" si="2524"/>
        <v>63.037499999999994</v>
      </c>
      <c r="G12441" s="5">
        <f t="shared" si="2525"/>
        <v>290.89345874736784</v>
      </c>
      <c r="H12441" s="5">
        <f t="shared" si="2526"/>
        <v>10812.135425426271</v>
      </c>
      <c r="I12441" s="5">
        <f t="shared" si="2527"/>
        <v>720</v>
      </c>
      <c r="J12441" s="5">
        <f t="shared" si="2528"/>
        <v>10092.135425426271</v>
      </c>
      <c r="K12441" s="2">
        <f t="shared" si="2529"/>
        <v>200210.68446920608</v>
      </c>
      <c r="L12441" s="2">
        <f t="shared" si="2530"/>
        <v>187588</v>
      </c>
      <c r="M12441" s="2">
        <f t="shared" si="2531"/>
        <v>22880</v>
      </c>
      <c r="N12441" s="6">
        <f t="shared" si="2532"/>
        <v>0</v>
      </c>
      <c r="O12441" s="2">
        <f t="shared" si="2533"/>
        <v>-55502.684469206084</v>
      </c>
      <c r="P12441" s="2" t="str">
        <f t="shared" si="2534"/>
        <v/>
      </c>
    </row>
    <row r="12442" spans="1:16">
      <c r="A12442" s="6">
        <v>19</v>
      </c>
      <c r="B12442" s="6">
        <v>2</v>
      </c>
      <c r="C12442" s="6">
        <v>7</v>
      </c>
      <c r="D12442" s="6">
        <f t="shared" si="2522"/>
        <v>28</v>
      </c>
      <c r="E12442" s="5">
        <f t="shared" si="2523"/>
        <v>10458.204466678902</v>
      </c>
      <c r="F12442" s="5">
        <f t="shared" si="2524"/>
        <v>63.037499999999994</v>
      </c>
      <c r="G12442" s="5">
        <f t="shared" si="2525"/>
        <v>343.61789814532818</v>
      </c>
      <c r="H12442" s="5">
        <f t="shared" si="2526"/>
        <v>10864.859864824231</v>
      </c>
      <c r="I12442" s="5">
        <f t="shared" si="2527"/>
        <v>720</v>
      </c>
      <c r="J12442" s="5">
        <f t="shared" si="2528"/>
        <v>10144.859864824231</v>
      </c>
      <c r="K12442" s="2">
        <f t="shared" si="2529"/>
        <v>201126.03931986511</v>
      </c>
      <c r="L12442" s="2">
        <f t="shared" si="2530"/>
        <v>190288</v>
      </c>
      <c r="M12442" s="2">
        <f t="shared" si="2531"/>
        <v>23760</v>
      </c>
      <c r="N12442" s="6">
        <f t="shared" si="2532"/>
        <v>0</v>
      </c>
      <c r="O12442" s="2">
        <f t="shared" si="2533"/>
        <v>-54598.039319865115</v>
      </c>
      <c r="P12442" s="2" t="str">
        <f t="shared" si="2534"/>
        <v/>
      </c>
    </row>
    <row r="12443" spans="1:16">
      <c r="A12443" s="6">
        <v>19</v>
      </c>
      <c r="B12443" s="6">
        <v>2</v>
      </c>
      <c r="C12443" s="6">
        <v>8</v>
      </c>
      <c r="D12443" s="6">
        <f t="shared" si="2522"/>
        <v>29</v>
      </c>
      <c r="E12443" s="5">
        <f t="shared" si="2523"/>
        <v>10458.204466678902</v>
      </c>
      <c r="F12443" s="5">
        <f t="shared" si="2524"/>
        <v>63.037499999999994</v>
      </c>
      <c r="G12443" s="5">
        <f t="shared" si="2525"/>
        <v>397.61499642530839</v>
      </c>
      <c r="H12443" s="5">
        <f t="shared" si="2526"/>
        <v>10918.856963104212</v>
      </c>
      <c r="I12443" s="5">
        <f t="shared" si="2527"/>
        <v>720</v>
      </c>
      <c r="J12443" s="5">
        <f t="shared" si="2528"/>
        <v>10198.856963104212</v>
      </c>
      <c r="K12443" s="2">
        <f t="shared" si="2529"/>
        <v>202063.48894278146</v>
      </c>
      <c r="L12443" s="2">
        <f t="shared" si="2530"/>
        <v>192988</v>
      </c>
      <c r="M12443" s="2">
        <f t="shared" si="2531"/>
        <v>24640</v>
      </c>
      <c r="N12443" s="6">
        <f t="shared" si="2532"/>
        <v>0</v>
      </c>
      <c r="O12443" s="2">
        <f t="shared" si="2533"/>
        <v>-53715.488942781463</v>
      </c>
      <c r="P12443" s="2" t="str">
        <f t="shared" si="2534"/>
        <v/>
      </c>
    </row>
    <row r="12444" spans="1:16">
      <c r="A12444" s="6">
        <v>19</v>
      </c>
      <c r="B12444" s="6">
        <v>2</v>
      </c>
      <c r="C12444" s="6">
        <v>9</v>
      </c>
      <c r="D12444" s="6">
        <f t="shared" si="2522"/>
        <v>30</v>
      </c>
      <c r="E12444" s="5">
        <f t="shared" si="2523"/>
        <v>10458.204466678902</v>
      </c>
      <c r="F12444" s="5">
        <f t="shared" si="2524"/>
        <v>63.037499999999994</v>
      </c>
      <c r="G12444" s="5">
        <f t="shared" si="2525"/>
        <v>452.90833186570285</v>
      </c>
      <c r="H12444" s="5">
        <f t="shared" si="2526"/>
        <v>10974.150298544606</v>
      </c>
      <c r="I12444" s="5">
        <f t="shared" si="2527"/>
        <v>720</v>
      </c>
      <c r="J12444" s="5">
        <f t="shared" si="2528"/>
        <v>10254.150298544606</v>
      </c>
      <c r="K12444" s="2">
        <f t="shared" si="2529"/>
        <v>203023.44268306607</v>
      </c>
      <c r="L12444" s="2">
        <f t="shared" si="2530"/>
        <v>195688</v>
      </c>
      <c r="M12444" s="2">
        <f t="shared" si="2531"/>
        <v>25520</v>
      </c>
      <c r="N12444" s="6">
        <f t="shared" si="2532"/>
        <v>0</v>
      </c>
      <c r="O12444" s="2">
        <f t="shared" si="2533"/>
        <v>-52855.442683066067</v>
      </c>
      <c r="P12444" s="2" t="str">
        <f t="shared" si="2534"/>
        <v/>
      </c>
    </row>
    <row r="12445" spans="1:16">
      <c r="A12445" s="6">
        <v>19</v>
      </c>
      <c r="B12445" s="6">
        <v>2</v>
      </c>
      <c r="C12445" s="6">
        <v>10</v>
      </c>
      <c r="D12445" s="6">
        <f t="shared" si="2522"/>
        <v>31</v>
      </c>
      <c r="E12445" s="5">
        <f t="shared" si="2523"/>
        <v>10458.204466678902</v>
      </c>
      <c r="F12445" s="5">
        <f t="shared" si="2524"/>
        <v>63.037499999999994</v>
      </c>
      <c r="G12445" s="5">
        <f t="shared" si="2525"/>
        <v>509.52187334891573</v>
      </c>
      <c r="H12445" s="5">
        <f t="shared" si="2526"/>
        <v>11030.763840027819</v>
      </c>
      <c r="I12445" s="5">
        <f t="shared" si="2527"/>
        <v>720</v>
      </c>
      <c r="J12445" s="5">
        <f t="shared" si="2528"/>
        <v>10310.763840027819</v>
      </c>
      <c r="K12445" s="2">
        <f t="shared" si="2529"/>
        <v>204006.31666714963</v>
      </c>
      <c r="L12445" s="2">
        <f t="shared" si="2530"/>
        <v>198388</v>
      </c>
      <c r="M12445" s="2">
        <f t="shared" si="2531"/>
        <v>26400</v>
      </c>
      <c r="N12445" s="6">
        <f t="shared" si="2532"/>
        <v>0</v>
      </c>
      <c r="O12445" s="2">
        <f t="shared" si="2533"/>
        <v>-52018.316667149629</v>
      </c>
      <c r="P12445" s="2" t="str">
        <f t="shared" si="2534"/>
        <v/>
      </c>
    </row>
    <row r="12446" spans="1:16">
      <c r="A12446" s="6">
        <v>19</v>
      </c>
      <c r="B12446" s="6">
        <v>2</v>
      </c>
      <c r="C12446" s="6">
        <v>11</v>
      </c>
      <c r="D12446" s="6">
        <f t="shared" si="2522"/>
        <v>32</v>
      </c>
      <c r="E12446" s="5">
        <f t="shared" si="2523"/>
        <v>10458.204466678902</v>
      </c>
      <c r="F12446" s="5">
        <f t="shared" si="2524"/>
        <v>63.037499999999994</v>
      </c>
      <c r="G12446" s="5">
        <f t="shared" si="2525"/>
        <v>567.47998644235474</v>
      </c>
      <c r="H12446" s="5">
        <f t="shared" si="2526"/>
        <v>11088.721953121258</v>
      </c>
      <c r="I12446" s="5">
        <f t="shared" si="2527"/>
        <v>720</v>
      </c>
      <c r="J12446" s="5">
        <f t="shared" si="2528"/>
        <v>10368.721953121258</v>
      </c>
      <c r="K12446" s="2">
        <f t="shared" si="2529"/>
        <v>205012.53390835517</v>
      </c>
      <c r="L12446" s="2">
        <f t="shared" si="2530"/>
        <v>201088</v>
      </c>
      <c r="M12446" s="2">
        <f t="shared" si="2531"/>
        <v>27280</v>
      </c>
      <c r="N12446" s="6">
        <f t="shared" si="2532"/>
        <v>0</v>
      </c>
      <c r="O12446" s="2">
        <f t="shared" si="2533"/>
        <v>-51204.533908355166</v>
      </c>
      <c r="P12446" s="2" t="str">
        <f t="shared" si="2534"/>
        <v/>
      </c>
    </row>
    <row r="12447" spans="1:16">
      <c r="A12447" s="6">
        <v>19</v>
      </c>
      <c r="B12447" s="6">
        <v>2</v>
      </c>
      <c r="C12447" s="6">
        <v>12</v>
      </c>
      <c r="D12447" s="6">
        <f t="shared" si="2522"/>
        <v>33</v>
      </c>
      <c r="E12447" s="5">
        <f t="shared" si="2523"/>
        <v>10458.204466678902</v>
      </c>
      <c r="F12447" s="5">
        <f t="shared" si="2524"/>
        <v>63.037499999999994</v>
      </c>
      <c r="G12447" s="5">
        <f t="shared" si="2525"/>
        <v>626.80743957041921</v>
      </c>
      <c r="H12447" s="5">
        <f t="shared" si="2526"/>
        <v>11148.049406249322</v>
      </c>
      <c r="I12447" s="5">
        <f t="shared" si="2527"/>
        <v>720</v>
      </c>
      <c r="J12447" s="5">
        <f t="shared" si="2528"/>
        <v>10428.049406249322</v>
      </c>
      <c r="K12447" s="2">
        <f t="shared" si="2529"/>
        <v>206042.52441405071</v>
      </c>
      <c r="L12447" s="2">
        <f t="shared" si="2530"/>
        <v>203788</v>
      </c>
      <c r="M12447" s="2">
        <f t="shared" si="2531"/>
        <v>28160</v>
      </c>
      <c r="N12447" s="6">
        <f t="shared" si="2532"/>
        <v>0</v>
      </c>
      <c r="O12447" s="2">
        <f t="shared" si="2533"/>
        <v>-50414.524414050713</v>
      </c>
      <c r="P12447" s="2" t="str">
        <f t="shared" si="2534"/>
        <v/>
      </c>
    </row>
    <row r="12448" spans="1:16">
      <c r="A12448" s="6">
        <v>19</v>
      </c>
      <c r="B12448" s="6">
        <v>2</v>
      </c>
      <c r="C12448" s="6">
        <v>13</v>
      </c>
      <c r="D12448" s="6">
        <f t="shared" si="2522"/>
        <v>34</v>
      </c>
      <c r="E12448" s="5">
        <f t="shared" si="2523"/>
        <v>10458.204466678902</v>
      </c>
      <c r="F12448" s="5">
        <f t="shared" si="2524"/>
        <v>63.037499999999994</v>
      </c>
      <c r="G12448" s="5">
        <f t="shared" si="2525"/>
        <v>687.52941027880343</v>
      </c>
      <c r="H12448" s="5">
        <f t="shared" si="2526"/>
        <v>11208.771376957706</v>
      </c>
      <c r="I12448" s="5">
        <f t="shared" si="2527"/>
        <v>720</v>
      </c>
      <c r="J12448" s="5">
        <f t="shared" si="2528"/>
        <v>10488.771376957706</v>
      </c>
      <c r="K12448" s="2">
        <f t="shared" si="2529"/>
        <v>207096.7252944046</v>
      </c>
      <c r="L12448" s="2">
        <f t="shared" si="2530"/>
        <v>206488</v>
      </c>
      <c r="M12448" s="2">
        <f t="shared" si="2531"/>
        <v>29040</v>
      </c>
      <c r="N12448" s="6">
        <f t="shared" si="2532"/>
        <v>0</v>
      </c>
      <c r="O12448" s="2">
        <f t="shared" si="2533"/>
        <v>-49648.725294404605</v>
      </c>
      <c r="P12448" s="2" t="str">
        <f t="shared" si="2534"/>
        <v/>
      </c>
    </row>
    <row r="12449" spans="1:16">
      <c r="A12449" s="6">
        <v>19</v>
      </c>
      <c r="B12449" s="6">
        <v>2</v>
      </c>
      <c r="C12449" s="6">
        <v>14</v>
      </c>
      <c r="D12449" s="6">
        <f t="shared" si="2522"/>
        <v>35</v>
      </c>
      <c r="E12449" s="5">
        <f t="shared" si="2523"/>
        <v>10458.204466678902</v>
      </c>
      <c r="F12449" s="5">
        <f t="shared" si="2524"/>
        <v>63.037499999999994</v>
      </c>
      <c r="G12449" s="5">
        <f t="shared" si="2525"/>
        <v>749.67149159246469</v>
      </c>
      <c r="H12449" s="5">
        <f t="shared" si="2526"/>
        <v>11270.913458271367</v>
      </c>
      <c r="I12449" s="5">
        <f t="shared" si="2527"/>
        <v>720</v>
      </c>
      <c r="J12449" s="5">
        <f t="shared" si="2528"/>
        <v>10550.913458271367</v>
      </c>
      <c r="K12449" s="2">
        <f t="shared" si="2529"/>
        <v>208175.58087276679</v>
      </c>
      <c r="L12449" s="2">
        <f t="shared" si="2530"/>
        <v>209188</v>
      </c>
      <c r="M12449" s="2">
        <f t="shared" si="2531"/>
        <v>29920</v>
      </c>
      <c r="N12449" s="6">
        <f t="shared" si="2532"/>
        <v>0</v>
      </c>
      <c r="O12449" s="2">
        <f t="shared" si="2533"/>
        <v>-48907.58087276679</v>
      </c>
      <c r="P12449" s="2" t="str">
        <f t="shared" si="2534"/>
        <v/>
      </c>
    </row>
    <row r="12450" spans="1:16">
      <c r="A12450" s="6">
        <v>19</v>
      </c>
      <c r="B12450" s="6">
        <v>2</v>
      </c>
      <c r="C12450" s="6">
        <v>15</v>
      </c>
      <c r="D12450" s="6">
        <f t="shared" si="2522"/>
        <v>36</v>
      </c>
      <c r="E12450" s="5">
        <f t="shared" si="2523"/>
        <v>10458.204466678902</v>
      </c>
      <c r="F12450" s="5">
        <f t="shared" si="2524"/>
        <v>63.037499999999994</v>
      </c>
      <c r="G12450" s="5">
        <f t="shared" si="2525"/>
        <v>813.25969846861108</v>
      </c>
      <c r="H12450" s="5">
        <f t="shared" si="2526"/>
        <v>11334.501665147514</v>
      </c>
      <c r="I12450" s="5">
        <f t="shared" si="2527"/>
        <v>720</v>
      </c>
      <c r="J12450" s="5">
        <f t="shared" si="2528"/>
        <v>10614.501665147514</v>
      </c>
      <c r="K12450" s="2">
        <f t="shared" si="2529"/>
        <v>209279.54279769989</v>
      </c>
      <c r="L12450" s="2">
        <f t="shared" si="2530"/>
        <v>211888</v>
      </c>
      <c r="M12450" s="2">
        <f t="shared" si="2531"/>
        <v>30800</v>
      </c>
      <c r="N12450" s="6">
        <f t="shared" si="2532"/>
        <v>0</v>
      </c>
      <c r="O12450" s="2">
        <f t="shared" si="2533"/>
        <v>-48191.542797699891</v>
      </c>
      <c r="P12450" s="2" t="str">
        <f t="shared" si="2534"/>
        <v/>
      </c>
    </row>
    <row r="12451" spans="1:16">
      <c r="A12451" s="6">
        <v>19</v>
      </c>
      <c r="B12451" s="6">
        <v>2</v>
      </c>
      <c r="C12451" s="6">
        <v>16</v>
      </c>
      <c r="D12451" s="6">
        <f t="shared" si="2522"/>
        <v>37</v>
      </c>
      <c r="E12451" s="5">
        <f t="shared" si="2523"/>
        <v>10458.204466678902</v>
      </c>
      <c r="F12451" s="5">
        <f t="shared" si="2524"/>
        <v>63.037499999999994</v>
      </c>
      <c r="G12451" s="5">
        <f t="shared" si="2525"/>
        <v>878.32047434610013</v>
      </c>
      <c r="H12451" s="5">
        <f t="shared" si="2526"/>
        <v>11399.562441025002</v>
      </c>
      <c r="I12451" s="5">
        <f t="shared" si="2527"/>
        <v>720</v>
      </c>
      <c r="J12451" s="5">
        <f t="shared" si="2528"/>
        <v>10679.562441025002</v>
      </c>
      <c r="K12451" s="2">
        <f t="shared" si="2529"/>
        <v>210409.07015668406</v>
      </c>
      <c r="L12451" s="2">
        <f t="shared" si="2530"/>
        <v>214588</v>
      </c>
      <c r="M12451" s="2">
        <f t="shared" si="2531"/>
        <v>31680</v>
      </c>
      <c r="N12451" s="6">
        <f t="shared" si="2532"/>
        <v>0</v>
      </c>
      <c r="O12451" s="2">
        <f t="shared" si="2533"/>
        <v>-47501.070156684058</v>
      </c>
      <c r="P12451" s="2" t="str">
        <f t="shared" si="2534"/>
        <v/>
      </c>
    </row>
    <row r="12452" spans="1:16">
      <c r="A12452" s="6">
        <v>19</v>
      </c>
      <c r="B12452" s="6">
        <v>2</v>
      </c>
      <c r="C12452" s="6">
        <v>17</v>
      </c>
      <c r="D12452" s="6">
        <f t="shared" si="2522"/>
        <v>38</v>
      </c>
      <c r="E12452" s="5">
        <f t="shared" si="2523"/>
        <v>10458.204466678902</v>
      </c>
      <c r="F12452" s="5">
        <f t="shared" si="2524"/>
        <v>63.037499999999994</v>
      </c>
      <c r="G12452" s="5">
        <f t="shared" si="2525"/>
        <v>944.88069779264049</v>
      </c>
      <c r="H12452" s="5">
        <f t="shared" si="2526"/>
        <v>11466.122664471543</v>
      </c>
      <c r="I12452" s="5">
        <f t="shared" si="2527"/>
        <v>720</v>
      </c>
      <c r="J12452" s="5">
        <f t="shared" si="2528"/>
        <v>10746.122664471543</v>
      </c>
      <c r="K12452" s="2">
        <f t="shared" si="2529"/>
        <v>211564.62959151983</v>
      </c>
      <c r="L12452" s="2">
        <f t="shared" si="2530"/>
        <v>217288</v>
      </c>
      <c r="M12452" s="2">
        <f t="shared" si="2531"/>
        <v>32560</v>
      </c>
      <c r="N12452" s="6">
        <f t="shared" si="2532"/>
        <v>0</v>
      </c>
      <c r="O12452" s="2">
        <f t="shared" si="2533"/>
        <v>-46836.629591519828</v>
      </c>
      <c r="P12452" s="2" t="str">
        <f t="shared" si="2534"/>
        <v/>
      </c>
    </row>
    <row r="12453" spans="1:16">
      <c r="A12453" s="6">
        <v>19</v>
      </c>
      <c r="B12453" s="6">
        <v>2</v>
      </c>
      <c r="C12453" s="6">
        <v>18</v>
      </c>
      <c r="D12453" s="6">
        <f t="shared" si="2522"/>
        <v>39</v>
      </c>
      <c r="E12453" s="5">
        <f t="shared" si="2523"/>
        <v>10458.204466678902</v>
      </c>
      <c r="F12453" s="5">
        <f t="shared" si="2524"/>
        <v>63.037499999999994</v>
      </c>
      <c r="G12453" s="5">
        <f t="shared" si="2525"/>
        <v>1012.9676892512279</v>
      </c>
      <c r="H12453" s="5">
        <f t="shared" si="2526"/>
        <v>11534.20965593013</v>
      </c>
      <c r="I12453" s="5">
        <f t="shared" si="2527"/>
        <v>720</v>
      </c>
      <c r="J12453" s="5">
        <f t="shared" si="2528"/>
        <v>10814.20965593013</v>
      </c>
      <c r="K12453" s="2">
        <f t="shared" si="2529"/>
        <v>212746.69541545364</v>
      </c>
      <c r="L12453" s="2">
        <f t="shared" si="2530"/>
        <v>219988</v>
      </c>
      <c r="M12453" s="2">
        <f t="shared" si="2531"/>
        <v>33440</v>
      </c>
      <c r="N12453" s="6">
        <f t="shared" si="2532"/>
        <v>0</v>
      </c>
      <c r="O12453" s="2">
        <f t="shared" si="2533"/>
        <v>-46198.695415453636</v>
      </c>
      <c r="P12453" s="2" t="str">
        <f t="shared" si="2534"/>
        <v/>
      </c>
    </row>
    <row r="12454" spans="1:16">
      <c r="A12454" s="6">
        <v>19</v>
      </c>
      <c r="B12454" s="6">
        <v>2</v>
      </c>
      <c r="C12454" s="6">
        <v>19</v>
      </c>
      <c r="D12454" s="6">
        <f t="shared" si="2522"/>
        <v>40</v>
      </c>
      <c r="E12454" s="5">
        <f t="shared" si="2523"/>
        <v>10458.204466678902</v>
      </c>
      <c r="F12454" s="5">
        <f t="shared" si="2524"/>
        <v>63.037499999999994</v>
      </c>
      <c r="G12454" s="5">
        <f t="shared" si="2525"/>
        <v>1082.6092178872495</v>
      </c>
      <c r="H12454" s="5">
        <f t="shared" si="2526"/>
        <v>11603.851184566152</v>
      </c>
      <c r="I12454" s="5">
        <f t="shared" si="2527"/>
        <v>720</v>
      </c>
      <c r="J12454" s="5">
        <f t="shared" si="2528"/>
        <v>10883.851184566152</v>
      </c>
      <c r="K12454" s="2">
        <f t="shared" si="2529"/>
        <v>213955.74973205125</v>
      </c>
      <c r="L12454" s="2">
        <f t="shared" si="2530"/>
        <v>222688</v>
      </c>
      <c r="M12454" s="2">
        <f t="shared" si="2531"/>
        <v>34320</v>
      </c>
      <c r="N12454" s="6">
        <f t="shared" si="2532"/>
        <v>0</v>
      </c>
      <c r="O12454" s="2">
        <f t="shared" si="2533"/>
        <v>-45587.749732051248</v>
      </c>
      <c r="P12454" s="2" t="str">
        <f t="shared" si="2534"/>
        <v/>
      </c>
    </row>
    <row r="12455" spans="1:16">
      <c r="A12455" s="6">
        <v>19</v>
      </c>
      <c r="B12455" s="6">
        <v>2</v>
      </c>
      <c r="C12455" s="6">
        <v>20</v>
      </c>
      <c r="D12455" s="6">
        <f t="shared" si="2522"/>
        <v>41</v>
      </c>
      <c r="E12455" s="5">
        <f t="shared" si="2523"/>
        <v>10458.204466678902</v>
      </c>
      <c r="F12455" s="5">
        <f t="shared" si="2524"/>
        <v>63.037499999999994</v>
      </c>
      <c r="G12455" s="5">
        <f t="shared" si="2525"/>
        <v>1153.8335085377266</v>
      </c>
      <c r="H12455" s="5">
        <f t="shared" si="2526"/>
        <v>11675.075475216629</v>
      </c>
      <c r="I12455" s="5">
        <f t="shared" si="2527"/>
        <v>720</v>
      </c>
      <c r="J12455" s="5">
        <f t="shared" si="2528"/>
        <v>10955.075475216629</v>
      </c>
      <c r="K12455" s="2">
        <f t="shared" si="2529"/>
        <v>215192.28255584423</v>
      </c>
      <c r="L12455" s="2">
        <f t="shared" si="2530"/>
        <v>225388</v>
      </c>
      <c r="M12455" s="2">
        <f t="shared" si="2531"/>
        <v>35200</v>
      </c>
      <c r="N12455" s="6">
        <f t="shared" si="2532"/>
        <v>0</v>
      </c>
      <c r="O12455" s="2">
        <f t="shared" si="2533"/>
        <v>-45004.282555844227</v>
      </c>
      <c r="P12455" s="2" t="str">
        <f t="shared" si="2534"/>
        <v/>
      </c>
    </row>
    <row r="12456" spans="1:16">
      <c r="A12456" s="6">
        <v>19</v>
      </c>
      <c r="B12456" s="6">
        <v>2</v>
      </c>
      <c r="C12456" s="6">
        <v>21</v>
      </c>
      <c r="D12456" s="6">
        <f t="shared" si="2522"/>
        <v>42</v>
      </c>
      <c r="E12456" s="5">
        <f t="shared" si="2523"/>
        <v>10458.204466678902</v>
      </c>
      <c r="F12456" s="5">
        <f t="shared" si="2524"/>
        <v>63.037499999999994</v>
      </c>
      <c r="G12456" s="5">
        <f t="shared" si="2525"/>
        <v>1226.6692487641703</v>
      </c>
      <c r="H12456" s="5">
        <f t="shared" si="2526"/>
        <v>11747.911215443073</v>
      </c>
      <c r="I12456" s="5">
        <f t="shared" si="2527"/>
        <v>720</v>
      </c>
      <c r="J12456" s="5">
        <f t="shared" si="2528"/>
        <v>11027.911215443073</v>
      </c>
      <c r="K12456" s="2">
        <f t="shared" si="2529"/>
        <v>216456.79193477557</v>
      </c>
      <c r="L12456" s="2">
        <f t="shared" si="2530"/>
        <v>228088</v>
      </c>
      <c r="M12456" s="2">
        <f t="shared" si="2531"/>
        <v>36080</v>
      </c>
      <c r="N12456" s="6">
        <f t="shared" si="2532"/>
        <v>0</v>
      </c>
      <c r="O12456" s="2">
        <f t="shared" si="2533"/>
        <v>-44448.791934775567</v>
      </c>
      <c r="P12456" s="2" t="str">
        <f t="shared" si="2534"/>
        <v/>
      </c>
    </row>
    <row r="12457" spans="1:16">
      <c r="A12457" s="6">
        <v>19</v>
      </c>
      <c r="B12457" s="6">
        <v>2</v>
      </c>
      <c r="C12457" s="6">
        <v>22</v>
      </c>
      <c r="D12457" s="6">
        <f t="shared" si="2522"/>
        <v>43</v>
      </c>
      <c r="E12457" s="5">
        <f t="shared" si="2523"/>
        <v>10458.204466678902</v>
      </c>
      <c r="F12457" s="5">
        <f t="shared" si="2524"/>
        <v>63.037499999999994</v>
      </c>
      <c r="G12457" s="5">
        <f t="shared" si="2525"/>
        <v>1301.1455960105666</v>
      </c>
      <c r="H12457" s="5">
        <f t="shared" si="2526"/>
        <v>11822.38756268947</v>
      </c>
      <c r="I12457" s="5">
        <f t="shared" si="2527"/>
        <v>720</v>
      </c>
      <c r="J12457" s="5">
        <f t="shared" si="2528"/>
        <v>11102.38756268947</v>
      </c>
      <c r="K12457" s="2">
        <f t="shared" si="2529"/>
        <v>217749.78407446996</v>
      </c>
      <c r="L12457" s="2">
        <f t="shared" si="2530"/>
        <v>230788</v>
      </c>
      <c r="M12457" s="2">
        <f t="shared" si="2531"/>
        <v>36960</v>
      </c>
      <c r="N12457" s="6">
        <f t="shared" si="2532"/>
        <v>0</v>
      </c>
      <c r="O12457" s="2">
        <f t="shared" si="2533"/>
        <v>-43921.784074469964</v>
      </c>
      <c r="P12457" s="2" t="str">
        <f t="shared" si="2534"/>
        <v/>
      </c>
    </row>
    <row r="12458" spans="1:16">
      <c r="A12458" s="6">
        <v>19</v>
      </c>
      <c r="B12458" s="6">
        <v>2</v>
      </c>
      <c r="C12458" s="6">
        <v>23</v>
      </c>
      <c r="D12458" s="6">
        <f t="shared" si="2522"/>
        <v>44</v>
      </c>
      <c r="E12458" s="5">
        <f t="shared" si="2523"/>
        <v>10458.204466678902</v>
      </c>
      <c r="F12458" s="5">
        <f t="shared" si="2524"/>
        <v>63.037499999999994</v>
      </c>
      <c r="G12458" s="5">
        <f t="shared" si="2525"/>
        <v>1377.292184868003</v>
      </c>
      <c r="H12458" s="5">
        <f t="shared" si="2526"/>
        <v>11898.534151546906</v>
      </c>
      <c r="I12458" s="5">
        <f t="shared" si="2527"/>
        <v>720</v>
      </c>
      <c r="J12458" s="5">
        <f t="shared" si="2528"/>
        <v>11178.534151546906</v>
      </c>
      <c r="K12458" s="2">
        <f t="shared" si="2529"/>
        <v>219071.773464356</v>
      </c>
      <c r="L12458" s="2">
        <f t="shared" si="2530"/>
        <v>233488</v>
      </c>
      <c r="M12458" s="2">
        <f t="shared" si="2531"/>
        <v>37840</v>
      </c>
      <c r="N12458" s="6">
        <f t="shared" si="2532"/>
        <v>0</v>
      </c>
      <c r="O12458" s="2">
        <f t="shared" si="2533"/>
        <v>-43423.773464355996</v>
      </c>
      <c r="P12458" s="2" t="str">
        <f t="shared" si="2534"/>
        <v/>
      </c>
    </row>
    <row r="12459" spans="1:16">
      <c r="A12459" s="6">
        <v>19</v>
      </c>
      <c r="B12459" s="6">
        <v>2</v>
      </c>
      <c r="C12459" s="6">
        <v>24</v>
      </c>
      <c r="D12459" s="6">
        <f t="shared" si="2522"/>
        <v>45</v>
      </c>
      <c r="E12459" s="5">
        <f t="shared" si="2523"/>
        <v>10458.204466678902</v>
      </c>
      <c r="F12459" s="5">
        <f t="shared" si="2524"/>
        <v>63.037499999999994</v>
      </c>
      <c r="G12459" s="5">
        <f t="shared" si="2525"/>
        <v>1455.1391344474989</v>
      </c>
      <c r="H12459" s="5">
        <f t="shared" si="2526"/>
        <v>11976.381101126402</v>
      </c>
      <c r="I12459" s="5">
        <f t="shared" si="2527"/>
        <v>720</v>
      </c>
      <c r="J12459" s="5">
        <f t="shared" si="2528"/>
        <v>11256.381101126402</v>
      </c>
      <c r="K12459" s="2">
        <f t="shared" si="2529"/>
        <v>220423.28300566672</v>
      </c>
      <c r="L12459" s="2">
        <f t="shared" si="2530"/>
        <v>236188</v>
      </c>
      <c r="M12459" s="2">
        <f t="shared" si="2531"/>
        <v>38720</v>
      </c>
      <c r="N12459" s="6">
        <f t="shared" si="2532"/>
        <v>0</v>
      </c>
      <c r="O12459" s="2">
        <f t="shared" si="2533"/>
        <v>-42955.283005666715</v>
      </c>
      <c r="P12459" s="2" t="str">
        <f t="shared" si="2534"/>
        <v/>
      </c>
    </row>
    <row r="12460" spans="1:16">
      <c r="A12460" s="6">
        <v>19</v>
      </c>
      <c r="B12460" s="6">
        <v>2</v>
      </c>
      <c r="C12460" s="6">
        <v>25</v>
      </c>
      <c r="D12460" s="6">
        <f t="shared" si="2522"/>
        <v>46</v>
      </c>
      <c r="E12460" s="5">
        <f t="shared" si="2523"/>
        <v>10458.204466678902</v>
      </c>
      <c r="F12460" s="5">
        <f t="shared" si="2524"/>
        <v>63.037499999999994</v>
      </c>
      <c r="G12460" s="5">
        <f t="shared" si="2525"/>
        <v>1534.7170558625965</v>
      </c>
      <c r="H12460" s="5">
        <f t="shared" si="2526"/>
        <v>12055.9590225415</v>
      </c>
      <c r="I12460" s="5">
        <f t="shared" si="2527"/>
        <v>720</v>
      </c>
      <c r="J12460" s="5">
        <f t="shared" si="2528"/>
        <v>11335.9590225415</v>
      </c>
      <c r="K12460" s="2">
        <f t="shared" si="2529"/>
        <v>221804.84414134547</v>
      </c>
      <c r="L12460" s="2">
        <f t="shared" si="2530"/>
        <v>238888</v>
      </c>
      <c r="M12460" s="2">
        <f t="shared" si="2531"/>
        <v>39600</v>
      </c>
      <c r="N12460" s="6">
        <f t="shared" si="2532"/>
        <v>0</v>
      </c>
      <c r="O12460" s="2">
        <f t="shared" si="2533"/>
        <v>-42516.844141345471</v>
      </c>
      <c r="P12460" s="2" t="str">
        <f t="shared" si="2534"/>
        <v/>
      </c>
    </row>
    <row r="12461" spans="1:16">
      <c r="A12461" s="6">
        <v>19</v>
      </c>
      <c r="B12461" s="6">
        <v>2</v>
      </c>
      <c r="C12461" s="6">
        <v>26</v>
      </c>
      <c r="D12461" s="6">
        <f t="shared" si="2522"/>
        <v>47</v>
      </c>
      <c r="E12461" s="5">
        <f t="shared" si="2523"/>
        <v>10458.204466678902</v>
      </c>
      <c r="F12461" s="5">
        <f t="shared" si="2524"/>
        <v>63.037499999999994</v>
      </c>
      <c r="G12461" s="5">
        <f t="shared" si="2525"/>
        <v>1616.0570598233144</v>
      </c>
      <c r="H12461" s="5">
        <f t="shared" si="2526"/>
        <v>12137.299026502216</v>
      </c>
      <c r="I12461" s="5">
        <f t="shared" si="2527"/>
        <v>720</v>
      </c>
      <c r="J12461" s="5">
        <f t="shared" si="2528"/>
        <v>11417.299026502216</v>
      </c>
      <c r="K12461" s="2">
        <f t="shared" si="2529"/>
        <v>223216.99698788571</v>
      </c>
      <c r="L12461" s="2">
        <f t="shared" si="2530"/>
        <v>241588</v>
      </c>
      <c r="M12461" s="2">
        <f t="shared" si="2531"/>
        <v>40480</v>
      </c>
      <c r="N12461" s="6">
        <f t="shared" si="2532"/>
        <v>0</v>
      </c>
      <c r="O12461" s="2">
        <f t="shared" si="2533"/>
        <v>-42108.996987885708</v>
      </c>
      <c r="P12461" s="2" t="str">
        <f t="shared" si="2534"/>
        <v/>
      </c>
    </row>
    <row r="12462" spans="1:16">
      <c r="A12462" s="6">
        <v>19</v>
      </c>
      <c r="B12462" s="6">
        <v>2</v>
      </c>
      <c r="C12462" s="6">
        <v>27</v>
      </c>
      <c r="D12462" s="6">
        <f t="shared" si="2522"/>
        <v>48</v>
      </c>
      <c r="E12462" s="5">
        <f t="shared" si="2523"/>
        <v>10458.204466678902</v>
      </c>
      <c r="F12462" s="5">
        <f t="shared" si="2524"/>
        <v>63.037499999999994</v>
      </c>
      <c r="G12462" s="5">
        <f t="shared" si="2525"/>
        <v>1699.1907643430709</v>
      </c>
      <c r="H12462" s="5">
        <f t="shared" si="2526"/>
        <v>12220.432731021974</v>
      </c>
      <c r="I12462" s="5">
        <f t="shared" si="2527"/>
        <v>720</v>
      </c>
      <c r="J12462" s="5">
        <f t="shared" si="2528"/>
        <v>11500.432731021974</v>
      </c>
      <c r="K12462" s="2">
        <f t="shared" si="2529"/>
        <v>224660.29046913149</v>
      </c>
      <c r="L12462" s="2">
        <f t="shared" si="2530"/>
        <v>244288</v>
      </c>
      <c r="M12462" s="2">
        <f t="shared" si="2531"/>
        <v>41360</v>
      </c>
      <c r="N12462" s="6">
        <f t="shared" si="2532"/>
        <v>0</v>
      </c>
      <c r="O12462" s="2">
        <f t="shared" si="2533"/>
        <v>-41732.290469131491</v>
      </c>
      <c r="P12462" s="2" t="str">
        <f t="shared" si="2534"/>
        <v/>
      </c>
    </row>
    <row r="12463" spans="1:16">
      <c r="A12463" s="6">
        <v>19</v>
      </c>
      <c r="B12463" s="6">
        <v>2</v>
      </c>
      <c r="C12463" s="6">
        <v>28</v>
      </c>
      <c r="D12463" s="6">
        <f t="shared" si="2522"/>
        <v>49</v>
      </c>
      <c r="E12463" s="5">
        <f t="shared" si="2523"/>
        <v>10458.204466678902</v>
      </c>
      <c r="F12463" s="5">
        <f t="shared" si="2524"/>
        <v>63.037499999999994</v>
      </c>
      <c r="G12463" s="5">
        <f t="shared" si="2525"/>
        <v>1784.1503025602246</v>
      </c>
      <c r="H12463" s="5">
        <f t="shared" si="2526"/>
        <v>12305.392269239128</v>
      </c>
      <c r="I12463" s="5">
        <f t="shared" si="2527"/>
        <v>720</v>
      </c>
      <c r="J12463" s="5">
        <f t="shared" si="2528"/>
        <v>11585.392269239128</v>
      </c>
      <c r="K12463" s="2">
        <f t="shared" si="2529"/>
        <v>226135.28245206818</v>
      </c>
      <c r="L12463" s="2">
        <f t="shared" si="2530"/>
        <v>246988</v>
      </c>
      <c r="M12463" s="2">
        <f t="shared" si="2531"/>
        <v>42240</v>
      </c>
      <c r="N12463" s="6">
        <f t="shared" si="2532"/>
        <v>0</v>
      </c>
      <c r="O12463" s="2">
        <f t="shared" si="2533"/>
        <v>-41387.282452068175</v>
      </c>
      <c r="P12463" s="2" t="str">
        <f t="shared" si="2534"/>
        <v/>
      </c>
    </row>
    <row r="12464" spans="1:16">
      <c r="A12464" s="6">
        <v>19</v>
      </c>
      <c r="B12464" s="6">
        <v>2</v>
      </c>
      <c r="C12464" s="6">
        <v>29</v>
      </c>
      <c r="D12464" s="6">
        <f t="shared" si="2522"/>
        <v>50</v>
      </c>
      <c r="E12464" s="5">
        <f t="shared" si="2523"/>
        <v>10458.204466678902</v>
      </c>
      <c r="F12464" s="5">
        <f t="shared" si="2524"/>
        <v>63.037499999999994</v>
      </c>
      <c r="G12464" s="5">
        <f t="shared" si="2525"/>
        <v>1870.9683306758782</v>
      </c>
      <c r="H12464" s="5">
        <f t="shared" si="2526"/>
        <v>12392.210297354781</v>
      </c>
      <c r="I12464" s="5">
        <f t="shared" si="2527"/>
        <v>720</v>
      </c>
      <c r="J12464" s="5">
        <f t="shared" si="2528"/>
        <v>11672.210297354781</v>
      </c>
      <c r="K12464" s="2">
        <f t="shared" si="2529"/>
        <v>227642.53988463161</v>
      </c>
      <c r="L12464" s="2">
        <f t="shared" si="2530"/>
        <v>249688</v>
      </c>
      <c r="M12464" s="2">
        <f t="shared" si="2531"/>
        <v>43120</v>
      </c>
      <c r="N12464" s="6">
        <f t="shared" si="2532"/>
        <v>0</v>
      </c>
      <c r="O12464" s="2">
        <f t="shared" si="2533"/>
        <v>-41074.539884631609</v>
      </c>
      <c r="P12464" s="2" t="str">
        <f t="shared" si="2534"/>
        <v/>
      </c>
    </row>
    <row r="12465" spans="1:16">
      <c r="A12465" s="6">
        <v>19</v>
      </c>
      <c r="B12465" s="6">
        <v>2</v>
      </c>
      <c r="C12465" s="6">
        <v>30</v>
      </c>
      <c r="D12465" s="6">
        <f t="shared" si="2522"/>
        <v>51</v>
      </c>
      <c r="E12465" s="5">
        <f t="shared" si="2523"/>
        <v>10458.204466678902</v>
      </c>
      <c r="F12465" s="5">
        <f t="shared" si="2524"/>
        <v>63.037499999999994</v>
      </c>
      <c r="G12465" s="5">
        <f t="shared" si="2525"/>
        <v>1959.6780360096488</v>
      </c>
      <c r="H12465" s="5">
        <f t="shared" si="2526"/>
        <v>12480.920002688552</v>
      </c>
      <c r="I12465" s="5">
        <f t="shared" si="2527"/>
        <v>720</v>
      </c>
      <c r="J12465" s="5">
        <f t="shared" si="2528"/>
        <v>11760.920002688552</v>
      </c>
      <c r="K12465" s="2">
        <f t="shared" si="2529"/>
        <v>229182.63893556513</v>
      </c>
      <c r="L12465" s="2">
        <f t="shared" si="2530"/>
        <v>252388</v>
      </c>
      <c r="M12465" s="2">
        <f t="shared" si="2531"/>
        <v>44000</v>
      </c>
      <c r="N12465" s="6">
        <f t="shared" si="2532"/>
        <v>0</v>
      </c>
      <c r="O12465" s="2">
        <f t="shared" si="2533"/>
        <v>-40794.638935565134</v>
      </c>
      <c r="P12465" s="2" t="str">
        <f t="shared" si="2534"/>
        <v/>
      </c>
    </row>
    <row r="12466" spans="1:16">
      <c r="A12466" s="6">
        <v>19</v>
      </c>
      <c r="B12466" s="6">
        <v>3</v>
      </c>
      <c r="C12466" s="6">
        <v>0</v>
      </c>
      <c r="D12466" s="6">
        <f t="shared" si="2522"/>
        <v>22</v>
      </c>
      <c r="E12466" s="5">
        <f t="shared" si="2523"/>
        <v>10458.204466678902</v>
      </c>
      <c r="F12466" s="5">
        <f t="shared" si="2524"/>
        <v>96.920156249999991</v>
      </c>
      <c r="G12466" s="5">
        <f t="shared" si="2525"/>
        <v>0</v>
      </c>
      <c r="H12466" s="5">
        <f t="shared" si="2526"/>
        <v>10555.124622928903</v>
      </c>
      <c r="I12466" s="5">
        <f t="shared" si="2527"/>
        <v>720</v>
      </c>
      <c r="J12466" s="5">
        <f t="shared" si="2528"/>
        <v>9835.1246229289027</v>
      </c>
      <c r="K12466" s="2">
        <f t="shared" si="2529"/>
        <v>195748.69137029344</v>
      </c>
      <c r="L12466" s="2">
        <f t="shared" si="2530"/>
        <v>173482</v>
      </c>
      <c r="M12466" s="2">
        <f t="shared" si="2531"/>
        <v>18040</v>
      </c>
      <c r="N12466" s="6">
        <f t="shared" si="2532"/>
        <v>0</v>
      </c>
      <c r="O12466" s="2">
        <f t="shared" si="2533"/>
        <v>-60306.69137029344</v>
      </c>
      <c r="P12466" s="2" t="str">
        <f t="shared" si="2534"/>
        <v/>
      </c>
    </row>
    <row r="12467" spans="1:16">
      <c r="A12467" s="6">
        <v>19</v>
      </c>
      <c r="B12467" s="6">
        <v>3</v>
      </c>
      <c r="C12467" s="6">
        <v>1</v>
      </c>
      <c r="D12467" s="6">
        <f t="shared" si="2522"/>
        <v>23</v>
      </c>
      <c r="E12467" s="5">
        <f t="shared" si="2523"/>
        <v>10458.204466678902</v>
      </c>
      <c r="F12467" s="5">
        <f t="shared" si="2524"/>
        <v>96.920156249999991</v>
      </c>
      <c r="G12467" s="5">
        <f t="shared" si="2525"/>
        <v>45.5625</v>
      </c>
      <c r="H12467" s="5">
        <f t="shared" si="2526"/>
        <v>10600.687122928903</v>
      </c>
      <c r="I12467" s="5">
        <f t="shared" si="2527"/>
        <v>720</v>
      </c>
      <c r="J12467" s="5">
        <f t="shared" si="2528"/>
        <v>9880.6871229289027</v>
      </c>
      <c r="K12467" s="2">
        <f t="shared" si="2529"/>
        <v>196539.70699529344</v>
      </c>
      <c r="L12467" s="2">
        <f t="shared" si="2530"/>
        <v>176182</v>
      </c>
      <c r="M12467" s="2">
        <f t="shared" si="2531"/>
        <v>18920</v>
      </c>
      <c r="N12467" s="6">
        <f t="shared" si="2532"/>
        <v>0</v>
      </c>
      <c r="O12467" s="2">
        <f t="shared" si="2533"/>
        <v>-59277.70699529344</v>
      </c>
      <c r="P12467" s="2" t="str">
        <f t="shared" si="2534"/>
        <v/>
      </c>
    </row>
    <row r="12468" spans="1:16">
      <c r="A12468" s="6">
        <v>19</v>
      </c>
      <c r="B12468" s="6">
        <v>3</v>
      </c>
      <c r="C12468" s="6">
        <v>2</v>
      </c>
      <c r="D12468" s="6">
        <f t="shared" si="2522"/>
        <v>24</v>
      </c>
      <c r="E12468" s="5">
        <f t="shared" si="2523"/>
        <v>10458.204466678902</v>
      </c>
      <c r="F12468" s="5">
        <f t="shared" si="2524"/>
        <v>96.920156249999991</v>
      </c>
      <c r="G12468" s="5">
        <f t="shared" si="2525"/>
        <v>92.264062499999994</v>
      </c>
      <c r="H12468" s="5">
        <f t="shared" si="2526"/>
        <v>10647.388685428903</v>
      </c>
      <c r="I12468" s="5">
        <f t="shared" si="2527"/>
        <v>720</v>
      </c>
      <c r="J12468" s="5">
        <f t="shared" si="2528"/>
        <v>9927.388685428903</v>
      </c>
      <c r="K12468" s="2">
        <f t="shared" si="2529"/>
        <v>197350.49801091844</v>
      </c>
      <c r="L12468" s="2">
        <f t="shared" si="2530"/>
        <v>178882</v>
      </c>
      <c r="M12468" s="2">
        <f t="shared" si="2531"/>
        <v>19800</v>
      </c>
      <c r="N12468" s="6">
        <f t="shared" si="2532"/>
        <v>0</v>
      </c>
      <c r="O12468" s="2">
        <f t="shared" si="2533"/>
        <v>-58268.49801091844</v>
      </c>
      <c r="P12468" s="2" t="str">
        <f t="shared" si="2534"/>
        <v/>
      </c>
    </row>
    <row r="12469" spans="1:16">
      <c r="A12469" s="6">
        <v>19</v>
      </c>
      <c r="B12469" s="6">
        <v>3</v>
      </c>
      <c r="C12469" s="6">
        <v>3</v>
      </c>
      <c r="D12469" s="6">
        <f t="shared" si="2522"/>
        <v>25</v>
      </c>
      <c r="E12469" s="5">
        <f t="shared" si="2523"/>
        <v>10458.204466678902</v>
      </c>
      <c r="F12469" s="5">
        <f t="shared" si="2524"/>
        <v>96.920156249999991</v>
      </c>
      <c r="G12469" s="5">
        <f t="shared" si="2525"/>
        <v>140.12604492187498</v>
      </c>
      <c r="H12469" s="5">
        <f t="shared" si="2526"/>
        <v>10695.250667850778</v>
      </c>
      <c r="I12469" s="5">
        <f t="shared" si="2527"/>
        <v>720</v>
      </c>
      <c r="J12469" s="5">
        <f t="shared" si="2528"/>
        <v>9975.250667850778</v>
      </c>
      <c r="K12469" s="2">
        <f t="shared" si="2529"/>
        <v>198181.43520574266</v>
      </c>
      <c r="L12469" s="2">
        <f t="shared" si="2530"/>
        <v>181582</v>
      </c>
      <c r="M12469" s="2">
        <f t="shared" si="2531"/>
        <v>20680</v>
      </c>
      <c r="N12469" s="6">
        <f t="shared" si="2532"/>
        <v>0</v>
      </c>
      <c r="O12469" s="2">
        <f t="shared" si="2533"/>
        <v>-57279.435205742659</v>
      </c>
      <c r="P12469" s="2" t="str">
        <f t="shared" si="2534"/>
        <v/>
      </c>
    </row>
    <row r="12470" spans="1:16">
      <c r="A12470" s="6">
        <v>19</v>
      </c>
      <c r="B12470" s="6">
        <v>3</v>
      </c>
      <c r="C12470" s="6">
        <v>4</v>
      </c>
      <c r="D12470" s="6">
        <f t="shared" si="2522"/>
        <v>26</v>
      </c>
      <c r="E12470" s="5">
        <f t="shared" si="2523"/>
        <v>10458.204466678902</v>
      </c>
      <c r="F12470" s="5">
        <f t="shared" si="2524"/>
        <v>96.920156249999991</v>
      </c>
      <c r="G12470" s="5">
        <f t="shared" si="2525"/>
        <v>189.17016064453125</v>
      </c>
      <c r="H12470" s="5">
        <f t="shared" si="2526"/>
        <v>10744.294783573434</v>
      </c>
      <c r="I12470" s="5">
        <f t="shared" si="2527"/>
        <v>720</v>
      </c>
      <c r="J12470" s="5">
        <f t="shared" si="2528"/>
        <v>10024.294783573434</v>
      </c>
      <c r="K12470" s="2">
        <f t="shared" si="2529"/>
        <v>199032.89554814989</v>
      </c>
      <c r="L12470" s="2">
        <f t="shared" si="2530"/>
        <v>184282</v>
      </c>
      <c r="M12470" s="2">
        <f t="shared" si="2531"/>
        <v>21560</v>
      </c>
      <c r="N12470" s="6">
        <f t="shared" si="2532"/>
        <v>0</v>
      </c>
      <c r="O12470" s="2">
        <f t="shared" si="2533"/>
        <v>-56310.895548149885</v>
      </c>
      <c r="P12470" s="2" t="str">
        <f t="shared" si="2534"/>
        <v/>
      </c>
    </row>
    <row r="12471" spans="1:16">
      <c r="A12471" s="6">
        <v>19</v>
      </c>
      <c r="B12471" s="6">
        <v>3</v>
      </c>
      <c r="C12471" s="6">
        <v>5</v>
      </c>
      <c r="D12471" s="6">
        <f t="shared" si="2522"/>
        <v>27</v>
      </c>
      <c r="E12471" s="5">
        <f t="shared" si="2523"/>
        <v>10458.204466678902</v>
      </c>
      <c r="F12471" s="5">
        <f t="shared" si="2524"/>
        <v>96.920156249999991</v>
      </c>
      <c r="G12471" s="5">
        <f t="shared" si="2525"/>
        <v>239.41848456573481</v>
      </c>
      <c r="H12471" s="5">
        <f t="shared" si="2526"/>
        <v>10794.543107494637</v>
      </c>
      <c r="I12471" s="5">
        <f t="shared" si="2527"/>
        <v>720</v>
      </c>
      <c r="J12471" s="5">
        <f t="shared" si="2528"/>
        <v>10074.543107494637</v>
      </c>
      <c r="K12471" s="2">
        <f t="shared" si="2529"/>
        <v>199905.262282893</v>
      </c>
      <c r="L12471" s="2">
        <f t="shared" si="2530"/>
        <v>186982</v>
      </c>
      <c r="M12471" s="2">
        <f t="shared" si="2531"/>
        <v>22440</v>
      </c>
      <c r="N12471" s="6">
        <f t="shared" si="2532"/>
        <v>0</v>
      </c>
      <c r="O12471" s="2">
        <f t="shared" si="2533"/>
        <v>-55363.262282893003</v>
      </c>
      <c r="P12471" s="2" t="str">
        <f t="shared" si="2534"/>
        <v/>
      </c>
    </row>
    <row r="12472" spans="1:16">
      <c r="A12472" s="6">
        <v>19</v>
      </c>
      <c r="B12472" s="6">
        <v>3</v>
      </c>
      <c r="C12472" s="6">
        <v>6</v>
      </c>
      <c r="D12472" s="6">
        <f t="shared" si="2522"/>
        <v>28</v>
      </c>
      <c r="E12472" s="5">
        <f t="shared" si="2523"/>
        <v>10458.204466678902</v>
      </c>
      <c r="F12472" s="5">
        <f t="shared" si="2524"/>
        <v>96.920156249999991</v>
      </c>
      <c r="G12472" s="5">
        <f t="shared" si="2525"/>
        <v>290.89345874736784</v>
      </c>
      <c r="H12472" s="5">
        <f t="shared" si="2526"/>
        <v>10846.018081676271</v>
      </c>
      <c r="I12472" s="5">
        <f t="shared" si="2527"/>
        <v>720</v>
      </c>
      <c r="J12472" s="5">
        <f t="shared" si="2528"/>
        <v>10126.018081676271</v>
      </c>
      <c r="K12472" s="2">
        <f t="shared" si="2529"/>
        <v>200798.92502910193</v>
      </c>
      <c r="L12472" s="2">
        <f t="shared" si="2530"/>
        <v>189682</v>
      </c>
      <c r="M12472" s="2">
        <f t="shared" si="2531"/>
        <v>23320</v>
      </c>
      <c r="N12472" s="6">
        <f t="shared" si="2532"/>
        <v>0</v>
      </c>
      <c r="O12472" s="2">
        <f t="shared" si="2533"/>
        <v>-54436.925029101927</v>
      </c>
      <c r="P12472" s="2" t="str">
        <f t="shared" si="2534"/>
        <v/>
      </c>
    </row>
    <row r="12473" spans="1:16">
      <c r="A12473" s="6">
        <v>19</v>
      </c>
      <c r="B12473" s="6">
        <v>3</v>
      </c>
      <c r="C12473" s="6">
        <v>7</v>
      </c>
      <c r="D12473" s="6">
        <f t="shared" si="2522"/>
        <v>29</v>
      </c>
      <c r="E12473" s="5">
        <f t="shared" si="2523"/>
        <v>10458.204466678902</v>
      </c>
      <c r="F12473" s="5">
        <f t="shared" si="2524"/>
        <v>96.920156249999991</v>
      </c>
      <c r="G12473" s="5">
        <f t="shared" si="2525"/>
        <v>343.61789814532818</v>
      </c>
      <c r="H12473" s="5">
        <f t="shared" si="2526"/>
        <v>10898.742521074231</v>
      </c>
      <c r="I12473" s="5">
        <f t="shared" si="2527"/>
        <v>720</v>
      </c>
      <c r="J12473" s="5">
        <f t="shared" si="2528"/>
        <v>10178.742521074231</v>
      </c>
      <c r="K12473" s="2">
        <f t="shared" si="2529"/>
        <v>201714.27987976096</v>
      </c>
      <c r="L12473" s="2">
        <f t="shared" si="2530"/>
        <v>192382</v>
      </c>
      <c r="M12473" s="2">
        <f t="shared" si="2531"/>
        <v>24200</v>
      </c>
      <c r="N12473" s="6">
        <f t="shared" si="2532"/>
        <v>0</v>
      </c>
      <c r="O12473" s="2">
        <f t="shared" si="2533"/>
        <v>-53532.279879760958</v>
      </c>
      <c r="P12473" s="2" t="str">
        <f t="shared" si="2534"/>
        <v/>
      </c>
    </row>
    <row r="12474" spans="1:16">
      <c r="A12474" s="6">
        <v>19</v>
      </c>
      <c r="B12474" s="6">
        <v>3</v>
      </c>
      <c r="C12474" s="6">
        <v>8</v>
      </c>
      <c r="D12474" s="6">
        <f t="shared" si="2522"/>
        <v>30</v>
      </c>
      <c r="E12474" s="5">
        <f t="shared" si="2523"/>
        <v>10458.204466678902</v>
      </c>
      <c r="F12474" s="5">
        <f t="shared" si="2524"/>
        <v>96.920156249999991</v>
      </c>
      <c r="G12474" s="5">
        <f t="shared" si="2525"/>
        <v>397.61499642530839</v>
      </c>
      <c r="H12474" s="5">
        <f t="shared" si="2526"/>
        <v>10952.739619354212</v>
      </c>
      <c r="I12474" s="5">
        <f t="shared" si="2527"/>
        <v>720</v>
      </c>
      <c r="J12474" s="5">
        <f t="shared" si="2528"/>
        <v>10232.739619354212</v>
      </c>
      <c r="K12474" s="2">
        <f t="shared" si="2529"/>
        <v>202651.72950267728</v>
      </c>
      <c r="L12474" s="2">
        <f t="shared" si="2530"/>
        <v>195082</v>
      </c>
      <c r="M12474" s="2">
        <f t="shared" si="2531"/>
        <v>25080</v>
      </c>
      <c r="N12474" s="6">
        <f t="shared" si="2532"/>
        <v>0</v>
      </c>
      <c r="O12474" s="2">
        <f t="shared" si="2533"/>
        <v>-52649.729502677277</v>
      </c>
      <c r="P12474" s="2" t="str">
        <f t="shared" si="2534"/>
        <v/>
      </c>
    </row>
    <row r="12475" spans="1:16">
      <c r="A12475" s="6">
        <v>19</v>
      </c>
      <c r="B12475" s="6">
        <v>3</v>
      </c>
      <c r="C12475" s="6">
        <v>9</v>
      </c>
      <c r="D12475" s="6">
        <f t="shared" si="2522"/>
        <v>31</v>
      </c>
      <c r="E12475" s="5">
        <f t="shared" si="2523"/>
        <v>10458.204466678902</v>
      </c>
      <c r="F12475" s="5">
        <f t="shared" si="2524"/>
        <v>96.920156249999991</v>
      </c>
      <c r="G12475" s="5">
        <f t="shared" si="2525"/>
        <v>452.90833186570285</v>
      </c>
      <c r="H12475" s="5">
        <f t="shared" si="2526"/>
        <v>11008.032954794606</v>
      </c>
      <c r="I12475" s="5">
        <f t="shared" si="2527"/>
        <v>720</v>
      </c>
      <c r="J12475" s="5">
        <f t="shared" si="2528"/>
        <v>10288.032954794606</v>
      </c>
      <c r="K12475" s="2">
        <f t="shared" si="2529"/>
        <v>203611.68324296191</v>
      </c>
      <c r="L12475" s="2">
        <f t="shared" si="2530"/>
        <v>197782</v>
      </c>
      <c r="M12475" s="2">
        <f t="shared" si="2531"/>
        <v>25960</v>
      </c>
      <c r="N12475" s="6">
        <f t="shared" si="2532"/>
        <v>0</v>
      </c>
      <c r="O12475" s="2">
        <f t="shared" si="2533"/>
        <v>-51789.68324296191</v>
      </c>
      <c r="P12475" s="2" t="str">
        <f t="shared" si="2534"/>
        <v/>
      </c>
    </row>
    <row r="12476" spans="1:16">
      <c r="A12476" s="6">
        <v>19</v>
      </c>
      <c r="B12476" s="6">
        <v>3</v>
      </c>
      <c r="C12476" s="6">
        <v>10</v>
      </c>
      <c r="D12476" s="6">
        <f t="shared" si="2522"/>
        <v>32</v>
      </c>
      <c r="E12476" s="5">
        <f t="shared" si="2523"/>
        <v>10458.204466678902</v>
      </c>
      <c r="F12476" s="5">
        <f t="shared" si="2524"/>
        <v>96.920156249999991</v>
      </c>
      <c r="G12476" s="5">
        <f t="shared" si="2525"/>
        <v>509.52187334891573</v>
      </c>
      <c r="H12476" s="5">
        <f t="shared" si="2526"/>
        <v>11064.646496277819</v>
      </c>
      <c r="I12476" s="5">
        <f t="shared" si="2527"/>
        <v>720</v>
      </c>
      <c r="J12476" s="5">
        <f t="shared" si="2528"/>
        <v>10344.646496277819</v>
      </c>
      <c r="K12476" s="2">
        <f t="shared" si="2529"/>
        <v>204594.55722704547</v>
      </c>
      <c r="L12476" s="2">
        <f t="shared" si="2530"/>
        <v>200482</v>
      </c>
      <c r="M12476" s="2">
        <f t="shared" si="2531"/>
        <v>26840</v>
      </c>
      <c r="N12476" s="6">
        <f t="shared" si="2532"/>
        <v>0</v>
      </c>
      <c r="O12476" s="2">
        <f t="shared" si="2533"/>
        <v>-50952.557227045472</v>
      </c>
      <c r="P12476" s="2" t="str">
        <f t="shared" si="2534"/>
        <v/>
      </c>
    </row>
    <row r="12477" spans="1:16">
      <c r="A12477" s="6">
        <v>19</v>
      </c>
      <c r="B12477" s="6">
        <v>3</v>
      </c>
      <c r="C12477" s="6">
        <v>11</v>
      </c>
      <c r="D12477" s="6">
        <f t="shared" si="2522"/>
        <v>33</v>
      </c>
      <c r="E12477" s="5">
        <f t="shared" si="2523"/>
        <v>10458.204466678902</v>
      </c>
      <c r="F12477" s="5">
        <f t="shared" si="2524"/>
        <v>96.920156249999991</v>
      </c>
      <c r="G12477" s="5">
        <f t="shared" si="2525"/>
        <v>567.47998644235474</v>
      </c>
      <c r="H12477" s="5">
        <f t="shared" si="2526"/>
        <v>11122.604609371258</v>
      </c>
      <c r="I12477" s="5">
        <f t="shared" si="2527"/>
        <v>720</v>
      </c>
      <c r="J12477" s="5">
        <f t="shared" si="2528"/>
        <v>10402.604609371258</v>
      </c>
      <c r="K12477" s="2">
        <f t="shared" si="2529"/>
        <v>205600.77446825101</v>
      </c>
      <c r="L12477" s="2">
        <f t="shared" si="2530"/>
        <v>203182</v>
      </c>
      <c r="M12477" s="2">
        <f t="shared" si="2531"/>
        <v>27720</v>
      </c>
      <c r="N12477" s="6">
        <f t="shared" si="2532"/>
        <v>0</v>
      </c>
      <c r="O12477" s="2">
        <f t="shared" si="2533"/>
        <v>-50138.774468251009</v>
      </c>
      <c r="P12477" s="2" t="str">
        <f t="shared" si="2534"/>
        <v/>
      </c>
    </row>
    <row r="12478" spans="1:16">
      <c r="A12478" s="6">
        <v>19</v>
      </c>
      <c r="B12478" s="6">
        <v>3</v>
      </c>
      <c r="C12478" s="6">
        <v>12</v>
      </c>
      <c r="D12478" s="6">
        <f t="shared" si="2522"/>
        <v>34</v>
      </c>
      <c r="E12478" s="5">
        <f t="shared" si="2523"/>
        <v>10458.204466678902</v>
      </c>
      <c r="F12478" s="5">
        <f t="shared" si="2524"/>
        <v>96.920156249999991</v>
      </c>
      <c r="G12478" s="5">
        <f t="shared" si="2525"/>
        <v>626.80743957041921</v>
      </c>
      <c r="H12478" s="5">
        <f t="shared" si="2526"/>
        <v>11181.932062499322</v>
      </c>
      <c r="I12478" s="5">
        <f t="shared" si="2527"/>
        <v>720</v>
      </c>
      <c r="J12478" s="5">
        <f t="shared" si="2528"/>
        <v>10461.932062499322</v>
      </c>
      <c r="K12478" s="2">
        <f t="shared" si="2529"/>
        <v>206630.76497394656</v>
      </c>
      <c r="L12478" s="2">
        <f t="shared" si="2530"/>
        <v>205882</v>
      </c>
      <c r="M12478" s="2">
        <f t="shared" si="2531"/>
        <v>28600</v>
      </c>
      <c r="N12478" s="6">
        <f t="shared" si="2532"/>
        <v>0</v>
      </c>
      <c r="O12478" s="2">
        <f t="shared" si="2533"/>
        <v>-49348.764973946556</v>
      </c>
      <c r="P12478" s="2" t="str">
        <f t="shared" si="2534"/>
        <v/>
      </c>
    </row>
    <row r="12479" spans="1:16">
      <c r="A12479" s="6">
        <v>19</v>
      </c>
      <c r="B12479" s="6">
        <v>3</v>
      </c>
      <c r="C12479" s="6">
        <v>13</v>
      </c>
      <c r="D12479" s="6">
        <f t="shared" si="2522"/>
        <v>35</v>
      </c>
      <c r="E12479" s="5">
        <f t="shared" si="2523"/>
        <v>10458.204466678902</v>
      </c>
      <c r="F12479" s="5">
        <f t="shared" si="2524"/>
        <v>96.920156249999991</v>
      </c>
      <c r="G12479" s="5">
        <f t="shared" si="2525"/>
        <v>687.52941027880343</v>
      </c>
      <c r="H12479" s="5">
        <f t="shared" si="2526"/>
        <v>11242.654033207706</v>
      </c>
      <c r="I12479" s="5">
        <f t="shared" si="2527"/>
        <v>720</v>
      </c>
      <c r="J12479" s="5">
        <f t="shared" si="2528"/>
        <v>10522.654033207706</v>
      </c>
      <c r="K12479" s="2">
        <f t="shared" si="2529"/>
        <v>207684.96585430045</v>
      </c>
      <c r="L12479" s="2">
        <f t="shared" si="2530"/>
        <v>208582</v>
      </c>
      <c r="M12479" s="2">
        <f t="shared" si="2531"/>
        <v>29480</v>
      </c>
      <c r="N12479" s="6">
        <f t="shared" si="2532"/>
        <v>0</v>
      </c>
      <c r="O12479" s="2">
        <f t="shared" si="2533"/>
        <v>-48582.965854300448</v>
      </c>
      <c r="P12479" s="2" t="str">
        <f t="shared" si="2534"/>
        <v/>
      </c>
    </row>
    <row r="12480" spans="1:16">
      <c r="A12480" s="6">
        <v>19</v>
      </c>
      <c r="B12480" s="6">
        <v>3</v>
      </c>
      <c r="C12480" s="6">
        <v>14</v>
      </c>
      <c r="D12480" s="6">
        <f t="shared" si="2522"/>
        <v>36</v>
      </c>
      <c r="E12480" s="5">
        <f t="shared" si="2523"/>
        <v>10458.204466678902</v>
      </c>
      <c r="F12480" s="5">
        <f t="shared" si="2524"/>
        <v>96.920156249999991</v>
      </c>
      <c r="G12480" s="5">
        <f t="shared" si="2525"/>
        <v>749.67149159246469</v>
      </c>
      <c r="H12480" s="5">
        <f t="shared" si="2526"/>
        <v>11304.796114521367</v>
      </c>
      <c r="I12480" s="5">
        <f t="shared" si="2527"/>
        <v>720</v>
      </c>
      <c r="J12480" s="5">
        <f t="shared" si="2528"/>
        <v>10584.796114521367</v>
      </c>
      <c r="K12480" s="2">
        <f t="shared" si="2529"/>
        <v>208763.8214326626</v>
      </c>
      <c r="L12480" s="2">
        <f t="shared" si="2530"/>
        <v>211282</v>
      </c>
      <c r="M12480" s="2">
        <f t="shared" si="2531"/>
        <v>30360</v>
      </c>
      <c r="N12480" s="6">
        <f t="shared" si="2532"/>
        <v>0</v>
      </c>
      <c r="O12480" s="2">
        <f t="shared" si="2533"/>
        <v>-47841.821432662604</v>
      </c>
      <c r="P12480" s="2" t="str">
        <f t="shared" si="2534"/>
        <v/>
      </c>
    </row>
    <row r="12481" spans="1:16">
      <c r="A12481" s="6">
        <v>19</v>
      </c>
      <c r="B12481" s="6">
        <v>3</v>
      </c>
      <c r="C12481" s="6">
        <v>15</v>
      </c>
      <c r="D12481" s="6">
        <f t="shared" si="2522"/>
        <v>37</v>
      </c>
      <c r="E12481" s="5">
        <f t="shared" si="2523"/>
        <v>10458.204466678902</v>
      </c>
      <c r="F12481" s="5">
        <f t="shared" si="2524"/>
        <v>96.920156249999991</v>
      </c>
      <c r="G12481" s="5">
        <f t="shared" si="2525"/>
        <v>813.25969846861108</v>
      </c>
      <c r="H12481" s="5">
        <f t="shared" si="2526"/>
        <v>11368.384321397514</v>
      </c>
      <c r="I12481" s="5">
        <f t="shared" si="2527"/>
        <v>720</v>
      </c>
      <c r="J12481" s="5">
        <f t="shared" si="2528"/>
        <v>10648.384321397514</v>
      </c>
      <c r="K12481" s="2">
        <f t="shared" si="2529"/>
        <v>209867.78335759573</v>
      </c>
      <c r="L12481" s="2">
        <f t="shared" si="2530"/>
        <v>213982</v>
      </c>
      <c r="M12481" s="2">
        <f t="shared" si="2531"/>
        <v>31240</v>
      </c>
      <c r="N12481" s="6">
        <f t="shared" si="2532"/>
        <v>0</v>
      </c>
      <c r="O12481" s="2">
        <f t="shared" si="2533"/>
        <v>-47125.783357595734</v>
      </c>
      <c r="P12481" s="2" t="str">
        <f t="shared" si="2534"/>
        <v/>
      </c>
    </row>
    <row r="12482" spans="1:16">
      <c r="A12482" s="6">
        <v>19</v>
      </c>
      <c r="B12482" s="6">
        <v>3</v>
      </c>
      <c r="C12482" s="6">
        <v>16</v>
      </c>
      <c r="D12482" s="6">
        <f t="shared" si="2522"/>
        <v>38</v>
      </c>
      <c r="E12482" s="5">
        <f t="shared" si="2523"/>
        <v>10458.204466678902</v>
      </c>
      <c r="F12482" s="5">
        <f t="shared" si="2524"/>
        <v>96.920156249999991</v>
      </c>
      <c r="G12482" s="5">
        <f t="shared" si="2525"/>
        <v>878.32047434610013</v>
      </c>
      <c r="H12482" s="5">
        <f t="shared" si="2526"/>
        <v>11433.445097275002</v>
      </c>
      <c r="I12482" s="5">
        <f t="shared" si="2527"/>
        <v>720</v>
      </c>
      <c r="J12482" s="5">
        <f t="shared" si="2528"/>
        <v>10713.445097275002</v>
      </c>
      <c r="K12482" s="2">
        <f t="shared" si="2529"/>
        <v>210997.3107165799</v>
      </c>
      <c r="L12482" s="2">
        <f t="shared" si="2530"/>
        <v>216682</v>
      </c>
      <c r="M12482" s="2">
        <f t="shared" si="2531"/>
        <v>32120</v>
      </c>
      <c r="N12482" s="6">
        <f t="shared" si="2532"/>
        <v>0</v>
      </c>
      <c r="O12482" s="2">
        <f t="shared" si="2533"/>
        <v>-46435.310716579901</v>
      </c>
      <c r="P12482" s="2" t="str">
        <f t="shared" si="2534"/>
        <v/>
      </c>
    </row>
    <row r="12483" spans="1:16">
      <c r="A12483" s="6">
        <v>19</v>
      </c>
      <c r="B12483" s="6">
        <v>3</v>
      </c>
      <c r="C12483" s="6">
        <v>17</v>
      </c>
      <c r="D12483" s="6">
        <f t="shared" si="2522"/>
        <v>39</v>
      </c>
      <c r="E12483" s="5">
        <f t="shared" si="2523"/>
        <v>10458.204466678902</v>
      </c>
      <c r="F12483" s="5">
        <f t="shared" si="2524"/>
        <v>96.920156249999991</v>
      </c>
      <c r="G12483" s="5">
        <f t="shared" si="2525"/>
        <v>944.88069779264049</v>
      </c>
      <c r="H12483" s="5">
        <f t="shared" si="2526"/>
        <v>11500.005320721542</v>
      </c>
      <c r="I12483" s="5">
        <f t="shared" si="2527"/>
        <v>720</v>
      </c>
      <c r="J12483" s="5">
        <f t="shared" si="2528"/>
        <v>10780.005320721542</v>
      </c>
      <c r="K12483" s="2">
        <f t="shared" si="2529"/>
        <v>212152.87015141567</v>
      </c>
      <c r="L12483" s="2">
        <f t="shared" si="2530"/>
        <v>219382</v>
      </c>
      <c r="M12483" s="2">
        <f t="shared" si="2531"/>
        <v>33000</v>
      </c>
      <c r="N12483" s="6">
        <f t="shared" si="2532"/>
        <v>0</v>
      </c>
      <c r="O12483" s="2">
        <f t="shared" si="2533"/>
        <v>-45770.870151415671</v>
      </c>
      <c r="P12483" s="2" t="str">
        <f t="shared" si="2534"/>
        <v/>
      </c>
    </row>
    <row r="12484" spans="1:16">
      <c r="A12484" s="6">
        <v>19</v>
      </c>
      <c r="B12484" s="6">
        <v>3</v>
      </c>
      <c r="C12484" s="6">
        <v>18</v>
      </c>
      <c r="D12484" s="6">
        <f t="shared" ref="D12484:D12547" si="2535">A12484+B12484+C12484</f>
        <v>40</v>
      </c>
      <c r="E12484" s="5">
        <f t="shared" ref="E12484:E12547" si="2536">IF(A12484=0,0,A12484*LABOR_HRS_WK_TOM*SEASON_WEEKS*(1+DIM_PCT_TOM)^A12484)</f>
        <v>10458.204466678902</v>
      </c>
      <c r="F12484" s="5">
        <f t="shared" ref="F12484:F12547" si="2537">IF(B12484=0,0,B12484*LABOR_HRS_WK_CAR*SEASON_WEEKS*(1+DIM_PCT_CAR)^B12484)</f>
        <v>96.920156249999991</v>
      </c>
      <c r="G12484" s="5">
        <f t="shared" ref="G12484:G12547" si="2538">IF(C12484=0,0,C12484*LABOR_HRS_WK_MES*SEASON_WEEKS*(1+DIM_PCT_MES)^C12484)</f>
        <v>1012.9676892512279</v>
      </c>
      <c r="H12484" s="5">
        <f t="shared" ref="H12484:H12547" si="2539">E12484+F12484+G12484</f>
        <v>11568.09231218013</v>
      </c>
      <c r="I12484" s="5">
        <f t="shared" ref="I12484:I12547" si="2540">MIN(H12484,FARMER_HRS)</f>
        <v>720</v>
      </c>
      <c r="J12484" s="5">
        <f t="shared" ref="J12484:J12547" si="2541">MAX(0,H12484-FARMER_HRS)</f>
        <v>10848.09231218013</v>
      </c>
      <c r="K12484" s="2">
        <f t="shared" ref="K12484:K12547" si="2542">I12484*FARMER_RATE+J12484*TEMP_WORKER_RATE</f>
        <v>213334.93597534948</v>
      </c>
      <c r="L12484" s="2">
        <f t="shared" ref="L12484:L12547" si="2543">A12484*PRICE_TOM+B12484*PRICE_CAR+C12484*PRICE_MES</f>
        <v>222082</v>
      </c>
      <c r="M12484" s="2">
        <f t="shared" ref="M12484:M12547" si="2544">A12484*FERT_BED_TOM+B12484*FERT_BED_CAR+C12484*FERT_BED_MES</f>
        <v>33880</v>
      </c>
      <c r="N12484" s="6">
        <f t="shared" ref="N12484:N12547" si="2545">IF(AND(D12484&lt;=TOTAL_BEDS,J12484&lt;=TEMP_WORKER_MAX*TEMP_WORKER_HRS),1,0)</f>
        <v>0</v>
      </c>
      <c r="O12484" s="2">
        <f t="shared" ref="O12484:O12547" si="2546">L12484-M12484-K12484-FIXED_COSTS</f>
        <v>-45132.935975349479</v>
      </c>
      <c r="P12484" s="2" t="str">
        <f t="shared" ref="P12484:P12547" si="2547">IF(N12484=1,O12484,"")</f>
        <v/>
      </c>
    </row>
    <row r="12485" spans="1:16">
      <c r="A12485" s="6">
        <v>19</v>
      </c>
      <c r="B12485" s="6">
        <v>3</v>
      </c>
      <c r="C12485" s="6">
        <v>19</v>
      </c>
      <c r="D12485" s="6">
        <f t="shared" si="2535"/>
        <v>41</v>
      </c>
      <c r="E12485" s="5">
        <f t="shared" si="2536"/>
        <v>10458.204466678902</v>
      </c>
      <c r="F12485" s="5">
        <f t="shared" si="2537"/>
        <v>96.920156249999991</v>
      </c>
      <c r="G12485" s="5">
        <f t="shared" si="2538"/>
        <v>1082.6092178872495</v>
      </c>
      <c r="H12485" s="5">
        <f t="shared" si="2539"/>
        <v>11637.733840816152</v>
      </c>
      <c r="I12485" s="5">
        <f t="shared" si="2540"/>
        <v>720</v>
      </c>
      <c r="J12485" s="5">
        <f t="shared" si="2541"/>
        <v>10917.733840816152</v>
      </c>
      <c r="K12485" s="2">
        <f t="shared" si="2542"/>
        <v>214543.99029194709</v>
      </c>
      <c r="L12485" s="2">
        <f t="shared" si="2543"/>
        <v>224782</v>
      </c>
      <c r="M12485" s="2">
        <f t="shared" si="2544"/>
        <v>34760</v>
      </c>
      <c r="N12485" s="6">
        <f t="shared" si="2545"/>
        <v>0</v>
      </c>
      <c r="O12485" s="2">
        <f t="shared" si="2546"/>
        <v>-44521.990291947091</v>
      </c>
      <c r="P12485" s="2" t="str">
        <f t="shared" si="2547"/>
        <v/>
      </c>
    </row>
    <row r="12486" spans="1:16">
      <c r="A12486" s="6">
        <v>19</v>
      </c>
      <c r="B12486" s="6">
        <v>3</v>
      </c>
      <c r="C12486" s="6">
        <v>20</v>
      </c>
      <c r="D12486" s="6">
        <f t="shared" si="2535"/>
        <v>42</v>
      </c>
      <c r="E12486" s="5">
        <f t="shared" si="2536"/>
        <v>10458.204466678902</v>
      </c>
      <c r="F12486" s="5">
        <f t="shared" si="2537"/>
        <v>96.920156249999991</v>
      </c>
      <c r="G12486" s="5">
        <f t="shared" si="2538"/>
        <v>1153.8335085377266</v>
      </c>
      <c r="H12486" s="5">
        <f t="shared" si="2539"/>
        <v>11708.958131466628</v>
      </c>
      <c r="I12486" s="5">
        <f t="shared" si="2540"/>
        <v>720</v>
      </c>
      <c r="J12486" s="5">
        <f t="shared" si="2541"/>
        <v>10988.958131466628</v>
      </c>
      <c r="K12486" s="2">
        <f t="shared" si="2542"/>
        <v>215780.52311574007</v>
      </c>
      <c r="L12486" s="2">
        <f t="shared" si="2543"/>
        <v>227482</v>
      </c>
      <c r="M12486" s="2">
        <f t="shared" si="2544"/>
        <v>35640</v>
      </c>
      <c r="N12486" s="6">
        <f t="shared" si="2545"/>
        <v>0</v>
      </c>
      <c r="O12486" s="2">
        <f t="shared" si="2546"/>
        <v>-43938.52311574007</v>
      </c>
      <c r="P12486" s="2" t="str">
        <f t="shared" si="2547"/>
        <v/>
      </c>
    </row>
    <row r="12487" spans="1:16">
      <c r="A12487" s="6">
        <v>19</v>
      </c>
      <c r="B12487" s="6">
        <v>3</v>
      </c>
      <c r="C12487" s="6">
        <v>21</v>
      </c>
      <c r="D12487" s="6">
        <f t="shared" si="2535"/>
        <v>43</v>
      </c>
      <c r="E12487" s="5">
        <f t="shared" si="2536"/>
        <v>10458.204466678902</v>
      </c>
      <c r="F12487" s="5">
        <f t="shared" si="2537"/>
        <v>96.920156249999991</v>
      </c>
      <c r="G12487" s="5">
        <f t="shared" si="2538"/>
        <v>1226.6692487641703</v>
      </c>
      <c r="H12487" s="5">
        <f t="shared" si="2539"/>
        <v>11781.793871693073</v>
      </c>
      <c r="I12487" s="5">
        <f t="shared" si="2540"/>
        <v>720</v>
      </c>
      <c r="J12487" s="5">
        <f t="shared" si="2541"/>
        <v>11061.793871693073</v>
      </c>
      <c r="K12487" s="2">
        <f t="shared" si="2542"/>
        <v>217045.03249467141</v>
      </c>
      <c r="L12487" s="2">
        <f t="shared" si="2543"/>
        <v>230182</v>
      </c>
      <c r="M12487" s="2">
        <f t="shared" si="2544"/>
        <v>36520</v>
      </c>
      <c r="N12487" s="6">
        <f t="shared" si="2545"/>
        <v>0</v>
      </c>
      <c r="O12487" s="2">
        <f t="shared" si="2546"/>
        <v>-43383.03249467141</v>
      </c>
      <c r="P12487" s="2" t="str">
        <f t="shared" si="2547"/>
        <v/>
      </c>
    </row>
    <row r="12488" spans="1:16">
      <c r="A12488" s="6">
        <v>19</v>
      </c>
      <c r="B12488" s="6">
        <v>3</v>
      </c>
      <c r="C12488" s="6">
        <v>22</v>
      </c>
      <c r="D12488" s="6">
        <f t="shared" si="2535"/>
        <v>44</v>
      </c>
      <c r="E12488" s="5">
        <f t="shared" si="2536"/>
        <v>10458.204466678902</v>
      </c>
      <c r="F12488" s="5">
        <f t="shared" si="2537"/>
        <v>96.920156249999991</v>
      </c>
      <c r="G12488" s="5">
        <f t="shared" si="2538"/>
        <v>1301.1455960105666</v>
      </c>
      <c r="H12488" s="5">
        <f t="shared" si="2539"/>
        <v>11856.270218939469</v>
      </c>
      <c r="I12488" s="5">
        <f t="shared" si="2540"/>
        <v>720</v>
      </c>
      <c r="J12488" s="5">
        <f t="shared" si="2541"/>
        <v>11136.270218939469</v>
      </c>
      <c r="K12488" s="2">
        <f t="shared" si="2542"/>
        <v>218338.02463436578</v>
      </c>
      <c r="L12488" s="2">
        <f t="shared" si="2543"/>
        <v>232882</v>
      </c>
      <c r="M12488" s="2">
        <f t="shared" si="2544"/>
        <v>37400</v>
      </c>
      <c r="N12488" s="6">
        <f t="shared" si="2545"/>
        <v>0</v>
      </c>
      <c r="O12488" s="2">
        <f t="shared" si="2546"/>
        <v>-42856.024634365778</v>
      </c>
      <c r="P12488" s="2" t="str">
        <f t="shared" si="2547"/>
        <v/>
      </c>
    </row>
    <row r="12489" spans="1:16">
      <c r="A12489" s="6">
        <v>19</v>
      </c>
      <c r="B12489" s="6">
        <v>3</v>
      </c>
      <c r="C12489" s="6">
        <v>23</v>
      </c>
      <c r="D12489" s="6">
        <f t="shared" si="2535"/>
        <v>45</v>
      </c>
      <c r="E12489" s="5">
        <f t="shared" si="2536"/>
        <v>10458.204466678902</v>
      </c>
      <c r="F12489" s="5">
        <f t="shared" si="2537"/>
        <v>96.920156249999991</v>
      </c>
      <c r="G12489" s="5">
        <f t="shared" si="2538"/>
        <v>1377.292184868003</v>
      </c>
      <c r="H12489" s="5">
        <f t="shared" si="2539"/>
        <v>11932.416807796906</v>
      </c>
      <c r="I12489" s="5">
        <f t="shared" si="2540"/>
        <v>720</v>
      </c>
      <c r="J12489" s="5">
        <f t="shared" si="2541"/>
        <v>11212.416807796906</v>
      </c>
      <c r="K12489" s="2">
        <f t="shared" si="2542"/>
        <v>219660.01402425184</v>
      </c>
      <c r="L12489" s="2">
        <f t="shared" si="2543"/>
        <v>235582</v>
      </c>
      <c r="M12489" s="2">
        <f t="shared" si="2544"/>
        <v>38280</v>
      </c>
      <c r="N12489" s="6">
        <f t="shared" si="2545"/>
        <v>0</v>
      </c>
      <c r="O12489" s="2">
        <f t="shared" si="2546"/>
        <v>-42358.014024251839</v>
      </c>
      <c r="P12489" s="2" t="str">
        <f t="shared" si="2547"/>
        <v/>
      </c>
    </row>
    <row r="12490" spans="1:16">
      <c r="A12490" s="6">
        <v>19</v>
      </c>
      <c r="B12490" s="6">
        <v>3</v>
      </c>
      <c r="C12490" s="6">
        <v>24</v>
      </c>
      <c r="D12490" s="6">
        <f t="shared" si="2535"/>
        <v>46</v>
      </c>
      <c r="E12490" s="5">
        <f t="shared" si="2536"/>
        <v>10458.204466678902</v>
      </c>
      <c r="F12490" s="5">
        <f t="shared" si="2537"/>
        <v>96.920156249999991</v>
      </c>
      <c r="G12490" s="5">
        <f t="shared" si="2538"/>
        <v>1455.1391344474989</v>
      </c>
      <c r="H12490" s="5">
        <f t="shared" si="2539"/>
        <v>12010.263757376402</v>
      </c>
      <c r="I12490" s="5">
        <f t="shared" si="2540"/>
        <v>720</v>
      </c>
      <c r="J12490" s="5">
        <f t="shared" si="2541"/>
        <v>11290.263757376402</v>
      </c>
      <c r="K12490" s="2">
        <f t="shared" si="2542"/>
        <v>221011.52356556253</v>
      </c>
      <c r="L12490" s="2">
        <f t="shared" si="2543"/>
        <v>238282</v>
      </c>
      <c r="M12490" s="2">
        <f t="shared" si="2544"/>
        <v>39160</v>
      </c>
      <c r="N12490" s="6">
        <f t="shared" si="2545"/>
        <v>0</v>
      </c>
      <c r="O12490" s="2">
        <f t="shared" si="2546"/>
        <v>-41889.523565562529</v>
      </c>
      <c r="P12490" s="2" t="str">
        <f t="shared" si="2547"/>
        <v/>
      </c>
    </row>
    <row r="12491" spans="1:16">
      <c r="A12491" s="6">
        <v>19</v>
      </c>
      <c r="B12491" s="6">
        <v>3</v>
      </c>
      <c r="C12491" s="6">
        <v>25</v>
      </c>
      <c r="D12491" s="6">
        <f t="shared" si="2535"/>
        <v>47</v>
      </c>
      <c r="E12491" s="5">
        <f t="shared" si="2536"/>
        <v>10458.204466678902</v>
      </c>
      <c r="F12491" s="5">
        <f t="shared" si="2537"/>
        <v>96.920156249999991</v>
      </c>
      <c r="G12491" s="5">
        <f t="shared" si="2538"/>
        <v>1534.7170558625965</v>
      </c>
      <c r="H12491" s="5">
        <f t="shared" si="2539"/>
        <v>12089.841678791499</v>
      </c>
      <c r="I12491" s="5">
        <f t="shared" si="2540"/>
        <v>720</v>
      </c>
      <c r="J12491" s="5">
        <f t="shared" si="2541"/>
        <v>11369.841678791499</v>
      </c>
      <c r="K12491" s="2">
        <f t="shared" si="2542"/>
        <v>222393.08470124131</v>
      </c>
      <c r="L12491" s="2">
        <f t="shared" si="2543"/>
        <v>240982</v>
      </c>
      <c r="M12491" s="2">
        <f t="shared" si="2544"/>
        <v>40040</v>
      </c>
      <c r="N12491" s="6">
        <f t="shared" si="2545"/>
        <v>0</v>
      </c>
      <c r="O12491" s="2">
        <f t="shared" si="2546"/>
        <v>-41451.084701241314</v>
      </c>
      <c r="P12491" s="2" t="str">
        <f t="shared" si="2547"/>
        <v/>
      </c>
    </row>
    <row r="12492" spans="1:16">
      <c r="A12492" s="6">
        <v>19</v>
      </c>
      <c r="B12492" s="6">
        <v>3</v>
      </c>
      <c r="C12492" s="6">
        <v>26</v>
      </c>
      <c r="D12492" s="6">
        <f t="shared" si="2535"/>
        <v>48</v>
      </c>
      <c r="E12492" s="5">
        <f t="shared" si="2536"/>
        <v>10458.204466678902</v>
      </c>
      <c r="F12492" s="5">
        <f t="shared" si="2537"/>
        <v>96.920156249999991</v>
      </c>
      <c r="G12492" s="5">
        <f t="shared" si="2538"/>
        <v>1616.0570598233144</v>
      </c>
      <c r="H12492" s="5">
        <f t="shared" si="2539"/>
        <v>12171.181682752216</v>
      </c>
      <c r="I12492" s="5">
        <f t="shared" si="2540"/>
        <v>720</v>
      </c>
      <c r="J12492" s="5">
        <f t="shared" si="2541"/>
        <v>11451.181682752216</v>
      </c>
      <c r="K12492" s="2">
        <f t="shared" si="2542"/>
        <v>223805.23754778152</v>
      </c>
      <c r="L12492" s="2">
        <f t="shared" si="2543"/>
        <v>243682</v>
      </c>
      <c r="M12492" s="2">
        <f t="shared" si="2544"/>
        <v>40920</v>
      </c>
      <c r="N12492" s="6">
        <f t="shared" si="2545"/>
        <v>0</v>
      </c>
      <c r="O12492" s="2">
        <f t="shared" si="2546"/>
        <v>-41043.237547781522</v>
      </c>
      <c r="P12492" s="2" t="str">
        <f t="shared" si="2547"/>
        <v/>
      </c>
    </row>
    <row r="12493" spans="1:16">
      <c r="A12493" s="6">
        <v>19</v>
      </c>
      <c r="B12493" s="6">
        <v>3</v>
      </c>
      <c r="C12493" s="6">
        <v>27</v>
      </c>
      <c r="D12493" s="6">
        <f t="shared" si="2535"/>
        <v>49</v>
      </c>
      <c r="E12493" s="5">
        <f t="shared" si="2536"/>
        <v>10458.204466678902</v>
      </c>
      <c r="F12493" s="5">
        <f t="shared" si="2537"/>
        <v>96.920156249999991</v>
      </c>
      <c r="G12493" s="5">
        <f t="shared" si="2538"/>
        <v>1699.1907643430709</v>
      </c>
      <c r="H12493" s="5">
        <f t="shared" si="2539"/>
        <v>12254.315387271974</v>
      </c>
      <c r="I12493" s="5">
        <f t="shared" si="2540"/>
        <v>720</v>
      </c>
      <c r="J12493" s="5">
        <f t="shared" si="2541"/>
        <v>11534.315387271974</v>
      </c>
      <c r="K12493" s="2">
        <f t="shared" si="2542"/>
        <v>225248.53102902733</v>
      </c>
      <c r="L12493" s="2">
        <f t="shared" si="2543"/>
        <v>246382</v>
      </c>
      <c r="M12493" s="2">
        <f t="shared" si="2544"/>
        <v>41800</v>
      </c>
      <c r="N12493" s="6">
        <f t="shared" si="2545"/>
        <v>0</v>
      </c>
      <c r="O12493" s="2">
        <f t="shared" si="2546"/>
        <v>-40666.531029027334</v>
      </c>
      <c r="P12493" s="2" t="str">
        <f t="shared" si="2547"/>
        <v/>
      </c>
    </row>
    <row r="12494" spans="1:16">
      <c r="A12494" s="6">
        <v>19</v>
      </c>
      <c r="B12494" s="6">
        <v>3</v>
      </c>
      <c r="C12494" s="6">
        <v>28</v>
      </c>
      <c r="D12494" s="6">
        <f t="shared" si="2535"/>
        <v>50</v>
      </c>
      <c r="E12494" s="5">
        <f t="shared" si="2536"/>
        <v>10458.204466678902</v>
      </c>
      <c r="F12494" s="5">
        <f t="shared" si="2537"/>
        <v>96.920156249999991</v>
      </c>
      <c r="G12494" s="5">
        <f t="shared" si="2538"/>
        <v>1784.1503025602246</v>
      </c>
      <c r="H12494" s="5">
        <f t="shared" si="2539"/>
        <v>12339.274925489128</v>
      </c>
      <c r="I12494" s="5">
        <f t="shared" si="2540"/>
        <v>720</v>
      </c>
      <c r="J12494" s="5">
        <f t="shared" si="2541"/>
        <v>11619.274925489128</v>
      </c>
      <c r="K12494" s="2">
        <f t="shared" si="2542"/>
        <v>226723.52301196402</v>
      </c>
      <c r="L12494" s="2">
        <f t="shared" si="2543"/>
        <v>249082</v>
      </c>
      <c r="M12494" s="2">
        <f t="shared" si="2544"/>
        <v>42680</v>
      </c>
      <c r="N12494" s="6">
        <f t="shared" si="2545"/>
        <v>0</v>
      </c>
      <c r="O12494" s="2">
        <f t="shared" si="2546"/>
        <v>-40321.523011964018</v>
      </c>
      <c r="P12494" s="2" t="str">
        <f t="shared" si="2547"/>
        <v/>
      </c>
    </row>
    <row r="12495" spans="1:16">
      <c r="A12495" s="6">
        <v>19</v>
      </c>
      <c r="B12495" s="6">
        <v>3</v>
      </c>
      <c r="C12495" s="6">
        <v>29</v>
      </c>
      <c r="D12495" s="6">
        <f t="shared" si="2535"/>
        <v>51</v>
      </c>
      <c r="E12495" s="5">
        <f t="shared" si="2536"/>
        <v>10458.204466678902</v>
      </c>
      <c r="F12495" s="5">
        <f t="shared" si="2537"/>
        <v>96.920156249999991</v>
      </c>
      <c r="G12495" s="5">
        <f t="shared" si="2538"/>
        <v>1870.9683306758782</v>
      </c>
      <c r="H12495" s="5">
        <f t="shared" si="2539"/>
        <v>12426.092953604781</v>
      </c>
      <c r="I12495" s="5">
        <f t="shared" si="2540"/>
        <v>720</v>
      </c>
      <c r="J12495" s="5">
        <f t="shared" si="2541"/>
        <v>11706.092953604781</v>
      </c>
      <c r="K12495" s="2">
        <f t="shared" si="2542"/>
        <v>228230.78044452742</v>
      </c>
      <c r="L12495" s="2">
        <f t="shared" si="2543"/>
        <v>251782</v>
      </c>
      <c r="M12495" s="2">
        <f t="shared" si="2544"/>
        <v>43560</v>
      </c>
      <c r="N12495" s="6">
        <f t="shared" si="2545"/>
        <v>0</v>
      </c>
      <c r="O12495" s="2">
        <f t="shared" si="2546"/>
        <v>-40008.780444527423</v>
      </c>
      <c r="P12495" s="2" t="str">
        <f t="shared" si="2547"/>
        <v/>
      </c>
    </row>
    <row r="12496" spans="1:16">
      <c r="A12496" s="6">
        <v>19</v>
      </c>
      <c r="B12496" s="6">
        <v>3</v>
      </c>
      <c r="C12496" s="6">
        <v>30</v>
      </c>
      <c r="D12496" s="6">
        <f t="shared" si="2535"/>
        <v>52</v>
      </c>
      <c r="E12496" s="5">
        <f t="shared" si="2536"/>
        <v>10458.204466678902</v>
      </c>
      <c r="F12496" s="5">
        <f t="shared" si="2537"/>
        <v>96.920156249999991</v>
      </c>
      <c r="G12496" s="5">
        <f t="shared" si="2538"/>
        <v>1959.6780360096488</v>
      </c>
      <c r="H12496" s="5">
        <f t="shared" si="2539"/>
        <v>12514.802658938552</v>
      </c>
      <c r="I12496" s="5">
        <f t="shared" si="2540"/>
        <v>720</v>
      </c>
      <c r="J12496" s="5">
        <f t="shared" si="2541"/>
        <v>11794.802658938552</v>
      </c>
      <c r="K12496" s="2">
        <f t="shared" si="2542"/>
        <v>229770.87949546098</v>
      </c>
      <c r="L12496" s="2">
        <f t="shared" si="2543"/>
        <v>254482</v>
      </c>
      <c r="M12496" s="2">
        <f t="shared" si="2544"/>
        <v>44440</v>
      </c>
      <c r="N12496" s="6">
        <f t="shared" si="2545"/>
        <v>0</v>
      </c>
      <c r="O12496" s="2">
        <f t="shared" si="2546"/>
        <v>-39728.879495460977</v>
      </c>
      <c r="P12496" s="2" t="str">
        <f t="shared" si="2547"/>
        <v/>
      </c>
    </row>
    <row r="12497" spans="1:16">
      <c r="A12497" s="6">
        <v>19</v>
      </c>
      <c r="B12497" s="6">
        <v>4</v>
      </c>
      <c r="C12497" s="6">
        <v>0</v>
      </c>
      <c r="D12497" s="6">
        <f t="shared" si="2535"/>
        <v>23</v>
      </c>
      <c r="E12497" s="5">
        <f t="shared" si="2536"/>
        <v>10458.204466678902</v>
      </c>
      <c r="F12497" s="5">
        <f t="shared" si="2537"/>
        <v>132.45754687499996</v>
      </c>
      <c r="G12497" s="5">
        <f t="shared" si="2538"/>
        <v>0</v>
      </c>
      <c r="H12497" s="5">
        <f t="shared" si="2539"/>
        <v>10590.662013553903</v>
      </c>
      <c r="I12497" s="5">
        <f t="shared" si="2540"/>
        <v>720</v>
      </c>
      <c r="J12497" s="5">
        <f t="shared" si="2541"/>
        <v>9870.6620135539033</v>
      </c>
      <c r="K12497" s="2">
        <f t="shared" si="2542"/>
        <v>196365.65995753303</v>
      </c>
      <c r="L12497" s="2">
        <f t="shared" si="2543"/>
        <v>175576</v>
      </c>
      <c r="M12497" s="2">
        <f t="shared" si="2544"/>
        <v>18480</v>
      </c>
      <c r="N12497" s="6">
        <f t="shared" si="2545"/>
        <v>0</v>
      </c>
      <c r="O12497" s="2">
        <f t="shared" si="2546"/>
        <v>-59269.659957533033</v>
      </c>
      <c r="P12497" s="2" t="str">
        <f t="shared" si="2547"/>
        <v/>
      </c>
    </row>
    <row r="12498" spans="1:16">
      <c r="A12498" s="6">
        <v>19</v>
      </c>
      <c r="B12498" s="6">
        <v>4</v>
      </c>
      <c r="C12498" s="6">
        <v>1</v>
      </c>
      <c r="D12498" s="6">
        <f t="shared" si="2535"/>
        <v>24</v>
      </c>
      <c r="E12498" s="5">
        <f t="shared" si="2536"/>
        <v>10458.204466678902</v>
      </c>
      <c r="F12498" s="5">
        <f t="shared" si="2537"/>
        <v>132.45754687499996</v>
      </c>
      <c r="G12498" s="5">
        <f t="shared" si="2538"/>
        <v>45.5625</v>
      </c>
      <c r="H12498" s="5">
        <f t="shared" si="2539"/>
        <v>10636.224513553903</v>
      </c>
      <c r="I12498" s="5">
        <f t="shared" si="2540"/>
        <v>720</v>
      </c>
      <c r="J12498" s="5">
        <f t="shared" si="2541"/>
        <v>9916.2245135539033</v>
      </c>
      <c r="K12498" s="2">
        <f t="shared" si="2542"/>
        <v>197156.67558253303</v>
      </c>
      <c r="L12498" s="2">
        <f t="shared" si="2543"/>
        <v>178276</v>
      </c>
      <c r="M12498" s="2">
        <f t="shared" si="2544"/>
        <v>19360</v>
      </c>
      <c r="N12498" s="6">
        <f t="shared" si="2545"/>
        <v>0</v>
      </c>
      <c r="O12498" s="2">
        <f t="shared" si="2546"/>
        <v>-58240.675582533033</v>
      </c>
      <c r="P12498" s="2" t="str">
        <f t="shared" si="2547"/>
        <v/>
      </c>
    </row>
    <row r="12499" spans="1:16">
      <c r="A12499" s="6">
        <v>19</v>
      </c>
      <c r="B12499" s="6">
        <v>4</v>
      </c>
      <c r="C12499" s="6">
        <v>2</v>
      </c>
      <c r="D12499" s="6">
        <f t="shared" si="2535"/>
        <v>25</v>
      </c>
      <c r="E12499" s="5">
        <f t="shared" si="2536"/>
        <v>10458.204466678902</v>
      </c>
      <c r="F12499" s="5">
        <f t="shared" si="2537"/>
        <v>132.45754687499996</v>
      </c>
      <c r="G12499" s="5">
        <f t="shared" si="2538"/>
        <v>92.264062499999994</v>
      </c>
      <c r="H12499" s="5">
        <f t="shared" si="2539"/>
        <v>10682.926076053904</v>
      </c>
      <c r="I12499" s="5">
        <f t="shared" si="2540"/>
        <v>720</v>
      </c>
      <c r="J12499" s="5">
        <f t="shared" si="2541"/>
        <v>9962.9260760539037</v>
      </c>
      <c r="K12499" s="2">
        <f t="shared" si="2542"/>
        <v>197967.46659815803</v>
      </c>
      <c r="L12499" s="2">
        <f t="shared" si="2543"/>
        <v>180976</v>
      </c>
      <c r="M12499" s="2">
        <f t="shared" si="2544"/>
        <v>20240</v>
      </c>
      <c r="N12499" s="6">
        <f t="shared" si="2545"/>
        <v>0</v>
      </c>
      <c r="O12499" s="2">
        <f t="shared" si="2546"/>
        <v>-57231.466598158033</v>
      </c>
      <c r="P12499" s="2" t="str">
        <f t="shared" si="2547"/>
        <v/>
      </c>
    </row>
    <row r="12500" spans="1:16">
      <c r="A12500" s="6">
        <v>19</v>
      </c>
      <c r="B12500" s="6">
        <v>4</v>
      </c>
      <c r="C12500" s="6">
        <v>3</v>
      </c>
      <c r="D12500" s="6">
        <f t="shared" si="2535"/>
        <v>26</v>
      </c>
      <c r="E12500" s="5">
        <f t="shared" si="2536"/>
        <v>10458.204466678902</v>
      </c>
      <c r="F12500" s="5">
        <f t="shared" si="2537"/>
        <v>132.45754687499996</v>
      </c>
      <c r="G12500" s="5">
        <f t="shared" si="2538"/>
        <v>140.12604492187498</v>
      </c>
      <c r="H12500" s="5">
        <f t="shared" si="2539"/>
        <v>10730.788058475779</v>
      </c>
      <c r="I12500" s="5">
        <f t="shared" si="2540"/>
        <v>720</v>
      </c>
      <c r="J12500" s="5">
        <f t="shared" si="2541"/>
        <v>10010.788058475779</v>
      </c>
      <c r="K12500" s="2">
        <f t="shared" si="2542"/>
        <v>198798.40379298225</v>
      </c>
      <c r="L12500" s="2">
        <f t="shared" si="2543"/>
        <v>183676</v>
      </c>
      <c r="M12500" s="2">
        <f t="shared" si="2544"/>
        <v>21120</v>
      </c>
      <c r="N12500" s="6">
        <f t="shared" si="2545"/>
        <v>0</v>
      </c>
      <c r="O12500" s="2">
        <f t="shared" si="2546"/>
        <v>-56242.403792982252</v>
      </c>
      <c r="P12500" s="2" t="str">
        <f t="shared" si="2547"/>
        <v/>
      </c>
    </row>
    <row r="12501" spans="1:16">
      <c r="A12501" s="6">
        <v>19</v>
      </c>
      <c r="B12501" s="6">
        <v>4</v>
      </c>
      <c r="C12501" s="6">
        <v>4</v>
      </c>
      <c r="D12501" s="6">
        <f t="shared" si="2535"/>
        <v>27</v>
      </c>
      <c r="E12501" s="5">
        <f t="shared" si="2536"/>
        <v>10458.204466678902</v>
      </c>
      <c r="F12501" s="5">
        <f t="shared" si="2537"/>
        <v>132.45754687499996</v>
      </c>
      <c r="G12501" s="5">
        <f t="shared" si="2538"/>
        <v>189.17016064453125</v>
      </c>
      <c r="H12501" s="5">
        <f t="shared" si="2539"/>
        <v>10779.832174198435</v>
      </c>
      <c r="I12501" s="5">
        <f t="shared" si="2540"/>
        <v>720</v>
      </c>
      <c r="J12501" s="5">
        <f t="shared" si="2541"/>
        <v>10059.832174198435</v>
      </c>
      <c r="K12501" s="2">
        <f t="shared" si="2542"/>
        <v>199649.86413538948</v>
      </c>
      <c r="L12501" s="2">
        <f t="shared" si="2543"/>
        <v>186376</v>
      </c>
      <c r="M12501" s="2">
        <f t="shared" si="2544"/>
        <v>22000</v>
      </c>
      <c r="N12501" s="6">
        <f t="shared" si="2545"/>
        <v>0</v>
      </c>
      <c r="O12501" s="2">
        <f t="shared" si="2546"/>
        <v>-55273.864135389478</v>
      </c>
      <c r="P12501" s="2" t="str">
        <f t="shared" si="2547"/>
        <v/>
      </c>
    </row>
    <row r="12502" spans="1:16">
      <c r="A12502" s="6">
        <v>19</v>
      </c>
      <c r="B12502" s="6">
        <v>4</v>
      </c>
      <c r="C12502" s="6">
        <v>5</v>
      </c>
      <c r="D12502" s="6">
        <f t="shared" si="2535"/>
        <v>28</v>
      </c>
      <c r="E12502" s="5">
        <f t="shared" si="2536"/>
        <v>10458.204466678902</v>
      </c>
      <c r="F12502" s="5">
        <f t="shared" si="2537"/>
        <v>132.45754687499996</v>
      </c>
      <c r="G12502" s="5">
        <f t="shared" si="2538"/>
        <v>239.41848456573481</v>
      </c>
      <c r="H12502" s="5">
        <f t="shared" si="2539"/>
        <v>10830.080498119638</v>
      </c>
      <c r="I12502" s="5">
        <f t="shared" si="2540"/>
        <v>720</v>
      </c>
      <c r="J12502" s="5">
        <f t="shared" si="2541"/>
        <v>10110.080498119638</v>
      </c>
      <c r="K12502" s="2">
        <f t="shared" si="2542"/>
        <v>200522.2308701326</v>
      </c>
      <c r="L12502" s="2">
        <f t="shared" si="2543"/>
        <v>189076</v>
      </c>
      <c r="M12502" s="2">
        <f t="shared" si="2544"/>
        <v>22880</v>
      </c>
      <c r="N12502" s="6">
        <f t="shared" si="2545"/>
        <v>0</v>
      </c>
      <c r="O12502" s="2">
        <f t="shared" si="2546"/>
        <v>-54326.230870132596</v>
      </c>
      <c r="P12502" s="2" t="str">
        <f t="shared" si="2547"/>
        <v/>
      </c>
    </row>
    <row r="12503" spans="1:16">
      <c r="A12503" s="6">
        <v>19</v>
      </c>
      <c r="B12503" s="6">
        <v>4</v>
      </c>
      <c r="C12503" s="6">
        <v>6</v>
      </c>
      <c r="D12503" s="6">
        <f t="shared" si="2535"/>
        <v>29</v>
      </c>
      <c r="E12503" s="5">
        <f t="shared" si="2536"/>
        <v>10458.204466678902</v>
      </c>
      <c r="F12503" s="5">
        <f t="shared" si="2537"/>
        <v>132.45754687499996</v>
      </c>
      <c r="G12503" s="5">
        <f t="shared" si="2538"/>
        <v>290.89345874736784</v>
      </c>
      <c r="H12503" s="5">
        <f t="shared" si="2539"/>
        <v>10881.555472301272</v>
      </c>
      <c r="I12503" s="5">
        <f t="shared" si="2540"/>
        <v>720</v>
      </c>
      <c r="J12503" s="5">
        <f t="shared" si="2541"/>
        <v>10161.555472301272</v>
      </c>
      <c r="K12503" s="2">
        <f t="shared" si="2542"/>
        <v>201415.89361634152</v>
      </c>
      <c r="L12503" s="2">
        <f t="shared" si="2543"/>
        <v>191776</v>
      </c>
      <c r="M12503" s="2">
        <f t="shared" si="2544"/>
        <v>23760</v>
      </c>
      <c r="N12503" s="6">
        <f t="shared" si="2545"/>
        <v>0</v>
      </c>
      <c r="O12503" s="2">
        <f t="shared" si="2546"/>
        <v>-53399.89361634152</v>
      </c>
      <c r="P12503" s="2" t="str">
        <f t="shared" si="2547"/>
        <v/>
      </c>
    </row>
    <row r="12504" spans="1:16">
      <c r="A12504" s="6">
        <v>19</v>
      </c>
      <c r="B12504" s="6">
        <v>4</v>
      </c>
      <c r="C12504" s="6">
        <v>7</v>
      </c>
      <c r="D12504" s="6">
        <f t="shared" si="2535"/>
        <v>30</v>
      </c>
      <c r="E12504" s="5">
        <f t="shared" si="2536"/>
        <v>10458.204466678902</v>
      </c>
      <c r="F12504" s="5">
        <f t="shared" si="2537"/>
        <v>132.45754687499996</v>
      </c>
      <c r="G12504" s="5">
        <f t="shared" si="2538"/>
        <v>343.61789814532818</v>
      </c>
      <c r="H12504" s="5">
        <f t="shared" si="2539"/>
        <v>10934.279911699232</v>
      </c>
      <c r="I12504" s="5">
        <f t="shared" si="2540"/>
        <v>720</v>
      </c>
      <c r="J12504" s="5">
        <f t="shared" si="2541"/>
        <v>10214.279911699232</v>
      </c>
      <c r="K12504" s="2">
        <f t="shared" si="2542"/>
        <v>202331.24846700055</v>
      </c>
      <c r="L12504" s="2">
        <f t="shared" si="2543"/>
        <v>194476</v>
      </c>
      <c r="M12504" s="2">
        <f t="shared" si="2544"/>
        <v>24640</v>
      </c>
      <c r="N12504" s="6">
        <f t="shared" si="2545"/>
        <v>0</v>
      </c>
      <c r="O12504" s="2">
        <f t="shared" si="2546"/>
        <v>-52495.248467000551</v>
      </c>
      <c r="P12504" s="2" t="str">
        <f t="shared" si="2547"/>
        <v/>
      </c>
    </row>
    <row r="12505" spans="1:16">
      <c r="A12505" s="6">
        <v>19</v>
      </c>
      <c r="B12505" s="6">
        <v>4</v>
      </c>
      <c r="C12505" s="6">
        <v>8</v>
      </c>
      <c r="D12505" s="6">
        <f t="shared" si="2535"/>
        <v>31</v>
      </c>
      <c r="E12505" s="5">
        <f t="shared" si="2536"/>
        <v>10458.204466678902</v>
      </c>
      <c r="F12505" s="5">
        <f t="shared" si="2537"/>
        <v>132.45754687499996</v>
      </c>
      <c r="G12505" s="5">
        <f t="shared" si="2538"/>
        <v>397.61499642530839</v>
      </c>
      <c r="H12505" s="5">
        <f t="shared" si="2539"/>
        <v>10988.277009979212</v>
      </c>
      <c r="I12505" s="5">
        <f t="shared" si="2540"/>
        <v>720</v>
      </c>
      <c r="J12505" s="5">
        <f t="shared" si="2541"/>
        <v>10268.277009979212</v>
      </c>
      <c r="K12505" s="2">
        <f t="shared" si="2542"/>
        <v>203268.69808991687</v>
      </c>
      <c r="L12505" s="2">
        <f t="shared" si="2543"/>
        <v>197176</v>
      </c>
      <c r="M12505" s="2">
        <f t="shared" si="2544"/>
        <v>25520</v>
      </c>
      <c r="N12505" s="6">
        <f t="shared" si="2545"/>
        <v>0</v>
      </c>
      <c r="O12505" s="2">
        <f t="shared" si="2546"/>
        <v>-51612.69808991687</v>
      </c>
      <c r="P12505" s="2" t="str">
        <f t="shared" si="2547"/>
        <v/>
      </c>
    </row>
    <row r="12506" spans="1:16">
      <c r="A12506" s="6">
        <v>19</v>
      </c>
      <c r="B12506" s="6">
        <v>4</v>
      </c>
      <c r="C12506" s="6">
        <v>9</v>
      </c>
      <c r="D12506" s="6">
        <f t="shared" si="2535"/>
        <v>32</v>
      </c>
      <c r="E12506" s="5">
        <f t="shared" si="2536"/>
        <v>10458.204466678902</v>
      </c>
      <c r="F12506" s="5">
        <f t="shared" si="2537"/>
        <v>132.45754687499996</v>
      </c>
      <c r="G12506" s="5">
        <f t="shared" si="2538"/>
        <v>452.90833186570285</v>
      </c>
      <c r="H12506" s="5">
        <f t="shared" si="2539"/>
        <v>11043.570345419606</v>
      </c>
      <c r="I12506" s="5">
        <f t="shared" si="2540"/>
        <v>720</v>
      </c>
      <c r="J12506" s="5">
        <f t="shared" si="2541"/>
        <v>10323.570345419606</v>
      </c>
      <c r="K12506" s="2">
        <f t="shared" si="2542"/>
        <v>204228.6518302015</v>
      </c>
      <c r="L12506" s="2">
        <f t="shared" si="2543"/>
        <v>199876</v>
      </c>
      <c r="M12506" s="2">
        <f t="shared" si="2544"/>
        <v>26400</v>
      </c>
      <c r="N12506" s="6">
        <f t="shared" si="2545"/>
        <v>0</v>
      </c>
      <c r="O12506" s="2">
        <f t="shared" si="2546"/>
        <v>-50752.651830201503</v>
      </c>
      <c r="P12506" s="2" t="str">
        <f t="shared" si="2547"/>
        <v/>
      </c>
    </row>
    <row r="12507" spans="1:16">
      <c r="A12507" s="6">
        <v>19</v>
      </c>
      <c r="B12507" s="6">
        <v>4</v>
      </c>
      <c r="C12507" s="6">
        <v>10</v>
      </c>
      <c r="D12507" s="6">
        <f t="shared" si="2535"/>
        <v>33</v>
      </c>
      <c r="E12507" s="5">
        <f t="shared" si="2536"/>
        <v>10458.204466678902</v>
      </c>
      <c r="F12507" s="5">
        <f t="shared" si="2537"/>
        <v>132.45754687499996</v>
      </c>
      <c r="G12507" s="5">
        <f t="shared" si="2538"/>
        <v>509.52187334891573</v>
      </c>
      <c r="H12507" s="5">
        <f t="shared" si="2539"/>
        <v>11100.18388690282</v>
      </c>
      <c r="I12507" s="5">
        <f t="shared" si="2540"/>
        <v>720</v>
      </c>
      <c r="J12507" s="5">
        <f t="shared" si="2541"/>
        <v>10380.18388690282</v>
      </c>
      <c r="K12507" s="2">
        <f t="shared" si="2542"/>
        <v>205211.52581428507</v>
      </c>
      <c r="L12507" s="2">
        <f t="shared" si="2543"/>
        <v>202576</v>
      </c>
      <c r="M12507" s="2">
        <f t="shared" si="2544"/>
        <v>27280</v>
      </c>
      <c r="N12507" s="6">
        <f t="shared" si="2545"/>
        <v>0</v>
      </c>
      <c r="O12507" s="2">
        <f t="shared" si="2546"/>
        <v>-49915.525814285065</v>
      </c>
      <c r="P12507" s="2" t="str">
        <f t="shared" si="2547"/>
        <v/>
      </c>
    </row>
    <row r="12508" spans="1:16">
      <c r="A12508" s="6">
        <v>19</v>
      </c>
      <c r="B12508" s="6">
        <v>4</v>
      </c>
      <c r="C12508" s="6">
        <v>11</v>
      </c>
      <c r="D12508" s="6">
        <f t="shared" si="2535"/>
        <v>34</v>
      </c>
      <c r="E12508" s="5">
        <f t="shared" si="2536"/>
        <v>10458.204466678902</v>
      </c>
      <c r="F12508" s="5">
        <f t="shared" si="2537"/>
        <v>132.45754687499996</v>
      </c>
      <c r="G12508" s="5">
        <f t="shared" si="2538"/>
        <v>567.47998644235474</v>
      </c>
      <c r="H12508" s="5">
        <f t="shared" si="2539"/>
        <v>11158.141999996258</v>
      </c>
      <c r="I12508" s="5">
        <f t="shared" si="2540"/>
        <v>720</v>
      </c>
      <c r="J12508" s="5">
        <f t="shared" si="2541"/>
        <v>10438.141999996258</v>
      </c>
      <c r="K12508" s="2">
        <f t="shared" si="2542"/>
        <v>206217.7430554906</v>
      </c>
      <c r="L12508" s="2">
        <f t="shared" si="2543"/>
        <v>205276</v>
      </c>
      <c r="M12508" s="2">
        <f t="shared" si="2544"/>
        <v>28160</v>
      </c>
      <c r="N12508" s="6">
        <f t="shared" si="2545"/>
        <v>0</v>
      </c>
      <c r="O12508" s="2">
        <f t="shared" si="2546"/>
        <v>-49101.743055490602</v>
      </c>
      <c r="P12508" s="2" t="str">
        <f t="shared" si="2547"/>
        <v/>
      </c>
    </row>
    <row r="12509" spans="1:16">
      <c r="A12509" s="6">
        <v>19</v>
      </c>
      <c r="B12509" s="6">
        <v>4</v>
      </c>
      <c r="C12509" s="6">
        <v>12</v>
      </c>
      <c r="D12509" s="6">
        <f t="shared" si="2535"/>
        <v>35</v>
      </c>
      <c r="E12509" s="5">
        <f t="shared" si="2536"/>
        <v>10458.204466678902</v>
      </c>
      <c r="F12509" s="5">
        <f t="shared" si="2537"/>
        <v>132.45754687499996</v>
      </c>
      <c r="G12509" s="5">
        <f t="shared" si="2538"/>
        <v>626.80743957041921</v>
      </c>
      <c r="H12509" s="5">
        <f t="shared" si="2539"/>
        <v>11217.469453124322</v>
      </c>
      <c r="I12509" s="5">
        <f t="shared" si="2540"/>
        <v>720</v>
      </c>
      <c r="J12509" s="5">
        <f t="shared" si="2541"/>
        <v>10497.469453124322</v>
      </c>
      <c r="K12509" s="2">
        <f t="shared" si="2542"/>
        <v>207247.73356118615</v>
      </c>
      <c r="L12509" s="2">
        <f t="shared" si="2543"/>
        <v>207976</v>
      </c>
      <c r="M12509" s="2">
        <f t="shared" si="2544"/>
        <v>29040</v>
      </c>
      <c r="N12509" s="6">
        <f t="shared" si="2545"/>
        <v>0</v>
      </c>
      <c r="O12509" s="2">
        <f t="shared" si="2546"/>
        <v>-48311.733561186149</v>
      </c>
      <c r="P12509" s="2" t="str">
        <f t="shared" si="2547"/>
        <v/>
      </c>
    </row>
    <row r="12510" spans="1:16">
      <c r="A12510" s="6">
        <v>19</v>
      </c>
      <c r="B12510" s="6">
        <v>4</v>
      </c>
      <c r="C12510" s="6">
        <v>13</v>
      </c>
      <c r="D12510" s="6">
        <f t="shared" si="2535"/>
        <v>36</v>
      </c>
      <c r="E12510" s="5">
        <f t="shared" si="2536"/>
        <v>10458.204466678902</v>
      </c>
      <c r="F12510" s="5">
        <f t="shared" si="2537"/>
        <v>132.45754687499996</v>
      </c>
      <c r="G12510" s="5">
        <f t="shared" si="2538"/>
        <v>687.52941027880343</v>
      </c>
      <c r="H12510" s="5">
        <f t="shared" si="2539"/>
        <v>11278.191423832706</v>
      </c>
      <c r="I12510" s="5">
        <f t="shared" si="2540"/>
        <v>720</v>
      </c>
      <c r="J12510" s="5">
        <f t="shared" si="2541"/>
        <v>10558.191423832706</v>
      </c>
      <c r="K12510" s="2">
        <f t="shared" si="2542"/>
        <v>208301.93444154004</v>
      </c>
      <c r="L12510" s="2">
        <f t="shared" si="2543"/>
        <v>210676</v>
      </c>
      <c r="M12510" s="2">
        <f t="shared" si="2544"/>
        <v>29920</v>
      </c>
      <c r="N12510" s="6">
        <f t="shared" si="2545"/>
        <v>0</v>
      </c>
      <c r="O12510" s="2">
        <f t="shared" si="2546"/>
        <v>-47545.934441540041</v>
      </c>
      <c r="P12510" s="2" t="str">
        <f t="shared" si="2547"/>
        <v/>
      </c>
    </row>
    <row r="12511" spans="1:16">
      <c r="A12511" s="6">
        <v>19</v>
      </c>
      <c r="B12511" s="6">
        <v>4</v>
      </c>
      <c r="C12511" s="6">
        <v>14</v>
      </c>
      <c r="D12511" s="6">
        <f t="shared" si="2535"/>
        <v>37</v>
      </c>
      <c r="E12511" s="5">
        <f t="shared" si="2536"/>
        <v>10458.204466678902</v>
      </c>
      <c r="F12511" s="5">
        <f t="shared" si="2537"/>
        <v>132.45754687499996</v>
      </c>
      <c r="G12511" s="5">
        <f t="shared" si="2538"/>
        <v>749.67149159246469</v>
      </c>
      <c r="H12511" s="5">
        <f t="shared" si="2539"/>
        <v>11340.333505146367</v>
      </c>
      <c r="I12511" s="5">
        <f t="shared" si="2540"/>
        <v>720</v>
      </c>
      <c r="J12511" s="5">
        <f t="shared" si="2541"/>
        <v>10620.333505146367</v>
      </c>
      <c r="K12511" s="2">
        <f t="shared" si="2542"/>
        <v>209380.7900199022</v>
      </c>
      <c r="L12511" s="2">
        <f t="shared" si="2543"/>
        <v>213376</v>
      </c>
      <c r="M12511" s="2">
        <f t="shared" si="2544"/>
        <v>30800</v>
      </c>
      <c r="N12511" s="6">
        <f t="shared" si="2545"/>
        <v>0</v>
      </c>
      <c r="O12511" s="2">
        <f t="shared" si="2546"/>
        <v>-46804.790019902197</v>
      </c>
      <c r="P12511" s="2" t="str">
        <f t="shared" si="2547"/>
        <v/>
      </c>
    </row>
    <row r="12512" spans="1:16">
      <c r="A12512" s="6">
        <v>19</v>
      </c>
      <c r="B12512" s="6">
        <v>4</v>
      </c>
      <c r="C12512" s="6">
        <v>15</v>
      </c>
      <c r="D12512" s="6">
        <f t="shared" si="2535"/>
        <v>38</v>
      </c>
      <c r="E12512" s="5">
        <f t="shared" si="2536"/>
        <v>10458.204466678902</v>
      </c>
      <c r="F12512" s="5">
        <f t="shared" si="2537"/>
        <v>132.45754687499996</v>
      </c>
      <c r="G12512" s="5">
        <f t="shared" si="2538"/>
        <v>813.25969846861108</v>
      </c>
      <c r="H12512" s="5">
        <f t="shared" si="2539"/>
        <v>11403.921712022515</v>
      </c>
      <c r="I12512" s="5">
        <f t="shared" si="2540"/>
        <v>720</v>
      </c>
      <c r="J12512" s="5">
        <f t="shared" si="2541"/>
        <v>10683.921712022515</v>
      </c>
      <c r="K12512" s="2">
        <f t="shared" si="2542"/>
        <v>210484.75194483533</v>
      </c>
      <c r="L12512" s="2">
        <f t="shared" si="2543"/>
        <v>216076</v>
      </c>
      <c r="M12512" s="2">
        <f t="shared" si="2544"/>
        <v>31680</v>
      </c>
      <c r="N12512" s="6">
        <f t="shared" si="2545"/>
        <v>0</v>
      </c>
      <c r="O12512" s="2">
        <f t="shared" si="2546"/>
        <v>-46088.751944835327</v>
      </c>
      <c r="P12512" s="2" t="str">
        <f t="shared" si="2547"/>
        <v/>
      </c>
    </row>
    <row r="12513" spans="1:16">
      <c r="A12513" s="6">
        <v>19</v>
      </c>
      <c r="B12513" s="6">
        <v>4</v>
      </c>
      <c r="C12513" s="6">
        <v>16</v>
      </c>
      <c r="D12513" s="6">
        <f t="shared" si="2535"/>
        <v>39</v>
      </c>
      <c r="E12513" s="5">
        <f t="shared" si="2536"/>
        <v>10458.204466678902</v>
      </c>
      <c r="F12513" s="5">
        <f t="shared" si="2537"/>
        <v>132.45754687499996</v>
      </c>
      <c r="G12513" s="5">
        <f t="shared" si="2538"/>
        <v>878.32047434610013</v>
      </c>
      <c r="H12513" s="5">
        <f t="shared" si="2539"/>
        <v>11468.982487900004</v>
      </c>
      <c r="I12513" s="5">
        <f t="shared" si="2540"/>
        <v>720</v>
      </c>
      <c r="J12513" s="5">
        <f t="shared" si="2541"/>
        <v>10748.982487900004</v>
      </c>
      <c r="K12513" s="2">
        <f t="shared" si="2542"/>
        <v>211614.27930381952</v>
      </c>
      <c r="L12513" s="2">
        <f t="shared" si="2543"/>
        <v>218776</v>
      </c>
      <c r="M12513" s="2">
        <f t="shared" si="2544"/>
        <v>32560</v>
      </c>
      <c r="N12513" s="6">
        <f t="shared" si="2545"/>
        <v>0</v>
      </c>
      <c r="O12513" s="2">
        <f t="shared" si="2546"/>
        <v>-45398.279303819523</v>
      </c>
      <c r="P12513" s="2" t="str">
        <f t="shared" si="2547"/>
        <v/>
      </c>
    </row>
    <row r="12514" spans="1:16">
      <c r="A12514" s="6">
        <v>19</v>
      </c>
      <c r="B12514" s="6">
        <v>4</v>
      </c>
      <c r="C12514" s="6">
        <v>17</v>
      </c>
      <c r="D12514" s="6">
        <f t="shared" si="2535"/>
        <v>40</v>
      </c>
      <c r="E12514" s="5">
        <f t="shared" si="2536"/>
        <v>10458.204466678902</v>
      </c>
      <c r="F12514" s="5">
        <f t="shared" si="2537"/>
        <v>132.45754687499996</v>
      </c>
      <c r="G12514" s="5">
        <f t="shared" si="2538"/>
        <v>944.88069779264049</v>
      </c>
      <c r="H12514" s="5">
        <f t="shared" si="2539"/>
        <v>11535.542711346543</v>
      </c>
      <c r="I12514" s="5">
        <f t="shared" si="2540"/>
        <v>720</v>
      </c>
      <c r="J12514" s="5">
        <f t="shared" si="2541"/>
        <v>10815.542711346543</v>
      </c>
      <c r="K12514" s="2">
        <f t="shared" si="2542"/>
        <v>212769.83873865526</v>
      </c>
      <c r="L12514" s="2">
        <f t="shared" si="2543"/>
        <v>221476</v>
      </c>
      <c r="M12514" s="2">
        <f t="shared" si="2544"/>
        <v>33440</v>
      </c>
      <c r="N12514" s="6">
        <f t="shared" si="2545"/>
        <v>0</v>
      </c>
      <c r="O12514" s="2">
        <f t="shared" si="2546"/>
        <v>-44733.838738655264</v>
      </c>
      <c r="P12514" s="2" t="str">
        <f t="shared" si="2547"/>
        <v/>
      </c>
    </row>
    <row r="12515" spans="1:16">
      <c r="A12515" s="6">
        <v>19</v>
      </c>
      <c r="B12515" s="6">
        <v>4</v>
      </c>
      <c r="C12515" s="6">
        <v>18</v>
      </c>
      <c r="D12515" s="6">
        <f t="shared" si="2535"/>
        <v>41</v>
      </c>
      <c r="E12515" s="5">
        <f t="shared" si="2536"/>
        <v>10458.204466678902</v>
      </c>
      <c r="F12515" s="5">
        <f t="shared" si="2537"/>
        <v>132.45754687499996</v>
      </c>
      <c r="G12515" s="5">
        <f t="shared" si="2538"/>
        <v>1012.9676892512279</v>
      </c>
      <c r="H12515" s="5">
        <f t="shared" si="2539"/>
        <v>11603.62970280513</v>
      </c>
      <c r="I12515" s="5">
        <f t="shared" si="2540"/>
        <v>720</v>
      </c>
      <c r="J12515" s="5">
        <f t="shared" si="2541"/>
        <v>10883.62970280513</v>
      </c>
      <c r="K12515" s="2">
        <f t="shared" si="2542"/>
        <v>213951.90456258907</v>
      </c>
      <c r="L12515" s="2">
        <f t="shared" si="2543"/>
        <v>224176</v>
      </c>
      <c r="M12515" s="2">
        <f t="shared" si="2544"/>
        <v>34320</v>
      </c>
      <c r="N12515" s="6">
        <f t="shared" si="2545"/>
        <v>0</v>
      </c>
      <c r="O12515" s="2">
        <f t="shared" si="2546"/>
        <v>-44095.904562589072</v>
      </c>
      <c r="P12515" s="2" t="str">
        <f t="shared" si="2547"/>
        <v/>
      </c>
    </row>
    <row r="12516" spans="1:16">
      <c r="A12516" s="6">
        <v>19</v>
      </c>
      <c r="B12516" s="6">
        <v>4</v>
      </c>
      <c r="C12516" s="6">
        <v>19</v>
      </c>
      <c r="D12516" s="6">
        <f t="shared" si="2535"/>
        <v>42</v>
      </c>
      <c r="E12516" s="5">
        <f t="shared" si="2536"/>
        <v>10458.204466678902</v>
      </c>
      <c r="F12516" s="5">
        <f t="shared" si="2537"/>
        <v>132.45754687499996</v>
      </c>
      <c r="G12516" s="5">
        <f t="shared" si="2538"/>
        <v>1082.6092178872495</v>
      </c>
      <c r="H12516" s="5">
        <f t="shared" si="2539"/>
        <v>11673.271231441153</v>
      </c>
      <c r="I12516" s="5">
        <f t="shared" si="2540"/>
        <v>720</v>
      </c>
      <c r="J12516" s="5">
        <f t="shared" si="2541"/>
        <v>10953.271231441153</v>
      </c>
      <c r="K12516" s="2">
        <f t="shared" si="2542"/>
        <v>215160.95887918668</v>
      </c>
      <c r="L12516" s="2">
        <f t="shared" si="2543"/>
        <v>226876</v>
      </c>
      <c r="M12516" s="2">
        <f t="shared" si="2544"/>
        <v>35200</v>
      </c>
      <c r="N12516" s="6">
        <f t="shared" si="2545"/>
        <v>0</v>
      </c>
      <c r="O12516" s="2">
        <f t="shared" si="2546"/>
        <v>-43484.958879186684</v>
      </c>
      <c r="P12516" s="2" t="str">
        <f t="shared" si="2547"/>
        <v/>
      </c>
    </row>
    <row r="12517" spans="1:16">
      <c r="A12517" s="6">
        <v>19</v>
      </c>
      <c r="B12517" s="6">
        <v>4</v>
      </c>
      <c r="C12517" s="6">
        <v>20</v>
      </c>
      <c r="D12517" s="6">
        <f t="shared" si="2535"/>
        <v>43</v>
      </c>
      <c r="E12517" s="5">
        <f t="shared" si="2536"/>
        <v>10458.204466678902</v>
      </c>
      <c r="F12517" s="5">
        <f t="shared" si="2537"/>
        <v>132.45754687499996</v>
      </c>
      <c r="G12517" s="5">
        <f t="shared" si="2538"/>
        <v>1153.8335085377266</v>
      </c>
      <c r="H12517" s="5">
        <f t="shared" si="2539"/>
        <v>11744.495522091631</v>
      </c>
      <c r="I12517" s="5">
        <f t="shared" si="2540"/>
        <v>720</v>
      </c>
      <c r="J12517" s="5">
        <f t="shared" si="2541"/>
        <v>11024.495522091631</v>
      </c>
      <c r="K12517" s="2">
        <f t="shared" si="2542"/>
        <v>216397.49170297969</v>
      </c>
      <c r="L12517" s="2">
        <f t="shared" si="2543"/>
        <v>229576</v>
      </c>
      <c r="M12517" s="2">
        <f t="shared" si="2544"/>
        <v>36080</v>
      </c>
      <c r="N12517" s="6">
        <f t="shared" si="2545"/>
        <v>0</v>
      </c>
      <c r="O12517" s="2">
        <f t="shared" si="2546"/>
        <v>-42901.491702979692</v>
      </c>
      <c r="P12517" s="2" t="str">
        <f t="shared" si="2547"/>
        <v/>
      </c>
    </row>
    <row r="12518" spans="1:16">
      <c r="A12518" s="6">
        <v>19</v>
      </c>
      <c r="B12518" s="6">
        <v>4</v>
      </c>
      <c r="C12518" s="6">
        <v>21</v>
      </c>
      <c r="D12518" s="6">
        <f t="shared" si="2535"/>
        <v>44</v>
      </c>
      <c r="E12518" s="5">
        <f t="shared" si="2536"/>
        <v>10458.204466678902</v>
      </c>
      <c r="F12518" s="5">
        <f t="shared" si="2537"/>
        <v>132.45754687499996</v>
      </c>
      <c r="G12518" s="5">
        <f t="shared" si="2538"/>
        <v>1226.6692487641703</v>
      </c>
      <c r="H12518" s="5">
        <f t="shared" si="2539"/>
        <v>11817.331262318074</v>
      </c>
      <c r="I12518" s="5">
        <f t="shared" si="2540"/>
        <v>720</v>
      </c>
      <c r="J12518" s="5">
        <f t="shared" si="2541"/>
        <v>11097.331262318074</v>
      </c>
      <c r="K12518" s="2">
        <f t="shared" si="2542"/>
        <v>217662.001081911</v>
      </c>
      <c r="L12518" s="2">
        <f t="shared" si="2543"/>
        <v>232276</v>
      </c>
      <c r="M12518" s="2">
        <f t="shared" si="2544"/>
        <v>36960</v>
      </c>
      <c r="N12518" s="6">
        <f t="shared" si="2545"/>
        <v>0</v>
      </c>
      <c r="O12518" s="2">
        <f t="shared" si="2546"/>
        <v>-42346.001081911003</v>
      </c>
      <c r="P12518" s="2" t="str">
        <f t="shared" si="2547"/>
        <v/>
      </c>
    </row>
    <row r="12519" spans="1:16">
      <c r="A12519" s="6">
        <v>19</v>
      </c>
      <c r="B12519" s="6">
        <v>4</v>
      </c>
      <c r="C12519" s="6">
        <v>22</v>
      </c>
      <c r="D12519" s="6">
        <f t="shared" si="2535"/>
        <v>45</v>
      </c>
      <c r="E12519" s="5">
        <f t="shared" si="2536"/>
        <v>10458.204466678902</v>
      </c>
      <c r="F12519" s="5">
        <f t="shared" si="2537"/>
        <v>132.45754687499996</v>
      </c>
      <c r="G12519" s="5">
        <f t="shared" si="2538"/>
        <v>1301.1455960105666</v>
      </c>
      <c r="H12519" s="5">
        <f t="shared" si="2539"/>
        <v>11891.80760956447</v>
      </c>
      <c r="I12519" s="5">
        <f t="shared" si="2540"/>
        <v>720</v>
      </c>
      <c r="J12519" s="5">
        <f t="shared" si="2541"/>
        <v>11171.80760956447</v>
      </c>
      <c r="K12519" s="2">
        <f t="shared" si="2542"/>
        <v>218954.99322160537</v>
      </c>
      <c r="L12519" s="2">
        <f t="shared" si="2543"/>
        <v>234976</v>
      </c>
      <c r="M12519" s="2">
        <f t="shared" si="2544"/>
        <v>37840</v>
      </c>
      <c r="N12519" s="6">
        <f t="shared" si="2545"/>
        <v>0</v>
      </c>
      <c r="O12519" s="2">
        <f t="shared" si="2546"/>
        <v>-41818.993221605371</v>
      </c>
      <c r="P12519" s="2" t="str">
        <f t="shared" si="2547"/>
        <v/>
      </c>
    </row>
    <row r="12520" spans="1:16">
      <c r="A12520" s="6">
        <v>19</v>
      </c>
      <c r="B12520" s="6">
        <v>4</v>
      </c>
      <c r="C12520" s="6">
        <v>23</v>
      </c>
      <c r="D12520" s="6">
        <f t="shared" si="2535"/>
        <v>46</v>
      </c>
      <c r="E12520" s="5">
        <f t="shared" si="2536"/>
        <v>10458.204466678902</v>
      </c>
      <c r="F12520" s="5">
        <f t="shared" si="2537"/>
        <v>132.45754687499996</v>
      </c>
      <c r="G12520" s="5">
        <f t="shared" si="2538"/>
        <v>1377.292184868003</v>
      </c>
      <c r="H12520" s="5">
        <f t="shared" si="2539"/>
        <v>11967.954198421907</v>
      </c>
      <c r="I12520" s="5">
        <f t="shared" si="2540"/>
        <v>720</v>
      </c>
      <c r="J12520" s="5">
        <f t="shared" si="2541"/>
        <v>11247.954198421907</v>
      </c>
      <c r="K12520" s="2">
        <f t="shared" si="2542"/>
        <v>220276.98261149143</v>
      </c>
      <c r="L12520" s="2">
        <f t="shared" si="2543"/>
        <v>237676</v>
      </c>
      <c r="M12520" s="2">
        <f t="shared" si="2544"/>
        <v>38720</v>
      </c>
      <c r="N12520" s="6">
        <f t="shared" si="2545"/>
        <v>0</v>
      </c>
      <c r="O12520" s="2">
        <f t="shared" si="2546"/>
        <v>-41320.982611491432</v>
      </c>
      <c r="P12520" s="2" t="str">
        <f t="shared" si="2547"/>
        <v/>
      </c>
    </row>
    <row r="12521" spans="1:16">
      <c r="A12521" s="6">
        <v>19</v>
      </c>
      <c r="B12521" s="6">
        <v>4</v>
      </c>
      <c r="C12521" s="6">
        <v>24</v>
      </c>
      <c r="D12521" s="6">
        <f t="shared" si="2535"/>
        <v>47</v>
      </c>
      <c r="E12521" s="5">
        <f t="shared" si="2536"/>
        <v>10458.204466678902</v>
      </c>
      <c r="F12521" s="5">
        <f t="shared" si="2537"/>
        <v>132.45754687499996</v>
      </c>
      <c r="G12521" s="5">
        <f t="shared" si="2538"/>
        <v>1455.1391344474989</v>
      </c>
      <c r="H12521" s="5">
        <f t="shared" si="2539"/>
        <v>12045.801148001403</v>
      </c>
      <c r="I12521" s="5">
        <f t="shared" si="2540"/>
        <v>720</v>
      </c>
      <c r="J12521" s="5">
        <f t="shared" si="2541"/>
        <v>11325.801148001403</v>
      </c>
      <c r="K12521" s="2">
        <f t="shared" si="2542"/>
        <v>221628.49215280212</v>
      </c>
      <c r="L12521" s="2">
        <f t="shared" si="2543"/>
        <v>240376</v>
      </c>
      <c r="M12521" s="2">
        <f t="shared" si="2544"/>
        <v>39600</v>
      </c>
      <c r="N12521" s="6">
        <f t="shared" si="2545"/>
        <v>0</v>
      </c>
      <c r="O12521" s="2">
        <f t="shared" si="2546"/>
        <v>-40852.492152802122</v>
      </c>
      <c r="P12521" s="2" t="str">
        <f t="shared" si="2547"/>
        <v/>
      </c>
    </row>
    <row r="12522" spans="1:16">
      <c r="A12522" s="6">
        <v>19</v>
      </c>
      <c r="B12522" s="6">
        <v>4</v>
      </c>
      <c r="C12522" s="6">
        <v>25</v>
      </c>
      <c r="D12522" s="6">
        <f t="shared" si="2535"/>
        <v>48</v>
      </c>
      <c r="E12522" s="5">
        <f t="shared" si="2536"/>
        <v>10458.204466678902</v>
      </c>
      <c r="F12522" s="5">
        <f t="shared" si="2537"/>
        <v>132.45754687499996</v>
      </c>
      <c r="G12522" s="5">
        <f t="shared" si="2538"/>
        <v>1534.7170558625965</v>
      </c>
      <c r="H12522" s="5">
        <f t="shared" si="2539"/>
        <v>12125.3790694165</v>
      </c>
      <c r="I12522" s="5">
        <f t="shared" si="2540"/>
        <v>720</v>
      </c>
      <c r="J12522" s="5">
        <f t="shared" si="2541"/>
        <v>11405.3790694165</v>
      </c>
      <c r="K12522" s="2">
        <f t="shared" si="2542"/>
        <v>223010.05328848091</v>
      </c>
      <c r="L12522" s="2">
        <f t="shared" si="2543"/>
        <v>243076</v>
      </c>
      <c r="M12522" s="2">
        <f t="shared" si="2544"/>
        <v>40480</v>
      </c>
      <c r="N12522" s="6">
        <f t="shared" si="2545"/>
        <v>0</v>
      </c>
      <c r="O12522" s="2">
        <f t="shared" si="2546"/>
        <v>-40414.053288480907</v>
      </c>
      <c r="P12522" s="2" t="str">
        <f t="shared" si="2547"/>
        <v/>
      </c>
    </row>
    <row r="12523" spans="1:16">
      <c r="A12523" s="6">
        <v>19</v>
      </c>
      <c r="B12523" s="6">
        <v>4</v>
      </c>
      <c r="C12523" s="6">
        <v>26</v>
      </c>
      <c r="D12523" s="6">
        <f t="shared" si="2535"/>
        <v>49</v>
      </c>
      <c r="E12523" s="5">
        <f t="shared" si="2536"/>
        <v>10458.204466678902</v>
      </c>
      <c r="F12523" s="5">
        <f t="shared" si="2537"/>
        <v>132.45754687499996</v>
      </c>
      <c r="G12523" s="5">
        <f t="shared" si="2538"/>
        <v>1616.0570598233144</v>
      </c>
      <c r="H12523" s="5">
        <f t="shared" si="2539"/>
        <v>12206.719073377219</v>
      </c>
      <c r="I12523" s="5">
        <f t="shared" si="2540"/>
        <v>720</v>
      </c>
      <c r="J12523" s="5">
        <f t="shared" si="2541"/>
        <v>11486.719073377219</v>
      </c>
      <c r="K12523" s="2">
        <f t="shared" si="2542"/>
        <v>224422.20613502114</v>
      </c>
      <c r="L12523" s="2">
        <f t="shared" si="2543"/>
        <v>245776</v>
      </c>
      <c r="M12523" s="2">
        <f t="shared" si="2544"/>
        <v>41360</v>
      </c>
      <c r="N12523" s="6">
        <f t="shared" si="2545"/>
        <v>0</v>
      </c>
      <c r="O12523" s="2">
        <f t="shared" si="2546"/>
        <v>-40006.206135021144</v>
      </c>
      <c r="P12523" s="2" t="str">
        <f t="shared" si="2547"/>
        <v/>
      </c>
    </row>
    <row r="12524" spans="1:16">
      <c r="A12524" s="6">
        <v>19</v>
      </c>
      <c r="B12524" s="6">
        <v>4</v>
      </c>
      <c r="C12524" s="6">
        <v>27</v>
      </c>
      <c r="D12524" s="6">
        <f t="shared" si="2535"/>
        <v>50</v>
      </c>
      <c r="E12524" s="5">
        <f t="shared" si="2536"/>
        <v>10458.204466678902</v>
      </c>
      <c r="F12524" s="5">
        <f t="shared" si="2537"/>
        <v>132.45754687499996</v>
      </c>
      <c r="G12524" s="5">
        <f t="shared" si="2538"/>
        <v>1699.1907643430709</v>
      </c>
      <c r="H12524" s="5">
        <f t="shared" si="2539"/>
        <v>12289.852777896975</v>
      </c>
      <c r="I12524" s="5">
        <f t="shared" si="2540"/>
        <v>720</v>
      </c>
      <c r="J12524" s="5">
        <f t="shared" si="2541"/>
        <v>11569.852777896975</v>
      </c>
      <c r="K12524" s="2">
        <f t="shared" si="2542"/>
        <v>225865.49961626693</v>
      </c>
      <c r="L12524" s="2">
        <f t="shared" si="2543"/>
        <v>248476</v>
      </c>
      <c r="M12524" s="2">
        <f t="shared" si="2544"/>
        <v>42240</v>
      </c>
      <c r="N12524" s="6">
        <f t="shared" si="2545"/>
        <v>0</v>
      </c>
      <c r="O12524" s="2">
        <f t="shared" si="2546"/>
        <v>-39629.499616266927</v>
      </c>
      <c r="P12524" s="2" t="str">
        <f t="shared" si="2547"/>
        <v/>
      </c>
    </row>
    <row r="12525" spans="1:16">
      <c r="A12525" s="6">
        <v>19</v>
      </c>
      <c r="B12525" s="6">
        <v>4</v>
      </c>
      <c r="C12525" s="6">
        <v>28</v>
      </c>
      <c r="D12525" s="6">
        <f t="shared" si="2535"/>
        <v>51</v>
      </c>
      <c r="E12525" s="5">
        <f t="shared" si="2536"/>
        <v>10458.204466678902</v>
      </c>
      <c r="F12525" s="5">
        <f t="shared" si="2537"/>
        <v>132.45754687499996</v>
      </c>
      <c r="G12525" s="5">
        <f t="shared" si="2538"/>
        <v>1784.1503025602246</v>
      </c>
      <c r="H12525" s="5">
        <f t="shared" si="2539"/>
        <v>12374.812316114128</v>
      </c>
      <c r="I12525" s="5">
        <f t="shared" si="2540"/>
        <v>720</v>
      </c>
      <c r="J12525" s="5">
        <f t="shared" si="2541"/>
        <v>11654.812316114128</v>
      </c>
      <c r="K12525" s="2">
        <f t="shared" si="2542"/>
        <v>227340.49159920361</v>
      </c>
      <c r="L12525" s="2">
        <f t="shared" si="2543"/>
        <v>251176</v>
      </c>
      <c r="M12525" s="2">
        <f t="shared" si="2544"/>
        <v>43120</v>
      </c>
      <c r="N12525" s="6">
        <f t="shared" si="2545"/>
        <v>0</v>
      </c>
      <c r="O12525" s="2">
        <f t="shared" si="2546"/>
        <v>-39284.491599203611</v>
      </c>
      <c r="P12525" s="2" t="str">
        <f t="shared" si="2547"/>
        <v/>
      </c>
    </row>
    <row r="12526" spans="1:16">
      <c r="A12526" s="6">
        <v>19</v>
      </c>
      <c r="B12526" s="6">
        <v>4</v>
      </c>
      <c r="C12526" s="6">
        <v>29</v>
      </c>
      <c r="D12526" s="6">
        <f t="shared" si="2535"/>
        <v>52</v>
      </c>
      <c r="E12526" s="5">
        <f t="shared" si="2536"/>
        <v>10458.204466678902</v>
      </c>
      <c r="F12526" s="5">
        <f t="shared" si="2537"/>
        <v>132.45754687499996</v>
      </c>
      <c r="G12526" s="5">
        <f t="shared" si="2538"/>
        <v>1870.9683306758782</v>
      </c>
      <c r="H12526" s="5">
        <f t="shared" si="2539"/>
        <v>12461.630344229781</v>
      </c>
      <c r="I12526" s="5">
        <f t="shared" si="2540"/>
        <v>720</v>
      </c>
      <c r="J12526" s="5">
        <f t="shared" si="2541"/>
        <v>11741.630344229781</v>
      </c>
      <c r="K12526" s="2">
        <f t="shared" si="2542"/>
        <v>228847.74903176705</v>
      </c>
      <c r="L12526" s="2">
        <f t="shared" si="2543"/>
        <v>253876</v>
      </c>
      <c r="M12526" s="2">
        <f t="shared" si="2544"/>
        <v>44000</v>
      </c>
      <c r="N12526" s="6">
        <f t="shared" si="2545"/>
        <v>0</v>
      </c>
      <c r="O12526" s="2">
        <f t="shared" si="2546"/>
        <v>-38971.749031767045</v>
      </c>
      <c r="P12526" s="2" t="str">
        <f t="shared" si="2547"/>
        <v/>
      </c>
    </row>
    <row r="12527" spans="1:16">
      <c r="A12527" s="6">
        <v>19</v>
      </c>
      <c r="B12527" s="6">
        <v>4</v>
      </c>
      <c r="C12527" s="6">
        <v>30</v>
      </c>
      <c r="D12527" s="6">
        <f t="shared" si="2535"/>
        <v>53</v>
      </c>
      <c r="E12527" s="5">
        <f t="shared" si="2536"/>
        <v>10458.204466678902</v>
      </c>
      <c r="F12527" s="5">
        <f t="shared" si="2537"/>
        <v>132.45754687499996</v>
      </c>
      <c r="G12527" s="5">
        <f t="shared" si="2538"/>
        <v>1959.6780360096488</v>
      </c>
      <c r="H12527" s="5">
        <f t="shared" si="2539"/>
        <v>12550.340049563552</v>
      </c>
      <c r="I12527" s="5">
        <f t="shared" si="2540"/>
        <v>720</v>
      </c>
      <c r="J12527" s="5">
        <f t="shared" si="2541"/>
        <v>11830.340049563552</v>
      </c>
      <c r="K12527" s="2">
        <f t="shared" si="2542"/>
        <v>230387.84808270057</v>
      </c>
      <c r="L12527" s="2">
        <f t="shared" si="2543"/>
        <v>256576</v>
      </c>
      <c r="M12527" s="2">
        <f t="shared" si="2544"/>
        <v>44880</v>
      </c>
      <c r="N12527" s="6">
        <f t="shared" si="2545"/>
        <v>0</v>
      </c>
      <c r="O12527" s="2">
        <f t="shared" si="2546"/>
        <v>-38691.84808270057</v>
      </c>
      <c r="P12527" s="2" t="str">
        <f t="shared" si="2547"/>
        <v/>
      </c>
    </row>
    <row r="12528" spans="1:16">
      <c r="A12528" s="6">
        <v>19</v>
      </c>
      <c r="B12528" s="6">
        <v>5</v>
      </c>
      <c r="C12528" s="6">
        <v>0</v>
      </c>
      <c r="D12528" s="6">
        <f t="shared" si="2535"/>
        <v>24</v>
      </c>
      <c r="E12528" s="5">
        <f t="shared" si="2536"/>
        <v>10458.204466678902</v>
      </c>
      <c r="F12528" s="5">
        <f t="shared" si="2537"/>
        <v>169.71123193359369</v>
      </c>
      <c r="G12528" s="5">
        <f t="shared" si="2538"/>
        <v>0</v>
      </c>
      <c r="H12528" s="5">
        <f t="shared" si="2539"/>
        <v>10627.915698612496</v>
      </c>
      <c r="I12528" s="5">
        <f t="shared" si="2540"/>
        <v>720</v>
      </c>
      <c r="J12528" s="5">
        <f t="shared" si="2541"/>
        <v>9907.9156986124963</v>
      </c>
      <c r="K12528" s="2">
        <f t="shared" si="2542"/>
        <v>197012.42532313362</v>
      </c>
      <c r="L12528" s="2">
        <f t="shared" si="2543"/>
        <v>177670</v>
      </c>
      <c r="M12528" s="2">
        <f t="shared" si="2544"/>
        <v>18920</v>
      </c>
      <c r="N12528" s="6">
        <f t="shared" si="2545"/>
        <v>0</v>
      </c>
      <c r="O12528" s="2">
        <f t="shared" si="2546"/>
        <v>-58262.425323133619</v>
      </c>
      <c r="P12528" s="2" t="str">
        <f t="shared" si="2547"/>
        <v/>
      </c>
    </row>
    <row r="12529" spans="1:16">
      <c r="A12529" s="6">
        <v>19</v>
      </c>
      <c r="B12529" s="6">
        <v>5</v>
      </c>
      <c r="C12529" s="6">
        <v>1</v>
      </c>
      <c r="D12529" s="6">
        <f t="shared" si="2535"/>
        <v>25</v>
      </c>
      <c r="E12529" s="5">
        <f t="shared" si="2536"/>
        <v>10458.204466678902</v>
      </c>
      <c r="F12529" s="5">
        <f t="shared" si="2537"/>
        <v>169.71123193359369</v>
      </c>
      <c r="G12529" s="5">
        <f t="shared" si="2538"/>
        <v>45.5625</v>
      </c>
      <c r="H12529" s="5">
        <f t="shared" si="2539"/>
        <v>10673.478198612496</v>
      </c>
      <c r="I12529" s="5">
        <f t="shared" si="2540"/>
        <v>720</v>
      </c>
      <c r="J12529" s="5">
        <f t="shared" si="2541"/>
        <v>9953.4781986124963</v>
      </c>
      <c r="K12529" s="2">
        <f t="shared" si="2542"/>
        <v>197803.44094813362</v>
      </c>
      <c r="L12529" s="2">
        <f t="shared" si="2543"/>
        <v>180370</v>
      </c>
      <c r="M12529" s="2">
        <f t="shared" si="2544"/>
        <v>19800</v>
      </c>
      <c r="N12529" s="6">
        <f t="shared" si="2545"/>
        <v>0</v>
      </c>
      <c r="O12529" s="2">
        <f t="shared" si="2546"/>
        <v>-57233.440948133619</v>
      </c>
      <c r="P12529" s="2" t="str">
        <f t="shared" si="2547"/>
        <v/>
      </c>
    </row>
    <row r="12530" spans="1:16">
      <c r="A12530" s="6">
        <v>19</v>
      </c>
      <c r="B12530" s="6">
        <v>5</v>
      </c>
      <c r="C12530" s="6">
        <v>2</v>
      </c>
      <c r="D12530" s="6">
        <f t="shared" si="2535"/>
        <v>26</v>
      </c>
      <c r="E12530" s="5">
        <f t="shared" si="2536"/>
        <v>10458.204466678902</v>
      </c>
      <c r="F12530" s="5">
        <f t="shared" si="2537"/>
        <v>169.71123193359369</v>
      </c>
      <c r="G12530" s="5">
        <f t="shared" si="2538"/>
        <v>92.264062499999994</v>
      </c>
      <c r="H12530" s="5">
        <f t="shared" si="2539"/>
        <v>10720.179761112497</v>
      </c>
      <c r="I12530" s="5">
        <f t="shared" si="2540"/>
        <v>720</v>
      </c>
      <c r="J12530" s="5">
        <f t="shared" si="2541"/>
        <v>10000.179761112497</v>
      </c>
      <c r="K12530" s="2">
        <f t="shared" si="2542"/>
        <v>198614.23196375862</v>
      </c>
      <c r="L12530" s="2">
        <f t="shared" si="2543"/>
        <v>183070</v>
      </c>
      <c r="M12530" s="2">
        <f t="shared" si="2544"/>
        <v>20680</v>
      </c>
      <c r="N12530" s="6">
        <f t="shared" si="2545"/>
        <v>0</v>
      </c>
      <c r="O12530" s="2">
        <f t="shared" si="2546"/>
        <v>-56224.231963758619</v>
      </c>
      <c r="P12530" s="2" t="str">
        <f t="shared" si="2547"/>
        <v/>
      </c>
    </row>
    <row r="12531" spans="1:16">
      <c r="A12531" s="6">
        <v>19</v>
      </c>
      <c r="B12531" s="6">
        <v>5</v>
      </c>
      <c r="C12531" s="6">
        <v>3</v>
      </c>
      <c r="D12531" s="6">
        <f t="shared" si="2535"/>
        <v>27</v>
      </c>
      <c r="E12531" s="5">
        <f t="shared" si="2536"/>
        <v>10458.204466678902</v>
      </c>
      <c r="F12531" s="5">
        <f t="shared" si="2537"/>
        <v>169.71123193359369</v>
      </c>
      <c r="G12531" s="5">
        <f t="shared" si="2538"/>
        <v>140.12604492187498</v>
      </c>
      <c r="H12531" s="5">
        <f t="shared" si="2539"/>
        <v>10768.041743534372</v>
      </c>
      <c r="I12531" s="5">
        <f t="shared" si="2540"/>
        <v>720</v>
      </c>
      <c r="J12531" s="5">
        <f t="shared" si="2541"/>
        <v>10048.041743534372</v>
      </c>
      <c r="K12531" s="2">
        <f t="shared" si="2542"/>
        <v>199445.16915858284</v>
      </c>
      <c r="L12531" s="2">
        <f t="shared" si="2543"/>
        <v>185770</v>
      </c>
      <c r="M12531" s="2">
        <f t="shared" si="2544"/>
        <v>21560</v>
      </c>
      <c r="N12531" s="6">
        <f t="shared" si="2545"/>
        <v>0</v>
      </c>
      <c r="O12531" s="2">
        <f t="shared" si="2546"/>
        <v>-55235.169158582838</v>
      </c>
      <c r="P12531" s="2" t="str">
        <f t="shared" si="2547"/>
        <v/>
      </c>
    </row>
    <row r="12532" spans="1:16">
      <c r="A12532" s="6">
        <v>19</v>
      </c>
      <c r="B12532" s="6">
        <v>5</v>
      </c>
      <c r="C12532" s="6">
        <v>4</v>
      </c>
      <c r="D12532" s="6">
        <f t="shared" si="2535"/>
        <v>28</v>
      </c>
      <c r="E12532" s="5">
        <f t="shared" si="2536"/>
        <v>10458.204466678902</v>
      </c>
      <c r="F12532" s="5">
        <f t="shared" si="2537"/>
        <v>169.71123193359369</v>
      </c>
      <c r="G12532" s="5">
        <f t="shared" si="2538"/>
        <v>189.17016064453125</v>
      </c>
      <c r="H12532" s="5">
        <f t="shared" si="2539"/>
        <v>10817.085859257028</v>
      </c>
      <c r="I12532" s="5">
        <f t="shared" si="2540"/>
        <v>720</v>
      </c>
      <c r="J12532" s="5">
        <f t="shared" si="2541"/>
        <v>10097.085859257028</v>
      </c>
      <c r="K12532" s="2">
        <f t="shared" si="2542"/>
        <v>200296.62950099006</v>
      </c>
      <c r="L12532" s="2">
        <f t="shared" si="2543"/>
        <v>188470</v>
      </c>
      <c r="M12532" s="2">
        <f t="shared" si="2544"/>
        <v>22440</v>
      </c>
      <c r="N12532" s="6">
        <f t="shared" si="2545"/>
        <v>0</v>
      </c>
      <c r="O12532" s="2">
        <f t="shared" si="2546"/>
        <v>-54266.629500990064</v>
      </c>
      <c r="P12532" s="2" t="str">
        <f t="shared" si="2547"/>
        <v/>
      </c>
    </row>
    <row r="12533" spans="1:16">
      <c r="A12533" s="6">
        <v>19</v>
      </c>
      <c r="B12533" s="6">
        <v>5</v>
      </c>
      <c r="C12533" s="6">
        <v>5</v>
      </c>
      <c r="D12533" s="6">
        <f t="shared" si="2535"/>
        <v>29</v>
      </c>
      <c r="E12533" s="5">
        <f t="shared" si="2536"/>
        <v>10458.204466678902</v>
      </c>
      <c r="F12533" s="5">
        <f t="shared" si="2537"/>
        <v>169.71123193359369</v>
      </c>
      <c r="G12533" s="5">
        <f t="shared" si="2538"/>
        <v>239.41848456573481</v>
      </c>
      <c r="H12533" s="5">
        <f t="shared" si="2539"/>
        <v>10867.334183178231</v>
      </c>
      <c r="I12533" s="5">
        <f t="shared" si="2540"/>
        <v>720</v>
      </c>
      <c r="J12533" s="5">
        <f t="shared" si="2541"/>
        <v>10147.334183178231</v>
      </c>
      <c r="K12533" s="2">
        <f t="shared" si="2542"/>
        <v>201168.99623573318</v>
      </c>
      <c r="L12533" s="2">
        <f t="shared" si="2543"/>
        <v>191170</v>
      </c>
      <c r="M12533" s="2">
        <f t="shared" si="2544"/>
        <v>23320</v>
      </c>
      <c r="N12533" s="6">
        <f t="shared" si="2545"/>
        <v>0</v>
      </c>
      <c r="O12533" s="2">
        <f t="shared" si="2546"/>
        <v>-53318.996235733182</v>
      </c>
      <c r="P12533" s="2" t="str">
        <f t="shared" si="2547"/>
        <v/>
      </c>
    </row>
    <row r="12534" spans="1:16">
      <c r="A12534" s="6">
        <v>19</v>
      </c>
      <c r="B12534" s="6">
        <v>5</v>
      </c>
      <c r="C12534" s="6">
        <v>6</v>
      </c>
      <c r="D12534" s="6">
        <f t="shared" si="2535"/>
        <v>30</v>
      </c>
      <c r="E12534" s="5">
        <f t="shared" si="2536"/>
        <v>10458.204466678902</v>
      </c>
      <c r="F12534" s="5">
        <f t="shared" si="2537"/>
        <v>169.71123193359369</v>
      </c>
      <c r="G12534" s="5">
        <f t="shared" si="2538"/>
        <v>290.89345874736784</v>
      </c>
      <c r="H12534" s="5">
        <f t="shared" si="2539"/>
        <v>10918.809157359865</v>
      </c>
      <c r="I12534" s="5">
        <f t="shared" si="2540"/>
        <v>720</v>
      </c>
      <c r="J12534" s="5">
        <f t="shared" si="2541"/>
        <v>10198.809157359865</v>
      </c>
      <c r="K12534" s="2">
        <f t="shared" si="2542"/>
        <v>202062.65898194211</v>
      </c>
      <c r="L12534" s="2">
        <f t="shared" si="2543"/>
        <v>193870</v>
      </c>
      <c r="M12534" s="2">
        <f t="shared" si="2544"/>
        <v>24200</v>
      </c>
      <c r="N12534" s="6">
        <f t="shared" si="2545"/>
        <v>0</v>
      </c>
      <c r="O12534" s="2">
        <f t="shared" si="2546"/>
        <v>-52392.658981942106</v>
      </c>
      <c r="P12534" s="2" t="str">
        <f t="shared" si="2547"/>
        <v/>
      </c>
    </row>
    <row r="12535" spans="1:16">
      <c r="A12535" s="6">
        <v>19</v>
      </c>
      <c r="B12535" s="6">
        <v>5</v>
      </c>
      <c r="C12535" s="6">
        <v>7</v>
      </c>
      <c r="D12535" s="6">
        <f t="shared" si="2535"/>
        <v>31</v>
      </c>
      <c r="E12535" s="5">
        <f t="shared" si="2536"/>
        <v>10458.204466678902</v>
      </c>
      <c r="F12535" s="5">
        <f t="shared" si="2537"/>
        <v>169.71123193359369</v>
      </c>
      <c r="G12535" s="5">
        <f t="shared" si="2538"/>
        <v>343.61789814532818</v>
      </c>
      <c r="H12535" s="5">
        <f t="shared" si="2539"/>
        <v>10971.533596757825</v>
      </c>
      <c r="I12535" s="5">
        <f t="shared" si="2540"/>
        <v>720</v>
      </c>
      <c r="J12535" s="5">
        <f t="shared" si="2541"/>
        <v>10251.533596757825</v>
      </c>
      <c r="K12535" s="2">
        <f t="shared" si="2542"/>
        <v>202978.01383260111</v>
      </c>
      <c r="L12535" s="2">
        <f t="shared" si="2543"/>
        <v>196570</v>
      </c>
      <c r="M12535" s="2">
        <f t="shared" si="2544"/>
        <v>25080</v>
      </c>
      <c r="N12535" s="6">
        <f t="shared" si="2545"/>
        <v>0</v>
      </c>
      <c r="O12535" s="2">
        <f t="shared" si="2546"/>
        <v>-51488.013832601107</v>
      </c>
      <c r="P12535" s="2" t="str">
        <f t="shared" si="2547"/>
        <v/>
      </c>
    </row>
    <row r="12536" spans="1:16">
      <c r="A12536" s="6">
        <v>19</v>
      </c>
      <c r="B12536" s="6">
        <v>5</v>
      </c>
      <c r="C12536" s="6">
        <v>8</v>
      </c>
      <c r="D12536" s="6">
        <f t="shared" si="2535"/>
        <v>32</v>
      </c>
      <c r="E12536" s="5">
        <f t="shared" si="2536"/>
        <v>10458.204466678902</v>
      </c>
      <c r="F12536" s="5">
        <f t="shared" si="2537"/>
        <v>169.71123193359369</v>
      </c>
      <c r="G12536" s="5">
        <f t="shared" si="2538"/>
        <v>397.61499642530839</v>
      </c>
      <c r="H12536" s="5">
        <f t="shared" si="2539"/>
        <v>11025.530695037805</v>
      </c>
      <c r="I12536" s="5">
        <f t="shared" si="2540"/>
        <v>720</v>
      </c>
      <c r="J12536" s="5">
        <f t="shared" si="2541"/>
        <v>10305.530695037805</v>
      </c>
      <c r="K12536" s="2">
        <f t="shared" si="2542"/>
        <v>203915.46345551746</v>
      </c>
      <c r="L12536" s="2">
        <f t="shared" si="2543"/>
        <v>199270</v>
      </c>
      <c r="M12536" s="2">
        <f t="shared" si="2544"/>
        <v>25960</v>
      </c>
      <c r="N12536" s="6">
        <f t="shared" si="2545"/>
        <v>0</v>
      </c>
      <c r="O12536" s="2">
        <f t="shared" si="2546"/>
        <v>-50605.463455517456</v>
      </c>
      <c r="P12536" s="2" t="str">
        <f t="shared" si="2547"/>
        <v/>
      </c>
    </row>
    <row r="12537" spans="1:16">
      <c r="A12537" s="6">
        <v>19</v>
      </c>
      <c r="B12537" s="6">
        <v>5</v>
      </c>
      <c r="C12537" s="6">
        <v>9</v>
      </c>
      <c r="D12537" s="6">
        <f t="shared" si="2535"/>
        <v>33</v>
      </c>
      <c r="E12537" s="5">
        <f t="shared" si="2536"/>
        <v>10458.204466678902</v>
      </c>
      <c r="F12537" s="5">
        <f t="shared" si="2537"/>
        <v>169.71123193359369</v>
      </c>
      <c r="G12537" s="5">
        <f t="shared" si="2538"/>
        <v>452.90833186570285</v>
      </c>
      <c r="H12537" s="5">
        <f t="shared" si="2539"/>
        <v>11080.824030478199</v>
      </c>
      <c r="I12537" s="5">
        <f t="shared" si="2540"/>
        <v>720</v>
      </c>
      <c r="J12537" s="5">
        <f t="shared" si="2541"/>
        <v>10360.824030478199</v>
      </c>
      <c r="K12537" s="2">
        <f t="shared" si="2542"/>
        <v>204875.41719580206</v>
      </c>
      <c r="L12537" s="2">
        <f t="shared" si="2543"/>
        <v>201970</v>
      </c>
      <c r="M12537" s="2">
        <f t="shared" si="2544"/>
        <v>26840</v>
      </c>
      <c r="N12537" s="6">
        <f t="shared" si="2545"/>
        <v>0</v>
      </c>
      <c r="O12537" s="2">
        <f t="shared" si="2546"/>
        <v>-49745.41719580206</v>
      </c>
      <c r="P12537" s="2" t="str">
        <f t="shared" si="2547"/>
        <v/>
      </c>
    </row>
    <row r="12538" spans="1:16">
      <c r="A12538" s="6">
        <v>19</v>
      </c>
      <c r="B12538" s="6">
        <v>5</v>
      </c>
      <c r="C12538" s="6">
        <v>10</v>
      </c>
      <c r="D12538" s="6">
        <f t="shared" si="2535"/>
        <v>34</v>
      </c>
      <c r="E12538" s="5">
        <f t="shared" si="2536"/>
        <v>10458.204466678902</v>
      </c>
      <c r="F12538" s="5">
        <f t="shared" si="2537"/>
        <v>169.71123193359369</v>
      </c>
      <c r="G12538" s="5">
        <f t="shared" si="2538"/>
        <v>509.52187334891573</v>
      </c>
      <c r="H12538" s="5">
        <f t="shared" si="2539"/>
        <v>11137.437571961413</v>
      </c>
      <c r="I12538" s="5">
        <f t="shared" si="2540"/>
        <v>720</v>
      </c>
      <c r="J12538" s="5">
        <f t="shared" si="2541"/>
        <v>10417.437571961413</v>
      </c>
      <c r="K12538" s="2">
        <f t="shared" si="2542"/>
        <v>205858.29117988562</v>
      </c>
      <c r="L12538" s="2">
        <f t="shared" si="2543"/>
        <v>204670</v>
      </c>
      <c r="M12538" s="2">
        <f t="shared" si="2544"/>
        <v>27720</v>
      </c>
      <c r="N12538" s="6">
        <f t="shared" si="2545"/>
        <v>0</v>
      </c>
      <c r="O12538" s="2">
        <f t="shared" si="2546"/>
        <v>-48908.291179885622</v>
      </c>
      <c r="P12538" s="2" t="str">
        <f t="shared" si="2547"/>
        <v/>
      </c>
    </row>
    <row r="12539" spans="1:16">
      <c r="A12539" s="6">
        <v>19</v>
      </c>
      <c r="B12539" s="6">
        <v>5</v>
      </c>
      <c r="C12539" s="6">
        <v>11</v>
      </c>
      <c r="D12539" s="6">
        <f t="shared" si="2535"/>
        <v>35</v>
      </c>
      <c r="E12539" s="5">
        <f t="shared" si="2536"/>
        <v>10458.204466678902</v>
      </c>
      <c r="F12539" s="5">
        <f t="shared" si="2537"/>
        <v>169.71123193359369</v>
      </c>
      <c r="G12539" s="5">
        <f t="shared" si="2538"/>
        <v>567.47998644235474</v>
      </c>
      <c r="H12539" s="5">
        <f t="shared" si="2539"/>
        <v>11195.395685054851</v>
      </c>
      <c r="I12539" s="5">
        <f t="shared" si="2540"/>
        <v>720</v>
      </c>
      <c r="J12539" s="5">
        <f t="shared" si="2541"/>
        <v>10475.395685054851</v>
      </c>
      <c r="K12539" s="2">
        <f t="shared" si="2542"/>
        <v>206864.50842109116</v>
      </c>
      <c r="L12539" s="2">
        <f t="shared" si="2543"/>
        <v>207370</v>
      </c>
      <c r="M12539" s="2">
        <f t="shared" si="2544"/>
        <v>28600</v>
      </c>
      <c r="N12539" s="6">
        <f t="shared" si="2545"/>
        <v>0</v>
      </c>
      <c r="O12539" s="2">
        <f t="shared" si="2546"/>
        <v>-48094.508421091159</v>
      </c>
      <c r="P12539" s="2" t="str">
        <f t="shared" si="2547"/>
        <v/>
      </c>
    </row>
    <row r="12540" spans="1:16">
      <c r="A12540" s="6">
        <v>19</v>
      </c>
      <c r="B12540" s="6">
        <v>5</v>
      </c>
      <c r="C12540" s="6">
        <v>12</v>
      </c>
      <c r="D12540" s="6">
        <f t="shared" si="2535"/>
        <v>36</v>
      </c>
      <c r="E12540" s="5">
        <f t="shared" si="2536"/>
        <v>10458.204466678902</v>
      </c>
      <c r="F12540" s="5">
        <f t="shared" si="2537"/>
        <v>169.71123193359369</v>
      </c>
      <c r="G12540" s="5">
        <f t="shared" si="2538"/>
        <v>626.80743957041921</v>
      </c>
      <c r="H12540" s="5">
        <f t="shared" si="2539"/>
        <v>11254.723138182915</v>
      </c>
      <c r="I12540" s="5">
        <f t="shared" si="2540"/>
        <v>720</v>
      </c>
      <c r="J12540" s="5">
        <f t="shared" si="2541"/>
        <v>10534.723138182915</v>
      </c>
      <c r="K12540" s="2">
        <f t="shared" si="2542"/>
        <v>207894.49892678671</v>
      </c>
      <c r="L12540" s="2">
        <f t="shared" si="2543"/>
        <v>210070</v>
      </c>
      <c r="M12540" s="2">
        <f t="shared" si="2544"/>
        <v>29480</v>
      </c>
      <c r="N12540" s="6">
        <f t="shared" si="2545"/>
        <v>0</v>
      </c>
      <c r="O12540" s="2">
        <f t="shared" si="2546"/>
        <v>-47304.498926786706</v>
      </c>
      <c r="P12540" s="2" t="str">
        <f t="shared" si="2547"/>
        <v/>
      </c>
    </row>
    <row r="12541" spans="1:16">
      <c r="A12541" s="6">
        <v>19</v>
      </c>
      <c r="B12541" s="6">
        <v>5</v>
      </c>
      <c r="C12541" s="6">
        <v>13</v>
      </c>
      <c r="D12541" s="6">
        <f t="shared" si="2535"/>
        <v>37</v>
      </c>
      <c r="E12541" s="5">
        <f t="shared" si="2536"/>
        <v>10458.204466678902</v>
      </c>
      <c r="F12541" s="5">
        <f t="shared" si="2537"/>
        <v>169.71123193359369</v>
      </c>
      <c r="G12541" s="5">
        <f t="shared" si="2538"/>
        <v>687.52941027880343</v>
      </c>
      <c r="H12541" s="5">
        <f t="shared" si="2539"/>
        <v>11315.445108891299</v>
      </c>
      <c r="I12541" s="5">
        <f t="shared" si="2540"/>
        <v>720</v>
      </c>
      <c r="J12541" s="5">
        <f t="shared" si="2541"/>
        <v>10595.445108891299</v>
      </c>
      <c r="K12541" s="2">
        <f t="shared" si="2542"/>
        <v>208948.6998071406</v>
      </c>
      <c r="L12541" s="2">
        <f t="shared" si="2543"/>
        <v>212770</v>
      </c>
      <c r="M12541" s="2">
        <f t="shared" si="2544"/>
        <v>30360</v>
      </c>
      <c r="N12541" s="6">
        <f t="shared" si="2545"/>
        <v>0</v>
      </c>
      <c r="O12541" s="2">
        <f t="shared" si="2546"/>
        <v>-46538.699807140598</v>
      </c>
      <c r="P12541" s="2" t="str">
        <f t="shared" si="2547"/>
        <v/>
      </c>
    </row>
    <row r="12542" spans="1:16">
      <c r="A12542" s="6">
        <v>19</v>
      </c>
      <c r="B12542" s="6">
        <v>5</v>
      </c>
      <c r="C12542" s="6">
        <v>14</v>
      </c>
      <c r="D12542" s="6">
        <f t="shared" si="2535"/>
        <v>38</v>
      </c>
      <c r="E12542" s="5">
        <f t="shared" si="2536"/>
        <v>10458.204466678902</v>
      </c>
      <c r="F12542" s="5">
        <f t="shared" si="2537"/>
        <v>169.71123193359369</v>
      </c>
      <c r="G12542" s="5">
        <f t="shared" si="2538"/>
        <v>749.67149159246469</v>
      </c>
      <c r="H12542" s="5">
        <f t="shared" si="2539"/>
        <v>11377.58719020496</v>
      </c>
      <c r="I12542" s="5">
        <f t="shared" si="2540"/>
        <v>720</v>
      </c>
      <c r="J12542" s="5">
        <f t="shared" si="2541"/>
        <v>10657.58719020496</v>
      </c>
      <c r="K12542" s="2">
        <f t="shared" si="2542"/>
        <v>210027.55538550278</v>
      </c>
      <c r="L12542" s="2">
        <f t="shared" si="2543"/>
        <v>215470</v>
      </c>
      <c r="M12542" s="2">
        <f t="shared" si="2544"/>
        <v>31240</v>
      </c>
      <c r="N12542" s="6">
        <f t="shared" si="2545"/>
        <v>0</v>
      </c>
      <c r="O12542" s="2">
        <f t="shared" si="2546"/>
        <v>-45797.555385502783</v>
      </c>
      <c r="P12542" s="2" t="str">
        <f t="shared" si="2547"/>
        <v/>
      </c>
    </row>
    <row r="12543" spans="1:16">
      <c r="A12543" s="6">
        <v>19</v>
      </c>
      <c r="B12543" s="6">
        <v>5</v>
      </c>
      <c r="C12543" s="6">
        <v>15</v>
      </c>
      <c r="D12543" s="6">
        <f t="shared" si="2535"/>
        <v>39</v>
      </c>
      <c r="E12543" s="5">
        <f t="shared" si="2536"/>
        <v>10458.204466678902</v>
      </c>
      <c r="F12543" s="5">
        <f t="shared" si="2537"/>
        <v>169.71123193359369</v>
      </c>
      <c r="G12543" s="5">
        <f t="shared" si="2538"/>
        <v>813.25969846861108</v>
      </c>
      <c r="H12543" s="5">
        <f t="shared" si="2539"/>
        <v>11441.175397081108</v>
      </c>
      <c r="I12543" s="5">
        <f t="shared" si="2540"/>
        <v>720</v>
      </c>
      <c r="J12543" s="5">
        <f t="shared" si="2541"/>
        <v>10721.175397081108</v>
      </c>
      <c r="K12543" s="2">
        <f t="shared" si="2542"/>
        <v>211131.51731043588</v>
      </c>
      <c r="L12543" s="2">
        <f t="shared" si="2543"/>
        <v>218170</v>
      </c>
      <c r="M12543" s="2">
        <f t="shared" si="2544"/>
        <v>32120</v>
      </c>
      <c r="N12543" s="6">
        <f t="shared" si="2545"/>
        <v>0</v>
      </c>
      <c r="O12543" s="2">
        <f t="shared" si="2546"/>
        <v>-45081.517310435884</v>
      </c>
      <c r="P12543" s="2" t="str">
        <f t="shared" si="2547"/>
        <v/>
      </c>
    </row>
    <row r="12544" spans="1:16">
      <c r="A12544" s="6">
        <v>19</v>
      </c>
      <c r="B12544" s="6">
        <v>5</v>
      </c>
      <c r="C12544" s="6">
        <v>16</v>
      </c>
      <c r="D12544" s="6">
        <f t="shared" si="2535"/>
        <v>40</v>
      </c>
      <c r="E12544" s="5">
        <f t="shared" si="2536"/>
        <v>10458.204466678902</v>
      </c>
      <c r="F12544" s="5">
        <f t="shared" si="2537"/>
        <v>169.71123193359369</v>
      </c>
      <c r="G12544" s="5">
        <f t="shared" si="2538"/>
        <v>878.32047434610013</v>
      </c>
      <c r="H12544" s="5">
        <f t="shared" si="2539"/>
        <v>11506.236172958597</v>
      </c>
      <c r="I12544" s="5">
        <f t="shared" si="2540"/>
        <v>720</v>
      </c>
      <c r="J12544" s="5">
        <f t="shared" si="2541"/>
        <v>10786.236172958597</v>
      </c>
      <c r="K12544" s="2">
        <f t="shared" si="2542"/>
        <v>212261.04466942008</v>
      </c>
      <c r="L12544" s="2">
        <f t="shared" si="2543"/>
        <v>220870</v>
      </c>
      <c r="M12544" s="2">
        <f t="shared" si="2544"/>
        <v>33000</v>
      </c>
      <c r="N12544" s="6">
        <f t="shared" si="2545"/>
        <v>0</v>
      </c>
      <c r="O12544" s="2">
        <f t="shared" si="2546"/>
        <v>-44391.04466942008</v>
      </c>
      <c r="P12544" s="2" t="str">
        <f t="shared" si="2547"/>
        <v/>
      </c>
    </row>
    <row r="12545" spans="1:16">
      <c r="A12545" s="6">
        <v>19</v>
      </c>
      <c r="B12545" s="6">
        <v>5</v>
      </c>
      <c r="C12545" s="6">
        <v>17</v>
      </c>
      <c r="D12545" s="6">
        <f t="shared" si="2535"/>
        <v>41</v>
      </c>
      <c r="E12545" s="5">
        <f t="shared" si="2536"/>
        <v>10458.204466678902</v>
      </c>
      <c r="F12545" s="5">
        <f t="shared" si="2537"/>
        <v>169.71123193359369</v>
      </c>
      <c r="G12545" s="5">
        <f t="shared" si="2538"/>
        <v>944.88069779264049</v>
      </c>
      <c r="H12545" s="5">
        <f t="shared" si="2539"/>
        <v>11572.796396405136</v>
      </c>
      <c r="I12545" s="5">
        <f t="shared" si="2540"/>
        <v>720</v>
      </c>
      <c r="J12545" s="5">
        <f t="shared" si="2541"/>
        <v>10852.796396405136</v>
      </c>
      <c r="K12545" s="2">
        <f t="shared" si="2542"/>
        <v>213416.60410425582</v>
      </c>
      <c r="L12545" s="2">
        <f t="shared" si="2543"/>
        <v>223570</v>
      </c>
      <c r="M12545" s="2">
        <f t="shared" si="2544"/>
        <v>33880</v>
      </c>
      <c r="N12545" s="6">
        <f t="shared" si="2545"/>
        <v>0</v>
      </c>
      <c r="O12545" s="2">
        <f t="shared" si="2546"/>
        <v>-43726.604104255821</v>
      </c>
      <c r="P12545" s="2" t="str">
        <f t="shared" si="2547"/>
        <v/>
      </c>
    </row>
    <row r="12546" spans="1:16">
      <c r="A12546" s="6">
        <v>19</v>
      </c>
      <c r="B12546" s="6">
        <v>5</v>
      </c>
      <c r="C12546" s="6">
        <v>18</v>
      </c>
      <c r="D12546" s="6">
        <f t="shared" si="2535"/>
        <v>42</v>
      </c>
      <c r="E12546" s="5">
        <f t="shared" si="2536"/>
        <v>10458.204466678902</v>
      </c>
      <c r="F12546" s="5">
        <f t="shared" si="2537"/>
        <v>169.71123193359369</v>
      </c>
      <c r="G12546" s="5">
        <f t="shared" si="2538"/>
        <v>1012.9676892512279</v>
      </c>
      <c r="H12546" s="5">
        <f t="shared" si="2539"/>
        <v>11640.883387863723</v>
      </c>
      <c r="I12546" s="5">
        <f t="shared" si="2540"/>
        <v>720</v>
      </c>
      <c r="J12546" s="5">
        <f t="shared" si="2541"/>
        <v>10920.883387863723</v>
      </c>
      <c r="K12546" s="2">
        <f t="shared" si="2542"/>
        <v>214598.66992818963</v>
      </c>
      <c r="L12546" s="2">
        <f t="shared" si="2543"/>
        <v>226270</v>
      </c>
      <c r="M12546" s="2">
        <f t="shared" si="2544"/>
        <v>34760</v>
      </c>
      <c r="N12546" s="6">
        <f t="shared" si="2545"/>
        <v>0</v>
      </c>
      <c r="O12546" s="2">
        <f t="shared" si="2546"/>
        <v>-43088.669928189629</v>
      </c>
      <c r="P12546" s="2" t="str">
        <f t="shared" si="2547"/>
        <v/>
      </c>
    </row>
    <row r="12547" spans="1:16">
      <c r="A12547" s="6">
        <v>19</v>
      </c>
      <c r="B12547" s="6">
        <v>5</v>
      </c>
      <c r="C12547" s="6">
        <v>19</v>
      </c>
      <c r="D12547" s="6">
        <f t="shared" si="2535"/>
        <v>43</v>
      </c>
      <c r="E12547" s="5">
        <f t="shared" si="2536"/>
        <v>10458.204466678902</v>
      </c>
      <c r="F12547" s="5">
        <f t="shared" si="2537"/>
        <v>169.71123193359369</v>
      </c>
      <c r="G12547" s="5">
        <f t="shared" si="2538"/>
        <v>1082.6092178872495</v>
      </c>
      <c r="H12547" s="5">
        <f t="shared" si="2539"/>
        <v>11710.524916499746</v>
      </c>
      <c r="I12547" s="5">
        <f t="shared" si="2540"/>
        <v>720</v>
      </c>
      <c r="J12547" s="5">
        <f t="shared" si="2541"/>
        <v>10990.524916499746</v>
      </c>
      <c r="K12547" s="2">
        <f t="shared" si="2542"/>
        <v>215807.72424478724</v>
      </c>
      <c r="L12547" s="2">
        <f t="shared" si="2543"/>
        <v>228970</v>
      </c>
      <c r="M12547" s="2">
        <f t="shared" si="2544"/>
        <v>35640</v>
      </c>
      <c r="N12547" s="6">
        <f t="shared" si="2545"/>
        <v>0</v>
      </c>
      <c r="O12547" s="2">
        <f t="shared" si="2546"/>
        <v>-42477.724244787241</v>
      </c>
      <c r="P12547" s="2" t="str">
        <f t="shared" si="2547"/>
        <v/>
      </c>
    </row>
    <row r="12548" spans="1:16">
      <c r="A12548" s="6">
        <v>19</v>
      </c>
      <c r="B12548" s="6">
        <v>5</v>
      </c>
      <c r="C12548" s="6">
        <v>20</v>
      </c>
      <c r="D12548" s="6">
        <f t="shared" ref="D12548:D12611" si="2548">A12548+B12548+C12548</f>
        <v>44</v>
      </c>
      <c r="E12548" s="5">
        <f t="shared" ref="E12548:E12611" si="2549">IF(A12548=0,0,A12548*LABOR_HRS_WK_TOM*SEASON_WEEKS*(1+DIM_PCT_TOM)^A12548)</f>
        <v>10458.204466678902</v>
      </c>
      <c r="F12548" s="5">
        <f t="shared" ref="F12548:F12611" si="2550">IF(B12548=0,0,B12548*LABOR_HRS_WK_CAR*SEASON_WEEKS*(1+DIM_PCT_CAR)^B12548)</f>
        <v>169.71123193359369</v>
      </c>
      <c r="G12548" s="5">
        <f t="shared" ref="G12548:G12611" si="2551">IF(C12548=0,0,C12548*LABOR_HRS_WK_MES*SEASON_WEEKS*(1+DIM_PCT_MES)^C12548)</f>
        <v>1153.8335085377266</v>
      </c>
      <c r="H12548" s="5">
        <f t="shared" ref="H12548:H12611" si="2552">E12548+F12548+G12548</f>
        <v>11781.749207150224</v>
      </c>
      <c r="I12548" s="5">
        <f t="shared" ref="I12548:I12611" si="2553">MIN(H12548,FARMER_HRS)</f>
        <v>720</v>
      </c>
      <c r="J12548" s="5">
        <f t="shared" ref="J12548:J12611" si="2554">MAX(0,H12548-FARMER_HRS)</f>
        <v>11061.749207150224</v>
      </c>
      <c r="K12548" s="2">
        <f t="shared" ref="K12548:K12611" si="2555">I12548*FARMER_RATE+J12548*TEMP_WORKER_RATE</f>
        <v>217044.25706858028</v>
      </c>
      <c r="L12548" s="2">
        <f t="shared" ref="L12548:L12611" si="2556">A12548*PRICE_TOM+B12548*PRICE_CAR+C12548*PRICE_MES</f>
        <v>231670</v>
      </c>
      <c r="M12548" s="2">
        <f t="shared" ref="M12548:M12611" si="2557">A12548*FERT_BED_TOM+B12548*FERT_BED_CAR+C12548*FERT_BED_MES</f>
        <v>36520</v>
      </c>
      <c r="N12548" s="6">
        <f t="shared" ref="N12548:N12611" si="2558">IF(AND(D12548&lt;=TOTAL_BEDS,J12548&lt;=TEMP_WORKER_MAX*TEMP_WORKER_HRS),1,0)</f>
        <v>0</v>
      </c>
      <c r="O12548" s="2">
        <f t="shared" ref="O12548:O12611" si="2559">L12548-M12548-K12548-FIXED_COSTS</f>
        <v>-41894.257068580278</v>
      </c>
      <c r="P12548" s="2" t="str">
        <f t="shared" ref="P12548:P12611" si="2560">IF(N12548=1,O12548,"")</f>
        <v/>
      </c>
    </row>
    <row r="12549" spans="1:16">
      <c r="A12549" s="6">
        <v>19</v>
      </c>
      <c r="B12549" s="6">
        <v>5</v>
      </c>
      <c r="C12549" s="6">
        <v>21</v>
      </c>
      <c r="D12549" s="6">
        <f t="shared" si="2548"/>
        <v>45</v>
      </c>
      <c r="E12549" s="5">
        <f t="shared" si="2549"/>
        <v>10458.204466678902</v>
      </c>
      <c r="F12549" s="5">
        <f t="shared" si="2550"/>
        <v>169.71123193359369</v>
      </c>
      <c r="G12549" s="5">
        <f t="shared" si="2551"/>
        <v>1226.6692487641703</v>
      </c>
      <c r="H12549" s="5">
        <f t="shared" si="2552"/>
        <v>11854.584947376667</v>
      </c>
      <c r="I12549" s="5">
        <f t="shared" si="2553"/>
        <v>720</v>
      </c>
      <c r="J12549" s="5">
        <f t="shared" si="2554"/>
        <v>11134.584947376667</v>
      </c>
      <c r="K12549" s="2">
        <f t="shared" si="2555"/>
        <v>218308.76644751156</v>
      </c>
      <c r="L12549" s="2">
        <f t="shared" si="2556"/>
        <v>234370</v>
      </c>
      <c r="M12549" s="2">
        <f t="shared" si="2557"/>
        <v>37400</v>
      </c>
      <c r="N12549" s="6">
        <f t="shared" si="2558"/>
        <v>0</v>
      </c>
      <c r="O12549" s="2">
        <f t="shared" si="2559"/>
        <v>-41338.76644751156</v>
      </c>
      <c r="P12549" s="2" t="str">
        <f t="shared" si="2560"/>
        <v/>
      </c>
    </row>
    <row r="12550" spans="1:16">
      <c r="A12550" s="6">
        <v>19</v>
      </c>
      <c r="B12550" s="6">
        <v>5</v>
      </c>
      <c r="C12550" s="6">
        <v>22</v>
      </c>
      <c r="D12550" s="6">
        <f t="shared" si="2548"/>
        <v>46</v>
      </c>
      <c r="E12550" s="5">
        <f t="shared" si="2549"/>
        <v>10458.204466678902</v>
      </c>
      <c r="F12550" s="5">
        <f t="shared" si="2550"/>
        <v>169.71123193359369</v>
      </c>
      <c r="G12550" s="5">
        <f t="shared" si="2551"/>
        <v>1301.1455960105666</v>
      </c>
      <c r="H12550" s="5">
        <f t="shared" si="2552"/>
        <v>11929.061294623063</v>
      </c>
      <c r="I12550" s="5">
        <f t="shared" si="2553"/>
        <v>720</v>
      </c>
      <c r="J12550" s="5">
        <f t="shared" si="2554"/>
        <v>11209.061294623063</v>
      </c>
      <c r="K12550" s="2">
        <f t="shared" si="2555"/>
        <v>219601.75858720596</v>
      </c>
      <c r="L12550" s="2">
        <f t="shared" si="2556"/>
        <v>237070</v>
      </c>
      <c r="M12550" s="2">
        <f t="shared" si="2557"/>
        <v>38280</v>
      </c>
      <c r="N12550" s="6">
        <f t="shared" si="2558"/>
        <v>0</v>
      </c>
      <c r="O12550" s="2">
        <f t="shared" si="2559"/>
        <v>-40811.758587205957</v>
      </c>
      <c r="P12550" s="2" t="str">
        <f t="shared" si="2560"/>
        <v/>
      </c>
    </row>
    <row r="12551" spans="1:16">
      <c r="A12551" s="6">
        <v>19</v>
      </c>
      <c r="B12551" s="6">
        <v>5</v>
      </c>
      <c r="C12551" s="6">
        <v>23</v>
      </c>
      <c r="D12551" s="6">
        <f t="shared" si="2548"/>
        <v>47</v>
      </c>
      <c r="E12551" s="5">
        <f t="shared" si="2549"/>
        <v>10458.204466678902</v>
      </c>
      <c r="F12551" s="5">
        <f t="shared" si="2550"/>
        <v>169.71123193359369</v>
      </c>
      <c r="G12551" s="5">
        <f t="shared" si="2551"/>
        <v>1377.292184868003</v>
      </c>
      <c r="H12551" s="5">
        <f t="shared" si="2552"/>
        <v>12005.2078834805</v>
      </c>
      <c r="I12551" s="5">
        <f t="shared" si="2553"/>
        <v>720</v>
      </c>
      <c r="J12551" s="5">
        <f t="shared" si="2554"/>
        <v>11285.2078834805</v>
      </c>
      <c r="K12551" s="2">
        <f t="shared" si="2555"/>
        <v>220923.74797709202</v>
      </c>
      <c r="L12551" s="2">
        <f t="shared" si="2556"/>
        <v>239770</v>
      </c>
      <c r="M12551" s="2">
        <f t="shared" si="2557"/>
        <v>39160</v>
      </c>
      <c r="N12551" s="6">
        <f t="shared" si="2558"/>
        <v>0</v>
      </c>
      <c r="O12551" s="2">
        <f t="shared" si="2559"/>
        <v>-40313.747977092018</v>
      </c>
      <c r="P12551" s="2" t="str">
        <f t="shared" si="2560"/>
        <v/>
      </c>
    </row>
    <row r="12552" spans="1:16">
      <c r="A12552" s="6">
        <v>19</v>
      </c>
      <c r="B12552" s="6">
        <v>5</v>
      </c>
      <c r="C12552" s="6">
        <v>24</v>
      </c>
      <c r="D12552" s="6">
        <f t="shared" si="2548"/>
        <v>48</v>
      </c>
      <c r="E12552" s="5">
        <f t="shared" si="2549"/>
        <v>10458.204466678902</v>
      </c>
      <c r="F12552" s="5">
        <f t="shared" si="2550"/>
        <v>169.71123193359369</v>
      </c>
      <c r="G12552" s="5">
        <f t="shared" si="2551"/>
        <v>1455.1391344474989</v>
      </c>
      <c r="H12552" s="5">
        <f t="shared" si="2552"/>
        <v>12083.054833059996</v>
      </c>
      <c r="I12552" s="5">
        <f t="shared" si="2553"/>
        <v>720</v>
      </c>
      <c r="J12552" s="5">
        <f t="shared" si="2554"/>
        <v>11363.054833059996</v>
      </c>
      <c r="K12552" s="2">
        <f t="shared" si="2555"/>
        <v>222275.25751840271</v>
      </c>
      <c r="L12552" s="2">
        <f t="shared" si="2556"/>
        <v>242470</v>
      </c>
      <c r="M12552" s="2">
        <f t="shared" si="2557"/>
        <v>40040</v>
      </c>
      <c r="N12552" s="6">
        <f t="shared" si="2558"/>
        <v>0</v>
      </c>
      <c r="O12552" s="2">
        <f t="shared" si="2559"/>
        <v>-39845.257518402708</v>
      </c>
      <c r="P12552" s="2" t="str">
        <f t="shared" si="2560"/>
        <v/>
      </c>
    </row>
    <row r="12553" spans="1:16">
      <c r="A12553" s="6">
        <v>19</v>
      </c>
      <c r="B12553" s="6">
        <v>5</v>
      </c>
      <c r="C12553" s="6">
        <v>25</v>
      </c>
      <c r="D12553" s="6">
        <f t="shared" si="2548"/>
        <v>49</v>
      </c>
      <c r="E12553" s="5">
        <f t="shared" si="2549"/>
        <v>10458.204466678902</v>
      </c>
      <c r="F12553" s="5">
        <f t="shared" si="2550"/>
        <v>169.71123193359369</v>
      </c>
      <c r="G12553" s="5">
        <f t="shared" si="2551"/>
        <v>1534.7170558625965</v>
      </c>
      <c r="H12553" s="5">
        <f t="shared" si="2552"/>
        <v>12162.632754475093</v>
      </c>
      <c r="I12553" s="5">
        <f t="shared" si="2553"/>
        <v>720</v>
      </c>
      <c r="J12553" s="5">
        <f t="shared" si="2554"/>
        <v>11442.632754475093</v>
      </c>
      <c r="K12553" s="2">
        <f t="shared" si="2555"/>
        <v>223656.81865408146</v>
      </c>
      <c r="L12553" s="2">
        <f t="shared" si="2556"/>
        <v>245170</v>
      </c>
      <c r="M12553" s="2">
        <f t="shared" si="2557"/>
        <v>40920</v>
      </c>
      <c r="N12553" s="6">
        <f t="shared" si="2558"/>
        <v>0</v>
      </c>
      <c r="O12553" s="2">
        <f t="shared" si="2559"/>
        <v>-39406.818654081464</v>
      </c>
      <c r="P12553" s="2" t="str">
        <f t="shared" si="2560"/>
        <v/>
      </c>
    </row>
    <row r="12554" spans="1:16">
      <c r="A12554" s="6">
        <v>19</v>
      </c>
      <c r="B12554" s="6">
        <v>5</v>
      </c>
      <c r="C12554" s="6">
        <v>26</v>
      </c>
      <c r="D12554" s="6">
        <f t="shared" si="2548"/>
        <v>50</v>
      </c>
      <c r="E12554" s="5">
        <f t="shared" si="2549"/>
        <v>10458.204466678902</v>
      </c>
      <c r="F12554" s="5">
        <f t="shared" si="2550"/>
        <v>169.71123193359369</v>
      </c>
      <c r="G12554" s="5">
        <f t="shared" si="2551"/>
        <v>1616.0570598233144</v>
      </c>
      <c r="H12554" s="5">
        <f t="shared" si="2552"/>
        <v>12243.972758435812</v>
      </c>
      <c r="I12554" s="5">
        <f t="shared" si="2553"/>
        <v>720</v>
      </c>
      <c r="J12554" s="5">
        <f t="shared" si="2554"/>
        <v>11523.972758435812</v>
      </c>
      <c r="K12554" s="2">
        <f t="shared" si="2555"/>
        <v>225068.97150062173</v>
      </c>
      <c r="L12554" s="2">
        <f t="shared" si="2556"/>
        <v>247870</v>
      </c>
      <c r="M12554" s="2">
        <f t="shared" si="2557"/>
        <v>41800</v>
      </c>
      <c r="N12554" s="6">
        <f t="shared" si="2558"/>
        <v>0</v>
      </c>
      <c r="O12554" s="2">
        <f t="shared" si="2559"/>
        <v>-38998.97150062173</v>
      </c>
      <c r="P12554" s="2" t="str">
        <f t="shared" si="2560"/>
        <v/>
      </c>
    </row>
    <row r="12555" spans="1:16">
      <c r="A12555" s="6">
        <v>19</v>
      </c>
      <c r="B12555" s="6">
        <v>5</v>
      </c>
      <c r="C12555" s="6">
        <v>27</v>
      </c>
      <c r="D12555" s="6">
        <f t="shared" si="2548"/>
        <v>51</v>
      </c>
      <c r="E12555" s="5">
        <f t="shared" si="2549"/>
        <v>10458.204466678902</v>
      </c>
      <c r="F12555" s="5">
        <f t="shared" si="2550"/>
        <v>169.71123193359369</v>
      </c>
      <c r="G12555" s="5">
        <f t="shared" si="2551"/>
        <v>1699.1907643430709</v>
      </c>
      <c r="H12555" s="5">
        <f t="shared" si="2552"/>
        <v>12327.106462955568</v>
      </c>
      <c r="I12555" s="5">
        <f t="shared" si="2553"/>
        <v>720</v>
      </c>
      <c r="J12555" s="5">
        <f t="shared" si="2554"/>
        <v>11607.106462955568</v>
      </c>
      <c r="K12555" s="2">
        <f t="shared" si="2555"/>
        <v>226512.26498186748</v>
      </c>
      <c r="L12555" s="2">
        <f t="shared" si="2556"/>
        <v>250570</v>
      </c>
      <c r="M12555" s="2">
        <f t="shared" si="2557"/>
        <v>42680</v>
      </c>
      <c r="N12555" s="6">
        <f t="shared" si="2558"/>
        <v>0</v>
      </c>
      <c r="O12555" s="2">
        <f t="shared" si="2559"/>
        <v>-38622.264981867484</v>
      </c>
      <c r="P12555" s="2" t="str">
        <f t="shared" si="2560"/>
        <v/>
      </c>
    </row>
    <row r="12556" spans="1:16">
      <c r="A12556" s="6">
        <v>19</v>
      </c>
      <c r="B12556" s="6">
        <v>5</v>
      </c>
      <c r="C12556" s="6">
        <v>28</v>
      </c>
      <c r="D12556" s="6">
        <f t="shared" si="2548"/>
        <v>52</v>
      </c>
      <c r="E12556" s="5">
        <f t="shared" si="2549"/>
        <v>10458.204466678902</v>
      </c>
      <c r="F12556" s="5">
        <f t="shared" si="2550"/>
        <v>169.71123193359369</v>
      </c>
      <c r="G12556" s="5">
        <f t="shared" si="2551"/>
        <v>1784.1503025602246</v>
      </c>
      <c r="H12556" s="5">
        <f t="shared" si="2552"/>
        <v>12412.066001172721</v>
      </c>
      <c r="I12556" s="5">
        <f t="shared" si="2553"/>
        <v>720</v>
      </c>
      <c r="J12556" s="5">
        <f t="shared" si="2554"/>
        <v>11692.066001172721</v>
      </c>
      <c r="K12556" s="2">
        <f t="shared" si="2555"/>
        <v>227987.2569648042</v>
      </c>
      <c r="L12556" s="2">
        <f t="shared" si="2556"/>
        <v>253270</v>
      </c>
      <c r="M12556" s="2">
        <f t="shared" si="2557"/>
        <v>43560</v>
      </c>
      <c r="N12556" s="6">
        <f t="shared" si="2558"/>
        <v>0</v>
      </c>
      <c r="O12556" s="2">
        <f t="shared" si="2559"/>
        <v>-38277.256964804197</v>
      </c>
      <c r="P12556" s="2" t="str">
        <f t="shared" si="2560"/>
        <v/>
      </c>
    </row>
    <row r="12557" spans="1:16">
      <c r="A12557" s="6">
        <v>19</v>
      </c>
      <c r="B12557" s="6">
        <v>5</v>
      </c>
      <c r="C12557" s="6">
        <v>29</v>
      </c>
      <c r="D12557" s="6">
        <f t="shared" si="2548"/>
        <v>53</v>
      </c>
      <c r="E12557" s="5">
        <f t="shared" si="2549"/>
        <v>10458.204466678902</v>
      </c>
      <c r="F12557" s="5">
        <f t="shared" si="2550"/>
        <v>169.71123193359369</v>
      </c>
      <c r="G12557" s="5">
        <f t="shared" si="2551"/>
        <v>1870.9683306758782</v>
      </c>
      <c r="H12557" s="5">
        <f t="shared" si="2552"/>
        <v>12498.884029288374</v>
      </c>
      <c r="I12557" s="5">
        <f t="shared" si="2553"/>
        <v>720</v>
      </c>
      <c r="J12557" s="5">
        <f t="shared" si="2554"/>
        <v>11778.884029288374</v>
      </c>
      <c r="K12557" s="2">
        <f t="shared" si="2555"/>
        <v>229494.5143973676</v>
      </c>
      <c r="L12557" s="2">
        <f t="shared" si="2556"/>
        <v>255970</v>
      </c>
      <c r="M12557" s="2">
        <f t="shared" si="2557"/>
        <v>44440</v>
      </c>
      <c r="N12557" s="6">
        <f t="shared" si="2558"/>
        <v>0</v>
      </c>
      <c r="O12557" s="2">
        <f t="shared" si="2559"/>
        <v>-37964.514397367602</v>
      </c>
      <c r="P12557" s="2" t="str">
        <f t="shared" si="2560"/>
        <v/>
      </c>
    </row>
    <row r="12558" spans="1:16">
      <c r="A12558" s="6">
        <v>19</v>
      </c>
      <c r="B12558" s="6">
        <v>5</v>
      </c>
      <c r="C12558" s="6">
        <v>30</v>
      </c>
      <c r="D12558" s="6">
        <f t="shared" si="2548"/>
        <v>54</v>
      </c>
      <c r="E12558" s="5">
        <f t="shared" si="2549"/>
        <v>10458.204466678902</v>
      </c>
      <c r="F12558" s="5">
        <f t="shared" si="2550"/>
        <v>169.71123193359369</v>
      </c>
      <c r="G12558" s="5">
        <f t="shared" si="2551"/>
        <v>1959.6780360096488</v>
      </c>
      <c r="H12558" s="5">
        <f t="shared" si="2552"/>
        <v>12587.593734622145</v>
      </c>
      <c r="I12558" s="5">
        <f t="shared" si="2553"/>
        <v>720</v>
      </c>
      <c r="J12558" s="5">
        <f t="shared" si="2554"/>
        <v>11867.593734622145</v>
      </c>
      <c r="K12558" s="2">
        <f t="shared" si="2555"/>
        <v>231034.61344830113</v>
      </c>
      <c r="L12558" s="2">
        <f t="shared" si="2556"/>
        <v>258670</v>
      </c>
      <c r="M12558" s="2">
        <f t="shared" si="2557"/>
        <v>45320</v>
      </c>
      <c r="N12558" s="6">
        <f t="shared" si="2558"/>
        <v>0</v>
      </c>
      <c r="O12558" s="2">
        <f t="shared" si="2559"/>
        <v>-37684.613448301126</v>
      </c>
      <c r="P12558" s="2" t="str">
        <f t="shared" si="2560"/>
        <v/>
      </c>
    </row>
    <row r="12559" spans="1:16">
      <c r="A12559" s="6">
        <v>19</v>
      </c>
      <c r="B12559" s="6">
        <v>6</v>
      </c>
      <c r="C12559" s="6">
        <v>0</v>
      </c>
      <c r="D12559" s="6">
        <f t="shared" si="2548"/>
        <v>25</v>
      </c>
      <c r="E12559" s="5">
        <f t="shared" si="2549"/>
        <v>10458.204466678902</v>
      </c>
      <c r="F12559" s="5">
        <f t="shared" si="2550"/>
        <v>208.74481527832023</v>
      </c>
      <c r="G12559" s="5">
        <f t="shared" si="2551"/>
        <v>0</v>
      </c>
      <c r="H12559" s="5">
        <f t="shared" si="2552"/>
        <v>10666.949281957222</v>
      </c>
      <c r="I12559" s="5">
        <f t="shared" si="2553"/>
        <v>720</v>
      </c>
      <c r="J12559" s="5">
        <f t="shared" si="2554"/>
        <v>9946.9492819572224</v>
      </c>
      <c r="K12559" s="2">
        <f t="shared" si="2555"/>
        <v>197690.09170064621</v>
      </c>
      <c r="L12559" s="2">
        <f t="shared" si="2556"/>
        <v>179764</v>
      </c>
      <c r="M12559" s="2">
        <f t="shared" si="2557"/>
        <v>19360</v>
      </c>
      <c r="N12559" s="6">
        <f t="shared" si="2558"/>
        <v>0</v>
      </c>
      <c r="O12559" s="2">
        <f t="shared" si="2559"/>
        <v>-57286.091700646211</v>
      </c>
      <c r="P12559" s="2" t="str">
        <f t="shared" si="2560"/>
        <v/>
      </c>
    </row>
    <row r="12560" spans="1:16">
      <c r="A12560" s="6">
        <v>19</v>
      </c>
      <c r="B12560" s="6">
        <v>6</v>
      </c>
      <c r="C12560" s="6">
        <v>1</v>
      </c>
      <c r="D12560" s="6">
        <f t="shared" si="2548"/>
        <v>26</v>
      </c>
      <c r="E12560" s="5">
        <f t="shared" si="2549"/>
        <v>10458.204466678902</v>
      </c>
      <c r="F12560" s="5">
        <f t="shared" si="2550"/>
        <v>208.74481527832023</v>
      </c>
      <c r="G12560" s="5">
        <f t="shared" si="2551"/>
        <v>45.5625</v>
      </c>
      <c r="H12560" s="5">
        <f t="shared" si="2552"/>
        <v>10712.511781957222</v>
      </c>
      <c r="I12560" s="5">
        <f t="shared" si="2553"/>
        <v>720</v>
      </c>
      <c r="J12560" s="5">
        <f t="shared" si="2554"/>
        <v>9992.5117819572224</v>
      </c>
      <c r="K12560" s="2">
        <f t="shared" si="2555"/>
        <v>198481.10732564621</v>
      </c>
      <c r="L12560" s="2">
        <f t="shared" si="2556"/>
        <v>182464</v>
      </c>
      <c r="M12560" s="2">
        <f t="shared" si="2557"/>
        <v>20240</v>
      </c>
      <c r="N12560" s="6">
        <f t="shared" si="2558"/>
        <v>0</v>
      </c>
      <c r="O12560" s="2">
        <f t="shared" si="2559"/>
        <v>-56257.107325646211</v>
      </c>
      <c r="P12560" s="2" t="str">
        <f t="shared" si="2560"/>
        <v/>
      </c>
    </row>
    <row r="12561" spans="1:16">
      <c r="A12561" s="6">
        <v>19</v>
      </c>
      <c r="B12561" s="6">
        <v>6</v>
      </c>
      <c r="C12561" s="6">
        <v>2</v>
      </c>
      <c r="D12561" s="6">
        <f t="shared" si="2548"/>
        <v>27</v>
      </c>
      <c r="E12561" s="5">
        <f t="shared" si="2549"/>
        <v>10458.204466678902</v>
      </c>
      <c r="F12561" s="5">
        <f t="shared" si="2550"/>
        <v>208.74481527832023</v>
      </c>
      <c r="G12561" s="5">
        <f t="shared" si="2551"/>
        <v>92.264062499999994</v>
      </c>
      <c r="H12561" s="5">
        <f t="shared" si="2552"/>
        <v>10759.213344457223</v>
      </c>
      <c r="I12561" s="5">
        <f t="shared" si="2553"/>
        <v>720</v>
      </c>
      <c r="J12561" s="5">
        <f t="shared" si="2554"/>
        <v>10039.213344457223</v>
      </c>
      <c r="K12561" s="2">
        <f t="shared" si="2555"/>
        <v>199291.89834127121</v>
      </c>
      <c r="L12561" s="2">
        <f t="shared" si="2556"/>
        <v>185164</v>
      </c>
      <c r="M12561" s="2">
        <f t="shared" si="2557"/>
        <v>21120</v>
      </c>
      <c r="N12561" s="6">
        <f t="shared" si="2558"/>
        <v>0</v>
      </c>
      <c r="O12561" s="2">
        <f t="shared" si="2559"/>
        <v>-55247.898341271211</v>
      </c>
      <c r="P12561" s="2" t="str">
        <f t="shared" si="2560"/>
        <v/>
      </c>
    </row>
    <row r="12562" spans="1:16">
      <c r="A12562" s="6">
        <v>19</v>
      </c>
      <c r="B12562" s="6">
        <v>6</v>
      </c>
      <c r="C12562" s="6">
        <v>3</v>
      </c>
      <c r="D12562" s="6">
        <f t="shared" si="2548"/>
        <v>28</v>
      </c>
      <c r="E12562" s="5">
        <f t="shared" si="2549"/>
        <v>10458.204466678902</v>
      </c>
      <c r="F12562" s="5">
        <f t="shared" si="2550"/>
        <v>208.74481527832023</v>
      </c>
      <c r="G12562" s="5">
        <f t="shared" si="2551"/>
        <v>140.12604492187498</v>
      </c>
      <c r="H12562" s="5">
        <f t="shared" si="2552"/>
        <v>10807.075326879098</v>
      </c>
      <c r="I12562" s="5">
        <f t="shared" si="2553"/>
        <v>720</v>
      </c>
      <c r="J12562" s="5">
        <f t="shared" si="2554"/>
        <v>10087.075326879098</v>
      </c>
      <c r="K12562" s="2">
        <f t="shared" si="2555"/>
        <v>200122.83553609543</v>
      </c>
      <c r="L12562" s="2">
        <f t="shared" si="2556"/>
        <v>187864</v>
      </c>
      <c r="M12562" s="2">
        <f t="shared" si="2557"/>
        <v>22000</v>
      </c>
      <c r="N12562" s="6">
        <f t="shared" si="2558"/>
        <v>0</v>
      </c>
      <c r="O12562" s="2">
        <f t="shared" si="2559"/>
        <v>-54258.83553609543</v>
      </c>
      <c r="P12562" s="2" t="str">
        <f t="shared" si="2560"/>
        <v/>
      </c>
    </row>
    <row r="12563" spans="1:16">
      <c r="A12563" s="6">
        <v>19</v>
      </c>
      <c r="B12563" s="6">
        <v>6</v>
      </c>
      <c r="C12563" s="6">
        <v>4</v>
      </c>
      <c r="D12563" s="6">
        <f t="shared" si="2548"/>
        <v>29</v>
      </c>
      <c r="E12563" s="5">
        <f t="shared" si="2549"/>
        <v>10458.204466678902</v>
      </c>
      <c r="F12563" s="5">
        <f t="shared" si="2550"/>
        <v>208.74481527832023</v>
      </c>
      <c r="G12563" s="5">
        <f t="shared" si="2551"/>
        <v>189.17016064453125</v>
      </c>
      <c r="H12563" s="5">
        <f t="shared" si="2552"/>
        <v>10856.119442601754</v>
      </c>
      <c r="I12563" s="5">
        <f t="shared" si="2553"/>
        <v>720</v>
      </c>
      <c r="J12563" s="5">
        <f t="shared" si="2554"/>
        <v>10136.119442601754</v>
      </c>
      <c r="K12563" s="2">
        <f t="shared" si="2555"/>
        <v>200974.29587850266</v>
      </c>
      <c r="L12563" s="2">
        <f t="shared" si="2556"/>
        <v>190564</v>
      </c>
      <c r="M12563" s="2">
        <f t="shared" si="2557"/>
        <v>22880</v>
      </c>
      <c r="N12563" s="6">
        <f t="shared" si="2558"/>
        <v>0</v>
      </c>
      <c r="O12563" s="2">
        <f t="shared" si="2559"/>
        <v>-53290.295878502657</v>
      </c>
      <c r="P12563" s="2" t="str">
        <f t="shared" si="2560"/>
        <v/>
      </c>
    </row>
    <row r="12564" spans="1:16">
      <c r="A12564" s="6">
        <v>19</v>
      </c>
      <c r="B12564" s="6">
        <v>6</v>
      </c>
      <c r="C12564" s="6">
        <v>5</v>
      </c>
      <c r="D12564" s="6">
        <f t="shared" si="2548"/>
        <v>30</v>
      </c>
      <c r="E12564" s="5">
        <f t="shared" si="2549"/>
        <v>10458.204466678902</v>
      </c>
      <c r="F12564" s="5">
        <f t="shared" si="2550"/>
        <v>208.74481527832023</v>
      </c>
      <c r="G12564" s="5">
        <f t="shared" si="2551"/>
        <v>239.41848456573481</v>
      </c>
      <c r="H12564" s="5">
        <f t="shared" si="2552"/>
        <v>10906.367766522957</v>
      </c>
      <c r="I12564" s="5">
        <f t="shared" si="2553"/>
        <v>720</v>
      </c>
      <c r="J12564" s="5">
        <f t="shared" si="2554"/>
        <v>10186.367766522957</v>
      </c>
      <c r="K12564" s="2">
        <f t="shared" si="2555"/>
        <v>201846.66261324577</v>
      </c>
      <c r="L12564" s="2">
        <f t="shared" si="2556"/>
        <v>193264</v>
      </c>
      <c r="M12564" s="2">
        <f t="shared" si="2557"/>
        <v>23760</v>
      </c>
      <c r="N12564" s="6">
        <f t="shared" si="2558"/>
        <v>0</v>
      </c>
      <c r="O12564" s="2">
        <f t="shared" si="2559"/>
        <v>-52342.662613245775</v>
      </c>
      <c r="P12564" s="2" t="str">
        <f t="shared" si="2560"/>
        <v/>
      </c>
    </row>
    <row r="12565" spans="1:16">
      <c r="A12565" s="6">
        <v>19</v>
      </c>
      <c r="B12565" s="6">
        <v>6</v>
      </c>
      <c r="C12565" s="6">
        <v>6</v>
      </c>
      <c r="D12565" s="6">
        <f t="shared" si="2548"/>
        <v>31</v>
      </c>
      <c r="E12565" s="5">
        <f t="shared" si="2549"/>
        <v>10458.204466678902</v>
      </c>
      <c r="F12565" s="5">
        <f t="shared" si="2550"/>
        <v>208.74481527832023</v>
      </c>
      <c r="G12565" s="5">
        <f t="shared" si="2551"/>
        <v>290.89345874736784</v>
      </c>
      <c r="H12565" s="5">
        <f t="shared" si="2552"/>
        <v>10957.842740704591</v>
      </c>
      <c r="I12565" s="5">
        <f t="shared" si="2553"/>
        <v>720</v>
      </c>
      <c r="J12565" s="5">
        <f t="shared" si="2554"/>
        <v>10237.842740704591</v>
      </c>
      <c r="K12565" s="2">
        <f t="shared" si="2555"/>
        <v>202740.3253594547</v>
      </c>
      <c r="L12565" s="2">
        <f t="shared" si="2556"/>
        <v>195964</v>
      </c>
      <c r="M12565" s="2">
        <f t="shared" si="2557"/>
        <v>24640</v>
      </c>
      <c r="N12565" s="6">
        <f t="shared" si="2558"/>
        <v>0</v>
      </c>
      <c r="O12565" s="2">
        <f t="shared" si="2559"/>
        <v>-51416.325359454699</v>
      </c>
      <c r="P12565" s="2" t="str">
        <f t="shared" si="2560"/>
        <v/>
      </c>
    </row>
    <row r="12566" spans="1:16">
      <c r="A12566" s="6">
        <v>19</v>
      </c>
      <c r="B12566" s="6">
        <v>6</v>
      </c>
      <c r="C12566" s="6">
        <v>7</v>
      </c>
      <c r="D12566" s="6">
        <f t="shared" si="2548"/>
        <v>32</v>
      </c>
      <c r="E12566" s="5">
        <f t="shared" si="2549"/>
        <v>10458.204466678902</v>
      </c>
      <c r="F12566" s="5">
        <f t="shared" si="2550"/>
        <v>208.74481527832023</v>
      </c>
      <c r="G12566" s="5">
        <f t="shared" si="2551"/>
        <v>343.61789814532818</v>
      </c>
      <c r="H12566" s="5">
        <f t="shared" si="2552"/>
        <v>11010.567180102551</v>
      </c>
      <c r="I12566" s="5">
        <f t="shared" si="2553"/>
        <v>720</v>
      </c>
      <c r="J12566" s="5">
        <f t="shared" si="2554"/>
        <v>10290.567180102551</v>
      </c>
      <c r="K12566" s="2">
        <f t="shared" si="2555"/>
        <v>203655.68021011373</v>
      </c>
      <c r="L12566" s="2">
        <f t="shared" si="2556"/>
        <v>198664</v>
      </c>
      <c r="M12566" s="2">
        <f t="shared" si="2557"/>
        <v>25520</v>
      </c>
      <c r="N12566" s="6">
        <f t="shared" si="2558"/>
        <v>0</v>
      </c>
      <c r="O12566" s="2">
        <f t="shared" si="2559"/>
        <v>-50511.680210113729</v>
      </c>
      <c r="P12566" s="2" t="str">
        <f t="shared" si="2560"/>
        <v/>
      </c>
    </row>
    <row r="12567" spans="1:16">
      <c r="A12567" s="6">
        <v>19</v>
      </c>
      <c r="B12567" s="6">
        <v>6</v>
      </c>
      <c r="C12567" s="6">
        <v>8</v>
      </c>
      <c r="D12567" s="6">
        <f t="shared" si="2548"/>
        <v>33</v>
      </c>
      <c r="E12567" s="5">
        <f t="shared" si="2549"/>
        <v>10458.204466678902</v>
      </c>
      <c r="F12567" s="5">
        <f t="shared" si="2550"/>
        <v>208.74481527832023</v>
      </c>
      <c r="G12567" s="5">
        <f t="shared" si="2551"/>
        <v>397.61499642530839</v>
      </c>
      <c r="H12567" s="5">
        <f t="shared" si="2552"/>
        <v>11064.564278382531</v>
      </c>
      <c r="I12567" s="5">
        <f t="shared" si="2553"/>
        <v>720</v>
      </c>
      <c r="J12567" s="5">
        <f t="shared" si="2554"/>
        <v>10344.564278382531</v>
      </c>
      <c r="K12567" s="2">
        <f t="shared" si="2555"/>
        <v>204593.12983303005</v>
      </c>
      <c r="L12567" s="2">
        <f t="shared" si="2556"/>
        <v>201364</v>
      </c>
      <c r="M12567" s="2">
        <f t="shared" si="2557"/>
        <v>26400</v>
      </c>
      <c r="N12567" s="6">
        <f t="shared" si="2558"/>
        <v>0</v>
      </c>
      <c r="O12567" s="2">
        <f t="shared" si="2559"/>
        <v>-49629.129833030049</v>
      </c>
      <c r="P12567" s="2" t="str">
        <f t="shared" si="2560"/>
        <v/>
      </c>
    </row>
    <row r="12568" spans="1:16">
      <c r="A12568" s="6">
        <v>19</v>
      </c>
      <c r="B12568" s="6">
        <v>6</v>
      </c>
      <c r="C12568" s="6">
        <v>9</v>
      </c>
      <c r="D12568" s="6">
        <f t="shared" si="2548"/>
        <v>34</v>
      </c>
      <c r="E12568" s="5">
        <f t="shared" si="2549"/>
        <v>10458.204466678902</v>
      </c>
      <c r="F12568" s="5">
        <f t="shared" si="2550"/>
        <v>208.74481527832023</v>
      </c>
      <c r="G12568" s="5">
        <f t="shared" si="2551"/>
        <v>452.90833186570285</v>
      </c>
      <c r="H12568" s="5">
        <f t="shared" si="2552"/>
        <v>11119.857613822925</v>
      </c>
      <c r="I12568" s="5">
        <f t="shared" si="2553"/>
        <v>720</v>
      </c>
      <c r="J12568" s="5">
        <f t="shared" si="2554"/>
        <v>10399.857613822925</v>
      </c>
      <c r="K12568" s="2">
        <f t="shared" si="2555"/>
        <v>205553.08357331468</v>
      </c>
      <c r="L12568" s="2">
        <f t="shared" si="2556"/>
        <v>204064</v>
      </c>
      <c r="M12568" s="2">
        <f t="shared" si="2557"/>
        <v>27280</v>
      </c>
      <c r="N12568" s="6">
        <f t="shared" si="2558"/>
        <v>0</v>
      </c>
      <c r="O12568" s="2">
        <f t="shared" si="2559"/>
        <v>-48769.083573314681</v>
      </c>
      <c r="P12568" s="2" t="str">
        <f t="shared" si="2560"/>
        <v/>
      </c>
    </row>
    <row r="12569" spans="1:16">
      <c r="A12569" s="6">
        <v>19</v>
      </c>
      <c r="B12569" s="6">
        <v>6</v>
      </c>
      <c r="C12569" s="6">
        <v>10</v>
      </c>
      <c r="D12569" s="6">
        <f t="shared" si="2548"/>
        <v>35</v>
      </c>
      <c r="E12569" s="5">
        <f t="shared" si="2549"/>
        <v>10458.204466678902</v>
      </c>
      <c r="F12569" s="5">
        <f t="shared" si="2550"/>
        <v>208.74481527832023</v>
      </c>
      <c r="G12569" s="5">
        <f t="shared" si="2551"/>
        <v>509.52187334891573</v>
      </c>
      <c r="H12569" s="5">
        <f t="shared" si="2552"/>
        <v>11176.471155306139</v>
      </c>
      <c r="I12569" s="5">
        <f t="shared" si="2553"/>
        <v>720</v>
      </c>
      <c r="J12569" s="5">
        <f t="shared" si="2554"/>
        <v>10456.471155306139</v>
      </c>
      <c r="K12569" s="2">
        <f t="shared" si="2555"/>
        <v>206535.95755739824</v>
      </c>
      <c r="L12569" s="2">
        <f t="shared" si="2556"/>
        <v>206764</v>
      </c>
      <c r="M12569" s="2">
        <f t="shared" si="2557"/>
        <v>28160</v>
      </c>
      <c r="N12569" s="6">
        <f t="shared" si="2558"/>
        <v>0</v>
      </c>
      <c r="O12569" s="2">
        <f t="shared" si="2559"/>
        <v>-47931.957557398244</v>
      </c>
      <c r="P12569" s="2" t="str">
        <f t="shared" si="2560"/>
        <v/>
      </c>
    </row>
    <row r="12570" spans="1:16">
      <c r="A12570" s="6">
        <v>19</v>
      </c>
      <c r="B12570" s="6">
        <v>6</v>
      </c>
      <c r="C12570" s="6">
        <v>11</v>
      </c>
      <c r="D12570" s="6">
        <f t="shared" si="2548"/>
        <v>36</v>
      </c>
      <c r="E12570" s="5">
        <f t="shared" si="2549"/>
        <v>10458.204466678902</v>
      </c>
      <c r="F12570" s="5">
        <f t="shared" si="2550"/>
        <v>208.74481527832023</v>
      </c>
      <c r="G12570" s="5">
        <f t="shared" si="2551"/>
        <v>567.47998644235474</v>
      </c>
      <c r="H12570" s="5">
        <f t="shared" si="2552"/>
        <v>11234.429268399577</v>
      </c>
      <c r="I12570" s="5">
        <f t="shared" si="2553"/>
        <v>720</v>
      </c>
      <c r="J12570" s="5">
        <f t="shared" si="2554"/>
        <v>10514.429268399577</v>
      </c>
      <c r="K12570" s="2">
        <f t="shared" si="2555"/>
        <v>207542.17479860378</v>
      </c>
      <c r="L12570" s="2">
        <f t="shared" si="2556"/>
        <v>209464</v>
      </c>
      <c r="M12570" s="2">
        <f t="shared" si="2557"/>
        <v>29040</v>
      </c>
      <c r="N12570" s="6">
        <f t="shared" si="2558"/>
        <v>0</v>
      </c>
      <c r="O12570" s="2">
        <f t="shared" si="2559"/>
        <v>-47118.174798603781</v>
      </c>
      <c r="P12570" s="2" t="str">
        <f t="shared" si="2560"/>
        <v/>
      </c>
    </row>
    <row r="12571" spans="1:16">
      <c r="A12571" s="6">
        <v>19</v>
      </c>
      <c r="B12571" s="6">
        <v>6</v>
      </c>
      <c r="C12571" s="6">
        <v>12</v>
      </c>
      <c r="D12571" s="6">
        <f t="shared" si="2548"/>
        <v>37</v>
      </c>
      <c r="E12571" s="5">
        <f t="shared" si="2549"/>
        <v>10458.204466678902</v>
      </c>
      <c r="F12571" s="5">
        <f t="shared" si="2550"/>
        <v>208.74481527832023</v>
      </c>
      <c r="G12571" s="5">
        <f t="shared" si="2551"/>
        <v>626.80743957041921</v>
      </c>
      <c r="H12571" s="5">
        <f t="shared" si="2552"/>
        <v>11293.756721527641</v>
      </c>
      <c r="I12571" s="5">
        <f t="shared" si="2553"/>
        <v>720</v>
      </c>
      <c r="J12571" s="5">
        <f t="shared" si="2554"/>
        <v>10573.756721527641</v>
      </c>
      <c r="K12571" s="2">
        <f t="shared" si="2555"/>
        <v>208572.16530429933</v>
      </c>
      <c r="L12571" s="2">
        <f t="shared" si="2556"/>
        <v>212164</v>
      </c>
      <c r="M12571" s="2">
        <f t="shared" si="2557"/>
        <v>29920</v>
      </c>
      <c r="N12571" s="6">
        <f t="shared" si="2558"/>
        <v>0</v>
      </c>
      <c r="O12571" s="2">
        <f t="shared" si="2559"/>
        <v>-46328.165304299328</v>
      </c>
      <c r="P12571" s="2" t="str">
        <f t="shared" si="2560"/>
        <v/>
      </c>
    </row>
    <row r="12572" spans="1:16">
      <c r="A12572" s="6">
        <v>19</v>
      </c>
      <c r="B12572" s="6">
        <v>6</v>
      </c>
      <c r="C12572" s="6">
        <v>13</v>
      </c>
      <c r="D12572" s="6">
        <f t="shared" si="2548"/>
        <v>38</v>
      </c>
      <c r="E12572" s="5">
        <f t="shared" si="2549"/>
        <v>10458.204466678902</v>
      </c>
      <c r="F12572" s="5">
        <f t="shared" si="2550"/>
        <v>208.74481527832023</v>
      </c>
      <c r="G12572" s="5">
        <f t="shared" si="2551"/>
        <v>687.52941027880343</v>
      </c>
      <c r="H12572" s="5">
        <f t="shared" si="2552"/>
        <v>11354.478692236025</v>
      </c>
      <c r="I12572" s="5">
        <f t="shared" si="2553"/>
        <v>720</v>
      </c>
      <c r="J12572" s="5">
        <f t="shared" si="2554"/>
        <v>10634.478692236025</v>
      </c>
      <c r="K12572" s="2">
        <f t="shared" si="2555"/>
        <v>209626.36618465322</v>
      </c>
      <c r="L12572" s="2">
        <f t="shared" si="2556"/>
        <v>214864</v>
      </c>
      <c r="M12572" s="2">
        <f t="shared" si="2557"/>
        <v>30800</v>
      </c>
      <c r="N12572" s="6">
        <f t="shared" si="2558"/>
        <v>0</v>
      </c>
      <c r="O12572" s="2">
        <f t="shared" si="2559"/>
        <v>-45562.36618465322</v>
      </c>
      <c r="P12572" s="2" t="str">
        <f t="shared" si="2560"/>
        <v/>
      </c>
    </row>
    <row r="12573" spans="1:16">
      <c r="A12573" s="6">
        <v>19</v>
      </c>
      <c r="B12573" s="6">
        <v>6</v>
      </c>
      <c r="C12573" s="6">
        <v>14</v>
      </c>
      <c r="D12573" s="6">
        <f t="shared" si="2548"/>
        <v>39</v>
      </c>
      <c r="E12573" s="5">
        <f t="shared" si="2549"/>
        <v>10458.204466678902</v>
      </c>
      <c r="F12573" s="5">
        <f t="shared" si="2550"/>
        <v>208.74481527832023</v>
      </c>
      <c r="G12573" s="5">
        <f t="shared" si="2551"/>
        <v>749.67149159246469</v>
      </c>
      <c r="H12573" s="5">
        <f t="shared" si="2552"/>
        <v>11416.620773549686</v>
      </c>
      <c r="I12573" s="5">
        <f t="shared" si="2553"/>
        <v>720</v>
      </c>
      <c r="J12573" s="5">
        <f t="shared" si="2554"/>
        <v>10696.620773549686</v>
      </c>
      <c r="K12573" s="2">
        <f t="shared" si="2555"/>
        <v>210705.22176301538</v>
      </c>
      <c r="L12573" s="2">
        <f t="shared" si="2556"/>
        <v>217564</v>
      </c>
      <c r="M12573" s="2">
        <f t="shared" si="2557"/>
        <v>31680</v>
      </c>
      <c r="N12573" s="6">
        <f t="shared" si="2558"/>
        <v>0</v>
      </c>
      <c r="O12573" s="2">
        <f t="shared" si="2559"/>
        <v>-44821.221763015375</v>
      </c>
      <c r="P12573" s="2" t="str">
        <f t="shared" si="2560"/>
        <v/>
      </c>
    </row>
    <row r="12574" spans="1:16">
      <c r="A12574" s="6">
        <v>19</v>
      </c>
      <c r="B12574" s="6">
        <v>6</v>
      </c>
      <c r="C12574" s="6">
        <v>15</v>
      </c>
      <c r="D12574" s="6">
        <f t="shared" si="2548"/>
        <v>40</v>
      </c>
      <c r="E12574" s="5">
        <f t="shared" si="2549"/>
        <v>10458.204466678902</v>
      </c>
      <c r="F12574" s="5">
        <f t="shared" si="2550"/>
        <v>208.74481527832023</v>
      </c>
      <c r="G12574" s="5">
        <f t="shared" si="2551"/>
        <v>813.25969846861108</v>
      </c>
      <c r="H12574" s="5">
        <f t="shared" si="2552"/>
        <v>11480.208980425834</v>
      </c>
      <c r="I12574" s="5">
        <f t="shared" si="2553"/>
        <v>720</v>
      </c>
      <c r="J12574" s="5">
        <f t="shared" si="2554"/>
        <v>10760.208980425834</v>
      </c>
      <c r="K12574" s="2">
        <f t="shared" si="2555"/>
        <v>211809.18368794851</v>
      </c>
      <c r="L12574" s="2">
        <f t="shared" si="2556"/>
        <v>220264</v>
      </c>
      <c r="M12574" s="2">
        <f t="shared" si="2557"/>
        <v>32560</v>
      </c>
      <c r="N12574" s="6">
        <f t="shared" si="2558"/>
        <v>0</v>
      </c>
      <c r="O12574" s="2">
        <f t="shared" si="2559"/>
        <v>-44105.183687948505</v>
      </c>
      <c r="P12574" s="2" t="str">
        <f t="shared" si="2560"/>
        <v/>
      </c>
    </row>
    <row r="12575" spans="1:16">
      <c r="A12575" s="6">
        <v>19</v>
      </c>
      <c r="B12575" s="6">
        <v>6</v>
      </c>
      <c r="C12575" s="6">
        <v>16</v>
      </c>
      <c r="D12575" s="6">
        <f t="shared" si="2548"/>
        <v>41</v>
      </c>
      <c r="E12575" s="5">
        <f t="shared" si="2549"/>
        <v>10458.204466678902</v>
      </c>
      <c r="F12575" s="5">
        <f t="shared" si="2550"/>
        <v>208.74481527832023</v>
      </c>
      <c r="G12575" s="5">
        <f t="shared" si="2551"/>
        <v>878.32047434610013</v>
      </c>
      <c r="H12575" s="5">
        <f t="shared" si="2552"/>
        <v>11545.269756303322</v>
      </c>
      <c r="I12575" s="5">
        <f t="shared" si="2553"/>
        <v>720</v>
      </c>
      <c r="J12575" s="5">
        <f t="shared" si="2554"/>
        <v>10825.269756303322</v>
      </c>
      <c r="K12575" s="2">
        <f t="shared" si="2555"/>
        <v>212938.71104693267</v>
      </c>
      <c r="L12575" s="2">
        <f t="shared" si="2556"/>
        <v>222964</v>
      </c>
      <c r="M12575" s="2">
        <f t="shared" si="2557"/>
        <v>33440</v>
      </c>
      <c r="N12575" s="6">
        <f t="shared" si="2558"/>
        <v>0</v>
      </c>
      <c r="O12575" s="2">
        <f t="shared" si="2559"/>
        <v>-43414.711046932673</v>
      </c>
      <c r="P12575" s="2" t="str">
        <f t="shared" si="2560"/>
        <v/>
      </c>
    </row>
    <row r="12576" spans="1:16">
      <c r="A12576" s="6">
        <v>19</v>
      </c>
      <c r="B12576" s="6">
        <v>6</v>
      </c>
      <c r="C12576" s="6">
        <v>17</v>
      </c>
      <c r="D12576" s="6">
        <f t="shared" si="2548"/>
        <v>42</v>
      </c>
      <c r="E12576" s="5">
        <f t="shared" si="2549"/>
        <v>10458.204466678902</v>
      </c>
      <c r="F12576" s="5">
        <f t="shared" si="2550"/>
        <v>208.74481527832023</v>
      </c>
      <c r="G12576" s="5">
        <f t="shared" si="2551"/>
        <v>944.88069779264049</v>
      </c>
      <c r="H12576" s="5">
        <f t="shared" si="2552"/>
        <v>11611.829979749862</v>
      </c>
      <c r="I12576" s="5">
        <f t="shared" si="2553"/>
        <v>720</v>
      </c>
      <c r="J12576" s="5">
        <f t="shared" si="2554"/>
        <v>10891.829979749862</v>
      </c>
      <c r="K12576" s="2">
        <f t="shared" si="2555"/>
        <v>214094.27048176844</v>
      </c>
      <c r="L12576" s="2">
        <f t="shared" si="2556"/>
        <v>225664</v>
      </c>
      <c r="M12576" s="2">
        <f t="shared" si="2557"/>
        <v>34320</v>
      </c>
      <c r="N12576" s="6">
        <f t="shared" si="2558"/>
        <v>0</v>
      </c>
      <c r="O12576" s="2">
        <f t="shared" si="2559"/>
        <v>-42750.270481768443</v>
      </c>
      <c r="P12576" s="2" t="str">
        <f t="shared" si="2560"/>
        <v/>
      </c>
    </row>
    <row r="12577" spans="1:16">
      <c r="A12577" s="6">
        <v>19</v>
      </c>
      <c r="B12577" s="6">
        <v>6</v>
      </c>
      <c r="C12577" s="6">
        <v>18</v>
      </c>
      <c r="D12577" s="6">
        <f t="shared" si="2548"/>
        <v>43</v>
      </c>
      <c r="E12577" s="5">
        <f t="shared" si="2549"/>
        <v>10458.204466678902</v>
      </c>
      <c r="F12577" s="5">
        <f t="shared" si="2550"/>
        <v>208.74481527832023</v>
      </c>
      <c r="G12577" s="5">
        <f t="shared" si="2551"/>
        <v>1012.9676892512279</v>
      </c>
      <c r="H12577" s="5">
        <f t="shared" si="2552"/>
        <v>11679.916971208449</v>
      </c>
      <c r="I12577" s="5">
        <f t="shared" si="2553"/>
        <v>720</v>
      </c>
      <c r="J12577" s="5">
        <f t="shared" si="2554"/>
        <v>10959.916971208449</v>
      </c>
      <c r="K12577" s="2">
        <f t="shared" si="2555"/>
        <v>215276.33630570225</v>
      </c>
      <c r="L12577" s="2">
        <f t="shared" si="2556"/>
        <v>228364</v>
      </c>
      <c r="M12577" s="2">
        <f t="shared" si="2557"/>
        <v>35200</v>
      </c>
      <c r="N12577" s="6">
        <f t="shared" si="2558"/>
        <v>0</v>
      </c>
      <c r="O12577" s="2">
        <f t="shared" si="2559"/>
        <v>-42112.336305702251</v>
      </c>
      <c r="P12577" s="2" t="str">
        <f t="shared" si="2560"/>
        <v/>
      </c>
    </row>
    <row r="12578" spans="1:16">
      <c r="A12578" s="6">
        <v>19</v>
      </c>
      <c r="B12578" s="6">
        <v>6</v>
      </c>
      <c r="C12578" s="6">
        <v>19</v>
      </c>
      <c r="D12578" s="6">
        <f t="shared" si="2548"/>
        <v>44</v>
      </c>
      <c r="E12578" s="5">
        <f t="shared" si="2549"/>
        <v>10458.204466678902</v>
      </c>
      <c r="F12578" s="5">
        <f t="shared" si="2550"/>
        <v>208.74481527832023</v>
      </c>
      <c r="G12578" s="5">
        <f t="shared" si="2551"/>
        <v>1082.6092178872495</v>
      </c>
      <c r="H12578" s="5">
        <f t="shared" si="2552"/>
        <v>11749.558499844472</v>
      </c>
      <c r="I12578" s="5">
        <f t="shared" si="2553"/>
        <v>720</v>
      </c>
      <c r="J12578" s="5">
        <f t="shared" si="2554"/>
        <v>11029.558499844472</v>
      </c>
      <c r="K12578" s="2">
        <f t="shared" si="2555"/>
        <v>216485.39062229986</v>
      </c>
      <c r="L12578" s="2">
        <f t="shared" si="2556"/>
        <v>231064</v>
      </c>
      <c r="M12578" s="2">
        <f t="shared" si="2557"/>
        <v>36080</v>
      </c>
      <c r="N12578" s="6">
        <f t="shared" si="2558"/>
        <v>0</v>
      </c>
      <c r="O12578" s="2">
        <f t="shared" si="2559"/>
        <v>-41501.390622299863</v>
      </c>
      <c r="P12578" s="2" t="str">
        <f t="shared" si="2560"/>
        <v/>
      </c>
    </row>
    <row r="12579" spans="1:16">
      <c r="A12579" s="6">
        <v>19</v>
      </c>
      <c r="B12579" s="6">
        <v>6</v>
      </c>
      <c r="C12579" s="6">
        <v>20</v>
      </c>
      <c r="D12579" s="6">
        <f t="shared" si="2548"/>
        <v>45</v>
      </c>
      <c r="E12579" s="5">
        <f t="shared" si="2549"/>
        <v>10458.204466678902</v>
      </c>
      <c r="F12579" s="5">
        <f t="shared" si="2550"/>
        <v>208.74481527832023</v>
      </c>
      <c r="G12579" s="5">
        <f t="shared" si="2551"/>
        <v>1153.8335085377266</v>
      </c>
      <c r="H12579" s="5">
        <f t="shared" si="2552"/>
        <v>11820.782790494948</v>
      </c>
      <c r="I12579" s="5">
        <f t="shared" si="2553"/>
        <v>720</v>
      </c>
      <c r="J12579" s="5">
        <f t="shared" si="2554"/>
        <v>11100.782790494948</v>
      </c>
      <c r="K12579" s="2">
        <f t="shared" si="2555"/>
        <v>217721.92344609284</v>
      </c>
      <c r="L12579" s="2">
        <f t="shared" si="2556"/>
        <v>233764</v>
      </c>
      <c r="M12579" s="2">
        <f t="shared" si="2557"/>
        <v>36960</v>
      </c>
      <c r="N12579" s="6">
        <f t="shared" si="2558"/>
        <v>0</v>
      </c>
      <c r="O12579" s="2">
        <f t="shared" si="2559"/>
        <v>-40917.923446092842</v>
      </c>
      <c r="P12579" s="2" t="str">
        <f t="shared" si="2560"/>
        <v/>
      </c>
    </row>
    <row r="12580" spans="1:16">
      <c r="A12580" s="6">
        <v>19</v>
      </c>
      <c r="B12580" s="6">
        <v>6</v>
      </c>
      <c r="C12580" s="6">
        <v>21</v>
      </c>
      <c r="D12580" s="6">
        <f t="shared" si="2548"/>
        <v>46</v>
      </c>
      <c r="E12580" s="5">
        <f t="shared" si="2549"/>
        <v>10458.204466678902</v>
      </c>
      <c r="F12580" s="5">
        <f t="shared" si="2550"/>
        <v>208.74481527832023</v>
      </c>
      <c r="G12580" s="5">
        <f t="shared" si="2551"/>
        <v>1226.6692487641703</v>
      </c>
      <c r="H12580" s="5">
        <f t="shared" si="2552"/>
        <v>11893.618530721393</v>
      </c>
      <c r="I12580" s="5">
        <f t="shared" si="2553"/>
        <v>720</v>
      </c>
      <c r="J12580" s="5">
        <f t="shared" si="2554"/>
        <v>11173.618530721393</v>
      </c>
      <c r="K12580" s="2">
        <f t="shared" si="2555"/>
        <v>218986.43282502418</v>
      </c>
      <c r="L12580" s="2">
        <f t="shared" si="2556"/>
        <v>236464</v>
      </c>
      <c r="M12580" s="2">
        <f t="shared" si="2557"/>
        <v>37840</v>
      </c>
      <c r="N12580" s="6">
        <f t="shared" si="2558"/>
        <v>0</v>
      </c>
      <c r="O12580" s="2">
        <f t="shared" si="2559"/>
        <v>-40362.432825024182</v>
      </c>
      <c r="P12580" s="2" t="str">
        <f t="shared" si="2560"/>
        <v/>
      </c>
    </row>
    <row r="12581" spans="1:16">
      <c r="A12581" s="6">
        <v>19</v>
      </c>
      <c r="B12581" s="6">
        <v>6</v>
      </c>
      <c r="C12581" s="6">
        <v>22</v>
      </c>
      <c r="D12581" s="6">
        <f t="shared" si="2548"/>
        <v>47</v>
      </c>
      <c r="E12581" s="5">
        <f t="shared" si="2549"/>
        <v>10458.204466678902</v>
      </c>
      <c r="F12581" s="5">
        <f t="shared" si="2550"/>
        <v>208.74481527832023</v>
      </c>
      <c r="G12581" s="5">
        <f t="shared" si="2551"/>
        <v>1301.1455960105666</v>
      </c>
      <c r="H12581" s="5">
        <f t="shared" si="2552"/>
        <v>11968.094877967789</v>
      </c>
      <c r="I12581" s="5">
        <f t="shared" si="2553"/>
        <v>720</v>
      </c>
      <c r="J12581" s="5">
        <f t="shared" si="2554"/>
        <v>11248.094877967789</v>
      </c>
      <c r="K12581" s="2">
        <f t="shared" si="2555"/>
        <v>220279.42496471855</v>
      </c>
      <c r="L12581" s="2">
        <f t="shared" si="2556"/>
        <v>239164</v>
      </c>
      <c r="M12581" s="2">
        <f t="shared" si="2557"/>
        <v>38720</v>
      </c>
      <c r="N12581" s="6">
        <f t="shared" si="2558"/>
        <v>0</v>
      </c>
      <c r="O12581" s="2">
        <f t="shared" si="2559"/>
        <v>-39835.42496471855</v>
      </c>
      <c r="P12581" s="2" t="str">
        <f t="shared" si="2560"/>
        <v/>
      </c>
    </row>
    <row r="12582" spans="1:16">
      <c r="A12582" s="6">
        <v>19</v>
      </c>
      <c r="B12582" s="6">
        <v>6</v>
      </c>
      <c r="C12582" s="6">
        <v>23</v>
      </c>
      <c r="D12582" s="6">
        <f t="shared" si="2548"/>
        <v>48</v>
      </c>
      <c r="E12582" s="5">
        <f t="shared" si="2549"/>
        <v>10458.204466678902</v>
      </c>
      <c r="F12582" s="5">
        <f t="shared" si="2550"/>
        <v>208.74481527832023</v>
      </c>
      <c r="G12582" s="5">
        <f t="shared" si="2551"/>
        <v>1377.292184868003</v>
      </c>
      <c r="H12582" s="5">
        <f t="shared" si="2552"/>
        <v>12044.241466825226</v>
      </c>
      <c r="I12582" s="5">
        <f t="shared" si="2553"/>
        <v>720</v>
      </c>
      <c r="J12582" s="5">
        <f t="shared" si="2554"/>
        <v>11324.241466825226</v>
      </c>
      <c r="K12582" s="2">
        <f t="shared" si="2555"/>
        <v>221601.41435460461</v>
      </c>
      <c r="L12582" s="2">
        <f t="shared" si="2556"/>
        <v>241864</v>
      </c>
      <c r="M12582" s="2">
        <f t="shared" si="2557"/>
        <v>39600</v>
      </c>
      <c r="N12582" s="6">
        <f t="shared" si="2558"/>
        <v>0</v>
      </c>
      <c r="O12582" s="2">
        <f t="shared" si="2559"/>
        <v>-39337.414354604611</v>
      </c>
      <c r="P12582" s="2" t="str">
        <f t="shared" si="2560"/>
        <v/>
      </c>
    </row>
    <row r="12583" spans="1:16">
      <c r="A12583" s="6">
        <v>19</v>
      </c>
      <c r="B12583" s="6">
        <v>6</v>
      </c>
      <c r="C12583" s="6">
        <v>24</v>
      </c>
      <c r="D12583" s="6">
        <f t="shared" si="2548"/>
        <v>49</v>
      </c>
      <c r="E12583" s="5">
        <f t="shared" si="2549"/>
        <v>10458.204466678902</v>
      </c>
      <c r="F12583" s="5">
        <f t="shared" si="2550"/>
        <v>208.74481527832023</v>
      </c>
      <c r="G12583" s="5">
        <f t="shared" si="2551"/>
        <v>1455.1391344474989</v>
      </c>
      <c r="H12583" s="5">
        <f t="shared" si="2552"/>
        <v>12122.088416404722</v>
      </c>
      <c r="I12583" s="5">
        <f t="shared" si="2553"/>
        <v>720</v>
      </c>
      <c r="J12583" s="5">
        <f t="shared" si="2554"/>
        <v>11402.088416404722</v>
      </c>
      <c r="K12583" s="2">
        <f t="shared" si="2555"/>
        <v>222952.9238959153</v>
      </c>
      <c r="L12583" s="2">
        <f t="shared" si="2556"/>
        <v>244564</v>
      </c>
      <c r="M12583" s="2">
        <f t="shared" si="2557"/>
        <v>40480</v>
      </c>
      <c r="N12583" s="6">
        <f t="shared" si="2558"/>
        <v>0</v>
      </c>
      <c r="O12583" s="2">
        <f t="shared" si="2559"/>
        <v>-38868.923895915301</v>
      </c>
      <c r="P12583" s="2" t="str">
        <f t="shared" si="2560"/>
        <v/>
      </c>
    </row>
    <row r="12584" spans="1:16">
      <c r="A12584" s="6">
        <v>19</v>
      </c>
      <c r="B12584" s="6">
        <v>6</v>
      </c>
      <c r="C12584" s="6">
        <v>25</v>
      </c>
      <c r="D12584" s="6">
        <f t="shared" si="2548"/>
        <v>50</v>
      </c>
      <c r="E12584" s="5">
        <f t="shared" si="2549"/>
        <v>10458.204466678902</v>
      </c>
      <c r="F12584" s="5">
        <f t="shared" si="2550"/>
        <v>208.74481527832023</v>
      </c>
      <c r="G12584" s="5">
        <f t="shared" si="2551"/>
        <v>1534.7170558625965</v>
      </c>
      <c r="H12584" s="5">
        <f t="shared" si="2552"/>
        <v>12201.666337819819</v>
      </c>
      <c r="I12584" s="5">
        <f t="shared" si="2553"/>
        <v>720</v>
      </c>
      <c r="J12584" s="5">
        <f t="shared" si="2554"/>
        <v>11481.666337819819</v>
      </c>
      <c r="K12584" s="2">
        <f t="shared" si="2555"/>
        <v>224334.48503159409</v>
      </c>
      <c r="L12584" s="2">
        <f t="shared" si="2556"/>
        <v>247264</v>
      </c>
      <c r="M12584" s="2">
        <f t="shared" si="2557"/>
        <v>41360</v>
      </c>
      <c r="N12584" s="6">
        <f t="shared" si="2558"/>
        <v>0</v>
      </c>
      <c r="O12584" s="2">
        <f t="shared" si="2559"/>
        <v>-38430.485031594086</v>
      </c>
      <c r="P12584" s="2" t="str">
        <f t="shared" si="2560"/>
        <v/>
      </c>
    </row>
    <row r="12585" spans="1:16">
      <c r="A12585" s="6">
        <v>19</v>
      </c>
      <c r="B12585" s="6">
        <v>6</v>
      </c>
      <c r="C12585" s="6">
        <v>26</v>
      </c>
      <c r="D12585" s="6">
        <f t="shared" si="2548"/>
        <v>51</v>
      </c>
      <c r="E12585" s="5">
        <f t="shared" si="2549"/>
        <v>10458.204466678902</v>
      </c>
      <c r="F12585" s="5">
        <f t="shared" si="2550"/>
        <v>208.74481527832023</v>
      </c>
      <c r="G12585" s="5">
        <f t="shared" si="2551"/>
        <v>1616.0570598233144</v>
      </c>
      <c r="H12585" s="5">
        <f t="shared" si="2552"/>
        <v>12283.006341780536</v>
      </c>
      <c r="I12585" s="5">
        <f t="shared" si="2553"/>
        <v>720</v>
      </c>
      <c r="J12585" s="5">
        <f t="shared" si="2554"/>
        <v>11563.006341780536</v>
      </c>
      <c r="K12585" s="2">
        <f t="shared" si="2555"/>
        <v>225746.63787813429</v>
      </c>
      <c r="L12585" s="2">
        <f t="shared" si="2556"/>
        <v>249964</v>
      </c>
      <c r="M12585" s="2">
        <f t="shared" si="2557"/>
        <v>42240</v>
      </c>
      <c r="N12585" s="6">
        <f t="shared" si="2558"/>
        <v>0</v>
      </c>
      <c r="O12585" s="2">
        <f t="shared" si="2559"/>
        <v>-38022.637878134294</v>
      </c>
      <c r="P12585" s="2" t="str">
        <f t="shared" si="2560"/>
        <v/>
      </c>
    </row>
    <row r="12586" spans="1:16">
      <c r="A12586" s="6">
        <v>19</v>
      </c>
      <c r="B12586" s="6">
        <v>6</v>
      </c>
      <c r="C12586" s="6">
        <v>27</v>
      </c>
      <c r="D12586" s="6">
        <f t="shared" si="2548"/>
        <v>52</v>
      </c>
      <c r="E12586" s="5">
        <f t="shared" si="2549"/>
        <v>10458.204466678902</v>
      </c>
      <c r="F12586" s="5">
        <f t="shared" si="2550"/>
        <v>208.74481527832023</v>
      </c>
      <c r="G12586" s="5">
        <f t="shared" si="2551"/>
        <v>1699.1907643430709</v>
      </c>
      <c r="H12586" s="5">
        <f t="shared" si="2552"/>
        <v>12366.140046300294</v>
      </c>
      <c r="I12586" s="5">
        <f t="shared" si="2553"/>
        <v>720</v>
      </c>
      <c r="J12586" s="5">
        <f t="shared" si="2554"/>
        <v>11646.140046300294</v>
      </c>
      <c r="K12586" s="2">
        <f t="shared" si="2555"/>
        <v>227189.93135938011</v>
      </c>
      <c r="L12586" s="2">
        <f t="shared" si="2556"/>
        <v>252664</v>
      </c>
      <c r="M12586" s="2">
        <f t="shared" si="2557"/>
        <v>43120</v>
      </c>
      <c r="N12586" s="6">
        <f t="shared" si="2558"/>
        <v>0</v>
      </c>
      <c r="O12586" s="2">
        <f t="shared" si="2559"/>
        <v>-37645.931359380105</v>
      </c>
      <c r="P12586" s="2" t="str">
        <f t="shared" si="2560"/>
        <v/>
      </c>
    </row>
    <row r="12587" spans="1:16">
      <c r="A12587" s="6">
        <v>19</v>
      </c>
      <c r="B12587" s="6">
        <v>6</v>
      </c>
      <c r="C12587" s="6">
        <v>28</v>
      </c>
      <c r="D12587" s="6">
        <f t="shared" si="2548"/>
        <v>53</v>
      </c>
      <c r="E12587" s="5">
        <f t="shared" si="2549"/>
        <v>10458.204466678902</v>
      </c>
      <c r="F12587" s="5">
        <f t="shared" si="2550"/>
        <v>208.74481527832023</v>
      </c>
      <c r="G12587" s="5">
        <f t="shared" si="2551"/>
        <v>1784.1503025602246</v>
      </c>
      <c r="H12587" s="5">
        <f t="shared" si="2552"/>
        <v>12451.099584517448</v>
      </c>
      <c r="I12587" s="5">
        <f t="shared" si="2553"/>
        <v>720</v>
      </c>
      <c r="J12587" s="5">
        <f t="shared" si="2554"/>
        <v>11731.099584517448</v>
      </c>
      <c r="K12587" s="2">
        <f t="shared" si="2555"/>
        <v>228664.92334231679</v>
      </c>
      <c r="L12587" s="2">
        <f t="shared" si="2556"/>
        <v>255364</v>
      </c>
      <c r="M12587" s="2">
        <f t="shared" si="2557"/>
        <v>44000</v>
      </c>
      <c r="N12587" s="6">
        <f t="shared" si="2558"/>
        <v>0</v>
      </c>
      <c r="O12587" s="2">
        <f t="shared" si="2559"/>
        <v>-37300.92334231679</v>
      </c>
      <c r="P12587" s="2" t="str">
        <f t="shared" si="2560"/>
        <v/>
      </c>
    </row>
    <row r="12588" spans="1:16">
      <c r="A12588" s="6">
        <v>19</v>
      </c>
      <c r="B12588" s="6">
        <v>6</v>
      </c>
      <c r="C12588" s="6">
        <v>29</v>
      </c>
      <c r="D12588" s="6">
        <f t="shared" si="2548"/>
        <v>54</v>
      </c>
      <c r="E12588" s="5">
        <f t="shared" si="2549"/>
        <v>10458.204466678902</v>
      </c>
      <c r="F12588" s="5">
        <f t="shared" si="2550"/>
        <v>208.74481527832023</v>
      </c>
      <c r="G12588" s="5">
        <f t="shared" si="2551"/>
        <v>1870.9683306758782</v>
      </c>
      <c r="H12588" s="5">
        <f t="shared" si="2552"/>
        <v>12537.9176126331</v>
      </c>
      <c r="I12588" s="5">
        <f t="shared" si="2553"/>
        <v>720</v>
      </c>
      <c r="J12588" s="5">
        <f t="shared" si="2554"/>
        <v>11817.9176126331</v>
      </c>
      <c r="K12588" s="2">
        <f t="shared" si="2555"/>
        <v>230172.18077488022</v>
      </c>
      <c r="L12588" s="2">
        <f t="shared" si="2556"/>
        <v>258064</v>
      </c>
      <c r="M12588" s="2">
        <f t="shared" si="2557"/>
        <v>44880</v>
      </c>
      <c r="N12588" s="6">
        <f t="shared" si="2558"/>
        <v>0</v>
      </c>
      <c r="O12588" s="2">
        <f t="shared" si="2559"/>
        <v>-36988.180774880224</v>
      </c>
      <c r="P12588" s="2" t="str">
        <f t="shared" si="2560"/>
        <v/>
      </c>
    </row>
    <row r="12589" spans="1:16">
      <c r="A12589" s="6">
        <v>19</v>
      </c>
      <c r="B12589" s="6">
        <v>6</v>
      </c>
      <c r="C12589" s="6">
        <v>30</v>
      </c>
      <c r="D12589" s="6">
        <f t="shared" si="2548"/>
        <v>55</v>
      </c>
      <c r="E12589" s="5">
        <f t="shared" si="2549"/>
        <v>10458.204466678902</v>
      </c>
      <c r="F12589" s="5">
        <f t="shared" si="2550"/>
        <v>208.74481527832023</v>
      </c>
      <c r="G12589" s="5">
        <f t="shared" si="2551"/>
        <v>1959.6780360096488</v>
      </c>
      <c r="H12589" s="5">
        <f t="shared" si="2552"/>
        <v>12626.627317966871</v>
      </c>
      <c r="I12589" s="5">
        <f t="shared" si="2553"/>
        <v>720</v>
      </c>
      <c r="J12589" s="5">
        <f t="shared" si="2554"/>
        <v>11906.627317966871</v>
      </c>
      <c r="K12589" s="2">
        <f t="shared" si="2555"/>
        <v>231712.27982581375</v>
      </c>
      <c r="L12589" s="2">
        <f t="shared" si="2556"/>
        <v>260764</v>
      </c>
      <c r="M12589" s="2">
        <f t="shared" si="2557"/>
        <v>45760</v>
      </c>
      <c r="N12589" s="6">
        <f t="shared" si="2558"/>
        <v>0</v>
      </c>
      <c r="O12589" s="2">
        <f t="shared" si="2559"/>
        <v>-36708.279825813748</v>
      </c>
      <c r="P12589" s="2" t="str">
        <f t="shared" si="2560"/>
        <v/>
      </c>
    </row>
    <row r="12590" spans="1:16">
      <c r="A12590" s="6">
        <v>19</v>
      </c>
      <c r="B12590" s="6">
        <v>7</v>
      </c>
      <c r="C12590" s="6">
        <v>0</v>
      </c>
      <c r="D12590" s="6">
        <f t="shared" si="2548"/>
        <v>26</v>
      </c>
      <c r="E12590" s="5">
        <f t="shared" si="2549"/>
        <v>10458.204466678902</v>
      </c>
      <c r="F12590" s="5">
        <f t="shared" si="2550"/>
        <v>249.62400827032465</v>
      </c>
      <c r="G12590" s="5">
        <f t="shared" si="2551"/>
        <v>0</v>
      </c>
      <c r="H12590" s="5">
        <f t="shared" si="2552"/>
        <v>10707.828474949227</v>
      </c>
      <c r="I12590" s="5">
        <f t="shared" si="2553"/>
        <v>720</v>
      </c>
      <c r="J12590" s="5">
        <f t="shared" si="2554"/>
        <v>9987.8284749492268</v>
      </c>
      <c r="K12590" s="2">
        <f t="shared" si="2555"/>
        <v>198399.79991231297</v>
      </c>
      <c r="L12590" s="2">
        <f t="shared" si="2556"/>
        <v>181858</v>
      </c>
      <c r="M12590" s="2">
        <f t="shared" si="2557"/>
        <v>19800</v>
      </c>
      <c r="N12590" s="6">
        <f t="shared" si="2558"/>
        <v>0</v>
      </c>
      <c r="O12590" s="2">
        <f t="shared" si="2559"/>
        <v>-56341.79991231297</v>
      </c>
      <c r="P12590" s="2" t="str">
        <f t="shared" si="2560"/>
        <v/>
      </c>
    </row>
    <row r="12591" spans="1:16">
      <c r="A12591" s="6">
        <v>19</v>
      </c>
      <c r="B12591" s="6">
        <v>7</v>
      </c>
      <c r="C12591" s="6">
        <v>1</v>
      </c>
      <c r="D12591" s="6">
        <f t="shared" si="2548"/>
        <v>27</v>
      </c>
      <c r="E12591" s="5">
        <f t="shared" si="2549"/>
        <v>10458.204466678902</v>
      </c>
      <c r="F12591" s="5">
        <f t="shared" si="2550"/>
        <v>249.62400827032465</v>
      </c>
      <c r="G12591" s="5">
        <f t="shared" si="2551"/>
        <v>45.5625</v>
      </c>
      <c r="H12591" s="5">
        <f t="shared" si="2552"/>
        <v>10753.390974949227</v>
      </c>
      <c r="I12591" s="5">
        <f t="shared" si="2553"/>
        <v>720</v>
      </c>
      <c r="J12591" s="5">
        <f t="shared" si="2554"/>
        <v>10033.390974949227</v>
      </c>
      <c r="K12591" s="2">
        <f t="shared" si="2555"/>
        <v>199190.81553731297</v>
      </c>
      <c r="L12591" s="2">
        <f t="shared" si="2556"/>
        <v>184558</v>
      </c>
      <c r="M12591" s="2">
        <f t="shared" si="2557"/>
        <v>20680</v>
      </c>
      <c r="N12591" s="6">
        <f t="shared" si="2558"/>
        <v>0</v>
      </c>
      <c r="O12591" s="2">
        <f t="shared" si="2559"/>
        <v>-55312.81553731297</v>
      </c>
      <c r="P12591" s="2" t="str">
        <f t="shared" si="2560"/>
        <v/>
      </c>
    </row>
    <row r="12592" spans="1:16">
      <c r="A12592" s="6">
        <v>19</v>
      </c>
      <c r="B12592" s="6">
        <v>7</v>
      </c>
      <c r="C12592" s="6">
        <v>2</v>
      </c>
      <c r="D12592" s="6">
        <f t="shared" si="2548"/>
        <v>28</v>
      </c>
      <c r="E12592" s="5">
        <f t="shared" si="2549"/>
        <v>10458.204466678902</v>
      </c>
      <c r="F12592" s="5">
        <f t="shared" si="2550"/>
        <v>249.62400827032465</v>
      </c>
      <c r="G12592" s="5">
        <f t="shared" si="2551"/>
        <v>92.264062499999994</v>
      </c>
      <c r="H12592" s="5">
        <f t="shared" si="2552"/>
        <v>10800.092537449227</v>
      </c>
      <c r="I12592" s="5">
        <f t="shared" si="2553"/>
        <v>720</v>
      </c>
      <c r="J12592" s="5">
        <f t="shared" si="2554"/>
        <v>10080.092537449227</v>
      </c>
      <c r="K12592" s="2">
        <f t="shared" si="2555"/>
        <v>200001.60655293797</v>
      </c>
      <c r="L12592" s="2">
        <f t="shared" si="2556"/>
        <v>187258</v>
      </c>
      <c r="M12592" s="2">
        <f t="shared" si="2557"/>
        <v>21560</v>
      </c>
      <c r="N12592" s="6">
        <f t="shared" si="2558"/>
        <v>0</v>
      </c>
      <c r="O12592" s="2">
        <f t="shared" si="2559"/>
        <v>-54303.60655293797</v>
      </c>
      <c r="P12592" s="2" t="str">
        <f t="shared" si="2560"/>
        <v/>
      </c>
    </row>
    <row r="12593" spans="1:16">
      <c r="A12593" s="6">
        <v>19</v>
      </c>
      <c r="B12593" s="6">
        <v>7</v>
      </c>
      <c r="C12593" s="6">
        <v>3</v>
      </c>
      <c r="D12593" s="6">
        <f t="shared" si="2548"/>
        <v>29</v>
      </c>
      <c r="E12593" s="5">
        <f t="shared" si="2549"/>
        <v>10458.204466678902</v>
      </c>
      <c r="F12593" s="5">
        <f t="shared" si="2550"/>
        <v>249.62400827032465</v>
      </c>
      <c r="G12593" s="5">
        <f t="shared" si="2551"/>
        <v>140.12604492187498</v>
      </c>
      <c r="H12593" s="5">
        <f t="shared" si="2552"/>
        <v>10847.954519871102</v>
      </c>
      <c r="I12593" s="5">
        <f t="shared" si="2553"/>
        <v>720</v>
      </c>
      <c r="J12593" s="5">
        <f t="shared" si="2554"/>
        <v>10127.954519871102</v>
      </c>
      <c r="K12593" s="2">
        <f t="shared" si="2555"/>
        <v>200832.54374776219</v>
      </c>
      <c r="L12593" s="2">
        <f t="shared" si="2556"/>
        <v>189958</v>
      </c>
      <c r="M12593" s="2">
        <f t="shared" si="2557"/>
        <v>22440</v>
      </c>
      <c r="N12593" s="6">
        <f t="shared" si="2558"/>
        <v>0</v>
      </c>
      <c r="O12593" s="2">
        <f t="shared" si="2559"/>
        <v>-53314.543747762189</v>
      </c>
      <c r="P12593" s="2" t="str">
        <f t="shared" si="2560"/>
        <v/>
      </c>
    </row>
    <row r="12594" spans="1:16">
      <c r="A12594" s="6">
        <v>19</v>
      </c>
      <c r="B12594" s="6">
        <v>7</v>
      </c>
      <c r="C12594" s="6">
        <v>4</v>
      </c>
      <c r="D12594" s="6">
        <f t="shared" si="2548"/>
        <v>30</v>
      </c>
      <c r="E12594" s="5">
        <f t="shared" si="2549"/>
        <v>10458.204466678902</v>
      </c>
      <c r="F12594" s="5">
        <f t="shared" si="2550"/>
        <v>249.62400827032465</v>
      </c>
      <c r="G12594" s="5">
        <f t="shared" si="2551"/>
        <v>189.17016064453125</v>
      </c>
      <c r="H12594" s="5">
        <f t="shared" si="2552"/>
        <v>10896.998635593758</v>
      </c>
      <c r="I12594" s="5">
        <f t="shared" si="2553"/>
        <v>720</v>
      </c>
      <c r="J12594" s="5">
        <f t="shared" si="2554"/>
        <v>10176.998635593758</v>
      </c>
      <c r="K12594" s="2">
        <f t="shared" si="2555"/>
        <v>201684.00409016942</v>
      </c>
      <c r="L12594" s="2">
        <f t="shared" si="2556"/>
        <v>192658</v>
      </c>
      <c r="M12594" s="2">
        <f t="shared" si="2557"/>
        <v>23320</v>
      </c>
      <c r="N12594" s="6">
        <f t="shared" si="2558"/>
        <v>0</v>
      </c>
      <c r="O12594" s="2">
        <f t="shared" si="2559"/>
        <v>-52346.004090169416</v>
      </c>
      <c r="P12594" s="2" t="str">
        <f t="shared" si="2560"/>
        <v/>
      </c>
    </row>
    <row r="12595" spans="1:16">
      <c r="A12595" s="6">
        <v>19</v>
      </c>
      <c r="B12595" s="6">
        <v>7</v>
      </c>
      <c r="C12595" s="6">
        <v>5</v>
      </c>
      <c r="D12595" s="6">
        <f t="shared" si="2548"/>
        <v>31</v>
      </c>
      <c r="E12595" s="5">
        <f t="shared" si="2549"/>
        <v>10458.204466678902</v>
      </c>
      <c r="F12595" s="5">
        <f t="shared" si="2550"/>
        <v>249.62400827032465</v>
      </c>
      <c r="G12595" s="5">
        <f t="shared" si="2551"/>
        <v>239.41848456573481</v>
      </c>
      <c r="H12595" s="5">
        <f t="shared" si="2552"/>
        <v>10947.246959514961</v>
      </c>
      <c r="I12595" s="5">
        <f t="shared" si="2553"/>
        <v>720</v>
      </c>
      <c r="J12595" s="5">
        <f t="shared" si="2554"/>
        <v>10227.246959514961</v>
      </c>
      <c r="K12595" s="2">
        <f t="shared" si="2555"/>
        <v>202556.37082491253</v>
      </c>
      <c r="L12595" s="2">
        <f t="shared" si="2556"/>
        <v>195358</v>
      </c>
      <c r="M12595" s="2">
        <f t="shared" si="2557"/>
        <v>24200</v>
      </c>
      <c r="N12595" s="6">
        <f t="shared" si="2558"/>
        <v>0</v>
      </c>
      <c r="O12595" s="2">
        <f t="shared" si="2559"/>
        <v>-51398.370824912534</v>
      </c>
      <c r="P12595" s="2" t="str">
        <f t="shared" si="2560"/>
        <v/>
      </c>
    </row>
    <row r="12596" spans="1:16">
      <c r="A12596" s="6">
        <v>19</v>
      </c>
      <c r="B12596" s="6">
        <v>7</v>
      </c>
      <c r="C12596" s="6">
        <v>6</v>
      </c>
      <c r="D12596" s="6">
        <f t="shared" si="2548"/>
        <v>32</v>
      </c>
      <c r="E12596" s="5">
        <f t="shared" si="2549"/>
        <v>10458.204466678902</v>
      </c>
      <c r="F12596" s="5">
        <f t="shared" si="2550"/>
        <v>249.62400827032465</v>
      </c>
      <c r="G12596" s="5">
        <f t="shared" si="2551"/>
        <v>290.89345874736784</v>
      </c>
      <c r="H12596" s="5">
        <f t="shared" si="2552"/>
        <v>10998.721933696595</v>
      </c>
      <c r="I12596" s="5">
        <f t="shared" si="2553"/>
        <v>720</v>
      </c>
      <c r="J12596" s="5">
        <f t="shared" si="2554"/>
        <v>10278.721933696595</v>
      </c>
      <c r="K12596" s="2">
        <f t="shared" si="2555"/>
        <v>203450.03357112146</v>
      </c>
      <c r="L12596" s="2">
        <f t="shared" si="2556"/>
        <v>198058</v>
      </c>
      <c r="M12596" s="2">
        <f t="shared" si="2557"/>
        <v>25080</v>
      </c>
      <c r="N12596" s="6">
        <f t="shared" si="2558"/>
        <v>0</v>
      </c>
      <c r="O12596" s="2">
        <f t="shared" si="2559"/>
        <v>-50472.033571121457</v>
      </c>
      <c r="P12596" s="2" t="str">
        <f t="shared" si="2560"/>
        <v/>
      </c>
    </row>
    <row r="12597" spans="1:16">
      <c r="A12597" s="6">
        <v>19</v>
      </c>
      <c r="B12597" s="6">
        <v>7</v>
      </c>
      <c r="C12597" s="6">
        <v>7</v>
      </c>
      <c r="D12597" s="6">
        <f t="shared" si="2548"/>
        <v>33</v>
      </c>
      <c r="E12597" s="5">
        <f t="shared" si="2549"/>
        <v>10458.204466678902</v>
      </c>
      <c r="F12597" s="5">
        <f t="shared" si="2550"/>
        <v>249.62400827032465</v>
      </c>
      <c r="G12597" s="5">
        <f t="shared" si="2551"/>
        <v>343.61789814532818</v>
      </c>
      <c r="H12597" s="5">
        <f t="shared" si="2552"/>
        <v>11051.446373094555</v>
      </c>
      <c r="I12597" s="5">
        <f t="shared" si="2553"/>
        <v>720</v>
      </c>
      <c r="J12597" s="5">
        <f t="shared" si="2554"/>
        <v>10331.446373094555</v>
      </c>
      <c r="K12597" s="2">
        <f t="shared" si="2555"/>
        <v>204365.38842178046</v>
      </c>
      <c r="L12597" s="2">
        <f t="shared" si="2556"/>
        <v>200758</v>
      </c>
      <c r="M12597" s="2">
        <f t="shared" si="2557"/>
        <v>25960</v>
      </c>
      <c r="N12597" s="6">
        <f t="shared" si="2558"/>
        <v>0</v>
      </c>
      <c r="O12597" s="2">
        <f t="shared" si="2559"/>
        <v>-49567.388421780459</v>
      </c>
      <c r="P12597" s="2" t="str">
        <f t="shared" si="2560"/>
        <v/>
      </c>
    </row>
    <row r="12598" spans="1:16">
      <c r="A12598" s="6">
        <v>19</v>
      </c>
      <c r="B12598" s="6">
        <v>7</v>
      </c>
      <c r="C12598" s="6">
        <v>8</v>
      </c>
      <c r="D12598" s="6">
        <f t="shared" si="2548"/>
        <v>34</v>
      </c>
      <c r="E12598" s="5">
        <f t="shared" si="2549"/>
        <v>10458.204466678902</v>
      </c>
      <c r="F12598" s="5">
        <f t="shared" si="2550"/>
        <v>249.62400827032465</v>
      </c>
      <c r="G12598" s="5">
        <f t="shared" si="2551"/>
        <v>397.61499642530839</v>
      </c>
      <c r="H12598" s="5">
        <f t="shared" si="2552"/>
        <v>11105.443471374536</v>
      </c>
      <c r="I12598" s="5">
        <f t="shared" si="2553"/>
        <v>720</v>
      </c>
      <c r="J12598" s="5">
        <f t="shared" si="2554"/>
        <v>10385.443471374536</v>
      </c>
      <c r="K12598" s="2">
        <f t="shared" si="2555"/>
        <v>205302.83804469681</v>
      </c>
      <c r="L12598" s="2">
        <f t="shared" si="2556"/>
        <v>203458</v>
      </c>
      <c r="M12598" s="2">
        <f t="shared" si="2557"/>
        <v>26840</v>
      </c>
      <c r="N12598" s="6">
        <f t="shared" si="2558"/>
        <v>0</v>
      </c>
      <c r="O12598" s="2">
        <f t="shared" si="2559"/>
        <v>-48684.838044696808</v>
      </c>
      <c r="P12598" s="2" t="str">
        <f t="shared" si="2560"/>
        <v/>
      </c>
    </row>
    <row r="12599" spans="1:16">
      <c r="A12599" s="6">
        <v>19</v>
      </c>
      <c r="B12599" s="6">
        <v>7</v>
      </c>
      <c r="C12599" s="6">
        <v>9</v>
      </c>
      <c r="D12599" s="6">
        <f t="shared" si="2548"/>
        <v>35</v>
      </c>
      <c r="E12599" s="5">
        <f t="shared" si="2549"/>
        <v>10458.204466678902</v>
      </c>
      <c r="F12599" s="5">
        <f t="shared" si="2550"/>
        <v>249.62400827032465</v>
      </c>
      <c r="G12599" s="5">
        <f t="shared" si="2551"/>
        <v>452.90833186570285</v>
      </c>
      <c r="H12599" s="5">
        <f t="shared" si="2552"/>
        <v>11160.73680681493</v>
      </c>
      <c r="I12599" s="5">
        <f t="shared" si="2553"/>
        <v>720</v>
      </c>
      <c r="J12599" s="5">
        <f t="shared" si="2554"/>
        <v>10440.73680681493</v>
      </c>
      <c r="K12599" s="2">
        <f t="shared" si="2555"/>
        <v>206262.79178498141</v>
      </c>
      <c r="L12599" s="2">
        <f t="shared" si="2556"/>
        <v>206158</v>
      </c>
      <c r="M12599" s="2">
        <f t="shared" si="2557"/>
        <v>27720</v>
      </c>
      <c r="N12599" s="6">
        <f t="shared" si="2558"/>
        <v>0</v>
      </c>
      <c r="O12599" s="2">
        <f t="shared" si="2559"/>
        <v>-47824.791784981411</v>
      </c>
      <c r="P12599" s="2" t="str">
        <f t="shared" si="2560"/>
        <v/>
      </c>
    </row>
    <row r="12600" spans="1:16">
      <c r="A12600" s="6">
        <v>19</v>
      </c>
      <c r="B12600" s="6">
        <v>7</v>
      </c>
      <c r="C12600" s="6">
        <v>10</v>
      </c>
      <c r="D12600" s="6">
        <f t="shared" si="2548"/>
        <v>36</v>
      </c>
      <c r="E12600" s="5">
        <f t="shared" si="2549"/>
        <v>10458.204466678902</v>
      </c>
      <c r="F12600" s="5">
        <f t="shared" si="2550"/>
        <v>249.62400827032465</v>
      </c>
      <c r="G12600" s="5">
        <f t="shared" si="2551"/>
        <v>509.52187334891573</v>
      </c>
      <c r="H12600" s="5">
        <f t="shared" si="2552"/>
        <v>11217.350348298143</v>
      </c>
      <c r="I12600" s="5">
        <f t="shared" si="2553"/>
        <v>720</v>
      </c>
      <c r="J12600" s="5">
        <f t="shared" si="2554"/>
        <v>10497.350348298143</v>
      </c>
      <c r="K12600" s="2">
        <f t="shared" si="2555"/>
        <v>207245.66576906497</v>
      </c>
      <c r="L12600" s="2">
        <f t="shared" si="2556"/>
        <v>208858</v>
      </c>
      <c r="M12600" s="2">
        <f t="shared" si="2557"/>
        <v>28600</v>
      </c>
      <c r="N12600" s="6">
        <f t="shared" si="2558"/>
        <v>0</v>
      </c>
      <c r="O12600" s="2">
        <f t="shared" si="2559"/>
        <v>-46987.665769064974</v>
      </c>
      <c r="P12600" s="2" t="str">
        <f t="shared" si="2560"/>
        <v/>
      </c>
    </row>
    <row r="12601" spans="1:16">
      <c r="A12601" s="6">
        <v>19</v>
      </c>
      <c r="B12601" s="6">
        <v>7</v>
      </c>
      <c r="C12601" s="6">
        <v>11</v>
      </c>
      <c r="D12601" s="6">
        <f t="shared" si="2548"/>
        <v>37</v>
      </c>
      <c r="E12601" s="5">
        <f t="shared" si="2549"/>
        <v>10458.204466678902</v>
      </c>
      <c r="F12601" s="5">
        <f t="shared" si="2550"/>
        <v>249.62400827032465</v>
      </c>
      <c r="G12601" s="5">
        <f t="shared" si="2551"/>
        <v>567.47998644235474</v>
      </c>
      <c r="H12601" s="5">
        <f t="shared" si="2552"/>
        <v>11275.308461391582</v>
      </c>
      <c r="I12601" s="5">
        <f t="shared" si="2553"/>
        <v>720</v>
      </c>
      <c r="J12601" s="5">
        <f t="shared" si="2554"/>
        <v>10555.308461391582</v>
      </c>
      <c r="K12601" s="2">
        <f t="shared" si="2555"/>
        <v>208251.88301027051</v>
      </c>
      <c r="L12601" s="2">
        <f t="shared" si="2556"/>
        <v>211558</v>
      </c>
      <c r="M12601" s="2">
        <f t="shared" si="2557"/>
        <v>29480</v>
      </c>
      <c r="N12601" s="6">
        <f t="shared" si="2558"/>
        <v>0</v>
      </c>
      <c r="O12601" s="2">
        <f t="shared" si="2559"/>
        <v>-46173.883010270511</v>
      </c>
      <c r="P12601" s="2" t="str">
        <f t="shared" si="2560"/>
        <v/>
      </c>
    </row>
    <row r="12602" spans="1:16">
      <c r="A12602" s="6">
        <v>19</v>
      </c>
      <c r="B12602" s="6">
        <v>7</v>
      </c>
      <c r="C12602" s="6">
        <v>12</v>
      </c>
      <c r="D12602" s="6">
        <f t="shared" si="2548"/>
        <v>38</v>
      </c>
      <c r="E12602" s="5">
        <f t="shared" si="2549"/>
        <v>10458.204466678902</v>
      </c>
      <c r="F12602" s="5">
        <f t="shared" si="2550"/>
        <v>249.62400827032465</v>
      </c>
      <c r="G12602" s="5">
        <f t="shared" si="2551"/>
        <v>626.80743957041921</v>
      </c>
      <c r="H12602" s="5">
        <f t="shared" si="2552"/>
        <v>11334.635914519646</v>
      </c>
      <c r="I12602" s="5">
        <f t="shared" si="2553"/>
        <v>720</v>
      </c>
      <c r="J12602" s="5">
        <f t="shared" si="2554"/>
        <v>10614.635914519646</v>
      </c>
      <c r="K12602" s="2">
        <f t="shared" si="2555"/>
        <v>209281.87351596606</v>
      </c>
      <c r="L12602" s="2">
        <f t="shared" si="2556"/>
        <v>214258</v>
      </c>
      <c r="M12602" s="2">
        <f t="shared" si="2557"/>
        <v>30360</v>
      </c>
      <c r="N12602" s="6">
        <f t="shared" si="2558"/>
        <v>0</v>
      </c>
      <c r="O12602" s="2">
        <f t="shared" si="2559"/>
        <v>-45383.873515966057</v>
      </c>
      <c r="P12602" s="2" t="str">
        <f t="shared" si="2560"/>
        <v/>
      </c>
    </row>
    <row r="12603" spans="1:16">
      <c r="A12603" s="6">
        <v>19</v>
      </c>
      <c r="B12603" s="6">
        <v>7</v>
      </c>
      <c r="C12603" s="6">
        <v>13</v>
      </c>
      <c r="D12603" s="6">
        <f t="shared" si="2548"/>
        <v>39</v>
      </c>
      <c r="E12603" s="5">
        <f t="shared" si="2549"/>
        <v>10458.204466678902</v>
      </c>
      <c r="F12603" s="5">
        <f t="shared" si="2550"/>
        <v>249.62400827032465</v>
      </c>
      <c r="G12603" s="5">
        <f t="shared" si="2551"/>
        <v>687.52941027880343</v>
      </c>
      <c r="H12603" s="5">
        <f t="shared" si="2552"/>
        <v>11395.35788522803</v>
      </c>
      <c r="I12603" s="5">
        <f t="shared" si="2553"/>
        <v>720</v>
      </c>
      <c r="J12603" s="5">
        <f t="shared" si="2554"/>
        <v>10675.35788522803</v>
      </c>
      <c r="K12603" s="2">
        <f t="shared" si="2555"/>
        <v>210336.07439631995</v>
      </c>
      <c r="L12603" s="2">
        <f t="shared" si="2556"/>
        <v>216958</v>
      </c>
      <c r="M12603" s="2">
        <f t="shared" si="2557"/>
        <v>31240</v>
      </c>
      <c r="N12603" s="6">
        <f t="shared" si="2558"/>
        <v>0</v>
      </c>
      <c r="O12603" s="2">
        <f t="shared" si="2559"/>
        <v>-44618.074396319949</v>
      </c>
      <c r="P12603" s="2" t="str">
        <f t="shared" si="2560"/>
        <v/>
      </c>
    </row>
    <row r="12604" spans="1:16">
      <c r="A12604" s="6">
        <v>19</v>
      </c>
      <c r="B12604" s="6">
        <v>7</v>
      </c>
      <c r="C12604" s="6">
        <v>14</v>
      </c>
      <c r="D12604" s="6">
        <f t="shared" si="2548"/>
        <v>40</v>
      </c>
      <c r="E12604" s="5">
        <f t="shared" si="2549"/>
        <v>10458.204466678902</v>
      </c>
      <c r="F12604" s="5">
        <f t="shared" si="2550"/>
        <v>249.62400827032465</v>
      </c>
      <c r="G12604" s="5">
        <f t="shared" si="2551"/>
        <v>749.67149159246469</v>
      </c>
      <c r="H12604" s="5">
        <f t="shared" si="2552"/>
        <v>11457.499966541691</v>
      </c>
      <c r="I12604" s="5">
        <f t="shared" si="2553"/>
        <v>720</v>
      </c>
      <c r="J12604" s="5">
        <f t="shared" si="2554"/>
        <v>10737.499966541691</v>
      </c>
      <c r="K12604" s="2">
        <f t="shared" si="2555"/>
        <v>211414.92997468213</v>
      </c>
      <c r="L12604" s="2">
        <f t="shared" si="2556"/>
        <v>219658</v>
      </c>
      <c r="M12604" s="2">
        <f t="shared" si="2557"/>
        <v>32120</v>
      </c>
      <c r="N12604" s="6">
        <f t="shared" si="2558"/>
        <v>0</v>
      </c>
      <c r="O12604" s="2">
        <f t="shared" si="2559"/>
        <v>-43876.929974682134</v>
      </c>
      <c r="P12604" s="2" t="str">
        <f t="shared" si="2560"/>
        <v/>
      </c>
    </row>
    <row r="12605" spans="1:16">
      <c r="A12605" s="6">
        <v>19</v>
      </c>
      <c r="B12605" s="6">
        <v>7</v>
      </c>
      <c r="C12605" s="6">
        <v>15</v>
      </c>
      <c r="D12605" s="6">
        <f t="shared" si="2548"/>
        <v>41</v>
      </c>
      <c r="E12605" s="5">
        <f t="shared" si="2549"/>
        <v>10458.204466678902</v>
      </c>
      <c r="F12605" s="5">
        <f t="shared" si="2550"/>
        <v>249.62400827032465</v>
      </c>
      <c r="G12605" s="5">
        <f t="shared" si="2551"/>
        <v>813.25969846861108</v>
      </c>
      <c r="H12605" s="5">
        <f t="shared" si="2552"/>
        <v>11521.088173417838</v>
      </c>
      <c r="I12605" s="5">
        <f t="shared" si="2553"/>
        <v>720</v>
      </c>
      <c r="J12605" s="5">
        <f t="shared" si="2554"/>
        <v>10801.088173417838</v>
      </c>
      <c r="K12605" s="2">
        <f t="shared" si="2555"/>
        <v>212518.89189961524</v>
      </c>
      <c r="L12605" s="2">
        <f t="shared" si="2556"/>
        <v>222358</v>
      </c>
      <c r="M12605" s="2">
        <f t="shared" si="2557"/>
        <v>33000</v>
      </c>
      <c r="N12605" s="6">
        <f t="shared" si="2558"/>
        <v>0</v>
      </c>
      <c r="O12605" s="2">
        <f t="shared" si="2559"/>
        <v>-43160.891899615235</v>
      </c>
      <c r="P12605" s="2" t="str">
        <f t="shared" si="2560"/>
        <v/>
      </c>
    </row>
    <row r="12606" spans="1:16">
      <c r="A12606" s="6">
        <v>19</v>
      </c>
      <c r="B12606" s="6">
        <v>7</v>
      </c>
      <c r="C12606" s="6">
        <v>16</v>
      </c>
      <c r="D12606" s="6">
        <f t="shared" si="2548"/>
        <v>42</v>
      </c>
      <c r="E12606" s="5">
        <f t="shared" si="2549"/>
        <v>10458.204466678902</v>
      </c>
      <c r="F12606" s="5">
        <f t="shared" si="2550"/>
        <v>249.62400827032465</v>
      </c>
      <c r="G12606" s="5">
        <f t="shared" si="2551"/>
        <v>878.32047434610013</v>
      </c>
      <c r="H12606" s="5">
        <f t="shared" si="2552"/>
        <v>11586.148949295326</v>
      </c>
      <c r="I12606" s="5">
        <f t="shared" si="2553"/>
        <v>720</v>
      </c>
      <c r="J12606" s="5">
        <f t="shared" si="2554"/>
        <v>10866.148949295326</v>
      </c>
      <c r="K12606" s="2">
        <f t="shared" si="2555"/>
        <v>213648.4192585994</v>
      </c>
      <c r="L12606" s="2">
        <f t="shared" si="2556"/>
        <v>225058</v>
      </c>
      <c r="M12606" s="2">
        <f t="shared" si="2557"/>
        <v>33880</v>
      </c>
      <c r="N12606" s="6">
        <f t="shared" si="2558"/>
        <v>0</v>
      </c>
      <c r="O12606" s="2">
        <f t="shared" si="2559"/>
        <v>-42470.419258599402</v>
      </c>
      <c r="P12606" s="2" t="str">
        <f t="shared" si="2560"/>
        <v/>
      </c>
    </row>
    <row r="12607" spans="1:16">
      <c r="A12607" s="6">
        <v>19</v>
      </c>
      <c r="B12607" s="6">
        <v>7</v>
      </c>
      <c r="C12607" s="6">
        <v>17</v>
      </c>
      <c r="D12607" s="6">
        <f t="shared" si="2548"/>
        <v>43</v>
      </c>
      <c r="E12607" s="5">
        <f t="shared" si="2549"/>
        <v>10458.204466678902</v>
      </c>
      <c r="F12607" s="5">
        <f t="shared" si="2550"/>
        <v>249.62400827032465</v>
      </c>
      <c r="G12607" s="5">
        <f t="shared" si="2551"/>
        <v>944.88069779264049</v>
      </c>
      <c r="H12607" s="5">
        <f t="shared" si="2552"/>
        <v>11652.709172741866</v>
      </c>
      <c r="I12607" s="5">
        <f t="shared" si="2553"/>
        <v>720</v>
      </c>
      <c r="J12607" s="5">
        <f t="shared" si="2554"/>
        <v>10932.709172741866</v>
      </c>
      <c r="K12607" s="2">
        <f t="shared" si="2555"/>
        <v>214803.97869343517</v>
      </c>
      <c r="L12607" s="2">
        <f t="shared" si="2556"/>
        <v>227758</v>
      </c>
      <c r="M12607" s="2">
        <f t="shared" si="2557"/>
        <v>34760</v>
      </c>
      <c r="N12607" s="6">
        <f t="shared" si="2558"/>
        <v>0</v>
      </c>
      <c r="O12607" s="2">
        <f t="shared" si="2559"/>
        <v>-41805.978693435172</v>
      </c>
      <c r="P12607" s="2" t="str">
        <f t="shared" si="2560"/>
        <v/>
      </c>
    </row>
    <row r="12608" spans="1:16">
      <c r="A12608" s="6">
        <v>19</v>
      </c>
      <c r="B12608" s="6">
        <v>7</v>
      </c>
      <c r="C12608" s="6">
        <v>18</v>
      </c>
      <c r="D12608" s="6">
        <f t="shared" si="2548"/>
        <v>44</v>
      </c>
      <c r="E12608" s="5">
        <f t="shared" si="2549"/>
        <v>10458.204466678902</v>
      </c>
      <c r="F12608" s="5">
        <f t="shared" si="2550"/>
        <v>249.62400827032465</v>
      </c>
      <c r="G12608" s="5">
        <f t="shared" si="2551"/>
        <v>1012.9676892512279</v>
      </c>
      <c r="H12608" s="5">
        <f t="shared" si="2552"/>
        <v>11720.796164200454</v>
      </c>
      <c r="I12608" s="5">
        <f t="shared" si="2553"/>
        <v>720</v>
      </c>
      <c r="J12608" s="5">
        <f t="shared" si="2554"/>
        <v>11000.796164200454</v>
      </c>
      <c r="K12608" s="2">
        <f t="shared" si="2555"/>
        <v>215986.04451736898</v>
      </c>
      <c r="L12608" s="2">
        <f t="shared" si="2556"/>
        <v>230458</v>
      </c>
      <c r="M12608" s="2">
        <f t="shared" si="2557"/>
        <v>35640</v>
      </c>
      <c r="N12608" s="6">
        <f t="shared" si="2558"/>
        <v>0</v>
      </c>
      <c r="O12608" s="2">
        <f t="shared" si="2559"/>
        <v>-41168.04451736898</v>
      </c>
      <c r="P12608" s="2" t="str">
        <f t="shared" si="2560"/>
        <v/>
      </c>
    </row>
    <row r="12609" spans="1:16">
      <c r="A12609" s="6">
        <v>19</v>
      </c>
      <c r="B12609" s="6">
        <v>7</v>
      </c>
      <c r="C12609" s="6">
        <v>19</v>
      </c>
      <c r="D12609" s="6">
        <f t="shared" si="2548"/>
        <v>45</v>
      </c>
      <c r="E12609" s="5">
        <f t="shared" si="2549"/>
        <v>10458.204466678902</v>
      </c>
      <c r="F12609" s="5">
        <f t="shared" si="2550"/>
        <v>249.62400827032465</v>
      </c>
      <c r="G12609" s="5">
        <f t="shared" si="2551"/>
        <v>1082.6092178872495</v>
      </c>
      <c r="H12609" s="5">
        <f t="shared" si="2552"/>
        <v>11790.437692836476</v>
      </c>
      <c r="I12609" s="5">
        <f t="shared" si="2553"/>
        <v>720</v>
      </c>
      <c r="J12609" s="5">
        <f t="shared" si="2554"/>
        <v>11070.437692836476</v>
      </c>
      <c r="K12609" s="2">
        <f t="shared" si="2555"/>
        <v>217195.09883396659</v>
      </c>
      <c r="L12609" s="2">
        <f t="shared" si="2556"/>
        <v>233158</v>
      </c>
      <c r="M12609" s="2">
        <f t="shared" si="2557"/>
        <v>36520</v>
      </c>
      <c r="N12609" s="6">
        <f t="shared" si="2558"/>
        <v>0</v>
      </c>
      <c r="O12609" s="2">
        <f t="shared" si="2559"/>
        <v>-40557.098833966593</v>
      </c>
      <c r="P12609" s="2" t="str">
        <f t="shared" si="2560"/>
        <v/>
      </c>
    </row>
    <row r="12610" spans="1:16">
      <c r="A12610" s="6">
        <v>19</v>
      </c>
      <c r="B12610" s="6">
        <v>7</v>
      </c>
      <c r="C12610" s="6">
        <v>20</v>
      </c>
      <c r="D12610" s="6">
        <f t="shared" si="2548"/>
        <v>46</v>
      </c>
      <c r="E12610" s="5">
        <f t="shared" si="2549"/>
        <v>10458.204466678902</v>
      </c>
      <c r="F12610" s="5">
        <f t="shared" si="2550"/>
        <v>249.62400827032465</v>
      </c>
      <c r="G12610" s="5">
        <f t="shared" si="2551"/>
        <v>1153.8335085377266</v>
      </c>
      <c r="H12610" s="5">
        <f t="shared" si="2552"/>
        <v>11861.661983486953</v>
      </c>
      <c r="I12610" s="5">
        <f t="shared" si="2553"/>
        <v>720</v>
      </c>
      <c r="J12610" s="5">
        <f t="shared" si="2554"/>
        <v>11141.661983486953</v>
      </c>
      <c r="K12610" s="2">
        <f t="shared" si="2555"/>
        <v>218431.6316577596</v>
      </c>
      <c r="L12610" s="2">
        <f t="shared" si="2556"/>
        <v>235858</v>
      </c>
      <c r="M12610" s="2">
        <f t="shared" si="2557"/>
        <v>37400</v>
      </c>
      <c r="N12610" s="6">
        <f t="shared" si="2558"/>
        <v>0</v>
      </c>
      <c r="O12610" s="2">
        <f t="shared" si="2559"/>
        <v>-39973.631657759601</v>
      </c>
      <c r="P12610" s="2" t="str">
        <f t="shared" si="2560"/>
        <v/>
      </c>
    </row>
    <row r="12611" spans="1:16">
      <c r="A12611" s="6">
        <v>19</v>
      </c>
      <c r="B12611" s="6">
        <v>7</v>
      </c>
      <c r="C12611" s="6">
        <v>21</v>
      </c>
      <c r="D12611" s="6">
        <f t="shared" si="2548"/>
        <v>47</v>
      </c>
      <c r="E12611" s="5">
        <f t="shared" si="2549"/>
        <v>10458.204466678902</v>
      </c>
      <c r="F12611" s="5">
        <f t="shared" si="2550"/>
        <v>249.62400827032465</v>
      </c>
      <c r="G12611" s="5">
        <f t="shared" si="2551"/>
        <v>1226.6692487641703</v>
      </c>
      <c r="H12611" s="5">
        <f t="shared" si="2552"/>
        <v>11934.497723713397</v>
      </c>
      <c r="I12611" s="5">
        <f t="shared" si="2553"/>
        <v>720</v>
      </c>
      <c r="J12611" s="5">
        <f t="shared" si="2554"/>
        <v>11214.497723713397</v>
      </c>
      <c r="K12611" s="2">
        <f t="shared" si="2555"/>
        <v>219696.14103669091</v>
      </c>
      <c r="L12611" s="2">
        <f t="shared" si="2556"/>
        <v>238558</v>
      </c>
      <c r="M12611" s="2">
        <f t="shared" si="2557"/>
        <v>38280</v>
      </c>
      <c r="N12611" s="6">
        <f t="shared" si="2558"/>
        <v>0</v>
      </c>
      <c r="O12611" s="2">
        <f t="shared" si="2559"/>
        <v>-39418.141036690911</v>
      </c>
      <c r="P12611" s="2" t="str">
        <f t="shared" si="2560"/>
        <v/>
      </c>
    </row>
    <row r="12612" spans="1:16">
      <c r="A12612" s="6">
        <v>19</v>
      </c>
      <c r="B12612" s="6">
        <v>7</v>
      </c>
      <c r="C12612" s="6">
        <v>22</v>
      </c>
      <c r="D12612" s="6">
        <f t="shared" ref="D12612:D12675" si="2561">A12612+B12612+C12612</f>
        <v>48</v>
      </c>
      <c r="E12612" s="5">
        <f t="shared" ref="E12612:E12675" si="2562">IF(A12612=0,0,A12612*LABOR_HRS_WK_TOM*SEASON_WEEKS*(1+DIM_PCT_TOM)^A12612)</f>
        <v>10458.204466678902</v>
      </c>
      <c r="F12612" s="5">
        <f t="shared" ref="F12612:F12675" si="2563">IF(B12612=0,0,B12612*LABOR_HRS_WK_CAR*SEASON_WEEKS*(1+DIM_PCT_CAR)^B12612)</f>
        <v>249.62400827032465</v>
      </c>
      <c r="G12612" s="5">
        <f t="shared" ref="G12612:G12675" si="2564">IF(C12612=0,0,C12612*LABOR_HRS_WK_MES*SEASON_WEEKS*(1+DIM_PCT_MES)^C12612)</f>
        <v>1301.1455960105666</v>
      </c>
      <c r="H12612" s="5">
        <f t="shared" ref="H12612:H12675" si="2565">E12612+F12612+G12612</f>
        <v>12008.974070959794</v>
      </c>
      <c r="I12612" s="5">
        <f t="shared" ref="I12612:I12675" si="2566">MIN(H12612,FARMER_HRS)</f>
        <v>720</v>
      </c>
      <c r="J12612" s="5">
        <f t="shared" ref="J12612:J12675" si="2567">MAX(0,H12612-FARMER_HRS)</f>
        <v>11288.974070959794</v>
      </c>
      <c r="K12612" s="2">
        <f t="shared" ref="K12612:K12675" si="2568">I12612*FARMER_RATE+J12612*TEMP_WORKER_RATE</f>
        <v>220989.13317638531</v>
      </c>
      <c r="L12612" s="2">
        <f t="shared" ref="L12612:L12675" si="2569">A12612*PRICE_TOM+B12612*PRICE_CAR+C12612*PRICE_MES</f>
        <v>241258</v>
      </c>
      <c r="M12612" s="2">
        <f t="shared" ref="M12612:M12675" si="2570">A12612*FERT_BED_TOM+B12612*FERT_BED_CAR+C12612*FERT_BED_MES</f>
        <v>39160</v>
      </c>
      <c r="N12612" s="6">
        <f t="shared" ref="N12612:N12675" si="2571">IF(AND(D12612&lt;=TOTAL_BEDS,J12612&lt;=TEMP_WORKER_MAX*TEMP_WORKER_HRS),1,0)</f>
        <v>0</v>
      </c>
      <c r="O12612" s="2">
        <f t="shared" ref="O12612:O12675" si="2572">L12612-M12612-K12612-FIXED_COSTS</f>
        <v>-38891.133176385309</v>
      </c>
      <c r="P12612" s="2" t="str">
        <f t="shared" ref="P12612:P12675" si="2573">IF(N12612=1,O12612,"")</f>
        <v/>
      </c>
    </row>
    <row r="12613" spans="1:16">
      <c r="A12613" s="6">
        <v>19</v>
      </c>
      <c r="B12613" s="6">
        <v>7</v>
      </c>
      <c r="C12613" s="6">
        <v>23</v>
      </c>
      <c r="D12613" s="6">
        <f t="shared" si="2561"/>
        <v>49</v>
      </c>
      <c r="E12613" s="5">
        <f t="shared" si="2562"/>
        <v>10458.204466678902</v>
      </c>
      <c r="F12613" s="5">
        <f t="shared" si="2563"/>
        <v>249.62400827032465</v>
      </c>
      <c r="G12613" s="5">
        <f t="shared" si="2564"/>
        <v>1377.292184868003</v>
      </c>
      <c r="H12613" s="5">
        <f t="shared" si="2565"/>
        <v>12085.12065981723</v>
      </c>
      <c r="I12613" s="5">
        <f t="shared" si="2566"/>
        <v>720</v>
      </c>
      <c r="J12613" s="5">
        <f t="shared" si="2567"/>
        <v>11365.12065981723</v>
      </c>
      <c r="K12613" s="2">
        <f t="shared" si="2568"/>
        <v>222311.12256627134</v>
      </c>
      <c r="L12613" s="2">
        <f t="shared" si="2569"/>
        <v>243958</v>
      </c>
      <c r="M12613" s="2">
        <f t="shared" si="2570"/>
        <v>40040</v>
      </c>
      <c r="N12613" s="6">
        <f t="shared" si="2571"/>
        <v>0</v>
      </c>
      <c r="O12613" s="2">
        <f t="shared" si="2572"/>
        <v>-38393.12256627134</v>
      </c>
      <c r="P12613" s="2" t="str">
        <f t="shared" si="2573"/>
        <v/>
      </c>
    </row>
    <row r="12614" spans="1:16">
      <c r="A12614" s="6">
        <v>19</v>
      </c>
      <c r="B12614" s="6">
        <v>7</v>
      </c>
      <c r="C12614" s="6">
        <v>24</v>
      </c>
      <c r="D12614" s="6">
        <f t="shared" si="2561"/>
        <v>50</v>
      </c>
      <c r="E12614" s="5">
        <f t="shared" si="2562"/>
        <v>10458.204466678902</v>
      </c>
      <c r="F12614" s="5">
        <f t="shared" si="2563"/>
        <v>249.62400827032465</v>
      </c>
      <c r="G12614" s="5">
        <f t="shared" si="2564"/>
        <v>1455.1391344474989</v>
      </c>
      <c r="H12614" s="5">
        <f t="shared" si="2565"/>
        <v>12162.967609396726</v>
      </c>
      <c r="I12614" s="5">
        <f t="shared" si="2566"/>
        <v>720</v>
      </c>
      <c r="J12614" s="5">
        <f t="shared" si="2567"/>
        <v>11442.967609396726</v>
      </c>
      <c r="K12614" s="2">
        <f t="shared" si="2568"/>
        <v>223662.63210758206</v>
      </c>
      <c r="L12614" s="2">
        <f t="shared" si="2569"/>
        <v>246658</v>
      </c>
      <c r="M12614" s="2">
        <f t="shared" si="2570"/>
        <v>40920</v>
      </c>
      <c r="N12614" s="6">
        <f t="shared" si="2571"/>
        <v>0</v>
      </c>
      <c r="O12614" s="2">
        <f t="shared" si="2572"/>
        <v>-37924.63210758206</v>
      </c>
      <c r="P12614" s="2" t="str">
        <f t="shared" si="2573"/>
        <v/>
      </c>
    </row>
    <row r="12615" spans="1:16">
      <c r="A12615" s="6">
        <v>19</v>
      </c>
      <c r="B12615" s="6">
        <v>7</v>
      </c>
      <c r="C12615" s="6">
        <v>25</v>
      </c>
      <c r="D12615" s="6">
        <f t="shared" si="2561"/>
        <v>51</v>
      </c>
      <c r="E12615" s="5">
        <f t="shared" si="2562"/>
        <v>10458.204466678902</v>
      </c>
      <c r="F12615" s="5">
        <f t="shared" si="2563"/>
        <v>249.62400827032465</v>
      </c>
      <c r="G12615" s="5">
        <f t="shared" si="2564"/>
        <v>1534.7170558625965</v>
      </c>
      <c r="H12615" s="5">
        <f t="shared" si="2565"/>
        <v>12242.545530811823</v>
      </c>
      <c r="I12615" s="5">
        <f t="shared" si="2566"/>
        <v>720</v>
      </c>
      <c r="J12615" s="5">
        <f t="shared" si="2567"/>
        <v>11522.545530811823</v>
      </c>
      <c r="K12615" s="2">
        <f t="shared" si="2568"/>
        <v>225044.19324326082</v>
      </c>
      <c r="L12615" s="2">
        <f t="shared" si="2569"/>
        <v>249358</v>
      </c>
      <c r="M12615" s="2">
        <f t="shared" si="2570"/>
        <v>41800</v>
      </c>
      <c r="N12615" s="6">
        <f t="shared" si="2571"/>
        <v>0</v>
      </c>
      <c r="O12615" s="2">
        <f t="shared" si="2572"/>
        <v>-37486.193243260816</v>
      </c>
      <c r="P12615" s="2" t="str">
        <f t="shared" si="2573"/>
        <v/>
      </c>
    </row>
    <row r="12616" spans="1:16">
      <c r="A12616" s="6">
        <v>19</v>
      </c>
      <c r="B12616" s="6">
        <v>7</v>
      </c>
      <c r="C12616" s="6">
        <v>26</v>
      </c>
      <c r="D12616" s="6">
        <f t="shared" si="2561"/>
        <v>52</v>
      </c>
      <c r="E12616" s="5">
        <f t="shared" si="2562"/>
        <v>10458.204466678902</v>
      </c>
      <c r="F12616" s="5">
        <f t="shared" si="2563"/>
        <v>249.62400827032465</v>
      </c>
      <c r="G12616" s="5">
        <f t="shared" si="2564"/>
        <v>1616.0570598233144</v>
      </c>
      <c r="H12616" s="5">
        <f t="shared" si="2565"/>
        <v>12323.88553477254</v>
      </c>
      <c r="I12616" s="5">
        <f t="shared" si="2566"/>
        <v>720</v>
      </c>
      <c r="J12616" s="5">
        <f t="shared" si="2567"/>
        <v>11603.88553477254</v>
      </c>
      <c r="K12616" s="2">
        <f t="shared" si="2568"/>
        <v>226456.34608980105</v>
      </c>
      <c r="L12616" s="2">
        <f t="shared" si="2569"/>
        <v>252058</v>
      </c>
      <c r="M12616" s="2">
        <f t="shared" si="2570"/>
        <v>42680</v>
      </c>
      <c r="N12616" s="6">
        <f t="shared" si="2571"/>
        <v>0</v>
      </c>
      <c r="O12616" s="2">
        <f t="shared" si="2572"/>
        <v>-37078.346089801053</v>
      </c>
      <c r="P12616" s="2" t="str">
        <f t="shared" si="2573"/>
        <v/>
      </c>
    </row>
    <row r="12617" spans="1:16">
      <c r="A12617" s="6">
        <v>19</v>
      </c>
      <c r="B12617" s="6">
        <v>7</v>
      </c>
      <c r="C12617" s="6">
        <v>27</v>
      </c>
      <c r="D12617" s="6">
        <f t="shared" si="2561"/>
        <v>53</v>
      </c>
      <c r="E12617" s="5">
        <f t="shared" si="2562"/>
        <v>10458.204466678902</v>
      </c>
      <c r="F12617" s="5">
        <f t="shared" si="2563"/>
        <v>249.62400827032465</v>
      </c>
      <c r="G12617" s="5">
        <f t="shared" si="2564"/>
        <v>1699.1907643430709</v>
      </c>
      <c r="H12617" s="5">
        <f t="shared" si="2565"/>
        <v>12407.019239292298</v>
      </c>
      <c r="I12617" s="5">
        <f t="shared" si="2566"/>
        <v>720</v>
      </c>
      <c r="J12617" s="5">
        <f t="shared" si="2567"/>
        <v>11687.019239292298</v>
      </c>
      <c r="K12617" s="2">
        <f t="shared" si="2568"/>
        <v>227899.63957104684</v>
      </c>
      <c r="L12617" s="2">
        <f t="shared" si="2569"/>
        <v>254758</v>
      </c>
      <c r="M12617" s="2">
        <f t="shared" si="2570"/>
        <v>43560</v>
      </c>
      <c r="N12617" s="6">
        <f t="shared" si="2571"/>
        <v>0</v>
      </c>
      <c r="O12617" s="2">
        <f t="shared" si="2572"/>
        <v>-36701.639571046835</v>
      </c>
      <c r="P12617" s="2" t="str">
        <f t="shared" si="2573"/>
        <v/>
      </c>
    </row>
    <row r="12618" spans="1:16">
      <c r="A12618" s="6">
        <v>19</v>
      </c>
      <c r="B12618" s="6">
        <v>7</v>
      </c>
      <c r="C12618" s="6">
        <v>28</v>
      </c>
      <c r="D12618" s="6">
        <f t="shared" si="2561"/>
        <v>54</v>
      </c>
      <c r="E12618" s="5">
        <f t="shared" si="2562"/>
        <v>10458.204466678902</v>
      </c>
      <c r="F12618" s="5">
        <f t="shared" si="2563"/>
        <v>249.62400827032465</v>
      </c>
      <c r="G12618" s="5">
        <f t="shared" si="2564"/>
        <v>1784.1503025602246</v>
      </c>
      <c r="H12618" s="5">
        <f t="shared" si="2565"/>
        <v>12491.978777509452</v>
      </c>
      <c r="I12618" s="5">
        <f t="shared" si="2566"/>
        <v>720</v>
      </c>
      <c r="J12618" s="5">
        <f t="shared" si="2567"/>
        <v>11771.978777509452</v>
      </c>
      <c r="K12618" s="2">
        <f t="shared" si="2568"/>
        <v>229374.63155398355</v>
      </c>
      <c r="L12618" s="2">
        <f t="shared" si="2569"/>
        <v>257458</v>
      </c>
      <c r="M12618" s="2">
        <f t="shared" si="2570"/>
        <v>44440</v>
      </c>
      <c r="N12618" s="6">
        <f t="shared" si="2571"/>
        <v>0</v>
      </c>
      <c r="O12618" s="2">
        <f t="shared" si="2572"/>
        <v>-36356.631553983549</v>
      </c>
      <c r="P12618" s="2" t="str">
        <f t="shared" si="2573"/>
        <v/>
      </c>
    </row>
    <row r="12619" spans="1:16">
      <c r="A12619" s="6">
        <v>19</v>
      </c>
      <c r="B12619" s="6">
        <v>7</v>
      </c>
      <c r="C12619" s="6">
        <v>29</v>
      </c>
      <c r="D12619" s="6">
        <f t="shared" si="2561"/>
        <v>55</v>
      </c>
      <c r="E12619" s="5">
        <f t="shared" si="2562"/>
        <v>10458.204466678902</v>
      </c>
      <c r="F12619" s="5">
        <f t="shared" si="2563"/>
        <v>249.62400827032465</v>
      </c>
      <c r="G12619" s="5">
        <f t="shared" si="2564"/>
        <v>1870.9683306758782</v>
      </c>
      <c r="H12619" s="5">
        <f t="shared" si="2565"/>
        <v>12578.796805625105</v>
      </c>
      <c r="I12619" s="5">
        <f t="shared" si="2566"/>
        <v>720</v>
      </c>
      <c r="J12619" s="5">
        <f t="shared" si="2567"/>
        <v>11858.796805625105</v>
      </c>
      <c r="K12619" s="2">
        <f t="shared" si="2568"/>
        <v>230881.88898654695</v>
      </c>
      <c r="L12619" s="2">
        <f t="shared" si="2569"/>
        <v>260158</v>
      </c>
      <c r="M12619" s="2">
        <f t="shared" si="2570"/>
        <v>45320</v>
      </c>
      <c r="N12619" s="6">
        <f t="shared" si="2571"/>
        <v>0</v>
      </c>
      <c r="O12619" s="2">
        <f t="shared" si="2572"/>
        <v>-36043.888986546954</v>
      </c>
      <c r="P12619" s="2" t="str">
        <f t="shared" si="2573"/>
        <v/>
      </c>
    </row>
    <row r="12620" spans="1:16">
      <c r="A12620" s="6">
        <v>19</v>
      </c>
      <c r="B12620" s="6">
        <v>7</v>
      </c>
      <c r="C12620" s="6">
        <v>30</v>
      </c>
      <c r="D12620" s="6">
        <f t="shared" si="2561"/>
        <v>56</v>
      </c>
      <c r="E12620" s="5">
        <f t="shared" si="2562"/>
        <v>10458.204466678902</v>
      </c>
      <c r="F12620" s="5">
        <f t="shared" si="2563"/>
        <v>249.62400827032465</v>
      </c>
      <c r="G12620" s="5">
        <f t="shared" si="2564"/>
        <v>1959.6780360096488</v>
      </c>
      <c r="H12620" s="5">
        <f t="shared" si="2565"/>
        <v>12667.506510958876</v>
      </c>
      <c r="I12620" s="5">
        <f t="shared" si="2566"/>
        <v>720</v>
      </c>
      <c r="J12620" s="5">
        <f t="shared" si="2567"/>
        <v>11947.506510958876</v>
      </c>
      <c r="K12620" s="2">
        <f t="shared" si="2568"/>
        <v>232421.98803748048</v>
      </c>
      <c r="L12620" s="2">
        <f t="shared" si="2569"/>
        <v>262858</v>
      </c>
      <c r="M12620" s="2">
        <f t="shared" si="2570"/>
        <v>46200</v>
      </c>
      <c r="N12620" s="6">
        <f t="shared" si="2571"/>
        <v>0</v>
      </c>
      <c r="O12620" s="2">
        <f t="shared" si="2572"/>
        <v>-35763.988037480478</v>
      </c>
      <c r="P12620" s="2" t="str">
        <f t="shared" si="2573"/>
        <v/>
      </c>
    </row>
    <row r="12621" spans="1:16">
      <c r="A12621" s="6">
        <v>19</v>
      </c>
      <c r="B12621" s="6">
        <v>8</v>
      </c>
      <c r="C12621" s="6">
        <v>0</v>
      </c>
      <c r="D12621" s="6">
        <f t="shared" si="2561"/>
        <v>27</v>
      </c>
      <c r="E12621" s="5">
        <f t="shared" si="2562"/>
        <v>10458.204466678902</v>
      </c>
      <c r="F12621" s="5">
        <f t="shared" si="2563"/>
        <v>292.41669540238024</v>
      </c>
      <c r="G12621" s="5">
        <f t="shared" si="2564"/>
        <v>0</v>
      </c>
      <c r="H12621" s="5">
        <f t="shared" si="2565"/>
        <v>10750.621162081283</v>
      </c>
      <c r="I12621" s="5">
        <f t="shared" si="2566"/>
        <v>720</v>
      </c>
      <c r="J12621" s="5">
        <f t="shared" si="2567"/>
        <v>10030.621162081283</v>
      </c>
      <c r="K12621" s="2">
        <f t="shared" si="2568"/>
        <v>199142.72850835559</v>
      </c>
      <c r="L12621" s="2">
        <f t="shared" si="2569"/>
        <v>183952</v>
      </c>
      <c r="M12621" s="2">
        <f t="shared" si="2570"/>
        <v>20240</v>
      </c>
      <c r="N12621" s="6">
        <f t="shared" si="2571"/>
        <v>0</v>
      </c>
      <c r="O12621" s="2">
        <f t="shared" si="2572"/>
        <v>-55430.728508355591</v>
      </c>
      <c r="P12621" s="2" t="str">
        <f t="shared" si="2573"/>
        <v/>
      </c>
    </row>
    <row r="12622" spans="1:16">
      <c r="A12622" s="6">
        <v>19</v>
      </c>
      <c r="B12622" s="6">
        <v>8</v>
      </c>
      <c r="C12622" s="6">
        <v>1</v>
      </c>
      <c r="D12622" s="6">
        <f t="shared" si="2561"/>
        <v>28</v>
      </c>
      <c r="E12622" s="5">
        <f t="shared" si="2562"/>
        <v>10458.204466678902</v>
      </c>
      <c r="F12622" s="5">
        <f t="shared" si="2563"/>
        <v>292.41669540238024</v>
      </c>
      <c r="G12622" s="5">
        <f t="shared" si="2564"/>
        <v>45.5625</v>
      </c>
      <c r="H12622" s="5">
        <f t="shared" si="2565"/>
        <v>10796.183662081283</v>
      </c>
      <c r="I12622" s="5">
        <f t="shared" si="2566"/>
        <v>720</v>
      </c>
      <c r="J12622" s="5">
        <f t="shared" si="2567"/>
        <v>10076.183662081283</v>
      </c>
      <c r="K12622" s="2">
        <f t="shared" si="2568"/>
        <v>199933.74413335559</v>
      </c>
      <c r="L12622" s="2">
        <f t="shared" si="2569"/>
        <v>186652</v>
      </c>
      <c r="M12622" s="2">
        <f t="shared" si="2570"/>
        <v>21120</v>
      </c>
      <c r="N12622" s="6">
        <f t="shared" si="2571"/>
        <v>0</v>
      </c>
      <c r="O12622" s="2">
        <f t="shared" si="2572"/>
        <v>-54401.744133355591</v>
      </c>
      <c r="P12622" s="2" t="str">
        <f t="shared" si="2573"/>
        <v/>
      </c>
    </row>
    <row r="12623" spans="1:16">
      <c r="A12623" s="6">
        <v>19</v>
      </c>
      <c r="B12623" s="6">
        <v>8</v>
      </c>
      <c r="C12623" s="6">
        <v>2</v>
      </c>
      <c r="D12623" s="6">
        <f t="shared" si="2561"/>
        <v>29</v>
      </c>
      <c r="E12623" s="5">
        <f t="shared" si="2562"/>
        <v>10458.204466678902</v>
      </c>
      <c r="F12623" s="5">
        <f t="shared" si="2563"/>
        <v>292.41669540238024</v>
      </c>
      <c r="G12623" s="5">
        <f t="shared" si="2564"/>
        <v>92.264062499999994</v>
      </c>
      <c r="H12623" s="5">
        <f t="shared" si="2565"/>
        <v>10842.885224581283</v>
      </c>
      <c r="I12623" s="5">
        <f t="shared" si="2566"/>
        <v>720</v>
      </c>
      <c r="J12623" s="5">
        <f t="shared" si="2567"/>
        <v>10122.885224581283</v>
      </c>
      <c r="K12623" s="2">
        <f t="shared" si="2568"/>
        <v>200744.53514898062</v>
      </c>
      <c r="L12623" s="2">
        <f t="shared" si="2569"/>
        <v>189352</v>
      </c>
      <c r="M12623" s="2">
        <f t="shared" si="2570"/>
        <v>22000</v>
      </c>
      <c r="N12623" s="6">
        <f t="shared" si="2571"/>
        <v>0</v>
      </c>
      <c r="O12623" s="2">
        <f t="shared" si="2572"/>
        <v>-53392.53514898062</v>
      </c>
      <c r="P12623" s="2" t="str">
        <f t="shared" si="2573"/>
        <v/>
      </c>
    </row>
    <row r="12624" spans="1:16">
      <c r="A12624" s="6">
        <v>19</v>
      </c>
      <c r="B12624" s="6">
        <v>8</v>
      </c>
      <c r="C12624" s="6">
        <v>3</v>
      </c>
      <c r="D12624" s="6">
        <f t="shared" si="2561"/>
        <v>30</v>
      </c>
      <c r="E12624" s="5">
        <f t="shared" si="2562"/>
        <v>10458.204466678902</v>
      </c>
      <c r="F12624" s="5">
        <f t="shared" si="2563"/>
        <v>292.41669540238024</v>
      </c>
      <c r="G12624" s="5">
        <f t="shared" si="2564"/>
        <v>140.12604492187498</v>
      </c>
      <c r="H12624" s="5">
        <f t="shared" si="2565"/>
        <v>10890.747207003158</v>
      </c>
      <c r="I12624" s="5">
        <f t="shared" si="2566"/>
        <v>720</v>
      </c>
      <c r="J12624" s="5">
        <f t="shared" si="2567"/>
        <v>10170.747207003158</v>
      </c>
      <c r="K12624" s="2">
        <f t="shared" si="2568"/>
        <v>201575.47234380484</v>
      </c>
      <c r="L12624" s="2">
        <f t="shared" si="2569"/>
        <v>192052</v>
      </c>
      <c r="M12624" s="2">
        <f t="shared" si="2570"/>
        <v>22880</v>
      </c>
      <c r="N12624" s="6">
        <f t="shared" si="2571"/>
        <v>0</v>
      </c>
      <c r="O12624" s="2">
        <f t="shared" si="2572"/>
        <v>-52403.472343804839</v>
      </c>
      <c r="P12624" s="2" t="str">
        <f t="shared" si="2573"/>
        <v/>
      </c>
    </row>
    <row r="12625" spans="1:16">
      <c r="A12625" s="6">
        <v>19</v>
      </c>
      <c r="B12625" s="6">
        <v>8</v>
      </c>
      <c r="C12625" s="6">
        <v>4</v>
      </c>
      <c r="D12625" s="6">
        <f t="shared" si="2561"/>
        <v>31</v>
      </c>
      <c r="E12625" s="5">
        <f t="shared" si="2562"/>
        <v>10458.204466678902</v>
      </c>
      <c r="F12625" s="5">
        <f t="shared" si="2563"/>
        <v>292.41669540238024</v>
      </c>
      <c r="G12625" s="5">
        <f t="shared" si="2564"/>
        <v>189.17016064453125</v>
      </c>
      <c r="H12625" s="5">
        <f t="shared" si="2565"/>
        <v>10939.791322725814</v>
      </c>
      <c r="I12625" s="5">
        <f t="shared" si="2566"/>
        <v>720</v>
      </c>
      <c r="J12625" s="5">
        <f t="shared" si="2567"/>
        <v>10219.791322725814</v>
      </c>
      <c r="K12625" s="2">
        <f t="shared" si="2568"/>
        <v>202426.93268621204</v>
      </c>
      <c r="L12625" s="2">
        <f t="shared" si="2569"/>
        <v>194752</v>
      </c>
      <c r="M12625" s="2">
        <f t="shared" si="2570"/>
        <v>23760</v>
      </c>
      <c r="N12625" s="6">
        <f t="shared" si="2571"/>
        <v>0</v>
      </c>
      <c r="O12625" s="2">
        <f t="shared" si="2572"/>
        <v>-51434.932686212036</v>
      </c>
      <c r="P12625" s="2" t="str">
        <f t="shared" si="2573"/>
        <v/>
      </c>
    </row>
    <row r="12626" spans="1:16">
      <c r="A12626" s="6">
        <v>19</v>
      </c>
      <c r="B12626" s="6">
        <v>8</v>
      </c>
      <c r="C12626" s="6">
        <v>5</v>
      </c>
      <c r="D12626" s="6">
        <f t="shared" si="2561"/>
        <v>32</v>
      </c>
      <c r="E12626" s="5">
        <f t="shared" si="2562"/>
        <v>10458.204466678902</v>
      </c>
      <c r="F12626" s="5">
        <f t="shared" si="2563"/>
        <v>292.41669540238024</v>
      </c>
      <c r="G12626" s="5">
        <f t="shared" si="2564"/>
        <v>239.41848456573481</v>
      </c>
      <c r="H12626" s="5">
        <f t="shared" si="2565"/>
        <v>10990.039646647017</v>
      </c>
      <c r="I12626" s="5">
        <f t="shared" si="2566"/>
        <v>720</v>
      </c>
      <c r="J12626" s="5">
        <f t="shared" si="2567"/>
        <v>10270.039646647017</v>
      </c>
      <c r="K12626" s="2">
        <f t="shared" si="2568"/>
        <v>203299.29942095515</v>
      </c>
      <c r="L12626" s="2">
        <f t="shared" si="2569"/>
        <v>197452</v>
      </c>
      <c r="M12626" s="2">
        <f t="shared" si="2570"/>
        <v>24640</v>
      </c>
      <c r="N12626" s="6">
        <f t="shared" si="2571"/>
        <v>0</v>
      </c>
      <c r="O12626" s="2">
        <f t="shared" si="2572"/>
        <v>-50487.299420955154</v>
      </c>
      <c r="P12626" s="2" t="str">
        <f t="shared" si="2573"/>
        <v/>
      </c>
    </row>
    <row r="12627" spans="1:16">
      <c r="A12627" s="6">
        <v>19</v>
      </c>
      <c r="B12627" s="6">
        <v>8</v>
      </c>
      <c r="C12627" s="6">
        <v>6</v>
      </c>
      <c r="D12627" s="6">
        <f t="shared" si="2561"/>
        <v>33</v>
      </c>
      <c r="E12627" s="5">
        <f t="shared" si="2562"/>
        <v>10458.204466678902</v>
      </c>
      <c r="F12627" s="5">
        <f t="shared" si="2563"/>
        <v>292.41669540238024</v>
      </c>
      <c r="G12627" s="5">
        <f t="shared" si="2564"/>
        <v>290.89345874736784</v>
      </c>
      <c r="H12627" s="5">
        <f t="shared" si="2565"/>
        <v>11041.514620828651</v>
      </c>
      <c r="I12627" s="5">
        <f t="shared" si="2566"/>
        <v>720</v>
      </c>
      <c r="J12627" s="5">
        <f t="shared" si="2567"/>
        <v>10321.514620828651</v>
      </c>
      <c r="K12627" s="2">
        <f t="shared" si="2568"/>
        <v>204192.96216716408</v>
      </c>
      <c r="L12627" s="2">
        <f t="shared" si="2569"/>
        <v>200152</v>
      </c>
      <c r="M12627" s="2">
        <f t="shared" si="2570"/>
        <v>25520</v>
      </c>
      <c r="N12627" s="6">
        <f t="shared" si="2571"/>
        <v>0</v>
      </c>
      <c r="O12627" s="2">
        <f t="shared" si="2572"/>
        <v>-49560.962167164078</v>
      </c>
      <c r="P12627" s="2" t="str">
        <f t="shared" si="2573"/>
        <v/>
      </c>
    </row>
    <row r="12628" spans="1:16">
      <c r="A12628" s="6">
        <v>19</v>
      </c>
      <c r="B12628" s="6">
        <v>8</v>
      </c>
      <c r="C12628" s="6">
        <v>7</v>
      </c>
      <c r="D12628" s="6">
        <f t="shared" si="2561"/>
        <v>34</v>
      </c>
      <c r="E12628" s="5">
        <f t="shared" si="2562"/>
        <v>10458.204466678902</v>
      </c>
      <c r="F12628" s="5">
        <f t="shared" si="2563"/>
        <v>292.41669540238024</v>
      </c>
      <c r="G12628" s="5">
        <f t="shared" si="2564"/>
        <v>343.61789814532818</v>
      </c>
      <c r="H12628" s="5">
        <f t="shared" si="2565"/>
        <v>11094.239060226611</v>
      </c>
      <c r="I12628" s="5">
        <f t="shared" si="2566"/>
        <v>720</v>
      </c>
      <c r="J12628" s="5">
        <f t="shared" si="2567"/>
        <v>10374.239060226611</v>
      </c>
      <c r="K12628" s="2">
        <f t="shared" si="2568"/>
        <v>205108.31701782311</v>
      </c>
      <c r="L12628" s="2">
        <f t="shared" si="2569"/>
        <v>202852</v>
      </c>
      <c r="M12628" s="2">
        <f t="shared" si="2570"/>
        <v>26400</v>
      </c>
      <c r="N12628" s="6">
        <f t="shared" si="2571"/>
        <v>0</v>
      </c>
      <c r="O12628" s="2">
        <f t="shared" si="2572"/>
        <v>-48656.317017823108</v>
      </c>
      <c r="P12628" s="2" t="str">
        <f t="shared" si="2573"/>
        <v/>
      </c>
    </row>
    <row r="12629" spans="1:16">
      <c r="A12629" s="6">
        <v>19</v>
      </c>
      <c r="B12629" s="6">
        <v>8</v>
      </c>
      <c r="C12629" s="6">
        <v>8</v>
      </c>
      <c r="D12629" s="6">
        <f t="shared" si="2561"/>
        <v>35</v>
      </c>
      <c r="E12629" s="5">
        <f t="shared" si="2562"/>
        <v>10458.204466678902</v>
      </c>
      <c r="F12629" s="5">
        <f t="shared" si="2563"/>
        <v>292.41669540238024</v>
      </c>
      <c r="G12629" s="5">
        <f t="shared" si="2564"/>
        <v>397.61499642530839</v>
      </c>
      <c r="H12629" s="5">
        <f t="shared" si="2565"/>
        <v>11148.236158506592</v>
      </c>
      <c r="I12629" s="5">
        <f t="shared" si="2566"/>
        <v>720</v>
      </c>
      <c r="J12629" s="5">
        <f t="shared" si="2567"/>
        <v>10428.236158506592</v>
      </c>
      <c r="K12629" s="2">
        <f t="shared" si="2568"/>
        <v>206045.76664073943</v>
      </c>
      <c r="L12629" s="2">
        <f t="shared" si="2569"/>
        <v>205552</v>
      </c>
      <c r="M12629" s="2">
        <f t="shared" si="2570"/>
        <v>27280</v>
      </c>
      <c r="N12629" s="6">
        <f t="shared" si="2571"/>
        <v>0</v>
      </c>
      <c r="O12629" s="2">
        <f t="shared" si="2572"/>
        <v>-47773.766640739428</v>
      </c>
      <c r="P12629" s="2" t="str">
        <f t="shared" si="2573"/>
        <v/>
      </c>
    </row>
    <row r="12630" spans="1:16">
      <c r="A12630" s="6">
        <v>19</v>
      </c>
      <c r="B12630" s="6">
        <v>8</v>
      </c>
      <c r="C12630" s="6">
        <v>9</v>
      </c>
      <c r="D12630" s="6">
        <f t="shared" si="2561"/>
        <v>36</v>
      </c>
      <c r="E12630" s="5">
        <f t="shared" si="2562"/>
        <v>10458.204466678902</v>
      </c>
      <c r="F12630" s="5">
        <f t="shared" si="2563"/>
        <v>292.41669540238024</v>
      </c>
      <c r="G12630" s="5">
        <f t="shared" si="2564"/>
        <v>452.90833186570285</v>
      </c>
      <c r="H12630" s="5">
        <f t="shared" si="2565"/>
        <v>11203.529493946986</v>
      </c>
      <c r="I12630" s="5">
        <f t="shared" si="2566"/>
        <v>720</v>
      </c>
      <c r="J12630" s="5">
        <f t="shared" si="2567"/>
        <v>10483.529493946986</v>
      </c>
      <c r="K12630" s="2">
        <f t="shared" si="2568"/>
        <v>207005.72038102406</v>
      </c>
      <c r="L12630" s="2">
        <f t="shared" si="2569"/>
        <v>208252</v>
      </c>
      <c r="M12630" s="2">
        <f t="shared" si="2570"/>
        <v>28160</v>
      </c>
      <c r="N12630" s="6">
        <f t="shared" si="2571"/>
        <v>0</v>
      </c>
      <c r="O12630" s="2">
        <f t="shared" si="2572"/>
        <v>-46913.720381024061</v>
      </c>
      <c r="P12630" s="2" t="str">
        <f t="shared" si="2573"/>
        <v/>
      </c>
    </row>
    <row r="12631" spans="1:16">
      <c r="A12631" s="6">
        <v>19</v>
      </c>
      <c r="B12631" s="6">
        <v>8</v>
      </c>
      <c r="C12631" s="6">
        <v>10</v>
      </c>
      <c r="D12631" s="6">
        <f t="shared" si="2561"/>
        <v>37</v>
      </c>
      <c r="E12631" s="5">
        <f t="shared" si="2562"/>
        <v>10458.204466678902</v>
      </c>
      <c r="F12631" s="5">
        <f t="shared" si="2563"/>
        <v>292.41669540238024</v>
      </c>
      <c r="G12631" s="5">
        <f t="shared" si="2564"/>
        <v>509.52187334891573</v>
      </c>
      <c r="H12631" s="5">
        <f t="shared" si="2565"/>
        <v>11260.143035430199</v>
      </c>
      <c r="I12631" s="5">
        <f t="shared" si="2566"/>
        <v>720</v>
      </c>
      <c r="J12631" s="5">
        <f t="shared" si="2567"/>
        <v>10540.143035430199</v>
      </c>
      <c r="K12631" s="2">
        <f t="shared" si="2568"/>
        <v>207988.59436510762</v>
      </c>
      <c r="L12631" s="2">
        <f t="shared" si="2569"/>
        <v>210952</v>
      </c>
      <c r="M12631" s="2">
        <f t="shared" si="2570"/>
        <v>29040</v>
      </c>
      <c r="N12631" s="6">
        <f t="shared" si="2571"/>
        <v>0</v>
      </c>
      <c r="O12631" s="2">
        <f t="shared" si="2572"/>
        <v>-46076.594365107623</v>
      </c>
      <c r="P12631" s="2" t="str">
        <f t="shared" si="2573"/>
        <v/>
      </c>
    </row>
    <row r="12632" spans="1:16">
      <c r="A12632" s="6">
        <v>19</v>
      </c>
      <c r="B12632" s="6">
        <v>8</v>
      </c>
      <c r="C12632" s="6">
        <v>11</v>
      </c>
      <c r="D12632" s="6">
        <f t="shared" si="2561"/>
        <v>38</v>
      </c>
      <c r="E12632" s="5">
        <f t="shared" si="2562"/>
        <v>10458.204466678902</v>
      </c>
      <c r="F12632" s="5">
        <f t="shared" si="2563"/>
        <v>292.41669540238024</v>
      </c>
      <c r="G12632" s="5">
        <f t="shared" si="2564"/>
        <v>567.47998644235474</v>
      </c>
      <c r="H12632" s="5">
        <f t="shared" si="2565"/>
        <v>11318.101148523638</v>
      </c>
      <c r="I12632" s="5">
        <f t="shared" si="2566"/>
        <v>720</v>
      </c>
      <c r="J12632" s="5">
        <f t="shared" si="2567"/>
        <v>10598.101148523638</v>
      </c>
      <c r="K12632" s="2">
        <f t="shared" si="2568"/>
        <v>208994.81160631316</v>
      </c>
      <c r="L12632" s="2">
        <f t="shared" si="2569"/>
        <v>213652</v>
      </c>
      <c r="M12632" s="2">
        <f t="shared" si="2570"/>
        <v>29920</v>
      </c>
      <c r="N12632" s="6">
        <f t="shared" si="2571"/>
        <v>0</v>
      </c>
      <c r="O12632" s="2">
        <f t="shared" si="2572"/>
        <v>-45262.81160631316</v>
      </c>
      <c r="P12632" s="2" t="str">
        <f t="shared" si="2573"/>
        <v/>
      </c>
    </row>
    <row r="12633" spans="1:16">
      <c r="A12633" s="6">
        <v>19</v>
      </c>
      <c r="B12633" s="6">
        <v>8</v>
      </c>
      <c r="C12633" s="6">
        <v>12</v>
      </c>
      <c r="D12633" s="6">
        <f t="shared" si="2561"/>
        <v>39</v>
      </c>
      <c r="E12633" s="5">
        <f t="shared" si="2562"/>
        <v>10458.204466678902</v>
      </c>
      <c r="F12633" s="5">
        <f t="shared" si="2563"/>
        <v>292.41669540238024</v>
      </c>
      <c r="G12633" s="5">
        <f t="shared" si="2564"/>
        <v>626.80743957041921</v>
      </c>
      <c r="H12633" s="5">
        <f t="shared" si="2565"/>
        <v>11377.428601651702</v>
      </c>
      <c r="I12633" s="5">
        <f t="shared" si="2566"/>
        <v>720</v>
      </c>
      <c r="J12633" s="5">
        <f t="shared" si="2567"/>
        <v>10657.428601651702</v>
      </c>
      <c r="K12633" s="2">
        <f t="shared" si="2568"/>
        <v>210024.80211200871</v>
      </c>
      <c r="L12633" s="2">
        <f t="shared" si="2569"/>
        <v>216352</v>
      </c>
      <c r="M12633" s="2">
        <f t="shared" si="2570"/>
        <v>30800</v>
      </c>
      <c r="N12633" s="6">
        <f t="shared" si="2571"/>
        <v>0</v>
      </c>
      <c r="O12633" s="2">
        <f t="shared" si="2572"/>
        <v>-44472.802112008707</v>
      </c>
      <c r="P12633" s="2" t="str">
        <f t="shared" si="2573"/>
        <v/>
      </c>
    </row>
    <row r="12634" spans="1:16">
      <c r="A12634" s="6">
        <v>19</v>
      </c>
      <c r="B12634" s="6">
        <v>8</v>
      </c>
      <c r="C12634" s="6">
        <v>13</v>
      </c>
      <c r="D12634" s="6">
        <f t="shared" si="2561"/>
        <v>40</v>
      </c>
      <c r="E12634" s="5">
        <f t="shared" si="2562"/>
        <v>10458.204466678902</v>
      </c>
      <c r="F12634" s="5">
        <f t="shared" si="2563"/>
        <v>292.41669540238024</v>
      </c>
      <c r="G12634" s="5">
        <f t="shared" si="2564"/>
        <v>687.52941027880343</v>
      </c>
      <c r="H12634" s="5">
        <f t="shared" si="2565"/>
        <v>11438.150572360086</v>
      </c>
      <c r="I12634" s="5">
        <f t="shared" si="2566"/>
        <v>720</v>
      </c>
      <c r="J12634" s="5">
        <f t="shared" si="2567"/>
        <v>10718.150572360086</v>
      </c>
      <c r="K12634" s="2">
        <f t="shared" si="2568"/>
        <v>211079.0029923626</v>
      </c>
      <c r="L12634" s="2">
        <f t="shared" si="2569"/>
        <v>219052</v>
      </c>
      <c r="M12634" s="2">
        <f t="shared" si="2570"/>
        <v>31680</v>
      </c>
      <c r="N12634" s="6">
        <f t="shared" si="2571"/>
        <v>0</v>
      </c>
      <c r="O12634" s="2">
        <f t="shared" si="2572"/>
        <v>-43707.002992362599</v>
      </c>
      <c r="P12634" s="2" t="str">
        <f t="shared" si="2573"/>
        <v/>
      </c>
    </row>
    <row r="12635" spans="1:16">
      <c r="A12635" s="6">
        <v>19</v>
      </c>
      <c r="B12635" s="6">
        <v>8</v>
      </c>
      <c r="C12635" s="6">
        <v>14</v>
      </c>
      <c r="D12635" s="6">
        <f t="shared" si="2561"/>
        <v>41</v>
      </c>
      <c r="E12635" s="5">
        <f t="shared" si="2562"/>
        <v>10458.204466678902</v>
      </c>
      <c r="F12635" s="5">
        <f t="shared" si="2563"/>
        <v>292.41669540238024</v>
      </c>
      <c r="G12635" s="5">
        <f t="shared" si="2564"/>
        <v>749.67149159246469</v>
      </c>
      <c r="H12635" s="5">
        <f t="shared" si="2565"/>
        <v>11500.292653673747</v>
      </c>
      <c r="I12635" s="5">
        <f t="shared" si="2566"/>
        <v>720</v>
      </c>
      <c r="J12635" s="5">
        <f t="shared" si="2567"/>
        <v>10780.292653673747</v>
      </c>
      <c r="K12635" s="2">
        <f t="shared" si="2568"/>
        <v>212157.85857072475</v>
      </c>
      <c r="L12635" s="2">
        <f t="shared" si="2569"/>
        <v>221752</v>
      </c>
      <c r="M12635" s="2">
        <f t="shared" si="2570"/>
        <v>32560</v>
      </c>
      <c r="N12635" s="6">
        <f t="shared" si="2571"/>
        <v>0</v>
      </c>
      <c r="O12635" s="2">
        <f t="shared" si="2572"/>
        <v>-42965.858570724755</v>
      </c>
      <c r="P12635" s="2" t="str">
        <f t="shared" si="2573"/>
        <v/>
      </c>
    </row>
    <row r="12636" spans="1:16">
      <c r="A12636" s="6">
        <v>19</v>
      </c>
      <c r="B12636" s="6">
        <v>8</v>
      </c>
      <c r="C12636" s="6">
        <v>15</v>
      </c>
      <c r="D12636" s="6">
        <f t="shared" si="2561"/>
        <v>42</v>
      </c>
      <c r="E12636" s="5">
        <f t="shared" si="2562"/>
        <v>10458.204466678902</v>
      </c>
      <c r="F12636" s="5">
        <f t="shared" si="2563"/>
        <v>292.41669540238024</v>
      </c>
      <c r="G12636" s="5">
        <f t="shared" si="2564"/>
        <v>813.25969846861108</v>
      </c>
      <c r="H12636" s="5">
        <f t="shared" si="2565"/>
        <v>11563.880860549894</v>
      </c>
      <c r="I12636" s="5">
        <f t="shared" si="2566"/>
        <v>720</v>
      </c>
      <c r="J12636" s="5">
        <f t="shared" si="2567"/>
        <v>10843.880860549894</v>
      </c>
      <c r="K12636" s="2">
        <f t="shared" si="2568"/>
        <v>213261.82049565788</v>
      </c>
      <c r="L12636" s="2">
        <f t="shared" si="2569"/>
        <v>224452</v>
      </c>
      <c r="M12636" s="2">
        <f t="shared" si="2570"/>
        <v>33440</v>
      </c>
      <c r="N12636" s="6">
        <f t="shared" si="2571"/>
        <v>0</v>
      </c>
      <c r="O12636" s="2">
        <f t="shared" si="2572"/>
        <v>-42249.820495657885</v>
      </c>
      <c r="P12636" s="2" t="str">
        <f t="shared" si="2573"/>
        <v/>
      </c>
    </row>
    <row r="12637" spans="1:16">
      <c r="A12637" s="6">
        <v>19</v>
      </c>
      <c r="B12637" s="6">
        <v>8</v>
      </c>
      <c r="C12637" s="6">
        <v>16</v>
      </c>
      <c r="D12637" s="6">
        <f t="shared" si="2561"/>
        <v>43</v>
      </c>
      <c r="E12637" s="5">
        <f t="shared" si="2562"/>
        <v>10458.204466678902</v>
      </c>
      <c r="F12637" s="5">
        <f t="shared" si="2563"/>
        <v>292.41669540238024</v>
      </c>
      <c r="G12637" s="5">
        <f t="shared" si="2564"/>
        <v>878.32047434610013</v>
      </c>
      <c r="H12637" s="5">
        <f t="shared" si="2565"/>
        <v>11628.941636427382</v>
      </c>
      <c r="I12637" s="5">
        <f t="shared" si="2566"/>
        <v>720</v>
      </c>
      <c r="J12637" s="5">
        <f t="shared" si="2567"/>
        <v>10908.941636427382</v>
      </c>
      <c r="K12637" s="2">
        <f t="shared" si="2568"/>
        <v>214391.34785464205</v>
      </c>
      <c r="L12637" s="2">
        <f t="shared" si="2569"/>
        <v>227152</v>
      </c>
      <c r="M12637" s="2">
        <f t="shared" si="2570"/>
        <v>34320</v>
      </c>
      <c r="N12637" s="6">
        <f t="shared" si="2571"/>
        <v>0</v>
      </c>
      <c r="O12637" s="2">
        <f t="shared" si="2572"/>
        <v>-41559.347854642052</v>
      </c>
      <c r="P12637" s="2" t="str">
        <f t="shared" si="2573"/>
        <v/>
      </c>
    </row>
    <row r="12638" spans="1:16">
      <c r="A12638" s="6">
        <v>19</v>
      </c>
      <c r="B12638" s="6">
        <v>8</v>
      </c>
      <c r="C12638" s="6">
        <v>17</v>
      </c>
      <c r="D12638" s="6">
        <f t="shared" si="2561"/>
        <v>44</v>
      </c>
      <c r="E12638" s="5">
        <f t="shared" si="2562"/>
        <v>10458.204466678902</v>
      </c>
      <c r="F12638" s="5">
        <f t="shared" si="2563"/>
        <v>292.41669540238024</v>
      </c>
      <c r="G12638" s="5">
        <f t="shared" si="2564"/>
        <v>944.88069779264049</v>
      </c>
      <c r="H12638" s="5">
        <f t="shared" si="2565"/>
        <v>11695.501859873923</v>
      </c>
      <c r="I12638" s="5">
        <f t="shared" si="2566"/>
        <v>720</v>
      </c>
      <c r="J12638" s="5">
        <f t="shared" si="2567"/>
        <v>10975.501859873923</v>
      </c>
      <c r="K12638" s="2">
        <f t="shared" si="2568"/>
        <v>215546.90728947782</v>
      </c>
      <c r="L12638" s="2">
        <f t="shared" si="2569"/>
        <v>229852</v>
      </c>
      <c r="M12638" s="2">
        <f t="shared" si="2570"/>
        <v>35200</v>
      </c>
      <c r="N12638" s="6">
        <f t="shared" si="2571"/>
        <v>0</v>
      </c>
      <c r="O12638" s="2">
        <f t="shared" si="2572"/>
        <v>-40894.907289477822</v>
      </c>
      <c r="P12638" s="2" t="str">
        <f t="shared" si="2573"/>
        <v/>
      </c>
    </row>
    <row r="12639" spans="1:16">
      <c r="A12639" s="6">
        <v>19</v>
      </c>
      <c r="B12639" s="6">
        <v>8</v>
      </c>
      <c r="C12639" s="6">
        <v>18</v>
      </c>
      <c r="D12639" s="6">
        <f t="shared" si="2561"/>
        <v>45</v>
      </c>
      <c r="E12639" s="5">
        <f t="shared" si="2562"/>
        <v>10458.204466678902</v>
      </c>
      <c r="F12639" s="5">
        <f t="shared" si="2563"/>
        <v>292.41669540238024</v>
      </c>
      <c r="G12639" s="5">
        <f t="shared" si="2564"/>
        <v>1012.9676892512279</v>
      </c>
      <c r="H12639" s="5">
        <f t="shared" si="2565"/>
        <v>11763.58885133251</v>
      </c>
      <c r="I12639" s="5">
        <f t="shared" si="2566"/>
        <v>720</v>
      </c>
      <c r="J12639" s="5">
        <f t="shared" si="2567"/>
        <v>11043.58885133251</v>
      </c>
      <c r="K12639" s="2">
        <f t="shared" si="2568"/>
        <v>216728.97311341163</v>
      </c>
      <c r="L12639" s="2">
        <f t="shared" si="2569"/>
        <v>232552</v>
      </c>
      <c r="M12639" s="2">
        <f t="shared" si="2570"/>
        <v>36080</v>
      </c>
      <c r="N12639" s="6">
        <f t="shared" si="2571"/>
        <v>0</v>
      </c>
      <c r="O12639" s="2">
        <f t="shared" si="2572"/>
        <v>-40256.97311341163</v>
      </c>
      <c r="P12639" s="2" t="str">
        <f t="shared" si="2573"/>
        <v/>
      </c>
    </row>
    <row r="12640" spans="1:16">
      <c r="A12640" s="6">
        <v>19</v>
      </c>
      <c r="B12640" s="6">
        <v>8</v>
      </c>
      <c r="C12640" s="6">
        <v>19</v>
      </c>
      <c r="D12640" s="6">
        <f t="shared" si="2561"/>
        <v>46</v>
      </c>
      <c r="E12640" s="5">
        <f t="shared" si="2562"/>
        <v>10458.204466678902</v>
      </c>
      <c r="F12640" s="5">
        <f t="shared" si="2563"/>
        <v>292.41669540238024</v>
      </c>
      <c r="G12640" s="5">
        <f t="shared" si="2564"/>
        <v>1082.6092178872495</v>
      </c>
      <c r="H12640" s="5">
        <f t="shared" si="2565"/>
        <v>11833.230379968532</v>
      </c>
      <c r="I12640" s="5">
        <f t="shared" si="2566"/>
        <v>720</v>
      </c>
      <c r="J12640" s="5">
        <f t="shared" si="2567"/>
        <v>11113.230379968532</v>
      </c>
      <c r="K12640" s="2">
        <f t="shared" si="2568"/>
        <v>217938.02743000924</v>
      </c>
      <c r="L12640" s="2">
        <f t="shared" si="2569"/>
        <v>235252</v>
      </c>
      <c r="M12640" s="2">
        <f t="shared" si="2570"/>
        <v>36960</v>
      </c>
      <c r="N12640" s="6">
        <f t="shared" si="2571"/>
        <v>0</v>
      </c>
      <c r="O12640" s="2">
        <f t="shared" si="2572"/>
        <v>-39646.027430009242</v>
      </c>
      <c r="P12640" s="2" t="str">
        <f t="shared" si="2573"/>
        <v/>
      </c>
    </row>
    <row r="12641" spans="1:16">
      <c r="A12641" s="6">
        <v>19</v>
      </c>
      <c r="B12641" s="6">
        <v>8</v>
      </c>
      <c r="C12641" s="6">
        <v>20</v>
      </c>
      <c r="D12641" s="6">
        <f t="shared" si="2561"/>
        <v>47</v>
      </c>
      <c r="E12641" s="5">
        <f t="shared" si="2562"/>
        <v>10458.204466678902</v>
      </c>
      <c r="F12641" s="5">
        <f t="shared" si="2563"/>
        <v>292.41669540238024</v>
      </c>
      <c r="G12641" s="5">
        <f t="shared" si="2564"/>
        <v>1153.8335085377266</v>
      </c>
      <c r="H12641" s="5">
        <f t="shared" si="2565"/>
        <v>11904.454670619009</v>
      </c>
      <c r="I12641" s="5">
        <f t="shared" si="2566"/>
        <v>720</v>
      </c>
      <c r="J12641" s="5">
        <f t="shared" si="2567"/>
        <v>11184.454670619009</v>
      </c>
      <c r="K12641" s="2">
        <f t="shared" si="2568"/>
        <v>219174.56025380222</v>
      </c>
      <c r="L12641" s="2">
        <f t="shared" si="2569"/>
        <v>237952</v>
      </c>
      <c r="M12641" s="2">
        <f t="shared" si="2570"/>
        <v>37840</v>
      </c>
      <c r="N12641" s="6">
        <f t="shared" si="2571"/>
        <v>0</v>
      </c>
      <c r="O12641" s="2">
        <f t="shared" si="2572"/>
        <v>-39062.560253802221</v>
      </c>
      <c r="P12641" s="2" t="str">
        <f t="shared" si="2573"/>
        <v/>
      </c>
    </row>
    <row r="12642" spans="1:16">
      <c r="A12642" s="6">
        <v>19</v>
      </c>
      <c r="B12642" s="6">
        <v>8</v>
      </c>
      <c r="C12642" s="6">
        <v>21</v>
      </c>
      <c r="D12642" s="6">
        <f t="shared" si="2561"/>
        <v>48</v>
      </c>
      <c r="E12642" s="5">
        <f t="shared" si="2562"/>
        <v>10458.204466678902</v>
      </c>
      <c r="F12642" s="5">
        <f t="shared" si="2563"/>
        <v>292.41669540238024</v>
      </c>
      <c r="G12642" s="5">
        <f t="shared" si="2564"/>
        <v>1226.6692487641703</v>
      </c>
      <c r="H12642" s="5">
        <f t="shared" si="2565"/>
        <v>11977.290410845453</v>
      </c>
      <c r="I12642" s="5">
        <f t="shared" si="2566"/>
        <v>720</v>
      </c>
      <c r="J12642" s="5">
        <f t="shared" si="2567"/>
        <v>11257.290410845453</v>
      </c>
      <c r="K12642" s="2">
        <f t="shared" si="2568"/>
        <v>220439.06963273356</v>
      </c>
      <c r="L12642" s="2">
        <f t="shared" si="2569"/>
        <v>240652</v>
      </c>
      <c r="M12642" s="2">
        <f t="shared" si="2570"/>
        <v>38720</v>
      </c>
      <c r="N12642" s="6">
        <f t="shared" si="2571"/>
        <v>0</v>
      </c>
      <c r="O12642" s="2">
        <f t="shared" si="2572"/>
        <v>-38507.069632733561</v>
      </c>
      <c r="P12642" s="2" t="str">
        <f t="shared" si="2573"/>
        <v/>
      </c>
    </row>
    <row r="12643" spans="1:16">
      <c r="A12643" s="6">
        <v>19</v>
      </c>
      <c r="B12643" s="6">
        <v>8</v>
      </c>
      <c r="C12643" s="6">
        <v>22</v>
      </c>
      <c r="D12643" s="6">
        <f t="shared" si="2561"/>
        <v>49</v>
      </c>
      <c r="E12643" s="5">
        <f t="shared" si="2562"/>
        <v>10458.204466678902</v>
      </c>
      <c r="F12643" s="5">
        <f t="shared" si="2563"/>
        <v>292.41669540238024</v>
      </c>
      <c r="G12643" s="5">
        <f t="shared" si="2564"/>
        <v>1301.1455960105666</v>
      </c>
      <c r="H12643" s="5">
        <f t="shared" si="2565"/>
        <v>12051.76675809185</v>
      </c>
      <c r="I12643" s="5">
        <f t="shared" si="2566"/>
        <v>720</v>
      </c>
      <c r="J12643" s="5">
        <f t="shared" si="2567"/>
        <v>11331.76675809185</v>
      </c>
      <c r="K12643" s="2">
        <f t="shared" si="2568"/>
        <v>221732.06177242793</v>
      </c>
      <c r="L12643" s="2">
        <f t="shared" si="2569"/>
        <v>243352</v>
      </c>
      <c r="M12643" s="2">
        <f t="shared" si="2570"/>
        <v>39600</v>
      </c>
      <c r="N12643" s="6">
        <f t="shared" si="2571"/>
        <v>0</v>
      </c>
      <c r="O12643" s="2">
        <f t="shared" si="2572"/>
        <v>-37980.061772427929</v>
      </c>
      <c r="P12643" s="2" t="str">
        <f t="shared" si="2573"/>
        <v/>
      </c>
    </row>
    <row r="12644" spans="1:16">
      <c r="A12644" s="6">
        <v>19</v>
      </c>
      <c r="B12644" s="6">
        <v>8</v>
      </c>
      <c r="C12644" s="6">
        <v>23</v>
      </c>
      <c r="D12644" s="6">
        <f t="shared" si="2561"/>
        <v>50</v>
      </c>
      <c r="E12644" s="5">
        <f t="shared" si="2562"/>
        <v>10458.204466678902</v>
      </c>
      <c r="F12644" s="5">
        <f t="shared" si="2563"/>
        <v>292.41669540238024</v>
      </c>
      <c r="G12644" s="5">
        <f t="shared" si="2564"/>
        <v>1377.292184868003</v>
      </c>
      <c r="H12644" s="5">
        <f t="shared" si="2565"/>
        <v>12127.913346949286</v>
      </c>
      <c r="I12644" s="5">
        <f t="shared" si="2566"/>
        <v>720</v>
      </c>
      <c r="J12644" s="5">
        <f t="shared" si="2567"/>
        <v>11407.913346949286</v>
      </c>
      <c r="K12644" s="2">
        <f t="shared" si="2568"/>
        <v>223054.05116231399</v>
      </c>
      <c r="L12644" s="2">
        <f t="shared" si="2569"/>
        <v>246052</v>
      </c>
      <c r="M12644" s="2">
        <f t="shared" si="2570"/>
        <v>40480</v>
      </c>
      <c r="N12644" s="6">
        <f t="shared" si="2571"/>
        <v>0</v>
      </c>
      <c r="O12644" s="2">
        <f t="shared" si="2572"/>
        <v>-37482.05116231399</v>
      </c>
      <c r="P12644" s="2" t="str">
        <f t="shared" si="2573"/>
        <v/>
      </c>
    </row>
    <row r="12645" spans="1:16">
      <c r="A12645" s="6">
        <v>19</v>
      </c>
      <c r="B12645" s="6">
        <v>8</v>
      </c>
      <c r="C12645" s="6">
        <v>24</v>
      </c>
      <c r="D12645" s="6">
        <f t="shared" si="2561"/>
        <v>51</v>
      </c>
      <c r="E12645" s="5">
        <f t="shared" si="2562"/>
        <v>10458.204466678902</v>
      </c>
      <c r="F12645" s="5">
        <f t="shared" si="2563"/>
        <v>292.41669540238024</v>
      </c>
      <c r="G12645" s="5">
        <f t="shared" si="2564"/>
        <v>1455.1391344474989</v>
      </c>
      <c r="H12645" s="5">
        <f t="shared" si="2565"/>
        <v>12205.760296528782</v>
      </c>
      <c r="I12645" s="5">
        <f t="shared" si="2566"/>
        <v>720</v>
      </c>
      <c r="J12645" s="5">
        <f t="shared" si="2567"/>
        <v>11485.760296528782</v>
      </c>
      <c r="K12645" s="2">
        <f t="shared" si="2568"/>
        <v>224405.56070362468</v>
      </c>
      <c r="L12645" s="2">
        <f t="shared" si="2569"/>
        <v>248752</v>
      </c>
      <c r="M12645" s="2">
        <f t="shared" si="2570"/>
        <v>41360</v>
      </c>
      <c r="N12645" s="6">
        <f t="shared" si="2571"/>
        <v>0</v>
      </c>
      <c r="O12645" s="2">
        <f t="shared" si="2572"/>
        <v>-37013.56070362468</v>
      </c>
      <c r="P12645" s="2" t="str">
        <f t="shared" si="2573"/>
        <v/>
      </c>
    </row>
    <row r="12646" spans="1:16">
      <c r="A12646" s="6">
        <v>19</v>
      </c>
      <c r="B12646" s="6">
        <v>8</v>
      </c>
      <c r="C12646" s="6">
        <v>25</v>
      </c>
      <c r="D12646" s="6">
        <f t="shared" si="2561"/>
        <v>52</v>
      </c>
      <c r="E12646" s="5">
        <f t="shared" si="2562"/>
        <v>10458.204466678902</v>
      </c>
      <c r="F12646" s="5">
        <f t="shared" si="2563"/>
        <v>292.41669540238024</v>
      </c>
      <c r="G12646" s="5">
        <f t="shared" si="2564"/>
        <v>1534.7170558625965</v>
      </c>
      <c r="H12646" s="5">
        <f t="shared" si="2565"/>
        <v>12285.338217943879</v>
      </c>
      <c r="I12646" s="5">
        <f t="shared" si="2566"/>
        <v>720</v>
      </c>
      <c r="J12646" s="5">
        <f t="shared" si="2567"/>
        <v>11565.338217943879</v>
      </c>
      <c r="K12646" s="2">
        <f t="shared" si="2568"/>
        <v>225787.12183930347</v>
      </c>
      <c r="L12646" s="2">
        <f t="shared" si="2569"/>
        <v>251452</v>
      </c>
      <c r="M12646" s="2">
        <f t="shared" si="2570"/>
        <v>42240</v>
      </c>
      <c r="N12646" s="6">
        <f t="shared" si="2571"/>
        <v>0</v>
      </c>
      <c r="O12646" s="2">
        <f t="shared" si="2572"/>
        <v>-36575.121839303465</v>
      </c>
      <c r="P12646" s="2" t="str">
        <f t="shared" si="2573"/>
        <v/>
      </c>
    </row>
    <row r="12647" spans="1:16">
      <c r="A12647" s="6">
        <v>19</v>
      </c>
      <c r="B12647" s="6">
        <v>8</v>
      </c>
      <c r="C12647" s="6">
        <v>26</v>
      </c>
      <c r="D12647" s="6">
        <f t="shared" si="2561"/>
        <v>53</v>
      </c>
      <c r="E12647" s="5">
        <f t="shared" si="2562"/>
        <v>10458.204466678902</v>
      </c>
      <c r="F12647" s="5">
        <f t="shared" si="2563"/>
        <v>292.41669540238024</v>
      </c>
      <c r="G12647" s="5">
        <f t="shared" si="2564"/>
        <v>1616.0570598233144</v>
      </c>
      <c r="H12647" s="5">
        <f t="shared" si="2565"/>
        <v>12366.678221904596</v>
      </c>
      <c r="I12647" s="5">
        <f t="shared" si="2566"/>
        <v>720</v>
      </c>
      <c r="J12647" s="5">
        <f t="shared" si="2567"/>
        <v>11646.678221904596</v>
      </c>
      <c r="K12647" s="2">
        <f t="shared" si="2568"/>
        <v>227199.27468584367</v>
      </c>
      <c r="L12647" s="2">
        <f t="shared" si="2569"/>
        <v>254152</v>
      </c>
      <c r="M12647" s="2">
        <f t="shared" si="2570"/>
        <v>43120</v>
      </c>
      <c r="N12647" s="6">
        <f t="shared" si="2571"/>
        <v>0</v>
      </c>
      <c r="O12647" s="2">
        <f t="shared" si="2572"/>
        <v>-36167.274685843673</v>
      </c>
      <c r="P12647" s="2" t="str">
        <f t="shared" si="2573"/>
        <v/>
      </c>
    </row>
    <row r="12648" spans="1:16">
      <c r="A12648" s="6">
        <v>19</v>
      </c>
      <c r="B12648" s="6">
        <v>8</v>
      </c>
      <c r="C12648" s="6">
        <v>27</v>
      </c>
      <c r="D12648" s="6">
        <f t="shared" si="2561"/>
        <v>54</v>
      </c>
      <c r="E12648" s="5">
        <f t="shared" si="2562"/>
        <v>10458.204466678902</v>
      </c>
      <c r="F12648" s="5">
        <f t="shared" si="2563"/>
        <v>292.41669540238024</v>
      </c>
      <c r="G12648" s="5">
        <f t="shared" si="2564"/>
        <v>1699.1907643430709</v>
      </c>
      <c r="H12648" s="5">
        <f t="shared" si="2565"/>
        <v>12449.811926424354</v>
      </c>
      <c r="I12648" s="5">
        <f t="shared" si="2566"/>
        <v>720</v>
      </c>
      <c r="J12648" s="5">
        <f t="shared" si="2567"/>
        <v>11729.811926424354</v>
      </c>
      <c r="K12648" s="2">
        <f t="shared" si="2568"/>
        <v>228642.56816708948</v>
      </c>
      <c r="L12648" s="2">
        <f t="shared" si="2569"/>
        <v>256852</v>
      </c>
      <c r="M12648" s="2">
        <f t="shared" si="2570"/>
        <v>44000</v>
      </c>
      <c r="N12648" s="6">
        <f t="shared" si="2571"/>
        <v>0</v>
      </c>
      <c r="O12648" s="2">
        <f t="shared" si="2572"/>
        <v>-35790.568167089485</v>
      </c>
      <c r="P12648" s="2" t="str">
        <f t="shared" si="2573"/>
        <v/>
      </c>
    </row>
    <row r="12649" spans="1:16">
      <c r="A12649" s="6">
        <v>19</v>
      </c>
      <c r="B12649" s="6">
        <v>8</v>
      </c>
      <c r="C12649" s="6">
        <v>28</v>
      </c>
      <c r="D12649" s="6">
        <f t="shared" si="2561"/>
        <v>55</v>
      </c>
      <c r="E12649" s="5">
        <f t="shared" si="2562"/>
        <v>10458.204466678902</v>
      </c>
      <c r="F12649" s="5">
        <f t="shared" si="2563"/>
        <v>292.41669540238024</v>
      </c>
      <c r="G12649" s="5">
        <f t="shared" si="2564"/>
        <v>1784.1503025602246</v>
      </c>
      <c r="H12649" s="5">
        <f t="shared" si="2565"/>
        <v>12534.771464641508</v>
      </c>
      <c r="I12649" s="5">
        <f t="shared" si="2566"/>
        <v>720</v>
      </c>
      <c r="J12649" s="5">
        <f t="shared" si="2567"/>
        <v>11814.771464641508</v>
      </c>
      <c r="K12649" s="2">
        <f t="shared" si="2568"/>
        <v>230117.56015002617</v>
      </c>
      <c r="L12649" s="2">
        <f t="shared" si="2569"/>
        <v>259552</v>
      </c>
      <c r="M12649" s="2">
        <f t="shared" si="2570"/>
        <v>44880</v>
      </c>
      <c r="N12649" s="6">
        <f t="shared" si="2571"/>
        <v>0</v>
      </c>
      <c r="O12649" s="2">
        <f t="shared" si="2572"/>
        <v>-35445.560150026169</v>
      </c>
      <c r="P12649" s="2" t="str">
        <f t="shared" si="2573"/>
        <v/>
      </c>
    </row>
    <row r="12650" spans="1:16">
      <c r="A12650" s="6">
        <v>19</v>
      </c>
      <c r="B12650" s="6">
        <v>8</v>
      </c>
      <c r="C12650" s="6">
        <v>29</v>
      </c>
      <c r="D12650" s="6">
        <f t="shared" si="2561"/>
        <v>56</v>
      </c>
      <c r="E12650" s="5">
        <f t="shared" si="2562"/>
        <v>10458.204466678902</v>
      </c>
      <c r="F12650" s="5">
        <f t="shared" si="2563"/>
        <v>292.41669540238024</v>
      </c>
      <c r="G12650" s="5">
        <f t="shared" si="2564"/>
        <v>1870.9683306758782</v>
      </c>
      <c r="H12650" s="5">
        <f t="shared" si="2565"/>
        <v>12621.589492757161</v>
      </c>
      <c r="I12650" s="5">
        <f t="shared" si="2566"/>
        <v>720</v>
      </c>
      <c r="J12650" s="5">
        <f t="shared" si="2567"/>
        <v>11901.589492757161</v>
      </c>
      <c r="K12650" s="2">
        <f t="shared" si="2568"/>
        <v>231624.8175825896</v>
      </c>
      <c r="L12650" s="2">
        <f t="shared" si="2569"/>
        <v>262252</v>
      </c>
      <c r="M12650" s="2">
        <f t="shared" si="2570"/>
        <v>45760</v>
      </c>
      <c r="N12650" s="6">
        <f t="shared" si="2571"/>
        <v>0</v>
      </c>
      <c r="O12650" s="2">
        <f t="shared" si="2572"/>
        <v>-35132.817582589603</v>
      </c>
      <c r="P12650" s="2" t="str">
        <f t="shared" si="2573"/>
        <v/>
      </c>
    </row>
    <row r="12651" spans="1:16">
      <c r="A12651" s="6">
        <v>19</v>
      </c>
      <c r="B12651" s="6">
        <v>8</v>
      </c>
      <c r="C12651" s="6">
        <v>30</v>
      </c>
      <c r="D12651" s="6">
        <f t="shared" si="2561"/>
        <v>57</v>
      </c>
      <c r="E12651" s="5">
        <f t="shared" si="2562"/>
        <v>10458.204466678902</v>
      </c>
      <c r="F12651" s="5">
        <f t="shared" si="2563"/>
        <v>292.41669540238024</v>
      </c>
      <c r="G12651" s="5">
        <f t="shared" si="2564"/>
        <v>1959.6780360096488</v>
      </c>
      <c r="H12651" s="5">
        <f t="shared" si="2565"/>
        <v>12710.299198090932</v>
      </c>
      <c r="I12651" s="5">
        <f t="shared" si="2566"/>
        <v>720</v>
      </c>
      <c r="J12651" s="5">
        <f t="shared" si="2567"/>
        <v>11990.299198090932</v>
      </c>
      <c r="K12651" s="2">
        <f t="shared" si="2568"/>
        <v>233164.91663352313</v>
      </c>
      <c r="L12651" s="2">
        <f t="shared" si="2569"/>
        <v>264952</v>
      </c>
      <c r="M12651" s="2">
        <f t="shared" si="2570"/>
        <v>46640</v>
      </c>
      <c r="N12651" s="6">
        <f t="shared" si="2571"/>
        <v>0</v>
      </c>
      <c r="O12651" s="2">
        <f t="shared" si="2572"/>
        <v>-34852.916633523128</v>
      </c>
      <c r="P12651" s="2" t="str">
        <f t="shared" si="2573"/>
        <v/>
      </c>
    </row>
    <row r="12652" spans="1:16">
      <c r="A12652" s="6">
        <v>19</v>
      </c>
      <c r="B12652" s="6">
        <v>9</v>
      </c>
      <c r="C12652" s="6">
        <v>0</v>
      </c>
      <c r="D12652" s="6">
        <f t="shared" si="2561"/>
        <v>28</v>
      </c>
      <c r="E12652" s="5">
        <f t="shared" si="2562"/>
        <v>10458.204466678902</v>
      </c>
      <c r="F12652" s="5">
        <f t="shared" si="2563"/>
        <v>337.19300188586965</v>
      </c>
      <c r="G12652" s="5">
        <f t="shared" si="2564"/>
        <v>0</v>
      </c>
      <c r="H12652" s="5">
        <f t="shared" si="2565"/>
        <v>10795.397468564772</v>
      </c>
      <c r="I12652" s="5">
        <f t="shared" si="2566"/>
        <v>720</v>
      </c>
      <c r="J12652" s="5">
        <f t="shared" si="2567"/>
        <v>10075.397468564772</v>
      </c>
      <c r="K12652" s="2">
        <f t="shared" si="2568"/>
        <v>199920.09494036061</v>
      </c>
      <c r="L12652" s="2">
        <f t="shared" si="2569"/>
        <v>186046</v>
      </c>
      <c r="M12652" s="2">
        <f t="shared" si="2570"/>
        <v>20680</v>
      </c>
      <c r="N12652" s="6">
        <f t="shared" si="2571"/>
        <v>0</v>
      </c>
      <c r="O12652" s="2">
        <f t="shared" si="2572"/>
        <v>-54554.094940360606</v>
      </c>
      <c r="P12652" s="2" t="str">
        <f t="shared" si="2573"/>
        <v/>
      </c>
    </row>
    <row r="12653" spans="1:16">
      <c r="A12653" s="6">
        <v>19</v>
      </c>
      <c r="B12653" s="6">
        <v>9</v>
      </c>
      <c r="C12653" s="6">
        <v>1</v>
      </c>
      <c r="D12653" s="6">
        <f t="shared" si="2561"/>
        <v>29</v>
      </c>
      <c r="E12653" s="5">
        <f t="shared" si="2562"/>
        <v>10458.204466678902</v>
      </c>
      <c r="F12653" s="5">
        <f t="shared" si="2563"/>
        <v>337.19300188586965</v>
      </c>
      <c r="G12653" s="5">
        <f t="shared" si="2564"/>
        <v>45.5625</v>
      </c>
      <c r="H12653" s="5">
        <f t="shared" si="2565"/>
        <v>10840.959968564772</v>
      </c>
      <c r="I12653" s="5">
        <f t="shared" si="2566"/>
        <v>720</v>
      </c>
      <c r="J12653" s="5">
        <f t="shared" si="2567"/>
        <v>10120.959968564772</v>
      </c>
      <c r="K12653" s="2">
        <f t="shared" si="2568"/>
        <v>200711.11056536061</v>
      </c>
      <c r="L12653" s="2">
        <f t="shared" si="2569"/>
        <v>188746</v>
      </c>
      <c r="M12653" s="2">
        <f t="shared" si="2570"/>
        <v>21560</v>
      </c>
      <c r="N12653" s="6">
        <f t="shared" si="2571"/>
        <v>0</v>
      </c>
      <c r="O12653" s="2">
        <f t="shared" si="2572"/>
        <v>-53525.110565360606</v>
      </c>
      <c r="P12653" s="2" t="str">
        <f t="shared" si="2573"/>
        <v/>
      </c>
    </row>
    <row r="12654" spans="1:16">
      <c r="A12654" s="6">
        <v>19</v>
      </c>
      <c r="B12654" s="6">
        <v>9</v>
      </c>
      <c r="C12654" s="6">
        <v>2</v>
      </c>
      <c r="D12654" s="6">
        <f t="shared" si="2561"/>
        <v>30</v>
      </c>
      <c r="E12654" s="5">
        <f t="shared" si="2562"/>
        <v>10458.204466678902</v>
      </c>
      <c r="F12654" s="5">
        <f t="shared" si="2563"/>
        <v>337.19300188586965</v>
      </c>
      <c r="G12654" s="5">
        <f t="shared" si="2564"/>
        <v>92.264062499999994</v>
      </c>
      <c r="H12654" s="5">
        <f t="shared" si="2565"/>
        <v>10887.661531064772</v>
      </c>
      <c r="I12654" s="5">
        <f t="shared" si="2566"/>
        <v>720</v>
      </c>
      <c r="J12654" s="5">
        <f t="shared" si="2567"/>
        <v>10167.661531064772</v>
      </c>
      <c r="K12654" s="2">
        <f t="shared" si="2568"/>
        <v>201521.90158098564</v>
      </c>
      <c r="L12654" s="2">
        <f t="shared" si="2569"/>
        <v>191446</v>
      </c>
      <c r="M12654" s="2">
        <f t="shared" si="2570"/>
        <v>22440</v>
      </c>
      <c r="N12654" s="6">
        <f t="shared" si="2571"/>
        <v>0</v>
      </c>
      <c r="O12654" s="2">
        <f t="shared" si="2572"/>
        <v>-52515.901580985636</v>
      </c>
      <c r="P12654" s="2" t="str">
        <f t="shared" si="2573"/>
        <v/>
      </c>
    </row>
    <row r="12655" spans="1:16">
      <c r="A12655" s="6">
        <v>19</v>
      </c>
      <c r="B12655" s="6">
        <v>9</v>
      </c>
      <c r="C12655" s="6">
        <v>3</v>
      </c>
      <c r="D12655" s="6">
        <f t="shared" si="2561"/>
        <v>31</v>
      </c>
      <c r="E12655" s="5">
        <f t="shared" si="2562"/>
        <v>10458.204466678902</v>
      </c>
      <c r="F12655" s="5">
        <f t="shared" si="2563"/>
        <v>337.19300188586965</v>
      </c>
      <c r="G12655" s="5">
        <f t="shared" si="2564"/>
        <v>140.12604492187498</v>
      </c>
      <c r="H12655" s="5">
        <f t="shared" si="2565"/>
        <v>10935.523513486647</v>
      </c>
      <c r="I12655" s="5">
        <f t="shared" si="2566"/>
        <v>720</v>
      </c>
      <c r="J12655" s="5">
        <f t="shared" si="2567"/>
        <v>10215.523513486647</v>
      </c>
      <c r="K12655" s="2">
        <f t="shared" si="2568"/>
        <v>202352.83877580985</v>
      </c>
      <c r="L12655" s="2">
        <f t="shared" si="2569"/>
        <v>194146</v>
      </c>
      <c r="M12655" s="2">
        <f t="shared" si="2570"/>
        <v>23320</v>
      </c>
      <c r="N12655" s="6">
        <f t="shared" si="2571"/>
        <v>0</v>
      </c>
      <c r="O12655" s="2">
        <f t="shared" si="2572"/>
        <v>-51526.838775809854</v>
      </c>
      <c r="P12655" s="2" t="str">
        <f t="shared" si="2573"/>
        <v/>
      </c>
    </row>
    <row r="12656" spans="1:16">
      <c r="A12656" s="6">
        <v>19</v>
      </c>
      <c r="B12656" s="6">
        <v>9</v>
      </c>
      <c r="C12656" s="6">
        <v>4</v>
      </c>
      <c r="D12656" s="6">
        <f t="shared" si="2561"/>
        <v>32</v>
      </c>
      <c r="E12656" s="5">
        <f t="shared" si="2562"/>
        <v>10458.204466678902</v>
      </c>
      <c r="F12656" s="5">
        <f t="shared" si="2563"/>
        <v>337.19300188586965</v>
      </c>
      <c r="G12656" s="5">
        <f t="shared" si="2564"/>
        <v>189.17016064453125</v>
      </c>
      <c r="H12656" s="5">
        <f t="shared" si="2565"/>
        <v>10984.567629209303</v>
      </c>
      <c r="I12656" s="5">
        <f t="shared" si="2566"/>
        <v>720</v>
      </c>
      <c r="J12656" s="5">
        <f t="shared" si="2567"/>
        <v>10264.567629209303</v>
      </c>
      <c r="K12656" s="2">
        <f t="shared" si="2568"/>
        <v>203204.29911821705</v>
      </c>
      <c r="L12656" s="2">
        <f t="shared" si="2569"/>
        <v>196846</v>
      </c>
      <c r="M12656" s="2">
        <f t="shared" si="2570"/>
        <v>24200</v>
      </c>
      <c r="N12656" s="6">
        <f t="shared" si="2571"/>
        <v>0</v>
      </c>
      <c r="O12656" s="2">
        <f t="shared" si="2572"/>
        <v>-50558.299118217052</v>
      </c>
      <c r="P12656" s="2" t="str">
        <f t="shared" si="2573"/>
        <v/>
      </c>
    </row>
    <row r="12657" spans="1:16">
      <c r="A12657" s="6">
        <v>19</v>
      </c>
      <c r="B12657" s="6">
        <v>9</v>
      </c>
      <c r="C12657" s="6">
        <v>5</v>
      </c>
      <c r="D12657" s="6">
        <f t="shared" si="2561"/>
        <v>33</v>
      </c>
      <c r="E12657" s="5">
        <f t="shared" si="2562"/>
        <v>10458.204466678902</v>
      </c>
      <c r="F12657" s="5">
        <f t="shared" si="2563"/>
        <v>337.19300188586965</v>
      </c>
      <c r="G12657" s="5">
        <f t="shared" si="2564"/>
        <v>239.41848456573481</v>
      </c>
      <c r="H12657" s="5">
        <f t="shared" si="2565"/>
        <v>11034.815953130506</v>
      </c>
      <c r="I12657" s="5">
        <f t="shared" si="2566"/>
        <v>720</v>
      </c>
      <c r="J12657" s="5">
        <f t="shared" si="2567"/>
        <v>10314.815953130506</v>
      </c>
      <c r="K12657" s="2">
        <f t="shared" si="2568"/>
        <v>204076.66585296017</v>
      </c>
      <c r="L12657" s="2">
        <f t="shared" si="2569"/>
        <v>199546</v>
      </c>
      <c r="M12657" s="2">
        <f t="shared" si="2570"/>
        <v>25080</v>
      </c>
      <c r="N12657" s="6">
        <f t="shared" si="2571"/>
        <v>0</v>
      </c>
      <c r="O12657" s="2">
        <f t="shared" si="2572"/>
        <v>-49610.66585296017</v>
      </c>
      <c r="P12657" s="2" t="str">
        <f t="shared" si="2573"/>
        <v/>
      </c>
    </row>
    <row r="12658" spans="1:16">
      <c r="A12658" s="6">
        <v>19</v>
      </c>
      <c r="B12658" s="6">
        <v>9</v>
      </c>
      <c r="C12658" s="6">
        <v>6</v>
      </c>
      <c r="D12658" s="6">
        <f t="shared" si="2561"/>
        <v>34</v>
      </c>
      <c r="E12658" s="5">
        <f t="shared" si="2562"/>
        <v>10458.204466678902</v>
      </c>
      <c r="F12658" s="5">
        <f t="shared" si="2563"/>
        <v>337.19300188586965</v>
      </c>
      <c r="G12658" s="5">
        <f t="shared" si="2564"/>
        <v>290.89345874736784</v>
      </c>
      <c r="H12658" s="5">
        <f t="shared" si="2565"/>
        <v>11086.29092731214</v>
      </c>
      <c r="I12658" s="5">
        <f t="shared" si="2566"/>
        <v>720</v>
      </c>
      <c r="J12658" s="5">
        <f t="shared" si="2567"/>
        <v>10366.29092731214</v>
      </c>
      <c r="K12658" s="2">
        <f t="shared" si="2568"/>
        <v>204970.32859916909</v>
      </c>
      <c r="L12658" s="2">
        <f t="shared" si="2569"/>
        <v>202246</v>
      </c>
      <c r="M12658" s="2">
        <f t="shared" si="2570"/>
        <v>25960</v>
      </c>
      <c r="N12658" s="6">
        <f t="shared" si="2571"/>
        <v>0</v>
      </c>
      <c r="O12658" s="2">
        <f t="shared" si="2572"/>
        <v>-48684.328599169094</v>
      </c>
      <c r="P12658" s="2" t="str">
        <f t="shared" si="2573"/>
        <v/>
      </c>
    </row>
    <row r="12659" spans="1:16">
      <c r="A12659" s="6">
        <v>19</v>
      </c>
      <c r="B12659" s="6">
        <v>9</v>
      </c>
      <c r="C12659" s="6">
        <v>7</v>
      </c>
      <c r="D12659" s="6">
        <f t="shared" si="2561"/>
        <v>35</v>
      </c>
      <c r="E12659" s="5">
        <f t="shared" si="2562"/>
        <v>10458.204466678902</v>
      </c>
      <c r="F12659" s="5">
        <f t="shared" si="2563"/>
        <v>337.19300188586965</v>
      </c>
      <c r="G12659" s="5">
        <f t="shared" si="2564"/>
        <v>343.61789814532818</v>
      </c>
      <c r="H12659" s="5">
        <f t="shared" si="2565"/>
        <v>11139.0153667101</v>
      </c>
      <c r="I12659" s="5">
        <f t="shared" si="2566"/>
        <v>720</v>
      </c>
      <c r="J12659" s="5">
        <f t="shared" si="2567"/>
        <v>10419.0153667101</v>
      </c>
      <c r="K12659" s="2">
        <f t="shared" si="2568"/>
        <v>205885.68344982812</v>
      </c>
      <c r="L12659" s="2">
        <f t="shared" si="2569"/>
        <v>204946</v>
      </c>
      <c r="M12659" s="2">
        <f t="shared" si="2570"/>
        <v>26840</v>
      </c>
      <c r="N12659" s="6">
        <f t="shared" si="2571"/>
        <v>0</v>
      </c>
      <c r="O12659" s="2">
        <f t="shared" si="2572"/>
        <v>-47779.683449828124</v>
      </c>
      <c r="P12659" s="2" t="str">
        <f t="shared" si="2573"/>
        <v/>
      </c>
    </row>
    <row r="12660" spans="1:16">
      <c r="A12660" s="6">
        <v>19</v>
      </c>
      <c r="B12660" s="6">
        <v>9</v>
      </c>
      <c r="C12660" s="6">
        <v>8</v>
      </c>
      <c r="D12660" s="6">
        <f t="shared" si="2561"/>
        <v>36</v>
      </c>
      <c r="E12660" s="5">
        <f t="shared" si="2562"/>
        <v>10458.204466678902</v>
      </c>
      <c r="F12660" s="5">
        <f t="shared" si="2563"/>
        <v>337.19300188586965</v>
      </c>
      <c r="G12660" s="5">
        <f t="shared" si="2564"/>
        <v>397.61499642530839</v>
      </c>
      <c r="H12660" s="5">
        <f t="shared" si="2565"/>
        <v>11193.012464990081</v>
      </c>
      <c r="I12660" s="5">
        <f t="shared" si="2566"/>
        <v>720</v>
      </c>
      <c r="J12660" s="5">
        <f t="shared" si="2567"/>
        <v>10473.012464990081</v>
      </c>
      <c r="K12660" s="2">
        <f t="shared" si="2568"/>
        <v>206823.13307274444</v>
      </c>
      <c r="L12660" s="2">
        <f t="shared" si="2569"/>
        <v>207646</v>
      </c>
      <c r="M12660" s="2">
        <f t="shared" si="2570"/>
        <v>27720</v>
      </c>
      <c r="N12660" s="6">
        <f t="shared" si="2571"/>
        <v>0</v>
      </c>
      <c r="O12660" s="2">
        <f t="shared" si="2572"/>
        <v>-46897.133072744444</v>
      </c>
      <c r="P12660" s="2" t="str">
        <f t="shared" si="2573"/>
        <v/>
      </c>
    </row>
    <row r="12661" spans="1:16">
      <c r="A12661" s="6">
        <v>19</v>
      </c>
      <c r="B12661" s="6">
        <v>9</v>
      </c>
      <c r="C12661" s="6">
        <v>9</v>
      </c>
      <c r="D12661" s="6">
        <f t="shared" si="2561"/>
        <v>37</v>
      </c>
      <c r="E12661" s="5">
        <f t="shared" si="2562"/>
        <v>10458.204466678902</v>
      </c>
      <c r="F12661" s="5">
        <f t="shared" si="2563"/>
        <v>337.19300188586965</v>
      </c>
      <c r="G12661" s="5">
        <f t="shared" si="2564"/>
        <v>452.90833186570285</v>
      </c>
      <c r="H12661" s="5">
        <f t="shared" si="2565"/>
        <v>11248.305800430475</v>
      </c>
      <c r="I12661" s="5">
        <f t="shared" si="2566"/>
        <v>720</v>
      </c>
      <c r="J12661" s="5">
        <f t="shared" si="2567"/>
        <v>10528.305800430475</v>
      </c>
      <c r="K12661" s="2">
        <f t="shared" si="2568"/>
        <v>207783.08681302908</v>
      </c>
      <c r="L12661" s="2">
        <f t="shared" si="2569"/>
        <v>210346</v>
      </c>
      <c r="M12661" s="2">
        <f t="shared" si="2570"/>
        <v>28600</v>
      </c>
      <c r="N12661" s="6">
        <f t="shared" si="2571"/>
        <v>0</v>
      </c>
      <c r="O12661" s="2">
        <f t="shared" si="2572"/>
        <v>-46037.086813029076</v>
      </c>
      <c r="P12661" s="2" t="str">
        <f t="shared" si="2573"/>
        <v/>
      </c>
    </row>
    <row r="12662" spans="1:16">
      <c r="A12662" s="6">
        <v>19</v>
      </c>
      <c r="B12662" s="6">
        <v>9</v>
      </c>
      <c r="C12662" s="6">
        <v>10</v>
      </c>
      <c r="D12662" s="6">
        <f t="shared" si="2561"/>
        <v>38</v>
      </c>
      <c r="E12662" s="5">
        <f t="shared" si="2562"/>
        <v>10458.204466678902</v>
      </c>
      <c r="F12662" s="5">
        <f t="shared" si="2563"/>
        <v>337.19300188586965</v>
      </c>
      <c r="G12662" s="5">
        <f t="shared" si="2564"/>
        <v>509.52187334891573</v>
      </c>
      <c r="H12662" s="5">
        <f t="shared" si="2565"/>
        <v>11304.919341913688</v>
      </c>
      <c r="I12662" s="5">
        <f t="shared" si="2566"/>
        <v>720</v>
      </c>
      <c r="J12662" s="5">
        <f t="shared" si="2567"/>
        <v>10584.919341913688</v>
      </c>
      <c r="K12662" s="2">
        <f t="shared" si="2568"/>
        <v>208765.96079711264</v>
      </c>
      <c r="L12662" s="2">
        <f t="shared" si="2569"/>
        <v>213046</v>
      </c>
      <c r="M12662" s="2">
        <f t="shared" si="2570"/>
        <v>29480</v>
      </c>
      <c r="N12662" s="6">
        <f t="shared" si="2571"/>
        <v>0</v>
      </c>
      <c r="O12662" s="2">
        <f t="shared" si="2572"/>
        <v>-45199.960797112639</v>
      </c>
      <c r="P12662" s="2" t="str">
        <f t="shared" si="2573"/>
        <v/>
      </c>
    </row>
    <row r="12663" spans="1:16">
      <c r="A12663" s="6">
        <v>19</v>
      </c>
      <c r="B12663" s="6">
        <v>9</v>
      </c>
      <c r="C12663" s="6">
        <v>11</v>
      </c>
      <c r="D12663" s="6">
        <f t="shared" si="2561"/>
        <v>39</v>
      </c>
      <c r="E12663" s="5">
        <f t="shared" si="2562"/>
        <v>10458.204466678902</v>
      </c>
      <c r="F12663" s="5">
        <f t="shared" si="2563"/>
        <v>337.19300188586965</v>
      </c>
      <c r="G12663" s="5">
        <f t="shared" si="2564"/>
        <v>567.47998644235474</v>
      </c>
      <c r="H12663" s="5">
        <f t="shared" si="2565"/>
        <v>11362.877455007127</v>
      </c>
      <c r="I12663" s="5">
        <f t="shared" si="2566"/>
        <v>720</v>
      </c>
      <c r="J12663" s="5">
        <f t="shared" si="2567"/>
        <v>10642.877455007127</v>
      </c>
      <c r="K12663" s="2">
        <f t="shared" si="2568"/>
        <v>209772.17803831818</v>
      </c>
      <c r="L12663" s="2">
        <f t="shared" si="2569"/>
        <v>215746</v>
      </c>
      <c r="M12663" s="2">
        <f t="shared" si="2570"/>
        <v>30360</v>
      </c>
      <c r="N12663" s="6">
        <f t="shared" si="2571"/>
        <v>0</v>
      </c>
      <c r="O12663" s="2">
        <f t="shared" si="2572"/>
        <v>-44386.178038318176</v>
      </c>
      <c r="P12663" s="2" t="str">
        <f t="shared" si="2573"/>
        <v/>
      </c>
    </row>
    <row r="12664" spans="1:16">
      <c r="A12664" s="6">
        <v>19</v>
      </c>
      <c r="B12664" s="6">
        <v>9</v>
      </c>
      <c r="C12664" s="6">
        <v>12</v>
      </c>
      <c r="D12664" s="6">
        <f t="shared" si="2561"/>
        <v>40</v>
      </c>
      <c r="E12664" s="5">
        <f t="shared" si="2562"/>
        <v>10458.204466678902</v>
      </c>
      <c r="F12664" s="5">
        <f t="shared" si="2563"/>
        <v>337.19300188586965</v>
      </c>
      <c r="G12664" s="5">
        <f t="shared" si="2564"/>
        <v>626.80743957041921</v>
      </c>
      <c r="H12664" s="5">
        <f t="shared" si="2565"/>
        <v>11422.204908135191</v>
      </c>
      <c r="I12664" s="5">
        <f t="shared" si="2566"/>
        <v>720</v>
      </c>
      <c r="J12664" s="5">
        <f t="shared" si="2567"/>
        <v>10702.204908135191</v>
      </c>
      <c r="K12664" s="2">
        <f t="shared" si="2568"/>
        <v>210802.16854401372</v>
      </c>
      <c r="L12664" s="2">
        <f t="shared" si="2569"/>
        <v>218446</v>
      </c>
      <c r="M12664" s="2">
        <f t="shared" si="2570"/>
        <v>31240</v>
      </c>
      <c r="N12664" s="6">
        <f t="shared" si="2571"/>
        <v>0</v>
      </c>
      <c r="O12664" s="2">
        <f t="shared" si="2572"/>
        <v>-43596.168544013723</v>
      </c>
      <c r="P12664" s="2" t="str">
        <f t="shared" si="2573"/>
        <v/>
      </c>
    </row>
    <row r="12665" spans="1:16">
      <c r="A12665" s="6">
        <v>19</v>
      </c>
      <c r="B12665" s="6">
        <v>9</v>
      </c>
      <c r="C12665" s="6">
        <v>13</v>
      </c>
      <c r="D12665" s="6">
        <f t="shared" si="2561"/>
        <v>41</v>
      </c>
      <c r="E12665" s="5">
        <f t="shared" si="2562"/>
        <v>10458.204466678902</v>
      </c>
      <c r="F12665" s="5">
        <f t="shared" si="2563"/>
        <v>337.19300188586965</v>
      </c>
      <c r="G12665" s="5">
        <f t="shared" si="2564"/>
        <v>687.52941027880343</v>
      </c>
      <c r="H12665" s="5">
        <f t="shared" si="2565"/>
        <v>11482.926878843575</v>
      </c>
      <c r="I12665" s="5">
        <f t="shared" si="2566"/>
        <v>720</v>
      </c>
      <c r="J12665" s="5">
        <f t="shared" si="2567"/>
        <v>10762.926878843575</v>
      </c>
      <c r="K12665" s="2">
        <f t="shared" si="2568"/>
        <v>211856.36942436761</v>
      </c>
      <c r="L12665" s="2">
        <f t="shared" si="2569"/>
        <v>221146</v>
      </c>
      <c r="M12665" s="2">
        <f t="shared" si="2570"/>
        <v>32120</v>
      </c>
      <c r="N12665" s="6">
        <f t="shared" si="2571"/>
        <v>0</v>
      </c>
      <c r="O12665" s="2">
        <f t="shared" si="2572"/>
        <v>-42830.369424367615</v>
      </c>
      <c r="P12665" s="2" t="str">
        <f t="shared" si="2573"/>
        <v/>
      </c>
    </row>
    <row r="12666" spans="1:16">
      <c r="A12666" s="6">
        <v>19</v>
      </c>
      <c r="B12666" s="6">
        <v>9</v>
      </c>
      <c r="C12666" s="6">
        <v>14</v>
      </c>
      <c r="D12666" s="6">
        <f t="shared" si="2561"/>
        <v>42</v>
      </c>
      <c r="E12666" s="5">
        <f t="shared" si="2562"/>
        <v>10458.204466678902</v>
      </c>
      <c r="F12666" s="5">
        <f t="shared" si="2563"/>
        <v>337.19300188586965</v>
      </c>
      <c r="G12666" s="5">
        <f t="shared" si="2564"/>
        <v>749.67149159246469</v>
      </c>
      <c r="H12666" s="5">
        <f t="shared" si="2565"/>
        <v>11545.068960157236</v>
      </c>
      <c r="I12666" s="5">
        <f t="shared" si="2566"/>
        <v>720</v>
      </c>
      <c r="J12666" s="5">
        <f t="shared" si="2567"/>
        <v>10825.068960157236</v>
      </c>
      <c r="K12666" s="2">
        <f t="shared" si="2568"/>
        <v>212935.22500272977</v>
      </c>
      <c r="L12666" s="2">
        <f t="shared" si="2569"/>
        <v>223846</v>
      </c>
      <c r="M12666" s="2">
        <f t="shared" si="2570"/>
        <v>33000</v>
      </c>
      <c r="N12666" s="6">
        <f t="shared" si="2571"/>
        <v>0</v>
      </c>
      <c r="O12666" s="2">
        <f t="shared" si="2572"/>
        <v>-42089.22500272977</v>
      </c>
      <c r="P12666" s="2" t="str">
        <f t="shared" si="2573"/>
        <v/>
      </c>
    </row>
    <row r="12667" spans="1:16">
      <c r="A12667" s="6">
        <v>19</v>
      </c>
      <c r="B12667" s="6">
        <v>9</v>
      </c>
      <c r="C12667" s="6">
        <v>15</v>
      </c>
      <c r="D12667" s="6">
        <f t="shared" si="2561"/>
        <v>43</v>
      </c>
      <c r="E12667" s="5">
        <f t="shared" si="2562"/>
        <v>10458.204466678902</v>
      </c>
      <c r="F12667" s="5">
        <f t="shared" si="2563"/>
        <v>337.19300188586965</v>
      </c>
      <c r="G12667" s="5">
        <f t="shared" si="2564"/>
        <v>813.25969846861108</v>
      </c>
      <c r="H12667" s="5">
        <f t="shared" si="2565"/>
        <v>11608.657167033383</v>
      </c>
      <c r="I12667" s="5">
        <f t="shared" si="2566"/>
        <v>720</v>
      </c>
      <c r="J12667" s="5">
        <f t="shared" si="2567"/>
        <v>10888.657167033383</v>
      </c>
      <c r="K12667" s="2">
        <f t="shared" si="2568"/>
        <v>214039.1869276629</v>
      </c>
      <c r="L12667" s="2">
        <f t="shared" si="2569"/>
        <v>226546</v>
      </c>
      <c r="M12667" s="2">
        <f t="shared" si="2570"/>
        <v>33880</v>
      </c>
      <c r="N12667" s="6">
        <f t="shared" si="2571"/>
        <v>0</v>
      </c>
      <c r="O12667" s="2">
        <f t="shared" si="2572"/>
        <v>-41373.1869276629</v>
      </c>
      <c r="P12667" s="2" t="str">
        <f t="shared" si="2573"/>
        <v/>
      </c>
    </row>
    <row r="12668" spans="1:16">
      <c r="A12668" s="6">
        <v>19</v>
      </c>
      <c r="B12668" s="6">
        <v>9</v>
      </c>
      <c r="C12668" s="6">
        <v>16</v>
      </c>
      <c r="D12668" s="6">
        <f t="shared" si="2561"/>
        <v>44</v>
      </c>
      <c r="E12668" s="5">
        <f t="shared" si="2562"/>
        <v>10458.204466678902</v>
      </c>
      <c r="F12668" s="5">
        <f t="shared" si="2563"/>
        <v>337.19300188586965</v>
      </c>
      <c r="G12668" s="5">
        <f t="shared" si="2564"/>
        <v>878.32047434610013</v>
      </c>
      <c r="H12668" s="5">
        <f t="shared" si="2565"/>
        <v>11673.717942910873</v>
      </c>
      <c r="I12668" s="5">
        <f t="shared" si="2566"/>
        <v>720</v>
      </c>
      <c r="J12668" s="5">
        <f t="shared" si="2567"/>
        <v>10953.717942910873</v>
      </c>
      <c r="K12668" s="2">
        <f t="shared" si="2568"/>
        <v>215168.7142866471</v>
      </c>
      <c r="L12668" s="2">
        <f t="shared" si="2569"/>
        <v>229246</v>
      </c>
      <c r="M12668" s="2">
        <f t="shared" si="2570"/>
        <v>34760</v>
      </c>
      <c r="N12668" s="6">
        <f t="shared" si="2571"/>
        <v>0</v>
      </c>
      <c r="O12668" s="2">
        <f t="shared" si="2572"/>
        <v>-40682.714286647097</v>
      </c>
      <c r="P12668" s="2" t="str">
        <f t="shared" si="2573"/>
        <v/>
      </c>
    </row>
    <row r="12669" spans="1:16">
      <c r="A12669" s="6">
        <v>19</v>
      </c>
      <c r="B12669" s="6">
        <v>9</v>
      </c>
      <c r="C12669" s="6">
        <v>17</v>
      </c>
      <c r="D12669" s="6">
        <f t="shared" si="2561"/>
        <v>45</v>
      </c>
      <c r="E12669" s="5">
        <f t="shared" si="2562"/>
        <v>10458.204466678902</v>
      </c>
      <c r="F12669" s="5">
        <f t="shared" si="2563"/>
        <v>337.19300188586965</v>
      </c>
      <c r="G12669" s="5">
        <f t="shared" si="2564"/>
        <v>944.88069779264049</v>
      </c>
      <c r="H12669" s="5">
        <f t="shared" si="2565"/>
        <v>11740.278166357411</v>
      </c>
      <c r="I12669" s="5">
        <f t="shared" si="2566"/>
        <v>720</v>
      </c>
      <c r="J12669" s="5">
        <f t="shared" si="2567"/>
        <v>11020.278166357411</v>
      </c>
      <c r="K12669" s="2">
        <f t="shared" si="2568"/>
        <v>216324.27372148284</v>
      </c>
      <c r="L12669" s="2">
        <f t="shared" si="2569"/>
        <v>231946</v>
      </c>
      <c r="M12669" s="2">
        <f t="shared" si="2570"/>
        <v>35640</v>
      </c>
      <c r="N12669" s="6">
        <f t="shared" si="2571"/>
        <v>0</v>
      </c>
      <c r="O12669" s="2">
        <f t="shared" si="2572"/>
        <v>-40018.273721482838</v>
      </c>
      <c r="P12669" s="2" t="str">
        <f t="shared" si="2573"/>
        <v/>
      </c>
    </row>
    <row r="12670" spans="1:16">
      <c r="A12670" s="6">
        <v>19</v>
      </c>
      <c r="B12670" s="6">
        <v>9</v>
      </c>
      <c r="C12670" s="6">
        <v>18</v>
      </c>
      <c r="D12670" s="6">
        <f t="shared" si="2561"/>
        <v>46</v>
      </c>
      <c r="E12670" s="5">
        <f t="shared" si="2562"/>
        <v>10458.204466678902</v>
      </c>
      <c r="F12670" s="5">
        <f t="shared" si="2563"/>
        <v>337.19300188586965</v>
      </c>
      <c r="G12670" s="5">
        <f t="shared" si="2564"/>
        <v>1012.9676892512279</v>
      </c>
      <c r="H12670" s="5">
        <f t="shared" si="2565"/>
        <v>11808.365157815999</v>
      </c>
      <c r="I12670" s="5">
        <f t="shared" si="2566"/>
        <v>720</v>
      </c>
      <c r="J12670" s="5">
        <f t="shared" si="2567"/>
        <v>11088.365157815999</v>
      </c>
      <c r="K12670" s="2">
        <f t="shared" si="2568"/>
        <v>217506.33954541665</v>
      </c>
      <c r="L12670" s="2">
        <f t="shared" si="2569"/>
        <v>234646</v>
      </c>
      <c r="M12670" s="2">
        <f t="shared" si="2570"/>
        <v>36520</v>
      </c>
      <c r="N12670" s="6">
        <f t="shared" si="2571"/>
        <v>0</v>
      </c>
      <c r="O12670" s="2">
        <f t="shared" si="2572"/>
        <v>-39380.339545416646</v>
      </c>
      <c r="P12670" s="2" t="str">
        <f t="shared" si="2573"/>
        <v/>
      </c>
    </row>
    <row r="12671" spans="1:16">
      <c r="A12671" s="6">
        <v>19</v>
      </c>
      <c r="B12671" s="6">
        <v>9</v>
      </c>
      <c r="C12671" s="6">
        <v>19</v>
      </c>
      <c r="D12671" s="6">
        <f t="shared" si="2561"/>
        <v>47</v>
      </c>
      <c r="E12671" s="5">
        <f t="shared" si="2562"/>
        <v>10458.204466678902</v>
      </c>
      <c r="F12671" s="5">
        <f t="shared" si="2563"/>
        <v>337.19300188586965</v>
      </c>
      <c r="G12671" s="5">
        <f t="shared" si="2564"/>
        <v>1082.6092178872495</v>
      </c>
      <c r="H12671" s="5">
        <f t="shared" si="2565"/>
        <v>11878.006686452021</v>
      </c>
      <c r="I12671" s="5">
        <f t="shared" si="2566"/>
        <v>720</v>
      </c>
      <c r="J12671" s="5">
        <f t="shared" si="2567"/>
        <v>11158.006686452021</v>
      </c>
      <c r="K12671" s="2">
        <f t="shared" si="2568"/>
        <v>218715.39386201426</v>
      </c>
      <c r="L12671" s="2">
        <f t="shared" si="2569"/>
        <v>237346</v>
      </c>
      <c r="M12671" s="2">
        <f t="shared" si="2570"/>
        <v>37400</v>
      </c>
      <c r="N12671" s="6">
        <f t="shared" si="2571"/>
        <v>0</v>
      </c>
      <c r="O12671" s="2">
        <f t="shared" si="2572"/>
        <v>-38769.393862014258</v>
      </c>
      <c r="P12671" s="2" t="str">
        <f t="shared" si="2573"/>
        <v/>
      </c>
    </row>
    <row r="12672" spans="1:16">
      <c r="A12672" s="6">
        <v>19</v>
      </c>
      <c r="B12672" s="6">
        <v>9</v>
      </c>
      <c r="C12672" s="6">
        <v>20</v>
      </c>
      <c r="D12672" s="6">
        <f t="shared" si="2561"/>
        <v>48</v>
      </c>
      <c r="E12672" s="5">
        <f t="shared" si="2562"/>
        <v>10458.204466678902</v>
      </c>
      <c r="F12672" s="5">
        <f t="shared" si="2563"/>
        <v>337.19300188586965</v>
      </c>
      <c r="G12672" s="5">
        <f t="shared" si="2564"/>
        <v>1153.8335085377266</v>
      </c>
      <c r="H12672" s="5">
        <f t="shared" si="2565"/>
        <v>11949.230977102499</v>
      </c>
      <c r="I12672" s="5">
        <f t="shared" si="2566"/>
        <v>720</v>
      </c>
      <c r="J12672" s="5">
        <f t="shared" si="2567"/>
        <v>11229.230977102499</v>
      </c>
      <c r="K12672" s="2">
        <f t="shared" si="2568"/>
        <v>219951.92668580727</v>
      </c>
      <c r="L12672" s="2">
        <f t="shared" si="2569"/>
        <v>240046</v>
      </c>
      <c r="M12672" s="2">
        <f t="shared" si="2570"/>
        <v>38280</v>
      </c>
      <c r="N12672" s="6">
        <f t="shared" si="2571"/>
        <v>0</v>
      </c>
      <c r="O12672" s="2">
        <f t="shared" si="2572"/>
        <v>-38185.926685807266</v>
      </c>
      <c r="P12672" s="2" t="str">
        <f t="shared" si="2573"/>
        <v/>
      </c>
    </row>
    <row r="12673" spans="1:16">
      <c r="A12673" s="6">
        <v>19</v>
      </c>
      <c r="B12673" s="6">
        <v>9</v>
      </c>
      <c r="C12673" s="6">
        <v>21</v>
      </c>
      <c r="D12673" s="6">
        <f t="shared" si="2561"/>
        <v>49</v>
      </c>
      <c r="E12673" s="5">
        <f t="shared" si="2562"/>
        <v>10458.204466678902</v>
      </c>
      <c r="F12673" s="5">
        <f t="shared" si="2563"/>
        <v>337.19300188586965</v>
      </c>
      <c r="G12673" s="5">
        <f t="shared" si="2564"/>
        <v>1226.6692487641703</v>
      </c>
      <c r="H12673" s="5">
        <f t="shared" si="2565"/>
        <v>12022.066717328942</v>
      </c>
      <c r="I12673" s="5">
        <f t="shared" si="2566"/>
        <v>720</v>
      </c>
      <c r="J12673" s="5">
        <f t="shared" si="2567"/>
        <v>11302.066717328942</v>
      </c>
      <c r="K12673" s="2">
        <f t="shared" si="2568"/>
        <v>221216.43606473858</v>
      </c>
      <c r="L12673" s="2">
        <f t="shared" si="2569"/>
        <v>242746</v>
      </c>
      <c r="M12673" s="2">
        <f t="shared" si="2570"/>
        <v>39160</v>
      </c>
      <c r="N12673" s="6">
        <f t="shared" si="2571"/>
        <v>0</v>
      </c>
      <c r="O12673" s="2">
        <f t="shared" si="2572"/>
        <v>-37630.436064738577</v>
      </c>
      <c r="P12673" s="2" t="str">
        <f t="shared" si="2573"/>
        <v/>
      </c>
    </row>
    <row r="12674" spans="1:16">
      <c r="A12674" s="6">
        <v>19</v>
      </c>
      <c r="B12674" s="6">
        <v>9</v>
      </c>
      <c r="C12674" s="6">
        <v>22</v>
      </c>
      <c r="D12674" s="6">
        <f t="shared" si="2561"/>
        <v>50</v>
      </c>
      <c r="E12674" s="5">
        <f t="shared" si="2562"/>
        <v>10458.204466678902</v>
      </c>
      <c r="F12674" s="5">
        <f t="shared" si="2563"/>
        <v>337.19300188586965</v>
      </c>
      <c r="G12674" s="5">
        <f t="shared" si="2564"/>
        <v>1301.1455960105666</v>
      </c>
      <c r="H12674" s="5">
        <f t="shared" si="2565"/>
        <v>12096.543064575339</v>
      </c>
      <c r="I12674" s="5">
        <f t="shared" si="2566"/>
        <v>720</v>
      </c>
      <c r="J12674" s="5">
        <f t="shared" si="2567"/>
        <v>11376.543064575339</v>
      </c>
      <c r="K12674" s="2">
        <f t="shared" si="2568"/>
        <v>222509.42820443294</v>
      </c>
      <c r="L12674" s="2">
        <f t="shared" si="2569"/>
        <v>245446</v>
      </c>
      <c r="M12674" s="2">
        <f t="shared" si="2570"/>
        <v>40040</v>
      </c>
      <c r="N12674" s="6">
        <f t="shared" si="2571"/>
        <v>0</v>
      </c>
      <c r="O12674" s="2">
        <f t="shared" si="2572"/>
        <v>-37103.428204432945</v>
      </c>
      <c r="P12674" s="2" t="str">
        <f t="shared" si="2573"/>
        <v/>
      </c>
    </row>
    <row r="12675" spans="1:16">
      <c r="A12675" s="6">
        <v>19</v>
      </c>
      <c r="B12675" s="6">
        <v>9</v>
      </c>
      <c r="C12675" s="6">
        <v>23</v>
      </c>
      <c r="D12675" s="6">
        <f t="shared" si="2561"/>
        <v>51</v>
      </c>
      <c r="E12675" s="5">
        <f t="shared" si="2562"/>
        <v>10458.204466678902</v>
      </c>
      <c r="F12675" s="5">
        <f t="shared" si="2563"/>
        <v>337.19300188586965</v>
      </c>
      <c r="G12675" s="5">
        <f t="shared" si="2564"/>
        <v>1377.292184868003</v>
      </c>
      <c r="H12675" s="5">
        <f t="shared" si="2565"/>
        <v>12172.689653432775</v>
      </c>
      <c r="I12675" s="5">
        <f t="shared" si="2566"/>
        <v>720</v>
      </c>
      <c r="J12675" s="5">
        <f t="shared" si="2567"/>
        <v>11452.689653432775</v>
      </c>
      <c r="K12675" s="2">
        <f t="shared" si="2568"/>
        <v>223831.41759431901</v>
      </c>
      <c r="L12675" s="2">
        <f t="shared" si="2569"/>
        <v>248146</v>
      </c>
      <c r="M12675" s="2">
        <f t="shared" si="2570"/>
        <v>40920</v>
      </c>
      <c r="N12675" s="6">
        <f t="shared" si="2571"/>
        <v>0</v>
      </c>
      <c r="O12675" s="2">
        <f t="shared" si="2572"/>
        <v>-36605.417594319006</v>
      </c>
      <c r="P12675" s="2" t="str">
        <f t="shared" si="2573"/>
        <v/>
      </c>
    </row>
    <row r="12676" spans="1:16">
      <c r="A12676" s="6">
        <v>19</v>
      </c>
      <c r="B12676" s="6">
        <v>9</v>
      </c>
      <c r="C12676" s="6">
        <v>24</v>
      </c>
      <c r="D12676" s="6">
        <f t="shared" ref="D12676:D12739" si="2574">A12676+B12676+C12676</f>
        <v>52</v>
      </c>
      <c r="E12676" s="5">
        <f t="shared" ref="E12676:E12739" si="2575">IF(A12676=0,0,A12676*LABOR_HRS_WK_TOM*SEASON_WEEKS*(1+DIM_PCT_TOM)^A12676)</f>
        <v>10458.204466678902</v>
      </c>
      <c r="F12676" s="5">
        <f t="shared" ref="F12676:F12739" si="2576">IF(B12676=0,0,B12676*LABOR_HRS_WK_CAR*SEASON_WEEKS*(1+DIM_PCT_CAR)^B12676)</f>
        <v>337.19300188586965</v>
      </c>
      <c r="G12676" s="5">
        <f t="shared" ref="G12676:G12739" si="2577">IF(C12676=0,0,C12676*LABOR_HRS_WK_MES*SEASON_WEEKS*(1+DIM_PCT_MES)^C12676)</f>
        <v>1455.1391344474989</v>
      </c>
      <c r="H12676" s="5">
        <f t="shared" ref="H12676:H12739" si="2578">E12676+F12676+G12676</f>
        <v>12250.536603012271</v>
      </c>
      <c r="I12676" s="5">
        <f t="shared" ref="I12676:I12739" si="2579">MIN(H12676,FARMER_HRS)</f>
        <v>720</v>
      </c>
      <c r="J12676" s="5">
        <f t="shared" ref="J12676:J12739" si="2580">MAX(0,H12676-FARMER_HRS)</f>
        <v>11530.536603012271</v>
      </c>
      <c r="K12676" s="2">
        <f t="shared" ref="K12676:K12739" si="2581">I12676*FARMER_RATE+J12676*TEMP_WORKER_RATE</f>
        <v>225182.9271356297</v>
      </c>
      <c r="L12676" s="2">
        <f t="shared" ref="L12676:L12739" si="2582">A12676*PRICE_TOM+B12676*PRICE_CAR+C12676*PRICE_MES</f>
        <v>250846</v>
      </c>
      <c r="M12676" s="2">
        <f t="shared" ref="M12676:M12739" si="2583">A12676*FERT_BED_TOM+B12676*FERT_BED_CAR+C12676*FERT_BED_MES</f>
        <v>41800</v>
      </c>
      <c r="N12676" s="6">
        <f t="shared" ref="N12676:N12739" si="2584">IF(AND(D12676&lt;=TOTAL_BEDS,J12676&lt;=TEMP_WORKER_MAX*TEMP_WORKER_HRS),1,0)</f>
        <v>0</v>
      </c>
      <c r="O12676" s="2">
        <f t="shared" ref="O12676:O12739" si="2585">L12676-M12676-K12676-FIXED_COSTS</f>
        <v>-36136.927135629696</v>
      </c>
      <c r="P12676" s="2" t="str">
        <f t="shared" ref="P12676:P12739" si="2586">IF(N12676=1,O12676,"")</f>
        <v/>
      </c>
    </row>
    <row r="12677" spans="1:16">
      <c r="A12677" s="6">
        <v>19</v>
      </c>
      <c r="B12677" s="6">
        <v>9</v>
      </c>
      <c r="C12677" s="6">
        <v>25</v>
      </c>
      <c r="D12677" s="6">
        <f t="shared" si="2574"/>
        <v>53</v>
      </c>
      <c r="E12677" s="5">
        <f t="shared" si="2575"/>
        <v>10458.204466678902</v>
      </c>
      <c r="F12677" s="5">
        <f t="shared" si="2576"/>
        <v>337.19300188586965</v>
      </c>
      <c r="G12677" s="5">
        <f t="shared" si="2577"/>
        <v>1534.7170558625965</v>
      </c>
      <c r="H12677" s="5">
        <f t="shared" si="2578"/>
        <v>12330.114524427368</v>
      </c>
      <c r="I12677" s="5">
        <f t="shared" si="2579"/>
        <v>720</v>
      </c>
      <c r="J12677" s="5">
        <f t="shared" si="2580"/>
        <v>11610.114524427368</v>
      </c>
      <c r="K12677" s="2">
        <f t="shared" si="2581"/>
        <v>226564.48827130848</v>
      </c>
      <c r="L12677" s="2">
        <f t="shared" si="2582"/>
        <v>253546</v>
      </c>
      <c r="M12677" s="2">
        <f t="shared" si="2583"/>
        <v>42680</v>
      </c>
      <c r="N12677" s="6">
        <f t="shared" si="2584"/>
        <v>0</v>
      </c>
      <c r="O12677" s="2">
        <f t="shared" si="2585"/>
        <v>-35698.488271308481</v>
      </c>
      <c r="P12677" s="2" t="str">
        <f t="shared" si="2586"/>
        <v/>
      </c>
    </row>
    <row r="12678" spans="1:16">
      <c r="A12678" s="6">
        <v>19</v>
      </c>
      <c r="B12678" s="6">
        <v>9</v>
      </c>
      <c r="C12678" s="6">
        <v>26</v>
      </c>
      <c r="D12678" s="6">
        <f t="shared" si="2574"/>
        <v>54</v>
      </c>
      <c r="E12678" s="5">
        <f t="shared" si="2575"/>
        <v>10458.204466678902</v>
      </c>
      <c r="F12678" s="5">
        <f t="shared" si="2576"/>
        <v>337.19300188586965</v>
      </c>
      <c r="G12678" s="5">
        <f t="shared" si="2577"/>
        <v>1616.0570598233144</v>
      </c>
      <c r="H12678" s="5">
        <f t="shared" si="2578"/>
        <v>12411.454528388087</v>
      </c>
      <c r="I12678" s="5">
        <f t="shared" si="2579"/>
        <v>720</v>
      </c>
      <c r="J12678" s="5">
        <f t="shared" si="2580"/>
        <v>11691.454528388087</v>
      </c>
      <c r="K12678" s="2">
        <f t="shared" si="2581"/>
        <v>227976.64111784872</v>
      </c>
      <c r="L12678" s="2">
        <f t="shared" si="2582"/>
        <v>256246</v>
      </c>
      <c r="M12678" s="2">
        <f t="shared" si="2583"/>
        <v>43560</v>
      </c>
      <c r="N12678" s="6">
        <f t="shared" si="2584"/>
        <v>0</v>
      </c>
      <c r="O12678" s="2">
        <f t="shared" si="2585"/>
        <v>-35290.641117848718</v>
      </c>
      <c r="P12678" s="2" t="str">
        <f t="shared" si="2586"/>
        <v/>
      </c>
    </row>
    <row r="12679" spans="1:16">
      <c r="A12679" s="6">
        <v>19</v>
      </c>
      <c r="B12679" s="6">
        <v>9</v>
      </c>
      <c r="C12679" s="6">
        <v>27</v>
      </c>
      <c r="D12679" s="6">
        <f t="shared" si="2574"/>
        <v>55</v>
      </c>
      <c r="E12679" s="5">
        <f t="shared" si="2575"/>
        <v>10458.204466678902</v>
      </c>
      <c r="F12679" s="5">
        <f t="shared" si="2576"/>
        <v>337.19300188586965</v>
      </c>
      <c r="G12679" s="5">
        <f t="shared" si="2577"/>
        <v>1699.1907643430709</v>
      </c>
      <c r="H12679" s="5">
        <f t="shared" si="2578"/>
        <v>12494.588232907843</v>
      </c>
      <c r="I12679" s="5">
        <f t="shared" si="2579"/>
        <v>720</v>
      </c>
      <c r="J12679" s="5">
        <f t="shared" si="2580"/>
        <v>11774.588232907843</v>
      </c>
      <c r="K12679" s="2">
        <f t="shared" si="2581"/>
        <v>229419.9345990945</v>
      </c>
      <c r="L12679" s="2">
        <f t="shared" si="2582"/>
        <v>258946</v>
      </c>
      <c r="M12679" s="2">
        <f t="shared" si="2583"/>
        <v>44440</v>
      </c>
      <c r="N12679" s="6">
        <f t="shared" si="2584"/>
        <v>0</v>
      </c>
      <c r="O12679" s="2">
        <f t="shared" si="2585"/>
        <v>-34913.9345990945</v>
      </c>
      <c r="P12679" s="2" t="str">
        <f t="shared" si="2586"/>
        <v/>
      </c>
    </row>
    <row r="12680" spans="1:16">
      <c r="A12680" s="6">
        <v>19</v>
      </c>
      <c r="B12680" s="6">
        <v>9</v>
      </c>
      <c r="C12680" s="6">
        <v>28</v>
      </c>
      <c r="D12680" s="6">
        <f t="shared" si="2574"/>
        <v>56</v>
      </c>
      <c r="E12680" s="5">
        <f t="shared" si="2575"/>
        <v>10458.204466678902</v>
      </c>
      <c r="F12680" s="5">
        <f t="shared" si="2576"/>
        <v>337.19300188586965</v>
      </c>
      <c r="G12680" s="5">
        <f t="shared" si="2577"/>
        <v>1784.1503025602246</v>
      </c>
      <c r="H12680" s="5">
        <f t="shared" si="2578"/>
        <v>12579.547771124997</v>
      </c>
      <c r="I12680" s="5">
        <f t="shared" si="2579"/>
        <v>720</v>
      </c>
      <c r="J12680" s="5">
        <f t="shared" si="2580"/>
        <v>11859.547771124997</v>
      </c>
      <c r="K12680" s="2">
        <f t="shared" si="2581"/>
        <v>230894.92658203118</v>
      </c>
      <c r="L12680" s="2">
        <f t="shared" si="2582"/>
        <v>261646</v>
      </c>
      <c r="M12680" s="2">
        <f t="shared" si="2583"/>
        <v>45320</v>
      </c>
      <c r="N12680" s="6">
        <f t="shared" si="2584"/>
        <v>0</v>
      </c>
      <c r="O12680" s="2">
        <f t="shared" si="2585"/>
        <v>-34568.926582031185</v>
      </c>
      <c r="P12680" s="2" t="str">
        <f t="shared" si="2586"/>
        <v/>
      </c>
    </row>
    <row r="12681" spans="1:16">
      <c r="A12681" s="6">
        <v>19</v>
      </c>
      <c r="B12681" s="6">
        <v>9</v>
      </c>
      <c r="C12681" s="6">
        <v>29</v>
      </c>
      <c r="D12681" s="6">
        <f t="shared" si="2574"/>
        <v>57</v>
      </c>
      <c r="E12681" s="5">
        <f t="shared" si="2575"/>
        <v>10458.204466678902</v>
      </c>
      <c r="F12681" s="5">
        <f t="shared" si="2576"/>
        <v>337.19300188586965</v>
      </c>
      <c r="G12681" s="5">
        <f t="shared" si="2577"/>
        <v>1870.9683306758782</v>
      </c>
      <c r="H12681" s="5">
        <f t="shared" si="2578"/>
        <v>12666.36579924065</v>
      </c>
      <c r="I12681" s="5">
        <f t="shared" si="2579"/>
        <v>720</v>
      </c>
      <c r="J12681" s="5">
        <f t="shared" si="2580"/>
        <v>11946.36579924065</v>
      </c>
      <c r="K12681" s="2">
        <f t="shared" si="2581"/>
        <v>232402.18401459462</v>
      </c>
      <c r="L12681" s="2">
        <f t="shared" si="2582"/>
        <v>264346</v>
      </c>
      <c r="M12681" s="2">
        <f t="shared" si="2583"/>
        <v>46200</v>
      </c>
      <c r="N12681" s="6">
        <f t="shared" si="2584"/>
        <v>0</v>
      </c>
      <c r="O12681" s="2">
        <f t="shared" si="2585"/>
        <v>-34256.184014594619</v>
      </c>
      <c r="P12681" s="2" t="str">
        <f t="shared" si="2586"/>
        <v/>
      </c>
    </row>
    <row r="12682" spans="1:16">
      <c r="A12682" s="6">
        <v>19</v>
      </c>
      <c r="B12682" s="6">
        <v>9</v>
      </c>
      <c r="C12682" s="6">
        <v>30</v>
      </c>
      <c r="D12682" s="6">
        <f t="shared" si="2574"/>
        <v>58</v>
      </c>
      <c r="E12682" s="5">
        <f t="shared" si="2575"/>
        <v>10458.204466678902</v>
      </c>
      <c r="F12682" s="5">
        <f t="shared" si="2576"/>
        <v>337.19300188586965</v>
      </c>
      <c r="G12682" s="5">
        <f t="shared" si="2577"/>
        <v>1959.6780360096488</v>
      </c>
      <c r="H12682" s="5">
        <f t="shared" si="2578"/>
        <v>12755.075504574421</v>
      </c>
      <c r="I12682" s="5">
        <f t="shared" si="2579"/>
        <v>720</v>
      </c>
      <c r="J12682" s="5">
        <f t="shared" si="2580"/>
        <v>12035.075504574421</v>
      </c>
      <c r="K12682" s="2">
        <f t="shared" si="2581"/>
        <v>233942.28306552814</v>
      </c>
      <c r="L12682" s="2">
        <f t="shared" si="2582"/>
        <v>267046</v>
      </c>
      <c r="M12682" s="2">
        <f t="shared" si="2583"/>
        <v>47080</v>
      </c>
      <c r="N12682" s="6">
        <f t="shared" si="2584"/>
        <v>0</v>
      </c>
      <c r="O12682" s="2">
        <f t="shared" si="2585"/>
        <v>-33976.283065528143</v>
      </c>
      <c r="P12682" s="2" t="str">
        <f t="shared" si="2586"/>
        <v/>
      </c>
    </row>
    <row r="12683" spans="1:16">
      <c r="A12683" s="6">
        <v>19</v>
      </c>
      <c r="B12683" s="6">
        <v>10</v>
      </c>
      <c r="C12683" s="6">
        <v>0</v>
      </c>
      <c r="D12683" s="6">
        <f t="shared" si="2574"/>
        <v>29</v>
      </c>
      <c r="E12683" s="5">
        <f t="shared" si="2575"/>
        <v>10458.204466678902</v>
      </c>
      <c r="F12683" s="5">
        <f t="shared" si="2576"/>
        <v>384.02536325890713</v>
      </c>
      <c r="G12683" s="5">
        <f t="shared" si="2577"/>
        <v>0</v>
      </c>
      <c r="H12683" s="5">
        <f t="shared" si="2578"/>
        <v>10842.229829937809</v>
      </c>
      <c r="I12683" s="5">
        <f t="shared" si="2579"/>
        <v>720</v>
      </c>
      <c r="J12683" s="5">
        <f t="shared" si="2580"/>
        <v>10122.229829937809</v>
      </c>
      <c r="K12683" s="2">
        <f t="shared" si="2581"/>
        <v>200733.15676975364</v>
      </c>
      <c r="L12683" s="2">
        <f t="shared" si="2582"/>
        <v>188140</v>
      </c>
      <c r="M12683" s="2">
        <f t="shared" si="2583"/>
        <v>21120</v>
      </c>
      <c r="N12683" s="6">
        <f t="shared" si="2584"/>
        <v>0</v>
      </c>
      <c r="O12683" s="2">
        <f t="shared" si="2585"/>
        <v>-53713.156769753637</v>
      </c>
      <c r="P12683" s="2" t="str">
        <f t="shared" si="2586"/>
        <v/>
      </c>
    </row>
    <row r="12684" spans="1:16">
      <c r="A12684" s="6">
        <v>19</v>
      </c>
      <c r="B12684" s="6">
        <v>10</v>
      </c>
      <c r="C12684" s="6">
        <v>1</v>
      </c>
      <c r="D12684" s="6">
        <f t="shared" si="2574"/>
        <v>30</v>
      </c>
      <c r="E12684" s="5">
        <f t="shared" si="2575"/>
        <v>10458.204466678902</v>
      </c>
      <c r="F12684" s="5">
        <f t="shared" si="2576"/>
        <v>384.02536325890713</v>
      </c>
      <c r="G12684" s="5">
        <f t="shared" si="2577"/>
        <v>45.5625</v>
      </c>
      <c r="H12684" s="5">
        <f t="shared" si="2578"/>
        <v>10887.792329937809</v>
      </c>
      <c r="I12684" s="5">
        <f t="shared" si="2579"/>
        <v>720</v>
      </c>
      <c r="J12684" s="5">
        <f t="shared" si="2580"/>
        <v>10167.792329937809</v>
      </c>
      <c r="K12684" s="2">
        <f t="shared" si="2581"/>
        <v>201524.17239475364</v>
      </c>
      <c r="L12684" s="2">
        <f t="shared" si="2582"/>
        <v>190840</v>
      </c>
      <c r="M12684" s="2">
        <f t="shared" si="2583"/>
        <v>22000</v>
      </c>
      <c r="N12684" s="6">
        <f t="shared" si="2584"/>
        <v>0</v>
      </c>
      <c r="O12684" s="2">
        <f t="shared" si="2585"/>
        <v>-52684.172394753637</v>
      </c>
      <c r="P12684" s="2" t="str">
        <f t="shared" si="2586"/>
        <v/>
      </c>
    </row>
    <row r="12685" spans="1:16">
      <c r="A12685" s="6">
        <v>19</v>
      </c>
      <c r="B12685" s="6">
        <v>10</v>
      </c>
      <c r="C12685" s="6">
        <v>2</v>
      </c>
      <c r="D12685" s="6">
        <f t="shared" si="2574"/>
        <v>31</v>
      </c>
      <c r="E12685" s="5">
        <f t="shared" si="2575"/>
        <v>10458.204466678902</v>
      </c>
      <c r="F12685" s="5">
        <f t="shared" si="2576"/>
        <v>384.02536325890713</v>
      </c>
      <c r="G12685" s="5">
        <f t="shared" si="2577"/>
        <v>92.264062499999994</v>
      </c>
      <c r="H12685" s="5">
        <f t="shared" si="2578"/>
        <v>10934.493892437809</v>
      </c>
      <c r="I12685" s="5">
        <f t="shared" si="2579"/>
        <v>720</v>
      </c>
      <c r="J12685" s="5">
        <f t="shared" si="2580"/>
        <v>10214.493892437809</v>
      </c>
      <c r="K12685" s="2">
        <f t="shared" si="2581"/>
        <v>202334.96341037864</v>
      </c>
      <c r="L12685" s="2">
        <f t="shared" si="2582"/>
        <v>193540</v>
      </c>
      <c r="M12685" s="2">
        <f t="shared" si="2583"/>
        <v>22880</v>
      </c>
      <c r="N12685" s="6">
        <f t="shared" si="2584"/>
        <v>0</v>
      </c>
      <c r="O12685" s="2">
        <f t="shared" si="2585"/>
        <v>-51674.963410378637</v>
      </c>
      <c r="P12685" s="2" t="str">
        <f t="shared" si="2586"/>
        <v/>
      </c>
    </row>
    <row r="12686" spans="1:16">
      <c r="A12686" s="6">
        <v>19</v>
      </c>
      <c r="B12686" s="6">
        <v>10</v>
      </c>
      <c r="C12686" s="6">
        <v>3</v>
      </c>
      <c r="D12686" s="6">
        <f t="shared" si="2574"/>
        <v>32</v>
      </c>
      <c r="E12686" s="5">
        <f t="shared" si="2575"/>
        <v>10458.204466678902</v>
      </c>
      <c r="F12686" s="5">
        <f t="shared" si="2576"/>
        <v>384.02536325890713</v>
      </c>
      <c r="G12686" s="5">
        <f t="shared" si="2577"/>
        <v>140.12604492187498</v>
      </c>
      <c r="H12686" s="5">
        <f t="shared" si="2578"/>
        <v>10982.355874859684</v>
      </c>
      <c r="I12686" s="5">
        <f t="shared" si="2579"/>
        <v>720</v>
      </c>
      <c r="J12686" s="5">
        <f t="shared" si="2580"/>
        <v>10262.355874859684</v>
      </c>
      <c r="K12686" s="2">
        <f t="shared" si="2581"/>
        <v>203165.90060520286</v>
      </c>
      <c r="L12686" s="2">
        <f t="shared" si="2582"/>
        <v>196240</v>
      </c>
      <c r="M12686" s="2">
        <f t="shared" si="2583"/>
        <v>23760</v>
      </c>
      <c r="N12686" s="6">
        <f t="shared" si="2584"/>
        <v>0</v>
      </c>
      <c r="O12686" s="2">
        <f t="shared" si="2585"/>
        <v>-50685.900605202856</v>
      </c>
      <c r="P12686" s="2" t="str">
        <f t="shared" si="2586"/>
        <v/>
      </c>
    </row>
    <row r="12687" spans="1:16">
      <c r="A12687" s="6">
        <v>19</v>
      </c>
      <c r="B12687" s="6">
        <v>10</v>
      </c>
      <c r="C12687" s="6">
        <v>4</v>
      </c>
      <c r="D12687" s="6">
        <f t="shared" si="2574"/>
        <v>33</v>
      </c>
      <c r="E12687" s="5">
        <f t="shared" si="2575"/>
        <v>10458.204466678902</v>
      </c>
      <c r="F12687" s="5">
        <f t="shared" si="2576"/>
        <v>384.02536325890713</v>
      </c>
      <c r="G12687" s="5">
        <f t="shared" si="2577"/>
        <v>189.17016064453125</v>
      </c>
      <c r="H12687" s="5">
        <f t="shared" si="2578"/>
        <v>11031.39999058234</v>
      </c>
      <c r="I12687" s="5">
        <f t="shared" si="2579"/>
        <v>720</v>
      </c>
      <c r="J12687" s="5">
        <f t="shared" si="2580"/>
        <v>10311.39999058234</v>
      </c>
      <c r="K12687" s="2">
        <f t="shared" si="2581"/>
        <v>204017.36094761008</v>
      </c>
      <c r="L12687" s="2">
        <f t="shared" si="2582"/>
        <v>198940</v>
      </c>
      <c r="M12687" s="2">
        <f t="shared" si="2583"/>
        <v>24640</v>
      </c>
      <c r="N12687" s="6">
        <f t="shared" si="2584"/>
        <v>0</v>
      </c>
      <c r="O12687" s="2">
        <f t="shared" si="2585"/>
        <v>-49717.360947610083</v>
      </c>
      <c r="P12687" s="2" t="str">
        <f t="shared" si="2586"/>
        <v/>
      </c>
    </row>
    <row r="12688" spans="1:16">
      <c r="A12688" s="6">
        <v>19</v>
      </c>
      <c r="B12688" s="6">
        <v>10</v>
      </c>
      <c r="C12688" s="6">
        <v>5</v>
      </c>
      <c r="D12688" s="6">
        <f t="shared" si="2574"/>
        <v>34</v>
      </c>
      <c r="E12688" s="5">
        <f t="shared" si="2575"/>
        <v>10458.204466678902</v>
      </c>
      <c r="F12688" s="5">
        <f t="shared" si="2576"/>
        <v>384.02536325890713</v>
      </c>
      <c r="G12688" s="5">
        <f t="shared" si="2577"/>
        <v>239.41848456573481</v>
      </c>
      <c r="H12688" s="5">
        <f t="shared" si="2578"/>
        <v>11081.648314503544</v>
      </c>
      <c r="I12688" s="5">
        <f t="shared" si="2579"/>
        <v>720</v>
      </c>
      <c r="J12688" s="5">
        <f t="shared" si="2580"/>
        <v>10361.648314503544</v>
      </c>
      <c r="K12688" s="2">
        <f t="shared" si="2581"/>
        <v>204889.72768235317</v>
      </c>
      <c r="L12688" s="2">
        <f t="shared" si="2582"/>
        <v>201640</v>
      </c>
      <c r="M12688" s="2">
        <f t="shared" si="2583"/>
        <v>25520</v>
      </c>
      <c r="N12688" s="6">
        <f t="shared" si="2584"/>
        <v>0</v>
      </c>
      <c r="O12688" s="2">
        <f t="shared" si="2585"/>
        <v>-48769.727682353172</v>
      </c>
      <c r="P12688" s="2" t="str">
        <f t="shared" si="2586"/>
        <v/>
      </c>
    </row>
    <row r="12689" spans="1:16">
      <c r="A12689" s="6">
        <v>19</v>
      </c>
      <c r="B12689" s="6">
        <v>10</v>
      </c>
      <c r="C12689" s="6">
        <v>6</v>
      </c>
      <c r="D12689" s="6">
        <f t="shared" si="2574"/>
        <v>35</v>
      </c>
      <c r="E12689" s="5">
        <f t="shared" si="2575"/>
        <v>10458.204466678902</v>
      </c>
      <c r="F12689" s="5">
        <f t="shared" si="2576"/>
        <v>384.02536325890713</v>
      </c>
      <c r="G12689" s="5">
        <f t="shared" si="2577"/>
        <v>290.89345874736784</v>
      </c>
      <c r="H12689" s="5">
        <f t="shared" si="2578"/>
        <v>11133.123288685178</v>
      </c>
      <c r="I12689" s="5">
        <f t="shared" si="2579"/>
        <v>720</v>
      </c>
      <c r="J12689" s="5">
        <f t="shared" si="2580"/>
        <v>10413.123288685178</v>
      </c>
      <c r="K12689" s="2">
        <f t="shared" si="2581"/>
        <v>205783.3904285621</v>
      </c>
      <c r="L12689" s="2">
        <f t="shared" si="2582"/>
        <v>204340</v>
      </c>
      <c r="M12689" s="2">
        <f t="shared" si="2583"/>
        <v>26400</v>
      </c>
      <c r="N12689" s="6">
        <f t="shared" si="2584"/>
        <v>0</v>
      </c>
      <c r="O12689" s="2">
        <f t="shared" si="2585"/>
        <v>-47843.390428562096</v>
      </c>
      <c r="P12689" s="2" t="str">
        <f t="shared" si="2586"/>
        <v/>
      </c>
    </row>
    <row r="12690" spans="1:16">
      <c r="A12690" s="6">
        <v>19</v>
      </c>
      <c r="B12690" s="6">
        <v>10</v>
      </c>
      <c r="C12690" s="6">
        <v>7</v>
      </c>
      <c r="D12690" s="6">
        <f t="shared" si="2574"/>
        <v>36</v>
      </c>
      <c r="E12690" s="5">
        <f t="shared" si="2575"/>
        <v>10458.204466678902</v>
      </c>
      <c r="F12690" s="5">
        <f t="shared" si="2576"/>
        <v>384.02536325890713</v>
      </c>
      <c r="G12690" s="5">
        <f t="shared" si="2577"/>
        <v>343.61789814532818</v>
      </c>
      <c r="H12690" s="5">
        <f t="shared" si="2578"/>
        <v>11185.847728083138</v>
      </c>
      <c r="I12690" s="5">
        <f t="shared" si="2579"/>
        <v>720</v>
      </c>
      <c r="J12690" s="5">
        <f t="shared" si="2580"/>
        <v>10465.847728083138</v>
      </c>
      <c r="K12690" s="2">
        <f t="shared" si="2581"/>
        <v>206698.74527922113</v>
      </c>
      <c r="L12690" s="2">
        <f t="shared" si="2582"/>
        <v>207040</v>
      </c>
      <c r="M12690" s="2">
        <f t="shared" si="2583"/>
        <v>27280</v>
      </c>
      <c r="N12690" s="6">
        <f t="shared" si="2584"/>
        <v>0</v>
      </c>
      <c r="O12690" s="2">
        <f t="shared" si="2585"/>
        <v>-46938.745279221126</v>
      </c>
      <c r="P12690" s="2" t="str">
        <f t="shared" si="2586"/>
        <v/>
      </c>
    </row>
    <row r="12691" spans="1:16">
      <c r="A12691" s="6">
        <v>19</v>
      </c>
      <c r="B12691" s="6">
        <v>10</v>
      </c>
      <c r="C12691" s="6">
        <v>8</v>
      </c>
      <c r="D12691" s="6">
        <f t="shared" si="2574"/>
        <v>37</v>
      </c>
      <c r="E12691" s="5">
        <f t="shared" si="2575"/>
        <v>10458.204466678902</v>
      </c>
      <c r="F12691" s="5">
        <f t="shared" si="2576"/>
        <v>384.02536325890713</v>
      </c>
      <c r="G12691" s="5">
        <f t="shared" si="2577"/>
        <v>397.61499642530839</v>
      </c>
      <c r="H12691" s="5">
        <f t="shared" si="2578"/>
        <v>11239.844826363118</v>
      </c>
      <c r="I12691" s="5">
        <f t="shared" si="2579"/>
        <v>720</v>
      </c>
      <c r="J12691" s="5">
        <f t="shared" si="2580"/>
        <v>10519.844826363118</v>
      </c>
      <c r="K12691" s="2">
        <f t="shared" si="2581"/>
        <v>207636.19490213747</v>
      </c>
      <c r="L12691" s="2">
        <f t="shared" si="2582"/>
        <v>209740</v>
      </c>
      <c r="M12691" s="2">
        <f t="shared" si="2583"/>
        <v>28160</v>
      </c>
      <c r="N12691" s="6">
        <f t="shared" si="2584"/>
        <v>0</v>
      </c>
      <c r="O12691" s="2">
        <f t="shared" si="2585"/>
        <v>-46056.194902137475</v>
      </c>
      <c r="P12691" s="2" t="str">
        <f t="shared" si="2586"/>
        <v/>
      </c>
    </row>
    <row r="12692" spans="1:16">
      <c r="A12692" s="6">
        <v>19</v>
      </c>
      <c r="B12692" s="6">
        <v>10</v>
      </c>
      <c r="C12692" s="6">
        <v>9</v>
      </c>
      <c r="D12692" s="6">
        <f t="shared" si="2574"/>
        <v>38</v>
      </c>
      <c r="E12692" s="5">
        <f t="shared" si="2575"/>
        <v>10458.204466678902</v>
      </c>
      <c r="F12692" s="5">
        <f t="shared" si="2576"/>
        <v>384.02536325890713</v>
      </c>
      <c r="G12692" s="5">
        <f t="shared" si="2577"/>
        <v>452.90833186570285</v>
      </c>
      <c r="H12692" s="5">
        <f t="shared" si="2578"/>
        <v>11295.138161803512</v>
      </c>
      <c r="I12692" s="5">
        <f t="shared" si="2579"/>
        <v>720</v>
      </c>
      <c r="J12692" s="5">
        <f t="shared" si="2580"/>
        <v>10575.138161803512</v>
      </c>
      <c r="K12692" s="2">
        <f t="shared" si="2581"/>
        <v>208596.14864242208</v>
      </c>
      <c r="L12692" s="2">
        <f t="shared" si="2582"/>
        <v>212440</v>
      </c>
      <c r="M12692" s="2">
        <f t="shared" si="2583"/>
        <v>29040</v>
      </c>
      <c r="N12692" s="6">
        <f t="shared" si="2584"/>
        <v>0</v>
      </c>
      <c r="O12692" s="2">
        <f t="shared" si="2585"/>
        <v>-45196.148642422078</v>
      </c>
      <c r="P12692" s="2" t="str">
        <f t="shared" si="2586"/>
        <v/>
      </c>
    </row>
    <row r="12693" spans="1:16">
      <c r="A12693" s="6">
        <v>19</v>
      </c>
      <c r="B12693" s="6">
        <v>10</v>
      </c>
      <c r="C12693" s="6">
        <v>10</v>
      </c>
      <c r="D12693" s="6">
        <f t="shared" si="2574"/>
        <v>39</v>
      </c>
      <c r="E12693" s="5">
        <f t="shared" si="2575"/>
        <v>10458.204466678902</v>
      </c>
      <c r="F12693" s="5">
        <f t="shared" si="2576"/>
        <v>384.02536325890713</v>
      </c>
      <c r="G12693" s="5">
        <f t="shared" si="2577"/>
        <v>509.52187334891573</v>
      </c>
      <c r="H12693" s="5">
        <f t="shared" si="2578"/>
        <v>11351.751703286725</v>
      </c>
      <c r="I12693" s="5">
        <f t="shared" si="2579"/>
        <v>720</v>
      </c>
      <c r="J12693" s="5">
        <f t="shared" si="2580"/>
        <v>10631.751703286725</v>
      </c>
      <c r="K12693" s="2">
        <f t="shared" si="2581"/>
        <v>209579.02262650564</v>
      </c>
      <c r="L12693" s="2">
        <f t="shared" si="2582"/>
        <v>215140</v>
      </c>
      <c r="M12693" s="2">
        <f t="shared" si="2583"/>
        <v>29920</v>
      </c>
      <c r="N12693" s="6">
        <f t="shared" si="2584"/>
        <v>0</v>
      </c>
      <c r="O12693" s="2">
        <f t="shared" si="2585"/>
        <v>-44359.022626505641</v>
      </c>
      <c r="P12693" s="2" t="str">
        <f t="shared" si="2586"/>
        <v/>
      </c>
    </row>
    <row r="12694" spans="1:16">
      <c r="A12694" s="6">
        <v>19</v>
      </c>
      <c r="B12694" s="6">
        <v>10</v>
      </c>
      <c r="C12694" s="6">
        <v>11</v>
      </c>
      <c r="D12694" s="6">
        <f t="shared" si="2574"/>
        <v>40</v>
      </c>
      <c r="E12694" s="5">
        <f t="shared" si="2575"/>
        <v>10458.204466678902</v>
      </c>
      <c r="F12694" s="5">
        <f t="shared" si="2576"/>
        <v>384.02536325890713</v>
      </c>
      <c r="G12694" s="5">
        <f t="shared" si="2577"/>
        <v>567.47998644235474</v>
      </c>
      <c r="H12694" s="5">
        <f t="shared" si="2578"/>
        <v>11409.709816380164</v>
      </c>
      <c r="I12694" s="5">
        <f t="shared" si="2579"/>
        <v>720</v>
      </c>
      <c r="J12694" s="5">
        <f t="shared" si="2580"/>
        <v>10689.709816380164</v>
      </c>
      <c r="K12694" s="2">
        <f t="shared" si="2581"/>
        <v>210585.23986771118</v>
      </c>
      <c r="L12694" s="2">
        <f t="shared" si="2582"/>
        <v>217840</v>
      </c>
      <c r="M12694" s="2">
        <f t="shared" si="2583"/>
        <v>30800</v>
      </c>
      <c r="N12694" s="6">
        <f t="shared" si="2584"/>
        <v>0</v>
      </c>
      <c r="O12694" s="2">
        <f t="shared" si="2585"/>
        <v>-43545.239867711178</v>
      </c>
      <c r="P12694" s="2" t="str">
        <f t="shared" si="2586"/>
        <v/>
      </c>
    </row>
    <row r="12695" spans="1:16">
      <c r="A12695" s="6">
        <v>19</v>
      </c>
      <c r="B12695" s="6">
        <v>10</v>
      </c>
      <c r="C12695" s="6">
        <v>12</v>
      </c>
      <c r="D12695" s="6">
        <f t="shared" si="2574"/>
        <v>41</v>
      </c>
      <c r="E12695" s="5">
        <f t="shared" si="2575"/>
        <v>10458.204466678902</v>
      </c>
      <c r="F12695" s="5">
        <f t="shared" si="2576"/>
        <v>384.02536325890713</v>
      </c>
      <c r="G12695" s="5">
        <f t="shared" si="2577"/>
        <v>626.80743957041921</v>
      </c>
      <c r="H12695" s="5">
        <f t="shared" si="2578"/>
        <v>11469.037269508228</v>
      </c>
      <c r="I12695" s="5">
        <f t="shared" si="2579"/>
        <v>720</v>
      </c>
      <c r="J12695" s="5">
        <f t="shared" si="2580"/>
        <v>10749.037269508228</v>
      </c>
      <c r="K12695" s="2">
        <f t="shared" si="2581"/>
        <v>211615.23037340672</v>
      </c>
      <c r="L12695" s="2">
        <f t="shared" si="2582"/>
        <v>220540</v>
      </c>
      <c r="M12695" s="2">
        <f t="shared" si="2583"/>
        <v>31680</v>
      </c>
      <c r="N12695" s="6">
        <f t="shared" si="2584"/>
        <v>0</v>
      </c>
      <c r="O12695" s="2">
        <f t="shared" si="2585"/>
        <v>-42755.230373406725</v>
      </c>
      <c r="P12695" s="2" t="str">
        <f t="shared" si="2586"/>
        <v/>
      </c>
    </row>
    <row r="12696" spans="1:16">
      <c r="A12696" s="6">
        <v>19</v>
      </c>
      <c r="B12696" s="6">
        <v>10</v>
      </c>
      <c r="C12696" s="6">
        <v>13</v>
      </c>
      <c r="D12696" s="6">
        <f t="shared" si="2574"/>
        <v>42</v>
      </c>
      <c r="E12696" s="5">
        <f t="shared" si="2575"/>
        <v>10458.204466678902</v>
      </c>
      <c r="F12696" s="5">
        <f t="shared" si="2576"/>
        <v>384.02536325890713</v>
      </c>
      <c r="G12696" s="5">
        <f t="shared" si="2577"/>
        <v>687.52941027880343</v>
      </c>
      <c r="H12696" s="5">
        <f t="shared" si="2578"/>
        <v>11529.759240216612</v>
      </c>
      <c r="I12696" s="5">
        <f t="shared" si="2579"/>
        <v>720</v>
      </c>
      <c r="J12696" s="5">
        <f t="shared" si="2580"/>
        <v>10809.759240216612</v>
      </c>
      <c r="K12696" s="2">
        <f t="shared" si="2581"/>
        <v>212669.43125376062</v>
      </c>
      <c r="L12696" s="2">
        <f t="shared" si="2582"/>
        <v>223240</v>
      </c>
      <c r="M12696" s="2">
        <f t="shared" si="2583"/>
        <v>32560</v>
      </c>
      <c r="N12696" s="6">
        <f t="shared" si="2584"/>
        <v>0</v>
      </c>
      <c r="O12696" s="2">
        <f t="shared" si="2585"/>
        <v>-41989.431253760617</v>
      </c>
      <c r="P12696" s="2" t="str">
        <f t="shared" si="2586"/>
        <v/>
      </c>
    </row>
    <row r="12697" spans="1:16">
      <c r="A12697" s="6">
        <v>19</v>
      </c>
      <c r="B12697" s="6">
        <v>10</v>
      </c>
      <c r="C12697" s="6">
        <v>14</v>
      </c>
      <c r="D12697" s="6">
        <f t="shared" si="2574"/>
        <v>43</v>
      </c>
      <c r="E12697" s="5">
        <f t="shared" si="2575"/>
        <v>10458.204466678902</v>
      </c>
      <c r="F12697" s="5">
        <f t="shared" si="2576"/>
        <v>384.02536325890713</v>
      </c>
      <c r="G12697" s="5">
        <f t="shared" si="2577"/>
        <v>749.67149159246469</v>
      </c>
      <c r="H12697" s="5">
        <f t="shared" si="2578"/>
        <v>11591.901321530273</v>
      </c>
      <c r="I12697" s="5">
        <f t="shared" si="2579"/>
        <v>720</v>
      </c>
      <c r="J12697" s="5">
        <f t="shared" si="2580"/>
        <v>10871.901321530273</v>
      </c>
      <c r="K12697" s="2">
        <f t="shared" si="2581"/>
        <v>213748.2868321228</v>
      </c>
      <c r="L12697" s="2">
        <f t="shared" si="2582"/>
        <v>225940</v>
      </c>
      <c r="M12697" s="2">
        <f t="shared" si="2583"/>
        <v>33440</v>
      </c>
      <c r="N12697" s="6">
        <f t="shared" si="2584"/>
        <v>0</v>
      </c>
      <c r="O12697" s="2">
        <f t="shared" si="2585"/>
        <v>-41248.286832122802</v>
      </c>
      <c r="P12697" s="2" t="str">
        <f t="shared" si="2586"/>
        <v/>
      </c>
    </row>
    <row r="12698" spans="1:16">
      <c r="A12698" s="6">
        <v>19</v>
      </c>
      <c r="B12698" s="6">
        <v>10</v>
      </c>
      <c r="C12698" s="6">
        <v>15</v>
      </c>
      <c r="D12698" s="6">
        <f t="shared" si="2574"/>
        <v>44</v>
      </c>
      <c r="E12698" s="5">
        <f t="shared" si="2575"/>
        <v>10458.204466678902</v>
      </c>
      <c r="F12698" s="5">
        <f t="shared" si="2576"/>
        <v>384.02536325890713</v>
      </c>
      <c r="G12698" s="5">
        <f t="shared" si="2577"/>
        <v>813.25969846861108</v>
      </c>
      <c r="H12698" s="5">
        <f t="shared" si="2578"/>
        <v>11655.489528406421</v>
      </c>
      <c r="I12698" s="5">
        <f t="shared" si="2579"/>
        <v>720</v>
      </c>
      <c r="J12698" s="5">
        <f t="shared" si="2580"/>
        <v>10935.489528406421</v>
      </c>
      <c r="K12698" s="2">
        <f t="shared" si="2581"/>
        <v>214852.2487570559</v>
      </c>
      <c r="L12698" s="2">
        <f t="shared" si="2582"/>
        <v>228640</v>
      </c>
      <c r="M12698" s="2">
        <f t="shared" si="2583"/>
        <v>34320</v>
      </c>
      <c r="N12698" s="6">
        <f t="shared" si="2584"/>
        <v>0</v>
      </c>
      <c r="O12698" s="2">
        <f t="shared" si="2585"/>
        <v>-40532.248757055902</v>
      </c>
      <c r="P12698" s="2" t="str">
        <f t="shared" si="2586"/>
        <v/>
      </c>
    </row>
    <row r="12699" spans="1:16">
      <c r="A12699" s="6">
        <v>19</v>
      </c>
      <c r="B12699" s="6">
        <v>10</v>
      </c>
      <c r="C12699" s="6">
        <v>16</v>
      </c>
      <c r="D12699" s="6">
        <f t="shared" si="2574"/>
        <v>45</v>
      </c>
      <c r="E12699" s="5">
        <f t="shared" si="2575"/>
        <v>10458.204466678902</v>
      </c>
      <c r="F12699" s="5">
        <f t="shared" si="2576"/>
        <v>384.02536325890713</v>
      </c>
      <c r="G12699" s="5">
        <f t="shared" si="2577"/>
        <v>878.32047434610013</v>
      </c>
      <c r="H12699" s="5">
        <f t="shared" si="2578"/>
        <v>11720.550304283908</v>
      </c>
      <c r="I12699" s="5">
        <f t="shared" si="2579"/>
        <v>720</v>
      </c>
      <c r="J12699" s="5">
        <f t="shared" si="2580"/>
        <v>11000.550304283908</v>
      </c>
      <c r="K12699" s="2">
        <f t="shared" si="2581"/>
        <v>215981.77611604007</v>
      </c>
      <c r="L12699" s="2">
        <f t="shared" si="2582"/>
        <v>231340</v>
      </c>
      <c r="M12699" s="2">
        <f t="shared" si="2583"/>
        <v>35200</v>
      </c>
      <c r="N12699" s="6">
        <f t="shared" si="2584"/>
        <v>0</v>
      </c>
      <c r="O12699" s="2">
        <f t="shared" si="2585"/>
        <v>-39841.77611604007</v>
      </c>
      <c r="P12699" s="2" t="str">
        <f t="shared" si="2586"/>
        <v/>
      </c>
    </row>
    <row r="12700" spans="1:16">
      <c r="A12700" s="6">
        <v>19</v>
      </c>
      <c r="B12700" s="6">
        <v>10</v>
      </c>
      <c r="C12700" s="6">
        <v>17</v>
      </c>
      <c r="D12700" s="6">
        <f t="shared" si="2574"/>
        <v>46</v>
      </c>
      <c r="E12700" s="5">
        <f t="shared" si="2575"/>
        <v>10458.204466678902</v>
      </c>
      <c r="F12700" s="5">
        <f t="shared" si="2576"/>
        <v>384.02536325890713</v>
      </c>
      <c r="G12700" s="5">
        <f t="shared" si="2577"/>
        <v>944.88069779264049</v>
      </c>
      <c r="H12700" s="5">
        <f t="shared" si="2578"/>
        <v>11787.110527730449</v>
      </c>
      <c r="I12700" s="5">
        <f t="shared" si="2579"/>
        <v>720</v>
      </c>
      <c r="J12700" s="5">
        <f t="shared" si="2580"/>
        <v>11067.110527730449</v>
      </c>
      <c r="K12700" s="2">
        <f t="shared" si="2581"/>
        <v>217137.33555087584</v>
      </c>
      <c r="L12700" s="2">
        <f t="shared" si="2582"/>
        <v>234040</v>
      </c>
      <c r="M12700" s="2">
        <f t="shared" si="2583"/>
        <v>36080</v>
      </c>
      <c r="N12700" s="6">
        <f t="shared" si="2584"/>
        <v>0</v>
      </c>
      <c r="O12700" s="2">
        <f t="shared" si="2585"/>
        <v>-39177.33555087584</v>
      </c>
      <c r="P12700" s="2" t="str">
        <f t="shared" si="2586"/>
        <v/>
      </c>
    </row>
    <row r="12701" spans="1:16">
      <c r="A12701" s="6">
        <v>19</v>
      </c>
      <c r="B12701" s="6">
        <v>10</v>
      </c>
      <c r="C12701" s="6">
        <v>18</v>
      </c>
      <c r="D12701" s="6">
        <f t="shared" si="2574"/>
        <v>47</v>
      </c>
      <c r="E12701" s="5">
        <f t="shared" si="2575"/>
        <v>10458.204466678902</v>
      </c>
      <c r="F12701" s="5">
        <f t="shared" si="2576"/>
        <v>384.02536325890713</v>
      </c>
      <c r="G12701" s="5">
        <f t="shared" si="2577"/>
        <v>1012.9676892512279</v>
      </c>
      <c r="H12701" s="5">
        <f t="shared" si="2578"/>
        <v>11855.197519189036</v>
      </c>
      <c r="I12701" s="5">
        <f t="shared" si="2579"/>
        <v>720</v>
      </c>
      <c r="J12701" s="5">
        <f t="shared" si="2580"/>
        <v>11135.197519189036</v>
      </c>
      <c r="K12701" s="2">
        <f t="shared" si="2581"/>
        <v>218319.40137480965</v>
      </c>
      <c r="L12701" s="2">
        <f t="shared" si="2582"/>
        <v>236740</v>
      </c>
      <c r="M12701" s="2">
        <f t="shared" si="2583"/>
        <v>36960</v>
      </c>
      <c r="N12701" s="6">
        <f t="shared" si="2584"/>
        <v>0</v>
      </c>
      <c r="O12701" s="2">
        <f t="shared" si="2585"/>
        <v>-38539.401374809648</v>
      </c>
      <c r="P12701" s="2" t="str">
        <f t="shared" si="2586"/>
        <v/>
      </c>
    </row>
    <row r="12702" spans="1:16">
      <c r="A12702" s="6">
        <v>19</v>
      </c>
      <c r="B12702" s="6">
        <v>10</v>
      </c>
      <c r="C12702" s="6">
        <v>19</v>
      </c>
      <c r="D12702" s="6">
        <f t="shared" si="2574"/>
        <v>48</v>
      </c>
      <c r="E12702" s="5">
        <f t="shared" si="2575"/>
        <v>10458.204466678902</v>
      </c>
      <c r="F12702" s="5">
        <f t="shared" si="2576"/>
        <v>384.02536325890713</v>
      </c>
      <c r="G12702" s="5">
        <f t="shared" si="2577"/>
        <v>1082.6092178872495</v>
      </c>
      <c r="H12702" s="5">
        <f t="shared" si="2578"/>
        <v>11924.839047825059</v>
      </c>
      <c r="I12702" s="5">
        <f t="shared" si="2579"/>
        <v>720</v>
      </c>
      <c r="J12702" s="5">
        <f t="shared" si="2580"/>
        <v>11204.839047825059</v>
      </c>
      <c r="K12702" s="2">
        <f t="shared" si="2581"/>
        <v>219528.45569140726</v>
      </c>
      <c r="L12702" s="2">
        <f t="shared" si="2582"/>
        <v>239440</v>
      </c>
      <c r="M12702" s="2">
        <f t="shared" si="2583"/>
        <v>37840</v>
      </c>
      <c r="N12702" s="6">
        <f t="shared" si="2584"/>
        <v>0</v>
      </c>
      <c r="O12702" s="2">
        <f t="shared" si="2585"/>
        <v>-37928.45569140726</v>
      </c>
      <c r="P12702" s="2" t="str">
        <f t="shared" si="2586"/>
        <v/>
      </c>
    </row>
    <row r="12703" spans="1:16">
      <c r="A12703" s="6">
        <v>19</v>
      </c>
      <c r="B12703" s="6">
        <v>10</v>
      </c>
      <c r="C12703" s="6">
        <v>20</v>
      </c>
      <c r="D12703" s="6">
        <f t="shared" si="2574"/>
        <v>49</v>
      </c>
      <c r="E12703" s="5">
        <f t="shared" si="2575"/>
        <v>10458.204466678902</v>
      </c>
      <c r="F12703" s="5">
        <f t="shared" si="2576"/>
        <v>384.02536325890713</v>
      </c>
      <c r="G12703" s="5">
        <f t="shared" si="2577"/>
        <v>1153.8335085377266</v>
      </c>
      <c r="H12703" s="5">
        <f t="shared" si="2578"/>
        <v>11996.063338475535</v>
      </c>
      <c r="I12703" s="5">
        <f t="shared" si="2579"/>
        <v>720</v>
      </c>
      <c r="J12703" s="5">
        <f t="shared" si="2580"/>
        <v>11276.063338475535</v>
      </c>
      <c r="K12703" s="2">
        <f t="shared" si="2581"/>
        <v>220764.98851520024</v>
      </c>
      <c r="L12703" s="2">
        <f t="shared" si="2582"/>
        <v>242140</v>
      </c>
      <c r="M12703" s="2">
        <f t="shared" si="2583"/>
        <v>38720</v>
      </c>
      <c r="N12703" s="6">
        <f t="shared" si="2584"/>
        <v>0</v>
      </c>
      <c r="O12703" s="2">
        <f t="shared" si="2585"/>
        <v>-37344.988515200239</v>
      </c>
      <c r="P12703" s="2" t="str">
        <f t="shared" si="2586"/>
        <v/>
      </c>
    </row>
    <row r="12704" spans="1:16">
      <c r="A12704" s="6">
        <v>19</v>
      </c>
      <c r="B12704" s="6">
        <v>10</v>
      </c>
      <c r="C12704" s="6">
        <v>21</v>
      </c>
      <c r="D12704" s="6">
        <f t="shared" si="2574"/>
        <v>50</v>
      </c>
      <c r="E12704" s="5">
        <f t="shared" si="2575"/>
        <v>10458.204466678902</v>
      </c>
      <c r="F12704" s="5">
        <f t="shared" si="2576"/>
        <v>384.02536325890713</v>
      </c>
      <c r="G12704" s="5">
        <f t="shared" si="2577"/>
        <v>1226.6692487641703</v>
      </c>
      <c r="H12704" s="5">
        <f t="shared" si="2578"/>
        <v>12068.899078701979</v>
      </c>
      <c r="I12704" s="5">
        <f t="shared" si="2579"/>
        <v>720</v>
      </c>
      <c r="J12704" s="5">
        <f t="shared" si="2580"/>
        <v>11348.899078701979</v>
      </c>
      <c r="K12704" s="2">
        <f t="shared" si="2581"/>
        <v>222029.49789413158</v>
      </c>
      <c r="L12704" s="2">
        <f t="shared" si="2582"/>
        <v>244840</v>
      </c>
      <c r="M12704" s="2">
        <f t="shared" si="2583"/>
        <v>39600</v>
      </c>
      <c r="N12704" s="6">
        <f t="shared" si="2584"/>
        <v>0</v>
      </c>
      <c r="O12704" s="2">
        <f t="shared" si="2585"/>
        <v>-36789.497894131579</v>
      </c>
      <c r="P12704" s="2" t="str">
        <f t="shared" si="2586"/>
        <v/>
      </c>
    </row>
    <row r="12705" spans="1:16">
      <c r="A12705" s="6">
        <v>19</v>
      </c>
      <c r="B12705" s="6">
        <v>10</v>
      </c>
      <c r="C12705" s="6">
        <v>22</v>
      </c>
      <c r="D12705" s="6">
        <f t="shared" si="2574"/>
        <v>51</v>
      </c>
      <c r="E12705" s="5">
        <f t="shared" si="2575"/>
        <v>10458.204466678902</v>
      </c>
      <c r="F12705" s="5">
        <f t="shared" si="2576"/>
        <v>384.02536325890713</v>
      </c>
      <c r="G12705" s="5">
        <f t="shared" si="2577"/>
        <v>1301.1455960105666</v>
      </c>
      <c r="H12705" s="5">
        <f t="shared" si="2578"/>
        <v>12143.375425948376</v>
      </c>
      <c r="I12705" s="5">
        <f t="shared" si="2579"/>
        <v>720</v>
      </c>
      <c r="J12705" s="5">
        <f t="shared" si="2580"/>
        <v>11423.375425948376</v>
      </c>
      <c r="K12705" s="2">
        <f t="shared" si="2581"/>
        <v>223322.49003382598</v>
      </c>
      <c r="L12705" s="2">
        <f t="shared" si="2582"/>
        <v>247540</v>
      </c>
      <c r="M12705" s="2">
        <f t="shared" si="2583"/>
        <v>40480</v>
      </c>
      <c r="N12705" s="6">
        <f t="shared" si="2584"/>
        <v>0</v>
      </c>
      <c r="O12705" s="2">
        <f t="shared" si="2585"/>
        <v>-36262.490033825976</v>
      </c>
      <c r="P12705" s="2" t="str">
        <f t="shared" si="2586"/>
        <v/>
      </c>
    </row>
    <row r="12706" spans="1:16">
      <c r="A12706" s="6">
        <v>19</v>
      </c>
      <c r="B12706" s="6">
        <v>10</v>
      </c>
      <c r="C12706" s="6">
        <v>23</v>
      </c>
      <c r="D12706" s="6">
        <f t="shared" si="2574"/>
        <v>52</v>
      </c>
      <c r="E12706" s="5">
        <f t="shared" si="2575"/>
        <v>10458.204466678902</v>
      </c>
      <c r="F12706" s="5">
        <f t="shared" si="2576"/>
        <v>384.02536325890713</v>
      </c>
      <c r="G12706" s="5">
        <f t="shared" si="2577"/>
        <v>1377.292184868003</v>
      </c>
      <c r="H12706" s="5">
        <f t="shared" si="2578"/>
        <v>12219.522014805812</v>
      </c>
      <c r="I12706" s="5">
        <f t="shared" si="2579"/>
        <v>720</v>
      </c>
      <c r="J12706" s="5">
        <f t="shared" si="2580"/>
        <v>11499.522014805812</v>
      </c>
      <c r="K12706" s="2">
        <f t="shared" si="2581"/>
        <v>224644.47942371201</v>
      </c>
      <c r="L12706" s="2">
        <f t="shared" si="2582"/>
        <v>250240</v>
      </c>
      <c r="M12706" s="2">
        <f t="shared" si="2583"/>
        <v>41360</v>
      </c>
      <c r="N12706" s="6">
        <f t="shared" si="2584"/>
        <v>0</v>
      </c>
      <c r="O12706" s="2">
        <f t="shared" si="2585"/>
        <v>-35764.479423712008</v>
      </c>
      <c r="P12706" s="2" t="str">
        <f t="shared" si="2586"/>
        <v/>
      </c>
    </row>
    <row r="12707" spans="1:16">
      <c r="A12707" s="6">
        <v>19</v>
      </c>
      <c r="B12707" s="6">
        <v>10</v>
      </c>
      <c r="C12707" s="6">
        <v>24</v>
      </c>
      <c r="D12707" s="6">
        <f t="shared" si="2574"/>
        <v>53</v>
      </c>
      <c r="E12707" s="5">
        <f t="shared" si="2575"/>
        <v>10458.204466678902</v>
      </c>
      <c r="F12707" s="5">
        <f t="shared" si="2576"/>
        <v>384.02536325890713</v>
      </c>
      <c r="G12707" s="5">
        <f t="shared" si="2577"/>
        <v>1455.1391344474989</v>
      </c>
      <c r="H12707" s="5">
        <f t="shared" si="2578"/>
        <v>12297.368964385309</v>
      </c>
      <c r="I12707" s="5">
        <f t="shared" si="2579"/>
        <v>720</v>
      </c>
      <c r="J12707" s="5">
        <f t="shared" si="2580"/>
        <v>11577.368964385309</v>
      </c>
      <c r="K12707" s="2">
        <f t="shared" si="2581"/>
        <v>225995.98896502273</v>
      </c>
      <c r="L12707" s="2">
        <f t="shared" si="2582"/>
        <v>252940</v>
      </c>
      <c r="M12707" s="2">
        <f t="shared" si="2583"/>
        <v>42240</v>
      </c>
      <c r="N12707" s="6">
        <f t="shared" si="2584"/>
        <v>0</v>
      </c>
      <c r="O12707" s="2">
        <f t="shared" si="2585"/>
        <v>-35295.988965022727</v>
      </c>
      <c r="P12707" s="2" t="str">
        <f t="shared" si="2586"/>
        <v/>
      </c>
    </row>
    <row r="12708" spans="1:16">
      <c r="A12708" s="6">
        <v>19</v>
      </c>
      <c r="B12708" s="6">
        <v>10</v>
      </c>
      <c r="C12708" s="6">
        <v>25</v>
      </c>
      <c r="D12708" s="6">
        <f t="shared" si="2574"/>
        <v>54</v>
      </c>
      <c r="E12708" s="5">
        <f t="shared" si="2575"/>
        <v>10458.204466678902</v>
      </c>
      <c r="F12708" s="5">
        <f t="shared" si="2576"/>
        <v>384.02536325890713</v>
      </c>
      <c r="G12708" s="5">
        <f t="shared" si="2577"/>
        <v>1534.7170558625965</v>
      </c>
      <c r="H12708" s="5">
        <f t="shared" si="2578"/>
        <v>12376.946885800406</v>
      </c>
      <c r="I12708" s="5">
        <f t="shared" si="2579"/>
        <v>720</v>
      </c>
      <c r="J12708" s="5">
        <f t="shared" si="2580"/>
        <v>11656.946885800406</v>
      </c>
      <c r="K12708" s="2">
        <f t="shared" si="2581"/>
        <v>227377.55010070148</v>
      </c>
      <c r="L12708" s="2">
        <f t="shared" si="2582"/>
        <v>255640</v>
      </c>
      <c r="M12708" s="2">
        <f t="shared" si="2583"/>
        <v>43120</v>
      </c>
      <c r="N12708" s="6">
        <f t="shared" si="2584"/>
        <v>0</v>
      </c>
      <c r="O12708" s="2">
        <f t="shared" si="2585"/>
        <v>-34857.550100701483</v>
      </c>
      <c r="P12708" s="2" t="str">
        <f t="shared" si="2586"/>
        <v/>
      </c>
    </row>
    <row r="12709" spans="1:16">
      <c r="A12709" s="6">
        <v>19</v>
      </c>
      <c r="B12709" s="6">
        <v>10</v>
      </c>
      <c r="C12709" s="6">
        <v>26</v>
      </c>
      <c r="D12709" s="6">
        <f t="shared" si="2574"/>
        <v>55</v>
      </c>
      <c r="E12709" s="5">
        <f t="shared" si="2575"/>
        <v>10458.204466678902</v>
      </c>
      <c r="F12709" s="5">
        <f t="shared" si="2576"/>
        <v>384.02536325890713</v>
      </c>
      <c r="G12709" s="5">
        <f t="shared" si="2577"/>
        <v>1616.0570598233144</v>
      </c>
      <c r="H12709" s="5">
        <f t="shared" si="2578"/>
        <v>12458.286889761122</v>
      </c>
      <c r="I12709" s="5">
        <f t="shared" si="2579"/>
        <v>720</v>
      </c>
      <c r="J12709" s="5">
        <f t="shared" si="2580"/>
        <v>11738.286889761122</v>
      </c>
      <c r="K12709" s="2">
        <f t="shared" si="2581"/>
        <v>228789.70294724169</v>
      </c>
      <c r="L12709" s="2">
        <f t="shared" si="2582"/>
        <v>258340</v>
      </c>
      <c r="M12709" s="2">
        <f t="shared" si="2583"/>
        <v>44000</v>
      </c>
      <c r="N12709" s="6">
        <f t="shared" si="2584"/>
        <v>0</v>
      </c>
      <c r="O12709" s="2">
        <f t="shared" si="2585"/>
        <v>-34449.702947241691</v>
      </c>
      <c r="P12709" s="2" t="str">
        <f t="shared" si="2586"/>
        <v/>
      </c>
    </row>
    <row r="12710" spans="1:16">
      <c r="A12710" s="6">
        <v>19</v>
      </c>
      <c r="B12710" s="6">
        <v>10</v>
      </c>
      <c r="C12710" s="6">
        <v>27</v>
      </c>
      <c r="D12710" s="6">
        <f t="shared" si="2574"/>
        <v>56</v>
      </c>
      <c r="E12710" s="5">
        <f t="shared" si="2575"/>
        <v>10458.204466678902</v>
      </c>
      <c r="F12710" s="5">
        <f t="shared" si="2576"/>
        <v>384.02536325890713</v>
      </c>
      <c r="G12710" s="5">
        <f t="shared" si="2577"/>
        <v>1699.1907643430709</v>
      </c>
      <c r="H12710" s="5">
        <f t="shared" si="2578"/>
        <v>12541.42059428088</v>
      </c>
      <c r="I12710" s="5">
        <f t="shared" si="2579"/>
        <v>720</v>
      </c>
      <c r="J12710" s="5">
        <f t="shared" si="2580"/>
        <v>11821.42059428088</v>
      </c>
      <c r="K12710" s="2">
        <f t="shared" si="2581"/>
        <v>230232.9964284875</v>
      </c>
      <c r="L12710" s="2">
        <f t="shared" si="2582"/>
        <v>261040</v>
      </c>
      <c r="M12710" s="2">
        <f t="shared" si="2583"/>
        <v>44880</v>
      </c>
      <c r="N12710" s="6">
        <f t="shared" si="2584"/>
        <v>0</v>
      </c>
      <c r="O12710" s="2">
        <f t="shared" si="2585"/>
        <v>-34072.996428487502</v>
      </c>
      <c r="P12710" s="2" t="str">
        <f t="shared" si="2586"/>
        <v/>
      </c>
    </row>
    <row r="12711" spans="1:16">
      <c r="A12711" s="6">
        <v>19</v>
      </c>
      <c r="B12711" s="6">
        <v>10</v>
      </c>
      <c r="C12711" s="6">
        <v>28</v>
      </c>
      <c r="D12711" s="6">
        <f t="shared" si="2574"/>
        <v>57</v>
      </c>
      <c r="E12711" s="5">
        <f t="shared" si="2575"/>
        <v>10458.204466678902</v>
      </c>
      <c r="F12711" s="5">
        <f t="shared" si="2576"/>
        <v>384.02536325890713</v>
      </c>
      <c r="G12711" s="5">
        <f t="shared" si="2577"/>
        <v>1784.1503025602246</v>
      </c>
      <c r="H12711" s="5">
        <f t="shared" si="2578"/>
        <v>12626.380132498034</v>
      </c>
      <c r="I12711" s="5">
        <f t="shared" si="2579"/>
        <v>720</v>
      </c>
      <c r="J12711" s="5">
        <f t="shared" si="2580"/>
        <v>11906.380132498034</v>
      </c>
      <c r="K12711" s="2">
        <f t="shared" si="2581"/>
        <v>231707.98841142419</v>
      </c>
      <c r="L12711" s="2">
        <f t="shared" si="2582"/>
        <v>263740</v>
      </c>
      <c r="M12711" s="2">
        <f t="shared" si="2583"/>
        <v>45760</v>
      </c>
      <c r="N12711" s="6">
        <f t="shared" si="2584"/>
        <v>0</v>
      </c>
      <c r="O12711" s="2">
        <f t="shared" si="2585"/>
        <v>-33727.988411424187</v>
      </c>
      <c r="P12711" s="2" t="str">
        <f t="shared" si="2586"/>
        <v/>
      </c>
    </row>
    <row r="12712" spans="1:16">
      <c r="A12712" s="6">
        <v>19</v>
      </c>
      <c r="B12712" s="6">
        <v>10</v>
      </c>
      <c r="C12712" s="6">
        <v>29</v>
      </c>
      <c r="D12712" s="6">
        <f t="shared" si="2574"/>
        <v>58</v>
      </c>
      <c r="E12712" s="5">
        <f t="shared" si="2575"/>
        <v>10458.204466678902</v>
      </c>
      <c r="F12712" s="5">
        <f t="shared" si="2576"/>
        <v>384.02536325890713</v>
      </c>
      <c r="G12712" s="5">
        <f t="shared" si="2577"/>
        <v>1870.9683306758782</v>
      </c>
      <c r="H12712" s="5">
        <f t="shared" si="2578"/>
        <v>12713.198160613687</v>
      </c>
      <c r="I12712" s="5">
        <f t="shared" si="2579"/>
        <v>720</v>
      </c>
      <c r="J12712" s="5">
        <f t="shared" si="2580"/>
        <v>11993.198160613687</v>
      </c>
      <c r="K12712" s="2">
        <f t="shared" si="2581"/>
        <v>233215.24584398762</v>
      </c>
      <c r="L12712" s="2">
        <f t="shared" si="2582"/>
        <v>266440</v>
      </c>
      <c r="M12712" s="2">
        <f t="shared" si="2583"/>
        <v>46640</v>
      </c>
      <c r="N12712" s="6">
        <f t="shared" si="2584"/>
        <v>0</v>
      </c>
      <c r="O12712" s="2">
        <f t="shared" si="2585"/>
        <v>-33415.245843987621</v>
      </c>
      <c r="P12712" s="2" t="str">
        <f t="shared" si="2586"/>
        <v/>
      </c>
    </row>
    <row r="12713" spans="1:16">
      <c r="A12713" s="6">
        <v>19</v>
      </c>
      <c r="B12713" s="6">
        <v>10</v>
      </c>
      <c r="C12713" s="6">
        <v>30</v>
      </c>
      <c r="D12713" s="6">
        <f t="shared" si="2574"/>
        <v>59</v>
      </c>
      <c r="E12713" s="5">
        <f t="shared" si="2575"/>
        <v>10458.204466678902</v>
      </c>
      <c r="F12713" s="5">
        <f t="shared" si="2576"/>
        <v>384.02536325890713</v>
      </c>
      <c r="G12713" s="5">
        <f t="shared" si="2577"/>
        <v>1959.6780360096488</v>
      </c>
      <c r="H12713" s="5">
        <f t="shared" si="2578"/>
        <v>12801.907865947458</v>
      </c>
      <c r="I12713" s="5">
        <f t="shared" si="2579"/>
        <v>720</v>
      </c>
      <c r="J12713" s="5">
        <f t="shared" si="2580"/>
        <v>12081.907865947458</v>
      </c>
      <c r="K12713" s="2">
        <f t="shared" si="2581"/>
        <v>234755.34489492115</v>
      </c>
      <c r="L12713" s="2">
        <f t="shared" si="2582"/>
        <v>269140</v>
      </c>
      <c r="M12713" s="2">
        <f t="shared" si="2583"/>
        <v>47520</v>
      </c>
      <c r="N12713" s="6">
        <f t="shared" si="2584"/>
        <v>0</v>
      </c>
      <c r="O12713" s="2">
        <f t="shared" si="2585"/>
        <v>-33135.344894921145</v>
      </c>
      <c r="P12713" s="2" t="str">
        <f t="shared" si="2586"/>
        <v/>
      </c>
    </row>
    <row r="12714" spans="1:16">
      <c r="A12714" s="6">
        <v>19</v>
      </c>
      <c r="B12714" s="6">
        <v>11</v>
      </c>
      <c r="C12714" s="6">
        <v>0</v>
      </c>
      <c r="D12714" s="6">
        <f t="shared" si="2574"/>
        <v>30</v>
      </c>
      <c r="E12714" s="5">
        <f t="shared" si="2575"/>
        <v>10458.204466678902</v>
      </c>
      <c r="F12714" s="5">
        <f t="shared" si="2576"/>
        <v>432.98859707441784</v>
      </c>
      <c r="G12714" s="5">
        <f t="shared" si="2577"/>
        <v>0</v>
      </c>
      <c r="H12714" s="5">
        <f t="shared" si="2578"/>
        <v>10891.193063753321</v>
      </c>
      <c r="I12714" s="5">
        <f t="shared" si="2579"/>
        <v>720</v>
      </c>
      <c r="J12714" s="5">
        <f t="shared" si="2580"/>
        <v>10171.193063753321</v>
      </c>
      <c r="K12714" s="2">
        <f t="shared" si="2581"/>
        <v>201583.21291238404</v>
      </c>
      <c r="L12714" s="2">
        <f t="shared" si="2582"/>
        <v>190234</v>
      </c>
      <c r="M12714" s="2">
        <f t="shared" si="2583"/>
        <v>21560</v>
      </c>
      <c r="N12714" s="6">
        <f t="shared" si="2584"/>
        <v>0</v>
      </c>
      <c r="O12714" s="2">
        <f t="shared" si="2585"/>
        <v>-52909.212912384042</v>
      </c>
      <c r="P12714" s="2" t="str">
        <f t="shared" si="2586"/>
        <v/>
      </c>
    </row>
    <row r="12715" spans="1:16">
      <c r="A12715" s="6">
        <v>19</v>
      </c>
      <c r="B12715" s="6">
        <v>11</v>
      </c>
      <c r="C12715" s="6">
        <v>1</v>
      </c>
      <c r="D12715" s="6">
        <f t="shared" si="2574"/>
        <v>31</v>
      </c>
      <c r="E12715" s="5">
        <f t="shared" si="2575"/>
        <v>10458.204466678902</v>
      </c>
      <c r="F12715" s="5">
        <f t="shared" si="2576"/>
        <v>432.98859707441784</v>
      </c>
      <c r="G12715" s="5">
        <f t="shared" si="2577"/>
        <v>45.5625</v>
      </c>
      <c r="H12715" s="5">
        <f t="shared" si="2578"/>
        <v>10936.755563753321</v>
      </c>
      <c r="I12715" s="5">
        <f t="shared" si="2579"/>
        <v>720</v>
      </c>
      <c r="J12715" s="5">
        <f t="shared" si="2580"/>
        <v>10216.755563753321</v>
      </c>
      <c r="K12715" s="2">
        <f t="shared" si="2581"/>
        <v>202374.22853738404</v>
      </c>
      <c r="L12715" s="2">
        <f t="shared" si="2582"/>
        <v>192934</v>
      </c>
      <c r="M12715" s="2">
        <f t="shared" si="2583"/>
        <v>22440</v>
      </c>
      <c r="N12715" s="6">
        <f t="shared" si="2584"/>
        <v>0</v>
      </c>
      <c r="O12715" s="2">
        <f t="shared" si="2585"/>
        <v>-51880.228537384042</v>
      </c>
      <c r="P12715" s="2" t="str">
        <f t="shared" si="2586"/>
        <v/>
      </c>
    </row>
    <row r="12716" spans="1:16">
      <c r="A12716" s="6">
        <v>19</v>
      </c>
      <c r="B12716" s="6">
        <v>11</v>
      </c>
      <c r="C12716" s="6">
        <v>2</v>
      </c>
      <c r="D12716" s="6">
        <f t="shared" si="2574"/>
        <v>32</v>
      </c>
      <c r="E12716" s="5">
        <f t="shared" si="2575"/>
        <v>10458.204466678902</v>
      </c>
      <c r="F12716" s="5">
        <f t="shared" si="2576"/>
        <v>432.98859707441784</v>
      </c>
      <c r="G12716" s="5">
        <f t="shared" si="2577"/>
        <v>92.264062499999994</v>
      </c>
      <c r="H12716" s="5">
        <f t="shared" si="2578"/>
        <v>10983.457126253321</v>
      </c>
      <c r="I12716" s="5">
        <f t="shared" si="2579"/>
        <v>720</v>
      </c>
      <c r="J12716" s="5">
        <f t="shared" si="2580"/>
        <v>10263.457126253321</v>
      </c>
      <c r="K12716" s="2">
        <f t="shared" si="2581"/>
        <v>203185.01955300904</v>
      </c>
      <c r="L12716" s="2">
        <f t="shared" si="2582"/>
        <v>195634</v>
      </c>
      <c r="M12716" s="2">
        <f t="shared" si="2583"/>
        <v>23320</v>
      </c>
      <c r="N12716" s="6">
        <f t="shared" si="2584"/>
        <v>0</v>
      </c>
      <c r="O12716" s="2">
        <f t="shared" si="2585"/>
        <v>-50871.019553009042</v>
      </c>
      <c r="P12716" s="2" t="str">
        <f t="shared" si="2586"/>
        <v/>
      </c>
    </row>
    <row r="12717" spans="1:16">
      <c r="A12717" s="6">
        <v>19</v>
      </c>
      <c r="B12717" s="6">
        <v>11</v>
      </c>
      <c r="C12717" s="6">
        <v>3</v>
      </c>
      <c r="D12717" s="6">
        <f t="shared" si="2574"/>
        <v>33</v>
      </c>
      <c r="E12717" s="5">
        <f t="shared" si="2575"/>
        <v>10458.204466678902</v>
      </c>
      <c r="F12717" s="5">
        <f t="shared" si="2576"/>
        <v>432.98859707441784</v>
      </c>
      <c r="G12717" s="5">
        <f t="shared" si="2577"/>
        <v>140.12604492187498</v>
      </c>
      <c r="H12717" s="5">
        <f t="shared" si="2578"/>
        <v>11031.319108675196</v>
      </c>
      <c r="I12717" s="5">
        <f t="shared" si="2579"/>
        <v>720</v>
      </c>
      <c r="J12717" s="5">
        <f t="shared" si="2580"/>
        <v>10311.319108675196</v>
      </c>
      <c r="K12717" s="2">
        <f t="shared" si="2581"/>
        <v>204015.95674783326</v>
      </c>
      <c r="L12717" s="2">
        <f t="shared" si="2582"/>
        <v>198334</v>
      </c>
      <c r="M12717" s="2">
        <f t="shared" si="2583"/>
        <v>24200</v>
      </c>
      <c r="N12717" s="6">
        <f t="shared" si="2584"/>
        <v>0</v>
      </c>
      <c r="O12717" s="2">
        <f t="shared" si="2585"/>
        <v>-49881.956747833261</v>
      </c>
      <c r="P12717" s="2" t="str">
        <f t="shared" si="2586"/>
        <v/>
      </c>
    </row>
    <row r="12718" spans="1:16">
      <c r="A12718" s="6">
        <v>19</v>
      </c>
      <c r="B12718" s="6">
        <v>11</v>
      </c>
      <c r="C12718" s="6">
        <v>4</v>
      </c>
      <c r="D12718" s="6">
        <f t="shared" si="2574"/>
        <v>34</v>
      </c>
      <c r="E12718" s="5">
        <f t="shared" si="2575"/>
        <v>10458.204466678902</v>
      </c>
      <c r="F12718" s="5">
        <f t="shared" si="2576"/>
        <v>432.98859707441784</v>
      </c>
      <c r="G12718" s="5">
        <f t="shared" si="2577"/>
        <v>189.17016064453125</v>
      </c>
      <c r="H12718" s="5">
        <f t="shared" si="2578"/>
        <v>11080.363224397852</v>
      </c>
      <c r="I12718" s="5">
        <f t="shared" si="2579"/>
        <v>720</v>
      </c>
      <c r="J12718" s="5">
        <f t="shared" si="2580"/>
        <v>10360.363224397852</v>
      </c>
      <c r="K12718" s="2">
        <f t="shared" si="2581"/>
        <v>204867.41709024049</v>
      </c>
      <c r="L12718" s="2">
        <f t="shared" si="2582"/>
        <v>201034</v>
      </c>
      <c r="M12718" s="2">
        <f t="shared" si="2583"/>
        <v>25080</v>
      </c>
      <c r="N12718" s="6">
        <f t="shared" si="2584"/>
        <v>0</v>
      </c>
      <c r="O12718" s="2">
        <f t="shared" si="2585"/>
        <v>-48913.417090240488</v>
      </c>
      <c r="P12718" s="2" t="str">
        <f t="shared" si="2586"/>
        <v/>
      </c>
    </row>
    <row r="12719" spans="1:16">
      <c r="A12719" s="6">
        <v>19</v>
      </c>
      <c r="B12719" s="6">
        <v>11</v>
      </c>
      <c r="C12719" s="6">
        <v>5</v>
      </c>
      <c r="D12719" s="6">
        <f t="shared" si="2574"/>
        <v>35</v>
      </c>
      <c r="E12719" s="5">
        <f t="shared" si="2575"/>
        <v>10458.204466678902</v>
      </c>
      <c r="F12719" s="5">
        <f t="shared" si="2576"/>
        <v>432.98859707441784</v>
      </c>
      <c r="G12719" s="5">
        <f t="shared" si="2577"/>
        <v>239.41848456573481</v>
      </c>
      <c r="H12719" s="5">
        <f t="shared" si="2578"/>
        <v>11130.611548319055</v>
      </c>
      <c r="I12719" s="5">
        <f t="shared" si="2579"/>
        <v>720</v>
      </c>
      <c r="J12719" s="5">
        <f t="shared" si="2580"/>
        <v>10410.611548319055</v>
      </c>
      <c r="K12719" s="2">
        <f t="shared" si="2581"/>
        <v>205739.78382498361</v>
      </c>
      <c r="L12719" s="2">
        <f t="shared" si="2582"/>
        <v>203734</v>
      </c>
      <c r="M12719" s="2">
        <f t="shared" si="2583"/>
        <v>25960</v>
      </c>
      <c r="N12719" s="6">
        <f t="shared" si="2584"/>
        <v>0</v>
      </c>
      <c r="O12719" s="2">
        <f t="shared" si="2585"/>
        <v>-47965.783824983606</v>
      </c>
      <c r="P12719" s="2" t="str">
        <f t="shared" si="2586"/>
        <v/>
      </c>
    </row>
    <row r="12720" spans="1:16">
      <c r="A12720" s="6">
        <v>19</v>
      </c>
      <c r="B12720" s="6">
        <v>11</v>
      </c>
      <c r="C12720" s="6">
        <v>6</v>
      </c>
      <c r="D12720" s="6">
        <f t="shared" si="2574"/>
        <v>36</v>
      </c>
      <c r="E12720" s="5">
        <f t="shared" si="2575"/>
        <v>10458.204466678902</v>
      </c>
      <c r="F12720" s="5">
        <f t="shared" si="2576"/>
        <v>432.98859707441784</v>
      </c>
      <c r="G12720" s="5">
        <f t="shared" si="2577"/>
        <v>290.89345874736784</v>
      </c>
      <c r="H12720" s="5">
        <f t="shared" si="2578"/>
        <v>11182.086522500689</v>
      </c>
      <c r="I12720" s="5">
        <f t="shared" si="2579"/>
        <v>720</v>
      </c>
      <c r="J12720" s="5">
        <f t="shared" si="2580"/>
        <v>10462.086522500689</v>
      </c>
      <c r="K12720" s="2">
        <f t="shared" si="2581"/>
        <v>206633.44657119253</v>
      </c>
      <c r="L12720" s="2">
        <f t="shared" si="2582"/>
        <v>206434</v>
      </c>
      <c r="M12720" s="2">
        <f t="shared" si="2583"/>
        <v>26840</v>
      </c>
      <c r="N12720" s="6">
        <f t="shared" si="2584"/>
        <v>0</v>
      </c>
      <c r="O12720" s="2">
        <f t="shared" si="2585"/>
        <v>-47039.44657119253</v>
      </c>
      <c r="P12720" s="2" t="str">
        <f t="shared" si="2586"/>
        <v/>
      </c>
    </row>
    <row r="12721" spans="1:16">
      <c r="A12721" s="6">
        <v>19</v>
      </c>
      <c r="B12721" s="6">
        <v>11</v>
      </c>
      <c r="C12721" s="6">
        <v>7</v>
      </c>
      <c r="D12721" s="6">
        <f t="shared" si="2574"/>
        <v>37</v>
      </c>
      <c r="E12721" s="5">
        <f t="shared" si="2575"/>
        <v>10458.204466678902</v>
      </c>
      <c r="F12721" s="5">
        <f t="shared" si="2576"/>
        <v>432.98859707441784</v>
      </c>
      <c r="G12721" s="5">
        <f t="shared" si="2577"/>
        <v>343.61789814532818</v>
      </c>
      <c r="H12721" s="5">
        <f t="shared" si="2578"/>
        <v>11234.810961898649</v>
      </c>
      <c r="I12721" s="5">
        <f t="shared" si="2579"/>
        <v>720</v>
      </c>
      <c r="J12721" s="5">
        <f t="shared" si="2580"/>
        <v>10514.810961898649</v>
      </c>
      <c r="K12721" s="2">
        <f t="shared" si="2581"/>
        <v>207548.80142185153</v>
      </c>
      <c r="L12721" s="2">
        <f t="shared" si="2582"/>
        <v>209134</v>
      </c>
      <c r="M12721" s="2">
        <f t="shared" si="2583"/>
        <v>27720</v>
      </c>
      <c r="N12721" s="6">
        <f t="shared" si="2584"/>
        <v>0</v>
      </c>
      <c r="O12721" s="2">
        <f t="shared" si="2585"/>
        <v>-46134.801421851531</v>
      </c>
      <c r="P12721" s="2" t="str">
        <f t="shared" si="2586"/>
        <v/>
      </c>
    </row>
    <row r="12722" spans="1:16">
      <c r="A12722" s="6">
        <v>19</v>
      </c>
      <c r="B12722" s="6">
        <v>11</v>
      </c>
      <c r="C12722" s="6">
        <v>8</v>
      </c>
      <c r="D12722" s="6">
        <f t="shared" si="2574"/>
        <v>38</v>
      </c>
      <c r="E12722" s="5">
        <f t="shared" si="2575"/>
        <v>10458.204466678902</v>
      </c>
      <c r="F12722" s="5">
        <f t="shared" si="2576"/>
        <v>432.98859707441784</v>
      </c>
      <c r="G12722" s="5">
        <f t="shared" si="2577"/>
        <v>397.61499642530839</v>
      </c>
      <c r="H12722" s="5">
        <f t="shared" si="2578"/>
        <v>11288.80806017863</v>
      </c>
      <c r="I12722" s="5">
        <f t="shared" si="2579"/>
        <v>720</v>
      </c>
      <c r="J12722" s="5">
        <f t="shared" si="2580"/>
        <v>10568.80806017863</v>
      </c>
      <c r="K12722" s="2">
        <f t="shared" si="2581"/>
        <v>208486.25104476788</v>
      </c>
      <c r="L12722" s="2">
        <f t="shared" si="2582"/>
        <v>211834</v>
      </c>
      <c r="M12722" s="2">
        <f t="shared" si="2583"/>
        <v>28600</v>
      </c>
      <c r="N12722" s="6">
        <f t="shared" si="2584"/>
        <v>0</v>
      </c>
      <c r="O12722" s="2">
        <f t="shared" si="2585"/>
        <v>-45252.25104476788</v>
      </c>
      <c r="P12722" s="2" t="str">
        <f t="shared" si="2586"/>
        <v/>
      </c>
    </row>
    <row r="12723" spans="1:16">
      <c r="A12723" s="6">
        <v>19</v>
      </c>
      <c r="B12723" s="6">
        <v>11</v>
      </c>
      <c r="C12723" s="6">
        <v>9</v>
      </c>
      <c r="D12723" s="6">
        <f t="shared" si="2574"/>
        <v>39</v>
      </c>
      <c r="E12723" s="5">
        <f t="shared" si="2575"/>
        <v>10458.204466678902</v>
      </c>
      <c r="F12723" s="5">
        <f t="shared" si="2576"/>
        <v>432.98859707441784</v>
      </c>
      <c r="G12723" s="5">
        <f t="shared" si="2577"/>
        <v>452.90833186570285</v>
      </c>
      <c r="H12723" s="5">
        <f t="shared" si="2578"/>
        <v>11344.101395619024</v>
      </c>
      <c r="I12723" s="5">
        <f t="shared" si="2579"/>
        <v>720</v>
      </c>
      <c r="J12723" s="5">
        <f t="shared" si="2580"/>
        <v>10624.101395619024</v>
      </c>
      <c r="K12723" s="2">
        <f t="shared" si="2581"/>
        <v>209446.20478505248</v>
      </c>
      <c r="L12723" s="2">
        <f t="shared" si="2582"/>
        <v>214534</v>
      </c>
      <c r="M12723" s="2">
        <f t="shared" si="2583"/>
        <v>29480</v>
      </c>
      <c r="N12723" s="6">
        <f t="shared" si="2584"/>
        <v>0</v>
      </c>
      <c r="O12723" s="2">
        <f t="shared" si="2585"/>
        <v>-44392.204785052483</v>
      </c>
      <c r="P12723" s="2" t="str">
        <f t="shared" si="2586"/>
        <v/>
      </c>
    </row>
    <row r="12724" spans="1:16">
      <c r="A12724" s="6">
        <v>19</v>
      </c>
      <c r="B12724" s="6">
        <v>11</v>
      </c>
      <c r="C12724" s="6">
        <v>10</v>
      </c>
      <c r="D12724" s="6">
        <f t="shared" si="2574"/>
        <v>40</v>
      </c>
      <c r="E12724" s="5">
        <f t="shared" si="2575"/>
        <v>10458.204466678902</v>
      </c>
      <c r="F12724" s="5">
        <f t="shared" si="2576"/>
        <v>432.98859707441784</v>
      </c>
      <c r="G12724" s="5">
        <f t="shared" si="2577"/>
        <v>509.52187334891573</v>
      </c>
      <c r="H12724" s="5">
        <f t="shared" si="2578"/>
        <v>11400.714937102237</v>
      </c>
      <c r="I12724" s="5">
        <f t="shared" si="2579"/>
        <v>720</v>
      </c>
      <c r="J12724" s="5">
        <f t="shared" si="2580"/>
        <v>10680.714937102237</v>
      </c>
      <c r="K12724" s="2">
        <f t="shared" si="2581"/>
        <v>210429.07876913605</v>
      </c>
      <c r="L12724" s="2">
        <f t="shared" si="2582"/>
        <v>217234</v>
      </c>
      <c r="M12724" s="2">
        <f t="shared" si="2583"/>
        <v>30360</v>
      </c>
      <c r="N12724" s="6">
        <f t="shared" si="2584"/>
        <v>0</v>
      </c>
      <c r="O12724" s="2">
        <f t="shared" si="2585"/>
        <v>-43555.078769136046</v>
      </c>
      <c r="P12724" s="2" t="str">
        <f t="shared" si="2586"/>
        <v/>
      </c>
    </row>
    <row r="12725" spans="1:16">
      <c r="A12725" s="6">
        <v>19</v>
      </c>
      <c r="B12725" s="6">
        <v>11</v>
      </c>
      <c r="C12725" s="6">
        <v>11</v>
      </c>
      <c r="D12725" s="6">
        <f t="shared" si="2574"/>
        <v>41</v>
      </c>
      <c r="E12725" s="5">
        <f t="shared" si="2575"/>
        <v>10458.204466678902</v>
      </c>
      <c r="F12725" s="5">
        <f t="shared" si="2576"/>
        <v>432.98859707441784</v>
      </c>
      <c r="G12725" s="5">
        <f t="shared" si="2577"/>
        <v>567.47998644235474</v>
      </c>
      <c r="H12725" s="5">
        <f t="shared" si="2578"/>
        <v>11458.673050195675</v>
      </c>
      <c r="I12725" s="5">
        <f t="shared" si="2579"/>
        <v>720</v>
      </c>
      <c r="J12725" s="5">
        <f t="shared" si="2580"/>
        <v>10738.673050195675</v>
      </c>
      <c r="K12725" s="2">
        <f t="shared" si="2581"/>
        <v>211435.29601034158</v>
      </c>
      <c r="L12725" s="2">
        <f t="shared" si="2582"/>
        <v>219934</v>
      </c>
      <c r="M12725" s="2">
        <f t="shared" si="2583"/>
        <v>31240</v>
      </c>
      <c r="N12725" s="6">
        <f t="shared" si="2584"/>
        <v>0</v>
      </c>
      <c r="O12725" s="2">
        <f t="shared" si="2585"/>
        <v>-42741.296010341583</v>
      </c>
      <c r="P12725" s="2" t="str">
        <f t="shared" si="2586"/>
        <v/>
      </c>
    </row>
    <row r="12726" spans="1:16">
      <c r="A12726" s="6">
        <v>19</v>
      </c>
      <c r="B12726" s="6">
        <v>11</v>
      </c>
      <c r="C12726" s="6">
        <v>12</v>
      </c>
      <c r="D12726" s="6">
        <f t="shared" si="2574"/>
        <v>42</v>
      </c>
      <c r="E12726" s="5">
        <f t="shared" si="2575"/>
        <v>10458.204466678902</v>
      </c>
      <c r="F12726" s="5">
        <f t="shared" si="2576"/>
        <v>432.98859707441784</v>
      </c>
      <c r="G12726" s="5">
        <f t="shared" si="2577"/>
        <v>626.80743957041921</v>
      </c>
      <c r="H12726" s="5">
        <f t="shared" si="2578"/>
        <v>11518.000503323739</v>
      </c>
      <c r="I12726" s="5">
        <f t="shared" si="2579"/>
        <v>720</v>
      </c>
      <c r="J12726" s="5">
        <f t="shared" si="2580"/>
        <v>10798.000503323739</v>
      </c>
      <c r="K12726" s="2">
        <f t="shared" si="2581"/>
        <v>212465.28651603713</v>
      </c>
      <c r="L12726" s="2">
        <f t="shared" si="2582"/>
        <v>222634</v>
      </c>
      <c r="M12726" s="2">
        <f t="shared" si="2583"/>
        <v>32120</v>
      </c>
      <c r="N12726" s="6">
        <f t="shared" si="2584"/>
        <v>0</v>
      </c>
      <c r="O12726" s="2">
        <f t="shared" si="2585"/>
        <v>-41951.286516037129</v>
      </c>
      <c r="P12726" s="2" t="str">
        <f t="shared" si="2586"/>
        <v/>
      </c>
    </row>
    <row r="12727" spans="1:16">
      <c r="A12727" s="6">
        <v>19</v>
      </c>
      <c r="B12727" s="6">
        <v>11</v>
      </c>
      <c r="C12727" s="6">
        <v>13</v>
      </c>
      <c r="D12727" s="6">
        <f t="shared" si="2574"/>
        <v>43</v>
      </c>
      <c r="E12727" s="5">
        <f t="shared" si="2575"/>
        <v>10458.204466678902</v>
      </c>
      <c r="F12727" s="5">
        <f t="shared" si="2576"/>
        <v>432.98859707441784</v>
      </c>
      <c r="G12727" s="5">
        <f t="shared" si="2577"/>
        <v>687.52941027880343</v>
      </c>
      <c r="H12727" s="5">
        <f t="shared" si="2578"/>
        <v>11578.722474032124</v>
      </c>
      <c r="I12727" s="5">
        <f t="shared" si="2579"/>
        <v>720</v>
      </c>
      <c r="J12727" s="5">
        <f t="shared" si="2580"/>
        <v>10858.722474032124</v>
      </c>
      <c r="K12727" s="2">
        <f t="shared" si="2581"/>
        <v>213519.48739639102</v>
      </c>
      <c r="L12727" s="2">
        <f t="shared" si="2582"/>
        <v>225334</v>
      </c>
      <c r="M12727" s="2">
        <f t="shared" si="2583"/>
        <v>33000</v>
      </c>
      <c r="N12727" s="6">
        <f t="shared" si="2584"/>
        <v>0</v>
      </c>
      <c r="O12727" s="2">
        <f t="shared" si="2585"/>
        <v>-41185.487396391021</v>
      </c>
      <c r="P12727" s="2" t="str">
        <f t="shared" si="2586"/>
        <v/>
      </c>
    </row>
    <row r="12728" spans="1:16">
      <c r="A12728" s="6">
        <v>19</v>
      </c>
      <c r="B12728" s="6">
        <v>11</v>
      </c>
      <c r="C12728" s="6">
        <v>14</v>
      </c>
      <c r="D12728" s="6">
        <f t="shared" si="2574"/>
        <v>44</v>
      </c>
      <c r="E12728" s="5">
        <f t="shared" si="2575"/>
        <v>10458.204466678902</v>
      </c>
      <c r="F12728" s="5">
        <f t="shared" si="2576"/>
        <v>432.98859707441784</v>
      </c>
      <c r="G12728" s="5">
        <f t="shared" si="2577"/>
        <v>749.67149159246469</v>
      </c>
      <c r="H12728" s="5">
        <f t="shared" si="2578"/>
        <v>11640.864555345785</v>
      </c>
      <c r="I12728" s="5">
        <f t="shared" si="2579"/>
        <v>720</v>
      </c>
      <c r="J12728" s="5">
        <f t="shared" si="2580"/>
        <v>10920.864555345785</v>
      </c>
      <c r="K12728" s="2">
        <f t="shared" si="2581"/>
        <v>214598.34297475321</v>
      </c>
      <c r="L12728" s="2">
        <f t="shared" si="2582"/>
        <v>228034</v>
      </c>
      <c r="M12728" s="2">
        <f t="shared" si="2583"/>
        <v>33880</v>
      </c>
      <c r="N12728" s="6">
        <f t="shared" si="2584"/>
        <v>0</v>
      </c>
      <c r="O12728" s="2">
        <f t="shared" si="2585"/>
        <v>-40444.342974753206</v>
      </c>
      <c r="P12728" s="2" t="str">
        <f t="shared" si="2586"/>
        <v/>
      </c>
    </row>
    <row r="12729" spans="1:16">
      <c r="A12729" s="6">
        <v>19</v>
      </c>
      <c r="B12729" s="6">
        <v>11</v>
      </c>
      <c r="C12729" s="6">
        <v>15</v>
      </c>
      <c r="D12729" s="6">
        <f t="shared" si="2574"/>
        <v>45</v>
      </c>
      <c r="E12729" s="5">
        <f t="shared" si="2575"/>
        <v>10458.204466678902</v>
      </c>
      <c r="F12729" s="5">
        <f t="shared" si="2576"/>
        <v>432.98859707441784</v>
      </c>
      <c r="G12729" s="5">
        <f t="shared" si="2577"/>
        <v>813.25969846861108</v>
      </c>
      <c r="H12729" s="5">
        <f t="shared" si="2578"/>
        <v>11704.452762221932</v>
      </c>
      <c r="I12729" s="5">
        <f t="shared" si="2579"/>
        <v>720</v>
      </c>
      <c r="J12729" s="5">
        <f t="shared" si="2580"/>
        <v>10984.452762221932</v>
      </c>
      <c r="K12729" s="2">
        <f t="shared" si="2581"/>
        <v>215702.30489968631</v>
      </c>
      <c r="L12729" s="2">
        <f t="shared" si="2582"/>
        <v>230734</v>
      </c>
      <c r="M12729" s="2">
        <f t="shared" si="2583"/>
        <v>34760</v>
      </c>
      <c r="N12729" s="6">
        <f t="shared" si="2584"/>
        <v>0</v>
      </c>
      <c r="O12729" s="2">
        <f t="shared" si="2585"/>
        <v>-39728.304899686307</v>
      </c>
      <c r="P12729" s="2" t="str">
        <f t="shared" si="2586"/>
        <v/>
      </c>
    </row>
    <row r="12730" spans="1:16">
      <c r="A12730" s="6">
        <v>19</v>
      </c>
      <c r="B12730" s="6">
        <v>11</v>
      </c>
      <c r="C12730" s="6">
        <v>16</v>
      </c>
      <c r="D12730" s="6">
        <f t="shared" si="2574"/>
        <v>46</v>
      </c>
      <c r="E12730" s="5">
        <f t="shared" si="2575"/>
        <v>10458.204466678902</v>
      </c>
      <c r="F12730" s="5">
        <f t="shared" si="2576"/>
        <v>432.98859707441784</v>
      </c>
      <c r="G12730" s="5">
        <f t="shared" si="2577"/>
        <v>878.32047434610013</v>
      </c>
      <c r="H12730" s="5">
        <f t="shared" si="2578"/>
        <v>11769.513538099422</v>
      </c>
      <c r="I12730" s="5">
        <f t="shared" si="2579"/>
        <v>720</v>
      </c>
      <c r="J12730" s="5">
        <f t="shared" si="2580"/>
        <v>11049.513538099422</v>
      </c>
      <c r="K12730" s="2">
        <f t="shared" si="2581"/>
        <v>216831.8322586705</v>
      </c>
      <c r="L12730" s="2">
        <f t="shared" si="2582"/>
        <v>233434</v>
      </c>
      <c r="M12730" s="2">
        <f t="shared" si="2583"/>
        <v>35640</v>
      </c>
      <c r="N12730" s="6">
        <f t="shared" si="2584"/>
        <v>0</v>
      </c>
      <c r="O12730" s="2">
        <f t="shared" si="2585"/>
        <v>-39037.832258670504</v>
      </c>
      <c r="P12730" s="2" t="str">
        <f t="shared" si="2586"/>
        <v/>
      </c>
    </row>
    <row r="12731" spans="1:16">
      <c r="A12731" s="6">
        <v>19</v>
      </c>
      <c r="B12731" s="6">
        <v>11</v>
      </c>
      <c r="C12731" s="6">
        <v>17</v>
      </c>
      <c r="D12731" s="6">
        <f t="shared" si="2574"/>
        <v>47</v>
      </c>
      <c r="E12731" s="5">
        <f t="shared" si="2575"/>
        <v>10458.204466678902</v>
      </c>
      <c r="F12731" s="5">
        <f t="shared" si="2576"/>
        <v>432.98859707441784</v>
      </c>
      <c r="G12731" s="5">
        <f t="shared" si="2577"/>
        <v>944.88069779264049</v>
      </c>
      <c r="H12731" s="5">
        <f t="shared" si="2578"/>
        <v>11836.07376154596</v>
      </c>
      <c r="I12731" s="5">
        <f t="shared" si="2579"/>
        <v>720</v>
      </c>
      <c r="J12731" s="5">
        <f t="shared" si="2580"/>
        <v>11116.07376154596</v>
      </c>
      <c r="K12731" s="2">
        <f t="shared" si="2581"/>
        <v>217987.39169350624</v>
      </c>
      <c r="L12731" s="2">
        <f t="shared" si="2582"/>
        <v>236134</v>
      </c>
      <c r="M12731" s="2">
        <f t="shared" si="2583"/>
        <v>36520</v>
      </c>
      <c r="N12731" s="6">
        <f t="shared" si="2584"/>
        <v>0</v>
      </c>
      <c r="O12731" s="2">
        <f t="shared" si="2585"/>
        <v>-38373.391693506244</v>
      </c>
      <c r="P12731" s="2" t="str">
        <f t="shared" si="2586"/>
        <v/>
      </c>
    </row>
    <row r="12732" spans="1:16">
      <c r="A12732" s="6">
        <v>19</v>
      </c>
      <c r="B12732" s="6">
        <v>11</v>
      </c>
      <c r="C12732" s="6">
        <v>18</v>
      </c>
      <c r="D12732" s="6">
        <f t="shared" si="2574"/>
        <v>48</v>
      </c>
      <c r="E12732" s="5">
        <f t="shared" si="2575"/>
        <v>10458.204466678902</v>
      </c>
      <c r="F12732" s="5">
        <f t="shared" si="2576"/>
        <v>432.98859707441784</v>
      </c>
      <c r="G12732" s="5">
        <f t="shared" si="2577"/>
        <v>1012.9676892512279</v>
      </c>
      <c r="H12732" s="5">
        <f t="shared" si="2578"/>
        <v>11904.160753004548</v>
      </c>
      <c r="I12732" s="5">
        <f t="shared" si="2579"/>
        <v>720</v>
      </c>
      <c r="J12732" s="5">
        <f t="shared" si="2580"/>
        <v>11184.160753004548</v>
      </c>
      <c r="K12732" s="2">
        <f t="shared" si="2581"/>
        <v>219169.45751744005</v>
      </c>
      <c r="L12732" s="2">
        <f t="shared" si="2582"/>
        <v>238834</v>
      </c>
      <c r="M12732" s="2">
        <f t="shared" si="2583"/>
        <v>37400</v>
      </c>
      <c r="N12732" s="6">
        <f t="shared" si="2584"/>
        <v>0</v>
      </c>
      <c r="O12732" s="2">
        <f t="shared" si="2585"/>
        <v>-37735.457517440052</v>
      </c>
      <c r="P12732" s="2" t="str">
        <f t="shared" si="2586"/>
        <v/>
      </c>
    </row>
    <row r="12733" spans="1:16">
      <c r="A12733" s="6">
        <v>19</v>
      </c>
      <c r="B12733" s="6">
        <v>11</v>
      </c>
      <c r="C12733" s="6">
        <v>19</v>
      </c>
      <c r="D12733" s="6">
        <f t="shared" si="2574"/>
        <v>49</v>
      </c>
      <c r="E12733" s="5">
        <f t="shared" si="2575"/>
        <v>10458.204466678902</v>
      </c>
      <c r="F12733" s="5">
        <f t="shared" si="2576"/>
        <v>432.98859707441784</v>
      </c>
      <c r="G12733" s="5">
        <f t="shared" si="2577"/>
        <v>1082.6092178872495</v>
      </c>
      <c r="H12733" s="5">
        <f t="shared" si="2578"/>
        <v>11973.80228164057</v>
      </c>
      <c r="I12733" s="5">
        <f t="shared" si="2579"/>
        <v>720</v>
      </c>
      <c r="J12733" s="5">
        <f t="shared" si="2580"/>
        <v>11253.80228164057</v>
      </c>
      <c r="K12733" s="2">
        <f t="shared" si="2581"/>
        <v>220378.51183403766</v>
      </c>
      <c r="L12733" s="2">
        <f t="shared" si="2582"/>
        <v>241534</v>
      </c>
      <c r="M12733" s="2">
        <f t="shared" si="2583"/>
        <v>38280</v>
      </c>
      <c r="N12733" s="6">
        <f t="shared" si="2584"/>
        <v>0</v>
      </c>
      <c r="O12733" s="2">
        <f t="shared" si="2585"/>
        <v>-37124.511834037665</v>
      </c>
      <c r="P12733" s="2" t="str">
        <f t="shared" si="2586"/>
        <v/>
      </c>
    </row>
    <row r="12734" spans="1:16">
      <c r="A12734" s="6">
        <v>19</v>
      </c>
      <c r="B12734" s="6">
        <v>11</v>
      </c>
      <c r="C12734" s="6">
        <v>20</v>
      </c>
      <c r="D12734" s="6">
        <f t="shared" si="2574"/>
        <v>50</v>
      </c>
      <c r="E12734" s="5">
        <f t="shared" si="2575"/>
        <v>10458.204466678902</v>
      </c>
      <c r="F12734" s="5">
        <f t="shared" si="2576"/>
        <v>432.98859707441784</v>
      </c>
      <c r="G12734" s="5">
        <f t="shared" si="2577"/>
        <v>1153.8335085377266</v>
      </c>
      <c r="H12734" s="5">
        <f t="shared" si="2578"/>
        <v>12045.026572291048</v>
      </c>
      <c r="I12734" s="5">
        <f t="shared" si="2579"/>
        <v>720</v>
      </c>
      <c r="J12734" s="5">
        <f t="shared" si="2580"/>
        <v>11325.026572291048</v>
      </c>
      <c r="K12734" s="2">
        <f t="shared" si="2581"/>
        <v>221615.0446578307</v>
      </c>
      <c r="L12734" s="2">
        <f t="shared" si="2582"/>
        <v>244234</v>
      </c>
      <c r="M12734" s="2">
        <f t="shared" si="2583"/>
        <v>39160</v>
      </c>
      <c r="N12734" s="6">
        <f t="shared" si="2584"/>
        <v>0</v>
      </c>
      <c r="O12734" s="2">
        <f t="shared" si="2585"/>
        <v>-36541.044657830702</v>
      </c>
      <c r="P12734" s="2" t="str">
        <f t="shared" si="2586"/>
        <v/>
      </c>
    </row>
    <row r="12735" spans="1:16">
      <c r="A12735" s="6">
        <v>19</v>
      </c>
      <c r="B12735" s="6">
        <v>11</v>
      </c>
      <c r="C12735" s="6">
        <v>21</v>
      </c>
      <c r="D12735" s="6">
        <f t="shared" si="2574"/>
        <v>51</v>
      </c>
      <c r="E12735" s="5">
        <f t="shared" si="2575"/>
        <v>10458.204466678902</v>
      </c>
      <c r="F12735" s="5">
        <f t="shared" si="2576"/>
        <v>432.98859707441784</v>
      </c>
      <c r="G12735" s="5">
        <f t="shared" si="2577"/>
        <v>1226.6692487641703</v>
      </c>
      <c r="H12735" s="5">
        <f t="shared" si="2578"/>
        <v>12117.862312517491</v>
      </c>
      <c r="I12735" s="5">
        <f t="shared" si="2579"/>
        <v>720</v>
      </c>
      <c r="J12735" s="5">
        <f t="shared" si="2580"/>
        <v>11397.862312517491</v>
      </c>
      <c r="K12735" s="2">
        <f t="shared" si="2581"/>
        <v>222879.55403676198</v>
      </c>
      <c r="L12735" s="2">
        <f t="shared" si="2582"/>
        <v>246934</v>
      </c>
      <c r="M12735" s="2">
        <f t="shared" si="2583"/>
        <v>40040</v>
      </c>
      <c r="N12735" s="6">
        <f t="shared" si="2584"/>
        <v>0</v>
      </c>
      <c r="O12735" s="2">
        <f t="shared" si="2585"/>
        <v>-35985.554036761983</v>
      </c>
      <c r="P12735" s="2" t="str">
        <f t="shared" si="2586"/>
        <v/>
      </c>
    </row>
    <row r="12736" spans="1:16">
      <c r="A12736" s="6">
        <v>19</v>
      </c>
      <c r="B12736" s="6">
        <v>11</v>
      </c>
      <c r="C12736" s="6">
        <v>22</v>
      </c>
      <c r="D12736" s="6">
        <f t="shared" si="2574"/>
        <v>52</v>
      </c>
      <c r="E12736" s="5">
        <f t="shared" si="2575"/>
        <v>10458.204466678902</v>
      </c>
      <c r="F12736" s="5">
        <f t="shared" si="2576"/>
        <v>432.98859707441784</v>
      </c>
      <c r="G12736" s="5">
        <f t="shared" si="2577"/>
        <v>1301.1455960105666</v>
      </c>
      <c r="H12736" s="5">
        <f t="shared" si="2578"/>
        <v>12192.338659763887</v>
      </c>
      <c r="I12736" s="5">
        <f t="shared" si="2579"/>
        <v>720</v>
      </c>
      <c r="J12736" s="5">
        <f t="shared" si="2580"/>
        <v>11472.338659763887</v>
      </c>
      <c r="K12736" s="2">
        <f t="shared" si="2581"/>
        <v>224172.54617645638</v>
      </c>
      <c r="L12736" s="2">
        <f t="shared" si="2582"/>
        <v>249634</v>
      </c>
      <c r="M12736" s="2">
        <f t="shared" si="2583"/>
        <v>40920</v>
      </c>
      <c r="N12736" s="6">
        <f t="shared" si="2584"/>
        <v>0</v>
      </c>
      <c r="O12736" s="2">
        <f t="shared" si="2585"/>
        <v>-35458.546176456381</v>
      </c>
      <c r="P12736" s="2" t="str">
        <f t="shared" si="2586"/>
        <v/>
      </c>
    </row>
    <row r="12737" spans="1:16">
      <c r="A12737" s="6">
        <v>19</v>
      </c>
      <c r="B12737" s="6">
        <v>11</v>
      </c>
      <c r="C12737" s="6">
        <v>23</v>
      </c>
      <c r="D12737" s="6">
        <f t="shared" si="2574"/>
        <v>53</v>
      </c>
      <c r="E12737" s="5">
        <f t="shared" si="2575"/>
        <v>10458.204466678902</v>
      </c>
      <c r="F12737" s="5">
        <f t="shared" si="2576"/>
        <v>432.98859707441784</v>
      </c>
      <c r="G12737" s="5">
        <f t="shared" si="2577"/>
        <v>1377.292184868003</v>
      </c>
      <c r="H12737" s="5">
        <f t="shared" si="2578"/>
        <v>12268.485248621324</v>
      </c>
      <c r="I12737" s="5">
        <f t="shared" si="2579"/>
        <v>720</v>
      </c>
      <c r="J12737" s="5">
        <f t="shared" si="2580"/>
        <v>11548.485248621324</v>
      </c>
      <c r="K12737" s="2">
        <f t="shared" si="2581"/>
        <v>225494.53556634241</v>
      </c>
      <c r="L12737" s="2">
        <f t="shared" si="2582"/>
        <v>252334</v>
      </c>
      <c r="M12737" s="2">
        <f t="shared" si="2583"/>
        <v>41800</v>
      </c>
      <c r="N12737" s="6">
        <f t="shared" si="2584"/>
        <v>0</v>
      </c>
      <c r="O12737" s="2">
        <f t="shared" si="2585"/>
        <v>-34960.535566342412</v>
      </c>
      <c r="P12737" s="2" t="str">
        <f t="shared" si="2586"/>
        <v/>
      </c>
    </row>
    <row r="12738" spans="1:16">
      <c r="A12738" s="6">
        <v>19</v>
      </c>
      <c r="B12738" s="6">
        <v>11</v>
      </c>
      <c r="C12738" s="6">
        <v>24</v>
      </c>
      <c r="D12738" s="6">
        <f t="shared" si="2574"/>
        <v>54</v>
      </c>
      <c r="E12738" s="5">
        <f t="shared" si="2575"/>
        <v>10458.204466678902</v>
      </c>
      <c r="F12738" s="5">
        <f t="shared" si="2576"/>
        <v>432.98859707441784</v>
      </c>
      <c r="G12738" s="5">
        <f t="shared" si="2577"/>
        <v>1455.1391344474989</v>
      </c>
      <c r="H12738" s="5">
        <f t="shared" si="2578"/>
        <v>12346.33219820082</v>
      </c>
      <c r="I12738" s="5">
        <f t="shared" si="2579"/>
        <v>720</v>
      </c>
      <c r="J12738" s="5">
        <f t="shared" si="2580"/>
        <v>11626.33219820082</v>
      </c>
      <c r="K12738" s="2">
        <f t="shared" si="2581"/>
        <v>226846.04510765313</v>
      </c>
      <c r="L12738" s="2">
        <f t="shared" si="2582"/>
        <v>255034</v>
      </c>
      <c r="M12738" s="2">
        <f t="shared" si="2583"/>
        <v>42680</v>
      </c>
      <c r="N12738" s="6">
        <f t="shared" si="2584"/>
        <v>0</v>
      </c>
      <c r="O12738" s="2">
        <f t="shared" si="2585"/>
        <v>-34492.045107653132</v>
      </c>
      <c r="P12738" s="2" t="str">
        <f t="shared" si="2586"/>
        <v/>
      </c>
    </row>
    <row r="12739" spans="1:16">
      <c r="A12739" s="6">
        <v>19</v>
      </c>
      <c r="B12739" s="6">
        <v>11</v>
      </c>
      <c r="C12739" s="6">
        <v>25</v>
      </c>
      <c r="D12739" s="6">
        <f t="shared" si="2574"/>
        <v>55</v>
      </c>
      <c r="E12739" s="5">
        <f t="shared" si="2575"/>
        <v>10458.204466678902</v>
      </c>
      <c r="F12739" s="5">
        <f t="shared" si="2576"/>
        <v>432.98859707441784</v>
      </c>
      <c r="G12739" s="5">
        <f t="shared" si="2577"/>
        <v>1534.7170558625965</v>
      </c>
      <c r="H12739" s="5">
        <f t="shared" si="2578"/>
        <v>12425.910119615917</v>
      </c>
      <c r="I12739" s="5">
        <f t="shared" si="2579"/>
        <v>720</v>
      </c>
      <c r="J12739" s="5">
        <f t="shared" si="2580"/>
        <v>11705.910119615917</v>
      </c>
      <c r="K12739" s="2">
        <f t="shared" si="2581"/>
        <v>228227.60624333189</v>
      </c>
      <c r="L12739" s="2">
        <f t="shared" si="2582"/>
        <v>257734</v>
      </c>
      <c r="M12739" s="2">
        <f t="shared" si="2583"/>
        <v>43560</v>
      </c>
      <c r="N12739" s="6">
        <f t="shared" si="2584"/>
        <v>0</v>
      </c>
      <c r="O12739" s="2">
        <f t="shared" si="2585"/>
        <v>-34053.606243331888</v>
      </c>
      <c r="P12739" s="2" t="str">
        <f t="shared" si="2586"/>
        <v/>
      </c>
    </row>
    <row r="12740" spans="1:16">
      <c r="A12740" s="6">
        <v>19</v>
      </c>
      <c r="B12740" s="6">
        <v>11</v>
      </c>
      <c r="C12740" s="6">
        <v>26</v>
      </c>
      <c r="D12740" s="6">
        <f t="shared" ref="D12740:D12803" si="2587">A12740+B12740+C12740</f>
        <v>56</v>
      </c>
      <c r="E12740" s="5">
        <f t="shared" ref="E12740:E12803" si="2588">IF(A12740=0,0,A12740*LABOR_HRS_WK_TOM*SEASON_WEEKS*(1+DIM_PCT_TOM)^A12740)</f>
        <v>10458.204466678902</v>
      </c>
      <c r="F12740" s="5">
        <f t="shared" ref="F12740:F12803" si="2589">IF(B12740=0,0,B12740*LABOR_HRS_WK_CAR*SEASON_WEEKS*(1+DIM_PCT_CAR)^B12740)</f>
        <v>432.98859707441784</v>
      </c>
      <c r="G12740" s="5">
        <f t="shared" ref="G12740:G12803" si="2590">IF(C12740=0,0,C12740*LABOR_HRS_WK_MES*SEASON_WEEKS*(1+DIM_PCT_MES)^C12740)</f>
        <v>1616.0570598233144</v>
      </c>
      <c r="H12740" s="5">
        <f t="shared" ref="H12740:H12803" si="2591">E12740+F12740+G12740</f>
        <v>12507.250123576636</v>
      </c>
      <c r="I12740" s="5">
        <f t="shared" ref="I12740:I12803" si="2592">MIN(H12740,FARMER_HRS)</f>
        <v>720</v>
      </c>
      <c r="J12740" s="5">
        <f t="shared" ref="J12740:J12803" si="2593">MAX(0,H12740-FARMER_HRS)</f>
        <v>11787.250123576636</v>
      </c>
      <c r="K12740" s="2">
        <f t="shared" ref="K12740:K12803" si="2594">I12740*FARMER_RATE+J12740*TEMP_WORKER_RATE</f>
        <v>229639.75908987215</v>
      </c>
      <c r="L12740" s="2">
        <f t="shared" ref="L12740:L12803" si="2595">A12740*PRICE_TOM+B12740*PRICE_CAR+C12740*PRICE_MES</f>
        <v>260434</v>
      </c>
      <c r="M12740" s="2">
        <f t="shared" ref="M12740:M12803" si="2596">A12740*FERT_BED_TOM+B12740*FERT_BED_CAR+C12740*FERT_BED_MES</f>
        <v>44440</v>
      </c>
      <c r="N12740" s="6">
        <f t="shared" ref="N12740:N12803" si="2597">IF(AND(D12740&lt;=TOTAL_BEDS,J12740&lt;=TEMP_WORKER_MAX*TEMP_WORKER_HRS),1,0)</f>
        <v>0</v>
      </c>
      <c r="O12740" s="2">
        <f t="shared" ref="O12740:O12803" si="2598">L12740-M12740-K12740-FIXED_COSTS</f>
        <v>-33645.759089872154</v>
      </c>
      <c r="P12740" s="2" t="str">
        <f t="shared" ref="P12740:P12803" si="2599">IF(N12740=1,O12740,"")</f>
        <v/>
      </c>
    </row>
    <row r="12741" spans="1:16">
      <c r="A12741" s="6">
        <v>19</v>
      </c>
      <c r="B12741" s="6">
        <v>11</v>
      </c>
      <c r="C12741" s="6">
        <v>27</v>
      </c>
      <c r="D12741" s="6">
        <f t="shared" si="2587"/>
        <v>57</v>
      </c>
      <c r="E12741" s="5">
        <f t="shared" si="2588"/>
        <v>10458.204466678902</v>
      </c>
      <c r="F12741" s="5">
        <f t="shared" si="2589"/>
        <v>432.98859707441784</v>
      </c>
      <c r="G12741" s="5">
        <f t="shared" si="2590"/>
        <v>1699.1907643430709</v>
      </c>
      <c r="H12741" s="5">
        <f t="shared" si="2591"/>
        <v>12590.383828096392</v>
      </c>
      <c r="I12741" s="5">
        <f t="shared" si="2592"/>
        <v>720</v>
      </c>
      <c r="J12741" s="5">
        <f t="shared" si="2593"/>
        <v>11870.383828096392</v>
      </c>
      <c r="K12741" s="2">
        <f t="shared" si="2594"/>
        <v>231083.05257111791</v>
      </c>
      <c r="L12741" s="2">
        <f t="shared" si="2595"/>
        <v>263134</v>
      </c>
      <c r="M12741" s="2">
        <f t="shared" si="2596"/>
        <v>45320</v>
      </c>
      <c r="N12741" s="6">
        <f t="shared" si="2597"/>
        <v>0</v>
      </c>
      <c r="O12741" s="2">
        <f t="shared" si="2598"/>
        <v>-33269.052571117907</v>
      </c>
      <c r="P12741" s="2" t="str">
        <f t="shared" si="2599"/>
        <v/>
      </c>
    </row>
    <row r="12742" spans="1:16">
      <c r="A12742" s="6">
        <v>19</v>
      </c>
      <c r="B12742" s="6">
        <v>11</v>
      </c>
      <c r="C12742" s="6">
        <v>28</v>
      </c>
      <c r="D12742" s="6">
        <f t="shared" si="2587"/>
        <v>58</v>
      </c>
      <c r="E12742" s="5">
        <f t="shared" si="2588"/>
        <v>10458.204466678902</v>
      </c>
      <c r="F12742" s="5">
        <f t="shared" si="2589"/>
        <v>432.98859707441784</v>
      </c>
      <c r="G12742" s="5">
        <f t="shared" si="2590"/>
        <v>1784.1503025602246</v>
      </c>
      <c r="H12742" s="5">
        <f t="shared" si="2591"/>
        <v>12675.343366313546</v>
      </c>
      <c r="I12742" s="5">
        <f t="shared" si="2592"/>
        <v>720</v>
      </c>
      <c r="J12742" s="5">
        <f t="shared" si="2593"/>
        <v>11955.343366313546</v>
      </c>
      <c r="K12742" s="2">
        <f t="shared" si="2594"/>
        <v>232558.04455405462</v>
      </c>
      <c r="L12742" s="2">
        <f t="shared" si="2595"/>
        <v>265834</v>
      </c>
      <c r="M12742" s="2">
        <f t="shared" si="2596"/>
        <v>46200</v>
      </c>
      <c r="N12742" s="6">
        <f t="shared" si="2597"/>
        <v>0</v>
      </c>
      <c r="O12742" s="2">
        <f t="shared" si="2598"/>
        <v>-32924.044554054621</v>
      </c>
      <c r="P12742" s="2" t="str">
        <f t="shared" si="2599"/>
        <v/>
      </c>
    </row>
    <row r="12743" spans="1:16">
      <c r="A12743" s="6">
        <v>19</v>
      </c>
      <c r="B12743" s="6">
        <v>11</v>
      </c>
      <c r="C12743" s="6">
        <v>29</v>
      </c>
      <c r="D12743" s="6">
        <f t="shared" si="2587"/>
        <v>59</v>
      </c>
      <c r="E12743" s="5">
        <f t="shared" si="2588"/>
        <v>10458.204466678902</v>
      </c>
      <c r="F12743" s="5">
        <f t="shared" si="2589"/>
        <v>432.98859707441784</v>
      </c>
      <c r="G12743" s="5">
        <f t="shared" si="2590"/>
        <v>1870.9683306758782</v>
      </c>
      <c r="H12743" s="5">
        <f t="shared" si="2591"/>
        <v>12762.161394429198</v>
      </c>
      <c r="I12743" s="5">
        <f t="shared" si="2592"/>
        <v>720</v>
      </c>
      <c r="J12743" s="5">
        <f t="shared" si="2593"/>
        <v>12042.161394429198</v>
      </c>
      <c r="K12743" s="2">
        <f t="shared" si="2594"/>
        <v>234065.30198661803</v>
      </c>
      <c r="L12743" s="2">
        <f t="shared" si="2595"/>
        <v>268534</v>
      </c>
      <c r="M12743" s="2">
        <f t="shared" si="2596"/>
        <v>47080</v>
      </c>
      <c r="N12743" s="6">
        <f t="shared" si="2597"/>
        <v>0</v>
      </c>
      <c r="O12743" s="2">
        <f t="shared" si="2598"/>
        <v>-32611.301986618026</v>
      </c>
      <c r="P12743" s="2" t="str">
        <f t="shared" si="2599"/>
        <v/>
      </c>
    </row>
    <row r="12744" spans="1:16">
      <c r="A12744" s="6">
        <v>19</v>
      </c>
      <c r="B12744" s="6">
        <v>11</v>
      </c>
      <c r="C12744" s="6">
        <v>30</v>
      </c>
      <c r="D12744" s="6">
        <f t="shared" si="2587"/>
        <v>60</v>
      </c>
      <c r="E12744" s="5">
        <f t="shared" si="2588"/>
        <v>10458.204466678902</v>
      </c>
      <c r="F12744" s="5">
        <f t="shared" si="2589"/>
        <v>432.98859707441784</v>
      </c>
      <c r="G12744" s="5">
        <f t="shared" si="2590"/>
        <v>1959.6780360096488</v>
      </c>
      <c r="H12744" s="5">
        <f t="shared" si="2591"/>
        <v>12850.87109976297</v>
      </c>
      <c r="I12744" s="5">
        <f t="shared" si="2592"/>
        <v>720</v>
      </c>
      <c r="J12744" s="5">
        <f t="shared" si="2593"/>
        <v>12130.87109976297</v>
      </c>
      <c r="K12744" s="2">
        <f t="shared" si="2594"/>
        <v>235605.40103755155</v>
      </c>
      <c r="L12744" s="2">
        <f t="shared" si="2595"/>
        <v>271234</v>
      </c>
      <c r="M12744" s="2">
        <f t="shared" si="2596"/>
        <v>47960</v>
      </c>
      <c r="N12744" s="6">
        <f t="shared" si="2597"/>
        <v>0</v>
      </c>
      <c r="O12744" s="2">
        <f t="shared" si="2598"/>
        <v>-32331.40103755155</v>
      </c>
      <c r="P12744" s="2" t="str">
        <f t="shared" si="2599"/>
        <v/>
      </c>
    </row>
    <row r="12745" spans="1:16">
      <c r="A12745" s="6">
        <v>19</v>
      </c>
      <c r="B12745" s="6">
        <v>12</v>
      </c>
      <c r="C12745" s="6">
        <v>0</v>
      </c>
      <c r="D12745" s="6">
        <f t="shared" si="2587"/>
        <v>31</v>
      </c>
      <c r="E12745" s="5">
        <f t="shared" si="2588"/>
        <v>10458.204466678902</v>
      </c>
      <c r="F12745" s="5">
        <f t="shared" si="2589"/>
        <v>484.15997672866712</v>
      </c>
      <c r="G12745" s="5">
        <f t="shared" si="2590"/>
        <v>0</v>
      </c>
      <c r="H12745" s="5">
        <f t="shared" si="2591"/>
        <v>10942.36444340757</v>
      </c>
      <c r="I12745" s="5">
        <f t="shared" si="2592"/>
        <v>720</v>
      </c>
      <c r="J12745" s="5">
        <f t="shared" si="2593"/>
        <v>10222.36444340757</v>
      </c>
      <c r="K12745" s="2">
        <f t="shared" si="2594"/>
        <v>202471.60492027033</v>
      </c>
      <c r="L12745" s="2">
        <f t="shared" si="2595"/>
        <v>192328</v>
      </c>
      <c r="M12745" s="2">
        <f t="shared" si="2596"/>
        <v>22000</v>
      </c>
      <c r="N12745" s="6">
        <f t="shared" si="2597"/>
        <v>0</v>
      </c>
      <c r="O12745" s="2">
        <f t="shared" si="2598"/>
        <v>-52143.604920270329</v>
      </c>
      <c r="P12745" s="2" t="str">
        <f t="shared" si="2599"/>
        <v/>
      </c>
    </row>
    <row r="12746" spans="1:16">
      <c r="A12746" s="6">
        <v>19</v>
      </c>
      <c r="B12746" s="6">
        <v>12</v>
      </c>
      <c r="C12746" s="6">
        <v>1</v>
      </c>
      <c r="D12746" s="6">
        <f t="shared" si="2587"/>
        <v>32</v>
      </c>
      <c r="E12746" s="5">
        <f t="shared" si="2588"/>
        <v>10458.204466678902</v>
      </c>
      <c r="F12746" s="5">
        <f t="shared" si="2589"/>
        <v>484.15997672866712</v>
      </c>
      <c r="G12746" s="5">
        <f t="shared" si="2590"/>
        <v>45.5625</v>
      </c>
      <c r="H12746" s="5">
        <f t="shared" si="2591"/>
        <v>10987.92694340757</v>
      </c>
      <c r="I12746" s="5">
        <f t="shared" si="2592"/>
        <v>720</v>
      </c>
      <c r="J12746" s="5">
        <f t="shared" si="2593"/>
        <v>10267.92694340757</v>
      </c>
      <c r="K12746" s="2">
        <f t="shared" si="2594"/>
        <v>203262.62054527033</v>
      </c>
      <c r="L12746" s="2">
        <f t="shared" si="2595"/>
        <v>195028</v>
      </c>
      <c r="M12746" s="2">
        <f t="shared" si="2596"/>
        <v>22880</v>
      </c>
      <c r="N12746" s="6">
        <f t="shared" si="2597"/>
        <v>0</v>
      </c>
      <c r="O12746" s="2">
        <f t="shared" si="2598"/>
        <v>-51114.620545270329</v>
      </c>
      <c r="P12746" s="2" t="str">
        <f t="shared" si="2599"/>
        <v/>
      </c>
    </row>
    <row r="12747" spans="1:16">
      <c r="A12747" s="6">
        <v>19</v>
      </c>
      <c r="B12747" s="6">
        <v>12</v>
      </c>
      <c r="C12747" s="6">
        <v>2</v>
      </c>
      <c r="D12747" s="6">
        <f t="shared" si="2587"/>
        <v>33</v>
      </c>
      <c r="E12747" s="5">
        <f t="shared" si="2588"/>
        <v>10458.204466678902</v>
      </c>
      <c r="F12747" s="5">
        <f t="shared" si="2589"/>
        <v>484.15997672866712</v>
      </c>
      <c r="G12747" s="5">
        <f t="shared" si="2590"/>
        <v>92.264062499999994</v>
      </c>
      <c r="H12747" s="5">
        <f t="shared" si="2591"/>
        <v>11034.628505907571</v>
      </c>
      <c r="I12747" s="5">
        <f t="shared" si="2592"/>
        <v>720</v>
      </c>
      <c r="J12747" s="5">
        <f t="shared" si="2593"/>
        <v>10314.628505907571</v>
      </c>
      <c r="K12747" s="2">
        <f t="shared" si="2594"/>
        <v>204073.41156089533</v>
      </c>
      <c r="L12747" s="2">
        <f t="shared" si="2595"/>
        <v>197728</v>
      </c>
      <c r="M12747" s="2">
        <f t="shared" si="2596"/>
        <v>23760</v>
      </c>
      <c r="N12747" s="6">
        <f t="shared" si="2597"/>
        <v>0</v>
      </c>
      <c r="O12747" s="2">
        <f t="shared" si="2598"/>
        <v>-50105.411560895329</v>
      </c>
      <c r="P12747" s="2" t="str">
        <f t="shared" si="2599"/>
        <v/>
      </c>
    </row>
    <row r="12748" spans="1:16">
      <c r="A12748" s="6">
        <v>19</v>
      </c>
      <c r="B12748" s="6">
        <v>12</v>
      </c>
      <c r="C12748" s="6">
        <v>3</v>
      </c>
      <c r="D12748" s="6">
        <f t="shared" si="2587"/>
        <v>34</v>
      </c>
      <c r="E12748" s="5">
        <f t="shared" si="2588"/>
        <v>10458.204466678902</v>
      </c>
      <c r="F12748" s="5">
        <f t="shared" si="2589"/>
        <v>484.15997672866712</v>
      </c>
      <c r="G12748" s="5">
        <f t="shared" si="2590"/>
        <v>140.12604492187498</v>
      </c>
      <c r="H12748" s="5">
        <f t="shared" si="2591"/>
        <v>11082.490488329446</v>
      </c>
      <c r="I12748" s="5">
        <f t="shared" si="2592"/>
        <v>720</v>
      </c>
      <c r="J12748" s="5">
        <f t="shared" si="2593"/>
        <v>10362.490488329446</v>
      </c>
      <c r="K12748" s="2">
        <f t="shared" si="2594"/>
        <v>204904.34875571955</v>
      </c>
      <c r="L12748" s="2">
        <f t="shared" si="2595"/>
        <v>200428</v>
      </c>
      <c r="M12748" s="2">
        <f t="shared" si="2596"/>
        <v>24640</v>
      </c>
      <c r="N12748" s="6">
        <f t="shared" si="2597"/>
        <v>0</v>
      </c>
      <c r="O12748" s="2">
        <f t="shared" si="2598"/>
        <v>-49116.348755719548</v>
      </c>
      <c r="P12748" s="2" t="str">
        <f t="shared" si="2599"/>
        <v/>
      </c>
    </row>
    <row r="12749" spans="1:16">
      <c r="A12749" s="6">
        <v>19</v>
      </c>
      <c r="B12749" s="6">
        <v>12</v>
      </c>
      <c r="C12749" s="6">
        <v>4</v>
      </c>
      <c r="D12749" s="6">
        <f t="shared" si="2587"/>
        <v>35</v>
      </c>
      <c r="E12749" s="5">
        <f t="shared" si="2588"/>
        <v>10458.204466678902</v>
      </c>
      <c r="F12749" s="5">
        <f t="shared" si="2589"/>
        <v>484.15997672866712</v>
      </c>
      <c r="G12749" s="5">
        <f t="shared" si="2590"/>
        <v>189.17016064453125</v>
      </c>
      <c r="H12749" s="5">
        <f t="shared" si="2591"/>
        <v>11131.534604052102</v>
      </c>
      <c r="I12749" s="5">
        <f t="shared" si="2592"/>
        <v>720</v>
      </c>
      <c r="J12749" s="5">
        <f t="shared" si="2593"/>
        <v>10411.534604052102</v>
      </c>
      <c r="K12749" s="2">
        <f t="shared" si="2594"/>
        <v>205755.80909812677</v>
      </c>
      <c r="L12749" s="2">
        <f t="shared" si="2595"/>
        <v>203128</v>
      </c>
      <c r="M12749" s="2">
        <f t="shared" si="2596"/>
        <v>25520</v>
      </c>
      <c r="N12749" s="6">
        <f t="shared" si="2597"/>
        <v>0</v>
      </c>
      <c r="O12749" s="2">
        <f t="shared" si="2598"/>
        <v>-48147.809098126774</v>
      </c>
      <c r="P12749" s="2" t="str">
        <f t="shared" si="2599"/>
        <v/>
      </c>
    </row>
    <row r="12750" spans="1:16">
      <c r="A12750" s="6">
        <v>19</v>
      </c>
      <c r="B12750" s="6">
        <v>12</v>
      </c>
      <c r="C12750" s="6">
        <v>5</v>
      </c>
      <c r="D12750" s="6">
        <f t="shared" si="2587"/>
        <v>36</v>
      </c>
      <c r="E12750" s="5">
        <f t="shared" si="2588"/>
        <v>10458.204466678902</v>
      </c>
      <c r="F12750" s="5">
        <f t="shared" si="2589"/>
        <v>484.15997672866712</v>
      </c>
      <c r="G12750" s="5">
        <f t="shared" si="2590"/>
        <v>239.41848456573481</v>
      </c>
      <c r="H12750" s="5">
        <f t="shared" si="2591"/>
        <v>11181.782927973305</v>
      </c>
      <c r="I12750" s="5">
        <f t="shared" si="2592"/>
        <v>720</v>
      </c>
      <c r="J12750" s="5">
        <f t="shared" si="2593"/>
        <v>10461.782927973305</v>
      </c>
      <c r="K12750" s="2">
        <f t="shared" si="2594"/>
        <v>206628.17583286986</v>
      </c>
      <c r="L12750" s="2">
        <f t="shared" si="2595"/>
        <v>205828</v>
      </c>
      <c r="M12750" s="2">
        <f t="shared" si="2596"/>
        <v>26400</v>
      </c>
      <c r="N12750" s="6">
        <f t="shared" si="2597"/>
        <v>0</v>
      </c>
      <c r="O12750" s="2">
        <f t="shared" si="2598"/>
        <v>-47200.175832869863</v>
      </c>
      <c r="P12750" s="2" t="str">
        <f t="shared" si="2599"/>
        <v/>
      </c>
    </row>
    <row r="12751" spans="1:16">
      <c r="A12751" s="6">
        <v>19</v>
      </c>
      <c r="B12751" s="6">
        <v>12</v>
      </c>
      <c r="C12751" s="6">
        <v>6</v>
      </c>
      <c r="D12751" s="6">
        <f t="shared" si="2587"/>
        <v>37</v>
      </c>
      <c r="E12751" s="5">
        <f t="shared" si="2588"/>
        <v>10458.204466678902</v>
      </c>
      <c r="F12751" s="5">
        <f t="shared" si="2589"/>
        <v>484.15997672866712</v>
      </c>
      <c r="G12751" s="5">
        <f t="shared" si="2590"/>
        <v>290.89345874736784</v>
      </c>
      <c r="H12751" s="5">
        <f t="shared" si="2591"/>
        <v>11233.257902154939</v>
      </c>
      <c r="I12751" s="5">
        <f t="shared" si="2592"/>
        <v>720</v>
      </c>
      <c r="J12751" s="5">
        <f t="shared" si="2593"/>
        <v>10513.257902154939</v>
      </c>
      <c r="K12751" s="2">
        <f t="shared" si="2594"/>
        <v>207521.83857907879</v>
      </c>
      <c r="L12751" s="2">
        <f t="shared" si="2595"/>
        <v>208528</v>
      </c>
      <c r="M12751" s="2">
        <f t="shared" si="2596"/>
        <v>27280</v>
      </c>
      <c r="N12751" s="6">
        <f t="shared" si="2597"/>
        <v>0</v>
      </c>
      <c r="O12751" s="2">
        <f t="shared" si="2598"/>
        <v>-46273.838579078787</v>
      </c>
      <c r="P12751" s="2" t="str">
        <f t="shared" si="2599"/>
        <v/>
      </c>
    </row>
    <row r="12752" spans="1:16">
      <c r="A12752" s="6">
        <v>19</v>
      </c>
      <c r="B12752" s="6">
        <v>12</v>
      </c>
      <c r="C12752" s="6">
        <v>7</v>
      </c>
      <c r="D12752" s="6">
        <f t="shared" si="2587"/>
        <v>38</v>
      </c>
      <c r="E12752" s="5">
        <f t="shared" si="2588"/>
        <v>10458.204466678902</v>
      </c>
      <c r="F12752" s="5">
        <f t="shared" si="2589"/>
        <v>484.15997672866712</v>
      </c>
      <c r="G12752" s="5">
        <f t="shared" si="2590"/>
        <v>343.61789814532818</v>
      </c>
      <c r="H12752" s="5">
        <f t="shared" si="2591"/>
        <v>11285.982341552899</v>
      </c>
      <c r="I12752" s="5">
        <f t="shared" si="2592"/>
        <v>720</v>
      </c>
      <c r="J12752" s="5">
        <f t="shared" si="2593"/>
        <v>10565.982341552899</v>
      </c>
      <c r="K12752" s="2">
        <f t="shared" si="2594"/>
        <v>208437.19342973782</v>
      </c>
      <c r="L12752" s="2">
        <f t="shared" si="2595"/>
        <v>211228</v>
      </c>
      <c r="M12752" s="2">
        <f t="shared" si="2596"/>
        <v>28160</v>
      </c>
      <c r="N12752" s="6">
        <f t="shared" si="2597"/>
        <v>0</v>
      </c>
      <c r="O12752" s="2">
        <f t="shared" si="2598"/>
        <v>-45369.193429737817</v>
      </c>
      <c r="P12752" s="2" t="str">
        <f t="shared" si="2599"/>
        <v/>
      </c>
    </row>
    <row r="12753" spans="1:16">
      <c r="A12753" s="6">
        <v>19</v>
      </c>
      <c r="B12753" s="6">
        <v>12</v>
      </c>
      <c r="C12753" s="6">
        <v>8</v>
      </c>
      <c r="D12753" s="6">
        <f t="shared" si="2587"/>
        <v>39</v>
      </c>
      <c r="E12753" s="5">
        <f t="shared" si="2588"/>
        <v>10458.204466678902</v>
      </c>
      <c r="F12753" s="5">
        <f t="shared" si="2589"/>
        <v>484.15997672866712</v>
      </c>
      <c r="G12753" s="5">
        <f t="shared" si="2590"/>
        <v>397.61499642530839</v>
      </c>
      <c r="H12753" s="5">
        <f t="shared" si="2591"/>
        <v>11339.97943983288</v>
      </c>
      <c r="I12753" s="5">
        <f t="shared" si="2592"/>
        <v>720</v>
      </c>
      <c r="J12753" s="5">
        <f t="shared" si="2593"/>
        <v>10619.97943983288</v>
      </c>
      <c r="K12753" s="2">
        <f t="shared" si="2594"/>
        <v>209374.64305265417</v>
      </c>
      <c r="L12753" s="2">
        <f t="shared" si="2595"/>
        <v>213928</v>
      </c>
      <c r="M12753" s="2">
        <f t="shared" si="2596"/>
        <v>29040</v>
      </c>
      <c r="N12753" s="6">
        <f t="shared" si="2597"/>
        <v>0</v>
      </c>
      <c r="O12753" s="2">
        <f t="shared" si="2598"/>
        <v>-44486.643052654166</v>
      </c>
      <c r="P12753" s="2" t="str">
        <f t="shared" si="2599"/>
        <v/>
      </c>
    </row>
    <row r="12754" spans="1:16">
      <c r="A12754" s="6">
        <v>19</v>
      </c>
      <c r="B12754" s="6">
        <v>12</v>
      </c>
      <c r="C12754" s="6">
        <v>9</v>
      </c>
      <c r="D12754" s="6">
        <f t="shared" si="2587"/>
        <v>40</v>
      </c>
      <c r="E12754" s="5">
        <f t="shared" si="2588"/>
        <v>10458.204466678902</v>
      </c>
      <c r="F12754" s="5">
        <f t="shared" si="2589"/>
        <v>484.15997672866712</v>
      </c>
      <c r="G12754" s="5">
        <f t="shared" si="2590"/>
        <v>452.90833186570285</v>
      </c>
      <c r="H12754" s="5">
        <f t="shared" si="2591"/>
        <v>11395.272775273274</v>
      </c>
      <c r="I12754" s="5">
        <f t="shared" si="2592"/>
        <v>720</v>
      </c>
      <c r="J12754" s="5">
        <f t="shared" si="2593"/>
        <v>10675.272775273274</v>
      </c>
      <c r="K12754" s="2">
        <f t="shared" si="2594"/>
        <v>210334.59679293877</v>
      </c>
      <c r="L12754" s="2">
        <f t="shared" si="2595"/>
        <v>216628</v>
      </c>
      <c r="M12754" s="2">
        <f t="shared" si="2596"/>
        <v>29920</v>
      </c>
      <c r="N12754" s="6">
        <f t="shared" si="2597"/>
        <v>0</v>
      </c>
      <c r="O12754" s="2">
        <f t="shared" si="2598"/>
        <v>-43626.59679293877</v>
      </c>
      <c r="P12754" s="2" t="str">
        <f t="shared" si="2599"/>
        <v/>
      </c>
    </row>
    <row r="12755" spans="1:16">
      <c r="A12755" s="6">
        <v>19</v>
      </c>
      <c r="B12755" s="6">
        <v>12</v>
      </c>
      <c r="C12755" s="6">
        <v>10</v>
      </c>
      <c r="D12755" s="6">
        <f t="shared" si="2587"/>
        <v>41</v>
      </c>
      <c r="E12755" s="5">
        <f t="shared" si="2588"/>
        <v>10458.204466678902</v>
      </c>
      <c r="F12755" s="5">
        <f t="shared" si="2589"/>
        <v>484.15997672866712</v>
      </c>
      <c r="G12755" s="5">
        <f t="shared" si="2590"/>
        <v>509.52187334891573</v>
      </c>
      <c r="H12755" s="5">
        <f t="shared" si="2591"/>
        <v>11451.886316756487</v>
      </c>
      <c r="I12755" s="5">
        <f t="shared" si="2592"/>
        <v>720</v>
      </c>
      <c r="J12755" s="5">
        <f t="shared" si="2593"/>
        <v>10731.886316756487</v>
      </c>
      <c r="K12755" s="2">
        <f t="shared" si="2594"/>
        <v>211317.47077702233</v>
      </c>
      <c r="L12755" s="2">
        <f t="shared" si="2595"/>
        <v>219328</v>
      </c>
      <c r="M12755" s="2">
        <f t="shared" si="2596"/>
        <v>30800</v>
      </c>
      <c r="N12755" s="6">
        <f t="shared" si="2597"/>
        <v>0</v>
      </c>
      <c r="O12755" s="2">
        <f t="shared" si="2598"/>
        <v>-42789.470777022332</v>
      </c>
      <c r="P12755" s="2" t="str">
        <f t="shared" si="2599"/>
        <v/>
      </c>
    </row>
    <row r="12756" spans="1:16">
      <c r="A12756" s="6">
        <v>19</v>
      </c>
      <c r="B12756" s="6">
        <v>12</v>
      </c>
      <c r="C12756" s="6">
        <v>11</v>
      </c>
      <c r="D12756" s="6">
        <f t="shared" si="2587"/>
        <v>42</v>
      </c>
      <c r="E12756" s="5">
        <f t="shared" si="2588"/>
        <v>10458.204466678902</v>
      </c>
      <c r="F12756" s="5">
        <f t="shared" si="2589"/>
        <v>484.15997672866712</v>
      </c>
      <c r="G12756" s="5">
        <f t="shared" si="2590"/>
        <v>567.47998644235474</v>
      </c>
      <c r="H12756" s="5">
        <f t="shared" si="2591"/>
        <v>11509.844429849925</v>
      </c>
      <c r="I12756" s="5">
        <f t="shared" si="2592"/>
        <v>720</v>
      </c>
      <c r="J12756" s="5">
        <f t="shared" si="2593"/>
        <v>10789.844429849925</v>
      </c>
      <c r="K12756" s="2">
        <f t="shared" si="2594"/>
        <v>212323.68801822787</v>
      </c>
      <c r="L12756" s="2">
        <f t="shared" si="2595"/>
        <v>222028</v>
      </c>
      <c r="M12756" s="2">
        <f t="shared" si="2596"/>
        <v>31680</v>
      </c>
      <c r="N12756" s="6">
        <f t="shared" si="2597"/>
        <v>0</v>
      </c>
      <c r="O12756" s="2">
        <f t="shared" si="2598"/>
        <v>-41975.688018227869</v>
      </c>
      <c r="P12756" s="2" t="str">
        <f t="shared" si="2599"/>
        <v/>
      </c>
    </row>
    <row r="12757" spans="1:16">
      <c r="A12757" s="6">
        <v>19</v>
      </c>
      <c r="B12757" s="6">
        <v>12</v>
      </c>
      <c r="C12757" s="6">
        <v>12</v>
      </c>
      <c r="D12757" s="6">
        <f t="shared" si="2587"/>
        <v>43</v>
      </c>
      <c r="E12757" s="5">
        <f t="shared" si="2588"/>
        <v>10458.204466678902</v>
      </c>
      <c r="F12757" s="5">
        <f t="shared" si="2589"/>
        <v>484.15997672866712</v>
      </c>
      <c r="G12757" s="5">
        <f t="shared" si="2590"/>
        <v>626.80743957041921</v>
      </c>
      <c r="H12757" s="5">
        <f t="shared" si="2591"/>
        <v>11569.171882977989</v>
      </c>
      <c r="I12757" s="5">
        <f t="shared" si="2592"/>
        <v>720</v>
      </c>
      <c r="J12757" s="5">
        <f t="shared" si="2593"/>
        <v>10849.171882977989</v>
      </c>
      <c r="K12757" s="2">
        <f t="shared" si="2594"/>
        <v>213353.67852392342</v>
      </c>
      <c r="L12757" s="2">
        <f t="shared" si="2595"/>
        <v>224728</v>
      </c>
      <c r="M12757" s="2">
        <f t="shared" si="2596"/>
        <v>32560</v>
      </c>
      <c r="N12757" s="6">
        <f t="shared" si="2597"/>
        <v>0</v>
      </c>
      <c r="O12757" s="2">
        <f t="shared" si="2598"/>
        <v>-41185.678523923416</v>
      </c>
      <c r="P12757" s="2" t="str">
        <f t="shared" si="2599"/>
        <v/>
      </c>
    </row>
    <row r="12758" spans="1:16">
      <c r="A12758" s="6">
        <v>19</v>
      </c>
      <c r="B12758" s="6">
        <v>12</v>
      </c>
      <c r="C12758" s="6">
        <v>13</v>
      </c>
      <c r="D12758" s="6">
        <f t="shared" si="2587"/>
        <v>44</v>
      </c>
      <c r="E12758" s="5">
        <f t="shared" si="2588"/>
        <v>10458.204466678902</v>
      </c>
      <c r="F12758" s="5">
        <f t="shared" si="2589"/>
        <v>484.15997672866712</v>
      </c>
      <c r="G12758" s="5">
        <f t="shared" si="2590"/>
        <v>687.52941027880343</v>
      </c>
      <c r="H12758" s="5">
        <f t="shared" si="2591"/>
        <v>11629.893853686373</v>
      </c>
      <c r="I12758" s="5">
        <f t="shared" si="2592"/>
        <v>720</v>
      </c>
      <c r="J12758" s="5">
        <f t="shared" si="2593"/>
        <v>10909.893853686373</v>
      </c>
      <c r="K12758" s="2">
        <f t="shared" si="2594"/>
        <v>214407.87940427731</v>
      </c>
      <c r="L12758" s="2">
        <f t="shared" si="2595"/>
        <v>227428</v>
      </c>
      <c r="M12758" s="2">
        <f t="shared" si="2596"/>
        <v>33440</v>
      </c>
      <c r="N12758" s="6">
        <f t="shared" si="2597"/>
        <v>0</v>
      </c>
      <c r="O12758" s="2">
        <f t="shared" si="2598"/>
        <v>-40419.879404277308</v>
      </c>
      <c r="P12758" s="2" t="str">
        <f t="shared" si="2599"/>
        <v/>
      </c>
    </row>
    <row r="12759" spans="1:16">
      <c r="A12759" s="6">
        <v>19</v>
      </c>
      <c r="B12759" s="6">
        <v>12</v>
      </c>
      <c r="C12759" s="6">
        <v>14</v>
      </c>
      <c r="D12759" s="6">
        <f t="shared" si="2587"/>
        <v>45</v>
      </c>
      <c r="E12759" s="5">
        <f t="shared" si="2588"/>
        <v>10458.204466678902</v>
      </c>
      <c r="F12759" s="5">
        <f t="shared" si="2589"/>
        <v>484.15997672866712</v>
      </c>
      <c r="G12759" s="5">
        <f t="shared" si="2590"/>
        <v>749.67149159246469</v>
      </c>
      <c r="H12759" s="5">
        <f t="shared" si="2591"/>
        <v>11692.035935000034</v>
      </c>
      <c r="I12759" s="5">
        <f t="shared" si="2592"/>
        <v>720</v>
      </c>
      <c r="J12759" s="5">
        <f t="shared" si="2593"/>
        <v>10972.035935000034</v>
      </c>
      <c r="K12759" s="2">
        <f t="shared" si="2594"/>
        <v>215486.73498263949</v>
      </c>
      <c r="L12759" s="2">
        <f t="shared" si="2595"/>
        <v>230128</v>
      </c>
      <c r="M12759" s="2">
        <f t="shared" si="2596"/>
        <v>34320</v>
      </c>
      <c r="N12759" s="6">
        <f t="shared" si="2597"/>
        <v>0</v>
      </c>
      <c r="O12759" s="2">
        <f t="shared" si="2598"/>
        <v>-39678.734982639493</v>
      </c>
      <c r="P12759" s="2" t="str">
        <f t="shared" si="2599"/>
        <v/>
      </c>
    </row>
    <row r="12760" spans="1:16">
      <c r="A12760" s="6">
        <v>19</v>
      </c>
      <c r="B12760" s="6">
        <v>12</v>
      </c>
      <c r="C12760" s="6">
        <v>15</v>
      </c>
      <c r="D12760" s="6">
        <f t="shared" si="2587"/>
        <v>46</v>
      </c>
      <c r="E12760" s="5">
        <f t="shared" si="2588"/>
        <v>10458.204466678902</v>
      </c>
      <c r="F12760" s="5">
        <f t="shared" si="2589"/>
        <v>484.15997672866712</v>
      </c>
      <c r="G12760" s="5">
        <f t="shared" si="2590"/>
        <v>813.25969846861108</v>
      </c>
      <c r="H12760" s="5">
        <f t="shared" si="2591"/>
        <v>11755.624141876182</v>
      </c>
      <c r="I12760" s="5">
        <f t="shared" si="2592"/>
        <v>720</v>
      </c>
      <c r="J12760" s="5">
        <f t="shared" si="2593"/>
        <v>11035.624141876182</v>
      </c>
      <c r="K12760" s="2">
        <f t="shared" si="2594"/>
        <v>216590.69690757259</v>
      </c>
      <c r="L12760" s="2">
        <f t="shared" si="2595"/>
        <v>232828</v>
      </c>
      <c r="M12760" s="2">
        <f t="shared" si="2596"/>
        <v>35200</v>
      </c>
      <c r="N12760" s="6">
        <f t="shared" si="2597"/>
        <v>0</v>
      </c>
      <c r="O12760" s="2">
        <f t="shared" si="2598"/>
        <v>-38962.696907572594</v>
      </c>
      <c r="P12760" s="2" t="str">
        <f t="shared" si="2599"/>
        <v/>
      </c>
    </row>
    <row r="12761" spans="1:16">
      <c r="A12761" s="6">
        <v>19</v>
      </c>
      <c r="B12761" s="6">
        <v>12</v>
      </c>
      <c r="C12761" s="6">
        <v>16</v>
      </c>
      <c r="D12761" s="6">
        <f t="shared" si="2587"/>
        <v>47</v>
      </c>
      <c r="E12761" s="5">
        <f t="shared" si="2588"/>
        <v>10458.204466678902</v>
      </c>
      <c r="F12761" s="5">
        <f t="shared" si="2589"/>
        <v>484.15997672866712</v>
      </c>
      <c r="G12761" s="5">
        <f t="shared" si="2590"/>
        <v>878.32047434610013</v>
      </c>
      <c r="H12761" s="5">
        <f t="shared" si="2591"/>
        <v>11820.684917753671</v>
      </c>
      <c r="I12761" s="5">
        <f t="shared" si="2592"/>
        <v>720</v>
      </c>
      <c r="J12761" s="5">
        <f t="shared" si="2593"/>
        <v>11100.684917753671</v>
      </c>
      <c r="K12761" s="2">
        <f t="shared" si="2594"/>
        <v>217720.22426655679</v>
      </c>
      <c r="L12761" s="2">
        <f t="shared" si="2595"/>
        <v>235528</v>
      </c>
      <c r="M12761" s="2">
        <f t="shared" si="2596"/>
        <v>36080</v>
      </c>
      <c r="N12761" s="6">
        <f t="shared" si="2597"/>
        <v>0</v>
      </c>
      <c r="O12761" s="2">
        <f t="shared" si="2598"/>
        <v>-38272.22426655679</v>
      </c>
      <c r="P12761" s="2" t="str">
        <f t="shared" si="2599"/>
        <v/>
      </c>
    </row>
    <row r="12762" spans="1:16">
      <c r="A12762" s="6">
        <v>19</v>
      </c>
      <c r="B12762" s="6">
        <v>12</v>
      </c>
      <c r="C12762" s="6">
        <v>17</v>
      </c>
      <c r="D12762" s="6">
        <f t="shared" si="2587"/>
        <v>48</v>
      </c>
      <c r="E12762" s="5">
        <f t="shared" si="2588"/>
        <v>10458.204466678902</v>
      </c>
      <c r="F12762" s="5">
        <f t="shared" si="2589"/>
        <v>484.15997672866712</v>
      </c>
      <c r="G12762" s="5">
        <f t="shared" si="2590"/>
        <v>944.88069779264049</v>
      </c>
      <c r="H12762" s="5">
        <f t="shared" si="2591"/>
        <v>11887.24514120021</v>
      </c>
      <c r="I12762" s="5">
        <f t="shared" si="2592"/>
        <v>720</v>
      </c>
      <c r="J12762" s="5">
        <f t="shared" si="2593"/>
        <v>11167.24514120021</v>
      </c>
      <c r="K12762" s="2">
        <f t="shared" si="2594"/>
        <v>218875.78370139253</v>
      </c>
      <c r="L12762" s="2">
        <f t="shared" si="2595"/>
        <v>238228</v>
      </c>
      <c r="M12762" s="2">
        <f t="shared" si="2596"/>
        <v>36960</v>
      </c>
      <c r="N12762" s="6">
        <f t="shared" si="2597"/>
        <v>0</v>
      </c>
      <c r="O12762" s="2">
        <f t="shared" si="2598"/>
        <v>-37607.783701392531</v>
      </c>
      <c r="P12762" s="2" t="str">
        <f t="shared" si="2599"/>
        <v/>
      </c>
    </row>
    <row r="12763" spans="1:16">
      <c r="A12763" s="6">
        <v>19</v>
      </c>
      <c r="B12763" s="6">
        <v>12</v>
      </c>
      <c r="C12763" s="6">
        <v>18</v>
      </c>
      <c r="D12763" s="6">
        <f t="shared" si="2587"/>
        <v>49</v>
      </c>
      <c r="E12763" s="5">
        <f t="shared" si="2588"/>
        <v>10458.204466678902</v>
      </c>
      <c r="F12763" s="5">
        <f t="shared" si="2589"/>
        <v>484.15997672866712</v>
      </c>
      <c r="G12763" s="5">
        <f t="shared" si="2590"/>
        <v>1012.9676892512279</v>
      </c>
      <c r="H12763" s="5">
        <f t="shared" si="2591"/>
        <v>11955.332132658797</v>
      </c>
      <c r="I12763" s="5">
        <f t="shared" si="2592"/>
        <v>720</v>
      </c>
      <c r="J12763" s="5">
        <f t="shared" si="2593"/>
        <v>11235.332132658797</v>
      </c>
      <c r="K12763" s="2">
        <f t="shared" si="2594"/>
        <v>220057.84952532634</v>
      </c>
      <c r="L12763" s="2">
        <f t="shared" si="2595"/>
        <v>240928</v>
      </c>
      <c r="M12763" s="2">
        <f t="shared" si="2596"/>
        <v>37840</v>
      </c>
      <c r="N12763" s="6">
        <f t="shared" si="2597"/>
        <v>0</v>
      </c>
      <c r="O12763" s="2">
        <f t="shared" si="2598"/>
        <v>-36969.849525326339</v>
      </c>
      <c r="P12763" s="2" t="str">
        <f t="shared" si="2599"/>
        <v/>
      </c>
    </row>
    <row r="12764" spans="1:16">
      <c r="A12764" s="6">
        <v>19</v>
      </c>
      <c r="B12764" s="6">
        <v>12</v>
      </c>
      <c r="C12764" s="6">
        <v>19</v>
      </c>
      <c r="D12764" s="6">
        <f t="shared" si="2587"/>
        <v>50</v>
      </c>
      <c r="E12764" s="5">
        <f t="shared" si="2588"/>
        <v>10458.204466678902</v>
      </c>
      <c r="F12764" s="5">
        <f t="shared" si="2589"/>
        <v>484.15997672866712</v>
      </c>
      <c r="G12764" s="5">
        <f t="shared" si="2590"/>
        <v>1082.6092178872495</v>
      </c>
      <c r="H12764" s="5">
        <f t="shared" si="2591"/>
        <v>12024.97366129482</v>
      </c>
      <c r="I12764" s="5">
        <f t="shared" si="2592"/>
        <v>720</v>
      </c>
      <c r="J12764" s="5">
        <f t="shared" si="2593"/>
        <v>11304.97366129482</v>
      </c>
      <c r="K12764" s="2">
        <f t="shared" si="2594"/>
        <v>221266.90384192395</v>
      </c>
      <c r="L12764" s="2">
        <f t="shared" si="2595"/>
        <v>243628</v>
      </c>
      <c r="M12764" s="2">
        <f t="shared" si="2596"/>
        <v>38720</v>
      </c>
      <c r="N12764" s="6">
        <f t="shared" si="2597"/>
        <v>0</v>
      </c>
      <c r="O12764" s="2">
        <f t="shared" si="2598"/>
        <v>-36358.903841923951</v>
      </c>
      <c r="P12764" s="2" t="str">
        <f t="shared" si="2599"/>
        <v/>
      </c>
    </row>
    <row r="12765" spans="1:16">
      <c r="A12765" s="6">
        <v>19</v>
      </c>
      <c r="B12765" s="6">
        <v>12</v>
      </c>
      <c r="C12765" s="6">
        <v>20</v>
      </c>
      <c r="D12765" s="6">
        <f t="shared" si="2587"/>
        <v>51</v>
      </c>
      <c r="E12765" s="5">
        <f t="shared" si="2588"/>
        <v>10458.204466678902</v>
      </c>
      <c r="F12765" s="5">
        <f t="shared" si="2589"/>
        <v>484.15997672866712</v>
      </c>
      <c r="G12765" s="5">
        <f t="shared" si="2590"/>
        <v>1153.8335085377266</v>
      </c>
      <c r="H12765" s="5">
        <f t="shared" si="2591"/>
        <v>12096.197951945298</v>
      </c>
      <c r="I12765" s="5">
        <f t="shared" si="2592"/>
        <v>720</v>
      </c>
      <c r="J12765" s="5">
        <f t="shared" si="2593"/>
        <v>11376.197951945298</v>
      </c>
      <c r="K12765" s="2">
        <f t="shared" si="2594"/>
        <v>222503.43666571699</v>
      </c>
      <c r="L12765" s="2">
        <f t="shared" si="2595"/>
        <v>246328</v>
      </c>
      <c r="M12765" s="2">
        <f t="shared" si="2596"/>
        <v>39600</v>
      </c>
      <c r="N12765" s="6">
        <f t="shared" si="2597"/>
        <v>0</v>
      </c>
      <c r="O12765" s="2">
        <f t="shared" si="2598"/>
        <v>-35775.436665716989</v>
      </c>
      <c r="P12765" s="2" t="str">
        <f t="shared" si="2599"/>
        <v/>
      </c>
    </row>
    <row r="12766" spans="1:16">
      <c r="A12766" s="6">
        <v>19</v>
      </c>
      <c r="B12766" s="6">
        <v>12</v>
      </c>
      <c r="C12766" s="6">
        <v>21</v>
      </c>
      <c r="D12766" s="6">
        <f t="shared" si="2587"/>
        <v>52</v>
      </c>
      <c r="E12766" s="5">
        <f t="shared" si="2588"/>
        <v>10458.204466678902</v>
      </c>
      <c r="F12766" s="5">
        <f t="shared" si="2589"/>
        <v>484.15997672866712</v>
      </c>
      <c r="G12766" s="5">
        <f t="shared" si="2590"/>
        <v>1226.6692487641703</v>
      </c>
      <c r="H12766" s="5">
        <f t="shared" si="2591"/>
        <v>12169.033692171741</v>
      </c>
      <c r="I12766" s="5">
        <f t="shared" si="2592"/>
        <v>720</v>
      </c>
      <c r="J12766" s="5">
        <f t="shared" si="2593"/>
        <v>11449.033692171741</v>
      </c>
      <c r="K12766" s="2">
        <f t="shared" si="2594"/>
        <v>223767.94604464827</v>
      </c>
      <c r="L12766" s="2">
        <f t="shared" si="2595"/>
        <v>249028</v>
      </c>
      <c r="M12766" s="2">
        <f t="shared" si="2596"/>
        <v>40480</v>
      </c>
      <c r="N12766" s="6">
        <f t="shared" si="2597"/>
        <v>0</v>
      </c>
      <c r="O12766" s="2">
        <f t="shared" si="2598"/>
        <v>-35219.94604464827</v>
      </c>
      <c r="P12766" s="2" t="str">
        <f t="shared" si="2599"/>
        <v/>
      </c>
    </row>
    <row r="12767" spans="1:16">
      <c r="A12767" s="6">
        <v>19</v>
      </c>
      <c r="B12767" s="6">
        <v>12</v>
      </c>
      <c r="C12767" s="6">
        <v>22</v>
      </c>
      <c r="D12767" s="6">
        <f t="shared" si="2587"/>
        <v>53</v>
      </c>
      <c r="E12767" s="5">
        <f t="shared" si="2588"/>
        <v>10458.204466678902</v>
      </c>
      <c r="F12767" s="5">
        <f t="shared" si="2589"/>
        <v>484.15997672866712</v>
      </c>
      <c r="G12767" s="5">
        <f t="shared" si="2590"/>
        <v>1301.1455960105666</v>
      </c>
      <c r="H12767" s="5">
        <f t="shared" si="2591"/>
        <v>12243.510039418137</v>
      </c>
      <c r="I12767" s="5">
        <f t="shared" si="2592"/>
        <v>720</v>
      </c>
      <c r="J12767" s="5">
        <f t="shared" si="2593"/>
        <v>11523.510039418137</v>
      </c>
      <c r="K12767" s="2">
        <f t="shared" si="2594"/>
        <v>225060.93818434267</v>
      </c>
      <c r="L12767" s="2">
        <f t="shared" si="2595"/>
        <v>251728</v>
      </c>
      <c r="M12767" s="2">
        <f t="shared" si="2596"/>
        <v>41360</v>
      </c>
      <c r="N12767" s="6">
        <f t="shared" si="2597"/>
        <v>0</v>
      </c>
      <c r="O12767" s="2">
        <f t="shared" si="2598"/>
        <v>-34692.938184342667</v>
      </c>
      <c r="P12767" s="2" t="str">
        <f t="shared" si="2599"/>
        <v/>
      </c>
    </row>
    <row r="12768" spans="1:16">
      <c r="A12768" s="6">
        <v>19</v>
      </c>
      <c r="B12768" s="6">
        <v>12</v>
      </c>
      <c r="C12768" s="6">
        <v>23</v>
      </c>
      <c r="D12768" s="6">
        <f t="shared" si="2587"/>
        <v>54</v>
      </c>
      <c r="E12768" s="5">
        <f t="shared" si="2588"/>
        <v>10458.204466678902</v>
      </c>
      <c r="F12768" s="5">
        <f t="shared" si="2589"/>
        <v>484.15997672866712</v>
      </c>
      <c r="G12768" s="5">
        <f t="shared" si="2590"/>
        <v>1377.292184868003</v>
      </c>
      <c r="H12768" s="5">
        <f t="shared" si="2591"/>
        <v>12319.656628275574</v>
      </c>
      <c r="I12768" s="5">
        <f t="shared" si="2592"/>
        <v>720</v>
      </c>
      <c r="J12768" s="5">
        <f t="shared" si="2593"/>
        <v>11599.656628275574</v>
      </c>
      <c r="K12768" s="2">
        <f t="shared" si="2594"/>
        <v>226382.9275742287</v>
      </c>
      <c r="L12768" s="2">
        <f t="shared" si="2595"/>
        <v>254428</v>
      </c>
      <c r="M12768" s="2">
        <f t="shared" si="2596"/>
        <v>42240</v>
      </c>
      <c r="N12768" s="6">
        <f t="shared" si="2597"/>
        <v>0</v>
      </c>
      <c r="O12768" s="2">
        <f t="shared" si="2598"/>
        <v>-34194.927574228699</v>
      </c>
      <c r="P12768" s="2" t="str">
        <f t="shared" si="2599"/>
        <v/>
      </c>
    </row>
    <row r="12769" spans="1:16">
      <c r="A12769" s="6">
        <v>19</v>
      </c>
      <c r="B12769" s="6">
        <v>12</v>
      </c>
      <c r="C12769" s="6">
        <v>24</v>
      </c>
      <c r="D12769" s="6">
        <f t="shared" si="2587"/>
        <v>55</v>
      </c>
      <c r="E12769" s="5">
        <f t="shared" si="2588"/>
        <v>10458.204466678902</v>
      </c>
      <c r="F12769" s="5">
        <f t="shared" si="2589"/>
        <v>484.15997672866712</v>
      </c>
      <c r="G12769" s="5">
        <f t="shared" si="2590"/>
        <v>1455.1391344474989</v>
      </c>
      <c r="H12769" s="5">
        <f t="shared" si="2591"/>
        <v>12397.50357785507</v>
      </c>
      <c r="I12769" s="5">
        <f t="shared" si="2592"/>
        <v>720</v>
      </c>
      <c r="J12769" s="5">
        <f t="shared" si="2593"/>
        <v>11677.50357785507</v>
      </c>
      <c r="K12769" s="2">
        <f t="shared" si="2594"/>
        <v>227734.43711553942</v>
      </c>
      <c r="L12769" s="2">
        <f t="shared" si="2595"/>
        <v>257128</v>
      </c>
      <c r="M12769" s="2">
        <f t="shared" si="2596"/>
        <v>43120</v>
      </c>
      <c r="N12769" s="6">
        <f t="shared" si="2597"/>
        <v>0</v>
      </c>
      <c r="O12769" s="2">
        <f t="shared" si="2598"/>
        <v>-33726.437115539418</v>
      </c>
      <c r="P12769" s="2" t="str">
        <f t="shared" si="2599"/>
        <v/>
      </c>
    </row>
    <row r="12770" spans="1:16">
      <c r="A12770" s="6">
        <v>19</v>
      </c>
      <c r="B12770" s="6">
        <v>12</v>
      </c>
      <c r="C12770" s="6">
        <v>25</v>
      </c>
      <c r="D12770" s="6">
        <f t="shared" si="2587"/>
        <v>56</v>
      </c>
      <c r="E12770" s="5">
        <f t="shared" si="2588"/>
        <v>10458.204466678902</v>
      </c>
      <c r="F12770" s="5">
        <f t="shared" si="2589"/>
        <v>484.15997672866712</v>
      </c>
      <c r="G12770" s="5">
        <f t="shared" si="2590"/>
        <v>1534.7170558625965</v>
      </c>
      <c r="H12770" s="5">
        <f t="shared" si="2591"/>
        <v>12477.081499270167</v>
      </c>
      <c r="I12770" s="5">
        <f t="shared" si="2592"/>
        <v>720</v>
      </c>
      <c r="J12770" s="5">
        <f t="shared" si="2593"/>
        <v>11757.081499270167</v>
      </c>
      <c r="K12770" s="2">
        <f t="shared" si="2594"/>
        <v>229115.99825121817</v>
      </c>
      <c r="L12770" s="2">
        <f t="shared" si="2595"/>
        <v>259828</v>
      </c>
      <c r="M12770" s="2">
        <f t="shared" si="2596"/>
        <v>44000</v>
      </c>
      <c r="N12770" s="6">
        <f t="shared" si="2597"/>
        <v>0</v>
      </c>
      <c r="O12770" s="2">
        <f t="shared" si="2598"/>
        <v>-33287.998251218174</v>
      </c>
      <c r="P12770" s="2" t="str">
        <f t="shared" si="2599"/>
        <v/>
      </c>
    </row>
    <row r="12771" spans="1:16">
      <c r="A12771" s="6">
        <v>19</v>
      </c>
      <c r="B12771" s="6">
        <v>12</v>
      </c>
      <c r="C12771" s="6">
        <v>26</v>
      </c>
      <c r="D12771" s="6">
        <f t="shared" si="2587"/>
        <v>57</v>
      </c>
      <c r="E12771" s="5">
        <f t="shared" si="2588"/>
        <v>10458.204466678902</v>
      </c>
      <c r="F12771" s="5">
        <f t="shared" si="2589"/>
        <v>484.15997672866712</v>
      </c>
      <c r="G12771" s="5">
        <f t="shared" si="2590"/>
        <v>1616.0570598233144</v>
      </c>
      <c r="H12771" s="5">
        <f t="shared" si="2591"/>
        <v>12558.421503230886</v>
      </c>
      <c r="I12771" s="5">
        <f t="shared" si="2592"/>
        <v>720</v>
      </c>
      <c r="J12771" s="5">
        <f t="shared" si="2593"/>
        <v>11838.421503230886</v>
      </c>
      <c r="K12771" s="2">
        <f t="shared" si="2594"/>
        <v>230528.15109775844</v>
      </c>
      <c r="L12771" s="2">
        <f t="shared" si="2595"/>
        <v>262528</v>
      </c>
      <c r="M12771" s="2">
        <f t="shared" si="2596"/>
        <v>44880</v>
      </c>
      <c r="N12771" s="6">
        <f t="shared" si="2597"/>
        <v>0</v>
      </c>
      <c r="O12771" s="2">
        <f t="shared" si="2598"/>
        <v>-32880.15109775844</v>
      </c>
      <c r="P12771" s="2" t="str">
        <f t="shared" si="2599"/>
        <v/>
      </c>
    </row>
    <row r="12772" spans="1:16">
      <c r="A12772" s="6">
        <v>19</v>
      </c>
      <c r="B12772" s="6">
        <v>12</v>
      </c>
      <c r="C12772" s="6">
        <v>27</v>
      </c>
      <c r="D12772" s="6">
        <f t="shared" si="2587"/>
        <v>58</v>
      </c>
      <c r="E12772" s="5">
        <f t="shared" si="2588"/>
        <v>10458.204466678902</v>
      </c>
      <c r="F12772" s="5">
        <f t="shared" si="2589"/>
        <v>484.15997672866712</v>
      </c>
      <c r="G12772" s="5">
        <f t="shared" si="2590"/>
        <v>1699.1907643430709</v>
      </c>
      <c r="H12772" s="5">
        <f t="shared" si="2591"/>
        <v>12641.555207750642</v>
      </c>
      <c r="I12772" s="5">
        <f t="shared" si="2592"/>
        <v>720</v>
      </c>
      <c r="J12772" s="5">
        <f t="shared" si="2593"/>
        <v>11921.555207750642</v>
      </c>
      <c r="K12772" s="2">
        <f t="shared" si="2594"/>
        <v>231971.44457900419</v>
      </c>
      <c r="L12772" s="2">
        <f t="shared" si="2595"/>
        <v>265228</v>
      </c>
      <c r="M12772" s="2">
        <f t="shared" si="2596"/>
        <v>45760</v>
      </c>
      <c r="N12772" s="6">
        <f t="shared" si="2597"/>
        <v>0</v>
      </c>
      <c r="O12772" s="2">
        <f t="shared" si="2598"/>
        <v>-32503.444579004194</v>
      </c>
      <c r="P12772" s="2" t="str">
        <f t="shared" si="2599"/>
        <v/>
      </c>
    </row>
    <row r="12773" spans="1:16">
      <c r="A12773" s="6">
        <v>19</v>
      </c>
      <c r="B12773" s="6">
        <v>12</v>
      </c>
      <c r="C12773" s="6">
        <v>28</v>
      </c>
      <c r="D12773" s="6">
        <f t="shared" si="2587"/>
        <v>59</v>
      </c>
      <c r="E12773" s="5">
        <f t="shared" si="2588"/>
        <v>10458.204466678902</v>
      </c>
      <c r="F12773" s="5">
        <f t="shared" si="2589"/>
        <v>484.15997672866712</v>
      </c>
      <c r="G12773" s="5">
        <f t="shared" si="2590"/>
        <v>1784.1503025602246</v>
      </c>
      <c r="H12773" s="5">
        <f t="shared" si="2591"/>
        <v>12726.514745967796</v>
      </c>
      <c r="I12773" s="5">
        <f t="shared" si="2592"/>
        <v>720</v>
      </c>
      <c r="J12773" s="5">
        <f t="shared" si="2593"/>
        <v>12006.514745967796</v>
      </c>
      <c r="K12773" s="2">
        <f t="shared" si="2594"/>
        <v>233446.43656194088</v>
      </c>
      <c r="L12773" s="2">
        <f t="shared" si="2595"/>
        <v>267928</v>
      </c>
      <c r="M12773" s="2">
        <f t="shared" si="2596"/>
        <v>46640</v>
      </c>
      <c r="N12773" s="6">
        <f t="shared" si="2597"/>
        <v>0</v>
      </c>
      <c r="O12773" s="2">
        <f t="shared" si="2598"/>
        <v>-32158.436561940878</v>
      </c>
      <c r="P12773" s="2" t="str">
        <f t="shared" si="2599"/>
        <v/>
      </c>
    </row>
    <row r="12774" spans="1:16">
      <c r="A12774" s="6">
        <v>19</v>
      </c>
      <c r="B12774" s="6">
        <v>12</v>
      </c>
      <c r="C12774" s="6">
        <v>29</v>
      </c>
      <c r="D12774" s="6">
        <f t="shared" si="2587"/>
        <v>60</v>
      </c>
      <c r="E12774" s="5">
        <f t="shared" si="2588"/>
        <v>10458.204466678902</v>
      </c>
      <c r="F12774" s="5">
        <f t="shared" si="2589"/>
        <v>484.15997672866712</v>
      </c>
      <c r="G12774" s="5">
        <f t="shared" si="2590"/>
        <v>1870.9683306758782</v>
      </c>
      <c r="H12774" s="5">
        <f t="shared" si="2591"/>
        <v>12813.332774083448</v>
      </c>
      <c r="I12774" s="5">
        <f t="shared" si="2592"/>
        <v>720</v>
      </c>
      <c r="J12774" s="5">
        <f t="shared" si="2593"/>
        <v>12093.332774083448</v>
      </c>
      <c r="K12774" s="2">
        <f t="shared" si="2594"/>
        <v>234953.69399450431</v>
      </c>
      <c r="L12774" s="2">
        <f t="shared" si="2595"/>
        <v>270628</v>
      </c>
      <c r="M12774" s="2">
        <f t="shared" si="2596"/>
        <v>47520</v>
      </c>
      <c r="N12774" s="6">
        <f t="shared" si="2597"/>
        <v>0</v>
      </c>
      <c r="O12774" s="2">
        <f t="shared" si="2598"/>
        <v>-31845.693994504312</v>
      </c>
      <c r="P12774" s="2" t="str">
        <f t="shared" si="2599"/>
        <v/>
      </c>
    </row>
    <row r="12775" spans="1:16">
      <c r="A12775" s="6">
        <v>19</v>
      </c>
      <c r="B12775" s="6">
        <v>12</v>
      </c>
      <c r="C12775" s="6">
        <v>30</v>
      </c>
      <c r="D12775" s="6">
        <f t="shared" si="2587"/>
        <v>61</v>
      </c>
      <c r="E12775" s="5">
        <f t="shared" si="2588"/>
        <v>10458.204466678902</v>
      </c>
      <c r="F12775" s="5">
        <f t="shared" si="2589"/>
        <v>484.15997672866712</v>
      </c>
      <c r="G12775" s="5">
        <f t="shared" si="2590"/>
        <v>1959.6780360096488</v>
      </c>
      <c r="H12775" s="5">
        <f t="shared" si="2591"/>
        <v>12902.04247941722</v>
      </c>
      <c r="I12775" s="5">
        <f t="shared" si="2592"/>
        <v>720</v>
      </c>
      <c r="J12775" s="5">
        <f t="shared" si="2593"/>
        <v>12182.04247941722</v>
      </c>
      <c r="K12775" s="2">
        <f t="shared" si="2594"/>
        <v>236493.79304543784</v>
      </c>
      <c r="L12775" s="2">
        <f t="shared" si="2595"/>
        <v>273328</v>
      </c>
      <c r="M12775" s="2">
        <f t="shared" si="2596"/>
        <v>48400</v>
      </c>
      <c r="N12775" s="6">
        <f t="shared" si="2597"/>
        <v>0</v>
      </c>
      <c r="O12775" s="2">
        <f t="shared" si="2598"/>
        <v>-31565.793045437837</v>
      </c>
      <c r="P12775" s="2" t="str">
        <f t="shared" si="2599"/>
        <v/>
      </c>
    </row>
    <row r="12776" spans="1:16">
      <c r="A12776" s="6">
        <v>19</v>
      </c>
      <c r="B12776" s="6">
        <v>13</v>
      </c>
      <c r="C12776" s="6">
        <v>0</v>
      </c>
      <c r="D12776" s="6">
        <f t="shared" si="2587"/>
        <v>32</v>
      </c>
      <c r="E12776" s="5">
        <f t="shared" si="2588"/>
        <v>10458.204466678902</v>
      </c>
      <c r="F12776" s="5">
        <f t="shared" si="2589"/>
        <v>537.61930749245744</v>
      </c>
      <c r="G12776" s="5">
        <f t="shared" si="2590"/>
        <v>0</v>
      </c>
      <c r="H12776" s="5">
        <f t="shared" si="2591"/>
        <v>10995.82377417136</v>
      </c>
      <c r="I12776" s="5">
        <f t="shared" si="2592"/>
        <v>720</v>
      </c>
      <c r="J12776" s="5">
        <f t="shared" si="2593"/>
        <v>10275.82377417136</v>
      </c>
      <c r="K12776" s="2">
        <f t="shared" si="2594"/>
        <v>203399.71830158611</v>
      </c>
      <c r="L12776" s="2">
        <f t="shared" si="2595"/>
        <v>194422</v>
      </c>
      <c r="M12776" s="2">
        <f t="shared" si="2596"/>
        <v>22440</v>
      </c>
      <c r="N12776" s="6">
        <f t="shared" si="2597"/>
        <v>0</v>
      </c>
      <c r="O12776" s="2">
        <f t="shared" si="2598"/>
        <v>-51417.718301586108</v>
      </c>
      <c r="P12776" s="2" t="str">
        <f t="shared" si="2599"/>
        <v/>
      </c>
    </row>
    <row r="12777" spans="1:16">
      <c r="A12777" s="6">
        <v>19</v>
      </c>
      <c r="B12777" s="6">
        <v>13</v>
      </c>
      <c r="C12777" s="6">
        <v>1</v>
      </c>
      <c r="D12777" s="6">
        <f t="shared" si="2587"/>
        <v>33</v>
      </c>
      <c r="E12777" s="5">
        <f t="shared" si="2588"/>
        <v>10458.204466678902</v>
      </c>
      <c r="F12777" s="5">
        <f t="shared" si="2589"/>
        <v>537.61930749245744</v>
      </c>
      <c r="G12777" s="5">
        <f t="shared" si="2590"/>
        <v>45.5625</v>
      </c>
      <c r="H12777" s="5">
        <f t="shared" si="2591"/>
        <v>11041.38627417136</v>
      </c>
      <c r="I12777" s="5">
        <f t="shared" si="2592"/>
        <v>720</v>
      </c>
      <c r="J12777" s="5">
        <f t="shared" si="2593"/>
        <v>10321.38627417136</v>
      </c>
      <c r="K12777" s="2">
        <f t="shared" si="2594"/>
        <v>204190.73392658611</v>
      </c>
      <c r="L12777" s="2">
        <f t="shared" si="2595"/>
        <v>197122</v>
      </c>
      <c r="M12777" s="2">
        <f t="shared" si="2596"/>
        <v>23320</v>
      </c>
      <c r="N12777" s="6">
        <f t="shared" si="2597"/>
        <v>0</v>
      </c>
      <c r="O12777" s="2">
        <f t="shared" si="2598"/>
        <v>-50388.733926586108</v>
      </c>
      <c r="P12777" s="2" t="str">
        <f t="shared" si="2599"/>
        <v/>
      </c>
    </row>
    <row r="12778" spans="1:16">
      <c r="A12778" s="6">
        <v>19</v>
      </c>
      <c r="B12778" s="6">
        <v>13</v>
      </c>
      <c r="C12778" s="6">
        <v>2</v>
      </c>
      <c r="D12778" s="6">
        <f t="shared" si="2587"/>
        <v>34</v>
      </c>
      <c r="E12778" s="5">
        <f t="shared" si="2588"/>
        <v>10458.204466678902</v>
      </c>
      <c r="F12778" s="5">
        <f t="shared" si="2589"/>
        <v>537.61930749245744</v>
      </c>
      <c r="G12778" s="5">
        <f t="shared" si="2590"/>
        <v>92.264062499999994</v>
      </c>
      <c r="H12778" s="5">
        <f t="shared" si="2591"/>
        <v>11088.08783667136</v>
      </c>
      <c r="I12778" s="5">
        <f t="shared" si="2592"/>
        <v>720</v>
      </c>
      <c r="J12778" s="5">
        <f t="shared" si="2593"/>
        <v>10368.08783667136</v>
      </c>
      <c r="K12778" s="2">
        <f t="shared" si="2594"/>
        <v>205001.52494221111</v>
      </c>
      <c r="L12778" s="2">
        <f t="shared" si="2595"/>
        <v>199822</v>
      </c>
      <c r="M12778" s="2">
        <f t="shared" si="2596"/>
        <v>24200</v>
      </c>
      <c r="N12778" s="6">
        <f t="shared" si="2597"/>
        <v>0</v>
      </c>
      <c r="O12778" s="2">
        <f t="shared" si="2598"/>
        <v>-49379.524942211108</v>
      </c>
      <c r="P12778" s="2" t="str">
        <f t="shared" si="2599"/>
        <v/>
      </c>
    </row>
    <row r="12779" spans="1:16">
      <c r="A12779" s="6">
        <v>19</v>
      </c>
      <c r="B12779" s="6">
        <v>13</v>
      </c>
      <c r="C12779" s="6">
        <v>3</v>
      </c>
      <c r="D12779" s="6">
        <f t="shared" si="2587"/>
        <v>35</v>
      </c>
      <c r="E12779" s="5">
        <f t="shared" si="2588"/>
        <v>10458.204466678902</v>
      </c>
      <c r="F12779" s="5">
        <f t="shared" si="2589"/>
        <v>537.61930749245744</v>
      </c>
      <c r="G12779" s="5">
        <f t="shared" si="2590"/>
        <v>140.12604492187498</v>
      </c>
      <c r="H12779" s="5">
        <f t="shared" si="2591"/>
        <v>11135.949819093235</v>
      </c>
      <c r="I12779" s="5">
        <f t="shared" si="2592"/>
        <v>720</v>
      </c>
      <c r="J12779" s="5">
        <f t="shared" si="2593"/>
        <v>10415.949819093235</v>
      </c>
      <c r="K12779" s="2">
        <f t="shared" si="2594"/>
        <v>205832.46213703533</v>
      </c>
      <c r="L12779" s="2">
        <f t="shared" si="2595"/>
        <v>202522</v>
      </c>
      <c r="M12779" s="2">
        <f t="shared" si="2596"/>
        <v>25080</v>
      </c>
      <c r="N12779" s="6">
        <f t="shared" si="2597"/>
        <v>0</v>
      </c>
      <c r="O12779" s="2">
        <f t="shared" si="2598"/>
        <v>-48390.462137035327</v>
      </c>
      <c r="P12779" s="2" t="str">
        <f t="shared" si="2599"/>
        <v/>
      </c>
    </row>
    <row r="12780" spans="1:16">
      <c r="A12780" s="6">
        <v>19</v>
      </c>
      <c r="B12780" s="6">
        <v>13</v>
      </c>
      <c r="C12780" s="6">
        <v>4</v>
      </c>
      <c r="D12780" s="6">
        <f t="shared" si="2587"/>
        <v>36</v>
      </c>
      <c r="E12780" s="5">
        <f t="shared" si="2588"/>
        <v>10458.204466678902</v>
      </c>
      <c r="F12780" s="5">
        <f t="shared" si="2589"/>
        <v>537.61930749245744</v>
      </c>
      <c r="G12780" s="5">
        <f t="shared" si="2590"/>
        <v>189.17016064453125</v>
      </c>
      <c r="H12780" s="5">
        <f t="shared" si="2591"/>
        <v>11184.993934815891</v>
      </c>
      <c r="I12780" s="5">
        <f t="shared" si="2592"/>
        <v>720</v>
      </c>
      <c r="J12780" s="5">
        <f t="shared" si="2593"/>
        <v>10464.993934815891</v>
      </c>
      <c r="K12780" s="2">
        <f t="shared" si="2594"/>
        <v>206683.92247944255</v>
      </c>
      <c r="L12780" s="2">
        <f t="shared" si="2595"/>
        <v>205222</v>
      </c>
      <c r="M12780" s="2">
        <f t="shared" si="2596"/>
        <v>25960</v>
      </c>
      <c r="N12780" s="6">
        <f t="shared" si="2597"/>
        <v>0</v>
      </c>
      <c r="O12780" s="2">
        <f t="shared" si="2598"/>
        <v>-47421.922479442554</v>
      </c>
      <c r="P12780" s="2" t="str">
        <f t="shared" si="2599"/>
        <v/>
      </c>
    </row>
    <row r="12781" spans="1:16">
      <c r="A12781" s="6">
        <v>19</v>
      </c>
      <c r="B12781" s="6">
        <v>13</v>
      </c>
      <c r="C12781" s="6">
        <v>5</v>
      </c>
      <c r="D12781" s="6">
        <f t="shared" si="2587"/>
        <v>37</v>
      </c>
      <c r="E12781" s="5">
        <f t="shared" si="2588"/>
        <v>10458.204466678902</v>
      </c>
      <c r="F12781" s="5">
        <f t="shared" si="2589"/>
        <v>537.61930749245744</v>
      </c>
      <c r="G12781" s="5">
        <f t="shared" si="2590"/>
        <v>239.41848456573481</v>
      </c>
      <c r="H12781" s="5">
        <f t="shared" si="2591"/>
        <v>11235.242258737095</v>
      </c>
      <c r="I12781" s="5">
        <f t="shared" si="2592"/>
        <v>720</v>
      </c>
      <c r="J12781" s="5">
        <f t="shared" si="2593"/>
        <v>10515.242258737095</v>
      </c>
      <c r="K12781" s="2">
        <f t="shared" si="2594"/>
        <v>207556.28921418567</v>
      </c>
      <c r="L12781" s="2">
        <f t="shared" si="2595"/>
        <v>207922</v>
      </c>
      <c r="M12781" s="2">
        <f t="shared" si="2596"/>
        <v>26840</v>
      </c>
      <c r="N12781" s="6">
        <f t="shared" si="2597"/>
        <v>0</v>
      </c>
      <c r="O12781" s="2">
        <f t="shared" si="2598"/>
        <v>-46474.289214185672</v>
      </c>
      <c r="P12781" s="2" t="str">
        <f t="shared" si="2599"/>
        <v/>
      </c>
    </row>
    <row r="12782" spans="1:16">
      <c r="A12782" s="6">
        <v>19</v>
      </c>
      <c r="B12782" s="6">
        <v>13</v>
      </c>
      <c r="C12782" s="6">
        <v>6</v>
      </c>
      <c r="D12782" s="6">
        <f t="shared" si="2587"/>
        <v>38</v>
      </c>
      <c r="E12782" s="5">
        <f t="shared" si="2588"/>
        <v>10458.204466678902</v>
      </c>
      <c r="F12782" s="5">
        <f t="shared" si="2589"/>
        <v>537.61930749245744</v>
      </c>
      <c r="G12782" s="5">
        <f t="shared" si="2590"/>
        <v>290.89345874736784</v>
      </c>
      <c r="H12782" s="5">
        <f t="shared" si="2591"/>
        <v>11286.717232918729</v>
      </c>
      <c r="I12782" s="5">
        <f t="shared" si="2592"/>
        <v>720</v>
      </c>
      <c r="J12782" s="5">
        <f t="shared" si="2593"/>
        <v>10566.717232918729</v>
      </c>
      <c r="K12782" s="2">
        <f t="shared" si="2594"/>
        <v>208449.9519603946</v>
      </c>
      <c r="L12782" s="2">
        <f t="shared" si="2595"/>
        <v>210622</v>
      </c>
      <c r="M12782" s="2">
        <f t="shared" si="2596"/>
        <v>27720</v>
      </c>
      <c r="N12782" s="6">
        <f t="shared" si="2597"/>
        <v>0</v>
      </c>
      <c r="O12782" s="2">
        <f t="shared" si="2598"/>
        <v>-45547.951960394596</v>
      </c>
      <c r="P12782" s="2" t="str">
        <f t="shared" si="2599"/>
        <v/>
      </c>
    </row>
    <row r="12783" spans="1:16">
      <c r="A12783" s="6">
        <v>19</v>
      </c>
      <c r="B12783" s="6">
        <v>13</v>
      </c>
      <c r="C12783" s="6">
        <v>7</v>
      </c>
      <c r="D12783" s="6">
        <f t="shared" si="2587"/>
        <v>39</v>
      </c>
      <c r="E12783" s="5">
        <f t="shared" si="2588"/>
        <v>10458.204466678902</v>
      </c>
      <c r="F12783" s="5">
        <f t="shared" si="2589"/>
        <v>537.61930749245744</v>
      </c>
      <c r="G12783" s="5">
        <f t="shared" si="2590"/>
        <v>343.61789814532818</v>
      </c>
      <c r="H12783" s="5">
        <f t="shared" si="2591"/>
        <v>11339.441672316689</v>
      </c>
      <c r="I12783" s="5">
        <f t="shared" si="2592"/>
        <v>720</v>
      </c>
      <c r="J12783" s="5">
        <f t="shared" si="2593"/>
        <v>10619.441672316689</v>
      </c>
      <c r="K12783" s="2">
        <f t="shared" si="2594"/>
        <v>209365.30681105363</v>
      </c>
      <c r="L12783" s="2">
        <f t="shared" si="2595"/>
        <v>213322</v>
      </c>
      <c r="M12783" s="2">
        <f t="shared" si="2596"/>
        <v>28600</v>
      </c>
      <c r="N12783" s="6">
        <f t="shared" si="2597"/>
        <v>0</v>
      </c>
      <c r="O12783" s="2">
        <f t="shared" si="2598"/>
        <v>-44643.306811053626</v>
      </c>
      <c r="P12783" s="2" t="str">
        <f t="shared" si="2599"/>
        <v/>
      </c>
    </row>
    <row r="12784" spans="1:16">
      <c r="A12784" s="6">
        <v>19</v>
      </c>
      <c r="B12784" s="6">
        <v>13</v>
      </c>
      <c r="C12784" s="6">
        <v>8</v>
      </c>
      <c r="D12784" s="6">
        <f t="shared" si="2587"/>
        <v>40</v>
      </c>
      <c r="E12784" s="5">
        <f t="shared" si="2588"/>
        <v>10458.204466678902</v>
      </c>
      <c r="F12784" s="5">
        <f t="shared" si="2589"/>
        <v>537.61930749245744</v>
      </c>
      <c r="G12784" s="5">
        <f t="shared" si="2590"/>
        <v>397.61499642530839</v>
      </c>
      <c r="H12784" s="5">
        <f t="shared" si="2591"/>
        <v>11393.438770596669</v>
      </c>
      <c r="I12784" s="5">
        <f t="shared" si="2592"/>
        <v>720</v>
      </c>
      <c r="J12784" s="5">
        <f t="shared" si="2593"/>
        <v>10673.438770596669</v>
      </c>
      <c r="K12784" s="2">
        <f t="shared" si="2594"/>
        <v>210302.75643396995</v>
      </c>
      <c r="L12784" s="2">
        <f t="shared" si="2595"/>
        <v>216022</v>
      </c>
      <c r="M12784" s="2">
        <f t="shared" si="2596"/>
        <v>29480</v>
      </c>
      <c r="N12784" s="6">
        <f t="shared" si="2597"/>
        <v>0</v>
      </c>
      <c r="O12784" s="2">
        <f t="shared" si="2598"/>
        <v>-43760.756433969946</v>
      </c>
      <c r="P12784" s="2" t="str">
        <f t="shared" si="2599"/>
        <v/>
      </c>
    </row>
    <row r="12785" spans="1:16">
      <c r="A12785" s="6">
        <v>19</v>
      </c>
      <c r="B12785" s="6">
        <v>13</v>
      </c>
      <c r="C12785" s="6">
        <v>9</v>
      </c>
      <c r="D12785" s="6">
        <f t="shared" si="2587"/>
        <v>41</v>
      </c>
      <c r="E12785" s="5">
        <f t="shared" si="2588"/>
        <v>10458.204466678902</v>
      </c>
      <c r="F12785" s="5">
        <f t="shared" si="2589"/>
        <v>537.61930749245744</v>
      </c>
      <c r="G12785" s="5">
        <f t="shared" si="2590"/>
        <v>452.90833186570285</v>
      </c>
      <c r="H12785" s="5">
        <f t="shared" si="2591"/>
        <v>11448.732106037063</v>
      </c>
      <c r="I12785" s="5">
        <f t="shared" si="2592"/>
        <v>720</v>
      </c>
      <c r="J12785" s="5">
        <f t="shared" si="2593"/>
        <v>10728.732106037063</v>
      </c>
      <c r="K12785" s="2">
        <f t="shared" si="2594"/>
        <v>211262.71017425458</v>
      </c>
      <c r="L12785" s="2">
        <f t="shared" si="2595"/>
        <v>218722</v>
      </c>
      <c r="M12785" s="2">
        <f t="shared" si="2596"/>
        <v>30360</v>
      </c>
      <c r="N12785" s="6">
        <f t="shared" si="2597"/>
        <v>0</v>
      </c>
      <c r="O12785" s="2">
        <f t="shared" si="2598"/>
        <v>-42900.710174254578</v>
      </c>
      <c r="P12785" s="2" t="str">
        <f t="shared" si="2599"/>
        <v/>
      </c>
    </row>
    <row r="12786" spans="1:16">
      <c r="A12786" s="6">
        <v>19</v>
      </c>
      <c r="B12786" s="6">
        <v>13</v>
      </c>
      <c r="C12786" s="6">
        <v>10</v>
      </c>
      <c r="D12786" s="6">
        <f t="shared" si="2587"/>
        <v>42</v>
      </c>
      <c r="E12786" s="5">
        <f t="shared" si="2588"/>
        <v>10458.204466678902</v>
      </c>
      <c r="F12786" s="5">
        <f t="shared" si="2589"/>
        <v>537.61930749245744</v>
      </c>
      <c r="G12786" s="5">
        <f t="shared" si="2590"/>
        <v>509.52187334891573</v>
      </c>
      <c r="H12786" s="5">
        <f t="shared" si="2591"/>
        <v>11505.345647520277</v>
      </c>
      <c r="I12786" s="5">
        <f t="shared" si="2592"/>
        <v>720</v>
      </c>
      <c r="J12786" s="5">
        <f t="shared" si="2593"/>
        <v>10785.345647520277</v>
      </c>
      <c r="K12786" s="2">
        <f t="shared" si="2594"/>
        <v>212245.58415833814</v>
      </c>
      <c r="L12786" s="2">
        <f t="shared" si="2595"/>
        <v>221422</v>
      </c>
      <c r="M12786" s="2">
        <f t="shared" si="2596"/>
        <v>31240</v>
      </c>
      <c r="N12786" s="6">
        <f t="shared" si="2597"/>
        <v>0</v>
      </c>
      <c r="O12786" s="2">
        <f t="shared" si="2598"/>
        <v>-42063.584158338141</v>
      </c>
      <c r="P12786" s="2" t="str">
        <f t="shared" si="2599"/>
        <v/>
      </c>
    </row>
    <row r="12787" spans="1:16">
      <c r="A12787" s="6">
        <v>19</v>
      </c>
      <c r="B12787" s="6">
        <v>13</v>
      </c>
      <c r="C12787" s="6">
        <v>11</v>
      </c>
      <c r="D12787" s="6">
        <f t="shared" si="2587"/>
        <v>43</v>
      </c>
      <c r="E12787" s="5">
        <f t="shared" si="2588"/>
        <v>10458.204466678902</v>
      </c>
      <c r="F12787" s="5">
        <f t="shared" si="2589"/>
        <v>537.61930749245744</v>
      </c>
      <c r="G12787" s="5">
        <f t="shared" si="2590"/>
        <v>567.47998644235474</v>
      </c>
      <c r="H12787" s="5">
        <f t="shared" si="2591"/>
        <v>11563.303760613715</v>
      </c>
      <c r="I12787" s="5">
        <f t="shared" si="2592"/>
        <v>720</v>
      </c>
      <c r="J12787" s="5">
        <f t="shared" si="2593"/>
        <v>10843.303760613715</v>
      </c>
      <c r="K12787" s="2">
        <f t="shared" si="2594"/>
        <v>213251.80139954365</v>
      </c>
      <c r="L12787" s="2">
        <f t="shared" si="2595"/>
        <v>224122</v>
      </c>
      <c r="M12787" s="2">
        <f t="shared" si="2596"/>
        <v>32120</v>
      </c>
      <c r="N12787" s="6">
        <f t="shared" si="2597"/>
        <v>0</v>
      </c>
      <c r="O12787" s="2">
        <f t="shared" si="2598"/>
        <v>-41249.801399543649</v>
      </c>
      <c r="P12787" s="2" t="str">
        <f t="shared" si="2599"/>
        <v/>
      </c>
    </row>
    <row r="12788" spans="1:16">
      <c r="A12788" s="6">
        <v>19</v>
      </c>
      <c r="B12788" s="6">
        <v>13</v>
      </c>
      <c r="C12788" s="6">
        <v>12</v>
      </c>
      <c r="D12788" s="6">
        <f t="shared" si="2587"/>
        <v>44</v>
      </c>
      <c r="E12788" s="5">
        <f t="shared" si="2588"/>
        <v>10458.204466678902</v>
      </c>
      <c r="F12788" s="5">
        <f t="shared" si="2589"/>
        <v>537.61930749245744</v>
      </c>
      <c r="G12788" s="5">
        <f t="shared" si="2590"/>
        <v>626.80743957041921</v>
      </c>
      <c r="H12788" s="5">
        <f t="shared" si="2591"/>
        <v>11622.631213741779</v>
      </c>
      <c r="I12788" s="5">
        <f t="shared" si="2592"/>
        <v>720</v>
      </c>
      <c r="J12788" s="5">
        <f t="shared" si="2593"/>
        <v>10902.631213741779</v>
      </c>
      <c r="K12788" s="2">
        <f t="shared" si="2594"/>
        <v>214281.79190523922</v>
      </c>
      <c r="L12788" s="2">
        <f t="shared" si="2595"/>
        <v>226822</v>
      </c>
      <c r="M12788" s="2">
        <f t="shared" si="2596"/>
        <v>33000</v>
      </c>
      <c r="N12788" s="6">
        <f t="shared" si="2597"/>
        <v>0</v>
      </c>
      <c r="O12788" s="2">
        <f t="shared" si="2598"/>
        <v>-40459.791905239224</v>
      </c>
      <c r="P12788" s="2" t="str">
        <f t="shared" si="2599"/>
        <v/>
      </c>
    </row>
    <row r="12789" spans="1:16">
      <c r="A12789" s="6">
        <v>19</v>
      </c>
      <c r="B12789" s="6">
        <v>13</v>
      </c>
      <c r="C12789" s="6">
        <v>13</v>
      </c>
      <c r="D12789" s="6">
        <f t="shared" si="2587"/>
        <v>45</v>
      </c>
      <c r="E12789" s="5">
        <f t="shared" si="2588"/>
        <v>10458.204466678902</v>
      </c>
      <c r="F12789" s="5">
        <f t="shared" si="2589"/>
        <v>537.61930749245744</v>
      </c>
      <c r="G12789" s="5">
        <f t="shared" si="2590"/>
        <v>687.52941027880343</v>
      </c>
      <c r="H12789" s="5">
        <f t="shared" si="2591"/>
        <v>11683.353184450163</v>
      </c>
      <c r="I12789" s="5">
        <f t="shared" si="2592"/>
        <v>720</v>
      </c>
      <c r="J12789" s="5">
        <f t="shared" si="2593"/>
        <v>10963.353184450163</v>
      </c>
      <c r="K12789" s="2">
        <f t="shared" si="2594"/>
        <v>215335.99278559312</v>
      </c>
      <c r="L12789" s="2">
        <f t="shared" si="2595"/>
        <v>229522</v>
      </c>
      <c r="M12789" s="2">
        <f t="shared" si="2596"/>
        <v>33880</v>
      </c>
      <c r="N12789" s="6">
        <f t="shared" si="2597"/>
        <v>0</v>
      </c>
      <c r="O12789" s="2">
        <f t="shared" si="2598"/>
        <v>-39693.992785593116</v>
      </c>
      <c r="P12789" s="2" t="str">
        <f t="shared" si="2599"/>
        <v/>
      </c>
    </row>
    <row r="12790" spans="1:16">
      <c r="A12790" s="6">
        <v>19</v>
      </c>
      <c r="B12790" s="6">
        <v>13</v>
      </c>
      <c r="C12790" s="6">
        <v>14</v>
      </c>
      <c r="D12790" s="6">
        <f t="shared" si="2587"/>
        <v>46</v>
      </c>
      <c r="E12790" s="5">
        <f t="shared" si="2588"/>
        <v>10458.204466678902</v>
      </c>
      <c r="F12790" s="5">
        <f t="shared" si="2589"/>
        <v>537.61930749245744</v>
      </c>
      <c r="G12790" s="5">
        <f t="shared" si="2590"/>
        <v>749.67149159246469</v>
      </c>
      <c r="H12790" s="5">
        <f t="shared" si="2591"/>
        <v>11745.495265763824</v>
      </c>
      <c r="I12790" s="5">
        <f t="shared" si="2592"/>
        <v>720</v>
      </c>
      <c r="J12790" s="5">
        <f t="shared" si="2593"/>
        <v>11025.495265763824</v>
      </c>
      <c r="K12790" s="2">
        <f t="shared" si="2594"/>
        <v>216414.84836395527</v>
      </c>
      <c r="L12790" s="2">
        <f t="shared" si="2595"/>
        <v>232222</v>
      </c>
      <c r="M12790" s="2">
        <f t="shared" si="2596"/>
        <v>34760</v>
      </c>
      <c r="N12790" s="6">
        <f t="shared" si="2597"/>
        <v>0</v>
      </c>
      <c r="O12790" s="2">
        <f t="shared" si="2598"/>
        <v>-38952.848363955272</v>
      </c>
      <c r="P12790" s="2" t="str">
        <f t="shared" si="2599"/>
        <v/>
      </c>
    </row>
    <row r="12791" spans="1:16">
      <c r="A12791" s="6">
        <v>19</v>
      </c>
      <c r="B12791" s="6">
        <v>13</v>
      </c>
      <c r="C12791" s="6">
        <v>15</v>
      </c>
      <c r="D12791" s="6">
        <f t="shared" si="2587"/>
        <v>47</v>
      </c>
      <c r="E12791" s="5">
        <f t="shared" si="2588"/>
        <v>10458.204466678902</v>
      </c>
      <c r="F12791" s="5">
        <f t="shared" si="2589"/>
        <v>537.61930749245744</v>
      </c>
      <c r="G12791" s="5">
        <f t="shared" si="2590"/>
        <v>813.25969846861108</v>
      </c>
      <c r="H12791" s="5">
        <f t="shared" si="2591"/>
        <v>11809.083472639972</v>
      </c>
      <c r="I12791" s="5">
        <f t="shared" si="2592"/>
        <v>720</v>
      </c>
      <c r="J12791" s="5">
        <f t="shared" si="2593"/>
        <v>11089.083472639972</v>
      </c>
      <c r="K12791" s="2">
        <f t="shared" si="2594"/>
        <v>217518.8102888884</v>
      </c>
      <c r="L12791" s="2">
        <f t="shared" si="2595"/>
        <v>234922</v>
      </c>
      <c r="M12791" s="2">
        <f t="shared" si="2596"/>
        <v>35640</v>
      </c>
      <c r="N12791" s="6">
        <f t="shared" si="2597"/>
        <v>0</v>
      </c>
      <c r="O12791" s="2">
        <f t="shared" si="2598"/>
        <v>-38236.810288888402</v>
      </c>
      <c r="P12791" s="2" t="str">
        <f t="shared" si="2599"/>
        <v/>
      </c>
    </row>
    <row r="12792" spans="1:16">
      <c r="A12792" s="6">
        <v>19</v>
      </c>
      <c r="B12792" s="6">
        <v>13</v>
      </c>
      <c r="C12792" s="6">
        <v>16</v>
      </c>
      <c r="D12792" s="6">
        <f t="shared" si="2587"/>
        <v>48</v>
      </c>
      <c r="E12792" s="5">
        <f t="shared" si="2588"/>
        <v>10458.204466678902</v>
      </c>
      <c r="F12792" s="5">
        <f t="shared" si="2589"/>
        <v>537.61930749245744</v>
      </c>
      <c r="G12792" s="5">
        <f t="shared" si="2590"/>
        <v>878.32047434610013</v>
      </c>
      <c r="H12792" s="5">
        <f t="shared" si="2591"/>
        <v>11874.144248517459</v>
      </c>
      <c r="I12792" s="5">
        <f t="shared" si="2592"/>
        <v>720</v>
      </c>
      <c r="J12792" s="5">
        <f t="shared" si="2593"/>
        <v>11154.144248517459</v>
      </c>
      <c r="K12792" s="2">
        <f t="shared" si="2594"/>
        <v>218648.33764787254</v>
      </c>
      <c r="L12792" s="2">
        <f t="shared" si="2595"/>
        <v>237622</v>
      </c>
      <c r="M12792" s="2">
        <f t="shared" si="2596"/>
        <v>36520</v>
      </c>
      <c r="N12792" s="6">
        <f t="shared" si="2597"/>
        <v>0</v>
      </c>
      <c r="O12792" s="2">
        <f t="shared" si="2598"/>
        <v>-37546.33764787254</v>
      </c>
      <c r="P12792" s="2" t="str">
        <f t="shared" si="2599"/>
        <v/>
      </c>
    </row>
    <row r="12793" spans="1:16">
      <c r="A12793" s="6">
        <v>19</v>
      </c>
      <c r="B12793" s="6">
        <v>13</v>
      </c>
      <c r="C12793" s="6">
        <v>17</v>
      </c>
      <c r="D12793" s="6">
        <f t="shared" si="2587"/>
        <v>49</v>
      </c>
      <c r="E12793" s="5">
        <f t="shared" si="2588"/>
        <v>10458.204466678902</v>
      </c>
      <c r="F12793" s="5">
        <f t="shared" si="2589"/>
        <v>537.61930749245744</v>
      </c>
      <c r="G12793" s="5">
        <f t="shared" si="2590"/>
        <v>944.88069779264049</v>
      </c>
      <c r="H12793" s="5">
        <f t="shared" si="2591"/>
        <v>11940.704471964</v>
      </c>
      <c r="I12793" s="5">
        <f t="shared" si="2592"/>
        <v>720</v>
      </c>
      <c r="J12793" s="5">
        <f t="shared" si="2593"/>
        <v>11220.704471964</v>
      </c>
      <c r="K12793" s="2">
        <f t="shared" si="2594"/>
        <v>219803.89708270834</v>
      </c>
      <c r="L12793" s="2">
        <f t="shared" si="2595"/>
        <v>240322</v>
      </c>
      <c r="M12793" s="2">
        <f t="shared" si="2596"/>
        <v>37400</v>
      </c>
      <c r="N12793" s="6">
        <f t="shared" si="2597"/>
        <v>0</v>
      </c>
      <c r="O12793" s="2">
        <f t="shared" si="2598"/>
        <v>-36881.897082708339</v>
      </c>
      <c r="P12793" s="2" t="str">
        <f t="shared" si="2599"/>
        <v/>
      </c>
    </row>
    <row r="12794" spans="1:16">
      <c r="A12794" s="6">
        <v>19</v>
      </c>
      <c r="B12794" s="6">
        <v>13</v>
      </c>
      <c r="C12794" s="6">
        <v>18</v>
      </c>
      <c r="D12794" s="6">
        <f t="shared" si="2587"/>
        <v>50</v>
      </c>
      <c r="E12794" s="5">
        <f t="shared" si="2588"/>
        <v>10458.204466678902</v>
      </c>
      <c r="F12794" s="5">
        <f t="shared" si="2589"/>
        <v>537.61930749245744</v>
      </c>
      <c r="G12794" s="5">
        <f t="shared" si="2590"/>
        <v>1012.9676892512279</v>
      </c>
      <c r="H12794" s="5">
        <f t="shared" si="2591"/>
        <v>12008.791463422587</v>
      </c>
      <c r="I12794" s="5">
        <f t="shared" si="2592"/>
        <v>720</v>
      </c>
      <c r="J12794" s="5">
        <f t="shared" si="2593"/>
        <v>11288.791463422587</v>
      </c>
      <c r="K12794" s="2">
        <f t="shared" si="2594"/>
        <v>220985.96290664215</v>
      </c>
      <c r="L12794" s="2">
        <f t="shared" si="2595"/>
        <v>243022</v>
      </c>
      <c r="M12794" s="2">
        <f t="shared" si="2596"/>
        <v>38280</v>
      </c>
      <c r="N12794" s="6">
        <f t="shared" si="2597"/>
        <v>0</v>
      </c>
      <c r="O12794" s="2">
        <f t="shared" si="2598"/>
        <v>-36243.962906642148</v>
      </c>
      <c r="P12794" s="2" t="str">
        <f t="shared" si="2599"/>
        <v/>
      </c>
    </row>
    <row r="12795" spans="1:16">
      <c r="A12795" s="6">
        <v>19</v>
      </c>
      <c r="B12795" s="6">
        <v>13</v>
      </c>
      <c r="C12795" s="6">
        <v>19</v>
      </c>
      <c r="D12795" s="6">
        <f t="shared" si="2587"/>
        <v>51</v>
      </c>
      <c r="E12795" s="5">
        <f t="shared" si="2588"/>
        <v>10458.204466678902</v>
      </c>
      <c r="F12795" s="5">
        <f t="shared" si="2589"/>
        <v>537.61930749245744</v>
      </c>
      <c r="G12795" s="5">
        <f t="shared" si="2590"/>
        <v>1082.6092178872495</v>
      </c>
      <c r="H12795" s="5">
        <f t="shared" si="2591"/>
        <v>12078.43299205861</v>
      </c>
      <c r="I12795" s="5">
        <f t="shared" si="2592"/>
        <v>720</v>
      </c>
      <c r="J12795" s="5">
        <f t="shared" si="2593"/>
        <v>11358.43299205861</v>
      </c>
      <c r="K12795" s="2">
        <f t="shared" si="2594"/>
        <v>222195.01722323976</v>
      </c>
      <c r="L12795" s="2">
        <f t="shared" si="2595"/>
        <v>245722</v>
      </c>
      <c r="M12795" s="2">
        <f t="shared" si="2596"/>
        <v>39160</v>
      </c>
      <c r="N12795" s="6">
        <f t="shared" si="2597"/>
        <v>0</v>
      </c>
      <c r="O12795" s="2">
        <f t="shared" si="2598"/>
        <v>-35633.01722323976</v>
      </c>
      <c r="P12795" s="2" t="str">
        <f t="shared" si="2599"/>
        <v/>
      </c>
    </row>
    <row r="12796" spans="1:16">
      <c r="A12796" s="6">
        <v>19</v>
      </c>
      <c r="B12796" s="6">
        <v>13</v>
      </c>
      <c r="C12796" s="6">
        <v>20</v>
      </c>
      <c r="D12796" s="6">
        <f t="shared" si="2587"/>
        <v>52</v>
      </c>
      <c r="E12796" s="5">
        <f t="shared" si="2588"/>
        <v>10458.204466678902</v>
      </c>
      <c r="F12796" s="5">
        <f t="shared" si="2589"/>
        <v>537.61930749245744</v>
      </c>
      <c r="G12796" s="5">
        <f t="shared" si="2590"/>
        <v>1153.8335085377266</v>
      </c>
      <c r="H12796" s="5">
        <f t="shared" si="2591"/>
        <v>12149.657282709086</v>
      </c>
      <c r="I12796" s="5">
        <f t="shared" si="2592"/>
        <v>720</v>
      </c>
      <c r="J12796" s="5">
        <f t="shared" si="2593"/>
        <v>11429.657282709086</v>
      </c>
      <c r="K12796" s="2">
        <f t="shared" si="2594"/>
        <v>223431.55004703274</v>
      </c>
      <c r="L12796" s="2">
        <f t="shared" si="2595"/>
        <v>248422</v>
      </c>
      <c r="M12796" s="2">
        <f t="shared" si="2596"/>
        <v>40040</v>
      </c>
      <c r="N12796" s="6">
        <f t="shared" si="2597"/>
        <v>0</v>
      </c>
      <c r="O12796" s="2">
        <f t="shared" si="2598"/>
        <v>-35049.550047032739</v>
      </c>
      <c r="P12796" s="2" t="str">
        <f t="shared" si="2599"/>
        <v/>
      </c>
    </row>
    <row r="12797" spans="1:16">
      <c r="A12797" s="6">
        <v>19</v>
      </c>
      <c r="B12797" s="6">
        <v>13</v>
      </c>
      <c r="C12797" s="6">
        <v>21</v>
      </c>
      <c r="D12797" s="6">
        <f t="shared" si="2587"/>
        <v>53</v>
      </c>
      <c r="E12797" s="5">
        <f t="shared" si="2588"/>
        <v>10458.204466678902</v>
      </c>
      <c r="F12797" s="5">
        <f t="shared" si="2589"/>
        <v>537.61930749245744</v>
      </c>
      <c r="G12797" s="5">
        <f t="shared" si="2590"/>
        <v>1226.6692487641703</v>
      </c>
      <c r="H12797" s="5">
        <f t="shared" si="2591"/>
        <v>12222.49302293553</v>
      </c>
      <c r="I12797" s="5">
        <f t="shared" si="2592"/>
        <v>720</v>
      </c>
      <c r="J12797" s="5">
        <f t="shared" si="2593"/>
        <v>11502.49302293553</v>
      </c>
      <c r="K12797" s="2">
        <f t="shared" si="2594"/>
        <v>224696.05942596408</v>
      </c>
      <c r="L12797" s="2">
        <f t="shared" si="2595"/>
        <v>251122</v>
      </c>
      <c r="M12797" s="2">
        <f t="shared" si="2596"/>
        <v>40920</v>
      </c>
      <c r="N12797" s="6">
        <f t="shared" si="2597"/>
        <v>0</v>
      </c>
      <c r="O12797" s="2">
        <f t="shared" si="2598"/>
        <v>-34494.059425964078</v>
      </c>
      <c r="P12797" s="2" t="str">
        <f t="shared" si="2599"/>
        <v/>
      </c>
    </row>
    <row r="12798" spans="1:16">
      <c r="A12798" s="6">
        <v>19</v>
      </c>
      <c r="B12798" s="6">
        <v>13</v>
      </c>
      <c r="C12798" s="6">
        <v>22</v>
      </c>
      <c r="D12798" s="6">
        <f t="shared" si="2587"/>
        <v>54</v>
      </c>
      <c r="E12798" s="5">
        <f t="shared" si="2588"/>
        <v>10458.204466678902</v>
      </c>
      <c r="F12798" s="5">
        <f t="shared" si="2589"/>
        <v>537.61930749245744</v>
      </c>
      <c r="G12798" s="5">
        <f t="shared" si="2590"/>
        <v>1301.1455960105666</v>
      </c>
      <c r="H12798" s="5">
        <f t="shared" si="2591"/>
        <v>12296.969370181927</v>
      </c>
      <c r="I12798" s="5">
        <f t="shared" si="2592"/>
        <v>720</v>
      </c>
      <c r="J12798" s="5">
        <f t="shared" si="2593"/>
        <v>11576.969370181927</v>
      </c>
      <c r="K12798" s="2">
        <f t="shared" si="2594"/>
        <v>225989.05156565845</v>
      </c>
      <c r="L12798" s="2">
        <f t="shared" si="2595"/>
        <v>253822</v>
      </c>
      <c r="M12798" s="2">
        <f t="shared" si="2596"/>
        <v>41800</v>
      </c>
      <c r="N12798" s="6">
        <f t="shared" si="2597"/>
        <v>0</v>
      </c>
      <c r="O12798" s="2">
        <f t="shared" si="2598"/>
        <v>-33967.051565658447</v>
      </c>
      <c r="P12798" s="2" t="str">
        <f t="shared" si="2599"/>
        <v/>
      </c>
    </row>
    <row r="12799" spans="1:16">
      <c r="A12799" s="6">
        <v>19</v>
      </c>
      <c r="B12799" s="6">
        <v>13</v>
      </c>
      <c r="C12799" s="6">
        <v>23</v>
      </c>
      <c r="D12799" s="6">
        <f t="shared" si="2587"/>
        <v>55</v>
      </c>
      <c r="E12799" s="5">
        <f t="shared" si="2588"/>
        <v>10458.204466678902</v>
      </c>
      <c r="F12799" s="5">
        <f t="shared" si="2589"/>
        <v>537.61930749245744</v>
      </c>
      <c r="G12799" s="5">
        <f t="shared" si="2590"/>
        <v>1377.292184868003</v>
      </c>
      <c r="H12799" s="5">
        <f t="shared" si="2591"/>
        <v>12373.115959039364</v>
      </c>
      <c r="I12799" s="5">
        <f t="shared" si="2592"/>
        <v>720</v>
      </c>
      <c r="J12799" s="5">
        <f t="shared" si="2593"/>
        <v>11653.115959039364</v>
      </c>
      <c r="K12799" s="2">
        <f t="shared" si="2594"/>
        <v>227311.04095554451</v>
      </c>
      <c r="L12799" s="2">
        <f t="shared" si="2595"/>
        <v>256522</v>
      </c>
      <c r="M12799" s="2">
        <f t="shared" si="2596"/>
        <v>42680</v>
      </c>
      <c r="N12799" s="6">
        <f t="shared" si="2597"/>
        <v>0</v>
      </c>
      <c r="O12799" s="2">
        <f t="shared" si="2598"/>
        <v>-33469.040955544508</v>
      </c>
      <c r="P12799" s="2" t="str">
        <f t="shared" si="2599"/>
        <v/>
      </c>
    </row>
    <row r="12800" spans="1:16">
      <c r="A12800" s="6">
        <v>19</v>
      </c>
      <c r="B12800" s="6">
        <v>13</v>
      </c>
      <c r="C12800" s="6">
        <v>24</v>
      </c>
      <c r="D12800" s="6">
        <f t="shared" si="2587"/>
        <v>56</v>
      </c>
      <c r="E12800" s="5">
        <f t="shared" si="2588"/>
        <v>10458.204466678902</v>
      </c>
      <c r="F12800" s="5">
        <f t="shared" si="2589"/>
        <v>537.61930749245744</v>
      </c>
      <c r="G12800" s="5">
        <f t="shared" si="2590"/>
        <v>1455.1391344474989</v>
      </c>
      <c r="H12800" s="5">
        <f t="shared" si="2591"/>
        <v>12450.96290861886</v>
      </c>
      <c r="I12800" s="5">
        <f t="shared" si="2592"/>
        <v>720</v>
      </c>
      <c r="J12800" s="5">
        <f t="shared" si="2593"/>
        <v>11730.96290861886</v>
      </c>
      <c r="K12800" s="2">
        <f t="shared" si="2594"/>
        <v>228662.5504968552</v>
      </c>
      <c r="L12800" s="2">
        <f t="shared" si="2595"/>
        <v>259222</v>
      </c>
      <c r="M12800" s="2">
        <f t="shared" si="2596"/>
        <v>43560</v>
      </c>
      <c r="N12800" s="6">
        <f t="shared" si="2597"/>
        <v>0</v>
      </c>
      <c r="O12800" s="2">
        <f t="shared" si="2598"/>
        <v>-33000.550496855198</v>
      </c>
      <c r="P12800" s="2" t="str">
        <f t="shared" si="2599"/>
        <v/>
      </c>
    </row>
    <row r="12801" spans="1:16">
      <c r="A12801" s="6">
        <v>19</v>
      </c>
      <c r="B12801" s="6">
        <v>13</v>
      </c>
      <c r="C12801" s="6">
        <v>25</v>
      </c>
      <c r="D12801" s="6">
        <f t="shared" si="2587"/>
        <v>57</v>
      </c>
      <c r="E12801" s="5">
        <f t="shared" si="2588"/>
        <v>10458.204466678902</v>
      </c>
      <c r="F12801" s="5">
        <f t="shared" si="2589"/>
        <v>537.61930749245744</v>
      </c>
      <c r="G12801" s="5">
        <f t="shared" si="2590"/>
        <v>1534.7170558625965</v>
      </c>
      <c r="H12801" s="5">
        <f t="shared" si="2591"/>
        <v>12530.540830033957</v>
      </c>
      <c r="I12801" s="5">
        <f t="shared" si="2592"/>
        <v>720</v>
      </c>
      <c r="J12801" s="5">
        <f t="shared" si="2593"/>
        <v>11810.540830033957</v>
      </c>
      <c r="K12801" s="2">
        <f t="shared" si="2594"/>
        <v>230044.11163253395</v>
      </c>
      <c r="L12801" s="2">
        <f t="shared" si="2595"/>
        <v>261922</v>
      </c>
      <c r="M12801" s="2">
        <f t="shared" si="2596"/>
        <v>44440</v>
      </c>
      <c r="N12801" s="6">
        <f t="shared" si="2597"/>
        <v>0</v>
      </c>
      <c r="O12801" s="2">
        <f t="shared" si="2598"/>
        <v>-32562.111632533954</v>
      </c>
      <c r="P12801" s="2" t="str">
        <f t="shared" si="2599"/>
        <v/>
      </c>
    </row>
    <row r="12802" spans="1:16">
      <c r="A12802" s="6">
        <v>19</v>
      </c>
      <c r="B12802" s="6">
        <v>13</v>
      </c>
      <c r="C12802" s="6">
        <v>26</v>
      </c>
      <c r="D12802" s="6">
        <f t="shared" si="2587"/>
        <v>58</v>
      </c>
      <c r="E12802" s="5">
        <f t="shared" si="2588"/>
        <v>10458.204466678902</v>
      </c>
      <c r="F12802" s="5">
        <f t="shared" si="2589"/>
        <v>537.61930749245744</v>
      </c>
      <c r="G12802" s="5">
        <f t="shared" si="2590"/>
        <v>1616.0570598233144</v>
      </c>
      <c r="H12802" s="5">
        <f t="shared" si="2591"/>
        <v>12611.880833994674</v>
      </c>
      <c r="I12802" s="5">
        <f t="shared" si="2592"/>
        <v>720</v>
      </c>
      <c r="J12802" s="5">
        <f t="shared" si="2593"/>
        <v>11891.880833994674</v>
      </c>
      <c r="K12802" s="2">
        <f t="shared" si="2594"/>
        <v>231456.26447907419</v>
      </c>
      <c r="L12802" s="2">
        <f t="shared" si="2595"/>
        <v>264622</v>
      </c>
      <c r="M12802" s="2">
        <f t="shared" si="2596"/>
        <v>45320</v>
      </c>
      <c r="N12802" s="6">
        <f t="shared" si="2597"/>
        <v>0</v>
      </c>
      <c r="O12802" s="2">
        <f t="shared" si="2598"/>
        <v>-32154.264479074191</v>
      </c>
      <c r="P12802" s="2" t="str">
        <f t="shared" si="2599"/>
        <v/>
      </c>
    </row>
    <row r="12803" spans="1:16">
      <c r="A12803" s="6">
        <v>19</v>
      </c>
      <c r="B12803" s="6">
        <v>13</v>
      </c>
      <c r="C12803" s="6">
        <v>27</v>
      </c>
      <c r="D12803" s="6">
        <f t="shared" si="2587"/>
        <v>59</v>
      </c>
      <c r="E12803" s="5">
        <f t="shared" si="2588"/>
        <v>10458.204466678902</v>
      </c>
      <c r="F12803" s="5">
        <f t="shared" si="2589"/>
        <v>537.61930749245744</v>
      </c>
      <c r="G12803" s="5">
        <f t="shared" si="2590"/>
        <v>1699.1907643430709</v>
      </c>
      <c r="H12803" s="5">
        <f t="shared" si="2591"/>
        <v>12695.014538514431</v>
      </c>
      <c r="I12803" s="5">
        <f t="shared" si="2592"/>
        <v>720</v>
      </c>
      <c r="J12803" s="5">
        <f t="shared" si="2593"/>
        <v>11975.014538514431</v>
      </c>
      <c r="K12803" s="2">
        <f t="shared" si="2594"/>
        <v>232899.55796031997</v>
      </c>
      <c r="L12803" s="2">
        <f t="shared" si="2595"/>
        <v>267322</v>
      </c>
      <c r="M12803" s="2">
        <f t="shared" si="2596"/>
        <v>46200</v>
      </c>
      <c r="N12803" s="6">
        <f t="shared" si="2597"/>
        <v>0</v>
      </c>
      <c r="O12803" s="2">
        <f t="shared" si="2598"/>
        <v>-31777.557960319973</v>
      </c>
      <c r="P12803" s="2" t="str">
        <f t="shared" si="2599"/>
        <v/>
      </c>
    </row>
    <row r="12804" spans="1:16">
      <c r="A12804" s="6">
        <v>19</v>
      </c>
      <c r="B12804" s="6">
        <v>13</v>
      </c>
      <c r="C12804" s="6">
        <v>28</v>
      </c>
      <c r="D12804" s="6">
        <f t="shared" ref="D12804:D12867" si="2600">A12804+B12804+C12804</f>
        <v>60</v>
      </c>
      <c r="E12804" s="5">
        <f t="shared" ref="E12804:E12867" si="2601">IF(A12804=0,0,A12804*LABOR_HRS_WK_TOM*SEASON_WEEKS*(1+DIM_PCT_TOM)^A12804)</f>
        <v>10458.204466678902</v>
      </c>
      <c r="F12804" s="5">
        <f t="shared" ref="F12804:F12867" si="2602">IF(B12804=0,0,B12804*LABOR_HRS_WK_CAR*SEASON_WEEKS*(1+DIM_PCT_CAR)^B12804)</f>
        <v>537.61930749245744</v>
      </c>
      <c r="G12804" s="5">
        <f t="shared" ref="G12804:G12867" si="2603">IF(C12804=0,0,C12804*LABOR_HRS_WK_MES*SEASON_WEEKS*(1+DIM_PCT_MES)^C12804)</f>
        <v>1784.1503025602246</v>
      </c>
      <c r="H12804" s="5">
        <f t="shared" ref="H12804:H12867" si="2604">E12804+F12804+G12804</f>
        <v>12779.974076731585</v>
      </c>
      <c r="I12804" s="5">
        <f t="shared" ref="I12804:I12867" si="2605">MIN(H12804,FARMER_HRS)</f>
        <v>720</v>
      </c>
      <c r="J12804" s="5">
        <f t="shared" ref="J12804:J12867" si="2606">MAX(0,H12804-FARMER_HRS)</f>
        <v>12059.974076731585</v>
      </c>
      <c r="K12804" s="2">
        <f t="shared" ref="K12804:K12867" si="2607">I12804*FARMER_RATE+J12804*TEMP_WORKER_RATE</f>
        <v>234374.54994325669</v>
      </c>
      <c r="L12804" s="2">
        <f t="shared" ref="L12804:L12867" si="2608">A12804*PRICE_TOM+B12804*PRICE_CAR+C12804*PRICE_MES</f>
        <v>270022</v>
      </c>
      <c r="M12804" s="2">
        <f t="shared" ref="M12804:M12867" si="2609">A12804*FERT_BED_TOM+B12804*FERT_BED_CAR+C12804*FERT_BED_MES</f>
        <v>47080</v>
      </c>
      <c r="N12804" s="6">
        <f t="shared" ref="N12804:N12867" si="2610">IF(AND(D12804&lt;=TOTAL_BEDS,J12804&lt;=TEMP_WORKER_MAX*TEMP_WORKER_HRS),1,0)</f>
        <v>0</v>
      </c>
      <c r="O12804" s="2">
        <f t="shared" ref="O12804:O12867" si="2611">L12804-M12804-K12804-FIXED_COSTS</f>
        <v>-31432.549943256687</v>
      </c>
      <c r="P12804" s="2" t="str">
        <f t="shared" ref="P12804:P12867" si="2612">IF(N12804=1,O12804,"")</f>
        <v/>
      </c>
    </row>
    <row r="12805" spans="1:16">
      <c r="A12805" s="6">
        <v>19</v>
      </c>
      <c r="B12805" s="6">
        <v>13</v>
      </c>
      <c r="C12805" s="6">
        <v>29</v>
      </c>
      <c r="D12805" s="6">
        <f t="shared" si="2600"/>
        <v>61</v>
      </c>
      <c r="E12805" s="5">
        <f t="shared" si="2601"/>
        <v>10458.204466678902</v>
      </c>
      <c r="F12805" s="5">
        <f t="shared" si="2602"/>
        <v>537.61930749245744</v>
      </c>
      <c r="G12805" s="5">
        <f t="shared" si="2603"/>
        <v>1870.9683306758782</v>
      </c>
      <c r="H12805" s="5">
        <f t="shared" si="2604"/>
        <v>12866.792104847238</v>
      </c>
      <c r="I12805" s="5">
        <f t="shared" si="2605"/>
        <v>720</v>
      </c>
      <c r="J12805" s="5">
        <f t="shared" si="2606"/>
        <v>12146.792104847238</v>
      </c>
      <c r="K12805" s="2">
        <f t="shared" si="2607"/>
        <v>235881.80737582009</v>
      </c>
      <c r="L12805" s="2">
        <f t="shared" si="2608"/>
        <v>272722</v>
      </c>
      <c r="M12805" s="2">
        <f t="shared" si="2609"/>
        <v>47960</v>
      </c>
      <c r="N12805" s="6">
        <f t="shared" si="2610"/>
        <v>0</v>
      </c>
      <c r="O12805" s="2">
        <f t="shared" si="2611"/>
        <v>-31119.807375820092</v>
      </c>
      <c r="P12805" s="2" t="str">
        <f t="shared" si="2612"/>
        <v/>
      </c>
    </row>
    <row r="12806" spans="1:16">
      <c r="A12806" s="6">
        <v>19</v>
      </c>
      <c r="B12806" s="6">
        <v>13</v>
      </c>
      <c r="C12806" s="6">
        <v>30</v>
      </c>
      <c r="D12806" s="6">
        <f t="shared" si="2600"/>
        <v>62</v>
      </c>
      <c r="E12806" s="5">
        <f t="shared" si="2601"/>
        <v>10458.204466678902</v>
      </c>
      <c r="F12806" s="5">
        <f t="shared" si="2602"/>
        <v>537.61930749245744</v>
      </c>
      <c r="G12806" s="5">
        <f t="shared" si="2603"/>
        <v>1959.6780360096488</v>
      </c>
      <c r="H12806" s="5">
        <f t="shared" si="2604"/>
        <v>12955.501810181009</v>
      </c>
      <c r="I12806" s="5">
        <f t="shared" si="2605"/>
        <v>720</v>
      </c>
      <c r="J12806" s="5">
        <f t="shared" si="2606"/>
        <v>12235.501810181009</v>
      </c>
      <c r="K12806" s="2">
        <f t="shared" si="2607"/>
        <v>237421.90642675362</v>
      </c>
      <c r="L12806" s="2">
        <f t="shared" si="2608"/>
        <v>275422</v>
      </c>
      <c r="M12806" s="2">
        <f t="shared" si="2609"/>
        <v>48840</v>
      </c>
      <c r="N12806" s="6">
        <f t="shared" si="2610"/>
        <v>0</v>
      </c>
      <c r="O12806" s="2">
        <f t="shared" si="2611"/>
        <v>-30839.906426753616</v>
      </c>
      <c r="P12806" s="2" t="str">
        <f t="shared" si="2612"/>
        <v/>
      </c>
    </row>
    <row r="12807" spans="1:16">
      <c r="A12807" s="6">
        <v>19</v>
      </c>
      <c r="B12807" s="6">
        <v>14</v>
      </c>
      <c r="C12807" s="6">
        <v>0</v>
      </c>
      <c r="D12807" s="6">
        <f t="shared" si="2600"/>
        <v>33</v>
      </c>
      <c r="E12807" s="5">
        <f t="shared" si="2601"/>
        <v>10458.204466678902</v>
      </c>
      <c r="F12807" s="5">
        <f t="shared" si="2602"/>
        <v>593.44900480898184</v>
      </c>
      <c r="G12807" s="5">
        <f t="shared" si="2603"/>
        <v>0</v>
      </c>
      <c r="H12807" s="5">
        <f t="shared" si="2604"/>
        <v>11051.653471487884</v>
      </c>
      <c r="I12807" s="5">
        <f t="shared" si="2605"/>
        <v>720</v>
      </c>
      <c r="J12807" s="5">
        <f t="shared" si="2606"/>
        <v>10331.653471487884</v>
      </c>
      <c r="K12807" s="2">
        <f t="shared" si="2607"/>
        <v>204368.98387999798</v>
      </c>
      <c r="L12807" s="2">
        <f t="shared" si="2608"/>
        <v>196516</v>
      </c>
      <c r="M12807" s="2">
        <f t="shared" si="2609"/>
        <v>22880</v>
      </c>
      <c r="N12807" s="6">
        <f t="shared" si="2610"/>
        <v>0</v>
      </c>
      <c r="O12807" s="2">
        <f t="shared" si="2611"/>
        <v>-50732.983879997977</v>
      </c>
      <c r="P12807" s="2" t="str">
        <f t="shared" si="2612"/>
        <v/>
      </c>
    </row>
    <row r="12808" spans="1:16">
      <c r="A12808" s="6">
        <v>19</v>
      </c>
      <c r="B12808" s="6">
        <v>14</v>
      </c>
      <c r="C12808" s="6">
        <v>1</v>
      </c>
      <c r="D12808" s="6">
        <f t="shared" si="2600"/>
        <v>34</v>
      </c>
      <c r="E12808" s="5">
        <f t="shared" si="2601"/>
        <v>10458.204466678902</v>
      </c>
      <c r="F12808" s="5">
        <f t="shared" si="2602"/>
        <v>593.44900480898184</v>
      </c>
      <c r="G12808" s="5">
        <f t="shared" si="2603"/>
        <v>45.5625</v>
      </c>
      <c r="H12808" s="5">
        <f t="shared" si="2604"/>
        <v>11097.215971487884</v>
      </c>
      <c r="I12808" s="5">
        <f t="shared" si="2605"/>
        <v>720</v>
      </c>
      <c r="J12808" s="5">
        <f t="shared" si="2606"/>
        <v>10377.215971487884</v>
      </c>
      <c r="K12808" s="2">
        <f t="shared" si="2607"/>
        <v>205159.99950499798</v>
      </c>
      <c r="L12808" s="2">
        <f t="shared" si="2608"/>
        <v>199216</v>
      </c>
      <c r="M12808" s="2">
        <f t="shared" si="2609"/>
        <v>23760</v>
      </c>
      <c r="N12808" s="6">
        <f t="shared" si="2610"/>
        <v>0</v>
      </c>
      <c r="O12808" s="2">
        <f t="shared" si="2611"/>
        <v>-49703.999504997977</v>
      </c>
      <c r="P12808" s="2" t="str">
        <f t="shared" si="2612"/>
        <v/>
      </c>
    </row>
    <row r="12809" spans="1:16">
      <c r="A12809" s="6">
        <v>19</v>
      </c>
      <c r="B12809" s="6">
        <v>14</v>
      </c>
      <c r="C12809" s="6">
        <v>2</v>
      </c>
      <c r="D12809" s="6">
        <f t="shared" si="2600"/>
        <v>35</v>
      </c>
      <c r="E12809" s="5">
        <f t="shared" si="2601"/>
        <v>10458.204466678902</v>
      </c>
      <c r="F12809" s="5">
        <f t="shared" si="2602"/>
        <v>593.44900480898184</v>
      </c>
      <c r="G12809" s="5">
        <f t="shared" si="2603"/>
        <v>92.264062499999994</v>
      </c>
      <c r="H12809" s="5">
        <f t="shared" si="2604"/>
        <v>11143.917533987884</v>
      </c>
      <c r="I12809" s="5">
        <f t="shared" si="2605"/>
        <v>720</v>
      </c>
      <c r="J12809" s="5">
        <f t="shared" si="2606"/>
        <v>10423.917533987884</v>
      </c>
      <c r="K12809" s="2">
        <f t="shared" si="2607"/>
        <v>205970.79052062298</v>
      </c>
      <c r="L12809" s="2">
        <f t="shared" si="2608"/>
        <v>201916</v>
      </c>
      <c r="M12809" s="2">
        <f t="shared" si="2609"/>
        <v>24640</v>
      </c>
      <c r="N12809" s="6">
        <f t="shared" si="2610"/>
        <v>0</v>
      </c>
      <c r="O12809" s="2">
        <f t="shared" si="2611"/>
        <v>-48694.790520622977</v>
      </c>
      <c r="P12809" s="2" t="str">
        <f t="shared" si="2612"/>
        <v/>
      </c>
    </row>
    <row r="12810" spans="1:16">
      <c r="A12810" s="6">
        <v>19</v>
      </c>
      <c r="B12810" s="6">
        <v>14</v>
      </c>
      <c r="C12810" s="6">
        <v>3</v>
      </c>
      <c r="D12810" s="6">
        <f t="shared" si="2600"/>
        <v>36</v>
      </c>
      <c r="E12810" s="5">
        <f t="shared" si="2601"/>
        <v>10458.204466678902</v>
      </c>
      <c r="F12810" s="5">
        <f t="shared" si="2602"/>
        <v>593.44900480898184</v>
      </c>
      <c r="G12810" s="5">
        <f t="shared" si="2603"/>
        <v>140.12604492187498</v>
      </c>
      <c r="H12810" s="5">
        <f t="shared" si="2604"/>
        <v>11191.779516409759</v>
      </c>
      <c r="I12810" s="5">
        <f t="shared" si="2605"/>
        <v>720</v>
      </c>
      <c r="J12810" s="5">
        <f t="shared" si="2606"/>
        <v>10471.779516409759</v>
      </c>
      <c r="K12810" s="2">
        <f t="shared" si="2607"/>
        <v>206801.7277154472</v>
      </c>
      <c r="L12810" s="2">
        <f t="shared" si="2608"/>
        <v>204616</v>
      </c>
      <c r="M12810" s="2">
        <f t="shared" si="2609"/>
        <v>25520</v>
      </c>
      <c r="N12810" s="6">
        <f t="shared" si="2610"/>
        <v>0</v>
      </c>
      <c r="O12810" s="2">
        <f t="shared" si="2611"/>
        <v>-47705.727715447196</v>
      </c>
      <c r="P12810" s="2" t="str">
        <f t="shared" si="2612"/>
        <v/>
      </c>
    </row>
    <row r="12811" spans="1:16">
      <c r="A12811" s="6">
        <v>19</v>
      </c>
      <c r="B12811" s="6">
        <v>14</v>
      </c>
      <c r="C12811" s="6">
        <v>4</v>
      </c>
      <c r="D12811" s="6">
        <f t="shared" si="2600"/>
        <v>37</v>
      </c>
      <c r="E12811" s="5">
        <f t="shared" si="2601"/>
        <v>10458.204466678902</v>
      </c>
      <c r="F12811" s="5">
        <f t="shared" si="2602"/>
        <v>593.44900480898184</v>
      </c>
      <c r="G12811" s="5">
        <f t="shared" si="2603"/>
        <v>189.17016064453125</v>
      </c>
      <c r="H12811" s="5">
        <f t="shared" si="2604"/>
        <v>11240.823632132415</v>
      </c>
      <c r="I12811" s="5">
        <f t="shared" si="2605"/>
        <v>720</v>
      </c>
      <c r="J12811" s="5">
        <f t="shared" si="2606"/>
        <v>10520.823632132415</v>
      </c>
      <c r="K12811" s="2">
        <f t="shared" si="2607"/>
        <v>207653.18805785442</v>
      </c>
      <c r="L12811" s="2">
        <f t="shared" si="2608"/>
        <v>207316</v>
      </c>
      <c r="M12811" s="2">
        <f t="shared" si="2609"/>
        <v>26400</v>
      </c>
      <c r="N12811" s="6">
        <f t="shared" si="2610"/>
        <v>0</v>
      </c>
      <c r="O12811" s="2">
        <f t="shared" si="2611"/>
        <v>-46737.188057854422</v>
      </c>
      <c r="P12811" s="2" t="str">
        <f t="shared" si="2612"/>
        <v/>
      </c>
    </row>
    <row r="12812" spans="1:16">
      <c r="A12812" s="6">
        <v>19</v>
      </c>
      <c r="B12812" s="6">
        <v>14</v>
      </c>
      <c r="C12812" s="6">
        <v>5</v>
      </c>
      <c r="D12812" s="6">
        <f t="shared" si="2600"/>
        <v>38</v>
      </c>
      <c r="E12812" s="5">
        <f t="shared" si="2601"/>
        <v>10458.204466678902</v>
      </c>
      <c r="F12812" s="5">
        <f t="shared" si="2602"/>
        <v>593.44900480898184</v>
      </c>
      <c r="G12812" s="5">
        <f t="shared" si="2603"/>
        <v>239.41848456573481</v>
      </c>
      <c r="H12812" s="5">
        <f t="shared" si="2604"/>
        <v>11291.071956053618</v>
      </c>
      <c r="I12812" s="5">
        <f t="shared" si="2605"/>
        <v>720</v>
      </c>
      <c r="J12812" s="5">
        <f t="shared" si="2606"/>
        <v>10571.071956053618</v>
      </c>
      <c r="K12812" s="2">
        <f t="shared" si="2607"/>
        <v>208525.55479259754</v>
      </c>
      <c r="L12812" s="2">
        <f t="shared" si="2608"/>
        <v>210016</v>
      </c>
      <c r="M12812" s="2">
        <f t="shared" si="2609"/>
        <v>27280</v>
      </c>
      <c r="N12812" s="6">
        <f t="shared" si="2610"/>
        <v>0</v>
      </c>
      <c r="O12812" s="2">
        <f t="shared" si="2611"/>
        <v>-45789.554792597541</v>
      </c>
      <c r="P12812" s="2" t="str">
        <f t="shared" si="2612"/>
        <v/>
      </c>
    </row>
    <row r="12813" spans="1:16">
      <c r="A12813" s="6">
        <v>19</v>
      </c>
      <c r="B12813" s="6">
        <v>14</v>
      </c>
      <c r="C12813" s="6">
        <v>6</v>
      </c>
      <c r="D12813" s="6">
        <f t="shared" si="2600"/>
        <v>39</v>
      </c>
      <c r="E12813" s="5">
        <f t="shared" si="2601"/>
        <v>10458.204466678902</v>
      </c>
      <c r="F12813" s="5">
        <f t="shared" si="2602"/>
        <v>593.44900480898184</v>
      </c>
      <c r="G12813" s="5">
        <f t="shared" si="2603"/>
        <v>290.89345874736784</v>
      </c>
      <c r="H12813" s="5">
        <f t="shared" si="2604"/>
        <v>11342.546930235252</v>
      </c>
      <c r="I12813" s="5">
        <f t="shared" si="2605"/>
        <v>720</v>
      </c>
      <c r="J12813" s="5">
        <f t="shared" si="2606"/>
        <v>10622.546930235252</v>
      </c>
      <c r="K12813" s="2">
        <f t="shared" si="2607"/>
        <v>209419.21753880646</v>
      </c>
      <c r="L12813" s="2">
        <f t="shared" si="2608"/>
        <v>212716</v>
      </c>
      <c r="M12813" s="2">
        <f t="shared" si="2609"/>
        <v>28160</v>
      </c>
      <c r="N12813" s="6">
        <f t="shared" si="2610"/>
        <v>0</v>
      </c>
      <c r="O12813" s="2">
        <f t="shared" si="2611"/>
        <v>-44863.217538806464</v>
      </c>
      <c r="P12813" s="2" t="str">
        <f t="shared" si="2612"/>
        <v/>
      </c>
    </row>
    <row r="12814" spans="1:16">
      <c r="A12814" s="6">
        <v>19</v>
      </c>
      <c r="B12814" s="6">
        <v>14</v>
      </c>
      <c r="C12814" s="6">
        <v>7</v>
      </c>
      <c r="D12814" s="6">
        <f t="shared" si="2600"/>
        <v>40</v>
      </c>
      <c r="E12814" s="5">
        <f t="shared" si="2601"/>
        <v>10458.204466678902</v>
      </c>
      <c r="F12814" s="5">
        <f t="shared" si="2602"/>
        <v>593.44900480898184</v>
      </c>
      <c r="G12814" s="5">
        <f t="shared" si="2603"/>
        <v>343.61789814532818</v>
      </c>
      <c r="H12814" s="5">
        <f t="shared" si="2604"/>
        <v>11395.271369633212</v>
      </c>
      <c r="I12814" s="5">
        <f t="shared" si="2605"/>
        <v>720</v>
      </c>
      <c r="J12814" s="5">
        <f t="shared" si="2606"/>
        <v>10675.271369633212</v>
      </c>
      <c r="K12814" s="2">
        <f t="shared" si="2607"/>
        <v>210334.57238946549</v>
      </c>
      <c r="L12814" s="2">
        <f t="shared" si="2608"/>
        <v>215416</v>
      </c>
      <c r="M12814" s="2">
        <f t="shared" si="2609"/>
        <v>29040</v>
      </c>
      <c r="N12814" s="6">
        <f t="shared" si="2610"/>
        <v>0</v>
      </c>
      <c r="O12814" s="2">
        <f t="shared" si="2611"/>
        <v>-43958.572389465495</v>
      </c>
      <c r="P12814" s="2" t="str">
        <f t="shared" si="2612"/>
        <v/>
      </c>
    </row>
    <row r="12815" spans="1:16">
      <c r="A12815" s="6">
        <v>19</v>
      </c>
      <c r="B12815" s="6">
        <v>14</v>
      </c>
      <c r="C12815" s="6">
        <v>8</v>
      </c>
      <c r="D12815" s="6">
        <f t="shared" si="2600"/>
        <v>41</v>
      </c>
      <c r="E12815" s="5">
        <f t="shared" si="2601"/>
        <v>10458.204466678902</v>
      </c>
      <c r="F12815" s="5">
        <f t="shared" si="2602"/>
        <v>593.44900480898184</v>
      </c>
      <c r="G12815" s="5">
        <f t="shared" si="2603"/>
        <v>397.61499642530839</v>
      </c>
      <c r="H12815" s="5">
        <f t="shared" si="2604"/>
        <v>11449.268467913193</v>
      </c>
      <c r="I12815" s="5">
        <f t="shared" si="2605"/>
        <v>720</v>
      </c>
      <c r="J12815" s="5">
        <f t="shared" si="2606"/>
        <v>10729.268467913193</v>
      </c>
      <c r="K12815" s="2">
        <f t="shared" si="2607"/>
        <v>211272.02201238181</v>
      </c>
      <c r="L12815" s="2">
        <f t="shared" si="2608"/>
        <v>218116</v>
      </c>
      <c r="M12815" s="2">
        <f t="shared" si="2609"/>
        <v>29920</v>
      </c>
      <c r="N12815" s="6">
        <f t="shared" si="2610"/>
        <v>0</v>
      </c>
      <c r="O12815" s="2">
        <f t="shared" si="2611"/>
        <v>-43076.022012381814</v>
      </c>
      <c r="P12815" s="2" t="str">
        <f t="shared" si="2612"/>
        <v/>
      </c>
    </row>
    <row r="12816" spans="1:16">
      <c r="A12816" s="6">
        <v>19</v>
      </c>
      <c r="B12816" s="6">
        <v>14</v>
      </c>
      <c r="C12816" s="6">
        <v>9</v>
      </c>
      <c r="D12816" s="6">
        <f t="shared" si="2600"/>
        <v>42</v>
      </c>
      <c r="E12816" s="5">
        <f t="shared" si="2601"/>
        <v>10458.204466678902</v>
      </c>
      <c r="F12816" s="5">
        <f t="shared" si="2602"/>
        <v>593.44900480898184</v>
      </c>
      <c r="G12816" s="5">
        <f t="shared" si="2603"/>
        <v>452.90833186570285</v>
      </c>
      <c r="H12816" s="5">
        <f t="shared" si="2604"/>
        <v>11504.561803353587</v>
      </c>
      <c r="I12816" s="5">
        <f t="shared" si="2605"/>
        <v>720</v>
      </c>
      <c r="J12816" s="5">
        <f t="shared" si="2606"/>
        <v>10784.561803353587</v>
      </c>
      <c r="K12816" s="2">
        <f t="shared" si="2607"/>
        <v>212231.97575266642</v>
      </c>
      <c r="L12816" s="2">
        <f t="shared" si="2608"/>
        <v>220816</v>
      </c>
      <c r="M12816" s="2">
        <f t="shared" si="2609"/>
        <v>30800</v>
      </c>
      <c r="N12816" s="6">
        <f t="shared" si="2610"/>
        <v>0</v>
      </c>
      <c r="O12816" s="2">
        <f t="shared" si="2611"/>
        <v>-42215.975752666418</v>
      </c>
      <c r="P12816" s="2" t="str">
        <f t="shared" si="2612"/>
        <v/>
      </c>
    </row>
    <row r="12817" spans="1:16">
      <c r="A12817" s="6">
        <v>19</v>
      </c>
      <c r="B12817" s="6">
        <v>14</v>
      </c>
      <c r="C12817" s="6">
        <v>10</v>
      </c>
      <c r="D12817" s="6">
        <f t="shared" si="2600"/>
        <v>43</v>
      </c>
      <c r="E12817" s="5">
        <f t="shared" si="2601"/>
        <v>10458.204466678902</v>
      </c>
      <c r="F12817" s="5">
        <f t="shared" si="2602"/>
        <v>593.44900480898184</v>
      </c>
      <c r="G12817" s="5">
        <f t="shared" si="2603"/>
        <v>509.52187334891573</v>
      </c>
      <c r="H12817" s="5">
        <f t="shared" si="2604"/>
        <v>11561.1753448368</v>
      </c>
      <c r="I12817" s="5">
        <f t="shared" si="2605"/>
        <v>720</v>
      </c>
      <c r="J12817" s="5">
        <f t="shared" si="2606"/>
        <v>10841.1753448368</v>
      </c>
      <c r="K12817" s="2">
        <f t="shared" si="2607"/>
        <v>213214.84973674998</v>
      </c>
      <c r="L12817" s="2">
        <f t="shared" si="2608"/>
        <v>223516</v>
      </c>
      <c r="M12817" s="2">
        <f t="shared" si="2609"/>
        <v>31680</v>
      </c>
      <c r="N12817" s="6">
        <f t="shared" si="2610"/>
        <v>0</v>
      </c>
      <c r="O12817" s="2">
        <f t="shared" si="2611"/>
        <v>-41378.84973674998</v>
      </c>
      <c r="P12817" s="2" t="str">
        <f t="shared" si="2612"/>
        <v/>
      </c>
    </row>
    <row r="12818" spans="1:16">
      <c r="A12818" s="6">
        <v>19</v>
      </c>
      <c r="B12818" s="6">
        <v>14</v>
      </c>
      <c r="C12818" s="6">
        <v>11</v>
      </c>
      <c r="D12818" s="6">
        <f t="shared" si="2600"/>
        <v>44</v>
      </c>
      <c r="E12818" s="5">
        <f t="shared" si="2601"/>
        <v>10458.204466678902</v>
      </c>
      <c r="F12818" s="5">
        <f t="shared" si="2602"/>
        <v>593.44900480898184</v>
      </c>
      <c r="G12818" s="5">
        <f t="shared" si="2603"/>
        <v>567.47998644235474</v>
      </c>
      <c r="H12818" s="5">
        <f t="shared" si="2604"/>
        <v>11619.133457930238</v>
      </c>
      <c r="I12818" s="5">
        <f t="shared" si="2605"/>
        <v>720</v>
      </c>
      <c r="J12818" s="5">
        <f t="shared" si="2606"/>
        <v>10899.133457930238</v>
      </c>
      <c r="K12818" s="2">
        <f t="shared" si="2607"/>
        <v>214221.06697795552</v>
      </c>
      <c r="L12818" s="2">
        <f t="shared" si="2608"/>
        <v>226216</v>
      </c>
      <c r="M12818" s="2">
        <f t="shared" si="2609"/>
        <v>32560</v>
      </c>
      <c r="N12818" s="6">
        <f t="shared" si="2610"/>
        <v>0</v>
      </c>
      <c r="O12818" s="2">
        <f t="shared" si="2611"/>
        <v>-40565.066977955517</v>
      </c>
      <c r="P12818" s="2" t="str">
        <f t="shared" si="2612"/>
        <v/>
      </c>
    </row>
    <row r="12819" spans="1:16">
      <c r="A12819" s="6">
        <v>19</v>
      </c>
      <c r="B12819" s="6">
        <v>14</v>
      </c>
      <c r="C12819" s="6">
        <v>12</v>
      </c>
      <c r="D12819" s="6">
        <f t="shared" si="2600"/>
        <v>45</v>
      </c>
      <c r="E12819" s="5">
        <f t="shared" si="2601"/>
        <v>10458.204466678902</v>
      </c>
      <c r="F12819" s="5">
        <f t="shared" si="2602"/>
        <v>593.44900480898184</v>
      </c>
      <c r="G12819" s="5">
        <f t="shared" si="2603"/>
        <v>626.80743957041921</v>
      </c>
      <c r="H12819" s="5">
        <f t="shared" si="2604"/>
        <v>11678.460911058302</v>
      </c>
      <c r="I12819" s="5">
        <f t="shared" si="2605"/>
        <v>720</v>
      </c>
      <c r="J12819" s="5">
        <f t="shared" si="2606"/>
        <v>10958.460911058302</v>
      </c>
      <c r="K12819" s="2">
        <f t="shared" si="2607"/>
        <v>215251.05748365106</v>
      </c>
      <c r="L12819" s="2">
        <f t="shared" si="2608"/>
        <v>228916</v>
      </c>
      <c r="M12819" s="2">
        <f t="shared" si="2609"/>
        <v>33440</v>
      </c>
      <c r="N12819" s="6">
        <f t="shared" si="2610"/>
        <v>0</v>
      </c>
      <c r="O12819" s="2">
        <f t="shared" si="2611"/>
        <v>-39775.057483651064</v>
      </c>
      <c r="P12819" s="2" t="str">
        <f t="shared" si="2612"/>
        <v/>
      </c>
    </row>
    <row r="12820" spans="1:16">
      <c r="A12820" s="6">
        <v>19</v>
      </c>
      <c r="B12820" s="6">
        <v>14</v>
      </c>
      <c r="C12820" s="6">
        <v>13</v>
      </c>
      <c r="D12820" s="6">
        <f t="shared" si="2600"/>
        <v>46</v>
      </c>
      <c r="E12820" s="5">
        <f t="shared" si="2601"/>
        <v>10458.204466678902</v>
      </c>
      <c r="F12820" s="5">
        <f t="shared" si="2602"/>
        <v>593.44900480898184</v>
      </c>
      <c r="G12820" s="5">
        <f t="shared" si="2603"/>
        <v>687.52941027880343</v>
      </c>
      <c r="H12820" s="5">
        <f t="shared" si="2604"/>
        <v>11739.182881766686</v>
      </c>
      <c r="I12820" s="5">
        <f t="shared" si="2605"/>
        <v>720</v>
      </c>
      <c r="J12820" s="5">
        <f t="shared" si="2606"/>
        <v>11019.182881766686</v>
      </c>
      <c r="K12820" s="2">
        <f t="shared" si="2607"/>
        <v>216305.25836400496</v>
      </c>
      <c r="L12820" s="2">
        <f t="shared" si="2608"/>
        <v>231616</v>
      </c>
      <c r="M12820" s="2">
        <f t="shared" si="2609"/>
        <v>34320</v>
      </c>
      <c r="N12820" s="6">
        <f t="shared" si="2610"/>
        <v>0</v>
      </c>
      <c r="O12820" s="2">
        <f t="shared" si="2611"/>
        <v>-39009.258364004956</v>
      </c>
      <c r="P12820" s="2" t="str">
        <f t="shared" si="2612"/>
        <v/>
      </c>
    </row>
    <row r="12821" spans="1:16">
      <c r="A12821" s="6">
        <v>19</v>
      </c>
      <c r="B12821" s="6">
        <v>14</v>
      </c>
      <c r="C12821" s="6">
        <v>14</v>
      </c>
      <c r="D12821" s="6">
        <f t="shared" si="2600"/>
        <v>47</v>
      </c>
      <c r="E12821" s="5">
        <f t="shared" si="2601"/>
        <v>10458.204466678902</v>
      </c>
      <c r="F12821" s="5">
        <f t="shared" si="2602"/>
        <v>593.44900480898184</v>
      </c>
      <c r="G12821" s="5">
        <f t="shared" si="2603"/>
        <v>749.67149159246469</v>
      </c>
      <c r="H12821" s="5">
        <f t="shared" si="2604"/>
        <v>11801.324963080348</v>
      </c>
      <c r="I12821" s="5">
        <f t="shared" si="2605"/>
        <v>720</v>
      </c>
      <c r="J12821" s="5">
        <f t="shared" si="2606"/>
        <v>11081.324963080348</v>
      </c>
      <c r="K12821" s="2">
        <f t="shared" si="2607"/>
        <v>217384.11394236714</v>
      </c>
      <c r="L12821" s="2">
        <f t="shared" si="2608"/>
        <v>234316</v>
      </c>
      <c r="M12821" s="2">
        <f t="shared" si="2609"/>
        <v>35200</v>
      </c>
      <c r="N12821" s="6">
        <f t="shared" si="2610"/>
        <v>0</v>
      </c>
      <c r="O12821" s="2">
        <f t="shared" si="2611"/>
        <v>-38268.113942367141</v>
      </c>
      <c r="P12821" s="2" t="str">
        <f t="shared" si="2612"/>
        <v/>
      </c>
    </row>
    <row r="12822" spans="1:16">
      <c r="A12822" s="6">
        <v>19</v>
      </c>
      <c r="B12822" s="6">
        <v>14</v>
      </c>
      <c r="C12822" s="6">
        <v>15</v>
      </c>
      <c r="D12822" s="6">
        <f t="shared" si="2600"/>
        <v>48</v>
      </c>
      <c r="E12822" s="5">
        <f t="shared" si="2601"/>
        <v>10458.204466678902</v>
      </c>
      <c r="F12822" s="5">
        <f t="shared" si="2602"/>
        <v>593.44900480898184</v>
      </c>
      <c r="G12822" s="5">
        <f t="shared" si="2603"/>
        <v>813.25969846861108</v>
      </c>
      <c r="H12822" s="5">
        <f t="shared" si="2604"/>
        <v>11864.913169956495</v>
      </c>
      <c r="I12822" s="5">
        <f t="shared" si="2605"/>
        <v>720</v>
      </c>
      <c r="J12822" s="5">
        <f t="shared" si="2606"/>
        <v>11144.913169956495</v>
      </c>
      <c r="K12822" s="2">
        <f t="shared" si="2607"/>
        <v>218488.07586730027</v>
      </c>
      <c r="L12822" s="2">
        <f t="shared" si="2608"/>
        <v>237016</v>
      </c>
      <c r="M12822" s="2">
        <f t="shared" si="2609"/>
        <v>36080</v>
      </c>
      <c r="N12822" s="6">
        <f t="shared" si="2610"/>
        <v>0</v>
      </c>
      <c r="O12822" s="2">
        <f t="shared" si="2611"/>
        <v>-37552.075867300271</v>
      </c>
      <c r="P12822" s="2" t="str">
        <f t="shared" si="2612"/>
        <v/>
      </c>
    </row>
    <row r="12823" spans="1:16">
      <c r="A12823" s="6">
        <v>19</v>
      </c>
      <c r="B12823" s="6">
        <v>14</v>
      </c>
      <c r="C12823" s="6">
        <v>16</v>
      </c>
      <c r="D12823" s="6">
        <f t="shared" si="2600"/>
        <v>49</v>
      </c>
      <c r="E12823" s="5">
        <f t="shared" si="2601"/>
        <v>10458.204466678902</v>
      </c>
      <c r="F12823" s="5">
        <f t="shared" si="2602"/>
        <v>593.44900480898184</v>
      </c>
      <c r="G12823" s="5">
        <f t="shared" si="2603"/>
        <v>878.32047434610013</v>
      </c>
      <c r="H12823" s="5">
        <f t="shared" si="2604"/>
        <v>11929.973945833983</v>
      </c>
      <c r="I12823" s="5">
        <f t="shared" si="2605"/>
        <v>720</v>
      </c>
      <c r="J12823" s="5">
        <f t="shared" si="2606"/>
        <v>11209.973945833983</v>
      </c>
      <c r="K12823" s="2">
        <f t="shared" si="2607"/>
        <v>219617.60322628441</v>
      </c>
      <c r="L12823" s="2">
        <f t="shared" si="2608"/>
        <v>239716</v>
      </c>
      <c r="M12823" s="2">
        <f t="shared" si="2609"/>
        <v>36960</v>
      </c>
      <c r="N12823" s="6">
        <f t="shared" si="2610"/>
        <v>0</v>
      </c>
      <c r="O12823" s="2">
        <f t="shared" si="2611"/>
        <v>-36861.603226284409</v>
      </c>
      <c r="P12823" s="2" t="str">
        <f t="shared" si="2612"/>
        <v/>
      </c>
    </row>
    <row r="12824" spans="1:16">
      <c r="A12824" s="6">
        <v>19</v>
      </c>
      <c r="B12824" s="6">
        <v>14</v>
      </c>
      <c r="C12824" s="6">
        <v>17</v>
      </c>
      <c r="D12824" s="6">
        <f t="shared" si="2600"/>
        <v>50</v>
      </c>
      <c r="E12824" s="5">
        <f t="shared" si="2601"/>
        <v>10458.204466678902</v>
      </c>
      <c r="F12824" s="5">
        <f t="shared" si="2602"/>
        <v>593.44900480898184</v>
      </c>
      <c r="G12824" s="5">
        <f t="shared" si="2603"/>
        <v>944.88069779264049</v>
      </c>
      <c r="H12824" s="5">
        <f t="shared" si="2604"/>
        <v>11996.534169280523</v>
      </c>
      <c r="I12824" s="5">
        <f t="shared" si="2605"/>
        <v>720</v>
      </c>
      <c r="J12824" s="5">
        <f t="shared" si="2606"/>
        <v>11276.534169280523</v>
      </c>
      <c r="K12824" s="2">
        <f t="shared" si="2607"/>
        <v>220773.16266112018</v>
      </c>
      <c r="L12824" s="2">
        <f t="shared" si="2608"/>
        <v>242416</v>
      </c>
      <c r="M12824" s="2">
        <f t="shared" si="2609"/>
        <v>37840</v>
      </c>
      <c r="N12824" s="6">
        <f t="shared" si="2610"/>
        <v>0</v>
      </c>
      <c r="O12824" s="2">
        <f t="shared" si="2611"/>
        <v>-36197.162661120179</v>
      </c>
      <c r="P12824" s="2" t="str">
        <f t="shared" si="2612"/>
        <v/>
      </c>
    </row>
    <row r="12825" spans="1:16">
      <c r="A12825" s="6">
        <v>19</v>
      </c>
      <c r="B12825" s="6">
        <v>14</v>
      </c>
      <c r="C12825" s="6">
        <v>18</v>
      </c>
      <c r="D12825" s="6">
        <f t="shared" si="2600"/>
        <v>51</v>
      </c>
      <c r="E12825" s="5">
        <f t="shared" si="2601"/>
        <v>10458.204466678902</v>
      </c>
      <c r="F12825" s="5">
        <f t="shared" si="2602"/>
        <v>593.44900480898184</v>
      </c>
      <c r="G12825" s="5">
        <f t="shared" si="2603"/>
        <v>1012.9676892512279</v>
      </c>
      <c r="H12825" s="5">
        <f t="shared" si="2604"/>
        <v>12064.621160739111</v>
      </c>
      <c r="I12825" s="5">
        <f t="shared" si="2605"/>
        <v>720</v>
      </c>
      <c r="J12825" s="5">
        <f t="shared" si="2606"/>
        <v>11344.621160739111</v>
      </c>
      <c r="K12825" s="2">
        <f t="shared" si="2607"/>
        <v>221955.22848505399</v>
      </c>
      <c r="L12825" s="2">
        <f t="shared" si="2608"/>
        <v>245116</v>
      </c>
      <c r="M12825" s="2">
        <f t="shared" si="2609"/>
        <v>38720</v>
      </c>
      <c r="N12825" s="6">
        <f t="shared" si="2610"/>
        <v>0</v>
      </c>
      <c r="O12825" s="2">
        <f t="shared" si="2611"/>
        <v>-35559.228485053987</v>
      </c>
      <c r="P12825" s="2" t="str">
        <f t="shared" si="2612"/>
        <v/>
      </c>
    </row>
    <row r="12826" spans="1:16">
      <c r="A12826" s="6">
        <v>19</v>
      </c>
      <c r="B12826" s="6">
        <v>14</v>
      </c>
      <c r="C12826" s="6">
        <v>19</v>
      </c>
      <c r="D12826" s="6">
        <f t="shared" si="2600"/>
        <v>52</v>
      </c>
      <c r="E12826" s="5">
        <f t="shared" si="2601"/>
        <v>10458.204466678902</v>
      </c>
      <c r="F12826" s="5">
        <f t="shared" si="2602"/>
        <v>593.44900480898184</v>
      </c>
      <c r="G12826" s="5">
        <f t="shared" si="2603"/>
        <v>1082.6092178872495</v>
      </c>
      <c r="H12826" s="5">
        <f t="shared" si="2604"/>
        <v>12134.262689375133</v>
      </c>
      <c r="I12826" s="5">
        <f t="shared" si="2605"/>
        <v>720</v>
      </c>
      <c r="J12826" s="5">
        <f t="shared" si="2606"/>
        <v>11414.262689375133</v>
      </c>
      <c r="K12826" s="2">
        <f t="shared" si="2607"/>
        <v>223164.2828016516</v>
      </c>
      <c r="L12826" s="2">
        <f t="shared" si="2608"/>
        <v>247816</v>
      </c>
      <c r="M12826" s="2">
        <f t="shared" si="2609"/>
        <v>39600</v>
      </c>
      <c r="N12826" s="6">
        <f t="shared" si="2610"/>
        <v>0</v>
      </c>
      <c r="O12826" s="2">
        <f t="shared" si="2611"/>
        <v>-34948.2828016516</v>
      </c>
      <c r="P12826" s="2" t="str">
        <f t="shared" si="2612"/>
        <v/>
      </c>
    </row>
    <row r="12827" spans="1:16">
      <c r="A12827" s="6">
        <v>19</v>
      </c>
      <c r="B12827" s="6">
        <v>14</v>
      </c>
      <c r="C12827" s="6">
        <v>20</v>
      </c>
      <c r="D12827" s="6">
        <f t="shared" si="2600"/>
        <v>53</v>
      </c>
      <c r="E12827" s="5">
        <f t="shared" si="2601"/>
        <v>10458.204466678902</v>
      </c>
      <c r="F12827" s="5">
        <f t="shared" si="2602"/>
        <v>593.44900480898184</v>
      </c>
      <c r="G12827" s="5">
        <f t="shared" si="2603"/>
        <v>1153.8335085377266</v>
      </c>
      <c r="H12827" s="5">
        <f t="shared" si="2604"/>
        <v>12205.486980025609</v>
      </c>
      <c r="I12827" s="5">
        <f t="shared" si="2605"/>
        <v>720</v>
      </c>
      <c r="J12827" s="5">
        <f t="shared" si="2606"/>
        <v>11485.486980025609</v>
      </c>
      <c r="K12827" s="2">
        <f t="shared" si="2607"/>
        <v>224400.81562544461</v>
      </c>
      <c r="L12827" s="2">
        <f t="shared" si="2608"/>
        <v>250516</v>
      </c>
      <c r="M12827" s="2">
        <f t="shared" si="2609"/>
        <v>40480</v>
      </c>
      <c r="N12827" s="6">
        <f t="shared" si="2610"/>
        <v>0</v>
      </c>
      <c r="O12827" s="2">
        <f t="shared" si="2611"/>
        <v>-34364.815625444608</v>
      </c>
      <c r="P12827" s="2" t="str">
        <f t="shared" si="2612"/>
        <v/>
      </c>
    </row>
    <row r="12828" spans="1:16">
      <c r="A12828" s="6">
        <v>19</v>
      </c>
      <c r="B12828" s="6">
        <v>14</v>
      </c>
      <c r="C12828" s="6">
        <v>21</v>
      </c>
      <c r="D12828" s="6">
        <f t="shared" si="2600"/>
        <v>54</v>
      </c>
      <c r="E12828" s="5">
        <f t="shared" si="2601"/>
        <v>10458.204466678902</v>
      </c>
      <c r="F12828" s="5">
        <f t="shared" si="2602"/>
        <v>593.44900480898184</v>
      </c>
      <c r="G12828" s="5">
        <f t="shared" si="2603"/>
        <v>1226.6692487641703</v>
      </c>
      <c r="H12828" s="5">
        <f t="shared" si="2604"/>
        <v>12278.322720252054</v>
      </c>
      <c r="I12828" s="5">
        <f t="shared" si="2605"/>
        <v>720</v>
      </c>
      <c r="J12828" s="5">
        <f t="shared" si="2606"/>
        <v>11558.322720252054</v>
      </c>
      <c r="K12828" s="2">
        <f t="shared" si="2607"/>
        <v>225665.32500437592</v>
      </c>
      <c r="L12828" s="2">
        <f t="shared" si="2608"/>
        <v>253216</v>
      </c>
      <c r="M12828" s="2">
        <f t="shared" si="2609"/>
        <v>41360</v>
      </c>
      <c r="N12828" s="6">
        <f t="shared" si="2610"/>
        <v>0</v>
      </c>
      <c r="O12828" s="2">
        <f t="shared" si="2611"/>
        <v>-33809.325004375918</v>
      </c>
      <c r="P12828" s="2" t="str">
        <f t="shared" si="2612"/>
        <v/>
      </c>
    </row>
    <row r="12829" spans="1:16">
      <c r="A12829" s="6">
        <v>19</v>
      </c>
      <c r="B12829" s="6">
        <v>14</v>
      </c>
      <c r="C12829" s="6">
        <v>22</v>
      </c>
      <c r="D12829" s="6">
        <f t="shared" si="2600"/>
        <v>55</v>
      </c>
      <c r="E12829" s="5">
        <f t="shared" si="2601"/>
        <v>10458.204466678902</v>
      </c>
      <c r="F12829" s="5">
        <f t="shared" si="2602"/>
        <v>593.44900480898184</v>
      </c>
      <c r="G12829" s="5">
        <f t="shared" si="2603"/>
        <v>1301.1455960105666</v>
      </c>
      <c r="H12829" s="5">
        <f t="shared" si="2604"/>
        <v>12352.79906749845</v>
      </c>
      <c r="I12829" s="5">
        <f t="shared" si="2605"/>
        <v>720</v>
      </c>
      <c r="J12829" s="5">
        <f t="shared" si="2606"/>
        <v>11632.79906749845</v>
      </c>
      <c r="K12829" s="2">
        <f t="shared" si="2607"/>
        <v>226958.31714407032</v>
      </c>
      <c r="L12829" s="2">
        <f t="shared" si="2608"/>
        <v>255916</v>
      </c>
      <c r="M12829" s="2">
        <f t="shared" si="2609"/>
        <v>42240</v>
      </c>
      <c r="N12829" s="6">
        <f t="shared" si="2610"/>
        <v>0</v>
      </c>
      <c r="O12829" s="2">
        <f t="shared" si="2611"/>
        <v>-33282.317144070315</v>
      </c>
      <c r="P12829" s="2" t="str">
        <f t="shared" si="2612"/>
        <v/>
      </c>
    </row>
    <row r="12830" spans="1:16">
      <c r="A12830" s="6">
        <v>19</v>
      </c>
      <c r="B12830" s="6">
        <v>14</v>
      </c>
      <c r="C12830" s="6">
        <v>23</v>
      </c>
      <c r="D12830" s="6">
        <f t="shared" si="2600"/>
        <v>56</v>
      </c>
      <c r="E12830" s="5">
        <f t="shared" si="2601"/>
        <v>10458.204466678902</v>
      </c>
      <c r="F12830" s="5">
        <f t="shared" si="2602"/>
        <v>593.44900480898184</v>
      </c>
      <c r="G12830" s="5">
        <f t="shared" si="2603"/>
        <v>1377.292184868003</v>
      </c>
      <c r="H12830" s="5">
        <f t="shared" si="2604"/>
        <v>12428.945656355887</v>
      </c>
      <c r="I12830" s="5">
        <f t="shared" si="2605"/>
        <v>720</v>
      </c>
      <c r="J12830" s="5">
        <f t="shared" si="2606"/>
        <v>11708.945656355887</v>
      </c>
      <c r="K12830" s="2">
        <f t="shared" si="2607"/>
        <v>228280.30653395638</v>
      </c>
      <c r="L12830" s="2">
        <f t="shared" si="2608"/>
        <v>258616</v>
      </c>
      <c r="M12830" s="2">
        <f t="shared" si="2609"/>
        <v>43120</v>
      </c>
      <c r="N12830" s="6">
        <f t="shared" si="2610"/>
        <v>0</v>
      </c>
      <c r="O12830" s="2">
        <f t="shared" si="2611"/>
        <v>-32784.306533956376</v>
      </c>
      <c r="P12830" s="2" t="str">
        <f t="shared" si="2612"/>
        <v/>
      </c>
    </row>
    <row r="12831" spans="1:16">
      <c r="A12831" s="6">
        <v>19</v>
      </c>
      <c r="B12831" s="6">
        <v>14</v>
      </c>
      <c r="C12831" s="6">
        <v>24</v>
      </c>
      <c r="D12831" s="6">
        <f t="shared" si="2600"/>
        <v>57</v>
      </c>
      <c r="E12831" s="5">
        <f t="shared" si="2601"/>
        <v>10458.204466678902</v>
      </c>
      <c r="F12831" s="5">
        <f t="shared" si="2602"/>
        <v>593.44900480898184</v>
      </c>
      <c r="G12831" s="5">
        <f t="shared" si="2603"/>
        <v>1455.1391344474989</v>
      </c>
      <c r="H12831" s="5">
        <f t="shared" si="2604"/>
        <v>12506.792605935383</v>
      </c>
      <c r="I12831" s="5">
        <f t="shared" si="2605"/>
        <v>720</v>
      </c>
      <c r="J12831" s="5">
        <f t="shared" si="2606"/>
        <v>11786.792605935383</v>
      </c>
      <c r="K12831" s="2">
        <f t="shared" si="2607"/>
        <v>229631.81607526707</v>
      </c>
      <c r="L12831" s="2">
        <f t="shared" si="2608"/>
        <v>261316</v>
      </c>
      <c r="M12831" s="2">
        <f t="shared" si="2609"/>
        <v>44000</v>
      </c>
      <c r="N12831" s="6">
        <f t="shared" si="2610"/>
        <v>0</v>
      </c>
      <c r="O12831" s="2">
        <f t="shared" si="2611"/>
        <v>-32315.816075267066</v>
      </c>
      <c r="P12831" s="2" t="str">
        <f t="shared" si="2612"/>
        <v/>
      </c>
    </row>
    <row r="12832" spans="1:16">
      <c r="A12832" s="6">
        <v>19</v>
      </c>
      <c r="B12832" s="6">
        <v>14</v>
      </c>
      <c r="C12832" s="6">
        <v>25</v>
      </c>
      <c r="D12832" s="6">
        <f t="shared" si="2600"/>
        <v>58</v>
      </c>
      <c r="E12832" s="5">
        <f t="shared" si="2601"/>
        <v>10458.204466678902</v>
      </c>
      <c r="F12832" s="5">
        <f t="shared" si="2602"/>
        <v>593.44900480898184</v>
      </c>
      <c r="G12832" s="5">
        <f t="shared" si="2603"/>
        <v>1534.7170558625965</v>
      </c>
      <c r="H12832" s="5">
        <f t="shared" si="2604"/>
        <v>12586.37052735048</v>
      </c>
      <c r="I12832" s="5">
        <f t="shared" si="2605"/>
        <v>720</v>
      </c>
      <c r="J12832" s="5">
        <f t="shared" si="2606"/>
        <v>11866.37052735048</v>
      </c>
      <c r="K12832" s="2">
        <f t="shared" si="2607"/>
        <v>231013.37721094582</v>
      </c>
      <c r="L12832" s="2">
        <f t="shared" si="2608"/>
        <v>264016</v>
      </c>
      <c r="M12832" s="2">
        <f t="shared" si="2609"/>
        <v>44880</v>
      </c>
      <c r="N12832" s="6">
        <f t="shared" si="2610"/>
        <v>0</v>
      </c>
      <c r="O12832" s="2">
        <f t="shared" si="2611"/>
        <v>-31877.377210945822</v>
      </c>
      <c r="P12832" s="2" t="str">
        <f t="shared" si="2612"/>
        <v/>
      </c>
    </row>
    <row r="12833" spans="1:16">
      <c r="A12833" s="6">
        <v>19</v>
      </c>
      <c r="B12833" s="6">
        <v>14</v>
      </c>
      <c r="C12833" s="6">
        <v>26</v>
      </c>
      <c r="D12833" s="6">
        <f t="shared" si="2600"/>
        <v>59</v>
      </c>
      <c r="E12833" s="5">
        <f t="shared" si="2601"/>
        <v>10458.204466678902</v>
      </c>
      <c r="F12833" s="5">
        <f t="shared" si="2602"/>
        <v>593.44900480898184</v>
      </c>
      <c r="G12833" s="5">
        <f t="shared" si="2603"/>
        <v>1616.0570598233144</v>
      </c>
      <c r="H12833" s="5">
        <f t="shared" si="2604"/>
        <v>12667.710531311197</v>
      </c>
      <c r="I12833" s="5">
        <f t="shared" si="2605"/>
        <v>720</v>
      </c>
      <c r="J12833" s="5">
        <f t="shared" si="2606"/>
        <v>11947.710531311197</v>
      </c>
      <c r="K12833" s="2">
        <f t="shared" si="2607"/>
        <v>232425.53005748606</v>
      </c>
      <c r="L12833" s="2">
        <f t="shared" si="2608"/>
        <v>266716</v>
      </c>
      <c r="M12833" s="2">
        <f t="shared" si="2609"/>
        <v>45760</v>
      </c>
      <c r="N12833" s="6">
        <f t="shared" si="2610"/>
        <v>0</v>
      </c>
      <c r="O12833" s="2">
        <f t="shared" si="2611"/>
        <v>-31469.530057486059</v>
      </c>
      <c r="P12833" s="2" t="str">
        <f t="shared" si="2612"/>
        <v/>
      </c>
    </row>
    <row r="12834" spans="1:16">
      <c r="A12834" s="6">
        <v>19</v>
      </c>
      <c r="B12834" s="6">
        <v>14</v>
      </c>
      <c r="C12834" s="6">
        <v>27</v>
      </c>
      <c r="D12834" s="6">
        <f t="shared" si="2600"/>
        <v>60</v>
      </c>
      <c r="E12834" s="5">
        <f t="shared" si="2601"/>
        <v>10458.204466678902</v>
      </c>
      <c r="F12834" s="5">
        <f t="shared" si="2602"/>
        <v>593.44900480898184</v>
      </c>
      <c r="G12834" s="5">
        <f t="shared" si="2603"/>
        <v>1699.1907643430709</v>
      </c>
      <c r="H12834" s="5">
        <f t="shared" si="2604"/>
        <v>12750.844235830955</v>
      </c>
      <c r="I12834" s="5">
        <f t="shared" si="2605"/>
        <v>720</v>
      </c>
      <c r="J12834" s="5">
        <f t="shared" si="2606"/>
        <v>12030.844235830955</v>
      </c>
      <c r="K12834" s="2">
        <f t="shared" si="2607"/>
        <v>233868.82353873184</v>
      </c>
      <c r="L12834" s="2">
        <f t="shared" si="2608"/>
        <v>269416</v>
      </c>
      <c r="M12834" s="2">
        <f t="shared" si="2609"/>
        <v>46640</v>
      </c>
      <c r="N12834" s="6">
        <f t="shared" si="2610"/>
        <v>0</v>
      </c>
      <c r="O12834" s="2">
        <f t="shared" si="2611"/>
        <v>-31092.823538731842</v>
      </c>
      <c r="P12834" s="2" t="str">
        <f t="shared" si="2612"/>
        <v/>
      </c>
    </row>
    <row r="12835" spans="1:16">
      <c r="A12835" s="6">
        <v>19</v>
      </c>
      <c r="B12835" s="6">
        <v>14</v>
      </c>
      <c r="C12835" s="6">
        <v>28</v>
      </c>
      <c r="D12835" s="6">
        <f t="shared" si="2600"/>
        <v>61</v>
      </c>
      <c r="E12835" s="5">
        <f t="shared" si="2601"/>
        <v>10458.204466678902</v>
      </c>
      <c r="F12835" s="5">
        <f t="shared" si="2602"/>
        <v>593.44900480898184</v>
      </c>
      <c r="G12835" s="5">
        <f t="shared" si="2603"/>
        <v>1784.1503025602246</v>
      </c>
      <c r="H12835" s="5">
        <f t="shared" si="2604"/>
        <v>12835.803774048109</v>
      </c>
      <c r="I12835" s="5">
        <f t="shared" si="2605"/>
        <v>720</v>
      </c>
      <c r="J12835" s="5">
        <f t="shared" si="2606"/>
        <v>12115.803774048109</v>
      </c>
      <c r="K12835" s="2">
        <f t="shared" si="2607"/>
        <v>235343.81552166856</v>
      </c>
      <c r="L12835" s="2">
        <f t="shared" si="2608"/>
        <v>272116</v>
      </c>
      <c r="M12835" s="2">
        <f t="shared" si="2609"/>
        <v>47520</v>
      </c>
      <c r="N12835" s="6">
        <f t="shared" si="2610"/>
        <v>0</v>
      </c>
      <c r="O12835" s="2">
        <f t="shared" si="2611"/>
        <v>-30747.815521668555</v>
      </c>
      <c r="P12835" s="2" t="str">
        <f t="shared" si="2612"/>
        <v/>
      </c>
    </row>
    <row r="12836" spans="1:16">
      <c r="A12836" s="6">
        <v>19</v>
      </c>
      <c r="B12836" s="6">
        <v>14</v>
      </c>
      <c r="C12836" s="6">
        <v>29</v>
      </c>
      <c r="D12836" s="6">
        <f t="shared" si="2600"/>
        <v>62</v>
      </c>
      <c r="E12836" s="5">
        <f t="shared" si="2601"/>
        <v>10458.204466678902</v>
      </c>
      <c r="F12836" s="5">
        <f t="shared" si="2602"/>
        <v>593.44900480898184</v>
      </c>
      <c r="G12836" s="5">
        <f t="shared" si="2603"/>
        <v>1870.9683306758782</v>
      </c>
      <c r="H12836" s="5">
        <f t="shared" si="2604"/>
        <v>12922.621802163761</v>
      </c>
      <c r="I12836" s="5">
        <f t="shared" si="2605"/>
        <v>720</v>
      </c>
      <c r="J12836" s="5">
        <f t="shared" si="2606"/>
        <v>12202.621802163761</v>
      </c>
      <c r="K12836" s="2">
        <f t="shared" si="2607"/>
        <v>236851.07295423196</v>
      </c>
      <c r="L12836" s="2">
        <f t="shared" si="2608"/>
        <v>274816</v>
      </c>
      <c r="M12836" s="2">
        <f t="shared" si="2609"/>
        <v>48400</v>
      </c>
      <c r="N12836" s="6">
        <f t="shared" si="2610"/>
        <v>0</v>
      </c>
      <c r="O12836" s="2">
        <f t="shared" si="2611"/>
        <v>-30435.07295423196</v>
      </c>
      <c r="P12836" s="2" t="str">
        <f t="shared" si="2612"/>
        <v/>
      </c>
    </row>
    <row r="12837" spans="1:16">
      <c r="A12837" s="6">
        <v>19</v>
      </c>
      <c r="B12837" s="6">
        <v>14</v>
      </c>
      <c r="C12837" s="6">
        <v>30</v>
      </c>
      <c r="D12837" s="6">
        <f t="shared" si="2600"/>
        <v>63</v>
      </c>
      <c r="E12837" s="5">
        <f t="shared" si="2601"/>
        <v>10458.204466678902</v>
      </c>
      <c r="F12837" s="5">
        <f t="shared" si="2602"/>
        <v>593.44900480898184</v>
      </c>
      <c r="G12837" s="5">
        <f t="shared" si="2603"/>
        <v>1959.6780360096488</v>
      </c>
      <c r="H12837" s="5">
        <f t="shared" si="2604"/>
        <v>13011.331507497533</v>
      </c>
      <c r="I12837" s="5">
        <f t="shared" si="2605"/>
        <v>720</v>
      </c>
      <c r="J12837" s="5">
        <f t="shared" si="2606"/>
        <v>12291.331507497533</v>
      </c>
      <c r="K12837" s="2">
        <f t="shared" si="2607"/>
        <v>238391.17200516548</v>
      </c>
      <c r="L12837" s="2">
        <f t="shared" si="2608"/>
        <v>277516</v>
      </c>
      <c r="M12837" s="2">
        <f t="shared" si="2609"/>
        <v>49280</v>
      </c>
      <c r="N12837" s="6">
        <f t="shared" si="2610"/>
        <v>0</v>
      </c>
      <c r="O12837" s="2">
        <f t="shared" si="2611"/>
        <v>-30155.172005165485</v>
      </c>
      <c r="P12837" s="2" t="str">
        <f t="shared" si="2612"/>
        <v/>
      </c>
    </row>
    <row r="12838" spans="1:16">
      <c r="A12838" s="6">
        <v>19</v>
      </c>
      <c r="B12838" s="6">
        <v>15</v>
      </c>
      <c r="C12838" s="6">
        <v>0</v>
      </c>
      <c r="D12838" s="6">
        <f t="shared" si="2600"/>
        <v>34</v>
      </c>
      <c r="E12838" s="5">
        <f t="shared" si="2601"/>
        <v>10458.204466678902</v>
      </c>
      <c r="F12838" s="5">
        <f t="shared" si="2602"/>
        <v>651.73417492414967</v>
      </c>
      <c r="G12838" s="5">
        <f t="shared" si="2603"/>
        <v>0</v>
      </c>
      <c r="H12838" s="5">
        <f t="shared" si="2604"/>
        <v>11109.938641603052</v>
      </c>
      <c r="I12838" s="5">
        <f t="shared" si="2605"/>
        <v>720</v>
      </c>
      <c r="J12838" s="5">
        <f t="shared" si="2606"/>
        <v>10389.938641603052</v>
      </c>
      <c r="K12838" s="2">
        <f t="shared" si="2607"/>
        <v>205380.87919449742</v>
      </c>
      <c r="L12838" s="2">
        <f t="shared" si="2608"/>
        <v>198610</v>
      </c>
      <c r="M12838" s="2">
        <f t="shared" si="2609"/>
        <v>23320</v>
      </c>
      <c r="N12838" s="6">
        <f t="shared" si="2610"/>
        <v>0</v>
      </c>
      <c r="O12838" s="2">
        <f t="shared" si="2611"/>
        <v>-50090.879194497422</v>
      </c>
      <c r="P12838" s="2" t="str">
        <f t="shared" si="2612"/>
        <v/>
      </c>
    </row>
    <row r="12839" spans="1:16">
      <c r="A12839" s="6">
        <v>19</v>
      </c>
      <c r="B12839" s="6">
        <v>15</v>
      </c>
      <c r="C12839" s="6">
        <v>1</v>
      </c>
      <c r="D12839" s="6">
        <f t="shared" si="2600"/>
        <v>35</v>
      </c>
      <c r="E12839" s="5">
        <f t="shared" si="2601"/>
        <v>10458.204466678902</v>
      </c>
      <c r="F12839" s="5">
        <f t="shared" si="2602"/>
        <v>651.73417492414967</v>
      </c>
      <c r="G12839" s="5">
        <f t="shared" si="2603"/>
        <v>45.5625</v>
      </c>
      <c r="H12839" s="5">
        <f t="shared" si="2604"/>
        <v>11155.501141603052</v>
      </c>
      <c r="I12839" s="5">
        <f t="shared" si="2605"/>
        <v>720</v>
      </c>
      <c r="J12839" s="5">
        <f t="shared" si="2606"/>
        <v>10435.501141603052</v>
      </c>
      <c r="K12839" s="2">
        <f t="shared" si="2607"/>
        <v>206171.89481949742</v>
      </c>
      <c r="L12839" s="2">
        <f t="shared" si="2608"/>
        <v>201310</v>
      </c>
      <c r="M12839" s="2">
        <f t="shared" si="2609"/>
        <v>24200</v>
      </c>
      <c r="N12839" s="6">
        <f t="shared" si="2610"/>
        <v>0</v>
      </c>
      <c r="O12839" s="2">
        <f t="shared" si="2611"/>
        <v>-49061.894819497422</v>
      </c>
      <c r="P12839" s="2" t="str">
        <f t="shared" si="2612"/>
        <v/>
      </c>
    </row>
    <row r="12840" spans="1:16">
      <c r="A12840" s="6">
        <v>19</v>
      </c>
      <c r="B12840" s="6">
        <v>15</v>
      </c>
      <c r="C12840" s="6">
        <v>2</v>
      </c>
      <c r="D12840" s="6">
        <f t="shared" si="2600"/>
        <v>36</v>
      </c>
      <c r="E12840" s="5">
        <f t="shared" si="2601"/>
        <v>10458.204466678902</v>
      </c>
      <c r="F12840" s="5">
        <f t="shared" si="2602"/>
        <v>651.73417492414967</v>
      </c>
      <c r="G12840" s="5">
        <f t="shared" si="2603"/>
        <v>92.264062499999994</v>
      </c>
      <c r="H12840" s="5">
        <f t="shared" si="2604"/>
        <v>11202.202704103052</v>
      </c>
      <c r="I12840" s="5">
        <f t="shared" si="2605"/>
        <v>720</v>
      </c>
      <c r="J12840" s="5">
        <f t="shared" si="2606"/>
        <v>10482.202704103052</v>
      </c>
      <c r="K12840" s="2">
        <f t="shared" si="2607"/>
        <v>206982.68583512242</v>
      </c>
      <c r="L12840" s="2">
        <f t="shared" si="2608"/>
        <v>204010</v>
      </c>
      <c r="M12840" s="2">
        <f t="shared" si="2609"/>
        <v>25080</v>
      </c>
      <c r="N12840" s="6">
        <f t="shared" si="2610"/>
        <v>0</v>
      </c>
      <c r="O12840" s="2">
        <f t="shared" si="2611"/>
        <v>-48052.685835122422</v>
      </c>
      <c r="P12840" s="2" t="str">
        <f t="shared" si="2612"/>
        <v/>
      </c>
    </row>
    <row r="12841" spans="1:16">
      <c r="A12841" s="6">
        <v>19</v>
      </c>
      <c r="B12841" s="6">
        <v>15</v>
      </c>
      <c r="C12841" s="6">
        <v>3</v>
      </c>
      <c r="D12841" s="6">
        <f t="shared" si="2600"/>
        <v>37</v>
      </c>
      <c r="E12841" s="5">
        <f t="shared" si="2601"/>
        <v>10458.204466678902</v>
      </c>
      <c r="F12841" s="5">
        <f t="shared" si="2602"/>
        <v>651.73417492414967</v>
      </c>
      <c r="G12841" s="5">
        <f t="shared" si="2603"/>
        <v>140.12604492187498</v>
      </c>
      <c r="H12841" s="5">
        <f t="shared" si="2604"/>
        <v>11250.064686524927</v>
      </c>
      <c r="I12841" s="5">
        <f t="shared" si="2605"/>
        <v>720</v>
      </c>
      <c r="J12841" s="5">
        <f t="shared" si="2606"/>
        <v>10530.064686524927</v>
      </c>
      <c r="K12841" s="2">
        <f t="shared" si="2607"/>
        <v>207813.62302994664</v>
      </c>
      <c r="L12841" s="2">
        <f t="shared" si="2608"/>
        <v>206710</v>
      </c>
      <c r="M12841" s="2">
        <f t="shared" si="2609"/>
        <v>25960</v>
      </c>
      <c r="N12841" s="6">
        <f t="shared" si="2610"/>
        <v>0</v>
      </c>
      <c r="O12841" s="2">
        <f t="shared" si="2611"/>
        <v>-47063.623029946641</v>
      </c>
      <c r="P12841" s="2" t="str">
        <f t="shared" si="2612"/>
        <v/>
      </c>
    </row>
    <row r="12842" spans="1:16">
      <c r="A12842" s="6">
        <v>19</v>
      </c>
      <c r="B12842" s="6">
        <v>15</v>
      </c>
      <c r="C12842" s="6">
        <v>4</v>
      </c>
      <c r="D12842" s="6">
        <f t="shared" si="2600"/>
        <v>38</v>
      </c>
      <c r="E12842" s="5">
        <f t="shared" si="2601"/>
        <v>10458.204466678902</v>
      </c>
      <c r="F12842" s="5">
        <f t="shared" si="2602"/>
        <v>651.73417492414967</v>
      </c>
      <c r="G12842" s="5">
        <f t="shared" si="2603"/>
        <v>189.17016064453125</v>
      </c>
      <c r="H12842" s="5">
        <f t="shared" si="2604"/>
        <v>11299.108802247583</v>
      </c>
      <c r="I12842" s="5">
        <f t="shared" si="2605"/>
        <v>720</v>
      </c>
      <c r="J12842" s="5">
        <f t="shared" si="2606"/>
        <v>10579.108802247583</v>
      </c>
      <c r="K12842" s="2">
        <f t="shared" si="2607"/>
        <v>208665.08337235387</v>
      </c>
      <c r="L12842" s="2">
        <f t="shared" si="2608"/>
        <v>209410</v>
      </c>
      <c r="M12842" s="2">
        <f t="shared" si="2609"/>
        <v>26840</v>
      </c>
      <c r="N12842" s="6">
        <f t="shared" si="2610"/>
        <v>0</v>
      </c>
      <c r="O12842" s="2">
        <f t="shared" si="2611"/>
        <v>-46095.083372353867</v>
      </c>
      <c r="P12842" s="2" t="str">
        <f t="shared" si="2612"/>
        <v/>
      </c>
    </row>
    <row r="12843" spans="1:16">
      <c r="A12843" s="6">
        <v>19</v>
      </c>
      <c r="B12843" s="6">
        <v>15</v>
      </c>
      <c r="C12843" s="6">
        <v>5</v>
      </c>
      <c r="D12843" s="6">
        <f t="shared" si="2600"/>
        <v>39</v>
      </c>
      <c r="E12843" s="5">
        <f t="shared" si="2601"/>
        <v>10458.204466678902</v>
      </c>
      <c r="F12843" s="5">
        <f t="shared" si="2602"/>
        <v>651.73417492414967</v>
      </c>
      <c r="G12843" s="5">
        <f t="shared" si="2603"/>
        <v>239.41848456573481</v>
      </c>
      <c r="H12843" s="5">
        <f t="shared" si="2604"/>
        <v>11349.357126168787</v>
      </c>
      <c r="I12843" s="5">
        <f t="shared" si="2605"/>
        <v>720</v>
      </c>
      <c r="J12843" s="5">
        <f t="shared" si="2606"/>
        <v>10629.357126168787</v>
      </c>
      <c r="K12843" s="2">
        <f t="shared" si="2607"/>
        <v>209537.45010709699</v>
      </c>
      <c r="L12843" s="2">
        <f t="shared" si="2608"/>
        <v>212110</v>
      </c>
      <c r="M12843" s="2">
        <f t="shared" si="2609"/>
        <v>27720</v>
      </c>
      <c r="N12843" s="6">
        <f t="shared" si="2610"/>
        <v>0</v>
      </c>
      <c r="O12843" s="2">
        <f t="shared" si="2611"/>
        <v>-45147.450107096985</v>
      </c>
      <c r="P12843" s="2" t="str">
        <f t="shared" si="2612"/>
        <v/>
      </c>
    </row>
    <row r="12844" spans="1:16">
      <c r="A12844" s="6">
        <v>19</v>
      </c>
      <c r="B12844" s="6">
        <v>15</v>
      </c>
      <c r="C12844" s="6">
        <v>6</v>
      </c>
      <c r="D12844" s="6">
        <f t="shared" si="2600"/>
        <v>40</v>
      </c>
      <c r="E12844" s="5">
        <f t="shared" si="2601"/>
        <v>10458.204466678902</v>
      </c>
      <c r="F12844" s="5">
        <f t="shared" si="2602"/>
        <v>651.73417492414967</v>
      </c>
      <c r="G12844" s="5">
        <f t="shared" si="2603"/>
        <v>290.89345874736784</v>
      </c>
      <c r="H12844" s="5">
        <f t="shared" si="2604"/>
        <v>11400.832100350421</v>
      </c>
      <c r="I12844" s="5">
        <f t="shared" si="2605"/>
        <v>720</v>
      </c>
      <c r="J12844" s="5">
        <f t="shared" si="2606"/>
        <v>10680.832100350421</v>
      </c>
      <c r="K12844" s="2">
        <f t="shared" si="2607"/>
        <v>210431.11285330591</v>
      </c>
      <c r="L12844" s="2">
        <f t="shared" si="2608"/>
        <v>214810</v>
      </c>
      <c r="M12844" s="2">
        <f t="shared" si="2609"/>
        <v>28600</v>
      </c>
      <c r="N12844" s="6">
        <f t="shared" si="2610"/>
        <v>0</v>
      </c>
      <c r="O12844" s="2">
        <f t="shared" si="2611"/>
        <v>-44221.112853305909</v>
      </c>
      <c r="P12844" s="2" t="str">
        <f t="shared" si="2612"/>
        <v/>
      </c>
    </row>
    <row r="12845" spans="1:16">
      <c r="A12845" s="6">
        <v>19</v>
      </c>
      <c r="B12845" s="6">
        <v>15</v>
      </c>
      <c r="C12845" s="6">
        <v>7</v>
      </c>
      <c r="D12845" s="6">
        <f t="shared" si="2600"/>
        <v>41</v>
      </c>
      <c r="E12845" s="5">
        <f t="shared" si="2601"/>
        <v>10458.204466678902</v>
      </c>
      <c r="F12845" s="5">
        <f t="shared" si="2602"/>
        <v>651.73417492414967</v>
      </c>
      <c r="G12845" s="5">
        <f t="shared" si="2603"/>
        <v>343.61789814532818</v>
      </c>
      <c r="H12845" s="5">
        <f t="shared" si="2604"/>
        <v>11453.556539748381</v>
      </c>
      <c r="I12845" s="5">
        <f t="shared" si="2605"/>
        <v>720</v>
      </c>
      <c r="J12845" s="5">
        <f t="shared" si="2606"/>
        <v>10733.556539748381</v>
      </c>
      <c r="K12845" s="2">
        <f t="shared" si="2607"/>
        <v>211346.46770396494</v>
      </c>
      <c r="L12845" s="2">
        <f t="shared" si="2608"/>
        <v>217510</v>
      </c>
      <c r="M12845" s="2">
        <f t="shared" si="2609"/>
        <v>29480</v>
      </c>
      <c r="N12845" s="6">
        <f t="shared" si="2610"/>
        <v>0</v>
      </c>
      <c r="O12845" s="2">
        <f t="shared" si="2611"/>
        <v>-43316.46770396494</v>
      </c>
      <c r="P12845" s="2" t="str">
        <f t="shared" si="2612"/>
        <v/>
      </c>
    </row>
    <row r="12846" spans="1:16">
      <c r="A12846" s="6">
        <v>19</v>
      </c>
      <c r="B12846" s="6">
        <v>15</v>
      </c>
      <c r="C12846" s="6">
        <v>8</v>
      </c>
      <c r="D12846" s="6">
        <f t="shared" si="2600"/>
        <v>42</v>
      </c>
      <c r="E12846" s="5">
        <f t="shared" si="2601"/>
        <v>10458.204466678902</v>
      </c>
      <c r="F12846" s="5">
        <f t="shared" si="2602"/>
        <v>651.73417492414967</v>
      </c>
      <c r="G12846" s="5">
        <f t="shared" si="2603"/>
        <v>397.61499642530839</v>
      </c>
      <c r="H12846" s="5">
        <f t="shared" si="2604"/>
        <v>11507.553638028361</v>
      </c>
      <c r="I12846" s="5">
        <f t="shared" si="2605"/>
        <v>720</v>
      </c>
      <c r="J12846" s="5">
        <f t="shared" si="2606"/>
        <v>10787.553638028361</v>
      </c>
      <c r="K12846" s="2">
        <f t="shared" si="2607"/>
        <v>212283.91732688126</v>
      </c>
      <c r="L12846" s="2">
        <f t="shared" si="2608"/>
        <v>220210</v>
      </c>
      <c r="M12846" s="2">
        <f t="shared" si="2609"/>
        <v>30360</v>
      </c>
      <c r="N12846" s="6">
        <f t="shared" si="2610"/>
        <v>0</v>
      </c>
      <c r="O12846" s="2">
        <f t="shared" si="2611"/>
        <v>-42433.917326881259</v>
      </c>
      <c r="P12846" s="2" t="str">
        <f t="shared" si="2612"/>
        <v/>
      </c>
    </row>
    <row r="12847" spans="1:16">
      <c r="A12847" s="6">
        <v>19</v>
      </c>
      <c r="B12847" s="6">
        <v>15</v>
      </c>
      <c r="C12847" s="6">
        <v>9</v>
      </c>
      <c r="D12847" s="6">
        <f t="shared" si="2600"/>
        <v>43</v>
      </c>
      <c r="E12847" s="5">
        <f t="shared" si="2601"/>
        <v>10458.204466678902</v>
      </c>
      <c r="F12847" s="5">
        <f t="shared" si="2602"/>
        <v>651.73417492414967</v>
      </c>
      <c r="G12847" s="5">
        <f t="shared" si="2603"/>
        <v>452.90833186570285</v>
      </c>
      <c r="H12847" s="5">
        <f t="shared" si="2604"/>
        <v>11562.846973468755</v>
      </c>
      <c r="I12847" s="5">
        <f t="shared" si="2605"/>
        <v>720</v>
      </c>
      <c r="J12847" s="5">
        <f t="shared" si="2606"/>
        <v>10842.846973468755</v>
      </c>
      <c r="K12847" s="2">
        <f t="shared" si="2607"/>
        <v>213243.87106716589</v>
      </c>
      <c r="L12847" s="2">
        <f t="shared" si="2608"/>
        <v>222910</v>
      </c>
      <c r="M12847" s="2">
        <f t="shared" si="2609"/>
        <v>31240</v>
      </c>
      <c r="N12847" s="6">
        <f t="shared" si="2610"/>
        <v>0</v>
      </c>
      <c r="O12847" s="2">
        <f t="shared" si="2611"/>
        <v>-41573.871067165892</v>
      </c>
      <c r="P12847" s="2" t="str">
        <f t="shared" si="2612"/>
        <v/>
      </c>
    </row>
    <row r="12848" spans="1:16">
      <c r="A12848" s="6">
        <v>19</v>
      </c>
      <c r="B12848" s="6">
        <v>15</v>
      </c>
      <c r="C12848" s="6">
        <v>10</v>
      </c>
      <c r="D12848" s="6">
        <f t="shared" si="2600"/>
        <v>44</v>
      </c>
      <c r="E12848" s="5">
        <f t="shared" si="2601"/>
        <v>10458.204466678902</v>
      </c>
      <c r="F12848" s="5">
        <f t="shared" si="2602"/>
        <v>651.73417492414967</v>
      </c>
      <c r="G12848" s="5">
        <f t="shared" si="2603"/>
        <v>509.52187334891573</v>
      </c>
      <c r="H12848" s="5">
        <f t="shared" si="2604"/>
        <v>11619.460514951968</v>
      </c>
      <c r="I12848" s="5">
        <f t="shared" si="2605"/>
        <v>720</v>
      </c>
      <c r="J12848" s="5">
        <f t="shared" si="2606"/>
        <v>10899.460514951968</v>
      </c>
      <c r="K12848" s="2">
        <f t="shared" si="2607"/>
        <v>214226.74505124945</v>
      </c>
      <c r="L12848" s="2">
        <f t="shared" si="2608"/>
        <v>225610</v>
      </c>
      <c r="M12848" s="2">
        <f t="shared" si="2609"/>
        <v>32120</v>
      </c>
      <c r="N12848" s="6">
        <f t="shared" si="2610"/>
        <v>0</v>
      </c>
      <c r="O12848" s="2">
        <f t="shared" si="2611"/>
        <v>-40736.745051249454</v>
      </c>
      <c r="P12848" s="2" t="str">
        <f t="shared" si="2612"/>
        <v/>
      </c>
    </row>
    <row r="12849" spans="1:16">
      <c r="A12849" s="6">
        <v>19</v>
      </c>
      <c r="B12849" s="6">
        <v>15</v>
      </c>
      <c r="C12849" s="6">
        <v>11</v>
      </c>
      <c r="D12849" s="6">
        <f t="shared" si="2600"/>
        <v>45</v>
      </c>
      <c r="E12849" s="5">
        <f t="shared" si="2601"/>
        <v>10458.204466678902</v>
      </c>
      <c r="F12849" s="5">
        <f t="shared" si="2602"/>
        <v>651.73417492414967</v>
      </c>
      <c r="G12849" s="5">
        <f t="shared" si="2603"/>
        <v>567.47998644235474</v>
      </c>
      <c r="H12849" s="5">
        <f t="shared" si="2604"/>
        <v>11677.418628045407</v>
      </c>
      <c r="I12849" s="5">
        <f t="shared" si="2605"/>
        <v>720</v>
      </c>
      <c r="J12849" s="5">
        <f t="shared" si="2606"/>
        <v>10957.418628045407</v>
      </c>
      <c r="K12849" s="2">
        <f t="shared" si="2607"/>
        <v>215232.96229245496</v>
      </c>
      <c r="L12849" s="2">
        <f t="shared" si="2608"/>
        <v>228310</v>
      </c>
      <c r="M12849" s="2">
        <f t="shared" si="2609"/>
        <v>33000</v>
      </c>
      <c r="N12849" s="6">
        <f t="shared" si="2610"/>
        <v>0</v>
      </c>
      <c r="O12849" s="2">
        <f t="shared" si="2611"/>
        <v>-39922.962292454962</v>
      </c>
      <c r="P12849" s="2" t="str">
        <f t="shared" si="2612"/>
        <v/>
      </c>
    </row>
    <row r="12850" spans="1:16">
      <c r="A12850" s="6">
        <v>19</v>
      </c>
      <c r="B12850" s="6">
        <v>15</v>
      </c>
      <c r="C12850" s="6">
        <v>12</v>
      </c>
      <c r="D12850" s="6">
        <f t="shared" si="2600"/>
        <v>46</v>
      </c>
      <c r="E12850" s="5">
        <f t="shared" si="2601"/>
        <v>10458.204466678902</v>
      </c>
      <c r="F12850" s="5">
        <f t="shared" si="2602"/>
        <v>651.73417492414967</v>
      </c>
      <c r="G12850" s="5">
        <f t="shared" si="2603"/>
        <v>626.80743957041921</v>
      </c>
      <c r="H12850" s="5">
        <f t="shared" si="2604"/>
        <v>11736.746081173471</v>
      </c>
      <c r="I12850" s="5">
        <f t="shared" si="2605"/>
        <v>720</v>
      </c>
      <c r="J12850" s="5">
        <f t="shared" si="2606"/>
        <v>11016.746081173471</v>
      </c>
      <c r="K12850" s="2">
        <f t="shared" si="2607"/>
        <v>216262.95279815054</v>
      </c>
      <c r="L12850" s="2">
        <f t="shared" si="2608"/>
        <v>231010</v>
      </c>
      <c r="M12850" s="2">
        <f t="shared" si="2609"/>
        <v>33880</v>
      </c>
      <c r="N12850" s="6">
        <f t="shared" si="2610"/>
        <v>0</v>
      </c>
      <c r="O12850" s="2">
        <f t="shared" si="2611"/>
        <v>-39132.952798150538</v>
      </c>
      <c r="P12850" s="2" t="str">
        <f t="shared" si="2612"/>
        <v/>
      </c>
    </row>
    <row r="12851" spans="1:16">
      <c r="A12851" s="6">
        <v>19</v>
      </c>
      <c r="B12851" s="6">
        <v>15</v>
      </c>
      <c r="C12851" s="6">
        <v>13</v>
      </c>
      <c r="D12851" s="6">
        <f t="shared" si="2600"/>
        <v>47</v>
      </c>
      <c r="E12851" s="5">
        <f t="shared" si="2601"/>
        <v>10458.204466678902</v>
      </c>
      <c r="F12851" s="5">
        <f t="shared" si="2602"/>
        <v>651.73417492414967</v>
      </c>
      <c r="G12851" s="5">
        <f t="shared" si="2603"/>
        <v>687.52941027880343</v>
      </c>
      <c r="H12851" s="5">
        <f t="shared" si="2604"/>
        <v>11797.468051881855</v>
      </c>
      <c r="I12851" s="5">
        <f t="shared" si="2605"/>
        <v>720</v>
      </c>
      <c r="J12851" s="5">
        <f t="shared" si="2606"/>
        <v>11077.468051881855</v>
      </c>
      <c r="K12851" s="2">
        <f t="shared" si="2607"/>
        <v>217317.15367850443</v>
      </c>
      <c r="L12851" s="2">
        <f t="shared" si="2608"/>
        <v>233710</v>
      </c>
      <c r="M12851" s="2">
        <f t="shared" si="2609"/>
        <v>34760</v>
      </c>
      <c r="N12851" s="6">
        <f t="shared" si="2610"/>
        <v>0</v>
      </c>
      <c r="O12851" s="2">
        <f t="shared" si="2611"/>
        <v>-38367.15367850443</v>
      </c>
      <c r="P12851" s="2" t="str">
        <f t="shared" si="2612"/>
        <v/>
      </c>
    </row>
    <row r="12852" spans="1:16">
      <c r="A12852" s="6">
        <v>19</v>
      </c>
      <c r="B12852" s="6">
        <v>15</v>
      </c>
      <c r="C12852" s="6">
        <v>14</v>
      </c>
      <c r="D12852" s="6">
        <f t="shared" si="2600"/>
        <v>48</v>
      </c>
      <c r="E12852" s="5">
        <f t="shared" si="2601"/>
        <v>10458.204466678902</v>
      </c>
      <c r="F12852" s="5">
        <f t="shared" si="2602"/>
        <v>651.73417492414967</v>
      </c>
      <c r="G12852" s="5">
        <f t="shared" si="2603"/>
        <v>749.67149159246469</v>
      </c>
      <c r="H12852" s="5">
        <f t="shared" si="2604"/>
        <v>11859.610133195516</v>
      </c>
      <c r="I12852" s="5">
        <f t="shared" si="2605"/>
        <v>720</v>
      </c>
      <c r="J12852" s="5">
        <f t="shared" si="2606"/>
        <v>11139.610133195516</v>
      </c>
      <c r="K12852" s="2">
        <f t="shared" si="2607"/>
        <v>218396.00925686659</v>
      </c>
      <c r="L12852" s="2">
        <f t="shared" si="2608"/>
        <v>236410</v>
      </c>
      <c r="M12852" s="2">
        <f t="shared" si="2609"/>
        <v>35640</v>
      </c>
      <c r="N12852" s="6">
        <f t="shared" si="2610"/>
        <v>0</v>
      </c>
      <c r="O12852" s="2">
        <f t="shared" si="2611"/>
        <v>-37626.009256866586</v>
      </c>
      <c r="P12852" s="2" t="str">
        <f t="shared" si="2612"/>
        <v/>
      </c>
    </row>
    <row r="12853" spans="1:16">
      <c r="A12853" s="6">
        <v>19</v>
      </c>
      <c r="B12853" s="6">
        <v>15</v>
      </c>
      <c r="C12853" s="6">
        <v>15</v>
      </c>
      <c r="D12853" s="6">
        <f t="shared" si="2600"/>
        <v>49</v>
      </c>
      <c r="E12853" s="5">
        <f t="shared" si="2601"/>
        <v>10458.204466678902</v>
      </c>
      <c r="F12853" s="5">
        <f t="shared" si="2602"/>
        <v>651.73417492414967</v>
      </c>
      <c r="G12853" s="5">
        <f t="shared" si="2603"/>
        <v>813.25969846861108</v>
      </c>
      <c r="H12853" s="5">
        <f t="shared" si="2604"/>
        <v>11923.198340071664</v>
      </c>
      <c r="I12853" s="5">
        <f t="shared" si="2605"/>
        <v>720</v>
      </c>
      <c r="J12853" s="5">
        <f t="shared" si="2606"/>
        <v>11203.198340071664</v>
      </c>
      <c r="K12853" s="2">
        <f t="shared" si="2607"/>
        <v>219499.97118179972</v>
      </c>
      <c r="L12853" s="2">
        <f t="shared" si="2608"/>
        <v>239110</v>
      </c>
      <c r="M12853" s="2">
        <f t="shared" si="2609"/>
        <v>36520</v>
      </c>
      <c r="N12853" s="6">
        <f t="shared" si="2610"/>
        <v>0</v>
      </c>
      <c r="O12853" s="2">
        <f t="shared" si="2611"/>
        <v>-36909.971181799716</v>
      </c>
      <c r="P12853" s="2" t="str">
        <f t="shared" si="2612"/>
        <v/>
      </c>
    </row>
    <row r="12854" spans="1:16">
      <c r="A12854" s="6">
        <v>19</v>
      </c>
      <c r="B12854" s="6">
        <v>15</v>
      </c>
      <c r="C12854" s="6">
        <v>16</v>
      </c>
      <c r="D12854" s="6">
        <f t="shared" si="2600"/>
        <v>50</v>
      </c>
      <c r="E12854" s="5">
        <f t="shared" si="2601"/>
        <v>10458.204466678902</v>
      </c>
      <c r="F12854" s="5">
        <f t="shared" si="2602"/>
        <v>651.73417492414967</v>
      </c>
      <c r="G12854" s="5">
        <f t="shared" si="2603"/>
        <v>878.32047434610013</v>
      </c>
      <c r="H12854" s="5">
        <f t="shared" si="2604"/>
        <v>11988.259115949153</v>
      </c>
      <c r="I12854" s="5">
        <f t="shared" si="2605"/>
        <v>720</v>
      </c>
      <c r="J12854" s="5">
        <f t="shared" si="2606"/>
        <v>11268.259115949153</v>
      </c>
      <c r="K12854" s="2">
        <f t="shared" si="2607"/>
        <v>220629.49854078391</v>
      </c>
      <c r="L12854" s="2">
        <f t="shared" si="2608"/>
        <v>241810</v>
      </c>
      <c r="M12854" s="2">
        <f t="shared" si="2609"/>
        <v>37400</v>
      </c>
      <c r="N12854" s="6">
        <f t="shared" si="2610"/>
        <v>0</v>
      </c>
      <c r="O12854" s="2">
        <f t="shared" si="2611"/>
        <v>-36219.498540783912</v>
      </c>
      <c r="P12854" s="2" t="str">
        <f t="shared" si="2612"/>
        <v/>
      </c>
    </row>
    <row r="12855" spans="1:16">
      <c r="A12855" s="6">
        <v>19</v>
      </c>
      <c r="B12855" s="6">
        <v>15</v>
      </c>
      <c r="C12855" s="6">
        <v>17</v>
      </c>
      <c r="D12855" s="6">
        <f t="shared" si="2600"/>
        <v>51</v>
      </c>
      <c r="E12855" s="5">
        <f t="shared" si="2601"/>
        <v>10458.204466678902</v>
      </c>
      <c r="F12855" s="5">
        <f t="shared" si="2602"/>
        <v>651.73417492414967</v>
      </c>
      <c r="G12855" s="5">
        <f t="shared" si="2603"/>
        <v>944.88069779264049</v>
      </c>
      <c r="H12855" s="5">
        <f t="shared" si="2604"/>
        <v>12054.819339395692</v>
      </c>
      <c r="I12855" s="5">
        <f t="shared" si="2605"/>
        <v>720</v>
      </c>
      <c r="J12855" s="5">
        <f t="shared" si="2606"/>
        <v>11334.819339395692</v>
      </c>
      <c r="K12855" s="2">
        <f t="shared" si="2607"/>
        <v>221785.05797561965</v>
      </c>
      <c r="L12855" s="2">
        <f t="shared" si="2608"/>
        <v>244510</v>
      </c>
      <c r="M12855" s="2">
        <f t="shared" si="2609"/>
        <v>38280</v>
      </c>
      <c r="N12855" s="6">
        <f t="shared" si="2610"/>
        <v>0</v>
      </c>
      <c r="O12855" s="2">
        <f t="shared" si="2611"/>
        <v>-35555.057975619653</v>
      </c>
      <c r="P12855" s="2" t="str">
        <f t="shared" si="2612"/>
        <v/>
      </c>
    </row>
    <row r="12856" spans="1:16">
      <c r="A12856" s="6">
        <v>19</v>
      </c>
      <c r="B12856" s="6">
        <v>15</v>
      </c>
      <c r="C12856" s="6">
        <v>18</v>
      </c>
      <c r="D12856" s="6">
        <f t="shared" si="2600"/>
        <v>52</v>
      </c>
      <c r="E12856" s="5">
        <f t="shared" si="2601"/>
        <v>10458.204466678902</v>
      </c>
      <c r="F12856" s="5">
        <f t="shared" si="2602"/>
        <v>651.73417492414967</v>
      </c>
      <c r="G12856" s="5">
        <f t="shared" si="2603"/>
        <v>1012.9676892512279</v>
      </c>
      <c r="H12856" s="5">
        <f t="shared" si="2604"/>
        <v>12122.906330854279</v>
      </c>
      <c r="I12856" s="5">
        <f t="shared" si="2605"/>
        <v>720</v>
      </c>
      <c r="J12856" s="5">
        <f t="shared" si="2606"/>
        <v>11402.906330854279</v>
      </c>
      <c r="K12856" s="2">
        <f t="shared" si="2607"/>
        <v>222967.12379955346</v>
      </c>
      <c r="L12856" s="2">
        <f t="shared" si="2608"/>
        <v>247210</v>
      </c>
      <c r="M12856" s="2">
        <f t="shared" si="2609"/>
        <v>39160</v>
      </c>
      <c r="N12856" s="6">
        <f t="shared" si="2610"/>
        <v>0</v>
      </c>
      <c r="O12856" s="2">
        <f t="shared" si="2611"/>
        <v>-34917.123799553461</v>
      </c>
      <c r="P12856" s="2" t="str">
        <f t="shared" si="2612"/>
        <v/>
      </c>
    </row>
    <row r="12857" spans="1:16">
      <c r="A12857" s="6">
        <v>19</v>
      </c>
      <c r="B12857" s="6">
        <v>15</v>
      </c>
      <c r="C12857" s="6">
        <v>19</v>
      </c>
      <c r="D12857" s="6">
        <f t="shared" si="2600"/>
        <v>53</v>
      </c>
      <c r="E12857" s="5">
        <f t="shared" si="2601"/>
        <v>10458.204466678902</v>
      </c>
      <c r="F12857" s="5">
        <f t="shared" si="2602"/>
        <v>651.73417492414967</v>
      </c>
      <c r="G12857" s="5">
        <f t="shared" si="2603"/>
        <v>1082.6092178872495</v>
      </c>
      <c r="H12857" s="5">
        <f t="shared" si="2604"/>
        <v>12192.547859490302</v>
      </c>
      <c r="I12857" s="5">
        <f t="shared" si="2605"/>
        <v>720</v>
      </c>
      <c r="J12857" s="5">
        <f t="shared" si="2606"/>
        <v>11472.547859490302</v>
      </c>
      <c r="K12857" s="2">
        <f t="shared" si="2607"/>
        <v>224176.17811615107</v>
      </c>
      <c r="L12857" s="2">
        <f t="shared" si="2608"/>
        <v>249910</v>
      </c>
      <c r="M12857" s="2">
        <f t="shared" si="2609"/>
        <v>40040</v>
      </c>
      <c r="N12857" s="6">
        <f t="shared" si="2610"/>
        <v>0</v>
      </c>
      <c r="O12857" s="2">
        <f t="shared" si="2611"/>
        <v>-34306.178116151073</v>
      </c>
      <c r="P12857" s="2" t="str">
        <f t="shared" si="2612"/>
        <v/>
      </c>
    </row>
    <row r="12858" spans="1:16">
      <c r="A12858" s="6">
        <v>19</v>
      </c>
      <c r="B12858" s="6">
        <v>15</v>
      </c>
      <c r="C12858" s="6">
        <v>20</v>
      </c>
      <c r="D12858" s="6">
        <f t="shared" si="2600"/>
        <v>54</v>
      </c>
      <c r="E12858" s="5">
        <f t="shared" si="2601"/>
        <v>10458.204466678902</v>
      </c>
      <c r="F12858" s="5">
        <f t="shared" si="2602"/>
        <v>651.73417492414967</v>
      </c>
      <c r="G12858" s="5">
        <f t="shared" si="2603"/>
        <v>1153.8335085377266</v>
      </c>
      <c r="H12858" s="5">
        <f t="shared" si="2604"/>
        <v>12263.77215014078</v>
      </c>
      <c r="I12858" s="5">
        <f t="shared" si="2605"/>
        <v>720</v>
      </c>
      <c r="J12858" s="5">
        <f t="shared" si="2606"/>
        <v>11543.77215014078</v>
      </c>
      <c r="K12858" s="2">
        <f t="shared" si="2607"/>
        <v>225412.71093994408</v>
      </c>
      <c r="L12858" s="2">
        <f t="shared" si="2608"/>
        <v>252610</v>
      </c>
      <c r="M12858" s="2">
        <f t="shared" si="2609"/>
        <v>40920</v>
      </c>
      <c r="N12858" s="6">
        <f t="shared" si="2610"/>
        <v>0</v>
      </c>
      <c r="O12858" s="2">
        <f t="shared" si="2611"/>
        <v>-33722.710939944081</v>
      </c>
      <c r="P12858" s="2" t="str">
        <f t="shared" si="2612"/>
        <v/>
      </c>
    </row>
    <row r="12859" spans="1:16">
      <c r="A12859" s="6">
        <v>19</v>
      </c>
      <c r="B12859" s="6">
        <v>15</v>
      </c>
      <c r="C12859" s="6">
        <v>21</v>
      </c>
      <c r="D12859" s="6">
        <f t="shared" si="2600"/>
        <v>55</v>
      </c>
      <c r="E12859" s="5">
        <f t="shared" si="2601"/>
        <v>10458.204466678902</v>
      </c>
      <c r="F12859" s="5">
        <f t="shared" si="2602"/>
        <v>651.73417492414967</v>
      </c>
      <c r="G12859" s="5">
        <f t="shared" si="2603"/>
        <v>1226.6692487641703</v>
      </c>
      <c r="H12859" s="5">
        <f t="shared" si="2604"/>
        <v>12336.607890367222</v>
      </c>
      <c r="I12859" s="5">
        <f t="shared" si="2605"/>
        <v>720</v>
      </c>
      <c r="J12859" s="5">
        <f t="shared" si="2606"/>
        <v>11616.607890367222</v>
      </c>
      <c r="K12859" s="2">
        <f t="shared" si="2607"/>
        <v>226677.22031887539</v>
      </c>
      <c r="L12859" s="2">
        <f t="shared" si="2608"/>
        <v>255310</v>
      </c>
      <c r="M12859" s="2">
        <f t="shared" si="2609"/>
        <v>41800</v>
      </c>
      <c r="N12859" s="6">
        <f t="shared" si="2610"/>
        <v>0</v>
      </c>
      <c r="O12859" s="2">
        <f t="shared" si="2611"/>
        <v>-33167.220318875392</v>
      </c>
      <c r="P12859" s="2" t="str">
        <f t="shared" si="2612"/>
        <v/>
      </c>
    </row>
    <row r="12860" spans="1:16">
      <c r="A12860" s="6">
        <v>19</v>
      </c>
      <c r="B12860" s="6">
        <v>15</v>
      </c>
      <c r="C12860" s="6">
        <v>22</v>
      </c>
      <c r="D12860" s="6">
        <f t="shared" si="2600"/>
        <v>56</v>
      </c>
      <c r="E12860" s="5">
        <f t="shared" si="2601"/>
        <v>10458.204466678902</v>
      </c>
      <c r="F12860" s="5">
        <f t="shared" si="2602"/>
        <v>651.73417492414967</v>
      </c>
      <c r="G12860" s="5">
        <f t="shared" si="2603"/>
        <v>1301.1455960105666</v>
      </c>
      <c r="H12860" s="5">
        <f t="shared" si="2604"/>
        <v>12411.084237613619</v>
      </c>
      <c r="I12860" s="5">
        <f t="shared" si="2605"/>
        <v>720</v>
      </c>
      <c r="J12860" s="5">
        <f t="shared" si="2606"/>
        <v>11691.084237613619</v>
      </c>
      <c r="K12860" s="2">
        <f t="shared" si="2607"/>
        <v>227970.21245856976</v>
      </c>
      <c r="L12860" s="2">
        <f t="shared" si="2608"/>
        <v>258010</v>
      </c>
      <c r="M12860" s="2">
        <f t="shared" si="2609"/>
        <v>42680</v>
      </c>
      <c r="N12860" s="6">
        <f t="shared" si="2610"/>
        <v>0</v>
      </c>
      <c r="O12860" s="2">
        <f t="shared" si="2611"/>
        <v>-32640.21245856976</v>
      </c>
      <c r="P12860" s="2" t="str">
        <f t="shared" si="2612"/>
        <v/>
      </c>
    </row>
    <row r="12861" spans="1:16">
      <c r="A12861" s="6">
        <v>19</v>
      </c>
      <c r="B12861" s="6">
        <v>15</v>
      </c>
      <c r="C12861" s="6">
        <v>23</v>
      </c>
      <c r="D12861" s="6">
        <f t="shared" si="2600"/>
        <v>57</v>
      </c>
      <c r="E12861" s="5">
        <f t="shared" si="2601"/>
        <v>10458.204466678902</v>
      </c>
      <c r="F12861" s="5">
        <f t="shared" si="2602"/>
        <v>651.73417492414967</v>
      </c>
      <c r="G12861" s="5">
        <f t="shared" si="2603"/>
        <v>1377.292184868003</v>
      </c>
      <c r="H12861" s="5">
        <f t="shared" si="2604"/>
        <v>12487.230826471055</v>
      </c>
      <c r="I12861" s="5">
        <f t="shared" si="2605"/>
        <v>720</v>
      </c>
      <c r="J12861" s="5">
        <f t="shared" si="2606"/>
        <v>11767.230826471055</v>
      </c>
      <c r="K12861" s="2">
        <f t="shared" si="2607"/>
        <v>229292.20184845582</v>
      </c>
      <c r="L12861" s="2">
        <f t="shared" si="2608"/>
        <v>260710</v>
      </c>
      <c r="M12861" s="2">
        <f t="shared" si="2609"/>
        <v>43560</v>
      </c>
      <c r="N12861" s="6">
        <f t="shared" si="2610"/>
        <v>0</v>
      </c>
      <c r="O12861" s="2">
        <f t="shared" si="2611"/>
        <v>-32142.201848455821</v>
      </c>
      <c r="P12861" s="2" t="str">
        <f t="shared" si="2612"/>
        <v/>
      </c>
    </row>
    <row r="12862" spans="1:16">
      <c r="A12862" s="6">
        <v>19</v>
      </c>
      <c r="B12862" s="6">
        <v>15</v>
      </c>
      <c r="C12862" s="6">
        <v>24</v>
      </c>
      <c r="D12862" s="6">
        <f t="shared" si="2600"/>
        <v>58</v>
      </c>
      <c r="E12862" s="5">
        <f t="shared" si="2601"/>
        <v>10458.204466678902</v>
      </c>
      <c r="F12862" s="5">
        <f t="shared" si="2602"/>
        <v>651.73417492414967</v>
      </c>
      <c r="G12862" s="5">
        <f t="shared" si="2603"/>
        <v>1455.1391344474989</v>
      </c>
      <c r="H12862" s="5">
        <f t="shared" si="2604"/>
        <v>12565.077776050552</v>
      </c>
      <c r="I12862" s="5">
        <f t="shared" si="2605"/>
        <v>720</v>
      </c>
      <c r="J12862" s="5">
        <f t="shared" si="2606"/>
        <v>11845.077776050552</v>
      </c>
      <c r="K12862" s="2">
        <f t="shared" si="2607"/>
        <v>230643.71138976651</v>
      </c>
      <c r="L12862" s="2">
        <f t="shared" si="2608"/>
        <v>263410</v>
      </c>
      <c r="M12862" s="2">
        <f t="shared" si="2609"/>
        <v>44440</v>
      </c>
      <c r="N12862" s="6">
        <f t="shared" si="2610"/>
        <v>0</v>
      </c>
      <c r="O12862" s="2">
        <f t="shared" si="2611"/>
        <v>-31673.711389766511</v>
      </c>
      <c r="P12862" s="2" t="str">
        <f t="shared" si="2612"/>
        <v/>
      </c>
    </row>
    <row r="12863" spans="1:16">
      <c r="A12863" s="6">
        <v>19</v>
      </c>
      <c r="B12863" s="6">
        <v>15</v>
      </c>
      <c r="C12863" s="6">
        <v>25</v>
      </c>
      <c r="D12863" s="6">
        <f t="shared" si="2600"/>
        <v>59</v>
      </c>
      <c r="E12863" s="5">
        <f t="shared" si="2601"/>
        <v>10458.204466678902</v>
      </c>
      <c r="F12863" s="5">
        <f t="shared" si="2602"/>
        <v>651.73417492414967</v>
      </c>
      <c r="G12863" s="5">
        <f t="shared" si="2603"/>
        <v>1534.7170558625965</v>
      </c>
      <c r="H12863" s="5">
        <f t="shared" si="2604"/>
        <v>12644.655697465649</v>
      </c>
      <c r="I12863" s="5">
        <f t="shared" si="2605"/>
        <v>720</v>
      </c>
      <c r="J12863" s="5">
        <f t="shared" si="2606"/>
        <v>11924.655697465649</v>
      </c>
      <c r="K12863" s="2">
        <f t="shared" si="2607"/>
        <v>232025.2725254453</v>
      </c>
      <c r="L12863" s="2">
        <f t="shared" si="2608"/>
        <v>266110</v>
      </c>
      <c r="M12863" s="2">
        <f t="shared" si="2609"/>
        <v>45320</v>
      </c>
      <c r="N12863" s="6">
        <f t="shared" si="2610"/>
        <v>0</v>
      </c>
      <c r="O12863" s="2">
        <f t="shared" si="2611"/>
        <v>-31235.272525445296</v>
      </c>
      <c r="P12863" s="2" t="str">
        <f t="shared" si="2612"/>
        <v/>
      </c>
    </row>
    <row r="12864" spans="1:16">
      <c r="A12864" s="6">
        <v>19</v>
      </c>
      <c r="B12864" s="6">
        <v>15</v>
      </c>
      <c r="C12864" s="6">
        <v>26</v>
      </c>
      <c r="D12864" s="6">
        <f t="shared" si="2600"/>
        <v>60</v>
      </c>
      <c r="E12864" s="5">
        <f t="shared" si="2601"/>
        <v>10458.204466678902</v>
      </c>
      <c r="F12864" s="5">
        <f t="shared" si="2602"/>
        <v>651.73417492414967</v>
      </c>
      <c r="G12864" s="5">
        <f t="shared" si="2603"/>
        <v>1616.0570598233144</v>
      </c>
      <c r="H12864" s="5">
        <f t="shared" si="2604"/>
        <v>12725.995701426367</v>
      </c>
      <c r="I12864" s="5">
        <f t="shared" si="2605"/>
        <v>720</v>
      </c>
      <c r="J12864" s="5">
        <f t="shared" si="2606"/>
        <v>12005.995701426367</v>
      </c>
      <c r="K12864" s="2">
        <f t="shared" si="2607"/>
        <v>233437.42537198553</v>
      </c>
      <c r="L12864" s="2">
        <f t="shared" si="2608"/>
        <v>268810</v>
      </c>
      <c r="M12864" s="2">
        <f t="shared" si="2609"/>
        <v>46200</v>
      </c>
      <c r="N12864" s="6">
        <f t="shared" si="2610"/>
        <v>0</v>
      </c>
      <c r="O12864" s="2">
        <f t="shared" si="2611"/>
        <v>-30827.425371985533</v>
      </c>
      <c r="P12864" s="2" t="str">
        <f t="shared" si="2612"/>
        <v/>
      </c>
    </row>
    <row r="12865" spans="1:16">
      <c r="A12865" s="6">
        <v>19</v>
      </c>
      <c r="B12865" s="6">
        <v>15</v>
      </c>
      <c r="C12865" s="6">
        <v>27</v>
      </c>
      <c r="D12865" s="6">
        <f t="shared" si="2600"/>
        <v>61</v>
      </c>
      <c r="E12865" s="5">
        <f t="shared" si="2601"/>
        <v>10458.204466678902</v>
      </c>
      <c r="F12865" s="5">
        <f t="shared" si="2602"/>
        <v>651.73417492414967</v>
      </c>
      <c r="G12865" s="5">
        <f t="shared" si="2603"/>
        <v>1699.1907643430709</v>
      </c>
      <c r="H12865" s="5">
        <f t="shared" si="2604"/>
        <v>12809.129405946123</v>
      </c>
      <c r="I12865" s="5">
        <f t="shared" si="2605"/>
        <v>720</v>
      </c>
      <c r="J12865" s="5">
        <f t="shared" si="2606"/>
        <v>12089.129405946123</v>
      </c>
      <c r="K12865" s="2">
        <f t="shared" si="2607"/>
        <v>234880.71885323132</v>
      </c>
      <c r="L12865" s="2">
        <f t="shared" si="2608"/>
        <v>271510</v>
      </c>
      <c r="M12865" s="2">
        <f t="shared" si="2609"/>
        <v>47080</v>
      </c>
      <c r="N12865" s="6">
        <f t="shared" si="2610"/>
        <v>0</v>
      </c>
      <c r="O12865" s="2">
        <f t="shared" si="2611"/>
        <v>-30450.718853231316</v>
      </c>
      <c r="P12865" s="2" t="str">
        <f t="shared" si="2612"/>
        <v/>
      </c>
    </row>
    <row r="12866" spans="1:16">
      <c r="A12866" s="6">
        <v>19</v>
      </c>
      <c r="B12866" s="6">
        <v>15</v>
      </c>
      <c r="C12866" s="6">
        <v>28</v>
      </c>
      <c r="D12866" s="6">
        <f t="shared" si="2600"/>
        <v>62</v>
      </c>
      <c r="E12866" s="5">
        <f t="shared" si="2601"/>
        <v>10458.204466678902</v>
      </c>
      <c r="F12866" s="5">
        <f t="shared" si="2602"/>
        <v>651.73417492414967</v>
      </c>
      <c r="G12866" s="5">
        <f t="shared" si="2603"/>
        <v>1784.1503025602246</v>
      </c>
      <c r="H12866" s="5">
        <f t="shared" si="2604"/>
        <v>12894.088944163277</v>
      </c>
      <c r="I12866" s="5">
        <f t="shared" si="2605"/>
        <v>720</v>
      </c>
      <c r="J12866" s="5">
        <f t="shared" si="2606"/>
        <v>12174.088944163277</v>
      </c>
      <c r="K12866" s="2">
        <f t="shared" si="2607"/>
        <v>236355.710836168</v>
      </c>
      <c r="L12866" s="2">
        <f t="shared" si="2608"/>
        <v>274210</v>
      </c>
      <c r="M12866" s="2">
        <f t="shared" si="2609"/>
        <v>47960</v>
      </c>
      <c r="N12866" s="6">
        <f t="shared" si="2610"/>
        <v>0</v>
      </c>
      <c r="O12866" s="2">
        <f t="shared" si="2611"/>
        <v>-30105.710836168</v>
      </c>
      <c r="P12866" s="2" t="str">
        <f t="shared" si="2612"/>
        <v/>
      </c>
    </row>
    <row r="12867" spans="1:16">
      <c r="A12867" s="6">
        <v>19</v>
      </c>
      <c r="B12867" s="6">
        <v>15</v>
      </c>
      <c r="C12867" s="6">
        <v>29</v>
      </c>
      <c r="D12867" s="6">
        <f t="shared" si="2600"/>
        <v>63</v>
      </c>
      <c r="E12867" s="5">
        <f t="shared" si="2601"/>
        <v>10458.204466678902</v>
      </c>
      <c r="F12867" s="5">
        <f t="shared" si="2602"/>
        <v>651.73417492414967</v>
      </c>
      <c r="G12867" s="5">
        <f t="shared" si="2603"/>
        <v>1870.9683306758782</v>
      </c>
      <c r="H12867" s="5">
        <f t="shared" si="2604"/>
        <v>12980.90697227893</v>
      </c>
      <c r="I12867" s="5">
        <f t="shared" si="2605"/>
        <v>720</v>
      </c>
      <c r="J12867" s="5">
        <f t="shared" si="2606"/>
        <v>12260.90697227893</v>
      </c>
      <c r="K12867" s="2">
        <f t="shared" si="2607"/>
        <v>237862.96826873141</v>
      </c>
      <c r="L12867" s="2">
        <f t="shared" si="2608"/>
        <v>276910</v>
      </c>
      <c r="M12867" s="2">
        <f t="shared" si="2609"/>
        <v>48840</v>
      </c>
      <c r="N12867" s="6">
        <f t="shared" si="2610"/>
        <v>0</v>
      </c>
      <c r="O12867" s="2">
        <f t="shared" si="2611"/>
        <v>-29792.968268731405</v>
      </c>
      <c r="P12867" s="2" t="str">
        <f t="shared" si="2612"/>
        <v/>
      </c>
    </row>
    <row r="12868" spans="1:16">
      <c r="A12868" s="6">
        <v>19</v>
      </c>
      <c r="B12868" s="6">
        <v>15</v>
      </c>
      <c r="C12868" s="6">
        <v>30</v>
      </c>
      <c r="D12868" s="6">
        <f t="shared" ref="D12868:D12931" si="2613">A12868+B12868+C12868</f>
        <v>64</v>
      </c>
      <c r="E12868" s="5">
        <f t="shared" ref="E12868:E12931" si="2614">IF(A12868=0,0,A12868*LABOR_HRS_WK_TOM*SEASON_WEEKS*(1+DIM_PCT_TOM)^A12868)</f>
        <v>10458.204466678902</v>
      </c>
      <c r="F12868" s="5">
        <f t="shared" ref="F12868:F12931" si="2615">IF(B12868=0,0,B12868*LABOR_HRS_WK_CAR*SEASON_WEEKS*(1+DIM_PCT_CAR)^B12868)</f>
        <v>651.73417492414967</v>
      </c>
      <c r="G12868" s="5">
        <f t="shared" ref="G12868:G12931" si="2616">IF(C12868=0,0,C12868*LABOR_HRS_WK_MES*SEASON_WEEKS*(1+DIM_PCT_MES)^C12868)</f>
        <v>1959.6780360096488</v>
      </c>
      <c r="H12868" s="5">
        <f t="shared" ref="H12868:H12931" si="2617">E12868+F12868+G12868</f>
        <v>13069.616677612701</v>
      </c>
      <c r="I12868" s="5">
        <f t="shared" ref="I12868:I12931" si="2618">MIN(H12868,FARMER_HRS)</f>
        <v>720</v>
      </c>
      <c r="J12868" s="5">
        <f t="shared" ref="J12868:J12931" si="2619">MAX(0,H12868-FARMER_HRS)</f>
        <v>12349.616677612701</v>
      </c>
      <c r="K12868" s="2">
        <f t="shared" ref="K12868:K12931" si="2620">I12868*FARMER_RATE+J12868*TEMP_WORKER_RATE</f>
        <v>239403.06731966496</v>
      </c>
      <c r="L12868" s="2">
        <f t="shared" ref="L12868:L12931" si="2621">A12868*PRICE_TOM+B12868*PRICE_CAR+C12868*PRICE_MES</f>
        <v>279610</v>
      </c>
      <c r="M12868" s="2">
        <f t="shared" ref="M12868:M12931" si="2622">A12868*FERT_BED_TOM+B12868*FERT_BED_CAR+C12868*FERT_BED_MES</f>
        <v>49720</v>
      </c>
      <c r="N12868" s="6">
        <f t="shared" ref="N12868:N12931" si="2623">IF(AND(D12868&lt;=TOTAL_BEDS,J12868&lt;=TEMP_WORKER_MAX*TEMP_WORKER_HRS),1,0)</f>
        <v>0</v>
      </c>
      <c r="O12868" s="2">
        <f t="shared" ref="O12868:O12931" si="2624">L12868-M12868-K12868-FIXED_COSTS</f>
        <v>-29513.067319664959</v>
      </c>
      <c r="P12868" s="2" t="str">
        <f t="shared" ref="P12868:P12931" si="2625">IF(N12868=1,O12868,"")</f>
        <v/>
      </c>
    </row>
    <row r="12869" spans="1:16">
      <c r="A12869" s="6">
        <v>19</v>
      </c>
      <c r="B12869" s="6">
        <v>16</v>
      </c>
      <c r="C12869" s="6">
        <v>0</v>
      </c>
      <c r="D12869" s="6">
        <f t="shared" si="2613"/>
        <v>35</v>
      </c>
      <c r="E12869" s="5">
        <f t="shared" si="2614"/>
        <v>10458.204466678902</v>
      </c>
      <c r="F12869" s="5">
        <f t="shared" si="2615"/>
        <v>712.5626979170703</v>
      </c>
      <c r="G12869" s="5">
        <f t="shared" si="2616"/>
        <v>0</v>
      </c>
      <c r="H12869" s="5">
        <f t="shared" si="2617"/>
        <v>11170.767164595973</v>
      </c>
      <c r="I12869" s="5">
        <f t="shared" si="2618"/>
        <v>720</v>
      </c>
      <c r="J12869" s="5">
        <f t="shared" si="2619"/>
        <v>10450.767164595973</v>
      </c>
      <c r="K12869" s="2">
        <f t="shared" si="2620"/>
        <v>206436.92994090231</v>
      </c>
      <c r="L12869" s="2">
        <f t="shared" si="2621"/>
        <v>200704</v>
      </c>
      <c r="M12869" s="2">
        <f t="shared" si="2622"/>
        <v>23760</v>
      </c>
      <c r="N12869" s="6">
        <f t="shared" si="2623"/>
        <v>0</v>
      </c>
      <c r="O12869" s="2">
        <f t="shared" si="2624"/>
        <v>-49492.929940902308</v>
      </c>
      <c r="P12869" s="2" t="str">
        <f t="shared" si="2625"/>
        <v/>
      </c>
    </row>
    <row r="12870" spans="1:16">
      <c r="A12870" s="6">
        <v>19</v>
      </c>
      <c r="B12870" s="6">
        <v>16</v>
      </c>
      <c r="C12870" s="6">
        <v>1</v>
      </c>
      <c r="D12870" s="6">
        <f t="shared" si="2613"/>
        <v>36</v>
      </c>
      <c r="E12870" s="5">
        <f t="shared" si="2614"/>
        <v>10458.204466678902</v>
      </c>
      <c r="F12870" s="5">
        <f t="shared" si="2615"/>
        <v>712.5626979170703</v>
      </c>
      <c r="G12870" s="5">
        <f t="shared" si="2616"/>
        <v>45.5625</v>
      </c>
      <c r="H12870" s="5">
        <f t="shared" si="2617"/>
        <v>11216.329664595973</v>
      </c>
      <c r="I12870" s="5">
        <f t="shared" si="2618"/>
        <v>720</v>
      </c>
      <c r="J12870" s="5">
        <f t="shared" si="2619"/>
        <v>10496.329664595973</v>
      </c>
      <c r="K12870" s="2">
        <f t="shared" si="2620"/>
        <v>207227.94556590231</v>
      </c>
      <c r="L12870" s="2">
        <f t="shared" si="2621"/>
        <v>203404</v>
      </c>
      <c r="M12870" s="2">
        <f t="shared" si="2622"/>
        <v>24640</v>
      </c>
      <c r="N12870" s="6">
        <f t="shared" si="2623"/>
        <v>0</v>
      </c>
      <c r="O12870" s="2">
        <f t="shared" si="2624"/>
        <v>-48463.945565902308</v>
      </c>
      <c r="P12870" s="2" t="str">
        <f t="shared" si="2625"/>
        <v/>
      </c>
    </row>
    <row r="12871" spans="1:16">
      <c r="A12871" s="6">
        <v>19</v>
      </c>
      <c r="B12871" s="6">
        <v>16</v>
      </c>
      <c r="C12871" s="6">
        <v>2</v>
      </c>
      <c r="D12871" s="6">
        <f t="shared" si="2613"/>
        <v>37</v>
      </c>
      <c r="E12871" s="5">
        <f t="shared" si="2614"/>
        <v>10458.204466678902</v>
      </c>
      <c r="F12871" s="5">
        <f t="shared" si="2615"/>
        <v>712.5626979170703</v>
      </c>
      <c r="G12871" s="5">
        <f t="shared" si="2616"/>
        <v>92.264062499999994</v>
      </c>
      <c r="H12871" s="5">
        <f t="shared" si="2617"/>
        <v>11263.031227095973</v>
      </c>
      <c r="I12871" s="5">
        <f t="shared" si="2618"/>
        <v>720</v>
      </c>
      <c r="J12871" s="5">
        <f t="shared" si="2619"/>
        <v>10543.031227095973</v>
      </c>
      <c r="K12871" s="2">
        <f t="shared" si="2620"/>
        <v>208038.73658152731</v>
      </c>
      <c r="L12871" s="2">
        <f t="shared" si="2621"/>
        <v>206104</v>
      </c>
      <c r="M12871" s="2">
        <f t="shared" si="2622"/>
        <v>25520</v>
      </c>
      <c r="N12871" s="6">
        <f t="shared" si="2623"/>
        <v>0</v>
      </c>
      <c r="O12871" s="2">
        <f t="shared" si="2624"/>
        <v>-47454.736581527308</v>
      </c>
      <c r="P12871" s="2" t="str">
        <f t="shared" si="2625"/>
        <v/>
      </c>
    </row>
    <row r="12872" spans="1:16">
      <c r="A12872" s="6">
        <v>19</v>
      </c>
      <c r="B12872" s="6">
        <v>16</v>
      </c>
      <c r="C12872" s="6">
        <v>3</v>
      </c>
      <c r="D12872" s="6">
        <f t="shared" si="2613"/>
        <v>38</v>
      </c>
      <c r="E12872" s="5">
        <f t="shared" si="2614"/>
        <v>10458.204466678902</v>
      </c>
      <c r="F12872" s="5">
        <f t="shared" si="2615"/>
        <v>712.5626979170703</v>
      </c>
      <c r="G12872" s="5">
        <f t="shared" si="2616"/>
        <v>140.12604492187498</v>
      </c>
      <c r="H12872" s="5">
        <f t="shared" si="2617"/>
        <v>11310.893209517848</v>
      </c>
      <c r="I12872" s="5">
        <f t="shared" si="2618"/>
        <v>720</v>
      </c>
      <c r="J12872" s="5">
        <f t="shared" si="2619"/>
        <v>10590.893209517848</v>
      </c>
      <c r="K12872" s="2">
        <f t="shared" si="2620"/>
        <v>208869.67377635153</v>
      </c>
      <c r="L12872" s="2">
        <f t="shared" si="2621"/>
        <v>208804</v>
      </c>
      <c r="M12872" s="2">
        <f t="shared" si="2622"/>
        <v>26400</v>
      </c>
      <c r="N12872" s="6">
        <f t="shared" si="2623"/>
        <v>0</v>
      </c>
      <c r="O12872" s="2">
        <f t="shared" si="2624"/>
        <v>-46465.673776351527</v>
      </c>
      <c r="P12872" s="2" t="str">
        <f t="shared" si="2625"/>
        <v/>
      </c>
    </row>
    <row r="12873" spans="1:16">
      <c r="A12873" s="6">
        <v>19</v>
      </c>
      <c r="B12873" s="6">
        <v>16</v>
      </c>
      <c r="C12873" s="6">
        <v>4</v>
      </c>
      <c r="D12873" s="6">
        <f t="shared" si="2613"/>
        <v>39</v>
      </c>
      <c r="E12873" s="5">
        <f t="shared" si="2614"/>
        <v>10458.204466678902</v>
      </c>
      <c r="F12873" s="5">
        <f t="shared" si="2615"/>
        <v>712.5626979170703</v>
      </c>
      <c r="G12873" s="5">
        <f t="shared" si="2616"/>
        <v>189.17016064453125</v>
      </c>
      <c r="H12873" s="5">
        <f t="shared" si="2617"/>
        <v>11359.937325240504</v>
      </c>
      <c r="I12873" s="5">
        <f t="shared" si="2618"/>
        <v>720</v>
      </c>
      <c r="J12873" s="5">
        <f t="shared" si="2619"/>
        <v>10639.937325240504</v>
      </c>
      <c r="K12873" s="2">
        <f t="shared" si="2620"/>
        <v>209721.13411875875</v>
      </c>
      <c r="L12873" s="2">
        <f t="shared" si="2621"/>
        <v>211504</v>
      </c>
      <c r="M12873" s="2">
        <f t="shared" si="2622"/>
        <v>27280</v>
      </c>
      <c r="N12873" s="6">
        <f t="shared" si="2623"/>
        <v>0</v>
      </c>
      <c r="O12873" s="2">
        <f t="shared" si="2624"/>
        <v>-45497.134118758753</v>
      </c>
      <c r="P12873" s="2" t="str">
        <f t="shared" si="2625"/>
        <v/>
      </c>
    </row>
    <row r="12874" spans="1:16">
      <c r="A12874" s="6">
        <v>19</v>
      </c>
      <c r="B12874" s="6">
        <v>16</v>
      </c>
      <c r="C12874" s="6">
        <v>5</v>
      </c>
      <c r="D12874" s="6">
        <f t="shared" si="2613"/>
        <v>40</v>
      </c>
      <c r="E12874" s="5">
        <f t="shared" si="2614"/>
        <v>10458.204466678902</v>
      </c>
      <c r="F12874" s="5">
        <f t="shared" si="2615"/>
        <v>712.5626979170703</v>
      </c>
      <c r="G12874" s="5">
        <f t="shared" si="2616"/>
        <v>239.41848456573481</v>
      </c>
      <c r="H12874" s="5">
        <f t="shared" si="2617"/>
        <v>11410.185649161707</v>
      </c>
      <c r="I12874" s="5">
        <f t="shared" si="2618"/>
        <v>720</v>
      </c>
      <c r="J12874" s="5">
        <f t="shared" si="2619"/>
        <v>10690.185649161707</v>
      </c>
      <c r="K12874" s="2">
        <f t="shared" si="2620"/>
        <v>210593.50085350187</v>
      </c>
      <c r="L12874" s="2">
        <f t="shared" si="2621"/>
        <v>214204</v>
      </c>
      <c r="M12874" s="2">
        <f t="shared" si="2622"/>
        <v>28160</v>
      </c>
      <c r="N12874" s="6">
        <f t="shared" si="2623"/>
        <v>0</v>
      </c>
      <c r="O12874" s="2">
        <f t="shared" si="2624"/>
        <v>-44549.500853501871</v>
      </c>
      <c r="P12874" s="2" t="str">
        <f t="shared" si="2625"/>
        <v/>
      </c>
    </row>
    <row r="12875" spans="1:16">
      <c r="A12875" s="6">
        <v>19</v>
      </c>
      <c r="B12875" s="6">
        <v>16</v>
      </c>
      <c r="C12875" s="6">
        <v>6</v>
      </c>
      <c r="D12875" s="6">
        <f t="shared" si="2613"/>
        <v>41</v>
      </c>
      <c r="E12875" s="5">
        <f t="shared" si="2614"/>
        <v>10458.204466678902</v>
      </c>
      <c r="F12875" s="5">
        <f t="shared" si="2615"/>
        <v>712.5626979170703</v>
      </c>
      <c r="G12875" s="5">
        <f t="shared" si="2616"/>
        <v>290.89345874736784</v>
      </c>
      <c r="H12875" s="5">
        <f t="shared" si="2617"/>
        <v>11461.660623343341</v>
      </c>
      <c r="I12875" s="5">
        <f t="shared" si="2618"/>
        <v>720</v>
      </c>
      <c r="J12875" s="5">
        <f t="shared" si="2619"/>
        <v>10741.660623343341</v>
      </c>
      <c r="K12875" s="2">
        <f t="shared" si="2620"/>
        <v>211487.1635997108</v>
      </c>
      <c r="L12875" s="2">
        <f t="shared" si="2621"/>
        <v>216904</v>
      </c>
      <c r="M12875" s="2">
        <f t="shared" si="2622"/>
        <v>29040</v>
      </c>
      <c r="N12875" s="6">
        <f t="shared" si="2623"/>
        <v>0</v>
      </c>
      <c r="O12875" s="2">
        <f t="shared" si="2624"/>
        <v>-43623.163599710795</v>
      </c>
      <c r="P12875" s="2" t="str">
        <f t="shared" si="2625"/>
        <v/>
      </c>
    </row>
    <row r="12876" spans="1:16">
      <c r="A12876" s="6">
        <v>19</v>
      </c>
      <c r="B12876" s="6">
        <v>16</v>
      </c>
      <c r="C12876" s="6">
        <v>7</v>
      </c>
      <c r="D12876" s="6">
        <f t="shared" si="2613"/>
        <v>42</v>
      </c>
      <c r="E12876" s="5">
        <f t="shared" si="2614"/>
        <v>10458.204466678902</v>
      </c>
      <c r="F12876" s="5">
        <f t="shared" si="2615"/>
        <v>712.5626979170703</v>
      </c>
      <c r="G12876" s="5">
        <f t="shared" si="2616"/>
        <v>343.61789814532818</v>
      </c>
      <c r="H12876" s="5">
        <f t="shared" si="2617"/>
        <v>11514.385062741301</v>
      </c>
      <c r="I12876" s="5">
        <f t="shared" si="2618"/>
        <v>720</v>
      </c>
      <c r="J12876" s="5">
        <f t="shared" si="2619"/>
        <v>10794.385062741301</v>
      </c>
      <c r="K12876" s="2">
        <f t="shared" si="2620"/>
        <v>212402.5184503698</v>
      </c>
      <c r="L12876" s="2">
        <f t="shared" si="2621"/>
        <v>219604</v>
      </c>
      <c r="M12876" s="2">
        <f t="shared" si="2622"/>
        <v>29920</v>
      </c>
      <c r="N12876" s="6">
        <f t="shared" si="2623"/>
        <v>0</v>
      </c>
      <c r="O12876" s="2">
        <f t="shared" si="2624"/>
        <v>-42718.518450369796</v>
      </c>
      <c r="P12876" s="2" t="str">
        <f t="shared" si="2625"/>
        <v/>
      </c>
    </row>
    <row r="12877" spans="1:16">
      <c r="A12877" s="6">
        <v>19</v>
      </c>
      <c r="B12877" s="6">
        <v>16</v>
      </c>
      <c r="C12877" s="6">
        <v>8</v>
      </c>
      <c r="D12877" s="6">
        <f t="shared" si="2613"/>
        <v>43</v>
      </c>
      <c r="E12877" s="5">
        <f t="shared" si="2614"/>
        <v>10458.204466678902</v>
      </c>
      <c r="F12877" s="5">
        <f t="shared" si="2615"/>
        <v>712.5626979170703</v>
      </c>
      <c r="G12877" s="5">
        <f t="shared" si="2616"/>
        <v>397.61499642530839</v>
      </c>
      <c r="H12877" s="5">
        <f t="shared" si="2617"/>
        <v>11568.382161021282</v>
      </c>
      <c r="I12877" s="5">
        <f t="shared" si="2618"/>
        <v>720</v>
      </c>
      <c r="J12877" s="5">
        <f t="shared" si="2619"/>
        <v>10848.382161021282</v>
      </c>
      <c r="K12877" s="2">
        <f t="shared" si="2620"/>
        <v>213339.96807328615</v>
      </c>
      <c r="L12877" s="2">
        <f t="shared" si="2621"/>
        <v>222304</v>
      </c>
      <c r="M12877" s="2">
        <f t="shared" si="2622"/>
        <v>30800</v>
      </c>
      <c r="N12877" s="6">
        <f t="shared" si="2623"/>
        <v>0</v>
      </c>
      <c r="O12877" s="2">
        <f t="shared" si="2624"/>
        <v>-41835.968073286145</v>
      </c>
      <c r="P12877" s="2" t="str">
        <f t="shared" si="2625"/>
        <v/>
      </c>
    </row>
    <row r="12878" spans="1:16">
      <c r="A12878" s="6">
        <v>19</v>
      </c>
      <c r="B12878" s="6">
        <v>16</v>
      </c>
      <c r="C12878" s="6">
        <v>9</v>
      </c>
      <c r="D12878" s="6">
        <f t="shared" si="2613"/>
        <v>44</v>
      </c>
      <c r="E12878" s="5">
        <f t="shared" si="2614"/>
        <v>10458.204466678902</v>
      </c>
      <c r="F12878" s="5">
        <f t="shared" si="2615"/>
        <v>712.5626979170703</v>
      </c>
      <c r="G12878" s="5">
        <f t="shared" si="2616"/>
        <v>452.90833186570285</v>
      </c>
      <c r="H12878" s="5">
        <f t="shared" si="2617"/>
        <v>11623.675496461676</v>
      </c>
      <c r="I12878" s="5">
        <f t="shared" si="2618"/>
        <v>720</v>
      </c>
      <c r="J12878" s="5">
        <f t="shared" si="2619"/>
        <v>10903.675496461676</v>
      </c>
      <c r="K12878" s="2">
        <f t="shared" si="2620"/>
        <v>214299.92181357075</v>
      </c>
      <c r="L12878" s="2">
        <f t="shared" si="2621"/>
        <v>225004</v>
      </c>
      <c r="M12878" s="2">
        <f t="shared" si="2622"/>
        <v>31680</v>
      </c>
      <c r="N12878" s="6">
        <f t="shared" si="2623"/>
        <v>0</v>
      </c>
      <c r="O12878" s="2">
        <f t="shared" si="2624"/>
        <v>-40975.921813570749</v>
      </c>
      <c r="P12878" s="2" t="str">
        <f t="shared" si="2625"/>
        <v/>
      </c>
    </row>
    <row r="12879" spans="1:16">
      <c r="A12879" s="6">
        <v>19</v>
      </c>
      <c r="B12879" s="6">
        <v>16</v>
      </c>
      <c r="C12879" s="6">
        <v>10</v>
      </c>
      <c r="D12879" s="6">
        <f t="shared" si="2613"/>
        <v>45</v>
      </c>
      <c r="E12879" s="5">
        <f t="shared" si="2614"/>
        <v>10458.204466678902</v>
      </c>
      <c r="F12879" s="5">
        <f t="shared" si="2615"/>
        <v>712.5626979170703</v>
      </c>
      <c r="G12879" s="5">
        <f t="shared" si="2616"/>
        <v>509.52187334891573</v>
      </c>
      <c r="H12879" s="5">
        <f t="shared" si="2617"/>
        <v>11680.289037944889</v>
      </c>
      <c r="I12879" s="5">
        <f t="shared" si="2618"/>
        <v>720</v>
      </c>
      <c r="J12879" s="5">
        <f t="shared" si="2619"/>
        <v>10960.289037944889</v>
      </c>
      <c r="K12879" s="2">
        <f t="shared" si="2620"/>
        <v>215282.79579765431</v>
      </c>
      <c r="L12879" s="2">
        <f t="shared" si="2621"/>
        <v>227704</v>
      </c>
      <c r="M12879" s="2">
        <f t="shared" si="2622"/>
        <v>32560</v>
      </c>
      <c r="N12879" s="6">
        <f t="shared" si="2623"/>
        <v>0</v>
      </c>
      <c r="O12879" s="2">
        <f t="shared" si="2624"/>
        <v>-40138.795797654311</v>
      </c>
      <c r="P12879" s="2" t="str">
        <f t="shared" si="2625"/>
        <v/>
      </c>
    </row>
    <row r="12880" spans="1:16">
      <c r="A12880" s="6">
        <v>19</v>
      </c>
      <c r="B12880" s="6">
        <v>16</v>
      </c>
      <c r="C12880" s="6">
        <v>11</v>
      </c>
      <c r="D12880" s="6">
        <f t="shared" si="2613"/>
        <v>46</v>
      </c>
      <c r="E12880" s="5">
        <f t="shared" si="2614"/>
        <v>10458.204466678902</v>
      </c>
      <c r="F12880" s="5">
        <f t="shared" si="2615"/>
        <v>712.5626979170703</v>
      </c>
      <c r="G12880" s="5">
        <f t="shared" si="2616"/>
        <v>567.47998644235474</v>
      </c>
      <c r="H12880" s="5">
        <f t="shared" si="2617"/>
        <v>11738.247151038328</v>
      </c>
      <c r="I12880" s="5">
        <f t="shared" si="2618"/>
        <v>720</v>
      </c>
      <c r="J12880" s="5">
        <f t="shared" si="2619"/>
        <v>11018.247151038328</v>
      </c>
      <c r="K12880" s="2">
        <f t="shared" si="2620"/>
        <v>216289.01303885985</v>
      </c>
      <c r="L12880" s="2">
        <f t="shared" si="2621"/>
        <v>230404</v>
      </c>
      <c r="M12880" s="2">
        <f t="shared" si="2622"/>
        <v>33440</v>
      </c>
      <c r="N12880" s="6">
        <f t="shared" si="2623"/>
        <v>0</v>
      </c>
      <c r="O12880" s="2">
        <f t="shared" si="2624"/>
        <v>-39325.013038859848</v>
      </c>
      <c r="P12880" s="2" t="str">
        <f t="shared" si="2625"/>
        <v/>
      </c>
    </row>
    <row r="12881" spans="1:16">
      <c r="A12881" s="6">
        <v>19</v>
      </c>
      <c r="B12881" s="6">
        <v>16</v>
      </c>
      <c r="C12881" s="6">
        <v>12</v>
      </c>
      <c r="D12881" s="6">
        <f t="shared" si="2613"/>
        <v>47</v>
      </c>
      <c r="E12881" s="5">
        <f t="shared" si="2614"/>
        <v>10458.204466678902</v>
      </c>
      <c r="F12881" s="5">
        <f t="shared" si="2615"/>
        <v>712.5626979170703</v>
      </c>
      <c r="G12881" s="5">
        <f t="shared" si="2616"/>
        <v>626.80743957041921</v>
      </c>
      <c r="H12881" s="5">
        <f t="shared" si="2617"/>
        <v>11797.574604166392</v>
      </c>
      <c r="I12881" s="5">
        <f t="shared" si="2618"/>
        <v>720</v>
      </c>
      <c r="J12881" s="5">
        <f t="shared" si="2619"/>
        <v>11077.574604166392</v>
      </c>
      <c r="K12881" s="2">
        <f t="shared" si="2620"/>
        <v>217319.00354455539</v>
      </c>
      <c r="L12881" s="2">
        <f t="shared" si="2621"/>
        <v>233104</v>
      </c>
      <c r="M12881" s="2">
        <f t="shared" si="2622"/>
        <v>34320</v>
      </c>
      <c r="N12881" s="6">
        <f t="shared" si="2623"/>
        <v>0</v>
      </c>
      <c r="O12881" s="2">
        <f t="shared" si="2624"/>
        <v>-38535.003544555395</v>
      </c>
      <c r="P12881" s="2" t="str">
        <f t="shared" si="2625"/>
        <v/>
      </c>
    </row>
    <row r="12882" spans="1:16">
      <c r="A12882" s="6">
        <v>19</v>
      </c>
      <c r="B12882" s="6">
        <v>16</v>
      </c>
      <c r="C12882" s="6">
        <v>13</v>
      </c>
      <c r="D12882" s="6">
        <f t="shared" si="2613"/>
        <v>48</v>
      </c>
      <c r="E12882" s="5">
        <f t="shared" si="2614"/>
        <v>10458.204466678902</v>
      </c>
      <c r="F12882" s="5">
        <f t="shared" si="2615"/>
        <v>712.5626979170703</v>
      </c>
      <c r="G12882" s="5">
        <f t="shared" si="2616"/>
        <v>687.52941027880343</v>
      </c>
      <c r="H12882" s="5">
        <f t="shared" si="2617"/>
        <v>11858.296574874776</v>
      </c>
      <c r="I12882" s="5">
        <f t="shared" si="2618"/>
        <v>720</v>
      </c>
      <c r="J12882" s="5">
        <f t="shared" si="2619"/>
        <v>11138.296574874776</v>
      </c>
      <c r="K12882" s="2">
        <f t="shared" si="2620"/>
        <v>218373.20442490929</v>
      </c>
      <c r="L12882" s="2">
        <f t="shared" si="2621"/>
        <v>235804</v>
      </c>
      <c r="M12882" s="2">
        <f t="shared" si="2622"/>
        <v>35200</v>
      </c>
      <c r="N12882" s="6">
        <f t="shared" si="2623"/>
        <v>0</v>
      </c>
      <c r="O12882" s="2">
        <f t="shared" si="2624"/>
        <v>-37769.204424909287</v>
      </c>
      <c r="P12882" s="2" t="str">
        <f t="shared" si="2625"/>
        <v/>
      </c>
    </row>
    <row r="12883" spans="1:16">
      <c r="A12883" s="6">
        <v>19</v>
      </c>
      <c r="B12883" s="6">
        <v>16</v>
      </c>
      <c r="C12883" s="6">
        <v>14</v>
      </c>
      <c r="D12883" s="6">
        <f t="shared" si="2613"/>
        <v>49</v>
      </c>
      <c r="E12883" s="5">
        <f t="shared" si="2614"/>
        <v>10458.204466678902</v>
      </c>
      <c r="F12883" s="5">
        <f t="shared" si="2615"/>
        <v>712.5626979170703</v>
      </c>
      <c r="G12883" s="5">
        <f t="shared" si="2616"/>
        <v>749.67149159246469</v>
      </c>
      <c r="H12883" s="5">
        <f t="shared" si="2617"/>
        <v>11920.438656188437</v>
      </c>
      <c r="I12883" s="5">
        <f t="shared" si="2618"/>
        <v>720</v>
      </c>
      <c r="J12883" s="5">
        <f t="shared" si="2619"/>
        <v>11200.438656188437</v>
      </c>
      <c r="K12883" s="2">
        <f t="shared" si="2620"/>
        <v>219452.06000327147</v>
      </c>
      <c r="L12883" s="2">
        <f t="shared" si="2621"/>
        <v>238504</v>
      </c>
      <c r="M12883" s="2">
        <f t="shared" si="2622"/>
        <v>36080</v>
      </c>
      <c r="N12883" s="6">
        <f t="shared" si="2623"/>
        <v>0</v>
      </c>
      <c r="O12883" s="2">
        <f t="shared" si="2624"/>
        <v>-37028.060003271472</v>
      </c>
      <c r="P12883" s="2" t="str">
        <f t="shared" si="2625"/>
        <v/>
      </c>
    </row>
    <row r="12884" spans="1:16">
      <c r="A12884" s="6">
        <v>19</v>
      </c>
      <c r="B12884" s="6">
        <v>16</v>
      </c>
      <c r="C12884" s="6">
        <v>15</v>
      </c>
      <c r="D12884" s="6">
        <f t="shared" si="2613"/>
        <v>50</v>
      </c>
      <c r="E12884" s="5">
        <f t="shared" si="2614"/>
        <v>10458.204466678902</v>
      </c>
      <c r="F12884" s="5">
        <f t="shared" si="2615"/>
        <v>712.5626979170703</v>
      </c>
      <c r="G12884" s="5">
        <f t="shared" si="2616"/>
        <v>813.25969846861108</v>
      </c>
      <c r="H12884" s="5">
        <f t="shared" si="2617"/>
        <v>11984.026863064584</v>
      </c>
      <c r="I12884" s="5">
        <f t="shared" si="2618"/>
        <v>720</v>
      </c>
      <c r="J12884" s="5">
        <f t="shared" si="2619"/>
        <v>11264.026863064584</v>
      </c>
      <c r="K12884" s="2">
        <f t="shared" si="2620"/>
        <v>220556.02192820457</v>
      </c>
      <c r="L12884" s="2">
        <f t="shared" si="2621"/>
        <v>241204</v>
      </c>
      <c r="M12884" s="2">
        <f t="shared" si="2622"/>
        <v>36960</v>
      </c>
      <c r="N12884" s="6">
        <f t="shared" si="2623"/>
        <v>0</v>
      </c>
      <c r="O12884" s="2">
        <f t="shared" si="2624"/>
        <v>-36312.021928204573</v>
      </c>
      <c r="P12884" s="2" t="str">
        <f t="shared" si="2625"/>
        <v/>
      </c>
    </row>
    <row r="12885" spans="1:16">
      <c r="A12885" s="6">
        <v>19</v>
      </c>
      <c r="B12885" s="6">
        <v>16</v>
      </c>
      <c r="C12885" s="6">
        <v>16</v>
      </c>
      <c r="D12885" s="6">
        <f t="shared" si="2613"/>
        <v>51</v>
      </c>
      <c r="E12885" s="5">
        <f t="shared" si="2614"/>
        <v>10458.204466678902</v>
      </c>
      <c r="F12885" s="5">
        <f t="shared" si="2615"/>
        <v>712.5626979170703</v>
      </c>
      <c r="G12885" s="5">
        <f t="shared" si="2616"/>
        <v>878.32047434610013</v>
      </c>
      <c r="H12885" s="5">
        <f t="shared" si="2617"/>
        <v>12049.087638942074</v>
      </c>
      <c r="I12885" s="5">
        <f t="shared" si="2618"/>
        <v>720</v>
      </c>
      <c r="J12885" s="5">
        <f t="shared" si="2619"/>
        <v>11329.087638942074</v>
      </c>
      <c r="K12885" s="2">
        <f t="shared" si="2620"/>
        <v>221685.54928718877</v>
      </c>
      <c r="L12885" s="2">
        <f t="shared" si="2621"/>
        <v>243904</v>
      </c>
      <c r="M12885" s="2">
        <f t="shared" si="2622"/>
        <v>37840</v>
      </c>
      <c r="N12885" s="6">
        <f t="shared" si="2623"/>
        <v>0</v>
      </c>
      <c r="O12885" s="2">
        <f t="shared" si="2624"/>
        <v>-35621.549287188769</v>
      </c>
      <c r="P12885" s="2" t="str">
        <f t="shared" si="2625"/>
        <v/>
      </c>
    </row>
    <row r="12886" spans="1:16">
      <c r="A12886" s="6">
        <v>19</v>
      </c>
      <c r="B12886" s="6">
        <v>16</v>
      </c>
      <c r="C12886" s="6">
        <v>17</v>
      </c>
      <c r="D12886" s="6">
        <f t="shared" si="2613"/>
        <v>52</v>
      </c>
      <c r="E12886" s="5">
        <f t="shared" si="2614"/>
        <v>10458.204466678902</v>
      </c>
      <c r="F12886" s="5">
        <f t="shared" si="2615"/>
        <v>712.5626979170703</v>
      </c>
      <c r="G12886" s="5">
        <f t="shared" si="2616"/>
        <v>944.88069779264049</v>
      </c>
      <c r="H12886" s="5">
        <f t="shared" si="2617"/>
        <v>12115.647862388612</v>
      </c>
      <c r="I12886" s="5">
        <f t="shared" si="2618"/>
        <v>720</v>
      </c>
      <c r="J12886" s="5">
        <f t="shared" si="2619"/>
        <v>11395.647862388612</v>
      </c>
      <c r="K12886" s="2">
        <f t="shared" si="2620"/>
        <v>222841.10872202451</v>
      </c>
      <c r="L12886" s="2">
        <f t="shared" si="2621"/>
        <v>246604</v>
      </c>
      <c r="M12886" s="2">
        <f t="shared" si="2622"/>
        <v>38720</v>
      </c>
      <c r="N12886" s="6">
        <f t="shared" si="2623"/>
        <v>0</v>
      </c>
      <c r="O12886" s="2">
        <f t="shared" si="2624"/>
        <v>-34957.10872202451</v>
      </c>
      <c r="P12886" s="2" t="str">
        <f t="shared" si="2625"/>
        <v/>
      </c>
    </row>
    <row r="12887" spans="1:16">
      <c r="A12887" s="6">
        <v>19</v>
      </c>
      <c r="B12887" s="6">
        <v>16</v>
      </c>
      <c r="C12887" s="6">
        <v>18</v>
      </c>
      <c r="D12887" s="6">
        <f t="shared" si="2613"/>
        <v>53</v>
      </c>
      <c r="E12887" s="5">
        <f t="shared" si="2614"/>
        <v>10458.204466678902</v>
      </c>
      <c r="F12887" s="5">
        <f t="shared" si="2615"/>
        <v>712.5626979170703</v>
      </c>
      <c r="G12887" s="5">
        <f t="shared" si="2616"/>
        <v>1012.9676892512279</v>
      </c>
      <c r="H12887" s="5">
        <f t="shared" si="2617"/>
        <v>12183.7348538472</v>
      </c>
      <c r="I12887" s="5">
        <f t="shared" si="2618"/>
        <v>720</v>
      </c>
      <c r="J12887" s="5">
        <f t="shared" si="2619"/>
        <v>11463.7348538472</v>
      </c>
      <c r="K12887" s="2">
        <f t="shared" si="2620"/>
        <v>224023.17454595832</v>
      </c>
      <c r="L12887" s="2">
        <f t="shared" si="2621"/>
        <v>249304</v>
      </c>
      <c r="M12887" s="2">
        <f t="shared" si="2622"/>
        <v>39600</v>
      </c>
      <c r="N12887" s="6">
        <f t="shared" si="2623"/>
        <v>0</v>
      </c>
      <c r="O12887" s="2">
        <f t="shared" si="2624"/>
        <v>-34319.174545958318</v>
      </c>
      <c r="P12887" s="2" t="str">
        <f t="shared" si="2625"/>
        <v/>
      </c>
    </row>
    <row r="12888" spans="1:16">
      <c r="A12888" s="6">
        <v>19</v>
      </c>
      <c r="B12888" s="6">
        <v>16</v>
      </c>
      <c r="C12888" s="6">
        <v>19</v>
      </c>
      <c r="D12888" s="6">
        <f t="shared" si="2613"/>
        <v>54</v>
      </c>
      <c r="E12888" s="5">
        <f t="shared" si="2614"/>
        <v>10458.204466678902</v>
      </c>
      <c r="F12888" s="5">
        <f t="shared" si="2615"/>
        <v>712.5626979170703</v>
      </c>
      <c r="G12888" s="5">
        <f t="shared" si="2616"/>
        <v>1082.6092178872495</v>
      </c>
      <c r="H12888" s="5">
        <f t="shared" si="2617"/>
        <v>12253.376382483222</v>
      </c>
      <c r="I12888" s="5">
        <f t="shared" si="2618"/>
        <v>720</v>
      </c>
      <c r="J12888" s="5">
        <f t="shared" si="2619"/>
        <v>11533.376382483222</v>
      </c>
      <c r="K12888" s="2">
        <f t="shared" si="2620"/>
        <v>225232.22886255593</v>
      </c>
      <c r="L12888" s="2">
        <f t="shared" si="2621"/>
        <v>252004</v>
      </c>
      <c r="M12888" s="2">
        <f t="shared" si="2622"/>
        <v>40480</v>
      </c>
      <c r="N12888" s="6">
        <f t="shared" si="2623"/>
        <v>0</v>
      </c>
      <c r="O12888" s="2">
        <f t="shared" si="2624"/>
        <v>-33708.22886255593</v>
      </c>
      <c r="P12888" s="2" t="str">
        <f t="shared" si="2625"/>
        <v/>
      </c>
    </row>
    <row r="12889" spans="1:16">
      <c r="A12889" s="6">
        <v>19</v>
      </c>
      <c r="B12889" s="6">
        <v>16</v>
      </c>
      <c r="C12889" s="6">
        <v>20</v>
      </c>
      <c r="D12889" s="6">
        <f t="shared" si="2613"/>
        <v>55</v>
      </c>
      <c r="E12889" s="5">
        <f t="shared" si="2614"/>
        <v>10458.204466678902</v>
      </c>
      <c r="F12889" s="5">
        <f t="shared" si="2615"/>
        <v>712.5626979170703</v>
      </c>
      <c r="G12889" s="5">
        <f t="shared" si="2616"/>
        <v>1153.8335085377266</v>
      </c>
      <c r="H12889" s="5">
        <f t="shared" si="2617"/>
        <v>12324.6006731337</v>
      </c>
      <c r="I12889" s="5">
        <f t="shared" si="2618"/>
        <v>720</v>
      </c>
      <c r="J12889" s="5">
        <f t="shared" si="2619"/>
        <v>11604.6006731337</v>
      </c>
      <c r="K12889" s="2">
        <f t="shared" si="2620"/>
        <v>226468.76168634897</v>
      </c>
      <c r="L12889" s="2">
        <f t="shared" si="2621"/>
        <v>254704</v>
      </c>
      <c r="M12889" s="2">
        <f t="shared" si="2622"/>
        <v>41360</v>
      </c>
      <c r="N12889" s="6">
        <f t="shared" si="2623"/>
        <v>0</v>
      </c>
      <c r="O12889" s="2">
        <f t="shared" si="2624"/>
        <v>-33124.761686348967</v>
      </c>
      <c r="P12889" s="2" t="str">
        <f t="shared" si="2625"/>
        <v/>
      </c>
    </row>
    <row r="12890" spans="1:16">
      <c r="A12890" s="6">
        <v>19</v>
      </c>
      <c r="B12890" s="6">
        <v>16</v>
      </c>
      <c r="C12890" s="6">
        <v>21</v>
      </c>
      <c r="D12890" s="6">
        <f t="shared" si="2613"/>
        <v>56</v>
      </c>
      <c r="E12890" s="5">
        <f t="shared" si="2614"/>
        <v>10458.204466678902</v>
      </c>
      <c r="F12890" s="5">
        <f t="shared" si="2615"/>
        <v>712.5626979170703</v>
      </c>
      <c r="G12890" s="5">
        <f t="shared" si="2616"/>
        <v>1226.6692487641703</v>
      </c>
      <c r="H12890" s="5">
        <f t="shared" si="2617"/>
        <v>12397.436413360143</v>
      </c>
      <c r="I12890" s="5">
        <f t="shared" si="2618"/>
        <v>720</v>
      </c>
      <c r="J12890" s="5">
        <f t="shared" si="2619"/>
        <v>11677.436413360143</v>
      </c>
      <c r="K12890" s="2">
        <f t="shared" si="2620"/>
        <v>227733.27106528025</v>
      </c>
      <c r="L12890" s="2">
        <f t="shared" si="2621"/>
        <v>257404</v>
      </c>
      <c r="M12890" s="2">
        <f t="shared" si="2622"/>
        <v>42240</v>
      </c>
      <c r="N12890" s="6">
        <f t="shared" si="2623"/>
        <v>0</v>
      </c>
      <c r="O12890" s="2">
        <f t="shared" si="2624"/>
        <v>-32569.271065280249</v>
      </c>
      <c r="P12890" s="2" t="str">
        <f t="shared" si="2625"/>
        <v/>
      </c>
    </row>
    <row r="12891" spans="1:16">
      <c r="A12891" s="6">
        <v>19</v>
      </c>
      <c r="B12891" s="6">
        <v>16</v>
      </c>
      <c r="C12891" s="6">
        <v>22</v>
      </c>
      <c r="D12891" s="6">
        <f t="shared" si="2613"/>
        <v>57</v>
      </c>
      <c r="E12891" s="5">
        <f t="shared" si="2614"/>
        <v>10458.204466678902</v>
      </c>
      <c r="F12891" s="5">
        <f t="shared" si="2615"/>
        <v>712.5626979170703</v>
      </c>
      <c r="G12891" s="5">
        <f t="shared" si="2616"/>
        <v>1301.1455960105666</v>
      </c>
      <c r="H12891" s="5">
        <f t="shared" si="2617"/>
        <v>12471.912760606539</v>
      </c>
      <c r="I12891" s="5">
        <f t="shared" si="2618"/>
        <v>720</v>
      </c>
      <c r="J12891" s="5">
        <f t="shared" si="2619"/>
        <v>11751.912760606539</v>
      </c>
      <c r="K12891" s="2">
        <f t="shared" si="2620"/>
        <v>229026.26320497465</v>
      </c>
      <c r="L12891" s="2">
        <f t="shared" si="2621"/>
        <v>260104</v>
      </c>
      <c r="M12891" s="2">
        <f t="shared" si="2622"/>
        <v>43120</v>
      </c>
      <c r="N12891" s="6">
        <f t="shared" si="2623"/>
        <v>0</v>
      </c>
      <c r="O12891" s="2">
        <f t="shared" si="2624"/>
        <v>-32042.263204974646</v>
      </c>
      <c r="P12891" s="2" t="str">
        <f t="shared" si="2625"/>
        <v/>
      </c>
    </row>
    <row r="12892" spans="1:16">
      <c r="A12892" s="6">
        <v>19</v>
      </c>
      <c r="B12892" s="6">
        <v>16</v>
      </c>
      <c r="C12892" s="6">
        <v>23</v>
      </c>
      <c r="D12892" s="6">
        <f t="shared" si="2613"/>
        <v>58</v>
      </c>
      <c r="E12892" s="5">
        <f t="shared" si="2614"/>
        <v>10458.204466678902</v>
      </c>
      <c r="F12892" s="5">
        <f t="shared" si="2615"/>
        <v>712.5626979170703</v>
      </c>
      <c r="G12892" s="5">
        <f t="shared" si="2616"/>
        <v>1377.292184868003</v>
      </c>
      <c r="H12892" s="5">
        <f t="shared" si="2617"/>
        <v>12548.059349463976</v>
      </c>
      <c r="I12892" s="5">
        <f t="shared" si="2618"/>
        <v>720</v>
      </c>
      <c r="J12892" s="5">
        <f t="shared" si="2619"/>
        <v>11828.059349463976</v>
      </c>
      <c r="K12892" s="2">
        <f t="shared" si="2620"/>
        <v>230348.25259486068</v>
      </c>
      <c r="L12892" s="2">
        <f t="shared" si="2621"/>
        <v>262804</v>
      </c>
      <c r="M12892" s="2">
        <f t="shared" si="2622"/>
        <v>44000</v>
      </c>
      <c r="N12892" s="6">
        <f t="shared" si="2623"/>
        <v>0</v>
      </c>
      <c r="O12892" s="2">
        <f t="shared" si="2624"/>
        <v>-31544.252594860678</v>
      </c>
      <c r="P12892" s="2" t="str">
        <f t="shared" si="2625"/>
        <v/>
      </c>
    </row>
    <row r="12893" spans="1:16">
      <c r="A12893" s="6">
        <v>19</v>
      </c>
      <c r="B12893" s="6">
        <v>16</v>
      </c>
      <c r="C12893" s="6">
        <v>24</v>
      </c>
      <c r="D12893" s="6">
        <f t="shared" si="2613"/>
        <v>59</v>
      </c>
      <c r="E12893" s="5">
        <f t="shared" si="2614"/>
        <v>10458.204466678902</v>
      </c>
      <c r="F12893" s="5">
        <f t="shared" si="2615"/>
        <v>712.5626979170703</v>
      </c>
      <c r="G12893" s="5">
        <f t="shared" si="2616"/>
        <v>1455.1391344474989</v>
      </c>
      <c r="H12893" s="5">
        <f t="shared" si="2617"/>
        <v>12625.906299043472</v>
      </c>
      <c r="I12893" s="5">
        <f t="shared" si="2618"/>
        <v>720</v>
      </c>
      <c r="J12893" s="5">
        <f t="shared" si="2619"/>
        <v>11905.906299043472</v>
      </c>
      <c r="K12893" s="2">
        <f t="shared" si="2620"/>
        <v>231699.7621361714</v>
      </c>
      <c r="L12893" s="2">
        <f t="shared" si="2621"/>
        <v>265504</v>
      </c>
      <c r="M12893" s="2">
        <f t="shared" si="2622"/>
        <v>44880</v>
      </c>
      <c r="N12893" s="6">
        <f t="shared" si="2623"/>
        <v>0</v>
      </c>
      <c r="O12893" s="2">
        <f t="shared" si="2624"/>
        <v>-31075.762136171397</v>
      </c>
      <c r="P12893" s="2" t="str">
        <f t="shared" si="2625"/>
        <v/>
      </c>
    </row>
    <row r="12894" spans="1:16">
      <c r="A12894" s="6">
        <v>19</v>
      </c>
      <c r="B12894" s="6">
        <v>16</v>
      </c>
      <c r="C12894" s="6">
        <v>25</v>
      </c>
      <c r="D12894" s="6">
        <f t="shared" si="2613"/>
        <v>60</v>
      </c>
      <c r="E12894" s="5">
        <f t="shared" si="2614"/>
        <v>10458.204466678902</v>
      </c>
      <c r="F12894" s="5">
        <f t="shared" si="2615"/>
        <v>712.5626979170703</v>
      </c>
      <c r="G12894" s="5">
        <f t="shared" si="2616"/>
        <v>1534.7170558625965</v>
      </c>
      <c r="H12894" s="5">
        <f t="shared" si="2617"/>
        <v>12705.484220458569</v>
      </c>
      <c r="I12894" s="5">
        <f t="shared" si="2618"/>
        <v>720</v>
      </c>
      <c r="J12894" s="5">
        <f t="shared" si="2619"/>
        <v>11985.484220458569</v>
      </c>
      <c r="K12894" s="2">
        <f t="shared" si="2620"/>
        <v>233081.32327185015</v>
      </c>
      <c r="L12894" s="2">
        <f t="shared" si="2621"/>
        <v>268204</v>
      </c>
      <c r="M12894" s="2">
        <f t="shared" si="2622"/>
        <v>45760</v>
      </c>
      <c r="N12894" s="6">
        <f t="shared" si="2623"/>
        <v>0</v>
      </c>
      <c r="O12894" s="2">
        <f t="shared" si="2624"/>
        <v>-30637.323271850153</v>
      </c>
      <c r="P12894" s="2" t="str">
        <f t="shared" si="2625"/>
        <v/>
      </c>
    </row>
    <row r="12895" spans="1:16">
      <c r="A12895" s="6">
        <v>19</v>
      </c>
      <c r="B12895" s="6">
        <v>16</v>
      </c>
      <c r="C12895" s="6">
        <v>26</v>
      </c>
      <c r="D12895" s="6">
        <f t="shared" si="2613"/>
        <v>61</v>
      </c>
      <c r="E12895" s="5">
        <f t="shared" si="2614"/>
        <v>10458.204466678902</v>
      </c>
      <c r="F12895" s="5">
        <f t="shared" si="2615"/>
        <v>712.5626979170703</v>
      </c>
      <c r="G12895" s="5">
        <f t="shared" si="2616"/>
        <v>1616.0570598233144</v>
      </c>
      <c r="H12895" s="5">
        <f t="shared" si="2617"/>
        <v>12786.824224419288</v>
      </c>
      <c r="I12895" s="5">
        <f t="shared" si="2618"/>
        <v>720</v>
      </c>
      <c r="J12895" s="5">
        <f t="shared" si="2619"/>
        <v>12066.824224419288</v>
      </c>
      <c r="K12895" s="2">
        <f t="shared" si="2620"/>
        <v>234493.47611839042</v>
      </c>
      <c r="L12895" s="2">
        <f t="shared" si="2621"/>
        <v>270904</v>
      </c>
      <c r="M12895" s="2">
        <f t="shared" si="2622"/>
        <v>46640</v>
      </c>
      <c r="N12895" s="6">
        <f t="shared" si="2623"/>
        <v>0</v>
      </c>
      <c r="O12895" s="2">
        <f t="shared" si="2624"/>
        <v>-30229.476118390419</v>
      </c>
      <c r="P12895" s="2" t="str">
        <f t="shared" si="2625"/>
        <v/>
      </c>
    </row>
    <row r="12896" spans="1:16">
      <c r="A12896" s="6">
        <v>19</v>
      </c>
      <c r="B12896" s="6">
        <v>16</v>
      </c>
      <c r="C12896" s="6">
        <v>27</v>
      </c>
      <c r="D12896" s="6">
        <f t="shared" si="2613"/>
        <v>62</v>
      </c>
      <c r="E12896" s="5">
        <f t="shared" si="2614"/>
        <v>10458.204466678902</v>
      </c>
      <c r="F12896" s="5">
        <f t="shared" si="2615"/>
        <v>712.5626979170703</v>
      </c>
      <c r="G12896" s="5">
        <f t="shared" si="2616"/>
        <v>1699.1907643430709</v>
      </c>
      <c r="H12896" s="5">
        <f t="shared" si="2617"/>
        <v>12869.957928939044</v>
      </c>
      <c r="I12896" s="5">
        <f t="shared" si="2618"/>
        <v>720</v>
      </c>
      <c r="J12896" s="5">
        <f t="shared" si="2619"/>
        <v>12149.957928939044</v>
      </c>
      <c r="K12896" s="2">
        <f t="shared" si="2620"/>
        <v>235936.76959963617</v>
      </c>
      <c r="L12896" s="2">
        <f t="shared" si="2621"/>
        <v>273604</v>
      </c>
      <c r="M12896" s="2">
        <f t="shared" si="2622"/>
        <v>47520</v>
      </c>
      <c r="N12896" s="6">
        <f t="shared" si="2623"/>
        <v>0</v>
      </c>
      <c r="O12896" s="2">
        <f t="shared" si="2624"/>
        <v>-29852.769599636173</v>
      </c>
      <c r="P12896" s="2" t="str">
        <f t="shared" si="2625"/>
        <v/>
      </c>
    </row>
    <row r="12897" spans="1:16">
      <c r="A12897" s="6">
        <v>19</v>
      </c>
      <c r="B12897" s="6">
        <v>16</v>
      </c>
      <c r="C12897" s="6">
        <v>28</v>
      </c>
      <c r="D12897" s="6">
        <f t="shared" si="2613"/>
        <v>63</v>
      </c>
      <c r="E12897" s="5">
        <f t="shared" si="2614"/>
        <v>10458.204466678902</v>
      </c>
      <c r="F12897" s="5">
        <f t="shared" si="2615"/>
        <v>712.5626979170703</v>
      </c>
      <c r="G12897" s="5">
        <f t="shared" si="2616"/>
        <v>1784.1503025602246</v>
      </c>
      <c r="H12897" s="5">
        <f t="shared" si="2617"/>
        <v>12954.917467156198</v>
      </c>
      <c r="I12897" s="5">
        <f t="shared" si="2618"/>
        <v>720</v>
      </c>
      <c r="J12897" s="5">
        <f t="shared" si="2619"/>
        <v>12234.917467156198</v>
      </c>
      <c r="K12897" s="2">
        <f t="shared" si="2620"/>
        <v>237411.76158257289</v>
      </c>
      <c r="L12897" s="2">
        <f t="shared" si="2621"/>
        <v>276304</v>
      </c>
      <c r="M12897" s="2">
        <f t="shared" si="2622"/>
        <v>48400</v>
      </c>
      <c r="N12897" s="6">
        <f t="shared" si="2623"/>
        <v>0</v>
      </c>
      <c r="O12897" s="2">
        <f t="shared" si="2624"/>
        <v>-29507.761582572886</v>
      </c>
      <c r="P12897" s="2" t="str">
        <f t="shared" si="2625"/>
        <v/>
      </c>
    </row>
    <row r="12898" spans="1:16">
      <c r="A12898" s="6">
        <v>19</v>
      </c>
      <c r="B12898" s="6">
        <v>16</v>
      </c>
      <c r="C12898" s="6">
        <v>29</v>
      </c>
      <c r="D12898" s="6">
        <f t="shared" si="2613"/>
        <v>64</v>
      </c>
      <c r="E12898" s="5">
        <f t="shared" si="2614"/>
        <v>10458.204466678902</v>
      </c>
      <c r="F12898" s="5">
        <f t="shared" si="2615"/>
        <v>712.5626979170703</v>
      </c>
      <c r="G12898" s="5">
        <f t="shared" si="2616"/>
        <v>1870.9683306758782</v>
      </c>
      <c r="H12898" s="5">
        <f t="shared" si="2617"/>
        <v>13041.735495271851</v>
      </c>
      <c r="I12898" s="5">
        <f t="shared" si="2618"/>
        <v>720</v>
      </c>
      <c r="J12898" s="5">
        <f t="shared" si="2619"/>
        <v>12321.735495271851</v>
      </c>
      <c r="K12898" s="2">
        <f t="shared" si="2620"/>
        <v>238919.01901513629</v>
      </c>
      <c r="L12898" s="2">
        <f t="shared" si="2621"/>
        <v>279004</v>
      </c>
      <c r="M12898" s="2">
        <f t="shared" si="2622"/>
        <v>49280</v>
      </c>
      <c r="N12898" s="6">
        <f t="shared" si="2623"/>
        <v>0</v>
      </c>
      <c r="O12898" s="2">
        <f t="shared" si="2624"/>
        <v>-29195.019015136291</v>
      </c>
      <c r="P12898" s="2" t="str">
        <f t="shared" si="2625"/>
        <v/>
      </c>
    </row>
    <row r="12899" spans="1:16">
      <c r="A12899" s="6">
        <v>19</v>
      </c>
      <c r="B12899" s="6">
        <v>16</v>
      </c>
      <c r="C12899" s="6">
        <v>30</v>
      </c>
      <c r="D12899" s="6">
        <f t="shared" si="2613"/>
        <v>65</v>
      </c>
      <c r="E12899" s="5">
        <f t="shared" si="2614"/>
        <v>10458.204466678902</v>
      </c>
      <c r="F12899" s="5">
        <f t="shared" si="2615"/>
        <v>712.5626979170703</v>
      </c>
      <c r="G12899" s="5">
        <f t="shared" si="2616"/>
        <v>1959.6780360096488</v>
      </c>
      <c r="H12899" s="5">
        <f t="shared" si="2617"/>
        <v>13130.445200605622</v>
      </c>
      <c r="I12899" s="5">
        <f t="shared" si="2618"/>
        <v>720</v>
      </c>
      <c r="J12899" s="5">
        <f t="shared" si="2619"/>
        <v>12410.445200605622</v>
      </c>
      <c r="K12899" s="2">
        <f t="shared" si="2620"/>
        <v>240459.11806606982</v>
      </c>
      <c r="L12899" s="2">
        <f t="shared" si="2621"/>
        <v>281704</v>
      </c>
      <c r="M12899" s="2">
        <f t="shared" si="2622"/>
        <v>50160</v>
      </c>
      <c r="N12899" s="6">
        <f t="shared" si="2623"/>
        <v>0</v>
      </c>
      <c r="O12899" s="2">
        <f t="shared" si="2624"/>
        <v>-28915.118066069816</v>
      </c>
      <c r="P12899" s="2" t="str">
        <f t="shared" si="2625"/>
        <v/>
      </c>
    </row>
    <row r="12900" spans="1:16">
      <c r="A12900" s="6">
        <v>19</v>
      </c>
      <c r="B12900" s="6">
        <v>17</v>
      </c>
      <c r="C12900" s="6">
        <v>0</v>
      </c>
      <c r="D12900" s="6">
        <f t="shared" si="2613"/>
        <v>36</v>
      </c>
      <c r="E12900" s="5">
        <f t="shared" si="2614"/>
        <v>10458.204466678902</v>
      </c>
      <c r="F12900" s="5">
        <f t="shared" si="2615"/>
        <v>776.02531320030937</v>
      </c>
      <c r="G12900" s="5">
        <f t="shared" si="2616"/>
        <v>0</v>
      </c>
      <c r="H12900" s="5">
        <f t="shared" si="2617"/>
        <v>11234.229779879211</v>
      </c>
      <c r="I12900" s="5">
        <f t="shared" si="2618"/>
        <v>720</v>
      </c>
      <c r="J12900" s="5">
        <f t="shared" si="2619"/>
        <v>10514.229779879211</v>
      </c>
      <c r="K12900" s="2">
        <f t="shared" si="2620"/>
        <v>207538.71145623631</v>
      </c>
      <c r="L12900" s="2">
        <f t="shared" si="2621"/>
        <v>202798</v>
      </c>
      <c r="M12900" s="2">
        <f t="shared" si="2622"/>
        <v>24200</v>
      </c>
      <c r="N12900" s="6">
        <f t="shared" si="2623"/>
        <v>0</v>
      </c>
      <c r="O12900" s="2">
        <f t="shared" si="2624"/>
        <v>-48940.711456236313</v>
      </c>
      <c r="P12900" s="2" t="str">
        <f t="shared" si="2625"/>
        <v/>
      </c>
    </row>
    <row r="12901" spans="1:16">
      <c r="A12901" s="6">
        <v>19</v>
      </c>
      <c r="B12901" s="6">
        <v>17</v>
      </c>
      <c r="C12901" s="6">
        <v>1</v>
      </c>
      <c r="D12901" s="6">
        <f t="shared" si="2613"/>
        <v>37</v>
      </c>
      <c r="E12901" s="5">
        <f t="shared" si="2614"/>
        <v>10458.204466678902</v>
      </c>
      <c r="F12901" s="5">
        <f t="shared" si="2615"/>
        <v>776.02531320030937</v>
      </c>
      <c r="G12901" s="5">
        <f t="shared" si="2616"/>
        <v>45.5625</v>
      </c>
      <c r="H12901" s="5">
        <f t="shared" si="2617"/>
        <v>11279.792279879211</v>
      </c>
      <c r="I12901" s="5">
        <f t="shared" si="2618"/>
        <v>720</v>
      </c>
      <c r="J12901" s="5">
        <f t="shared" si="2619"/>
        <v>10559.792279879211</v>
      </c>
      <c r="K12901" s="2">
        <f t="shared" si="2620"/>
        <v>208329.72708123631</v>
      </c>
      <c r="L12901" s="2">
        <f t="shared" si="2621"/>
        <v>205498</v>
      </c>
      <c r="M12901" s="2">
        <f t="shared" si="2622"/>
        <v>25080</v>
      </c>
      <c r="N12901" s="6">
        <f t="shared" si="2623"/>
        <v>0</v>
      </c>
      <c r="O12901" s="2">
        <f t="shared" si="2624"/>
        <v>-47911.727081236313</v>
      </c>
      <c r="P12901" s="2" t="str">
        <f t="shared" si="2625"/>
        <v/>
      </c>
    </row>
    <row r="12902" spans="1:16">
      <c r="A12902" s="6">
        <v>19</v>
      </c>
      <c r="B12902" s="6">
        <v>17</v>
      </c>
      <c r="C12902" s="6">
        <v>2</v>
      </c>
      <c r="D12902" s="6">
        <f t="shared" si="2613"/>
        <v>38</v>
      </c>
      <c r="E12902" s="5">
        <f t="shared" si="2614"/>
        <v>10458.204466678902</v>
      </c>
      <c r="F12902" s="5">
        <f t="shared" si="2615"/>
        <v>776.02531320030937</v>
      </c>
      <c r="G12902" s="5">
        <f t="shared" si="2616"/>
        <v>92.264062499999994</v>
      </c>
      <c r="H12902" s="5">
        <f t="shared" si="2617"/>
        <v>11326.493842379212</v>
      </c>
      <c r="I12902" s="5">
        <f t="shared" si="2618"/>
        <v>720</v>
      </c>
      <c r="J12902" s="5">
        <f t="shared" si="2619"/>
        <v>10606.493842379212</v>
      </c>
      <c r="K12902" s="2">
        <f t="shared" si="2620"/>
        <v>209140.51809686131</v>
      </c>
      <c r="L12902" s="2">
        <f t="shared" si="2621"/>
        <v>208198</v>
      </c>
      <c r="M12902" s="2">
        <f t="shared" si="2622"/>
        <v>25960</v>
      </c>
      <c r="N12902" s="6">
        <f t="shared" si="2623"/>
        <v>0</v>
      </c>
      <c r="O12902" s="2">
        <f t="shared" si="2624"/>
        <v>-46902.518096861313</v>
      </c>
      <c r="P12902" s="2" t="str">
        <f t="shared" si="2625"/>
        <v/>
      </c>
    </row>
    <row r="12903" spans="1:16">
      <c r="A12903" s="6">
        <v>19</v>
      </c>
      <c r="B12903" s="6">
        <v>17</v>
      </c>
      <c r="C12903" s="6">
        <v>3</v>
      </c>
      <c r="D12903" s="6">
        <f t="shared" si="2613"/>
        <v>39</v>
      </c>
      <c r="E12903" s="5">
        <f t="shared" si="2614"/>
        <v>10458.204466678902</v>
      </c>
      <c r="F12903" s="5">
        <f t="shared" si="2615"/>
        <v>776.02531320030937</v>
      </c>
      <c r="G12903" s="5">
        <f t="shared" si="2616"/>
        <v>140.12604492187498</v>
      </c>
      <c r="H12903" s="5">
        <f t="shared" si="2617"/>
        <v>11374.355824801087</v>
      </c>
      <c r="I12903" s="5">
        <f t="shared" si="2618"/>
        <v>720</v>
      </c>
      <c r="J12903" s="5">
        <f t="shared" si="2619"/>
        <v>10654.355824801087</v>
      </c>
      <c r="K12903" s="2">
        <f t="shared" si="2620"/>
        <v>209971.45529168553</v>
      </c>
      <c r="L12903" s="2">
        <f t="shared" si="2621"/>
        <v>210898</v>
      </c>
      <c r="M12903" s="2">
        <f t="shared" si="2622"/>
        <v>26840</v>
      </c>
      <c r="N12903" s="6">
        <f t="shared" si="2623"/>
        <v>0</v>
      </c>
      <c r="O12903" s="2">
        <f t="shared" si="2624"/>
        <v>-45913.455291685532</v>
      </c>
      <c r="P12903" s="2" t="str">
        <f t="shared" si="2625"/>
        <v/>
      </c>
    </row>
    <row r="12904" spans="1:16">
      <c r="A12904" s="6">
        <v>19</v>
      </c>
      <c r="B12904" s="6">
        <v>17</v>
      </c>
      <c r="C12904" s="6">
        <v>4</v>
      </c>
      <c r="D12904" s="6">
        <f t="shared" si="2613"/>
        <v>40</v>
      </c>
      <c r="E12904" s="5">
        <f t="shared" si="2614"/>
        <v>10458.204466678902</v>
      </c>
      <c r="F12904" s="5">
        <f t="shared" si="2615"/>
        <v>776.02531320030937</v>
      </c>
      <c r="G12904" s="5">
        <f t="shared" si="2616"/>
        <v>189.17016064453125</v>
      </c>
      <c r="H12904" s="5">
        <f t="shared" si="2617"/>
        <v>11423.399940523743</v>
      </c>
      <c r="I12904" s="5">
        <f t="shared" si="2618"/>
        <v>720</v>
      </c>
      <c r="J12904" s="5">
        <f t="shared" si="2619"/>
        <v>10703.399940523743</v>
      </c>
      <c r="K12904" s="2">
        <f t="shared" si="2620"/>
        <v>210822.91563409276</v>
      </c>
      <c r="L12904" s="2">
        <f t="shared" si="2621"/>
        <v>213598</v>
      </c>
      <c r="M12904" s="2">
        <f t="shared" si="2622"/>
        <v>27720</v>
      </c>
      <c r="N12904" s="6">
        <f t="shared" si="2623"/>
        <v>0</v>
      </c>
      <c r="O12904" s="2">
        <f t="shared" si="2624"/>
        <v>-44944.915634092758</v>
      </c>
      <c r="P12904" s="2" t="str">
        <f t="shared" si="2625"/>
        <v/>
      </c>
    </row>
    <row r="12905" spans="1:16">
      <c r="A12905" s="6">
        <v>19</v>
      </c>
      <c r="B12905" s="6">
        <v>17</v>
      </c>
      <c r="C12905" s="6">
        <v>5</v>
      </c>
      <c r="D12905" s="6">
        <f t="shared" si="2613"/>
        <v>41</v>
      </c>
      <c r="E12905" s="5">
        <f t="shared" si="2614"/>
        <v>10458.204466678902</v>
      </c>
      <c r="F12905" s="5">
        <f t="shared" si="2615"/>
        <v>776.02531320030937</v>
      </c>
      <c r="G12905" s="5">
        <f t="shared" si="2616"/>
        <v>239.41848456573481</v>
      </c>
      <c r="H12905" s="5">
        <f t="shared" si="2617"/>
        <v>11473.648264444946</v>
      </c>
      <c r="I12905" s="5">
        <f t="shared" si="2618"/>
        <v>720</v>
      </c>
      <c r="J12905" s="5">
        <f t="shared" si="2619"/>
        <v>10753.648264444946</v>
      </c>
      <c r="K12905" s="2">
        <f t="shared" si="2620"/>
        <v>211695.28236883588</v>
      </c>
      <c r="L12905" s="2">
        <f t="shared" si="2621"/>
        <v>216298</v>
      </c>
      <c r="M12905" s="2">
        <f t="shared" si="2622"/>
        <v>28600</v>
      </c>
      <c r="N12905" s="6">
        <f t="shared" si="2623"/>
        <v>0</v>
      </c>
      <c r="O12905" s="2">
        <f t="shared" si="2624"/>
        <v>-43997.282368835877</v>
      </c>
      <c r="P12905" s="2" t="str">
        <f t="shared" si="2625"/>
        <v/>
      </c>
    </row>
    <row r="12906" spans="1:16">
      <c r="A12906" s="6">
        <v>19</v>
      </c>
      <c r="B12906" s="6">
        <v>17</v>
      </c>
      <c r="C12906" s="6">
        <v>6</v>
      </c>
      <c r="D12906" s="6">
        <f t="shared" si="2613"/>
        <v>42</v>
      </c>
      <c r="E12906" s="5">
        <f t="shared" si="2614"/>
        <v>10458.204466678902</v>
      </c>
      <c r="F12906" s="5">
        <f t="shared" si="2615"/>
        <v>776.02531320030937</v>
      </c>
      <c r="G12906" s="5">
        <f t="shared" si="2616"/>
        <v>290.89345874736784</v>
      </c>
      <c r="H12906" s="5">
        <f t="shared" si="2617"/>
        <v>11525.12323862658</v>
      </c>
      <c r="I12906" s="5">
        <f t="shared" si="2618"/>
        <v>720</v>
      </c>
      <c r="J12906" s="5">
        <f t="shared" si="2619"/>
        <v>10805.12323862658</v>
      </c>
      <c r="K12906" s="2">
        <f t="shared" si="2620"/>
        <v>212588.9451150448</v>
      </c>
      <c r="L12906" s="2">
        <f t="shared" si="2621"/>
        <v>218998</v>
      </c>
      <c r="M12906" s="2">
        <f t="shared" si="2622"/>
        <v>29480</v>
      </c>
      <c r="N12906" s="6">
        <f t="shared" si="2623"/>
        <v>0</v>
      </c>
      <c r="O12906" s="2">
        <f t="shared" si="2624"/>
        <v>-43070.9451150448</v>
      </c>
      <c r="P12906" s="2" t="str">
        <f t="shared" si="2625"/>
        <v/>
      </c>
    </row>
    <row r="12907" spans="1:16">
      <c r="A12907" s="6">
        <v>19</v>
      </c>
      <c r="B12907" s="6">
        <v>17</v>
      </c>
      <c r="C12907" s="6">
        <v>7</v>
      </c>
      <c r="D12907" s="6">
        <f t="shared" si="2613"/>
        <v>43</v>
      </c>
      <c r="E12907" s="5">
        <f t="shared" si="2614"/>
        <v>10458.204466678902</v>
      </c>
      <c r="F12907" s="5">
        <f t="shared" si="2615"/>
        <v>776.02531320030937</v>
      </c>
      <c r="G12907" s="5">
        <f t="shared" si="2616"/>
        <v>343.61789814532818</v>
      </c>
      <c r="H12907" s="5">
        <f t="shared" si="2617"/>
        <v>11577.84767802454</v>
      </c>
      <c r="I12907" s="5">
        <f t="shared" si="2618"/>
        <v>720</v>
      </c>
      <c r="J12907" s="5">
        <f t="shared" si="2619"/>
        <v>10857.84767802454</v>
      </c>
      <c r="K12907" s="2">
        <f t="shared" si="2620"/>
        <v>213504.29996570383</v>
      </c>
      <c r="L12907" s="2">
        <f t="shared" si="2621"/>
        <v>221698</v>
      </c>
      <c r="M12907" s="2">
        <f t="shared" si="2622"/>
        <v>30360</v>
      </c>
      <c r="N12907" s="6">
        <f t="shared" si="2623"/>
        <v>0</v>
      </c>
      <c r="O12907" s="2">
        <f t="shared" si="2624"/>
        <v>-42166.299965703831</v>
      </c>
      <c r="P12907" s="2" t="str">
        <f t="shared" si="2625"/>
        <v/>
      </c>
    </row>
    <row r="12908" spans="1:16">
      <c r="A12908" s="6">
        <v>19</v>
      </c>
      <c r="B12908" s="6">
        <v>17</v>
      </c>
      <c r="C12908" s="6">
        <v>8</v>
      </c>
      <c r="D12908" s="6">
        <f t="shared" si="2613"/>
        <v>44</v>
      </c>
      <c r="E12908" s="5">
        <f t="shared" si="2614"/>
        <v>10458.204466678902</v>
      </c>
      <c r="F12908" s="5">
        <f t="shared" si="2615"/>
        <v>776.02531320030937</v>
      </c>
      <c r="G12908" s="5">
        <f t="shared" si="2616"/>
        <v>397.61499642530839</v>
      </c>
      <c r="H12908" s="5">
        <f t="shared" si="2617"/>
        <v>11631.844776304521</v>
      </c>
      <c r="I12908" s="5">
        <f t="shared" si="2618"/>
        <v>720</v>
      </c>
      <c r="J12908" s="5">
        <f t="shared" si="2619"/>
        <v>10911.844776304521</v>
      </c>
      <c r="K12908" s="2">
        <f t="shared" si="2620"/>
        <v>214441.74958862015</v>
      </c>
      <c r="L12908" s="2">
        <f t="shared" si="2621"/>
        <v>224398</v>
      </c>
      <c r="M12908" s="2">
        <f t="shared" si="2622"/>
        <v>31240</v>
      </c>
      <c r="N12908" s="6">
        <f t="shared" si="2623"/>
        <v>0</v>
      </c>
      <c r="O12908" s="2">
        <f t="shared" si="2624"/>
        <v>-41283.74958862015</v>
      </c>
      <c r="P12908" s="2" t="str">
        <f t="shared" si="2625"/>
        <v/>
      </c>
    </row>
    <row r="12909" spans="1:16">
      <c r="A12909" s="6">
        <v>19</v>
      </c>
      <c r="B12909" s="6">
        <v>17</v>
      </c>
      <c r="C12909" s="6">
        <v>9</v>
      </c>
      <c r="D12909" s="6">
        <f t="shared" si="2613"/>
        <v>45</v>
      </c>
      <c r="E12909" s="5">
        <f t="shared" si="2614"/>
        <v>10458.204466678902</v>
      </c>
      <c r="F12909" s="5">
        <f t="shared" si="2615"/>
        <v>776.02531320030937</v>
      </c>
      <c r="G12909" s="5">
        <f t="shared" si="2616"/>
        <v>452.90833186570285</v>
      </c>
      <c r="H12909" s="5">
        <f t="shared" si="2617"/>
        <v>11687.138111744915</v>
      </c>
      <c r="I12909" s="5">
        <f t="shared" si="2618"/>
        <v>720</v>
      </c>
      <c r="J12909" s="5">
        <f t="shared" si="2619"/>
        <v>10967.138111744915</v>
      </c>
      <c r="K12909" s="2">
        <f t="shared" si="2620"/>
        <v>215401.70332890475</v>
      </c>
      <c r="L12909" s="2">
        <f t="shared" si="2621"/>
        <v>227098</v>
      </c>
      <c r="M12909" s="2">
        <f t="shared" si="2622"/>
        <v>32120</v>
      </c>
      <c r="N12909" s="6">
        <f t="shared" si="2623"/>
        <v>0</v>
      </c>
      <c r="O12909" s="2">
        <f t="shared" si="2624"/>
        <v>-40423.703328904754</v>
      </c>
      <c r="P12909" s="2" t="str">
        <f t="shared" si="2625"/>
        <v/>
      </c>
    </row>
    <row r="12910" spans="1:16">
      <c r="A12910" s="6">
        <v>19</v>
      </c>
      <c r="B12910" s="6">
        <v>17</v>
      </c>
      <c r="C12910" s="6">
        <v>10</v>
      </c>
      <c r="D12910" s="6">
        <f t="shared" si="2613"/>
        <v>46</v>
      </c>
      <c r="E12910" s="5">
        <f t="shared" si="2614"/>
        <v>10458.204466678902</v>
      </c>
      <c r="F12910" s="5">
        <f t="shared" si="2615"/>
        <v>776.02531320030937</v>
      </c>
      <c r="G12910" s="5">
        <f t="shared" si="2616"/>
        <v>509.52187334891573</v>
      </c>
      <c r="H12910" s="5">
        <f t="shared" si="2617"/>
        <v>11743.751653228128</v>
      </c>
      <c r="I12910" s="5">
        <f t="shared" si="2618"/>
        <v>720</v>
      </c>
      <c r="J12910" s="5">
        <f t="shared" si="2619"/>
        <v>11023.751653228128</v>
      </c>
      <c r="K12910" s="2">
        <f t="shared" si="2620"/>
        <v>216384.57731298832</v>
      </c>
      <c r="L12910" s="2">
        <f t="shared" si="2621"/>
        <v>229798</v>
      </c>
      <c r="M12910" s="2">
        <f t="shared" si="2622"/>
        <v>33000</v>
      </c>
      <c r="N12910" s="6">
        <f t="shared" si="2623"/>
        <v>0</v>
      </c>
      <c r="O12910" s="2">
        <f t="shared" si="2624"/>
        <v>-39586.577312988316</v>
      </c>
      <c r="P12910" s="2" t="str">
        <f t="shared" si="2625"/>
        <v/>
      </c>
    </row>
    <row r="12911" spans="1:16">
      <c r="A12911" s="6">
        <v>19</v>
      </c>
      <c r="B12911" s="6">
        <v>17</v>
      </c>
      <c r="C12911" s="6">
        <v>11</v>
      </c>
      <c r="D12911" s="6">
        <f t="shared" si="2613"/>
        <v>47</v>
      </c>
      <c r="E12911" s="5">
        <f t="shared" si="2614"/>
        <v>10458.204466678902</v>
      </c>
      <c r="F12911" s="5">
        <f t="shared" si="2615"/>
        <v>776.02531320030937</v>
      </c>
      <c r="G12911" s="5">
        <f t="shared" si="2616"/>
        <v>567.47998644235474</v>
      </c>
      <c r="H12911" s="5">
        <f t="shared" si="2617"/>
        <v>11801.709766321566</v>
      </c>
      <c r="I12911" s="5">
        <f t="shared" si="2618"/>
        <v>720</v>
      </c>
      <c r="J12911" s="5">
        <f t="shared" si="2619"/>
        <v>11081.709766321566</v>
      </c>
      <c r="K12911" s="2">
        <f t="shared" si="2620"/>
        <v>217390.79455419385</v>
      </c>
      <c r="L12911" s="2">
        <f t="shared" si="2621"/>
        <v>232498</v>
      </c>
      <c r="M12911" s="2">
        <f t="shared" si="2622"/>
        <v>33880</v>
      </c>
      <c r="N12911" s="6">
        <f t="shared" si="2623"/>
        <v>0</v>
      </c>
      <c r="O12911" s="2">
        <f t="shared" si="2624"/>
        <v>-38772.794554193853</v>
      </c>
      <c r="P12911" s="2" t="str">
        <f t="shared" si="2625"/>
        <v/>
      </c>
    </row>
    <row r="12912" spans="1:16">
      <c r="A12912" s="6">
        <v>19</v>
      </c>
      <c r="B12912" s="6">
        <v>17</v>
      </c>
      <c r="C12912" s="6">
        <v>12</v>
      </c>
      <c r="D12912" s="6">
        <f t="shared" si="2613"/>
        <v>48</v>
      </c>
      <c r="E12912" s="5">
        <f t="shared" si="2614"/>
        <v>10458.204466678902</v>
      </c>
      <c r="F12912" s="5">
        <f t="shared" si="2615"/>
        <v>776.02531320030937</v>
      </c>
      <c r="G12912" s="5">
        <f t="shared" si="2616"/>
        <v>626.80743957041921</v>
      </c>
      <c r="H12912" s="5">
        <f t="shared" si="2617"/>
        <v>11861.03721944963</v>
      </c>
      <c r="I12912" s="5">
        <f t="shared" si="2618"/>
        <v>720</v>
      </c>
      <c r="J12912" s="5">
        <f t="shared" si="2619"/>
        <v>11141.03721944963</v>
      </c>
      <c r="K12912" s="2">
        <f t="shared" si="2620"/>
        <v>218420.7850598894</v>
      </c>
      <c r="L12912" s="2">
        <f t="shared" si="2621"/>
        <v>235198</v>
      </c>
      <c r="M12912" s="2">
        <f t="shared" si="2622"/>
        <v>34760</v>
      </c>
      <c r="N12912" s="6">
        <f t="shared" si="2623"/>
        <v>0</v>
      </c>
      <c r="O12912" s="2">
        <f t="shared" si="2624"/>
        <v>-37982.7850598894</v>
      </c>
      <c r="P12912" s="2" t="str">
        <f t="shared" si="2625"/>
        <v/>
      </c>
    </row>
    <row r="12913" spans="1:16">
      <c r="A12913" s="6">
        <v>19</v>
      </c>
      <c r="B12913" s="6">
        <v>17</v>
      </c>
      <c r="C12913" s="6">
        <v>13</v>
      </c>
      <c r="D12913" s="6">
        <f t="shared" si="2613"/>
        <v>49</v>
      </c>
      <c r="E12913" s="5">
        <f t="shared" si="2614"/>
        <v>10458.204466678902</v>
      </c>
      <c r="F12913" s="5">
        <f t="shared" si="2615"/>
        <v>776.02531320030937</v>
      </c>
      <c r="G12913" s="5">
        <f t="shared" si="2616"/>
        <v>687.52941027880343</v>
      </c>
      <c r="H12913" s="5">
        <f t="shared" si="2617"/>
        <v>11921.759190158014</v>
      </c>
      <c r="I12913" s="5">
        <f t="shared" si="2618"/>
        <v>720</v>
      </c>
      <c r="J12913" s="5">
        <f t="shared" si="2619"/>
        <v>11201.759190158014</v>
      </c>
      <c r="K12913" s="2">
        <f t="shared" si="2620"/>
        <v>219474.98594024329</v>
      </c>
      <c r="L12913" s="2">
        <f t="shared" si="2621"/>
        <v>237898</v>
      </c>
      <c r="M12913" s="2">
        <f t="shared" si="2622"/>
        <v>35640</v>
      </c>
      <c r="N12913" s="6">
        <f t="shared" si="2623"/>
        <v>0</v>
      </c>
      <c r="O12913" s="2">
        <f t="shared" si="2624"/>
        <v>-37216.985940243292</v>
      </c>
      <c r="P12913" s="2" t="str">
        <f t="shared" si="2625"/>
        <v/>
      </c>
    </row>
    <row r="12914" spans="1:16">
      <c r="A12914" s="6">
        <v>19</v>
      </c>
      <c r="B12914" s="6">
        <v>17</v>
      </c>
      <c r="C12914" s="6">
        <v>14</v>
      </c>
      <c r="D12914" s="6">
        <f t="shared" si="2613"/>
        <v>50</v>
      </c>
      <c r="E12914" s="5">
        <f t="shared" si="2614"/>
        <v>10458.204466678902</v>
      </c>
      <c r="F12914" s="5">
        <f t="shared" si="2615"/>
        <v>776.02531320030937</v>
      </c>
      <c r="G12914" s="5">
        <f t="shared" si="2616"/>
        <v>749.67149159246469</v>
      </c>
      <c r="H12914" s="5">
        <f t="shared" si="2617"/>
        <v>11983.901271471675</v>
      </c>
      <c r="I12914" s="5">
        <f t="shared" si="2618"/>
        <v>720</v>
      </c>
      <c r="J12914" s="5">
        <f t="shared" si="2619"/>
        <v>11263.901271471675</v>
      </c>
      <c r="K12914" s="2">
        <f t="shared" si="2620"/>
        <v>220553.84151860548</v>
      </c>
      <c r="L12914" s="2">
        <f t="shared" si="2621"/>
        <v>240598</v>
      </c>
      <c r="M12914" s="2">
        <f t="shared" si="2622"/>
        <v>36520</v>
      </c>
      <c r="N12914" s="6">
        <f t="shared" si="2623"/>
        <v>0</v>
      </c>
      <c r="O12914" s="2">
        <f t="shared" si="2624"/>
        <v>-36475.841518605477</v>
      </c>
      <c r="P12914" s="2" t="str">
        <f t="shared" si="2625"/>
        <v/>
      </c>
    </row>
    <row r="12915" spans="1:16">
      <c r="A12915" s="6">
        <v>19</v>
      </c>
      <c r="B12915" s="6">
        <v>17</v>
      </c>
      <c r="C12915" s="6">
        <v>15</v>
      </c>
      <c r="D12915" s="6">
        <f t="shared" si="2613"/>
        <v>51</v>
      </c>
      <c r="E12915" s="5">
        <f t="shared" si="2614"/>
        <v>10458.204466678902</v>
      </c>
      <c r="F12915" s="5">
        <f t="shared" si="2615"/>
        <v>776.02531320030937</v>
      </c>
      <c r="G12915" s="5">
        <f t="shared" si="2616"/>
        <v>813.25969846861108</v>
      </c>
      <c r="H12915" s="5">
        <f t="shared" si="2617"/>
        <v>12047.489478347823</v>
      </c>
      <c r="I12915" s="5">
        <f t="shared" si="2618"/>
        <v>720</v>
      </c>
      <c r="J12915" s="5">
        <f t="shared" si="2619"/>
        <v>11327.489478347823</v>
      </c>
      <c r="K12915" s="2">
        <f t="shared" si="2620"/>
        <v>221657.80344353858</v>
      </c>
      <c r="L12915" s="2">
        <f t="shared" si="2621"/>
        <v>243298</v>
      </c>
      <c r="M12915" s="2">
        <f t="shared" si="2622"/>
        <v>37400</v>
      </c>
      <c r="N12915" s="6">
        <f t="shared" si="2623"/>
        <v>0</v>
      </c>
      <c r="O12915" s="2">
        <f t="shared" si="2624"/>
        <v>-35759.803443538578</v>
      </c>
      <c r="P12915" s="2" t="str">
        <f t="shared" si="2625"/>
        <v/>
      </c>
    </row>
    <row r="12916" spans="1:16">
      <c r="A12916" s="6">
        <v>19</v>
      </c>
      <c r="B12916" s="6">
        <v>17</v>
      </c>
      <c r="C12916" s="6">
        <v>16</v>
      </c>
      <c r="D12916" s="6">
        <f t="shared" si="2613"/>
        <v>52</v>
      </c>
      <c r="E12916" s="5">
        <f t="shared" si="2614"/>
        <v>10458.204466678902</v>
      </c>
      <c r="F12916" s="5">
        <f t="shared" si="2615"/>
        <v>776.02531320030937</v>
      </c>
      <c r="G12916" s="5">
        <f t="shared" si="2616"/>
        <v>878.32047434610013</v>
      </c>
      <c r="H12916" s="5">
        <f t="shared" si="2617"/>
        <v>12112.550254225313</v>
      </c>
      <c r="I12916" s="5">
        <f t="shared" si="2618"/>
        <v>720</v>
      </c>
      <c r="J12916" s="5">
        <f t="shared" si="2619"/>
        <v>11392.550254225313</v>
      </c>
      <c r="K12916" s="2">
        <f t="shared" si="2620"/>
        <v>222787.33080252277</v>
      </c>
      <c r="L12916" s="2">
        <f t="shared" si="2621"/>
        <v>245998</v>
      </c>
      <c r="M12916" s="2">
        <f t="shared" si="2622"/>
        <v>38280</v>
      </c>
      <c r="N12916" s="6">
        <f t="shared" si="2623"/>
        <v>0</v>
      </c>
      <c r="O12916" s="2">
        <f t="shared" si="2624"/>
        <v>-35069.330802522774</v>
      </c>
      <c r="P12916" s="2" t="str">
        <f t="shared" si="2625"/>
        <v/>
      </c>
    </row>
    <row r="12917" spans="1:16">
      <c r="A12917" s="6">
        <v>19</v>
      </c>
      <c r="B12917" s="6">
        <v>17</v>
      </c>
      <c r="C12917" s="6">
        <v>17</v>
      </c>
      <c r="D12917" s="6">
        <f t="shared" si="2613"/>
        <v>53</v>
      </c>
      <c r="E12917" s="5">
        <f t="shared" si="2614"/>
        <v>10458.204466678902</v>
      </c>
      <c r="F12917" s="5">
        <f t="shared" si="2615"/>
        <v>776.02531320030937</v>
      </c>
      <c r="G12917" s="5">
        <f t="shared" si="2616"/>
        <v>944.88069779264049</v>
      </c>
      <c r="H12917" s="5">
        <f t="shared" si="2617"/>
        <v>12179.110477671851</v>
      </c>
      <c r="I12917" s="5">
        <f t="shared" si="2618"/>
        <v>720</v>
      </c>
      <c r="J12917" s="5">
        <f t="shared" si="2619"/>
        <v>11459.110477671851</v>
      </c>
      <c r="K12917" s="2">
        <f t="shared" si="2620"/>
        <v>223942.89023735852</v>
      </c>
      <c r="L12917" s="2">
        <f t="shared" si="2621"/>
        <v>248698</v>
      </c>
      <c r="M12917" s="2">
        <f t="shared" si="2622"/>
        <v>39160</v>
      </c>
      <c r="N12917" s="6">
        <f t="shared" si="2623"/>
        <v>0</v>
      </c>
      <c r="O12917" s="2">
        <f t="shared" si="2624"/>
        <v>-34404.890237358515</v>
      </c>
      <c r="P12917" s="2" t="str">
        <f t="shared" si="2625"/>
        <v/>
      </c>
    </row>
    <row r="12918" spans="1:16">
      <c r="A12918" s="6">
        <v>19</v>
      </c>
      <c r="B12918" s="6">
        <v>17</v>
      </c>
      <c r="C12918" s="6">
        <v>18</v>
      </c>
      <c r="D12918" s="6">
        <f t="shared" si="2613"/>
        <v>54</v>
      </c>
      <c r="E12918" s="5">
        <f t="shared" si="2614"/>
        <v>10458.204466678902</v>
      </c>
      <c r="F12918" s="5">
        <f t="shared" si="2615"/>
        <v>776.02531320030937</v>
      </c>
      <c r="G12918" s="5">
        <f t="shared" si="2616"/>
        <v>1012.9676892512279</v>
      </c>
      <c r="H12918" s="5">
        <f t="shared" si="2617"/>
        <v>12247.197469130439</v>
      </c>
      <c r="I12918" s="5">
        <f t="shared" si="2618"/>
        <v>720</v>
      </c>
      <c r="J12918" s="5">
        <f t="shared" si="2619"/>
        <v>11527.197469130439</v>
      </c>
      <c r="K12918" s="2">
        <f t="shared" si="2620"/>
        <v>225124.95606129232</v>
      </c>
      <c r="L12918" s="2">
        <f t="shared" si="2621"/>
        <v>251398</v>
      </c>
      <c r="M12918" s="2">
        <f t="shared" si="2622"/>
        <v>40040</v>
      </c>
      <c r="N12918" s="6">
        <f t="shared" si="2623"/>
        <v>0</v>
      </c>
      <c r="O12918" s="2">
        <f t="shared" si="2624"/>
        <v>-33766.956061292323</v>
      </c>
      <c r="P12918" s="2" t="str">
        <f t="shared" si="2625"/>
        <v/>
      </c>
    </row>
    <row r="12919" spans="1:16">
      <c r="A12919" s="6">
        <v>19</v>
      </c>
      <c r="B12919" s="6">
        <v>17</v>
      </c>
      <c r="C12919" s="6">
        <v>19</v>
      </c>
      <c r="D12919" s="6">
        <f t="shared" si="2613"/>
        <v>55</v>
      </c>
      <c r="E12919" s="5">
        <f t="shared" si="2614"/>
        <v>10458.204466678902</v>
      </c>
      <c r="F12919" s="5">
        <f t="shared" si="2615"/>
        <v>776.02531320030937</v>
      </c>
      <c r="G12919" s="5">
        <f t="shared" si="2616"/>
        <v>1082.6092178872495</v>
      </c>
      <c r="H12919" s="5">
        <f t="shared" si="2617"/>
        <v>12316.838997766461</v>
      </c>
      <c r="I12919" s="5">
        <f t="shared" si="2618"/>
        <v>720</v>
      </c>
      <c r="J12919" s="5">
        <f t="shared" si="2619"/>
        <v>11596.838997766461</v>
      </c>
      <c r="K12919" s="2">
        <f t="shared" si="2620"/>
        <v>226334.01037788994</v>
      </c>
      <c r="L12919" s="2">
        <f t="shared" si="2621"/>
        <v>254098</v>
      </c>
      <c r="M12919" s="2">
        <f t="shared" si="2622"/>
        <v>40920</v>
      </c>
      <c r="N12919" s="6">
        <f t="shared" si="2623"/>
        <v>0</v>
      </c>
      <c r="O12919" s="2">
        <f t="shared" si="2624"/>
        <v>-33156.010377889936</v>
      </c>
      <c r="P12919" s="2" t="str">
        <f t="shared" si="2625"/>
        <v/>
      </c>
    </row>
    <row r="12920" spans="1:16">
      <c r="A12920" s="6">
        <v>19</v>
      </c>
      <c r="B12920" s="6">
        <v>17</v>
      </c>
      <c r="C12920" s="6">
        <v>20</v>
      </c>
      <c r="D12920" s="6">
        <f t="shared" si="2613"/>
        <v>56</v>
      </c>
      <c r="E12920" s="5">
        <f t="shared" si="2614"/>
        <v>10458.204466678902</v>
      </c>
      <c r="F12920" s="5">
        <f t="shared" si="2615"/>
        <v>776.02531320030937</v>
      </c>
      <c r="G12920" s="5">
        <f t="shared" si="2616"/>
        <v>1153.8335085377266</v>
      </c>
      <c r="H12920" s="5">
        <f t="shared" si="2617"/>
        <v>12388.063288416939</v>
      </c>
      <c r="I12920" s="5">
        <f t="shared" si="2618"/>
        <v>720</v>
      </c>
      <c r="J12920" s="5">
        <f t="shared" si="2619"/>
        <v>11668.063288416939</v>
      </c>
      <c r="K12920" s="2">
        <f t="shared" si="2620"/>
        <v>227570.54320168297</v>
      </c>
      <c r="L12920" s="2">
        <f t="shared" si="2621"/>
        <v>256798</v>
      </c>
      <c r="M12920" s="2">
        <f t="shared" si="2622"/>
        <v>41800</v>
      </c>
      <c r="N12920" s="6">
        <f t="shared" si="2623"/>
        <v>0</v>
      </c>
      <c r="O12920" s="2">
        <f t="shared" si="2624"/>
        <v>-32572.543201682973</v>
      </c>
      <c r="P12920" s="2" t="str">
        <f t="shared" si="2625"/>
        <v/>
      </c>
    </row>
    <row r="12921" spans="1:16">
      <c r="A12921" s="6">
        <v>19</v>
      </c>
      <c r="B12921" s="6">
        <v>17</v>
      </c>
      <c r="C12921" s="6">
        <v>21</v>
      </c>
      <c r="D12921" s="6">
        <f t="shared" si="2613"/>
        <v>57</v>
      </c>
      <c r="E12921" s="5">
        <f t="shared" si="2614"/>
        <v>10458.204466678902</v>
      </c>
      <c r="F12921" s="5">
        <f t="shared" si="2615"/>
        <v>776.02531320030937</v>
      </c>
      <c r="G12921" s="5">
        <f t="shared" si="2616"/>
        <v>1226.6692487641703</v>
      </c>
      <c r="H12921" s="5">
        <f t="shared" si="2617"/>
        <v>12460.899028643382</v>
      </c>
      <c r="I12921" s="5">
        <f t="shared" si="2618"/>
        <v>720</v>
      </c>
      <c r="J12921" s="5">
        <f t="shared" si="2619"/>
        <v>11740.899028643382</v>
      </c>
      <c r="K12921" s="2">
        <f t="shared" si="2620"/>
        <v>228835.05258061425</v>
      </c>
      <c r="L12921" s="2">
        <f t="shared" si="2621"/>
        <v>259498</v>
      </c>
      <c r="M12921" s="2">
        <f t="shared" si="2622"/>
        <v>42680</v>
      </c>
      <c r="N12921" s="6">
        <f t="shared" si="2623"/>
        <v>0</v>
      </c>
      <c r="O12921" s="2">
        <f t="shared" si="2624"/>
        <v>-32017.052580614254</v>
      </c>
      <c r="P12921" s="2" t="str">
        <f t="shared" si="2625"/>
        <v/>
      </c>
    </row>
    <row r="12922" spans="1:16">
      <c r="A12922" s="6">
        <v>19</v>
      </c>
      <c r="B12922" s="6">
        <v>17</v>
      </c>
      <c r="C12922" s="6">
        <v>22</v>
      </c>
      <c r="D12922" s="6">
        <f t="shared" si="2613"/>
        <v>58</v>
      </c>
      <c r="E12922" s="5">
        <f t="shared" si="2614"/>
        <v>10458.204466678902</v>
      </c>
      <c r="F12922" s="5">
        <f t="shared" si="2615"/>
        <v>776.02531320030937</v>
      </c>
      <c r="G12922" s="5">
        <f t="shared" si="2616"/>
        <v>1301.1455960105666</v>
      </c>
      <c r="H12922" s="5">
        <f t="shared" si="2617"/>
        <v>12535.375375889778</v>
      </c>
      <c r="I12922" s="5">
        <f t="shared" si="2618"/>
        <v>720</v>
      </c>
      <c r="J12922" s="5">
        <f t="shared" si="2619"/>
        <v>11815.375375889778</v>
      </c>
      <c r="K12922" s="2">
        <f t="shared" si="2620"/>
        <v>230128.04472030865</v>
      </c>
      <c r="L12922" s="2">
        <f t="shared" si="2621"/>
        <v>262198</v>
      </c>
      <c r="M12922" s="2">
        <f t="shared" si="2622"/>
        <v>43560</v>
      </c>
      <c r="N12922" s="6">
        <f t="shared" si="2623"/>
        <v>0</v>
      </c>
      <c r="O12922" s="2">
        <f t="shared" si="2624"/>
        <v>-31490.044720308651</v>
      </c>
      <c r="P12922" s="2" t="str">
        <f t="shared" si="2625"/>
        <v/>
      </c>
    </row>
    <row r="12923" spans="1:16">
      <c r="A12923" s="6">
        <v>19</v>
      </c>
      <c r="B12923" s="6">
        <v>17</v>
      </c>
      <c r="C12923" s="6">
        <v>23</v>
      </c>
      <c r="D12923" s="6">
        <f t="shared" si="2613"/>
        <v>59</v>
      </c>
      <c r="E12923" s="5">
        <f t="shared" si="2614"/>
        <v>10458.204466678902</v>
      </c>
      <c r="F12923" s="5">
        <f t="shared" si="2615"/>
        <v>776.02531320030937</v>
      </c>
      <c r="G12923" s="5">
        <f t="shared" si="2616"/>
        <v>1377.292184868003</v>
      </c>
      <c r="H12923" s="5">
        <f t="shared" si="2617"/>
        <v>12611.521964747215</v>
      </c>
      <c r="I12923" s="5">
        <f t="shared" si="2618"/>
        <v>720</v>
      </c>
      <c r="J12923" s="5">
        <f t="shared" si="2619"/>
        <v>11891.521964747215</v>
      </c>
      <c r="K12923" s="2">
        <f t="shared" si="2620"/>
        <v>231450.03411019471</v>
      </c>
      <c r="L12923" s="2">
        <f t="shared" si="2621"/>
        <v>264898</v>
      </c>
      <c r="M12923" s="2">
        <f t="shared" si="2622"/>
        <v>44440</v>
      </c>
      <c r="N12923" s="6">
        <f t="shared" si="2623"/>
        <v>0</v>
      </c>
      <c r="O12923" s="2">
        <f t="shared" si="2624"/>
        <v>-30992.034110194712</v>
      </c>
      <c r="P12923" s="2" t="str">
        <f t="shared" si="2625"/>
        <v/>
      </c>
    </row>
    <row r="12924" spans="1:16">
      <c r="A12924" s="6">
        <v>19</v>
      </c>
      <c r="B12924" s="6">
        <v>17</v>
      </c>
      <c r="C12924" s="6">
        <v>24</v>
      </c>
      <c r="D12924" s="6">
        <f t="shared" si="2613"/>
        <v>60</v>
      </c>
      <c r="E12924" s="5">
        <f t="shared" si="2614"/>
        <v>10458.204466678902</v>
      </c>
      <c r="F12924" s="5">
        <f t="shared" si="2615"/>
        <v>776.02531320030937</v>
      </c>
      <c r="G12924" s="5">
        <f t="shared" si="2616"/>
        <v>1455.1391344474989</v>
      </c>
      <c r="H12924" s="5">
        <f t="shared" si="2617"/>
        <v>12689.368914326711</v>
      </c>
      <c r="I12924" s="5">
        <f t="shared" si="2618"/>
        <v>720</v>
      </c>
      <c r="J12924" s="5">
        <f t="shared" si="2619"/>
        <v>11969.368914326711</v>
      </c>
      <c r="K12924" s="2">
        <f t="shared" si="2620"/>
        <v>232801.5436515054</v>
      </c>
      <c r="L12924" s="2">
        <f t="shared" si="2621"/>
        <v>267598</v>
      </c>
      <c r="M12924" s="2">
        <f t="shared" si="2622"/>
        <v>45320</v>
      </c>
      <c r="N12924" s="6">
        <f t="shared" si="2623"/>
        <v>0</v>
      </c>
      <c r="O12924" s="2">
        <f t="shared" si="2624"/>
        <v>-30523.543651505403</v>
      </c>
      <c r="P12924" s="2" t="str">
        <f t="shared" si="2625"/>
        <v/>
      </c>
    </row>
    <row r="12925" spans="1:16">
      <c r="A12925" s="6">
        <v>19</v>
      </c>
      <c r="B12925" s="6">
        <v>17</v>
      </c>
      <c r="C12925" s="6">
        <v>25</v>
      </c>
      <c r="D12925" s="6">
        <f t="shared" si="2613"/>
        <v>61</v>
      </c>
      <c r="E12925" s="5">
        <f t="shared" si="2614"/>
        <v>10458.204466678902</v>
      </c>
      <c r="F12925" s="5">
        <f t="shared" si="2615"/>
        <v>776.02531320030937</v>
      </c>
      <c r="G12925" s="5">
        <f t="shared" si="2616"/>
        <v>1534.7170558625965</v>
      </c>
      <c r="H12925" s="5">
        <f t="shared" si="2617"/>
        <v>12768.946835741808</v>
      </c>
      <c r="I12925" s="5">
        <f t="shared" si="2618"/>
        <v>720</v>
      </c>
      <c r="J12925" s="5">
        <f t="shared" si="2619"/>
        <v>12048.946835741808</v>
      </c>
      <c r="K12925" s="2">
        <f t="shared" si="2620"/>
        <v>234183.10478718416</v>
      </c>
      <c r="L12925" s="2">
        <f t="shared" si="2621"/>
        <v>270298</v>
      </c>
      <c r="M12925" s="2">
        <f t="shared" si="2622"/>
        <v>46200</v>
      </c>
      <c r="N12925" s="6">
        <f t="shared" si="2623"/>
        <v>0</v>
      </c>
      <c r="O12925" s="2">
        <f t="shared" si="2624"/>
        <v>-30085.104787184158</v>
      </c>
      <c r="P12925" s="2" t="str">
        <f t="shared" si="2625"/>
        <v/>
      </c>
    </row>
    <row r="12926" spans="1:16">
      <c r="A12926" s="6">
        <v>19</v>
      </c>
      <c r="B12926" s="6">
        <v>17</v>
      </c>
      <c r="C12926" s="6">
        <v>26</v>
      </c>
      <c r="D12926" s="6">
        <f t="shared" si="2613"/>
        <v>62</v>
      </c>
      <c r="E12926" s="5">
        <f t="shared" si="2614"/>
        <v>10458.204466678902</v>
      </c>
      <c r="F12926" s="5">
        <f t="shared" si="2615"/>
        <v>776.02531320030937</v>
      </c>
      <c r="G12926" s="5">
        <f t="shared" si="2616"/>
        <v>1616.0570598233144</v>
      </c>
      <c r="H12926" s="5">
        <f t="shared" si="2617"/>
        <v>12850.286839702527</v>
      </c>
      <c r="I12926" s="5">
        <f t="shared" si="2618"/>
        <v>720</v>
      </c>
      <c r="J12926" s="5">
        <f t="shared" si="2619"/>
        <v>12130.286839702527</v>
      </c>
      <c r="K12926" s="2">
        <f t="shared" si="2620"/>
        <v>235595.25763372442</v>
      </c>
      <c r="L12926" s="2">
        <f t="shared" si="2621"/>
        <v>272998</v>
      </c>
      <c r="M12926" s="2">
        <f t="shared" si="2622"/>
        <v>47080</v>
      </c>
      <c r="N12926" s="6">
        <f t="shared" si="2623"/>
        <v>0</v>
      </c>
      <c r="O12926" s="2">
        <f t="shared" si="2624"/>
        <v>-29677.257633724425</v>
      </c>
      <c r="P12926" s="2" t="str">
        <f t="shared" si="2625"/>
        <v/>
      </c>
    </row>
    <row r="12927" spans="1:16">
      <c r="A12927" s="6">
        <v>19</v>
      </c>
      <c r="B12927" s="6">
        <v>17</v>
      </c>
      <c r="C12927" s="6">
        <v>27</v>
      </c>
      <c r="D12927" s="6">
        <f t="shared" si="2613"/>
        <v>63</v>
      </c>
      <c r="E12927" s="5">
        <f t="shared" si="2614"/>
        <v>10458.204466678902</v>
      </c>
      <c r="F12927" s="5">
        <f t="shared" si="2615"/>
        <v>776.02531320030937</v>
      </c>
      <c r="G12927" s="5">
        <f t="shared" si="2616"/>
        <v>1699.1907643430709</v>
      </c>
      <c r="H12927" s="5">
        <f t="shared" si="2617"/>
        <v>12933.420544222283</v>
      </c>
      <c r="I12927" s="5">
        <f t="shared" si="2618"/>
        <v>720</v>
      </c>
      <c r="J12927" s="5">
        <f t="shared" si="2619"/>
        <v>12213.420544222283</v>
      </c>
      <c r="K12927" s="2">
        <f t="shared" si="2620"/>
        <v>237038.55111497018</v>
      </c>
      <c r="L12927" s="2">
        <f t="shared" si="2621"/>
        <v>275698</v>
      </c>
      <c r="M12927" s="2">
        <f t="shared" si="2622"/>
        <v>47960</v>
      </c>
      <c r="N12927" s="6">
        <f t="shared" si="2623"/>
        <v>0</v>
      </c>
      <c r="O12927" s="2">
        <f t="shared" si="2624"/>
        <v>-29300.551114970178</v>
      </c>
      <c r="P12927" s="2" t="str">
        <f t="shared" si="2625"/>
        <v/>
      </c>
    </row>
    <row r="12928" spans="1:16">
      <c r="A12928" s="6">
        <v>19</v>
      </c>
      <c r="B12928" s="6">
        <v>17</v>
      </c>
      <c r="C12928" s="6">
        <v>28</v>
      </c>
      <c r="D12928" s="6">
        <f t="shared" si="2613"/>
        <v>64</v>
      </c>
      <c r="E12928" s="5">
        <f t="shared" si="2614"/>
        <v>10458.204466678902</v>
      </c>
      <c r="F12928" s="5">
        <f t="shared" si="2615"/>
        <v>776.02531320030937</v>
      </c>
      <c r="G12928" s="5">
        <f t="shared" si="2616"/>
        <v>1784.1503025602246</v>
      </c>
      <c r="H12928" s="5">
        <f t="shared" si="2617"/>
        <v>13018.380082439437</v>
      </c>
      <c r="I12928" s="5">
        <f t="shared" si="2618"/>
        <v>720</v>
      </c>
      <c r="J12928" s="5">
        <f t="shared" si="2619"/>
        <v>12298.380082439437</v>
      </c>
      <c r="K12928" s="2">
        <f t="shared" si="2620"/>
        <v>238513.54309790689</v>
      </c>
      <c r="L12928" s="2">
        <f t="shared" si="2621"/>
        <v>278398</v>
      </c>
      <c r="M12928" s="2">
        <f t="shared" si="2622"/>
        <v>48840</v>
      </c>
      <c r="N12928" s="6">
        <f t="shared" si="2623"/>
        <v>0</v>
      </c>
      <c r="O12928" s="2">
        <f t="shared" si="2624"/>
        <v>-28955.543097906891</v>
      </c>
      <c r="P12928" s="2" t="str">
        <f t="shared" si="2625"/>
        <v/>
      </c>
    </row>
    <row r="12929" spans="1:16">
      <c r="A12929" s="6">
        <v>19</v>
      </c>
      <c r="B12929" s="6">
        <v>17</v>
      </c>
      <c r="C12929" s="6">
        <v>29</v>
      </c>
      <c r="D12929" s="6">
        <f t="shared" si="2613"/>
        <v>65</v>
      </c>
      <c r="E12929" s="5">
        <f t="shared" si="2614"/>
        <v>10458.204466678902</v>
      </c>
      <c r="F12929" s="5">
        <f t="shared" si="2615"/>
        <v>776.02531320030937</v>
      </c>
      <c r="G12929" s="5">
        <f t="shared" si="2616"/>
        <v>1870.9683306758782</v>
      </c>
      <c r="H12929" s="5">
        <f t="shared" si="2617"/>
        <v>13105.198110555089</v>
      </c>
      <c r="I12929" s="5">
        <f t="shared" si="2618"/>
        <v>720</v>
      </c>
      <c r="J12929" s="5">
        <f t="shared" si="2619"/>
        <v>12385.198110555089</v>
      </c>
      <c r="K12929" s="2">
        <f t="shared" si="2620"/>
        <v>240020.8005304703</v>
      </c>
      <c r="L12929" s="2">
        <f t="shared" si="2621"/>
        <v>281098</v>
      </c>
      <c r="M12929" s="2">
        <f t="shared" si="2622"/>
        <v>49720</v>
      </c>
      <c r="N12929" s="6">
        <f t="shared" si="2623"/>
        <v>0</v>
      </c>
      <c r="O12929" s="2">
        <f t="shared" si="2624"/>
        <v>-28642.800530470297</v>
      </c>
      <c r="P12929" s="2" t="str">
        <f t="shared" si="2625"/>
        <v/>
      </c>
    </row>
    <row r="12930" spans="1:16">
      <c r="A12930" s="6">
        <v>19</v>
      </c>
      <c r="B12930" s="6">
        <v>17</v>
      </c>
      <c r="C12930" s="6">
        <v>30</v>
      </c>
      <c r="D12930" s="6">
        <f t="shared" si="2613"/>
        <v>66</v>
      </c>
      <c r="E12930" s="5">
        <f t="shared" si="2614"/>
        <v>10458.204466678902</v>
      </c>
      <c r="F12930" s="5">
        <f t="shared" si="2615"/>
        <v>776.02531320030937</v>
      </c>
      <c r="G12930" s="5">
        <f t="shared" si="2616"/>
        <v>1959.6780360096488</v>
      </c>
      <c r="H12930" s="5">
        <f t="shared" si="2617"/>
        <v>13193.907815888861</v>
      </c>
      <c r="I12930" s="5">
        <f t="shared" si="2618"/>
        <v>720</v>
      </c>
      <c r="J12930" s="5">
        <f t="shared" si="2619"/>
        <v>12473.907815888861</v>
      </c>
      <c r="K12930" s="2">
        <f t="shared" si="2620"/>
        <v>241560.89958140382</v>
      </c>
      <c r="L12930" s="2">
        <f t="shared" si="2621"/>
        <v>283798</v>
      </c>
      <c r="M12930" s="2">
        <f t="shared" si="2622"/>
        <v>50600</v>
      </c>
      <c r="N12930" s="6">
        <f t="shared" si="2623"/>
        <v>0</v>
      </c>
      <c r="O12930" s="2">
        <f t="shared" si="2624"/>
        <v>-28362.899581403821</v>
      </c>
      <c r="P12930" s="2" t="str">
        <f t="shared" si="2625"/>
        <v/>
      </c>
    </row>
    <row r="12931" spans="1:16">
      <c r="A12931" s="6">
        <v>19</v>
      </c>
      <c r="B12931" s="6">
        <v>18</v>
      </c>
      <c r="C12931" s="6">
        <v>0</v>
      </c>
      <c r="D12931" s="6">
        <f t="shared" si="2613"/>
        <v>37</v>
      </c>
      <c r="E12931" s="5">
        <f t="shared" si="2614"/>
        <v>10458.204466678902</v>
      </c>
      <c r="F12931" s="5">
        <f t="shared" si="2615"/>
        <v>842.2157075615122</v>
      </c>
      <c r="G12931" s="5">
        <f t="shared" si="2616"/>
        <v>0</v>
      </c>
      <c r="H12931" s="5">
        <f t="shared" si="2617"/>
        <v>11300.420174240415</v>
      </c>
      <c r="I12931" s="5">
        <f t="shared" si="2618"/>
        <v>720</v>
      </c>
      <c r="J12931" s="5">
        <f t="shared" si="2619"/>
        <v>10580.420174240415</v>
      </c>
      <c r="K12931" s="2">
        <f t="shared" si="2620"/>
        <v>208687.85024722942</v>
      </c>
      <c r="L12931" s="2">
        <f t="shared" si="2621"/>
        <v>204892</v>
      </c>
      <c r="M12931" s="2">
        <f t="shared" si="2622"/>
        <v>24640</v>
      </c>
      <c r="N12931" s="6">
        <f t="shared" si="2623"/>
        <v>0</v>
      </c>
      <c r="O12931" s="2">
        <f t="shared" si="2624"/>
        <v>-48435.85024722942</v>
      </c>
      <c r="P12931" s="2" t="str">
        <f t="shared" si="2625"/>
        <v/>
      </c>
    </row>
    <row r="12932" spans="1:16">
      <c r="A12932" s="6">
        <v>19</v>
      </c>
      <c r="B12932" s="6">
        <v>18</v>
      </c>
      <c r="C12932" s="6">
        <v>1</v>
      </c>
      <c r="D12932" s="6">
        <f t="shared" ref="D12932:D12995" si="2626">A12932+B12932+C12932</f>
        <v>38</v>
      </c>
      <c r="E12932" s="5">
        <f t="shared" ref="E12932:E12995" si="2627">IF(A12932=0,0,A12932*LABOR_HRS_WK_TOM*SEASON_WEEKS*(1+DIM_PCT_TOM)^A12932)</f>
        <v>10458.204466678902</v>
      </c>
      <c r="F12932" s="5">
        <f t="shared" ref="F12932:F12995" si="2628">IF(B12932=0,0,B12932*LABOR_HRS_WK_CAR*SEASON_WEEKS*(1+DIM_PCT_CAR)^B12932)</f>
        <v>842.2157075615122</v>
      </c>
      <c r="G12932" s="5">
        <f t="shared" ref="G12932:G12995" si="2629">IF(C12932=0,0,C12932*LABOR_HRS_WK_MES*SEASON_WEEKS*(1+DIM_PCT_MES)^C12932)</f>
        <v>45.5625</v>
      </c>
      <c r="H12932" s="5">
        <f t="shared" ref="H12932:H12995" si="2630">E12932+F12932+G12932</f>
        <v>11345.982674240415</v>
      </c>
      <c r="I12932" s="5">
        <f t="shared" ref="I12932:I12995" si="2631">MIN(H12932,FARMER_HRS)</f>
        <v>720</v>
      </c>
      <c r="J12932" s="5">
        <f t="shared" ref="J12932:J12995" si="2632">MAX(0,H12932-FARMER_HRS)</f>
        <v>10625.982674240415</v>
      </c>
      <c r="K12932" s="2">
        <f t="shared" ref="K12932:K12995" si="2633">I12932*FARMER_RATE+J12932*TEMP_WORKER_RATE</f>
        <v>209478.86587222942</v>
      </c>
      <c r="L12932" s="2">
        <f t="shared" ref="L12932:L12995" si="2634">A12932*PRICE_TOM+B12932*PRICE_CAR+C12932*PRICE_MES</f>
        <v>207592</v>
      </c>
      <c r="M12932" s="2">
        <f t="shared" ref="M12932:M12995" si="2635">A12932*FERT_BED_TOM+B12932*FERT_BED_CAR+C12932*FERT_BED_MES</f>
        <v>25520</v>
      </c>
      <c r="N12932" s="6">
        <f t="shared" ref="N12932:N12995" si="2636">IF(AND(D12932&lt;=TOTAL_BEDS,J12932&lt;=TEMP_WORKER_MAX*TEMP_WORKER_HRS),1,0)</f>
        <v>0</v>
      </c>
      <c r="O12932" s="2">
        <f t="shared" ref="O12932:O12995" si="2637">L12932-M12932-K12932-FIXED_COSTS</f>
        <v>-47406.86587222942</v>
      </c>
      <c r="P12932" s="2" t="str">
        <f t="shared" ref="P12932:P12995" si="2638">IF(N12932=1,O12932,"")</f>
        <v/>
      </c>
    </row>
    <row r="12933" spans="1:16">
      <c r="A12933" s="6">
        <v>19</v>
      </c>
      <c r="B12933" s="6">
        <v>18</v>
      </c>
      <c r="C12933" s="6">
        <v>2</v>
      </c>
      <c r="D12933" s="6">
        <f t="shared" si="2626"/>
        <v>39</v>
      </c>
      <c r="E12933" s="5">
        <f t="shared" si="2627"/>
        <v>10458.204466678902</v>
      </c>
      <c r="F12933" s="5">
        <f t="shared" si="2628"/>
        <v>842.2157075615122</v>
      </c>
      <c r="G12933" s="5">
        <f t="shared" si="2629"/>
        <v>92.264062499999994</v>
      </c>
      <c r="H12933" s="5">
        <f t="shared" si="2630"/>
        <v>11392.684236740415</v>
      </c>
      <c r="I12933" s="5">
        <f t="shared" si="2631"/>
        <v>720</v>
      </c>
      <c r="J12933" s="5">
        <f t="shared" si="2632"/>
        <v>10672.684236740415</v>
      </c>
      <c r="K12933" s="2">
        <f t="shared" si="2633"/>
        <v>210289.65688785442</v>
      </c>
      <c r="L12933" s="2">
        <f t="shared" si="2634"/>
        <v>210292</v>
      </c>
      <c r="M12933" s="2">
        <f t="shared" si="2635"/>
        <v>26400</v>
      </c>
      <c r="N12933" s="6">
        <f t="shared" si="2636"/>
        <v>0</v>
      </c>
      <c r="O12933" s="2">
        <f t="shared" si="2637"/>
        <v>-46397.65688785442</v>
      </c>
      <c r="P12933" s="2" t="str">
        <f t="shared" si="2638"/>
        <v/>
      </c>
    </row>
    <row r="12934" spans="1:16">
      <c r="A12934" s="6">
        <v>19</v>
      </c>
      <c r="B12934" s="6">
        <v>18</v>
      </c>
      <c r="C12934" s="6">
        <v>3</v>
      </c>
      <c r="D12934" s="6">
        <f t="shared" si="2626"/>
        <v>40</v>
      </c>
      <c r="E12934" s="5">
        <f t="shared" si="2627"/>
        <v>10458.204466678902</v>
      </c>
      <c r="F12934" s="5">
        <f t="shared" si="2628"/>
        <v>842.2157075615122</v>
      </c>
      <c r="G12934" s="5">
        <f t="shared" si="2629"/>
        <v>140.12604492187498</v>
      </c>
      <c r="H12934" s="5">
        <f t="shared" si="2630"/>
        <v>11440.54621916229</v>
      </c>
      <c r="I12934" s="5">
        <f t="shared" si="2631"/>
        <v>720</v>
      </c>
      <c r="J12934" s="5">
        <f t="shared" si="2632"/>
        <v>10720.54621916229</v>
      </c>
      <c r="K12934" s="2">
        <f t="shared" si="2633"/>
        <v>211120.59408267864</v>
      </c>
      <c r="L12934" s="2">
        <f t="shared" si="2634"/>
        <v>212992</v>
      </c>
      <c r="M12934" s="2">
        <f t="shared" si="2635"/>
        <v>27280</v>
      </c>
      <c r="N12934" s="6">
        <f t="shared" si="2636"/>
        <v>0</v>
      </c>
      <c r="O12934" s="2">
        <f t="shared" si="2637"/>
        <v>-45408.594082678639</v>
      </c>
      <c r="P12934" s="2" t="str">
        <f t="shared" si="2638"/>
        <v/>
      </c>
    </row>
    <row r="12935" spans="1:16">
      <c r="A12935" s="6">
        <v>19</v>
      </c>
      <c r="B12935" s="6">
        <v>18</v>
      </c>
      <c r="C12935" s="6">
        <v>4</v>
      </c>
      <c r="D12935" s="6">
        <f t="shared" si="2626"/>
        <v>41</v>
      </c>
      <c r="E12935" s="5">
        <f t="shared" si="2627"/>
        <v>10458.204466678902</v>
      </c>
      <c r="F12935" s="5">
        <f t="shared" si="2628"/>
        <v>842.2157075615122</v>
      </c>
      <c r="G12935" s="5">
        <f t="shared" si="2629"/>
        <v>189.17016064453125</v>
      </c>
      <c r="H12935" s="5">
        <f t="shared" si="2630"/>
        <v>11489.590334884946</v>
      </c>
      <c r="I12935" s="5">
        <f t="shared" si="2631"/>
        <v>720</v>
      </c>
      <c r="J12935" s="5">
        <f t="shared" si="2632"/>
        <v>10769.590334884946</v>
      </c>
      <c r="K12935" s="2">
        <f t="shared" si="2633"/>
        <v>211972.05442508587</v>
      </c>
      <c r="L12935" s="2">
        <f t="shared" si="2634"/>
        <v>215692</v>
      </c>
      <c r="M12935" s="2">
        <f t="shared" si="2635"/>
        <v>28160</v>
      </c>
      <c r="N12935" s="6">
        <f t="shared" si="2636"/>
        <v>0</v>
      </c>
      <c r="O12935" s="2">
        <f t="shared" si="2637"/>
        <v>-44440.054425085866</v>
      </c>
      <c r="P12935" s="2" t="str">
        <f t="shared" si="2638"/>
        <v/>
      </c>
    </row>
    <row r="12936" spans="1:16">
      <c r="A12936" s="6">
        <v>19</v>
      </c>
      <c r="B12936" s="6">
        <v>18</v>
      </c>
      <c r="C12936" s="6">
        <v>5</v>
      </c>
      <c r="D12936" s="6">
        <f t="shared" si="2626"/>
        <v>42</v>
      </c>
      <c r="E12936" s="5">
        <f t="shared" si="2627"/>
        <v>10458.204466678902</v>
      </c>
      <c r="F12936" s="5">
        <f t="shared" si="2628"/>
        <v>842.2157075615122</v>
      </c>
      <c r="G12936" s="5">
        <f t="shared" si="2629"/>
        <v>239.41848456573481</v>
      </c>
      <c r="H12936" s="5">
        <f t="shared" si="2630"/>
        <v>11539.838658806149</v>
      </c>
      <c r="I12936" s="5">
        <f t="shared" si="2631"/>
        <v>720</v>
      </c>
      <c r="J12936" s="5">
        <f t="shared" si="2632"/>
        <v>10819.838658806149</v>
      </c>
      <c r="K12936" s="2">
        <f t="shared" si="2633"/>
        <v>212844.42115982898</v>
      </c>
      <c r="L12936" s="2">
        <f t="shared" si="2634"/>
        <v>218392</v>
      </c>
      <c r="M12936" s="2">
        <f t="shared" si="2635"/>
        <v>29040</v>
      </c>
      <c r="N12936" s="6">
        <f t="shared" si="2636"/>
        <v>0</v>
      </c>
      <c r="O12936" s="2">
        <f t="shared" si="2637"/>
        <v>-43492.421159828984</v>
      </c>
      <c r="P12936" s="2" t="str">
        <f t="shared" si="2638"/>
        <v/>
      </c>
    </row>
    <row r="12937" spans="1:16">
      <c r="A12937" s="6">
        <v>19</v>
      </c>
      <c r="B12937" s="6">
        <v>18</v>
      </c>
      <c r="C12937" s="6">
        <v>6</v>
      </c>
      <c r="D12937" s="6">
        <f t="shared" si="2626"/>
        <v>43</v>
      </c>
      <c r="E12937" s="5">
        <f t="shared" si="2627"/>
        <v>10458.204466678902</v>
      </c>
      <c r="F12937" s="5">
        <f t="shared" si="2628"/>
        <v>842.2157075615122</v>
      </c>
      <c r="G12937" s="5">
        <f t="shared" si="2629"/>
        <v>290.89345874736784</v>
      </c>
      <c r="H12937" s="5">
        <f t="shared" si="2630"/>
        <v>11591.313632987783</v>
      </c>
      <c r="I12937" s="5">
        <f t="shared" si="2631"/>
        <v>720</v>
      </c>
      <c r="J12937" s="5">
        <f t="shared" si="2632"/>
        <v>10871.313632987783</v>
      </c>
      <c r="K12937" s="2">
        <f t="shared" si="2633"/>
        <v>213738.08390603791</v>
      </c>
      <c r="L12937" s="2">
        <f t="shared" si="2634"/>
        <v>221092</v>
      </c>
      <c r="M12937" s="2">
        <f t="shared" si="2635"/>
        <v>29920</v>
      </c>
      <c r="N12937" s="6">
        <f t="shared" si="2636"/>
        <v>0</v>
      </c>
      <c r="O12937" s="2">
        <f t="shared" si="2637"/>
        <v>-42566.083906037908</v>
      </c>
      <c r="P12937" s="2" t="str">
        <f t="shared" si="2638"/>
        <v/>
      </c>
    </row>
    <row r="12938" spans="1:16">
      <c r="A12938" s="6">
        <v>19</v>
      </c>
      <c r="B12938" s="6">
        <v>18</v>
      </c>
      <c r="C12938" s="6">
        <v>7</v>
      </c>
      <c r="D12938" s="6">
        <f t="shared" si="2626"/>
        <v>44</v>
      </c>
      <c r="E12938" s="5">
        <f t="shared" si="2627"/>
        <v>10458.204466678902</v>
      </c>
      <c r="F12938" s="5">
        <f t="shared" si="2628"/>
        <v>842.2157075615122</v>
      </c>
      <c r="G12938" s="5">
        <f t="shared" si="2629"/>
        <v>343.61789814532818</v>
      </c>
      <c r="H12938" s="5">
        <f t="shared" si="2630"/>
        <v>11644.038072385743</v>
      </c>
      <c r="I12938" s="5">
        <f t="shared" si="2631"/>
        <v>720</v>
      </c>
      <c r="J12938" s="5">
        <f t="shared" si="2632"/>
        <v>10924.038072385743</v>
      </c>
      <c r="K12938" s="2">
        <f t="shared" si="2633"/>
        <v>214653.43875669694</v>
      </c>
      <c r="L12938" s="2">
        <f t="shared" si="2634"/>
        <v>223792</v>
      </c>
      <c r="M12938" s="2">
        <f t="shared" si="2635"/>
        <v>30800</v>
      </c>
      <c r="N12938" s="6">
        <f t="shared" si="2636"/>
        <v>0</v>
      </c>
      <c r="O12938" s="2">
        <f t="shared" si="2637"/>
        <v>-41661.438756696938</v>
      </c>
      <c r="P12938" s="2" t="str">
        <f t="shared" si="2638"/>
        <v/>
      </c>
    </row>
    <row r="12939" spans="1:16">
      <c r="A12939" s="6">
        <v>19</v>
      </c>
      <c r="B12939" s="6">
        <v>18</v>
      </c>
      <c r="C12939" s="6">
        <v>8</v>
      </c>
      <c r="D12939" s="6">
        <f t="shared" si="2626"/>
        <v>45</v>
      </c>
      <c r="E12939" s="5">
        <f t="shared" si="2627"/>
        <v>10458.204466678902</v>
      </c>
      <c r="F12939" s="5">
        <f t="shared" si="2628"/>
        <v>842.2157075615122</v>
      </c>
      <c r="G12939" s="5">
        <f t="shared" si="2629"/>
        <v>397.61499642530839</v>
      </c>
      <c r="H12939" s="5">
        <f t="shared" si="2630"/>
        <v>11698.035170665724</v>
      </c>
      <c r="I12939" s="5">
        <f t="shared" si="2631"/>
        <v>720</v>
      </c>
      <c r="J12939" s="5">
        <f t="shared" si="2632"/>
        <v>10978.035170665724</v>
      </c>
      <c r="K12939" s="2">
        <f t="shared" si="2633"/>
        <v>215590.88837961326</v>
      </c>
      <c r="L12939" s="2">
        <f t="shared" si="2634"/>
        <v>226492</v>
      </c>
      <c r="M12939" s="2">
        <f t="shared" si="2635"/>
        <v>31680</v>
      </c>
      <c r="N12939" s="6">
        <f t="shared" si="2636"/>
        <v>0</v>
      </c>
      <c r="O12939" s="2">
        <f t="shared" si="2637"/>
        <v>-40778.888379613258</v>
      </c>
      <c r="P12939" s="2" t="str">
        <f t="shared" si="2638"/>
        <v/>
      </c>
    </row>
    <row r="12940" spans="1:16">
      <c r="A12940" s="6">
        <v>19</v>
      </c>
      <c r="B12940" s="6">
        <v>18</v>
      </c>
      <c r="C12940" s="6">
        <v>9</v>
      </c>
      <c r="D12940" s="6">
        <f t="shared" si="2626"/>
        <v>46</v>
      </c>
      <c r="E12940" s="5">
        <f t="shared" si="2627"/>
        <v>10458.204466678902</v>
      </c>
      <c r="F12940" s="5">
        <f t="shared" si="2628"/>
        <v>842.2157075615122</v>
      </c>
      <c r="G12940" s="5">
        <f t="shared" si="2629"/>
        <v>452.90833186570285</v>
      </c>
      <c r="H12940" s="5">
        <f t="shared" si="2630"/>
        <v>11753.328506106118</v>
      </c>
      <c r="I12940" s="5">
        <f t="shared" si="2631"/>
        <v>720</v>
      </c>
      <c r="J12940" s="5">
        <f t="shared" si="2632"/>
        <v>11033.328506106118</v>
      </c>
      <c r="K12940" s="2">
        <f t="shared" si="2633"/>
        <v>216550.84211989786</v>
      </c>
      <c r="L12940" s="2">
        <f t="shared" si="2634"/>
        <v>229192</v>
      </c>
      <c r="M12940" s="2">
        <f t="shared" si="2635"/>
        <v>32560</v>
      </c>
      <c r="N12940" s="6">
        <f t="shared" si="2636"/>
        <v>0</v>
      </c>
      <c r="O12940" s="2">
        <f t="shared" si="2637"/>
        <v>-39918.842119897861</v>
      </c>
      <c r="P12940" s="2" t="str">
        <f t="shared" si="2638"/>
        <v/>
      </c>
    </row>
    <row r="12941" spans="1:16">
      <c r="A12941" s="6">
        <v>19</v>
      </c>
      <c r="B12941" s="6">
        <v>18</v>
      </c>
      <c r="C12941" s="6">
        <v>10</v>
      </c>
      <c r="D12941" s="6">
        <f t="shared" si="2626"/>
        <v>47</v>
      </c>
      <c r="E12941" s="5">
        <f t="shared" si="2627"/>
        <v>10458.204466678902</v>
      </c>
      <c r="F12941" s="5">
        <f t="shared" si="2628"/>
        <v>842.2157075615122</v>
      </c>
      <c r="G12941" s="5">
        <f t="shared" si="2629"/>
        <v>509.52187334891573</v>
      </c>
      <c r="H12941" s="5">
        <f t="shared" si="2630"/>
        <v>11809.942047589331</v>
      </c>
      <c r="I12941" s="5">
        <f t="shared" si="2631"/>
        <v>720</v>
      </c>
      <c r="J12941" s="5">
        <f t="shared" si="2632"/>
        <v>11089.942047589331</v>
      </c>
      <c r="K12941" s="2">
        <f t="shared" si="2633"/>
        <v>217533.71610398145</v>
      </c>
      <c r="L12941" s="2">
        <f t="shared" si="2634"/>
        <v>231892</v>
      </c>
      <c r="M12941" s="2">
        <f t="shared" si="2635"/>
        <v>33440</v>
      </c>
      <c r="N12941" s="6">
        <f t="shared" si="2636"/>
        <v>0</v>
      </c>
      <c r="O12941" s="2">
        <f t="shared" si="2637"/>
        <v>-39081.716103981453</v>
      </c>
      <c r="P12941" s="2" t="str">
        <f t="shared" si="2638"/>
        <v/>
      </c>
    </row>
    <row r="12942" spans="1:16">
      <c r="A12942" s="6">
        <v>19</v>
      </c>
      <c r="B12942" s="6">
        <v>18</v>
      </c>
      <c r="C12942" s="6">
        <v>11</v>
      </c>
      <c r="D12942" s="6">
        <f t="shared" si="2626"/>
        <v>48</v>
      </c>
      <c r="E12942" s="5">
        <f t="shared" si="2627"/>
        <v>10458.204466678902</v>
      </c>
      <c r="F12942" s="5">
        <f t="shared" si="2628"/>
        <v>842.2157075615122</v>
      </c>
      <c r="G12942" s="5">
        <f t="shared" si="2629"/>
        <v>567.47998644235474</v>
      </c>
      <c r="H12942" s="5">
        <f t="shared" si="2630"/>
        <v>11867.90016068277</v>
      </c>
      <c r="I12942" s="5">
        <f t="shared" si="2631"/>
        <v>720</v>
      </c>
      <c r="J12942" s="5">
        <f t="shared" si="2632"/>
        <v>11147.90016068277</v>
      </c>
      <c r="K12942" s="2">
        <f t="shared" si="2633"/>
        <v>218539.93334518696</v>
      </c>
      <c r="L12942" s="2">
        <f t="shared" si="2634"/>
        <v>234592</v>
      </c>
      <c r="M12942" s="2">
        <f t="shared" si="2635"/>
        <v>34320</v>
      </c>
      <c r="N12942" s="6">
        <f t="shared" si="2636"/>
        <v>0</v>
      </c>
      <c r="O12942" s="2">
        <f t="shared" si="2637"/>
        <v>-38267.933345186961</v>
      </c>
      <c r="P12942" s="2" t="str">
        <f t="shared" si="2638"/>
        <v/>
      </c>
    </row>
    <row r="12943" spans="1:16">
      <c r="A12943" s="6">
        <v>19</v>
      </c>
      <c r="B12943" s="6">
        <v>18</v>
      </c>
      <c r="C12943" s="6">
        <v>12</v>
      </c>
      <c r="D12943" s="6">
        <f t="shared" si="2626"/>
        <v>49</v>
      </c>
      <c r="E12943" s="5">
        <f t="shared" si="2627"/>
        <v>10458.204466678902</v>
      </c>
      <c r="F12943" s="5">
        <f t="shared" si="2628"/>
        <v>842.2157075615122</v>
      </c>
      <c r="G12943" s="5">
        <f t="shared" si="2629"/>
        <v>626.80743957041921</v>
      </c>
      <c r="H12943" s="5">
        <f t="shared" si="2630"/>
        <v>11927.227613810834</v>
      </c>
      <c r="I12943" s="5">
        <f t="shared" si="2631"/>
        <v>720</v>
      </c>
      <c r="J12943" s="5">
        <f t="shared" si="2632"/>
        <v>11207.227613810834</v>
      </c>
      <c r="K12943" s="2">
        <f t="shared" si="2633"/>
        <v>219569.92385088254</v>
      </c>
      <c r="L12943" s="2">
        <f t="shared" si="2634"/>
        <v>237292</v>
      </c>
      <c r="M12943" s="2">
        <f t="shared" si="2635"/>
        <v>35200</v>
      </c>
      <c r="N12943" s="6">
        <f t="shared" si="2636"/>
        <v>0</v>
      </c>
      <c r="O12943" s="2">
        <f t="shared" si="2637"/>
        <v>-37477.923850882536</v>
      </c>
      <c r="P12943" s="2" t="str">
        <f t="shared" si="2638"/>
        <v/>
      </c>
    </row>
    <row r="12944" spans="1:16">
      <c r="A12944" s="6">
        <v>19</v>
      </c>
      <c r="B12944" s="6">
        <v>18</v>
      </c>
      <c r="C12944" s="6">
        <v>13</v>
      </c>
      <c r="D12944" s="6">
        <f t="shared" si="2626"/>
        <v>50</v>
      </c>
      <c r="E12944" s="5">
        <f t="shared" si="2627"/>
        <v>10458.204466678902</v>
      </c>
      <c r="F12944" s="5">
        <f t="shared" si="2628"/>
        <v>842.2157075615122</v>
      </c>
      <c r="G12944" s="5">
        <f t="shared" si="2629"/>
        <v>687.52941027880343</v>
      </c>
      <c r="H12944" s="5">
        <f t="shared" si="2630"/>
        <v>11987.949584519218</v>
      </c>
      <c r="I12944" s="5">
        <f t="shared" si="2631"/>
        <v>720</v>
      </c>
      <c r="J12944" s="5">
        <f t="shared" si="2632"/>
        <v>11267.949584519218</v>
      </c>
      <c r="K12944" s="2">
        <f t="shared" si="2633"/>
        <v>220624.12473123643</v>
      </c>
      <c r="L12944" s="2">
        <f t="shared" si="2634"/>
        <v>239992</v>
      </c>
      <c r="M12944" s="2">
        <f t="shared" si="2635"/>
        <v>36080</v>
      </c>
      <c r="N12944" s="6">
        <f t="shared" si="2636"/>
        <v>0</v>
      </c>
      <c r="O12944" s="2">
        <f t="shared" si="2637"/>
        <v>-36712.124731236428</v>
      </c>
      <c r="P12944" s="2" t="str">
        <f t="shared" si="2638"/>
        <v/>
      </c>
    </row>
    <row r="12945" spans="1:16">
      <c r="A12945" s="6">
        <v>19</v>
      </c>
      <c r="B12945" s="6">
        <v>18</v>
      </c>
      <c r="C12945" s="6">
        <v>14</v>
      </c>
      <c r="D12945" s="6">
        <f t="shared" si="2626"/>
        <v>51</v>
      </c>
      <c r="E12945" s="5">
        <f t="shared" si="2627"/>
        <v>10458.204466678902</v>
      </c>
      <c r="F12945" s="5">
        <f t="shared" si="2628"/>
        <v>842.2157075615122</v>
      </c>
      <c r="G12945" s="5">
        <f t="shared" si="2629"/>
        <v>749.67149159246469</v>
      </c>
      <c r="H12945" s="5">
        <f t="shared" si="2630"/>
        <v>12050.091665832879</v>
      </c>
      <c r="I12945" s="5">
        <f t="shared" si="2631"/>
        <v>720</v>
      </c>
      <c r="J12945" s="5">
        <f t="shared" si="2632"/>
        <v>11330.091665832879</v>
      </c>
      <c r="K12945" s="2">
        <f t="shared" si="2633"/>
        <v>221702.98030959858</v>
      </c>
      <c r="L12945" s="2">
        <f t="shared" si="2634"/>
        <v>242692</v>
      </c>
      <c r="M12945" s="2">
        <f t="shared" si="2635"/>
        <v>36960</v>
      </c>
      <c r="N12945" s="6">
        <f t="shared" si="2636"/>
        <v>0</v>
      </c>
      <c r="O12945" s="2">
        <f t="shared" si="2637"/>
        <v>-35970.980309598584</v>
      </c>
      <c r="P12945" s="2" t="str">
        <f t="shared" si="2638"/>
        <v/>
      </c>
    </row>
    <row r="12946" spans="1:16">
      <c r="A12946" s="6">
        <v>19</v>
      </c>
      <c r="B12946" s="6">
        <v>18</v>
      </c>
      <c r="C12946" s="6">
        <v>15</v>
      </c>
      <c r="D12946" s="6">
        <f t="shared" si="2626"/>
        <v>52</v>
      </c>
      <c r="E12946" s="5">
        <f t="shared" si="2627"/>
        <v>10458.204466678902</v>
      </c>
      <c r="F12946" s="5">
        <f t="shared" si="2628"/>
        <v>842.2157075615122</v>
      </c>
      <c r="G12946" s="5">
        <f t="shared" si="2629"/>
        <v>813.25969846861108</v>
      </c>
      <c r="H12946" s="5">
        <f t="shared" si="2630"/>
        <v>12113.679872709026</v>
      </c>
      <c r="I12946" s="5">
        <f t="shared" si="2631"/>
        <v>720</v>
      </c>
      <c r="J12946" s="5">
        <f t="shared" si="2632"/>
        <v>11393.679872709026</v>
      </c>
      <c r="K12946" s="2">
        <f t="shared" si="2633"/>
        <v>222806.94223453171</v>
      </c>
      <c r="L12946" s="2">
        <f t="shared" si="2634"/>
        <v>245392</v>
      </c>
      <c r="M12946" s="2">
        <f t="shared" si="2635"/>
        <v>37840</v>
      </c>
      <c r="N12946" s="6">
        <f t="shared" si="2636"/>
        <v>0</v>
      </c>
      <c r="O12946" s="2">
        <f t="shared" si="2637"/>
        <v>-35254.942234531714</v>
      </c>
      <c r="P12946" s="2" t="str">
        <f t="shared" si="2638"/>
        <v/>
      </c>
    </row>
    <row r="12947" spans="1:16">
      <c r="A12947" s="6">
        <v>19</v>
      </c>
      <c r="B12947" s="6">
        <v>18</v>
      </c>
      <c r="C12947" s="6">
        <v>16</v>
      </c>
      <c r="D12947" s="6">
        <f t="shared" si="2626"/>
        <v>53</v>
      </c>
      <c r="E12947" s="5">
        <f t="shared" si="2627"/>
        <v>10458.204466678902</v>
      </c>
      <c r="F12947" s="5">
        <f t="shared" si="2628"/>
        <v>842.2157075615122</v>
      </c>
      <c r="G12947" s="5">
        <f t="shared" si="2629"/>
        <v>878.32047434610013</v>
      </c>
      <c r="H12947" s="5">
        <f t="shared" si="2630"/>
        <v>12178.740648586514</v>
      </c>
      <c r="I12947" s="5">
        <f t="shared" si="2631"/>
        <v>720</v>
      </c>
      <c r="J12947" s="5">
        <f t="shared" si="2632"/>
        <v>11458.740648586514</v>
      </c>
      <c r="K12947" s="2">
        <f t="shared" si="2633"/>
        <v>223936.46959351585</v>
      </c>
      <c r="L12947" s="2">
        <f t="shared" si="2634"/>
        <v>248092</v>
      </c>
      <c r="M12947" s="2">
        <f t="shared" si="2635"/>
        <v>38720</v>
      </c>
      <c r="N12947" s="6">
        <f t="shared" si="2636"/>
        <v>0</v>
      </c>
      <c r="O12947" s="2">
        <f t="shared" si="2637"/>
        <v>-34564.469593515852</v>
      </c>
      <c r="P12947" s="2" t="str">
        <f t="shared" si="2638"/>
        <v/>
      </c>
    </row>
    <row r="12948" spans="1:16">
      <c r="A12948" s="6">
        <v>19</v>
      </c>
      <c r="B12948" s="6">
        <v>18</v>
      </c>
      <c r="C12948" s="6">
        <v>17</v>
      </c>
      <c r="D12948" s="6">
        <f t="shared" si="2626"/>
        <v>54</v>
      </c>
      <c r="E12948" s="5">
        <f t="shared" si="2627"/>
        <v>10458.204466678902</v>
      </c>
      <c r="F12948" s="5">
        <f t="shared" si="2628"/>
        <v>842.2157075615122</v>
      </c>
      <c r="G12948" s="5">
        <f t="shared" si="2629"/>
        <v>944.88069779264049</v>
      </c>
      <c r="H12948" s="5">
        <f t="shared" si="2630"/>
        <v>12245.300872033054</v>
      </c>
      <c r="I12948" s="5">
        <f t="shared" si="2631"/>
        <v>720</v>
      </c>
      <c r="J12948" s="5">
        <f t="shared" si="2632"/>
        <v>11525.300872033054</v>
      </c>
      <c r="K12948" s="2">
        <f t="shared" si="2633"/>
        <v>225092.02902835162</v>
      </c>
      <c r="L12948" s="2">
        <f t="shared" si="2634"/>
        <v>250792</v>
      </c>
      <c r="M12948" s="2">
        <f t="shared" si="2635"/>
        <v>39600</v>
      </c>
      <c r="N12948" s="6">
        <f t="shared" si="2636"/>
        <v>0</v>
      </c>
      <c r="O12948" s="2">
        <f t="shared" si="2637"/>
        <v>-33900.029028351622</v>
      </c>
      <c r="P12948" s="2" t="str">
        <f t="shared" si="2638"/>
        <v/>
      </c>
    </row>
    <row r="12949" spans="1:16">
      <c r="A12949" s="6">
        <v>19</v>
      </c>
      <c r="B12949" s="6">
        <v>18</v>
      </c>
      <c r="C12949" s="6">
        <v>18</v>
      </c>
      <c r="D12949" s="6">
        <f t="shared" si="2626"/>
        <v>55</v>
      </c>
      <c r="E12949" s="5">
        <f t="shared" si="2627"/>
        <v>10458.204466678902</v>
      </c>
      <c r="F12949" s="5">
        <f t="shared" si="2628"/>
        <v>842.2157075615122</v>
      </c>
      <c r="G12949" s="5">
        <f t="shared" si="2629"/>
        <v>1012.9676892512279</v>
      </c>
      <c r="H12949" s="5">
        <f t="shared" si="2630"/>
        <v>12313.387863491642</v>
      </c>
      <c r="I12949" s="5">
        <f t="shared" si="2631"/>
        <v>720</v>
      </c>
      <c r="J12949" s="5">
        <f t="shared" si="2632"/>
        <v>11593.387863491642</v>
      </c>
      <c r="K12949" s="2">
        <f t="shared" si="2633"/>
        <v>226274.09485228543</v>
      </c>
      <c r="L12949" s="2">
        <f t="shared" si="2634"/>
        <v>253492</v>
      </c>
      <c r="M12949" s="2">
        <f t="shared" si="2635"/>
        <v>40480</v>
      </c>
      <c r="N12949" s="6">
        <f t="shared" si="2636"/>
        <v>0</v>
      </c>
      <c r="O12949" s="2">
        <f t="shared" si="2637"/>
        <v>-33262.094852285431</v>
      </c>
      <c r="P12949" s="2" t="str">
        <f t="shared" si="2638"/>
        <v/>
      </c>
    </row>
    <row r="12950" spans="1:16">
      <c r="A12950" s="6">
        <v>19</v>
      </c>
      <c r="B12950" s="6">
        <v>18</v>
      </c>
      <c r="C12950" s="6">
        <v>19</v>
      </c>
      <c r="D12950" s="6">
        <f t="shared" si="2626"/>
        <v>56</v>
      </c>
      <c r="E12950" s="5">
        <f t="shared" si="2627"/>
        <v>10458.204466678902</v>
      </c>
      <c r="F12950" s="5">
        <f t="shared" si="2628"/>
        <v>842.2157075615122</v>
      </c>
      <c r="G12950" s="5">
        <f t="shared" si="2629"/>
        <v>1082.6092178872495</v>
      </c>
      <c r="H12950" s="5">
        <f t="shared" si="2630"/>
        <v>12383.029392127664</v>
      </c>
      <c r="I12950" s="5">
        <f t="shared" si="2631"/>
        <v>720</v>
      </c>
      <c r="J12950" s="5">
        <f t="shared" si="2632"/>
        <v>11663.029392127664</v>
      </c>
      <c r="K12950" s="2">
        <f t="shared" si="2633"/>
        <v>227483.14916888304</v>
      </c>
      <c r="L12950" s="2">
        <f t="shared" si="2634"/>
        <v>256192</v>
      </c>
      <c r="M12950" s="2">
        <f t="shared" si="2635"/>
        <v>41360</v>
      </c>
      <c r="N12950" s="6">
        <f t="shared" si="2636"/>
        <v>0</v>
      </c>
      <c r="O12950" s="2">
        <f t="shared" si="2637"/>
        <v>-32651.149168883043</v>
      </c>
      <c r="P12950" s="2" t="str">
        <f t="shared" si="2638"/>
        <v/>
      </c>
    </row>
    <row r="12951" spans="1:16">
      <c r="A12951" s="6">
        <v>19</v>
      </c>
      <c r="B12951" s="6">
        <v>18</v>
      </c>
      <c r="C12951" s="6">
        <v>20</v>
      </c>
      <c r="D12951" s="6">
        <f t="shared" si="2626"/>
        <v>57</v>
      </c>
      <c r="E12951" s="5">
        <f t="shared" si="2627"/>
        <v>10458.204466678902</v>
      </c>
      <c r="F12951" s="5">
        <f t="shared" si="2628"/>
        <v>842.2157075615122</v>
      </c>
      <c r="G12951" s="5">
        <f t="shared" si="2629"/>
        <v>1153.8335085377266</v>
      </c>
      <c r="H12951" s="5">
        <f t="shared" si="2630"/>
        <v>12454.253682778141</v>
      </c>
      <c r="I12951" s="5">
        <f t="shared" si="2631"/>
        <v>720</v>
      </c>
      <c r="J12951" s="5">
        <f t="shared" si="2632"/>
        <v>11734.253682778141</v>
      </c>
      <c r="K12951" s="2">
        <f t="shared" si="2633"/>
        <v>228719.68199267605</v>
      </c>
      <c r="L12951" s="2">
        <f t="shared" si="2634"/>
        <v>258892</v>
      </c>
      <c r="M12951" s="2">
        <f t="shared" si="2635"/>
        <v>42240</v>
      </c>
      <c r="N12951" s="6">
        <f t="shared" si="2636"/>
        <v>0</v>
      </c>
      <c r="O12951" s="2">
        <f t="shared" si="2637"/>
        <v>-32067.681992676051</v>
      </c>
      <c r="P12951" s="2" t="str">
        <f t="shared" si="2638"/>
        <v/>
      </c>
    </row>
    <row r="12952" spans="1:16">
      <c r="A12952" s="6">
        <v>19</v>
      </c>
      <c r="B12952" s="6">
        <v>18</v>
      </c>
      <c r="C12952" s="6">
        <v>21</v>
      </c>
      <c r="D12952" s="6">
        <f t="shared" si="2626"/>
        <v>58</v>
      </c>
      <c r="E12952" s="5">
        <f t="shared" si="2627"/>
        <v>10458.204466678902</v>
      </c>
      <c r="F12952" s="5">
        <f t="shared" si="2628"/>
        <v>842.2157075615122</v>
      </c>
      <c r="G12952" s="5">
        <f t="shared" si="2629"/>
        <v>1226.6692487641703</v>
      </c>
      <c r="H12952" s="5">
        <f t="shared" si="2630"/>
        <v>12527.089423004585</v>
      </c>
      <c r="I12952" s="5">
        <f t="shared" si="2631"/>
        <v>720</v>
      </c>
      <c r="J12952" s="5">
        <f t="shared" si="2632"/>
        <v>11807.089423004585</v>
      </c>
      <c r="K12952" s="2">
        <f t="shared" si="2633"/>
        <v>229984.19137160736</v>
      </c>
      <c r="L12952" s="2">
        <f t="shared" si="2634"/>
        <v>261592</v>
      </c>
      <c r="M12952" s="2">
        <f t="shared" si="2635"/>
        <v>43120</v>
      </c>
      <c r="N12952" s="6">
        <f t="shared" si="2636"/>
        <v>0</v>
      </c>
      <c r="O12952" s="2">
        <f t="shared" si="2637"/>
        <v>-31512.191371607361</v>
      </c>
      <c r="P12952" s="2" t="str">
        <f t="shared" si="2638"/>
        <v/>
      </c>
    </row>
    <row r="12953" spans="1:16">
      <c r="A12953" s="6">
        <v>19</v>
      </c>
      <c r="B12953" s="6">
        <v>18</v>
      </c>
      <c r="C12953" s="6">
        <v>22</v>
      </c>
      <c r="D12953" s="6">
        <f t="shared" si="2626"/>
        <v>59</v>
      </c>
      <c r="E12953" s="5">
        <f t="shared" si="2627"/>
        <v>10458.204466678902</v>
      </c>
      <c r="F12953" s="5">
        <f t="shared" si="2628"/>
        <v>842.2157075615122</v>
      </c>
      <c r="G12953" s="5">
        <f t="shared" si="2629"/>
        <v>1301.1455960105666</v>
      </c>
      <c r="H12953" s="5">
        <f t="shared" si="2630"/>
        <v>12601.565770250982</v>
      </c>
      <c r="I12953" s="5">
        <f t="shared" si="2631"/>
        <v>720</v>
      </c>
      <c r="J12953" s="5">
        <f t="shared" si="2632"/>
        <v>11881.565770250982</v>
      </c>
      <c r="K12953" s="2">
        <f t="shared" si="2633"/>
        <v>231277.18351130176</v>
      </c>
      <c r="L12953" s="2">
        <f t="shared" si="2634"/>
        <v>264292</v>
      </c>
      <c r="M12953" s="2">
        <f t="shared" si="2635"/>
        <v>44000</v>
      </c>
      <c r="N12953" s="6">
        <f t="shared" si="2636"/>
        <v>0</v>
      </c>
      <c r="O12953" s="2">
        <f t="shared" si="2637"/>
        <v>-30985.183511301759</v>
      </c>
      <c r="P12953" s="2" t="str">
        <f t="shared" si="2638"/>
        <v/>
      </c>
    </row>
    <row r="12954" spans="1:16">
      <c r="A12954" s="6">
        <v>19</v>
      </c>
      <c r="B12954" s="6">
        <v>18</v>
      </c>
      <c r="C12954" s="6">
        <v>23</v>
      </c>
      <c r="D12954" s="6">
        <f t="shared" si="2626"/>
        <v>60</v>
      </c>
      <c r="E12954" s="5">
        <f t="shared" si="2627"/>
        <v>10458.204466678902</v>
      </c>
      <c r="F12954" s="5">
        <f t="shared" si="2628"/>
        <v>842.2157075615122</v>
      </c>
      <c r="G12954" s="5">
        <f t="shared" si="2629"/>
        <v>1377.292184868003</v>
      </c>
      <c r="H12954" s="5">
        <f t="shared" si="2630"/>
        <v>12677.712359108418</v>
      </c>
      <c r="I12954" s="5">
        <f t="shared" si="2631"/>
        <v>720</v>
      </c>
      <c r="J12954" s="5">
        <f t="shared" si="2632"/>
        <v>11957.712359108418</v>
      </c>
      <c r="K12954" s="2">
        <f t="shared" si="2633"/>
        <v>232599.17290118782</v>
      </c>
      <c r="L12954" s="2">
        <f t="shared" si="2634"/>
        <v>266992</v>
      </c>
      <c r="M12954" s="2">
        <f t="shared" si="2635"/>
        <v>44880</v>
      </c>
      <c r="N12954" s="6">
        <f t="shared" si="2636"/>
        <v>0</v>
      </c>
      <c r="O12954" s="2">
        <f t="shared" si="2637"/>
        <v>-30487.17290118782</v>
      </c>
      <c r="P12954" s="2" t="str">
        <f t="shared" si="2638"/>
        <v/>
      </c>
    </row>
    <row r="12955" spans="1:16">
      <c r="A12955" s="6">
        <v>19</v>
      </c>
      <c r="B12955" s="6">
        <v>18</v>
      </c>
      <c r="C12955" s="6">
        <v>24</v>
      </c>
      <c r="D12955" s="6">
        <f t="shared" si="2626"/>
        <v>61</v>
      </c>
      <c r="E12955" s="5">
        <f t="shared" si="2627"/>
        <v>10458.204466678902</v>
      </c>
      <c r="F12955" s="5">
        <f t="shared" si="2628"/>
        <v>842.2157075615122</v>
      </c>
      <c r="G12955" s="5">
        <f t="shared" si="2629"/>
        <v>1455.1391344474989</v>
      </c>
      <c r="H12955" s="5">
        <f t="shared" si="2630"/>
        <v>12755.559308687914</v>
      </c>
      <c r="I12955" s="5">
        <f t="shared" si="2631"/>
        <v>720</v>
      </c>
      <c r="J12955" s="5">
        <f t="shared" si="2632"/>
        <v>12035.559308687914</v>
      </c>
      <c r="K12955" s="2">
        <f t="shared" si="2633"/>
        <v>233950.68244249851</v>
      </c>
      <c r="L12955" s="2">
        <f t="shared" si="2634"/>
        <v>269692</v>
      </c>
      <c r="M12955" s="2">
        <f t="shared" si="2635"/>
        <v>45760</v>
      </c>
      <c r="N12955" s="6">
        <f t="shared" si="2636"/>
        <v>0</v>
      </c>
      <c r="O12955" s="2">
        <f t="shared" si="2637"/>
        <v>-30018.68244249851</v>
      </c>
      <c r="P12955" s="2" t="str">
        <f t="shared" si="2638"/>
        <v/>
      </c>
    </row>
    <row r="12956" spans="1:16">
      <c r="A12956" s="6">
        <v>19</v>
      </c>
      <c r="B12956" s="6">
        <v>18</v>
      </c>
      <c r="C12956" s="6">
        <v>25</v>
      </c>
      <c r="D12956" s="6">
        <f t="shared" si="2626"/>
        <v>62</v>
      </c>
      <c r="E12956" s="5">
        <f t="shared" si="2627"/>
        <v>10458.204466678902</v>
      </c>
      <c r="F12956" s="5">
        <f t="shared" si="2628"/>
        <v>842.2157075615122</v>
      </c>
      <c r="G12956" s="5">
        <f t="shared" si="2629"/>
        <v>1534.7170558625965</v>
      </c>
      <c r="H12956" s="5">
        <f t="shared" si="2630"/>
        <v>12835.137230103011</v>
      </c>
      <c r="I12956" s="5">
        <f t="shared" si="2631"/>
        <v>720</v>
      </c>
      <c r="J12956" s="5">
        <f t="shared" si="2632"/>
        <v>12115.137230103011</v>
      </c>
      <c r="K12956" s="2">
        <f t="shared" si="2633"/>
        <v>235332.24357817727</v>
      </c>
      <c r="L12956" s="2">
        <f t="shared" si="2634"/>
        <v>272392</v>
      </c>
      <c r="M12956" s="2">
        <f t="shared" si="2635"/>
        <v>46640</v>
      </c>
      <c r="N12956" s="6">
        <f t="shared" si="2636"/>
        <v>0</v>
      </c>
      <c r="O12956" s="2">
        <f t="shared" si="2637"/>
        <v>-29580.243578177266</v>
      </c>
      <c r="P12956" s="2" t="str">
        <f t="shared" si="2638"/>
        <v/>
      </c>
    </row>
    <row r="12957" spans="1:16">
      <c r="A12957" s="6">
        <v>19</v>
      </c>
      <c r="B12957" s="6">
        <v>18</v>
      </c>
      <c r="C12957" s="6">
        <v>26</v>
      </c>
      <c r="D12957" s="6">
        <f t="shared" si="2626"/>
        <v>63</v>
      </c>
      <c r="E12957" s="5">
        <f t="shared" si="2627"/>
        <v>10458.204466678902</v>
      </c>
      <c r="F12957" s="5">
        <f t="shared" si="2628"/>
        <v>842.2157075615122</v>
      </c>
      <c r="G12957" s="5">
        <f t="shared" si="2629"/>
        <v>1616.0570598233144</v>
      </c>
      <c r="H12957" s="5">
        <f t="shared" si="2630"/>
        <v>12916.477234063728</v>
      </c>
      <c r="I12957" s="5">
        <f t="shared" si="2631"/>
        <v>720</v>
      </c>
      <c r="J12957" s="5">
        <f t="shared" si="2632"/>
        <v>12196.477234063728</v>
      </c>
      <c r="K12957" s="2">
        <f t="shared" si="2633"/>
        <v>236744.3964247175</v>
      </c>
      <c r="L12957" s="2">
        <f t="shared" si="2634"/>
        <v>275092</v>
      </c>
      <c r="M12957" s="2">
        <f t="shared" si="2635"/>
        <v>47520</v>
      </c>
      <c r="N12957" s="6">
        <f t="shared" si="2636"/>
        <v>0</v>
      </c>
      <c r="O12957" s="2">
        <f t="shared" si="2637"/>
        <v>-29172.396424717503</v>
      </c>
      <c r="P12957" s="2" t="str">
        <f t="shared" si="2638"/>
        <v/>
      </c>
    </row>
    <row r="12958" spans="1:16">
      <c r="A12958" s="6">
        <v>19</v>
      </c>
      <c r="B12958" s="6">
        <v>18</v>
      </c>
      <c r="C12958" s="6">
        <v>27</v>
      </c>
      <c r="D12958" s="6">
        <f t="shared" si="2626"/>
        <v>64</v>
      </c>
      <c r="E12958" s="5">
        <f t="shared" si="2627"/>
        <v>10458.204466678902</v>
      </c>
      <c r="F12958" s="5">
        <f t="shared" si="2628"/>
        <v>842.2157075615122</v>
      </c>
      <c r="G12958" s="5">
        <f t="shared" si="2629"/>
        <v>1699.1907643430709</v>
      </c>
      <c r="H12958" s="5">
        <f t="shared" si="2630"/>
        <v>12999.610938583486</v>
      </c>
      <c r="I12958" s="5">
        <f t="shared" si="2631"/>
        <v>720</v>
      </c>
      <c r="J12958" s="5">
        <f t="shared" si="2632"/>
        <v>12279.610938583486</v>
      </c>
      <c r="K12958" s="2">
        <f t="shared" si="2633"/>
        <v>238187.68990596329</v>
      </c>
      <c r="L12958" s="2">
        <f t="shared" si="2634"/>
        <v>277792</v>
      </c>
      <c r="M12958" s="2">
        <f t="shared" si="2635"/>
        <v>48400</v>
      </c>
      <c r="N12958" s="6">
        <f t="shared" si="2636"/>
        <v>0</v>
      </c>
      <c r="O12958" s="2">
        <f t="shared" si="2637"/>
        <v>-28795.689905963285</v>
      </c>
      <c r="P12958" s="2" t="str">
        <f t="shared" si="2638"/>
        <v/>
      </c>
    </row>
    <row r="12959" spans="1:16">
      <c r="A12959" s="6">
        <v>19</v>
      </c>
      <c r="B12959" s="6">
        <v>18</v>
      </c>
      <c r="C12959" s="6">
        <v>28</v>
      </c>
      <c r="D12959" s="6">
        <f t="shared" si="2626"/>
        <v>65</v>
      </c>
      <c r="E12959" s="5">
        <f t="shared" si="2627"/>
        <v>10458.204466678902</v>
      </c>
      <c r="F12959" s="5">
        <f t="shared" si="2628"/>
        <v>842.2157075615122</v>
      </c>
      <c r="G12959" s="5">
        <f t="shared" si="2629"/>
        <v>1784.1503025602246</v>
      </c>
      <c r="H12959" s="5">
        <f t="shared" si="2630"/>
        <v>13084.57047680064</v>
      </c>
      <c r="I12959" s="5">
        <f t="shared" si="2631"/>
        <v>720</v>
      </c>
      <c r="J12959" s="5">
        <f t="shared" si="2632"/>
        <v>12364.57047680064</v>
      </c>
      <c r="K12959" s="2">
        <f t="shared" si="2633"/>
        <v>239662.6818889</v>
      </c>
      <c r="L12959" s="2">
        <f t="shared" si="2634"/>
        <v>280492</v>
      </c>
      <c r="M12959" s="2">
        <f t="shared" si="2635"/>
        <v>49280</v>
      </c>
      <c r="N12959" s="6">
        <f t="shared" si="2636"/>
        <v>0</v>
      </c>
      <c r="O12959" s="2">
        <f t="shared" si="2637"/>
        <v>-28450.681888899999</v>
      </c>
      <c r="P12959" s="2" t="str">
        <f t="shared" si="2638"/>
        <v/>
      </c>
    </row>
    <row r="12960" spans="1:16">
      <c r="A12960" s="6">
        <v>19</v>
      </c>
      <c r="B12960" s="6">
        <v>18</v>
      </c>
      <c r="C12960" s="6">
        <v>29</v>
      </c>
      <c r="D12960" s="6">
        <f t="shared" si="2626"/>
        <v>66</v>
      </c>
      <c r="E12960" s="5">
        <f t="shared" si="2627"/>
        <v>10458.204466678902</v>
      </c>
      <c r="F12960" s="5">
        <f t="shared" si="2628"/>
        <v>842.2157075615122</v>
      </c>
      <c r="G12960" s="5">
        <f t="shared" si="2629"/>
        <v>1870.9683306758782</v>
      </c>
      <c r="H12960" s="5">
        <f t="shared" si="2630"/>
        <v>13171.388504916293</v>
      </c>
      <c r="I12960" s="5">
        <f t="shared" si="2631"/>
        <v>720</v>
      </c>
      <c r="J12960" s="5">
        <f t="shared" si="2632"/>
        <v>12451.388504916293</v>
      </c>
      <c r="K12960" s="2">
        <f t="shared" si="2633"/>
        <v>241169.9393214634</v>
      </c>
      <c r="L12960" s="2">
        <f t="shared" si="2634"/>
        <v>283192</v>
      </c>
      <c r="M12960" s="2">
        <f t="shared" si="2635"/>
        <v>50160</v>
      </c>
      <c r="N12960" s="6">
        <f t="shared" si="2636"/>
        <v>0</v>
      </c>
      <c r="O12960" s="2">
        <f t="shared" si="2637"/>
        <v>-28137.939321463404</v>
      </c>
      <c r="P12960" s="2" t="str">
        <f t="shared" si="2638"/>
        <v/>
      </c>
    </row>
    <row r="12961" spans="1:16">
      <c r="A12961" s="6">
        <v>19</v>
      </c>
      <c r="B12961" s="6">
        <v>18</v>
      </c>
      <c r="C12961" s="6">
        <v>30</v>
      </c>
      <c r="D12961" s="6">
        <f t="shared" si="2626"/>
        <v>67</v>
      </c>
      <c r="E12961" s="5">
        <f t="shared" si="2627"/>
        <v>10458.204466678902</v>
      </c>
      <c r="F12961" s="5">
        <f t="shared" si="2628"/>
        <v>842.2157075615122</v>
      </c>
      <c r="G12961" s="5">
        <f t="shared" si="2629"/>
        <v>1959.6780360096488</v>
      </c>
      <c r="H12961" s="5">
        <f t="shared" si="2630"/>
        <v>13260.098210250064</v>
      </c>
      <c r="I12961" s="5">
        <f t="shared" si="2631"/>
        <v>720</v>
      </c>
      <c r="J12961" s="5">
        <f t="shared" si="2632"/>
        <v>12540.098210250064</v>
      </c>
      <c r="K12961" s="2">
        <f t="shared" si="2633"/>
        <v>242710.03837239693</v>
      </c>
      <c r="L12961" s="2">
        <f t="shared" si="2634"/>
        <v>285892</v>
      </c>
      <c r="M12961" s="2">
        <f t="shared" si="2635"/>
        <v>51040</v>
      </c>
      <c r="N12961" s="6">
        <f t="shared" si="2636"/>
        <v>0</v>
      </c>
      <c r="O12961" s="2">
        <f t="shared" si="2637"/>
        <v>-27858.038372396928</v>
      </c>
      <c r="P12961" s="2" t="str">
        <f t="shared" si="2638"/>
        <v/>
      </c>
    </row>
    <row r="12962" spans="1:16">
      <c r="A12962" s="6">
        <v>19</v>
      </c>
      <c r="B12962" s="6">
        <v>19</v>
      </c>
      <c r="C12962" s="6">
        <v>0</v>
      </c>
      <c r="D12962" s="6">
        <f t="shared" si="2626"/>
        <v>38</v>
      </c>
      <c r="E12962" s="5">
        <f t="shared" si="2627"/>
        <v>10458.204466678902</v>
      </c>
      <c r="F12962" s="5">
        <f t="shared" si="2628"/>
        <v>911.23060582002495</v>
      </c>
      <c r="G12962" s="5">
        <f t="shared" si="2629"/>
        <v>0</v>
      </c>
      <c r="H12962" s="5">
        <f t="shared" si="2630"/>
        <v>11369.435072498927</v>
      </c>
      <c r="I12962" s="5">
        <f t="shared" si="2631"/>
        <v>720</v>
      </c>
      <c r="J12962" s="5">
        <f t="shared" si="2632"/>
        <v>10649.435072498927</v>
      </c>
      <c r="K12962" s="2">
        <f t="shared" si="2633"/>
        <v>209886.02556421747</v>
      </c>
      <c r="L12962" s="2">
        <f t="shared" si="2634"/>
        <v>206986</v>
      </c>
      <c r="M12962" s="2">
        <f t="shared" si="2635"/>
        <v>25080</v>
      </c>
      <c r="N12962" s="6">
        <f t="shared" si="2636"/>
        <v>0</v>
      </c>
      <c r="O12962" s="2">
        <f t="shared" si="2637"/>
        <v>-47980.025564217474</v>
      </c>
      <c r="P12962" s="2" t="str">
        <f t="shared" si="2638"/>
        <v/>
      </c>
    </row>
    <row r="12963" spans="1:16">
      <c r="A12963" s="6">
        <v>19</v>
      </c>
      <c r="B12963" s="6">
        <v>19</v>
      </c>
      <c r="C12963" s="6">
        <v>1</v>
      </c>
      <c r="D12963" s="6">
        <f t="shared" si="2626"/>
        <v>39</v>
      </c>
      <c r="E12963" s="5">
        <f t="shared" si="2627"/>
        <v>10458.204466678902</v>
      </c>
      <c r="F12963" s="5">
        <f t="shared" si="2628"/>
        <v>911.23060582002495</v>
      </c>
      <c r="G12963" s="5">
        <f t="shared" si="2629"/>
        <v>45.5625</v>
      </c>
      <c r="H12963" s="5">
        <f t="shared" si="2630"/>
        <v>11414.997572498927</v>
      </c>
      <c r="I12963" s="5">
        <f t="shared" si="2631"/>
        <v>720</v>
      </c>
      <c r="J12963" s="5">
        <f t="shared" si="2632"/>
        <v>10694.997572498927</v>
      </c>
      <c r="K12963" s="2">
        <f t="shared" si="2633"/>
        <v>210677.04118921747</v>
      </c>
      <c r="L12963" s="2">
        <f t="shared" si="2634"/>
        <v>209686</v>
      </c>
      <c r="M12963" s="2">
        <f t="shared" si="2635"/>
        <v>25960</v>
      </c>
      <c r="N12963" s="6">
        <f t="shared" si="2636"/>
        <v>0</v>
      </c>
      <c r="O12963" s="2">
        <f t="shared" si="2637"/>
        <v>-46951.041189217474</v>
      </c>
      <c r="P12963" s="2" t="str">
        <f t="shared" si="2638"/>
        <v/>
      </c>
    </row>
    <row r="12964" spans="1:16">
      <c r="A12964" s="6">
        <v>19</v>
      </c>
      <c r="B12964" s="6">
        <v>19</v>
      </c>
      <c r="C12964" s="6">
        <v>2</v>
      </c>
      <c r="D12964" s="6">
        <f t="shared" si="2626"/>
        <v>40</v>
      </c>
      <c r="E12964" s="5">
        <f t="shared" si="2627"/>
        <v>10458.204466678902</v>
      </c>
      <c r="F12964" s="5">
        <f t="shared" si="2628"/>
        <v>911.23060582002495</v>
      </c>
      <c r="G12964" s="5">
        <f t="shared" si="2629"/>
        <v>92.264062499999994</v>
      </c>
      <c r="H12964" s="5">
        <f t="shared" si="2630"/>
        <v>11461.699134998928</v>
      </c>
      <c r="I12964" s="5">
        <f t="shared" si="2631"/>
        <v>720</v>
      </c>
      <c r="J12964" s="5">
        <f t="shared" si="2632"/>
        <v>10741.699134998928</v>
      </c>
      <c r="K12964" s="2">
        <f t="shared" si="2633"/>
        <v>211487.83220484247</v>
      </c>
      <c r="L12964" s="2">
        <f t="shared" si="2634"/>
        <v>212386</v>
      </c>
      <c r="M12964" s="2">
        <f t="shared" si="2635"/>
        <v>26840</v>
      </c>
      <c r="N12964" s="6">
        <f t="shared" si="2636"/>
        <v>0</v>
      </c>
      <c r="O12964" s="2">
        <f t="shared" si="2637"/>
        <v>-45941.832204842474</v>
      </c>
      <c r="P12964" s="2" t="str">
        <f t="shared" si="2638"/>
        <v/>
      </c>
    </row>
    <row r="12965" spans="1:16">
      <c r="A12965" s="6">
        <v>19</v>
      </c>
      <c r="B12965" s="6">
        <v>19</v>
      </c>
      <c r="C12965" s="6">
        <v>3</v>
      </c>
      <c r="D12965" s="6">
        <f t="shared" si="2626"/>
        <v>41</v>
      </c>
      <c r="E12965" s="5">
        <f t="shared" si="2627"/>
        <v>10458.204466678902</v>
      </c>
      <c r="F12965" s="5">
        <f t="shared" si="2628"/>
        <v>911.23060582002495</v>
      </c>
      <c r="G12965" s="5">
        <f t="shared" si="2629"/>
        <v>140.12604492187498</v>
      </c>
      <c r="H12965" s="5">
        <f t="shared" si="2630"/>
        <v>11509.561117420802</v>
      </c>
      <c r="I12965" s="5">
        <f t="shared" si="2631"/>
        <v>720</v>
      </c>
      <c r="J12965" s="5">
        <f t="shared" si="2632"/>
        <v>10789.561117420802</v>
      </c>
      <c r="K12965" s="2">
        <f t="shared" si="2633"/>
        <v>212318.76939966669</v>
      </c>
      <c r="L12965" s="2">
        <f t="shared" si="2634"/>
        <v>215086</v>
      </c>
      <c r="M12965" s="2">
        <f t="shared" si="2635"/>
        <v>27720</v>
      </c>
      <c r="N12965" s="6">
        <f t="shared" si="2636"/>
        <v>0</v>
      </c>
      <c r="O12965" s="2">
        <f t="shared" si="2637"/>
        <v>-44952.769399666693</v>
      </c>
      <c r="P12965" s="2" t="str">
        <f t="shared" si="2638"/>
        <v/>
      </c>
    </row>
    <row r="12966" spans="1:16">
      <c r="A12966" s="6">
        <v>19</v>
      </c>
      <c r="B12966" s="6">
        <v>19</v>
      </c>
      <c r="C12966" s="6">
        <v>4</v>
      </c>
      <c r="D12966" s="6">
        <f t="shared" si="2626"/>
        <v>42</v>
      </c>
      <c r="E12966" s="5">
        <f t="shared" si="2627"/>
        <v>10458.204466678902</v>
      </c>
      <c r="F12966" s="5">
        <f t="shared" si="2628"/>
        <v>911.23060582002495</v>
      </c>
      <c r="G12966" s="5">
        <f t="shared" si="2629"/>
        <v>189.17016064453125</v>
      </c>
      <c r="H12966" s="5">
        <f t="shared" si="2630"/>
        <v>11558.605233143458</v>
      </c>
      <c r="I12966" s="5">
        <f t="shared" si="2631"/>
        <v>720</v>
      </c>
      <c r="J12966" s="5">
        <f t="shared" si="2632"/>
        <v>10838.605233143458</v>
      </c>
      <c r="K12966" s="2">
        <f t="shared" si="2633"/>
        <v>213170.22974207392</v>
      </c>
      <c r="L12966" s="2">
        <f t="shared" si="2634"/>
        <v>217786</v>
      </c>
      <c r="M12966" s="2">
        <f t="shared" si="2635"/>
        <v>28600</v>
      </c>
      <c r="N12966" s="6">
        <f t="shared" si="2636"/>
        <v>0</v>
      </c>
      <c r="O12966" s="2">
        <f t="shared" si="2637"/>
        <v>-43984.22974207392</v>
      </c>
      <c r="P12966" s="2" t="str">
        <f t="shared" si="2638"/>
        <v/>
      </c>
    </row>
    <row r="12967" spans="1:16">
      <c r="A12967" s="6">
        <v>19</v>
      </c>
      <c r="B12967" s="6">
        <v>19</v>
      </c>
      <c r="C12967" s="6">
        <v>5</v>
      </c>
      <c r="D12967" s="6">
        <f t="shared" si="2626"/>
        <v>43</v>
      </c>
      <c r="E12967" s="5">
        <f t="shared" si="2627"/>
        <v>10458.204466678902</v>
      </c>
      <c r="F12967" s="5">
        <f t="shared" si="2628"/>
        <v>911.23060582002495</v>
      </c>
      <c r="G12967" s="5">
        <f t="shared" si="2629"/>
        <v>239.41848456573481</v>
      </c>
      <c r="H12967" s="5">
        <f t="shared" si="2630"/>
        <v>11608.853557064662</v>
      </c>
      <c r="I12967" s="5">
        <f t="shared" si="2631"/>
        <v>720</v>
      </c>
      <c r="J12967" s="5">
        <f t="shared" si="2632"/>
        <v>10888.853557064662</v>
      </c>
      <c r="K12967" s="2">
        <f t="shared" si="2633"/>
        <v>214042.59647681704</v>
      </c>
      <c r="L12967" s="2">
        <f t="shared" si="2634"/>
        <v>220486</v>
      </c>
      <c r="M12967" s="2">
        <f t="shared" si="2635"/>
        <v>29480</v>
      </c>
      <c r="N12967" s="6">
        <f t="shared" si="2636"/>
        <v>0</v>
      </c>
      <c r="O12967" s="2">
        <f t="shared" si="2637"/>
        <v>-43036.596476817038</v>
      </c>
      <c r="P12967" s="2" t="str">
        <f t="shared" si="2638"/>
        <v/>
      </c>
    </row>
    <row r="12968" spans="1:16">
      <c r="A12968" s="6">
        <v>19</v>
      </c>
      <c r="B12968" s="6">
        <v>19</v>
      </c>
      <c r="C12968" s="6">
        <v>6</v>
      </c>
      <c r="D12968" s="6">
        <f t="shared" si="2626"/>
        <v>44</v>
      </c>
      <c r="E12968" s="5">
        <f t="shared" si="2627"/>
        <v>10458.204466678902</v>
      </c>
      <c r="F12968" s="5">
        <f t="shared" si="2628"/>
        <v>911.23060582002495</v>
      </c>
      <c r="G12968" s="5">
        <f t="shared" si="2629"/>
        <v>290.89345874736784</v>
      </c>
      <c r="H12968" s="5">
        <f t="shared" si="2630"/>
        <v>11660.328531246296</v>
      </c>
      <c r="I12968" s="5">
        <f t="shared" si="2631"/>
        <v>720</v>
      </c>
      <c r="J12968" s="5">
        <f t="shared" si="2632"/>
        <v>10940.328531246296</v>
      </c>
      <c r="K12968" s="2">
        <f t="shared" si="2633"/>
        <v>214936.25922302596</v>
      </c>
      <c r="L12968" s="2">
        <f t="shared" si="2634"/>
        <v>223186</v>
      </c>
      <c r="M12968" s="2">
        <f t="shared" si="2635"/>
        <v>30360</v>
      </c>
      <c r="N12968" s="6">
        <f t="shared" si="2636"/>
        <v>0</v>
      </c>
      <c r="O12968" s="2">
        <f t="shared" si="2637"/>
        <v>-42110.259223025962</v>
      </c>
      <c r="P12968" s="2" t="str">
        <f t="shared" si="2638"/>
        <v/>
      </c>
    </row>
    <row r="12969" spans="1:16">
      <c r="A12969" s="6">
        <v>19</v>
      </c>
      <c r="B12969" s="6">
        <v>19</v>
      </c>
      <c r="C12969" s="6">
        <v>7</v>
      </c>
      <c r="D12969" s="6">
        <f t="shared" si="2626"/>
        <v>45</v>
      </c>
      <c r="E12969" s="5">
        <f t="shared" si="2627"/>
        <v>10458.204466678902</v>
      </c>
      <c r="F12969" s="5">
        <f t="shared" si="2628"/>
        <v>911.23060582002495</v>
      </c>
      <c r="G12969" s="5">
        <f t="shared" si="2629"/>
        <v>343.61789814532818</v>
      </c>
      <c r="H12969" s="5">
        <f t="shared" si="2630"/>
        <v>11713.052970644256</v>
      </c>
      <c r="I12969" s="5">
        <f t="shared" si="2631"/>
        <v>720</v>
      </c>
      <c r="J12969" s="5">
        <f t="shared" si="2632"/>
        <v>10993.052970644256</v>
      </c>
      <c r="K12969" s="2">
        <f t="shared" si="2633"/>
        <v>215851.61407368499</v>
      </c>
      <c r="L12969" s="2">
        <f t="shared" si="2634"/>
        <v>225886</v>
      </c>
      <c r="M12969" s="2">
        <f t="shared" si="2635"/>
        <v>31240</v>
      </c>
      <c r="N12969" s="6">
        <f t="shared" si="2636"/>
        <v>0</v>
      </c>
      <c r="O12969" s="2">
        <f t="shared" si="2637"/>
        <v>-41205.614073684992</v>
      </c>
      <c r="P12969" s="2" t="str">
        <f t="shared" si="2638"/>
        <v/>
      </c>
    </row>
    <row r="12970" spans="1:16">
      <c r="A12970" s="6">
        <v>19</v>
      </c>
      <c r="B12970" s="6">
        <v>19</v>
      </c>
      <c r="C12970" s="6">
        <v>8</v>
      </c>
      <c r="D12970" s="6">
        <f t="shared" si="2626"/>
        <v>46</v>
      </c>
      <c r="E12970" s="5">
        <f t="shared" si="2627"/>
        <v>10458.204466678902</v>
      </c>
      <c r="F12970" s="5">
        <f t="shared" si="2628"/>
        <v>911.23060582002495</v>
      </c>
      <c r="G12970" s="5">
        <f t="shared" si="2629"/>
        <v>397.61499642530839</v>
      </c>
      <c r="H12970" s="5">
        <f t="shared" si="2630"/>
        <v>11767.050068924236</v>
      </c>
      <c r="I12970" s="5">
        <f t="shared" si="2631"/>
        <v>720</v>
      </c>
      <c r="J12970" s="5">
        <f t="shared" si="2632"/>
        <v>11047.050068924236</v>
      </c>
      <c r="K12970" s="2">
        <f t="shared" si="2633"/>
        <v>216789.06369660131</v>
      </c>
      <c r="L12970" s="2">
        <f t="shared" si="2634"/>
        <v>228586</v>
      </c>
      <c r="M12970" s="2">
        <f t="shared" si="2635"/>
        <v>32120</v>
      </c>
      <c r="N12970" s="6">
        <f t="shared" si="2636"/>
        <v>0</v>
      </c>
      <c r="O12970" s="2">
        <f t="shared" si="2637"/>
        <v>-40323.063696601312</v>
      </c>
      <c r="P12970" s="2" t="str">
        <f t="shared" si="2638"/>
        <v/>
      </c>
    </row>
    <row r="12971" spans="1:16">
      <c r="A12971" s="6">
        <v>19</v>
      </c>
      <c r="B12971" s="6">
        <v>19</v>
      </c>
      <c r="C12971" s="6">
        <v>9</v>
      </c>
      <c r="D12971" s="6">
        <f t="shared" si="2626"/>
        <v>47</v>
      </c>
      <c r="E12971" s="5">
        <f t="shared" si="2627"/>
        <v>10458.204466678902</v>
      </c>
      <c r="F12971" s="5">
        <f t="shared" si="2628"/>
        <v>911.23060582002495</v>
      </c>
      <c r="G12971" s="5">
        <f t="shared" si="2629"/>
        <v>452.90833186570285</v>
      </c>
      <c r="H12971" s="5">
        <f t="shared" si="2630"/>
        <v>11822.34340436463</v>
      </c>
      <c r="I12971" s="5">
        <f t="shared" si="2631"/>
        <v>720</v>
      </c>
      <c r="J12971" s="5">
        <f t="shared" si="2632"/>
        <v>11102.34340436463</v>
      </c>
      <c r="K12971" s="2">
        <f t="shared" si="2633"/>
        <v>217749.01743688594</v>
      </c>
      <c r="L12971" s="2">
        <f t="shared" si="2634"/>
        <v>231286</v>
      </c>
      <c r="M12971" s="2">
        <f t="shared" si="2635"/>
        <v>33000</v>
      </c>
      <c r="N12971" s="6">
        <f t="shared" si="2636"/>
        <v>0</v>
      </c>
      <c r="O12971" s="2">
        <f t="shared" si="2637"/>
        <v>-39463.017436885944</v>
      </c>
      <c r="P12971" s="2" t="str">
        <f t="shared" si="2638"/>
        <v/>
      </c>
    </row>
    <row r="12972" spans="1:16">
      <c r="A12972" s="6">
        <v>19</v>
      </c>
      <c r="B12972" s="6">
        <v>19</v>
      </c>
      <c r="C12972" s="6">
        <v>10</v>
      </c>
      <c r="D12972" s="6">
        <f t="shared" si="2626"/>
        <v>48</v>
      </c>
      <c r="E12972" s="5">
        <f t="shared" si="2627"/>
        <v>10458.204466678902</v>
      </c>
      <c r="F12972" s="5">
        <f t="shared" si="2628"/>
        <v>911.23060582002495</v>
      </c>
      <c r="G12972" s="5">
        <f t="shared" si="2629"/>
        <v>509.52187334891573</v>
      </c>
      <c r="H12972" s="5">
        <f t="shared" si="2630"/>
        <v>11878.956945847844</v>
      </c>
      <c r="I12972" s="5">
        <f t="shared" si="2631"/>
        <v>720</v>
      </c>
      <c r="J12972" s="5">
        <f t="shared" si="2632"/>
        <v>11158.956945847844</v>
      </c>
      <c r="K12972" s="2">
        <f t="shared" si="2633"/>
        <v>218731.89142096951</v>
      </c>
      <c r="L12972" s="2">
        <f t="shared" si="2634"/>
        <v>233986</v>
      </c>
      <c r="M12972" s="2">
        <f t="shared" si="2635"/>
        <v>33880</v>
      </c>
      <c r="N12972" s="6">
        <f t="shared" si="2636"/>
        <v>0</v>
      </c>
      <c r="O12972" s="2">
        <f t="shared" si="2637"/>
        <v>-38625.891420969507</v>
      </c>
      <c r="P12972" s="2" t="str">
        <f t="shared" si="2638"/>
        <v/>
      </c>
    </row>
    <row r="12973" spans="1:16">
      <c r="A12973" s="6">
        <v>19</v>
      </c>
      <c r="B12973" s="6">
        <v>19</v>
      </c>
      <c r="C12973" s="6">
        <v>11</v>
      </c>
      <c r="D12973" s="6">
        <f t="shared" si="2626"/>
        <v>49</v>
      </c>
      <c r="E12973" s="5">
        <f t="shared" si="2627"/>
        <v>10458.204466678902</v>
      </c>
      <c r="F12973" s="5">
        <f t="shared" si="2628"/>
        <v>911.23060582002495</v>
      </c>
      <c r="G12973" s="5">
        <f t="shared" si="2629"/>
        <v>567.47998644235474</v>
      </c>
      <c r="H12973" s="5">
        <f t="shared" si="2630"/>
        <v>11936.915058941282</v>
      </c>
      <c r="I12973" s="5">
        <f t="shared" si="2631"/>
        <v>720</v>
      </c>
      <c r="J12973" s="5">
        <f t="shared" si="2632"/>
        <v>11216.915058941282</v>
      </c>
      <c r="K12973" s="2">
        <f t="shared" si="2633"/>
        <v>219738.10866217504</v>
      </c>
      <c r="L12973" s="2">
        <f t="shared" si="2634"/>
        <v>236686</v>
      </c>
      <c r="M12973" s="2">
        <f t="shared" si="2635"/>
        <v>34760</v>
      </c>
      <c r="N12973" s="6">
        <f t="shared" si="2636"/>
        <v>0</v>
      </c>
      <c r="O12973" s="2">
        <f t="shared" si="2637"/>
        <v>-37812.108662175044</v>
      </c>
      <c r="P12973" s="2" t="str">
        <f t="shared" si="2638"/>
        <v/>
      </c>
    </row>
    <row r="12974" spans="1:16">
      <c r="A12974" s="6">
        <v>19</v>
      </c>
      <c r="B12974" s="6">
        <v>19</v>
      </c>
      <c r="C12974" s="6">
        <v>12</v>
      </c>
      <c r="D12974" s="6">
        <f t="shared" si="2626"/>
        <v>50</v>
      </c>
      <c r="E12974" s="5">
        <f t="shared" si="2627"/>
        <v>10458.204466678902</v>
      </c>
      <c r="F12974" s="5">
        <f t="shared" si="2628"/>
        <v>911.23060582002495</v>
      </c>
      <c r="G12974" s="5">
        <f t="shared" si="2629"/>
        <v>626.80743957041921</v>
      </c>
      <c r="H12974" s="5">
        <f t="shared" si="2630"/>
        <v>11996.242512069346</v>
      </c>
      <c r="I12974" s="5">
        <f t="shared" si="2631"/>
        <v>720</v>
      </c>
      <c r="J12974" s="5">
        <f t="shared" si="2632"/>
        <v>11276.242512069346</v>
      </c>
      <c r="K12974" s="2">
        <f t="shared" si="2633"/>
        <v>220768.09916787059</v>
      </c>
      <c r="L12974" s="2">
        <f t="shared" si="2634"/>
        <v>239386</v>
      </c>
      <c r="M12974" s="2">
        <f t="shared" si="2635"/>
        <v>35640</v>
      </c>
      <c r="N12974" s="6">
        <f t="shared" si="2636"/>
        <v>0</v>
      </c>
      <c r="O12974" s="2">
        <f t="shared" si="2637"/>
        <v>-37022.09916787059</v>
      </c>
      <c r="P12974" s="2" t="str">
        <f t="shared" si="2638"/>
        <v/>
      </c>
    </row>
    <row r="12975" spans="1:16">
      <c r="A12975" s="6">
        <v>19</v>
      </c>
      <c r="B12975" s="6">
        <v>19</v>
      </c>
      <c r="C12975" s="6">
        <v>13</v>
      </c>
      <c r="D12975" s="6">
        <f t="shared" si="2626"/>
        <v>51</v>
      </c>
      <c r="E12975" s="5">
        <f t="shared" si="2627"/>
        <v>10458.204466678902</v>
      </c>
      <c r="F12975" s="5">
        <f t="shared" si="2628"/>
        <v>911.23060582002495</v>
      </c>
      <c r="G12975" s="5">
        <f t="shared" si="2629"/>
        <v>687.52941027880343</v>
      </c>
      <c r="H12975" s="5">
        <f t="shared" si="2630"/>
        <v>12056.96448277773</v>
      </c>
      <c r="I12975" s="5">
        <f t="shared" si="2631"/>
        <v>720</v>
      </c>
      <c r="J12975" s="5">
        <f t="shared" si="2632"/>
        <v>11336.96448277773</v>
      </c>
      <c r="K12975" s="2">
        <f t="shared" si="2633"/>
        <v>221822.30004822448</v>
      </c>
      <c r="L12975" s="2">
        <f t="shared" si="2634"/>
        <v>242086</v>
      </c>
      <c r="M12975" s="2">
        <f t="shared" si="2635"/>
        <v>36520</v>
      </c>
      <c r="N12975" s="6">
        <f t="shared" si="2636"/>
        <v>0</v>
      </c>
      <c r="O12975" s="2">
        <f t="shared" si="2637"/>
        <v>-36256.300048224482</v>
      </c>
      <c r="P12975" s="2" t="str">
        <f t="shared" si="2638"/>
        <v/>
      </c>
    </row>
    <row r="12976" spans="1:16">
      <c r="A12976" s="6">
        <v>19</v>
      </c>
      <c r="B12976" s="6">
        <v>19</v>
      </c>
      <c r="C12976" s="6">
        <v>14</v>
      </c>
      <c r="D12976" s="6">
        <f t="shared" si="2626"/>
        <v>52</v>
      </c>
      <c r="E12976" s="5">
        <f t="shared" si="2627"/>
        <v>10458.204466678902</v>
      </c>
      <c r="F12976" s="5">
        <f t="shared" si="2628"/>
        <v>911.23060582002495</v>
      </c>
      <c r="G12976" s="5">
        <f t="shared" si="2629"/>
        <v>749.67149159246469</v>
      </c>
      <c r="H12976" s="5">
        <f t="shared" si="2630"/>
        <v>12119.106564091391</v>
      </c>
      <c r="I12976" s="5">
        <f t="shared" si="2631"/>
        <v>720</v>
      </c>
      <c r="J12976" s="5">
        <f t="shared" si="2632"/>
        <v>11399.106564091391</v>
      </c>
      <c r="K12976" s="2">
        <f t="shared" si="2633"/>
        <v>222901.15562658664</v>
      </c>
      <c r="L12976" s="2">
        <f t="shared" si="2634"/>
        <v>244786</v>
      </c>
      <c r="M12976" s="2">
        <f t="shared" si="2635"/>
        <v>37400</v>
      </c>
      <c r="N12976" s="6">
        <f t="shared" si="2636"/>
        <v>0</v>
      </c>
      <c r="O12976" s="2">
        <f t="shared" si="2637"/>
        <v>-35515.155626586638</v>
      </c>
      <c r="P12976" s="2" t="str">
        <f t="shared" si="2638"/>
        <v/>
      </c>
    </row>
    <row r="12977" spans="1:16">
      <c r="A12977" s="6">
        <v>19</v>
      </c>
      <c r="B12977" s="6">
        <v>19</v>
      </c>
      <c r="C12977" s="6">
        <v>15</v>
      </c>
      <c r="D12977" s="6">
        <f t="shared" si="2626"/>
        <v>53</v>
      </c>
      <c r="E12977" s="5">
        <f t="shared" si="2627"/>
        <v>10458.204466678902</v>
      </c>
      <c r="F12977" s="5">
        <f t="shared" si="2628"/>
        <v>911.23060582002495</v>
      </c>
      <c r="G12977" s="5">
        <f t="shared" si="2629"/>
        <v>813.25969846861108</v>
      </c>
      <c r="H12977" s="5">
        <f t="shared" si="2630"/>
        <v>12182.694770967539</v>
      </c>
      <c r="I12977" s="5">
        <f t="shared" si="2631"/>
        <v>720</v>
      </c>
      <c r="J12977" s="5">
        <f t="shared" si="2632"/>
        <v>11462.694770967539</v>
      </c>
      <c r="K12977" s="2">
        <f t="shared" si="2633"/>
        <v>224005.11755151977</v>
      </c>
      <c r="L12977" s="2">
        <f t="shared" si="2634"/>
        <v>247486</v>
      </c>
      <c r="M12977" s="2">
        <f t="shared" si="2635"/>
        <v>38280</v>
      </c>
      <c r="N12977" s="6">
        <f t="shared" si="2636"/>
        <v>0</v>
      </c>
      <c r="O12977" s="2">
        <f t="shared" si="2637"/>
        <v>-34799.117551519768</v>
      </c>
      <c r="P12977" s="2" t="str">
        <f t="shared" si="2638"/>
        <v/>
      </c>
    </row>
    <row r="12978" spans="1:16">
      <c r="A12978" s="6">
        <v>19</v>
      </c>
      <c r="B12978" s="6">
        <v>19</v>
      </c>
      <c r="C12978" s="6">
        <v>16</v>
      </c>
      <c r="D12978" s="6">
        <f t="shared" si="2626"/>
        <v>54</v>
      </c>
      <c r="E12978" s="5">
        <f t="shared" si="2627"/>
        <v>10458.204466678902</v>
      </c>
      <c r="F12978" s="5">
        <f t="shared" si="2628"/>
        <v>911.23060582002495</v>
      </c>
      <c r="G12978" s="5">
        <f t="shared" si="2629"/>
        <v>878.32047434610013</v>
      </c>
      <c r="H12978" s="5">
        <f t="shared" si="2630"/>
        <v>12247.755546845026</v>
      </c>
      <c r="I12978" s="5">
        <f t="shared" si="2631"/>
        <v>720</v>
      </c>
      <c r="J12978" s="5">
        <f t="shared" si="2632"/>
        <v>11527.755546845026</v>
      </c>
      <c r="K12978" s="2">
        <f t="shared" si="2633"/>
        <v>225134.64491050394</v>
      </c>
      <c r="L12978" s="2">
        <f t="shared" si="2634"/>
        <v>250186</v>
      </c>
      <c r="M12978" s="2">
        <f t="shared" si="2635"/>
        <v>39160</v>
      </c>
      <c r="N12978" s="6">
        <f t="shared" si="2636"/>
        <v>0</v>
      </c>
      <c r="O12978" s="2">
        <f t="shared" si="2637"/>
        <v>-34108.644910503936</v>
      </c>
      <c r="P12978" s="2" t="str">
        <f t="shared" si="2638"/>
        <v/>
      </c>
    </row>
    <row r="12979" spans="1:16">
      <c r="A12979" s="6">
        <v>19</v>
      </c>
      <c r="B12979" s="6">
        <v>19</v>
      </c>
      <c r="C12979" s="6">
        <v>17</v>
      </c>
      <c r="D12979" s="6">
        <f t="shared" si="2626"/>
        <v>55</v>
      </c>
      <c r="E12979" s="5">
        <f t="shared" si="2627"/>
        <v>10458.204466678902</v>
      </c>
      <c r="F12979" s="5">
        <f t="shared" si="2628"/>
        <v>911.23060582002495</v>
      </c>
      <c r="G12979" s="5">
        <f t="shared" si="2629"/>
        <v>944.88069779264049</v>
      </c>
      <c r="H12979" s="5">
        <f t="shared" si="2630"/>
        <v>12314.315770291567</v>
      </c>
      <c r="I12979" s="5">
        <f t="shared" si="2631"/>
        <v>720</v>
      </c>
      <c r="J12979" s="5">
        <f t="shared" si="2632"/>
        <v>11594.315770291567</v>
      </c>
      <c r="K12979" s="2">
        <f t="shared" si="2633"/>
        <v>226290.20434533971</v>
      </c>
      <c r="L12979" s="2">
        <f t="shared" si="2634"/>
        <v>252886</v>
      </c>
      <c r="M12979" s="2">
        <f t="shared" si="2635"/>
        <v>40040</v>
      </c>
      <c r="N12979" s="6">
        <f t="shared" si="2636"/>
        <v>0</v>
      </c>
      <c r="O12979" s="2">
        <f t="shared" si="2637"/>
        <v>-33444.204345339705</v>
      </c>
      <c r="P12979" s="2" t="str">
        <f t="shared" si="2638"/>
        <v/>
      </c>
    </row>
    <row r="12980" spans="1:16">
      <c r="A12980" s="6">
        <v>19</v>
      </c>
      <c r="B12980" s="6">
        <v>19</v>
      </c>
      <c r="C12980" s="6">
        <v>18</v>
      </c>
      <c r="D12980" s="6">
        <f t="shared" si="2626"/>
        <v>56</v>
      </c>
      <c r="E12980" s="5">
        <f t="shared" si="2627"/>
        <v>10458.204466678902</v>
      </c>
      <c r="F12980" s="5">
        <f t="shared" si="2628"/>
        <v>911.23060582002495</v>
      </c>
      <c r="G12980" s="5">
        <f t="shared" si="2629"/>
        <v>1012.9676892512279</v>
      </c>
      <c r="H12980" s="5">
        <f t="shared" si="2630"/>
        <v>12382.402761750154</v>
      </c>
      <c r="I12980" s="5">
        <f t="shared" si="2631"/>
        <v>720</v>
      </c>
      <c r="J12980" s="5">
        <f t="shared" si="2632"/>
        <v>11662.402761750154</v>
      </c>
      <c r="K12980" s="2">
        <f t="shared" si="2633"/>
        <v>227472.27016927351</v>
      </c>
      <c r="L12980" s="2">
        <f t="shared" si="2634"/>
        <v>255586</v>
      </c>
      <c r="M12980" s="2">
        <f t="shared" si="2635"/>
        <v>40920</v>
      </c>
      <c r="N12980" s="6">
        <f t="shared" si="2636"/>
        <v>0</v>
      </c>
      <c r="O12980" s="2">
        <f t="shared" si="2637"/>
        <v>-32806.270169273514</v>
      </c>
      <c r="P12980" s="2" t="str">
        <f t="shared" si="2638"/>
        <v/>
      </c>
    </row>
    <row r="12981" spans="1:16">
      <c r="A12981" s="6">
        <v>19</v>
      </c>
      <c r="B12981" s="6">
        <v>19</v>
      </c>
      <c r="C12981" s="6">
        <v>19</v>
      </c>
      <c r="D12981" s="6">
        <f t="shared" si="2626"/>
        <v>57</v>
      </c>
      <c r="E12981" s="5">
        <f t="shared" si="2627"/>
        <v>10458.204466678902</v>
      </c>
      <c r="F12981" s="5">
        <f t="shared" si="2628"/>
        <v>911.23060582002495</v>
      </c>
      <c r="G12981" s="5">
        <f t="shared" si="2629"/>
        <v>1082.6092178872495</v>
      </c>
      <c r="H12981" s="5">
        <f t="shared" si="2630"/>
        <v>12452.044290386177</v>
      </c>
      <c r="I12981" s="5">
        <f t="shared" si="2631"/>
        <v>720</v>
      </c>
      <c r="J12981" s="5">
        <f t="shared" si="2632"/>
        <v>11732.044290386177</v>
      </c>
      <c r="K12981" s="2">
        <f t="shared" si="2633"/>
        <v>228681.32448587113</v>
      </c>
      <c r="L12981" s="2">
        <f t="shared" si="2634"/>
        <v>258286</v>
      </c>
      <c r="M12981" s="2">
        <f t="shared" si="2635"/>
        <v>41800</v>
      </c>
      <c r="N12981" s="6">
        <f t="shared" si="2636"/>
        <v>0</v>
      </c>
      <c r="O12981" s="2">
        <f t="shared" si="2637"/>
        <v>-32195.324485871126</v>
      </c>
      <c r="P12981" s="2" t="str">
        <f t="shared" si="2638"/>
        <v/>
      </c>
    </row>
    <row r="12982" spans="1:16">
      <c r="A12982" s="6">
        <v>19</v>
      </c>
      <c r="B12982" s="6">
        <v>19</v>
      </c>
      <c r="C12982" s="6">
        <v>20</v>
      </c>
      <c r="D12982" s="6">
        <f t="shared" si="2626"/>
        <v>58</v>
      </c>
      <c r="E12982" s="5">
        <f t="shared" si="2627"/>
        <v>10458.204466678902</v>
      </c>
      <c r="F12982" s="5">
        <f t="shared" si="2628"/>
        <v>911.23060582002495</v>
      </c>
      <c r="G12982" s="5">
        <f t="shared" si="2629"/>
        <v>1153.8335085377266</v>
      </c>
      <c r="H12982" s="5">
        <f t="shared" si="2630"/>
        <v>12523.268581036653</v>
      </c>
      <c r="I12982" s="5">
        <f t="shared" si="2631"/>
        <v>720</v>
      </c>
      <c r="J12982" s="5">
        <f t="shared" si="2632"/>
        <v>11803.268581036653</v>
      </c>
      <c r="K12982" s="2">
        <f t="shared" si="2633"/>
        <v>229917.8573096641</v>
      </c>
      <c r="L12982" s="2">
        <f t="shared" si="2634"/>
        <v>260986</v>
      </c>
      <c r="M12982" s="2">
        <f t="shared" si="2635"/>
        <v>42680</v>
      </c>
      <c r="N12982" s="6">
        <f t="shared" si="2636"/>
        <v>0</v>
      </c>
      <c r="O12982" s="2">
        <f t="shared" si="2637"/>
        <v>-31611.857309664105</v>
      </c>
      <c r="P12982" s="2" t="str">
        <f t="shared" si="2638"/>
        <v/>
      </c>
    </row>
    <row r="12983" spans="1:16">
      <c r="A12983" s="6">
        <v>19</v>
      </c>
      <c r="B12983" s="6">
        <v>19</v>
      </c>
      <c r="C12983" s="6">
        <v>21</v>
      </c>
      <c r="D12983" s="6">
        <f t="shared" si="2626"/>
        <v>59</v>
      </c>
      <c r="E12983" s="5">
        <f t="shared" si="2627"/>
        <v>10458.204466678902</v>
      </c>
      <c r="F12983" s="5">
        <f t="shared" si="2628"/>
        <v>911.23060582002495</v>
      </c>
      <c r="G12983" s="5">
        <f t="shared" si="2629"/>
        <v>1226.6692487641703</v>
      </c>
      <c r="H12983" s="5">
        <f t="shared" si="2630"/>
        <v>12596.104321263098</v>
      </c>
      <c r="I12983" s="5">
        <f t="shared" si="2631"/>
        <v>720</v>
      </c>
      <c r="J12983" s="5">
        <f t="shared" si="2632"/>
        <v>11876.104321263098</v>
      </c>
      <c r="K12983" s="2">
        <f t="shared" si="2633"/>
        <v>231182.36668859544</v>
      </c>
      <c r="L12983" s="2">
        <f t="shared" si="2634"/>
        <v>263686</v>
      </c>
      <c r="M12983" s="2">
        <f t="shared" si="2635"/>
        <v>43560</v>
      </c>
      <c r="N12983" s="6">
        <f t="shared" si="2636"/>
        <v>0</v>
      </c>
      <c r="O12983" s="2">
        <f t="shared" si="2637"/>
        <v>-31056.366688595444</v>
      </c>
      <c r="P12983" s="2" t="str">
        <f t="shared" si="2638"/>
        <v/>
      </c>
    </row>
    <row r="12984" spans="1:16">
      <c r="A12984" s="6">
        <v>19</v>
      </c>
      <c r="B12984" s="6">
        <v>19</v>
      </c>
      <c r="C12984" s="6">
        <v>22</v>
      </c>
      <c r="D12984" s="6">
        <f t="shared" si="2626"/>
        <v>60</v>
      </c>
      <c r="E12984" s="5">
        <f t="shared" si="2627"/>
        <v>10458.204466678902</v>
      </c>
      <c r="F12984" s="5">
        <f t="shared" si="2628"/>
        <v>911.23060582002495</v>
      </c>
      <c r="G12984" s="5">
        <f t="shared" si="2629"/>
        <v>1301.1455960105666</v>
      </c>
      <c r="H12984" s="5">
        <f t="shared" si="2630"/>
        <v>12670.580668509494</v>
      </c>
      <c r="I12984" s="5">
        <f t="shared" si="2631"/>
        <v>720</v>
      </c>
      <c r="J12984" s="5">
        <f t="shared" si="2632"/>
        <v>11950.580668509494</v>
      </c>
      <c r="K12984" s="2">
        <f t="shared" si="2633"/>
        <v>232475.35882828981</v>
      </c>
      <c r="L12984" s="2">
        <f t="shared" si="2634"/>
        <v>266386</v>
      </c>
      <c r="M12984" s="2">
        <f t="shared" si="2635"/>
        <v>44440</v>
      </c>
      <c r="N12984" s="6">
        <f t="shared" si="2636"/>
        <v>0</v>
      </c>
      <c r="O12984" s="2">
        <f t="shared" si="2637"/>
        <v>-30529.358828289813</v>
      </c>
      <c r="P12984" s="2" t="str">
        <f t="shared" si="2638"/>
        <v/>
      </c>
    </row>
    <row r="12985" spans="1:16">
      <c r="A12985" s="6">
        <v>19</v>
      </c>
      <c r="B12985" s="6">
        <v>19</v>
      </c>
      <c r="C12985" s="6">
        <v>23</v>
      </c>
      <c r="D12985" s="6">
        <f t="shared" si="2626"/>
        <v>61</v>
      </c>
      <c r="E12985" s="5">
        <f t="shared" si="2627"/>
        <v>10458.204466678902</v>
      </c>
      <c r="F12985" s="5">
        <f t="shared" si="2628"/>
        <v>911.23060582002495</v>
      </c>
      <c r="G12985" s="5">
        <f t="shared" si="2629"/>
        <v>1377.292184868003</v>
      </c>
      <c r="H12985" s="5">
        <f t="shared" si="2630"/>
        <v>12746.727257366931</v>
      </c>
      <c r="I12985" s="5">
        <f t="shared" si="2631"/>
        <v>720</v>
      </c>
      <c r="J12985" s="5">
        <f t="shared" si="2632"/>
        <v>12026.727257366931</v>
      </c>
      <c r="K12985" s="2">
        <f t="shared" si="2633"/>
        <v>233797.34821817587</v>
      </c>
      <c r="L12985" s="2">
        <f t="shared" si="2634"/>
        <v>269086</v>
      </c>
      <c r="M12985" s="2">
        <f t="shared" si="2635"/>
        <v>45320</v>
      </c>
      <c r="N12985" s="6">
        <f t="shared" si="2636"/>
        <v>0</v>
      </c>
      <c r="O12985" s="2">
        <f t="shared" si="2637"/>
        <v>-30031.348218175874</v>
      </c>
      <c r="P12985" s="2" t="str">
        <f t="shared" si="2638"/>
        <v/>
      </c>
    </row>
    <row r="12986" spans="1:16">
      <c r="A12986" s="6">
        <v>19</v>
      </c>
      <c r="B12986" s="6">
        <v>19</v>
      </c>
      <c r="C12986" s="6">
        <v>24</v>
      </c>
      <c r="D12986" s="6">
        <f t="shared" si="2626"/>
        <v>62</v>
      </c>
      <c r="E12986" s="5">
        <f t="shared" si="2627"/>
        <v>10458.204466678902</v>
      </c>
      <c r="F12986" s="5">
        <f t="shared" si="2628"/>
        <v>911.23060582002495</v>
      </c>
      <c r="G12986" s="5">
        <f t="shared" si="2629"/>
        <v>1455.1391344474989</v>
      </c>
      <c r="H12986" s="5">
        <f t="shared" si="2630"/>
        <v>12824.574206946427</v>
      </c>
      <c r="I12986" s="5">
        <f t="shared" si="2631"/>
        <v>720</v>
      </c>
      <c r="J12986" s="5">
        <f t="shared" si="2632"/>
        <v>12104.574206946427</v>
      </c>
      <c r="K12986" s="2">
        <f t="shared" si="2633"/>
        <v>235148.85775948656</v>
      </c>
      <c r="L12986" s="2">
        <f t="shared" si="2634"/>
        <v>271786</v>
      </c>
      <c r="M12986" s="2">
        <f t="shared" si="2635"/>
        <v>46200</v>
      </c>
      <c r="N12986" s="6">
        <f t="shared" si="2636"/>
        <v>0</v>
      </c>
      <c r="O12986" s="2">
        <f t="shared" si="2637"/>
        <v>-29562.857759486564</v>
      </c>
      <c r="P12986" s="2" t="str">
        <f t="shared" si="2638"/>
        <v/>
      </c>
    </row>
    <row r="12987" spans="1:16">
      <c r="A12987" s="6">
        <v>19</v>
      </c>
      <c r="B12987" s="6">
        <v>19</v>
      </c>
      <c r="C12987" s="6">
        <v>25</v>
      </c>
      <c r="D12987" s="6">
        <f t="shared" si="2626"/>
        <v>63</v>
      </c>
      <c r="E12987" s="5">
        <f t="shared" si="2627"/>
        <v>10458.204466678902</v>
      </c>
      <c r="F12987" s="5">
        <f t="shared" si="2628"/>
        <v>911.23060582002495</v>
      </c>
      <c r="G12987" s="5">
        <f t="shared" si="2629"/>
        <v>1534.7170558625965</v>
      </c>
      <c r="H12987" s="5">
        <f t="shared" si="2630"/>
        <v>12904.152128361524</v>
      </c>
      <c r="I12987" s="5">
        <f t="shared" si="2631"/>
        <v>720</v>
      </c>
      <c r="J12987" s="5">
        <f t="shared" si="2632"/>
        <v>12184.152128361524</v>
      </c>
      <c r="K12987" s="2">
        <f t="shared" si="2633"/>
        <v>236530.41889516535</v>
      </c>
      <c r="L12987" s="2">
        <f t="shared" si="2634"/>
        <v>274486</v>
      </c>
      <c r="M12987" s="2">
        <f t="shared" si="2635"/>
        <v>47080</v>
      </c>
      <c r="N12987" s="6">
        <f t="shared" si="2636"/>
        <v>0</v>
      </c>
      <c r="O12987" s="2">
        <f t="shared" si="2637"/>
        <v>-29124.418895165349</v>
      </c>
      <c r="P12987" s="2" t="str">
        <f t="shared" si="2638"/>
        <v/>
      </c>
    </row>
    <row r="12988" spans="1:16">
      <c r="A12988" s="6">
        <v>19</v>
      </c>
      <c r="B12988" s="6">
        <v>19</v>
      </c>
      <c r="C12988" s="6">
        <v>26</v>
      </c>
      <c r="D12988" s="6">
        <f t="shared" si="2626"/>
        <v>64</v>
      </c>
      <c r="E12988" s="5">
        <f t="shared" si="2627"/>
        <v>10458.204466678902</v>
      </c>
      <c r="F12988" s="5">
        <f t="shared" si="2628"/>
        <v>911.23060582002495</v>
      </c>
      <c r="G12988" s="5">
        <f t="shared" si="2629"/>
        <v>1616.0570598233144</v>
      </c>
      <c r="H12988" s="5">
        <f t="shared" si="2630"/>
        <v>12985.492132322241</v>
      </c>
      <c r="I12988" s="5">
        <f t="shared" si="2631"/>
        <v>720</v>
      </c>
      <c r="J12988" s="5">
        <f t="shared" si="2632"/>
        <v>12265.492132322241</v>
      </c>
      <c r="K12988" s="2">
        <f t="shared" si="2633"/>
        <v>237942.57174170556</v>
      </c>
      <c r="L12988" s="2">
        <f t="shared" si="2634"/>
        <v>277186</v>
      </c>
      <c r="M12988" s="2">
        <f t="shared" si="2635"/>
        <v>47960</v>
      </c>
      <c r="N12988" s="6">
        <f t="shared" si="2636"/>
        <v>0</v>
      </c>
      <c r="O12988" s="2">
        <f t="shared" si="2637"/>
        <v>-28716.571741705557</v>
      </c>
      <c r="P12988" s="2" t="str">
        <f t="shared" si="2638"/>
        <v/>
      </c>
    </row>
    <row r="12989" spans="1:16">
      <c r="A12989" s="6">
        <v>19</v>
      </c>
      <c r="B12989" s="6">
        <v>19</v>
      </c>
      <c r="C12989" s="6">
        <v>27</v>
      </c>
      <c r="D12989" s="6">
        <f t="shared" si="2626"/>
        <v>65</v>
      </c>
      <c r="E12989" s="5">
        <f t="shared" si="2627"/>
        <v>10458.204466678902</v>
      </c>
      <c r="F12989" s="5">
        <f t="shared" si="2628"/>
        <v>911.23060582002495</v>
      </c>
      <c r="G12989" s="5">
        <f t="shared" si="2629"/>
        <v>1699.1907643430709</v>
      </c>
      <c r="H12989" s="5">
        <f t="shared" si="2630"/>
        <v>13068.625836841999</v>
      </c>
      <c r="I12989" s="5">
        <f t="shared" si="2631"/>
        <v>720</v>
      </c>
      <c r="J12989" s="5">
        <f t="shared" si="2632"/>
        <v>12348.625836841999</v>
      </c>
      <c r="K12989" s="2">
        <f t="shared" si="2633"/>
        <v>239385.86522295137</v>
      </c>
      <c r="L12989" s="2">
        <f t="shared" si="2634"/>
        <v>279886</v>
      </c>
      <c r="M12989" s="2">
        <f t="shared" si="2635"/>
        <v>48840</v>
      </c>
      <c r="N12989" s="6">
        <f t="shared" si="2636"/>
        <v>0</v>
      </c>
      <c r="O12989" s="2">
        <f t="shared" si="2637"/>
        <v>-28339.865222951368</v>
      </c>
      <c r="P12989" s="2" t="str">
        <f t="shared" si="2638"/>
        <v/>
      </c>
    </row>
    <row r="12990" spans="1:16">
      <c r="A12990" s="6">
        <v>19</v>
      </c>
      <c r="B12990" s="6">
        <v>19</v>
      </c>
      <c r="C12990" s="6">
        <v>28</v>
      </c>
      <c r="D12990" s="6">
        <f t="shared" si="2626"/>
        <v>66</v>
      </c>
      <c r="E12990" s="5">
        <f t="shared" si="2627"/>
        <v>10458.204466678902</v>
      </c>
      <c r="F12990" s="5">
        <f t="shared" si="2628"/>
        <v>911.23060582002495</v>
      </c>
      <c r="G12990" s="5">
        <f t="shared" si="2629"/>
        <v>1784.1503025602246</v>
      </c>
      <c r="H12990" s="5">
        <f t="shared" si="2630"/>
        <v>13153.585375059152</v>
      </c>
      <c r="I12990" s="5">
        <f t="shared" si="2631"/>
        <v>720</v>
      </c>
      <c r="J12990" s="5">
        <f t="shared" si="2632"/>
        <v>12433.585375059152</v>
      </c>
      <c r="K12990" s="2">
        <f t="shared" si="2633"/>
        <v>240860.85720588805</v>
      </c>
      <c r="L12990" s="2">
        <f t="shared" si="2634"/>
        <v>282586</v>
      </c>
      <c r="M12990" s="2">
        <f t="shared" si="2635"/>
        <v>49720</v>
      </c>
      <c r="N12990" s="6">
        <f t="shared" si="2636"/>
        <v>0</v>
      </c>
      <c r="O12990" s="2">
        <f t="shared" si="2637"/>
        <v>-27994.857205888053</v>
      </c>
      <c r="P12990" s="2" t="str">
        <f t="shared" si="2638"/>
        <v/>
      </c>
    </row>
    <row r="12991" spans="1:16">
      <c r="A12991" s="6">
        <v>19</v>
      </c>
      <c r="B12991" s="6">
        <v>19</v>
      </c>
      <c r="C12991" s="6">
        <v>29</v>
      </c>
      <c r="D12991" s="6">
        <f t="shared" si="2626"/>
        <v>67</v>
      </c>
      <c r="E12991" s="5">
        <f t="shared" si="2627"/>
        <v>10458.204466678902</v>
      </c>
      <c r="F12991" s="5">
        <f t="shared" si="2628"/>
        <v>911.23060582002495</v>
      </c>
      <c r="G12991" s="5">
        <f t="shared" si="2629"/>
        <v>1870.9683306758782</v>
      </c>
      <c r="H12991" s="5">
        <f t="shared" si="2630"/>
        <v>13240.403403174805</v>
      </c>
      <c r="I12991" s="5">
        <f t="shared" si="2631"/>
        <v>720</v>
      </c>
      <c r="J12991" s="5">
        <f t="shared" si="2632"/>
        <v>12520.403403174805</v>
      </c>
      <c r="K12991" s="2">
        <f t="shared" si="2633"/>
        <v>242368.11463845149</v>
      </c>
      <c r="L12991" s="2">
        <f t="shared" si="2634"/>
        <v>285286</v>
      </c>
      <c r="M12991" s="2">
        <f t="shared" si="2635"/>
        <v>50600</v>
      </c>
      <c r="N12991" s="6">
        <f t="shared" si="2636"/>
        <v>0</v>
      </c>
      <c r="O12991" s="2">
        <f t="shared" si="2637"/>
        <v>-27682.114638451487</v>
      </c>
      <c r="P12991" s="2" t="str">
        <f t="shared" si="2638"/>
        <v/>
      </c>
    </row>
    <row r="12992" spans="1:16">
      <c r="A12992" s="6">
        <v>19</v>
      </c>
      <c r="B12992" s="6">
        <v>19</v>
      </c>
      <c r="C12992" s="6">
        <v>30</v>
      </c>
      <c r="D12992" s="6">
        <f t="shared" si="2626"/>
        <v>68</v>
      </c>
      <c r="E12992" s="5">
        <f t="shared" si="2627"/>
        <v>10458.204466678902</v>
      </c>
      <c r="F12992" s="5">
        <f t="shared" si="2628"/>
        <v>911.23060582002495</v>
      </c>
      <c r="G12992" s="5">
        <f t="shared" si="2629"/>
        <v>1959.6780360096488</v>
      </c>
      <c r="H12992" s="5">
        <f t="shared" si="2630"/>
        <v>13329.113108508576</v>
      </c>
      <c r="I12992" s="5">
        <f t="shared" si="2631"/>
        <v>720</v>
      </c>
      <c r="J12992" s="5">
        <f t="shared" si="2632"/>
        <v>12609.113108508576</v>
      </c>
      <c r="K12992" s="2">
        <f t="shared" si="2633"/>
        <v>243908.21368938501</v>
      </c>
      <c r="L12992" s="2">
        <f t="shared" si="2634"/>
        <v>287986</v>
      </c>
      <c r="M12992" s="2">
        <f t="shared" si="2635"/>
        <v>51480</v>
      </c>
      <c r="N12992" s="6">
        <f t="shared" si="2636"/>
        <v>0</v>
      </c>
      <c r="O12992" s="2">
        <f t="shared" si="2637"/>
        <v>-27402.213689385011</v>
      </c>
      <c r="P12992" s="2" t="str">
        <f t="shared" si="2638"/>
        <v/>
      </c>
    </row>
    <row r="12993" spans="1:16">
      <c r="A12993" s="6">
        <v>19</v>
      </c>
      <c r="B12993" s="6">
        <v>20</v>
      </c>
      <c r="C12993" s="6">
        <v>0</v>
      </c>
      <c r="D12993" s="6">
        <f t="shared" si="2626"/>
        <v>39</v>
      </c>
      <c r="E12993" s="5">
        <f t="shared" si="2627"/>
        <v>10458.204466678902</v>
      </c>
      <c r="F12993" s="5">
        <f t="shared" si="2628"/>
        <v>983.16986417423732</v>
      </c>
      <c r="G12993" s="5">
        <f t="shared" si="2629"/>
        <v>0</v>
      </c>
      <c r="H12993" s="5">
        <f t="shared" si="2630"/>
        <v>11441.374330853139</v>
      </c>
      <c r="I12993" s="5">
        <f t="shared" si="2631"/>
        <v>720</v>
      </c>
      <c r="J12993" s="5">
        <f t="shared" si="2632"/>
        <v>10721.374330853139</v>
      </c>
      <c r="K12993" s="2">
        <f t="shared" si="2633"/>
        <v>211134.97102175589</v>
      </c>
      <c r="L12993" s="2">
        <f t="shared" si="2634"/>
        <v>209080</v>
      </c>
      <c r="M12993" s="2">
        <f t="shared" si="2635"/>
        <v>25520</v>
      </c>
      <c r="N12993" s="6">
        <f t="shared" si="2636"/>
        <v>0</v>
      </c>
      <c r="O12993" s="2">
        <f t="shared" si="2637"/>
        <v>-47574.97102175589</v>
      </c>
      <c r="P12993" s="2" t="str">
        <f t="shared" si="2638"/>
        <v/>
      </c>
    </row>
    <row r="12994" spans="1:16">
      <c r="A12994" s="6">
        <v>19</v>
      </c>
      <c r="B12994" s="6">
        <v>20</v>
      </c>
      <c r="C12994" s="6">
        <v>1</v>
      </c>
      <c r="D12994" s="6">
        <f t="shared" si="2626"/>
        <v>40</v>
      </c>
      <c r="E12994" s="5">
        <f t="shared" si="2627"/>
        <v>10458.204466678902</v>
      </c>
      <c r="F12994" s="5">
        <f t="shared" si="2628"/>
        <v>983.16986417423732</v>
      </c>
      <c r="G12994" s="5">
        <f t="shared" si="2629"/>
        <v>45.5625</v>
      </c>
      <c r="H12994" s="5">
        <f t="shared" si="2630"/>
        <v>11486.936830853139</v>
      </c>
      <c r="I12994" s="5">
        <f t="shared" si="2631"/>
        <v>720</v>
      </c>
      <c r="J12994" s="5">
        <f t="shared" si="2632"/>
        <v>10766.936830853139</v>
      </c>
      <c r="K12994" s="2">
        <f t="shared" si="2633"/>
        <v>211925.98664675589</v>
      </c>
      <c r="L12994" s="2">
        <f t="shared" si="2634"/>
        <v>211780</v>
      </c>
      <c r="M12994" s="2">
        <f t="shared" si="2635"/>
        <v>26400</v>
      </c>
      <c r="N12994" s="6">
        <f t="shared" si="2636"/>
        <v>0</v>
      </c>
      <c r="O12994" s="2">
        <f t="shared" si="2637"/>
        <v>-46545.98664675589</v>
      </c>
      <c r="P12994" s="2" t="str">
        <f t="shared" si="2638"/>
        <v/>
      </c>
    </row>
    <row r="12995" spans="1:16">
      <c r="A12995" s="6">
        <v>19</v>
      </c>
      <c r="B12995" s="6">
        <v>20</v>
      </c>
      <c r="C12995" s="6">
        <v>2</v>
      </c>
      <c r="D12995" s="6">
        <f t="shared" si="2626"/>
        <v>41</v>
      </c>
      <c r="E12995" s="5">
        <f t="shared" si="2627"/>
        <v>10458.204466678902</v>
      </c>
      <c r="F12995" s="5">
        <f t="shared" si="2628"/>
        <v>983.16986417423732</v>
      </c>
      <c r="G12995" s="5">
        <f t="shared" si="2629"/>
        <v>92.264062499999994</v>
      </c>
      <c r="H12995" s="5">
        <f t="shared" si="2630"/>
        <v>11533.63839335314</v>
      </c>
      <c r="I12995" s="5">
        <f t="shared" si="2631"/>
        <v>720</v>
      </c>
      <c r="J12995" s="5">
        <f t="shared" si="2632"/>
        <v>10813.63839335314</v>
      </c>
      <c r="K12995" s="2">
        <f t="shared" si="2633"/>
        <v>212736.77766238089</v>
      </c>
      <c r="L12995" s="2">
        <f t="shared" si="2634"/>
        <v>214480</v>
      </c>
      <c r="M12995" s="2">
        <f t="shared" si="2635"/>
        <v>27280</v>
      </c>
      <c r="N12995" s="6">
        <f t="shared" si="2636"/>
        <v>0</v>
      </c>
      <c r="O12995" s="2">
        <f t="shared" si="2637"/>
        <v>-45536.77766238089</v>
      </c>
      <c r="P12995" s="2" t="str">
        <f t="shared" si="2638"/>
        <v/>
      </c>
    </row>
    <row r="12996" spans="1:16">
      <c r="A12996" s="6">
        <v>19</v>
      </c>
      <c r="B12996" s="6">
        <v>20</v>
      </c>
      <c r="C12996" s="6">
        <v>3</v>
      </c>
      <c r="D12996" s="6">
        <f t="shared" ref="D12996:D13059" si="2639">A12996+B12996+C12996</f>
        <v>42</v>
      </c>
      <c r="E12996" s="5">
        <f t="shared" ref="E12996:E13059" si="2640">IF(A12996=0,0,A12996*LABOR_HRS_WK_TOM*SEASON_WEEKS*(1+DIM_PCT_TOM)^A12996)</f>
        <v>10458.204466678902</v>
      </c>
      <c r="F12996" s="5">
        <f t="shared" ref="F12996:F13059" si="2641">IF(B12996=0,0,B12996*LABOR_HRS_WK_CAR*SEASON_WEEKS*(1+DIM_PCT_CAR)^B12996)</f>
        <v>983.16986417423732</v>
      </c>
      <c r="G12996" s="5">
        <f t="shared" ref="G12996:G13059" si="2642">IF(C12996=0,0,C12996*LABOR_HRS_WK_MES*SEASON_WEEKS*(1+DIM_PCT_MES)^C12996)</f>
        <v>140.12604492187498</v>
      </c>
      <c r="H12996" s="5">
        <f t="shared" ref="H12996:H13059" si="2643">E12996+F12996+G12996</f>
        <v>11581.500375775015</v>
      </c>
      <c r="I12996" s="5">
        <f t="shared" ref="I12996:I13059" si="2644">MIN(H12996,FARMER_HRS)</f>
        <v>720</v>
      </c>
      <c r="J12996" s="5">
        <f t="shared" ref="J12996:J13059" si="2645">MAX(0,H12996-FARMER_HRS)</f>
        <v>10861.500375775015</v>
      </c>
      <c r="K12996" s="2">
        <f t="shared" ref="K12996:K13059" si="2646">I12996*FARMER_RATE+J12996*TEMP_WORKER_RATE</f>
        <v>213567.71485720511</v>
      </c>
      <c r="L12996" s="2">
        <f t="shared" ref="L12996:L13059" si="2647">A12996*PRICE_TOM+B12996*PRICE_CAR+C12996*PRICE_MES</f>
        <v>217180</v>
      </c>
      <c r="M12996" s="2">
        <f t="shared" ref="M12996:M13059" si="2648">A12996*FERT_BED_TOM+B12996*FERT_BED_CAR+C12996*FERT_BED_MES</f>
        <v>28160</v>
      </c>
      <c r="N12996" s="6">
        <f t="shared" ref="N12996:N13059" si="2649">IF(AND(D12996&lt;=TOTAL_BEDS,J12996&lt;=TEMP_WORKER_MAX*TEMP_WORKER_HRS),1,0)</f>
        <v>0</v>
      </c>
      <c r="O12996" s="2">
        <f t="shared" ref="O12996:O13059" si="2650">L12996-M12996-K12996-FIXED_COSTS</f>
        <v>-44547.714857205108</v>
      </c>
      <c r="P12996" s="2" t="str">
        <f t="shared" ref="P12996:P13059" si="2651">IF(N12996=1,O12996,"")</f>
        <v/>
      </c>
    </row>
    <row r="12997" spans="1:16">
      <c r="A12997" s="6">
        <v>19</v>
      </c>
      <c r="B12997" s="6">
        <v>20</v>
      </c>
      <c r="C12997" s="6">
        <v>4</v>
      </c>
      <c r="D12997" s="6">
        <f t="shared" si="2639"/>
        <v>43</v>
      </c>
      <c r="E12997" s="5">
        <f t="shared" si="2640"/>
        <v>10458.204466678902</v>
      </c>
      <c r="F12997" s="5">
        <f t="shared" si="2641"/>
        <v>983.16986417423732</v>
      </c>
      <c r="G12997" s="5">
        <f t="shared" si="2642"/>
        <v>189.17016064453125</v>
      </c>
      <c r="H12997" s="5">
        <f t="shared" si="2643"/>
        <v>11630.544491497671</v>
      </c>
      <c r="I12997" s="5">
        <f t="shared" si="2644"/>
        <v>720</v>
      </c>
      <c r="J12997" s="5">
        <f t="shared" si="2645"/>
        <v>10910.544491497671</v>
      </c>
      <c r="K12997" s="2">
        <f t="shared" si="2646"/>
        <v>214419.17519961233</v>
      </c>
      <c r="L12997" s="2">
        <f t="shared" si="2647"/>
        <v>219880</v>
      </c>
      <c r="M12997" s="2">
        <f t="shared" si="2648"/>
        <v>29040</v>
      </c>
      <c r="N12997" s="6">
        <f t="shared" si="2649"/>
        <v>0</v>
      </c>
      <c r="O12997" s="2">
        <f t="shared" si="2650"/>
        <v>-43579.175199612335</v>
      </c>
      <c r="P12997" s="2" t="str">
        <f t="shared" si="2651"/>
        <v/>
      </c>
    </row>
    <row r="12998" spans="1:16">
      <c r="A12998" s="6">
        <v>19</v>
      </c>
      <c r="B12998" s="6">
        <v>20</v>
      </c>
      <c r="C12998" s="6">
        <v>5</v>
      </c>
      <c r="D12998" s="6">
        <f t="shared" si="2639"/>
        <v>44</v>
      </c>
      <c r="E12998" s="5">
        <f t="shared" si="2640"/>
        <v>10458.204466678902</v>
      </c>
      <c r="F12998" s="5">
        <f t="shared" si="2641"/>
        <v>983.16986417423732</v>
      </c>
      <c r="G12998" s="5">
        <f t="shared" si="2642"/>
        <v>239.41848456573481</v>
      </c>
      <c r="H12998" s="5">
        <f t="shared" si="2643"/>
        <v>11680.792815418874</v>
      </c>
      <c r="I12998" s="5">
        <f t="shared" si="2644"/>
        <v>720</v>
      </c>
      <c r="J12998" s="5">
        <f t="shared" si="2645"/>
        <v>10960.792815418874</v>
      </c>
      <c r="K12998" s="2">
        <f t="shared" si="2646"/>
        <v>215291.54193435545</v>
      </c>
      <c r="L12998" s="2">
        <f t="shared" si="2647"/>
        <v>222580</v>
      </c>
      <c r="M12998" s="2">
        <f t="shared" si="2648"/>
        <v>29920</v>
      </c>
      <c r="N12998" s="6">
        <f t="shared" si="2649"/>
        <v>0</v>
      </c>
      <c r="O12998" s="2">
        <f t="shared" si="2650"/>
        <v>-42631.541934355453</v>
      </c>
      <c r="P12998" s="2" t="str">
        <f t="shared" si="2651"/>
        <v/>
      </c>
    </row>
    <row r="12999" spans="1:16">
      <c r="A12999" s="6">
        <v>19</v>
      </c>
      <c r="B12999" s="6">
        <v>20</v>
      </c>
      <c r="C12999" s="6">
        <v>6</v>
      </c>
      <c r="D12999" s="6">
        <f t="shared" si="2639"/>
        <v>45</v>
      </c>
      <c r="E12999" s="5">
        <f t="shared" si="2640"/>
        <v>10458.204466678902</v>
      </c>
      <c r="F12999" s="5">
        <f t="shared" si="2641"/>
        <v>983.16986417423732</v>
      </c>
      <c r="G12999" s="5">
        <f t="shared" si="2642"/>
        <v>290.89345874736784</v>
      </c>
      <c r="H12999" s="5">
        <f t="shared" si="2643"/>
        <v>11732.267789600508</v>
      </c>
      <c r="I12999" s="5">
        <f t="shared" si="2644"/>
        <v>720</v>
      </c>
      <c r="J12999" s="5">
        <f t="shared" si="2645"/>
        <v>11012.267789600508</v>
      </c>
      <c r="K12999" s="2">
        <f t="shared" si="2646"/>
        <v>216185.20468056438</v>
      </c>
      <c r="L12999" s="2">
        <f t="shared" si="2647"/>
        <v>225280</v>
      </c>
      <c r="M12999" s="2">
        <f t="shared" si="2648"/>
        <v>30800</v>
      </c>
      <c r="N12999" s="6">
        <f t="shared" si="2649"/>
        <v>0</v>
      </c>
      <c r="O12999" s="2">
        <f t="shared" si="2650"/>
        <v>-41705.204680564377</v>
      </c>
      <c r="P12999" s="2" t="str">
        <f t="shared" si="2651"/>
        <v/>
      </c>
    </row>
    <row r="13000" spans="1:16">
      <c r="A13000" s="6">
        <v>19</v>
      </c>
      <c r="B13000" s="6">
        <v>20</v>
      </c>
      <c r="C13000" s="6">
        <v>7</v>
      </c>
      <c r="D13000" s="6">
        <f t="shared" si="2639"/>
        <v>46</v>
      </c>
      <c r="E13000" s="5">
        <f t="shared" si="2640"/>
        <v>10458.204466678902</v>
      </c>
      <c r="F13000" s="5">
        <f t="shared" si="2641"/>
        <v>983.16986417423732</v>
      </c>
      <c r="G13000" s="5">
        <f t="shared" si="2642"/>
        <v>343.61789814532818</v>
      </c>
      <c r="H13000" s="5">
        <f t="shared" si="2643"/>
        <v>11784.992228998468</v>
      </c>
      <c r="I13000" s="5">
        <f t="shared" si="2644"/>
        <v>720</v>
      </c>
      <c r="J13000" s="5">
        <f t="shared" si="2645"/>
        <v>11064.992228998468</v>
      </c>
      <c r="K13000" s="2">
        <f t="shared" si="2646"/>
        <v>217100.55953122341</v>
      </c>
      <c r="L13000" s="2">
        <f t="shared" si="2647"/>
        <v>227980</v>
      </c>
      <c r="M13000" s="2">
        <f t="shared" si="2648"/>
        <v>31680</v>
      </c>
      <c r="N13000" s="6">
        <f t="shared" si="2649"/>
        <v>0</v>
      </c>
      <c r="O13000" s="2">
        <f t="shared" si="2650"/>
        <v>-40800.559531223407</v>
      </c>
      <c r="P13000" s="2" t="str">
        <f t="shared" si="2651"/>
        <v/>
      </c>
    </row>
    <row r="13001" spans="1:16">
      <c r="A13001" s="6">
        <v>19</v>
      </c>
      <c r="B13001" s="6">
        <v>20</v>
      </c>
      <c r="C13001" s="6">
        <v>8</v>
      </c>
      <c r="D13001" s="6">
        <f t="shared" si="2639"/>
        <v>47</v>
      </c>
      <c r="E13001" s="5">
        <f t="shared" si="2640"/>
        <v>10458.204466678902</v>
      </c>
      <c r="F13001" s="5">
        <f t="shared" si="2641"/>
        <v>983.16986417423732</v>
      </c>
      <c r="G13001" s="5">
        <f t="shared" si="2642"/>
        <v>397.61499642530839</v>
      </c>
      <c r="H13001" s="5">
        <f t="shared" si="2643"/>
        <v>11838.989327278448</v>
      </c>
      <c r="I13001" s="5">
        <f t="shared" si="2644"/>
        <v>720</v>
      </c>
      <c r="J13001" s="5">
        <f t="shared" si="2645"/>
        <v>11118.989327278448</v>
      </c>
      <c r="K13001" s="2">
        <f t="shared" si="2646"/>
        <v>218038.00915413973</v>
      </c>
      <c r="L13001" s="2">
        <f t="shared" si="2647"/>
        <v>230680</v>
      </c>
      <c r="M13001" s="2">
        <f t="shared" si="2648"/>
        <v>32560</v>
      </c>
      <c r="N13001" s="6">
        <f t="shared" si="2649"/>
        <v>0</v>
      </c>
      <c r="O13001" s="2">
        <f t="shared" si="2650"/>
        <v>-39918.009154139727</v>
      </c>
      <c r="P13001" s="2" t="str">
        <f t="shared" si="2651"/>
        <v/>
      </c>
    </row>
    <row r="13002" spans="1:16">
      <c r="A13002" s="6">
        <v>19</v>
      </c>
      <c r="B13002" s="6">
        <v>20</v>
      </c>
      <c r="C13002" s="6">
        <v>9</v>
      </c>
      <c r="D13002" s="6">
        <f t="shared" si="2639"/>
        <v>48</v>
      </c>
      <c r="E13002" s="5">
        <f t="shared" si="2640"/>
        <v>10458.204466678902</v>
      </c>
      <c r="F13002" s="5">
        <f t="shared" si="2641"/>
        <v>983.16986417423732</v>
      </c>
      <c r="G13002" s="5">
        <f t="shared" si="2642"/>
        <v>452.90833186570285</v>
      </c>
      <c r="H13002" s="5">
        <f t="shared" si="2643"/>
        <v>11894.282662718842</v>
      </c>
      <c r="I13002" s="5">
        <f t="shared" si="2644"/>
        <v>720</v>
      </c>
      <c r="J13002" s="5">
        <f t="shared" si="2645"/>
        <v>11174.282662718842</v>
      </c>
      <c r="K13002" s="2">
        <f t="shared" si="2646"/>
        <v>218997.96289442433</v>
      </c>
      <c r="L13002" s="2">
        <f t="shared" si="2647"/>
        <v>233380</v>
      </c>
      <c r="M13002" s="2">
        <f t="shared" si="2648"/>
        <v>33440</v>
      </c>
      <c r="N13002" s="6">
        <f t="shared" si="2649"/>
        <v>0</v>
      </c>
      <c r="O13002" s="2">
        <f t="shared" si="2650"/>
        <v>-39057.96289442433</v>
      </c>
      <c r="P13002" s="2" t="str">
        <f t="shared" si="2651"/>
        <v/>
      </c>
    </row>
    <row r="13003" spans="1:16">
      <c r="A13003" s="6">
        <v>19</v>
      </c>
      <c r="B13003" s="6">
        <v>20</v>
      </c>
      <c r="C13003" s="6">
        <v>10</v>
      </c>
      <c r="D13003" s="6">
        <f t="shared" si="2639"/>
        <v>49</v>
      </c>
      <c r="E13003" s="5">
        <f t="shared" si="2640"/>
        <v>10458.204466678902</v>
      </c>
      <c r="F13003" s="5">
        <f t="shared" si="2641"/>
        <v>983.16986417423732</v>
      </c>
      <c r="G13003" s="5">
        <f t="shared" si="2642"/>
        <v>509.52187334891573</v>
      </c>
      <c r="H13003" s="5">
        <f t="shared" si="2643"/>
        <v>11950.896204202056</v>
      </c>
      <c r="I13003" s="5">
        <f t="shared" si="2644"/>
        <v>720</v>
      </c>
      <c r="J13003" s="5">
        <f t="shared" si="2645"/>
        <v>11230.896204202056</v>
      </c>
      <c r="K13003" s="2">
        <f t="shared" si="2646"/>
        <v>219980.83687850792</v>
      </c>
      <c r="L13003" s="2">
        <f t="shared" si="2647"/>
        <v>236080</v>
      </c>
      <c r="M13003" s="2">
        <f t="shared" si="2648"/>
        <v>34320</v>
      </c>
      <c r="N13003" s="6">
        <f t="shared" si="2649"/>
        <v>0</v>
      </c>
      <c r="O13003" s="2">
        <f t="shared" si="2650"/>
        <v>-38220.836878507922</v>
      </c>
      <c r="P13003" s="2" t="str">
        <f t="shared" si="2651"/>
        <v/>
      </c>
    </row>
    <row r="13004" spans="1:16">
      <c r="A13004" s="6">
        <v>19</v>
      </c>
      <c r="B13004" s="6">
        <v>20</v>
      </c>
      <c r="C13004" s="6">
        <v>11</v>
      </c>
      <c r="D13004" s="6">
        <f t="shared" si="2639"/>
        <v>50</v>
      </c>
      <c r="E13004" s="5">
        <f t="shared" si="2640"/>
        <v>10458.204466678902</v>
      </c>
      <c r="F13004" s="5">
        <f t="shared" si="2641"/>
        <v>983.16986417423732</v>
      </c>
      <c r="G13004" s="5">
        <f t="shared" si="2642"/>
        <v>567.47998644235474</v>
      </c>
      <c r="H13004" s="5">
        <f t="shared" si="2643"/>
        <v>12008.854317295494</v>
      </c>
      <c r="I13004" s="5">
        <f t="shared" si="2644"/>
        <v>720</v>
      </c>
      <c r="J13004" s="5">
        <f t="shared" si="2645"/>
        <v>11288.854317295494</v>
      </c>
      <c r="K13004" s="2">
        <f t="shared" si="2646"/>
        <v>220987.05411971343</v>
      </c>
      <c r="L13004" s="2">
        <f t="shared" si="2647"/>
        <v>238780</v>
      </c>
      <c r="M13004" s="2">
        <f t="shared" si="2648"/>
        <v>35200</v>
      </c>
      <c r="N13004" s="6">
        <f t="shared" si="2649"/>
        <v>0</v>
      </c>
      <c r="O13004" s="2">
        <f t="shared" si="2650"/>
        <v>-37407.05411971343</v>
      </c>
      <c r="P13004" s="2" t="str">
        <f t="shared" si="2651"/>
        <v/>
      </c>
    </row>
    <row r="13005" spans="1:16">
      <c r="A13005" s="6">
        <v>19</v>
      </c>
      <c r="B13005" s="6">
        <v>20</v>
      </c>
      <c r="C13005" s="6">
        <v>12</v>
      </c>
      <c r="D13005" s="6">
        <f t="shared" si="2639"/>
        <v>51</v>
      </c>
      <c r="E13005" s="5">
        <f t="shared" si="2640"/>
        <v>10458.204466678902</v>
      </c>
      <c r="F13005" s="5">
        <f t="shared" si="2641"/>
        <v>983.16986417423732</v>
      </c>
      <c r="G13005" s="5">
        <f t="shared" si="2642"/>
        <v>626.80743957041921</v>
      </c>
      <c r="H13005" s="5">
        <f t="shared" si="2643"/>
        <v>12068.181770423558</v>
      </c>
      <c r="I13005" s="5">
        <f t="shared" si="2644"/>
        <v>720</v>
      </c>
      <c r="J13005" s="5">
        <f t="shared" si="2645"/>
        <v>11348.181770423558</v>
      </c>
      <c r="K13005" s="2">
        <f t="shared" si="2646"/>
        <v>222017.04462540901</v>
      </c>
      <c r="L13005" s="2">
        <f t="shared" si="2647"/>
        <v>241480</v>
      </c>
      <c r="M13005" s="2">
        <f t="shared" si="2648"/>
        <v>36080</v>
      </c>
      <c r="N13005" s="6">
        <f t="shared" si="2649"/>
        <v>0</v>
      </c>
      <c r="O13005" s="2">
        <f t="shared" si="2650"/>
        <v>-36617.044625409006</v>
      </c>
      <c r="P13005" s="2" t="str">
        <f t="shared" si="2651"/>
        <v/>
      </c>
    </row>
    <row r="13006" spans="1:16">
      <c r="A13006" s="6">
        <v>19</v>
      </c>
      <c r="B13006" s="6">
        <v>20</v>
      </c>
      <c r="C13006" s="6">
        <v>13</v>
      </c>
      <c r="D13006" s="6">
        <f t="shared" si="2639"/>
        <v>52</v>
      </c>
      <c r="E13006" s="5">
        <f t="shared" si="2640"/>
        <v>10458.204466678902</v>
      </c>
      <c r="F13006" s="5">
        <f t="shared" si="2641"/>
        <v>983.16986417423732</v>
      </c>
      <c r="G13006" s="5">
        <f t="shared" si="2642"/>
        <v>687.52941027880343</v>
      </c>
      <c r="H13006" s="5">
        <f t="shared" si="2643"/>
        <v>12128.903741131942</v>
      </c>
      <c r="I13006" s="5">
        <f t="shared" si="2644"/>
        <v>720</v>
      </c>
      <c r="J13006" s="5">
        <f t="shared" si="2645"/>
        <v>11408.903741131942</v>
      </c>
      <c r="K13006" s="2">
        <f t="shared" si="2646"/>
        <v>223071.24550576287</v>
      </c>
      <c r="L13006" s="2">
        <f t="shared" si="2647"/>
        <v>244180</v>
      </c>
      <c r="M13006" s="2">
        <f t="shared" si="2648"/>
        <v>36960</v>
      </c>
      <c r="N13006" s="6">
        <f t="shared" si="2649"/>
        <v>0</v>
      </c>
      <c r="O13006" s="2">
        <f t="shared" si="2650"/>
        <v>-35851.245505762869</v>
      </c>
      <c r="P13006" s="2" t="str">
        <f t="shared" si="2651"/>
        <v/>
      </c>
    </row>
    <row r="13007" spans="1:16">
      <c r="A13007" s="6">
        <v>19</v>
      </c>
      <c r="B13007" s="6">
        <v>20</v>
      </c>
      <c r="C13007" s="6">
        <v>14</v>
      </c>
      <c r="D13007" s="6">
        <f t="shared" si="2639"/>
        <v>53</v>
      </c>
      <c r="E13007" s="5">
        <f t="shared" si="2640"/>
        <v>10458.204466678902</v>
      </c>
      <c r="F13007" s="5">
        <f t="shared" si="2641"/>
        <v>983.16986417423732</v>
      </c>
      <c r="G13007" s="5">
        <f t="shared" si="2642"/>
        <v>749.67149159246469</v>
      </c>
      <c r="H13007" s="5">
        <f t="shared" si="2643"/>
        <v>12191.045822445603</v>
      </c>
      <c r="I13007" s="5">
        <f t="shared" si="2644"/>
        <v>720</v>
      </c>
      <c r="J13007" s="5">
        <f t="shared" si="2645"/>
        <v>11471.045822445603</v>
      </c>
      <c r="K13007" s="2">
        <f t="shared" si="2646"/>
        <v>224150.10108412505</v>
      </c>
      <c r="L13007" s="2">
        <f t="shared" si="2647"/>
        <v>246880</v>
      </c>
      <c r="M13007" s="2">
        <f t="shared" si="2648"/>
        <v>37840</v>
      </c>
      <c r="N13007" s="6">
        <f t="shared" si="2649"/>
        <v>0</v>
      </c>
      <c r="O13007" s="2">
        <f t="shared" si="2650"/>
        <v>-35110.101084125054</v>
      </c>
      <c r="P13007" s="2" t="str">
        <f t="shared" si="2651"/>
        <v/>
      </c>
    </row>
    <row r="13008" spans="1:16">
      <c r="A13008" s="6">
        <v>19</v>
      </c>
      <c r="B13008" s="6">
        <v>20</v>
      </c>
      <c r="C13008" s="6">
        <v>15</v>
      </c>
      <c r="D13008" s="6">
        <f t="shared" si="2639"/>
        <v>54</v>
      </c>
      <c r="E13008" s="5">
        <f t="shared" si="2640"/>
        <v>10458.204466678902</v>
      </c>
      <c r="F13008" s="5">
        <f t="shared" si="2641"/>
        <v>983.16986417423732</v>
      </c>
      <c r="G13008" s="5">
        <f t="shared" si="2642"/>
        <v>813.25969846861108</v>
      </c>
      <c r="H13008" s="5">
        <f t="shared" si="2643"/>
        <v>12254.634029321751</v>
      </c>
      <c r="I13008" s="5">
        <f t="shared" si="2644"/>
        <v>720</v>
      </c>
      <c r="J13008" s="5">
        <f t="shared" si="2645"/>
        <v>11534.634029321751</v>
      </c>
      <c r="K13008" s="2">
        <f t="shared" si="2646"/>
        <v>225254.06300905818</v>
      </c>
      <c r="L13008" s="2">
        <f t="shared" si="2647"/>
        <v>249580</v>
      </c>
      <c r="M13008" s="2">
        <f t="shared" si="2648"/>
        <v>38720</v>
      </c>
      <c r="N13008" s="6">
        <f t="shared" si="2649"/>
        <v>0</v>
      </c>
      <c r="O13008" s="2">
        <f t="shared" si="2650"/>
        <v>-34394.063009058184</v>
      </c>
      <c r="P13008" s="2" t="str">
        <f t="shared" si="2651"/>
        <v/>
      </c>
    </row>
    <row r="13009" spans="1:16">
      <c r="A13009" s="6">
        <v>19</v>
      </c>
      <c r="B13009" s="6">
        <v>20</v>
      </c>
      <c r="C13009" s="6">
        <v>16</v>
      </c>
      <c r="D13009" s="6">
        <f t="shared" si="2639"/>
        <v>55</v>
      </c>
      <c r="E13009" s="5">
        <f t="shared" si="2640"/>
        <v>10458.204466678902</v>
      </c>
      <c r="F13009" s="5">
        <f t="shared" si="2641"/>
        <v>983.16986417423732</v>
      </c>
      <c r="G13009" s="5">
        <f t="shared" si="2642"/>
        <v>878.32047434610013</v>
      </c>
      <c r="H13009" s="5">
        <f t="shared" si="2643"/>
        <v>12319.69480519924</v>
      </c>
      <c r="I13009" s="5">
        <f t="shared" si="2644"/>
        <v>720</v>
      </c>
      <c r="J13009" s="5">
        <f t="shared" si="2645"/>
        <v>11599.69480519924</v>
      </c>
      <c r="K13009" s="2">
        <f t="shared" si="2646"/>
        <v>226383.59036804235</v>
      </c>
      <c r="L13009" s="2">
        <f t="shared" si="2647"/>
        <v>252280</v>
      </c>
      <c r="M13009" s="2">
        <f t="shared" si="2648"/>
        <v>39600</v>
      </c>
      <c r="N13009" s="6">
        <f t="shared" si="2649"/>
        <v>0</v>
      </c>
      <c r="O13009" s="2">
        <f t="shared" si="2650"/>
        <v>-33703.590368042351</v>
      </c>
      <c r="P13009" s="2" t="str">
        <f t="shared" si="2651"/>
        <v/>
      </c>
    </row>
    <row r="13010" spans="1:16">
      <c r="A13010" s="6">
        <v>19</v>
      </c>
      <c r="B13010" s="6">
        <v>20</v>
      </c>
      <c r="C13010" s="6">
        <v>17</v>
      </c>
      <c r="D13010" s="6">
        <f t="shared" si="2639"/>
        <v>56</v>
      </c>
      <c r="E13010" s="5">
        <f t="shared" si="2640"/>
        <v>10458.204466678902</v>
      </c>
      <c r="F13010" s="5">
        <f t="shared" si="2641"/>
        <v>983.16986417423732</v>
      </c>
      <c r="G13010" s="5">
        <f t="shared" si="2642"/>
        <v>944.88069779264049</v>
      </c>
      <c r="H13010" s="5">
        <f t="shared" si="2643"/>
        <v>12386.255028645779</v>
      </c>
      <c r="I13010" s="5">
        <f t="shared" si="2644"/>
        <v>720</v>
      </c>
      <c r="J13010" s="5">
        <f t="shared" si="2645"/>
        <v>11666.255028645779</v>
      </c>
      <c r="K13010" s="2">
        <f t="shared" si="2646"/>
        <v>227539.14980287809</v>
      </c>
      <c r="L13010" s="2">
        <f t="shared" si="2647"/>
        <v>254980</v>
      </c>
      <c r="M13010" s="2">
        <f t="shared" si="2648"/>
        <v>40480</v>
      </c>
      <c r="N13010" s="6">
        <f t="shared" si="2649"/>
        <v>0</v>
      </c>
      <c r="O13010" s="2">
        <f t="shared" si="2650"/>
        <v>-33039.149802878092</v>
      </c>
      <c r="P13010" s="2" t="str">
        <f t="shared" si="2651"/>
        <v/>
      </c>
    </row>
    <row r="13011" spans="1:16">
      <c r="A13011" s="6">
        <v>19</v>
      </c>
      <c r="B13011" s="6">
        <v>20</v>
      </c>
      <c r="C13011" s="6">
        <v>18</v>
      </c>
      <c r="D13011" s="6">
        <f t="shared" si="2639"/>
        <v>57</v>
      </c>
      <c r="E13011" s="5">
        <f t="shared" si="2640"/>
        <v>10458.204466678902</v>
      </c>
      <c r="F13011" s="5">
        <f t="shared" si="2641"/>
        <v>983.16986417423732</v>
      </c>
      <c r="G13011" s="5">
        <f t="shared" si="2642"/>
        <v>1012.9676892512279</v>
      </c>
      <c r="H13011" s="5">
        <f t="shared" si="2643"/>
        <v>12454.342020104366</v>
      </c>
      <c r="I13011" s="5">
        <f t="shared" si="2644"/>
        <v>720</v>
      </c>
      <c r="J13011" s="5">
        <f t="shared" si="2645"/>
        <v>11734.342020104366</v>
      </c>
      <c r="K13011" s="2">
        <f t="shared" si="2646"/>
        <v>228721.2156268119</v>
      </c>
      <c r="L13011" s="2">
        <f t="shared" si="2647"/>
        <v>257680</v>
      </c>
      <c r="M13011" s="2">
        <f t="shared" si="2648"/>
        <v>41360</v>
      </c>
      <c r="N13011" s="6">
        <f t="shared" si="2649"/>
        <v>0</v>
      </c>
      <c r="O13011" s="2">
        <f t="shared" si="2650"/>
        <v>-32401.2156268119</v>
      </c>
      <c r="P13011" s="2" t="str">
        <f t="shared" si="2651"/>
        <v/>
      </c>
    </row>
    <row r="13012" spans="1:16">
      <c r="A13012" s="6">
        <v>19</v>
      </c>
      <c r="B13012" s="6">
        <v>20</v>
      </c>
      <c r="C13012" s="6">
        <v>19</v>
      </c>
      <c r="D13012" s="6">
        <f t="shared" si="2639"/>
        <v>58</v>
      </c>
      <c r="E13012" s="5">
        <f t="shared" si="2640"/>
        <v>10458.204466678902</v>
      </c>
      <c r="F13012" s="5">
        <f t="shared" si="2641"/>
        <v>983.16986417423732</v>
      </c>
      <c r="G13012" s="5">
        <f t="shared" si="2642"/>
        <v>1082.6092178872495</v>
      </c>
      <c r="H13012" s="5">
        <f t="shared" si="2643"/>
        <v>12523.983548740389</v>
      </c>
      <c r="I13012" s="5">
        <f t="shared" si="2644"/>
        <v>720</v>
      </c>
      <c r="J13012" s="5">
        <f t="shared" si="2645"/>
        <v>11803.983548740389</v>
      </c>
      <c r="K13012" s="2">
        <f t="shared" si="2646"/>
        <v>229930.26994340951</v>
      </c>
      <c r="L13012" s="2">
        <f t="shared" si="2647"/>
        <v>260380</v>
      </c>
      <c r="M13012" s="2">
        <f t="shared" si="2648"/>
        <v>42240</v>
      </c>
      <c r="N13012" s="6">
        <f t="shared" si="2649"/>
        <v>0</v>
      </c>
      <c r="O13012" s="2">
        <f t="shared" si="2650"/>
        <v>-31790.269943409512</v>
      </c>
      <c r="P13012" s="2" t="str">
        <f t="shared" si="2651"/>
        <v/>
      </c>
    </row>
    <row r="13013" spans="1:16">
      <c r="A13013" s="6">
        <v>19</v>
      </c>
      <c r="B13013" s="6">
        <v>20</v>
      </c>
      <c r="C13013" s="6">
        <v>20</v>
      </c>
      <c r="D13013" s="6">
        <f t="shared" si="2639"/>
        <v>59</v>
      </c>
      <c r="E13013" s="5">
        <f t="shared" si="2640"/>
        <v>10458.204466678902</v>
      </c>
      <c r="F13013" s="5">
        <f t="shared" si="2641"/>
        <v>983.16986417423732</v>
      </c>
      <c r="G13013" s="5">
        <f t="shared" si="2642"/>
        <v>1153.8335085377266</v>
      </c>
      <c r="H13013" s="5">
        <f t="shared" si="2643"/>
        <v>12595.207839390867</v>
      </c>
      <c r="I13013" s="5">
        <f t="shared" si="2644"/>
        <v>720</v>
      </c>
      <c r="J13013" s="5">
        <f t="shared" si="2645"/>
        <v>11875.207839390867</v>
      </c>
      <c r="K13013" s="2">
        <f t="shared" si="2646"/>
        <v>231166.80276720255</v>
      </c>
      <c r="L13013" s="2">
        <f t="shared" si="2647"/>
        <v>263080</v>
      </c>
      <c r="M13013" s="2">
        <f t="shared" si="2648"/>
        <v>43120</v>
      </c>
      <c r="N13013" s="6">
        <f t="shared" si="2649"/>
        <v>0</v>
      </c>
      <c r="O13013" s="2">
        <f t="shared" si="2650"/>
        <v>-31206.802767202549</v>
      </c>
      <c r="P13013" s="2" t="str">
        <f t="shared" si="2651"/>
        <v/>
      </c>
    </row>
    <row r="13014" spans="1:16">
      <c r="A13014" s="6">
        <v>19</v>
      </c>
      <c r="B13014" s="6">
        <v>20</v>
      </c>
      <c r="C13014" s="6">
        <v>21</v>
      </c>
      <c r="D13014" s="6">
        <f t="shared" si="2639"/>
        <v>60</v>
      </c>
      <c r="E13014" s="5">
        <f t="shared" si="2640"/>
        <v>10458.204466678902</v>
      </c>
      <c r="F13014" s="5">
        <f t="shared" si="2641"/>
        <v>983.16986417423732</v>
      </c>
      <c r="G13014" s="5">
        <f t="shared" si="2642"/>
        <v>1226.6692487641703</v>
      </c>
      <c r="H13014" s="5">
        <f t="shared" si="2643"/>
        <v>12668.04357961731</v>
      </c>
      <c r="I13014" s="5">
        <f t="shared" si="2644"/>
        <v>720</v>
      </c>
      <c r="J13014" s="5">
        <f t="shared" si="2645"/>
        <v>11948.04357961731</v>
      </c>
      <c r="K13014" s="2">
        <f t="shared" si="2646"/>
        <v>232431.31214613383</v>
      </c>
      <c r="L13014" s="2">
        <f t="shared" si="2647"/>
        <v>265780</v>
      </c>
      <c r="M13014" s="2">
        <f t="shared" si="2648"/>
        <v>44000</v>
      </c>
      <c r="N13014" s="6">
        <f t="shared" si="2649"/>
        <v>0</v>
      </c>
      <c r="O13014" s="2">
        <f t="shared" si="2650"/>
        <v>-30651.312146133831</v>
      </c>
      <c r="P13014" s="2" t="str">
        <f t="shared" si="2651"/>
        <v/>
      </c>
    </row>
    <row r="13015" spans="1:16">
      <c r="A13015" s="6">
        <v>19</v>
      </c>
      <c r="B13015" s="6">
        <v>20</v>
      </c>
      <c r="C13015" s="6">
        <v>22</v>
      </c>
      <c r="D13015" s="6">
        <f t="shared" si="2639"/>
        <v>61</v>
      </c>
      <c r="E13015" s="5">
        <f t="shared" si="2640"/>
        <v>10458.204466678902</v>
      </c>
      <c r="F13015" s="5">
        <f t="shared" si="2641"/>
        <v>983.16986417423732</v>
      </c>
      <c r="G13015" s="5">
        <f t="shared" si="2642"/>
        <v>1301.1455960105666</v>
      </c>
      <c r="H13015" s="5">
        <f t="shared" si="2643"/>
        <v>12742.519926863706</v>
      </c>
      <c r="I13015" s="5">
        <f t="shared" si="2644"/>
        <v>720</v>
      </c>
      <c r="J13015" s="5">
        <f t="shared" si="2645"/>
        <v>12022.519926863706</v>
      </c>
      <c r="K13015" s="2">
        <f t="shared" si="2646"/>
        <v>233724.30428582823</v>
      </c>
      <c r="L13015" s="2">
        <f t="shared" si="2647"/>
        <v>268480</v>
      </c>
      <c r="M13015" s="2">
        <f t="shared" si="2648"/>
        <v>44880</v>
      </c>
      <c r="N13015" s="6">
        <f t="shared" si="2649"/>
        <v>0</v>
      </c>
      <c r="O13015" s="2">
        <f t="shared" si="2650"/>
        <v>-30124.304285828228</v>
      </c>
      <c r="P13015" s="2" t="str">
        <f t="shared" si="2651"/>
        <v/>
      </c>
    </row>
    <row r="13016" spans="1:16">
      <c r="A13016" s="6">
        <v>19</v>
      </c>
      <c r="B13016" s="6">
        <v>20</v>
      </c>
      <c r="C13016" s="6">
        <v>23</v>
      </c>
      <c r="D13016" s="6">
        <f t="shared" si="2639"/>
        <v>62</v>
      </c>
      <c r="E13016" s="5">
        <f t="shared" si="2640"/>
        <v>10458.204466678902</v>
      </c>
      <c r="F13016" s="5">
        <f t="shared" si="2641"/>
        <v>983.16986417423732</v>
      </c>
      <c r="G13016" s="5">
        <f t="shared" si="2642"/>
        <v>1377.292184868003</v>
      </c>
      <c r="H13016" s="5">
        <f t="shared" si="2643"/>
        <v>12818.666515721143</v>
      </c>
      <c r="I13016" s="5">
        <f t="shared" si="2644"/>
        <v>720</v>
      </c>
      <c r="J13016" s="5">
        <f t="shared" si="2645"/>
        <v>12098.666515721143</v>
      </c>
      <c r="K13016" s="2">
        <f t="shared" si="2646"/>
        <v>235046.29367571429</v>
      </c>
      <c r="L13016" s="2">
        <f t="shared" si="2647"/>
        <v>271180</v>
      </c>
      <c r="M13016" s="2">
        <f t="shared" si="2648"/>
        <v>45760</v>
      </c>
      <c r="N13016" s="6">
        <f t="shared" si="2649"/>
        <v>0</v>
      </c>
      <c r="O13016" s="2">
        <f t="shared" si="2650"/>
        <v>-29626.293675714289</v>
      </c>
      <c r="P13016" s="2" t="str">
        <f t="shared" si="2651"/>
        <v/>
      </c>
    </row>
    <row r="13017" spans="1:16">
      <c r="A13017" s="6">
        <v>19</v>
      </c>
      <c r="B13017" s="6">
        <v>20</v>
      </c>
      <c r="C13017" s="6">
        <v>24</v>
      </c>
      <c r="D13017" s="6">
        <f t="shared" si="2639"/>
        <v>63</v>
      </c>
      <c r="E13017" s="5">
        <f t="shared" si="2640"/>
        <v>10458.204466678902</v>
      </c>
      <c r="F13017" s="5">
        <f t="shared" si="2641"/>
        <v>983.16986417423732</v>
      </c>
      <c r="G13017" s="5">
        <f t="shared" si="2642"/>
        <v>1455.1391344474989</v>
      </c>
      <c r="H13017" s="5">
        <f t="shared" si="2643"/>
        <v>12896.513465300639</v>
      </c>
      <c r="I13017" s="5">
        <f t="shared" si="2644"/>
        <v>720</v>
      </c>
      <c r="J13017" s="5">
        <f t="shared" si="2645"/>
        <v>12176.513465300639</v>
      </c>
      <c r="K13017" s="2">
        <f t="shared" si="2646"/>
        <v>236397.80321702498</v>
      </c>
      <c r="L13017" s="2">
        <f t="shared" si="2647"/>
        <v>273880</v>
      </c>
      <c r="M13017" s="2">
        <f t="shared" si="2648"/>
        <v>46640</v>
      </c>
      <c r="N13017" s="6">
        <f t="shared" si="2649"/>
        <v>0</v>
      </c>
      <c r="O13017" s="2">
        <f t="shared" si="2650"/>
        <v>-29157.803217024979</v>
      </c>
      <c r="P13017" s="2" t="str">
        <f t="shared" si="2651"/>
        <v/>
      </c>
    </row>
    <row r="13018" spans="1:16">
      <c r="A13018" s="6">
        <v>19</v>
      </c>
      <c r="B13018" s="6">
        <v>20</v>
      </c>
      <c r="C13018" s="6">
        <v>25</v>
      </c>
      <c r="D13018" s="6">
        <f t="shared" si="2639"/>
        <v>64</v>
      </c>
      <c r="E13018" s="5">
        <f t="shared" si="2640"/>
        <v>10458.204466678902</v>
      </c>
      <c r="F13018" s="5">
        <f t="shared" si="2641"/>
        <v>983.16986417423732</v>
      </c>
      <c r="G13018" s="5">
        <f t="shared" si="2642"/>
        <v>1534.7170558625965</v>
      </c>
      <c r="H13018" s="5">
        <f t="shared" si="2643"/>
        <v>12976.091386715736</v>
      </c>
      <c r="I13018" s="5">
        <f t="shared" si="2644"/>
        <v>720</v>
      </c>
      <c r="J13018" s="5">
        <f t="shared" si="2645"/>
        <v>12256.091386715736</v>
      </c>
      <c r="K13018" s="2">
        <f t="shared" si="2646"/>
        <v>237779.36435270373</v>
      </c>
      <c r="L13018" s="2">
        <f t="shared" si="2647"/>
        <v>276580</v>
      </c>
      <c r="M13018" s="2">
        <f t="shared" si="2648"/>
        <v>47520</v>
      </c>
      <c r="N13018" s="6">
        <f t="shared" si="2649"/>
        <v>0</v>
      </c>
      <c r="O13018" s="2">
        <f t="shared" si="2650"/>
        <v>-28719.364352703735</v>
      </c>
      <c r="P13018" s="2" t="str">
        <f t="shared" si="2651"/>
        <v/>
      </c>
    </row>
    <row r="13019" spans="1:16">
      <c r="A13019" s="6">
        <v>19</v>
      </c>
      <c r="B13019" s="6">
        <v>20</v>
      </c>
      <c r="C13019" s="6">
        <v>26</v>
      </c>
      <c r="D13019" s="6">
        <f t="shared" si="2639"/>
        <v>65</v>
      </c>
      <c r="E13019" s="5">
        <f t="shared" si="2640"/>
        <v>10458.204466678902</v>
      </c>
      <c r="F13019" s="5">
        <f t="shared" si="2641"/>
        <v>983.16986417423732</v>
      </c>
      <c r="G13019" s="5">
        <f t="shared" si="2642"/>
        <v>1616.0570598233144</v>
      </c>
      <c r="H13019" s="5">
        <f t="shared" si="2643"/>
        <v>13057.431390676455</v>
      </c>
      <c r="I13019" s="5">
        <f t="shared" si="2644"/>
        <v>720</v>
      </c>
      <c r="J13019" s="5">
        <f t="shared" si="2645"/>
        <v>12337.431390676455</v>
      </c>
      <c r="K13019" s="2">
        <f t="shared" si="2646"/>
        <v>239191.517199244</v>
      </c>
      <c r="L13019" s="2">
        <f t="shared" si="2647"/>
        <v>279280</v>
      </c>
      <c r="M13019" s="2">
        <f t="shared" si="2648"/>
        <v>48400</v>
      </c>
      <c r="N13019" s="6">
        <f t="shared" si="2649"/>
        <v>0</v>
      </c>
      <c r="O13019" s="2">
        <f t="shared" si="2650"/>
        <v>-28311.517199244001</v>
      </c>
      <c r="P13019" s="2" t="str">
        <f t="shared" si="2651"/>
        <v/>
      </c>
    </row>
    <row r="13020" spans="1:16">
      <c r="A13020" s="6">
        <v>19</v>
      </c>
      <c r="B13020" s="6">
        <v>20</v>
      </c>
      <c r="C13020" s="6">
        <v>27</v>
      </c>
      <c r="D13020" s="6">
        <f t="shared" si="2639"/>
        <v>66</v>
      </c>
      <c r="E13020" s="5">
        <f t="shared" si="2640"/>
        <v>10458.204466678902</v>
      </c>
      <c r="F13020" s="5">
        <f t="shared" si="2641"/>
        <v>983.16986417423732</v>
      </c>
      <c r="G13020" s="5">
        <f t="shared" si="2642"/>
        <v>1699.1907643430709</v>
      </c>
      <c r="H13020" s="5">
        <f t="shared" si="2643"/>
        <v>13140.565095196211</v>
      </c>
      <c r="I13020" s="5">
        <f t="shared" si="2644"/>
        <v>720</v>
      </c>
      <c r="J13020" s="5">
        <f t="shared" si="2645"/>
        <v>12420.565095196211</v>
      </c>
      <c r="K13020" s="2">
        <f t="shared" si="2646"/>
        <v>240634.81068048975</v>
      </c>
      <c r="L13020" s="2">
        <f t="shared" si="2647"/>
        <v>281980</v>
      </c>
      <c r="M13020" s="2">
        <f t="shared" si="2648"/>
        <v>49280</v>
      </c>
      <c r="N13020" s="6">
        <f t="shared" si="2649"/>
        <v>0</v>
      </c>
      <c r="O13020" s="2">
        <f t="shared" si="2650"/>
        <v>-27934.810680489754</v>
      </c>
      <c r="P13020" s="2" t="str">
        <f t="shared" si="2651"/>
        <v/>
      </c>
    </row>
    <row r="13021" spans="1:16">
      <c r="A13021" s="6">
        <v>19</v>
      </c>
      <c r="B13021" s="6">
        <v>20</v>
      </c>
      <c r="C13021" s="6">
        <v>28</v>
      </c>
      <c r="D13021" s="6">
        <f t="shared" si="2639"/>
        <v>67</v>
      </c>
      <c r="E13021" s="5">
        <f t="shared" si="2640"/>
        <v>10458.204466678902</v>
      </c>
      <c r="F13021" s="5">
        <f t="shared" si="2641"/>
        <v>983.16986417423732</v>
      </c>
      <c r="G13021" s="5">
        <f t="shared" si="2642"/>
        <v>1784.1503025602246</v>
      </c>
      <c r="H13021" s="5">
        <f t="shared" si="2643"/>
        <v>13225.524633413364</v>
      </c>
      <c r="I13021" s="5">
        <f t="shared" si="2644"/>
        <v>720</v>
      </c>
      <c r="J13021" s="5">
        <f t="shared" si="2645"/>
        <v>12505.524633413364</v>
      </c>
      <c r="K13021" s="2">
        <f t="shared" si="2646"/>
        <v>242109.80266342647</v>
      </c>
      <c r="L13021" s="2">
        <f t="shared" si="2647"/>
        <v>284680</v>
      </c>
      <c r="M13021" s="2">
        <f t="shared" si="2648"/>
        <v>50160</v>
      </c>
      <c r="N13021" s="6">
        <f t="shared" si="2649"/>
        <v>0</v>
      </c>
      <c r="O13021" s="2">
        <f t="shared" si="2650"/>
        <v>-27589.802663426468</v>
      </c>
      <c r="P13021" s="2" t="str">
        <f t="shared" si="2651"/>
        <v/>
      </c>
    </row>
    <row r="13022" spans="1:16">
      <c r="A13022" s="6">
        <v>19</v>
      </c>
      <c r="B13022" s="6">
        <v>20</v>
      </c>
      <c r="C13022" s="6">
        <v>29</v>
      </c>
      <c r="D13022" s="6">
        <f t="shared" si="2639"/>
        <v>68</v>
      </c>
      <c r="E13022" s="5">
        <f t="shared" si="2640"/>
        <v>10458.204466678902</v>
      </c>
      <c r="F13022" s="5">
        <f t="shared" si="2641"/>
        <v>983.16986417423732</v>
      </c>
      <c r="G13022" s="5">
        <f t="shared" si="2642"/>
        <v>1870.9683306758782</v>
      </c>
      <c r="H13022" s="5">
        <f t="shared" si="2643"/>
        <v>13312.342661529017</v>
      </c>
      <c r="I13022" s="5">
        <f t="shared" si="2644"/>
        <v>720</v>
      </c>
      <c r="J13022" s="5">
        <f t="shared" si="2645"/>
        <v>12592.342661529017</v>
      </c>
      <c r="K13022" s="2">
        <f t="shared" si="2646"/>
        <v>243617.06009598987</v>
      </c>
      <c r="L13022" s="2">
        <f t="shared" si="2647"/>
        <v>287380</v>
      </c>
      <c r="M13022" s="2">
        <f t="shared" si="2648"/>
        <v>51040</v>
      </c>
      <c r="N13022" s="6">
        <f t="shared" si="2649"/>
        <v>0</v>
      </c>
      <c r="O13022" s="2">
        <f t="shared" si="2650"/>
        <v>-27277.060095989873</v>
      </c>
      <c r="P13022" s="2" t="str">
        <f t="shared" si="2651"/>
        <v/>
      </c>
    </row>
    <row r="13023" spans="1:16">
      <c r="A13023" s="6">
        <v>19</v>
      </c>
      <c r="B13023" s="6">
        <v>20</v>
      </c>
      <c r="C13023" s="6">
        <v>30</v>
      </c>
      <c r="D13023" s="6">
        <f t="shared" si="2639"/>
        <v>69</v>
      </c>
      <c r="E13023" s="5">
        <f t="shared" si="2640"/>
        <v>10458.204466678902</v>
      </c>
      <c r="F13023" s="5">
        <f t="shared" si="2641"/>
        <v>983.16986417423732</v>
      </c>
      <c r="G13023" s="5">
        <f t="shared" si="2642"/>
        <v>1959.6780360096488</v>
      </c>
      <c r="H13023" s="5">
        <f t="shared" si="2643"/>
        <v>13401.052366862788</v>
      </c>
      <c r="I13023" s="5">
        <f t="shared" si="2644"/>
        <v>720</v>
      </c>
      <c r="J13023" s="5">
        <f t="shared" si="2645"/>
        <v>12681.052366862788</v>
      </c>
      <c r="K13023" s="2">
        <f t="shared" si="2646"/>
        <v>245157.1591469234</v>
      </c>
      <c r="L13023" s="2">
        <f t="shared" si="2647"/>
        <v>290080</v>
      </c>
      <c r="M13023" s="2">
        <f t="shared" si="2648"/>
        <v>51920</v>
      </c>
      <c r="N13023" s="6">
        <f t="shared" si="2649"/>
        <v>0</v>
      </c>
      <c r="O13023" s="2">
        <f t="shared" si="2650"/>
        <v>-26997.159146923397</v>
      </c>
      <c r="P13023" s="2" t="str">
        <f t="shared" si="2651"/>
        <v/>
      </c>
    </row>
    <row r="13024" spans="1:16">
      <c r="A13024" s="6">
        <v>20</v>
      </c>
      <c r="B13024" s="6">
        <v>0</v>
      </c>
      <c r="C13024" s="6">
        <v>0</v>
      </c>
      <c r="D13024" s="6">
        <f t="shared" si="2639"/>
        <v>20</v>
      </c>
      <c r="E13024" s="5">
        <f t="shared" si="2640"/>
        <v>12109.499908786096</v>
      </c>
      <c r="F13024" s="5">
        <f t="shared" si="2641"/>
        <v>0</v>
      </c>
      <c r="G13024" s="5">
        <f t="shared" si="2642"/>
        <v>0</v>
      </c>
      <c r="H13024" s="5">
        <f t="shared" si="2643"/>
        <v>12109.499908786096</v>
      </c>
      <c r="I13024" s="5">
        <f t="shared" si="2644"/>
        <v>720</v>
      </c>
      <c r="J13024" s="5">
        <f t="shared" si="2645"/>
        <v>11389.499908786096</v>
      </c>
      <c r="K13024" s="2">
        <f t="shared" si="2646"/>
        <v>222734.37341642528</v>
      </c>
      <c r="L13024" s="2">
        <f t="shared" si="2647"/>
        <v>176000</v>
      </c>
      <c r="M13024" s="2">
        <f t="shared" si="2648"/>
        <v>17600</v>
      </c>
      <c r="N13024" s="6">
        <f t="shared" si="2649"/>
        <v>0</v>
      </c>
      <c r="O13024" s="2">
        <f t="shared" si="2650"/>
        <v>-84334.373416425282</v>
      </c>
      <c r="P13024" s="2" t="str">
        <f t="shared" si="2651"/>
        <v/>
      </c>
    </row>
    <row r="13025" spans="1:16">
      <c r="A13025" s="6">
        <v>20</v>
      </c>
      <c r="B13025" s="6">
        <v>0</v>
      </c>
      <c r="C13025" s="6">
        <v>1</v>
      </c>
      <c r="D13025" s="6">
        <f t="shared" si="2639"/>
        <v>21</v>
      </c>
      <c r="E13025" s="5">
        <f t="shared" si="2640"/>
        <v>12109.499908786096</v>
      </c>
      <c r="F13025" s="5">
        <f t="shared" si="2641"/>
        <v>0</v>
      </c>
      <c r="G13025" s="5">
        <f t="shared" si="2642"/>
        <v>45.5625</v>
      </c>
      <c r="H13025" s="5">
        <f t="shared" si="2643"/>
        <v>12155.062408786096</v>
      </c>
      <c r="I13025" s="5">
        <f t="shared" si="2644"/>
        <v>720</v>
      </c>
      <c r="J13025" s="5">
        <f t="shared" si="2645"/>
        <v>11435.062408786096</v>
      </c>
      <c r="K13025" s="2">
        <f t="shared" si="2646"/>
        <v>223525.38904142528</v>
      </c>
      <c r="L13025" s="2">
        <f t="shared" si="2647"/>
        <v>178700</v>
      </c>
      <c r="M13025" s="2">
        <f t="shared" si="2648"/>
        <v>18480</v>
      </c>
      <c r="N13025" s="6">
        <f t="shared" si="2649"/>
        <v>0</v>
      </c>
      <c r="O13025" s="2">
        <f t="shared" si="2650"/>
        <v>-83305.389041425282</v>
      </c>
      <c r="P13025" s="2" t="str">
        <f t="shared" si="2651"/>
        <v/>
      </c>
    </row>
    <row r="13026" spans="1:16">
      <c r="A13026" s="6">
        <v>20</v>
      </c>
      <c r="B13026" s="6">
        <v>0</v>
      </c>
      <c r="C13026" s="6">
        <v>2</v>
      </c>
      <c r="D13026" s="6">
        <f t="shared" si="2639"/>
        <v>22</v>
      </c>
      <c r="E13026" s="5">
        <f t="shared" si="2640"/>
        <v>12109.499908786096</v>
      </c>
      <c r="F13026" s="5">
        <f t="shared" si="2641"/>
        <v>0</v>
      </c>
      <c r="G13026" s="5">
        <f t="shared" si="2642"/>
        <v>92.264062499999994</v>
      </c>
      <c r="H13026" s="5">
        <f t="shared" si="2643"/>
        <v>12201.763971286096</v>
      </c>
      <c r="I13026" s="5">
        <f t="shared" si="2644"/>
        <v>720</v>
      </c>
      <c r="J13026" s="5">
        <f t="shared" si="2645"/>
        <v>11481.763971286096</v>
      </c>
      <c r="K13026" s="2">
        <f t="shared" si="2646"/>
        <v>224336.18005705028</v>
      </c>
      <c r="L13026" s="2">
        <f t="shared" si="2647"/>
        <v>181400</v>
      </c>
      <c r="M13026" s="2">
        <f t="shared" si="2648"/>
        <v>19360</v>
      </c>
      <c r="N13026" s="6">
        <f t="shared" si="2649"/>
        <v>0</v>
      </c>
      <c r="O13026" s="2">
        <f t="shared" si="2650"/>
        <v>-82296.180057050282</v>
      </c>
      <c r="P13026" s="2" t="str">
        <f t="shared" si="2651"/>
        <v/>
      </c>
    </row>
    <row r="13027" spans="1:16">
      <c r="A13027" s="6">
        <v>20</v>
      </c>
      <c r="B13027" s="6">
        <v>0</v>
      </c>
      <c r="C13027" s="6">
        <v>3</v>
      </c>
      <c r="D13027" s="6">
        <f t="shared" si="2639"/>
        <v>23</v>
      </c>
      <c r="E13027" s="5">
        <f t="shared" si="2640"/>
        <v>12109.499908786096</v>
      </c>
      <c r="F13027" s="5">
        <f t="shared" si="2641"/>
        <v>0</v>
      </c>
      <c r="G13027" s="5">
        <f t="shared" si="2642"/>
        <v>140.12604492187498</v>
      </c>
      <c r="H13027" s="5">
        <f t="shared" si="2643"/>
        <v>12249.625953707971</v>
      </c>
      <c r="I13027" s="5">
        <f t="shared" si="2644"/>
        <v>720</v>
      </c>
      <c r="J13027" s="5">
        <f t="shared" si="2645"/>
        <v>11529.625953707971</v>
      </c>
      <c r="K13027" s="2">
        <f t="shared" si="2646"/>
        <v>225167.1172518745</v>
      </c>
      <c r="L13027" s="2">
        <f t="shared" si="2647"/>
        <v>184100</v>
      </c>
      <c r="M13027" s="2">
        <f t="shared" si="2648"/>
        <v>20240</v>
      </c>
      <c r="N13027" s="6">
        <f t="shared" si="2649"/>
        <v>0</v>
      </c>
      <c r="O13027" s="2">
        <f t="shared" si="2650"/>
        <v>-81307.117251874501</v>
      </c>
      <c r="P13027" s="2" t="str">
        <f t="shared" si="2651"/>
        <v/>
      </c>
    </row>
    <row r="13028" spans="1:16">
      <c r="A13028" s="6">
        <v>20</v>
      </c>
      <c r="B13028" s="6">
        <v>0</v>
      </c>
      <c r="C13028" s="6">
        <v>4</v>
      </c>
      <c r="D13028" s="6">
        <f t="shared" si="2639"/>
        <v>24</v>
      </c>
      <c r="E13028" s="5">
        <f t="shared" si="2640"/>
        <v>12109.499908786096</v>
      </c>
      <c r="F13028" s="5">
        <f t="shared" si="2641"/>
        <v>0</v>
      </c>
      <c r="G13028" s="5">
        <f t="shared" si="2642"/>
        <v>189.17016064453125</v>
      </c>
      <c r="H13028" s="5">
        <f t="shared" si="2643"/>
        <v>12298.670069430627</v>
      </c>
      <c r="I13028" s="5">
        <f t="shared" si="2644"/>
        <v>720</v>
      </c>
      <c r="J13028" s="5">
        <f t="shared" si="2645"/>
        <v>11578.670069430627</v>
      </c>
      <c r="K13028" s="2">
        <f t="shared" si="2646"/>
        <v>226018.57759428173</v>
      </c>
      <c r="L13028" s="2">
        <f t="shared" si="2647"/>
        <v>186800</v>
      </c>
      <c r="M13028" s="2">
        <f t="shared" si="2648"/>
        <v>21120</v>
      </c>
      <c r="N13028" s="6">
        <f t="shared" si="2649"/>
        <v>0</v>
      </c>
      <c r="O13028" s="2">
        <f t="shared" si="2650"/>
        <v>-80338.577594281727</v>
      </c>
      <c r="P13028" s="2" t="str">
        <f t="shared" si="2651"/>
        <v/>
      </c>
    </row>
    <row r="13029" spans="1:16">
      <c r="A13029" s="6">
        <v>20</v>
      </c>
      <c r="B13029" s="6">
        <v>0</v>
      </c>
      <c r="C13029" s="6">
        <v>5</v>
      </c>
      <c r="D13029" s="6">
        <f t="shared" si="2639"/>
        <v>25</v>
      </c>
      <c r="E13029" s="5">
        <f t="shared" si="2640"/>
        <v>12109.499908786096</v>
      </c>
      <c r="F13029" s="5">
        <f t="shared" si="2641"/>
        <v>0</v>
      </c>
      <c r="G13029" s="5">
        <f t="shared" si="2642"/>
        <v>239.41848456573481</v>
      </c>
      <c r="H13029" s="5">
        <f t="shared" si="2643"/>
        <v>12348.918393351831</v>
      </c>
      <c r="I13029" s="5">
        <f t="shared" si="2644"/>
        <v>720</v>
      </c>
      <c r="J13029" s="5">
        <f t="shared" si="2645"/>
        <v>11628.918393351831</v>
      </c>
      <c r="K13029" s="2">
        <f t="shared" si="2646"/>
        <v>226890.94432902485</v>
      </c>
      <c r="L13029" s="2">
        <f t="shared" si="2647"/>
        <v>189500</v>
      </c>
      <c r="M13029" s="2">
        <f t="shared" si="2648"/>
        <v>22000</v>
      </c>
      <c r="N13029" s="6">
        <f t="shared" si="2649"/>
        <v>0</v>
      </c>
      <c r="O13029" s="2">
        <f t="shared" si="2650"/>
        <v>-79390.944329024846</v>
      </c>
      <c r="P13029" s="2" t="str">
        <f t="shared" si="2651"/>
        <v/>
      </c>
    </row>
    <row r="13030" spans="1:16">
      <c r="A13030" s="6">
        <v>20</v>
      </c>
      <c r="B13030" s="6">
        <v>0</v>
      </c>
      <c r="C13030" s="6">
        <v>6</v>
      </c>
      <c r="D13030" s="6">
        <f t="shared" si="2639"/>
        <v>26</v>
      </c>
      <c r="E13030" s="5">
        <f t="shared" si="2640"/>
        <v>12109.499908786096</v>
      </c>
      <c r="F13030" s="5">
        <f t="shared" si="2641"/>
        <v>0</v>
      </c>
      <c r="G13030" s="5">
        <f t="shared" si="2642"/>
        <v>290.89345874736784</v>
      </c>
      <c r="H13030" s="5">
        <f t="shared" si="2643"/>
        <v>12400.393367533465</v>
      </c>
      <c r="I13030" s="5">
        <f t="shared" si="2644"/>
        <v>720</v>
      </c>
      <c r="J13030" s="5">
        <f t="shared" si="2645"/>
        <v>11680.393367533465</v>
      </c>
      <c r="K13030" s="2">
        <f t="shared" si="2646"/>
        <v>227784.60707523377</v>
      </c>
      <c r="L13030" s="2">
        <f t="shared" si="2647"/>
        <v>192200</v>
      </c>
      <c r="M13030" s="2">
        <f t="shared" si="2648"/>
        <v>22880</v>
      </c>
      <c r="N13030" s="6">
        <f t="shared" si="2649"/>
        <v>0</v>
      </c>
      <c r="O13030" s="2">
        <f t="shared" si="2650"/>
        <v>-78464.607075233769</v>
      </c>
      <c r="P13030" s="2" t="str">
        <f t="shared" si="2651"/>
        <v/>
      </c>
    </row>
    <row r="13031" spans="1:16">
      <c r="A13031" s="6">
        <v>20</v>
      </c>
      <c r="B13031" s="6">
        <v>0</v>
      </c>
      <c r="C13031" s="6">
        <v>7</v>
      </c>
      <c r="D13031" s="6">
        <f t="shared" si="2639"/>
        <v>27</v>
      </c>
      <c r="E13031" s="5">
        <f t="shared" si="2640"/>
        <v>12109.499908786096</v>
      </c>
      <c r="F13031" s="5">
        <f t="shared" si="2641"/>
        <v>0</v>
      </c>
      <c r="G13031" s="5">
        <f t="shared" si="2642"/>
        <v>343.61789814532818</v>
      </c>
      <c r="H13031" s="5">
        <f t="shared" si="2643"/>
        <v>12453.117806931425</v>
      </c>
      <c r="I13031" s="5">
        <f t="shared" si="2644"/>
        <v>720</v>
      </c>
      <c r="J13031" s="5">
        <f t="shared" si="2645"/>
        <v>11733.117806931425</v>
      </c>
      <c r="K13031" s="2">
        <f t="shared" si="2646"/>
        <v>228699.96192589277</v>
      </c>
      <c r="L13031" s="2">
        <f t="shared" si="2647"/>
        <v>194900</v>
      </c>
      <c r="M13031" s="2">
        <f t="shared" si="2648"/>
        <v>23760</v>
      </c>
      <c r="N13031" s="6">
        <f t="shared" si="2649"/>
        <v>0</v>
      </c>
      <c r="O13031" s="2">
        <f t="shared" si="2650"/>
        <v>-77559.961925892771</v>
      </c>
      <c r="P13031" s="2" t="str">
        <f t="shared" si="2651"/>
        <v/>
      </c>
    </row>
    <row r="13032" spans="1:16">
      <c r="A13032" s="6">
        <v>20</v>
      </c>
      <c r="B13032" s="6">
        <v>0</v>
      </c>
      <c r="C13032" s="6">
        <v>8</v>
      </c>
      <c r="D13032" s="6">
        <f t="shared" si="2639"/>
        <v>28</v>
      </c>
      <c r="E13032" s="5">
        <f t="shared" si="2640"/>
        <v>12109.499908786096</v>
      </c>
      <c r="F13032" s="5">
        <f t="shared" si="2641"/>
        <v>0</v>
      </c>
      <c r="G13032" s="5">
        <f t="shared" si="2642"/>
        <v>397.61499642530839</v>
      </c>
      <c r="H13032" s="5">
        <f t="shared" si="2643"/>
        <v>12507.114905211405</v>
      </c>
      <c r="I13032" s="5">
        <f t="shared" si="2644"/>
        <v>720</v>
      </c>
      <c r="J13032" s="5">
        <f t="shared" si="2645"/>
        <v>11787.114905211405</v>
      </c>
      <c r="K13032" s="2">
        <f t="shared" si="2646"/>
        <v>229637.41154880912</v>
      </c>
      <c r="L13032" s="2">
        <f t="shared" si="2647"/>
        <v>197600</v>
      </c>
      <c r="M13032" s="2">
        <f t="shared" si="2648"/>
        <v>24640</v>
      </c>
      <c r="N13032" s="6">
        <f t="shared" si="2649"/>
        <v>0</v>
      </c>
      <c r="O13032" s="2">
        <f t="shared" si="2650"/>
        <v>-76677.411548809119</v>
      </c>
      <c r="P13032" s="2" t="str">
        <f t="shared" si="2651"/>
        <v/>
      </c>
    </row>
    <row r="13033" spans="1:16">
      <c r="A13033" s="6">
        <v>20</v>
      </c>
      <c r="B13033" s="6">
        <v>0</v>
      </c>
      <c r="C13033" s="6">
        <v>9</v>
      </c>
      <c r="D13033" s="6">
        <f t="shared" si="2639"/>
        <v>29</v>
      </c>
      <c r="E13033" s="5">
        <f t="shared" si="2640"/>
        <v>12109.499908786096</v>
      </c>
      <c r="F13033" s="5">
        <f t="shared" si="2641"/>
        <v>0</v>
      </c>
      <c r="G13033" s="5">
        <f t="shared" si="2642"/>
        <v>452.90833186570285</v>
      </c>
      <c r="H13033" s="5">
        <f t="shared" si="2643"/>
        <v>12562.408240651799</v>
      </c>
      <c r="I13033" s="5">
        <f t="shared" si="2644"/>
        <v>720</v>
      </c>
      <c r="J13033" s="5">
        <f t="shared" si="2645"/>
        <v>11842.408240651799</v>
      </c>
      <c r="K13033" s="2">
        <f t="shared" si="2646"/>
        <v>230597.36528909372</v>
      </c>
      <c r="L13033" s="2">
        <f t="shared" si="2647"/>
        <v>200300</v>
      </c>
      <c r="M13033" s="2">
        <f t="shared" si="2648"/>
        <v>25520</v>
      </c>
      <c r="N13033" s="6">
        <f t="shared" si="2649"/>
        <v>0</v>
      </c>
      <c r="O13033" s="2">
        <f t="shared" si="2650"/>
        <v>-75817.365289093723</v>
      </c>
      <c r="P13033" s="2" t="str">
        <f t="shared" si="2651"/>
        <v/>
      </c>
    </row>
    <row r="13034" spans="1:16">
      <c r="A13034" s="6">
        <v>20</v>
      </c>
      <c r="B13034" s="6">
        <v>0</v>
      </c>
      <c r="C13034" s="6">
        <v>10</v>
      </c>
      <c r="D13034" s="6">
        <f t="shared" si="2639"/>
        <v>30</v>
      </c>
      <c r="E13034" s="5">
        <f t="shared" si="2640"/>
        <v>12109.499908786096</v>
      </c>
      <c r="F13034" s="5">
        <f t="shared" si="2641"/>
        <v>0</v>
      </c>
      <c r="G13034" s="5">
        <f t="shared" si="2642"/>
        <v>509.52187334891573</v>
      </c>
      <c r="H13034" s="5">
        <f t="shared" si="2643"/>
        <v>12619.021782135012</v>
      </c>
      <c r="I13034" s="5">
        <f t="shared" si="2644"/>
        <v>720</v>
      </c>
      <c r="J13034" s="5">
        <f t="shared" si="2645"/>
        <v>11899.021782135012</v>
      </c>
      <c r="K13034" s="2">
        <f t="shared" si="2646"/>
        <v>231580.23927317729</v>
      </c>
      <c r="L13034" s="2">
        <f t="shared" si="2647"/>
        <v>203000</v>
      </c>
      <c r="M13034" s="2">
        <f t="shared" si="2648"/>
        <v>26400</v>
      </c>
      <c r="N13034" s="6">
        <f t="shared" si="2649"/>
        <v>0</v>
      </c>
      <c r="O13034" s="2">
        <f t="shared" si="2650"/>
        <v>-74980.239273177285</v>
      </c>
      <c r="P13034" s="2" t="str">
        <f t="shared" si="2651"/>
        <v/>
      </c>
    </row>
    <row r="13035" spans="1:16">
      <c r="A13035" s="6">
        <v>20</v>
      </c>
      <c r="B13035" s="6">
        <v>0</v>
      </c>
      <c r="C13035" s="6">
        <v>11</v>
      </c>
      <c r="D13035" s="6">
        <f t="shared" si="2639"/>
        <v>31</v>
      </c>
      <c r="E13035" s="5">
        <f t="shared" si="2640"/>
        <v>12109.499908786096</v>
      </c>
      <c r="F13035" s="5">
        <f t="shared" si="2641"/>
        <v>0</v>
      </c>
      <c r="G13035" s="5">
        <f t="shared" si="2642"/>
        <v>567.47998644235474</v>
      </c>
      <c r="H13035" s="5">
        <f t="shared" si="2643"/>
        <v>12676.979895228451</v>
      </c>
      <c r="I13035" s="5">
        <f t="shared" si="2644"/>
        <v>720</v>
      </c>
      <c r="J13035" s="5">
        <f t="shared" si="2645"/>
        <v>11956.979895228451</v>
      </c>
      <c r="K13035" s="2">
        <f t="shared" si="2646"/>
        <v>232586.45651438282</v>
      </c>
      <c r="L13035" s="2">
        <f t="shared" si="2647"/>
        <v>205700</v>
      </c>
      <c r="M13035" s="2">
        <f t="shared" si="2648"/>
        <v>27280</v>
      </c>
      <c r="N13035" s="6">
        <f t="shared" si="2649"/>
        <v>0</v>
      </c>
      <c r="O13035" s="2">
        <f t="shared" si="2650"/>
        <v>-74166.456514382822</v>
      </c>
      <c r="P13035" s="2" t="str">
        <f t="shared" si="2651"/>
        <v/>
      </c>
    </row>
    <row r="13036" spans="1:16">
      <c r="A13036" s="6">
        <v>20</v>
      </c>
      <c r="B13036" s="6">
        <v>0</v>
      </c>
      <c r="C13036" s="6">
        <v>12</v>
      </c>
      <c r="D13036" s="6">
        <f t="shared" si="2639"/>
        <v>32</v>
      </c>
      <c r="E13036" s="5">
        <f t="shared" si="2640"/>
        <v>12109.499908786096</v>
      </c>
      <c r="F13036" s="5">
        <f t="shared" si="2641"/>
        <v>0</v>
      </c>
      <c r="G13036" s="5">
        <f t="shared" si="2642"/>
        <v>626.80743957041921</v>
      </c>
      <c r="H13036" s="5">
        <f t="shared" si="2643"/>
        <v>12736.307348356515</v>
      </c>
      <c r="I13036" s="5">
        <f t="shared" si="2644"/>
        <v>720</v>
      </c>
      <c r="J13036" s="5">
        <f t="shared" si="2645"/>
        <v>12016.307348356515</v>
      </c>
      <c r="K13036" s="2">
        <f t="shared" si="2646"/>
        <v>233616.44702007837</v>
      </c>
      <c r="L13036" s="2">
        <f t="shared" si="2647"/>
        <v>208400</v>
      </c>
      <c r="M13036" s="2">
        <f t="shared" si="2648"/>
        <v>28160</v>
      </c>
      <c r="N13036" s="6">
        <f t="shared" si="2649"/>
        <v>0</v>
      </c>
      <c r="O13036" s="2">
        <f t="shared" si="2650"/>
        <v>-73376.447020078369</v>
      </c>
      <c r="P13036" s="2" t="str">
        <f t="shared" si="2651"/>
        <v/>
      </c>
    </row>
    <row r="13037" spans="1:16">
      <c r="A13037" s="6">
        <v>20</v>
      </c>
      <c r="B13037" s="6">
        <v>0</v>
      </c>
      <c r="C13037" s="6">
        <v>13</v>
      </c>
      <c r="D13037" s="6">
        <f t="shared" si="2639"/>
        <v>33</v>
      </c>
      <c r="E13037" s="5">
        <f t="shared" si="2640"/>
        <v>12109.499908786096</v>
      </c>
      <c r="F13037" s="5">
        <f t="shared" si="2641"/>
        <v>0</v>
      </c>
      <c r="G13037" s="5">
        <f t="shared" si="2642"/>
        <v>687.52941027880343</v>
      </c>
      <c r="H13037" s="5">
        <f t="shared" si="2643"/>
        <v>12797.029319064899</v>
      </c>
      <c r="I13037" s="5">
        <f t="shared" si="2644"/>
        <v>720</v>
      </c>
      <c r="J13037" s="5">
        <f t="shared" si="2645"/>
        <v>12077.029319064899</v>
      </c>
      <c r="K13037" s="2">
        <f t="shared" si="2646"/>
        <v>234670.64790043226</v>
      </c>
      <c r="L13037" s="2">
        <f t="shared" si="2647"/>
        <v>211100</v>
      </c>
      <c r="M13037" s="2">
        <f t="shared" si="2648"/>
        <v>29040</v>
      </c>
      <c r="N13037" s="6">
        <f t="shared" si="2649"/>
        <v>0</v>
      </c>
      <c r="O13037" s="2">
        <f t="shared" si="2650"/>
        <v>-72610.647900432261</v>
      </c>
      <c r="P13037" s="2" t="str">
        <f t="shared" si="2651"/>
        <v/>
      </c>
    </row>
    <row r="13038" spans="1:16">
      <c r="A13038" s="6">
        <v>20</v>
      </c>
      <c r="B13038" s="6">
        <v>0</v>
      </c>
      <c r="C13038" s="6">
        <v>14</v>
      </c>
      <c r="D13038" s="6">
        <f t="shared" si="2639"/>
        <v>34</v>
      </c>
      <c r="E13038" s="5">
        <f t="shared" si="2640"/>
        <v>12109.499908786096</v>
      </c>
      <c r="F13038" s="5">
        <f t="shared" si="2641"/>
        <v>0</v>
      </c>
      <c r="G13038" s="5">
        <f t="shared" si="2642"/>
        <v>749.67149159246469</v>
      </c>
      <c r="H13038" s="5">
        <f t="shared" si="2643"/>
        <v>12859.17140037856</v>
      </c>
      <c r="I13038" s="5">
        <f t="shared" si="2644"/>
        <v>720</v>
      </c>
      <c r="J13038" s="5">
        <f t="shared" si="2645"/>
        <v>12139.17140037856</v>
      </c>
      <c r="K13038" s="2">
        <f t="shared" si="2646"/>
        <v>235749.50347879445</v>
      </c>
      <c r="L13038" s="2">
        <f t="shared" si="2647"/>
        <v>213800</v>
      </c>
      <c r="M13038" s="2">
        <f t="shared" si="2648"/>
        <v>29920</v>
      </c>
      <c r="N13038" s="6">
        <f t="shared" si="2649"/>
        <v>0</v>
      </c>
      <c r="O13038" s="2">
        <f t="shared" si="2650"/>
        <v>-71869.503478794446</v>
      </c>
      <c r="P13038" s="2" t="str">
        <f t="shared" si="2651"/>
        <v/>
      </c>
    </row>
    <row r="13039" spans="1:16">
      <c r="A13039" s="6">
        <v>20</v>
      </c>
      <c r="B13039" s="6">
        <v>0</v>
      </c>
      <c r="C13039" s="6">
        <v>15</v>
      </c>
      <c r="D13039" s="6">
        <f t="shared" si="2639"/>
        <v>35</v>
      </c>
      <c r="E13039" s="5">
        <f t="shared" si="2640"/>
        <v>12109.499908786096</v>
      </c>
      <c r="F13039" s="5">
        <f t="shared" si="2641"/>
        <v>0</v>
      </c>
      <c r="G13039" s="5">
        <f t="shared" si="2642"/>
        <v>813.25969846861108</v>
      </c>
      <c r="H13039" s="5">
        <f t="shared" si="2643"/>
        <v>12922.759607254708</v>
      </c>
      <c r="I13039" s="5">
        <f t="shared" si="2644"/>
        <v>720</v>
      </c>
      <c r="J13039" s="5">
        <f t="shared" si="2645"/>
        <v>12202.759607254708</v>
      </c>
      <c r="K13039" s="2">
        <f t="shared" si="2646"/>
        <v>236853.46540372755</v>
      </c>
      <c r="L13039" s="2">
        <f t="shared" si="2647"/>
        <v>216500</v>
      </c>
      <c r="M13039" s="2">
        <f t="shared" si="2648"/>
        <v>30800</v>
      </c>
      <c r="N13039" s="6">
        <f t="shared" si="2649"/>
        <v>0</v>
      </c>
      <c r="O13039" s="2">
        <f t="shared" si="2650"/>
        <v>-71153.465403727547</v>
      </c>
      <c r="P13039" s="2" t="str">
        <f t="shared" si="2651"/>
        <v/>
      </c>
    </row>
    <row r="13040" spans="1:16">
      <c r="A13040" s="6">
        <v>20</v>
      </c>
      <c r="B13040" s="6">
        <v>0</v>
      </c>
      <c r="C13040" s="6">
        <v>16</v>
      </c>
      <c r="D13040" s="6">
        <f t="shared" si="2639"/>
        <v>36</v>
      </c>
      <c r="E13040" s="5">
        <f t="shared" si="2640"/>
        <v>12109.499908786096</v>
      </c>
      <c r="F13040" s="5">
        <f t="shared" si="2641"/>
        <v>0</v>
      </c>
      <c r="G13040" s="5">
        <f t="shared" si="2642"/>
        <v>878.32047434610013</v>
      </c>
      <c r="H13040" s="5">
        <f t="shared" si="2643"/>
        <v>12987.820383132195</v>
      </c>
      <c r="I13040" s="5">
        <f t="shared" si="2644"/>
        <v>720</v>
      </c>
      <c r="J13040" s="5">
        <f t="shared" si="2645"/>
        <v>12267.820383132195</v>
      </c>
      <c r="K13040" s="2">
        <f t="shared" si="2646"/>
        <v>237982.99276271171</v>
      </c>
      <c r="L13040" s="2">
        <f t="shared" si="2647"/>
        <v>219200</v>
      </c>
      <c r="M13040" s="2">
        <f t="shared" si="2648"/>
        <v>31680</v>
      </c>
      <c r="N13040" s="6">
        <f t="shared" si="2649"/>
        <v>0</v>
      </c>
      <c r="O13040" s="2">
        <f t="shared" si="2650"/>
        <v>-70462.992762711714</v>
      </c>
      <c r="P13040" s="2" t="str">
        <f t="shared" si="2651"/>
        <v/>
      </c>
    </row>
    <row r="13041" spans="1:16">
      <c r="A13041" s="6">
        <v>20</v>
      </c>
      <c r="B13041" s="6">
        <v>0</v>
      </c>
      <c r="C13041" s="6">
        <v>17</v>
      </c>
      <c r="D13041" s="6">
        <f t="shared" si="2639"/>
        <v>37</v>
      </c>
      <c r="E13041" s="5">
        <f t="shared" si="2640"/>
        <v>12109.499908786096</v>
      </c>
      <c r="F13041" s="5">
        <f t="shared" si="2641"/>
        <v>0</v>
      </c>
      <c r="G13041" s="5">
        <f t="shared" si="2642"/>
        <v>944.88069779264049</v>
      </c>
      <c r="H13041" s="5">
        <f t="shared" si="2643"/>
        <v>13054.380606578736</v>
      </c>
      <c r="I13041" s="5">
        <f t="shared" si="2644"/>
        <v>720</v>
      </c>
      <c r="J13041" s="5">
        <f t="shared" si="2645"/>
        <v>12334.380606578736</v>
      </c>
      <c r="K13041" s="2">
        <f t="shared" si="2646"/>
        <v>239138.55219754748</v>
      </c>
      <c r="L13041" s="2">
        <f t="shared" si="2647"/>
        <v>221900</v>
      </c>
      <c r="M13041" s="2">
        <f t="shared" si="2648"/>
        <v>32560</v>
      </c>
      <c r="N13041" s="6">
        <f t="shared" si="2649"/>
        <v>0</v>
      </c>
      <c r="O13041" s="2">
        <f t="shared" si="2650"/>
        <v>-69798.552197547484</v>
      </c>
      <c r="P13041" s="2" t="str">
        <f t="shared" si="2651"/>
        <v/>
      </c>
    </row>
    <row r="13042" spans="1:16">
      <c r="A13042" s="6">
        <v>20</v>
      </c>
      <c r="B13042" s="6">
        <v>0</v>
      </c>
      <c r="C13042" s="6">
        <v>18</v>
      </c>
      <c r="D13042" s="6">
        <f t="shared" si="2639"/>
        <v>38</v>
      </c>
      <c r="E13042" s="5">
        <f t="shared" si="2640"/>
        <v>12109.499908786096</v>
      </c>
      <c r="F13042" s="5">
        <f t="shared" si="2641"/>
        <v>0</v>
      </c>
      <c r="G13042" s="5">
        <f t="shared" si="2642"/>
        <v>1012.9676892512279</v>
      </c>
      <c r="H13042" s="5">
        <f t="shared" si="2643"/>
        <v>13122.467598037323</v>
      </c>
      <c r="I13042" s="5">
        <f t="shared" si="2644"/>
        <v>720</v>
      </c>
      <c r="J13042" s="5">
        <f t="shared" si="2645"/>
        <v>12402.467598037323</v>
      </c>
      <c r="K13042" s="2">
        <f t="shared" si="2646"/>
        <v>240320.61802148129</v>
      </c>
      <c r="L13042" s="2">
        <f t="shared" si="2647"/>
        <v>224600</v>
      </c>
      <c r="M13042" s="2">
        <f t="shared" si="2648"/>
        <v>33440</v>
      </c>
      <c r="N13042" s="6">
        <f t="shared" si="2649"/>
        <v>0</v>
      </c>
      <c r="O13042" s="2">
        <f t="shared" si="2650"/>
        <v>-69160.618021481292</v>
      </c>
      <c r="P13042" s="2" t="str">
        <f t="shared" si="2651"/>
        <v/>
      </c>
    </row>
    <row r="13043" spans="1:16">
      <c r="A13043" s="6">
        <v>20</v>
      </c>
      <c r="B13043" s="6">
        <v>0</v>
      </c>
      <c r="C13043" s="6">
        <v>19</v>
      </c>
      <c r="D13043" s="6">
        <f t="shared" si="2639"/>
        <v>39</v>
      </c>
      <c r="E13043" s="5">
        <f t="shared" si="2640"/>
        <v>12109.499908786096</v>
      </c>
      <c r="F13043" s="5">
        <f t="shared" si="2641"/>
        <v>0</v>
      </c>
      <c r="G13043" s="5">
        <f t="shared" si="2642"/>
        <v>1082.6092178872495</v>
      </c>
      <c r="H13043" s="5">
        <f t="shared" si="2643"/>
        <v>13192.109126673346</v>
      </c>
      <c r="I13043" s="5">
        <f t="shared" si="2644"/>
        <v>720</v>
      </c>
      <c r="J13043" s="5">
        <f t="shared" si="2645"/>
        <v>12472.109126673346</v>
      </c>
      <c r="K13043" s="2">
        <f t="shared" si="2646"/>
        <v>241529.6723380789</v>
      </c>
      <c r="L13043" s="2">
        <f t="shared" si="2647"/>
        <v>227300</v>
      </c>
      <c r="M13043" s="2">
        <f t="shared" si="2648"/>
        <v>34320</v>
      </c>
      <c r="N13043" s="6">
        <f t="shared" si="2649"/>
        <v>0</v>
      </c>
      <c r="O13043" s="2">
        <f t="shared" si="2650"/>
        <v>-68549.672338078904</v>
      </c>
      <c r="P13043" s="2" t="str">
        <f t="shared" si="2651"/>
        <v/>
      </c>
    </row>
    <row r="13044" spans="1:16">
      <c r="A13044" s="6">
        <v>20</v>
      </c>
      <c r="B13044" s="6">
        <v>0</v>
      </c>
      <c r="C13044" s="6">
        <v>20</v>
      </c>
      <c r="D13044" s="6">
        <f t="shared" si="2639"/>
        <v>40</v>
      </c>
      <c r="E13044" s="5">
        <f t="shared" si="2640"/>
        <v>12109.499908786096</v>
      </c>
      <c r="F13044" s="5">
        <f t="shared" si="2641"/>
        <v>0</v>
      </c>
      <c r="G13044" s="5">
        <f t="shared" si="2642"/>
        <v>1153.8335085377266</v>
      </c>
      <c r="H13044" s="5">
        <f t="shared" si="2643"/>
        <v>13263.333417323822</v>
      </c>
      <c r="I13044" s="5">
        <f t="shared" si="2644"/>
        <v>720</v>
      </c>
      <c r="J13044" s="5">
        <f t="shared" si="2645"/>
        <v>12543.333417323822</v>
      </c>
      <c r="K13044" s="2">
        <f t="shared" si="2646"/>
        <v>242766.20516187191</v>
      </c>
      <c r="L13044" s="2">
        <f t="shared" si="2647"/>
        <v>230000</v>
      </c>
      <c r="M13044" s="2">
        <f t="shared" si="2648"/>
        <v>35200</v>
      </c>
      <c r="N13044" s="6">
        <f t="shared" si="2649"/>
        <v>0</v>
      </c>
      <c r="O13044" s="2">
        <f t="shared" si="2650"/>
        <v>-67966.205161871912</v>
      </c>
      <c r="P13044" s="2" t="str">
        <f t="shared" si="2651"/>
        <v/>
      </c>
    </row>
    <row r="13045" spans="1:16">
      <c r="A13045" s="6">
        <v>20</v>
      </c>
      <c r="B13045" s="6">
        <v>0</v>
      </c>
      <c r="C13045" s="6">
        <v>21</v>
      </c>
      <c r="D13045" s="6">
        <f t="shared" si="2639"/>
        <v>41</v>
      </c>
      <c r="E13045" s="5">
        <f t="shared" si="2640"/>
        <v>12109.499908786096</v>
      </c>
      <c r="F13045" s="5">
        <f t="shared" si="2641"/>
        <v>0</v>
      </c>
      <c r="G13045" s="5">
        <f t="shared" si="2642"/>
        <v>1226.6692487641703</v>
      </c>
      <c r="H13045" s="5">
        <f t="shared" si="2643"/>
        <v>13336.169157550266</v>
      </c>
      <c r="I13045" s="5">
        <f t="shared" si="2644"/>
        <v>720</v>
      </c>
      <c r="J13045" s="5">
        <f t="shared" si="2645"/>
        <v>12616.169157550266</v>
      </c>
      <c r="K13045" s="2">
        <f t="shared" si="2646"/>
        <v>244030.71454080322</v>
      </c>
      <c r="L13045" s="2">
        <f t="shared" si="2647"/>
        <v>232700</v>
      </c>
      <c r="M13045" s="2">
        <f t="shared" si="2648"/>
        <v>36080</v>
      </c>
      <c r="N13045" s="6">
        <f t="shared" si="2649"/>
        <v>0</v>
      </c>
      <c r="O13045" s="2">
        <f t="shared" si="2650"/>
        <v>-67410.714540803223</v>
      </c>
      <c r="P13045" s="2" t="str">
        <f t="shared" si="2651"/>
        <v/>
      </c>
    </row>
    <row r="13046" spans="1:16">
      <c r="A13046" s="6">
        <v>20</v>
      </c>
      <c r="B13046" s="6">
        <v>0</v>
      </c>
      <c r="C13046" s="6">
        <v>22</v>
      </c>
      <c r="D13046" s="6">
        <f t="shared" si="2639"/>
        <v>42</v>
      </c>
      <c r="E13046" s="5">
        <f t="shared" si="2640"/>
        <v>12109.499908786096</v>
      </c>
      <c r="F13046" s="5">
        <f t="shared" si="2641"/>
        <v>0</v>
      </c>
      <c r="G13046" s="5">
        <f t="shared" si="2642"/>
        <v>1301.1455960105666</v>
      </c>
      <c r="H13046" s="5">
        <f t="shared" si="2643"/>
        <v>13410.645504796663</v>
      </c>
      <c r="I13046" s="5">
        <f t="shared" si="2644"/>
        <v>720</v>
      </c>
      <c r="J13046" s="5">
        <f t="shared" si="2645"/>
        <v>12690.645504796663</v>
      </c>
      <c r="K13046" s="2">
        <f t="shared" si="2646"/>
        <v>245323.70668049762</v>
      </c>
      <c r="L13046" s="2">
        <f t="shared" si="2647"/>
        <v>235400</v>
      </c>
      <c r="M13046" s="2">
        <f t="shared" si="2648"/>
        <v>36960</v>
      </c>
      <c r="N13046" s="6">
        <f t="shared" si="2649"/>
        <v>0</v>
      </c>
      <c r="O13046" s="2">
        <f t="shared" si="2650"/>
        <v>-66883.70668049762</v>
      </c>
      <c r="P13046" s="2" t="str">
        <f t="shared" si="2651"/>
        <v/>
      </c>
    </row>
    <row r="13047" spans="1:16">
      <c r="A13047" s="6">
        <v>20</v>
      </c>
      <c r="B13047" s="6">
        <v>0</v>
      </c>
      <c r="C13047" s="6">
        <v>23</v>
      </c>
      <c r="D13047" s="6">
        <f t="shared" si="2639"/>
        <v>43</v>
      </c>
      <c r="E13047" s="5">
        <f t="shared" si="2640"/>
        <v>12109.499908786096</v>
      </c>
      <c r="F13047" s="5">
        <f t="shared" si="2641"/>
        <v>0</v>
      </c>
      <c r="G13047" s="5">
        <f t="shared" si="2642"/>
        <v>1377.292184868003</v>
      </c>
      <c r="H13047" s="5">
        <f t="shared" si="2643"/>
        <v>13486.7920936541</v>
      </c>
      <c r="I13047" s="5">
        <f t="shared" si="2644"/>
        <v>720</v>
      </c>
      <c r="J13047" s="5">
        <f t="shared" si="2645"/>
        <v>12766.7920936541</v>
      </c>
      <c r="K13047" s="2">
        <f t="shared" si="2646"/>
        <v>246645.69607038368</v>
      </c>
      <c r="L13047" s="2">
        <f t="shared" si="2647"/>
        <v>238100</v>
      </c>
      <c r="M13047" s="2">
        <f t="shared" si="2648"/>
        <v>37840</v>
      </c>
      <c r="N13047" s="6">
        <f t="shared" si="2649"/>
        <v>0</v>
      </c>
      <c r="O13047" s="2">
        <f t="shared" si="2650"/>
        <v>-66385.696070383681</v>
      </c>
      <c r="P13047" s="2" t="str">
        <f t="shared" si="2651"/>
        <v/>
      </c>
    </row>
    <row r="13048" spans="1:16">
      <c r="A13048" s="6">
        <v>20</v>
      </c>
      <c r="B13048" s="6">
        <v>0</v>
      </c>
      <c r="C13048" s="6">
        <v>24</v>
      </c>
      <c r="D13048" s="6">
        <f t="shared" si="2639"/>
        <v>44</v>
      </c>
      <c r="E13048" s="5">
        <f t="shared" si="2640"/>
        <v>12109.499908786096</v>
      </c>
      <c r="F13048" s="5">
        <f t="shared" si="2641"/>
        <v>0</v>
      </c>
      <c r="G13048" s="5">
        <f t="shared" si="2642"/>
        <v>1455.1391344474989</v>
      </c>
      <c r="H13048" s="5">
        <f t="shared" si="2643"/>
        <v>13564.639043233596</v>
      </c>
      <c r="I13048" s="5">
        <f t="shared" si="2644"/>
        <v>720</v>
      </c>
      <c r="J13048" s="5">
        <f t="shared" si="2645"/>
        <v>12844.639043233596</v>
      </c>
      <c r="K13048" s="2">
        <f t="shared" si="2646"/>
        <v>247997.20561169437</v>
      </c>
      <c r="L13048" s="2">
        <f t="shared" si="2647"/>
        <v>240800</v>
      </c>
      <c r="M13048" s="2">
        <f t="shared" si="2648"/>
        <v>38720</v>
      </c>
      <c r="N13048" s="6">
        <f t="shared" si="2649"/>
        <v>0</v>
      </c>
      <c r="O13048" s="2">
        <f t="shared" si="2650"/>
        <v>-65917.205611694371</v>
      </c>
      <c r="P13048" s="2" t="str">
        <f t="shared" si="2651"/>
        <v/>
      </c>
    </row>
    <row r="13049" spans="1:16">
      <c r="A13049" s="6">
        <v>20</v>
      </c>
      <c r="B13049" s="6">
        <v>0</v>
      </c>
      <c r="C13049" s="6">
        <v>25</v>
      </c>
      <c r="D13049" s="6">
        <f t="shared" si="2639"/>
        <v>45</v>
      </c>
      <c r="E13049" s="5">
        <f t="shared" si="2640"/>
        <v>12109.499908786096</v>
      </c>
      <c r="F13049" s="5">
        <f t="shared" si="2641"/>
        <v>0</v>
      </c>
      <c r="G13049" s="5">
        <f t="shared" si="2642"/>
        <v>1534.7170558625965</v>
      </c>
      <c r="H13049" s="5">
        <f t="shared" si="2643"/>
        <v>13644.216964648693</v>
      </c>
      <c r="I13049" s="5">
        <f t="shared" si="2644"/>
        <v>720</v>
      </c>
      <c r="J13049" s="5">
        <f t="shared" si="2645"/>
        <v>12924.216964648693</v>
      </c>
      <c r="K13049" s="2">
        <f t="shared" si="2646"/>
        <v>249378.76674737313</v>
      </c>
      <c r="L13049" s="2">
        <f t="shared" si="2647"/>
        <v>243500</v>
      </c>
      <c r="M13049" s="2">
        <f t="shared" si="2648"/>
        <v>39600</v>
      </c>
      <c r="N13049" s="6">
        <f t="shared" si="2649"/>
        <v>0</v>
      </c>
      <c r="O13049" s="2">
        <f t="shared" si="2650"/>
        <v>-65478.766747373127</v>
      </c>
      <c r="P13049" s="2" t="str">
        <f t="shared" si="2651"/>
        <v/>
      </c>
    </row>
    <row r="13050" spans="1:16">
      <c r="A13050" s="6">
        <v>20</v>
      </c>
      <c r="B13050" s="6">
        <v>0</v>
      </c>
      <c r="C13050" s="6">
        <v>26</v>
      </c>
      <c r="D13050" s="6">
        <f t="shared" si="2639"/>
        <v>46</v>
      </c>
      <c r="E13050" s="5">
        <f t="shared" si="2640"/>
        <v>12109.499908786096</v>
      </c>
      <c r="F13050" s="5">
        <f t="shared" si="2641"/>
        <v>0</v>
      </c>
      <c r="G13050" s="5">
        <f t="shared" si="2642"/>
        <v>1616.0570598233144</v>
      </c>
      <c r="H13050" s="5">
        <f t="shared" si="2643"/>
        <v>13725.55696860941</v>
      </c>
      <c r="I13050" s="5">
        <f t="shared" si="2644"/>
        <v>720</v>
      </c>
      <c r="J13050" s="5">
        <f t="shared" si="2645"/>
        <v>13005.55696860941</v>
      </c>
      <c r="K13050" s="2">
        <f t="shared" si="2646"/>
        <v>250790.91959391336</v>
      </c>
      <c r="L13050" s="2">
        <f t="shared" si="2647"/>
        <v>246200</v>
      </c>
      <c r="M13050" s="2">
        <f t="shared" si="2648"/>
        <v>40480</v>
      </c>
      <c r="N13050" s="6">
        <f t="shared" si="2649"/>
        <v>0</v>
      </c>
      <c r="O13050" s="2">
        <f t="shared" si="2650"/>
        <v>-65070.919593913364</v>
      </c>
      <c r="P13050" s="2" t="str">
        <f t="shared" si="2651"/>
        <v/>
      </c>
    </row>
    <row r="13051" spans="1:16">
      <c r="A13051" s="6">
        <v>20</v>
      </c>
      <c r="B13051" s="6">
        <v>0</v>
      </c>
      <c r="C13051" s="6">
        <v>27</v>
      </c>
      <c r="D13051" s="6">
        <f t="shared" si="2639"/>
        <v>47</v>
      </c>
      <c r="E13051" s="5">
        <f t="shared" si="2640"/>
        <v>12109.499908786096</v>
      </c>
      <c r="F13051" s="5">
        <f t="shared" si="2641"/>
        <v>0</v>
      </c>
      <c r="G13051" s="5">
        <f t="shared" si="2642"/>
        <v>1699.1907643430709</v>
      </c>
      <c r="H13051" s="5">
        <f t="shared" si="2643"/>
        <v>13808.690673129167</v>
      </c>
      <c r="I13051" s="5">
        <f t="shared" si="2644"/>
        <v>720</v>
      </c>
      <c r="J13051" s="5">
        <f t="shared" si="2645"/>
        <v>13088.690673129167</v>
      </c>
      <c r="K13051" s="2">
        <f t="shared" si="2646"/>
        <v>252234.21307515915</v>
      </c>
      <c r="L13051" s="2">
        <f t="shared" si="2647"/>
        <v>248900</v>
      </c>
      <c r="M13051" s="2">
        <f t="shared" si="2648"/>
        <v>41360</v>
      </c>
      <c r="N13051" s="6">
        <f t="shared" si="2649"/>
        <v>0</v>
      </c>
      <c r="O13051" s="2">
        <f t="shared" si="2650"/>
        <v>-64694.213075159147</v>
      </c>
      <c r="P13051" s="2" t="str">
        <f t="shared" si="2651"/>
        <v/>
      </c>
    </row>
    <row r="13052" spans="1:16">
      <c r="A13052" s="6">
        <v>20</v>
      </c>
      <c r="B13052" s="6">
        <v>0</v>
      </c>
      <c r="C13052" s="6">
        <v>28</v>
      </c>
      <c r="D13052" s="6">
        <f t="shared" si="2639"/>
        <v>48</v>
      </c>
      <c r="E13052" s="5">
        <f t="shared" si="2640"/>
        <v>12109.499908786096</v>
      </c>
      <c r="F13052" s="5">
        <f t="shared" si="2641"/>
        <v>0</v>
      </c>
      <c r="G13052" s="5">
        <f t="shared" si="2642"/>
        <v>1784.1503025602246</v>
      </c>
      <c r="H13052" s="5">
        <f t="shared" si="2643"/>
        <v>13893.650211346321</v>
      </c>
      <c r="I13052" s="5">
        <f t="shared" si="2644"/>
        <v>720</v>
      </c>
      <c r="J13052" s="5">
        <f t="shared" si="2645"/>
        <v>13173.650211346321</v>
      </c>
      <c r="K13052" s="2">
        <f t="shared" si="2646"/>
        <v>253709.20505809586</v>
      </c>
      <c r="L13052" s="2">
        <f t="shared" si="2647"/>
        <v>251600</v>
      </c>
      <c r="M13052" s="2">
        <f t="shared" si="2648"/>
        <v>42240</v>
      </c>
      <c r="N13052" s="6">
        <f t="shared" si="2649"/>
        <v>0</v>
      </c>
      <c r="O13052" s="2">
        <f t="shared" si="2650"/>
        <v>-64349.20505809586</v>
      </c>
      <c r="P13052" s="2" t="str">
        <f t="shared" si="2651"/>
        <v/>
      </c>
    </row>
    <row r="13053" spans="1:16">
      <c r="A13053" s="6">
        <v>20</v>
      </c>
      <c r="B13053" s="6">
        <v>0</v>
      </c>
      <c r="C13053" s="6">
        <v>29</v>
      </c>
      <c r="D13053" s="6">
        <f t="shared" si="2639"/>
        <v>49</v>
      </c>
      <c r="E13053" s="5">
        <f t="shared" si="2640"/>
        <v>12109.499908786096</v>
      </c>
      <c r="F13053" s="5">
        <f t="shared" si="2641"/>
        <v>0</v>
      </c>
      <c r="G13053" s="5">
        <f t="shared" si="2642"/>
        <v>1870.9683306758782</v>
      </c>
      <c r="H13053" s="5">
        <f t="shared" si="2643"/>
        <v>13980.468239461974</v>
      </c>
      <c r="I13053" s="5">
        <f t="shared" si="2644"/>
        <v>720</v>
      </c>
      <c r="J13053" s="5">
        <f t="shared" si="2645"/>
        <v>13260.468239461974</v>
      </c>
      <c r="K13053" s="2">
        <f t="shared" si="2646"/>
        <v>255216.46249065927</v>
      </c>
      <c r="L13053" s="2">
        <f t="shared" si="2647"/>
        <v>254300</v>
      </c>
      <c r="M13053" s="2">
        <f t="shared" si="2648"/>
        <v>43120</v>
      </c>
      <c r="N13053" s="6">
        <f t="shared" si="2649"/>
        <v>0</v>
      </c>
      <c r="O13053" s="2">
        <f t="shared" si="2650"/>
        <v>-64036.462490659265</v>
      </c>
      <c r="P13053" s="2" t="str">
        <f t="shared" si="2651"/>
        <v/>
      </c>
    </row>
    <row r="13054" spans="1:16">
      <c r="A13054" s="6">
        <v>20</v>
      </c>
      <c r="B13054" s="6">
        <v>0</v>
      </c>
      <c r="C13054" s="6">
        <v>30</v>
      </c>
      <c r="D13054" s="6">
        <f t="shared" si="2639"/>
        <v>50</v>
      </c>
      <c r="E13054" s="5">
        <f t="shared" si="2640"/>
        <v>12109.499908786096</v>
      </c>
      <c r="F13054" s="5">
        <f t="shared" si="2641"/>
        <v>0</v>
      </c>
      <c r="G13054" s="5">
        <f t="shared" si="2642"/>
        <v>1959.6780360096488</v>
      </c>
      <c r="H13054" s="5">
        <f t="shared" si="2643"/>
        <v>14069.177944795745</v>
      </c>
      <c r="I13054" s="5">
        <f t="shared" si="2644"/>
        <v>720</v>
      </c>
      <c r="J13054" s="5">
        <f t="shared" si="2645"/>
        <v>13349.177944795745</v>
      </c>
      <c r="K13054" s="2">
        <f t="shared" si="2646"/>
        <v>256756.56154159279</v>
      </c>
      <c r="L13054" s="2">
        <f t="shared" si="2647"/>
        <v>257000</v>
      </c>
      <c r="M13054" s="2">
        <f t="shared" si="2648"/>
        <v>44000</v>
      </c>
      <c r="N13054" s="6">
        <f t="shared" si="2649"/>
        <v>0</v>
      </c>
      <c r="O13054" s="2">
        <f t="shared" si="2650"/>
        <v>-63756.56154159279</v>
      </c>
      <c r="P13054" s="2" t="str">
        <f t="shared" si="2651"/>
        <v/>
      </c>
    </row>
    <row r="13055" spans="1:16">
      <c r="A13055" s="6">
        <v>20</v>
      </c>
      <c r="B13055" s="6">
        <v>1</v>
      </c>
      <c r="C13055" s="6">
        <v>0</v>
      </c>
      <c r="D13055" s="6">
        <f t="shared" si="2639"/>
        <v>21</v>
      </c>
      <c r="E13055" s="5">
        <f t="shared" si="2640"/>
        <v>12109.499908786096</v>
      </c>
      <c r="F13055" s="5">
        <f t="shared" si="2641"/>
        <v>30.749999999999996</v>
      </c>
      <c r="G13055" s="5">
        <f t="shared" si="2642"/>
        <v>0</v>
      </c>
      <c r="H13055" s="5">
        <f t="shared" si="2643"/>
        <v>12140.249908786096</v>
      </c>
      <c r="I13055" s="5">
        <f t="shared" si="2644"/>
        <v>720</v>
      </c>
      <c r="J13055" s="5">
        <f t="shared" si="2645"/>
        <v>11420.249908786096</v>
      </c>
      <c r="K13055" s="2">
        <f t="shared" si="2646"/>
        <v>223268.22758309194</v>
      </c>
      <c r="L13055" s="2">
        <f t="shared" si="2647"/>
        <v>178094</v>
      </c>
      <c r="M13055" s="2">
        <f t="shared" si="2648"/>
        <v>18040</v>
      </c>
      <c r="N13055" s="6">
        <f t="shared" si="2649"/>
        <v>0</v>
      </c>
      <c r="O13055" s="2">
        <f t="shared" si="2650"/>
        <v>-83214.227583091939</v>
      </c>
      <c r="P13055" s="2" t="str">
        <f t="shared" si="2651"/>
        <v/>
      </c>
    </row>
    <row r="13056" spans="1:16">
      <c r="A13056" s="6">
        <v>20</v>
      </c>
      <c r="B13056" s="6">
        <v>1</v>
      </c>
      <c r="C13056" s="6">
        <v>1</v>
      </c>
      <c r="D13056" s="6">
        <f t="shared" si="2639"/>
        <v>22</v>
      </c>
      <c r="E13056" s="5">
        <f t="shared" si="2640"/>
        <v>12109.499908786096</v>
      </c>
      <c r="F13056" s="5">
        <f t="shared" si="2641"/>
        <v>30.749999999999996</v>
      </c>
      <c r="G13056" s="5">
        <f t="shared" si="2642"/>
        <v>45.5625</v>
      </c>
      <c r="H13056" s="5">
        <f t="shared" si="2643"/>
        <v>12185.812408786096</v>
      </c>
      <c r="I13056" s="5">
        <f t="shared" si="2644"/>
        <v>720</v>
      </c>
      <c r="J13056" s="5">
        <f t="shared" si="2645"/>
        <v>11465.812408786096</v>
      </c>
      <c r="K13056" s="2">
        <f t="shared" si="2646"/>
        <v>224059.24320809194</v>
      </c>
      <c r="L13056" s="2">
        <f t="shared" si="2647"/>
        <v>180794</v>
      </c>
      <c r="M13056" s="2">
        <f t="shared" si="2648"/>
        <v>18920</v>
      </c>
      <c r="N13056" s="6">
        <f t="shared" si="2649"/>
        <v>0</v>
      </c>
      <c r="O13056" s="2">
        <f t="shared" si="2650"/>
        <v>-82185.243208091939</v>
      </c>
      <c r="P13056" s="2" t="str">
        <f t="shared" si="2651"/>
        <v/>
      </c>
    </row>
    <row r="13057" spans="1:16">
      <c r="A13057" s="6">
        <v>20</v>
      </c>
      <c r="B13057" s="6">
        <v>1</v>
      </c>
      <c r="C13057" s="6">
        <v>2</v>
      </c>
      <c r="D13057" s="6">
        <f t="shared" si="2639"/>
        <v>23</v>
      </c>
      <c r="E13057" s="5">
        <f t="shared" si="2640"/>
        <v>12109.499908786096</v>
      </c>
      <c r="F13057" s="5">
        <f t="shared" si="2641"/>
        <v>30.749999999999996</v>
      </c>
      <c r="G13057" s="5">
        <f t="shared" si="2642"/>
        <v>92.264062499999994</v>
      </c>
      <c r="H13057" s="5">
        <f t="shared" si="2643"/>
        <v>12232.513971286096</v>
      </c>
      <c r="I13057" s="5">
        <f t="shared" si="2644"/>
        <v>720</v>
      </c>
      <c r="J13057" s="5">
        <f t="shared" si="2645"/>
        <v>11512.513971286096</v>
      </c>
      <c r="K13057" s="2">
        <f t="shared" si="2646"/>
        <v>224870.03422371694</v>
      </c>
      <c r="L13057" s="2">
        <f t="shared" si="2647"/>
        <v>183494</v>
      </c>
      <c r="M13057" s="2">
        <f t="shared" si="2648"/>
        <v>19800</v>
      </c>
      <c r="N13057" s="6">
        <f t="shared" si="2649"/>
        <v>0</v>
      </c>
      <c r="O13057" s="2">
        <f t="shared" si="2650"/>
        <v>-81176.034223716939</v>
      </c>
      <c r="P13057" s="2" t="str">
        <f t="shared" si="2651"/>
        <v/>
      </c>
    </row>
    <row r="13058" spans="1:16">
      <c r="A13058" s="6">
        <v>20</v>
      </c>
      <c r="B13058" s="6">
        <v>1</v>
      </c>
      <c r="C13058" s="6">
        <v>3</v>
      </c>
      <c r="D13058" s="6">
        <f t="shared" si="2639"/>
        <v>24</v>
      </c>
      <c r="E13058" s="5">
        <f t="shared" si="2640"/>
        <v>12109.499908786096</v>
      </c>
      <c r="F13058" s="5">
        <f t="shared" si="2641"/>
        <v>30.749999999999996</v>
      </c>
      <c r="G13058" s="5">
        <f t="shared" si="2642"/>
        <v>140.12604492187498</v>
      </c>
      <c r="H13058" s="5">
        <f t="shared" si="2643"/>
        <v>12280.375953707971</v>
      </c>
      <c r="I13058" s="5">
        <f t="shared" si="2644"/>
        <v>720</v>
      </c>
      <c r="J13058" s="5">
        <f t="shared" si="2645"/>
        <v>11560.375953707971</v>
      </c>
      <c r="K13058" s="2">
        <f t="shared" si="2646"/>
        <v>225700.97141854116</v>
      </c>
      <c r="L13058" s="2">
        <f t="shared" si="2647"/>
        <v>186194</v>
      </c>
      <c r="M13058" s="2">
        <f t="shared" si="2648"/>
        <v>20680</v>
      </c>
      <c r="N13058" s="6">
        <f t="shared" si="2649"/>
        <v>0</v>
      </c>
      <c r="O13058" s="2">
        <f t="shared" si="2650"/>
        <v>-80186.971418541158</v>
      </c>
      <c r="P13058" s="2" t="str">
        <f t="shared" si="2651"/>
        <v/>
      </c>
    </row>
    <row r="13059" spans="1:16">
      <c r="A13059" s="6">
        <v>20</v>
      </c>
      <c r="B13059" s="6">
        <v>1</v>
      </c>
      <c r="C13059" s="6">
        <v>4</v>
      </c>
      <c r="D13059" s="6">
        <f t="shared" si="2639"/>
        <v>25</v>
      </c>
      <c r="E13059" s="5">
        <f t="shared" si="2640"/>
        <v>12109.499908786096</v>
      </c>
      <c r="F13059" s="5">
        <f t="shared" si="2641"/>
        <v>30.749999999999996</v>
      </c>
      <c r="G13059" s="5">
        <f t="shared" si="2642"/>
        <v>189.17016064453125</v>
      </c>
      <c r="H13059" s="5">
        <f t="shared" si="2643"/>
        <v>12329.420069430627</v>
      </c>
      <c r="I13059" s="5">
        <f t="shared" si="2644"/>
        <v>720</v>
      </c>
      <c r="J13059" s="5">
        <f t="shared" si="2645"/>
        <v>11609.420069430627</v>
      </c>
      <c r="K13059" s="2">
        <f t="shared" si="2646"/>
        <v>226552.43176094838</v>
      </c>
      <c r="L13059" s="2">
        <f t="shared" si="2647"/>
        <v>188894</v>
      </c>
      <c r="M13059" s="2">
        <f t="shared" si="2648"/>
        <v>21560</v>
      </c>
      <c r="N13059" s="6">
        <f t="shared" si="2649"/>
        <v>0</v>
      </c>
      <c r="O13059" s="2">
        <f t="shared" si="2650"/>
        <v>-79218.431760948384</v>
      </c>
      <c r="P13059" s="2" t="str">
        <f t="shared" si="2651"/>
        <v/>
      </c>
    </row>
    <row r="13060" spans="1:16">
      <c r="A13060" s="6">
        <v>20</v>
      </c>
      <c r="B13060" s="6">
        <v>1</v>
      </c>
      <c r="C13060" s="6">
        <v>5</v>
      </c>
      <c r="D13060" s="6">
        <f t="shared" ref="D13060:D13123" si="2652">A13060+B13060+C13060</f>
        <v>26</v>
      </c>
      <c r="E13060" s="5">
        <f t="shared" ref="E13060:E13123" si="2653">IF(A13060=0,0,A13060*LABOR_HRS_WK_TOM*SEASON_WEEKS*(1+DIM_PCT_TOM)^A13060)</f>
        <v>12109.499908786096</v>
      </c>
      <c r="F13060" s="5">
        <f t="shared" ref="F13060:F13123" si="2654">IF(B13060=0,0,B13060*LABOR_HRS_WK_CAR*SEASON_WEEKS*(1+DIM_PCT_CAR)^B13060)</f>
        <v>30.749999999999996</v>
      </c>
      <c r="G13060" s="5">
        <f t="shared" ref="G13060:G13123" si="2655">IF(C13060=0,0,C13060*LABOR_HRS_WK_MES*SEASON_WEEKS*(1+DIM_PCT_MES)^C13060)</f>
        <v>239.41848456573481</v>
      </c>
      <c r="H13060" s="5">
        <f t="shared" ref="H13060:H13123" si="2656">E13060+F13060+G13060</f>
        <v>12379.668393351831</v>
      </c>
      <c r="I13060" s="5">
        <f t="shared" ref="I13060:I13123" si="2657">MIN(H13060,FARMER_HRS)</f>
        <v>720</v>
      </c>
      <c r="J13060" s="5">
        <f t="shared" ref="J13060:J13123" si="2658">MAX(0,H13060-FARMER_HRS)</f>
        <v>11659.668393351831</v>
      </c>
      <c r="K13060" s="2">
        <f t="shared" ref="K13060:K13123" si="2659">I13060*FARMER_RATE+J13060*TEMP_WORKER_RATE</f>
        <v>227424.7984956915</v>
      </c>
      <c r="L13060" s="2">
        <f t="shared" ref="L13060:L13123" si="2660">A13060*PRICE_TOM+B13060*PRICE_CAR+C13060*PRICE_MES</f>
        <v>191594</v>
      </c>
      <c r="M13060" s="2">
        <f t="shared" ref="M13060:M13123" si="2661">A13060*FERT_BED_TOM+B13060*FERT_BED_CAR+C13060*FERT_BED_MES</f>
        <v>22440</v>
      </c>
      <c r="N13060" s="6">
        <f t="shared" ref="N13060:N13123" si="2662">IF(AND(D13060&lt;=TOTAL_BEDS,J13060&lt;=TEMP_WORKER_MAX*TEMP_WORKER_HRS),1,0)</f>
        <v>0</v>
      </c>
      <c r="O13060" s="2">
        <f t="shared" ref="O13060:O13123" si="2663">L13060-M13060-K13060-FIXED_COSTS</f>
        <v>-78270.798495691502</v>
      </c>
      <c r="P13060" s="2" t="str">
        <f t="shared" ref="P13060:P13123" si="2664">IF(N13060=1,O13060,"")</f>
        <v/>
      </c>
    </row>
    <row r="13061" spans="1:16">
      <c r="A13061" s="6">
        <v>20</v>
      </c>
      <c r="B13061" s="6">
        <v>1</v>
      </c>
      <c r="C13061" s="6">
        <v>6</v>
      </c>
      <c r="D13061" s="6">
        <f t="shared" si="2652"/>
        <v>27</v>
      </c>
      <c r="E13061" s="5">
        <f t="shared" si="2653"/>
        <v>12109.499908786096</v>
      </c>
      <c r="F13061" s="5">
        <f t="shared" si="2654"/>
        <v>30.749999999999996</v>
      </c>
      <c r="G13061" s="5">
        <f t="shared" si="2655"/>
        <v>290.89345874736784</v>
      </c>
      <c r="H13061" s="5">
        <f t="shared" si="2656"/>
        <v>12431.143367533465</v>
      </c>
      <c r="I13061" s="5">
        <f t="shared" si="2657"/>
        <v>720</v>
      </c>
      <c r="J13061" s="5">
        <f t="shared" si="2658"/>
        <v>11711.143367533465</v>
      </c>
      <c r="K13061" s="2">
        <f t="shared" si="2659"/>
        <v>228318.46124190043</v>
      </c>
      <c r="L13061" s="2">
        <f t="shared" si="2660"/>
        <v>194294</v>
      </c>
      <c r="M13061" s="2">
        <f t="shared" si="2661"/>
        <v>23320</v>
      </c>
      <c r="N13061" s="6">
        <f t="shared" si="2662"/>
        <v>0</v>
      </c>
      <c r="O13061" s="2">
        <f t="shared" si="2663"/>
        <v>-77344.461241900426</v>
      </c>
      <c r="P13061" s="2" t="str">
        <f t="shared" si="2664"/>
        <v/>
      </c>
    </row>
    <row r="13062" spans="1:16">
      <c r="A13062" s="6">
        <v>20</v>
      </c>
      <c r="B13062" s="6">
        <v>1</v>
      </c>
      <c r="C13062" s="6">
        <v>7</v>
      </c>
      <c r="D13062" s="6">
        <f t="shared" si="2652"/>
        <v>28</v>
      </c>
      <c r="E13062" s="5">
        <f t="shared" si="2653"/>
        <v>12109.499908786096</v>
      </c>
      <c r="F13062" s="5">
        <f t="shared" si="2654"/>
        <v>30.749999999999996</v>
      </c>
      <c r="G13062" s="5">
        <f t="shared" si="2655"/>
        <v>343.61789814532818</v>
      </c>
      <c r="H13062" s="5">
        <f t="shared" si="2656"/>
        <v>12483.867806931425</v>
      </c>
      <c r="I13062" s="5">
        <f t="shared" si="2657"/>
        <v>720</v>
      </c>
      <c r="J13062" s="5">
        <f t="shared" si="2658"/>
        <v>11763.867806931425</v>
      </c>
      <c r="K13062" s="2">
        <f t="shared" si="2659"/>
        <v>229233.81609255946</v>
      </c>
      <c r="L13062" s="2">
        <f t="shared" si="2660"/>
        <v>196994</v>
      </c>
      <c r="M13062" s="2">
        <f t="shared" si="2661"/>
        <v>24200</v>
      </c>
      <c r="N13062" s="6">
        <f t="shared" si="2662"/>
        <v>0</v>
      </c>
      <c r="O13062" s="2">
        <f t="shared" si="2663"/>
        <v>-76439.816092559457</v>
      </c>
      <c r="P13062" s="2" t="str">
        <f t="shared" si="2664"/>
        <v/>
      </c>
    </row>
    <row r="13063" spans="1:16">
      <c r="A13063" s="6">
        <v>20</v>
      </c>
      <c r="B13063" s="6">
        <v>1</v>
      </c>
      <c r="C13063" s="6">
        <v>8</v>
      </c>
      <c r="D13063" s="6">
        <f t="shared" si="2652"/>
        <v>29</v>
      </c>
      <c r="E13063" s="5">
        <f t="shared" si="2653"/>
        <v>12109.499908786096</v>
      </c>
      <c r="F13063" s="5">
        <f t="shared" si="2654"/>
        <v>30.749999999999996</v>
      </c>
      <c r="G13063" s="5">
        <f t="shared" si="2655"/>
        <v>397.61499642530839</v>
      </c>
      <c r="H13063" s="5">
        <f t="shared" si="2656"/>
        <v>12537.864905211405</v>
      </c>
      <c r="I13063" s="5">
        <f t="shared" si="2657"/>
        <v>720</v>
      </c>
      <c r="J13063" s="5">
        <f t="shared" si="2658"/>
        <v>11817.864905211405</v>
      </c>
      <c r="K13063" s="2">
        <f t="shared" si="2659"/>
        <v>230171.26571547578</v>
      </c>
      <c r="L13063" s="2">
        <f t="shared" si="2660"/>
        <v>199694</v>
      </c>
      <c r="M13063" s="2">
        <f t="shared" si="2661"/>
        <v>25080</v>
      </c>
      <c r="N13063" s="6">
        <f t="shared" si="2662"/>
        <v>0</v>
      </c>
      <c r="O13063" s="2">
        <f t="shared" si="2663"/>
        <v>-75557.265715475776</v>
      </c>
      <c r="P13063" s="2" t="str">
        <f t="shared" si="2664"/>
        <v/>
      </c>
    </row>
    <row r="13064" spans="1:16">
      <c r="A13064" s="6">
        <v>20</v>
      </c>
      <c r="B13064" s="6">
        <v>1</v>
      </c>
      <c r="C13064" s="6">
        <v>9</v>
      </c>
      <c r="D13064" s="6">
        <f t="shared" si="2652"/>
        <v>30</v>
      </c>
      <c r="E13064" s="5">
        <f t="shared" si="2653"/>
        <v>12109.499908786096</v>
      </c>
      <c r="F13064" s="5">
        <f t="shared" si="2654"/>
        <v>30.749999999999996</v>
      </c>
      <c r="G13064" s="5">
        <f t="shared" si="2655"/>
        <v>452.90833186570285</v>
      </c>
      <c r="H13064" s="5">
        <f t="shared" si="2656"/>
        <v>12593.158240651799</v>
      </c>
      <c r="I13064" s="5">
        <f t="shared" si="2657"/>
        <v>720</v>
      </c>
      <c r="J13064" s="5">
        <f t="shared" si="2658"/>
        <v>11873.158240651799</v>
      </c>
      <c r="K13064" s="2">
        <f t="shared" si="2659"/>
        <v>231131.21945576041</v>
      </c>
      <c r="L13064" s="2">
        <f t="shared" si="2660"/>
        <v>202394</v>
      </c>
      <c r="M13064" s="2">
        <f t="shared" si="2661"/>
        <v>25960</v>
      </c>
      <c r="N13064" s="6">
        <f t="shared" si="2662"/>
        <v>0</v>
      </c>
      <c r="O13064" s="2">
        <f t="shared" si="2663"/>
        <v>-74697.219455760409</v>
      </c>
      <c r="P13064" s="2" t="str">
        <f t="shared" si="2664"/>
        <v/>
      </c>
    </row>
    <row r="13065" spans="1:16">
      <c r="A13065" s="6">
        <v>20</v>
      </c>
      <c r="B13065" s="6">
        <v>1</v>
      </c>
      <c r="C13065" s="6">
        <v>10</v>
      </c>
      <c r="D13065" s="6">
        <f t="shared" si="2652"/>
        <v>31</v>
      </c>
      <c r="E13065" s="5">
        <f t="shared" si="2653"/>
        <v>12109.499908786096</v>
      </c>
      <c r="F13065" s="5">
        <f t="shared" si="2654"/>
        <v>30.749999999999996</v>
      </c>
      <c r="G13065" s="5">
        <f t="shared" si="2655"/>
        <v>509.52187334891573</v>
      </c>
      <c r="H13065" s="5">
        <f t="shared" si="2656"/>
        <v>12649.771782135012</v>
      </c>
      <c r="I13065" s="5">
        <f t="shared" si="2657"/>
        <v>720</v>
      </c>
      <c r="J13065" s="5">
        <f t="shared" si="2658"/>
        <v>11929.771782135012</v>
      </c>
      <c r="K13065" s="2">
        <f t="shared" si="2659"/>
        <v>232114.09343984397</v>
      </c>
      <c r="L13065" s="2">
        <f t="shared" si="2660"/>
        <v>205094</v>
      </c>
      <c r="M13065" s="2">
        <f t="shared" si="2661"/>
        <v>26840</v>
      </c>
      <c r="N13065" s="6">
        <f t="shared" si="2662"/>
        <v>0</v>
      </c>
      <c r="O13065" s="2">
        <f t="shared" si="2663"/>
        <v>-73860.093439843971</v>
      </c>
      <c r="P13065" s="2" t="str">
        <f t="shared" si="2664"/>
        <v/>
      </c>
    </row>
    <row r="13066" spans="1:16">
      <c r="A13066" s="6">
        <v>20</v>
      </c>
      <c r="B13066" s="6">
        <v>1</v>
      </c>
      <c r="C13066" s="6">
        <v>11</v>
      </c>
      <c r="D13066" s="6">
        <f t="shared" si="2652"/>
        <v>32</v>
      </c>
      <c r="E13066" s="5">
        <f t="shared" si="2653"/>
        <v>12109.499908786096</v>
      </c>
      <c r="F13066" s="5">
        <f t="shared" si="2654"/>
        <v>30.749999999999996</v>
      </c>
      <c r="G13066" s="5">
        <f t="shared" si="2655"/>
        <v>567.47998644235474</v>
      </c>
      <c r="H13066" s="5">
        <f t="shared" si="2656"/>
        <v>12707.729895228451</v>
      </c>
      <c r="I13066" s="5">
        <f t="shared" si="2657"/>
        <v>720</v>
      </c>
      <c r="J13066" s="5">
        <f t="shared" si="2658"/>
        <v>11987.729895228451</v>
      </c>
      <c r="K13066" s="2">
        <f t="shared" si="2659"/>
        <v>233120.31068104948</v>
      </c>
      <c r="L13066" s="2">
        <f t="shared" si="2660"/>
        <v>207794</v>
      </c>
      <c r="M13066" s="2">
        <f t="shared" si="2661"/>
        <v>27720</v>
      </c>
      <c r="N13066" s="6">
        <f t="shared" si="2662"/>
        <v>0</v>
      </c>
      <c r="O13066" s="2">
        <f t="shared" si="2663"/>
        <v>-73046.310681049479</v>
      </c>
      <c r="P13066" s="2" t="str">
        <f t="shared" si="2664"/>
        <v/>
      </c>
    </row>
    <row r="13067" spans="1:16">
      <c r="A13067" s="6">
        <v>20</v>
      </c>
      <c r="B13067" s="6">
        <v>1</v>
      </c>
      <c r="C13067" s="6">
        <v>12</v>
      </c>
      <c r="D13067" s="6">
        <f t="shared" si="2652"/>
        <v>33</v>
      </c>
      <c r="E13067" s="5">
        <f t="shared" si="2653"/>
        <v>12109.499908786096</v>
      </c>
      <c r="F13067" s="5">
        <f t="shared" si="2654"/>
        <v>30.749999999999996</v>
      </c>
      <c r="G13067" s="5">
        <f t="shared" si="2655"/>
        <v>626.80743957041921</v>
      </c>
      <c r="H13067" s="5">
        <f t="shared" si="2656"/>
        <v>12767.057348356515</v>
      </c>
      <c r="I13067" s="5">
        <f t="shared" si="2657"/>
        <v>720</v>
      </c>
      <c r="J13067" s="5">
        <f t="shared" si="2658"/>
        <v>12047.057348356515</v>
      </c>
      <c r="K13067" s="2">
        <f t="shared" si="2659"/>
        <v>234150.30118674506</v>
      </c>
      <c r="L13067" s="2">
        <f t="shared" si="2660"/>
        <v>210494</v>
      </c>
      <c r="M13067" s="2">
        <f t="shared" si="2661"/>
        <v>28600</v>
      </c>
      <c r="N13067" s="6">
        <f t="shared" si="2662"/>
        <v>0</v>
      </c>
      <c r="O13067" s="2">
        <f t="shared" si="2663"/>
        <v>-72256.301186745055</v>
      </c>
      <c r="P13067" s="2" t="str">
        <f t="shared" si="2664"/>
        <v/>
      </c>
    </row>
    <row r="13068" spans="1:16">
      <c r="A13068" s="6">
        <v>20</v>
      </c>
      <c r="B13068" s="6">
        <v>1</v>
      </c>
      <c r="C13068" s="6">
        <v>13</v>
      </c>
      <c r="D13068" s="6">
        <f t="shared" si="2652"/>
        <v>34</v>
      </c>
      <c r="E13068" s="5">
        <f t="shared" si="2653"/>
        <v>12109.499908786096</v>
      </c>
      <c r="F13068" s="5">
        <f t="shared" si="2654"/>
        <v>30.749999999999996</v>
      </c>
      <c r="G13068" s="5">
        <f t="shared" si="2655"/>
        <v>687.52941027880343</v>
      </c>
      <c r="H13068" s="5">
        <f t="shared" si="2656"/>
        <v>12827.779319064899</v>
      </c>
      <c r="I13068" s="5">
        <f t="shared" si="2657"/>
        <v>720</v>
      </c>
      <c r="J13068" s="5">
        <f t="shared" si="2658"/>
        <v>12107.779319064899</v>
      </c>
      <c r="K13068" s="2">
        <f t="shared" si="2659"/>
        <v>235204.50206709895</v>
      </c>
      <c r="L13068" s="2">
        <f t="shared" si="2660"/>
        <v>213194</v>
      </c>
      <c r="M13068" s="2">
        <f t="shared" si="2661"/>
        <v>29480</v>
      </c>
      <c r="N13068" s="6">
        <f t="shared" si="2662"/>
        <v>0</v>
      </c>
      <c r="O13068" s="2">
        <f t="shared" si="2663"/>
        <v>-71490.502067098947</v>
      </c>
      <c r="P13068" s="2" t="str">
        <f t="shared" si="2664"/>
        <v/>
      </c>
    </row>
    <row r="13069" spans="1:16">
      <c r="A13069" s="6">
        <v>20</v>
      </c>
      <c r="B13069" s="6">
        <v>1</v>
      </c>
      <c r="C13069" s="6">
        <v>14</v>
      </c>
      <c r="D13069" s="6">
        <f t="shared" si="2652"/>
        <v>35</v>
      </c>
      <c r="E13069" s="5">
        <f t="shared" si="2653"/>
        <v>12109.499908786096</v>
      </c>
      <c r="F13069" s="5">
        <f t="shared" si="2654"/>
        <v>30.749999999999996</v>
      </c>
      <c r="G13069" s="5">
        <f t="shared" si="2655"/>
        <v>749.67149159246469</v>
      </c>
      <c r="H13069" s="5">
        <f t="shared" si="2656"/>
        <v>12889.92140037856</v>
      </c>
      <c r="I13069" s="5">
        <f t="shared" si="2657"/>
        <v>720</v>
      </c>
      <c r="J13069" s="5">
        <f t="shared" si="2658"/>
        <v>12169.92140037856</v>
      </c>
      <c r="K13069" s="2">
        <f t="shared" si="2659"/>
        <v>236283.3576454611</v>
      </c>
      <c r="L13069" s="2">
        <f t="shared" si="2660"/>
        <v>215894</v>
      </c>
      <c r="M13069" s="2">
        <f t="shared" si="2661"/>
        <v>30360</v>
      </c>
      <c r="N13069" s="6">
        <f t="shared" si="2662"/>
        <v>0</v>
      </c>
      <c r="O13069" s="2">
        <f t="shared" si="2663"/>
        <v>-70749.357645461103</v>
      </c>
      <c r="P13069" s="2" t="str">
        <f t="shared" si="2664"/>
        <v/>
      </c>
    </row>
    <row r="13070" spans="1:16">
      <c r="A13070" s="6">
        <v>20</v>
      </c>
      <c r="B13070" s="6">
        <v>1</v>
      </c>
      <c r="C13070" s="6">
        <v>15</v>
      </c>
      <c r="D13070" s="6">
        <f t="shared" si="2652"/>
        <v>36</v>
      </c>
      <c r="E13070" s="5">
        <f t="shared" si="2653"/>
        <v>12109.499908786096</v>
      </c>
      <c r="F13070" s="5">
        <f t="shared" si="2654"/>
        <v>30.749999999999996</v>
      </c>
      <c r="G13070" s="5">
        <f t="shared" si="2655"/>
        <v>813.25969846861108</v>
      </c>
      <c r="H13070" s="5">
        <f t="shared" si="2656"/>
        <v>12953.509607254708</v>
      </c>
      <c r="I13070" s="5">
        <f t="shared" si="2657"/>
        <v>720</v>
      </c>
      <c r="J13070" s="5">
        <f t="shared" si="2658"/>
        <v>12233.509607254708</v>
      </c>
      <c r="K13070" s="2">
        <f t="shared" si="2659"/>
        <v>237387.31957039423</v>
      </c>
      <c r="L13070" s="2">
        <f t="shared" si="2660"/>
        <v>218594</v>
      </c>
      <c r="M13070" s="2">
        <f t="shared" si="2661"/>
        <v>31240</v>
      </c>
      <c r="N13070" s="6">
        <f t="shared" si="2662"/>
        <v>0</v>
      </c>
      <c r="O13070" s="2">
        <f t="shared" si="2663"/>
        <v>-70033.319570394233</v>
      </c>
      <c r="P13070" s="2" t="str">
        <f t="shared" si="2664"/>
        <v/>
      </c>
    </row>
    <row r="13071" spans="1:16">
      <c r="A13071" s="6">
        <v>20</v>
      </c>
      <c r="B13071" s="6">
        <v>1</v>
      </c>
      <c r="C13071" s="6">
        <v>16</v>
      </c>
      <c r="D13071" s="6">
        <f t="shared" si="2652"/>
        <v>37</v>
      </c>
      <c r="E13071" s="5">
        <f t="shared" si="2653"/>
        <v>12109.499908786096</v>
      </c>
      <c r="F13071" s="5">
        <f t="shared" si="2654"/>
        <v>30.749999999999996</v>
      </c>
      <c r="G13071" s="5">
        <f t="shared" si="2655"/>
        <v>878.32047434610013</v>
      </c>
      <c r="H13071" s="5">
        <f t="shared" si="2656"/>
        <v>13018.570383132195</v>
      </c>
      <c r="I13071" s="5">
        <f t="shared" si="2657"/>
        <v>720</v>
      </c>
      <c r="J13071" s="5">
        <f t="shared" si="2658"/>
        <v>12298.570383132195</v>
      </c>
      <c r="K13071" s="2">
        <f t="shared" si="2659"/>
        <v>238516.84692937837</v>
      </c>
      <c r="L13071" s="2">
        <f t="shared" si="2660"/>
        <v>221294</v>
      </c>
      <c r="M13071" s="2">
        <f t="shared" si="2661"/>
        <v>32120</v>
      </c>
      <c r="N13071" s="6">
        <f t="shared" si="2662"/>
        <v>0</v>
      </c>
      <c r="O13071" s="2">
        <f t="shared" si="2663"/>
        <v>-69342.846929378371</v>
      </c>
      <c r="P13071" s="2" t="str">
        <f t="shared" si="2664"/>
        <v/>
      </c>
    </row>
    <row r="13072" spans="1:16">
      <c r="A13072" s="6">
        <v>20</v>
      </c>
      <c r="B13072" s="6">
        <v>1</v>
      </c>
      <c r="C13072" s="6">
        <v>17</v>
      </c>
      <c r="D13072" s="6">
        <f t="shared" si="2652"/>
        <v>38</v>
      </c>
      <c r="E13072" s="5">
        <f t="shared" si="2653"/>
        <v>12109.499908786096</v>
      </c>
      <c r="F13072" s="5">
        <f t="shared" si="2654"/>
        <v>30.749999999999996</v>
      </c>
      <c r="G13072" s="5">
        <f t="shared" si="2655"/>
        <v>944.88069779264049</v>
      </c>
      <c r="H13072" s="5">
        <f t="shared" si="2656"/>
        <v>13085.130606578736</v>
      </c>
      <c r="I13072" s="5">
        <f t="shared" si="2657"/>
        <v>720</v>
      </c>
      <c r="J13072" s="5">
        <f t="shared" si="2658"/>
        <v>12365.130606578736</v>
      </c>
      <c r="K13072" s="2">
        <f t="shared" si="2659"/>
        <v>239672.40636421417</v>
      </c>
      <c r="L13072" s="2">
        <f t="shared" si="2660"/>
        <v>223994</v>
      </c>
      <c r="M13072" s="2">
        <f t="shared" si="2661"/>
        <v>33000</v>
      </c>
      <c r="N13072" s="6">
        <f t="shared" si="2662"/>
        <v>0</v>
      </c>
      <c r="O13072" s="2">
        <f t="shared" si="2663"/>
        <v>-68678.40636421417</v>
      </c>
      <c r="P13072" s="2" t="str">
        <f t="shared" si="2664"/>
        <v/>
      </c>
    </row>
    <row r="13073" spans="1:16">
      <c r="A13073" s="6">
        <v>20</v>
      </c>
      <c r="B13073" s="6">
        <v>1</v>
      </c>
      <c r="C13073" s="6">
        <v>18</v>
      </c>
      <c r="D13073" s="6">
        <f t="shared" si="2652"/>
        <v>39</v>
      </c>
      <c r="E13073" s="5">
        <f t="shared" si="2653"/>
        <v>12109.499908786096</v>
      </c>
      <c r="F13073" s="5">
        <f t="shared" si="2654"/>
        <v>30.749999999999996</v>
      </c>
      <c r="G13073" s="5">
        <f t="shared" si="2655"/>
        <v>1012.9676892512279</v>
      </c>
      <c r="H13073" s="5">
        <f t="shared" si="2656"/>
        <v>13153.217598037323</v>
      </c>
      <c r="I13073" s="5">
        <f t="shared" si="2657"/>
        <v>720</v>
      </c>
      <c r="J13073" s="5">
        <f t="shared" si="2658"/>
        <v>12433.217598037323</v>
      </c>
      <c r="K13073" s="2">
        <f t="shared" si="2659"/>
        <v>240854.47218814798</v>
      </c>
      <c r="L13073" s="2">
        <f t="shared" si="2660"/>
        <v>226694</v>
      </c>
      <c r="M13073" s="2">
        <f t="shared" si="2661"/>
        <v>33880</v>
      </c>
      <c r="N13073" s="6">
        <f t="shared" si="2662"/>
        <v>0</v>
      </c>
      <c r="O13073" s="2">
        <f t="shared" si="2663"/>
        <v>-68040.472188147978</v>
      </c>
      <c r="P13073" s="2" t="str">
        <f t="shared" si="2664"/>
        <v/>
      </c>
    </row>
    <row r="13074" spans="1:16">
      <c r="A13074" s="6">
        <v>20</v>
      </c>
      <c r="B13074" s="6">
        <v>1</v>
      </c>
      <c r="C13074" s="6">
        <v>19</v>
      </c>
      <c r="D13074" s="6">
        <f t="shared" si="2652"/>
        <v>40</v>
      </c>
      <c r="E13074" s="5">
        <f t="shared" si="2653"/>
        <v>12109.499908786096</v>
      </c>
      <c r="F13074" s="5">
        <f t="shared" si="2654"/>
        <v>30.749999999999996</v>
      </c>
      <c r="G13074" s="5">
        <f t="shared" si="2655"/>
        <v>1082.6092178872495</v>
      </c>
      <c r="H13074" s="5">
        <f t="shared" si="2656"/>
        <v>13222.859126673346</v>
      </c>
      <c r="I13074" s="5">
        <f t="shared" si="2657"/>
        <v>720</v>
      </c>
      <c r="J13074" s="5">
        <f t="shared" si="2658"/>
        <v>12502.859126673346</v>
      </c>
      <c r="K13074" s="2">
        <f t="shared" si="2659"/>
        <v>242063.52650474559</v>
      </c>
      <c r="L13074" s="2">
        <f t="shared" si="2660"/>
        <v>229394</v>
      </c>
      <c r="M13074" s="2">
        <f t="shared" si="2661"/>
        <v>34760</v>
      </c>
      <c r="N13074" s="6">
        <f t="shared" si="2662"/>
        <v>0</v>
      </c>
      <c r="O13074" s="2">
        <f t="shared" si="2663"/>
        <v>-67429.526504745591</v>
      </c>
      <c r="P13074" s="2" t="str">
        <f t="shared" si="2664"/>
        <v/>
      </c>
    </row>
    <row r="13075" spans="1:16">
      <c r="A13075" s="6">
        <v>20</v>
      </c>
      <c r="B13075" s="6">
        <v>1</v>
      </c>
      <c r="C13075" s="6">
        <v>20</v>
      </c>
      <c r="D13075" s="6">
        <f t="shared" si="2652"/>
        <v>41</v>
      </c>
      <c r="E13075" s="5">
        <f t="shared" si="2653"/>
        <v>12109.499908786096</v>
      </c>
      <c r="F13075" s="5">
        <f t="shared" si="2654"/>
        <v>30.749999999999996</v>
      </c>
      <c r="G13075" s="5">
        <f t="shared" si="2655"/>
        <v>1153.8335085377266</v>
      </c>
      <c r="H13075" s="5">
        <f t="shared" si="2656"/>
        <v>13294.083417323822</v>
      </c>
      <c r="I13075" s="5">
        <f t="shared" si="2657"/>
        <v>720</v>
      </c>
      <c r="J13075" s="5">
        <f t="shared" si="2658"/>
        <v>12574.083417323822</v>
      </c>
      <c r="K13075" s="2">
        <f t="shared" si="2659"/>
        <v>243300.05932853857</v>
      </c>
      <c r="L13075" s="2">
        <f t="shared" si="2660"/>
        <v>232094</v>
      </c>
      <c r="M13075" s="2">
        <f t="shared" si="2661"/>
        <v>35640</v>
      </c>
      <c r="N13075" s="6">
        <f t="shared" si="2662"/>
        <v>0</v>
      </c>
      <c r="O13075" s="2">
        <f t="shared" si="2663"/>
        <v>-66846.059328538569</v>
      </c>
      <c r="P13075" s="2" t="str">
        <f t="shared" si="2664"/>
        <v/>
      </c>
    </row>
    <row r="13076" spans="1:16">
      <c r="A13076" s="6">
        <v>20</v>
      </c>
      <c r="B13076" s="6">
        <v>1</v>
      </c>
      <c r="C13076" s="6">
        <v>21</v>
      </c>
      <c r="D13076" s="6">
        <f t="shared" si="2652"/>
        <v>42</v>
      </c>
      <c r="E13076" s="5">
        <f t="shared" si="2653"/>
        <v>12109.499908786096</v>
      </c>
      <c r="F13076" s="5">
        <f t="shared" si="2654"/>
        <v>30.749999999999996</v>
      </c>
      <c r="G13076" s="5">
        <f t="shared" si="2655"/>
        <v>1226.6692487641703</v>
      </c>
      <c r="H13076" s="5">
        <f t="shared" si="2656"/>
        <v>13366.919157550266</v>
      </c>
      <c r="I13076" s="5">
        <f t="shared" si="2657"/>
        <v>720</v>
      </c>
      <c r="J13076" s="5">
        <f t="shared" si="2658"/>
        <v>12646.919157550266</v>
      </c>
      <c r="K13076" s="2">
        <f t="shared" si="2659"/>
        <v>244564.56870746991</v>
      </c>
      <c r="L13076" s="2">
        <f t="shared" si="2660"/>
        <v>234794</v>
      </c>
      <c r="M13076" s="2">
        <f t="shared" si="2661"/>
        <v>36520</v>
      </c>
      <c r="N13076" s="6">
        <f t="shared" si="2662"/>
        <v>0</v>
      </c>
      <c r="O13076" s="2">
        <f t="shared" si="2663"/>
        <v>-66290.568707469909</v>
      </c>
      <c r="P13076" s="2" t="str">
        <f t="shared" si="2664"/>
        <v/>
      </c>
    </row>
    <row r="13077" spans="1:16">
      <c r="A13077" s="6">
        <v>20</v>
      </c>
      <c r="B13077" s="6">
        <v>1</v>
      </c>
      <c r="C13077" s="6">
        <v>22</v>
      </c>
      <c r="D13077" s="6">
        <f t="shared" si="2652"/>
        <v>43</v>
      </c>
      <c r="E13077" s="5">
        <f t="shared" si="2653"/>
        <v>12109.499908786096</v>
      </c>
      <c r="F13077" s="5">
        <f t="shared" si="2654"/>
        <v>30.749999999999996</v>
      </c>
      <c r="G13077" s="5">
        <f t="shared" si="2655"/>
        <v>1301.1455960105666</v>
      </c>
      <c r="H13077" s="5">
        <f t="shared" si="2656"/>
        <v>13441.395504796663</v>
      </c>
      <c r="I13077" s="5">
        <f t="shared" si="2657"/>
        <v>720</v>
      </c>
      <c r="J13077" s="5">
        <f t="shared" si="2658"/>
        <v>12721.395504796663</v>
      </c>
      <c r="K13077" s="2">
        <f t="shared" si="2659"/>
        <v>245857.56084716428</v>
      </c>
      <c r="L13077" s="2">
        <f t="shared" si="2660"/>
        <v>237494</v>
      </c>
      <c r="M13077" s="2">
        <f t="shared" si="2661"/>
        <v>37400</v>
      </c>
      <c r="N13077" s="6">
        <f t="shared" si="2662"/>
        <v>0</v>
      </c>
      <c r="O13077" s="2">
        <f t="shared" si="2663"/>
        <v>-65763.560847164277</v>
      </c>
      <c r="P13077" s="2" t="str">
        <f t="shared" si="2664"/>
        <v/>
      </c>
    </row>
    <row r="13078" spans="1:16">
      <c r="A13078" s="6">
        <v>20</v>
      </c>
      <c r="B13078" s="6">
        <v>1</v>
      </c>
      <c r="C13078" s="6">
        <v>23</v>
      </c>
      <c r="D13078" s="6">
        <f t="shared" si="2652"/>
        <v>44</v>
      </c>
      <c r="E13078" s="5">
        <f t="shared" si="2653"/>
        <v>12109.499908786096</v>
      </c>
      <c r="F13078" s="5">
        <f t="shared" si="2654"/>
        <v>30.749999999999996</v>
      </c>
      <c r="G13078" s="5">
        <f t="shared" si="2655"/>
        <v>1377.292184868003</v>
      </c>
      <c r="H13078" s="5">
        <f t="shared" si="2656"/>
        <v>13517.5420936541</v>
      </c>
      <c r="I13078" s="5">
        <f t="shared" si="2657"/>
        <v>720</v>
      </c>
      <c r="J13078" s="5">
        <f t="shared" si="2658"/>
        <v>12797.5420936541</v>
      </c>
      <c r="K13078" s="2">
        <f t="shared" si="2659"/>
        <v>247179.55023705034</v>
      </c>
      <c r="L13078" s="2">
        <f t="shared" si="2660"/>
        <v>240194</v>
      </c>
      <c r="M13078" s="2">
        <f t="shared" si="2661"/>
        <v>38280</v>
      </c>
      <c r="N13078" s="6">
        <f t="shared" si="2662"/>
        <v>0</v>
      </c>
      <c r="O13078" s="2">
        <f t="shared" si="2663"/>
        <v>-65265.550237050338</v>
      </c>
      <c r="P13078" s="2" t="str">
        <f t="shared" si="2664"/>
        <v/>
      </c>
    </row>
    <row r="13079" spans="1:16">
      <c r="A13079" s="6">
        <v>20</v>
      </c>
      <c r="B13079" s="6">
        <v>1</v>
      </c>
      <c r="C13079" s="6">
        <v>24</v>
      </c>
      <c r="D13079" s="6">
        <f t="shared" si="2652"/>
        <v>45</v>
      </c>
      <c r="E13079" s="5">
        <f t="shared" si="2653"/>
        <v>12109.499908786096</v>
      </c>
      <c r="F13079" s="5">
        <f t="shared" si="2654"/>
        <v>30.749999999999996</v>
      </c>
      <c r="G13079" s="5">
        <f t="shared" si="2655"/>
        <v>1455.1391344474989</v>
      </c>
      <c r="H13079" s="5">
        <f t="shared" si="2656"/>
        <v>13595.389043233596</v>
      </c>
      <c r="I13079" s="5">
        <f t="shared" si="2657"/>
        <v>720</v>
      </c>
      <c r="J13079" s="5">
        <f t="shared" si="2658"/>
        <v>12875.389043233596</v>
      </c>
      <c r="K13079" s="2">
        <f t="shared" si="2659"/>
        <v>248531.05977836103</v>
      </c>
      <c r="L13079" s="2">
        <f t="shared" si="2660"/>
        <v>242894</v>
      </c>
      <c r="M13079" s="2">
        <f t="shared" si="2661"/>
        <v>39160</v>
      </c>
      <c r="N13079" s="6">
        <f t="shared" si="2662"/>
        <v>0</v>
      </c>
      <c r="O13079" s="2">
        <f t="shared" si="2663"/>
        <v>-64797.059778361028</v>
      </c>
      <c r="P13079" s="2" t="str">
        <f t="shared" si="2664"/>
        <v/>
      </c>
    </row>
    <row r="13080" spans="1:16">
      <c r="A13080" s="6">
        <v>20</v>
      </c>
      <c r="B13080" s="6">
        <v>1</v>
      </c>
      <c r="C13080" s="6">
        <v>25</v>
      </c>
      <c r="D13080" s="6">
        <f t="shared" si="2652"/>
        <v>46</v>
      </c>
      <c r="E13080" s="5">
        <f t="shared" si="2653"/>
        <v>12109.499908786096</v>
      </c>
      <c r="F13080" s="5">
        <f t="shared" si="2654"/>
        <v>30.749999999999996</v>
      </c>
      <c r="G13080" s="5">
        <f t="shared" si="2655"/>
        <v>1534.7170558625965</v>
      </c>
      <c r="H13080" s="5">
        <f t="shared" si="2656"/>
        <v>13674.966964648693</v>
      </c>
      <c r="I13080" s="5">
        <f t="shared" si="2657"/>
        <v>720</v>
      </c>
      <c r="J13080" s="5">
        <f t="shared" si="2658"/>
        <v>12954.966964648693</v>
      </c>
      <c r="K13080" s="2">
        <f t="shared" si="2659"/>
        <v>249912.62091403981</v>
      </c>
      <c r="L13080" s="2">
        <f t="shared" si="2660"/>
        <v>245594</v>
      </c>
      <c r="M13080" s="2">
        <f t="shared" si="2661"/>
        <v>40040</v>
      </c>
      <c r="N13080" s="6">
        <f t="shared" si="2662"/>
        <v>0</v>
      </c>
      <c r="O13080" s="2">
        <f t="shared" si="2663"/>
        <v>-64358.620914039813</v>
      </c>
      <c r="P13080" s="2" t="str">
        <f t="shared" si="2664"/>
        <v/>
      </c>
    </row>
    <row r="13081" spans="1:16">
      <c r="A13081" s="6">
        <v>20</v>
      </c>
      <c r="B13081" s="6">
        <v>1</v>
      </c>
      <c r="C13081" s="6">
        <v>26</v>
      </c>
      <c r="D13081" s="6">
        <f t="shared" si="2652"/>
        <v>47</v>
      </c>
      <c r="E13081" s="5">
        <f t="shared" si="2653"/>
        <v>12109.499908786096</v>
      </c>
      <c r="F13081" s="5">
        <f t="shared" si="2654"/>
        <v>30.749999999999996</v>
      </c>
      <c r="G13081" s="5">
        <f t="shared" si="2655"/>
        <v>1616.0570598233144</v>
      </c>
      <c r="H13081" s="5">
        <f t="shared" si="2656"/>
        <v>13756.30696860941</v>
      </c>
      <c r="I13081" s="5">
        <f t="shared" si="2657"/>
        <v>720</v>
      </c>
      <c r="J13081" s="5">
        <f t="shared" si="2658"/>
        <v>13036.30696860941</v>
      </c>
      <c r="K13081" s="2">
        <f t="shared" si="2659"/>
        <v>251324.77376058002</v>
      </c>
      <c r="L13081" s="2">
        <f t="shared" si="2660"/>
        <v>248294</v>
      </c>
      <c r="M13081" s="2">
        <f t="shared" si="2661"/>
        <v>40920</v>
      </c>
      <c r="N13081" s="6">
        <f t="shared" si="2662"/>
        <v>0</v>
      </c>
      <c r="O13081" s="2">
        <f t="shared" si="2663"/>
        <v>-63950.773760580021</v>
      </c>
      <c r="P13081" s="2" t="str">
        <f t="shared" si="2664"/>
        <v/>
      </c>
    </row>
    <row r="13082" spans="1:16">
      <c r="A13082" s="6">
        <v>20</v>
      </c>
      <c r="B13082" s="6">
        <v>1</v>
      </c>
      <c r="C13082" s="6">
        <v>27</v>
      </c>
      <c r="D13082" s="6">
        <f t="shared" si="2652"/>
        <v>48</v>
      </c>
      <c r="E13082" s="5">
        <f t="shared" si="2653"/>
        <v>12109.499908786096</v>
      </c>
      <c r="F13082" s="5">
        <f t="shared" si="2654"/>
        <v>30.749999999999996</v>
      </c>
      <c r="G13082" s="5">
        <f t="shared" si="2655"/>
        <v>1699.1907643430709</v>
      </c>
      <c r="H13082" s="5">
        <f t="shared" si="2656"/>
        <v>13839.440673129167</v>
      </c>
      <c r="I13082" s="5">
        <f t="shared" si="2657"/>
        <v>720</v>
      </c>
      <c r="J13082" s="5">
        <f t="shared" si="2658"/>
        <v>13119.440673129167</v>
      </c>
      <c r="K13082" s="2">
        <f t="shared" si="2659"/>
        <v>252768.0672418258</v>
      </c>
      <c r="L13082" s="2">
        <f t="shared" si="2660"/>
        <v>250994</v>
      </c>
      <c r="M13082" s="2">
        <f t="shared" si="2661"/>
        <v>41800</v>
      </c>
      <c r="N13082" s="6">
        <f t="shared" si="2662"/>
        <v>0</v>
      </c>
      <c r="O13082" s="2">
        <f t="shared" si="2663"/>
        <v>-63574.067241825804</v>
      </c>
      <c r="P13082" s="2" t="str">
        <f t="shared" si="2664"/>
        <v/>
      </c>
    </row>
    <row r="13083" spans="1:16">
      <c r="A13083" s="6">
        <v>20</v>
      </c>
      <c r="B13083" s="6">
        <v>1</v>
      </c>
      <c r="C13083" s="6">
        <v>28</v>
      </c>
      <c r="D13083" s="6">
        <f t="shared" si="2652"/>
        <v>49</v>
      </c>
      <c r="E13083" s="5">
        <f t="shared" si="2653"/>
        <v>12109.499908786096</v>
      </c>
      <c r="F13083" s="5">
        <f t="shared" si="2654"/>
        <v>30.749999999999996</v>
      </c>
      <c r="G13083" s="5">
        <f t="shared" si="2655"/>
        <v>1784.1503025602246</v>
      </c>
      <c r="H13083" s="5">
        <f t="shared" si="2656"/>
        <v>13924.400211346321</v>
      </c>
      <c r="I13083" s="5">
        <f t="shared" si="2657"/>
        <v>720</v>
      </c>
      <c r="J13083" s="5">
        <f t="shared" si="2658"/>
        <v>13204.400211346321</v>
      </c>
      <c r="K13083" s="2">
        <f t="shared" si="2659"/>
        <v>254243.05922476252</v>
      </c>
      <c r="L13083" s="2">
        <f t="shared" si="2660"/>
        <v>253694</v>
      </c>
      <c r="M13083" s="2">
        <f t="shared" si="2661"/>
        <v>42680</v>
      </c>
      <c r="N13083" s="6">
        <f t="shared" si="2662"/>
        <v>0</v>
      </c>
      <c r="O13083" s="2">
        <f t="shared" si="2663"/>
        <v>-63229.059224762517</v>
      </c>
      <c r="P13083" s="2" t="str">
        <f t="shared" si="2664"/>
        <v/>
      </c>
    </row>
    <row r="13084" spans="1:16">
      <c r="A13084" s="6">
        <v>20</v>
      </c>
      <c r="B13084" s="6">
        <v>1</v>
      </c>
      <c r="C13084" s="6">
        <v>29</v>
      </c>
      <c r="D13084" s="6">
        <f t="shared" si="2652"/>
        <v>50</v>
      </c>
      <c r="E13084" s="5">
        <f t="shared" si="2653"/>
        <v>12109.499908786096</v>
      </c>
      <c r="F13084" s="5">
        <f t="shared" si="2654"/>
        <v>30.749999999999996</v>
      </c>
      <c r="G13084" s="5">
        <f t="shared" si="2655"/>
        <v>1870.9683306758782</v>
      </c>
      <c r="H13084" s="5">
        <f t="shared" si="2656"/>
        <v>14011.218239461974</v>
      </c>
      <c r="I13084" s="5">
        <f t="shared" si="2657"/>
        <v>720</v>
      </c>
      <c r="J13084" s="5">
        <f t="shared" si="2658"/>
        <v>13291.218239461974</v>
      </c>
      <c r="K13084" s="2">
        <f t="shared" si="2659"/>
        <v>255750.31665732592</v>
      </c>
      <c r="L13084" s="2">
        <f t="shared" si="2660"/>
        <v>256394</v>
      </c>
      <c r="M13084" s="2">
        <f t="shared" si="2661"/>
        <v>43560</v>
      </c>
      <c r="N13084" s="6">
        <f t="shared" si="2662"/>
        <v>0</v>
      </c>
      <c r="O13084" s="2">
        <f t="shared" si="2663"/>
        <v>-62916.316657325922</v>
      </c>
      <c r="P13084" s="2" t="str">
        <f t="shared" si="2664"/>
        <v/>
      </c>
    </row>
    <row r="13085" spans="1:16">
      <c r="A13085" s="6">
        <v>20</v>
      </c>
      <c r="B13085" s="6">
        <v>1</v>
      </c>
      <c r="C13085" s="6">
        <v>30</v>
      </c>
      <c r="D13085" s="6">
        <f t="shared" si="2652"/>
        <v>51</v>
      </c>
      <c r="E13085" s="5">
        <f t="shared" si="2653"/>
        <v>12109.499908786096</v>
      </c>
      <c r="F13085" s="5">
        <f t="shared" si="2654"/>
        <v>30.749999999999996</v>
      </c>
      <c r="G13085" s="5">
        <f t="shared" si="2655"/>
        <v>1959.6780360096488</v>
      </c>
      <c r="H13085" s="5">
        <f t="shared" si="2656"/>
        <v>14099.927944795745</v>
      </c>
      <c r="I13085" s="5">
        <f t="shared" si="2657"/>
        <v>720</v>
      </c>
      <c r="J13085" s="5">
        <f t="shared" si="2658"/>
        <v>13379.927944795745</v>
      </c>
      <c r="K13085" s="2">
        <f t="shared" si="2659"/>
        <v>257290.41570825945</v>
      </c>
      <c r="L13085" s="2">
        <f t="shared" si="2660"/>
        <v>259094</v>
      </c>
      <c r="M13085" s="2">
        <f t="shared" si="2661"/>
        <v>44440</v>
      </c>
      <c r="N13085" s="6">
        <f t="shared" si="2662"/>
        <v>0</v>
      </c>
      <c r="O13085" s="2">
        <f t="shared" si="2663"/>
        <v>-62636.415708259447</v>
      </c>
      <c r="P13085" s="2" t="str">
        <f t="shared" si="2664"/>
        <v/>
      </c>
    </row>
    <row r="13086" spans="1:16">
      <c r="A13086" s="6">
        <v>20</v>
      </c>
      <c r="B13086" s="6">
        <v>2</v>
      </c>
      <c r="C13086" s="6">
        <v>0</v>
      </c>
      <c r="D13086" s="6">
        <f t="shared" si="2652"/>
        <v>22</v>
      </c>
      <c r="E13086" s="5">
        <f t="shared" si="2653"/>
        <v>12109.499908786096</v>
      </c>
      <c r="F13086" s="5">
        <f t="shared" si="2654"/>
        <v>63.037499999999994</v>
      </c>
      <c r="G13086" s="5">
        <f t="shared" si="2655"/>
        <v>0</v>
      </c>
      <c r="H13086" s="5">
        <f t="shared" si="2656"/>
        <v>12172.537408786096</v>
      </c>
      <c r="I13086" s="5">
        <f t="shared" si="2657"/>
        <v>720</v>
      </c>
      <c r="J13086" s="5">
        <f t="shared" si="2658"/>
        <v>11452.537408786096</v>
      </c>
      <c r="K13086" s="2">
        <f t="shared" si="2659"/>
        <v>223828.77445809194</v>
      </c>
      <c r="L13086" s="2">
        <f t="shared" si="2660"/>
        <v>180188</v>
      </c>
      <c r="M13086" s="2">
        <f t="shared" si="2661"/>
        <v>18480</v>
      </c>
      <c r="N13086" s="6">
        <f t="shared" si="2662"/>
        <v>0</v>
      </c>
      <c r="O13086" s="2">
        <f t="shared" si="2663"/>
        <v>-82120.774458091939</v>
      </c>
      <c r="P13086" s="2" t="str">
        <f t="shared" si="2664"/>
        <v/>
      </c>
    </row>
    <row r="13087" spans="1:16">
      <c r="A13087" s="6">
        <v>20</v>
      </c>
      <c r="B13087" s="6">
        <v>2</v>
      </c>
      <c r="C13087" s="6">
        <v>1</v>
      </c>
      <c r="D13087" s="6">
        <f t="shared" si="2652"/>
        <v>23</v>
      </c>
      <c r="E13087" s="5">
        <f t="shared" si="2653"/>
        <v>12109.499908786096</v>
      </c>
      <c r="F13087" s="5">
        <f t="shared" si="2654"/>
        <v>63.037499999999994</v>
      </c>
      <c r="G13087" s="5">
        <f t="shared" si="2655"/>
        <v>45.5625</v>
      </c>
      <c r="H13087" s="5">
        <f t="shared" si="2656"/>
        <v>12218.099908786096</v>
      </c>
      <c r="I13087" s="5">
        <f t="shared" si="2657"/>
        <v>720</v>
      </c>
      <c r="J13087" s="5">
        <f t="shared" si="2658"/>
        <v>11498.099908786096</v>
      </c>
      <c r="K13087" s="2">
        <f t="shared" si="2659"/>
        <v>224619.79008309194</v>
      </c>
      <c r="L13087" s="2">
        <f t="shared" si="2660"/>
        <v>182888</v>
      </c>
      <c r="M13087" s="2">
        <f t="shared" si="2661"/>
        <v>19360</v>
      </c>
      <c r="N13087" s="6">
        <f t="shared" si="2662"/>
        <v>0</v>
      </c>
      <c r="O13087" s="2">
        <f t="shared" si="2663"/>
        <v>-81091.790083091939</v>
      </c>
      <c r="P13087" s="2" t="str">
        <f t="shared" si="2664"/>
        <v/>
      </c>
    </row>
    <row r="13088" spans="1:16">
      <c r="A13088" s="6">
        <v>20</v>
      </c>
      <c r="B13088" s="6">
        <v>2</v>
      </c>
      <c r="C13088" s="6">
        <v>2</v>
      </c>
      <c r="D13088" s="6">
        <f t="shared" si="2652"/>
        <v>24</v>
      </c>
      <c r="E13088" s="5">
        <f t="shared" si="2653"/>
        <v>12109.499908786096</v>
      </c>
      <c r="F13088" s="5">
        <f t="shared" si="2654"/>
        <v>63.037499999999994</v>
      </c>
      <c r="G13088" s="5">
        <f t="shared" si="2655"/>
        <v>92.264062499999994</v>
      </c>
      <c r="H13088" s="5">
        <f t="shared" si="2656"/>
        <v>12264.801471286097</v>
      </c>
      <c r="I13088" s="5">
        <f t="shared" si="2657"/>
        <v>720</v>
      </c>
      <c r="J13088" s="5">
        <f t="shared" si="2658"/>
        <v>11544.801471286097</v>
      </c>
      <c r="K13088" s="2">
        <f t="shared" si="2659"/>
        <v>225430.58109871697</v>
      </c>
      <c r="L13088" s="2">
        <f t="shared" si="2660"/>
        <v>185588</v>
      </c>
      <c r="M13088" s="2">
        <f t="shared" si="2661"/>
        <v>20240</v>
      </c>
      <c r="N13088" s="6">
        <f t="shared" si="2662"/>
        <v>0</v>
      </c>
      <c r="O13088" s="2">
        <f t="shared" si="2663"/>
        <v>-80082.581098716968</v>
      </c>
      <c r="P13088" s="2" t="str">
        <f t="shared" si="2664"/>
        <v/>
      </c>
    </row>
    <row r="13089" spans="1:16">
      <c r="A13089" s="6">
        <v>20</v>
      </c>
      <c r="B13089" s="6">
        <v>2</v>
      </c>
      <c r="C13089" s="6">
        <v>3</v>
      </c>
      <c r="D13089" s="6">
        <f t="shared" si="2652"/>
        <v>25</v>
      </c>
      <c r="E13089" s="5">
        <f t="shared" si="2653"/>
        <v>12109.499908786096</v>
      </c>
      <c r="F13089" s="5">
        <f t="shared" si="2654"/>
        <v>63.037499999999994</v>
      </c>
      <c r="G13089" s="5">
        <f t="shared" si="2655"/>
        <v>140.12604492187498</v>
      </c>
      <c r="H13089" s="5">
        <f t="shared" si="2656"/>
        <v>12312.663453707972</v>
      </c>
      <c r="I13089" s="5">
        <f t="shared" si="2657"/>
        <v>720</v>
      </c>
      <c r="J13089" s="5">
        <f t="shared" si="2658"/>
        <v>11592.663453707972</v>
      </c>
      <c r="K13089" s="2">
        <f t="shared" si="2659"/>
        <v>226261.51829354116</v>
      </c>
      <c r="L13089" s="2">
        <f t="shared" si="2660"/>
        <v>188288</v>
      </c>
      <c r="M13089" s="2">
        <f t="shared" si="2661"/>
        <v>21120</v>
      </c>
      <c r="N13089" s="6">
        <f t="shared" si="2662"/>
        <v>0</v>
      </c>
      <c r="O13089" s="2">
        <f t="shared" si="2663"/>
        <v>-79093.518293541158</v>
      </c>
      <c r="P13089" s="2" t="str">
        <f t="shared" si="2664"/>
        <v/>
      </c>
    </row>
    <row r="13090" spans="1:16">
      <c r="A13090" s="6">
        <v>20</v>
      </c>
      <c r="B13090" s="6">
        <v>2</v>
      </c>
      <c r="C13090" s="6">
        <v>4</v>
      </c>
      <c r="D13090" s="6">
        <f t="shared" si="2652"/>
        <v>26</v>
      </c>
      <c r="E13090" s="5">
        <f t="shared" si="2653"/>
        <v>12109.499908786096</v>
      </c>
      <c r="F13090" s="5">
        <f t="shared" si="2654"/>
        <v>63.037499999999994</v>
      </c>
      <c r="G13090" s="5">
        <f t="shared" si="2655"/>
        <v>189.17016064453125</v>
      </c>
      <c r="H13090" s="5">
        <f t="shared" si="2656"/>
        <v>12361.707569430628</v>
      </c>
      <c r="I13090" s="5">
        <f t="shared" si="2657"/>
        <v>720</v>
      </c>
      <c r="J13090" s="5">
        <f t="shared" si="2658"/>
        <v>11641.707569430628</v>
      </c>
      <c r="K13090" s="2">
        <f t="shared" si="2659"/>
        <v>227112.97863594838</v>
      </c>
      <c r="L13090" s="2">
        <f t="shared" si="2660"/>
        <v>190988</v>
      </c>
      <c r="M13090" s="2">
        <f t="shared" si="2661"/>
        <v>22000</v>
      </c>
      <c r="N13090" s="6">
        <f t="shared" si="2662"/>
        <v>0</v>
      </c>
      <c r="O13090" s="2">
        <f t="shared" si="2663"/>
        <v>-78124.978635948384</v>
      </c>
      <c r="P13090" s="2" t="str">
        <f t="shared" si="2664"/>
        <v/>
      </c>
    </row>
    <row r="13091" spans="1:16">
      <c r="A13091" s="6">
        <v>20</v>
      </c>
      <c r="B13091" s="6">
        <v>2</v>
      </c>
      <c r="C13091" s="6">
        <v>5</v>
      </c>
      <c r="D13091" s="6">
        <f t="shared" si="2652"/>
        <v>27</v>
      </c>
      <c r="E13091" s="5">
        <f t="shared" si="2653"/>
        <v>12109.499908786096</v>
      </c>
      <c r="F13091" s="5">
        <f t="shared" si="2654"/>
        <v>63.037499999999994</v>
      </c>
      <c r="G13091" s="5">
        <f t="shared" si="2655"/>
        <v>239.41848456573481</v>
      </c>
      <c r="H13091" s="5">
        <f t="shared" si="2656"/>
        <v>12411.955893351831</v>
      </c>
      <c r="I13091" s="5">
        <f t="shared" si="2657"/>
        <v>720</v>
      </c>
      <c r="J13091" s="5">
        <f t="shared" si="2658"/>
        <v>11691.955893351831</v>
      </c>
      <c r="K13091" s="2">
        <f t="shared" si="2659"/>
        <v>227985.3453706915</v>
      </c>
      <c r="L13091" s="2">
        <f t="shared" si="2660"/>
        <v>193688</v>
      </c>
      <c r="M13091" s="2">
        <f t="shared" si="2661"/>
        <v>22880</v>
      </c>
      <c r="N13091" s="6">
        <f t="shared" si="2662"/>
        <v>0</v>
      </c>
      <c r="O13091" s="2">
        <f t="shared" si="2663"/>
        <v>-77177.345370691502</v>
      </c>
      <c r="P13091" s="2" t="str">
        <f t="shared" si="2664"/>
        <v/>
      </c>
    </row>
    <row r="13092" spans="1:16">
      <c r="A13092" s="6">
        <v>20</v>
      </c>
      <c r="B13092" s="6">
        <v>2</v>
      </c>
      <c r="C13092" s="6">
        <v>6</v>
      </c>
      <c r="D13092" s="6">
        <f t="shared" si="2652"/>
        <v>28</v>
      </c>
      <c r="E13092" s="5">
        <f t="shared" si="2653"/>
        <v>12109.499908786096</v>
      </c>
      <c r="F13092" s="5">
        <f t="shared" si="2654"/>
        <v>63.037499999999994</v>
      </c>
      <c r="G13092" s="5">
        <f t="shared" si="2655"/>
        <v>290.89345874736784</v>
      </c>
      <c r="H13092" s="5">
        <f t="shared" si="2656"/>
        <v>12463.430867533465</v>
      </c>
      <c r="I13092" s="5">
        <f t="shared" si="2657"/>
        <v>720</v>
      </c>
      <c r="J13092" s="5">
        <f t="shared" si="2658"/>
        <v>11743.430867533465</v>
      </c>
      <c r="K13092" s="2">
        <f t="shared" si="2659"/>
        <v>228879.00811690043</v>
      </c>
      <c r="L13092" s="2">
        <f t="shared" si="2660"/>
        <v>196388</v>
      </c>
      <c r="M13092" s="2">
        <f t="shared" si="2661"/>
        <v>23760</v>
      </c>
      <c r="N13092" s="6">
        <f t="shared" si="2662"/>
        <v>0</v>
      </c>
      <c r="O13092" s="2">
        <f t="shared" si="2663"/>
        <v>-76251.008116900426</v>
      </c>
      <c r="P13092" s="2" t="str">
        <f t="shared" si="2664"/>
        <v/>
      </c>
    </row>
    <row r="13093" spans="1:16">
      <c r="A13093" s="6">
        <v>20</v>
      </c>
      <c r="B13093" s="6">
        <v>2</v>
      </c>
      <c r="C13093" s="6">
        <v>7</v>
      </c>
      <c r="D13093" s="6">
        <f t="shared" si="2652"/>
        <v>29</v>
      </c>
      <c r="E13093" s="5">
        <f t="shared" si="2653"/>
        <v>12109.499908786096</v>
      </c>
      <c r="F13093" s="5">
        <f t="shared" si="2654"/>
        <v>63.037499999999994</v>
      </c>
      <c r="G13093" s="5">
        <f t="shared" si="2655"/>
        <v>343.61789814532818</v>
      </c>
      <c r="H13093" s="5">
        <f t="shared" si="2656"/>
        <v>12516.155306931425</v>
      </c>
      <c r="I13093" s="5">
        <f t="shared" si="2657"/>
        <v>720</v>
      </c>
      <c r="J13093" s="5">
        <f t="shared" si="2658"/>
        <v>11796.155306931425</v>
      </c>
      <c r="K13093" s="2">
        <f t="shared" si="2659"/>
        <v>229794.36296755946</v>
      </c>
      <c r="L13093" s="2">
        <f t="shared" si="2660"/>
        <v>199088</v>
      </c>
      <c r="M13093" s="2">
        <f t="shared" si="2661"/>
        <v>24640</v>
      </c>
      <c r="N13093" s="6">
        <f t="shared" si="2662"/>
        <v>0</v>
      </c>
      <c r="O13093" s="2">
        <f t="shared" si="2663"/>
        <v>-75346.362967559457</v>
      </c>
      <c r="P13093" s="2" t="str">
        <f t="shared" si="2664"/>
        <v/>
      </c>
    </row>
    <row r="13094" spans="1:16">
      <c r="A13094" s="6">
        <v>20</v>
      </c>
      <c r="B13094" s="6">
        <v>2</v>
      </c>
      <c r="C13094" s="6">
        <v>8</v>
      </c>
      <c r="D13094" s="6">
        <f t="shared" si="2652"/>
        <v>30</v>
      </c>
      <c r="E13094" s="5">
        <f t="shared" si="2653"/>
        <v>12109.499908786096</v>
      </c>
      <c r="F13094" s="5">
        <f t="shared" si="2654"/>
        <v>63.037499999999994</v>
      </c>
      <c r="G13094" s="5">
        <f t="shared" si="2655"/>
        <v>397.61499642530839</v>
      </c>
      <c r="H13094" s="5">
        <f t="shared" si="2656"/>
        <v>12570.152405211405</v>
      </c>
      <c r="I13094" s="5">
        <f t="shared" si="2657"/>
        <v>720</v>
      </c>
      <c r="J13094" s="5">
        <f t="shared" si="2658"/>
        <v>11850.152405211405</v>
      </c>
      <c r="K13094" s="2">
        <f t="shared" si="2659"/>
        <v>230731.81259047578</v>
      </c>
      <c r="L13094" s="2">
        <f t="shared" si="2660"/>
        <v>201788</v>
      </c>
      <c r="M13094" s="2">
        <f t="shared" si="2661"/>
        <v>25520</v>
      </c>
      <c r="N13094" s="6">
        <f t="shared" si="2662"/>
        <v>0</v>
      </c>
      <c r="O13094" s="2">
        <f t="shared" si="2663"/>
        <v>-74463.812590475776</v>
      </c>
      <c r="P13094" s="2" t="str">
        <f t="shared" si="2664"/>
        <v/>
      </c>
    </row>
    <row r="13095" spans="1:16">
      <c r="A13095" s="6">
        <v>20</v>
      </c>
      <c r="B13095" s="6">
        <v>2</v>
      </c>
      <c r="C13095" s="6">
        <v>9</v>
      </c>
      <c r="D13095" s="6">
        <f t="shared" si="2652"/>
        <v>31</v>
      </c>
      <c r="E13095" s="5">
        <f t="shared" si="2653"/>
        <v>12109.499908786096</v>
      </c>
      <c r="F13095" s="5">
        <f t="shared" si="2654"/>
        <v>63.037499999999994</v>
      </c>
      <c r="G13095" s="5">
        <f t="shared" si="2655"/>
        <v>452.90833186570285</v>
      </c>
      <c r="H13095" s="5">
        <f t="shared" si="2656"/>
        <v>12625.445740651799</v>
      </c>
      <c r="I13095" s="5">
        <f t="shared" si="2657"/>
        <v>720</v>
      </c>
      <c r="J13095" s="5">
        <f t="shared" si="2658"/>
        <v>11905.445740651799</v>
      </c>
      <c r="K13095" s="2">
        <f t="shared" si="2659"/>
        <v>231691.76633076041</v>
      </c>
      <c r="L13095" s="2">
        <f t="shared" si="2660"/>
        <v>204488</v>
      </c>
      <c r="M13095" s="2">
        <f t="shared" si="2661"/>
        <v>26400</v>
      </c>
      <c r="N13095" s="6">
        <f t="shared" si="2662"/>
        <v>0</v>
      </c>
      <c r="O13095" s="2">
        <f t="shared" si="2663"/>
        <v>-73603.766330760409</v>
      </c>
      <c r="P13095" s="2" t="str">
        <f t="shared" si="2664"/>
        <v/>
      </c>
    </row>
    <row r="13096" spans="1:16">
      <c r="A13096" s="6">
        <v>20</v>
      </c>
      <c r="B13096" s="6">
        <v>2</v>
      </c>
      <c r="C13096" s="6">
        <v>10</v>
      </c>
      <c r="D13096" s="6">
        <f t="shared" si="2652"/>
        <v>32</v>
      </c>
      <c r="E13096" s="5">
        <f t="shared" si="2653"/>
        <v>12109.499908786096</v>
      </c>
      <c r="F13096" s="5">
        <f t="shared" si="2654"/>
        <v>63.037499999999994</v>
      </c>
      <c r="G13096" s="5">
        <f t="shared" si="2655"/>
        <v>509.52187334891573</v>
      </c>
      <c r="H13096" s="5">
        <f t="shared" si="2656"/>
        <v>12682.059282135013</v>
      </c>
      <c r="I13096" s="5">
        <f t="shared" si="2657"/>
        <v>720</v>
      </c>
      <c r="J13096" s="5">
        <f t="shared" si="2658"/>
        <v>11962.059282135013</v>
      </c>
      <c r="K13096" s="2">
        <f t="shared" si="2659"/>
        <v>232674.64031484397</v>
      </c>
      <c r="L13096" s="2">
        <f t="shared" si="2660"/>
        <v>207188</v>
      </c>
      <c r="M13096" s="2">
        <f t="shared" si="2661"/>
        <v>27280</v>
      </c>
      <c r="N13096" s="6">
        <f t="shared" si="2662"/>
        <v>0</v>
      </c>
      <c r="O13096" s="2">
        <f t="shared" si="2663"/>
        <v>-72766.640314843971</v>
      </c>
      <c r="P13096" s="2" t="str">
        <f t="shared" si="2664"/>
        <v/>
      </c>
    </row>
    <row r="13097" spans="1:16">
      <c r="A13097" s="6">
        <v>20</v>
      </c>
      <c r="B13097" s="6">
        <v>2</v>
      </c>
      <c r="C13097" s="6">
        <v>11</v>
      </c>
      <c r="D13097" s="6">
        <f t="shared" si="2652"/>
        <v>33</v>
      </c>
      <c r="E13097" s="5">
        <f t="shared" si="2653"/>
        <v>12109.499908786096</v>
      </c>
      <c r="F13097" s="5">
        <f t="shared" si="2654"/>
        <v>63.037499999999994</v>
      </c>
      <c r="G13097" s="5">
        <f t="shared" si="2655"/>
        <v>567.47998644235474</v>
      </c>
      <c r="H13097" s="5">
        <f t="shared" si="2656"/>
        <v>12740.017395228451</v>
      </c>
      <c r="I13097" s="5">
        <f t="shared" si="2657"/>
        <v>720</v>
      </c>
      <c r="J13097" s="5">
        <f t="shared" si="2658"/>
        <v>12020.017395228451</v>
      </c>
      <c r="K13097" s="2">
        <f t="shared" si="2659"/>
        <v>233680.85755604951</v>
      </c>
      <c r="L13097" s="2">
        <f t="shared" si="2660"/>
        <v>209888</v>
      </c>
      <c r="M13097" s="2">
        <f t="shared" si="2661"/>
        <v>28160</v>
      </c>
      <c r="N13097" s="6">
        <f t="shared" si="2662"/>
        <v>0</v>
      </c>
      <c r="O13097" s="2">
        <f t="shared" si="2663"/>
        <v>-71952.857556049508</v>
      </c>
      <c r="P13097" s="2" t="str">
        <f t="shared" si="2664"/>
        <v/>
      </c>
    </row>
    <row r="13098" spans="1:16">
      <c r="A13098" s="6">
        <v>20</v>
      </c>
      <c r="B13098" s="6">
        <v>2</v>
      </c>
      <c r="C13098" s="6">
        <v>12</v>
      </c>
      <c r="D13098" s="6">
        <f t="shared" si="2652"/>
        <v>34</v>
      </c>
      <c r="E13098" s="5">
        <f t="shared" si="2653"/>
        <v>12109.499908786096</v>
      </c>
      <c r="F13098" s="5">
        <f t="shared" si="2654"/>
        <v>63.037499999999994</v>
      </c>
      <c r="G13098" s="5">
        <f t="shared" si="2655"/>
        <v>626.80743957041921</v>
      </c>
      <c r="H13098" s="5">
        <f t="shared" si="2656"/>
        <v>12799.344848356515</v>
      </c>
      <c r="I13098" s="5">
        <f t="shared" si="2657"/>
        <v>720</v>
      </c>
      <c r="J13098" s="5">
        <f t="shared" si="2658"/>
        <v>12079.344848356515</v>
      </c>
      <c r="K13098" s="2">
        <f t="shared" si="2659"/>
        <v>234710.84806174506</v>
      </c>
      <c r="L13098" s="2">
        <f t="shared" si="2660"/>
        <v>212588</v>
      </c>
      <c r="M13098" s="2">
        <f t="shared" si="2661"/>
        <v>29040</v>
      </c>
      <c r="N13098" s="6">
        <f t="shared" si="2662"/>
        <v>0</v>
      </c>
      <c r="O13098" s="2">
        <f t="shared" si="2663"/>
        <v>-71162.848061745055</v>
      </c>
      <c r="P13098" s="2" t="str">
        <f t="shared" si="2664"/>
        <v/>
      </c>
    </row>
    <row r="13099" spans="1:16">
      <c r="A13099" s="6">
        <v>20</v>
      </c>
      <c r="B13099" s="6">
        <v>2</v>
      </c>
      <c r="C13099" s="6">
        <v>13</v>
      </c>
      <c r="D13099" s="6">
        <f t="shared" si="2652"/>
        <v>35</v>
      </c>
      <c r="E13099" s="5">
        <f t="shared" si="2653"/>
        <v>12109.499908786096</v>
      </c>
      <c r="F13099" s="5">
        <f t="shared" si="2654"/>
        <v>63.037499999999994</v>
      </c>
      <c r="G13099" s="5">
        <f t="shared" si="2655"/>
        <v>687.52941027880343</v>
      </c>
      <c r="H13099" s="5">
        <f t="shared" si="2656"/>
        <v>12860.066819064899</v>
      </c>
      <c r="I13099" s="5">
        <f t="shared" si="2657"/>
        <v>720</v>
      </c>
      <c r="J13099" s="5">
        <f t="shared" si="2658"/>
        <v>12140.066819064899</v>
      </c>
      <c r="K13099" s="2">
        <f t="shared" si="2659"/>
        <v>235765.04894209895</v>
      </c>
      <c r="L13099" s="2">
        <f t="shared" si="2660"/>
        <v>215288</v>
      </c>
      <c r="M13099" s="2">
        <f t="shared" si="2661"/>
        <v>29920</v>
      </c>
      <c r="N13099" s="6">
        <f t="shared" si="2662"/>
        <v>0</v>
      </c>
      <c r="O13099" s="2">
        <f t="shared" si="2663"/>
        <v>-70397.048942098947</v>
      </c>
      <c r="P13099" s="2" t="str">
        <f t="shared" si="2664"/>
        <v/>
      </c>
    </row>
    <row r="13100" spans="1:16">
      <c r="A13100" s="6">
        <v>20</v>
      </c>
      <c r="B13100" s="6">
        <v>2</v>
      </c>
      <c r="C13100" s="6">
        <v>14</v>
      </c>
      <c r="D13100" s="6">
        <f t="shared" si="2652"/>
        <v>36</v>
      </c>
      <c r="E13100" s="5">
        <f t="shared" si="2653"/>
        <v>12109.499908786096</v>
      </c>
      <c r="F13100" s="5">
        <f t="shared" si="2654"/>
        <v>63.037499999999994</v>
      </c>
      <c r="G13100" s="5">
        <f t="shared" si="2655"/>
        <v>749.67149159246469</v>
      </c>
      <c r="H13100" s="5">
        <f t="shared" si="2656"/>
        <v>12922.20890037856</v>
      </c>
      <c r="I13100" s="5">
        <f t="shared" si="2657"/>
        <v>720</v>
      </c>
      <c r="J13100" s="5">
        <f t="shared" si="2658"/>
        <v>12202.20890037856</v>
      </c>
      <c r="K13100" s="2">
        <f t="shared" si="2659"/>
        <v>236843.9045204611</v>
      </c>
      <c r="L13100" s="2">
        <f t="shared" si="2660"/>
        <v>217988</v>
      </c>
      <c r="M13100" s="2">
        <f t="shared" si="2661"/>
        <v>30800</v>
      </c>
      <c r="N13100" s="6">
        <f t="shared" si="2662"/>
        <v>0</v>
      </c>
      <c r="O13100" s="2">
        <f t="shared" si="2663"/>
        <v>-69655.904520461103</v>
      </c>
      <c r="P13100" s="2" t="str">
        <f t="shared" si="2664"/>
        <v/>
      </c>
    </row>
    <row r="13101" spans="1:16">
      <c r="A13101" s="6">
        <v>20</v>
      </c>
      <c r="B13101" s="6">
        <v>2</v>
      </c>
      <c r="C13101" s="6">
        <v>15</v>
      </c>
      <c r="D13101" s="6">
        <f t="shared" si="2652"/>
        <v>37</v>
      </c>
      <c r="E13101" s="5">
        <f t="shared" si="2653"/>
        <v>12109.499908786096</v>
      </c>
      <c r="F13101" s="5">
        <f t="shared" si="2654"/>
        <v>63.037499999999994</v>
      </c>
      <c r="G13101" s="5">
        <f t="shared" si="2655"/>
        <v>813.25969846861108</v>
      </c>
      <c r="H13101" s="5">
        <f t="shared" si="2656"/>
        <v>12985.797107254708</v>
      </c>
      <c r="I13101" s="5">
        <f t="shared" si="2657"/>
        <v>720</v>
      </c>
      <c r="J13101" s="5">
        <f t="shared" si="2658"/>
        <v>12265.797107254708</v>
      </c>
      <c r="K13101" s="2">
        <f t="shared" si="2659"/>
        <v>237947.86644539423</v>
      </c>
      <c r="L13101" s="2">
        <f t="shared" si="2660"/>
        <v>220688</v>
      </c>
      <c r="M13101" s="2">
        <f t="shared" si="2661"/>
        <v>31680</v>
      </c>
      <c r="N13101" s="6">
        <f t="shared" si="2662"/>
        <v>0</v>
      </c>
      <c r="O13101" s="2">
        <f t="shared" si="2663"/>
        <v>-68939.866445394233</v>
      </c>
      <c r="P13101" s="2" t="str">
        <f t="shared" si="2664"/>
        <v/>
      </c>
    </row>
    <row r="13102" spans="1:16">
      <c r="A13102" s="6">
        <v>20</v>
      </c>
      <c r="B13102" s="6">
        <v>2</v>
      </c>
      <c r="C13102" s="6">
        <v>16</v>
      </c>
      <c r="D13102" s="6">
        <f t="shared" si="2652"/>
        <v>38</v>
      </c>
      <c r="E13102" s="5">
        <f t="shared" si="2653"/>
        <v>12109.499908786096</v>
      </c>
      <c r="F13102" s="5">
        <f t="shared" si="2654"/>
        <v>63.037499999999994</v>
      </c>
      <c r="G13102" s="5">
        <f t="shared" si="2655"/>
        <v>878.32047434610013</v>
      </c>
      <c r="H13102" s="5">
        <f t="shared" si="2656"/>
        <v>13050.857883132197</v>
      </c>
      <c r="I13102" s="5">
        <f t="shared" si="2657"/>
        <v>720</v>
      </c>
      <c r="J13102" s="5">
        <f t="shared" si="2658"/>
        <v>12330.857883132197</v>
      </c>
      <c r="K13102" s="2">
        <f t="shared" si="2659"/>
        <v>239077.39380437843</v>
      </c>
      <c r="L13102" s="2">
        <f t="shared" si="2660"/>
        <v>223388</v>
      </c>
      <c r="M13102" s="2">
        <f t="shared" si="2661"/>
        <v>32560</v>
      </c>
      <c r="N13102" s="6">
        <f t="shared" si="2662"/>
        <v>0</v>
      </c>
      <c r="O13102" s="2">
        <f t="shared" si="2663"/>
        <v>-68249.393804378429</v>
      </c>
      <c r="P13102" s="2" t="str">
        <f t="shared" si="2664"/>
        <v/>
      </c>
    </row>
    <row r="13103" spans="1:16">
      <c r="A13103" s="6">
        <v>20</v>
      </c>
      <c r="B13103" s="6">
        <v>2</v>
      </c>
      <c r="C13103" s="6">
        <v>17</v>
      </c>
      <c r="D13103" s="6">
        <f t="shared" si="2652"/>
        <v>39</v>
      </c>
      <c r="E13103" s="5">
        <f t="shared" si="2653"/>
        <v>12109.499908786096</v>
      </c>
      <c r="F13103" s="5">
        <f t="shared" si="2654"/>
        <v>63.037499999999994</v>
      </c>
      <c r="G13103" s="5">
        <f t="shared" si="2655"/>
        <v>944.88069779264049</v>
      </c>
      <c r="H13103" s="5">
        <f t="shared" si="2656"/>
        <v>13117.418106578736</v>
      </c>
      <c r="I13103" s="5">
        <f t="shared" si="2657"/>
        <v>720</v>
      </c>
      <c r="J13103" s="5">
        <f t="shared" si="2658"/>
        <v>12397.418106578736</v>
      </c>
      <c r="K13103" s="2">
        <f t="shared" si="2659"/>
        <v>240232.95323921417</v>
      </c>
      <c r="L13103" s="2">
        <f t="shared" si="2660"/>
        <v>226088</v>
      </c>
      <c r="M13103" s="2">
        <f t="shared" si="2661"/>
        <v>33440</v>
      </c>
      <c r="N13103" s="6">
        <f t="shared" si="2662"/>
        <v>0</v>
      </c>
      <c r="O13103" s="2">
        <f t="shared" si="2663"/>
        <v>-67584.95323921417</v>
      </c>
      <c r="P13103" s="2" t="str">
        <f t="shared" si="2664"/>
        <v/>
      </c>
    </row>
    <row r="13104" spans="1:16">
      <c r="A13104" s="6">
        <v>20</v>
      </c>
      <c r="B13104" s="6">
        <v>2</v>
      </c>
      <c r="C13104" s="6">
        <v>18</v>
      </c>
      <c r="D13104" s="6">
        <f t="shared" si="2652"/>
        <v>40</v>
      </c>
      <c r="E13104" s="5">
        <f t="shared" si="2653"/>
        <v>12109.499908786096</v>
      </c>
      <c r="F13104" s="5">
        <f t="shared" si="2654"/>
        <v>63.037499999999994</v>
      </c>
      <c r="G13104" s="5">
        <f t="shared" si="2655"/>
        <v>1012.9676892512279</v>
      </c>
      <c r="H13104" s="5">
        <f t="shared" si="2656"/>
        <v>13185.505098037323</v>
      </c>
      <c r="I13104" s="5">
        <f t="shared" si="2657"/>
        <v>720</v>
      </c>
      <c r="J13104" s="5">
        <f t="shared" si="2658"/>
        <v>12465.505098037323</v>
      </c>
      <c r="K13104" s="2">
        <f t="shared" si="2659"/>
        <v>241415.01906314798</v>
      </c>
      <c r="L13104" s="2">
        <f t="shared" si="2660"/>
        <v>228788</v>
      </c>
      <c r="M13104" s="2">
        <f t="shared" si="2661"/>
        <v>34320</v>
      </c>
      <c r="N13104" s="6">
        <f t="shared" si="2662"/>
        <v>0</v>
      </c>
      <c r="O13104" s="2">
        <f t="shared" si="2663"/>
        <v>-66947.019063147978</v>
      </c>
      <c r="P13104" s="2" t="str">
        <f t="shared" si="2664"/>
        <v/>
      </c>
    </row>
    <row r="13105" spans="1:16">
      <c r="A13105" s="6">
        <v>20</v>
      </c>
      <c r="B13105" s="6">
        <v>2</v>
      </c>
      <c r="C13105" s="6">
        <v>19</v>
      </c>
      <c r="D13105" s="6">
        <f t="shared" si="2652"/>
        <v>41</v>
      </c>
      <c r="E13105" s="5">
        <f t="shared" si="2653"/>
        <v>12109.499908786096</v>
      </c>
      <c r="F13105" s="5">
        <f t="shared" si="2654"/>
        <v>63.037499999999994</v>
      </c>
      <c r="G13105" s="5">
        <f t="shared" si="2655"/>
        <v>1082.6092178872495</v>
      </c>
      <c r="H13105" s="5">
        <f t="shared" si="2656"/>
        <v>13255.146626673346</v>
      </c>
      <c r="I13105" s="5">
        <f t="shared" si="2657"/>
        <v>720</v>
      </c>
      <c r="J13105" s="5">
        <f t="shared" si="2658"/>
        <v>12535.146626673346</v>
      </c>
      <c r="K13105" s="2">
        <f t="shared" si="2659"/>
        <v>242624.07337974559</v>
      </c>
      <c r="L13105" s="2">
        <f t="shared" si="2660"/>
        <v>231488</v>
      </c>
      <c r="M13105" s="2">
        <f t="shared" si="2661"/>
        <v>35200</v>
      </c>
      <c r="N13105" s="6">
        <f t="shared" si="2662"/>
        <v>0</v>
      </c>
      <c r="O13105" s="2">
        <f t="shared" si="2663"/>
        <v>-66336.073379745591</v>
      </c>
      <c r="P13105" s="2" t="str">
        <f t="shared" si="2664"/>
        <v/>
      </c>
    </row>
    <row r="13106" spans="1:16">
      <c r="A13106" s="6">
        <v>20</v>
      </c>
      <c r="B13106" s="6">
        <v>2</v>
      </c>
      <c r="C13106" s="6">
        <v>20</v>
      </c>
      <c r="D13106" s="6">
        <f t="shared" si="2652"/>
        <v>42</v>
      </c>
      <c r="E13106" s="5">
        <f t="shared" si="2653"/>
        <v>12109.499908786096</v>
      </c>
      <c r="F13106" s="5">
        <f t="shared" si="2654"/>
        <v>63.037499999999994</v>
      </c>
      <c r="G13106" s="5">
        <f t="shared" si="2655"/>
        <v>1153.8335085377266</v>
      </c>
      <c r="H13106" s="5">
        <f t="shared" si="2656"/>
        <v>13326.370917323824</v>
      </c>
      <c r="I13106" s="5">
        <f t="shared" si="2657"/>
        <v>720</v>
      </c>
      <c r="J13106" s="5">
        <f t="shared" si="2658"/>
        <v>12606.370917323824</v>
      </c>
      <c r="K13106" s="2">
        <f t="shared" si="2659"/>
        <v>243860.6062035386</v>
      </c>
      <c r="L13106" s="2">
        <f t="shared" si="2660"/>
        <v>234188</v>
      </c>
      <c r="M13106" s="2">
        <f t="shared" si="2661"/>
        <v>36080</v>
      </c>
      <c r="N13106" s="6">
        <f t="shared" si="2662"/>
        <v>0</v>
      </c>
      <c r="O13106" s="2">
        <f t="shared" si="2663"/>
        <v>-65752.606203538598</v>
      </c>
      <c r="P13106" s="2" t="str">
        <f t="shared" si="2664"/>
        <v/>
      </c>
    </row>
    <row r="13107" spans="1:16">
      <c r="A13107" s="6">
        <v>20</v>
      </c>
      <c r="B13107" s="6">
        <v>2</v>
      </c>
      <c r="C13107" s="6">
        <v>21</v>
      </c>
      <c r="D13107" s="6">
        <f t="shared" si="2652"/>
        <v>43</v>
      </c>
      <c r="E13107" s="5">
        <f t="shared" si="2653"/>
        <v>12109.499908786096</v>
      </c>
      <c r="F13107" s="5">
        <f t="shared" si="2654"/>
        <v>63.037499999999994</v>
      </c>
      <c r="G13107" s="5">
        <f t="shared" si="2655"/>
        <v>1226.6692487641703</v>
      </c>
      <c r="H13107" s="5">
        <f t="shared" si="2656"/>
        <v>13399.206657550267</v>
      </c>
      <c r="I13107" s="5">
        <f t="shared" si="2657"/>
        <v>720</v>
      </c>
      <c r="J13107" s="5">
        <f t="shared" si="2658"/>
        <v>12679.206657550267</v>
      </c>
      <c r="K13107" s="2">
        <f t="shared" si="2659"/>
        <v>245125.11558246991</v>
      </c>
      <c r="L13107" s="2">
        <f t="shared" si="2660"/>
        <v>236888</v>
      </c>
      <c r="M13107" s="2">
        <f t="shared" si="2661"/>
        <v>36960</v>
      </c>
      <c r="N13107" s="6">
        <f t="shared" si="2662"/>
        <v>0</v>
      </c>
      <c r="O13107" s="2">
        <f t="shared" si="2663"/>
        <v>-65197.115582469909</v>
      </c>
      <c r="P13107" s="2" t="str">
        <f t="shared" si="2664"/>
        <v/>
      </c>
    </row>
    <row r="13108" spans="1:16">
      <c r="A13108" s="6">
        <v>20</v>
      </c>
      <c r="B13108" s="6">
        <v>2</v>
      </c>
      <c r="C13108" s="6">
        <v>22</v>
      </c>
      <c r="D13108" s="6">
        <f t="shared" si="2652"/>
        <v>44</v>
      </c>
      <c r="E13108" s="5">
        <f t="shared" si="2653"/>
        <v>12109.499908786096</v>
      </c>
      <c r="F13108" s="5">
        <f t="shared" si="2654"/>
        <v>63.037499999999994</v>
      </c>
      <c r="G13108" s="5">
        <f t="shared" si="2655"/>
        <v>1301.1455960105666</v>
      </c>
      <c r="H13108" s="5">
        <f t="shared" si="2656"/>
        <v>13473.683004796663</v>
      </c>
      <c r="I13108" s="5">
        <f t="shared" si="2657"/>
        <v>720</v>
      </c>
      <c r="J13108" s="5">
        <f t="shared" si="2658"/>
        <v>12753.683004796663</v>
      </c>
      <c r="K13108" s="2">
        <f t="shared" si="2659"/>
        <v>246418.10772216428</v>
      </c>
      <c r="L13108" s="2">
        <f t="shared" si="2660"/>
        <v>239588</v>
      </c>
      <c r="M13108" s="2">
        <f t="shared" si="2661"/>
        <v>37840</v>
      </c>
      <c r="N13108" s="6">
        <f t="shared" si="2662"/>
        <v>0</v>
      </c>
      <c r="O13108" s="2">
        <f t="shared" si="2663"/>
        <v>-64670.107722164277</v>
      </c>
      <c r="P13108" s="2" t="str">
        <f t="shared" si="2664"/>
        <v/>
      </c>
    </row>
    <row r="13109" spans="1:16">
      <c r="A13109" s="6">
        <v>20</v>
      </c>
      <c r="B13109" s="6">
        <v>2</v>
      </c>
      <c r="C13109" s="6">
        <v>23</v>
      </c>
      <c r="D13109" s="6">
        <f t="shared" si="2652"/>
        <v>45</v>
      </c>
      <c r="E13109" s="5">
        <f t="shared" si="2653"/>
        <v>12109.499908786096</v>
      </c>
      <c r="F13109" s="5">
        <f t="shared" si="2654"/>
        <v>63.037499999999994</v>
      </c>
      <c r="G13109" s="5">
        <f t="shared" si="2655"/>
        <v>1377.292184868003</v>
      </c>
      <c r="H13109" s="5">
        <f t="shared" si="2656"/>
        <v>13549.8295936541</v>
      </c>
      <c r="I13109" s="5">
        <f t="shared" si="2657"/>
        <v>720</v>
      </c>
      <c r="J13109" s="5">
        <f t="shared" si="2658"/>
        <v>12829.8295936541</v>
      </c>
      <c r="K13109" s="2">
        <f t="shared" si="2659"/>
        <v>247740.09711205034</v>
      </c>
      <c r="L13109" s="2">
        <f t="shared" si="2660"/>
        <v>242288</v>
      </c>
      <c r="M13109" s="2">
        <f t="shared" si="2661"/>
        <v>38720</v>
      </c>
      <c r="N13109" s="6">
        <f t="shared" si="2662"/>
        <v>0</v>
      </c>
      <c r="O13109" s="2">
        <f t="shared" si="2663"/>
        <v>-64172.097112050338</v>
      </c>
      <c r="P13109" s="2" t="str">
        <f t="shared" si="2664"/>
        <v/>
      </c>
    </row>
    <row r="13110" spans="1:16">
      <c r="A13110" s="6">
        <v>20</v>
      </c>
      <c r="B13110" s="6">
        <v>2</v>
      </c>
      <c r="C13110" s="6">
        <v>24</v>
      </c>
      <c r="D13110" s="6">
        <f t="shared" si="2652"/>
        <v>46</v>
      </c>
      <c r="E13110" s="5">
        <f t="shared" si="2653"/>
        <v>12109.499908786096</v>
      </c>
      <c r="F13110" s="5">
        <f t="shared" si="2654"/>
        <v>63.037499999999994</v>
      </c>
      <c r="G13110" s="5">
        <f t="shared" si="2655"/>
        <v>1455.1391344474989</v>
      </c>
      <c r="H13110" s="5">
        <f t="shared" si="2656"/>
        <v>13627.676543233596</v>
      </c>
      <c r="I13110" s="5">
        <f t="shared" si="2657"/>
        <v>720</v>
      </c>
      <c r="J13110" s="5">
        <f t="shared" si="2658"/>
        <v>12907.676543233596</v>
      </c>
      <c r="K13110" s="2">
        <f t="shared" si="2659"/>
        <v>249091.60665336103</v>
      </c>
      <c r="L13110" s="2">
        <f t="shared" si="2660"/>
        <v>244988</v>
      </c>
      <c r="M13110" s="2">
        <f t="shared" si="2661"/>
        <v>39600</v>
      </c>
      <c r="N13110" s="6">
        <f t="shared" si="2662"/>
        <v>0</v>
      </c>
      <c r="O13110" s="2">
        <f t="shared" si="2663"/>
        <v>-63703.606653361028</v>
      </c>
      <c r="P13110" s="2" t="str">
        <f t="shared" si="2664"/>
        <v/>
      </c>
    </row>
    <row r="13111" spans="1:16">
      <c r="A13111" s="6">
        <v>20</v>
      </c>
      <c r="B13111" s="6">
        <v>2</v>
      </c>
      <c r="C13111" s="6">
        <v>25</v>
      </c>
      <c r="D13111" s="6">
        <f t="shared" si="2652"/>
        <v>47</v>
      </c>
      <c r="E13111" s="5">
        <f t="shared" si="2653"/>
        <v>12109.499908786096</v>
      </c>
      <c r="F13111" s="5">
        <f t="shared" si="2654"/>
        <v>63.037499999999994</v>
      </c>
      <c r="G13111" s="5">
        <f t="shared" si="2655"/>
        <v>1534.7170558625965</v>
      </c>
      <c r="H13111" s="5">
        <f t="shared" si="2656"/>
        <v>13707.254464648693</v>
      </c>
      <c r="I13111" s="5">
        <f t="shared" si="2657"/>
        <v>720</v>
      </c>
      <c r="J13111" s="5">
        <f t="shared" si="2658"/>
        <v>12987.254464648693</v>
      </c>
      <c r="K13111" s="2">
        <f t="shared" si="2659"/>
        <v>250473.16778903981</v>
      </c>
      <c r="L13111" s="2">
        <f t="shared" si="2660"/>
        <v>247688</v>
      </c>
      <c r="M13111" s="2">
        <f t="shared" si="2661"/>
        <v>40480</v>
      </c>
      <c r="N13111" s="6">
        <f t="shared" si="2662"/>
        <v>0</v>
      </c>
      <c r="O13111" s="2">
        <f t="shared" si="2663"/>
        <v>-63265.167789039813</v>
      </c>
      <c r="P13111" s="2" t="str">
        <f t="shared" si="2664"/>
        <v/>
      </c>
    </row>
    <row r="13112" spans="1:16">
      <c r="A13112" s="6">
        <v>20</v>
      </c>
      <c r="B13112" s="6">
        <v>2</v>
      </c>
      <c r="C13112" s="6">
        <v>26</v>
      </c>
      <c r="D13112" s="6">
        <f t="shared" si="2652"/>
        <v>48</v>
      </c>
      <c r="E13112" s="5">
        <f t="shared" si="2653"/>
        <v>12109.499908786096</v>
      </c>
      <c r="F13112" s="5">
        <f t="shared" si="2654"/>
        <v>63.037499999999994</v>
      </c>
      <c r="G13112" s="5">
        <f t="shared" si="2655"/>
        <v>1616.0570598233144</v>
      </c>
      <c r="H13112" s="5">
        <f t="shared" si="2656"/>
        <v>13788.594468609412</v>
      </c>
      <c r="I13112" s="5">
        <f t="shared" si="2657"/>
        <v>720</v>
      </c>
      <c r="J13112" s="5">
        <f t="shared" si="2658"/>
        <v>13068.594468609412</v>
      </c>
      <c r="K13112" s="2">
        <f t="shared" si="2659"/>
        <v>251885.32063558005</v>
      </c>
      <c r="L13112" s="2">
        <f t="shared" si="2660"/>
        <v>250388</v>
      </c>
      <c r="M13112" s="2">
        <f t="shared" si="2661"/>
        <v>41360</v>
      </c>
      <c r="N13112" s="6">
        <f t="shared" si="2662"/>
        <v>0</v>
      </c>
      <c r="O13112" s="2">
        <f t="shared" si="2663"/>
        <v>-62857.32063558005</v>
      </c>
      <c r="P13112" s="2" t="str">
        <f t="shared" si="2664"/>
        <v/>
      </c>
    </row>
    <row r="13113" spans="1:16">
      <c r="A13113" s="6">
        <v>20</v>
      </c>
      <c r="B13113" s="6">
        <v>2</v>
      </c>
      <c r="C13113" s="6">
        <v>27</v>
      </c>
      <c r="D13113" s="6">
        <f t="shared" si="2652"/>
        <v>49</v>
      </c>
      <c r="E13113" s="5">
        <f t="shared" si="2653"/>
        <v>12109.499908786096</v>
      </c>
      <c r="F13113" s="5">
        <f t="shared" si="2654"/>
        <v>63.037499999999994</v>
      </c>
      <c r="G13113" s="5">
        <f t="shared" si="2655"/>
        <v>1699.1907643430709</v>
      </c>
      <c r="H13113" s="5">
        <f t="shared" si="2656"/>
        <v>13871.728173129168</v>
      </c>
      <c r="I13113" s="5">
        <f t="shared" si="2657"/>
        <v>720</v>
      </c>
      <c r="J13113" s="5">
        <f t="shared" si="2658"/>
        <v>13151.728173129168</v>
      </c>
      <c r="K13113" s="2">
        <f t="shared" si="2659"/>
        <v>253328.61411682583</v>
      </c>
      <c r="L13113" s="2">
        <f t="shared" si="2660"/>
        <v>253088</v>
      </c>
      <c r="M13113" s="2">
        <f t="shared" si="2661"/>
        <v>42240</v>
      </c>
      <c r="N13113" s="6">
        <f t="shared" si="2662"/>
        <v>0</v>
      </c>
      <c r="O13113" s="2">
        <f t="shared" si="2663"/>
        <v>-62480.614116825833</v>
      </c>
      <c r="P13113" s="2" t="str">
        <f t="shared" si="2664"/>
        <v/>
      </c>
    </row>
    <row r="13114" spans="1:16">
      <c r="A13114" s="6">
        <v>20</v>
      </c>
      <c r="B13114" s="6">
        <v>2</v>
      </c>
      <c r="C13114" s="6">
        <v>28</v>
      </c>
      <c r="D13114" s="6">
        <f t="shared" si="2652"/>
        <v>50</v>
      </c>
      <c r="E13114" s="5">
        <f t="shared" si="2653"/>
        <v>12109.499908786096</v>
      </c>
      <c r="F13114" s="5">
        <f t="shared" si="2654"/>
        <v>63.037499999999994</v>
      </c>
      <c r="G13114" s="5">
        <f t="shared" si="2655"/>
        <v>1784.1503025602246</v>
      </c>
      <c r="H13114" s="5">
        <f t="shared" si="2656"/>
        <v>13956.687711346322</v>
      </c>
      <c r="I13114" s="5">
        <f t="shared" si="2657"/>
        <v>720</v>
      </c>
      <c r="J13114" s="5">
        <f t="shared" si="2658"/>
        <v>13236.687711346322</v>
      </c>
      <c r="K13114" s="2">
        <f t="shared" si="2659"/>
        <v>254803.60609976252</v>
      </c>
      <c r="L13114" s="2">
        <f t="shared" si="2660"/>
        <v>255788</v>
      </c>
      <c r="M13114" s="2">
        <f t="shared" si="2661"/>
        <v>43120</v>
      </c>
      <c r="N13114" s="6">
        <f t="shared" si="2662"/>
        <v>0</v>
      </c>
      <c r="O13114" s="2">
        <f t="shared" si="2663"/>
        <v>-62135.606099762517</v>
      </c>
      <c r="P13114" s="2" t="str">
        <f t="shared" si="2664"/>
        <v/>
      </c>
    </row>
    <row r="13115" spans="1:16">
      <c r="A13115" s="6">
        <v>20</v>
      </c>
      <c r="B13115" s="6">
        <v>2</v>
      </c>
      <c r="C13115" s="6">
        <v>29</v>
      </c>
      <c r="D13115" s="6">
        <f t="shared" si="2652"/>
        <v>51</v>
      </c>
      <c r="E13115" s="5">
        <f t="shared" si="2653"/>
        <v>12109.499908786096</v>
      </c>
      <c r="F13115" s="5">
        <f t="shared" si="2654"/>
        <v>63.037499999999994</v>
      </c>
      <c r="G13115" s="5">
        <f t="shared" si="2655"/>
        <v>1870.9683306758782</v>
      </c>
      <c r="H13115" s="5">
        <f t="shared" si="2656"/>
        <v>14043.505739461974</v>
      </c>
      <c r="I13115" s="5">
        <f t="shared" si="2657"/>
        <v>720</v>
      </c>
      <c r="J13115" s="5">
        <f t="shared" si="2658"/>
        <v>13323.505739461974</v>
      </c>
      <c r="K13115" s="2">
        <f t="shared" si="2659"/>
        <v>256310.86353232595</v>
      </c>
      <c r="L13115" s="2">
        <f t="shared" si="2660"/>
        <v>258488</v>
      </c>
      <c r="M13115" s="2">
        <f t="shared" si="2661"/>
        <v>44000</v>
      </c>
      <c r="N13115" s="6">
        <f t="shared" si="2662"/>
        <v>0</v>
      </c>
      <c r="O13115" s="2">
        <f t="shared" si="2663"/>
        <v>-61822.863532325951</v>
      </c>
      <c r="P13115" s="2" t="str">
        <f t="shared" si="2664"/>
        <v/>
      </c>
    </row>
    <row r="13116" spans="1:16">
      <c r="A13116" s="6">
        <v>20</v>
      </c>
      <c r="B13116" s="6">
        <v>2</v>
      </c>
      <c r="C13116" s="6">
        <v>30</v>
      </c>
      <c r="D13116" s="6">
        <f t="shared" si="2652"/>
        <v>52</v>
      </c>
      <c r="E13116" s="5">
        <f t="shared" si="2653"/>
        <v>12109.499908786096</v>
      </c>
      <c r="F13116" s="5">
        <f t="shared" si="2654"/>
        <v>63.037499999999994</v>
      </c>
      <c r="G13116" s="5">
        <f t="shared" si="2655"/>
        <v>1959.6780360096488</v>
      </c>
      <c r="H13116" s="5">
        <f t="shared" si="2656"/>
        <v>14132.215444795745</v>
      </c>
      <c r="I13116" s="5">
        <f t="shared" si="2657"/>
        <v>720</v>
      </c>
      <c r="J13116" s="5">
        <f t="shared" si="2658"/>
        <v>13412.215444795745</v>
      </c>
      <c r="K13116" s="2">
        <f t="shared" si="2659"/>
        <v>257850.96258325948</v>
      </c>
      <c r="L13116" s="2">
        <f t="shared" si="2660"/>
        <v>261188</v>
      </c>
      <c r="M13116" s="2">
        <f t="shared" si="2661"/>
        <v>44880</v>
      </c>
      <c r="N13116" s="6">
        <f t="shared" si="2662"/>
        <v>0</v>
      </c>
      <c r="O13116" s="2">
        <f t="shared" si="2663"/>
        <v>-61542.962583259476</v>
      </c>
      <c r="P13116" s="2" t="str">
        <f t="shared" si="2664"/>
        <v/>
      </c>
    </row>
    <row r="13117" spans="1:16">
      <c r="A13117" s="6">
        <v>20</v>
      </c>
      <c r="B13117" s="6">
        <v>3</v>
      </c>
      <c r="C13117" s="6">
        <v>0</v>
      </c>
      <c r="D13117" s="6">
        <f t="shared" si="2652"/>
        <v>23</v>
      </c>
      <c r="E13117" s="5">
        <f t="shared" si="2653"/>
        <v>12109.499908786096</v>
      </c>
      <c r="F13117" s="5">
        <f t="shared" si="2654"/>
        <v>96.920156249999991</v>
      </c>
      <c r="G13117" s="5">
        <f t="shared" si="2655"/>
        <v>0</v>
      </c>
      <c r="H13117" s="5">
        <f t="shared" si="2656"/>
        <v>12206.420065036096</v>
      </c>
      <c r="I13117" s="5">
        <f t="shared" si="2657"/>
        <v>720</v>
      </c>
      <c r="J13117" s="5">
        <f t="shared" si="2658"/>
        <v>11486.420065036096</v>
      </c>
      <c r="K13117" s="2">
        <f t="shared" si="2659"/>
        <v>224417.01501798778</v>
      </c>
      <c r="L13117" s="2">
        <f t="shared" si="2660"/>
        <v>182282</v>
      </c>
      <c r="M13117" s="2">
        <f t="shared" si="2661"/>
        <v>18920</v>
      </c>
      <c r="N13117" s="6">
        <f t="shared" si="2662"/>
        <v>0</v>
      </c>
      <c r="O13117" s="2">
        <f t="shared" si="2663"/>
        <v>-81055.015017987782</v>
      </c>
      <c r="P13117" s="2" t="str">
        <f t="shared" si="2664"/>
        <v/>
      </c>
    </row>
    <row r="13118" spans="1:16">
      <c r="A13118" s="6">
        <v>20</v>
      </c>
      <c r="B13118" s="6">
        <v>3</v>
      </c>
      <c r="C13118" s="6">
        <v>1</v>
      </c>
      <c r="D13118" s="6">
        <f t="shared" si="2652"/>
        <v>24</v>
      </c>
      <c r="E13118" s="5">
        <f t="shared" si="2653"/>
        <v>12109.499908786096</v>
      </c>
      <c r="F13118" s="5">
        <f t="shared" si="2654"/>
        <v>96.920156249999991</v>
      </c>
      <c r="G13118" s="5">
        <f t="shared" si="2655"/>
        <v>45.5625</v>
      </c>
      <c r="H13118" s="5">
        <f t="shared" si="2656"/>
        <v>12251.982565036096</v>
      </c>
      <c r="I13118" s="5">
        <f t="shared" si="2657"/>
        <v>720</v>
      </c>
      <c r="J13118" s="5">
        <f t="shared" si="2658"/>
        <v>11531.982565036096</v>
      </c>
      <c r="K13118" s="2">
        <f t="shared" si="2659"/>
        <v>225208.03064298778</v>
      </c>
      <c r="L13118" s="2">
        <f t="shared" si="2660"/>
        <v>184982</v>
      </c>
      <c r="M13118" s="2">
        <f t="shared" si="2661"/>
        <v>19800</v>
      </c>
      <c r="N13118" s="6">
        <f t="shared" si="2662"/>
        <v>0</v>
      </c>
      <c r="O13118" s="2">
        <f t="shared" si="2663"/>
        <v>-80026.030642987782</v>
      </c>
      <c r="P13118" s="2" t="str">
        <f t="shared" si="2664"/>
        <v/>
      </c>
    </row>
    <row r="13119" spans="1:16">
      <c r="A13119" s="6">
        <v>20</v>
      </c>
      <c r="B13119" s="6">
        <v>3</v>
      </c>
      <c r="C13119" s="6">
        <v>2</v>
      </c>
      <c r="D13119" s="6">
        <f t="shared" si="2652"/>
        <v>25</v>
      </c>
      <c r="E13119" s="5">
        <f t="shared" si="2653"/>
        <v>12109.499908786096</v>
      </c>
      <c r="F13119" s="5">
        <f t="shared" si="2654"/>
        <v>96.920156249999991</v>
      </c>
      <c r="G13119" s="5">
        <f t="shared" si="2655"/>
        <v>92.264062499999994</v>
      </c>
      <c r="H13119" s="5">
        <f t="shared" si="2656"/>
        <v>12298.684127536097</v>
      </c>
      <c r="I13119" s="5">
        <f t="shared" si="2657"/>
        <v>720</v>
      </c>
      <c r="J13119" s="5">
        <f t="shared" si="2658"/>
        <v>11578.684127536097</v>
      </c>
      <c r="K13119" s="2">
        <f t="shared" si="2659"/>
        <v>226018.82165861278</v>
      </c>
      <c r="L13119" s="2">
        <f t="shared" si="2660"/>
        <v>187682</v>
      </c>
      <c r="M13119" s="2">
        <f t="shared" si="2661"/>
        <v>20680</v>
      </c>
      <c r="N13119" s="6">
        <f t="shared" si="2662"/>
        <v>0</v>
      </c>
      <c r="O13119" s="2">
        <f t="shared" si="2663"/>
        <v>-79016.821658612782</v>
      </c>
      <c r="P13119" s="2" t="str">
        <f t="shared" si="2664"/>
        <v/>
      </c>
    </row>
    <row r="13120" spans="1:16">
      <c r="A13120" s="6">
        <v>20</v>
      </c>
      <c r="B13120" s="6">
        <v>3</v>
      </c>
      <c r="C13120" s="6">
        <v>3</v>
      </c>
      <c r="D13120" s="6">
        <f t="shared" si="2652"/>
        <v>26</v>
      </c>
      <c r="E13120" s="5">
        <f t="shared" si="2653"/>
        <v>12109.499908786096</v>
      </c>
      <c r="F13120" s="5">
        <f t="shared" si="2654"/>
        <v>96.920156249999991</v>
      </c>
      <c r="G13120" s="5">
        <f t="shared" si="2655"/>
        <v>140.12604492187498</v>
      </c>
      <c r="H13120" s="5">
        <f t="shared" si="2656"/>
        <v>12346.546109957972</v>
      </c>
      <c r="I13120" s="5">
        <f t="shared" si="2657"/>
        <v>720</v>
      </c>
      <c r="J13120" s="5">
        <f t="shared" si="2658"/>
        <v>11626.546109957972</v>
      </c>
      <c r="K13120" s="2">
        <f t="shared" si="2659"/>
        <v>226849.758853437</v>
      </c>
      <c r="L13120" s="2">
        <f t="shared" si="2660"/>
        <v>190382</v>
      </c>
      <c r="M13120" s="2">
        <f t="shared" si="2661"/>
        <v>21560</v>
      </c>
      <c r="N13120" s="6">
        <f t="shared" si="2662"/>
        <v>0</v>
      </c>
      <c r="O13120" s="2">
        <f t="shared" si="2663"/>
        <v>-78027.758853437001</v>
      </c>
      <c r="P13120" s="2" t="str">
        <f t="shared" si="2664"/>
        <v/>
      </c>
    </row>
    <row r="13121" spans="1:16">
      <c r="A13121" s="6">
        <v>20</v>
      </c>
      <c r="B13121" s="6">
        <v>3</v>
      </c>
      <c r="C13121" s="6">
        <v>4</v>
      </c>
      <c r="D13121" s="6">
        <f t="shared" si="2652"/>
        <v>27</v>
      </c>
      <c r="E13121" s="5">
        <f t="shared" si="2653"/>
        <v>12109.499908786096</v>
      </c>
      <c r="F13121" s="5">
        <f t="shared" si="2654"/>
        <v>96.920156249999991</v>
      </c>
      <c r="G13121" s="5">
        <f t="shared" si="2655"/>
        <v>189.17016064453125</v>
      </c>
      <c r="H13121" s="5">
        <f t="shared" si="2656"/>
        <v>12395.590225680628</v>
      </c>
      <c r="I13121" s="5">
        <f t="shared" si="2657"/>
        <v>720</v>
      </c>
      <c r="J13121" s="5">
        <f t="shared" si="2658"/>
        <v>11675.590225680628</v>
      </c>
      <c r="K13121" s="2">
        <f t="shared" si="2659"/>
        <v>227701.21919584423</v>
      </c>
      <c r="L13121" s="2">
        <f t="shared" si="2660"/>
        <v>193082</v>
      </c>
      <c r="M13121" s="2">
        <f t="shared" si="2661"/>
        <v>22440</v>
      </c>
      <c r="N13121" s="6">
        <f t="shared" si="2662"/>
        <v>0</v>
      </c>
      <c r="O13121" s="2">
        <f t="shared" si="2663"/>
        <v>-77059.219195844227</v>
      </c>
      <c r="P13121" s="2" t="str">
        <f t="shared" si="2664"/>
        <v/>
      </c>
    </row>
    <row r="13122" spans="1:16">
      <c r="A13122" s="6">
        <v>20</v>
      </c>
      <c r="B13122" s="6">
        <v>3</v>
      </c>
      <c r="C13122" s="6">
        <v>5</v>
      </c>
      <c r="D13122" s="6">
        <f t="shared" si="2652"/>
        <v>28</v>
      </c>
      <c r="E13122" s="5">
        <f t="shared" si="2653"/>
        <v>12109.499908786096</v>
      </c>
      <c r="F13122" s="5">
        <f t="shared" si="2654"/>
        <v>96.920156249999991</v>
      </c>
      <c r="G13122" s="5">
        <f t="shared" si="2655"/>
        <v>239.41848456573481</v>
      </c>
      <c r="H13122" s="5">
        <f t="shared" si="2656"/>
        <v>12445.838549601831</v>
      </c>
      <c r="I13122" s="5">
        <f t="shared" si="2657"/>
        <v>720</v>
      </c>
      <c r="J13122" s="5">
        <f t="shared" si="2658"/>
        <v>11725.838549601831</v>
      </c>
      <c r="K13122" s="2">
        <f t="shared" si="2659"/>
        <v>228573.58593058735</v>
      </c>
      <c r="L13122" s="2">
        <f t="shared" si="2660"/>
        <v>195782</v>
      </c>
      <c r="M13122" s="2">
        <f t="shared" si="2661"/>
        <v>23320</v>
      </c>
      <c r="N13122" s="6">
        <f t="shared" si="2662"/>
        <v>0</v>
      </c>
      <c r="O13122" s="2">
        <f t="shared" si="2663"/>
        <v>-76111.585930587346</v>
      </c>
      <c r="P13122" s="2" t="str">
        <f t="shared" si="2664"/>
        <v/>
      </c>
    </row>
    <row r="13123" spans="1:16">
      <c r="A13123" s="6">
        <v>20</v>
      </c>
      <c r="B13123" s="6">
        <v>3</v>
      </c>
      <c r="C13123" s="6">
        <v>6</v>
      </c>
      <c r="D13123" s="6">
        <f t="shared" si="2652"/>
        <v>29</v>
      </c>
      <c r="E13123" s="5">
        <f t="shared" si="2653"/>
        <v>12109.499908786096</v>
      </c>
      <c r="F13123" s="5">
        <f t="shared" si="2654"/>
        <v>96.920156249999991</v>
      </c>
      <c r="G13123" s="5">
        <f t="shared" si="2655"/>
        <v>290.89345874736784</v>
      </c>
      <c r="H13123" s="5">
        <f t="shared" si="2656"/>
        <v>12497.313523783465</v>
      </c>
      <c r="I13123" s="5">
        <f t="shared" si="2657"/>
        <v>720</v>
      </c>
      <c r="J13123" s="5">
        <f t="shared" si="2658"/>
        <v>11777.313523783465</v>
      </c>
      <c r="K13123" s="2">
        <f t="shared" si="2659"/>
        <v>229467.24867679627</v>
      </c>
      <c r="L13123" s="2">
        <f t="shared" si="2660"/>
        <v>198482</v>
      </c>
      <c r="M13123" s="2">
        <f t="shared" si="2661"/>
        <v>24200</v>
      </c>
      <c r="N13123" s="6">
        <f t="shared" si="2662"/>
        <v>0</v>
      </c>
      <c r="O13123" s="2">
        <f t="shared" si="2663"/>
        <v>-75185.248676796269</v>
      </c>
      <c r="P13123" s="2" t="str">
        <f t="shared" si="2664"/>
        <v/>
      </c>
    </row>
    <row r="13124" spans="1:16">
      <c r="A13124" s="6">
        <v>20</v>
      </c>
      <c r="B13124" s="6">
        <v>3</v>
      </c>
      <c r="C13124" s="6">
        <v>7</v>
      </c>
      <c r="D13124" s="6">
        <f t="shared" ref="D13124:D13187" si="2665">A13124+B13124+C13124</f>
        <v>30</v>
      </c>
      <c r="E13124" s="5">
        <f t="shared" ref="E13124:E13187" si="2666">IF(A13124=0,0,A13124*LABOR_HRS_WK_TOM*SEASON_WEEKS*(1+DIM_PCT_TOM)^A13124)</f>
        <v>12109.499908786096</v>
      </c>
      <c r="F13124" s="5">
        <f t="shared" ref="F13124:F13187" si="2667">IF(B13124=0,0,B13124*LABOR_HRS_WK_CAR*SEASON_WEEKS*(1+DIM_PCT_CAR)^B13124)</f>
        <v>96.920156249999991</v>
      </c>
      <c r="G13124" s="5">
        <f t="shared" ref="G13124:G13187" si="2668">IF(C13124=0,0,C13124*LABOR_HRS_WK_MES*SEASON_WEEKS*(1+DIM_PCT_MES)^C13124)</f>
        <v>343.61789814532818</v>
      </c>
      <c r="H13124" s="5">
        <f t="shared" ref="H13124:H13187" si="2669">E13124+F13124+G13124</f>
        <v>12550.037963181425</v>
      </c>
      <c r="I13124" s="5">
        <f t="shared" ref="I13124:I13187" si="2670">MIN(H13124,FARMER_HRS)</f>
        <v>720</v>
      </c>
      <c r="J13124" s="5">
        <f t="shared" ref="J13124:J13187" si="2671">MAX(0,H13124-FARMER_HRS)</f>
        <v>11830.037963181425</v>
      </c>
      <c r="K13124" s="2">
        <f t="shared" ref="K13124:K13187" si="2672">I13124*FARMER_RATE+J13124*TEMP_WORKER_RATE</f>
        <v>230382.6035274553</v>
      </c>
      <c r="L13124" s="2">
        <f t="shared" ref="L13124:L13187" si="2673">A13124*PRICE_TOM+B13124*PRICE_CAR+C13124*PRICE_MES</f>
        <v>201182</v>
      </c>
      <c r="M13124" s="2">
        <f t="shared" ref="M13124:M13187" si="2674">A13124*FERT_BED_TOM+B13124*FERT_BED_CAR+C13124*FERT_BED_MES</f>
        <v>25080</v>
      </c>
      <c r="N13124" s="6">
        <f t="shared" ref="N13124:N13187" si="2675">IF(AND(D13124&lt;=TOTAL_BEDS,J13124&lt;=TEMP_WORKER_MAX*TEMP_WORKER_HRS),1,0)</f>
        <v>0</v>
      </c>
      <c r="O13124" s="2">
        <f t="shared" ref="O13124:O13187" si="2676">L13124-M13124-K13124-FIXED_COSTS</f>
        <v>-74280.6035274553</v>
      </c>
      <c r="P13124" s="2" t="str">
        <f t="shared" ref="P13124:P13187" si="2677">IF(N13124=1,O13124,"")</f>
        <v/>
      </c>
    </row>
    <row r="13125" spans="1:16">
      <c r="A13125" s="6">
        <v>20</v>
      </c>
      <c r="B13125" s="6">
        <v>3</v>
      </c>
      <c r="C13125" s="6">
        <v>8</v>
      </c>
      <c r="D13125" s="6">
        <f t="shared" si="2665"/>
        <v>31</v>
      </c>
      <c r="E13125" s="5">
        <f t="shared" si="2666"/>
        <v>12109.499908786096</v>
      </c>
      <c r="F13125" s="5">
        <f t="shared" si="2667"/>
        <v>96.920156249999991</v>
      </c>
      <c r="G13125" s="5">
        <f t="shared" si="2668"/>
        <v>397.61499642530839</v>
      </c>
      <c r="H13125" s="5">
        <f t="shared" si="2669"/>
        <v>12604.035061461405</v>
      </c>
      <c r="I13125" s="5">
        <f t="shared" si="2670"/>
        <v>720</v>
      </c>
      <c r="J13125" s="5">
        <f t="shared" si="2671"/>
        <v>11884.035061461405</v>
      </c>
      <c r="K13125" s="2">
        <f t="shared" si="2672"/>
        <v>231320.05315037162</v>
      </c>
      <c r="L13125" s="2">
        <f t="shared" si="2673"/>
        <v>203882</v>
      </c>
      <c r="M13125" s="2">
        <f t="shared" si="2674"/>
        <v>25960</v>
      </c>
      <c r="N13125" s="6">
        <f t="shared" si="2675"/>
        <v>0</v>
      </c>
      <c r="O13125" s="2">
        <f t="shared" si="2676"/>
        <v>-73398.053150371619</v>
      </c>
      <c r="P13125" s="2" t="str">
        <f t="shared" si="2677"/>
        <v/>
      </c>
    </row>
    <row r="13126" spans="1:16">
      <c r="A13126" s="6">
        <v>20</v>
      </c>
      <c r="B13126" s="6">
        <v>3</v>
      </c>
      <c r="C13126" s="6">
        <v>9</v>
      </c>
      <c r="D13126" s="6">
        <f t="shared" si="2665"/>
        <v>32</v>
      </c>
      <c r="E13126" s="5">
        <f t="shared" si="2666"/>
        <v>12109.499908786096</v>
      </c>
      <c r="F13126" s="5">
        <f t="shared" si="2667"/>
        <v>96.920156249999991</v>
      </c>
      <c r="G13126" s="5">
        <f t="shared" si="2668"/>
        <v>452.90833186570285</v>
      </c>
      <c r="H13126" s="5">
        <f t="shared" si="2669"/>
        <v>12659.328396901799</v>
      </c>
      <c r="I13126" s="5">
        <f t="shared" si="2670"/>
        <v>720</v>
      </c>
      <c r="J13126" s="5">
        <f t="shared" si="2671"/>
        <v>11939.328396901799</v>
      </c>
      <c r="K13126" s="2">
        <f t="shared" si="2672"/>
        <v>232280.00689065622</v>
      </c>
      <c r="L13126" s="2">
        <f t="shared" si="2673"/>
        <v>206582</v>
      </c>
      <c r="M13126" s="2">
        <f t="shared" si="2674"/>
        <v>26840</v>
      </c>
      <c r="N13126" s="6">
        <f t="shared" si="2675"/>
        <v>0</v>
      </c>
      <c r="O13126" s="2">
        <f t="shared" si="2676"/>
        <v>-72538.006890656223</v>
      </c>
      <c r="P13126" s="2" t="str">
        <f t="shared" si="2677"/>
        <v/>
      </c>
    </row>
    <row r="13127" spans="1:16">
      <c r="A13127" s="6">
        <v>20</v>
      </c>
      <c r="B13127" s="6">
        <v>3</v>
      </c>
      <c r="C13127" s="6">
        <v>10</v>
      </c>
      <c r="D13127" s="6">
        <f t="shared" si="2665"/>
        <v>33</v>
      </c>
      <c r="E13127" s="5">
        <f t="shared" si="2666"/>
        <v>12109.499908786096</v>
      </c>
      <c r="F13127" s="5">
        <f t="shared" si="2667"/>
        <v>96.920156249999991</v>
      </c>
      <c r="G13127" s="5">
        <f t="shared" si="2668"/>
        <v>509.52187334891573</v>
      </c>
      <c r="H13127" s="5">
        <f t="shared" si="2669"/>
        <v>12715.941938385013</v>
      </c>
      <c r="I13127" s="5">
        <f t="shared" si="2670"/>
        <v>720</v>
      </c>
      <c r="J13127" s="5">
        <f t="shared" si="2671"/>
        <v>11995.941938385013</v>
      </c>
      <c r="K13127" s="2">
        <f t="shared" si="2672"/>
        <v>233262.88087473979</v>
      </c>
      <c r="L13127" s="2">
        <f t="shared" si="2673"/>
        <v>209282</v>
      </c>
      <c r="M13127" s="2">
        <f t="shared" si="2674"/>
        <v>27720</v>
      </c>
      <c r="N13127" s="6">
        <f t="shared" si="2675"/>
        <v>0</v>
      </c>
      <c r="O13127" s="2">
        <f t="shared" si="2676"/>
        <v>-71700.880874739785</v>
      </c>
      <c r="P13127" s="2" t="str">
        <f t="shared" si="2677"/>
        <v/>
      </c>
    </row>
    <row r="13128" spans="1:16">
      <c r="A13128" s="6">
        <v>20</v>
      </c>
      <c r="B13128" s="6">
        <v>3</v>
      </c>
      <c r="C13128" s="6">
        <v>11</v>
      </c>
      <c r="D13128" s="6">
        <f t="shared" si="2665"/>
        <v>34</v>
      </c>
      <c r="E13128" s="5">
        <f t="shared" si="2666"/>
        <v>12109.499908786096</v>
      </c>
      <c r="F13128" s="5">
        <f t="shared" si="2667"/>
        <v>96.920156249999991</v>
      </c>
      <c r="G13128" s="5">
        <f t="shared" si="2668"/>
        <v>567.47998644235474</v>
      </c>
      <c r="H13128" s="5">
        <f t="shared" si="2669"/>
        <v>12773.900051478451</v>
      </c>
      <c r="I13128" s="5">
        <f t="shared" si="2670"/>
        <v>720</v>
      </c>
      <c r="J13128" s="5">
        <f t="shared" si="2671"/>
        <v>12053.900051478451</v>
      </c>
      <c r="K13128" s="2">
        <f t="shared" si="2672"/>
        <v>234269.09811594532</v>
      </c>
      <c r="L13128" s="2">
        <f t="shared" si="2673"/>
        <v>211982</v>
      </c>
      <c r="M13128" s="2">
        <f t="shared" si="2674"/>
        <v>28600</v>
      </c>
      <c r="N13128" s="6">
        <f t="shared" si="2675"/>
        <v>0</v>
      </c>
      <c r="O13128" s="2">
        <f t="shared" si="2676"/>
        <v>-70887.098115945322</v>
      </c>
      <c r="P13128" s="2" t="str">
        <f t="shared" si="2677"/>
        <v/>
      </c>
    </row>
    <row r="13129" spans="1:16">
      <c r="A13129" s="6">
        <v>20</v>
      </c>
      <c r="B13129" s="6">
        <v>3</v>
      </c>
      <c r="C13129" s="6">
        <v>12</v>
      </c>
      <c r="D13129" s="6">
        <f t="shared" si="2665"/>
        <v>35</v>
      </c>
      <c r="E13129" s="5">
        <f t="shared" si="2666"/>
        <v>12109.499908786096</v>
      </c>
      <c r="F13129" s="5">
        <f t="shared" si="2667"/>
        <v>96.920156249999991</v>
      </c>
      <c r="G13129" s="5">
        <f t="shared" si="2668"/>
        <v>626.80743957041921</v>
      </c>
      <c r="H13129" s="5">
        <f t="shared" si="2669"/>
        <v>12833.227504606515</v>
      </c>
      <c r="I13129" s="5">
        <f t="shared" si="2670"/>
        <v>720</v>
      </c>
      <c r="J13129" s="5">
        <f t="shared" si="2671"/>
        <v>12113.227504606515</v>
      </c>
      <c r="K13129" s="2">
        <f t="shared" si="2672"/>
        <v>235299.08862164087</v>
      </c>
      <c r="L13129" s="2">
        <f t="shared" si="2673"/>
        <v>214682</v>
      </c>
      <c r="M13129" s="2">
        <f t="shared" si="2674"/>
        <v>29480</v>
      </c>
      <c r="N13129" s="6">
        <f t="shared" si="2675"/>
        <v>0</v>
      </c>
      <c r="O13129" s="2">
        <f t="shared" si="2676"/>
        <v>-70097.088621640869</v>
      </c>
      <c r="P13129" s="2" t="str">
        <f t="shared" si="2677"/>
        <v/>
      </c>
    </row>
    <row r="13130" spans="1:16">
      <c r="A13130" s="6">
        <v>20</v>
      </c>
      <c r="B13130" s="6">
        <v>3</v>
      </c>
      <c r="C13130" s="6">
        <v>13</v>
      </c>
      <c r="D13130" s="6">
        <f t="shared" si="2665"/>
        <v>36</v>
      </c>
      <c r="E13130" s="5">
        <f t="shared" si="2666"/>
        <v>12109.499908786096</v>
      </c>
      <c r="F13130" s="5">
        <f t="shared" si="2667"/>
        <v>96.920156249999991</v>
      </c>
      <c r="G13130" s="5">
        <f t="shared" si="2668"/>
        <v>687.52941027880343</v>
      </c>
      <c r="H13130" s="5">
        <f t="shared" si="2669"/>
        <v>12893.949475314899</v>
      </c>
      <c r="I13130" s="5">
        <f t="shared" si="2670"/>
        <v>720</v>
      </c>
      <c r="J13130" s="5">
        <f t="shared" si="2671"/>
        <v>12173.949475314899</v>
      </c>
      <c r="K13130" s="2">
        <f t="shared" si="2672"/>
        <v>236353.28950199476</v>
      </c>
      <c r="L13130" s="2">
        <f t="shared" si="2673"/>
        <v>217382</v>
      </c>
      <c r="M13130" s="2">
        <f t="shared" si="2674"/>
        <v>30360</v>
      </c>
      <c r="N13130" s="6">
        <f t="shared" si="2675"/>
        <v>0</v>
      </c>
      <c r="O13130" s="2">
        <f t="shared" si="2676"/>
        <v>-69331.289501994761</v>
      </c>
      <c r="P13130" s="2" t="str">
        <f t="shared" si="2677"/>
        <v/>
      </c>
    </row>
    <row r="13131" spans="1:16">
      <c r="A13131" s="6">
        <v>20</v>
      </c>
      <c r="B13131" s="6">
        <v>3</v>
      </c>
      <c r="C13131" s="6">
        <v>14</v>
      </c>
      <c r="D13131" s="6">
        <f t="shared" si="2665"/>
        <v>37</v>
      </c>
      <c r="E13131" s="5">
        <f t="shared" si="2666"/>
        <v>12109.499908786096</v>
      </c>
      <c r="F13131" s="5">
        <f t="shared" si="2667"/>
        <v>96.920156249999991</v>
      </c>
      <c r="G13131" s="5">
        <f t="shared" si="2668"/>
        <v>749.67149159246469</v>
      </c>
      <c r="H13131" s="5">
        <f t="shared" si="2669"/>
        <v>12956.09155662856</v>
      </c>
      <c r="I13131" s="5">
        <f t="shared" si="2670"/>
        <v>720</v>
      </c>
      <c r="J13131" s="5">
        <f t="shared" si="2671"/>
        <v>12236.09155662856</v>
      </c>
      <c r="K13131" s="2">
        <f t="shared" si="2672"/>
        <v>237432.14508035695</v>
      </c>
      <c r="L13131" s="2">
        <f t="shared" si="2673"/>
        <v>220082</v>
      </c>
      <c r="M13131" s="2">
        <f t="shared" si="2674"/>
        <v>31240</v>
      </c>
      <c r="N13131" s="6">
        <f t="shared" si="2675"/>
        <v>0</v>
      </c>
      <c r="O13131" s="2">
        <f t="shared" si="2676"/>
        <v>-68590.145080356946</v>
      </c>
      <c r="P13131" s="2" t="str">
        <f t="shared" si="2677"/>
        <v/>
      </c>
    </row>
    <row r="13132" spans="1:16">
      <c r="A13132" s="6">
        <v>20</v>
      </c>
      <c r="B13132" s="6">
        <v>3</v>
      </c>
      <c r="C13132" s="6">
        <v>15</v>
      </c>
      <c r="D13132" s="6">
        <f t="shared" si="2665"/>
        <v>38</v>
      </c>
      <c r="E13132" s="5">
        <f t="shared" si="2666"/>
        <v>12109.499908786096</v>
      </c>
      <c r="F13132" s="5">
        <f t="shared" si="2667"/>
        <v>96.920156249999991</v>
      </c>
      <c r="G13132" s="5">
        <f t="shared" si="2668"/>
        <v>813.25969846861108</v>
      </c>
      <c r="H13132" s="5">
        <f t="shared" si="2669"/>
        <v>13019.679763504708</v>
      </c>
      <c r="I13132" s="5">
        <f t="shared" si="2670"/>
        <v>720</v>
      </c>
      <c r="J13132" s="5">
        <f t="shared" si="2671"/>
        <v>12299.679763504708</v>
      </c>
      <c r="K13132" s="2">
        <f t="shared" si="2672"/>
        <v>238536.10700529005</v>
      </c>
      <c r="L13132" s="2">
        <f t="shared" si="2673"/>
        <v>222782</v>
      </c>
      <c r="M13132" s="2">
        <f t="shared" si="2674"/>
        <v>32120</v>
      </c>
      <c r="N13132" s="6">
        <f t="shared" si="2675"/>
        <v>0</v>
      </c>
      <c r="O13132" s="2">
        <f t="shared" si="2676"/>
        <v>-67874.107005290047</v>
      </c>
      <c r="P13132" s="2" t="str">
        <f t="shared" si="2677"/>
        <v/>
      </c>
    </row>
    <row r="13133" spans="1:16">
      <c r="A13133" s="6">
        <v>20</v>
      </c>
      <c r="B13133" s="6">
        <v>3</v>
      </c>
      <c r="C13133" s="6">
        <v>16</v>
      </c>
      <c r="D13133" s="6">
        <f t="shared" si="2665"/>
        <v>39</v>
      </c>
      <c r="E13133" s="5">
        <f t="shared" si="2666"/>
        <v>12109.499908786096</v>
      </c>
      <c r="F13133" s="5">
        <f t="shared" si="2667"/>
        <v>96.920156249999991</v>
      </c>
      <c r="G13133" s="5">
        <f t="shared" si="2668"/>
        <v>878.32047434610013</v>
      </c>
      <c r="H13133" s="5">
        <f t="shared" si="2669"/>
        <v>13084.740539382197</v>
      </c>
      <c r="I13133" s="5">
        <f t="shared" si="2670"/>
        <v>720</v>
      </c>
      <c r="J13133" s="5">
        <f t="shared" si="2671"/>
        <v>12364.740539382197</v>
      </c>
      <c r="K13133" s="2">
        <f t="shared" si="2672"/>
        <v>239665.63436427424</v>
      </c>
      <c r="L13133" s="2">
        <f t="shared" si="2673"/>
        <v>225482</v>
      </c>
      <c r="M13133" s="2">
        <f t="shared" si="2674"/>
        <v>33000</v>
      </c>
      <c r="N13133" s="6">
        <f t="shared" si="2675"/>
        <v>0</v>
      </c>
      <c r="O13133" s="2">
        <f t="shared" si="2676"/>
        <v>-67183.634364274243</v>
      </c>
      <c r="P13133" s="2" t="str">
        <f t="shared" si="2677"/>
        <v/>
      </c>
    </row>
    <row r="13134" spans="1:16">
      <c r="A13134" s="6">
        <v>20</v>
      </c>
      <c r="B13134" s="6">
        <v>3</v>
      </c>
      <c r="C13134" s="6">
        <v>17</v>
      </c>
      <c r="D13134" s="6">
        <f t="shared" si="2665"/>
        <v>40</v>
      </c>
      <c r="E13134" s="5">
        <f t="shared" si="2666"/>
        <v>12109.499908786096</v>
      </c>
      <c r="F13134" s="5">
        <f t="shared" si="2667"/>
        <v>96.920156249999991</v>
      </c>
      <c r="G13134" s="5">
        <f t="shared" si="2668"/>
        <v>944.88069779264049</v>
      </c>
      <c r="H13134" s="5">
        <f t="shared" si="2669"/>
        <v>13151.300762828736</v>
      </c>
      <c r="I13134" s="5">
        <f t="shared" si="2670"/>
        <v>720</v>
      </c>
      <c r="J13134" s="5">
        <f t="shared" si="2671"/>
        <v>12431.300762828736</v>
      </c>
      <c r="K13134" s="2">
        <f t="shared" si="2672"/>
        <v>240821.19379910998</v>
      </c>
      <c r="L13134" s="2">
        <f t="shared" si="2673"/>
        <v>228182</v>
      </c>
      <c r="M13134" s="2">
        <f t="shared" si="2674"/>
        <v>33880</v>
      </c>
      <c r="N13134" s="6">
        <f t="shared" si="2675"/>
        <v>0</v>
      </c>
      <c r="O13134" s="2">
        <f t="shared" si="2676"/>
        <v>-66519.193799109984</v>
      </c>
      <c r="P13134" s="2" t="str">
        <f t="shared" si="2677"/>
        <v/>
      </c>
    </row>
    <row r="13135" spans="1:16">
      <c r="A13135" s="6">
        <v>20</v>
      </c>
      <c r="B13135" s="6">
        <v>3</v>
      </c>
      <c r="C13135" s="6">
        <v>18</v>
      </c>
      <c r="D13135" s="6">
        <f t="shared" si="2665"/>
        <v>41</v>
      </c>
      <c r="E13135" s="5">
        <f t="shared" si="2666"/>
        <v>12109.499908786096</v>
      </c>
      <c r="F13135" s="5">
        <f t="shared" si="2667"/>
        <v>96.920156249999991</v>
      </c>
      <c r="G13135" s="5">
        <f t="shared" si="2668"/>
        <v>1012.9676892512279</v>
      </c>
      <c r="H13135" s="5">
        <f t="shared" si="2669"/>
        <v>13219.387754287323</v>
      </c>
      <c r="I13135" s="5">
        <f t="shared" si="2670"/>
        <v>720</v>
      </c>
      <c r="J13135" s="5">
        <f t="shared" si="2671"/>
        <v>12499.387754287323</v>
      </c>
      <c r="K13135" s="2">
        <f t="shared" si="2672"/>
        <v>242003.25962304379</v>
      </c>
      <c r="L13135" s="2">
        <f t="shared" si="2673"/>
        <v>230882</v>
      </c>
      <c r="M13135" s="2">
        <f t="shared" si="2674"/>
        <v>34760</v>
      </c>
      <c r="N13135" s="6">
        <f t="shared" si="2675"/>
        <v>0</v>
      </c>
      <c r="O13135" s="2">
        <f t="shared" si="2676"/>
        <v>-65881.259623043792</v>
      </c>
      <c r="P13135" s="2" t="str">
        <f t="shared" si="2677"/>
        <v/>
      </c>
    </row>
    <row r="13136" spans="1:16">
      <c r="A13136" s="6">
        <v>20</v>
      </c>
      <c r="B13136" s="6">
        <v>3</v>
      </c>
      <c r="C13136" s="6">
        <v>19</v>
      </c>
      <c r="D13136" s="6">
        <f t="shared" si="2665"/>
        <v>42</v>
      </c>
      <c r="E13136" s="5">
        <f t="shared" si="2666"/>
        <v>12109.499908786096</v>
      </c>
      <c r="F13136" s="5">
        <f t="shared" si="2667"/>
        <v>96.920156249999991</v>
      </c>
      <c r="G13136" s="5">
        <f t="shared" si="2668"/>
        <v>1082.6092178872495</v>
      </c>
      <c r="H13136" s="5">
        <f t="shared" si="2669"/>
        <v>13289.029282923346</v>
      </c>
      <c r="I13136" s="5">
        <f t="shared" si="2670"/>
        <v>720</v>
      </c>
      <c r="J13136" s="5">
        <f t="shared" si="2671"/>
        <v>12569.029282923346</v>
      </c>
      <c r="K13136" s="2">
        <f t="shared" si="2672"/>
        <v>243212.3139396414</v>
      </c>
      <c r="L13136" s="2">
        <f t="shared" si="2673"/>
        <v>233582</v>
      </c>
      <c r="M13136" s="2">
        <f t="shared" si="2674"/>
        <v>35640</v>
      </c>
      <c r="N13136" s="6">
        <f t="shared" si="2675"/>
        <v>0</v>
      </c>
      <c r="O13136" s="2">
        <f t="shared" si="2676"/>
        <v>-65270.313939641404</v>
      </c>
      <c r="P13136" s="2" t="str">
        <f t="shared" si="2677"/>
        <v/>
      </c>
    </row>
    <row r="13137" spans="1:16">
      <c r="A13137" s="6">
        <v>20</v>
      </c>
      <c r="B13137" s="6">
        <v>3</v>
      </c>
      <c r="C13137" s="6">
        <v>20</v>
      </c>
      <c r="D13137" s="6">
        <f t="shared" si="2665"/>
        <v>43</v>
      </c>
      <c r="E13137" s="5">
        <f t="shared" si="2666"/>
        <v>12109.499908786096</v>
      </c>
      <c r="F13137" s="5">
        <f t="shared" si="2667"/>
        <v>96.920156249999991</v>
      </c>
      <c r="G13137" s="5">
        <f t="shared" si="2668"/>
        <v>1153.8335085377266</v>
      </c>
      <c r="H13137" s="5">
        <f t="shared" si="2669"/>
        <v>13360.253573573824</v>
      </c>
      <c r="I13137" s="5">
        <f t="shared" si="2670"/>
        <v>720</v>
      </c>
      <c r="J13137" s="5">
        <f t="shared" si="2671"/>
        <v>12640.253573573824</v>
      </c>
      <c r="K13137" s="2">
        <f t="shared" si="2672"/>
        <v>244448.84676343444</v>
      </c>
      <c r="L13137" s="2">
        <f t="shared" si="2673"/>
        <v>236282</v>
      </c>
      <c r="M13137" s="2">
        <f t="shared" si="2674"/>
        <v>36520</v>
      </c>
      <c r="N13137" s="6">
        <f t="shared" si="2675"/>
        <v>0</v>
      </c>
      <c r="O13137" s="2">
        <f t="shared" si="2676"/>
        <v>-64686.846763434442</v>
      </c>
      <c r="P13137" s="2" t="str">
        <f t="shared" si="2677"/>
        <v/>
      </c>
    </row>
    <row r="13138" spans="1:16">
      <c r="A13138" s="6">
        <v>20</v>
      </c>
      <c r="B13138" s="6">
        <v>3</v>
      </c>
      <c r="C13138" s="6">
        <v>21</v>
      </c>
      <c r="D13138" s="6">
        <f t="shared" si="2665"/>
        <v>44</v>
      </c>
      <c r="E13138" s="5">
        <f t="shared" si="2666"/>
        <v>12109.499908786096</v>
      </c>
      <c r="F13138" s="5">
        <f t="shared" si="2667"/>
        <v>96.920156249999991</v>
      </c>
      <c r="G13138" s="5">
        <f t="shared" si="2668"/>
        <v>1226.6692487641703</v>
      </c>
      <c r="H13138" s="5">
        <f t="shared" si="2669"/>
        <v>13433.089313800267</v>
      </c>
      <c r="I13138" s="5">
        <f t="shared" si="2670"/>
        <v>720</v>
      </c>
      <c r="J13138" s="5">
        <f t="shared" si="2671"/>
        <v>12713.089313800267</v>
      </c>
      <c r="K13138" s="2">
        <f t="shared" si="2672"/>
        <v>245713.35614236572</v>
      </c>
      <c r="L13138" s="2">
        <f t="shared" si="2673"/>
        <v>238982</v>
      </c>
      <c r="M13138" s="2">
        <f t="shared" si="2674"/>
        <v>37400</v>
      </c>
      <c r="N13138" s="6">
        <f t="shared" si="2675"/>
        <v>0</v>
      </c>
      <c r="O13138" s="2">
        <f t="shared" si="2676"/>
        <v>-64131.356142365723</v>
      </c>
      <c r="P13138" s="2" t="str">
        <f t="shared" si="2677"/>
        <v/>
      </c>
    </row>
    <row r="13139" spans="1:16">
      <c r="A13139" s="6">
        <v>20</v>
      </c>
      <c r="B13139" s="6">
        <v>3</v>
      </c>
      <c r="C13139" s="6">
        <v>22</v>
      </c>
      <c r="D13139" s="6">
        <f t="shared" si="2665"/>
        <v>45</v>
      </c>
      <c r="E13139" s="5">
        <f t="shared" si="2666"/>
        <v>12109.499908786096</v>
      </c>
      <c r="F13139" s="5">
        <f t="shared" si="2667"/>
        <v>96.920156249999991</v>
      </c>
      <c r="G13139" s="5">
        <f t="shared" si="2668"/>
        <v>1301.1455960105666</v>
      </c>
      <c r="H13139" s="5">
        <f t="shared" si="2669"/>
        <v>13507.565661046663</v>
      </c>
      <c r="I13139" s="5">
        <f t="shared" si="2670"/>
        <v>720</v>
      </c>
      <c r="J13139" s="5">
        <f t="shared" si="2671"/>
        <v>12787.565661046663</v>
      </c>
      <c r="K13139" s="2">
        <f t="shared" si="2672"/>
        <v>247006.34828206012</v>
      </c>
      <c r="L13139" s="2">
        <f t="shared" si="2673"/>
        <v>241682</v>
      </c>
      <c r="M13139" s="2">
        <f t="shared" si="2674"/>
        <v>38280</v>
      </c>
      <c r="N13139" s="6">
        <f t="shared" si="2675"/>
        <v>0</v>
      </c>
      <c r="O13139" s="2">
        <f t="shared" si="2676"/>
        <v>-63604.34828206012</v>
      </c>
      <c r="P13139" s="2" t="str">
        <f t="shared" si="2677"/>
        <v/>
      </c>
    </row>
    <row r="13140" spans="1:16">
      <c r="A13140" s="6">
        <v>20</v>
      </c>
      <c r="B13140" s="6">
        <v>3</v>
      </c>
      <c r="C13140" s="6">
        <v>23</v>
      </c>
      <c r="D13140" s="6">
        <f t="shared" si="2665"/>
        <v>46</v>
      </c>
      <c r="E13140" s="5">
        <f t="shared" si="2666"/>
        <v>12109.499908786096</v>
      </c>
      <c r="F13140" s="5">
        <f t="shared" si="2667"/>
        <v>96.920156249999991</v>
      </c>
      <c r="G13140" s="5">
        <f t="shared" si="2668"/>
        <v>1377.292184868003</v>
      </c>
      <c r="H13140" s="5">
        <f t="shared" si="2669"/>
        <v>13583.7122499041</v>
      </c>
      <c r="I13140" s="5">
        <f t="shared" si="2670"/>
        <v>720</v>
      </c>
      <c r="J13140" s="5">
        <f t="shared" si="2671"/>
        <v>12863.7122499041</v>
      </c>
      <c r="K13140" s="2">
        <f t="shared" si="2672"/>
        <v>248328.33767194618</v>
      </c>
      <c r="L13140" s="2">
        <f t="shared" si="2673"/>
        <v>244382</v>
      </c>
      <c r="M13140" s="2">
        <f t="shared" si="2674"/>
        <v>39160</v>
      </c>
      <c r="N13140" s="6">
        <f t="shared" si="2675"/>
        <v>0</v>
      </c>
      <c r="O13140" s="2">
        <f t="shared" si="2676"/>
        <v>-63106.337671946181</v>
      </c>
      <c r="P13140" s="2" t="str">
        <f t="shared" si="2677"/>
        <v/>
      </c>
    </row>
    <row r="13141" spans="1:16">
      <c r="A13141" s="6">
        <v>20</v>
      </c>
      <c r="B13141" s="6">
        <v>3</v>
      </c>
      <c r="C13141" s="6">
        <v>24</v>
      </c>
      <c r="D13141" s="6">
        <f t="shared" si="2665"/>
        <v>47</v>
      </c>
      <c r="E13141" s="5">
        <f t="shared" si="2666"/>
        <v>12109.499908786096</v>
      </c>
      <c r="F13141" s="5">
        <f t="shared" si="2667"/>
        <v>96.920156249999991</v>
      </c>
      <c r="G13141" s="5">
        <f t="shared" si="2668"/>
        <v>1455.1391344474989</v>
      </c>
      <c r="H13141" s="5">
        <f t="shared" si="2669"/>
        <v>13661.559199483596</v>
      </c>
      <c r="I13141" s="5">
        <f t="shared" si="2670"/>
        <v>720</v>
      </c>
      <c r="J13141" s="5">
        <f t="shared" si="2671"/>
        <v>12941.559199483596</v>
      </c>
      <c r="K13141" s="2">
        <f t="shared" si="2672"/>
        <v>249679.84721325687</v>
      </c>
      <c r="L13141" s="2">
        <f t="shared" si="2673"/>
        <v>247082</v>
      </c>
      <c r="M13141" s="2">
        <f t="shared" si="2674"/>
        <v>40040</v>
      </c>
      <c r="N13141" s="6">
        <f t="shared" si="2675"/>
        <v>0</v>
      </c>
      <c r="O13141" s="2">
        <f t="shared" si="2676"/>
        <v>-62637.847213256871</v>
      </c>
      <c r="P13141" s="2" t="str">
        <f t="shared" si="2677"/>
        <v/>
      </c>
    </row>
    <row r="13142" spans="1:16">
      <c r="A13142" s="6">
        <v>20</v>
      </c>
      <c r="B13142" s="6">
        <v>3</v>
      </c>
      <c r="C13142" s="6">
        <v>25</v>
      </c>
      <c r="D13142" s="6">
        <f t="shared" si="2665"/>
        <v>48</v>
      </c>
      <c r="E13142" s="5">
        <f t="shared" si="2666"/>
        <v>12109.499908786096</v>
      </c>
      <c r="F13142" s="5">
        <f t="shared" si="2667"/>
        <v>96.920156249999991</v>
      </c>
      <c r="G13142" s="5">
        <f t="shared" si="2668"/>
        <v>1534.7170558625965</v>
      </c>
      <c r="H13142" s="5">
        <f t="shared" si="2669"/>
        <v>13741.137120898693</v>
      </c>
      <c r="I13142" s="5">
        <f t="shared" si="2670"/>
        <v>720</v>
      </c>
      <c r="J13142" s="5">
        <f t="shared" si="2671"/>
        <v>13021.137120898693</v>
      </c>
      <c r="K13142" s="2">
        <f t="shared" si="2672"/>
        <v>251061.40834893563</v>
      </c>
      <c r="L13142" s="2">
        <f t="shared" si="2673"/>
        <v>249782</v>
      </c>
      <c r="M13142" s="2">
        <f t="shared" si="2674"/>
        <v>40920</v>
      </c>
      <c r="N13142" s="6">
        <f t="shared" si="2675"/>
        <v>0</v>
      </c>
      <c r="O13142" s="2">
        <f t="shared" si="2676"/>
        <v>-62199.408348935627</v>
      </c>
      <c r="P13142" s="2" t="str">
        <f t="shared" si="2677"/>
        <v/>
      </c>
    </row>
    <row r="13143" spans="1:16">
      <c r="A13143" s="6">
        <v>20</v>
      </c>
      <c r="B13143" s="6">
        <v>3</v>
      </c>
      <c r="C13143" s="6">
        <v>26</v>
      </c>
      <c r="D13143" s="6">
        <f t="shared" si="2665"/>
        <v>49</v>
      </c>
      <c r="E13143" s="5">
        <f t="shared" si="2666"/>
        <v>12109.499908786096</v>
      </c>
      <c r="F13143" s="5">
        <f t="shared" si="2667"/>
        <v>96.920156249999991</v>
      </c>
      <c r="G13143" s="5">
        <f t="shared" si="2668"/>
        <v>1616.0570598233144</v>
      </c>
      <c r="H13143" s="5">
        <f t="shared" si="2669"/>
        <v>13822.477124859412</v>
      </c>
      <c r="I13143" s="5">
        <f t="shared" si="2670"/>
        <v>720</v>
      </c>
      <c r="J13143" s="5">
        <f t="shared" si="2671"/>
        <v>13102.477124859412</v>
      </c>
      <c r="K13143" s="2">
        <f t="shared" si="2672"/>
        <v>252473.56119547589</v>
      </c>
      <c r="L13143" s="2">
        <f t="shared" si="2673"/>
        <v>252482</v>
      </c>
      <c r="M13143" s="2">
        <f t="shared" si="2674"/>
        <v>41800</v>
      </c>
      <c r="N13143" s="6">
        <f t="shared" si="2675"/>
        <v>0</v>
      </c>
      <c r="O13143" s="2">
        <f t="shared" si="2676"/>
        <v>-61791.561195475893</v>
      </c>
      <c r="P13143" s="2" t="str">
        <f t="shared" si="2677"/>
        <v/>
      </c>
    </row>
    <row r="13144" spans="1:16">
      <c r="A13144" s="6">
        <v>20</v>
      </c>
      <c r="B13144" s="6">
        <v>3</v>
      </c>
      <c r="C13144" s="6">
        <v>27</v>
      </c>
      <c r="D13144" s="6">
        <f t="shared" si="2665"/>
        <v>50</v>
      </c>
      <c r="E13144" s="5">
        <f t="shared" si="2666"/>
        <v>12109.499908786096</v>
      </c>
      <c r="F13144" s="5">
        <f t="shared" si="2667"/>
        <v>96.920156249999991</v>
      </c>
      <c r="G13144" s="5">
        <f t="shared" si="2668"/>
        <v>1699.1907643430709</v>
      </c>
      <c r="H13144" s="5">
        <f t="shared" si="2669"/>
        <v>13905.610829379168</v>
      </c>
      <c r="I13144" s="5">
        <f t="shared" si="2670"/>
        <v>720</v>
      </c>
      <c r="J13144" s="5">
        <f t="shared" si="2671"/>
        <v>13185.610829379168</v>
      </c>
      <c r="K13144" s="2">
        <f t="shared" si="2672"/>
        <v>253916.85467672165</v>
      </c>
      <c r="L13144" s="2">
        <f t="shared" si="2673"/>
        <v>255182</v>
      </c>
      <c r="M13144" s="2">
        <f t="shared" si="2674"/>
        <v>42680</v>
      </c>
      <c r="N13144" s="6">
        <f t="shared" si="2675"/>
        <v>0</v>
      </c>
      <c r="O13144" s="2">
        <f t="shared" si="2676"/>
        <v>-61414.854676721647</v>
      </c>
      <c r="P13144" s="2" t="str">
        <f t="shared" si="2677"/>
        <v/>
      </c>
    </row>
    <row r="13145" spans="1:16">
      <c r="A13145" s="6">
        <v>20</v>
      </c>
      <c r="B13145" s="6">
        <v>3</v>
      </c>
      <c r="C13145" s="6">
        <v>28</v>
      </c>
      <c r="D13145" s="6">
        <f t="shared" si="2665"/>
        <v>51</v>
      </c>
      <c r="E13145" s="5">
        <f t="shared" si="2666"/>
        <v>12109.499908786096</v>
      </c>
      <c r="F13145" s="5">
        <f t="shared" si="2667"/>
        <v>96.920156249999991</v>
      </c>
      <c r="G13145" s="5">
        <f t="shared" si="2668"/>
        <v>1784.1503025602246</v>
      </c>
      <c r="H13145" s="5">
        <f t="shared" si="2669"/>
        <v>13990.570367596321</v>
      </c>
      <c r="I13145" s="5">
        <f t="shared" si="2670"/>
        <v>720</v>
      </c>
      <c r="J13145" s="5">
        <f t="shared" si="2671"/>
        <v>13270.570367596321</v>
      </c>
      <c r="K13145" s="2">
        <f t="shared" si="2672"/>
        <v>255391.84665965836</v>
      </c>
      <c r="L13145" s="2">
        <f t="shared" si="2673"/>
        <v>257882</v>
      </c>
      <c r="M13145" s="2">
        <f t="shared" si="2674"/>
        <v>43560</v>
      </c>
      <c r="N13145" s="6">
        <f t="shared" si="2675"/>
        <v>0</v>
      </c>
      <c r="O13145" s="2">
        <f t="shared" si="2676"/>
        <v>-61069.84665965836</v>
      </c>
      <c r="P13145" s="2" t="str">
        <f t="shared" si="2677"/>
        <v/>
      </c>
    </row>
    <row r="13146" spans="1:16">
      <c r="A13146" s="6">
        <v>20</v>
      </c>
      <c r="B13146" s="6">
        <v>3</v>
      </c>
      <c r="C13146" s="6">
        <v>29</v>
      </c>
      <c r="D13146" s="6">
        <f t="shared" si="2665"/>
        <v>52</v>
      </c>
      <c r="E13146" s="5">
        <f t="shared" si="2666"/>
        <v>12109.499908786096</v>
      </c>
      <c r="F13146" s="5">
        <f t="shared" si="2667"/>
        <v>96.920156249999991</v>
      </c>
      <c r="G13146" s="5">
        <f t="shared" si="2668"/>
        <v>1870.9683306758782</v>
      </c>
      <c r="H13146" s="5">
        <f t="shared" si="2669"/>
        <v>14077.388395711974</v>
      </c>
      <c r="I13146" s="5">
        <f t="shared" si="2670"/>
        <v>720</v>
      </c>
      <c r="J13146" s="5">
        <f t="shared" si="2671"/>
        <v>13357.388395711974</v>
      </c>
      <c r="K13146" s="2">
        <f t="shared" si="2672"/>
        <v>256899.10409222177</v>
      </c>
      <c r="L13146" s="2">
        <f t="shared" si="2673"/>
        <v>260582</v>
      </c>
      <c r="M13146" s="2">
        <f t="shared" si="2674"/>
        <v>44440</v>
      </c>
      <c r="N13146" s="6">
        <f t="shared" si="2675"/>
        <v>0</v>
      </c>
      <c r="O13146" s="2">
        <f t="shared" si="2676"/>
        <v>-60757.104092221765</v>
      </c>
      <c r="P13146" s="2" t="str">
        <f t="shared" si="2677"/>
        <v/>
      </c>
    </row>
    <row r="13147" spans="1:16">
      <c r="A13147" s="6">
        <v>20</v>
      </c>
      <c r="B13147" s="6">
        <v>3</v>
      </c>
      <c r="C13147" s="6">
        <v>30</v>
      </c>
      <c r="D13147" s="6">
        <f t="shared" si="2665"/>
        <v>53</v>
      </c>
      <c r="E13147" s="5">
        <f t="shared" si="2666"/>
        <v>12109.499908786096</v>
      </c>
      <c r="F13147" s="5">
        <f t="shared" si="2667"/>
        <v>96.920156249999991</v>
      </c>
      <c r="G13147" s="5">
        <f t="shared" si="2668"/>
        <v>1959.6780360096488</v>
      </c>
      <c r="H13147" s="5">
        <f t="shared" si="2669"/>
        <v>14166.098101045745</v>
      </c>
      <c r="I13147" s="5">
        <f t="shared" si="2670"/>
        <v>720</v>
      </c>
      <c r="J13147" s="5">
        <f t="shared" si="2671"/>
        <v>13446.098101045745</v>
      </c>
      <c r="K13147" s="2">
        <f t="shared" si="2672"/>
        <v>258439.20314315529</v>
      </c>
      <c r="L13147" s="2">
        <f t="shared" si="2673"/>
        <v>263282</v>
      </c>
      <c r="M13147" s="2">
        <f t="shared" si="2674"/>
        <v>45320</v>
      </c>
      <c r="N13147" s="6">
        <f t="shared" si="2675"/>
        <v>0</v>
      </c>
      <c r="O13147" s="2">
        <f t="shared" si="2676"/>
        <v>-60477.20314315529</v>
      </c>
      <c r="P13147" s="2" t="str">
        <f t="shared" si="2677"/>
        <v/>
      </c>
    </row>
    <row r="13148" spans="1:16">
      <c r="A13148" s="6">
        <v>20</v>
      </c>
      <c r="B13148" s="6">
        <v>4</v>
      </c>
      <c r="C13148" s="6">
        <v>0</v>
      </c>
      <c r="D13148" s="6">
        <f t="shared" si="2665"/>
        <v>24</v>
      </c>
      <c r="E13148" s="5">
        <f t="shared" si="2666"/>
        <v>12109.499908786096</v>
      </c>
      <c r="F13148" s="5">
        <f t="shared" si="2667"/>
        <v>132.45754687499996</v>
      </c>
      <c r="G13148" s="5">
        <f t="shared" si="2668"/>
        <v>0</v>
      </c>
      <c r="H13148" s="5">
        <f t="shared" si="2669"/>
        <v>12241.957455661097</v>
      </c>
      <c r="I13148" s="5">
        <f t="shared" si="2670"/>
        <v>720</v>
      </c>
      <c r="J13148" s="5">
        <f t="shared" si="2671"/>
        <v>11521.957455661097</v>
      </c>
      <c r="K13148" s="2">
        <f t="shared" si="2672"/>
        <v>225033.98360522737</v>
      </c>
      <c r="L13148" s="2">
        <f t="shared" si="2673"/>
        <v>184376</v>
      </c>
      <c r="M13148" s="2">
        <f t="shared" si="2674"/>
        <v>19360</v>
      </c>
      <c r="N13148" s="6">
        <f t="shared" si="2675"/>
        <v>0</v>
      </c>
      <c r="O13148" s="2">
        <f t="shared" si="2676"/>
        <v>-80017.983605227375</v>
      </c>
      <c r="P13148" s="2" t="str">
        <f t="shared" si="2677"/>
        <v/>
      </c>
    </row>
    <row r="13149" spans="1:16">
      <c r="A13149" s="6">
        <v>20</v>
      </c>
      <c r="B13149" s="6">
        <v>4</v>
      </c>
      <c r="C13149" s="6">
        <v>1</v>
      </c>
      <c r="D13149" s="6">
        <f t="shared" si="2665"/>
        <v>25</v>
      </c>
      <c r="E13149" s="5">
        <f t="shared" si="2666"/>
        <v>12109.499908786096</v>
      </c>
      <c r="F13149" s="5">
        <f t="shared" si="2667"/>
        <v>132.45754687499996</v>
      </c>
      <c r="G13149" s="5">
        <f t="shared" si="2668"/>
        <v>45.5625</v>
      </c>
      <c r="H13149" s="5">
        <f t="shared" si="2669"/>
        <v>12287.519955661097</v>
      </c>
      <c r="I13149" s="5">
        <f t="shared" si="2670"/>
        <v>720</v>
      </c>
      <c r="J13149" s="5">
        <f t="shared" si="2671"/>
        <v>11567.519955661097</v>
      </c>
      <c r="K13149" s="2">
        <f t="shared" si="2672"/>
        <v>225824.99923022737</v>
      </c>
      <c r="L13149" s="2">
        <f t="shared" si="2673"/>
        <v>187076</v>
      </c>
      <c r="M13149" s="2">
        <f t="shared" si="2674"/>
        <v>20240</v>
      </c>
      <c r="N13149" s="6">
        <f t="shared" si="2675"/>
        <v>0</v>
      </c>
      <c r="O13149" s="2">
        <f t="shared" si="2676"/>
        <v>-78988.999230227375</v>
      </c>
      <c r="P13149" s="2" t="str">
        <f t="shared" si="2677"/>
        <v/>
      </c>
    </row>
    <row r="13150" spans="1:16">
      <c r="A13150" s="6">
        <v>20</v>
      </c>
      <c r="B13150" s="6">
        <v>4</v>
      </c>
      <c r="C13150" s="6">
        <v>2</v>
      </c>
      <c r="D13150" s="6">
        <f t="shared" si="2665"/>
        <v>26</v>
      </c>
      <c r="E13150" s="5">
        <f t="shared" si="2666"/>
        <v>12109.499908786096</v>
      </c>
      <c r="F13150" s="5">
        <f t="shared" si="2667"/>
        <v>132.45754687499996</v>
      </c>
      <c r="G13150" s="5">
        <f t="shared" si="2668"/>
        <v>92.264062499999994</v>
      </c>
      <c r="H13150" s="5">
        <f t="shared" si="2669"/>
        <v>12334.221518161097</v>
      </c>
      <c r="I13150" s="5">
        <f t="shared" si="2670"/>
        <v>720</v>
      </c>
      <c r="J13150" s="5">
        <f t="shared" si="2671"/>
        <v>11614.221518161097</v>
      </c>
      <c r="K13150" s="2">
        <f t="shared" si="2672"/>
        <v>226635.79024585237</v>
      </c>
      <c r="L13150" s="2">
        <f t="shared" si="2673"/>
        <v>189776</v>
      </c>
      <c r="M13150" s="2">
        <f t="shared" si="2674"/>
        <v>21120</v>
      </c>
      <c r="N13150" s="6">
        <f t="shared" si="2675"/>
        <v>0</v>
      </c>
      <c r="O13150" s="2">
        <f t="shared" si="2676"/>
        <v>-77979.790245852375</v>
      </c>
      <c r="P13150" s="2" t="str">
        <f t="shared" si="2677"/>
        <v/>
      </c>
    </row>
    <row r="13151" spans="1:16">
      <c r="A13151" s="6">
        <v>20</v>
      </c>
      <c r="B13151" s="6">
        <v>4</v>
      </c>
      <c r="C13151" s="6">
        <v>3</v>
      </c>
      <c r="D13151" s="6">
        <f t="shared" si="2665"/>
        <v>27</v>
      </c>
      <c r="E13151" s="5">
        <f t="shared" si="2666"/>
        <v>12109.499908786096</v>
      </c>
      <c r="F13151" s="5">
        <f t="shared" si="2667"/>
        <v>132.45754687499996</v>
      </c>
      <c r="G13151" s="5">
        <f t="shared" si="2668"/>
        <v>140.12604492187498</v>
      </c>
      <c r="H13151" s="5">
        <f t="shared" si="2669"/>
        <v>12382.083500582972</v>
      </c>
      <c r="I13151" s="5">
        <f t="shared" si="2670"/>
        <v>720</v>
      </c>
      <c r="J13151" s="5">
        <f t="shared" si="2671"/>
        <v>11662.083500582972</v>
      </c>
      <c r="K13151" s="2">
        <f t="shared" si="2672"/>
        <v>227466.72744067659</v>
      </c>
      <c r="L13151" s="2">
        <f t="shared" si="2673"/>
        <v>192476</v>
      </c>
      <c r="M13151" s="2">
        <f t="shared" si="2674"/>
        <v>22000</v>
      </c>
      <c r="N13151" s="6">
        <f t="shared" si="2675"/>
        <v>0</v>
      </c>
      <c r="O13151" s="2">
        <f t="shared" si="2676"/>
        <v>-76990.727440676594</v>
      </c>
      <c r="P13151" s="2" t="str">
        <f t="shared" si="2677"/>
        <v/>
      </c>
    </row>
    <row r="13152" spans="1:16">
      <c r="A13152" s="6">
        <v>20</v>
      </c>
      <c r="B13152" s="6">
        <v>4</v>
      </c>
      <c r="C13152" s="6">
        <v>4</v>
      </c>
      <c r="D13152" s="6">
        <f t="shared" si="2665"/>
        <v>28</v>
      </c>
      <c r="E13152" s="5">
        <f t="shared" si="2666"/>
        <v>12109.499908786096</v>
      </c>
      <c r="F13152" s="5">
        <f t="shared" si="2667"/>
        <v>132.45754687499996</v>
      </c>
      <c r="G13152" s="5">
        <f t="shared" si="2668"/>
        <v>189.17016064453125</v>
      </c>
      <c r="H13152" s="5">
        <f t="shared" si="2669"/>
        <v>12431.127616305628</v>
      </c>
      <c r="I13152" s="5">
        <f t="shared" si="2670"/>
        <v>720</v>
      </c>
      <c r="J13152" s="5">
        <f t="shared" si="2671"/>
        <v>11711.127616305628</v>
      </c>
      <c r="K13152" s="2">
        <f t="shared" si="2672"/>
        <v>228318.18778308382</v>
      </c>
      <c r="L13152" s="2">
        <f t="shared" si="2673"/>
        <v>195176</v>
      </c>
      <c r="M13152" s="2">
        <f t="shared" si="2674"/>
        <v>22880</v>
      </c>
      <c r="N13152" s="6">
        <f t="shared" si="2675"/>
        <v>0</v>
      </c>
      <c r="O13152" s="2">
        <f t="shared" si="2676"/>
        <v>-76022.18778308382</v>
      </c>
      <c r="P13152" s="2" t="str">
        <f t="shared" si="2677"/>
        <v/>
      </c>
    </row>
    <row r="13153" spans="1:16">
      <c r="A13153" s="6">
        <v>20</v>
      </c>
      <c r="B13153" s="6">
        <v>4</v>
      </c>
      <c r="C13153" s="6">
        <v>5</v>
      </c>
      <c r="D13153" s="6">
        <f t="shared" si="2665"/>
        <v>29</v>
      </c>
      <c r="E13153" s="5">
        <f t="shared" si="2666"/>
        <v>12109.499908786096</v>
      </c>
      <c r="F13153" s="5">
        <f t="shared" si="2667"/>
        <v>132.45754687499996</v>
      </c>
      <c r="G13153" s="5">
        <f t="shared" si="2668"/>
        <v>239.41848456573481</v>
      </c>
      <c r="H13153" s="5">
        <f t="shared" si="2669"/>
        <v>12481.375940226832</v>
      </c>
      <c r="I13153" s="5">
        <f t="shared" si="2670"/>
        <v>720</v>
      </c>
      <c r="J13153" s="5">
        <f t="shared" si="2671"/>
        <v>11761.375940226832</v>
      </c>
      <c r="K13153" s="2">
        <f t="shared" si="2672"/>
        <v>229190.55451782694</v>
      </c>
      <c r="L13153" s="2">
        <f t="shared" si="2673"/>
        <v>197876</v>
      </c>
      <c r="M13153" s="2">
        <f t="shared" si="2674"/>
        <v>23760</v>
      </c>
      <c r="N13153" s="6">
        <f t="shared" si="2675"/>
        <v>0</v>
      </c>
      <c r="O13153" s="2">
        <f t="shared" si="2676"/>
        <v>-75074.554517826939</v>
      </c>
      <c r="P13153" s="2" t="str">
        <f t="shared" si="2677"/>
        <v/>
      </c>
    </row>
    <row r="13154" spans="1:16">
      <c r="A13154" s="6">
        <v>20</v>
      </c>
      <c r="B13154" s="6">
        <v>4</v>
      </c>
      <c r="C13154" s="6">
        <v>6</v>
      </c>
      <c r="D13154" s="6">
        <f t="shared" si="2665"/>
        <v>30</v>
      </c>
      <c r="E13154" s="5">
        <f t="shared" si="2666"/>
        <v>12109.499908786096</v>
      </c>
      <c r="F13154" s="5">
        <f t="shared" si="2667"/>
        <v>132.45754687499996</v>
      </c>
      <c r="G13154" s="5">
        <f t="shared" si="2668"/>
        <v>290.89345874736784</v>
      </c>
      <c r="H13154" s="5">
        <f t="shared" si="2669"/>
        <v>12532.850914408466</v>
      </c>
      <c r="I13154" s="5">
        <f t="shared" si="2670"/>
        <v>720</v>
      </c>
      <c r="J13154" s="5">
        <f t="shared" si="2671"/>
        <v>11812.850914408466</v>
      </c>
      <c r="K13154" s="2">
        <f t="shared" si="2672"/>
        <v>230084.21726403586</v>
      </c>
      <c r="L13154" s="2">
        <f t="shared" si="2673"/>
        <v>200576</v>
      </c>
      <c r="M13154" s="2">
        <f t="shared" si="2674"/>
        <v>24640</v>
      </c>
      <c r="N13154" s="6">
        <f t="shared" si="2675"/>
        <v>0</v>
      </c>
      <c r="O13154" s="2">
        <f t="shared" si="2676"/>
        <v>-74148.217264035862</v>
      </c>
      <c r="P13154" s="2" t="str">
        <f t="shared" si="2677"/>
        <v/>
      </c>
    </row>
    <row r="13155" spans="1:16">
      <c r="A13155" s="6">
        <v>20</v>
      </c>
      <c r="B13155" s="6">
        <v>4</v>
      </c>
      <c r="C13155" s="6">
        <v>7</v>
      </c>
      <c r="D13155" s="6">
        <f t="shared" si="2665"/>
        <v>31</v>
      </c>
      <c r="E13155" s="5">
        <f t="shared" si="2666"/>
        <v>12109.499908786096</v>
      </c>
      <c r="F13155" s="5">
        <f t="shared" si="2667"/>
        <v>132.45754687499996</v>
      </c>
      <c r="G13155" s="5">
        <f t="shared" si="2668"/>
        <v>343.61789814532818</v>
      </c>
      <c r="H13155" s="5">
        <f t="shared" si="2669"/>
        <v>12585.575353806425</v>
      </c>
      <c r="I13155" s="5">
        <f t="shared" si="2670"/>
        <v>720</v>
      </c>
      <c r="J13155" s="5">
        <f t="shared" si="2671"/>
        <v>11865.575353806425</v>
      </c>
      <c r="K13155" s="2">
        <f t="shared" si="2672"/>
        <v>230999.57211469489</v>
      </c>
      <c r="L13155" s="2">
        <f t="shared" si="2673"/>
        <v>203276</v>
      </c>
      <c r="M13155" s="2">
        <f t="shared" si="2674"/>
        <v>25520</v>
      </c>
      <c r="N13155" s="6">
        <f t="shared" si="2675"/>
        <v>0</v>
      </c>
      <c r="O13155" s="2">
        <f t="shared" si="2676"/>
        <v>-73243.572114694893</v>
      </c>
      <c r="P13155" s="2" t="str">
        <f t="shared" si="2677"/>
        <v/>
      </c>
    </row>
    <row r="13156" spans="1:16">
      <c r="A13156" s="6">
        <v>20</v>
      </c>
      <c r="B13156" s="6">
        <v>4</v>
      </c>
      <c r="C13156" s="6">
        <v>8</v>
      </c>
      <c r="D13156" s="6">
        <f t="shared" si="2665"/>
        <v>32</v>
      </c>
      <c r="E13156" s="5">
        <f t="shared" si="2666"/>
        <v>12109.499908786096</v>
      </c>
      <c r="F13156" s="5">
        <f t="shared" si="2667"/>
        <v>132.45754687499996</v>
      </c>
      <c r="G13156" s="5">
        <f t="shared" si="2668"/>
        <v>397.61499642530839</v>
      </c>
      <c r="H13156" s="5">
        <f t="shared" si="2669"/>
        <v>12639.572452086406</v>
      </c>
      <c r="I13156" s="5">
        <f t="shared" si="2670"/>
        <v>720</v>
      </c>
      <c r="J13156" s="5">
        <f t="shared" si="2671"/>
        <v>11919.572452086406</v>
      </c>
      <c r="K13156" s="2">
        <f t="shared" si="2672"/>
        <v>231937.02173761121</v>
      </c>
      <c r="L13156" s="2">
        <f t="shared" si="2673"/>
        <v>205976</v>
      </c>
      <c r="M13156" s="2">
        <f t="shared" si="2674"/>
        <v>26400</v>
      </c>
      <c r="N13156" s="6">
        <f t="shared" si="2675"/>
        <v>0</v>
      </c>
      <c r="O13156" s="2">
        <f t="shared" si="2676"/>
        <v>-72361.021737611212</v>
      </c>
      <c r="P13156" s="2" t="str">
        <f t="shared" si="2677"/>
        <v/>
      </c>
    </row>
    <row r="13157" spans="1:16">
      <c r="A13157" s="6">
        <v>20</v>
      </c>
      <c r="B13157" s="6">
        <v>4</v>
      </c>
      <c r="C13157" s="6">
        <v>9</v>
      </c>
      <c r="D13157" s="6">
        <f t="shared" si="2665"/>
        <v>33</v>
      </c>
      <c r="E13157" s="5">
        <f t="shared" si="2666"/>
        <v>12109.499908786096</v>
      </c>
      <c r="F13157" s="5">
        <f t="shared" si="2667"/>
        <v>132.45754687499996</v>
      </c>
      <c r="G13157" s="5">
        <f t="shared" si="2668"/>
        <v>452.90833186570285</v>
      </c>
      <c r="H13157" s="5">
        <f t="shared" si="2669"/>
        <v>12694.8657875268</v>
      </c>
      <c r="I13157" s="5">
        <f t="shared" si="2670"/>
        <v>720</v>
      </c>
      <c r="J13157" s="5">
        <f t="shared" si="2671"/>
        <v>11974.8657875268</v>
      </c>
      <c r="K13157" s="2">
        <f t="shared" si="2672"/>
        <v>232896.97547789582</v>
      </c>
      <c r="L13157" s="2">
        <f t="shared" si="2673"/>
        <v>208676</v>
      </c>
      <c r="M13157" s="2">
        <f t="shared" si="2674"/>
        <v>27280</v>
      </c>
      <c r="N13157" s="6">
        <f t="shared" si="2675"/>
        <v>0</v>
      </c>
      <c r="O13157" s="2">
        <f t="shared" si="2676"/>
        <v>-71500.975477895816</v>
      </c>
      <c r="P13157" s="2" t="str">
        <f t="shared" si="2677"/>
        <v/>
      </c>
    </row>
    <row r="13158" spans="1:16">
      <c r="A13158" s="6">
        <v>20</v>
      </c>
      <c r="B13158" s="6">
        <v>4</v>
      </c>
      <c r="C13158" s="6">
        <v>10</v>
      </c>
      <c r="D13158" s="6">
        <f t="shared" si="2665"/>
        <v>34</v>
      </c>
      <c r="E13158" s="5">
        <f t="shared" si="2666"/>
        <v>12109.499908786096</v>
      </c>
      <c r="F13158" s="5">
        <f t="shared" si="2667"/>
        <v>132.45754687499996</v>
      </c>
      <c r="G13158" s="5">
        <f t="shared" si="2668"/>
        <v>509.52187334891573</v>
      </c>
      <c r="H13158" s="5">
        <f t="shared" si="2669"/>
        <v>12751.479329010013</v>
      </c>
      <c r="I13158" s="5">
        <f t="shared" si="2670"/>
        <v>720</v>
      </c>
      <c r="J13158" s="5">
        <f t="shared" si="2671"/>
        <v>12031.479329010013</v>
      </c>
      <c r="K13158" s="2">
        <f t="shared" si="2672"/>
        <v>233879.84946197941</v>
      </c>
      <c r="L13158" s="2">
        <f t="shared" si="2673"/>
        <v>211376</v>
      </c>
      <c r="M13158" s="2">
        <f t="shared" si="2674"/>
        <v>28160</v>
      </c>
      <c r="N13158" s="6">
        <f t="shared" si="2675"/>
        <v>0</v>
      </c>
      <c r="O13158" s="2">
        <f t="shared" si="2676"/>
        <v>-70663.849461979407</v>
      </c>
      <c r="P13158" s="2" t="str">
        <f t="shared" si="2677"/>
        <v/>
      </c>
    </row>
    <row r="13159" spans="1:16">
      <c r="A13159" s="6">
        <v>20</v>
      </c>
      <c r="B13159" s="6">
        <v>4</v>
      </c>
      <c r="C13159" s="6">
        <v>11</v>
      </c>
      <c r="D13159" s="6">
        <f t="shared" si="2665"/>
        <v>35</v>
      </c>
      <c r="E13159" s="5">
        <f t="shared" si="2666"/>
        <v>12109.499908786096</v>
      </c>
      <c r="F13159" s="5">
        <f t="shared" si="2667"/>
        <v>132.45754687499996</v>
      </c>
      <c r="G13159" s="5">
        <f t="shared" si="2668"/>
        <v>567.47998644235474</v>
      </c>
      <c r="H13159" s="5">
        <f t="shared" si="2669"/>
        <v>12809.437442103452</v>
      </c>
      <c r="I13159" s="5">
        <f t="shared" si="2670"/>
        <v>720</v>
      </c>
      <c r="J13159" s="5">
        <f t="shared" si="2671"/>
        <v>12089.437442103452</v>
      </c>
      <c r="K13159" s="2">
        <f t="shared" si="2672"/>
        <v>234886.06670318492</v>
      </c>
      <c r="L13159" s="2">
        <f t="shared" si="2673"/>
        <v>214076</v>
      </c>
      <c r="M13159" s="2">
        <f t="shared" si="2674"/>
        <v>29040</v>
      </c>
      <c r="N13159" s="6">
        <f t="shared" si="2675"/>
        <v>0</v>
      </c>
      <c r="O13159" s="2">
        <f t="shared" si="2676"/>
        <v>-69850.066703184915</v>
      </c>
      <c r="P13159" s="2" t="str">
        <f t="shared" si="2677"/>
        <v/>
      </c>
    </row>
    <row r="13160" spans="1:16">
      <c r="A13160" s="6">
        <v>20</v>
      </c>
      <c r="B13160" s="6">
        <v>4</v>
      </c>
      <c r="C13160" s="6">
        <v>12</v>
      </c>
      <c r="D13160" s="6">
        <f t="shared" si="2665"/>
        <v>36</v>
      </c>
      <c r="E13160" s="5">
        <f t="shared" si="2666"/>
        <v>12109.499908786096</v>
      </c>
      <c r="F13160" s="5">
        <f t="shared" si="2667"/>
        <v>132.45754687499996</v>
      </c>
      <c r="G13160" s="5">
        <f t="shared" si="2668"/>
        <v>626.80743957041921</v>
      </c>
      <c r="H13160" s="5">
        <f t="shared" si="2669"/>
        <v>12868.764895231516</v>
      </c>
      <c r="I13160" s="5">
        <f t="shared" si="2670"/>
        <v>720</v>
      </c>
      <c r="J13160" s="5">
        <f t="shared" si="2671"/>
        <v>12148.764895231516</v>
      </c>
      <c r="K13160" s="2">
        <f t="shared" si="2672"/>
        <v>235916.05720888049</v>
      </c>
      <c r="L13160" s="2">
        <f t="shared" si="2673"/>
        <v>216776</v>
      </c>
      <c r="M13160" s="2">
        <f t="shared" si="2674"/>
        <v>29920</v>
      </c>
      <c r="N13160" s="6">
        <f t="shared" si="2675"/>
        <v>0</v>
      </c>
      <c r="O13160" s="2">
        <f t="shared" si="2676"/>
        <v>-69060.057208880491</v>
      </c>
      <c r="P13160" s="2" t="str">
        <f t="shared" si="2677"/>
        <v/>
      </c>
    </row>
    <row r="13161" spans="1:16">
      <c r="A13161" s="6">
        <v>20</v>
      </c>
      <c r="B13161" s="6">
        <v>4</v>
      </c>
      <c r="C13161" s="6">
        <v>13</v>
      </c>
      <c r="D13161" s="6">
        <f t="shared" si="2665"/>
        <v>37</v>
      </c>
      <c r="E13161" s="5">
        <f t="shared" si="2666"/>
        <v>12109.499908786096</v>
      </c>
      <c r="F13161" s="5">
        <f t="shared" si="2667"/>
        <v>132.45754687499996</v>
      </c>
      <c r="G13161" s="5">
        <f t="shared" si="2668"/>
        <v>687.52941027880343</v>
      </c>
      <c r="H13161" s="5">
        <f t="shared" si="2669"/>
        <v>12929.4868659399</v>
      </c>
      <c r="I13161" s="5">
        <f t="shared" si="2670"/>
        <v>720</v>
      </c>
      <c r="J13161" s="5">
        <f t="shared" si="2671"/>
        <v>12209.4868659399</v>
      </c>
      <c r="K13161" s="2">
        <f t="shared" si="2672"/>
        <v>236970.25808923435</v>
      </c>
      <c r="L13161" s="2">
        <f t="shared" si="2673"/>
        <v>219476</v>
      </c>
      <c r="M13161" s="2">
        <f t="shared" si="2674"/>
        <v>30800</v>
      </c>
      <c r="N13161" s="6">
        <f t="shared" si="2675"/>
        <v>0</v>
      </c>
      <c r="O13161" s="2">
        <f t="shared" si="2676"/>
        <v>-68294.258089234354</v>
      </c>
      <c r="P13161" s="2" t="str">
        <f t="shared" si="2677"/>
        <v/>
      </c>
    </row>
    <row r="13162" spans="1:16">
      <c r="A13162" s="6">
        <v>20</v>
      </c>
      <c r="B13162" s="6">
        <v>4</v>
      </c>
      <c r="C13162" s="6">
        <v>14</v>
      </c>
      <c r="D13162" s="6">
        <f t="shared" si="2665"/>
        <v>38</v>
      </c>
      <c r="E13162" s="5">
        <f t="shared" si="2666"/>
        <v>12109.499908786096</v>
      </c>
      <c r="F13162" s="5">
        <f t="shared" si="2667"/>
        <v>132.45754687499996</v>
      </c>
      <c r="G13162" s="5">
        <f t="shared" si="2668"/>
        <v>749.67149159246469</v>
      </c>
      <c r="H13162" s="5">
        <f t="shared" si="2669"/>
        <v>12991.628947253561</v>
      </c>
      <c r="I13162" s="5">
        <f t="shared" si="2670"/>
        <v>720</v>
      </c>
      <c r="J13162" s="5">
        <f t="shared" si="2671"/>
        <v>12271.628947253561</v>
      </c>
      <c r="K13162" s="2">
        <f t="shared" si="2672"/>
        <v>238049.11366759654</v>
      </c>
      <c r="L13162" s="2">
        <f t="shared" si="2673"/>
        <v>222176</v>
      </c>
      <c r="M13162" s="2">
        <f t="shared" si="2674"/>
        <v>31680</v>
      </c>
      <c r="N13162" s="6">
        <f t="shared" si="2675"/>
        <v>0</v>
      </c>
      <c r="O13162" s="2">
        <f t="shared" si="2676"/>
        <v>-67553.113667596539</v>
      </c>
      <c r="P13162" s="2" t="str">
        <f t="shared" si="2677"/>
        <v/>
      </c>
    </row>
    <row r="13163" spans="1:16">
      <c r="A13163" s="6">
        <v>20</v>
      </c>
      <c r="B13163" s="6">
        <v>4</v>
      </c>
      <c r="C13163" s="6">
        <v>15</v>
      </c>
      <c r="D13163" s="6">
        <f t="shared" si="2665"/>
        <v>39</v>
      </c>
      <c r="E13163" s="5">
        <f t="shared" si="2666"/>
        <v>12109.499908786096</v>
      </c>
      <c r="F13163" s="5">
        <f t="shared" si="2667"/>
        <v>132.45754687499996</v>
      </c>
      <c r="G13163" s="5">
        <f t="shared" si="2668"/>
        <v>813.25969846861108</v>
      </c>
      <c r="H13163" s="5">
        <f t="shared" si="2669"/>
        <v>13055.217154129708</v>
      </c>
      <c r="I13163" s="5">
        <f t="shared" si="2670"/>
        <v>720</v>
      </c>
      <c r="J13163" s="5">
        <f t="shared" si="2671"/>
        <v>12335.217154129708</v>
      </c>
      <c r="K13163" s="2">
        <f t="shared" si="2672"/>
        <v>239153.07559252967</v>
      </c>
      <c r="L13163" s="2">
        <f t="shared" si="2673"/>
        <v>224876</v>
      </c>
      <c r="M13163" s="2">
        <f t="shared" si="2674"/>
        <v>32560</v>
      </c>
      <c r="N13163" s="6">
        <f t="shared" si="2675"/>
        <v>0</v>
      </c>
      <c r="O13163" s="2">
        <f t="shared" si="2676"/>
        <v>-66837.075592529669</v>
      </c>
      <c r="P13163" s="2" t="str">
        <f t="shared" si="2677"/>
        <v/>
      </c>
    </row>
    <row r="13164" spans="1:16">
      <c r="A13164" s="6">
        <v>20</v>
      </c>
      <c r="B13164" s="6">
        <v>4</v>
      </c>
      <c r="C13164" s="6">
        <v>16</v>
      </c>
      <c r="D13164" s="6">
        <f t="shared" si="2665"/>
        <v>40</v>
      </c>
      <c r="E13164" s="5">
        <f t="shared" si="2666"/>
        <v>12109.499908786096</v>
      </c>
      <c r="F13164" s="5">
        <f t="shared" si="2667"/>
        <v>132.45754687499996</v>
      </c>
      <c r="G13164" s="5">
        <f t="shared" si="2668"/>
        <v>878.32047434610013</v>
      </c>
      <c r="H13164" s="5">
        <f t="shared" si="2669"/>
        <v>13120.277930007196</v>
      </c>
      <c r="I13164" s="5">
        <f t="shared" si="2670"/>
        <v>720</v>
      </c>
      <c r="J13164" s="5">
        <f t="shared" si="2671"/>
        <v>12400.277930007196</v>
      </c>
      <c r="K13164" s="2">
        <f t="shared" si="2672"/>
        <v>240282.60295151381</v>
      </c>
      <c r="L13164" s="2">
        <f t="shared" si="2673"/>
        <v>227576</v>
      </c>
      <c r="M13164" s="2">
        <f t="shared" si="2674"/>
        <v>33440</v>
      </c>
      <c r="N13164" s="6">
        <f t="shared" si="2675"/>
        <v>0</v>
      </c>
      <c r="O13164" s="2">
        <f t="shared" si="2676"/>
        <v>-66146.602951513807</v>
      </c>
      <c r="P13164" s="2" t="str">
        <f t="shared" si="2677"/>
        <v/>
      </c>
    </row>
    <row r="13165" spans="1:16">
      <c r="A13165" s="6">
        <v>20</v>
      </c>
      <c r="B13165" s="6">
        <v>4</v>
      </c>
      <c r="C13165" s="6">
        <v>17</v>
      </c>
      <c r="D13165" s="6">
        <f t="shared" si="2665"/>
        <v>41</v>
      </c>
      <c r="E13165" s="5">
        <f t="shared" si="2666"/>
        <v>12109.499908786096</v>
      </c>
      <c r="F13165" s="5">
        <f t="shared" si="2667"/>
        <v>132.45754687499996</v>
      </c>
      <c r="G13165" s="5">
        <f t="shared" si="2668"/>
        <v>944.88069779264049</v>
      </c>
      <c r="H13165" s="5">
        <f t="shared" si="2669"/>
        <v>13186.838153453737</v>
      </c>
      <c r="I13165" s="5">
        <f t="shared" si="2670"/>
        <v>720</v>
      </c>
      <c r="J13165" s="5">
        <f t="shared" si="2671"/>
        <v>12466.838153453737</v>
      </c>
      <c r="K13165" s="2">
        <f t="shared" si="2672"/>
        <v>241438.16238634958</v>
      </c>
      <c r="L13165" s="2">
        <f t="shared" si="2673"/>
        <v>230276</v>
      </c>
      <c r="M13165" s="2">
        <f t="shared" si="2674"/>
        <v>34320</v>
      </c>
      <c r="N13165" s="6">
        <f t="shared" si="2675"/>
        <v>0</v>
      </c>
      <c r="O13165" s="2">
        <f t="shared" si="2676"/>
        <v>-65482.162386349577</v>
      </c>
      <c r="P13165" s="2" t="str">
        <f t="shared" si="2677"/>
        <v/>
      </c>
    </row>
    <row r="13166" spans="1:16">
      <c r="A13166" s="6">
        <v>20</v>
      </c>
      <c r="B13166" s="6">
        <v>4</v>
      </c>
      <c r="C13166" s="6">
        <v>18</v>
      </c>
      <c r="D13166" s="6">
        <f t="shared" si="2665"/>
        <v>42</v>
      </c>
      <c r="E13166" s="5">
        <f t="shared" si="2666"/>
        <v>12109.499908786096</v>
      </c>
      <c r="F13166" s="5">
        <f t="shared" si="2667"/>
        <v>132.45754687499996</v>
      </c>
      <c r="G13166" s="5">
        <f t="shared" si="2668"/>
        <v>1012.9676892512279</v>
      </c>
      <c r="H13166" s="5">
        <f t="shared" si="2669"/>
        <v>13254.925144912324</v>
      </c>
      <c r="I13166" s="5">
        <f t="shared" si="2670"/>
        <v>720</v>
      </c>
      <c r="J13166" s="5">
        <f t="shared" si="2671"/>
        <v>12534.925144912324</v>
      </c>
      <c r="K13166" s="2">
        <f t="shared" si="2672"/>
        <v>242620.22821028339</v>
      </c>
      <c r="L13166" s="2">
        <f t="shared" si="2673"/>
        <v>232976</v>
      </c>
      <c r="M13166" s="2">
        <f t="shared" si="2674"/>
        <v>35200</v>
      </c>
      <c r="N13166" s="6">
        <f t="shared" si="2675"/>
        <v>0</v>
      </c>
      <c r="O13166" s="2">
        <f t="shared" si="2676"/>
        <v>-64844.228210283385</v>
      </c>
      <c r="P13166" s="2" t="str">
        <f t="shared" si="2677"/>
        <v/>
      </c>
    </row>
    <row r="13167" spans="1:16">
      <c r="A13167" s="6">
        <v>20</v>
      </c>
      <c r="B13167" s="6">
        <v>4</v>
      </c>
      <c r="C13167" s="6">
        <v>19</v>
      </c>
      <c r="D13167" s="6">
        <f t="shared" si="2665"/>
        <v>43</v>
      </c>
      <c r="E13167" s="5">
        <f t="shared" si="2666"/>
        <v>12109.499908786096</v>
      </c>
      <c r="F13167" s="5">
        <f t="shared" si="2667"/>
        <v>132.45754687499996</v>
      </c>
      <c r="G13167" s="5">
        <f t="shared" si="2668"/>
        <v>1082.6092178872495</v>
      </c>
      <c r="H13167" s="5">
        <f t="shared" si="2669"/>
        <v>13324.566673548346</v>
      </c>
      <c r="I13167" s="5">
        <f t="shared" si="2670"/>
        <v>720</v>
      </c>
      <c r="J13167" s="5">
        <f t="shared" si="2671"/>
        <v>12604.566673548346</v>
      </c>
      <c r="K13167" s="2">
        <f t="shared" si="2672"/>
        <v>243829.282526881</v>
      </c>
      <c r="L13167" s="2">
        <f t="shared" si="2673"/>
        <v>235676</v>
      </c>
      <c r="M13167" s="2">
        <f t="shared" si="2674"/>
        <v>36080</v>
      </c>
      <c r="N13167" s="6">
        <f t="shared" si="2675"/>
        <v>0</v>
      </c>
      <c r="O13167" s="2">
        <f t="shared" si="2676"/>
        <v>-64233.282526880997</v>
      </c>
      <c r="P13167" s="2" t="str">
        <f t="shared" si="2677"/>
        <v/>
      </c>
    </row>
    <row r="13168" spans="1:16">
      <c r="A13168" s="6">
        <v>20</v>
      </c>
      <c r="B13168" s="6">
        <v>4</v>
      </c>
      <c r="C13168" s="6">
        <v>20</v>
      </c>
      <c r="D13168" s="6">
        <f t="shared" si="2665"/>
        <v>44</v>
      </c>
      <c r="E13168" s="5">
        <f t="shared" si="2666"/>
        <v>12109.499908786096</v>
      </c>
      <c r="F13168" s="5">
        <f t="shared" si="2667"/>
        <v>132.45754687499996</v>
      </c>
      <c r="G13168" s="5">
        <f t="shared" si="2668"/>
        <v>1153.8335085377266</v>
      </c>
      <c r="H13168" s="5">
        <f t="shared" si="2669"/>
        <v>13395.790964198823</v>
      </c>
      <c r="I13168" s="5">
        <f t="shared" si="2670"/>
        <v>720</v>
      </c>
      <c r="J13168" s="5">
        <f t="shared" si="2671"/>
        <v>12675.790964198823</v>
      </c>
      <c r="K13168" s="2">
        <f t="shared" si="2672"/>
        <v>245065.81535067401</v>
      </c>
      <c r="L13168" s="2">
        <f t="shared" si="2673"/>
        <v>238376</v>
      </c>
      <c r="M13168" s="2">
        <f t="shared" si="2674"/>
        <v>36960</v>
      </c>
      <c r="N13168" s="6">
        <f t="shared" si="2675"/>
        <v>0</v>
      </c>
      <c r="O13168" s="2">
        <f t="shared" si="2676"/>
        <v>-63649.815350674005</v>
      </c>
      <c r="P13168" s="2" t="str">
        <f t="shared" si="2677"/>
        <v/>
      </c>
    </row>
    <row r="13169" spans="1:16">
      <c r="A13169" s="6">
        <v>20</v>
      </c>
      <c r="B13169" s="6">
        <v>4</v>
      </c>
      <c r="C13169" s="6">
        <v>21</v>
      </c>
      <c r="D13169" s="6">
        <f t="shared" si="2665"/>
        <v>45</v>
      </c>
      <c r="E13169" s="5">
        <f t="shared" si="2666"/>
        <v>12109.499908786096</v>
      </c>
      <c r="F13169" s="5">
        <f t="shared" si="2667"/>
        <v>132.45754687499996</v>
      </c>
      <c r="G13169" s="5">
        <f t="shared" si="2668"/>
        <v>1226.6692487641703</v>
      </c>
      <c r="H13169" s="5">
        <f t="shared" si="2669"/>
        <v>13468.626704425267</v>
      </c>
      <c r="I13169" s="5">
        <f t="shared" si="2670"/>
        <v>720</v>
      </c>
      <c r="J13169" s="5">
        <f t="shared" si="2671"/>
        <v>12748.626704425267</v>
      </c>
      <c r="K13169" s="2">
        <f t="shared" si="2672"/>
        <v>246330.32472960532</v>
      </c>
      <c r="L13169" s="2">
        <f t="shared" si="2673"/>
        <v>241076</v>
      </c>
      <c r="M13169" s="2">
        <f t="shared" si="2674"/>
        <v>37840</v>
      </c>
      <c r="N13169" s="6">
        <f t="shared" si="2675"/>
        <v>0</v>
      </c>
      <c r="O13169" s="2">
        <f t="shared" si="2676"/>
        <v>-63094.324729605316</v>
      </c>
      <c r="P13169" s="2" t="str">
        <f t="shared" si="2677"/>
        <v/>
      </c>
    </row>
    <row r="13170" spans="1:16">
      <c r="A13170" s="6">
        <v>20</v>
      </c>
      <c r="B13170" s="6">
        <v>4</v>
      </c>
      <c r="C13170" s="6">
        <v>22</v>
      </c>
      <c r="D13170" s="6">
        <f t="shared" si="2665"/>
        <v>46</v>
      </c>
      <c r="E13170" s="5">
        <f t="shared" si="2666"/>
        <v>12109.499908786096</v>
      </c>
      <c r="F13170" s="5">
        <f t="shared" si="2667"/>
        <v>132.45754687499996</v>
      </c>
      <c r="G13170" s="5">
        <f t="shared" si="2668"/>
        <v>1301.1455960105666</v>
      </c>
      <c r="H13170" s="5">
        <f t="shared" si="2669"/>
        <v>13543.103051671664</v>
      </c>
      <c r="I13170" s="5">
        <f t="shared" si="2670"/>
        <v>720</v>
      </c>
      <c r="J13170" s="5">
        <f t="shared" si="2671"/>
        <v>12823.103051671664</v>
      </c>
      <c r="K13170" s="2">
        <f t="shared" si="2672"/>
        <v>247623.31686929971</v>
      </c>
      <c r="L13170" s="2">
        <f t="shared" si="2673"/>
        <v>243776</v>
      </c>
      <c r="M13170" s="2">
        <f t="shared" si="2674"/>
        <v>38720</v>
      </c>
      <c r="N13170" s="6">
        <f t="shared" si="2675"/>
        <v>0</v>
      </c>
      <c r="O13170" s="2">
        <f t="shared" si="2676"/>
        <v>-62567.316869299713</v>
      </c>
      <c r="P13170" s="2" t="str">
        <f t="shared" si="2677"/>
        <v/>
      </c>
    </row>
    <row r="13171" spans="1:16">
      <c r="A13171" s="6">
        <v>20</v>
      </c>
      <c r="B13171" s="6">
        <v>4</v>
      </c>
      <c r="C13171" s="6">
        <v>23</v>
      </c>
      <c r="D13171" s="6">
        <f t="shared" si="2665"/>
        <v>47</v>
      </c>
      <c r="E13171" s="5">
        <f t="shared" si="2666"/>
        <v>12109.499908786096</v>
      </c>
      <c r="F13171" s="5">
        <f t="shared" si="2667"/>
        <v>132.45754687499996</v>
      </c>
      <c r="G13171" s="5">
        <f t="shared" si="2668"/>
        <v>1377.292184868003</v>
      </c>
      <c r="H13171" s="5">
        <f t="shared" si="2669"/>
        <v>13619.2496405291</v>
      </c>
      <c r="I13171" s="5">
        <f t="shared" si="2670"/>
        <v>720</v>
      </c>
      <c r="J13171" s="5">
        <f t="shared" si="2671"/>
        <v>12899.2496405291</v>
      </c>
      <c r="K13171" s="2">
        <f t="shared" si="2672"/>
        <v>248945.30625918577</v>
      </c>
      <c r="L13171" s="2">
        <f t="shared" si="2673"/>
        <v>246476</v>
      </c>
      <c r="M13171" s="2">
        <f t="shared" si="2674"/>
        <v>39600</v>
      </c>
      <c r="N13171" s="6">
        <f t="shared" si="2675"/>
        <v>0</v>
      </c>
      <c r="O13171" s="2">
        <f t="shared" si="2676"/>
        <v>-62069.306259185774</v>
      </c>
      <c r="P13171" s="2" t="str">
        <f t="shared" si="2677"/>
        <v/>
      </c>
    </row>
    <row r="13172" spans="1:16">
      <c r="A13172" s="6">
        <v>20</v>
      </c>
      <c r="B13172" s="6">
        <v>4</v>
      </c>
      <c r="C13172" s="6">
        <v>24</v>
      </c>
      <c r="D13172" s="6">
        <f t="shared" si="2665"/>
        <v>48</v>
      </c>
      <c r="E13172" s="5">
        <f t="shared" si="2666"/>
        <v>12109.499908786096</v>
      </c>
      <c r="F13172" s="5">
        <f t="shared" si="2667"/>
        <v>132.45754687499996</v>
      </c>
      <c r="G13172" s="5">
        <f t="shared" si="2668"/>
        <v>1455.1391344474989</v>
      </c>
      <c r="H13172" s="5">
        <f t="shared" si="2669"/>
        <v>13697.096590108597</v>
      </c>
      <c r="I13172" s="5">
        <f t="shared" si="2670"/>
        <v>720</v>
      </c>
      <c r="J13172" s="5">
        <f t="shared" si="2671"/>
        <v>12977.096590108597</v>
      </c>
      <c r="K13172" s="2">
        <f t="shared" si="2672"/>
        <v>250296.81580049646</v>
      </c>
      <c r="L13172" s="2">
        <f t="shared" si="2673"/>
        <v>249176</v>
      </c>
      <c r="M13172" s="2">
        <f t="shared" si="2674"/>
        <v>40480</v>
      </c>
      <c r="N13172" s="6">
        <f t="shared" si="2675"/>
        <v>0</v>
      </c>
      <c r="O13172" s="2">
        <f t="shared" si="2676"/>
        <v>-61600.815800496464</v>
      </c>
      <c r="P13172" s="2" t="str">
        <f t="shared" si="2677"/>
        <v/>
      </c>
    </row>
    <row r="13173" spans="1:16">
      <c r="A13173" s="6">
        <v>20</v>
      </c>
      <c r="B13173" s="6">
        <v>4</v>
      </c>
      <c r="C13173" s="6">
        <v>25</v>
      </c>
      <c r="D13173" s="6">
        <f t="shared" si="2665"/>
        <v>49</v>
      </c>
      <c r="E13173" s="5">
        <f t="shared" si="2666"/>
        <v>12109.499908786096</v>
      </c>
      <c r="F13173" s="5">
        <f t="shared" si="2667"/>
        <v>132.45754687499996</v>
      </c>
      <c r="G13173" s="5">
        <f t="shared" si="2668"/>
        <v>1534.7170558625965</v>
      </c>
      <c r="H13173" s="5">
        <f t="shared" si="2669"/>
        <v>13776.674511523694</v>
      </c>
      <c r="I13173" s="5">
        <f t="shared" si="2670"/>
        <v>720</v>
      </c>
      <c r="J13173" s="5">
        <f t="shared" si="2671"/>
        <v>13056.674511523694</v>
      </c>
      <c r="K13173" s="2">
        <f t="shared" si="2672"/>
        <v>251678.37693617522</v>
      </c>
      <c r="L13173" s="2">
        <f t="shared" si="2673"/>
        <v>251876</v>
      </c>
      <c r="M13173" s="2">
        <f t="shared" si="2674"/>
        <v>41360</v>
      </c>
      <c r="N13173" s="6">
        <f t="shared" si="2675"/>
        <v>0</v>
      </c>
      <c r="O13173" s="2">
        <f t="shared" si="2676"/>
        <v>-61162.37693617522</v>
      </c>
      <c r="P13173" s="2" t="str">
        <f t="shared" si="2677"/>
        <v/>
      </c>
    </row>
    <row r="13174" spans="1:16">
      <c r="A13174" s="6">
        <v>20</v>
      </c>
      <c r="B13174" s="6">
        <v>4</v>
      </c>
      <c r="C13174" s="6">
        <v>26</v>
      </c>
      <c r="D13174" s="6">
        <f t="shared" si="2665"/>
        <v>50</v>
      </c>
      <c r="E13174" s="5">
        <f t="shared" si="2666"/>
        <v>12109.499908786096</v>
      </c>
      <c r="F13174" s="5">
        <f t="shared" si="2667"/>
        <v>132.45754687499996</v>
      </c>
      <c r="G13174" s="5">
        <f t="shared" si="2668"/>
        <v>1616.0570598233144</v>
      </c>
      <c r="H13174" s="5">
        <f t="shared" si="2669"/>
        <v>13858.01451548441</v>
      </c>
      <c r="I13174" s="5">
        <f t="shared" si="2670"/>
        <v>720</v>
      </c>
      <c r="J13174" s="5">
        <f t="shared" si="2671"/>
        <v>13138.01451548441</v>
      </c>
      <c r="K13174" s="2">
        <f t="shared" si="2672"/>
        <v>253090.52978271546</v>
      </c>
      <c r="L13174" s="2">
        <f t="shared" si="2673"/>
        <v>254576</v>
      </c>
      <c r="M13174" s="2">
        <f t="shared" si="2674"/>
        <v>42240</v>
      </c>
      <c r="N13174" s="6">
        <f t="shared" si="2675"/>
        <v>0</v>
      </c>
      <c r="O13174" s="2">
        <f t="shared" si="2676"/>
        <v>-60754.529782715457</v>
      </c>
      <c r="P13174" s="2" t="str">
        <f t="shared" si="2677"/>
        <v/>
      </c>
    </row>
    <row r="13175" spans="1:16">
      <c r="A13175" s="6">
        <v>20</v>
      </c>
      <c r="B13175" s="6">
        <v>4</v>
      </c>
      <c r="C13175" s="6">
        <v>27</v>
      </c>
      <c r="D13175" s="6">
        <f t="shared" si="2665"/>
        <v>51</v>
      </c>
      <c r="E13175" s="5">
        <f t="shared" si="2666"/>
        <v>12109.499908786096</v>
      </c>
      <c r="F13175" s="5">
        <f t="shared" si="2667"/>
        <v>132.45754687499996</v>
      </c>
      <c r="G13175" s="5">
        <f t="shared" si="2668"/>
        <v>1699.1907643430709</v>
      </c>
      <c r="H13175" s="5">
        <f t="shared" si="2669"/>
        <v>13941.148220004168</v>
      </c>
      <c r="I13175" s="5">
        <f t="shared" si="2670"/>
        <v>720</v>
      </c>
      <c r="J13175" s="5">
        <f t="shared" si="2671"/>
        <v>13221.148220004168</v>
      </c>
      <c r="K13175" s="2">
        <f t="shared" si="2672"/>
        <v>254533.82326396124</v>
      </c>
      <c r="L13175" s="2">
        <f t="shared" si="2673"/>
        <v>257276</v>
      </c>
      <c r="M13175" s="2">
        <f t="shared" si="2674"/>
        <v>43120</v>
      </c>
      <c r="N13175" s="6">
        <f t="shared" si="2675"/>
        <v>0</v>
      </c>
      <c r="O13175" s="2">
        <f t="shared" si="2676"/>
        <v>-60377.82326396124</v>
      </c>
      <c r="P13175" s="2" t="str">
        <f t="shared" si="2677"/>
        <v/>
      </c>
    </row>
    <row r="13176" spans="1:16">
      <c r="A13176" s="6">
        <v>20</v>
      </c>
      <c r="B13176" s="6">
        <v>4</v>
      </c>
      <c r="C13176" s="6">
        <v>28</v>
      </c>
      <c r="D13176" s="6">
        <f t="shared" si="2665"/>
        <v>52</v>
      </c>
      <c r="E13176" s="5">
        <f t="shared" si="2666"/>
        <v>12109.499908786096</v>
      </c>
      <c r="F13176" s="5">
        <f t="shared" si="2667"/>
        <v>132.45754687499996</v>
      </c>
      <c r="G13176" s="5">
        <f t="shared" si="2668"/>
        <v>1784.1503025602246</v>
      </c>
      <c r="H13176" s="5">
        <f t="shared" si="2669"/>
        <v>14026.107758221322</v>
      </c>
      <c r="I13176" s="5">
        <f t="shared" si="2670"/>
        <v>720</v>
      </c>
      <c r="J13176" s="5">
        <f t="shared" si="2671"/>
        <v>13306.107758221322</v>
      </c>
      <c r="K13176" s="2">
        <f t="shared" si="2672"/>
        <v>256008.81524689795</v>
      </c>
      <c r="L13176" s="2">
        <f t="shared" si="2673"/>
        <v>259976</v>
      </c>
      <c r="M13176" s="2">
        <f t="shared" si="2674"/>
        <v>44000</v>
      </c>
      <c r="N13176" s="6">
        <f t="shared" si="2675"/>
        <v>0</v>
      </c>
      <c r="O13176" s="2">
        <f t="shared" si="2676"/>
        <v>-60032.815246897953</v>
      </c>
      <c r="P13176" s="2" t="str">
        <f t="shared" si="2677"/>
        <v/>
      </c>
    </row>
    <row r="13177" spans="1:16">
      <c r="A13177" s="6">
        <v>20</v>
      </c>
      <c r="B13177" s="6">
        <v>4</v>
      </c>
      <c r="C13177" s="6">
        <v>29</v>
      </c>
      <c r="D13177" s="6">
        <f t="shared" si="2665"/>
        <v>53</v>
      </c>
      <c r="E13177" s="5">
        <f t="shared" si="2666"/>
        <v>12109.499908786096</v>
      </c>
      <c r="F13177" s="5">
        <f t="shared" si="2667"/>
        <v>132.45754687499996</v>
      </c>
      <c r="G13177" s="5">
        <f t="shared" si="2668"/>
        <v>1870.9683306758782</v>
      </c>
      <c r="H13177" s="5">
        <f t="shared" si="2669"/>
        <v>14112.925786336975</v>
      </c>
      <c r="I13177" s="5">
        <f t="shared" si="2670"/>
        <v>720</v>
      </c>
      <c r="J13177" s="5">
        <f t="shared" si="2671"/>
        <v>13392.925786336975</v>
      </c>
      <c r="K13177" s="2">
        <f t="shared" si="2672"/>
        <v>257516.07267946136</v>
      </c>
      <c r="L13177" s="2">
        <f t="shared" si="2673"/>
        <v>262676</v>
      </c>
      <c r="M13177" s="2">
        <f t="shared" si="2674"/>
        <v>44880</v>
      </c>
      <c r="N13177" s="6">
        <f t="shared" si="2675"/>
        <v>0</v>
      </c>
      <c r="O13177" s="2">
        <f t="shared" si="2676"/>
        <v>-59720.072679461358</v>
      </c>
      <c r="P13177" s="2" t="str">
        <f t="shared" si="2677"/>
        <v/>
      </c>
    </row>
    <row r="13178" spans="1:16">
      <c r="A13178" s="6">
        <v>20</v>
      </c>
      <c r="B13178" s="6">
        <v>4</v>
      </c>
      <c r="C13178" s="6">
        <v>30</v>
      </c>
      <c r="D13178" s="6">
        <f t="shared" si="2665"/>
        <v>54</v>
      </c>
      <c r="E13178" s="5">
        <f t="shared" si="2666"/>
        <v>12109.499908786096</v>
      </c>
      <c r="F13178" s="5">
        <f t="shared" si="2667"/>
        <v>132.45754687499996</v>
      </c>
      <c r="G13178" s="5">
        <f t="shared" si="2668"/>
        <v>1959.6780360096488</v>
      </c>
      <c r="H13178" s="5">
        <f t="shared" si="2669"/>
        <v>14201.635491670746</v>
      </c>
      <c r="I13178" s="5">
        <f t="shared" si="2670"/>
        <v>720</v>
      </c>
      <c r="J13178" s="5">
        <f t="shared" si="2671"/>
        <v>13481.635491670746</v>
      </c>
      <c r="K13178" s="2">
        <f t="shared" si="2672"/>
        <v>259056.17173039488</v>
      </c>
      <c r="L13178" s="2">
        <f t="shared" si="2673"/>
        <v>265376</v>
      </c>
      <c r="M13178" s="2">
        <f t="shared" si="2674"/>
        <v>45760</v>
      </c>
      <c r="N13178" s="6">
        <f t="shared" si="2675"/>
        <v>0</v>
      </c>
      <c r="O13178" s="2">
        <f t="shared" si="2676"/>
        <v>-59440.171730394883</v>
      </c>
      <c r="P13178" s="2" t="str">
        <f t="shared" si="2677"/>
        <v/>
      </c>
    </row>
    <row r="13179" spans="1:16">
      <c r="A13179" s="6">
        <v>20</v>
      </c>
      <c r="B13179" s="6">
        <v>5</v>
      </c>
      <c r="C13179" s="6">
        <v>0</v>
      </c>
      <c r="D13179" s="6">
        <f t="shared" si="2665"/>
        <v>25</v>
      </c>
      <c r="E13179" s="5">
        <f t="shared" si="2666"/>
        <v>12109.499908786096</v>
      </c>
      <c r="F13179" s="5">
        <f t="shared" si="2667"/>
        <v>169.71123193359369</v>
      </c>
      <c r="G13179" s="5">
        <f t="shared" si="2668"/>
        <v>0</v>
      </c>
      <c r="H13179" s="5">
        <f t="shared" si="2669"/>
        <v>12279.21114071969</v>
      </c>
      <c r="I13179" s="5">
        <f t="shared" si="2670"/>
        <v>720</v>
      </c>
      <c r="J13179" s="5">
        <f t="shared" si="2671"/>
        <v>11559.21114071969</v>
      </c>
      <c r="K13179" s="2">
        <f t="shared" si="2672"/>
        <v>225680.74897082793</v>
      </c>
      <c r="L13179" s="2">
        <f t="shared" si="2673"/>
        <v>186470</v>
      </c>
      <c r="M13179" s="2">
        <f t="shared" si="2674"/>
        <v>19800</v>
      </c>
      <c r="N13179" s="6">
        <f t="shared" si="2675"/>
        <v>0</v>
      </c>
      <c r="O13179" s="2">
        <f t="shared" si="2676"/>
        <v>-79010.748970827932</v>
      </c>
      <c r="P13179" s="2" t="str">
        <f t="shared" si="2677"/>
        <v/>
      </c>
    </row>
    <row r="13180" spans="1:16">
      <c r="A13180" s="6">
        <v>20</v>
      </c>
      <c r="B13180" s="6">
        <v>5</v>
      </c>
      <c r="C13180" s="6">
        <v>1</v>
      </c>
      <c r="D13180" s="6">
        <f t="shared" si="2665"/>
        <v>26</v>
      </c>
      <c r="E13180" s="5">
        <f t="shared" si="2666"/>
        <v>12109.499908786096</v>
      </c>
      <c r="F13180" s="5">
        <f t="shared" si="2667"/>
        <v>169.71123193359369</v>
      </c>
      <c r="G13180" s="5">
        <f t="shared" si="2668"/>
        <v>45.5625</v>
      </c>
      <c r="H13180" s="5">
        <f t="shared" si="2669"/>
        <v>12324.77364071969</v>
      </c>
      <c r="I13180" s="5">
        <f t="shared" si="2670"/>
        <v>720</v>
      </c>
      <c r="J13180" s="5">
        <f t="shared" si="2671"/>
        <v>11604.77364071969</v>
      </c>
      <c r="K13180" s="2">
        <f t="shared" si="2672"/>
        <v>226471.76459582793</v>
      </c>
      <c r="L13180" s="2">
        <f t="shared" si="2673"/>
        <v>189170</v>
      </c>
      <c r="M13180" s="2">
        <f t="shared" si="2674"/>
        <v>20680</v>
      </c>
      <c r="N13180" s="6">
        <f t="shared" si="2675"/>
        <v>0</v>
      </c>
      <c r="O13180" s="2">
        <f t="shared" si="2676"/>
        <v>-77981.764595827932</v>
      </c>
      <c r="P13180" s="2" t="str">
        <f t="shared" si="2677"/>
        <v/>
      </c>
    </row>
    <row r="13181" spans="1:16">
      <c r="A13181" s="6">
        <v>20</v>
      </c>
      <c r="B13181" s="6">
        <v>5</v>
      </c>
      <c r="C13181" s="6">
        <v>2</v>
      </c>
      <c r="D13181" s="6">
        <f t="shared" si="2665"/>
        <v>27</v>
      </c>
      <c r="E13181" s="5">
        <f t="shared" si="2666"/>
        <v>12109.499908786096</v>
      </c>
      <c r="F13181" s="5">
        <f t="shared" si="2667"/>
        <v>169.71123193359369</v>
      </c>
      <c r="G13181" s="5">
        <f t="shared" si="2668"/>
        <v>92.264062499999994</v>
      </c>
      <c r="H13181" s="5">
        <f t="shared" si="2669"/>
        <v>12371.47520321969</v>
      </c>
      <c r="I13181" s="5">
        <f t="shared" si="2670"/>
        <v>720</v>
      </c>
      <c r="J13181" s="5">
        <f t="shared" si="2671"/>
        <v>11651.47520321969</v>
      </c>
      <c r="K13181" s="2">
        <f t="shared" si="2672"/>
        <v>227282.55561145296</v>
      </c>
      <c r="L13181" s="2">
        <f t="shared" si="2673"/>
        <v>191870</v>
      </c>
      <c r="M13181" s="2">
        <f t="shared" si="2674"/>
        <v>21560</v>
      </c>
      <c r="N13181" s="6">
        <f t="shared" si="2675"/>
        <v>0</v>
      </c>
      <c r="O13181" s="2">
        <f t="shared" si="2676"/>
        <v>-76972.555611452961</v>
      </c>
      <c r="P13181" s="2" t="str">
        <f t="shared" si="2677"/>
        <v/>
      </c>
    </row>
    <row r="13182" spans="1:16">
      <c r="A13182" s="6">
        <v>20</v>
      </c>
      <c r="B13182" s="6">
        <v>5</v>
      </c>
      <c r="C13182" s="6">
        <v>3</v>
      </c>
      <c r="D13182" s="6">
        <f t="shared" si="2665"/>
        <v>28</v>
      </c>
      <c r="E13182" s="5">
        <f t="shared" si="2666"/>
        <v>12109.499908786096</v>
      </c>
      <c r="F13182" s="5">
        <f t="shared" si="2667"/>
        <v>169.71123193359369</v>
      </c>
      <c r="G13182" s="5">
        <f t="shared" si="2668"/>
        <v>140.12604492187498</v>
      </c>
      <c r="H13182" s="5">
        <f t="shared" si="2669"/>
        <v>12419.337185641565</v>
      </c>
      <c r="I13182" s="5">
        <f t="shared" si="2670"/>
        <v>720</v>
      </c>
      <c r="J13182" s="5">
        <f t="shared" si="2671"/>
        <v>11699.337185641565</v>
      </c>
      <c r="K13182" s="2">
        <f t="shared" si="2672"/>
        <v>228113.49280627718</v>
      </c>
      <c r="L13182" s="2">
        <f t="shared" si="2673"/>
        <v>194570</v>
      </c>
      <c r="M13182" s="2">
        <f t="shared" si="2674"/>
        <v>22440</v>
      </c>
      <c r="N13182" s="6">
        <f t="shared" si="2675"/>
        <v>0</v>
      </c>
      <c r="O13182" s="2">
        <f t="shared" si="2676"/>
        <v>-75983.49280627718</v>
      </c>
      <c r="P13182" s="2" t="str">
        <f t="shared" si="2677"/>
        <v/>
      </c>
    </row>
    <row r="13183" spans="1:16">
      <c r="A13183" s="6">
        <v>20</v>
      </c>
      <c r="B13183" s="6">
        <v>5</v>
      </c>
      <c r="C13183" s="6">
        <v>4</v>
      </c>
      <c r="D13183" s="6">
        <f t="shared" si="2665"/>
        <v>29</v>
      </c>
      <c r="E13183" s="5">
        <f t="shared" si="2666"/>
        <v>12109.499908786096</v>
      </c>
      <c r="F13183" s="5">
        <f t="shared" si="2667"/>
        <v>169.71123193359369</v>
      </c>
      <c r="G13183" s="5">
        <f t="shared" si="2668"/>
        <v>189.17016064453125</v>
      </c>
      <c r="H13183" s="5">
        <f t="shared" si="2669"/>
        <v>12468.381301364221</v>
      </c>
      <c r="I13183" s="5">
        <f t="shared" si="2670"/>
        <v>720</v>
      </c>
      <c r="J13183" s="5">
        <f t="shared" si="2671"/>
        <v>11748.381301364221</v>
      </c>
      <c r="K13183" s="2">
        <f t="shared" si="2672"/>
        <v>228964.95314868438</v>
      </c>
      <c r="L13183" s="2">
        <f t="shared" si="2673"/>
        <v>197270</v>
      </c>
      <c r="M13183" s="2">
        <f t="shared" si="2674"/>
        <v>23320</v>
      </c>
      <c r="N13183" s="6">
        <f t="shared" si="2675"/>
        <v>0</v>
      </c>
      <c r="O13183" s="2">
        <f t="shared" si="2676"/>
        <v>-75014.953148684377</v>
      </c>
      <c r="P13183" s="2" t="str">
        <f t="shared" si="2677"/>
        <v/>
      </c>
    </row>
    <row r="13184" spans="1:16">
      <c r="A13184" s="6">
        <v>20</v>
      </c>
      <c r="B13184" s="6">
        <v>5</v>
      </c>
      <c r="C13184" s="6">
        <v>5</v>
      </c>
      <c r="D13184" s="6">
        <f t="shared" si="2665"/>
        <v>30</v>
      </c>
      <c r="E13184" s="5">
        <f t="shared" si="2666"/>
        <v>12109.499908786096</v>
      </c>
      <c r="F13184" s="5">
        <f t="shared" si="2667"/>
        <v>169.71123193359369</v>
      </c>
      <c r="G13184" s="5">
        <f t="shared" si="2668"/>
        <v>239.41848456573481</v>
      </c>
      <c r="H13184" s="5">
        <f t="shared" si="2669"/>
        <v>12518.629625285424</v>
      </c>
      <c r="I13184" s="5">
        <f t="shared" si="2670"/>
        <v>720</v>
      </c>
      <c r="J13184" s="5">
        <f t="shared" si="2671"/>
        <v>11798.629625285424</v>
      </c>
      <c r="K13184" s="2">
        <f t="shared" si="2672"/>
        <v>229837.3198834275</v>
      </c>
      <c r="L13184" s="2">
        <f t="shared" si="2673"/>
        <v>199970</v>
      </c>
      <c r="M13184" s="2">
        <f t="shared" si="2674"/>
        <v>24200</v>
      </c>
      <c r="N13184" s="6">
        <f t="shared" si="2675"/>
        <v>0</v>
      </c>
      <c r="O13184" s="2">
        <f t="shared" si="2676"/>
        <v>-74067.319883427495</v>
      </c>
      <c r="P13184" s="2" t="str">
        <f t="shared" si="2677"/>
        <v/>
      </c>
    </row>
    <row r="13185" spans="1:16">
      <c r="A13185" s="6">
        <v>20</v>
      </c>
      <c r="B13185" s="6">
        <v>5</v>
      </c>
      <c r="C13185" s="6">
        <v>6</v>
      </c>
      <c r="D13185" s="6">
        <f t="shared" si="2665"/>
        <v>31</v>
      </c>
      <c r="E13185" s="5">
        <f t="shared" si="2666"/>
        <v>12109.499908786096</v>
      </c>
      <c r="F13185" s="5">
        <f t="shared" si="2667"/>
        <v>169.71123193359369</v>
      </c>
      <c r="G13185" s="5">
        <f t="shared" si="2668"/>
        <v>290.89345874736784</v>
      </c>
      <c r="H13185" s="5">
        <f t="shared" si="2669"/>
        <v>12570.104599467059</v>
      </c>
      <c r="I13185" s="5">
        <f t="shared" si="2670"/>
        <v>720</v>
      </c>
      <c r="J13185" s="5">
        <f t="shared" si="2671"/>
        <v>11850.104599467059</v>
      </c>
      <c r="K13185" s="2">
        <f t="shared" si="2672"/>
        <v>230730.98262963642</v>
      </c>
      <c r="L13185" s="2">
        <f t="shared" si="2673"/>
        <v>202670</v>
      </c>
      <c r="M13185" s="2">
        <f t="shared" si="2674"/>
        <v>25080</v>
      </c>
      <c r="N13185" s="6">
        <f t="shared" si="2675"/>
        <v>0</v>
      </c>
      <c r="O13185" s="2">
        <f t="shared" si="2676"/>
        <v>-73140.982629636419</v>
      </c>
      <c r="P13185" s="2" t="str">
        <f t="shared" si="2677"/>
        <v/>
      </c>
    </row>
    <row r="13186" spans="1:16">
      <c r="A13186" s="6">
        <v>20</v>
      </c>
      <c r="B13186" s="6">
        <v>5</v>
      </c>
      <c r="C13186" s="6">
        <v>7</v>
      </c>
      <c r="D13186" s="6">
        <f t="shared" si="2665"/>
        <v>32</v>
      </c>
      <c r="E13186" s="5">
        <f t="shared" si="2666"/>
        <v>12109.499908786096</v>
      </c>
      <c r="F13186" s="5">
        <f t="shared" si="2667"/>
        <v>169.71123193359369</v>
      </c>
      <c r="G13186" s="5">
        <f t="shared" si="2668"/>
        <v>343.61789814532818</v>
      </c>
      <c r="H13186" s="5">
        <f t="shared" si="2669"/>
        <v>12622.829038865018</v>
      </c>
      <c r="I13186" s="5">
        <f t="shared" si="2670"/>
        <v>720</v>
      </c>
      <c r="J13186" s="5">
        <f t="shared" si="2671"/>
        <v>11902.829038865018</v>
      </c>
      <c r="K13186" s="2">
        <f t="shared" si="2672"/>
        <v>231646.33748029545</v>
      </c>
      <c r="L13186" s="2">
        <f t="shared" si="2673"/>
        <v>205370</v>
      </c>
      <c r="M13186" s="2">
        <f t="shared" si="2674"/>
        <v>25960</v>
      </c>
      <c r="N13186" s="6">
        <f t="shared" si="2675"/>
        <v>0</v>
      </c>
      <c r="O13186" s="2">
        <f t="shared" si="2676"/>
        <v>-72236.337480295449</v>
      </c>
      <c r="P13186" s="2" t="str">
        <f t="shared" si="2677"/>
        <v/>
      </c>
    </row>
    <row r="13187" spans="1:16">
      <c r="A13187" s="6">
        <v>20</v>
      </c>
      <c r="B13187" s="6">
        <v>5</v>
      </c>
      <c r="C13187" s="6">
        <v>8</v>
      </c>
      <c r="D13187" s="6">
        <f t="shared" si="2665"/>
        <v>33</v>
      </c>
      <c r="E13187" s="5">
        <f t="shared" si="2666"/>
        <v>12109.499908786096</v>
      </c>
      <c r="F13187" s="5">
        <f t="shared" si="2667"/>
        <v>169.71123193359369</v>
      </c>
      <c r="G13187" s="5">
        <f t="shared" si="2668"/>
        <v>397.61499642530839</v>
      </c>
      <c r="H13187" s="5">
        <f t="shared" si="2669"/>
        <v>12676.826137144999</v>
      </c>
      <c r="I13187" s="5">
        <f t="shared" si="2670"/>
        <v>720</v>
      </c>
      <c r="J13187" s="5">
        <f t="shared" si="2671"/>
        <v>11956.826137144999</v>
      </c>
      <c r="K13187" s="2">
        <f t="shared" si="2672"/>
        <v>232583.78710321177</v>
      </c>
      <c r="L13187" s="2">
        <f t="shared" si="2673"/>
        <v>208070</v>
      </c>
      <c r="M13187" s="2">
        <f t="shared" si="2674"/>
        <v>26840</v>
      </c>
      <c r="N13187" s="6">
        <f t="shared" si="2675"/>
        <v>0</v>
      </c>
      <c r="O13187" s="2">
        <f t="shared" si="2676"/>
        <v>-71353.787103211769</v>
      </c>
      <c r="P13187" s="2" t="str">
        <f t="shared" si="2677"/>
        <v/>
      </c>
    </row>
    <row r="13188" spans="1:16">
      <c r="A13188" s="6">
        <v>20</v>
      </c>
      <c r="B13188" s="6">
        <v>5</v>
      </c>
      <c r="C13188" s="6">
        <v>9</v>
      </c>
      <c r="D13188" s="6">
        <f t="shared" ref="D13188:D13251" si="2678">A13188+B13188+C13188</f>
        <v>34</v>
      </c>
      <c r="E13188" s="5">
        <f t="shared" ref="E13188:E13251" si="2679">IF(A13188=0,0,A13188*LABOR_HRS_WK_TOM*SEASON_WEEKS*(1+DIM_PCT_TOM)^A13188)</f>
        <v>12109.499908786096</v>
      </c>
      <c r="F13188" s="5">
        <f t="shared" ref="F13188:F13251" si="2680">IF(B13188=0,0,B13188*LABOR_HRS_WK_CAR*SEASON_WEEKS*(1+DIM_PCT_CAR)^B13188)</f>
        <v>169.71123193359369</v>
      </c>
      <c r="G13188" s="5">
        <f t="shared" ref="G13188:G13251" si="2681">IF(C13188=0,0,C13188*LABOR_HRS_WK_MES*SEASON_WEEKS*(1+DIM_PCT_MES)^C13188)</f>
        <v>452.90833186570285</v>
      </c>
      <c r="H13188" s="5">
        <f t="shared" ref="H13188:H13251" si="2682">E13188+F13188+G13188</f>
        <v>12732.119472585393</v>
      </c>
      <c r="I13188" s="5">
        <f t="shared" ref="I13188:I13251" si="2683">MIN(H13188,FARMER_HRS)</f>
        <v>720</v>
      </c>
      <c r="J13188" s="5">
        <f t="shared" ref="J13188:J13251" si="2684">MAX(0,H13188-FARMER_HRS)</f>
        <v>12012.119472585393</v>
      </c>
      <c r="K13188" s="2">
        <f t="shared" ref="K13188:K13251" si="2685">I13188*FARMER_RATE+J13188*TEMP_WORKER_RATE</f>
        <v>233543.7408434964</v>
      </c>
      <c r="L13188" s="2">
        <f t="shared" ref="L13188:L13251" si="2686">A13188*PRICE_TOM+B13188*PRICE_CAR+C13188*PRICE_MES</f>
        <v>210770</v>
      </c>
      <c r="M13188" s="2">
        <f t="shared" ref="M13188:M13251" si="2687">A13188*FERT_BED_TOM+B13188*FERT_BED_CAR+C13188*FERT_BED_MES</f>
        <v>27720</v>
      </c>
      <c r="N13188" s="6">
        <f t="shared" ref="N13188:N13251" si="2688">IF(AND(D13188&lt;=TOTAL_BEDS,J13188&lt;=TEMP_WORKER_MAX*TEMP_WORKER_HRS),1,0)</f>
        <v>0</v>
      </c>
      <c r="O13188" s="2">
        <f t="shared" ref="O13188:O13251" si="2689">L13188-M13188-K13188-FIXED_COSTS</f>
        <v>-70493.740843496402</v>
      </c>
      <c r="P13188" s="2" t="str">
        <f t="shared" ref="P13188:P13251" si="2690">IF(N13188=1,O13188,"")</f>
        <v/>
      </c>
    </row>
    <row r="13189" spans="1:16">
      <c r="A13189" s="6">
        <v>20</v>
      </c>
      <c r="B13189" s="6">
        <v>5</v>
      </c>
      <c r="C13189" s="6">
        <v>10</v>
      </c>
      <c r="D13189" s="6">
        <f t="shared" si="2678"/>
        <v>35</v>
      </c>
      <c r="E13189" s="5">
        <f t="shared" si="2679"/>
        <v>12109.499908786096</v>
      </c>
      <c r="F13189" s="5">
        <f t="shared" si="2680"/>
        <v>169.71123193359369</v>
      </c>
      <c r="G13189" s="5">
        <f t="shared" si="2681"/>
        <v>509.52187334891573</v>
      </c>
      <c r="H13189" s="5">
        <f t="shared" si="2682"/>
        <v>12788.733014068606</v>
      </c>
      <c r="I13189" s="5">
        <f t="shared" si="2683"/>
        <v>720</v>
      </c>
      <c r="J13189" s="5">
        <f t="shared" si="2684"/>
        <v>12068.733014068606</v>
      </c>
      <c r="K13189" s="2">
        <f t="shared" si="2685"/>
        <v>234526.61482757996</v>
      </c>
      <c r="L13189" s="2">
        <f t="shared" si="2686"/>
        <v>213470</v>
      </c>
      <c r="M13189" s="2">
        <f t="shared" si="2687"/>
        <v>28600</v>
      </c>
      <c r="N13189" s="6">
        <f t="shared" si="2688"/>
        <v>0</v>
      </c>
      <c r="O13189" s="2">
        <f t="shared" si="2689"/>
        <v>-69656.614827579964</v>
      </c>
      <c r="P13189" s="2" t="str">
        <f t="shared" si="2690"/>
        <v/>
      </c>
    </row>
    <row r="13190" spans="1:16">
      <c r="A13190" s="6">
        <v>20</v>
      </c>
      <c r="B13190" s="6">
        <v>5</v>
      </c>
      <c r="C13190" s="6">
        <v>11</v>
      </c>
      <c r="D13190" s="6">
        <f t="shared" si="2678"/>
        <v>36</v>
      </c>
      <c r="E13190" s="5">
        <f t="shared" si="2679"/>
        <v>12109.499908786096</v>
      </c>
      <c r="F13190" s="5">
        <f t="shared" si="2680"/>
        <v>169.71123193359369</v>
      </c>
      <c r="G13190" s="5">
        <f t="shared" si="2681"/>
        <v>567.47998644235474</v>
      </c>
      <c r="H13190" s="5">
        <f t="shared" si="2682"/>
        <v>12846.691127162045</v>
      </c>
      <c r="I13190" s="5">
        <f t="shared" si="2683"/>
        <v>720</v>
      </c>
      <c r="J13190" s="5">
        <f t="shared" si="2684"/>
        <v>12126.691127162045</v>
      </c>
      <c r="K13190" s="2">
        <f t="shared" si="2685"/>
        <v>235532.8320687855</v>
      </c>
      <c r="L13190" s="2">
        <f t="shared" si="2686"/>
        <v>216170</v>
      </c>
      <c r="M13190" s="2">
        <f t="shared" si="2687"/>
        <v>29480</v>
      </c>
      <c r="N13190" s="6">
        <f t="shared" si="2688"/>
        <v>0</v>
      </c>
      <c r="O13190" s="2">
        <f t="shared" si="2689"/>
        <v>-68842.832068785501</v>
      </c>
      <c r="P13190" s="2" t="str">
        <f t="shared" si="2690"/>
        <v/>
      </c>
    </row>
    <row r="13191" spans="1:16">
      <c r="A13191" s="6">
        <v>20</v>
      </c>
      <c r="B13191" s="6">
        <v>5</v>
      </c>
      <c r="C13191" s="6">
        <v>12</v>
      </c>
      <c r="D13191" s="6">
        <f t="shared" si="2678"/>
        <v>37</v>
      </c>
      <c r="E13191" s="5">
        <f t="shared" si="2679"/>
        <v>12109.499908786096</v>
      </c>
      <c r="F13191" s="5">
        <f t="shared" si="2680"/>
        <v>169.71123193359369</v>
      </c>
      <c r="G13191" s="5">
        <f t="shared" si="2681"/>
        <v>626.80743957041921</v>
      </c>
      <c r="H13191" s="5">
        <f t="shared" si="2682"/>
        <v>12906.018580290109</v>
      </c>
      <c r="I13191" s="5">
        <f t="shared" si="2683"/>
        <v>720</v>
      </c>
      <c r="J13191" s="5">
        <f t="shared" si="2684"/>
        <v>12186.018580290109</v>
      </c>
      <c r="K13191" s="2">
        <f t="shared" si="2685"/>
        <v>236562.82257448105</v>
      </c>
      <c r="L13191" s="2">
        <f t="shared" si="2686"/>
        <v>218870</v>
      </c>
      <c r="M13191" s="2">
        <f t="shared" si="2687"/>
        <v>30360</v>
      </c>
      <c r="N13191" s="6">
        <f t="shared" si="2688"/>
        <v>0</v>
      </c>
      <c r="O13191" s="2">
        <f t="shared" si="2689"/>
        <v>-68052.822574481048</v>
      </c>
      <c r="P13191" s="2" t="str">
        <f t="shared" si="2690"/>
        <v/>
      </c>
    </row>
    <row r="13192" spans="1:16">
      <c r="A13192" s="6">
        <v>20</v>
      </c>
      <c r="B13192" s="6">
        <v>5</v>
      </c>
      <c r="C13192" s="6">
        <v>13</v>
      </c>
      <c r="D13192" s="6">
        <f t="shared" si="2678"/>
        <v>38</v>
      </c>
      <c r="E13192" s="5">
        <f t="shared" si="2679"/>
        <v>12109.499908786096</v>
      </c>
      <c r="F13192" s="5">
        <f t="shared" si="2680"/>
        <v>169.71123193359369</v>
      </c>
      <c r="G13192" s="5">
        <f t="shared" si="2681"/>
        <v>687.52941027880343</v>
      </c>
      <c r="H13192" s="5">
        <f t="shared" si="2682"/>
        <v>12966.740550998493</v>
      </c>
      <c r="I13192" s="5">
        <f t="shared" si="2683"/>
        <v>720</v>
      </c>
      <c r="J13192" s="5">
        <f t="shared" si="2684"/>
        <v>12246.740550998493</v>
      </c>
      <c r="K13192" s="2">
        <f t="shared" si="2685"/>
        <v>237617.02345483494</v>
      </c>
      <c r="L13192" s="2">
        <f t="shared" si="2686"/>
        <v>221570</v>
      </c>
      <c r="M13192" s="2">
        <f t="shared" si="2687"/>
        <v>31240</v>
      </c>
      <c r="N13192" s="6">
        <f t="shared" si="2688"/>
        <v>0</v>
      </c>
      <c r="O13192" s="2">
        <f t="shared" si="2689"/>
        <v>-67287.02345483494</v>
      </c>
      <c r="P13192" s="2" t="str">
        <f t="shared" si="2690"/>
        <v/>
      </c>
    </row>
    <row r="13193" spans="1:16">
      <c r="A13193" s="6">
        <v>20</v>
      </c>
      <c r="B13193" s="6">
        <v>5</v>
      </c>
      <c r="C13193" s="6">
        <v>14</v>
      </c>
      <c r="D13193" s="6">
        <f t="shared" si="2678"/>
        <v>39</v>
      </c>
      <c r="E13193" s="5">
        <f t="shared" si="2679"/>
        <v>12109.499908786096</v>
      </c>
      <c r="F13193" s="5">
        <f t="shared" si="2680"/>
        <v>169.71123193359369</v>
      </c>
      <c r="G13193" s="5">
        <f t="shared" si="2681"/>
        <v>749.67149159246469</v>
      </c>
      <c r="H13193" s="5">
        <f t="shared" si="2682"/>
        <v>13028.882632312154</v>
      </c>
      <c r="I13193" s="5">
        <f t="shared" si="2683"/>
        <v>720</v>
      </c>
      <c r="J13193" s="5">
        <f t="shared" si="2684"/>
        <v>12308.882632312154</v>
      </c>
      <c r="K13193" s="2">
        <f t="shared" si="2685"/>
        <v>238695.87903319712</v>
      </c>
      <c r="L13193" s="2">
        <f t="shared" si="2686"/>
        <v>224270</v>
      </c>
      <c r="M13193" s="2">
        <f t="shared" si="2687"/>
        <v>32120</v>
      </c>
      <c r="N13193" s="6">
        <f t="shared" si="2688"/>
        <v>0</v>
      </c>
      <c r="O13193" s="2">
        <f t="shared" si="2689"/>
        <v>-66545.879033197125</v>
      </c>
      <c r="P13193" s="2" t="str">
        <f t="shared" si="2690"/>
        <v/>
      </c>
    </row>
    <row r="13194" spans="1:16">
      <c r="A13194" s="6">
        <v>20</v>
      </c>
      <c r="B13194" s="6">
        <v>5</v>
      </c>
      <c r="C13194" s="6">
        <v>15</v>
      </c>
      <c r="D13194" s="6">
        <f t="shared" si="2678"/>
        <v>40</v>
      </c>
      <c r="E13194" s="5">
        <f t="shared" si="2679"/>
        <v>12109.499908786096</v>
      </c>
      <c r="F13194" s="5">
        <f t="shared" si="2680"/>
        <v>169.71123193359369</v>
      </c>
      <c r="G13194" s="5">
        <f t="shared" si="2681"/>
        <v>813.25969846861108</v>
      </c>
      <c r="H13194" s="5">
        <f t="shared" si="2682"/>
        <v>13092.470839188301</v>
      </c>
      <c r="I13194" s="5">
        <f t="shared" si="2683"/>
        <v>720</v>
      </c>
      <c r="J13194" s="5">
        <f t="shared" si="2684"/>
        <v>12372.470839188301</v>
      </c>
      <c r="K13194" s="2">
        <f t="shared" si="2685"/>
        <v>239799.84095813023</v>
      </c>
      <c r="L13194" s="2">
        <f t="shared" si="2686"/>
        <v>226970</v>
      </c>
      <c r="M13194" s="2">
        <f t="shared" si="2687"/>
        <v>33000</v>
      </c>
      <c r="N13194" s="6">
        <f t="shared" si="2688"/>
        <v>0</v>
      </c>
      <c r="O13194" s="2">
        <f t="shared" si="2689"/>
        <v>-65829.840958130226</v>
      </c>
      <c r="P13194" s="2" t="str">
        <f t="shared" si="2690"/>
        <v/>
      </c>
    </row>
    <row r="13195" spans="1:16">
      <c r="A13195" s="6">
        <v>20</v>
      </c>
      <c r="B13195" s="6">
        <v>5</v>
      </c>
      <c r="C13195" s="6">
        <v>16</v>
      </c>
      <c r="D13195" s="6">
        <f t="shared" si="2678"/>
        <v>41</v>
      </c>
      <c r="E13195" s="5">
        <f t="shared" si="2679"/>
        <v>12109.499908786096</v>
      </c>
      <c r="F13195" s="5">
        <f t="shared" si="2680"/>
        <v>169.71123193359369</v>
      </c>
      <c r="G13195" s="5">
        <f t="shared" si="2681"/>
        <v>878.32047434610013</v>
      </c>
      <c r="H13195" s="5">
        <f t="shared" si="2682"/>
        <v>13157.531615065789</v>
      </c>
      <c r="I13195" s="5">
        <f t="shared" si="2683"/>
        <v>720</v>
      </c>
      <c r="J13195" s="5">
        <f t="shared" si="2684"/>
        <v>12437.531615065789</v>
      </c>
      <c r="K13195" s="2">
        <f t="shared" si="2685"/>
        <v>240929.36831711439</v>
      </c>
      <c r="L13195" s="2">
        <f t="shared" si="2686"/>
        <v>229670</v>
      </c>
      <c r="M13195" s="2">
        <f t="shared" si="2687"/>
        <v>33880</v>
      </c>
      <c r="N13195" s="6">
        <f t="shared" si="2688"/>
        <v>0</v>
      </c>
      <c r="O13195" s="2">
        <f t="shared" si="2689"/>
        <v>-65139.368317114393</v>
      </c>
      <c r="P13195" s="2" t="str">
        <f t="shared" si="2690"/>
        <v/>
      </c>
    </row>
    <row r="13196" spans="1:16">
      <c r="A13196" s="6">
        <v>20</v>
      </c>
      <c r="B13196" s="6">
        <v>5</v>
      </c>
      <c r="C13196" s="6">
        <v>17</v>
      </c>
      <c r="D13196" s="6">
        <f t="shared" si="2678"/>
        <v>42</v>
      </c>
      <c r="E13196" s="5">
        <f t="shared" si="2679"/>
        <v>12109.499908786096</v>
      </c>
      <c r="F13196" s="5">
        <f t="shared" si="2680"/>
        <v>169.71123193359369</v>
      </c>
      <c r="G13196" s="5">
        <f t="shared" si="2681"/>
        <v>944.88069779264049</v>
      </c>
      <c r="H13196" s="5">
        <f t="shared" si="2682"/>
        <v>13224.09183851233</v>
      </c>
      <c r="I13196" s="5">
        <f t="shared" si="2683"/>
        <v>720</v>
      </c>
      <c r="J13196" s="5">
        <f t="shared" si="2684"/>
        <v>12504.09183851233</v>
      </c>
      <c r="K13196" s="2">
        <f t="shared" si="2685"/>
        <v>242084.92775195016</v>
      </c>
      <c r="L13196" s="2">
        <f t="shared" si="2686"/>
        <v>232370</v>
      </c>
      <c r="M13196" s="2">
        <f t="shared" si="2687"/>
        <v>34760</v>
      </c>
      <c r="N13196" s="6">
        <f t="shared" si="2688"/>
        <v>0</v>
      </c>
      <c r="O13196" s="2">
        <f t="shared" si="2689"/>
        <v>-64474.927751950163</v>
      </c>
      <c r="P13196" s="2" t="str">
        <f t="shared" si="2690"/>
        <v/>
      </c>
    </row>
    <row r="13197" spans="1:16">
      <c r="A13197" s="6">
        <v>20</v>
      </c>
      <c r="B13197" s="6">
        <v>5</v>
      </c>
      <c r="C13197" s="6">
        <v>18</v>
      </c>
      <c r="D13197" s="6">
        <f t="shared" si="2678"/>
        <v>43</v>
      </c>
      <c r="E13197" s="5">
        <f t="shared" si="2679"/>
        <v>12109.499908786096</v>
      </c>
      <c r="F13197" s="5">
        <f t="shared" si="2680"/>
        <v>169.71123193359369</v>
      </c>
      <c r="G13197" s="5">
        <f t="shared" si="2681"/>
        <v>1012.9676892512279</v>
      </c>
      <c r="H13197" s="5">
        <f t="shared" si="2682"/>
        <v>13292.178829970917</v>
      </c>
      <c r="I13197" s="5">
        <f t="shared" si="2683"/>
        <v>720</v>
      </c>
      <c r="J13197" s="5">
        <f t="shared" si="2684"/>
        <v>12572.178829970917</v>
      </c>
      <c r="K13197" s="2">
        <f t="shared" si="2685"/>
        <v>243266.99357588397</v>
      </c>
      <c r="L13197" s="2">
        <f t="shared" si="2686"/>
        <v>235070</v>
      </c>
      <c r="M13197" s="2">
        <f t="shared" si="2687"/>
        <v>35640</v>
      </c>
      <c r="N13197" s="6">
        <f t="shared" si="2688"/>
        <v>0</v>
      </c>
      <c r="O13197" s="2">
        <f t="shared" si="2689"/>
        <v>-63836.993575883971</v>
      </c>
      <c r="P13197" s="2" t="str">
        <f t="shared" si="2690"/>
        <v/>
      </c>
    </row>
    <row r="13198" spans="1:16">
      <c r="A13198" s="6">
        <v>20</v>
      </c>
      <c r="B13198" s="6">
        <v>5</v>
      </c>
      <c r="C13198" s="6">
        <v>19</v>
      </c>
      <c r="D13198" s="6">
        <f t="shared" si="2678"/>
        <v>44</v>
      </c>
      <c r="E13198" s="5">
        <f t="shared" si="2679"/>
        <v>12109.499908786096</v>
      </c>
      <c r="F13198" s="5">
        <f t="shared" si="2680"/>
        <v>169.71123193359369</v>
      </c>
      <c r="G13198" s="5">
        <f t="shared" si="2681"/>
        <v>1082.6092178872495</v>
      </c>
      <c r="H13198" s="5">
        <f t="shared" si="2682"/>
        <v>13361.820358606939</v>
      </c>
      <c r="I13198" s="5">
        <f t="shared" si="2683"/>
        <v>720</v>
      </c>
      <c r="J13198" s="5">
        <f t="shared" si="2684"/>
        <v>12641.820358606939</v>
      </c>
      <c r="K13198" s="2">
        <f t="shared" si="2685"/>
        <v>244476.04789248158</v>
      </c>
      <c r="L13198" s="2">
        <f t="shared" si="2686"/>
        <v>237770</v>
      </c>
      <c r="M13198" s="2">
        <f t="shared" si="2687"/>
        <v>36520</v>
      </c>
      <c r="N13198" s="6">
        <f t="shared" si="2688"/>
        <v>0</v>
      </c>
      <c r="O13198" s="2">
        <f t="shared" si="2689"/>
        <v>-63226.047892481583</v>
      </c>
      <c r="P13198" s="2" t="str">
        <f t="shared" si="2690"/>
        <v/>
      </c>
    </row>
    <row r="13199" spans="1:16">
      <c r="A13199" s="6">
        <v>20</v>
      </c>
      <c r="B13199" s="6">
        <v>5</v>
      </c>
      <c r="C13199" s="6">
        <v>20</v>
      </c>
      <c r="D13199" s="6">
        <f t="shared" si="2678"/>
        <v>45</v>
      </c>
      <c r="E13199" s="5">
        <f t="shared" si="2679"/>
        <v>12109.499908786096</v>
      </c>
      <c r="F13199" s="5">
        <f t="shared" si="2680"/>
        <v>169.71123193359369</v>
      </c>
      <c r="G13199" s="5">
        <f t="shared" si="2681"/>
        <v>1153.8335085377266</v>
      </c>
      <c r="H13199" s="5">
        <f t="shared" si="2682"/>
        <v>13433.044649257416</v>
      </c>
      <c r="I13199" s="5">
        <f t="shared" si="2683"/>
        <v>720</v>
      </c>
      <c r="J13199" s="5">
        <f t="shared" si="2684"/>
        <v>12713.044649257416</v>
      </c>
      <c r="K13199" s="2">
        <f t="shared" si="2685"/>
        <v>245712.58071627456</v>
      </c>
      <c r="L13199" s="2">
        <f t="shared" si="2686"/>
        <v>240470</v>
      </c>
      <c r="M13199" s="2">
        <f t="shared" si="2687"/>
        <v>37400</v>
      </c>
      <c r="N13199" s="6">
        <f t="shared" si="2688"/>
        <v>0</v>
      </c>
      <c r="O13199" s="2">
        <f t="shared" si="2689"/>
        <v>-62642.580716274562</v>
      </c>
      <c r="P13199" s="2" t="str">
        <f t="shared" si="2690"/>
        <v/>
      </c>
    </row>
    <row r="13200" spans="1:16">
      <c r="A13200" s="6">
        <v>20</v>
      </c>
      <c r="B13200" s="6">
        <v>5</v>
      </c>
      <c r="C13200" s="6">
        <v>21</v>
      </c>
      <c r="D13200" s="6">
        <f t="shared" si="2678"/>
        <v>46</v>
      </c>
      <c r="E13200" s="5">
        <f t="shared" si="2679"/>
        <v>12109.499908786096</v>
      </c>
      <c r="F13200" s="5">
        <f t="shared" si="2680"/>
        <v>169.71123193359369</v>
      </c>
      <c r="G13200" s="5">
        <f t="shared" si="2681"/>
        <v>1226.6692487641703</v>
      </c>
      <c r="H13200" s="5">
        <f t="shared" si="2682"/>
        <v>13505.88038948386</v>
      </c>
      <c r="I13200" s="5">
        <f t="shared" si="2683"/>
        <v>720</v>
      </c>
      <c r="J13200" s="5">
        <f t="shared" si="2684"/>
        <v>12785.88038948386</v>
      </c>
      <c r="K13200" s="2">
        <f t="shared" si="2685"/>
        <v>246977.0900952059</v>
      </c>
      <c r="L13200" s="2">
        <f t="shared" si="2686"/>
        <v>243170</v>
      </c>
      <c r="M13200" s="2">
        <f t="shared" si="2687"/>
        <v>38280</v>
      </c>
      <c r="N13200" s="6">
        <f t="shared" si="2688"/>
        <v>0</v>
      </c>
      <c r="O13200" s="2">
        <f t="shared" si="2689"/>
        <v>-62087.090095205902</v>
      </c>
      <c r="P13200" s="2" t="str">
        <f t="shared" si="2690"/>
        <v/>
      </c>
    </row>
    <row r="13201" spans="1:16">
      <c r="A13201" s="6">
        <v>20</v>
      </c>
      <c r="B13201" s="6">
        <v>5</v>
      </c>
      <c r="C13201" s="6">
        <v>22</v>
      </c>
      <c r="D13201" s="6">
        <f t="shared" si="2678"/>
        <v>47</v>
      </c>
      <c r="E13201" s="5">
        <f t="shared" si="2679"/>
        <v>12109.499908786096</v>
      </c>
      <c r="F13201" s="5">
        <f t="shared" si="2680"/>
        <v>169.71123193359369</v>
      </c>
      <c r="G13201" s="5">
        <f t="shared" si="2681"/>
        <v>1301.1455960105666</v>
      </c>
      <c r="H13201" s="5">
        <f t="shared" si="2682"/>
        <v>13580.356736730257</v>
      </c>
      <c r="I13201" s="5">
        <f t="shared" si="2683"/>
        <v>720</v>
      </c>
      <c r="J13201" s="5">
        <f t="shared" si="2684"/>
        <v>12860.356736730257</v>
      </c>
      <c r="K13201" s="2">
        <f t="shared" si="2685"/>
        <v>248270.08223490027</v>
      </c>
      <c r="L13201" s="2">
        <f t="shared" si="2686"/>
        <v>245870</v>
      </c>
      <c r="M13201" s="2">
        <f t="shared" si="2687"/>
        <v>39160</v>
      </c>
      <c r="N13201" s="6">
        <f t="shared" si="2688"/>
        <v>0</v>
      </c>
      <c r="O13201" s="2">
        <f t="shared" si="2689"/>
        <v>-61560.08223490027</v>
      </c>
      <c r="P13201" s="2" t="str">
        <f t="shared" si="2690"/>
        <v/>
      </c>
    </row>
    <row r="13202" spans="1:16">
      <c r="A13202" s="6">
        <v>20</v>
      </c>
      <c r="B13202" s="6">
        <v>5</v>
      </c>
      <c r="C13202" s="6">
        <v>23</v>
      </c>
      <c r="D13202" s="6">
        <f t="shared" si="2678"/>
        <v>48</v>
      </c>
      <c r="E13202" s="5">
        <f t="shared" si="2679"/>
        <v>12109.499908786096</v>
      </c>
      <c r="F13202" s="5">
        <f t="shared" si="2680"/>
        <v>169.71123193359369</v>
      </c>
      <c r="G13202" s="5">
        <f t="shared" si="2681"/>
        <v>1377.292184868003</v>
      </c>
      <c r="H13202" s="5">
        <f t="shared" si="2682"/>
        <v>13656.503325587693</v>
      </c>
      <c r="I13202" s="5">
        <f t="shared" si="2683"/>
        <v>720</v>
      </c>
      <c r="J13202" s="5">
        <f t="shared" si="2684"/>
        <v>12936.503325587693</v>
      </c>
      <c r="K13202" s="2">
        <f t="shared" si="2685"/>
        <v>249592.07162478633</v>
      </c>
      <c r="L13202" s="2">
        <f t="shared" si="2686"/>
        <v>248570</v>
      </c>
      <c r="M13202" s="2">
        <f t="shared" si="2687"/>
        <v>40040</v>
      </c>
      <c r="N13202" s="6">
        <f t="shared" si="2688"/>
        <v>0</v>
      </c>
      <c r="O13202" s="2">
        <f t="shared" si="2689"/>
        <v>-61062.071624786331</v>
      </c>
      <c r="P13202" s="2" t="str">
        <f t="shared" si="2690"/>
        <v/>
      </c>
    </row>
    <row r="13203" spans="1:16">
      <c r="A13203" s="6">
        <v>20</v>
      </c>
      <c r="B13203" s="6">
        <v>5</v>
      </c>
      <c r="C13203" s="6">
        <v>24</v>
      </c>
      <c r="D13203" s="6">
        <f t="shared" si="2678"/>
        <v>49</v>
      </c>
      <c r="E13203" s="5">
        <f t="shared" si="2679"/>
        <v>12109.499908786096</v>
      </c>
      <c r="F13203" s="5">
        <f t="shared" si="2680"/>
        <v>169.71123193359369</v>
      </c>
      <c r="G13203" s="5">
        <f t="shared" si="2681"/>
        <v>1455.1391344474989</v>
      </c>
      <c r="H13203" s="5">
        <f t="shared" si="2682"/>
        <v>13734.350275167189</v>
      </c>
      <c r="I13203" s="5">
        <f t="shared" si="2683"/>
        <v>720</v>
      </c>
      <c r="J13203" s="5">
        <f t="shared" si="2684"/>
        <v>13014.350275167189</v>
      </c>
      <c r="K13203" s="2">
        <f t="shared" si="2685"/>
        <v>250943.58116609702</v>
      </c>
      <c r="L13203" s="2">
        <f t="shared" si="2686"/>
        <v>251270</v>
      </c>
      <c r="M13203" s="2">
        <f t="shared" si="2687"/>
        <v>40920</v>
      </c>
      <c r="N13203" s="6">
        <f t="shared" si="2688"/>
        <v>0</v>
      </c>
      <c r="O13203" s="2">
        <f t="shared" si="2689"/>
        <v>-60593.581166097021</v>
      </c>
      <c r="P13203" s="2" t="str">
        <f t="shared" si="2690"/>
        <v/>
      </c>
    </row>
    <row r="13204" spans="1:16">
      <c r="A13204" s="6">
        <v>20</v>
      </c>
      <c r="B13204" s="6">
        <v>5</v>
      </c>
      <c r="C13204" s="6">
        <v>25</v>
      </c>
      <c r="D13204" s="6">
        <f t="shared" si="2678"/>
        <v>50</v>
      </c>
      <c r="E13204" s="5">
        <f t="shared" si="2679"/>
        <v>12109.499908786096</v>
      </c>
      <c r="F13204" s="5">
        <f t="shared" si="2680"/>
        <v>169.71123193359369</v>
      </c>
      <c r="G13204" s="5">
        <f t="shared" si="2681"/>
        <v>1534.7170558625965</v>
      </c>
      <c r="H13204" s="5">
        <f t="shared" si="2682"/>
        <v>13813.928196582287</v>
      </c>
      <c r="I13204" s="5">
        <f t="shared" si="2683"/>
        <v>720</v>
      </c>
      <c r="J13204" s="5">
        <f t="shared" si="2684"/>
        <v>13093.928196582287</v>
      </c>
      <c r="K13204" s="2">
        <f t="shared" si="2685"/>
        <v>252325.14230177581</v>
      </c>
      <c r="L13204" s="2">
        <f t="shared" si="2686"/>
        <v>253970</v>
      </c>
      <c r="M13204" s="2">
        <f t="shared" si="2687"/>
        <v>41800</v>
      </c>
      <c r="N13204" s="6">
        <f t="shared" si="2688"/>
        <v>0</v>
      </c>
      <c r="O13204" s="2">
        <f t="shared" si="2689"/>
        <v>-60155.142301775806</v>
      </c>
      <c r="P13204" s="2" t="str">
        <f t="shared" si="2690"/>
        <v/>
      </c>
    </row>
    <row r="13205" spans="1:16">
      <c r="A13205" s="6">
        <v>20</v>
      </c>
      <c r="B13205" s="6">
        <v>5</v>
      </c>
      <c r="C13205" s="6">
        <v>26</v>
      </c>
      <c r="D13205" s="6">
        <f t="shared" si="2678"/>
        <v>51</v>
      </c>
      <c r="E13205" s="5">
        <f t="shared" si="2679"/>
        <v>12109.499908786096</v>
      </c>
      <c r="F13205" s="5">
        <f t="shared" si="2680"/>
        <v>169.71123193359369</v>
      </c>
      <c r="G13205" s="5">
        <f t="shared" si="2681"/>
        <v>1616.0570598233144</v>
      </c>
      <c r="H13205" s="5">
        <f t="shared" si="2682"/>
        <v>13895.268200543003</v>
      </c>
      <c r="I13205" s="5">
        <f t="shared" si="2683"/>
        <v>720</v>
      </c>
      <c r="J13205" s="5">
        <f t="shared" si="2684"/>
        <v>13175.268200543003</v>
      </c>
      <c r="K13205" s="2">
        <f t="shared" si="2685"/>
        <v>253737.29514831601</v>
      </c>
      <c r="L13205" s="2">
        <f t="shared" si="2686"/>
        <v>256670</v>
      </c>
      <c r="M13205" s="2">
        <f t="shared" si="2687"/>
        <v>42680</v>
      </c>
      <c r="N13205" s="6">
        <f t="shared" si="2688"/>
        <v>0</v>
      </c>
      <c r="O13205" s="2">
        <f t="shared" si="2689"/>
        <v>-59747.295148316014</v>
      </c>
      <c r="P13205" s="2" t="str">
        <f t="shared" si="2690"/>
        <v/>
      </c>
    </row>
    <row r="13206" spans="1:16">
      <c r="A13206" s="6">
        <v>20</v>
      </c>
      <c r="B13206" s="6">
        <v>5</v>
      </c>
      <c r="C13206" s="6">
        <v>27</v>
      </c>
      <c r="D13206" s="6">
        <f t="shared" si="2678"/>
        <v>52</v>
      </c>
      <c r="E13206" s="5">
        <f t="shared" si="2679"/>
        <v>12109.499908786096</v>
      </c>
      <c r="F13206" s="5">
        <f t="shared" si="2680"/>
        <v>169.71123193359369</v>
      </c>
      <c r="G13206" s="5">
        <f t="shared" si="2681"/>
        <v>1699.1907643430709</v>
      </c>
      <c r="H13206" s="5">
        <f t="shared" si="2682"/>
        <v>13978.401905062761</v>
      </c>
      <c r="I13206" s="5">
        <f t="shared" si="2683"/>
        <v>720</v>
      </c>
      <c r="J13206" s="5">
        <f t="shared" si="2684"/>
        <v>13258.401905062761</v>
      </c>
      <c r="K13206" s="2">
        <f t="shared" si="2685"/>
        <v>255180.58862956183</v>
      </c>
      <c r="L13206" s="2">
        <f t="shared" si="2686"/>
        <v>259370</v>
      </c>
      <c r="M13206" s="2">
        <f t="shared" si="2687"/>
        <v>43560</v>
      </c>
      <c r="N13206" s="6">
        <f t="shared" si="2688"/>
        <v>0</v>
      </c>
      <c r="O13206" s="2">
        <f t="shared" si="2689"/>
        <v>-59370.588629561826</v>
      </c>
      <c r="P13206" s="2" t="str">
        <f t="shared" si="2690"/>
        <v/>
      </c>
    </row>
    <row r="13207" spans="1:16">
      <c r="A13207" s="6">
        <v>20</v>
      </c>
      <c r="B13207" s="6">
        <v>5</v>
      </c>
      <c r="C13207" s="6">
        <v>28</v>
      </c>
      <c r="D13207" s="6">
        <f t="shared" si="2678"/>
        <v>53</v>
      </c>
      <c r="E13207" s="5">
        <f t="shared" si="2679"/>
        <v>12109.499908786096</v>
      </c>
      <c r="F13207" s="5">
        <f t="shared" si="2680"/>
        <v>169.71123193359369</v>
      </c>
      <c r="G13207" s="5">
        <f t="shared" si="2681"/>
        <v>1784.1503025602246</v>
      </c>
      <c r="H13207" s="5">
        <f t="shared" si="2682"/>
        <v>14063.361443279915</v>
      </c>
      <c r="I13207" s="5">
        <f t="shared" si="2683"/>
        <v>720</v>
      </c>
      <c r="J13207" s="5">
        <f t="shared" si="2684"/>
        <v>13343.361443279915</v>
      </c>
      <c r="K13207" s="2">
        <f t="shared" si="2685"/>
        <v>256655.58061249851</v>
      </c>
      <c r="L13207" s="2">
        <f t="shared" si="2686"/>
        <v>262070</v>
      </c>
      <c r="M13207" s="2">
        <f t="shared" si="2687"/>
        <v>44440</v>
      </c>
      <c r="N13207" s="6">
        <f t="shared" si="2688"/>
        <v>0</v>
      </c>
      <c r="O13207" s="2">
        <f t="shared" si="2689"/>
        <v>-59025.58061249851</v>
      </c>
      <c r="P13207" s="2" t="str">
        <f t="shared" si="2690"/>
        <v/>
      </c>
    </row>
    <row r="13208" spans="1:16">
      <c r="A13208" s="6">
        <v>20</v>
      </c>
      <c r="B13208" s="6">
        <v>5</v>
      </c>
      <c r="C13208" s="6">
        <v>29</v>
      </c>
      <c r="D13208" s="6">
        <f t="shared" si="2678"/>
        <v>54</v>
      </c>
      <c r="E13208" s="5">
        <f t="shared" si="2679"/>
        <v>12109.499908786096</v>
      </c>
      <c r="F13208" s="5">
        <f t="shared" si="2680"/>
        <v>169.71123193359369</v>
      </c>
      <c r="G13208" s="5">
        <f t="shared" si="2681"/>
        <v>1870.9683306758782</v>
      </c>
      <c r="H13208" s="5">
        <f t="shared" si="2682"/>
        <v>14150.179471395568</v>
      </c>
      <c r="I13208" s="5">
        <f t="shared" si="2683"/>
        <v>720</v>
      </c>
      <c r="J13208" s="5">
        <f t="shared" si="2684"/>
        <v>13430.179471395568</v>
      </c>
      <c r="K13208" s="2">
        <f t="shared" si="2685"/>
        <v>258162.83804506194</v>
      </c>
      <c r="L13208" s="2">
        <f t="shared" si="2686"/>
        <v>264770</v>
      </c>
      <c r="M13208" s="2">
        <f t="shared" si="2687"/>
        <v>45320</v>
      </c>
      <c r="N13208" s="6">
        <f t="shared" si="2688"/>
        <v>0</v>
      </c>
      <c r="O13208" s="2">
        <f t="shared" si="2689"/>
        <v>-58712.838045061944</v>
      </c>
      <c r="P13208" s="2" t="str">
        <f t="shared" si="2690"/>
        <v/>
      </c>
    </row>
    <row r="13209" spans="1:16">
      <c r="A13209" s="6">
        <v>20</v>
      </c>
      <c r="B13209" s="6">
        <v>5</v>
      </c>
      <c r="C13209" s="6">
        <v>30</v>
      </c>
      <c r="D13209" s="6">
        <f t="shared" si="2678"/>
        <v>55</v>
      </c>
      <c r="E13209" s="5">
        <f t="shared" si="2679"/>
        <v>12109.499908786096</v>
      </c>
      <c r="F13209" s="5">
        <f t="shared" si="2680"/>
        <v>169.71123193359369</v>
      </c>
      <c r="G13209" s="5">
        <f t="shared" si="2681"/>
        <v>1959.6780360096488</v>
      </c>
      <c r="H13209" s="5">
        <f t="shared" si="2682"/>
        <v>14238.889176729339</v>
      </c>
      <c r="I13209" s="5">
        <f t="shared" si="2683"/>
        <v>720</v>
      </c>
      <c r="J13209" s="5">
        <f t="shared" si="2684"/>
        <v>13518.889176729339</v>
      </c>
      <c r="K13209" s="2">
        <f t="shared" si="2685"/>
        <v>259702.93709599547</v>
      </c>
      <c r="L13209" s="2">
        <f t="shared" si="2686"/>
        <v>267470</v>
      </c>
      <c r="M13209" s="2">
        <f t="shared" si="2687"/>
        <v>46200</v>
      </c>
      <c r="N13209" s="6">
        <f t="shared" si="2688"/>
        <v>0</v>
      </c>
      <c r="O13209" s="2">
        <f t="shared" si="2689"/>
        <v>-58432.937095995469</v>
      </c>
      <c r="P13209" s="2" t="str">
        <f t="shared" si="2690"/>
        <v/>
      </c>
    </row>
    <row r="13210" spans="1:16">
      <c r="A13210" s="6">
        <v>20</v>
      </c>
      <c r="B13210" s="6">
        <v>6</v>
      </c>
      <c r="C13210" s="6">
        <v>0</v>
      </c>
      <c r="D13210" s="6">
        <f t="shared" si="2678"/>
        <v>26</v>
      </c>
      <c r="E13210" s="5">
        <f t="shared" si="2679"/>
        <v>12109.499908786096</v>
      </c>
      <c r="F13210" s="5">
        <f t="shared" si="2680"/>
        <v>208.74481527832023</v>
      </c>
      <c r="G13210" s="5">
        <f t="shared" si="2681"/>
        <v>0</v>
      </c>
      <c r="H13210" s="5">
        <f t="shared" si="2682"/>
        <v>12318.244724064416</v>
      </c>
      <c r="I13210" s="5">
        <f t="shared" si="2683"/>
        <v>720</v>
      </c>
      <c r="J13210" s="5">
        <f t="shared" si="2684"/>
        <v>11598.244724064416</v>
      </c>
      <c r="K13210" s="2">
        <f t="shared" si="2685"/>
        <v>226358.41534834055</v>
      </c>
      <c r="L13210" s="2">
        <f t="shared" si="2686"/>
        <v>188564</v>
      </c>
      <c r="M13210" s="2">
        <f t="shared" si="2687"/>
        <v>20240</v>
      </c>
      <c r="N13210" s="6">
        <f t="shared" si="2688"/>
        <v>0</v>
      </c>
      <c r="O13210" s="2">
        <f t="shared" si="2689"/>
        <v>-78034.415348340553</v>
      </c>
      <c r="P13210" s="2" t="str">
        <f t="shared" si="2690"/>
        <v/>
      </c>
    </row>
    <row r="13211" spans="1:16">
      <c r="A13211" s="6">
        <v>20</v>
      </c>
      <c r="B13211" s="6">
        <v>6</v>
      </c>
      <c r="C13211" s="6">
        <v>1</v>
      </c>
      <c r="D13211" s="6">
        <f t="shared" si="2678"/>
        <v>27</v>
      </c>
      <c r="E13211" s="5">
        <f t="shared" si="2679"/>
        <v>12109.499908786096</v>
      </c>
      <c r="F13211" s="5">
        <f t="shared" si="2680"/>
        <v>208.74481527832023</v>
      </c>
      <c r="G13211" s="5">
        <f t="shared" si="2681"/>
        <v>45.5625</v>
      </c>
      <c r="H13211" s="5">
        <f t="shared" si="2682"/>
        <v>12363.807224064416</v>
      </c>
      <c r="I13211" s="5">
        <f t="shared" si="2683"/>
        <v>720</v>
      </c>
      <c r="J13211" s="5">
        <f t="shared" si="2684"/>
        <v>11643.807224064416</v>
      </c>
      <c r="K13211" s="2">
        <f t="shared" si="2685"/>
        <v>227149.43097334055</v>
      </c>
      <c r="L13211" s="2">
        <f t="shared" si="2686"/>
        <v>191264</v>
      </c>
      <c r="M13211" s="2">
        <f t="shared" si="2687"/>
        <v>21120</v>
      </c>
      <c r="N13211" s="6">
        <f t="shared" si="2688"/>
        <v>0</v>
      </c>
      <c r="O13211" s="2">
        <f t="shared" si="2689"/>
        <v>-77005.430973340553</v>
      </c>
      <c r="P13211" s="2" t="str">
        <f t="shared" si="2690"/>
        <v/>
      </c>
    </row>
    <row r="13212" spans="1:16">
      <c r="A13212" s="6">
        <v>20</v>
      </c>
      <c r="B13212" s="6">
        <v>6</v>
      </c>
      <c r="C13212" s="6">
        <v>2</v>
      </c>
      <c r="D13212" s="6">
        <f t="shared" si="2678"/>
        <v>28</v>
      </c>
      <c r="E13212" s="5">
        <f t="shared" si="2679"/>
        <v>12109.499908786096</v>
      </c>
      <c r="F13212" s="5">
        <f t="shared" si="2680"/>
        <v>208.74481527832023</v>
      </c>
      <c r="G13212" s="5">
        <f t="shared" si="2681"/>
        <v>92.264062499999994</v>
      </c>
      <c r="H13212" s="5">
        <f t="shared" si="2682"/>
        <v>12410.508786564416</v>
      </c>
      <c r="I13212" s="5">
        <f t="shared" si="2683"/>
        <v>720</v>
      </c>
      <c r="J13212" s="5">
        <f t="shared" si="2684"/>
        <v>11690.508786564416</v>
      </c>
      <c r="K13212" s="2">
        <f t="shared" si="2685"/>
        <v>227960.22198896555</v>
      </c>
      <c r="L13212" s="2">
        <f t="shared" si="2686"/>
        <v>193964</v>
      </c>
      <c r="M13212" s="2">
        <f t="shared" si="2687"/>
        <v>22000</v>
      </c>
      <c r="N13212" s="6">
        <f t="shared" si="2688"/>
        <v>0</v>
      </c>
      <c r="O13212" s="2">
        <f t="shared" si="2689"/>
        <v>-75996.221988965553</v>
      </c>
      <c r="P13212" s="2" t="str">
        <f t="shared" si="2690"/>
        <v/>
      </c>
    </row>
    <row r="13213" spans="1:16">
      <c r="A13213" s="6">
        <v>20</v>
      </c>
      <c r="B13213" s="6">
        <v>6</v>
      </c>
      <c r="C13213" s="6">
        <v>3</v>
      </c>
      <c r="D13213" s="6">
        <f t="shared" si="2678"/>
        <v>29</v>
      </c>
      <c r="E13213" s="5">
        <f t="shared" si="2679"/>
        <v>12109.499908786096</v>
      </c>
      <c r="F13213" s="5">
        <f t="shared" si="2680"/>
        <v>208.74481527832023</v>
      </c>
      <c r="G13213" s="5">
        <f t="shared" si="2681"/>
        <v>140.12604492187498</v>
      </c>
      <c r="H13213" s="5">
        <f t="shared" si="2682"/>
        <v>12458.370768986291</v>
      </c>
      <c r="I13213" s="5">
        <f t="shared" si="2683"/>
        <v>720</v>
      </c>
      <c r="J13213" s="5">
        <f t="shared" si="2684"/>
        <v>11738.370768986291</v>
      </c>
      <c r="K13213" s="2">
        <f t="shared" si="2685"/>
        <v>228791.15918378977</v>
      </c>
      <c r="L13213" s="2">
        <f t="shared" si="2686"/>
        <v>196664</v>
      </c>
      <c r="M13213" s="2">
        <f t="shared" si="2687"/>
        <v>22880</v>
      </c>
      <c r="N13213" s="6">
        <f t="shared" si="2688"/>
        <v>0</v>
      </c>
      <c r="O13213" s="2">
        <f t="shared" si="2689"/>
        <v>-75007.159183789772</v>
      </c>
      <c r="P13213" s="2" t="str">
        <f t="shared" si="2690"/>
        <v/>
      </c>
    </row>
    <row r="13214" spans="1:16">
      <c r="A13214" s="6">
        <v>20</v>
      </c>
      <c r="B13214" s="6">
        <v>6</v>
      </c>
      <c r="C13214" s="6">
        <v>4</v>
      </c>
      <c r="D13214" s="6">
        <f t="shared" si="2678"/>
        <v>30</v>
      </c>
      <c r="E13214" s="5">
        <f t="shared" si="2679"/>
        <v>12109.499908786096</v>
      </c>
      <c r="F13214" s="5">
        <f t="shared" si="2680"/>
        <v>208.74481527832023</v>
      </c>
      <c r="G13214" s="5">
        <f t="shared" si="2681"/>
        <v>189.17016064453125</v>
      </c>
      <c r="H13214" s="5">
        <f t="shared" si="2682"/>
        <v>12507.414884708947</v>
      </c>
      <c r="I13214" s="5">
        <f t="shared" si="2683"/>
        <v>720</v>
      </c>
      <c r="J13214" s="5">
        <f t="shared" si="2684"/>
        <v>11787.414884708947</v>
      </c>
      <c r="K13214" s="2">
        <f t="shared" si="2685"/>
        <v>229642.619526197</v>
      </c>
      <c r="L13214" s="2">
        <f t="shared" si="2686"/>
        <v>199364</v>
      </c>
      <c r="M13214" s="2">
        <f t="shared" si="2687"/>
        <v>23760</v>
      </c>
      <c r="N13214" s="6">
        <f t="shared" si="2688"/>
        <v>0</v>
      </c>
      <c r="O13214" s="2">
        <f t="shared" si="2689"/>
        <v>-74038.619526196999</v>
      </c>
      <c r="P13214" s="2" t="str">
        <f t="shared" si="2690"/>
        <v/>
      </c>
    </row>
    <row r="13215" spans="1:16">
      <c r="A13215" s="6">
        <v>20</v>
      </c>
      <c r="B13215" s="6">
        <v>6</v>
      </c>
      <c r="C13215" s="6">
        <v>5</v>
      </c>
      <c r="D13215" s="6">
        <f t="shared" si="2678"/>
        <v>31</v>
      </c>
      <c r="E13215" s="5">
        <f t="shared" si="2679"/>
        <v>12109.499908786096</v>
      </c>
      <c r="F13215" s="5">
        <f t="shared" si="2680"/>
        <v>208.74481527832023</v>
      </c>
      <c r="G13215" s="5">
        <f t="shared" si="2681"/>
        <v>239.41848456573481</v>
      </c>
      <c r="H13215" s="5">
        <f t="shared" si="2682"/>
        <v>12557.663208630151</v>
      </c>
      <c r="I13215" s="5">
        <f t="shared" si="2683"/>
        <v>720</v>
      </c>
      <c r="J13215" s="5">
        <f t="shared" si="2684"/>
        <v>11837.663208630151</v>
      </c>
      <c r="K13215" s="2">
        <f t="shared" si="2685"/>
        <v>230514.98626094012</v>
      </c>
      <c r="L13215" s="2">
        <f t="shared" si="2686"/>
        <v>202064</v>
      </c>
      <c r="M13215" s="2">
        <f t="shared" si="2687"/>
        <v>24640</v>
      </c>
      <c r="N13215" s="6">
        <f t="shared" si="2688"/>
        <v>0</v>
      </c>
      <c r="O13215" s="2">
        <f t="shared" si="2689"/>
        <v>-73090.986260940117</v>
      </c>
      <c r="P13215" s="2" t="str">
        <f t="shared" si="2690"/>
        <v/>
      </c>
    </row>
    <row r="13216" spans="1:16">
      <c r="A13216" s="6">
        <v>20</v>
      </c>
      <c r="B13216" s="6">
        <v>6</v>
      </c>
      <c r="C13216" s="6">
        <v>6</v>
      </c>
      <c r="D13216" s="6">
        <f t="shared" si="2678"/>
        <v>32</v>
      </c>
      <c r="E13216" s="5">
        <f t="shared" si="2679"/>
        <v>12109.499908786096</v>
      </c>
      <c r="F13216" s="5">
        <f t="shared" si="2680"/>
        <v>208.74481527832023</v>
      </c>
      <c r="G13216" s="5">
        <f t="shared" si="2681"/>
        <v>290.89345874736784</v>
      </c>
      <c r="H13216" s="5">
        <f t="shared" si="2682"/>
        <v>12609.138182811785</v>
      </c>
      <c r="I13216" s="5">
        <f t="shared" si="2683"/>
        <v>720</v>
      </c>
      <c r="J13216" s="5">
        <f t="shared" si="2684"/>
        <v>11889.138182811785</v>
      </c>
      <c r="K13216" s="2">
        <f t="shared" si="2685"/>
        <v>231408.64900714904</v>
      </c>
      <c r="L13216" s="2">
        <f t="shared" si="2686"/>
        <v>204764</v>
      </c>
      <c r="M13216" s="2">
        <f t="shared" si="2687"/>
        <v>25520</v>
      </c>
      <c r="N13216" s="6">
        <f t="shared" si="2688"/>
        <v>0</v>
      </c>
      <c r="O13216" s="2">
        <f t="shared" si="2689"/>
        <v>-72164.649007149041</v>
      </c>
      <c r="P13216" s="2" t="str">
        <f t="shared" si="2690"/>
        <v/>
      </c>
    </row>
    <row r="13217" spans="1:16">
      <c r="A13217" s="6">
        <v>20</v>
      </c>
      <c r="B13217" s="6">
        <v>6</v>
      </c>
      <c r="C13217" s="6">
        <v>7</v>
      </c>
      <c r="D13217" s="6">
        <f t="shared" si="2678"/>
        <v>33</v>
      </c>
      <c r="E13217" s="5">
        <f t="shared" si="2679"/>
        <v>12109.499908786096</v>
      </c>
      <c r="F13217" s="5">
        <f t="shared" si="2680"/>
        <v>208.74481527832023</v>
      </c>
      <c r="G13217" s="5">
        <f t="shared" si="2681"/>
        <v>343.61789814532818</v>
      </c>
      <c r="H13217" s="5">
        <f t="shared" si="2682"/>
        <v>12661.862622209745</v>
      </c>
      <c r="I13217" s="5">
        <f t="shared" si="2683"/>
        <v>720</v>
      </c>
      <c r="J13217" s="5">
        <f t="shared" si="2684"/>
        <v>11941.862622209745</v>
      </c>
      <c r="K13217" s="2">
        <f t="shared" si="2685"/>
        <v>232324.00385780807</v>
      </c>
      <c r="L13217" s="2">
        <f t="shared" si="2686"/>
        <v>207464</v>
      </c>
      <c r="M13217" s="2">
        <f t="shared" si="2687"/>
        <v>26400</v>
      </c>
      <c r="N13217" s="6">
        <f t="shared" si="2688"/>
        <v>0</v>
      </c>
      <c r="O13217" s="2">
        <f t="shared" si="2689"/>
        <v>-71260.003857808071</v>
      </c>
      <c r="P13217" s="2" t="str">
        <f t="shared" si="2690"/>
        <v/>
      </c>
    </row>
    <row r="13218" spans="1:16">
      <c r="A13218" s="6">
        <v>20</v>
      </c>
      <c r="B13218" s="6">
        <v>6</v>
      </c>
      <c r="C13218" s="6">
        <v>8</v>
      </c>
      <c r="D13218" s="6">
        <f t="shared" si="2678"/>
        <v>34</v>
      </c>
      <c r="E13218" s="5">
        <f t="shared" si="2679"/>
        <v>12109.499908786096</v>
      </c>
      <c r="F13218" s="5">
        <f t="shared" si="2680"/>
        <v>208.74481527832023</v>
      </c>
      <c r="G13218" s="5">
        <f t="shared" si="2681"/>
        <v>397.61499642530839</v>
      </c>
      <c r="H13218" s="5">
        <f t="shared" si="2682"/>
        <v>12715.859720489725</v>
      </c>
      <c r="I13218" s="5">
        <f t="shared" si="2683"/>
        <v>720</v>
      </c>
      <c r="J13218" s="5">
        <f t="shared" si="2684"/>
        <v>11995.859720489725</v>
      </c>
      <c r="K13218" s="2">
        <f t="shared" si="2685"/>
        <v>233261.45348072439</v>
      </c>
      <c r="L13218" s="2">
        <f t="shared" si="2686"/>
        <v>210164</v>
      </c>
      <c r="M13218" s="2">
        <f t="shared" si="2687"/>
        <v>27280</v>
      </c>
      <c r="N13218" s="6">
        <f t="shared" si="2688"/>
        <v>0</v>
      </c>
      <c r="O13218" s="2">
        <f t="shared" si="2689"/>
        <v>-70377.453480724391</v>
      </c>
      <c r="P13218" s="2" t="str">
        <f t="shared" si="2690"/>
        <v/>
      </c>
    </row>
    <row r="13219" spans="1:16">
      <c r="A13219" s="6">
        <v>20</v>
      </c>
      <c r="B13219" s="6">
        <v>6</v>
      </c>
      <c r="C13219" s="6">
        <v>9</v>
      </c>
      <c r="D13219" s="6">
        <f t="shared" si="2678"/>
        <v>35</v>
      </c>
      <c r="E13219" s="5">
        <f t="shared" si="2679"/>
        <v>12109.499908786096</v>
      </c>
      <c r="F13219" s="5">
        <f t="shared" si="2680"/>
        <v>208.74481527832023</v>
      </c>
      <c r="G13219" s="5">
        <f t="shared" si="2681"/>
        <v>452.90833186570285</v>
      </c>
      <c r="H13219" s="5">
        <f t="shared" si="2682"/>
        <v>12771.153055930119</v>
      </c>
      <c r="I13219" s="5">
        <f t="shared" si="2683"/>
        <v>720</v>
      </c>
      <c r="J13219" s="5">
        <f t="shared" si="2684"/>
        <v>12051.153055930119</v>
      </c>
      <c r="K13219" s="2">
        <f t="shared" si="2685"/>
        <v>234221.40722100899</v>
      </c>
      <c r="L13219" s="2">
        <f t="shared" si="2686"/>
        <v>212864</v>
      </c>
      <c r="M13219" s="2">
        <f t="shared" si="2687"/>
        <v>28160</v>
      </c>
      <c r="N13219" s="6">
        <f t="shared" si="2688"/>
        <v>0</v>
      </c>
      <c r="O13219" s="2">
        <f t="shared" si="2689"/>
        <v>-69517.407221008994</v>
      </c>
      <c r="P13219" s="2" t="str">
        <f t="shared" si="2690"/>
        <v/>
      </c>
    </row>
    <row r="13220" spans="1:16">
      <c r="A13220" s="6">
        <v>20</v>
      </c>
      <c r="B13220" s="6">
        <v>6</v>
      </c>
      <c r="C13220" s="6">
        <v>10</v>
      </c>
      <c r="D13220" s="6">
        <f t="shared" si="2678"/>
        <v>36</v>
      </c>
      <c r="E13220" s="5">
        <f t="shared" si="2679"/>
        <v>12109.499908786096</v>
      </c>
      <c r="F13220" s="5">
        <f t="shared" si="2680"/>
        <v>208.74481527832023</v>
      </c>
      <c r="G13220" s="5">
        <f t="shared" si="2681"/>
        <v>509.52187334891573</v>
      </c>
      <c r="H13220" s="5">
        <f t="shared" si="2682"/>
        <v>12827.766597413332</v>
      </c>
      <c r="I13220" s="5">
        <f t="shared" si="2683"/>
        <v>720</v>
      </c>
      <c r="J13220" s="5">
        <f t="shared" si="2684"/>
        <v>12107.766597413332</v>
      </c>
      <c r="K13220" s="2">
        <f t="shared" si="2685"/>
        <v>235204.28120509259</v>
      </c>
      <c r="L13220" s="2">
        <f t="shared" si="2686"/>
        <v>215564</v>
      </c>
      <c r="M13220" s="2">
        <f t="shared" si="2687"/>
        <v>29040</v>
      </c>
      <c r="N13220" s="6">
        <f t="shared" si="2688"/>
        <v>0</v>
      </c>
      <c r="O13220" s="2">
        <f t="shared" si="2689"/>
        <v>-68680.281205092586</v>
      </c>
      <c r="P13220" s="2" t="str">
        <f t="shared" si="2690"/>
        <v/>
      </c>
    </row>
    <row r="13221" spans="1:16">
      <c r="A13221" s="6">
        <v>20</v>
      </c>
      <c r="B13221" s="6">
        <v>6</v>
      </c>
      <c r="C13221" s="6">
        <v>11</v>
      </c>
      <c r="D13221" s="6">
        <f t="shared" si="2678"/>
        <v>37</v>
      </c>
      <c r="E13221" s="5">
        <f t="shared" si="2679"/>
        <v>12109.499908786096</v>
      </c>
      <c r="F13221" s="5">
        <f t="shared" si="2680"/>
        <v>208.74481527832023</v>
      </c>
      <c r="G13221" s="5">
        <f t="shared" si="2681"/>
        <v>567.47998644235474</v>
      </c>
      <c r="H13221" s="5">
        <f t="shared" si="2682"/>
        <v>12885.724710506771</v>
      </c>
      <c r="I13221" s="5">
        <f t="shared" si="2683"/>
        <v>720</v>
      </c>
      <c r="J13221" s="5">
        <f t="shared" si="2684"/>
        <v>12165.724710506771</v>
      </c>
      <c r="K13221" s="2">
        <f t="shared" si="2685"/>
        <v>236210.49844629809</v>
      </c>
      <c r="L13221" s="2">
        <f t="shared" si="2686"/>
        <v>218264</v>
      </c>
      <c r="M13221" s="2">
        <f t="shared" si="2687"/>
        <v>29920</v>
      </c>
      <c r="N13221" s="6">
        <f t="shared" si="2688"/>
        <v>0</v>
      </c>
      <c r="O13221" s="2">
        <f t="shared" si="2689"/>
        <v>-67866.498446298094</v>
      </c>
      <c r="P13221" s="2" t="str">
        <f t="shared" si="2690"/>
        <v/>
      </c>
    </row>
    <row r="13222" spans="1:16">
      <c r="A13222" s="6">
        <v>20</v>
      </c>
      <c r="B13222" s="6">
        <v>6</v>
      </c>
      <c r="C13222" s="6">
        <v>12</v>
      </c>
      <c r="D13222" s="6">
        <f t="shared" si="2678"/>
        <v>38</v>
      </c>
      <c r="E13222" s="5">
        <f t="shared" si="2679"/>
        <v>12109.499908786096</v>
      </c>
      <c r="F13222" s="5">
        <f t="shared" si="2680"/>
        <v>208.74481527832023</v>
      </c>
      <c r="G13222" s="5">
        <f t="shared" si="2681"/>
        <v>626.80743957041921</v>
      </c>
      <c r="H13222" s="5">
        <f t="shared" si="2682"/>
        <v>12945.052163634835</v>
      </c>
      <c r="I13222" s="5">
        <f t="shared" si="2683"/>
        <v>720</v>
      </c>
      <c r="J13222" s="5">
        <f t="shared" si="2684"/>
        <v>12225.052163634835</v>
      </c>
      <c r="K13222" s="2">
        <f t="shared" si="2685"/>
        <v>237240.48895199367</v>
      </c>
      <c r="L13222" s="2">
        <f t="shared" si="2686"/>
        <v>220964</v>
      </c>
      <c r="M13222" s="2">
        <f t="shared" si="2687"/>
        <v>30800</v>
      </c>
      <c r="N13222" s="6">
        <f t="shared" si="2688"/>
        <v>0</v>
      </c>
      <c r="O13222" s="2">
        <f t="shared" si="2689"/>
        <v>-67076.48895199367</v>
      </c>
      <c r="P13222" s="2" t="str">
        <f t="shared" si="2690"/>
        <v/>
      </c>
    </row>
    <row r="13223" spans="1:16">
      <c r="A13223" s="6">
        <v>20</v>
      </c>
      <c r="B13223" s="6">
        <v>6</v>
      </c>
      <c r="C13223" s="6">
        <v>13</v>
      </c>
      <c r="D13223" s="6">
        <f t="shared" si="2678"/>
        <v>39</v>
      </c>
      <c r="E13223" s="5">
        <f t="shared" si="2679"/>
        <v>12109.499908786096</v>
      </c>
      <c r="F13223" s="5">
        <f t="shared" si="2680"/>
        <v>208.74481527832023</v>
      </c>
      <c r="G13223" s="5">
        <f t="shared" si="2681"/>
        <v>687.52941027880343</v>
      </c>
      <c r="H13223" s="5">
        <f t="shared" si="2682"/>
        <v>13005.774134343219</v>
      </c>
      <c r="I13223" s="5">
        <f t="shared" si="2683"/>
        <v>720</v>
      </c>
      <c r="J13223" s="5">
        <f t="shared" si="2684"/>
        <v>12285.774134343219</v>
      </c>
      <c r="K13223" s="2">
        <f t="shared" si="2685"/>
        <v>238294.68983234753</v>
      </c>
      <c r="L13223" s="2">
        <f t="shared" si="2686"/>
        <v>223664</v>
      </c>
      <c r="M13223" s="2">
        <f t="shared" si="2687"/>
        <v>31680</v>
      </c>
      <c r="N13223" s="6">
        <f t="shared" si="2688"/>
        <v>0</v>
      </c>
      <c r="O13223" s="2">
        <f t="shared" si="2689"/>
        <v>-66310.689832347533</v>
      </c>
      <c r="P13223" s="2" t="str">
        <f t="shared" si="2690"/>
        <v/>
      </c>
    </row>
    <row r="13224" spans="1:16">
      <c r="A13224" s="6">
        <v>20</v>
      </c>
      <c r="B13224" s="6">
        <v>6</v>
      </c>
      <c r="C13224" s="6">
        <v>14</v>
      </c>
      <c r="D13224" s="6">
        <f t="shared" si="2678"/>
        <v>40</v>
      </c>
      <c r="E13224" s="5">
        <f t="shared" si="2679"/>
        <v>12109.499908786096</v>
      </c>
      <c r="F13224" s="5">
        <f t="shared" si="2680"/>
        <v>208.74481527832023</v>
      </c>
      <c r="G13224" s="5">
        <f t="shared" si="2681"/>
        <v>749.67149159246469</v>
      </c>
      <c r="H13224" s="5">
        <f t="shared" si="2682"/>
        <v>13067.91621565688</v>
      </c>
      <c r="I13224" s="5">
        <f t="shared" si="2683"/>
        <v>720</v>
      </c>
      <c r="J13224" s="5">
        <f t="shared" si="2684"/>
        <v>12347.91621565688</v>
      </c>
      <c r="K13224" s="2">
        <f t="shared" si="2685"/>
        <v>239373.54541070972</v>
      </c>
      <c r="L13224" s="2">
        <f t="shared" si="2686"/>
        <v>226364</v>
      </c>
      <c r="M13224" s="2">
        <f t="shared" si="2687"/>
        <v>32560</v>
      </c>
      <c r="N13224" s="6">
        <f t="shared" si="2688"/>
        <v>0</v>
      </c>
      <c r="O13224" s="2">
        <f t="shared" si="2689"/>
        <v>-65569.545410709718</v>
      </c>
      <c r="P13224" s="2" t="str">
        <f t="shared" si="2690"/>
        <v/>
      </c>
    </row>
    <row r="13225" spans="1:16">
      <c r="A13225" s="6">
        <v>20</v>
      </c>
      <c r="B13225" s="6">
        <v>6</v>
      </c>
      <c r="C13225" s="6">
        <v>15</v>
      </c>
      <c r="D13225" s="6">
        <f t="shared" si="2678"/>
        <v>41</v>
      </c>
      <c r="E13225" s="5">
        <f t="shared" si="2679"/>
        <v>12109.499908786096</v>
      </c>
      <c r="F13225" s="5">
        <f t="shared" si="2680"/>
        <v>208.74481527832023</v>
      </c>
      <c r="G13225" s="5">
        <f t="shared" si="2681"/>
        <v>813.25969846861108</v>
      </c>
      <c r="H13225" s="5">
        <f t="shared" si="2682"/>
        <v>13131.504422533028</v>
      </c>
      <c r="I13225" s="5">
        <f t="shared" si="2683"/>
        <v>720</v>
      </c>
      <c r="J13225" s="5">
        <f t="shared" si="2684"/>
        <v>12411.504422533028</v>
      </c>
      <c r="K13225" s="2">
        <f t="shared" si="2685"/>
        <v>240477.50733564285</v>
      </c>
      <c r="L13225" s="2">
        <f t="shared" si="2686"/>
        <v>229064</v>
      </c>
      <c r="M13225" s="2">
        <f t="shared" si="2687"/>
        <v>33440</v>
      </c>
      <c r="N13225" s="6">
        <f t="shared" si="2688"/>
        <v>0</v>
      </c>
      <c r="O13225" s="2">
        <f t="shared" si="2689"/>
        <v>-64853.507335642847</v>
      </c>
      <c r="P13225" s="2" t="str">
        <f t="shared" si="2690"/>
        <v/>
      </c>
    </row>
    <row r="13226" spans="1:16">
      <c r="A13226" s="6">
        <v>20</v>
      </c>
      <c r="B13226" s="6">
        <v>6</v>
      </c>
      <c r="C13226" s="6">
        <v>16</v>
      </c>
      <c r="D13226" s="6">
        <f t="shared" si="2678"/>
        <v>42</v>
      </c>
      <c r="E13226" s="5">
        <f t="shared" si="2679"/>
        <v>12109.499908786096</v>
      </c>
      <c r="F13226" s="5">
        <f t="shared" si="2680"/>
        <v>208.74481527832023</v>
      </c>
      <c r="G13226" s="5">
        <f t="shared" si="2681"/>
        <v>878.32047434610013</v>
      </c>
      <c r="H13226" s="5">
        <f t="shared" si="2682"/>
        <v>13196.565198410517</v>
      </c>
      <c r="I13226" s="5">
        <f t="shared" si="2683"/>
        <v>720</v>
      </c>
      <c r="J13226" s="5">
        <f t="shared" si="2684"/>
        <v>12476.565198410517</v>
      </c>
      <c r="K13226" s="2">
        <f t="shared" si="2685"/>
        <v>241607.03469462701</v>
      </c>
      <c r="L13226" s="2">
        <f t="shared" si="2686"/>
        <v>231764</v>
      </c>
      <c r="M13226" s="2">
        <f t="shared" si="2687"/>
        <v>34320</v>
      </c>
      <c r="N13226" s="6">
        <f t="shared" si="2688"/>
        <v>0</v>
      </c>
      <c r="O13226" s="2">
        <f t="shared" si="2689"/>
        <v>-64163.034694627015</v>
      </c>
      <c r="P13226" s="2" t="str">
        <f t="shared" si="2690"/>
        <v/>
      </c>
    </row>
    <row r="13227" spans="1:16">
      <c r="A13227" s="6">
        <v>20</v>
      </c>
      <c r="B13227" s="6">
        <v>6</v>
      </c>
      <c r="C13227" s="6">
        <v>17</v>
      </c>
      <c r="D13227" s="6">
        <f t="shared" si="2678"/>
        <v>43</v>
      </c>
      <c r="E13227" s="5">
        <f t="shared" si="2679"/>
        <v>12109.499908786096</v>
      </c>
      <c r="F13227" s="5">
        <f t="shared" si="2680"/>
        <v>208.74481527832023</v>
      </c>
      <c r="G13227" s="5">
        <f t="shared" si="2681"/>
        <v>944.88069779264049</v>
      </c>
      <c r="H13227" s="5">
        <f t="shared" si="2682"/>
        <v>13263.125421857056</v>
      </c>
      <c r="I13227" s="5">
        <f t="shared" si="2683"/>
        <v>720</v>
      </c>
      <c r="J13227" s="5">
        <f t="shared" si="2684"/>
        <v>12543.125421857056</v>
      </c>
      <c r="K13227" s="2">
        <f t="shared" si="2685"/>
        <v>242762.59412946276</v>
      </c>
      <c r="L13227" s="2">
        <f t="shared" si="2686"/>
        <v>234464</v>
      </c>
      <c r="M13227" s="2">
        <f t="shared" si="2687"/>
        <v>35200</v>
      </c>
      <c r="N13227" s="6">
        <f t="shared" si="2688"/>
        <v>0</v>
      </c>
      <c r="O13227" s="2">
        <f t="shared" si="2689"/>
        <v>-63498.594129462756</v>
      </c>
      <c r="P13227" s="2" t="str">
        <f t="shared" si="2690"/>
        <v/>
      </c>
    </row>
    <row r="13228" spans="1:16">
      <c r="A13228" s="6">
        <v>20</v>
      </c>
      <c r="B13228" s="6">
        <v>6</v>
      </c>
      <c r="C13228" s="6">
        <v>18</v>
      </c>
      <c r="D13228" s="6">
        <f t="shared" si="2678"/>
        <v>44</v>
      </c>
      <c r="E13228" s="5">
        <f t="shared" si="2679"/>
        <v>12109.499908786096</v>
      </c>
      <c r="F13228" s="5">
        <f t="shared" si="2680"/>
        <v>208.74481527832023</v>
      </c>
      <c r="G13228" s="5">
        <f t="shared" si="2681"/>
        <v>1012.9676892512279</v>
      </c>
      <c r="H13228" s="5">
        <f t="shared" si="2682"/>
        <v>13331.212413315643</v>
      </c>
      <c r="I13228" s="5">
        <f t="shared" si="2683"/>
        <v>720</v>
      </c>
      <c r="J13228" s="5">
        <f t="shared" si="2684"/>
        <v>12611.212413315643</v>
      </c>
      <c r="K13228" s="2">
        <f t="shared" si="2685"/>
        <v>243944.65995339656</v>
      </c>
      <c r="L13228" s="2">
        <f t="shared" si="2686"/>
        <v>237164</v>
      </c>
      <c r="M13228" s="2">
        <f t="shared" si="2687"/>
        <v>36080</v>
      </c>
      <c r="N13228" s="6">
        <f t="shared" si="2688"/>
        <v>0</v>
      </c>
      <c r="O13228" s="2">
        <f t="shared" si="2689"/>
        <v>-62860.659953396564</v>
      </c>
      <c r="P13228" s="2" t="str">
        <f t="shared" si="2690"/>
        <v/>
      </c>
    </row>
    <row r="13229" spans="1:16">
      <c r="A13229" s="6">
        <v>20</v>
      </c>
      <c r="B13229" s="6">
        <v>6</v>
      </c>
      <c r="C13229" s="6">
        <v>19</v>
      </c>
      <c r="D13229" s="6">
        <f t="shared" si="2678"/>
        <v>45</v>
      </c>
      <c r="E13229" s="5">
        <f t="shared" si="2679"/>
        <v>12109.499908786096</v>
      </c>
      <c r="F13229" s="5">
        <f t="shared" si="2680"/>
        <v>208.74481527832023</v>
      </c>
      <c r="G13229" s="5">
        <f t="shared" si="2681"/>
        <v>1082.6092178872495</v>
      </c>
      <c r="H13229" s="5">
        <f t="shared" si="2682"/>
        <v>13400.853941951666</v>
      </c>
      <c r="I13229" s="5">
        <f t="shared" si="2683"/>
        <v>720</v>
      </c>
      <c r="J13229" s="5">
        <f t="shared" si="2684"/>
        <v>12680.853941951666</v>
      </c>
      <c r="K13229" s="2">
        <f t="shared" si="2685"/>
        <v>245153.71426999418</v>
      </c>
      <c r="L13229" s="2">
        <f t="shared" si="2686"/>
        <v>239864</v>
      </c>
      <c r="M13229" s="2">
        <f t="shared" si="2687"/>
        <v>36960</v>
      </c>
      <c r="N13229" s="6">
        <f t="shared" si="2688"/>
        <v>0</v>
      </c>
      <c r="O13229" s="2">
        <f t="shared" si="2689"/>
        <v>-62249.714269994176</v>
      </c>
      <c r="P13229" s="2" t="str">
        <f t="shared" si="2690"/>
        <v/>
      </c>
    </row>
    <row r="13230" spans="1:16">
      <c r="A13230" s="6">
        <v>20</v>
      </c>
      <c r="B13230" s="6">
        <v>6</v>
      </c>
      <c r="C13230" s="6">
        <v>20</v>
      </c>
      <c r="D13230" s="6">
        <f t="shared" si="2678"/>
        <v>46</v>
      </c>
      <c r="E13230" s="5">
        <f t="shared" si="2679"/>
        <v>12109.499908786096</v>
      </c>
      <c r="F13230" s="5">
        <f t="shared" si="2680"/>
        <v>208.74481527832023</v>
      </c>
      <c r="G13230" s="5">
        <f t="shared" si="2681"/>
        <v>1153.8335085377266</v>
      </c>
      <c r="H13230" s="5">
        <f t="shared" si="2682"/>
        <v>13472.078232602144</v>
      </c>
      <c r="I13230" s="5">
        <f t="shared" si="2683"/>
        <v>720</v>
      </c>
      <c r="J13230" s="5">
        <f t="shared" si="2684"/>
        <v>12752.078232602144</v>
      </c>
      <c r="K13230" s="2">
        <f t="shared" si="2685"/>
        <v>246390.24709378721</v>
      </c>
      <c r="L13230" s="2">
        <f t="shared" si="2686"/>
        <v>242564</v>
      </c>
      <c r="M13230" s="2">
        <f t="shared" si="2687"/>
        <v>37840</v>
      </c>
      <c r="N13230" s="6">
        <f t="shared" si="2688"/>
        <v>0</v>
      </c>
      <c r="O13230" s="2">
        <f t="shared" si="2689"/>
        <v>-61666.247093787213</v>
      </c>
      <c r="P13230" s="2" t="str">
        <f t="shared" si="2690"/>
        <v/>
      </c>
    </row>
    <row r="13231" spans="1:16">
      <c r="A13231" s="6">
        <v>20</v>
      </c>
      <c r="B13231" s="6">
        <v>6</v>
      </c>
      <c r="C13231" s="6">
        <v>21</v>
      </c>
      <c r="D13231" s="6">
        <f t="shared" si="2678"/>
        <v>47</v>
      </c>
      <c r="E13231" s="5">
        <f t="shared" si="2679"/>
        <v>12109.499908786096</v>
      </c>
      <c r="F13231" s="5">
        <f t="shared" si="2680"/>
        <v>208.74481527832023</v>
      </c>
      <c r="G13231" s="5">
        <f t="shared" si="2681"/>
        <v>1226.6692487641703</v>
      </c>
      <c r="H13231" s="5">
        <f t="shared" si="2682"/>
        <v>13544.913972828586</v>
      </c>
      <c r="I13231" s="5">
        <f t="shared" si="2683"/>
        <v>720</v>
      </c>
      <c r="J13231" s="5">
        <f t="shared" si="2684"/>
        <v>12824.913972828586</v>
      </c>
      <c r="K13231" s="2">
        <f t="shared" si="2685"/>
        <v>247654.75647271849</v>
      </c>
      <c r="L13231" s="2">
        <f t="shared" si="2686"/>
        <v>245264</v>
      </c>
      <c r="M13231" s="2">
        <f t="shared" si="2687"/>
        <v>38720</v>
      </c>
      <c r="N13231" s="6">
        <f t="shared" si="2688"/>
        <v>0</v>
      </c>
      <c r="O13231" s="2">
        <f t="shared" si="2689"/>
        <v>-61110.756472718494</v>
      </c>
      <c r="P13231" s="2" t="str">
        <f t="shared" si="2690"/>
        <v/>
      </c>
    </row>
    <row r="13232" spans="1:16">
      <c r="A13232" s="6">
        <v>20</v>
      </c>
      <c r="B13232" s="6">
        <v>6</v>
      </c>
      <c r="C13232" s="6">
        <v>22</v>
      </c>
      <c r="D13232" s="6">
        <f t="shared" si="2678"/>
        <v>48</v>
      </c>
      <c r="E13232" s="5">
        <f t="shared" si="2679"/>
        <v>12109.499908786096</v>
      </c>
      <c r="F13232" s="5">
        <f t="shared" si="2680"/>
        <v>208.74481527832023</v>
      </c>
      <c r="G13232" s="5">
        <f t="shared" si="2681"/>
        <v>1301.1455960105666</v>
      </c>
      <c r="H13232" s="5">
        <f t="shared" si="2682"/>
        <v>13619.390320074983</v>
      </c>
      <c r="I13232" s="5">
        <f t="shared" si="2683"/>
        <v>720</v>
      </c>
      <c r="J13232" s="5">
        <f t="shared" si="2684"/>
        <v>12899.390320074983</v>
      </c>
      <c r="K13232" s="2">
        <f t="shared" si="2685"/>
        <v>248947.74861241289</v>
      </c>
      <c r="L13232" s="2">
        <f t="shared" si="2686"/>
        <v>247964</v>
      </c>
      <c r="M13232" s="2">
        <f t="shared" si="2687"/>
        <v>39600</v>
      </c>
      <c r="N13232" s="6">
        <f t="shared" si="2688"/>
        <v>0</v>
      </c>
      <c r="O13232" s="2">
        <f t="shared" si="2689"/>
        <v>-60583.748612412892</v>
      </c>
      <c r="P13232" s="2" t="str">
        <f t="shared" si="2690"/>
        <v/>
      </c>
    </row>
    <row r="13233" spans="1:16">
      <c r="A13233" s="6">
        <v>20</v>
      </c>
      <c r="B13233" s="6">
        <v>6</v>
      </c>
      <c r="C13233" s="6">
        <v>23</v>
      </c>
      <c r="D13233" s="6">
        <f t="shared" si="2678"/>
        <v>49</v>
      </c>
      <c r="E13233" s="5">
        <f t="shared" si="2679"/>
        <v>12109.499908786096</v>
      </c>
      <c r="F13233" s="5">
        <f t="shared" si="2680"/>
        <v>208.74481527832023</v>
      </c>
      <c r="G13233" s="5">
        <f t="shared" si="2681"/>
        <v>1377.292184868003</v>
      </c>
      <c r="H13233" s="5">
        <f t="shared" si="2682"/>
        <v>13695.536908932419</v>
      </c>
      <c r="I13233" s="5">
        <f t="shared" si="2683"/>
        <v>720</v>
      </c>
      <c r="J13233" s="5">
        <f t="shared" si="2684"/>
        <v>12975.536908932419</v>
      </c>
      <c r="K13233" s="2">
        <f t="shared" si="2685"/>
        <v>250269.73800229895</v>
      </c>
      <c r="L13233" s="2">
        <f t="shared" si="2686"/>
        <v>250664</v>
      </c>
      <c r="M13233" s="2">
        <f t="shared" si="2687"/>
        <v>40480</v>
      </c>
      <c r="N13233" s="6">
        <f t="shared" si="2688"/>
        <v>0</v>
      </c>
      <c r="O13233" s="2">
        <f t="shared" si="2689"/>
        <v>-60085.738002298953</v>
      </c>
      <c r="P13233" s="2" t="str">
        <f t="shared" si="2690"/>
        <v/>
      </c>
    </row>
    <row r="13234" spans="1:16">
      <c r="A13234" s="6">
        <v>20</v>
      </c>
      <c r="B13234" s="6">
        <v>6</v>
      </c>
      <c r="C13234" s="6">
        <v>24</v>
      </c>
      <c r="D13234" s="6">
        <f t="shared" si="2678"/>
        <v>50</v>
      </c>
      <c r="E13234" s="5">
        <f t="shared" si="2679"/>
        <v>12109.499908786096</v>
      </c>
      <c r="F13234" s="5">
        <f t="shared" si="2680"/>
        <v>208.74481527832023</v>
      </c>
      <c r="G13234" s="5">
        <f t="shared" si="2681"/>
        <v>1455.1391344474989</v>
      </c>
      <c r="H13234" s="5">
        <f t="shared" si="2682"/>
        <v>13773.383858511916</v>
      </c>
      <c r="I13234" s="5">
        <f t="shared" si="2683"/>
        <v>720</v>
      </c>
      <c r="J13234" s="5">
        <f t="shared" si="2684"/>
        <v>13053.383858511916</v>
      </c>
      <c r="K13234" s="2">
        <f t="shared" si="2685"/>
        <v>251621.24754360964</v>
      </c>
      <c r="L13234" s="2">
        <f t="shared" si="2686"/>
        <v>253364</v>
      </c>
      <c r="M13234" s="2">
        <f t="shared" si="2687"/>
        <v>41360</v>
      </c>
      <c r="N13234" s="6">
        <f t="shared" si="2688"/>
        <v>0</v>
      </c>
      <c r="O13234" s="2">
        <f t="shared" si="2689"/>
        <v>-59617.247543609643</v>
      </c>
      <c r="P13234" s="2" t="str">
        <f t="shared" si="2690"/>
        <v/>
      </c>
    </row>
    <row r="13235" spans="1:16">
      <c r="A13235" s="6">
        <v>20</v>
      </c>
      <c r="B13235" s="6">
        <v>6</v>
      </c>
      <c r="C13235" s="6">
        <v>25</v>
      </c>
      <c r="D13235" s="6">
        <f t="shared" si="2678"/>
        <v>51</v>
      </c>
      <c r="E13235" s="5">
        <f t="shared" si="2679"/>
        <v>12109.499908786096</v>
      </c>
      <c r="F13235" s="5">
        <f t="shared" si="2680"/>
        <v>208.74481527832023</v>
      </c>
      <c r="G13235" s="5">
        <f t="shared" si="2681"/>
        <v>1534.7170558625965</v>
      </c>
      <c r="H13235" s="5">
        <f t="shared" si="2682"/>
        <v>13852.961779927013</v>
      </c>
      <c r="I13235" s="5">
        <f t="shared" si="2683"/>
        <v>720</v>
      </c>
      <c r="J13235" s="5">
        <f t="shared" si="2684"/>
        <v>13132.961779927013</v>
      </c>
      <c r="K13235" s="2">
        <f t="shared" si="2685"/>
        <v>253002.8086792884</v>
      </c>
      <c r="L13235" s="2">
        <f t="shared" si="2686"/>
        <v>256064</v>
      </c>
      <c r="M13235" s="2">
        <f t="shared" si="2687"/>
        <v>42240</v>
      </c>
      <c r="N13235" s="6">
        <f t="shared" si="2688"/>
        <v>0</v>
      </c>
      <c r="O13235" s="2">
        <f t="shared" si="2689"/>
        <v>-59178.808679288399</v>
      </c>
      <c r="P13235" s="2" t="str">
        <f t="shared" si="2690"/>
        <v/>
      </c>
    </row>
    <row r="13236" spans="1:16">
      <c r="A13236" s="6">
        <v>20</v>
      </c>
      <c r="B13236" s="6">
        <v>6</v>
      </c>
      <c r="C13236" s="6">
        <v>26</v>
      </c>
      <c r="D13236" s="6">
        <f t="shared" si="2678"/>
        <v>52</v>
      </c>
      <c r="E13236" s="5">
        <f t="shared" si="2679"/>
        <v>12109.499908786096</v>
      </c>
      <c r="F13236" s="5">
        <f t="shared" si="2680"/>
        <v>208.74481527832023</v>
      </c>
      <c r="G13236" s="5">
        <f t="shared" si="2681"/>
        <v>1616.0570598233144</v>
      </c>
      <c r="H13236" s="5">
        <f t="shared" si="2682"/>
        <v>13934.301783887731</v>
      </c>
      <c r="I13236" s="5">
        <f t="shared" si="2683"/>
        <v>720</v>
      </c>
      <c r="J13236" s="5">
        <f t="shared" si="2684"/>
        <v>13214.301783887731</v>
      </c>
      <c r="K13236" s="2">
        <f t="shared" si="2685"/>
        <v>254414.96152582866</v>
      </c>
      <c r="L13236" s="2">
        <f t="shared" si="2686"/>
        <v>258764</v>
      </c>
      <c r="M13236" s="2">
        <f t="shared" si="2687"/>
        <v>43120</v>
      </c>
      <c r="N13236" s="6">
        <f t="shared" si="2688"/>
        <v>0</v>
      </c>
      <c r="O13236" s="2">
        <f t="shared" si="2689"/>
        <v>-58770.961525828665</v>
      </c>
      <c r="P13236" s="2" t="str">
        <f t="shared" si="2690"/>
        <v/>
      </c>
    </row>
    <row r="13237" spans="1:16">
      <c r="A13237" s="6">
        <v>20</v>
      </c>
      <c r="B13237" s="6">
        <v>6</v>
      </c>
      <c r="C13237" s="6">
        <v>27</v>
      </c>
      <c r="D13237" s="6">
        <f t="shared" si="2678"/>
        <v>53</v>
      </c>
      <c r="E13237" s="5">
        <f t="shared" si="2679"/>
        <v>12109.499908786096</v>
      </c>
      <c r="F13237" s="5">
        <f t="shared" si="2680"/>
        <v>208.74481527832023</v>
      </c>
      <c r="G13237" s="5">
        <f t="shared" si="2681"/>
        <v>1699.1907643430709</v>
      </c>
      <c r="H13237" s="5">
        <f t="shared" si="2682"/>
        <v>14017.435488407487</v>
      </c>
      <c r="I13237" s="5">
        <f t="shared" si="2683"/>
        <v>720</v>
      </c>
      <c r="J13237" s="5">
        <f t="shared" si="2684"/>
        <v>13297.435488407487</v>
      </c>
      <c r="K13237" s="2">
        <f t="shared" si="2685"/>
        <v>255858.25500707442</v>
      </c>
      <c r="L13237" s="2">
        <f t="shared" si="2686"/>
        <v>261464</v>
      </c>
      <c r="M13237" s="2">
        <f t="shared" si="2687"/>
        <v>44000</v>
      </c>
      <c r="N13237" s="6">
        <f t="shared" si="2688"/>
        <v>0</v>
      </c>
      <c r="O13237" s="2">
        <f t="shared" si="2689"/>
        <v>-58394.255007074418</v>
      </c>
      <c r="P13237" s="2" t="str">
        <f t="shared" si="2690"/>
        <v/>
      </c>
    </row>
    <row r="13238" spans="1:16">
      <c r="A13238" s="6">
        <v>20</v>
      </c>
      <c r="B13238" s="6">
        <v>6</v>
      </c>
      <c r="C13238" s="6">
        <v>28</v>
      </c>
      <c r="D13238" s="6">
        <f t="shared" si="2678"/>
        <v>54</v>
      </c>
      <c r="E13238" s="5">
        <f t="shared" si="2679"/>
        <v>12109.499908786096</v>
      </c>
      <c r="F13238" s="5">
        <f t="shared" si="2680"/>
        <v>208.74481527832023</v>
      </c>
      <c r="G13238" s="5">
        <f t="shared" si="2681"/>
        <v>1784.1503025602246</v>
      </c>
      <c r="H13238" s="5">
        <f t="shared" si="2682"/>
        <v>14102.395026624641</v>
      </c>
      <c r="I13238" s="5">
        <f t="shared" si="2683"/>
        <v>720</v>
      </c>
      <c r="J13238" s="5">
        <f t="shared" si="2684"/>
        <v>13382.395026624641</v>
      </c>
      <c r="K13238" s="2">
        <f t="shared" si="2685"/>
        <v>257333.24699001113</v>
      </c>
      <c r="L13238" s="2">
        <f t="shared" si="2686"/>
        <v>264164</v>
      </c>
      <c r="M13238" s="2">
        <f t="shared" si="2687"/>
        <v>44880</v>
      </c>
      <c r="N13238" s="6">
        <f t="shared" si="2688"/>
        <v>0</v>
      </c>
      <c r="O13238" s="2">
        <f t="shared" si="2689"/>
        <v>-58049.246990011132</v>
      </c>
      <c r="P13238" s="2" t="str">
        <f t="shared" si="2690"/>
        <v/>
      </c>
    </row>
    <row r="13239" spans="1:16">
      <c r="A13239" s="6">
        <v>20</v>
      </c>
      <c r="B13239" s="6">
        <v>6</v>
      </c>
      <c r="C13239" s="6">
        <v>29</v>
      </c>
      <c r="D13239" s="6">
        <f t="shared" si="2678"/>
        <v>55</v>
      </c>
      <c r="E13239" s="5">
        <f t="shared" si="2679"/>
        <v>12109.499908786096</v>
      </c>
      <c r="F13239" s="5">
        <f t="shared" si="2680"/>
        <v>208.74481527832023</v>
      </c>
      <c r="G13239" s="5">
        <f t="shared" si="2681"/>
        <v>1870.9683306758782</v>
      </c>
      <c r="H13239" s="5">
        <f t="shared" si="2682"/>
        <v>14189.213054740294</v>
      </c>
      <c r="I13239" s="5">
        <f t="shared" si="2683"/>
        <v>720</v>
      </c>
      <c r="J13239" s="5">
        <f t="shared" si="2684"/>
        <v>13469.213054740294</v>
      </c>
      <c r="K13239" s="2">
        <f t="shared" si="2685"/>
        <v>258840.50442257454</v>
      </c>
      <c r="L13239" s="2">
        <f t="shared" si="2686"/>
        <v>266864</v>
      </c>
      <c r="M13239" s="2">
        <f t="shared" si="2687"/>
        <v>45760</v>
      </c>
      <c r="N13239" s="6">
        <f t="shared" si="2688"/>
        <v>0</v>
      </c>
      <c r="O13239" s="2">
        <f t="shared" si="2689"/>
        <v>-57736.504422574537</v>
      </c>
      <c r="P13239" s="2" t="str">
        <f t="shared" si="2690"/>
        <v/>
      </c>
    </row>
    <row r="13240" spans="1:16">
      <c r="A13240" s="6">
        <v>20</v>
      </c>
      <c r="B13240" s="6">
        <v>6</v>
      </c>
      <c r="C13240" s="6">
        <v>30</v>
      </c>
      <c r="D13240" s="6">
        <f t="shared" si="2678"/>
        <v>56</v>
      </c>
      <c r="E13240" s="5">
        <f t="shared" si="2679"/>
        <v>12109.499908786096</v>
      </c>
      <c r="F13240" s="5">
        <f t="shared" si="2680"/>
        <v>208.74481527832023</v>
      </c>
      <c r="G13240" s="5">
        <f t="shared" si="2681"/>
        <v>1959.6780360096488</v>
      </c>
      <c r="H13240" s="5">
        <f t="shared" si="2682"/>
        <v>14277.922760074065</v>
      </c>
      <c r="I13240" s="5">
        <f t="shared" si="2683"/>
        <v>720</v>
      </c>
      <c r="J13240" s="5">
        <f t="shared" si="2684"/>
        <v>13557.922760074065</v>
      </c>
      <c r="K13240" s="2">
        <f t="shared" si="2685"/>
        <v>260380.60347350806</v>
      </c>
      <c r="L13240" s="2">
        <f t="shared" si="2686"/>
        <v>269564</v>
      </c>
      <c r="M13240" s="2">
        <f t="shared" si="2687"/>
        <v>46640</v>
      </c>
      <c r="N13240" s="6">
        <f t="shared" si="2688"/>
        <v>0</v>
      </c>
      <c r="O13240" s="2">
        <f t="shared" si="2689"/>
        <v>-57456.603473508061</v>
      </c>
      <c r="P13240" s="2" t="str">
        <f t="shared" si="2690"/>
        <v/>
      </c>
    </row>
    <row r="13241" spans="1:16">
      <c r="A13241" s="6">
        <v>20</v>
      </c>
      <c r="B13241" s="6">
        <v>7</v>
      </c>
      <c r="C13241" s="6">
        <v>0</v>
      </c>
      <c r="D13241" s="6">
        <f t="shared" si="2678"/>
        <v>27</v>
      </c>
      <c r="E13241" s="5">
        <f t="shared" si="2679"/>
        <v>12109.499908786096</v>
      </c>
      <c r="F13241" s="5">
        <f t="shared" si="2680"/>
        <v>249.62400827032465</v>
      </c>
      <c r="G13241" s="5">
        <f t="shared" si="2681"/>
        <v>0</v>
      </c>
      <c r="H13241" s="5">
        <f t="shared" si="2682"/>
        <v>12359.12391705642</v>
      </c>
      <c r="I13241" s="5">
        <f t="shared" si="2683"/>
        <v>720</v>
      </c>
      <c r="J13241" s="5">
        <f t="shared" si="2684"/>
        <v>11639.12391705642</v>
      </c>
      <c r="K13241" s="2">
        <f t="shared" si="2685"/>
        <v>227068.12356000728</v>
      </c>
      <c r="L13241" s="2">
        <f t="shared" si="2686"/>
        <v>190658</v>
      </c>
      <c r="M13241" s="2">
        <f t="shared" si="2687"/>
        <v>20680</v>
      </c>
      <c r="N13241" s="6">
        <f t="shared" si="2688"/>
        <v>0</v>
      </c>
      <c r="O13241" s="2">
        <f t="shared" si="2689"/>
        <v>-77090.123560007283</v>
      </c>
      <c r="P13241" s="2" t="str">
        <f t="shared" si="2690"/>
        <v/>
      </c>
    </row>
    <row r="13242" spans="1:16">
      <c r="A13242" s="6">
        <v>20</v>
      </c>
      <c r="B13242" s="6">
        <v>7</v>
      </c>
      <c r="C13242" s="6">
        <v>1</v>
      </c>
      <c r="D13242" s="6">
        <f t="shared" si="2678"/>
        <v>28</v>
      </c>
      <c r="E13242" s="5">
        <f t="shared" si="2679"/>
        <v>12109.499908786096</v>
      </c>
      <c r="F13242" s="5">
        <f t="shared" si="2680"/>
        <v>249.62400827032465</v>
      </c>
      <c r="G13242" s="5">
        <f t="shared" si="2681"/>
        <v>45.5625</v>
      </c>
      <c r="H13242" s="5">
        <f t="shared" si="2682"/>
        <v>12404.68641705642</v>
      </c>
      <c r="I13242" s="5">
        <f t="shared" si="2683"/>
        <v>720</v>
      </c>
      <c r="J13242" s="5">
        <f t="shared" si="2684"/>
        <v>11684.68641705642</v>
      </c>
      <c r="K13242" s="2">
        <f t="shared" si="2685"/>
        <v>227859.13918500728</v>
      </c>
      <c r="L13242" s="2">
        <f t="shared" si="2686"/>
        <v>193358</v>
      </c>
      <c r="M13242" s="2">
        <f t="shared" si="2687"/>
        <v>21560</v>
      </c>
      <c r="N13242" s="6">
        <f t="shared" si="2688"/>
        <v>0</v>
      </c>
      <c r="O13242" s="2">
        <f t="shared" si="2689"/>
        <v>-76061.139185007283</v>
      </c>
      <c r="P13242" s="2" t="str">
        <f t="shared" si="2690"/>
        <v/>
      </c>
    </row>
    <row r="13243" spans="1:16">
      <c r="A13243" s="6">
        <v>20</v>
      </c>
      <c r="B13243" s="6">
        <v>7</v>
      </c>
      <c r="C13243" s="6">
        <v>2</v>
      </c>
      <c r="D13243" s="6">
        <f t="shared" si="2678"/>
        <v>29</v>
      </c>
      <c r="E13243" s="5">
        <f t="shared" si="2679"/>
        <v>12109.499908786096</v>
      </c>
      <c r="F13243" s="5">
        <f t="shared" si="2680"/>
        <v>249.62400827032465</v>
      </c>
      <c r="G13243" s="5">
        <f t="shared" si="2681"/>
        <v>92.264062499999994</v>
      </c>
      <c r="H13243" s="5">
        <f t="shared" si="2682"/>
        <v>12451.387979556421</v>
      </c>
      <c r="I13243" s="5">
        <f t="shared" si="2683"/>
        <v>720</v>
      </c>
      <c r="J13243" s="5">
        <f t="shared" si="2684"/>
        <v>11731.387979556421</v>
      </c>
      <c r="K13243" s="2">
        <f t="shared" si="2685"/>
        <v>228669.93020063231</v>
      </c>
      <c r="L13243" s="2">
        <f t="shared" si="2686"/>
        <v>196058</v>
      </c>
      <c r="M13243" s="2">
        <f t="shared" si="2687"/>
        <v>22440</v>
      </c>
      <c r="N13243" s="6">
        <f t="shared" si="2688"/>
        <v>0</v>
      </c>
      <c r="O13243" s="2">
        <f t="shared" si="2689"/>
        <v>-75051.930200632312</v>
      </c>
      <c r="P13243" s="2" t="str">
        <f t="shared" si="2690"/>
        <v/>
      </c>
    </row>
    <row r="13244" spans="1:16">
      <c r="A13244" s="6">
        <v>20</v>
      </c>
      <c r="B13244" s="6">
        <v>7</v>
      </c>
      <c r="C13244" s="6">
        <v>3</v>
      </c>
      <c r="D13244" s="6">
        <f t="shared" si="2678"/>
        <v>30</v>
      </c>
      <c r="E13244" s="5">
        <f t="shared" si="2679"/>
        <v>12109.499908786096</v>
      </c>
      <c r="F13244" s="5">
        <f t="shared" si="2680"/>
        <v>249.62400827032465</v>
      </c>
      <c r="G13244" s="5">
        <f t="shared" si="2681"/>
        <v>140.12604492187498</v>
      </c>
      <c r="H13244" s="5">
        <f t="shared" si="2682"/>
        <v>12499.249961978296</v>
      </c>
      <c r="I13244" s="5">
        <f t="shared" si="2683"/>
        <v>720</v>
      </c>
      <c r="J13244" s="5">
        <f t="shared" si="2684"/>
        <v>11779.249961978296</v>
      </c>
      <c r="K13244" s="2">
        <f t="shared" si="2685"/>
        <v>229500.86739545653</v>
      </c>
      <c r="L13244" s="2">
        <f t="shared" si="2686"/>
        <v>198758</v>
      </c>
      <c r="M13244" s="2">
        <f t="shared" si="2687"/>
        <v>23320</v>
      </c>
      <c r="N13244" s="6">
        <f t="shared" si="2688"/>
        <v>0</v>
      </c>
      <c r="O13244" s="2">
        <f t="shared" si="2689"/>
        <v>-74062.867395456531</v>
      </c>
      <c r="P13244" s="2" t="str">
        <f t="shared" si="2690"/>
        <v/>
      </c>
    </row>
    <row r="13245" spans="1:16">
      <c r="A13245" s="6">
        <v>20</v>
      </c>
      <c r="B13245" s="6">
        <v>7</v>
      </c>
      <c r="C13245" s="6">
        <v>4</v>
      </c>
      <c r="D13245" s="6">
        <f t="shared" si="2678"/>
        <v>31</v>
      </c>
      <c r="E13245" s="5">
        <f t="shared" si="2679"/>
        <v>12109.499908786096</v>
      </c>
      <c r="F13245" s="5">
        <f t="shared" si="2680"/>
        <v>249.62400827032465</v>
      </c>
      <c r="G13245" s="5">
        <f t="shared" si="2681"/>
        <v>189.17016064453125</v>
      </c>
      <c r="H13245" s="5">
        <f t="shared" si="2682"/>
        <v>12548.294077700952</v>
      </c>
      <c r="I13245" s="5">
        <f t="shared" si="2683"/>
        <v>720</v>
      </c>
      <c r="J13245" s="5">
        <f t="shared" si="2684"/>
        <v>11828.294077700952</v>
      </c>
      <c r="K13245" s="2">
        <f t="shared" si="2685"/>
        <v>230352.32773786373</v>
      </c>
      <c r="L13245" s="2">
        <f t="shared" si="2686"/>
        <v>201458</v>
      </c>
      <c r="M13245" s="2">
        <f t="shared" si="2687"/>
        <v>24200</v>
      </c>
      <c r="N13245" s="6">
        <f t="shared" si="2688"/>
        <v>0</v>
      </c>
      <c r="O13245" s="2">
        <f t="shared" si="2689"/>
        <v>-73094.327737863729</v>
      </c>
      <c r="P13245" s="2" t="str">
        <f t="shared" si="2690"/>
        <v/>
      </c>
    </row>
    <row r="13246" spans="1:16">
      <c r="A13246" s="6">
        <v>20</v>
      </c>
      <c r="B13246" s="6">
        <v>7</v>
      </c>
      <c r="C13246" s="6">
        <v>5</v>
      </c>
      <c r="D13246" s="6">
        <f t="shared" si="2678"/>
        <v>32</v>
      </c>
      <c r="E13246" s="5">
        <f t="shared" si="2679"/>
        <v>12109.499908786096</v>
      </c>
      <c r="F13246" s="5">
        <f t="shared" si="2680"/>
        <v>249.62400827032465</v>
      </c>
      <c r="G13246" s="5">
        <f t="shared" si="2681"/>
        <v>239.41848456573481</v>
      </c>
      <c r="H13246" s="5">
        <f t="shared" si="2682"/>
        <v>12598.542401622155</v>
      </c>
      <c r="I13246" s="5">
        <f t="shared" si="2683"/>
        <v>720</v>
      </c>
      <c r="J13246" s="5">
        <f t="shared" si="2684"/>
        <v>11878.542401622155</v>
      </c>
      <c r="K13246" s="2">
        <f t="shared" si="2685"/>
        <v>231224.69447260685</v>
      </c>
      <c r="L13246" s="2">
        <f t="shared" si="2686"/>
        <v>204158</v>
      </c>
      <c r="M13246" s="2">
        <f t="shared" si="2687"/>
        <v>25080</v>
      </c>
      <c r="N13246" s="6">
        <f t="shared" si="2688"/>
        <v>0</v>
      </c>
      <c r="O13246" s="2">
        <f t="shared" si="2689"/>
        <v>-72146.694472606847</v>
      </c>
      <c r="P13246" s="2" t="str">
        <f t="shared" si="2690"/>
        <v/>
      </c>
    </row>
    <row r="13247" spans="1:16">
      <c r="A13247" s="6">
        <v>20</v>
      </c>
      <c r="B13247" s="6">
        <v>7</v>
      </c>
      <c r="C13247" s="6">
        <v>6</v>
      </c>
      <c r="D13247" s="6">
        <f t="shared" si="2678"/>
        <v>33</v>
      </c>
      <c r="E13247" s="5">
        <f t="shared" si="2679"/>
        <v>12109.499908786096</v>
      </c>
      <c r="F13247" s="5">
        <f t="shared" si="2680"/>
        <v>249.62400827032465</v>
      </c>
      <c r="G13247" s="5">
        <f t="shared" si="2681"/>
        <v>290.89345874736784</v>
      </c>
      <c r="H13247" s="5">
        <f t="shared" si="2682"/>
        <v>12650.017375803789</v>
      </c>
      <c r="I13247" s="5">
        <f t="shared" si="2683"/>
        <v>720</v>
      </c>
      <c r="J13247" s="5">
        <f t="shared" si="2684"/>
        <v>11930.017375803789</v>
      </c>
      <c r="K13247" s="2">
        <f t="shared" si="2685"/>
        <v>232118.35721881577</v>
      </c>
      <c r="L13247" s="2">
        <f t="shared" si="2686"/>
        <v>206858</v>
      </c>
      <c r="M13247" s="2">
        <f t="shared" si="2687"/>
        <v>25960</v>
      </c>
      <c r="N13247" s="6">
        <f t="shared" si="2688"/>
        <v>0</v>
      </c>
      <c r="O13247" s="2">
        <f t="shared" si="2689"/>
        <v>-71220.35721881577</v>
      </c>
      <c r="P13247" s="2" t="str">
        <f t="shared" si="2690"/>
        <v/>
      </c>
    </row>
    <row r="13248" spans="1:16">
      <c r="A13248" s="6">
        <v>20</v>
      </c>
      <c r="B13248" s="6">
        <v>7</v>
      </c>
      <c r="C13248" s="6">
        <v>7</v>
      </c>
      <c r="D13248" s="6">
        <f t="shared" si="2678"/>
        <v>34</v>
      </c>
      <c r="E13248" s="5">
        <f t="shared" si="2679"/>
        <v>12109.499908786096</v>
      </c>
      <c r="F13248" s="5">
        <f t="shared" si="2680"/>
        <v>249.62400827032465</v>
      </c>
      <c r="G13248" s="5">
        <f t="shared" si="2681"/>
        <v>343.61789814532818</v>
      </c>
      <c r="H13248" s="5">
        <f t="shared" si="2682"/>
        <v>12702.741815201749</v>
      </c>
      <c r="I13248" s="5">
        <f t="shared" si="2683"/>
        <v>720</v>
      </c>
      <c r="J13248" s="5">
        <f t="shared" si="2684"/>
        <v>11982.741815201749</v>
      </c>
      <c r="K13248" s="2">
        <f t="shared" si="2685"/>
        <v>233033.7120694748</v>
      </c>
      <c r="L13248" s="2">
        <f t="shared" si="2686"/>
        <v>209558</v>
      </c>
      <c r="M13248" s="2">
        <f t="shared" si="2687"/>
        <v>26840</v>
      </c>
      <c r="N13248" s="6">
        <f t="shared" si="2688"/>
        <v>0</v>
      </c>
      <c r="O13248" s="2">
        <f t="shared" si="2689"/>
        <v>-70315.712069474801</v>
      </c>
      <c r="P13248" s="2" t="str">
        <f t="shared" si="2690"/>
        <v/>
      </c>
    </row>
    <row r="13249" spans="1:16">
      <c r="A13249" s="6">
        <v>20</v>
      </c>
      <c r="B13249" s="6">
        <v>7</v>
      </c>
      <c r="C13249" s="6">
        <v>8</v>
      </c>
      <c r="D13249" s="6">
        <f t="shared" si="2678"/>
        <v>35</v>
      </c>
      <c r="E13249" s="5">
        <f t="shared" si="2679"/>
        <v>12109.499908786096</v>
      </c>
      <c r="F13249" s="5">
        <f t="shared" si="2680"/>
        <v>249.62400827032465</v>
      </c>
      <c r="G13249" s="5">
        <f t="shared" si="2681"/>
        <v>397.61499642530839</v>
      </c>
      <c r="H13249" s="5">
        <f t="shared" si="2682"/>
        <v>12756.738913481729</v>
      </c>
      <c r="I13249" s="5">
        <f t="shared" si="2683"/>
        <v>720</v>
      </c>
      <c r="J13249" s="5">
        <f t="shared" si="2684"/>
        <v>12036.738913481729</v>
      </c>
      <c r="K13249" s="2">
        <f t="shared" si="2685"/>
        <v>233971.16169239112</v>
      </c>
      <c r="L13249" s="2">
        <f t="shared" si="2686"/>
        <v>212258</v>
      </c>
      <c r="M13249" s="2">
        <f t="shared" si="2687"/>
        <v>27720</v>
      </c>
      <c r="N13249" s="6">
        <f t="shared" si="2688"/>
        <v>0</v>
      </c>
      <c r="O13249" s="2">
        <f t="shared" si="2689"/>
        <v>-69433.161692391121</v>
      </c>
      <c r="P13249" s="2" t="str">
        <f t="shared" si="2690"/>
        <v/>
      </c>
    </row>
    <row r="13250" spans="1:16">
      <c r="A13250" s="6">
        <v>20</v>
      </c>
      <c r="B13250" s="6">
        <v>7</v>
      </c>
      <c r="C13250" s="6">
        <v>9</v>
      </c>
      <c r="D13250" s="6">
        <f t="shared" si="2678"/>
        <v>36</v>
      </c>
      <c r="E13250" s="5">
        <f t="shared" si="2679"/>
        <v>12109.499908786096</v>
      </c>
      <c r="F13250" s="5">
        <f t="shared" si="2680"/>
        <v>249.62400827032465</v>
      </c>
      <c r="G13250" s="5">
        <f t="shared" si="2681"/>
        <v>452.90833186570285</v>
      </c>
      <c r="H13250" s="5">
        <f t="shared" si="2682"/>
        <v>12812.032248922123</v>
      </c>
      <c r="I13250" s="5">
        <f t="shared" si="2683"/>
        <v>720</v>
      </c>
      <c r="J13250" s="5">
        <f t="shared" si="2684"/>
        <v>12092.032248922123</v>
      </c>
      <c r="K13250" s="2">
        <f t="shared" si="2685"/>
        <v>234931.11543267575</v>
      </c>
      <c r="L13250" s="2">
        <f t="shared" si="2686"/>
        <v>214958</v>
      </c>
      <c r="M13250" s="2">
        <f t="shared" si="2687"/>
        <v>28600</v>
      </c>
      <c r="N13250" s="6">
        <f t="shared" si="2688"/>
        <v>0</v>
      </c>
      <c r="O13250" s="2">
        <f t="shared" si="2689"/>
        <v>-68573.115432675753</v>
      </c>
      <c r="P13250" s="2" t="str">
        <f t="shared" si="2690"/>
        <v/>
      </c>
    </row>
    <row r="13251" spans="1:16">
      <c r="A13251" s="6">
        <v>20</v>
      </c>
      <c r="B13251" s="6">
        <v>7</v>
      </c>
      <c r="C13251" s="6">
        <v>10</v>
      </c>
      <c r="D13251" s="6">
        <f t="shared" si="2678"/>
        <v>37</v>
      </c>
      <c r="E13251" s="5">
        <f t="shared" si="2679"/>
        <v>12109.499908786096</v>
      </c>
      <c r="F13251" s="5">
        <f t="shared" si="2680"/>
        <v>249.62400827032465</v>
      </c>
      <c r="G13251" s="5">
        <f t="shared" si="2681"/>
        <v>509.52187334891573</v>
      </c>
      <c r="H13251" s="5">
        <f t="shared" si="2682"/>
        <v>12868.645790405337</v>
      </c>
      <c r="I13251" s="5">
        <f t="shared" si="2683"/>
        <v>720</v>
      </c>
      <c r="J13251" s="5">
        <f t="shared" si="2684"/>
        <v>12148.645790405337</v>
      </c>
      <c r="K13251" s="2">
        <f t="shared" si="2685"/>
        <v>235913.98941675932</v>
      </c>
      <c r="L13251" s="2">
        <f t="shared" si="2686"/>
        <v>217658</v>
      </c>
      <c r="M13251" s="2">
        <f t="shared" si="2687"/>
        <v>29480</v>
      </c>
      <c r="N13251" s="6">
        <f t="shared" si="2688"/>
        <v>0</v>
      </c>
      <c r="O13251" s="2">
        <f t="shared" si="2689"/>
        <v>-67735.989416759316</v>
      </c>
      <c r="P13251" s="2" t="str">
        <f t="shared" si="2690"/>
        <v/>
      </c>
    </row>
    <row r="13252" spans="1:16">
      <c r="A13252" s="6">
        <v>20</v>
      </c>
      <c r="B13252" s="6">
        <v>7</v>
      </c>
      <c r="C13252" s="6">
        <v>11</v>
      </c>
      <c r="D13252" s="6">
        <f t="shared" ref="D13252:D13315" si="2691">A13252+B13252+C13252</f>
        <v>38</v>
      </c>
      <c r="E13252" s="5">
        <f t="shared" ref="E13252:E13315" si="2692">IF(A13252=0,0,A13252*LABOR_HRS_WK_TOM*SEASON_WEEKS*(1+DIM_PCT_TOM)^A13252)</f>
        <v>12109.499908786096</v>
      </c>
      <c r="F13252" s="5">
        <f t="shared" ref="F13252:F13315" si="2693">IF(B13252=0,0,B13252*LABOR_HRS_WK_CAR*SEASON_WEEKS*(1+DIM_PCT_CAR)^B13252)</f>
        <v>249.62400827032465</v>
      </c>
      <c r="G13252" s="5">
        <f t="shared" ref="G13252:G13315" si="2694">IF(C13252=0,0,C13252*LABOR_HRS_WK_MES*SEASON_WEEKS*(1+DIM_PCT_MES)^C13252)</f>
        <v>567.47998644235474</v>
      </c>
      <c r="H13252" s="5">
        <f t="shared" ref="H13252:H13315" si="2695">E13252+F13252+G13252</f>
        <v>12926.603903498775</v>
      </c>
      <c r="I13252" s="5">
        <f t="shared" ref="I13252:I13315" si="2696">MIN(H13252,FARMER_HRS)</f>
        <v>720</v>
      </c>
      <c r="J13252" s="5">
        <f t="shared" ref="J13252:J13315" si="2697">MAX(0,H13252-FARMER_HRS)</f>
        <v>12206.603903498775</v>
      </c>
      <c r="K13252" s="2">
        <f t="shared" ref="K13252:K13315" si="2698">I13252*FARMER_RATE+J13252*TEMP_WORKER_RATE</f>
        <v>236920.20665796485</v>
      </c>
      <c r="L13252" s="2">
        <f t="shared" ref="L13252:L13315" si="2699">A13252*PRICE_TOM+B13252*PRICE_CAR+C13252*PRICE_MES</f>
        <v>220358</v>
      </c>
      <c r="M13252" s="2">
        <f t="shared" ref="M13252:M13315" si="2700">A13252*FERT_BED_TOM+B13252*FERT_BED_CAR+C13252*FERT_BED_MES</f>
        <v>30360</v>
      </c>
      <c r="N13252" s="6">
        <f t="shared" ref="N13252:N13315" si="2701">IF(AND(D13252&lt;=TOTAL_BEDS,J13252&lt;=TEMP_WORKER_MAX*TEMP_WORKER_HRS),1,0)</f>
        <v>0</v>
      </c>
      <c r="O13252" s="2">
        <f t="shared" ref="O13252:O13315" si="2702">L13252-M13252-K13252-FIXED_COSTS</f>
        <v>-66922.206657964853</v>
      </c>
      <c r="P13252" s="2" t="str">
        <f t="shared" ref="P13252:P13315" si="2703">IF(N13252=1,O13252,"")</f>
        <v/>
      </c>
    </row>
    <row r="13253" spans="1:16">
      <c r="A13253" s="6">
        <v>20</v>
      </c>
      <c r="B13253" s="6">
        <v>7</v>
      </c>
      <c r="C13253" s="6">
        <v>12</v>
      </c>
      <c r="D13253" s="6">
        <f t="shared" si="2691"/>
        <v>39</v>
      </c>
      <c r="E13253" s="5">
        <f t="shared" si="2692"/>
        <v>12109.499908786096</v>
      </c>
      <c r="F13253" s="5">
        <f t="shared" si="2693"/>
        <v>249.62400827032465</v>
      </c>
      <c r="G13253" s="5">
        <f t="shared" si="2694"/>
        <v>626.80743957041921</v>
      </c>
      <c r="H13253" s="5">
        <f t="shared" si="2695"/>
        <v>12985.931356626839</v>
      </c>
      <c r="I13253" s="5">
        <f t="shared" si="2696"/>
        <v>720</v>
      </c>
      <c r="J13253" s="5">
        <f t="shared" si="2697"/>
        <v>12265.931356626839</v>
      </c>
      <c r="K13253" s="2">
        <f t="shared" si="2698"/>
        <v>237950.1971636604</v>
      </c>
      <c r="L13253" s="2">
        <f t="shared" si="2699"/>
        <v>223058</v>
      </c>
      <c r="M13253" s="2">
        <f t="shared" si="2700"/>
        <v>31240</v>
      </c>
      <c r="N13253" s="6">
        <f t="shared" si="2701"/>
        <v>0</v>
      </c>
      <c r="O13253" s="2">
        <f t="shared" si="2702"/>
        <v>-66132.197163660399</v>
      </c>
      <c r="P13253" s="2" t="str">
        <f t="shared" si="2703"/>
        <v/>
      </c>
    </row>
    <row r="13254" spans="1:16">
      <c r="A13254" s="6">
        <v>20</v>
      </c>
      <c r="B13254" s="6">
        <v>7</v>
      </c>
      <c r="C13254" s="6">
        <v>13</v>
      </c>
      <c r="D13254" s="6">
        <f t="shared" si="2691"/>
        <v>40</v>
      </c>
      <c r="E13254" s="5">
        <f t="shared" si="2692"/>
        <v>12109.499908786096</v>
      </c>
      <c r="F13254" s="5">
        <f t="shared" si="2693"/>
        <v>249.62400827032465</v>
      </c>
      <c r="G13254" s="5">
        <f t="shared" si="2694"/>
        <v>687.52941027880343</v>
      </c>
      <c r="H13254" s="5">
        <f t="shared" si="2695"/>
        <v>13046.653327335223</v>
      </c>
      <c r="I13254" s="5">
        <f t="shared" si="2696"/>
        <v>720</v>
      </c>
      <c r="J13254" s="5">
        <f t="shared" si="2697"/>
        <v>12326.653327335223</v>
      </c>
      <c r="K13254" s="2">
        <f t="shared" si="2698"/>
        <v>239004.39804401429</v>
      </c>
      <c r="L13254" s="2">
        <f t="shared" si="2699"/>
        <v>225758</v>
      </c>
      <c r="M13254" s="2">
        <f t="shared" si="2700"/>
        <v>32120</v>
      </c>
      <c r="N13254" s="6">
        <f t="shared" si="2701"/>
        <v>0</v>
      </c>
      <c r="O13254" s="2">
        <f t="shared" si="2702"/>
        <v>-65366.398044014291</v>
      </c>
      <c r="P13254" s="2" t="str">
        <f t="shared" si="2703"/>
        <v/>
      </c>
    </row>
    <row r="13255" spans="1:16">
      <c r="A13255" s="6">
        <v>20</v>
      </c>
      <c r="B13255" s="6">
        <v>7</v>
      </c>
      <c r="C13255" s="6">
        <v>14</v>
      </c>
      <c r="D13255" s="6">
        <f t="shared" si="2691"/>
        <v>41</v>
      </c>
      <c r="E13255" s="5">
        <f t="shared" si="2692"/>
        <v>12109.499908786096</v>
      </c>
      <c r="F13255" s="5">
        <f t="shared" si="2693"/>
        <v>249.62400827032465</v>
      </c>
      <c r="G13255" s="5">
        <f t="shared" si="2694"/>
        <v>749.67149159246469</v>
      </c>
      <c r="H13255" s="5">
        <f t="shared" si="2695"/>
        <v>13108.795408648884</v>
      </c>
      <c r="I13255" s="5">
        <f t="shared" si="2696"/>
        <v>720</v>
      </c>
      <c r="J13255" s="5">
        <f t="shared" si="2697"/>
        <v>12388.795408648884</v>
      </c>
      <c r="K13255" s="2">
        <f t="shared" si="2698"/>
        <v>240083.25362237645</v>
      </c>
      <c r="L13255" s="2">
        <f t="shared" si="2699"/>
        <v>228458</v>
      </c>
      <c r="M13255" s="2">
        <f t="shared" si="2700"/>
        <v>33000</v>
      </c>
      <c r="N13255" s="6">
        <f t="shared" si="2701"/>
        <v>0</v>
      </c>
      <c r="O13255" s="2">
        <f t="shared" si="2702"/>
        <v>-64625.253622376447</v>
      </c>
      <c r="P13255" s="2" t="str">
        <f t="shared" si="2703"/>
        <v/>
      </c>
    </row>
    <row r="13256" spans="1:16">
      <c r="A13256" s="6">
        <v>20</v>
      </c>
      <c r="B13256" s="6">
        <v>7</v>
      </c>
      <c r="C13256" s="6">
        <v>15</v>
      </c>
      <c r="D13256" s="6">
        <f t="shared" si="2691"/>
        <v>42</v>
      </c>
      <c r="E13256" s="5">
        <f t="shared" si="2692"/>
        <v>12109.499908786096</v>
      </c>
      <c r="F13256" s="5">
        <f t="shared" si="2693"/>
        <v>249.62400827032465</v>
      </c>
      <c r="G13256" s="5">
        <f t="shared" si="2694"/>
        <v>813.25969846861108</v>
      </c>
      <c r="H13256" s="5">
        <f t="shared" si="2695"/>
        <v>13172.383615525032</v>
      </c>
      <c r="I13256" s="5">
        <f t="shared" si="2696"/>
        <v>720</v>
      </c>
      <c r="J13256" s="5">
        <f t="shared" si="2697"/>
        <v>12452.383615525032</v>
      </c>
      <c r="K13256" s="2">
        <f t="shared" si="2698"/>
        <v>241187.21554730958</v>
      </c>
      <c r="L13256" s="2">
        <f t="shared" si="2699"/>
        <v>231158</v>
      </c>
      <c r="M13256" s="2">
        <f t="shared" si="2700"/>
        <v>33880</v>
      </c>
      <c r="N13256" s="6">
        <f t="shared" si="2701"/>
        <v>0</v>
      </c>
      <c r="O13256" s="2">
        <f t="shared" si="2702"/>
        <v>-63909.215547309577</v>
      </c>
      <c r="P13256" s="2" t="str">
        <f t="shared" si="2703"/>
        <v/>
      </c>
    </row>
    <row r="13257" spans="1:16">
      <c r="A13257" s="6">
        <v>20</v>
      </c>
      <c r="B13257" s="6">
        <v>7</v>
      </c>
      <c r="C13257" s="6">
        <v>16</v>
      </c>
      <c r="D13257" s="6">
        <f t="shared" si="2691"/>
        <v>43</v>
      </c>
      <c r="E13257" s="5">
        <f t="shared" si="2692"/>
        <v>12109.499908786096</v>
      </c>
      <c r="F13257" s="5">
        <f t="shared" si="2693"/>
        <v>249.62400827032465</v>
      </c>
      <c r="G13257" s="5">
        <f t="shared" si="2694"/>
        <v>878.32047434610013</v>
      </c>
      <c r="H13257" s="5">
        <f t="shared" si="2695"/>
        <v>13237.444391402521</v>
      </c>
      <c r="I13257" s="5">
        <f t="shared" si="2696"/>
        <v>720</v>
      </c>
      <c r="J13257" s="5">
        <f t="shared" si="2697"/>
        <v>12517.444391402521</v>
      </c>
      <c r="K13257" s="2">
        <f t="shared" si="2698"/>
        <v>242316.74290629377</v>
      </c>
      <c r="L13257" s="2">
        <f t="shared" si="2699"/>
        <v>233858</v>
      </c>
      <c r="M13257" s="2">
        <f t="shared" si="2700"/>
        <v>34760</v>
      </c>
      <c r="N13257" s="6">
        <f t="shared" si="2701"/>
        <v>0</v>
      </c>
      <c r="O13257" s="2">
        <f t="shared" si="2702"/>
        <v>-63218.742906293774</v>
      </c>
      <c r="P13257" s="2" t="str">
        <f t="shared" si="2703"/>
        <v/>
      </c>
    </row>
    <row r="13258" spans="1:16">
      <c r="A13258" s="6">
        <v>20</v>
      </c>
      <c r="B13258" s="6">
        <v>7</v>
      </c>
      <c r="C13258" s="6">
        <v>17</v>
      </c>
      <c r="D13258" s="6">
        <f t="shared" si="2691"/>
        <v>44</v>
      </c>
      <c r="E13258" s="5">
        <f t="shared" si="2692"/>
        <v>12109.499908786096</v>
      </c>
      <c r="F13258" s="5">
        <f t="shared" si="2693"/>
        <v>249.62400827032465</v>
      </c>
      <c r="G13258" s="5">
        <f t="shared" si="2694"/>
        <v>944.88069779264049</v>
      </c>
      <c r="H13258" s="5">
        <f t="shared" si="2695"/>
        <v>13304.00461484906</v>
      </c>
      <c r="I13258" s="5">
        <f t="shared" si="2696"/>
        <v>720</v>
      </c>
      <c r="J13258" s="5">
        <f t="shared" si="2697"/>
        <v>12584.00461484906</v>
      </c>
      <c r="K13258" s="2">
        <f t="shared" si="2698"/>
        <v>243472.30234112951</v>
      </c>
      <c r="L13258" s="2">
        <f t="shared" si="2699"/>
        <v>236558</v>
      </c>
      <c r="M13258" s="2">
        <f t="shared" si="2700"/>
        <v>35640</v>
      </c>
      <c r="N13258" s="6">
        <f t="shared" si="2701"/>
        <v>0</v>
      </c>
      <c r="O13258" s="2">
        <f t="shared" si="2702"/>
        <v>-62554.302341129514</v>
      </c>
      <c r="P13258" s="2" t="str">
        <f t="shared" si="2703"/>
        <v/>
      </c>
    </row>
    <row r="13259" spans="1:16">
      <c r="A13259" s="6">
        <v>20</v>
      </c>
      <c r="B13259" s="6">
        <v>7</v>
      </c>
      <c r="C13259" s="6">
        <v>18</v>
      </c>
      <c r="D13259" s="6">
        <f t="shared" si="2691"/>
        <v>45</v>
      </c>
      <c r="E13259" s="5">
        <f t="shared" si="2692"/>
        <v>12109.499908786096</v>
      </c>
      <c r="F13259" s="5">
        <f t="shared" si="2693"/>
        <v>249.62400827032465</v>
      </c>
      <c r="G13259" s="5">
        <f t="shared" si="2694"/>
        <v>1012.9676892512279</v>
      </c>
      <c r="H13259" s="5">
        <f t="shared" si="2695"/>
        <v>13372.091606307647</v>
      </c>
      <c r="I13259" s="5">
        <f t="shared" si="2696"/>
        <v>720</v>
      </c>
      <c r="J13259" s="5">
        <f t="shared" si="2697"/>
        <v>12652.091606307647</v>
      </c>
      <c r="K13259" s="2">
        <f t="shared" si="2698"/>
        <v>244654.36816506332</v>
      </c>
      <c r="L13259" s="2">
        <f t="shared" si="2699"/>
        <v>239258</v>
      </c>
      <c r="M13259" s="2">
        <f t="shared" si="2700"/>
        <v>36520</v>
      </c>
      <c r="N13259" s="6">
        <f t="shared" si="2701"/>
        <v>0</v>
      </c>
      <c r="O13259" s="2">
        <f t="shared" si="2702"/>
        <v>-61916.368165063323</v>
      </c>
      <c r="P13259" s="2" t="str">
        <f t="shared" si="2703"/>
        <v/>
      </c>
    </row>
    <row r="13260" spans="1:16">
      <c r="A13260" s="6">
        <v>20</v>
      </c>
      <c r="B13260" s="6">
        <v>7</v>
      </c>
      <c r="C13260" s="6">
        <v>19</v>
      </c>
      <c r="D13260" s="6">
        <f t="shared" si="2691"/>
        <v>46</v>
      </c>
      <c r="E13260" s="5">
        <f t="shared" si="2692"/>
        <v>12109.499908786096</v>
      </c>
      <c r="F13260" s="5">
        <f t="shared" si="2693"/>
        <v>249.62400827032465</v>
      </c>
      <c r="G13260" s="5">
        <f t="shared" si="2694"/>
        <v>1082.6092178872495</v>
      </c>
      <c r="H13260" s="5">
        <f t="shared" si="2695"/>
        <v>13441.73313494367</v>
      </c>
      <c r="I13260" s="5">
        <f t="shared" si="2696"/>
        <v>720</v>
      </c>
      <c r="J13260" s="5">
        <f t="shared" si="2697"/>
        <v>12721.73313494367</v>
      </c>
      <c r="K13260" s="2">
        <f t="shared" si="2698"/>
        <v>245863.42248166093</v>
      </c>
      <c r="L13260" s="2">
        <f t="shared" si="2699"/>
        <v>241958</v>
      </c>
      <c r="M13260" s="2">
        <f t="shared" si="2700"/>
        <v>37400</v>
      </c>
      <c r="N13260" s="6">
        <f t="shared" si="2701"/>
        <v>0</v>
      </c>
      <c r="O13260" s="2">
        <f t="shared" si="2702"/>
        <v>-61305.422481660935</v>
      </c>
      <c r="P13260" s="2" t="str">
        <f t="shared" si="2703"/>
        <v/>
      </c>
    </row>
    <row r="13261" spans="1:16">
      <c r="A13261" s="6">
        <v>20</v>
      </c>
      <c r="B13261" s="6">
        <v>7</v>
      </c>
      <c r="C13261" s="6">
        <v>20</v>
      </c>
      <c r="D13261" s="6">
        <f t="shared" si="2691"/>
        <v>47</v>
      </c>
      <c r="E13261" s="5">
        <f t="shared" si="2692"/>
        <v>12109.499908786096</v>
      </c>
      <c r="F13261" s="5">
        <f t="shared" si="2693"/>
        <v>249.62400827032465</v>
      </c>
      <c r="G13261" s="5">
        <f t="shared" si="2694"/>
        <v>1153.8335085377266</v>
      </c>
      <c r="H13261" s="5">
        <f t="shared" si="2695"/>
        <v>13512.957425594148</v>
      </c>
      <c r="I13261" s="5">
        <f t="shared" si="2696"/>
        <v>720</v>
      </c>
      <c r="J13261" s="5">
        <f t="shared" si="2697"/>
        <v>12792.957425594148</v>
      </c>
      <c r="K13261" s="2">
        <f t="shared" si="2698"/>
        <v>247099.95530545394</v>
      </c>
      <c r="L13261" s="2">
        <f t="shared" si="2699"/>
        <v>244658</v>
      </c>
      <c r="M13261" s="2">
        <f t="shared" si="2700"/>
        <v>38280</v>
      </c>
      <c r="N13261" s="6">
        <f t="shared" si="2701"/>
        <v>0</v>
      </c>
      <c r="O13261" s="2">
        <f t="shared" si="2702"/>
        <v>-60721.955305453943</v>
      </c>
      <c r="P13261" s="2" t="str">
        <f t="shared" si="2703"/>
        <v/>
      </c>
    </row>
    <row r="13262" spans="1:16">
      <c r="A13262" s="6">
        <v>20</v>
      </c>
      <c r="B13262" s="6">
        <v>7</v>
      </c>
      <c r="C13262" s="6">
        <v>21</v>
      </c>
      <c r="D13262" s="6">
        <f t="shared" si="2691"/>
        <v>48</v>
      </c>
      <c r="E13262" s="5">
        <f t="shared" si="2692"/>
        <v>12109.499908786096</v>
      </c>
      <c r="F13262" s="5">
        <f t="shared" si="2693"/>
        <v>249.62400827032465</v>
      </c>
      <c r="G13262" s="5">
        <f t="shared" si="2694"/>
        <v>1226.6692487641703</v>
      </c>
      <c r="H13262" s="5">
        <f t="shared" si="2695"/>
        <v>13585.793165820591</v>
      </c>
      <c r="I13262" s="5">
        <f t="shared" si="2696"/>
        <v>720</v>
      </c>
      <c r="J13262" s="5">
        <f t="shared" si="2697"/>
        <v>12865.793165820591</v>
      </c>
      <c r="K13262" s="2">
        <f t="shared" si="2698"/>
        <v>248364.46468438525</v>
      </c>
      <c r="L13262" s="2">
        <f t="shared" si="2699"/>
        <v>247358</v>
      </c>
      <c r="M13262" s="2">
        <f t="shared" si="2700"/>
        <v>39160</v>
      </c>
      <c r="N13262" s="6">
        <f t="shared" si="2701"/>
        <v>0</v>
      </c>
      <c r="O13262" s="2">
        <f t="shared" si="2702"/>
        <v>-60166.464684385253</v>
      </c>
      <c r="P13262" s="2" t="str">
        <f t="shared" si="2703"/>
        <v/>
      </c>
    </row>
    <row r="13263" spans="1:16">
      <c r="A13263" s="6">
        <v>20</v>
      </c>
      <c r="B13263" s="6">
        <v>7</v>
      </c>
      <c r="C13263" s="6">
        <v>22</v>
      </c>
      <c r="D13263" s="6">
        <f t="shared" si="2691"/>
        <v>49</v>
      </c>
      <c r="E13263" s="5">
        <f t="shared" si="2692"/>
        <v>12109.499908786096</v>
      </c>
      <c r="F13263" s="5">
        <f t="shared" si="2693"/>
        <v>249.62400827032465</v>
      </c>
      <c r="G13263" s="5">
        <f t="shared" si="2694"/>
        <v>1301.1455960105666</v>
      </c>
      <c r="H13263" s="5">
        <f t="shared" si="2695"/>
        <v>13660.269513066987</v>
      </c>
      <c r="I13263" s="5">
        <f t="shared" si="2696"/>
        <v>720</v>
      </c>
      <c r="J13263" s="5">
        <f t="shared" si="2697"/>
        <v>12940.269513066987</v>
      </c>
      <c r="K13263" s="2">
        <f t="shared" si="2698"/>
        <v>249657.45682407962</v>
      </c>
      <c r="L13263" s="2">
        <f t="shared" si="2699"/>
        <v>250058</v>
      </c>
      <c r="M13263" s="2">
        <f t="shared" si="2700"/>
        <v>40040</v>
      </c>
      <c r="N13263" s="6">
        <f t="shared" si="2701"/>
        <v>0</v>
      </c>
      <c r="O13263" s="2">
        <f t="shared" si="2702"/>
        <v>-59639.456824079622</v>
      </c>
      <c r="P13263" s="2" t="str">
        <f t="shared" si="2703"/>
        <v/>
      </c>
    </row>
    <row r="13264" spans="1:16">
      <c r="A13264" s="6">
        <v>20</v>
      </c>
      <c r="B13264" s="6">
        <v>7</v>
      </c>
      <c r="C13264" s="6">
        <v>23</v>
      </c>
      <c r="D13264" s="6">
        <f t="shared" si="2691"/>
        <v>50</v>
      </c>
      <c r="E13264" s="5">
        <f t="shared" si="2692"/>
        <v>12109.499908786096</v>
      </c>
      <c r="F13264" s="5">
        <f t="shared" si="2693"/>
        <v>249.62400827032465</v>
      </c>
      <c r="G13264" s="5">
        <f t="shared" si="2694"/>
        <v>1377.292184868003</v>
      </c>
      <c r="H13264" s="5">
        <f t="shared" si="2695"/>
        <v>13736.416101924424</v>
      </c>
      <c r="I13264" s="5">
        <f t="shared" si="2696"/>
        <v>720</v>
      </c>
      <c r="J13264" s="5">
        <f t="shared" si="2697"/>
        <v>13016.416101924424</v>
      </c>
      <c r="K13264" s="2">
        <f t="shared" si="2698"/>
        <v>250979.44621396568</v>
      </c>
      <c r="L13264" s="2">
        <f t="shared" si="2699"/>
        <v>252758</v>
      </c>
      <c r="M13264" s="2">
        <f t="shared" si="2700"/>
        <v>40920</v>
      </c>
      <c r="N13264" s="6">
        <f t="shared" si="2701"/>
        <v>0</v>
      </c>
      <c r="O13264" s="2">
        <f t="shared" si="2702"/>
        <v>-59141.446213965683</v>
      </c>
      <c r="P13264" s="2" t="str">
        <f t="shared" si="2703"/>
        <v/>
      </c>
    </row>
    <row r="13265" spans="1:16">
      <c r="A13265" s="6">
        <v>20</v>
      </c>
      <c r="B13265" s="6">
        <v>7</v>
      </c>
      <c r="C13265" s="6">
        <v>24</v>
      </c>
      <c r="D13265" s="6">
        <f t="shared" si="2691"/>
        <v>51</v>
      </c>
      <c r="E13265" s="5">
        <f t="shared" si="2692"/>
        <v>12109.499908786096</v>
      </c>
      <c r="F13265" s="5">
        <f t="shared" si="2693"/>
        <v>249.62400827032465</v>
      </c>
      <c r="G13265" s="5">
        <f t="shared" si="2694"/>
        <v>1455.1391344474989</v>
      </c>
      <c r="H13265" s="5">
        <f t="shared" si="2695"/>
        <v>13814.26305150392</v>
      </c>
      <c r="I13265" s="5">
        <f t="shared" si="2696"/>
        <v>720</v>
      </c>
      <c r="J13265" s="5">
        <f t="shared" si="2697"/>
        <v>13094.26305150392</v>
      </c>
      <c r="K13265" s="2">
        <f t="shared" si="2698"/>
        <v>252330.95575527637</v>
      </c>
      <c r="L13265" s="2">
        <f t="shared" si="2699"/>
        <v>255458</v>
      </c>
      <c r="M13265" s="2">
        <f t="shared" si="2700"/>
        <v>41800</v>
      </c>
      <c r="N13265" s="6">
        <f t="shared" si="2701"/>
        <v>0</v>
      </c>
      <c r="O13265" s="2">
        <f t="shared" si="2702"/>
        <v>-58672.955755276373</v>
      </c>
      <c r="P13265" s="2" t="str">
        <f t="shared" si="2703"/>
        <v/>
      </c>
    </row>
    <row r="13266" spans="1:16">
      <c r="A13266" s="6">
        <v>20</v>
      </c>
      <c r="B13266" s="6">
        <v>7</v>
      </c>
      <c r="C13266" s="6">
        <v>25</v>
      </c>
      <c r="D13266" s="6">
        <f t="shared" si="2691"/>
        <v>52</v>
      </c>
      <c r="E13266" s="5">
        <f t="shared" si="2692"/>
        <v>12109.499908786096</v>
      </c>
      <c r="F13266" s="5">
        <f t="shared" si="2693"/>
        <v>249.62400827032465</v>
      </c>
      <c r="G13266" s="5">
        <f t="shared" si="2694"/>
        <v>1534.7170558625965</v>
      </c>
      <c r="H13266" s="5">
        <f t="shared" si="2695"/>
        <v>13893.840972919017</v>
      </c>
      <c r="I13266" s="5">
        <f t="shared" si="2696"/>
        <v>720</v>
      </c>
      <c r="J13266" s="5">
        <f t="shared" si="2697"/>
        <v>13173.840972919017</v>
      </c>
      <c r="K13266" s="2">
        <f t="shared" si="2698"/>
        <v>253712.51689095516</v>
      </c>
      <c r="L13266" s="2">
        <f t="shared" si="2699"/>
        <v>258158</v>
      </c>
      <c r="M13266" s="2">
        <f t="shared" si="2700"/>
        <v>42680</v>
      </c>
      <c r="N13266" s="6">
        <f t="shared" si="2701"/>
        <v>0</v>
      </c>
      <c r="O13266" s="2">
        <f t="shared" si="2702"/>
        <v>-58234.516890955158</v>
      </c>
      <c r="P13266" s="2" t="str">
        <f t="shared" si="2703"/>
        <v/>
      </c>
    </row>
    <row r="13267" spans="1:16">
      <c r="A13267" s="6">
        <v>20</v>
      </c>
      <c r="B13267" s="6">
        <v>7</v>
      </c>
      <c r="C13267" s="6">
        <v>26</v>
      </c>
      <c r="D13267" s="6">
        <f t="shared" si="2691"/>
        <v>53</v>
      </c>
      <c r="E13267" s="5">
        <f t="shared" si="2692"/>
        <v>12109.499908786096</v>
      </c>
      <c r="F13267" s="5">
        <f t="shared" si="2693"/>
        <v>249.62400827032465</v>
      </c>
      <c r="G13267" s="5">
        <f t="shared" si="2694"/>
        <v>1616.0570598233144</v>
      </c>
      <c r="H13267" s="5">
        <f t="shared" si="2695"/>
        <v>13975.180976879736</v>
      </c>
      <c r="I13267" s="5">
        <f t="shared" si="2696"/>
        <v>720</v>
      </c>
      <c r="J13267" s="5">
        <f t="shared" si="2697"/>
        <v>13255.180976879736</v>
      </c>
      <c r="K13267" s="2">
        <f t="shared" si="2698"/>
        <v>255124.66973749539</v>
      </c>
      <c r="L13267" s="2">
        <f t="shared" si="2699"/>
        <v>260858</v>
      </c>
      <c r="M13267" s="2">
        <f t="shared" si="2700"/>
        <v>43560</v>
      </c>
      <c r="N13267" s="6">
        <f t="shared" si="2701"/>
        <v>0</v>
      </c>
      <c r="O13267" s="2">
        <f t="shared" si="2702"/>
        <v>-57826.669737495395</v>
      </c>
      <c r="P13267" s="2" t="str">
        <f t="shared" si="2703"/>
        <v/>
      </c>
    </row>
    <row r="13268" spans="1:16">
      <c r="A13268" s="6">
        <v>20</v>
      </c>
      <c r="B13268" s="6">
        <v>7</v>
      </c>
      <c r="C13268" s="6">
        <v>27</v>
      </c>
      <c r="D13268" s="6">
        <f t="shared" si="2691"/>
        <v>54</v>
      </c>
      <c r="E13268" s="5">
        <f t="shared" si="2692"/>
        <v>12109.499908786096</v>
      </c>
      <c r="F13268" s="5">
        <f t="shared" si="2693"/>
        <v>249.62400827032465</v>
      </c>
      <c r="G13268" s="5">
        <f t="shared" si="2694"/>
        <v>1699.1907643430709</v>
      </c>
      <c r="H13268" s="5">
        <f t="shared" si="2695"/>
        <v>14058.314681399492</v>
      </c>
      <c r="I13268" s="5">
        <f t="shared" si="2696"/>
        <v>720</v>
      </c>
      <c r="J13268" s="5">
        <f t="shared" si="2697"/>
        <v>13338.314681399492</v>
      </c>
      <c r="K13268" s="2">
        <f t="shared" si="2698"/>
        <v>256567.96321874118</v>
      </c>
      <c r="L13268" s="2">
        <f t="shared" si="2699"/>
        <v>263558</v>
      </c>
      <c r="M13268" s="2">
        <f t="shared" si="2700"/>
        <v>44440</v>
      </c>
      <c r="N13268" s="6">
        <f t="shared" si="2701"/>
        <v>0</v>
      </c>
      <c r="O13268" s="2">
        <f t="shared" si="2702"/>
        <v>-57449.963218741177</v>
      </c>
      <c r="P13268" s="2" t="str">
        <f t="shared" si="2703"/>
        <v/>
      </c>
    </row>
    <row r="13269" spans="1:16">
      <c r="A13269" s="6">
        <v>20</v>
      </c>
      <c r="B13269" s="6">
        <v>7</v>
      </c>
      <c r="C13269" s="6">
        <v>28</v>
      </c>
      <c r="D13269" s="6">
        <f t="shared" si="2691"/>
        <v>55</v>
      </c>
      <c r="E13269" s="5">
        <f t="shared" si="2692"/>
        <v>12109.499908786096</v>
      </c>
      <c r="F13269" s="5">
        <f t="shared" si="2693"/>
        <v>249.62400827032465</v>
      </c>
      <c r="G13269" s="5">
        <f t="shared" si="2694"/>
        <v>1784.1503025602246</v>
      </c>
      <c r="H13269" s="5">
        <f t="shared" si="2695"/>
        <v>14143.274219616645</v>
      </c>
      <c r="I13269" s="5">
        <f t="shared" si="2696"/>
        <v>720</v>
      </c>
      <c r="J13269" s="5">
        <f t="shared" si="2697"/>
        <v>13423.274219616645</v>
      </c>
      <c r="K13269" s="2">
        <f t="shared" si="2698"/>
        <v>258042.95520167786</v>
      </c>
      <c r="L13269" s="2">
        <f t="shared" si="2699"/>
        <v>266258</v>
      </c>
      <c r="M13269" s="2">
        <f t="shared" si="2700"/>
        <v>45320</v>
      </c>
      <c r="N13269" s="6">
        <f t="shared" si="2701"/>
        <v>0</v>
      </c>
      <c r="O13269" s="2">
        <f t="shared" si="2702"/>
        <v>-57104.955201677862</v>
      </c>
      <c r="P13269" s="2" t="str">
        <f t="shared" si="2703"/>
        <v/>
      </c>
    </row>
    <row r="13270" spans="1:16">
      <c r="A13270" s="6">
        <v>20</v>
      </c>
      <c r="B13270" s="6">
        <v>7</v>
      </c>
      <c r="C13270" s="6">
        <v>29</v>
      </c>
      <c r="D13270" s="6">
        <f t="shared" si="2691"/>
        <v>56</v>
      </c>
      <c r="E13270" s="5">
        <f t="shared" si="2692"/>
        <v>12109.499908786096</v>
      </c>
      <c r="F13270" s="5">
        <f t="shared" si="2693"/>
        <v>249.62400827032465</v>
      </c>
      <c r="G13270" s="5">
        <f t="shared" si="2694"/>
        <v>1870.9683306758782</v>
      </c>
      <c r="H13270" s="5">
        <f t="shared" si="2695"/>
        <v>14230.092247732298</v>
      </c>
      <c r="I13270" s="5">
        <f t="shared" si="2696"/>
        <v>720</v>
      </c>
      <c r="J13270" s="5">
        <f t="shared" si="2697"/>
        <v>13510.092247732298</v>
      </c>
      <c r="K13270" s="2">
        <f t="shared" si="2698"/>
        <v>259550.2126342413</v>
      </c>
      <c r="L13270" s="2">
        <f t="shared" si="2699"/>
        <v>268958</v>
      </c>
      <c r="M13270" s="2">
        <f t="shared" si="2700"/>
        <v>46200</v>
      </c>
      <c r="N13270" s="6">
        <f t="shared" si="2701"/>
        <v>0</v>
      </c>
      <c r="O13270" s="2">
        <f t="shared" si="2702"/>
        <v>-56792.212634241296</v>
      </c>
      <c r="P13270" s="2" t="str">
        <f t="shared" si="2703"/>
        <v/>
      </c>
    </row>
    <row r="13271" spans="1:16">
      <c r="A13271" s="6">
        <v>20</v>
      </c>
      <c r="B13271" s="6">
        <v>7</v>
      </c>
      <c r="C13271" s="6">
        <v>30</v>
      </c>
      <c r="D13271" s="6">
        <f t="shared" si="2691"/>
        <v>57</v>
      </c>
      <c r="E13271" s="5">
        <f t="shared" si="2692"/>
        <v>12109.499908786096</v>
      </c>
      <c r="F13271" s="5">
        <f t="shared" si="2693"/>
        <v>249.62400827032465</v>
      </c>
      <c r="G13271" s="5">
        <f t="shared" si="2694"/>
        <v>1959.6780360096488</v>
      </c>
      <c r="H13271" s="5">
        <f t="shared" si="2695"/>
        <v>14318.801953066069</v>
      </c>
      <c r="I13271" s="5">
        <f t="shared" si="2696"/>
        <v>720</v>
      </c>
      <c r="J13271" s="5">
        <f t="shared" si="2697"/>
        <v>13598.801953066069</v>
      </c>
      <c r="K13271" s="2">
        <f t="shared" si="2698"/>
        <v>261090.31168517482</v>
      </c>
      <c r="L13271" s="2">
        <f t="shared" si="2699"/>
        <v>271658</v>
      </c>
      <c r="M13271" s="2">
        <f t="shared" si="2700"/>
        <v>47080</v>
      </c>
      <c r="N13271" s="6">
        <f t="shared" si="2701"/>
        <v>0</v>
      </c>
      <c r="O13271" s="2">
        <f t="shared" si="2702"/>
        <v>-56512.31168517482</v>
      </c>
      <c r="P13271" s="2" t="str">
        <f t="shared" si="2703"/>
        <v/>
      </c>
    </row>
    <row r="13272" spans="1:16">
      <c r="A13272" s="6">
        <v>20</v>
      </c>
      <c r="B13272" s="6">
        <v>8</v>
      </c>
      <c r="C13272" s="6">
        <v>0</v>
      </c>
      <c r="D13272" s="6">
        <f t="shared" si="2691"/>
        <v>28</v>
      </c>
      <c r="E13272" s="5">
        <f t="shared" si="2692"/>
        <v>12109.499908786096</v>
      </c>
      <c r="F13272" s="5">
        <f t="shared" si="2693"/>
        <v>292.41669540238024</v>
      </c>
      <c r="G13272" s="5">
        <f t="shared" si="2694"/>
        <v>0</v>
      </c>
      <c r="H13272" s="5">
        <f t="shared" si="2695"/>
        <v>12401.916604188476</v>
      </c>
      <c r="I13272" s="5">
        <f t="shared" si="2696"/>
        <v>720</v>
      </c>
      <c r="J13272" s="5">
        <f t="shared" si="2697"/>
        <v>11681.916604188476</v>
      </c>
      <c r="K13272" s="2">
        <f t="shared" si="2698"/>
        <v>227811.05215604993</v>
      </c>
      <c r="L13272" s="2">
        <f t="shared" si="2699"/>
        <v>192752</v>
      </c>
      <c r="M13272" s="2">
        <f t="shared" si="2700"/>
        <v>21120</v>
      </c>
      <c r="N13272" s="6">
        <f t="shared" si="2701"/>
        <v>0</v>
      </c>
      <c r="O13272" s="2">
        <f t="shared" si="2702"/>
        <v>-76179.052156049933</v>
      </c>
      <c r="P13272" s="2" t="str">
        <f t="shared" si="2703"/>
        <v/>
      </c>
    </row>
    <row r="13273" spans="1:16">
      <c r="A13273" s="6">
        <v>20</v>
      </c>
      <c r="B13273" s="6">
        <v>8</v>
      </c>
      <c r="C13273" s="6">
        <v>1</v>
      </c>
      <c r="D13273" s="6">
        <f t="shared" si="2691"/>
        <v>29</v>
      </c>
      <c r="E13273" s="5">
        <f t="shared" si="2692"/>
        <v>12109.499908786096</v>
      </c>
      <c r="F13273" s="5">
        <f t="shared" si="2693"/>
        <v>292.41669540238024</v>
      </c>
      <c r="G13273" s="5">
        <f t="shared" si="2694"/>
        <v>45.5625</v>
      </c>
      <c r="H13273" s="5">
        <f t="shared" si="2695"/>
        <v>12447.479104188476</v>
      </c>
      <c r="I13273" s="5">
        <f t="shared" si="2696"/>
        <v>720</v>
      </c>
      <c r="J13273" s="5">
        <f t="shared" si="2697"/>
        <v>11727.479104188476</v>
      </c>
      <c r="K13273" s="2">
        <f t="shared" si="2698"/>
        <v>228602.06778104993</v>
      </c>
      <c r="L13273" s="2">
        <f t="shared" si="2699"/>
        <v>195452</v>
      </c>
      <c r="M13273" s="2">
        <f t="shared" si="2700"/>
        <v>22000</v>
      </c>
      <c r="N13273" s="6">
        <f t="shared" si="2701"/>
        <v>0</v>
      </c>
      <c r="O13273" s="2">
        <f t="shared" si="2702"/>
        <v>-75150.067781049933</v>
      </c>
      <c r="P13273" s="2" t="str">
        <f t="shared" si="2703"/>
        <v/>
      </c>
    </row>
    <row r="13274" spans="1:16">
      <c r="A13274" s="6">
        <v>20</v>
      </c>
      <c r="B13274" s="6">
        <v>8</v>
      </c>
      <c r="C13274" s="6">
        <v>2</v>
      </c>
      <c r="D13274" s="6">
        <f t="shared" si="2691"/>
        <v>30</v>
      </c>
      <c r="E13274" s="5">
        <f t="shared" si="2692"/>
        <v>12109.499908786096</v>
      </c>
      <c r="F13274" s="5">
        <f t="shared" si="2693"/>
        <v>292.41669540238024</v>
      </c>
      <c r="G13274" s="5">
        <f t="shared" si="2694"/>
        <v>92.264062499999994</v>
      </c>
      <c r="H13274" s="5">
        <f t="shared" si="2695"/>
        <v>12494.180666688477</v>
      </c>
      <c r="I13274" s="5">
        <f t="shared" si="2696"/>
        <v>720</v>
      </c>
      <c r="J13274" s="5">
        <f t="shared" si="2697"/>
        <v>11774.180666688477</v>
      </c>
      <c r="K13274" s="2">
        <f t="shared" si="2698"/>
        <v>229412.85879667493</v>
      </c>
      <c r="L13274" s="2">
        <f t="shared" si="2699"/>
        <v>198152</v>
      </c>
      <c r="M13274" s="2">
        <f t="shared" si="2700"/>
        <v>22880</v>
      </c>
      <c r="N13274" s="6">
        <f t="shared" si="2701"/>
        <v>0</v>
      </c>
      <c r="O13274" s="2">
        <f t="shared" si="2702"/>
        <v>-74140.858796674933</v>
      </c>
      <c r="P13274" s="2" t="str">
        <f t="shared" si="2703"/>
        <v/>
      </c>
    </row>
    <row r="13275" spans="1:16">
      <c r="A13275" s="6">
        <v>20</v>
      </c>
      <c r="B13275" s="6">
        <v>8</v>
      </c>
      <c r="C13275" s="6">
        <v>3</v>
      </c>
      <c r="D13275" s="6">
        <f t="shared" si="2691"/>
        <v>31</v>
      </c>
      <c r="E13275" s="5">
        <f t="shared" si="2692"/>
        <v>12109.499908786096</v>
      </c>
      <c r="F13275" s="5">
        <f t="shared" si="2693"/>
        <v>292.41669540238024</v>
      </c>
      <c r="G13275" s="5">
        <f t="shared" si="2694"/>
        <v>140.12604492187498</v>
      </c>
      <c r="H13275" s="5">
        <f t="shared" si="2695"/>
        <v>12542.042649110352</v>
      </c>
      <c r="I13275" s="5">
        <f t="shared" si="2696"/>
        <v>720</v>
      </c>
      <c r="J13275" s="5">
        <f t="shared" si="2697"/>
        <v>11822.042649110352</v>
      </c>
      <c r="K13275" s="2">
        <f t="shared" si="2698"/>
        <v>230243.79599149915</v>
      </c>
      <c r="L13275" s="2">
        <f t="shared" si="2699"/>
        <v>200852</v>
      </c>
      <c r="M13275" s="2">
        <f t="shared" si="2700"/>
        <v>23760</v>
      </c>
      <c r="N13275" s="6">
        <f t="shared" si="2701"/>
        <v>0</v>
      </c>
      <c r="O13275" s="2">
        <f t="shared" si="2702"/>
        <v>-73151.795991499152</v>
      </c>
      <c r="P13275" s="2" t="str">
        <f t="shared" si="2703"/>
        <v/>
      </c>
    </row>
    <row r="13276" spans="1:16">
      <c r="A13276" s="6">
        <v>20</v>
      </c>
      <c r="B13276" s="6">
        <v>8</v>
      </c>
      <c r="C13276" s="6">
        <v>4</v>
      </c>
      <c r="D13276" s="6">
        <f t="shared" si="2691"/>
        <v>32</v>
      </c>
      <c r="E13276" s="5">
        <f t="shared" si="2692"/>
        <v>12109.499908786096</v>
      </c>
      <c r="F13276" s="5">
        <f t="shared" si="2693"/>
        <v>292.41669540238024</v>
      </c>
      <c r="G13276" s="5">
        <f t="shared" si="2694"/>
        <v>189.17016064453125</v>
      </c>
      <c r="H13276" s="5">
        <f t="shared" si="2695"/>
        <v>12591.086764833008</v>
      </c>
      <c r="I13276" s="5">
        <f t="shared" si="2696"/>
        <v>720</v>
      </c>
      <c r="J13276" s="5">
        <f t="shared" si="2697"/>
        <v>11871.086764833008</v>
      </c>
      <c r="K13276" s="2">
        <f t="shared" si="2698"/>
        <v>231095.25633390638</v>
      </c>
      <c r="L13276" s="2">
        <f t="shared" si="2699"/>
        <v>203552</v>
      </c>
      <c r="M13276" s="2">
        <f t="shared" si="2700"/>
        <v>24640</v>
      </c>
      <c r="N13276" s="6">
        <f t="shared" si="2701"/>
        <v>0</v>
      </c>
      <c r="O13276" s="2">
        <f t="shared" si="2702"/>
        <v>-72183.256333906378</v>
      </c>
      <c r="P13276" s="2" t="str">
        <f t="shared" si="2703"/>
        <v/>
      </c>
    </row>
    <row r="13277" spans="1:16">
      <c r="A13277" s="6">
        <v>20</v>
      </c>
      <c r="B13277" s="6">
        <v>8</v>
      </c>
      <c r="C13277" s="6">
        <v>5</v>
      </c>
      <c r="D13277" s="6">
        <f t="shared" si="2691"/>
        <v>33</v>
      </c>
      <c r="E13277" s="5">
        <f t="shared" si="2692"/>
        <v>12109.499908786096</v>
      </c>
      <c r="F13277" s="5">
        <f t="shared" si="2693"/>
        <v>292.41669540238024</v>
      </c>
      <c r="G13277" s="5">
        <f t="shared" si="2694"/>
        <v>239.41848456573481</v>
      </c>
      <c r="H13277" s="5">
        <f t="shared" si="2695"/>
        <v>12641.335088754211</v>
      </c>
      <c r="I13277" s="5">
        <f t="shared" si="2696"/>
        <v>720</v>
      </c>
      <c r="J13277" s="5">
        <f t="shared" si="2697"/>
        <v>11921.335088754211</v>
      </c>
      <c r="K13277" s="2">
        <f t="shared" si="2698"/>
        <v>231967.6230686495</v>
      </c>
      <c r="L13277" s="2">
        <f t="shared" si="2699"/>
        <v>206252</v>
      </c>
      <c r="M13277" s="2">
        <f t="shared" si="2700"/>
        <v>25520</v>
      </c>
      <c r="N13277" s="6">
        <f t="shared" si="2701"/>
        <v>0</v>
      </c>
      <c r="O13277" s="2">
        <f t="shared" si="2702"/>
        <v>-71235.623068649496</v>
      </c>
      <c r="P13277" s="2" t="str">
        <f t="shared" si="2703"/>
        <v/>
      </c>
    </row>
    <row r="13278" spans="1:16">
      <c r="A13278" s="6">
        <v>20</v>
      </c>
      <c r="B13278" s="6">
        <v>8</v>
      </c>
      <c r="C13278" s="6">
        <v>6</v>
      </c>
      <c r="D13278" s="6">
        <f t="shared" si="2691"/>
        <v>34</v>
      </c>
      <c r="E13278" s="5">
        <f t="shared" si="2692"/>
        <v>12109.499908786096</v>
      </c>
      <c r="F13278" s="5">
        <f t="shared" si="2693"/>
        <v>292.41669540238024</v>
      </c>
      <c r="G13278" s="5">
        <f t="shared" si="2694"/>
        <v>290.89345874736784</v>
      </c>
      <c r="H13278" s="5">
        <f t="shared" si="2695"/>
        <v>12692.810062935845</v>
      </c>
      <c r="I13278" s="5">
        <f t="shared" si="2696"/>
        <v>720</v>
      </c>
      <c r="J13278" s="5">
        <f t="shared" si="2697"/>
        <v>11972.810062935845</v>
      </c>
      <c r="K13278" s="2">
        <f t="shared" si="2698"/>
        <v>232861.28581485842</v>
      </c>
      <c r="L13278" s="2">
        <f t="shared" si="2699"/>
        <v>208952</v>
      </c>
      <c r="M13278" s="2">
        <f t="shared" si="2700"/>
        <v>26400</v>
      </c>
      <c r="N13278" s="6">
        <f t="shared" si="2701"/>
        <v>0</v>
      </c>
      <c r="O13278" s="2">
        <f t="shared" si="2702"/>
        <v>-70309.28581485842</v>
      </c>
      <c r="P13278" s="2" t="str">
        <f t="shared" si="2703"/>
        <v/>
      </c>
    </row>
    <row r="13279" spans="1:16">
      <c r="A13279" s="6">
        <v>20</v>
      </c>
      <c r="B13279" s="6">
        <v>8</v>
      </c>
      <c r="C13279" s="6">
        <v>7</v>
      </c>
      <c r="D13279" s="6">
        <f t="shared" si="2691"/>
        <v>35</v>
      </c>
      <c r="E13279" s="5">
        <f t="shared" si="2692"/>
        <v>12109.499908786096</v>
      </c>
      <c r="F13279" s="5">
        <f t="shared" si="2693"/>
        <v>292.41669540238024</v>
      </c>
      <c r="G13279" s="5">
        <f t="shared" si="2694"/>
        <v>343.61789814532818</v>
      </c>
      <c r="H13279" s="5">
        <f t="shared" si="2695"/>
        <v>12745.534502333805</v>
      </c>
      <c r="I13279" s="5">
        <f t="shared" si="2696"/>
        <v>720</v>
      </c>
      <c r="J13279" s="5">
        <f t="shared" si="2697"/>
        <v>12025.534502333805</v>
      </c>
      <c r="K13279" s="2">
        <f t="shared" si="2698"/>
        <v>233776.64066551745</v>
      </c>
      <c r="L13279" s="2">
        <f t="shared" si="2699"/>
        <v>211652</v>
      </c>
      <c r="M13279" s="2">
        <f t="shared" si="2700"/>
        <v>27280</v>
      </c>
      <c r="N13279" s="6">
        <f t="shared" si="2701"/>
        <v>0</v>
      </c>
      <c r="O13279" s="2">
        <f t="shared" si="2702"/>
        <v>-69404.640665517451</v>
      </c>
      <c r="P13279" s="2" t="str">
        <f t="shared" si="2703"/>
        <v/>
      </c>
    </row>
    <row r="13280" spans="1:16">
      <c r="A13280" s="6">
        <v>20</v>
      </c>
      <c r="B13280" s="6">
        <v>8</v>
      </c>
      <c r="C13280" s="6">
        <v>8</v>
      </c>
      <c r="D13280" s="6">
        <f t="shared" si="2691"/>
        <v>36</v>
      </c>
      <c r="E13280" s="5">
        <f t="shared" si="2692"/>
        <v>12109.499908786096</v>
      </c>
      <c r="F13280" s="5">
        <f t="shared" si="2693"/>
        <v>292.41669540238024</v>
      </c>
      <c r="G13280" s="5">
        <f t="shared" si="2694"/>
        <v>397.61499642530839</v>
      </c>
      <c r="H13280" s="5">
        <f t="shared" si="2695"/>
        <v>12799.531600613785</v>
      </c>
      <c r="I13280" s="5">
        <f t="shared" si="2696"/>
        <v>720</v>
      </c>
      <c r="J13280" s="5">
        <f t="shared" si="2697"/>
        <v>12079.531600613785</v>
      </c>
      <c r="K13280" s="2">
        <f t="shared" si="2698"/>
        <v>234714.09028843377</v>
      </c>
      <c r="L13280" s="2">
        <f t="shared" si="2699"/>
        <v>214352</v>
      </c>
      <c r="M13280" s="2">
        <f t="shared" si="2700"/>
        <v>28160</v>
      </c>
      <c r="N13280" s="6">
        <f t="shared" si="2701"/>
        <v>0</v>
      </c>
      <c r="O13280" s="2">
        <f t="shared" si="2702"/>
        <v>-68522.09028843377</v>
      </c>
      <c r="P13280" s="2" t="str">
        <f t="shared" si="2703"/>
        <v/>
      </c>
    </row>
    <row r="13281" spans="1:16">
      <c r="A13281" s="6">
        <v>20</v>
      </c>
      <c r="B13281" s="6">
        <v>8</v>
      </c>
      <c r="C13281" s="6">
        <v>9</v>
      </c>
      <c r="D13281" s="6">
        <f t="shared" si="2691"/>
        <v>37</v>
      </c>
      <c r="E13281" s="5">
        <f t="shared" si="2692"/>
        <v>12109.499908786096</v>
      </c>
      <c r="F13281" s="5">
        <f t="shared" si="2693"/>
        <v>292.41669540238024</v>
      </c>
      <c r="G13281" s="5">
        <f t="shared" si="2694"/>
        <v>452.90833186570285</v>
      </c>
      <c r="H13281" s="5">
        <f t="shared" si="2695"/>
        <v>12854.824936054179</v>
      </c>
      <c r="I13281" s="5">
        <f t="shared" si="2696"/>
        <v>720</v>
      </c>
      <c r="J13281" s="5">
        <f t="shared" si="2697"/>
        <v>12134.824936054179</v>
      </c>
      <c r="K13281" s="2">
        <f t="shared" si="2698"/>
        <v>235674.0440287184</v>
      </c>
      <c r="L13281" s="2">
        <f t="shared" si="2699"/>
        <v>217052</v>
      </c>
      <c r="M13281" s="2">
        <f t="shared" si="2700"/>
        <v>29040</v>
      </c>
      <c r="N13281" s="6">
        <f t="shared" si="2701"/>
        <v>0</v>
      </c>
      <c r="O13281" s="2">
        <f t="shared" si="2702"/>
        <v>-67662.044028718403</v>
      </c>
      <c r="P13281" s="2" t="str">
        <f t="shared" si="2703"/>
        <v/>
      </c>
    </row>
    <row r="13282" spans="1:16">
      <c r="A13282" s="6">
        <v>20</v>
      </c>
      <c r="B13282" s="6">
        <v>8</v>
      </c>
      <c r="C13282" s="6">
        <v>10</v>
      </c>
      <c r="D13282" s="6">
        <f t="shared" si="2691"/>
        <v>38</v>
      </c>
      <c r="E13282" s="5">
        <f t="shared" si="2692"/>
        <v>12109.499908786096</v>
      </c>
      <c r="F13282" s="5">
        <f t="shared" si="2693"/>
        <v>292.41669540238024</v>
      </c>
      <c r="G13282" s="5">
        <f t="shared" si="2694"/>
        <v>509.52187334891573</v>
      </c>
      <c r="H13282" s="5">
        <f t="shared" si="2695"/>
        <v>12911.438477537393</v>
      </c>
      <c r="I13282" s="5">
        <f t="shared" si="2696"/>
        <v>720</v>
      </c>
      <c r="J13282" s="5">
        <f t="shared" si="2697"/>
        <v>12191.438477537393</v>
      </c>
      <c r="K13282" s="2">
        <f t="shared" si="2698"/>
        <v>236656.91801280197</v>
      </c>
      <c r="L13282" s="2">
        <f t="shared" si="2699"/>
        <v>219752</v>
      </c>
      <c r="M13282" s="2">
        <f t="shared" si="2700"/>
        <v>29920</v>
      </c>
      <c r="N13282" s="6">
        <f t="shared" si="2701"/>
        <v>0</v>
      </c>
      <c r="O13282" s="2">
        <f t="shared" si="2702"/>
        <v>-66824.918012801965</v>
      </c>
      <c r="P13282" s="2" t="str">
        <f t="shared" si="2703"/>
        <v/>
      </c>
    </row>
    <row r="13283" spans="1:16">
      <c r="A13283" s="6">
        <v>20</v>
      </c>
      <c r="B13283" s="6">
        <v>8</v>
      </c>
      <c r="C13283" s="6">
        <v>11</v>
      </c>
      <c r="D13283" s="6">
        <f t="shared" si="2691"/>
        <v>39</v>
      </c>
      <c r="E13283" s="5">
        <f t="shared" si="2692"/>
        <v>12109.499908786096</v>
      </c>
      <c r="F13283" s="5">
        <f t="shared" si="2693"/>
        <v>292.41669540238024</v>
      </c>
      <c r="G13283" s="5">
        <f t="shared" si="2694"/>
        <v>567.47998644235474</v>
      </c>
      <c r="H13283" s="5">
        <f t="shared" si="2695"/>
        <v>12969.396590630831</v>
      </c>
      <c r="I13283" s="5">
        <f t="shared" si="2696"/>
        <v>720</v>
      </c>
      <c r="J13283" s="5">
        <f t="shared" si="2697"/>
        <v>12249.396590630831</v>
      </c>
      <c r="K13283" s="2">
        <f t="shared" si="2698"/>
        <v>237663.13525400747</v>
      </c>
      <c r="L13283" s="2">
        <f t="shared" si="2699"/>
        <v>222452</v>
      </c>
      <c r="M13283" s="2">
        <f t="shared" si="2700"/>
        <v>30800</v>
      </c>
      <c r="N13283" s="6">
        <f t="shared" si="2701"/>
        <v>0</v>
      </c>
      <c r="O13283" s="2">
        <f t="shared" si="2702"/>
        <v>-66011.135254007473</v>
      </c>
      <c r="P13283" s="2" t="str">
        <f t="shared" si="2703"/>
        <v/>
      </c>
    </row>
    <row r="13284" spans="1:16">
      <c r="A13284" s="6">
        <v>20</v>
      </c>
      <c r="B13284" s="6">
        <v>8</v>
      </c>
      <c r="C13284" s="6">
        <v>12</v>
      </c>
      <c r="D13284" s="6">
        <f t="shared" si="2691"/>
        <v>40</v>
      </c>
      <c r="E13284" s="5">
        <f t="shared" si="2692"/>
        <v>12109.499908786096</v>
      </c>
      <c r="F13284" s="5">
        <f t="shared" si="2693"/>
        <v>292.41669540238024</v>
      </c>
      <c r="G13284" s="5">
        <f t="shared" si="2694"/>
        <v>626.80743957041921</v>
      </c>
      <c r="H13284" s="5">
        <f t="shared" si="2695"/>
        <v>13028.724043758895</v>
      </c>
      <c r="I13284" s="5">
        <f t="shared" si="2696"/>
        <v>720</v>
      </c>
      <c r="J13284" s="5">
        <f t="shared" si="2697"/>
        <v>12308.724043758895</v>
      </c>
      <c r="K13284" s="2">
        <f t="shared" si="2698"/>
        <v>238693.12575970305</v>
      </c>
      <c r="L13284" s="2">
        <f t="shared" si="2699"/>
        <v>225152</v>
      </c>
      <c r="M13284" s="2">
        <f t="shared" si="2700"/>
        <v>31680</v>
      </c>
      <c r="N13284" s="6">
        <f t="shared" si="2701"/>
        <v>0</v>
      </c>
      <c r="O13284" s="2">
        <f t="shared" si="2702"/>
        <v>-65221.125759703049</v>
      </c>
      <c r="P13284" s="2" t="str">
        <f t="shared" si="2703"/>
        <v/>
      </c>
    </row>
    <row r="13285" spans="1:16">
      <c r="A13285" s="6">
        <v>20</v>
      </c>
      <c r="B13285" s="6">
        <v>8</v>
      </c>
      <c r="C13285" s="6">
        <v>13</v>
      </c>
      <c r="D13285" s="6">
        <f t="shared" si="2691"/>
        <v>41</v>
      </c>
      <c r="E13285" s="5">
        <f t="shared" si="2692"/>
        <v>12109.499908786096</v>
      </c>
      <c r="F13285" s="5">
        <f t="shared" si="2693"/>
        <v>292.41669540238024</v>
      </c>
      <c r="G13285" s="5">
        <f t="shared" si="2694"/>
        <v>687.52941027880343</v>
      </c>
      <c r="H13285" s="5">
        <f t="shared" si="2695"/>
        <v>13089.446014467279</v>
      </c>
      <c r="I13285" s="5">
        <f t="shared" si="2696"/>
        <v>720</v>
      </c>
      <c r="J13285" s="5">
        <f t="shared" si="2697"/>
        <v>12369.446014467279</v>
      </c>
      <c r="K13285" s="2">
        <f t="shared" si="2698"/>
        <v>239747.32664005694</v>
      </c>
      <c r="L13285" s="2">
        <f t="shared" si="2699"/>
        <v>227852</v>
      </c>
      <c r="M13285" s="2">
        <f t="shared" si="2700"/>
        <v>32560</v>
      </c>
      <c r="N13285" s="6">
        <f t="shared" si="2701"/>
        <v>0</v>
      </c>
      <c r="O13285" s="2">
        <f t="shared" si="2702"/>
        <v>-64455.326640056941</v>
      </c>
      <c r="P13285" s="2" t="str">
        <f t="shared" si="2703"/>
        <v/>
      </c>
    </row>
    <row r="13286" spans="1:16">
      <c r="A13286" s="6">
        <v>20</v>
      </c>
      <c r="B13286" s="6">
        <v>8</v>
      </c>
      <c r="C13286" s="6">
        <v>14</v>
      </c>
      <c r="D13286" s="6">
        <f t="shared" si="2691"/>
        <v>42</v>
      </c>
      <c r="E13286" s="5">
        <f t="shared" si="2692"/>
        <v>12109.499908786096</v>
      </c>
      <c r="F13286" s="5">
        <f t="shared" si="2693"/>
        <v>292.41669540238024</v>
      </c>
      <c r="G13286" s="5">
        <f t="shared" si="2694"/>
        <v>749.67149159246469</v>
      </c>
      <c r="H13286" s="5">
        <f t="shared" si="2695"/>
        <v>13151.58809578094</v>
      </c>
      <c r="I13286" s="5">
        <f t="shared" si="2696"/>
        <v>720</v>
      </c>
      <c r="J13286" s="5">
        <f t="shared" si="2697"/>
        <v>12431.58809578094</v>
      </c>
      <c r="K13286" s="2">
        <f t="shared" si="2698"/>
        <v>240826.1822184191</v>
      </c>
      <c r="L13286" s="2">
        <f t="shared" si="2699"/>
        <v>230552</v>
      </c>
      <c r="M13286" s="2">
        <f t="shared" si="2700"/>
        <v>33440</v>
      </c>
      <c r="N13286" s="6">
        <f t="shared" si="2701"/>
        <v>0</v>
      </c>
      <c r="O13286" s="2">
        <f t="shared" si="2702"/>
        <v>-63714.182218419097</v>
      </c>
      <c r="P13286" s="2" t="str">
        <f t="shared" si="2703"/>
        <v/>
      </c>
    </row>
    <row r="13287" spans="1:16">
      <c r="A13287" s="6">
        <v>20</v>
      </c>
      <c r="B13287" s="6">
        <v>8</v>
      </c>
      <c r="C13287" s="6">
        <v>15</v>
      </c>
      <c r="D13287" s="6">
        <f t="shared" si="2691"/>
        <v>43</v>
      </c>
      <c r="E13287" s="5">
        <f t="shared" si="2692"/>
        <v>12109.499908786096</v>
      </c>
      <c r="F13287" s="5">
        <f t="shared" si="2693"/>
        <v>292.41669540238024</v>
      </c>
      <c r="G13287" s="5">
        <f t="shared" si="2694"/>
        <v>813.25969846861108</v>
      </c>
      <c r="H13287" s="5">
        <f t="shared" si="2695"/>
        <v>13215.176302657088</v>
      </c>
      <c r="I13287" s="5">
        <f t="shared" si="2696"/>
        <v>720</v>
      </c>
      <c r="J13287" s="5">
        <f t="shared" si="2697"/>
        <v>12495.176302657088</v>
      </c>
      <c r="K13287" s="2">
        <f t="shared" si="2698"/>
        <v>241930.14414335223</v>
      </c>
      <c r="L13287" s="2">
        <f t="shared" si="2699"/>
        <v>233252</v>
      </c>
      <c r="M13287" s="2">
        <f t="shared" si="2700"/>
        <v>34320</v>
      </c>
      <c r="N13287" s="6">
        <f t="shared" si="2701"/>
        <v>0</v>
      </c>
      <c r="O13287" s="2">
        <f t="shared" si="2702"/>
        <v>-62998.144143352227</v>
      </c>
      <c r="P13287" s="2" t="str">
        <f t="shared" si="2703"/>
        <v/>
      </c>
    </row>
    <row r="13288" spans="1:16">
      <c r="A13288" s="6">
        <v>20</v>
      </c>
      <c r="B13288" s="6">
        <v>8</v>
      </c>
      <c r="C13288" s="6">
        <v>16</v>
      </c>
      <c r="D13288" s="6">
        <f t="shared" si="2691"/>
        <v>44</v>
      </c>
      <c r="E13288" s="5">
        <f t="shared" si="2692"/>
        <v>12109.499908786096</v>
      </c>
      <c r="F13288" s="5">
        <f t="shared" si="2693"/>
        <v>292.41669540238024</v>
      </c>
      <c r="G13288" s="5">
        <f t="shared" si="2694"/>
        <v>878.32047434610013</v>
      </c>
      <c r="H13288" s="5">
        <f t="shared" si="2695"/>
        <v>13280.237078534577</v>
      </c>
      <c r="I13288" s="5">
        <f t="shared" si="2696"/>
        <v>720</v>
      </c>
      <c r="J13288" s="5">
        <f t="shared" si="2697"/>
        <v>12560.237078534577</v>
      </c>
      <c r="K13288" s="2">
        <f t="shared" si="2698"/>
        <v>243059.67150233642</v>
      </c>
      <c r="L13288" s="2">
        <f t="shared" si="2699"/>
        <v>235952</v>
      </c>
      <c r="M13288" s="2">
        <f t="shared" si="2700"/>
        <v>35200</v>
      </c>
      <c r="N13288" s="6">
        <f t="shared" si="2701"/>
        <v>0</v>
      </c>
      <c r="O13288" s="2">
        <f t="shared" si="2702"/>
        <v>-62307.671502336423</v>
      </c>
      <c r="P13288" s="2" t="str">
        <f t="shared" si="2703"/>
        <v/>
      </c>
    </row>
    <row r="13289" spans="1:16">
      <c r="A13289" s="6">
        <v>20</v>
      </c>
      <c r="B13289" s="6">
        <v>8</v>
      </c>
      <c r="C13289" s="6">
        <v>17</v>
      </c>
      <c r="D13289" s="6">
        <f t="shared" si="2691"/>
        <v>45</v>
      </c>
      <c r="E13289" s="5">
        <f t="shared" si="2692"/>
        <v>12109.499908786096</v>
      </c>
      <c r="F13289" s="5">
        <f t="shared" si="2693"/>
        <v>292.41669540238024</v>
      </c>
      <c r="G13289" s="5">
        <f t="shared" si="2694"/>
        <v>944.88069779264049</v>
      </c>
      <c r="H13289" s="5">
        <f t="shared" si="2695"/>
        <v>13346.797301981116</v>
      </c>
      <c r="I13289" s="5">
        <f t="shared" si="2696"/>
        <v>720</v>
      </c>
      <c r="J13289" s="5">
        <f t="shared" si="2697"/>
        <v>12626.797301981116</v>
      </c>
      <c r="K13289" s="2">
        <f t="shared" si="2698"/>
        <v>244215.23093717216</v>
      </c>
      <c r="L13289" s="2">
        <f t="shared" si="2699"/>
        <v>238652</v>
      </c>
      <c r="M13289" s="2">
        <f t="shared" si="2700"/>
        <v>36080</v>
      </c>
      <c r="N13289" s="6">
        <f t="shared" si="2701"/>
        <v>0</v>
      </c>
      <c r="O13289" s="2">
        <f t="shared" si="2702"/>
        <v>-61643.230937172164</v>
      </c>
      <c r="P13289" s="2" t="str">
        <f t="shared" si="2703"/>
        <v/>
      </c>
    </row>
    <row r="13290" spans="1:16">
      <c r="A13290" s="6">
        <v>20</v>
      </c>
      <c r="B13290" s="6">
        <v>8</v>
      </c>
      <c r="C13290" s="6">
        <v>18</v>
      </c>
      <c r="D13290" s="6">
        <f t="shared" si="2691"/>
        <v>46</v>
      </c>
      <c r="E13290" s="5">
        <f t="shared" si="2692"/>
        <v>12109.499908786096</v>
      </c>
      <c r="F13290" s="5">
        <f t="shared" si="2693"/>
        <v>292.41669540238024</v>
      </c>
      <c r="G13290" s="5">
        <f t="shared" si="2694"/>
        <v>1012.9676892512279</v>
      </c>
      <c r="H13290" s="5">
        <f t="shared" si="2695"/>
        <v>13414.884293439703</v>
      </c>
      <c r="I13290" s="5">
        <f t="shared" si="2696"/>
        <v>720</v>
      </c>
      <c r="J13290" s="5">
        <f t="shared" si="2697"/>
        <v>12694.884293439703</v>
      </c>
      <c r="K13290" s="2">
        <f t="shared" si="2698"/>
        <v>245397.29676110597</v>
      </c>
      <c r="L13290" s="2">
        <f t="shared" si="2699"/>
        <v>241352</v>
      </c>
      <c r="M13290" s="2">
        <f t="shared" si="2700"/>
        <v>36960</v>
      </c>
      <c r="N13290" s="6">
        <f t="shared" si="2701"/>
        <v>0</v>
      </c>
      <c r="O13290" s="2">
        <f t="shared" si="2702"/>
        <v>-61005.296761105972</v>
      </c>
      <c r="P13290" s="2" t="str">
        <f t="shared" si="2703"/>
        <v/>
      </c>
    </row>
    <row r="13291" spans="1:16">
      <c r="A13291" s="6">
        <v>20</v>
      </c>
      <c r="B13291" s="6">
        <v>8</v>
      </c>
      <c r="C13291" s="6">
        <v>19</v>
      </c>
      <c r="D13291" s="6">
        <f t="shared" si="2691"/>
        <v>47</v>
      </c>
      <c r="E13291" s="5">
        <f t="shared" si="2692"/>
        <v>12109.499908786096</v>
      </c>
      <c r="F13291" s="5">
        <f t="shared" si="2693"/>
        <v>292.41669540238024</v>
      </c>
      <c r="G13291" s="5">
        <f t="shared" si="2694"/>
        <v>1082.6092178872495</v>
      </c>
      <c r="H13291" s="5">
        <f t="shared" si="2695"/>
        <v>13484.525822075726</v>
      </c>
      <c r="I13291" s="5">
        <f t="shared" si="2696"/>
        <v>720</v>
      </c>
      <c r="J13291" s="5">
        <f t="shared" si="2697"/>
        <v>12764.525822075726</v>
      </c>
      <c r="K13291" s="2">
        <f t="shared" si="2698"/>
        <v>246606.35107770358</v>
      </c>
      <c r="L13291" s="2">
        <f t="shared" si="2699"/>
        <v>244052</v>
      </c>
      <c r="M13291" s="2">
        <f t="shared" si="2700"/>
        <v>37840</v>
      </c>
      <c r="N13291" s="6">
        <f t="shared" si="2701"/>
        <v>0</v>
      </c>
      <c r="O13291" s="2">
        <f t="shared" si="2702"/>
        <v>-60394.351077703584</v>
      </c>
      <c r="P13291" s="2" t="str">
        <f t="shared" si="2703"/>
        <v/>
      </c>
    </row>
    <row r="13292" spans="1:16">
      <c r="A13292" s="6">
        <v>20</v>
      </c>
      <c r="B13292" s="6">
        <v>8</v>
      </c>
      <c r="C13292" s="6">
        <v>20</v>
      </c>
      <c r="D13292" s="6">
        <f t="shared" si="2691"/>
        <v>48</v>
      </c>
      <c r="E13292" s="5">
        <f t="shared" si="2692"/>
        <v>12109.499908786096</v>
      </c>
      <c r="F13292" s="5">
        <f t="shared" si="2693"/>
        <v>292.41669540238024</v>
      </c>
      <c r="G13292" s="5">
        <f t="shared" si="2694"/>
        <v>1153.8335085377266</v>
      </c>
      <c r="H13292" s="5">
        <f t="shared" si="2695"/>
        <v>13555.750112726204</v>
      </c>
      <c r="I13292" s="5">
        <f t="shared" si="2696"/>
        <v>720</v>
      </c>
      <c r="J13292" s="5">
        <f t="shared" si="2697"/>
        <v>12835.750112726204</v>
      </c>
      <c r="K13292" s="2">
        <f t="shared" si="2698"/>
        <v>247842.88390149659</v>
      </c>
      <c r="L13292" s="2">
        <f t="shared" si="2699"/>
        <v>246752</v>
      </c>
      <c r="M13292" s="2">
        <f t="shared" si="2700"/>
        <v>38720</v>
      </c>
      <c r="N13292" s="6">
        <f t="shared" si="2701"/>
        <v>0</v>
      </c>
      <c r="O13292" s="2">
        <f t="shared" si="2702"/>
        <v>-59810.883901496592</v>
      </c>
      <c r="P13292" s="2" t="str">
        <f t="shared" si="2703"/>
        <v/>
      </c>
    </row>
    <row r="13293" spans="1:16">
      <c r="A13293" s="6">
        <v>20</v>
      </c>
      <c r="B13293" s="6">
        <v>8</v>
      </c>
      <c r="C13293" s="6">
        <v>21</v>
      </c>
      <c r="D13293" s="6">
        <f t="shared" si="2691"/>
        <v>49</v>
      </c>
      <c r="E13293" s="5">
        <f t="shared" si="2692"/>
        <v>12109.499908786096</v>
      </c>
      <c r="F13293" s="5">
        <f t="shared" si="2693"/>
        <v>292.41669540238024</v>
      </c>
      <c r="G13293" s="5">
        <f t="shared" si="2694"/>
        <v>1226.6692487641703</v>
      </c>
      <c r="H13293" s="5">
        <f t="shared" si="2695"/>
        <v>13628.585852952647</v>
      </c>
      <c r="I13293" s="5">
        <f t="shared" si="2696"/>
        <v>720</v>
      </c>
      <c r="J13293" s="5">
        <f t="shared" si="2697"/>
        <v>12908.585852952647</v>
      </c>
      <c r="K13293" s="2">
        <f t="shared" si="2698"/>
        <v>249107.3932804279</v>
      </c>
      <c r="L13293" s="2">
        <f t="shared" si="2699"/>
        <v>249452</v>
      </c>
      <c r="M13293" s="2">
        <f t="shared" si="2700"/>
        <v>39600</v>
      </c>
      <c r="N13293" s="6">
        <f t="shared" si="2701"/>
        <v>0</v>
      </c>
      <c r="O13293" s="2">
        <f t="shared" si="2702"/>
        <v>-59255.393280427903</v>
      </c>
      <c r="P13293" s="2" t="str">
        <f t="shared" si="2703"/>
        <v/>
      </c>
    </row>
    <row r="13294" spans="1:16">
      <c r="A13294" s="6">
        <v>20</v>
      </c>
      <c r="B13294" s="6">
        <v>8</v>
      </c>
      <c r="C13294" s="6">
        <v>22</v>
      </c>
      <c r="D13294" s="6">
        <f t="shared" si="2691"/>
        <v>50</v>
      </c>
      <c r="E13294" s="5">
        <f t="shared" si="2692"/>
        <v>12109.499908786096</v>
      </c>
      <c r="F13294" s="5">
        <f t="shared" si="2693"/>
        <v>292.41669540238024</v>
      </c>
      <c r="G13294" s="5">
        <f t="shared" si="2694"/>
        <v>1301.1455960105666</v>
      </c>
      <c r="H13294" s="5">
        <f t="shared" si="2695"/>
        <v>13703.062200199043</v>
      </c>
      <c r="I13294" s="5">
        <f t="shared" si="2696"/>
        <v>720</v>
      </c>
      <c r="J13294" s="5">
        <f t="shared" si="2697"/>
        <v>12983.062200199043</v>
      </c>
      <c r="K13294" s="2">
        <f t="shared" si="2698"/>
        <v>250400.38542012227</v>
      </c>
      <c r="L13294" s="2">
        <f t="shared" si="2699"/>
        <v>252152</v>
      </c>
      <c r="M13294" s="2">
        <f t="shared" si="2700"/>
        <v>40480</v>
      </c>
      <c r="N13294" s="6">
        <f t="shared" si="2701"/>
        <v>0</v>
      </c>
      <c r="O13294" s="2">
        <f t="shared" si="2702"/>
        <v>-58728.385420122271</v>
      </c>
      <c r="P13294" s="2" t="str">
        <f t="shared" si="2703"/>
        <v/>
      </c>
    </row>
    <row r="13295" spans="1:16">
      <c r="A13295" s="6">
        <v>20</v>
      </c>
      <c r="B13295" s="6">
        <v>8</v>
      </c>
      <c r="C13295" s="6">
        <v>23</v>
      </c>
      <c r="D13295" s="6">
        <f t="shared" si="2691"/>
        <v>51</v>
      </c>
      <c r="E13295" s="5">
        <f t="shared" si="2692"/>
        <v>12109.499908786096</v>
      </c>
      <c r="F13295" s="5">
        <f t="shared" si="2693"/>
        <v>292.41669540238024</v>
      </c>
      <c r="G13295" s="5">
        <f t="shared" si="2694"/>
        <v>1377.292184868003</v>
      </c>
      <c r="H13295" s="5">
        <f t="shared" si="2695"/>
        <v>13779.20878905648</v>
      </c>
      <c r="I13295" s="5">
        <f t="shared" si="2696"/>
        <v>720</v>
      </c>
      <c r="J13295" s="5">
        <f t="shared" si="2697"/>
        <v>13059.20878905648</v>
      </c>
      <c r="K13295" s="2">
        <f t="shared" si="2698"/>
        <v>251722.37481000833</v>
      </c>
      <c r="L13295" s="2">
        <f t="shared" si="2699"/>
        <v>254852</v>
      </c>
      <c r="M13295" s="2">
        <f t="shared" si="2700"/>
        <v>41360</v>
      </c>
      <c r="N13295" s="6">
        <f t="shared" si="2701"/>
        <v>0</v>
      </c>
      <c r="O13295" s="2">
        <f t="shared" si="2702"/>
        <v>-58230.374810008332</v>
      </c>
      <c r="P13295" s="2" t="str">
        <f t="shared" si="2703"/>
        <v/>
      </c>
    </row>
    <row r="13296" spans="1:16">
      <c r="A13296" s="6">
        <v>20</v>
      </c>
      <c r="B13296" s="6">
        <v>8</v>
      </c>
      <c r="C13296" s="6">
        <v>24</v>
      </c>
      <c r="D13296" s="6">
        <f t="shared" si="2691"/>
        <v>52</v>
      </c>
      <c r="E13296" s="5">
        <f t="shared" si="2692"/>
        <v>12109.499908786096</v>
      </c>
      <c r="F13296" s="5">
        <f t="shared" si="2693"/>
        <v>292.41669540238024</v>
      </c>
      <c r="G13296" s="5">
        <f t="shared" si="2694"/>
        <v>1455.1391344474989</v>
      </c>
      <c r="H13296" s="5">
        <f t="shared" si="2695"/>
        <v>13857.055738635976</v>
      </c>
      <c r="I13296" s="5">
        <f t="shared" si="2696"/>
        <v>720</v>
      </c>
      <c r="J13296" s="5">
        <f t="shared" si="2697"/>
        <v>13137.055738635976</v>
      </c>
      <c r="K13296" s="2">
        <f t="shared" si="2698"/>
        <v>253073.88435131902</v>
      </c>
      <c r="L13296" s="2">
        <f t="shared" si="2699"/>
        <v>257552</v>
      </c>
      <c r="M13296" s="2">
        <f t="shared" si="2700"/>
        <v>42240</v>
      </c>
      <c r="N13296" s="6">
        <f t="shared" si="2701"/>
        <v>0</v>
      </c>
      <c r="O13296" s="2">
        <f t="shared" si="2702"/>
        <v>-57761.884351319022</v>
      </c>
      <c r="P13296" s="2" t="str">
        <f t="shared" si="2703"/>
        <v/>
      </c>
    </row>
    <row r="13297" spans="1:16">
      <c r="A13297" s="6">
        <v>20</v>
      </c>
      <c r="B13297" s="6">
        <v>8</v>
      </c>
      <c r="C13297" s="6">
        <v>25</v>
      </c>
      <c r="D13297" s="6">
        <f t="shared" si="2691"/>
        <v>53</v>
      </c>
      <c r="E13297" s="5">
        <f t="shared" si="2692"/>
        <v>12109.499908786096</v>
      </c>
      <c r="F13297" s="5">
        <f t="shared" si="2693"/>
        <v>292.41669540238024</v>
      </c>
      <c r="G13297" s="5">
        <f t="shared" si="2694"/>
        <v>1534.7170558625965</v>
      </c>
      <c r="H13297" s="5">
        <f t="shared" si="2695"/>
        <v>13936.633660051073</v>
      </c>
      <c r="I13297" s="5">
        <f t="shared" si="2696"/>
        <v>720</v>
      </c>
      <c r="J13297" s="5">
        <f t="shared" si="2697"/>
        <v>13216.633660051073</v>
      </c>
      <c r="K13297" s="2">
        <f t="shared" si="2698"/>
        <v>254455.44548699778</v>
      </c>
      <c r="L13297" s="2">
        <f t="shared" si="2699"/>
        <v>260252</v>
      </c>
      <c r="M13297" s="2">
        <f t="shared" si="2700"/>
        <v>43120</v>
      </c>
      <c r="N13297" s="6">
        <f t="shared" si="2701"/>
        <v>0</v>
      </c>
      <c r="O13297" s="2">
        <f t="shared" si="2702"/>
        <v>-57323.445486997778</v>
      </c>
      <c r="P13297" s="2" t="str">
        <f t="shared" si="2703"/>
        <v/>
      </c>
    </row>
    <row r="13298" spans="1:16">
      <c r="A13298" s="6">
        <v>20</v>
      </c>
      <c r="B13298" s="6">
        <v>8</v>
      </c>
      <c r="C13298" s="6">
        <v>26</v>
      </c>
      <c r="D13298" s="6">
        <f t="shared" si="2691"/>
        <v>54</v>
      </c>
      <c r="E13298" s="5">
        <f t="shared" si="2692"/>
        <v>12109.499908786096</v>
      </c>
      <c r="F13298" s="5">
        <f t="shared" si="2693"/>
        <v>292.41669540238024</v>
      </c>
      <c r="G13298" s="5">
        <f t="shared" si="2694"/>
        <v>1616.0570598233144</v>
      </c>
      <c r="H13298" s="5">
        <f t="shared" si="2695"/>
        <v>14017.973664011792</v>
      </c>
      <c r="I13298" s="5">
        <f t="shared" si="2696"/>
        <v>720</v>
      </c>
      <c r="J13298" s="5">
        <f t="shared" si="2697"/>
        <v>13297.973664011792</v>
      </c>
      <c r="K13298" s="2">
        <f t="shared" si="2698"/>
        <v>255867.59833353804</v>
      </c>
      <c r="L13298" s="2">
        <f t="shared" si="2699"/>
        <v>262952</v>
      </c>
      <c r="M13298" s="2">
        <f t="shared" si="2700"/>
        <v>44000</v>
      </c>
      <c r="N13298" s="6">
        <f t="shared" si="2701"/>
        <v>0</v>
      </c>
      <c r="O13298" s="2">
        <f t="shared" si="2702"/>
        <v>-56915.598333538044</v>
      </c>
      <c r="P13298" s="2" t="str">
        <f t="shared" si="2703"/>
        <v/>
      </c>
    </row>
    <row r="13299" spans="1:16">
      <c r="A13299" s="6">
        <v>20</v>
      </c>
      <c r="B13299" s="6">
        <v>8</v>
      </c>
      <c r="C13299" s="6">
        <v>27</v>
      </c>
      <c r="D13299" s="6">
        <f t="shared" si="2691"/>
        <v>55</v>
      </c>
      <c r="E13299" s="5">
        <f t="shared" si="2692"/>
        <v>12109.499908786096</v>
      </c>
      <c r="F13299" s="5">
        <f t="shared" si="2693"/>
        <v>292.41669540238024</v>
      </c>
      <c r="G13299" s="5">
        <f t="shared" si="2694"/>
        <v>1699.1907643430709</v>
      </c>
      <c r="H13299" s="5">
        <f t="shared" si="2695"/>
        <v>14101.107368531548</v>
      </c>
      <c r="I13299" s="5">
        <f t="shared" si="2696"/>
        <v>720</v>
      </c>
      <c r="J13299" s="5">
        <f t="shared" si="2697"/>
        <v>13381.107368531548</v>
      </c>
      <c r="K13299" s="2">
        <f t="shared" si="2698"/>
        <v>257310.8918147838</v>
      </c>
      <c r="L13299" s="2">
        <f t="shared" si="2699"/>
        <v>265652</v>
      </c>
      <c r="M13299" s="2">
        <f t="shared" si="2700"/>
        <v>44880</v>
      </c>
      <c r="N13299" s="6">
        <f t="shared" si="2701"/>
        <v>0</v>
      </c>
      <c r="O13299" s="2">
        <f t="shared" si="2702"/>
        <v>-56538.891814783798</v>
      </c>
      <c r="P13299" s="2" t="str">
        <f t="shared" si="2703"/>
        <v/>
      </c>
    </row>
    <row r="13300" spans="1:16">
      <c r="A13300" s="6">
        <v>20</v>
      </c>
      <c r="B13300" s="6">
        <v>8</v>
      </c>
      <c r="C13300" s="6">
        <v>28</v>
      </c>
      <c r="D13300" s="6">
        <f t="shared" si="2691"/>
        <v>56</v>
      </c>
      <c r="E13300" s="5">
        <f t="shared" si="2692"/>
        <v>12109.499908786096</v>
      </c>
      <c r="F13300" s="5">
        <f t="shared" si="2693"/>
        <v>292.41669540238024</v>
      </c>
      <c r="G13300" s="5">
        <f t="shared" si="2694"/>
        <v>1784.1503025602246</v>
      </c>
      <c r="H13300" s="5">
        <f t="shared" si="2695"/>
        <v>14186.066906748702</v>
      </c>
      <c r="I13300" s="5">
        <f t="shared" si="2696"/>
        <v>720</v>
      </c>
      <c r="J13300" s="5">
        <f t="shared" si="2697"/>
        <v>13466.066906748702</v>
      </c>
      <c r="K13300" s="2">
        <f t="shared" si="2698"/>
        <v>258785.88379772051</v>
      </c>
      <c r="L13300" s="2">
        <f t="shared" si="2699"/>
        <v>268352</v>
      </c>
      <c r="M13300" s="2">
        <f t="shared" si="2700"/>
        <v>45760</v>
      </c>
      <c r="N13300" s="6">
        <f t="shared" si="2701"/>
        <v>0</v>
      </c>
      <c r="O13300" s="2">
        <f t="shared" si="2702"/>
        <v>-56193.883797720511</v>
      </c>
      <c r="P13300" s="2" t="str">
        <f t="shared" si="2703"/>
        <v/>
      </c>
    </row>
    <row r="13301" spans="1:16">
      <c r="A13301" s="6">
        <v>20</v>
      </c>
      <c r="B13301" s="6">
        <v>8</v>
      </c>
      <c r="C13301" s="6">
        <v>29</v>
      </c>
      <c r="D13301" s="6">
        <f t="shared" si="2691"/>
        <v>57</v>
      </c>
      <c r="E13301" s="5">
        <f t="shared" si="2692"/>
        <v>12109.499908786096</v>
      </c>
      <c r="F13301" s="5">
        <f t="shared" si="2693"/>
        <v>292.41669540238024</v>
      </c>
      <c r="G13301" s="5">
        <f t="shared" si="2694"/>
        <v>1870.9683306758782</v>
      </c>
      <c r="H13301" s="5">
        <f t="shared" si="2695"/>
        <v>14272.884934864354</v>
      </c>
      <c r="I13301" s="5">
        <f t="shared" si="2696"/>
        <v>720</v>
      </c>
      <c r="J13301" s="5">
        <f t="shared" si="2697"/>
        <v>13552.884934864354</v>
      </c>
      <c r="K13301" s="2">
        <f t="shared" si="2698"/>
        <v>260293.14123028392</v>
      </c>
      <c r="L13301" s="2">
        <f t="shared" si="2699"/>
        <v>271052</v>
      </c>
      <c r="M13301" s="2">
        <f t="shared" si="2700"/>
        <v>46640</v>
      </c>
      <c r="N13301" s="6">
        <f t="shared" si="2701"/>
        <v>0</v>
      </c>
      <c r="O13301" s="2">
        <f t="shared" si="2702"/>
        <v>-55881.141230283916</v>
      </c>
      <c r="P13301" s="2" t="str">
        <f t="shared" si="2703"/>
        <v/>
      </c>
    </row>
    <row r="13302" spans="1:16">
      <c r="A13302" s="6">
        <v>20</v>
      </c>
      <c r="B13302" s="6">
        <v>8</v>
      </c>
      <c r="C13302" s="6">
        <v>30</v>
      </c>
      <c r="D13302" s="6">
        <f t="shared" si="2691"/>
        <v>58</v>
      </c>
      <c r="E13302" s="5">
        <f t="shared" si="2692"/>
        <v>12109.499908786096</v>
      </c>
      <c r="F13302" s="5">
        <f t="shared" si="2693"/>
        <v>292.41669540238024</v>
      </c>
      <c r="G13302" s="5">
        <f t="shared" si="2694"/>
        <v>1959.6780360096488</v>
      </c>
      <c r="H13302" s="5">
        <f t="shared" si="2695"/>
        <v>14361.594640198125</v>
      </c>
      <c r="I13302" s="5">
        <f t="shared" si="2696"/>
        <v>720</v>
      </c>
      <c r="J13302" s="5">
        <f t="shared" si="2697"/>
        <v>13641.594640198125</v>
      </c>
      <c r="K13302" s="2">
        <f t="shared" si="2698"/>
        <v>261833.24028121744</v>
      </c>
      <c r="L13302" s="2">
        <f t="shared" si="2699"/>
        <v>273752</v>
      </c>
      <c r="M13302" s="2">
        <f t="shared" si="2700"/>
        <v>47520</v>
      </c>
      <c r="N13302" s="6">
        <f t="shared" si="2701"/>
        <v>0</v>
      </c>
      <c r="O13302" s="2">
        <f t="shared" si="2702"/>
        <v>-55601.24028121744</v>
      </c>
      <c r="P13302" s="2" t="str">
        <f t="shared" si="2703"/>
        <v/>
      </c>
    </row>
    <row r="13303" spans="1:16">
      <c r="A13303" s="6">
        <v>20</v>
      </c>
      <c r="B13303" s="6">
        <v>9</v>
      </c>
      <c r="C13303" s="6">
        <v>0</v>
      </c>
      <c r="D13303" s="6">
        <f t="shared" si="2691"/>
        <v>29</v>
      </c>
      <c r="E13303" s="5">
        <f t="shared" si="2692"/>
        <v>12109.499908786096</v>
      </c>
      <c r="F13303" s="5">
        <f t="shared" si="2693"/>
        <v>337.19300188586965</v>
      </c>
      <c r="G13303" s="5">
        <f t="shared" si="2694"/>
        <v>0</v>
      </c>
      <c r="H13303" s="5">
        <f t="shared" si="2695"/>
        <v>12446.692910671965</v>
      </c>
      <c r="I13303" s="5">
        <f t="shared" si="2696"/>
        <v>720</v>
      </c>
      <c r="J13303" s="5">
        <f t="shared" si="2697"/>
        <v>11726.692910671965</v>
      </c>
      <c r="K13303" s="2">
        <f t="shared" si="2698"/>
        <v>228588.41858805495</v>
      </c>
      <c r="L13303" s="2">
        <f t="shared" si="2699"/>
        <v>194846</v>
      </c>
      <c r="M13303" s="2">
        <f t="shared" si="2700"/>
        <v>21560</v>
      </c>
      <c r="N13303" s="6">
        <f t="shared" si="2701"/>
        <v>0</v>
      </c>
      <c r="O13303" s="2">
        <f t="shared" si="2702"/>
        <v>-75302.418588054948</v>
      </c>
      <c r="P13303" s="2" t="str">
        <f t="shared" si="2703"/>
        <v/>
      </c>
    </row>
    <row r="13304" spans="1:16">
      <c r="A13304" s="6">
        <v>20</v>
      </c>
      <c r="B13304" s="6">
        <v>9</v>
      </c>
      <c r="C13304" s="6">
        <v>1</v>
      </c>
      <c r="D13304" s="6">
        <f t="shared" si="2691"/>
        <v>30</v>
      </c>
      <c r="E13304" s="5">
        <f t="shared" si="2692"/>
        <v>12109.499908786096</v>
      </c>
      <c r="F13304" s="5">
        <f t="shared" si="2693"/>
        <v>337.19300188586965</v>
      </c>
      <c r="G13304" s="5">
        <f t="shared" si="2694"/>
        <v>45.5625</v>
      </c>
      <c r="H13304" s="5">
        <f t="shared" si="2695"/>
        <v>12492.255410671965</v>
      </c>
      <c r="I13304" s="5">
        <f t="shared" si="2696"/>
        <v>720</v>
      </c>
      <c r="J13304" s="5">
        <f t="shared" si="2697"/>
        <v>11772.255410671965</v>
      </c>
      <c r="K13304" s="2">
        <f t="shared" si="2698"/>
        <v>229379.43421305495</v>
      </c>
      <c r="L13304" s="2">
        <f t="shared" si="2699"/>
        <v>197546</v>
      </c>
      <c r="M13304" s="2">
        <f t="shared" si="2700"/>
        <v>22440</v>
      </c>
      <c r="N13304" s="6">
        <f t="shared" si="2701"/>
        <v>0</v>
      </c>
      <c r="O13304" s="2">
        <f t="shared" si="2702"/>
        <v>-74273.434213054948</v>
      </c>
      <c r="P13304" s="2" t="str">
        <f t="shared" si="2703"/>
        <v/>
      </c>
    </row>
    <row r="13305" spans="1:16">
      <c r="A13305" s="6">
        <v>20</v>
      </c>
      <c r="B13305" s="6">
        <v>9</v>
      </c>
      <c r="C13305" s="6">
        <v>2</v>
      </c>
      <c r="D13305" s="6">
        <f t="shared" si="2691"/>
        <v>31</v>
      </c>
      <c r="E13305" s="5">
        <f t="shared" si="2692"/>
        <v>12109.499908786096</v>
      </c>
      <c r="F13305" s="5">
        <f t="shared" si="2693"/>
        <v>337.19300188586965</v>
      </c>
      <c r="G13305" s="5">
        <f t="shared" si="2694"/>
        <v>92.264062499999994</v>
      </c>
      <c r="H13305" s="5">
        <f t="shared" si="2695"/>
        <v>12538.956973171966</v>
      </c>
      <c r="I13305" s="5">
        <f t="shared" si="2696"/>
        <v>720</v>
      </c>
      <c r="J13305" s="5">
        <f t="shared" si="2697"/>
        <v>11818.956973171966</v>
      </c>
      <c r="K13305" s="2">
        <f t="shared" si="2698"/>
        <v>230190.22522867995</v>
      </c>
      <c r="L13305" s="2">
        <f t="shared" si="2699"/>
        <v>200246</v>
      </c>
      <c r="M13305" s="2">
        <f t="shared" si="2700"/>
        <v>23320</v>
      </c>
      <c r="N13305" s="6">
        <f t="shared" si="2701"/>
        <v>0</v>
      </c>
      <c r="O13305" s="2">
        <f t="shared" si="2702"/>
        <v>-73264.225228679948</v>
      </c>
      <c r="P13305" s="2" t="str">
        <f t="shared" si="2703"/>
        <v/>
      </c>
    </row>
    <row r="13306" spans="1:16">
      <c r="A13306" s="6">
        <v>20</v>
      </c>
      <c r="B13306" s="6">
        <v>9</v>
      </c>
      <c r="C13306" s="6">
        <v>3</v>
      </c>
      <c r="D13306" s="6">
        <f t="shared" si="2691"/>
        <v>32</v>
      </c>
      <c r="E13306" s="5">
        <f t="shared" si="2692"/>
        <v>12109.499908786096</v>
      </c>
      <c r="F13306" s="5">
        <f t="shared" si="2693"/>
        <v>337.19300188586965</v>
      </c>
      <c r="G13306" s="5">
        <f t="shared" si="2694"/>
        <v>140.12604492187498</v>
      </c>
      <c r="H13306" s="5">
        <f t="shared" si="2695"/>
        <v>12586.818955593841</v>
      </c>
      <c r="I13306" s="5">
        <f t="shared" si="2696"/>
        <v>720</v>
      </c>
      <c r="J13306" s="5">
        <f t="shared" si="2697"/>
        <v>11866.818955593841</v>
      </c>
      <c r="K13306" s="2">
        <f t="shared" si="2698"/>
        <v>231021.16242350417</v>
      </c>
      <c r="L13306" s="2">
        <f t="shared" si="2699"/>
        <v>202946</v>
      </c>
      <c r="M13306" s="2">
        <f t="shared" si="2700"/>
        <v>24200</v>
      </c>
      <c r="N13306" s="6">
        <f t="shared" si="2701"/>
        <v>0</v>
      </c>
      <c r="O13306" s="2">
        <f t="shared" si="2702"/>
        <v>-72275.162423504167</v>
      </c>
      <c r="P13306" s="2" t="str">
        <f t="shared" si="2703"/>
        <v/>
      </c>
    </row>
    <row r="13307" spans="1:16">
      <c r="A13307" s="6">
        <v>20</v>
      </c>
      <c r="B13307" s="6">
        <v>9</v>
      </c>
      <c r="C13307" s="6">
        <v>4</v>
      </c>
      <c r="D13307" s="6">
        <f t="shared" si="2691"/>
        <v>33</v>
      </c>
      <c r="E13307" s="5">
        <f t="shared" si="2692"/>
        <v>12109.499908786096</v>
      </c>
      <c r="F13307" s="5">
        <f t="shared" si="2693"/>
        <v>337.19300188586965</v>
      </c>
      <c r="G13307" s="5">
        <f t="shared" si="2694"/>
        <v>189.17016064453125</v>
      </c>
      <c r="H13307" s="5">
        <f t="shared" si="2695"/>
        <v>12635.863071316497</v>
      </c>
      <c r="I13307" s="5">
        <f t="shared" si="2696"/>
        <v>720</v>
      </c>
      <c r="J13307" s="5">
        <f t="shared" si="2697"/>
        <v>11915.863071316497</v>
      </c>
      <c r="K13307" s="2">
        <f t="shared" si="2698"/>
        <v>231872.62276591139</v>
      </c>
      <c r="L13307" s="2">
        <f t="shared" si="2699"/>
        <v>205646</v>
      </c>
      <c r="M13307" s="2">
        <f t="shared" si="2700"/>
        <v>25080</v>
      </c>
      <c r="N13307" s="6">
        <f t="shared" si="2701"/>
        <v>0</v>
      </c>
      <c r="O13307" s="2">
        <f t="shared" si="2702"/>
        <v>-71306.622765911394</v>
      </c>
      <c r="P13307" s="2" t="str">
        <f t="shared" si="2703"/>
        <v/>
      </c>
    </row>
    <row r="13308" spans="1:16">
      <c r="A13308" s="6">
        <v>20</v>
      </c>
      <c r="B13308" s="6">
        <v>9</v>
      </c>
      <c r="C13308" s="6">
        <v>5</v>
      </c>
      <c r="D13308" s="6">
        <f t="shared" si="2691"/>
        <v>34</v>
      </c>
      <c r="E13308" s="5">
        <f t="shared" si="2692"/>
        <v>12109.499908786096</v>
      </c>
      <c r="F13308" s="5">
        <f t="shared" si="2693"/>
        <v>337.19300188586965</v>
      </c>
      <c r="G13308" s="5">
        <f t="shared" si="2694"/>
        <v>239.41848456573481</v>
      </c>
      <c r="H13308" s="5">
        <f t="shared" si="2695"/>
        <v>12686.1113952377</v>
      </c>
      <c r="I13308" s="5">
        <f t="shared" si="2696"/>
        <v>720</v>
      </c>
      <c r="J13308" s="5">
        <f t="shared" si="2697"/>
        <v>11966.1113952377</v>
      </c>
      <c r="K13308" s="2">
        <f t="shared" si="2698"/>
        <v>232744.98950065451</v>
      </c>
      <c r="L13308" s="2">
        <f t="shared" si="2699"/>
        <v>208346</v>
      </c>
      <c r="M13308" s="2">
        <f t="shared" si="2700"/>
        <v>25960</v>
      </c>
      <c r="N13308" s="6">
        <f t="shared" si="2701"/>
        <v>0</v>
      </c>
      <c r="O13308" s="2">
        <f t="shared" si="2702"/>
        <v>-70358.989500654512</v>
      </c>
      <c r="P13308" s="2" t="str">
        <f t="shared" si="2703"/>
        <v/>
      </c>
    </row>
    <row r="13309" spans="1:16">
      <c r="A13309" s="6">
        <v>20</v>
      </c>
      <c r="B13309" s="6">
        <v>9</v>
      </c>
      <c r="C13309" s="6">
        <v>6</v>
      </c>
      <c r="D13309" s="6">
        <f t="shared" si="2691"/>
        <v>35</v>
      </c>
      <c r="E13309" s="5">
        <f t="shared" si="2692"/>
        <v>12109.499908786096</v>
      </c>
      <c r="F13309" s="5">
        <f t="shared" si="2693"/>
        <v>337.19300188586965</v>
      </c>
      <c r="G13309" s="5">
        <f t="shared" si="2694"/>
        <v>290.89345874736784</v>
      </c>
      <c r="H13309" s="5">
        <f t="shared" si="2695"/>
        <v>12737.586369419334</v>
      </c>
      <c r="I13309" s="5">
        <f t="shared" si="2696"/>
        <v>720</v>
      </c>
      <c r="J13309" s="5">
        <f t="shared" si="2697"/>
        <v>12017.586369419334</v>
      </c>
      <c r="K13309" s="2">
        <f t="shared" si="2698"/>
        <v>233638.65224686344</v>
      </c>
      <c r="L13309" s="2">
        <f t="shared" si="2699"/>
        <v>211046</v>
      </c>
      <c r="M13309" s="2">
        <f t="shared" si="2700"/>
        <v>26840</v>
      </c>
      <c r="N13309" s="6">
        <f t="shared" si="2701"/>
        <v>0</v>
      </c>
      <c r="O13309" s="2">
        <f t="shared" si="2702"/>
        <v>-69432.652246863436</v>
      </c>
      <c r="P13309" s="2" t="str">
        <f t="shared" si="2703"/>
        <v/>
      </c>
    </row>
    <row r="13310" spans="1:16">
      <c r="A13310" s="6">
        <v>20</v>
      </c>
      <c r="B13310" s="6">
        <v>9</v>
      </c>
      <c r="C13310" s="6">
        <v>7</v>
      </c>
      <c r="D13310" s="6">
        <f t="shared" si="2691"/>
        <v>36</v>
      </c>
      <c r="E13310" s="5">
        <f t="shared" si="2692"/>
        <v>12109.499908786096</v>
      </c>
      <c r="F13310" s="5">
        <f t="shared" si="2693"/>
        <v>337.19300188586965</v>
      </c>
      <c r="G13310" s="5">
        <f t="shared" si="2694"/>
        <v>343.61789814532818</v>
      </c>
      <c r="H13310" s="5">
        <f t="shared" si="2695"/>
        <v>12790.310808817294</v>
      </c>
      <c r="I13310" s="5">
        <f t="shared" si="2696"/>
        <v>720</v>
      </c>
      <c r="J13310" s="5">
        <f t="shared" si="2697"/>
        <v>12070.310808817294</v>
      </c>
      <c r="K13310" s="2">
        <f t="shared" si="2698"/>
        <v>234554.00709752247</v>
      </c>
      <c r="L13310" s="2">
        <f t="shared" si="2699"/>
        <v>213746</v>
      </c>
      <c r="M13310" s="2">
        <f t="shared" si="2700"/>
        <v>27720</v>
      </c>
      <c r="N13310" s="6">
        <f t="shared" si="2701"/>
        <v>0</v>
      </c>
      <c r="O13310" s="2">
        <f t="shared" si="2702"/>
        <v>-68528.007097522466</v>
      </c>
      <c r="P13310" s="2" t="str">
        <f t="shared" si="2703"/>
        <v/>
      </c>
    </row>
    <row r="13311" spans="1:16">
      <c r="A13311" s="6">
        <v>20</v>
      </c>
      <c r="B13311" s="6">
        <v>9</v>
      </c>
      <c r="C13311" s="6">
        <v>8</v>
      </c>
      <c r="D13311" s="6">
        <f t="shared" si="2691"/>
        <v>37</v>
      </c>
      <c r="E13311" s="5">
        <f t="shared" si="2692"/>
        <v>12109.499908786096</v>
      </c>
      <c r="F13311" s="5">
        <f t="shared" si="2693"/>
        <v>337.19300188586965</v>
      </c>
      <c r="G13311" s="5">
        <f t="shared" si="2694"/>
        <v>397.61499642530839</v>
      </c>
      <c r="H13311" s="5">
        <f t="shared" si="2695"/>
        <v>12844.307907097274</v>
      </c>
      <c r="I13311" s="5">
        <f t="shared" si="2696"/>
        <v>720</v>
      </c>
      <c r="J13311" s="5">
        <f t="shared" si="2697"/>
        <v>12124.307907097274</v>
      </c>
      <c r="K13311" s="2">
        <f t="shared" si="2698"/>
        <v>235491.45672043879</v>
      </c>
      <c r="L13311" s="2">
        <f t="shared" si="2699"/>
        <v>216446</v>
      </c>
      <c r="M13311" s="2">
        <f t="shared" si="2700"/>
        <v>28600</v>
      </c>
      <c r="N13311" s="6">
        <f t="shared" si="2701"/>
        <v>0</v>
      </c>
      <c r="O13311" s="2">
        <f t="shared" si="2702"/>
        <v>-67645.456720438786</v>
      </c>
      <c r="P13311" s="2" t="str">
        <f t="shared" si="2703"/>
        <v/>
      </c>
    </row>
    <row r="13312" spans="1:16">
      <c r="A13312" s="6">
        <v>20</v>
      </c>
      <c r="B13312" s="6">
        <v>9</v>
      </c>
      <c r="C13312" s="6">
        <v>9</v>
      </c>
      <c r="D13312" s="6">
        <f t="shared" si="2691"/>
        <v>38</v>
      </c>
      <c r="E13312" s="5">
        <f t="shared" si="2692"/>
        <v>12109.499908786096</v>
      </c>
      <c r="F13312" s="5">
        <f t="shared" si="2693"/>
        <v>337.19300188586965</v>
      </c>
      <c r="G13312" s="5">
        <f t="shared" si="2694"/>
        <v>452.90833186570285</v>
      </c>
      <c r="H13312" s="5">
        <f t="shared" si="2695"/>
        <v>12899.601242537668</v>
      </c>
      <c r="I13312" s="5">
        <f t="shared" si="2696"/>
        <v>720</v>
      </c>
      <c r="J13312" s="5">
        <f t="shared" si="2697"/>
        <v>12179.601242537668</v>
      </c>
      <c r="K13312" s="2">
        <f t="shared" si="2698"/>
        <v>236451.41046072342</v>
      </c>
      <c r="L13312" s="2">
        <f t="shared" si="2699"/>
        <v>219146</v>
      </c>
      <c r="M13312" s="2">
        <f t="shared" si="2700"/>
        <v>29480</v>
      </c>
      <c r="N13312" s="6">
        <f t="shared" si="2701"/>
        <v>0</v>
      </c>
      <c r="O13312" s="2">
        <f t="shared" si="2702"/>
        <v>-66785.410460723419</v>
      </c>
      <c r="P13312" s="2" t="str">
        <f t="shared" si="2703"/>
        <v/>
      </c>
    </row>
    <row r="13313" spans="1:16">
      <c r="A13313" s="6">
        <v>20</v>
      </c>
      <c r="B13313" s="6">
        <v>9</v>
      </c>
      <c r="C13313" s="6">
        <v>10</v>
      </c>
      <c r="D13313" s="6">
        <f t="shared" si="2691"/>
        <v>39</v>
      </c>
      <c r="E13313" s="5">
        <f t="shared" si="2692"/>
        <v>12109.499908786096</v>
      </c>
      <c r="F13313" s="5">
        <f t="shared" si="2693"/>
        <v>337.19300188586965</v>
      </c>
      <c r="G13313" s="5">
        <f t="shared" si="2694"/>
        <v>509.52187334891573</v>
      </c>
      <c r="H13313" s="5">
        <f t="shared" si="2695"/>
        <v>12956.214784020882</v>
      </c>
      <c r="I13313" s="5">
        <f t="shared" si="2696"/>
        <v>720</v>
      </c>
      <c r="J13313" s="5">
        <f t="shared" si="2697"/>
        <v>12236.214784020882</v>
      </c>
      <c r="K13313" s="2">
        <f t="shared" si="2698"/>
        <v>237434.28444480698</v>
      </c>
      <c r="L13313" s="2">
        <f t="shared" si="2699"/>
        <v>221846</v>
      </c>
      <c r="M13313" s="2">
        <f t="shared" si="2700"/>
        <v>30360</v>
      </c>
      <c r="N13313" s="6">
        <f t="shared" si="2701"/>
        <v>0</v>
      </c>
      <c r="O13313" s="2">
        <f t="shared" si="2702"/>
        <v>-65948.284444806981</v>
      </c>
      <c r="P13313" s="2" t="str">
        <f t="shared" si="2703"/>
        <v/>
      </c>
    </row>
    <row r="13314" spans="1:16">
      <c r="A13314" s="6">
        <v>20</v>
      </c>
      <c r="B13314" s="6">
        <v>9</v>
      </c>
      <c r="C13314" s="6">
        <v>11</v>
      </c>
      <c r="D13314" s="6">
        <f t="shared" si="2691"/>
        <v>40</v>
      </c>
      <c r="E13314" s="5">
        <f t="shared" si="2692"/>
        <v>12109.499908786096</v>
      </c>
      <c r="F13314" s="5">
        <f t="shared" si="2693"/>
        <v>337.19300188586965</v>
      </c>
      <c r="G13314" s="5">
        <f t="shared" si="2694"/>
        <v>567.47998644235474</v>
      </c>
      <c r="H13314" s="5">
        <f t="shared" si="2695"/>
        <v>13014.17289711432</v>
      </c>
      <c r="I13314" s="5">
        <f t="shared" si="2696"/>
        <v>720</v>
      </c>
      <c r="J13314" s="5">
        <f t="shared" si="2697"/>
        <v>12294.17289711432</v>
      </c>
      <c r="K13314" s="2">
        <f t="shared" si="2698"/>
        <v>238440.50168601249</v>
      </c>
      <c r="L13314" s="2">
        <f t="shared" si="2699"/>
        <v>224546</v>
      </c>
      <c r="M13314" s="2">
        <f t="shared" si="2700"/>
        <v>31240</v>
      </c>
      <c r="N13314" s="6">
        <f t="shared" si="2701"/>
        <v>0</v>
      </c>
      <c r="O13314" s="2">
        <f t="shared" si="2702"/>
        <v>-65134.501686012489</v>
      </c>
      <c r="P13314" s="2" t="str">
        <f t="shared" si="2703"/>
        <v/>
      </c>
    </row>
    <row r="13315" spans="1:16">
      <c r="A13315" s="6">
        <v>20</v>
      </c>
      <c r="B13315" s="6">
        <v>9</v>
      </c>
      <c r="C13315" s="6">
        <v>12</v>
      </c>
      <c r="D13315" s="6">
        <f t="shared" si="2691"/>
        <v>41</v>
      </c>
      <c r="E13315" s="5">
        <f t="shared" si="2692"/>
        <v>12109.499908786096</v>
      </c>
      <c r="F13315" s="5">
        <f t="shared" si="2693"/>
        <v>337.19300188586965</v>
      </c>
      <c r="G13315" s="5">
        <f t="shared" si="2694"/>
        <v>626.80743957041921</v>
      </c>
      <c r="H13315" s="5">
        <f t="shared" si="2695"/>
        <v>13073.500350242384</v>
      </c>
      <c r="I13315" s="5">
        <f t="shared" si="2696"/>
        <v>720</v>
      </c>
      <c r="J13315" s="5">
        <f t="shared" si="2697"/>
        <v>12353.500350242384</v>
      </c>
      <c r="K13315" s="2">
        <f t="shared" si="2698"/>
        <v>239470.49219170806</v>
      </c>
      <c r="L13315" s="2">
        <f t="shared" si="2699"/>
        <v>227246</v>
      </c>
      <c r="M13315" s="2">
        <f t="shared" si="2700"/>
        <v>32120</v>
      </c>
      <c r="N13315" s="6">
        <f t="shared" si="2701"/>
        <v>0</v>
      </c>
      <c r="O13315" s="2">
        <f t="shared" si="2702"/>
        <v>-64344.492191708065</v>
      </c>
      <c r="P13315" s="2" t="str">
        <f t="shared" si="2703"/>
        <v/>
      </c>
    </row>
    <row r="13316" spans="1:16">
      <c r="A13316" s="6">
        <v>20</v>
      </c>
      <c r="B13316" s="6">
        <v>9</v>
      </c>
      <c r="C13316" s="6">
        <v>13</v>
      </c>
      <c r="D13316" s="6">
        <f t="shared" ref="D13316:D13379" si="2704">A13316+B13316+C13316</f>
        <v>42</v>
      </c>
      <c r="E13316" s="5">
        <f t="shared" ref="E13316:E13379" si="2705">IF(A13316=0,0,A13316*LABOR_HRS_WK_TOM*SEASON_WEEKS*(1+DIM_PCT_TOM)^A13316)</f>
        <v>12109.499908786096</v>
      </c>
      <c r="F13316" s="5">
        <f t="shared" ref="F13316:F13379" si="2706">IF(B13316=0,0,B13316*LABOR_HRS_WK_CAR*SEASON_WEEKS*(1+DIM_PCT_CAR)^B13316)</f>
        <v>337.19300188586965</v>
      </c>
      <c r="G13316" s="5">
        <f t="shared" ref="G13316:G13379" si="2707">IF(C13316=0,0,C13316*LABOR_HRS_WK_MES*SEASON_WEEKS*(1+DIM_PCT_MES)^C13316)</f>
        <v>687.52941027880343</v>
      </c>
      <c r="H13316" s="5">
        <f t="shared" ref="H13316:H13379" si="2708">E13316+F13316+G13316</f>
        <v>13134.222320950768</v>
      </c>
      <c r="I13316" s="5">
        <f t="shared" ref="I13316:I13379" si="2709">MIN(H13316,FARMER_HRS)</f>
        <v>720</v>
      </c>
      <c r="J13316" s="5">
        <f t="shared" ref="J13316:J13379" si="2710">MAX(0,H13316-FARMER_HRS)</f>
        <v>12414.222320950768</v>
      </c>
      <c r="K13316" s="2">
        <f t="shared" ref="K13316:K13379" si="2711">I13316*FARMER_RATE+J13316*TEMP_WORKER_RATE</f>
        <v>240524.69307206196</v>
      </c>
      <c r="L13316" s="2">
        <f t="shared" ref="L13316:L13379" si="2712">A13316*PRICE_TOM+B13316*PRICE_CAR+C13316*PRICE_MES</f>
        <v>229946</v>
      </c>
      <c r="M13316" s="2">
        <f t="shared" ref="M13316:M13379" si="2713">A13316*FERT_BED_TOM+B13316*FERT_BED_CAR+C13316*FERT_BED_MES</f>
        <v>33000</v>
      </c>
      <c r="N13316" s="6">
        <f t="shared" ref="N13316:N13379" si="2714">IF(AND(D13316&lt;=TOTAL_BEDS,J13316&lt;=TEMP_WORKER_MAX*TEMP_WORKER_HRS),1,0)</f>
        <v>0</v>
      </c>
      <c r="O13316" s="2">
        <f t="shared" ref="O13316:O13379" si="2715">L13316-M13316-K13316-FIXED_COSTS</f>
        <v>-63578.693072061957</v>
      </c>
      <c r="P13316" s="2" t="str">
        <f t="shared" ref="P13316:P13379" si="2716">IF(N13316=1,O13316,"")</f>
        <v/>
      </c>
    </row>
    <row r="13317" spans="1:16">
      <c r="A13317" s="6">
        <v>20</v>
      </c>
      <c r="B13317" s="6">
        <v>9</v>
      </c>
      <c r="C13317" s="6">
        <v>14</v>
      </c>
      <c r="D13317" s="6">
        <f t="shared" si="2704"/>
        <v>43</v>
      </c>
      <c r="E13317" s="5">
        <f t="shared" si="2705"/>
        <v>12109.499908786096</v>
      </c>
      <c r="F13317" s="5">
        <f t="shared" si="2706"/>
        <v>337.19300188586965</v>
      </c>
      <c r="G13317" s="5">
        <f t="shared" si="2707"/>
        <v>749.67149159246469</v>
      </c>
      <c r="H13317" s="5">
        <f t="shared" si="2708"/>
        <v>13196.364402264429</v>
      </c>
      <c r="I13317" s="5">
        <f t="shared" si="2709"/>
        <v>720</v>
      </c>
      <c r="J13317" s="5">
        <f t="shared" si="2710"/>
        <v>12476.364402264429</v>
      </c>
      <c r="K13317" s="2">
        <f t="shared" si="2711"/>
        <v>241603.54865042411</v>
      </c>
      <c r="L13317" s="2">
        <f t="shared" si="2712"/>
        <v>232646</v>
      </c>
      <c r="M13317" s="2">
        <f t="shared" si="2713"/>
        <v>33880</v>
      </c>
      <c r="N13317" s="6">
        <f t="shared" si="2714"/>
        <v>0</v>
      </c>
      <c r="O13317" s="2">
        <f t="shared" si="2715"/>
        <v>-62837.548650424113</v>
      </c>
      <c r="P13317" s="2" t="str">
        <f t="shared" si="2716"/>
        <v/>
      </c>
    </row>
    <row r="13318" spans="1:16">
      <c r="A13318" s="6">
        <v>20</v>
      </c>
      <c r="B13318" s="6">
        <v>9</v>
      </c>
      <c r="C13318" s="6">
        <v>15</v>
      </c>
      <c r="D13318" s="6">
        <f t="shared" si="2704"/>
        <v>44</v>
      </c>
      <c r="E13318" s="5">
        <f t="shared" si="2705"/>
        <v>12109.499908786096</v>
      </c>
      <c r="F13318" s="5">
        <f t="shared" si="2706"/>
        <v>337.19300188586965</v>
      </c>
      <c r="G13318" s="5">
        <f t="shared" si="2707"/>
        <v>813.25969846861108</v>
      </c>
      <c r="H13318" s="5">
        <f t="shared" si="2708"/>
        <v>13259.952609140577</v>
      </c>
      <c r="I13318" s="5">
        <f t="shared" si="2709"/>
        <v>720</v>
      </c>
      <c r="J13318" s="5">
        <f t="shared" si="2710"/>
        <v>12539.952609140577</v>
      </c>
      <c r="K13318" s="2">
        <f t="shared" si="2711"/>
        <v>242707.51057535724</v>
      </c>
      <c r="L13318" s="2">
        <f t="shared" si="2712"/>
        <v>235346</v>
      </c>
      <c r="M13318" s="2">
        <f t="shared" si="2713"/>
        <v>34760</v>
      </c>
      <c r="N13318" s="6">
        <f t="shared" si="2714"/>
        <v>0</v>
      </c>
      <c r="O13318" s="2">
        <f t="shared" si="2715"/>
        <v>-62121.510575357242</v>
      </c>
      <c r="P13318" s="2" t="str">
        <f t="shared" si="2716"/>
        <v/>
      </c>
    </row>
    <row r="13319" spans="1:16">
      <c r="A13319" s="6">
        <v>20</v>
      </c>
      <c r="B13319" s="6">
        <v>9</v>
      </c>
      <c r="C13319" s="6">
        <v>16</v>
      </c>
      <c r="D13319" s="6">
        <f t="shared" si="2704"/>
        <v>45</v>
      </c>
      <c r="E13319" s="5">
        <f t="shared" si="2705"/>
        <v>12109.499908786096</v>
      </c>
      <c r="F13319" s="5">
        <f t="shared" si="2706"/>
        <v>337.19300188586965</v>
      </c>
      <c r="G13319" s="5">
        <f t="shared" si="2707"/>
        <v>878.32047434610013</v>
      </c>
      <c r="H13319" s="5">
        <f t="shared" si="2708"/>
        <v>13325.013385018065</v>
      </c>
      <c r="I13319" s="5">
        <f t="shared" si="2709"/>
        <v>720</v>
      </c>
      <c r="J13319" s="5">
        <f t="shared" si="2710"/>
        <v>12605.013385018065</v>
      </c>
      <c r="K13319" s="2">
        <f t="shared" si="2711"/>
        <v>243837.03793434138</v>
      </c>
      <c r="L13319" s="2">
        <f t="shared" si="2712"/>
        <v>238046</v>
      </c>
      <c r="M13319" s="2">
        <f t="shared" si="2713"/>
        <v>35640</v>
      </c>
      <c r="N13319" s="6">
        <f t="shared" si="2714"/>
        <v>0</v>
      </c>
      <c r="O13319" s="2">
        <f t="shared" si="2715"/>
        <v>-61431.037934341381</v>
      </c>
      <c r="P13319" s="2" t="str">
        <f t="shared" si="2716"/>
        <v/>
      </c>
    </row>
    <row r="13320" spans="1:16">
      <c r="A13320" s="6">
        <v>20</v>
      </c>
      <c r="B13320" s="6">
        <v>9</v>
      </c>
      <c r="C13320" s="6">
        <v>17</v>
      </c>
      <c r="D13320" s="6">
        <f t="shared" si="2704"/>
        <v>46</v>
      </c>
      <c r="E13320" s="5">
        <f t="shared" si="2705"/>
        <v>12109.499908786096</v>
      </c>
      <c r="F13320" s="5">
        <f t="shared" si="2706"/>
        <v>337.19300188586965</v>
      </c>
      <c r="G13320" s="5">
        <f t="shared" si="2707"/>
        <v>944.88069779264049</v>
      </c>
      <c r="H13320" s="5">
        <f t="shared" si="2708"/>
        <v>13391.573608464605</v>
      </c>
      <c r="I13320" s="5">
        <f t="shared" si="2709"/>
        <v>720</v>
      </c>
      <c r="J13320" s="5">
        <f t="shared" si="2710"/>
        <v>12671.573608464605</v>
      </c>
      <c r="K13320" s="2">
        <f t="shared" si="2711"/>
        <v>244992.59736917718</v>
      </c>
      <c r="L13320" s="2">
        <f t="shared" si="2712"/>
        <v>240746</v>
      </c>
      <c r="M13320" s="2">
        <f t="shared" si="2713"/>
        <v>36520</v>
      </c>
      <c r="N13320" s="6">
        <f t="shared" si="2714"/>
        <v>0</v>
      </c>
      <c r="O13320" s="2">
        <f t="shared" si="2715"/>
        <v>-60766.59736917718</v>
      </c>
      <c r="P13320" s="2" t="str">
        <f t="shared" si="2716"/>
        <v/>
      </c>
    </row>
    <row r="13321" spans="1:16">
      <c r="A13321" s="6">
        <v>20</v>
      </c>
      <c r="B13321" s="6">
        <v>9</v>
      </c>
      <c r="C13321" s="6">
        <v>18</v>
      </c>
      <c r="D13321" s="6">
        <f t="shared" si="2704"/>
        <v>47</v>
      </c>
      <c r="E13321" s="5">
        <f t="shared" si="2705"/>
        <v>12109.499908786096</v>
      </c>
      <c r="F13321" s="5">
        <f t="shared" si="2706"/>
        <v>337.19300188586965</v>
      </c>
      <c r="G13321" s="5">
        <f t="shared" si="2707"/>
        <v>1012.9676892512279</v>
      </c>
      <c r="H13321" s="5">
        <f t="shared" si="2708"/>
        <v>13459.660599923192</v>
      </c>
      <c r="I13321" s="5">
        <f t="shared" si="2709"/>
        <v>720</v>
      </c>
      <c r="J13321" s="5">
        <f t="shared" si="2710"/>
        <v>12739.660599923192</v>
      </c>
      <c r="K13321" s="2">
        <f t="shared" si="2711"/>
        <v>246174.66319311099</v>
      </c>
      <c r="L13321" s="2">
        <f t="shared" si="2712"/>
        <v>243446</v>
      </c>
      <c r="M13321" s="2">
        <f t="shared" si="2713"/>
        <v>37400</v>
      </c>
      <c r="N13321" s="6">
        <f t="shared" si="2714"/>
        <v>0</v>
      </c>
      <c r="O13321" s="2">
        <f t="shared" si="2715"/>
        <v>-60128.663193110988</v>
      </c>
      <c r="P13321" s="2" t="str">
        <f t="shared" si="2716"/>
        <v/>
      </c>
    </row>
    <row r="13322" spans="1:16">
      <c r="A13322" s="6">
        <v>20</v>
      </c>
      <c r="B13322" s="6">
        <v>9</v>
      </c>
      <c r="C13322" s="6">
        <v>19</v>
      </c>
      <c r="D13322" s="6">
        <f t="shared" si="2704"/>
        <v>48</v>
      </c>
      <c r="E13322" s="5">
        <f t="shared" si="2705"/>
        <v>12109.499908786096</v>
      </c>
      <c r="F13322" s="5">
        <f t="shared" si="2706"/>
        <v>337.19300188586965</v>
      </c>
      <c r="G13322" s="5">
        <f t="shared" si="2707"/>
        <v>1082.6092178872495</v>
      </c>
      <c r="H13322" s="5">
        <f t="shared" si="2708"/>
        <v>13529.302128559215</v>
      </c>
      <c r="I13322" s="5">
        <f t="shared" si="2709"/>
        <v>720</v>
      </c>
      <c r="J13322" s="5">
        <f t="shared" si="2710"/>
        <v>12809.302128559215</v>
      </c>
      <c r="K13322" s="2">
        <f t="shared" si="2711"/>
        <v>247383.7175097086</v>
      </c>
      <c r="L13322" s="2">
        <f t="shared" si="2712"/>
        <v>246146</v>
      </c>
      <c r="M13322" s="2">
        <f t="shared" si="2713"/>
        <v>38280</v>
      </c>
      <c r="N13322" s="6">
        <f t="shared" si="2714"/>
        <v>0</v>
      </c>
      <c r="O13322" s="2">
        <f t="shared" si="2715"/>
        <v>-59517.7175097086</v>
      </c>
      <c r="P13322" s="2" t="str">
        <f t="shared" si="2716"/>
        <v/>
      </c>
    </row>
    <row r="13323" spans="1:16">
      <c r="A13323" s="6">
        <v>20</v>
      </c>
      <c r="B13323" s="6">
        <v>9</v>
      </c>
      <c r="C13323" s="6">
        <v>20</v>
      </c>
      <c r="D13323" s="6">
        <f t="shared" si="2704"/>
        <v>49</v>
      </c>
      <c r="E13323" s="5">
        <f t="shared" si="2705"/>
        <v>12109.499908786096</v>
      </c>
      <c r="F13323" s="5">
        <f t="shared" si="2706"/>
        <v>337.19300188586965</v>
      </c>
      <c r="G13323" s="5">
        <f t="shared" si="2707"/>
        <v>1153.8335085377266</v>
      </c>
      <c r="H13323" s="5">
        <f t="shared" si="2708"/>
        <v>13600.526419209691</v>
      </c>
      <c r="I13323" s="5">
        <f t="shared" si="2709"/>
        <v>720</v>
      </c>
      <c r="J13323" s="5">
        <f t="shared" si="2710"/>
        <v>12880.526419209691</v>
      </c>
      <c r="K13323" s="2">
        <f t="shared" si="2711"/>
        <v>248620.25033350158</v>
      </c>
      <c r="L13323" s="2">
        <f t="shared" si="2712"/>
        <v>248846</v>
      </c>
      <c r="M13323" s="2">
        <f t="shared" si="2713"/>
        <v>39160</v>
      </c>
      <c r="N13323" s="6">
        <f t="shared" si="2714"/>
        <v>0</v>
      </c>
      <c r="O13323" s="2">
        <f t="shared" si="2715"/>
        <v>-58934.250333501579</v>
      </c>
      <c r="P13323" s="2" t="str">
        <f t="shared" si="2716"/>
        <v/>
      </c>
    </row>
    <row r="13324" spans="1:16">
      <c r="A13324" s="6">
        <v>20</v>
      </c>
      <c r="B13324" s="6">
        <v>9</v>
      </c>
      <c r="C13324" s="6">
        <v>21</v>
      </c>
      <c r="D13324" s="6">
        <f t="shared" si="2704"/>
        <v>50</v>
      </c>
      <c r="E13324" s="5">
        <f t="shared" si="2705"/>
        <v>12109.499908786096</v>
      </c>
      <c r="F13324" s="5">
        <f t="shared" si="2706"/>
        <v>337.19300188586965</v>
      </c>
      <c r="G13324" s="5">
        <f t="shared" si="2707"/>
        <v>1226.6692487641703</v>
      </c>
      <c r="H13324" s="5">
        <f t="shared" si="2708"/>
        <v>13673.362159436136</v>
      </c>
      <c r="I13324" s="5">
        <f t="shared" si="2709"/>
        <v>720</v>
      </c>
      <c r="J13324" s="5">
        <f t="shared" si="2710"/>
        <v>12953.362159436136</v>
      </c>
      <c r="K13324" s="2">
        <f t="shared" si="2711"/>
        <v>249884.75971243292</v>
      </c>
      <c r="L13324" s="2">
        <f t="shared" si="2712"/>
        <v>251546</v>
      </c>
      <c r="M13324" s="2">
        <f t="shared" si="2713"/>
        <v>40040</v>
      </c>
      <c r="N13324" s="6">
        <f t="shared" si="2714"/>
        <v>0</v>
      </c>
      <c r="O13324" s="2">
        <f t="shared" si="2715"/>
        <v>-58378.759712432919</v>
      </c>
      <c r="P13324" s="2" t="str">
        <f t="shared" si="2716"/>
        <v/>
      </c>
    </row>
    <row r="13325" spans="1:16">
      <c r="A13325" s="6">
        <v>20</v>
      </c>
      <c r="B13325" s="6">
        <v>9</v>
      </c>
      <c r="C13325" s="6">
        <v>22</v>
      </c>
      <c r="D13325" s="6">
        <f t="shared" si="2704"/>
        <v>51</v>
      </c>
      <c r="E13325" s="5">
        <f t="shared" si="2705"/>
        <v>12109.499908786096</v>
      </c>
      <c r="F13325" s="5">
        <f t="shared" si="2706"/>
        <v>337.19300188586965</v>
      </c>
      <c r="G13325" s="5">
        <f t="shared" si="2707"/>
        <v>1301.1455960105666</v>
      </c>
      <c r="H13325" s="5">
        <f t="shared" si="2708"/>
        <v>13747.838506682532</v>
      </c>
      <c r="I13325" s="5">
        <f t="shared" si="2709"/>
        <v>720</v>
      </c>
      <c r="J13325" s="5">
        <f t="shared" si="2710"/>
        <v>13027.838506682532</v>
      </c>
      <c r="K13325" s="2">
        <f t="shared" si="2711"/>
        <v>251177.75185212729</v>
      </c>
      <c r="L13325" s="2">
        <f t="shared" si="2712"/>
        <v>254246</v>
      </c>
      <c r="M13325" s="2">
        <f t="shared" si="2713"/>
        <v>40920</v>
      </c>
      <c r="N13325" s="6">
        <f t="shared" si="2714"/>
        <v>0</v>
      </c>
      <c r="O13325" s="2">
        <f t="shared" si="2715"/>
        <v>-57851.751852127287</v>
      </c>
      <c r="P13325" s="2" t="str">
        <f t="shared" si="2716"/>
        <v/>
      </c>
    </row>
    <row r="13326" spans="1:16">
      <c r="A13326" s="6">
        <v>20</v>
      </c>
      <c r="B13326" s="6">
        <v>9</v>
      </c>
      <c r="C13326" s="6">
        <v>23</v>
      </c>
      <c r="D13326" s="6">
        <f t="shared" si="2704"/>
        <v>52</v>
      </c>
      <c r="E13326" s="5">
        <f t="shared" si="2705"/>
        <v>12109.499908786096</v>
      </c>
      <c r="F13326" s="5">
        <f t="shared" si="2706"/>
        <v>337.19300188586965</v>
      </c>
      <c r="G13326" s="5">
        <f t="shared" si="2707"/>
        <v>1377.292184868003</v>
      </c>
      <c r="H13326" s="5">
        <f t="shared" si="2708"/>
        <v>13823.985095539969</v>
      </c>
      <c r="I13326" s="5">
        <f t="shared" si="2709"/>
        <v>720</v>
      </c>
      <c r="J13326" s="5">
        <f t="shared" si="2710"/>
        <v>13103.985095539969</v>
      </c>
      <c r="K13326" s="2">
        <f t="shared" si="2711"/>
        <v>252499.74124201335</v>
      </c>
      <c r="L13326" s="2">
        <f t="shared" si="2712"/>
        <v>256946</v>
      </c>
      <c r="M13326" s="2">
        <f t="shared" si="2713"/>
        <v>41800</v>
      </c>
      <c r="N13326" s="6">
        <f t="shared" si="2714"/>
        <v>0</v>
      </c>
      <c r="O13326" s="2">
        <f t="shared" si="2715"/>
        <v>-57353.741242013348</v>
      </c>
      <c r="P13326" s="2" t="str">
        <f t="shared" si="2716"/>
        <v/>
      </c>
    </row>
    <row r="13327" spans="1:16">
      <c r="A13327" s="6">
        <v>20</v>
      </c>
      <c r="B13327" s="6">
        <v>9</v>
      </c>
      <c r="C13327" s="6">
        <v>24</v>
      </c>
      <c r="D13327" s="6">
        <f t="shared" si="2704"/>
        <v>53</v>
      </c>
      <c r="E13327" s="5">
        <f t="shared" si="2705"/>
        <v>12109.499908786096</v>
      </c>
      <c r="F13327" s="5">
        <f t="shared" si="2706"/>
        <v>337.19300188586965</v>
      </c>
      <c r="G13327" s="5">
        <f t="shared" si="2707"/>
        <v>1455.1391344474989</v>
      </c>
      <c r="H13327" s="5">
        <f t="shared" si="2708"/>
        <v>13901.832045119465</v>
      </c>
      <c r="I13327" s="5">
        <f t="shared" si="2709"/>
        <v>720</v>
      </c>
      <c r="J13327" s="5">
        <f t="shared" si="2710"/>
        <v>13181.832045119465</v>
      </c>
      <c r="K13327" s="2">
        <f t="shared" si="2711"/>
        <v>253851.25078332404</v>
      </c>
      <c r="L13327" s="2">
        <f t="shared" si="2712"/>
        <v>259646</v>
      </c>
      <c r="M13327" s="2">
        <f t="shared" si="2713"/>
        <v>42680</v>
      </c>
      <c r="N13327" s="6">
        <f t="shared" si="2714"/>
        <v>0</v>
      </c>
      <c r="O13327" s="2">
        <f t="shared" si="2715"/>
        <v>-56885.250783324038</v>
      </c>
      <c r="P13327" s="2" t="str">
        <f t="shared" si="2716"/>
        <v/>
      </c>
    </row>
    <row r="13328" spans="1:16">
      <c r="A13328" s="6">
        <v>20</v>
      </c>
      <c r="B13328" s="6">
        <v>9</v>
      </c>
      <c r="C13328" s="6">
        <v>25</v>
      </c>
      <c r="D13328" s="6">
        <f t="shared" si="2704"/>
        <v>54</v>
      </c>
      <c r="E13328" s="5">
        <f t="shared" si="2705"/>
        <v>12109.499908786096</v>
      </c>
      <c r="F13328" s="5">
        <f t="shared" si="2706"/>
        <v>337.19300188586965</v>
      </c>
      <c r="G13328" s="5">
        <f t="shared" si="2707"/>
        <v>1534.7170558625965</v>
      </c>
      <c r="H13328" s="5">
        <f t="shared" si="2708"/>
        <v>13981.409966534562</v>
      </c>
      <c r="I13328" s="5">
        <f t="shared" si="2709"/>
        <v>720</v>
      </c>
      <c r="J13328" s="5">
        <f t="shared" si="2710"/>
        <v>13261.409966534562</v>
      </c>
      <c r="K13328" s="2">
        <f t="shared" si="2711"/>
        <v>255232.81191900279</v>
      </c>
      <c r="L13328" s="2">
        <f t="shared" si="2712"/>
        <v>262346</v>
      </c>
      <c r="M13328" s="2">
        <f t="shared" si="2713"/>
        <v>43560</v>
      </c>
      <c r="N13328" s="6">
        <f t="shared" si="2714"/>
        <v>0</v>
      </c>
      <c r="O13328" s="2">
        <f t="shared" si="2715"/>
        <v>-56446.811919002794</v>
      </c>
      <c r="P13328" s="2" t="str">
        <f t="shared" si="2716"/>
        <v/>
      </c>
    </row>
    <row r="13329" spans="1:16">
      <c r="A13329" s="6">
        <v>20</v>
      </c>
      <c r="B13329" s="6">
        <v>9</v>
      </c>
      <c r="C13329" s="6">
        <v>26</v>
      </c>
      <c r="D13329" s="6">
        <f t="shared" si="2704"/>
        <v>55</v>
      </c>
      <c r="E13329" s="5">
        <f t="shared" si="2705"/>
        <v>12109.499908786096</v>
      </c>
      <c r="F13329" s="5">
        <f t="shared" si="2706"/>
        <v>337.19300188586965</v>
      </c>
      <c r="G13329" s="5">
        <f t="shared" si="2707"/>
        <v>1616.0570598233144</v>
      </c>
      <c r="H13329" s="5">
        <f t="shared" si="2708"/>
        <v>14062.749970495279</v>
      </c>
      <c r="I13329" s="5">
        <f t="shared" si="2709"/>
        <v>720</v>
      </c>
      <c r="J13329" s="5">
        <f t="shared" si="2710"/>
        <v>13342.749970495279</v>
      </c>
      <c r="K13329" s="2">
        <f t="shared" si="2711"/>
        <v>256644.96476554303</v>
      </c>
      <c r="L13329" s="2">
        <f t="shared" si="2712"/>
        <v>265046</v>
      </c>
      <c r="M13329" s="2">
        <f t="shared" si="2713"/>
        <v>44440</v>
      </c>
      <c r="N13329" s="6">
        <f t="shared" si="2714"/>
        <v>0</v>
      </c>
      <c r="O13329" s="2">
        <f t="shared" si="2715"/>
        <v>-56038.964765543031</v>
      </c>
      <c r="P13329" s="2" t="str">
        <f t="shared" si="2716"/>
        <v/>
      </c>
    </row>
    <row r="13330" spans="1:16">
      <c r="A13330" s="6">
        <v>20</v>
      </c>
      <c r="B13330" s="6">
        <v>9</v>
      </c>
      <c r="C13330" s="6">
        <v>27</v>
      </c>
      <c r="D13330" s="6">
        <f t="shared" si="2704"/>
        <v>56</v>
      </c>
      <c r="E13330" s="5">
        <f t="shared" si="2705"/>
        <v>12109.499908786096</v>
      </c>
      <c r="F13330" s="5">
        <f t="shared" si="2706"/>
        <v>337.19300188586965</v>
      </c>
      <c r="G13330" s="5">
        <f t="shared" si="2707"/>
        <v>1699.1907643430709</v>
      </c>
      <c r="H13330" s="5">
        <f t="shared" si="2708"/>
        <v>14145.883675015037</v>
      </c>
      <c r="I13330" s="5">
        <f t="shared" si="2709"/>
        <v>720</v>
      </c>
      <c r="J13330" s="5">
        <f t="shared" si="2710"/>
        <v>13425.883675015037</v>
      </c>
      <c r="K13330" s="2">
        <f t="shared" si="2711"/>
        <v>258088.25824678881</v>
      </c>
      <c r="L13330" s="2">
        <f t="shared" si="2712"/>
        <v>267746</v>
      </c>
      <c r="M13330" s="2">
        <f t="shared" si="2713"/>
        <v>45320</v>
      </c>
      <c r="N13330" s="6">
        <f t="shared" si="2714"/>
        <v>0</v>
      </c>
      <c r="O13330" s="2">
        <f t="shared" si="2715"/>
        <v>-55662.258246788813</v>
      </c>
      <c r="P13330" s="2" t="str">
        <f t="shared" si="2716"/>
        <v/>
      </c>
    </row>
    <row r="13331" spans="1:16">
      <c r="A13331" s="6">
        <v>20</v>
      </c>
      <c r="B13331" s="6">
        <v>9</v>
      </c>
      <c r="C13331" s="6">
        <v>28</v>
      </c>
      <c r="D13331" s="6">
        <f t="shared" si="2704"/>
        <v>57</v>
      </c>
      <c r="E13331" s="5">
        <f t="shared" si="2705"/>
        <v>12109.499908786096</v>
      </c>
      <c r="F13331" s="5">
        <f t="shared" si="2706"/>
        <v>337.19300188586965</v>
      </c>
      <c r="G13331" s="5">
        <f t="shared" si="2707"/>
        <v>1784.1503025602246</v>
      </c>
      <c r="H13331" s="5">
        <f t="shared" si="2708"/>
        <v>14230.84321323219</v>
      </c>
      <c r="I13331" s="5">
        <f t="shared" si="2709"/>
        <v>720</v>
      </c>
      <c r="J13331" s="5">
        <f t="shared" si="2710"/>
        <v>13510.84321323219</v>
      </c>
      <c r="K13331" s="2">
        <f t="shared" si="2711"/>
        <v>259563.25022972553</v>
      </c>
      <c r="L13331" s="2">
        <f t="shared" si="2712"/>
        <v>270446</v>
      </c>
      <c r="M13331" s="2">
        <f t="shared" si="2713"/>
        <v>46200</v>
      </c>
      <c r="N13331" s="6">
        <f t="shared" si="2714"/>
        <v>0</v>
      </c>
      <c r="O13331" s="2">
        <f t="shared" si="2715"/>
        <v>-55317.250229725527</v>
      </c>
      <c r="P13331" s="2" t="str">
        <f t="shared" si="2716"/>
        <v/>
      </c>
    </row>
    <row r="13332" spans="1:16">
      <c r="A13332" s="6">
        <v>20</v>
      </c>
      <c r="B13332" s="6">
        <v>9</v>
      </c>
      <c r="C13332" s="6">
        <v>29</v>
      </c>
      <c r="D13332" s="6">
        <f t="shared" si="2704"/>
        <v>58</v>
      </c>
      <c r="E13332" s="5">
        <f t="shared" si="2705"/>
        <v>12109.499908786096</v>
      </c>
      <c r="F13332" s="5">
        <f t="shared" si="2706"/>
        <v>337.19300188586965</v>
      </c>
      <c r="G13332" s="5">
        <f t="shared" si="2707"/>
        <v>1870.9683306758782</v>
      </c>
      <c r="H13332" s="5">
        <f t="shared" si="2708"/>
        <v>14317.661241347843</v>
      </c>
      <c r="I13332" s="5">
        <f t="shared" si="2709"/>
        <v>720</v>
      </c>
      <c r="J13332" s="5">
        <f t="shared" si="2710"/>
        <v>13597.661241347843</v>
      </c>
      <c r="K13332" s="2">
        <f t="shared" si="2711"/>
        <v>261070.50766228893</v>
      </c>
      <c r="L13332" s="2">
        <f t="shared" si="2712"/>
        <v>273146</v>
      </c>
      <c r="M13332" s="2">
        <f t="shared" si="2713"/>
        <v>47080</v>
      </c>
      <c r="N13332" s="6">
        <f t="shared" si="2714"/>
        <v>0</v>
      </c>
      <c r="O13332" s="2">
        <f t="shared" si="2715"/>
        <v>-55004.507662288932</v>
      </c>
      <c r="P13332" s="2" t="str">
        <f t="shared" si="2716"/>
        <v/>
      </c>
    </row>
    <row r="13333" spans="1:16">
      <c r="A13333" s="6">
        <v>20</v>
      </c>
      <c r="B13333" s="6">
        <v>9</v>
      </c>
      <c r="C13333" s="6">
        <v>30</v>
      </c>
      <c r="D13333" s="6">
        <f t="shared" si="2704"/>
        <v>59</v>
      </c>
      <c r="E13333" s="5">
        <f t="shared" si="2705"/>
        <v>12109.499908786096</v>
      </c>
      <c r="F13333" s="5">
        <f t="shared" si="2706"/>
        <v>337.19300188586965</v>
      </c>
      <c r="G13333" s="5">
        <f t="shared" si="2707"/>
        <v>1959.6780360096488</v>
      </c>
      <c r="H13333" s="5">
        <f t="shared" si="2708"/>
        <v>14406.370946681614</v>
      </c>
      <c r="I13333" s="5">
        <f t="shared" si="2709"/>
        <v>720</v>
      </c>
      <c r="J13333" s="5">
        <f t="shared" si="2710"/>
        <v>13686.370946681614</v>
      </c>
      <c r="K13333" s="2">
        <f t="shared" si="2711"/>
        <v>262610.60671322246</v>
      </c>
      <c r="L13333" s="2">
        <f t="shared" si="2712"/>
        <v>275846</v>
      </c>
      <c r="M13333" s="2">
        <f t="shared" si="2713"/>
        <v>47960</v>
      </c>
      <c r="N13333" s="6">
        <f t="shared" si="2714"/>
        <v>0</v>
      </c>
      <c r="O13333" s="2">
        <f t="shared" si="2715"/>
        <v>-54724.606713222456</v>
      </c>
      <c r="P13333" s="2" t="str">
        <f t="shared" si="2716"/>
        <v/>
      </c>
    </row>
    <row r="13334" spans="1:16">
      <c r="A13334" s="6">
        <v>20</v>
      </c>
      <c r="B13334" s="6">
        <v>10</v>
      </c>
      <c r="C13334" s="6">
        <v>0</v>
      </c>
      <c r="D13334" s="6">
        <f t="shared" si="2704"/>
        <v>30</v>
      </c>
      <c r="E13334" s="5">
        <f t="shared" si="2705"/>
        <v>12109.499908786096</v>
      </c>
      <c r="F13334" s="5">
        <f t="shared" si="2706"/>
        <v>384.02536325890713</v>
      </c>
      <c r="G13334" s="5">
        <f t="shared" si="2707"/>
        <v>0</v>
      </c>
      <c r="H13334" s="5">
        <f t="shared" si="2708"/>
        <v>12493.525272045003</v>
      </c>
      <c r="I13334" s="5">
        <f t="shared" si="2709"/>
        <v>720</v>
      </c>
      <c r="J13334" s="5">
        <f t="shared" si="2710"/>
        <v>11773.525272045003</v>
      </c>
      <c r="K13334" s="2">
        <f t="shared" si="2711"/>
        <v>229401.48041744795</v>
      </c>
      <c r="L13334" s="2">
        <f t="shared" si="2712"/>
        <v>196940</v>
      </c>
      <c r="M13334" s="2">
        <f t="shared" si="2713"/>
        <v>22000</v>
      </c>
      <c r="N13334" s="6">
        <f t="shared" si="2714"/>
        <v>0</v>
      </c>
      <c r="O13334" s="2">
        <f t="shared" si="2715"/>
        <v>-74461.48041744795</v>
      </c>
      <c r="P13334" s="2" t="str">
        <f t="shared" si="2716"/>
        <v/>
      </c>
    </row>
    <row r="13335" spans="1:16">
      <c r="A13335" s="6">
        <v>20</v>
      </c>
      <c r="B13335" s="6">
        <v>10</v>
      </c>
      <c r="C13335" s="6">
        <v>1</v>
      </c>
      <c r="D13335" s="6">
        <f t="shared" si="2704"/>
        <v>31</v>
      </c>
      <c r="E13335" s="5">
        <f t="shared" si="2705"/>
        <v>12109.499908786096</v>
      </c>
      <c r="F13335" s="5">
        <f t="shared" si="2706"/>
        <v>384.02536325890713</v>
      </c>
      <c r="G13335" s="5">
        <f t="shared" si="2707"/>
        <v>45.5625</v>
      </c>
      <c r="H13335" s="5">
        <f t="shared" si="2708"/>
        <v>12539.087772045003</v>
      </c>
      <c r="I13335" s="5">
        <f t="shared" si="2709"/>
        <v>720</v>
      </c>
      <c r="J13335" s="5">
        <f t="shared" si="2710"/>
        <v>11819.087772045003</v>
      </c>
      <c r="K13335" s="2">
        <f t="shared" si="2711"/>
        <v>230192.49604244795</v>
      </c>
      <c r="L13335" s="2">
        <f t="shared" si="2712"/>
        <v>199640</v>
      </c>
      <c r="M13335" s="2">
        <f t="shared" si="2713"/>
        <v>22880</v>
      </c>
      <c r="N13335" s="6">
        <f t="shared" si="2714"/>
        <v>0</v>
      </c>
      <c r="O13335" s="2">
        <f t="shared" si="2715"/>
        <v>-73432.49604244795</v>
      </c>
      <c r="P13335" s="2" t="str">
        <f t="shared" si="2716"/>
        <v/>
      </c>
    </row>
    <row r="13336" spans="1:16">
      <c r="A13336" s="6">
        <v>20</v>
      </c>
      <c r="B13336" s="6">
        <v>10</v>
      </c>
      <c r="C13336" s="6">
        <v>2</v>
      </c>
      <c r="D13336" s="6">
        <f t="shared" si="2704"/>
        <v>32</v>
      </c>
      <c r="E13336" s="5">
        <f t="shared" si="2705"/>
        <v>12109.499908786096</v>
      </c>
      <c r="F13336" s="5">
        <f t="shared" si="2706"/>
        <v>384.02536325890713</v>
      </c>
      <c r="G13336" s="5">
        <f t="shared" si="2707"/>
        <v>92.264062499999994</v>
      </c>
      <c r="H13336" s="5">
        <f t="shared" si="2708"/>
        <v>12585.789334545003</v>
      </c>
      <c r="I13336" s="5">
        <f t="shared" si="2709"/>
        <v>720</v>
      </c>
      <c r="J13336" s="5">
        <f t="shared" si="2710"/>
        <v>11865.789334545003</v>
      </c>
      <c r="K13336" s="2">
        <f t="shared" si="2711"/>
        <v>231003.28705807295</v>
      </c>
      <c r="L13336" s="2">
        <f t="shared" si="2712"/>
        <v>202340</v>
      </c>
      <c r="M13336" s="2">
        <f t="shared" si="2713"/>
        <v>23760</v>
      </c>
      <c r="N13336" s="6">
        <f t="shared" si="2714"/>
        <v>0</v>
      </c>
      <c r="O13336" s="2">
        <f t="shared" si="2715"/>
        <v>-72423.28705807295</v>
      </c>
      <c r="P13336" s="2" t="str">
        <f t="shared" si="2716"/>
        <v/>
      </c>
    </row>
    <row r="13337" spans="1:16">
      <c r="A13337" s="6">
        <v>20</v>
      </c>
      <c r="B13337" s="6">
        <v>10</v>
      </c>
      <c r="C13337" s="6">
        <v>3</v>
      </c>
      <c r="D13337" s="6">
        <f t="shared" si="2704"/>
        <v>33</v>
      </c>
      <c r="E13337" s="5">
        <f t="shared" si="2705"/>
        <v>12109.499908786096</v>
      </c>
      <c r="F13337" s="5">
        <f t="shared" si="2706"/>
        <v>384.02536325890713</v>
      </c>
      <c r="G13337" s="5">
        <f t="shared" si="2707"/>
        <v>140.12604492187498</v>
      </c>
      <c r="H13337" s="5">
        <f t="shared" si="2708"/>
        <v>12633.651316966878</v>
      </c>
      <c r="I13337" s="5">
        <f t="shared" si="2709"/>
        <v>720</v>
      </c>
      <c r="J13337" s="5">
        <f t="shared" si="2710"/>
        <v>11913.651316966878</v>
      </c>
      <c r="K13337" s="2">
        <f t="shared" si="2711"/>
        <v>231834.22425289717</v>
      </c>
      <c r="L13337" s="2">
        <f t="shared" si="2712"/>
        <v>205040</v>
      </c>
      <c r="M13337" s="2">
        <f t="shared" si="2713"/>
        <v>24640</v>
      </c>
      <c r="N13337" s="6">
        <f t="shared" si="2714"/>
        <v>0</v>
      </c>
      <c r="O13337" s="2">
        <f t="shared" si="2715"/>
        <v>-71434.224252897169</v>
      </c>
      <c r="P13337" s="2" t="str">
        <f t="shared" si="2716"/>
        <v/>
      </c>
    </row>
    <row r="13338" spans="1:16">
      <c r="A13338" s="6">
        <v>20</v>
      </c>
      <c r="B13338" s="6">
        <v>10</v>
      </c>
      <c r="C13338" s="6">
        <v>4</v>
      </c>
      <c r="D13338" s="6">
        <f t="shared" si="2704"/>
        <v>34</v>
      </c>
      <c r="E13338" s="5">
        <f t="shared" si="2705"/>
        <v>12109.499908786096</v>
      </c>
      <c r="F13338" s="5">
        <f t="shared" si="2706"/>
        <v>384.02536325890713</v>
      </c>
      <c r="G13338" s="5">
        <f t="shared" si="2707"/>
        <v>189.17016064453125</v>
      </c>
      <c r="H13338" s="5">
        <f t="shared" si="2708"/>
        <v>12682.695432689534</v>
      </c>
      <c r="I13338" s="5">
        <f t="shared" si="2709"/>
        <v>720</v>
      </c>
      <c r="J13338" s="5">
        <f t="shared" si="2710"/>
        <v>11962.695432689534</v>
      </c>
      <c r="K13338" s="2">
        <f t="shared" si="2711"/>
        <v>232685.6845953044</v>
      </c>
      <c r="L13338" s="2">
        <f t="shared" si="2712"/>
        <v>207740</v>
      </c>
      <c r="M13338" s="2">
        <f t="shared" si="2713"/>
        <v>25520</v>
      </c>
      <c r="N13338" s="6">
        <f t="shared" si="2714"/>
        <v>0</v>
      </c>
      <c r="O13338" s="2">
        <f t="shared" si="2715"/>
        <v>-70465.684595304396</v>
      </c>
      <c r="P13338" s="2" t="str">
        <f t="shared" si="2716"/>
        <v/>
      </c>
    </row>
    <row r="13339" spans="1:16">
      <c r="A13339" s="6">
        <v>20</v>
      </c>
      <c r="B13339" s="6">
        <v>10</v>
      </c>
      <c r="C13339" s="6">
        <v>5</v>
      </c>
      <c r="D13339" s="6">
        <f t="shared" si="2704"/>
        <v>35</v>
      </c>
      <c r="E13339" s="5">
        <f t="shared" si="2705"/>
        <v>12109.499908786096</v>
      </c>
      <c r="F13339" s="5">
        <f t="shared" si="2706"/>
        <v>384.02536325890713</v>
      </c>
      <c r="G13339" s="5">
        <f t="shared" si="2707"/>
        <v>239.41848456573481</v>
      </c>
      <c r="H13339" s="5">
        <f t="shared" si="2708"/>
        <v>12732.943756610737</v>
      </c>
      <c r="I13339" s="5">
        <f t="shared" si="2709"/>
        <v>720</v>
      </c>
      <c r="J13339" s="5">
        <f t="shared" si="2710"/>
        <v>12012.943756610737</v>
      </c>
      <c r="K13339" s="2">
        <f t="shared" si="2711"/>
        <v>233558.05133004751</v>
      </c>
      <c r="L13339" s="2">
        <f t="shared" si="2712"/>
        <v>210440</v>
      </c>
      <c r="M13339" s="2">
        <f t="shared" si="2713"/>
        <v>26400</v>
      </c>
      <c r="N13339" s="6">
        <f t="shared" si="2714"/>
        <v>0</v>
      </c>
      <c r="O13339" s="2">
        <f t="shared" si="2715"/>
        <v>-69518.051330047514</v>
      </c>
      <c r="P13339" s="2" t="str">
        <f t="shared" si="2716"/>
        <v/>
      </c>
    </row>
    <row r="13340" spans="1:16">
      <c r="A13340" s="6">
        <v>20</v>
      </c>
      <c r="B13340" s="6">
        <v>10</v>
      </c>
      <c r="C13340" s="6">
        <v>6</v>
      </c>
      <c r="D13340" s="6">
        <f t="shared" si="2704"/>
        <v>36</v>
      </c>
      <c r="E13340" s="5">
        <f t="shared" si="2705"/>
        <v>12109.499908786096</v>
      </c>
      <c r="F13340" s="5">
        <f t="shared" si="2706"/>
        <v>384.02536325890713</v>
      </c>
      <c r="G13340" s="5">
        <f t="shared" si="2707"/>
        <v>290.89345874736784</v>
      </c>
      <c r="H13340" s="5">
        <f t="shared" si="2708"/>
        <v>12784.418730792371</v>
      </c>
      <c r="I13340" s="5">
        <f t="shared" si="2709"/>
        <v>720</v>
      </c>
      <c r="J13340" s="5">
        <f t="shared" si="2710"/>
        <v>12064.418730792371</v>
      </c>
      <c r="K13340" s="2">
        <f t="shared" si="2711"/>
        <v>234451.71407625644</v>
      </c>
      <c r="L13340" s="2">
        <f t="shared" si="2712"/>
        <v>213140</v>
      </c>
      <c r="M13340" s="2">
        <f t="shared" si="2713"/>
        <v>27280</v>
      </c>
      <c r="N13340" s="6">
        <f t="shared" si="2714"/>
        <v>0</v>
      </c>
      <c r="O13340" s="2">
        <f t="shared" si="2715"/>
        <v>-68591.714076256438</v>
      </c>
      <c r="P13340" s="2" t="str">
        <f t="shared" si="2716"/>
        <v/>
      </c>
    </row>
    <row r="13341" spans="1:16">
      <c r="A13341" s="6">
        <v>20</v>
      </c>
      <c r="B13341" s="6">
        <v>10</v>
      </c>
      <c r="C13341" s="6">
        <v>7</v>
      </c>
      <c r="D13341" s="6">
        <f t="shared" si="2704"/>
        <v>37</v>
      </c>
      <c r="E13341" s="5">
        <f t="shared" si="2705"/>
        <v>12109.499908786096</v>
      </c>
      <c r="F13341" s="5">
        <f t="shared" si="2706"/>
        <v>384.02536325890713</v>
      </c>
      <c r="G13341" s="5">
        <f t="shared" si="2707"/>
        <v>343.61789814532818</v>
      </c>
      <c r="H13341" s="5">
        <f t="shared" si="2708"/>
        <v>12837.143170190331</v>
      </c>
      <c r="I13341" s="5">
        <f t="shared" si="2709"/>
        <v>720</v>
      </c>
      <c r="J13341" s="5">
        <f t="shared" si="2710"/>
        <v>12117.143170190331</v>
      </c>
      <c r="K13341" s="2">
        <f t="shared" si="2711"/>
        <v>235367.06892691547</v>
      </c>
      <c r="L13341" s="2">
        <f t="shared" si="2712"/>
        <v>215840</v>
      </c>
      <c r="M13341" s="2">
        <f t="shared" si="2713"/>
        <v>28160</v>
      </c>
      <c r="N13341" s="6">
        <f t="shared" si="2714"/>
        <v>0</v>
      </c>
      <c r="O13341" s="2">
        <f t="shared" si="2715"/>
        <v>-67687.068926915468</v>
      </c>
      <c r="P13341" s="2" t="str">
        <f t="shared" si="2716"/>
        <v/>
      </c>
    </row>
    <row r="13342" spans="1:16">
      <c r="A13342" s="6">
        <v>20</v>
      </c>
      <c r="B13342" s="6">
        <v>10</v>
      </c>
      <c r="C13342" s="6">
        <v>8</v>
      </c>
      <c r="D13342" s="6">
        <f t="shared" si="2704"/>
        <v>38</v>
      </c>
      <c r="E13342" s="5">
        <f t="shared" si="2705"/>
        <v>12109.499908786096</v>
      </c>
      <c r="F13342" s="5">
        <f t="shared" si="2706"/>
        <v>384.02536325890713</v>
      </c>
      <c r="G13342" s="5">
        <f t="shared" si="2707"/>
        <v>397.61499642530839</v>
      </c>
      <c r="H13342" s="5">
        <f t="shared" si="2708"/>
        <v>12891.140268470312</v>
      </c>
      <c r="I13342" s="5">
        <f t="shared" si="2709"/>
        <v>720</v>
      </c>
      <c r="J13342" s="5">
        <f t="shared" si="2710"/>
        <v>12171.140268470312</v>
      </c>
      <c r="K13342" s="2">
        <f t="shared" si="2711"/>
        <v>236304.51854983179</v>
      </c>
      <c r="L13342" s="2">
        <f t="shared" si="2712"/>
        <v>218540</v>
      </c>
      <c r="M13342" s="2">
        <f t="shared" si="2713"/>
        <v>29040</v>
      </c>
      <c r="N13342" s="6">
        <f t="shared" si="2714"/>
        <v>0</v>
      </c>
      <c r="O13342" s="2">
        <f t="shared" si="2715"/>
        <v>-66804.518549831788</v>
      </c>
      <c r="P13342" s="2" t="str">
        <f t="shared" si="2716"/>
        <v/>
      </c>
    </row>
    <row r="13343" spans="1:16">
      <c r="A13343" s="6">
        <v>20</v>
      </c>
      <c r="B13343" s="6">
        <v>10</v>
      </c>
      <c r="C13343" s="6">
        <v>9</v>
      </c>
      <c r="D13343" s="6">
        <f t="shared" si="2704"/>
        <v>39</v>
      </c>
      <c r="E13343" s="5">
        <f t="shared" si="2705"/>
        <v>12109.499908786096</v>
      </c>
      <c r="F13343" s="5">
        <f t="shared" si="2706"/>
        <v>384.02536325890713</v>
      </c>
      <c r="G13343" s="5">
        <f t="shared" si="2707"/>
        <v>452.90833186570285</v>
      </c>
      <c r="H13343" s="5">
        <f t="shared" si="2708"/>
        <v>12946.433603910706</v>
      </c>
      <c r="I13343" s="5">
        <f t="shared" si="2709"/>
        <v>720</v>
      </c>
      <c r="J13343" s="5">
        <f t="shared" si="2710"/>
        <v>12226.433603910706</v>
      </c>
      <c r="K13343" s="2">
        <f t="shared" si="2711"/>
        <v>237264.47229011642</v>
      </c>
      <c r="L13343" s="2">
        <f t="shared" si="2712"/>
        <v>221240</v>
      </c>
      <c r="M13343" s="2">
        <f t="shared" si="2713"/>
        <v>29920</v>
      </c>
      <c r="N13343" s="6">
        <f t="shared" si="2714"/>
        <v>0</v>
      </c>
      <c r="O13343" s="2">
        <f t="shared" si="2715"/>
        <v>-65944.47229011642</v>
      </c>
      <c r="P13343" s="2" t="str">
        <f t="shared" si="2716"/>
        <v/>
      </c>
    </row>
    <row r="13344" spans="1:16">
      <c r="A13344" s="6">
        <v>20</v>
      </c>
      <c r="B13344" s="6">
        <v>10</v>
      </c>
      <c r="C13344" s="6">
        <v>10</v>
      </c>
      <c r="D13344" s="6">
        <f t="shared" si="2704"/>
        <v>40</v>
      </c>
      <c r="E13344" s="5">
        <f t="shared" si="2705"/>
        <v>12109.499908786096</v>
      </c>
      <c r="F13344" s="5">
        <f t="shared" si="2706"/>
        <v>384.02536325890713</v>
      </c>
      <c r="G13344" s="5">
        <f t="shared" si="2707"/>
        <v>509.52187334891573</v>
      </c>
      <c r="H13344" s="5">
        <f t="shared" si="2708"/>
        <v>13003.047145393919</v>
      </c>
      <c r="I13344" s="5">
        <f t="shared" si="2709"/>
        <v>720</v>
      </c>
      <c r="J13344" s="5">
        <f t="shared" si="2710"/>
        <v>12283.047145393919</v>
      </c>
      <c r="K13344" s="2">
        <f t="shared" si="2711"/>
        <v>238247.34627419998</v>
      </c>
      <c r="L13344" s="2">
        <f t="shared" si="2712"/>
        <v>223940</v>
      </c>
      <c r="M13344" s="2">
        <f t="shared" si="2713"/>
        <v>30800</v>
      </c>
      <c r="N13344" s="6">
        <f t="shared" si="2714"/>
        <v>0</v>
      </c>
      <c r="O13344" s="2">
        <f t="shared" si="2715"/>
        <v>-65107.346274199983</v>
      </c>
      <c r="P13344" s="2" t="str">
        <f t="shared" si="2716"/>
        <v/>
      </c>
    </row>
    <row r="13345" spans="1:16">
      <c r="A13345" s="6">
        <v>20</v>
      </c>
      <c r="B13345" s="6">
        <v>10</v>
      </c>
      <c r="C13345" s="6">
        <v>11</v>
      </c>
      <c r="D13345" s="6">
        <f t="shared" si="2704"/>
        <v>41</v>
      </c>
      <c r="E13345" s="5">
        <f t="shared" si="2705"/>
        <v>12109.499908786096</v>
      </c>
      <c r="F13345" s="5">
        <f t="shared" si="2706"/>
        <v>384.02536325890713</v>
      </c>
      <c r="G13345" s="5">
        <f t="shared" si="2707"/>
        <v>567.47998644235474</v>
      </c>
      <c r="H13345" s="5">
        <f t="shared" si="2708"/>
        <v>13061.005258487357</v>
      </c>
      <c r="I13345" s="5">
        <f t="shared" si="2709"/>
        <v>720</v>
      </c>
      <c r="J13345" s="5">
        <f t="shared" si="2710"/>
        <v>12341.005258487357</v>
      </c>
      <c r="K13345" s="2">
        <f t="shared" si="2711"/>
        <v>239253.56351540552</v>
      </c>
      <c r="L13345" s="2">
        <f t="shared" si="2712"/>
        <v>226640</v>
      </c>
      <c r="M13345" s="2">
        <f t="shared" si="2713"/>
        <v>31680</v>
      </c>
      <c r="N13345" s="6">
        <f t="shared" si="2714"/>
        <v>0</v>
      </c>
      <c r="O13345" s="2">
        <f t="shared" si="2715"/>
        <v>-64293.56351540552</v>
      </c>
      <c r="P13345" s="2" t="str">
        <f t="shared" si="2716"/>
        <v/>
      </c>
    </row>
    <row r="13346" spans="1:16">
      <c r="A13346" s="6">
        <v>20</v>
      </c>
      <c r="B13346" s="6">
        <v>10</v>
      </c>
      <c r="C13346" s="6">
        <v>12</v>
      </c>
      <c r="D13346" s="6">
        <f t="shared" si="2704"/>
        <v>42</v>
      </c>
      <c r="E13346" s="5">
        <f t="shared" si="2705"/>
        <v>12109.499908786096</v>
      </c>
      <c r="F13346" s="5">
        <f t="shared" si="2706"/>
        <v>384.02536325890713</v>
      </c>
      <c r="G13346" s="5">
        <f t="shared" si="2707"/>
        <v>626.80743957041921</v>
      </c>
      <c r="H13346" s="5">
        <f t="shared" si="2708"/>
        <v>13120.332711615421</v>
      </c>
      <c r="I13346" s="5">
        <f t="shared" si="2709"/>
        <v>720</v>
      </c>
      <c r="J13346" s="5">
        <f t="shared" si="2710"/>
        <v>12400.332711615421</v>
      </c>
      <c r="K13346" s="2">
        <f t="shared" si="2711"/>
        <v>240283.55402110107</v>
      </c>
      <c r="L13346" s="2">
        <f t="shared" si="2712"/>
        <v>229340</v>
      </c>
      <c r="M13346" s="2">
        <f t="shared" si="2713"/>
        <v>32560</v>
      </c>
      <c r="N13346" s="6">
        <f t="shared" si="2714"/>
        <v>0</v>
      </c>
      <c r="O13346" s="2">
        <f t="shared" si="2715"/>
        <v>-63503.554021101067</v>
      </c>
      <c r="P13346" s="2" t="str">
        <f t="shared" si="2716"/>
        <v/>
      </c>
    </row>
    <row r="13347" spans="1:16">
      <c r="A13347" s="6">
        <v>20</v>
      </c>
      <c r="B13347" s="6">
        <v>10</v>
      </c>
      <c r="C13347" s="6">
        <v>13</v>
      </c>
      <c r="D13347" s="6">
        <f t="shared" si="2704"/>
        <v>43</v>
      </c>
      <c r="E13347" s="5">
        <f t="shared" si="2705"/>
        <v>12109.499908786096</v>
      </c>
      <c r="F13347" s="5">
        <f t="shared" si="2706"/>
        <v>384.02536325890713</v>
      </c>
      <c r="G13347" s="5">
        <f t="shared" si="2707"/>
        <v>687.52941027880343</v>
      </c>
      <c r="H13347" s="5">
        <f t="shared" si="2708"/>
        <v>13181.054682323806</v>
      </c>
      <c r="I13347" s="5">
        <f t="shared" si="2709"/>
        <v>720</v>
      </c>
      <c r="J13347" s="5">
        <f t="shared" si="2710"/>
        <v>12461.054682323806</v>
      </c>
      <c r="K13347" s="2">
        <f t="shared" si="2711"/>
        <v>241337.75490145496</v>
      </c>
      <c r="L13347" s="2">
        <f t="shared" si="2712"/>
        <v>232040</v>
      </c>
      <c r="M13347" s="2">
        <f t="shared" si="2713"/>
        <v>33440</v>
      </c>
      <c r="N13347" s="6">
        <f t="shared" si="2714"/>
        <v>0</v>
      </c>
      <c r="O13347" s="2">
        <f t="shared" si="2715"/>
        <v>-62737.754901454959</v>
      </c>
      <c r="P13347" s="2" t="str">
        <f t="shared" si="2716"/>
        <v/>
      </c>
    </row>
    <row r="13348" spans="1:16">
      <c r="A13348" s="6">
        <v>20</v>
      </c>
      <c r="B13348" s="6">
        <v>10</v>
      </c>
      <c r="C13348" s="6">
        <v>14</v>
      </c>
      <c r="D13348" s="6">
        <f t="shared" si="2704"/>
        <v>44</v>
      </c>
      <c r="E13348" s="5">
        <f t="shared" si="2705"/>
        <v>12109.499908786096</v>
      </c>
      <c r="F13348" s="5">
        <f t="shared" si="2706"/>
        <v>384.02536325890713</v>
      </c>
      <c r="G13348" s="5">
        <f t="shared" si="2707"/>
        <v>749.67149159246469</v>
      </c>
      <c r="H13348" s="5">
        <f t="shared" si="2708"/>
        <v>13243.196763637467</v>
      </c>
      <c r="I13348" s="5">
        <f t="shared" si="2709"/>
        <v>720</v>
      </c>
      <c r="J13348" s="5">
        <f t="shared" si="2710"/>
        <v>12523.196763637467</v>
      </c>
      <c r="K13348" s="2">
        <f t="shared" si="2711"/>
        <v>242416.61047981711</v>
      </c>
      <c r="L13348" s="2">
        <f t="shared" si="2712"/>
        <v>234740</v>
      </c>
      <c r="M13348" s="2">
        <f t="shared" si="2713"/>
        <v>34320</v>
      </c>
      <c r="N13348" s="6">
        <f t="shared" si="2714"/>
        <v>0</v>
      </c>
      <c r="O13348" s="2">
        <f t="shared" si="2715"/>
        <v>-61996.610479817115</v>
      </c>
      <c r="P13348" s="2" t="str">
        <f t="shared" si="2716"/>
        <v/>
      </c>
    </row>
    <row r="13349" spans="1:16">
      <c r="A13349" s="6">
        <v>20</v>
      </c>
      <c r="B13349" s="6">
        <v>10</v>
      </c>
      <c r="C13349" s="6">
        <v>15</v>
      </c>
      <c r="D13349" s="6">
        <f t="shared" si="2704"/>
        <v>45</v>
      </c>
      <c r="E13349" s="5">
        <f t="shared" si="2705"/>
        <v>12109.499908786096</v>
      </c>
      <c r="F13349" s="5">
        <f t="shared" si="2706"/>
        <v>384.02536325890713</v>
      </c>
      <c r="G13349" s="5">
        <f t="shared" si="2707"/>
        <v>813.25969846861108</v>
      </c>
      <c r="H13349" s="5">
        <f t="shared" si="2708"/>
        <v>13306.784970513614</v>
      </c>
      <c r="I13349" s="5">
        <f t="shared" si="2709"/>
        <v>720</v>
      </c>
      <c r="J13349" s="5">
        <f t="shared" si="2710"/>
        <v>12586.784970513614</v>
      </c>
      <c r="K13349" s="2">
        <f t="shared" si="2711"/>
        <v>243520.57240475024</v>
      </c>
      <c r="L13349" s="2">
        <f t="shared" si="2712"/>
        <v>237440</v>
      </c>
      <c r="M13349" s="2">
        <f t="shared" si="2713"/>
        <v>35200</v>
      </c>
      <c r="N13349" s="6">
        <f t="shared" si="2714"/>
        <v>0</v>
      </c>
      <c r="O13349" s="2">
        <f t="shared" si="2715"/>
        <v>-61280.572404750244</v>
      </c>
      <c r="P13349" s="2" t="str">
        <f t="shared" si="2716"/>
        <v/>
      </c>
    </row>
    <row r="13350" spans="1:16">
      <c r="A13350" s="6">
        <v>20</v>
      </c>
      <c r="B13350" s="6">
        <v>10</v>
      </c>
      <c r="C13350" s="6">
        <v>16</v>
      </c>
      <c r="D13350" s="6">
        <f t="shared" si="2704"/>
        <v>46</v>
      </c>
      <c r="E13350" s="5">
        <f t="shared" si="2705"/>
        <v>12109.499908786096</v>
      </c>
      <c r="F13350" s="5">
        <f t="shared" si="2706"/>
        <v>384.02536325890713</v>
      </c>
      <c r="G13350" s="5">
        <f t="shared" si="2707"/>
        <v>878.32047434610013</v>
      </c>
      <c r="H13350" s="5">
        <f t="shared" si="2708"/>
        <v>13371.845746391104</v>
      </c>
      <c r="I13350" s="5">
        <f t="shared" si="2709"/>
        <v>720</v>
      </c>
      <c r="J13350" s="5">
        <f t="shared" si="2710"/>
        <v>12651.845746391104</v>
      </c>
      <c r="K13350" s="2">
        <f t="shared" si="2711"/>
        <v>244650.09976373444</v>
      </c>
      <c r="L13350" s="2">
        <f t="shared" si="2712"/>
        <v>240140</v>
      </c>
      <c r="M13350" s="2">
        <f t="shared" si="2713"/>
        <v>36080</v>
      </c>
      <c r="N13350" s="6">
        <f t="shared" si="2714"/>
        <v>0</v>
      </c>
      <c r="O13350" s="2">
        <f t="shared" si="2715"/>
        <v>-60590.099763734441</v>
      </c>
      <c r="P13350" s="2" t="str">
        <f t="shared" si="2716"/>
        <v/>
      </c>
    </row>
    <row r="13351" spans="1:16">
      <c r="A13351" s="6">
        <v>20</v>
      </c>
      <c r="B13351" s="6">
        <v>10</v>
      </c>
      <c r="C13351" s="6">
        <v>17</v>
      </c>
      <c r="D13351" s="6">
        <f t="shared" si="2704"/>
        <v>47</v>
      </c>
      <c r="E13351" s="5">
        <f t="shared" si="2705"/>
        <v>12109.499908786096</v>
      </c>
      <c r="F13351" s="5">
        <f t="shared" si="2706"/>
        <v>384.02536325890713</v>
      </c>
      <c r="G13351" s="5">
        <f t="shared" si="2707"/>
        <v>944.88069779264049</v>
      </c>
      <c r="H13351" s="5">
        <f t="shared" si="2708"/>
        <v>13438.405969837642</v>
      </c>
      <c r="I13351" s="5">
        <f t="shared" si="2709"/>
        <v>720</v>
      </c>
      <c r="J13351" s="5">
        <f t="shared" si="2710"/>
        <v>12718.405969837642</v>
      </c>
      <c r="K13351" s="2">
        <f t="shared" si="2711"/>
        <v>245805.65919857018</v>
      </c>
      <c r="L13351" s="2">
        <f t="shared" si="2712"/>
        <v>242840</v>
      </c>
      <c r="M13351" s="2">
        <f t="shared" si="2713"/>
        <v>36960</v>
      </c>
      <c r="N13351" s="6">
        <f t="shared" si="2714"/>
        <v>0</v>
      </c>
      <c r="O13351" s="2">
        <f t="shared" si="2715"/>
        <v>-59925.659198570182</v>
      </c>
      <c r="P13351" s="2" t="str">
        <f t="shared" si="2716"/>
        <v/>
      </c>
    </row>
    <row r="13352" spans="1:16">
      <c r="A13352" s="6">
        <v>20</v>
      </c>
      <c r="B13352" s="6">
        <v>10</v>
      </c>
      <c r="C13352" s="6">
        <v>18</v>
      </c>
      <c r="D13352" s="6">
        <f t="shared" si="2704"/>
        <v>48</v>
      </c>
      <c r="E13352" s="5">
        <f t="shared" si="2705"/>
        <v>12109.499908786096</v>
      </c>
      <c r="F13352" s="5">
        <f t="shared" si="2706"/>
        <v>384.02536325890713</v>
      </c>
      <c r="G13352" s="5">
        <f t="shared" si="2707"/>
        <v>1012.9676892512279</v>
      </c>
      <c r="H13352" s="5">
        <f t="shared" si="2708"/>
        <v>13506.49296129623</v>
      </c>
      <c r="I13352" s="5">
        <f t="shared" si="2709"/>
        <v>720</v>
      </c>
      <c r="J13352" s="5">
        <f t="shared" si="2710"/>
        <v>12786.49296129623</v>
      </c>
      <c r="K13352" s="2">
        <f t="shared" si="2711"/>
        <v>246987.72502250399</v>
      </c>
      <c r="L13352" s="2">
        <f t="shared" si="2712"/>
        <v>245540</v>
      </c>
      <c r="M13352" s="2">
        <f t="shared" si="2713"/>
        <v>37840</v>
      </c>
      <c r="N13352" s="6">
        <f t="shared" si="2714"/>
        <v>0</v>
      </c>
      <c r="O13352" s="2">
        <f t="shared" si="2715"/>
        <v>-59287.72502250399</v>
      </c>
      <c r="P13352" s="2" t="str">
        <f t="shared" si="2716"/>
        <v/>
      </c>
    </row>
    <row r="13353" spans="1:16">
      <c r="A13353" s="6">
        <v>20</v>
      </c>
      <c r="B13353" s="6">
        <v>10</v>
      </c>
      <c r="C13353" s="6">
        <v>19</v>
      </c>
      <c r="D13353" s="6">
        <f t="shared" si="2704"/>
        <v>49</v>
      </c>
      <c r="E13353" s="5">
        <f t="shared" si="2705"/>
        <v>12109.499908786096</v>
      </c>
      <c r="F13353" s="5">
        <f t="shared" si="2706"/>
        <v>384.02536325890713</v>
      </c>
      <c r="G13353" s="5">
        <f t="shared" si="2707"/>
        <v>1082.6092178872495</v>
      </c>
      <c r="H13353" s="5">
        <f t="shared" si="2708"/>
        <v>13576.134489932252</v>
      </c>
      <c r="I13353" s="5">
        <f t="shared" si="2709"/>
        <v>720</v>
      </c>
      <c r="J13353" s="5">
        <f t="shared" si="2710"/>
        <v>12856.134489932252</v>
      </c>
      <c r="K13353" s="2">
        <f t="shared" si="2711"/>
        <v>248196.7793391016</v>
      </c>
      <c r="L13353" s="2">
        <f t="shared" si="2712"/>
        <v>248240</v>
      </c>
      <c r="M13353" s="2">
        <f t="shared" si="2713"/>
        <v>38720</v>
      </c>
      <c r="N13353" s="6">
        <f t="shared" si="2714"/>
        <v>0</v>
      </c>
      <c r="O13353" s="2">
        <f t="shared" si="2715"/>
        <v>-58676.779339101602</v>
      </c>
      <c r="P13353" s="2" t="str">
        <f t="shared" si="2716"/>
        <v/>
      </c>
    </row>
    <row r="13354" spans="1:16">
      <c r="A13354" s="6">
        <v>20</v>
      </c>
      <c r="B13354" s="6">
        <v>10</v>
      </c>
      <c r="C13354" s="6">
        <v>20</v>
      </c>
      <c r="D13354" s="6">
        <f t="shared" si="2704"/>
        <v>50</v>
      </c>
      <c r="E13354" s="5">
        <f t="shared" si="2705"/>
        <v>12109.499908786096</v>
      </c>
      <c r="F13354" s="5">
        <f t="shared" si="2706"/>
        <v>384.02536325890713</v>
      </c>
      <c r="G13354" s="5">
        <f t="shared" si="2707"/>
        <v>1153.8335085377266</v>
      </c>
      <c r="H13354" s="5">
        <f t="shared" si="2708"/>
        <v>13647.35878058273</v>
      </c>
      <c r="I13354" s="5">
        <f t="shared" si="2709"/>
        <v>720</v>
      </c>
      <c r="J13354" s="5">
        <f t="shared" si="2710"/>
        <v>12927.35878058273</v>
      </c>
      <c r="K13354" s="2">
        <f t="shared" si="2711"/>
        <v>249433.31216289461</v>
      </c>
      <c r="L13354" s="2">
        <f t="shared" si="2712"/>
        <v>250940</v>
      </c>
      <c r="M13354" s="2">
        <f t="shared" si="2713"/>
        <v>39600</v>
      </c>
      <c r="N13354" s="6">
        <f t="shared" si="2714"/>
        <v>0</v>
      </c>
      <c r="O13354" s="2">
        <f t="shared" si="2715"/>
        <v>-58093.31216289461</v>
      </c>
      <c r="P13354" s="2" t="str">
        <f t="shared" si="2716"/>
        <v/>
      </c>
    </row>
    <row r="13355" spans="1:16">
      <c r="A13355" s="6">
        <v>20</v>
      </c>
      <c r="B13355" s="6">
        <v>10</v>
      </c>
      <c r="C13355" s="6">
        <v>21</v>
      </c>
      <c r="D13355" s="6">
        <f t="shared" si="2704"/>
        <v>51</v>
      </c>
      <c r="E13355" s="5">
        <f t="shared" si="2705"/>
        <v>12109.499908786096</v>
      </c>
      <c r="F13355" s="5">
        <f t="shared" si="2706"/>
        <v>384.02536325890713</v>
      </c>
      <c r="G13355" s="5">
        <f t="shared" si="2707"/>
        <v>1226.6692487641703</v>
      </c>
      <c r="H13355" s="5">
        <f t="shared" si="2708"/>
        <v>13720.194520809173</v>
      </c>
      <c r="I13355" s="5">
        <f t="shared" si="2709"/>
        <v>720</v>
      </c>
      <c r="J13355" s="5">
        <f t="shared" si="2710"/>
        <v>13000.194520809173</v>
      </c>
      <c r="K13355" s="2">
        <f t="shared" si="2711"/>
        <v>250697.82154182592</v>
      </c>
      <c r="L13355" s="2">
        <f t="shared" si="2712"/>
        <v>253640</v>
      </c>
      <c r="M13355" s="2">
        <f t="shared" si="2713"/>
        <v>40480</v>
      </c>
      <c r="N13355" s="6">
        <f t="shared" si="2714"/>
        <v>0</v>
      </c>
      <c r="O13355" s="2">
        <f t="shared" si="2715"/>
        <v>-57537.821541825921</v>
      </c>
      <c r="P13355" s="2" t="str">
        <f t="shared" si="2716"/>
        <v/>
      </c>
    </row>
    <row r="13356" spans="1:16">
      <c r="A13356" s="6">
        <v>20</v>
      </c>
      <c r="B13356" s="6">
        <v>10</v>
      </c>
      <c r="C13356" s="6">
        <v>22</v>
      </c>
      <c r="D13356" s="6">
        <f t="shared" si="2704"/>
        <v>52</v>
      </c>
      <c r="E13356" s="5">
        <f t="shared" si="2705"/>
        <v>12109.499908786096</v>
      </c>
      <c r="F13356" s="5">
        <f t="shared" si="2706"/>
        <v>384.02536325890713</v>
      </c>
      <c r="G13356" s="5">
        <f t="shared" si="2707"/>
        <v>1301.1455960105666</v>
      </c>
      <c r="H13356" s="5">
        <f t="shared" si="2708"/>
        <v>13794.670868055569</v>
      </c>
      <c r="I13356" s="5">
        <f t="shared" si="2709"/>
        <v>720</v>
      </c>
      <c r="J13356" s="5">
        <f t="shared" si="2710"/>
        <v>13074.670868055569</v>
      </c>
      <c r="K13356" s="2">
        <f t="shared" si="2711"/>
        <v>251990.81368152029</v>
      </c>
      <c r="L13356" s="2">
        <f t="shared" si="2712"/>
        <v>256340</v>
      </c>
      <c r="M13356" s="2">
        <f t="shared" si="2713"/>
        <v>41360</v>
      </c>
      <c r="N13356" s="6">
        <f t="shared" si="2714"/>
        <v>0</v>
      </c>
      <c r="O13356" s="2">
        <f t="shared" si="2715"/>
        <v>-57010.813681520289</v>
      </c>
      <c r="P13356" s="2" t="str">
        <f t="shared" si="2716"/>
        <v/>
      </c>
    </row>
    <row r="13357" spans="1:16">
      <c r="A13357" s="6">
        <v>20</v>
      </c>
      <c r="B13357" s="6">
        <v>10</v>
      </c>
      <c r="C13357" s="6">
        <v>23</v>
      </c>
      <c r="D13357" s="6">
        <f t="shared" si="2704"/>
        <v>53</v>
      </c>
      <c r="E13357" s="5">
        <f t="shared" si="2705"/>
        <v>12109.499908786096</v>
      </c>
      <c r="F13357" s="5">
        <f t="shared" si="2706"/>
        <v>384.02536325890713</v>
      </c>
      <c r="G13357" s="5">
        <f t="shared" si="2707"/>
        <v>1377.292184868003</v>
      </c>
      <c r="H13357" s="5">
        <f t="shared" si="2708"/>
        <v>13870.817456913006</v>
      </c>
      <c r="I13357" s="5">
        <f t="shared" si="2709"/>
        <v>720</v>
      </c>
      <c r="J13357" s="5">
        <f t="shared" si="2710"/>
        <v>13150.817456913006</v>
      </c>
      <c r="K13357" s="2">
        <f t="shared" si="2711"/>
        <v>253312.80307140635</v>
      </c>
      <c r="L13357" s="2">
        <f t="shared" si="2712"/>
        <v>259040</v>
      </c>
      <c r="M13357" s="2">
        <f t="shared" si="2713"/>
        <v>42240</v>
      </c>
      <c r="N13357" s="6">
        <f t="shared" si="2714"/>
        <v>0</v>
      </c>
      <c r="O13357" s="2">
        <f t="shared" si="2715"/>
        <v>-56512.80307140635</v>
      </c>
      <c r="P13357" s="2" t="str">
        <f t="shared" si="2716"/>
        <v/>
      </c>
    </row>
    <row r="13358" spans="1:16">
      <c r="A13358" s="6">
        <v>20</v>
      </c>
      <c r="B13358" s="6">
        <v>10</v>
      </c>
      <c r="C13358" s="6">
        <v>24</v>
      </c>
      <c r="D13358" s="6">
        <f t="shared" si="2704"/>
        <v>54</v>
      </c>
      <c r="E13358" s="5">
        <f t="shared" si="2705"/>
        <v>12109.499908786096</v>
      </c>
      <c r="F13358" s="5">
        <f t="shared" si="2706"/>
        <v>384.02536325890713</v>
      </c>
      <c r="G13358" s="5">
        <f t="shared" si="2707"/>
        <v>1455.1391344474989</v>
      </c>
      <c r="H13358" s="5">
        <f t="shared" si="2708"/>
        <v>13948.664406492502</v>
      </c>
      <c r="I13358" s="5">
        <f t="shared" si="2709"/>
        <v>720</v>
      </c>
      <c r="J13358" s="5">
        <f t="shared" si="2710"/>
        <v>13228.664406492502</v>
      </c>
      <c r="K13358" s="2">
        <f t="shared" si="2711"/>
        <v>254664.31261271704</v>
      </c>
      <c r="L13358" s="2">
        <f t="shared" si="2712"/>
        <v>261740</v>
      </c>
      <c r="M13358" s="2">
        <f t="shared" si="2713"/>
        <v>43120</v>
      </c>
      <c r="N13358" s="6">
        <f t="shared" si="2714"/>
        <v>0</v>
      </c>
      <c r="O13358" s="2">
        <f t="shared" si="2715"/>
        <v>-56044.31261271704</v>
      </c>
      <c r="P13358" s="2" t="str">
        <f t="shared" si="2716"/>
        <v/>
      </c>
    </row>
    <row r="13359" spans="1:16">
      <c r="A13359" s="6">
        <v>20</v>
      </c>
      <c r="B13359" s="6">
        <v>10</v>
      </c>
      <c r="C13359" s="6">
        <v>25</v>
      </c>
      <c r="D13359" s="6">
        <f t="shared" si="2704"/>
        <v>55</v>
      </c>
      <c r="E13359" s="5">
        <f t="shared" si="2705"/>
        <v>12109.499908786096</v>
      </c>
      <c r="F13359" s="5">
        <f t="shared" si="2706"/>
        <v>384.02536325890713</v>
      </c>
      <c r="G13359" s="5">
        <f t="shared" si="2707"/>
        <v>1534.7170558625965</v>
      </c>
      <c r="H13359" s="5">
        <f t="shared" si="2708"/>
        <v>14028.242327907599</v>
      </c>
      <c r="I13359" s="5">
        <f t="shared" si="2709"/>
        <v>720</v>
      </c>
      <c r="J13359" s="5">
        <f t="shared" si="2710"/>
        <v>13308.242327907599</v>
      </c>
      <c r="K13359" s="2">
        <f t="shared" si="2711"/>
        <v>256045.87374839582</v>
      </c>
      <c r="L13359" s="2">
        <f t="shared" si="2712"/>
        <v>264440</v>
      </c>
      <c r="M13359" s="2">
        <f t="shared" si="2713"/>
        <v>44000</v>
      </c>
      <c r="N13359" s="6">
        <f t="shared" si="2714"/>
        <v>0</v>
      </c>
      <c r="O13359" s="2">
        <f t="shared" si="2715"/>
        <v>-55605.873748395825</v>
      </c>
      <c r="P13359" s="2" t="str">
        <f t="shared" si="2716"/>
        <v/>
      </c>
    </row>
    <row r="13360" spans="1:16">
      <c r="A13360" s="6">
        <v>20</v>
      </c>
      <c r="B13360" s="6">
        <v>10</v>
      </c>
      <c r="C13360" s="6">
        <v>26</v>
      </c>
      <c r="D13360" s="6">
        <f t="shared" si="2704"/>
        <v>56</v>
      </c>
      <c r="E13360" s="5">
        <f t="shared" si="2705"/>
        <v>12109.499908786096</v>
      </c>
      <c r="F13360" s="5">
        <f t="shared" si="2706"/>
        <v>384.02536325890713</v>
      </c>
      <c r="G13360" s="5">
        <f t="shared" si="2707"/>
        <v>1616.0570598233144</v>
      </c>
      <c r="H13360" s="5">
        <f t="shared" si="2708"/>
        <v>14109.582331868318</v>
      </c>
      <c r="I13360" s="5">
        <f t="shared" si="2709"/>
        <v>720</v>
      </c>
      <c r="J13360" s="5">
        <f t="shared" si="2710"/>
        <v>13389.582331868318</v>
      </c>
      <c r="K13360" s="2">
        <f t="shared" si="2711"/>
        <v>257458.02659493606</v>
      </c>
      <c r="L13360" s="2">
        <f t="shared" si="2712"/>
        <v>267140</v>
      </c>
      <c r="M13360" s="2">
        <f t="shared" si="2713"/>
        <v>44880</v>
      </c>
      <c r="N13360" s="6">
        <f t="shared" si="2714"/>
        <v>0</v>
      </c>
      <c r="O13360" s="2">
        <f t="shared" si="2715"/>
        <v>-55198.026594936062</v>
      </c>
      <c r="P13360" s="2" t="str">
        <f t="shared" si="2716"/>
        <v/>
      </c>
    </row>
    <row r="13361" spans="1:16">
      <c r="A13361" s="6">
        <v>20</v>
      </c>
      <c r="B13361" s="6">
        <v>10</v>
      </c>
      <c r="C13361" s="6">
        <v>27</v>
      </c>
      <c r="D13361" s="6">
        <f t="shared" si="2704"/>
        <v>57</v>
      </c>
      <c r="E13361" s="5">
        <f t="shared" si="2705"/>
        <v>12109.499908786096</v>
      </c>
      <c r="F13361" s="5">
        <f t="shared" si="2706"/>
        <v>384.02536325890713</v>
      </c>
      <c r="G13361" s="5">
        <f t="shared" si="2707"/>
        <v>1699.1907643430709</v>
      </c>
      <c r="H13361" s="5">
        <f t="shared" si="2708"/>
        <v>14192.716036388074</v>
      </c>
      <c r="I13361" s="5">
        <f t="shared" si="2709"/>
        <v>720</v>
      </c>
      <c r="J13361" s="5">
        <f t="shared" si="2710"/>
        <v>13472.716036388074</v>
      </c>
      <c r="K13361" s="2">
        <f t="shared" si="2711"/>
        <v>258901.32007618184</v>
      </c>
      <c r="L13361" s="2">
        <f t="shared" si="2712"/>
        <v>269840</v>
      </c>
      <c r="M13361" s="2">
        <f t="shared" si="2713"/>
        <v>45760</v>
      </c>
      <c r="N13361" s="6">
        <f t="shared" si="2714"/>
        <v>0</v>
      </c>
      <c r="O13361" s="2">
        <f t="shared" si="2715"/>
        <v>-54821.320076181844</v>
      </c>
      <c r="P13361" s="2" t="str">
        <f t="shared" si="2716"/>
        <v/>
      </c>
    </row>
    <row r="13362" spans="1:16">
      <c r="A13362" s="6">
        <v>20</v>
      </c>
      <c r="B13362" s="6">
        <v>10</v>
      </c>
      <c r="C13362" s="6">
        <v>28</v>
      </c>
      <c r="D13362" s="6">
        <f t="shared" si="2704"/>
        <v>58</v>
      </c>
      <c r="E13362" s="5">
        <f t="shared" si="2705"/>
        <v>12109.499908786096</v>
      </c>
      <c r="F13362" s="5">
        <f t="shared" si="2706"/>
        <v>384.02536325890713</v>
      </c>
      <c r="G13362" s="5">
        <f t="shared" si="2707"/>
        <v>1784.1503025602246</v>
      </c>
      <c r="H13362" s="5">
        <f t="shared" si="2708"/>
        <v>14277.675574605228</v>
      </c>
      <c r="I13362" s="5">
        <f t="shared" si="2709"/>
        <v>720</v>
      </c>
      <c r="J13362" s="5">
        <f t="shared" si="2710"/>
        <v>13557.675574605228</v>
      </c>
      <c r="K13362" s="2">
        <f t="shared" si="2711"/>
        <v>260376.31205911853</v>
      </c>
      <c r="L13362" s="2">
        <f t="shared" si="2712"/>
        <v>272540</v>
      </c>
      <c r="M13362" s="2">
        <f t="shared" si="2713"/>
        <v>46640</v>
      </c>
      <c r="N13362" s="6">
        <f t="shared" si="2714"/>
        <v>0</v>
      </c>
      <c r="O13362" s="2">
        <f t="shared" si="2715"/>
        <v>-54476.312059118529</v>
      </c>
      <c r="P13362" s="2" t="str">
        <f t="shared" si="2716"/>
        <v/>
      </c>
    </row>
    <row r="13363" spans="1:16">
      <c r="A13363" s="6">
        <v>20</v>
      </c>
      <c r="B13363" s="6">
        <v>10</v>
      </c>
      <c r="C13363" s="6">
        <v>29</v>
      </c>
      <c r="D13363" s="6">
        <f t="shared" si="2704"/>
        <v>59</v>
      </c>
      <c r="E13363" s="5">
        <f t="shared" si="2705"/>
        <v>12109.499908786096</v>
      </c>
      <c r="F13363" s="5">
        <f t="shared" si="2706"/>
        <v>384.02536325890713</v>
      </c>
      <c r="G13363" s="5">
        <f t="shared" si="2707"/>
        <v>1870.9683306758782</v>
      </c>
      <c r="H13363" s="5">
        <f t="shared" si="2708"/>
        <v>14364.493602720881</v>
      </c>
      <c r="I13363" s="5">
        <f t="shared" si="2709"/>
        <v>720</v>
      </c>
      <c r="J13363" s="5">
        <f t="shared" si="2710"/>
        <v>13644.493602720881</v>
      </c>
      <c r="K13363" s="2">
        <f t="shared" si="2711"/>
        <v>261883.56949168193</v>
      </c>
      <c r="L13363" s="2">
        <f t="shared" si="2712"/>
        <v>275240</v>
      </c>
      <c r="M13363" s="2">
        <f t="shared" si="2713"/>
        <v>47520</v>
      </c>
      <c r="N13363" s="6">
        <f t="shared" si="2714"/>
        <v>0</v>
      </c>
      <c r="O13363" s="2">
        <f t="shared" si="2715"/>
        <v>-54163.569491681934</v>
      </c>
      <c r="P13363" s="2" t="str">
        <f t="shared" si="2716"/>
        <v/>
      </c>
    </row>
    <row r="13364" spans="1:16">
      <c r="A13364" s="6">
        <v>20</v>
      </c>
      <c r="B13364" s="6">
        <v>10</v>
      </c>
      <c r="C13364" s="6">
        <v>30</v>
      </c>
      <c r="D13364" s="6">
        <f t="shared" si="2704"/>
        <v>60</v>
      </c>
      <c r="E13364" s="5">
        <f t="shared" si="2705"/>
        <v>12109.499908786096</v>
      </c>
      <c r="F13364" s="5">
        <f t="shared" si="2706"/>
        <v>384.02536325890713</v>
      </c>
      <c r="G13364" s="5">
        <f t="shared" si="2707"/>
        <v>1959.6780360096488</v>
      </c>
      <c r="H13364" s="5">
        <f t="shared" si="2708"/>
        <v>14453.203308054652</v>
      </c>
      <c r="I13364" s="5">
        <f t="shared" si="2709"/>
        <v>720</v>
      </c>
      <c r="J13364" s="5">
        <f t="shared" si="2710"/>
        <v>13733.203308054652</v>
      </c>
      <c r="K13364" s="2">
        <f t="shared" si="2711"/>
        <v>263423.66854261549</v>
      </c>
      <c r="L13364" s="2">
        <f t="shared" si="2712"/>
        <v>277940</v>
      </c>
      <c r="M13364" s="2">
        <f t="shared" si="2713"/>
        <v>48400</v>
      </c>
      <c r="N13364" s="6">
        <f t="shared" si="2714"/>
        <v>0</v>
      </c>
      <c r="O13364" s="2">
        <f t="shared" si="2715"/>
        <v>-53883.668542615487</v>
      </c>
      <c r="P13364" s="2" t="str">
        <f t="shared" si="2716"/>
        <v/>
      </c>
    </row>
    <row r="13365" spans="1:16">
      <c r="A13365" s="6">
        <v>20</v>
      </c>
      <c r="B13365" s="6">
        <v>11</v>
      </c>
      <c r="C13365" s="6">
        <v>0</v>
      </c>
      <c r="D13365" s="6">
        <f t="shared" si="2704"/>
        <v>31</v>
      </c>
      <c r="E13365" s="5">
        <f t="shared" si="2705"/>
        <v>12109.499908786096</v>
      </c>
      <c r="F13365" s="5">
        <f t="shared" si="2706"/>
        <v>432.98859707441784</v>
      </c>
      <c r="G13365" s="5">
        <f t="shared" si="2707"/>
        <v>0</v>
      </c>
      <c r="H13365" s="5">
        <f t="shared" si="2708"/>
        <v>12542.488505860514</v>
      </c>
      <c r="I13365" s="5">
        <f t="shared" si="2709"/>
        <v>720</v>
      </c>
      <c r="J13365" s="5">
        <f t="shared" si="2710"/>
        <v>11822.488505860514</v>
      </c>
      <c r="K13365" s="2">
        <f t="shared" si="2711"/>
        <v>230251.53656007836</v>
      </c>
      <c r="L13365" s="2">
        <f t="shared" si="2712"/>
        <v>199034</v>
      </c>
      <c r="M13365" s="2">
        <f t="shared" si="2713"/>
        <v>22440</v>
      </c>
      <c r="N13365" s="6">
        <f t="shared" si="2714"/>
        <v>0</v>
      </c>
      <c r="O13365" s="2">
        <f t="shared" si="2715"/>
        <v>-73657.536560078355</v>
      </c>
      <c r="P13365" s="2" t="str">
        <f t="shared" si="2716"/>
        <v/>
      </c>
    </row>
    <row r="13366" spans="1:16">
      <c r="A13366" s="6">
        <v>20</v>
      </c>
      <c r="B13366" s="6">
        <v>11</v>
      </c>
      <c r="C13366" s="6">
        <v>1</v>
      </c>
      <c r="D13366" s="6">
        <f t="shared" si="2704"/>
        <v>32</v>
      </c>
      <c r="E13366" s="5">
        <f t="shared" si="2705"/>
        <v>12109.499908786096</v>
      </c>
      <c r="F13366" s="5">
        <f t="shared" si="2706"/>
        <v>432.98859707441784</v>
      </c>
      <c r="G13366" s="5">
        <f t="shared" si="2707"/>
        <v>45.5625</v>
      </c>
      <c r="H13366" s="5">
        <f t="shared" si="2708"/>
        <v>12588.051005860514</v>
      </c>
      <c r="I13366" s="5">
        <f t="shared" si="2709"/>
        <v>720</v>
      </c>
      <c r="J13366" s="5">
        <f t="shared" si="2710"/>
        <v>11868.051005860514</v>
      </c>
      <c r="K13366" s="2">
        <f t="shared" si="2711"/>
        <v>231042.55218507836</v>
      </c>
      <c r="L13366" s="2">
        <f t="shared" si="2712"/>
        <v>201734</v>
      </c>
      <c r="M13366" s="2">
        <f t="shared" si="2713"/>
        <v>23320</v>
      </c>
      <c r="N13366" s="6">
        <f t="shared" si="2714"/>
        <v>0</v>
      </c>
      <c r="O13366" s="2">
        <f t="shared" si="2715"/>
        <v>-72628.552185078355</v>
      </c>
      <c r="P13366" s="2" t="str">
        <f t="shared" si="2716"/>
        <v/>
      </c>
    </row>
    <row r="13367" spans="1:16">
      <c r="A13367" s="6">
        <v>20</v>
      </c>
      <c r="B13367" s="6">
        <v>11</v>
      </c>
      <c r="C13367" s="6">
        <v>2</v>
      </c>
      <c r="D13367" s="6">
        <f t="shared" si="2704"/>
        <v>33</v>
      </c>
      <c r="E13367" s="5">
        <f t="shared" si="2705"/>
        <v>12109.499908786096</v>
      </c>
      <c r="F13367" s="5">
        <f t="shared" si="2706"/>
        <v>432.98859707441784</v>
      </c>
      <c r="G13367" s="5">
        <f t="shared" si="2707"/>
        <v>92.264062499999994</v>
      </c>
      <c r="H13367" s="5">
        <f t="shared" si="2708"/>
        <v>12634.752568360514</v>
      </c>
      <c r="I13367" s="5">
        <f t="shared" si="2709"/>
        <v>720</v>
      </c>
      <c r="J13367" s="5">
        <f t="shared" si="2710"/>
        <v>11914.752568360514</v>
      </c>
      <c r="K13367" s="2">
        <f t="shared" si="2711"/>
        <v>231853.34320070338</v>
      </c>
      <c r="L13367" s="2">
        <f t="shared" si="2712"/>
        <v>204434</v>
      </c>
      <c r="M13367" s="2">
        <f t="shared" si="2713"/>
        <v>24200</v>
      </c>
      <c r="N13367" s="6">
        <f t="shared" si="2714"/>
        <v>0</v>
      </c>
      <c r="O13367" s="2">
        <f t="shared" si="2715"/>
        <v>-71619.343200703384</v>
      </c>
      <c r="P13367" s="2" t="str">
        <f t="shared" si="2716"/>
        <v/>
      </c>
    </row>
    <row r="13368" spans="1:16">
      <c r="A13368" s="6">
        <v>20</v>
      </c>
      <c r="B13368" s="6">
        <v>11</v>
      </c>
      <c r="C13368" s="6">
        <v>3</v>
      </c>
      <c r="D13368" s="6">
        <f t="shared" si="2704"/>
        <v>34</v>
      </c>
      <c r="E13368" s="5">
        <f t="shared" si="2705"/>
        <v>12109.499908786096</v>
      </c>
      <c r="F13368" s="5">
        <f t="shared" si="2706"/>
        <v>432.98859707441784</v>
      </c>
      <c r="G13368" s="5">
        <f t="shared" si="2707"/>
        <v>140.12604492187498</v>
      </c>
      <c r="H13368" s="5">
        <f t="shared" si="2708"/>
        <v>12682.614550782389</v>
      </c>
      <c r="I13368" s="5">
        <f t="shared" si="2709"/>
        <v>720</v>
      </c>
      <c r="J13368" s="5">
        <f t="shared" si="2710"/>
        <v>11962.614550782389</v>
      </c>
      <c r="K13368" s="2">
        <f t="shared" si="2711"/>
        <v>232684.2803955276</v>
      </c>
      <c r="L13368" s="2">
        <f t="shared" si="2712"/>
        <v>207134</v>
      </c>
      <c r="M13368" s="2">
        <f t="shared" si="2713"/>
        <v>25080</v>
      </c>
      <c r="N13368" s="6">
        <f t="shared" si="2714"/>
        <v>0</v>
      </c>
      <c r="O13368" s="2">
        <f t="shared" si="2715"/>
        <v>-70630.280395527603</v>
      </c>
      <c r="P13368" s="2" t="str">
        <f t="shared" si="2716"/>
        <v/>
      </c>
    </row>
    <row r="13369" spans="1:16">
      <c r="A13369" s="6">
        <v>20</v>
      </c>
      <c r="B13369" s="6">
        <v>11</v>
      </c>
      <c r="C13369" s="6">
        <v>4</v>
      </c>
      <c r="D13369" s="6">
        <f t="shared" si="2704"/>
        <v>35</v>
      </c>
      <c r="E13369" s="5">
        <f t="shared" si="2705"/>
        <v>12109.499908786096</v>
      </c>
      <c r="F13369" s="5">
        <f t="shared" si="2706"/>
        <v>432.98859707441784</v>
      </c>
      <c r="G13369" s="5">
        <f t="shared" si="2707"/>
        <v>189.17016064453125</v>
      </c>
      <c r="H13369" s="5">
        <f t="shared" si="2708"/>
        <v>12731.658666505045</v>
      </c>
      <c r="I13369" s="5">
        <f t="shared" si="2709"/>
        <v>720</v>
      </c>
      <c r="J13369" s="5">
        <f t="shared" si="2710"/>
        <v>12011.658666505045</v>
      </c>
      <c r="K13369" s="2">
        <f t="shared" si="2711"/>
        <v>233535.7407379348</v>
      </c>
      <c r="L13369" s="2">
        <f t="shared" si="2712"/>
        <v>209834</v>
      </c>
      <c r="M13369" s="2">
        <f t="shared" si="2713"/>
        <v>25960</v>
      </c>
      <c r="N13369" s="6">
        <f t="shared" si="2714"/>
        <v>0</v>
      </c>
      <c r="O13369" s="2">
        <f t="shared" si="2715"/>
        <v>-69661.740737934801</v>
      </c>
      <c r="P13369" s="2" t="str">
        <f t="shared" si="2716"/>
        <v/>
      </c>
    </row>
    <row r="13370" spans="1:16">
      <c r="A13370" s="6">
        <v>20</v>
      </c>
      <c r="B13370" s="6">
        <v>11</v>
      </c>
      <c r="C13370" s="6">
        <v>5</v>
      </c>
      <c r="D13370" s="6">
        <f t="shared" si="2704"/>
        <v>36</v>
      </c>
      <c r="E13370" s="5">
        <f t="shared" si="2705"/>
        <v>12109.499908786096</v>
      </c>
      <c r="F13370" s="5">
        <f t="shared" si="2706"/>
        <v>432.98859707441784</v>
      </c>
      <c r="G13370" s="5">
        <f t="shared" si="2707"/>
        <v>239.41848456573481</v>
      </c>
      <c r="H13370" s="5">
        <f t="shared" si="2708"/>
        <v>12781.906990426249</v>
      </c>
      <c r="I13370" s="5">
        <f t="shared" si="2709"/>
        <v>720</v>
      </c>
      <c r="J13370" s="5">
        <f t="shared" si="2710"/>
        <v>12061.906990426249</v>
      </c>
      <c r="K13370" s="2">
        <f t="shared" si="2711"/>
        <v>234408.10747267792</v>
      </c>
      <c r="L13370" s="2">
        <f t="shared" si="2712"/>
        <v>212534</v>
      </c>
      <c r="M13370" s="2">
        <f t="shared" si="2713"/>
        <v>26840</v>
      </c>
      <c r="N13370" s="6">
        <f t="shared" si="2714"/>
        <v>0</v>
      </c>
      <c r="O13370" s="2">
        <f t="shared" si="2715"/>
        <v>-68714.107472677919</v>
      </c>
      <c r="P13370" s="2" t="str">
        <f t="shared" si="2716"/>
        <v/>
      </c>
    </row>
    <row r="13371" spans="1:16">
      <c r="A13371" s="6">
        <v>20</v>
      </c>
      <c r="B13371" s="6">
        <v>11</v>
      </c>
      <c r="C13371" s="6">
        <v>6</v>
      </c>
      <c r="D13371" s="6">
        <f t="shared" si="2704"/>
        <v>37</v>
      </c>
      <c r="E13371" s="5">
        <f t="shared" si="2705"/>
        <v>12109.499908786096</v>
      </c>
      <c r="F13371" s="5">
        <f t="shared" si="2706"/>
        <v>432.98859707441784</v>
      </c>
      <c r="G13371" s="5">
        <f t="shared" si="2707"/>
        <v>290.89345874736784</v>
      </c>
      <c r="H13371" s="5">
        <f t="shared" si="2708"/>
        <v>12833.381964607883</v>
      </c>
      <c r="I13371" s="5">
        <f t="shared" si="2709"/>
        <v>720</v>
      </c>
      <c r="J13371" s="5">
        <f t="shared" si="2710"/>
        <v>12113.381964607883</v>
      </c>
      <c r="K13371" s="2">
        <f t="shared" si="2711"/>
        <v>235301.77021888684</v>
      </c>
      <c r="L13371" s="2">
        <f t="shared" si="2712"/>
        <v>215234</v>
      </c>
      <c r="M13371" s="2">
        <f t="shared" si="2713"/>
        <v>27720</v>
      </c>
      <c r="N13371" s="6">
        <f t="shared" si="2714"/>
        <v>0</v>
      </c>
      <c r="O13371" s="2">
        <f t="shared" si="2715"/>
        <v>-67787.770218886842</v>
      </c>
      <c r="P13371" s="2" t="str">
        <f t="shared" si="2716"/>
        <v/>
      </c>
    </row>
    <row r="13372" spans="1:16">
      <c r="A13372" s="6">
        <v>20</v>
      </c>
      <c r="B13372" s="6">
        <v>11</v>
      </c>
      <c r="C13372" s="6">
        <v>7</v>
      </c>
      <c r="D13372" s="6">
        <f t="shared" si="2704"/>
        <v>38</v>
      </c>
      <c r="E13372" s="5">
        <f t="shared" si="2705"/>
        <v>12109.499908786096</v>
      </c>
      <c r="F13372" s="5">
        <f t="shared" si="2706"/>
        <v>432.98859707441784</v>
      </c>
      <c r="G13372" s="5">
        <f t="shared" si="2707"/>
        <v>343.61789814532818</v>
      </c>
      <c r="H13372" s="5">
        <f t="shared" si="2708"/>
        <v>12886.106404005843</v>
      </c>
      <c r="I13372" s="5">
        <f t="shared" si="2709"/>
        <v>720</v>
      </c>
      <c r="J13372" s="5">
        <f t="shared" si="2710"/>
        <v>12166.106404005843</v>
      </c>
      <c r="K13372" s="2">
        <f t="shared" si="2711"/>
        <v>236217.12506954587</v>
      </c>
      <c r="L13372" s="2">
        <f t="shared" si="2712"/>
        <v>217934</v>
      </c>
      <c r="M13372" s="2">
        <f t="shared" si="2713"/>
        <v>28600</v>
      </c>
      <c r="N13372" s="6">
        <f t="shared" si="2714"/>
        <v>0</v>
      </c>
      <c r="O13372" s="2">
        <f t="shared" si="2715"/>
        <v>-66883.125069545873</v>
      </c>
      <c r="P13372" s="2" t="str">
        <f t="shared" si="2716"/>
        <v/>
      </c>
    </row>
    <row r="13373" spans="1:16">
      <c r="A13373" s="6">
        <v>20</v>
      </c>
      <c r="B13373" s="6">
        <v>11</v>
      </c>
      <c r="C13373" s="6">
        <v>8</v>
      </c>
      <c r="D13373" s="6">
        <f t="shared" si="2704"/>
        <v>39</v>
      </c>
      <c r="E13373" s="5">
        <f t="shared" si="2705"/>
        <v>12109.499908786096</v>
      </c>
      <c r="F13373" s="5">
        <f t="shared" si="2706"/>
        <v>432.98859707441784</v>
      </c>
      <c r="G13373" s="5">
        <f t="shared" si="2707"/>
        <v>397.61499642530839</v>
      </c>
      <c r="H13373" s="5">
        <f t="shared" si="2708"/>
        <v>12940.103502285823</v>
      </c>
      <c r="I13373" s="5">
        <f t="shared" si="2709"/>
        <v>720</v>
      </c>
      <c r="J13373" s="5">
        <f t="shared" si="2710"/>
        <v>12220.103502285823</v>
      </c>
      <c r="K13373" s="2">
        <f t="shared" si="2711"/>
        <v>237154.57469246219</v>
      </c>
      <c r="L13373" s="2">
        <f t="shared" si="2712"/>
        <v>220634</v>
      </c>
      <c r="M13373" s="2">
        <f t="shared" si="2713"/>
        <v>29480</v>
      </c>
      <c r="N13373" s="6">
        <f t="shared" si="2714"/>
        <v>0</v>
      </c>
      <c r="O13373" s="2">
        <f t="shared" si="2715"/>
        <v>-66000.574692462193</v>
      </c>
      <c r="P13373" s="2" t="str">
        <f t="shared" si="2716"/>
        <v/>
      </c>
    </row>
    <row r="13374" spans="1:16">
      <c r="A13374" s="6">
        <v>20</v>
      </c>
      <c r="B13374" s="6">
        <v>11</v>
      </c>
      <c r="C13374" s="6">
        <v>9</v>
      </c>
      <c r="D13374" s="6">
        <f t="shared" si="2704"/>
        <v>40</v>
      </c>
      <c r="E13374" s="5">
        <f t="shared" si="2705"/>
        <v>12109.499908786096</v>
      </c>
      <c r="F13374" s="5">
        <f t="shared" si="2706"/>
        <v>432.98859707441784</v>
      </c>
      <c r="G13374" s="5">
        <f t="shared" si="2707"/>
        <v>452.90833186570285</v>
      </c>
      <c r="H13374" s="5">
        <f t="shared" si="2708"/>
        <v>12995.396837726217</v>
      </c>
      <c r="I13374" s="5">
        <f t="shared" si="2709"/>
        <v>720</v>
      </c>
      <c r="J13374" s="5">
        <f t="shared" si="2710"/>
        <v>12275.396837726217</v>
      </c>
      <c r="K13374" s="2">
        <f t="shared" si="2711"/>
        <v>238114.52843274683</v>
      </c>
      <c r="L13374" s="2">
        <f t="shared" si="2712"/>
        <v>223334</v>
      </c>
      <c r="M13374" s="2">
        <f t="shared" si="2713"/>
        <v>30360</v>
      </c>
      <c r="N13374" s="6">
        <f t="shared" si="2714"/>
        <v>0</v>
      </c>
      <c r="O13374" s="2">
        <f t="shared" si="2715"/>
        <v>-65140.528432746825</v>
      </c>
      <c r="P13374" s="2" t="str">
        <f t="shared" si="2716"/>
        <v/>
      </c>
    </row>
    <row r="13375" spans="1:16">
      <c r="A13375" s="6">
        <v>20</v>
      </c>
      <c r="B13375" s="6">
        <v>11</v>
      </c>
      <c r="C13375" s="6">
        <v>10</v>
      </c>
      <c r="D13375" s="6">
        <f t="shared" si="2704"/>
        <v>41</v>
      </c>
      <c r="E13375" s="5">
        <f t="shared" si="2705"/>
        <v>12109.499908786096</v>
      </c>
      <c r="F13375" s="5">
        <f t="shared" si="2706"/>
        <v>432.98859707441784</v>
      </c>
      <c r="G13375" s="5">
        <f t="shared" si="2707"/>
        <v>509.52187334891573</v>
      </c>
      <c r="H13375" s="5">
        <f t="shared" si="2708"/>
        <v>13052.010379209431</v>
      </c>
      <c r="I13375" s="5">
        <f t="shared" si="2709"/>
        <v>720</v>
      </c>
      <c r="J13375" s="5">
        <f t="shared" si="2710"/>
        <v>12332.010379209431</v>
      </c>
      <c r="K13375" s="2">
        <f t="shared" si="2711"/>
        <v>239097.40241683039</v>
      </c>
      <c r="L13375" s="2">
        <f t="shared" si="2712"/>
        <v>226034</v>
      </c>
      <c r="M13375" s="2">
        <f t="shared" si="2713"/>
        <v>31240</v>
      </c>
      <c r="N13375" s="6">
        <f t="shared" si="2714"/>
        <v>0</v>
      </c>
      <c r="O13375" s="2">
        <f t="shared" si="2715"/>
        <v>-64303.402416830388</v>
      </c>
      <c r="P13375" s="2" t="str">
        <f t="shared" si="2716"/>
        <v/>
      </c>
    </row>
    <row r="13376" spans="1:16">
      <c r="A13376" s="6">
        <v>20</v>
      </c>
      <c r="B13376" s="6">
        <v>11</v>
      </c>
      <c r="C13376" s="6">
        <v>11</v>
      </c>
      <c r="D13376" s="6">
        <f t="shared" si="2704"/>
        <v>42</v>
      </c>
      <c r="E13376" s="5">
        <f t="shared" si="2705"/>
        <v>12109.499908786096</v>
      </c>
      <c r="F13376" s="5">
        <f t="shared" si="2706"/>
        <v>432.98859707441784</v>
      </c>
      <c r="G13376" s="5">
        <f t="shared" si="2707"/>
        <v>567.47998644235474</v>
      </c>
      <c r="H13376" s="5">
        <f t="shared" si="2708"/>
        <v>13109.968492302869</v>
      </c>
      <c r="I13376" s="5">
        <f t="shared" si="2709"/>
        <v>720</v>
      </c>
      <c r="J13376" s="5">
        <f t="shared" si="2710"/>
        <v>12389.968492302869</v>
      </c>
      <c r="K13376" s="2">
        <f t="shared" si="2711"/>
        <v>240103.61965803592</v>
      </c>
      <c r="L13376" s="2">
        <f t="shared" si="2712"/>
        <v>228734</v>
      </c>
      <c r="M13376" s="2">
        <f t="shared" si="2713"/>
        <v>32120</v>
      </c>
      <c r="N13376" s="6">
        <f t="shared" si="2714"/>
        <v>0</v>
      </c>
      <c r="O13376" s="2">
        <f t="shared" si="2715"/>
        <v>-63489.619658035925</v>
      </c>
      <c r="P13376" s="2" t="str">
        <f t="shared" si="2716"/>
        <v/>
      </c>
    </row>
    <row r="13377" spans="1:16">
      <c r="A13377" s="6">
        <v>20</v>
      </c>
      <c r="B13377" s="6">
        <v>11</v>
      </c>
      <c r="C13377" s="6">
        <v>12</v>
      </c>
      <c r="D13377" s="6">
        <f t="shared" si="2704"/>
        <v>43</v>
      </c>
      <c r="E13377" s="5">
        <f t="shared" si="2705"/>
        <v>12109.499908786096</v>
      </c>
      <c r="F13377" s="5">
        <f t="shared" si="2706"/>
        <v>432.98859707441784</v>
      </c>
      <c r="G13377" s="5">
        <f t="shared" si="2707"/>
        <v>626.80743957041921</v>
      </c>
      <c r="H13377" s="5">
        <f t="shared" si="2708"/>
        <v>13169.295945430933</v>
      </c>
      <c r="I13377" s="5">
        <f t="shared" si="2709"/>
        <v>720</v>
      </c>
      <c r="J13377" s="5">
        <f t="shared" si="2710"/>
        <v>12449.295945430933</v>
      </c>
      <c r="K13377" s="2">
        <f t="shared" si="2711"/>
        <v>241133.61016373147</v>
      </c>
      <c r="L13377" s="2">
        <f t="shared" si="2712"/>
        <v>231434</v>
      </c>
      <c r="M13377" s="2">
        <f t="shared" si="2713"/>
        <v>33000</v>
      </c>
      <c r="N13377" s="6">
        <f t="shared" si="2714"/>
        <v>0</v>
      </c>
      <c r="O13377" s="2">
        <f t="shared" si="2715"/>
        <v>-62699.610163731471</v>
      </c>
      <c r="P13377" s="2" t="str">
        <f t="shared" si="2716"/>
        <v/>
      </c>
    </row>
    <row r="13378" spans="1:16">
      <c r="A13378" s="6">
        <v>20</v>
      </c>
      <c r="B13378" s="6">
        <v>11</v>
      </c>
      <c r="C13378" s="6">
        <v>13</v>
      </c>
      <c r="D13378" s="6">
        <f t="shared" si="2704"/>
        <v>44</v>
      </c>
      <c r="E13378" s="5">
        <f t="shared" si="2705"/>
        <v>12109.499908786096</v>
      </c>
      <c r="F13378" s="5">
        <f t="shared" si="2706"/>
        <v>432.98859707441784</v>
      </c>
      <c r="G13378" s="5">
        <f t="shared" si="2707"/>
        <v>687.52941027880343</v>
      </c>
      <c r="H13378" s="5">
        <f t="shared" si="2708"/>
        <v>13230.017916139317</v>
      </c>
      <c r="I13378" s="5">
        <f t="shared" si="2709"/>
        <v>720</v>
      </c>
      <c r="J13378" s="5">
        <f t="shared" si="2710"/>
        <v>12510.017916139317</v>
      </c>
      <c r="K13378" s="2">
        <f t="shared" si="2711"/>
        <v>242187.81104408536</v>
      </c>
      <c r="L13378" s="2">
        <f t="shared" si="2712"/>
        <v>234134</v>
      </c>
      <c r="M13378" s="2">
        <f t="shared" si="2713"/>
        <v>33880</v>
      </c>
      <c r="N13378" s="6">
        <f t="shared" si="2714"/>
        <v>0</v>
      </c>
      <c r="O13378" s="2">
        <f t="shared" si="2715"/>
        <v>-61933.811044085363</v>
      </c>
      <c r="P13378" s="2" t="str">
        <f t="shared" si="2716"/>
        <v/>
      </c>
    </row>
    <row r="13379" spans="1:16">
      <c r="A13379" s="6">
        <v>20</v>
      </c>
      <c r="B13379" s="6">
        <v>11</v>
      </c>
      <c r="C13379" s="6">
        <v>14</v>
      </c>
      <c r="D13379" s="6">
        <f t="shared" si="2704"/>
        <v>45</v>
      </c>
      <c r="E13379" s="5">
        <f t="shared" si="2705"/>
        <v>12109.499908786096</v>
      </c>
      <c r="F13379" s="5">
        <f t="shared" si="2706"/>
        <v>432.98859707441784</v>
      </c>
      <c r="G13379" s="5">
        <f t="shared" si="2707"/>
        <v>749.67149159246469</v>
      </c>
      <c r="H13379" s="5">
        <f t="shared" si="2708"/>
        <v>13292.159997452978</v>
      </c>
      <c r="I13379" s="5">
        <f t="shared" si="2709"/>
        <v>720</v>
      </c>
      <c r="J13379" s="5">
        <f t="shared" si="2710"/>
        <v>12572.159997452978</v>
      </c>
      <c r="K13379" s="2">
        <f t="shared" si="2711"/>
        <v>243266.66662244752</v>
      </c>
      <c r="L13379" s="2">
        <f t="shared" si="2712"/>
        <v>236834</v>
      </c>
      <c r="M13379" s="2">
        <f t="shared" si="2713"/>
        <v>34760</v>
      </c>
      <c r="N13379" s="6">
        <f t="shared" si="2714"/>
        <v>0</v>
      </c>
      <c r="O13379" s="2">
        <f t="shared" si="2715"/>
        <v>-61192.666622447519</v>
      </c>
      <c r="P13379" s="2" t="str">
        <f t="shared" si="2716"/>
        <v/>
      </c>
    </row>
    <row r="13380" spans="1:16">
      <c r="A13380" s="6">
        <v>20</v>
      </c>
      <c r="B13380" s="6">
        <v>11</v>
      </c>
      <c r="C13380" s="6">
        <v>15</v>
      </c>
      <c r="D13380" s="6">
        <f t="shared" ref="D13380:D13443" si="2717">A13380+B13380+C13380</f>
        <v>46</v>
      </c>
      <c r="E13380" s="5">
        <f t="shared" ref="E13380:E13443" si="2718">IF(A13380=0,0,A13380*LABOR_HRS_WK_TOM*SEASON_WEEKS*(1+DIM_PCT_TOM)^A13380)</f>
        <v>12109.499908786096</v>
      </c>
      <c r="F13380" s="5">
        <f t="shared" ref="F13380:F13443" si="2719">IF(B13380=0,0,B13380*LABOR_HRS_WK_CAR*SEASON_WEEKS*(1+DIM_PCT_CAR)^B13380)</f>
        <v>432.98859707441784</v>
      </c>
      <c r="G13380" s="5">
        <f t="shared" ref="G13380:G13443" si="2720">IF(C13380=0,0,C13380*LABOR_HRS_WK_MES*SEASON_WEEKS*(1+DIM_PCT_MES)^C13380)</f>
        <v>813.25969846861108</v>
      </c>
      <c r="H13380" s="5">
        <f t="shared" ref="H13380:H13443" si="2721">E13380+F13380+G13380</f>
        <v>13355.748204329126</v>
      </c>
      <c r="I13380" s="5">
        <f t="shared" ref="I13380:I13443" si="2722">MIN(H13380,FARMER_HRS)</f>
        <v>720</v>
      </c>
      <c r="J13380" s="5">
        <f t="shared" ref="J13380:J13443" si="2723">MAX(0,H13380-FARMER_HRS)</f>
        <v>12635.748204329126</v>
      </c>
      <c r="K13380" s="2">
        <f t="shared" ref="K13380:K13443" si="2724">I13380*FARMER_RATE+J13380*TEMP_WORKER_RATE</f>
        <v>244370.62854738065</v>
      </c>
      <c r="L13380" s="2">
        <f t="shared" ref="L13380:L13443" si="2725">A13380*PRICE_TOM+B13380*PRICE_CAR+C13380*PRICE_MES</f>
        <v>239534</v>
      </c>
      <c r="M13380" s="2">
        <f t="shared" ref="M13380:M13443" si="2726">A13380*FERT_BED_TOM+B13380*FERT_BED_CAR+C13380*FERT_BED_MES</f>
        <v>35640</v>
      </c>
      <c r="N13380" s="6">
        <f t="shared" ref="N13380:N13443" si="2727">IF(AND(D13380&lt;=TOTAL_BEDS,J13380&lt;=TEMP_WORKER_MAX*TEMP_WORKER_HRS),1,0)</f>
        <v>0</v>
      </c>
      <c r="O13380" s="2">
        <f t="shared" ref="O13380:O13443" si="2728">L13380-M13380-K13380-FIXED_COSTS</f>
        <v>-60476.628547380649</v>
      </c>
      <c r="P13380" s="2" t="str">
        <f t="shared" ref="P13380:P13443" si="2729">IF(N13380=1,O13380,"")</f>
        <v/>
      </c>
    </row>
    <row r="13381" spans="1:16">
      <c r="A13381" s="6">
        <v>20</v>
      </c>
      <c r="B13381" s="6">
        <v>11</v>
      </c>
      <c r="C13381" s="6">
        <v>16</v>
      </c>
      <c r="D13381" s="6">
        <f t="shared" si="2717"/>
        <v>47</v>
      </c>
      <c r="E13381" s="5">
        <f t="shared" si="2718"/>
        <v>12109.499908786096</v>
      </c>
      <c r="F13381" s="5">
        <f t="shared" si="2719"/>
        <v>432.98859707441784</v>
      </c>
      <c r="G13381" s="5">
        <f t="shared" si="2720"/>
        <v>878.32047434610013</v>
      </c>
      <c r="H13381" s="5">
        <f t="shared" si="2721"/>
        <v>13420.808980206613</v>
      </c>
      <c r="I13381" s="5">
        <f t="shared" si="2722"/>
        <v>720</v>
      </c>
      <c r="J13381" s="5">
        <f t="shared" si="2723"/>
        <v>12700.808980206613</v>
      </c>
      <c r="K13381" s="2">
        <f t="shared" si="2724"/>
        <v>245500.15590636482</v>
      </c>
      <c r="L13381" s="2">
        <f t="shared" si="2725"/>
        <v>242234</v>
      </c>
      <c r="M13381" s="2">
        <f t="shared" si="2726"/>
        <v>36520</v>
      </c>
      <c r="N13381" s="6">
        <f t="shared" si="2727"/>
        <v>0</v>
      </c>
      <c r="O13381" s="2">
        <f t="shared" si="2728"/>
        <v>-59786.155906364816</v>
      </c>
      <c r="P13381" s="2" t="str">
        <f t="shared" si="2729"/>
        <v/>
      </c>
    </row>
    <row r="13382" spans="1:16">
      <c r="A13382" s="6">
        <v>20</v>
      </c>
      <c r="B13382" s="6">
        <v>11</v>
      </c>
      <c r="C13382" s="6">
        <v>17</v>
      </c>
      <c r="D13382" s="6">
        <f t="shared" si="2717"/>
        <v>48</v>
      </c>
      <c r="E13382" s="5">
        <f t="shared" si="2718"/>
        <v>12109.499908786096</v>
      </c>
      <c r="F13382" s="5">
        <f t="shared" si="2719"/>
        <v>432.98859707441784</v>
      </c>
      <c r="G13382" s="5">
        <f t="shared" si="2720"/>
        <v>944.88069779264049</v>
      </c>
      <c r="H13382" s="5">
        <f t="shared" si="2721"/>
        <v>13487.369203653154</v>
      </c>
      <c r="I13382" s="5">
        <f t="shared" si="2722"/>
        <v>720</v>
      </c>
      <c r="J13382" s="5">
        <f t="shared" si="2723"/>
        <v>12767.369203653154</v>
      </c>
      <c r="K13382" s="2">
        <f t="shared" si="2724"/>
        <v>246655.71534120059</v>
      </c>
      <c r="L13382" s="2">
        <f t="shared" si="2725"/>
        <v>244934</v>
      </c>
      <c r="M13382" s="2">
        <f t="shared" si="2726"/>
        <v>37400</v>
      </c>
      <c r="N13382" s="6">
        <f t="shared" si="2727"/>
        <v>0</v>
      </c>
      <c r="O13382" s="2">
        <f t="shared" si="2728"/>
        <v>-59121.715341200586</v>
      </c>
      <c r="P13382" s="2" t="str">
        <f t="shared" si="2729"/>
        <v/>
      </c>
    </row>
    <row r="13383" spans="1:16">
      <c r="A13383" s="6">
        <v>20</v>
      </c>
      <c r="B13383" s="6">
        <v>11</v>
      </c>
      <c r="C13383" s="6">
        <v>18</v>
      </c>
      <c r="D13383" s="6">
        <f t="shared" si="2717"/>
        <v>49</v>
      </c>
      <c r="E13383" s="5">
        <f t="shared" si="2718"/>
        <v>12109.499908786096</v>
      </c>
      <c r="F13383" s="5">
        <f t="shared" si="2719"/>
        <v>432.98859707441784</v>
      </c>
      <c r="G13383" s="5">
        <f t="shared" si="2720"/>
        <v>1012.9676892512279</v>
      </c>
      <c r="H13383" s="5">
        <f t="shared" si="2721"/>
        <v>13555.456195111741</v>
      </c>
      <c r="I13383" s="5">
        <f t="shared" si="2722"/>
        <v>720</v>
      </c>
      <c r="J13383" s="5">
        <f t="shared" si="2723"/>
        <v>12835.456195111741</v>
      </c>
      <c r="K13383" s="2">
        <f t="shared" si="2724"/>
        <v>247837.78116513439</v>
      </c>
      <c r="L13383" s="2">
        <f t="shared" si="2725"/>
        <v>247634</v>
      </c>
      <c r="M13383" s="2">
        <f t="shared" si="2726"/>
        <v>38280</v>
      </c>
      <c r="N13383" s="6">
        <f t="shared" si="2727"/>
        <v>0</v>
      </c>
      <c r="O13383" s="2">
        <f t="shared" si="2728"/>
        <v>-58483.781165134395</v>
      </c>
      <c r="P13383" s="2" t="str">
        <f t="shared" si="2729"/>
        <v/>
      </c>
    </row>
    <row r="13384" spans="1:16">
      <c r="A13384" s="6">
        <v>20</v>
      </c>
      <c r="B13384" s="6">
        <v>11</v>
      </c>
      <c r="C13384" s="6">
        <v>19</v>
      </c>
      <c r="D13384" s="6">
        <f t="shared" si="2717"/>
        <v>50</v>
      </c>
      <c r="E13384" s="5">
        <f t="shared" si="2718"/>
        <v>12109.499908786096</v>
      </c>
      <c r="F13384" s="5">
        <f t="shared" si="2719"/>
        <v>432.98859707441784</v>
      </c>
      <c r="G13384" s="5">
        <f t="shared" si="2720"/>
        <v>1082.6092178872495</v>
      </c>
      <c r="H13384" s="5">
        <f t="shared" si="2721"/>
        <v>13625.097723747764</v>
      </c>
      <c r="I13384" s="5">
        <f t="shared" si="2722"/>
        <v>720</v>
      </c>
      <c r="J13384" s="5">
        <f t="shared" si="2723"/>
        <v>12905.097723747764</v>
      </c>
      <c r="K13384" s="2">
        <f t="shared" si="2724"/>
        <v>249046.83548173201</v>
      </c>
      <c r="L13384" s="2">
        <f t="shared" si="2725"/>
        <v>250334</v>
      </c>
      <c r="M13384" s="2">
        <f t="shared" si="2726"/>
        <v>39160</v>
      </c>
      <c r="N13384" s="6">
        <f t="shared" si="2727"/>
        <v>0</v>
      </c>
      <c r="O13384" s="2">
        <f t="shared" si="2728"/>
        <v>-57872.835481732007</v>
      </c>
      <c r="P13384" s="2" t="str">
        <f t="shared" si="2729"/>
        <v/>
      </c>
    </row>
    <row r="13385" spans="1:16">
      <c r="A13385" s="6">
        <v>20</v>
      </c>
      <c r="B13385" s="6">
        <v>11</v>
      </c>
      <c r="C13385" s="6">
        <v>20</v>
      </c>
      <c r="D13385" s="6">
        <f t="shared" si="2717"/>
        <v>51</v>
      </c>
      <c r="E13385" s="5">
        <f t="shared" si="2718"/>
        <v>12109.499908786096</v>
      </c>
      <c r="F13385" s="5">
        <f t="shared" si="2719"/>
        <v>432.98859707441784</v>
      </c>
      <c r="G13385" s="5">
        <f t="shared" si="2720"/>
        <v>1153.8335085377266</v>
      </c>
      <c r="H13385" s="5">
        <f t="shared" si="2721"/>
        <v>13696.32201439824</v>
      </c>
      <c r="I13385" s="5">
        <f t="shared" si="2722"/>
        <v>720</v>
      </c>
      <c r="J13385" s="5">
        <f t="shared" si="2723"/>
        <v>12976.32201439824</v>
      </c>
      <c r="K13385" s="2">
        <f t="shared" si="2724"/>
        <v>250283.36830552499</v>
      </c>
      <c r="L13385" s="2">
        <f t="shared" si="2725"/>
        <v>253034</v>
      </c>
      <c r="M13385" s="2">
        <f t="shared" si="2726"/>
        <v>40040</v>
      </c>
      <c r="N13385" s="6">
        <f t="shared" si="2727"/>
        <v>0</v>
      </c>
      <c r="O13385" s="2">
        <f t="shared" si="2728"/>
        <v>-57289.368305524986</v>
      </c>
      <c r="P13385" s="2" t="str">
        <f t="shared" si="2729"/>
        <v/>
      </c>
    </row>
    <row r="13386" spans="1:16">
      <c r="A13386" s="6">
        <v>20</v>
      </c>
      <c r="B13386" s="6">
        <v>11</v>
      </c>
      <c r="C13386" s="6">
        <v>21</v>
      </c>
      <c r="D13386" s="6">
        <f t="shared" si="2717"/>
        <v>52</v>
      </c>
      <c r="E13386" s="5">
        <f t="shared" si="2718"/>
        <v>12109.499908786096</v>
      </c>
      <c r="F13386" s="5">
        <f t="shared" si="2719"/>
        <v>432.98859707441784</v>
      </c>
      <c r="G13386" s="5">
        <f t="shared" si="2720"/>
        <v>1226.6692487641703</v>
      </c>
      <c r="H13386" s="5">
        <f t="shared" si="2721"/>
        <v>13769.157754624684</v>
      </c>
      <c r="I13386" s="5">
        <f t="shared" si="2722"/>
        <v>720</v>
      </c>
      <c r="J13386" s="5">
        <f t="shared" si="2723"/>
        <v>13049.157754624684</v>
      </c>
      <c r="K13386" s="2">
        <f t="shared" si="2724"/>
        <v>251547.87768445633</v>
      </c>
      <c r="L13386" s="2">
        <f t="shared" si="2725"/>
        <v>255734</v>
      </c>
      <c r="M13386" s="2">
        <f t="shared" si="2726"/>
        <v>40920</v>
      </c>
      <c r="N13386" s="6">
        <f t="shared" si="2727"/>
        <v>0</v>
      </c>
      <c r="O13386" s="2">
        <f t="shared" si="2728"/>
        <v>-56733.877684456325</v>
      </c>
      <c r="P13386" s="2" t="str">
        <f t="shared" si="2729"/>
        <v/>
      </c>
    </row>
    <row r="13387" spans="1:16">
      <c r="A13387" s="6">
        <v>20</v>
      </c>
      <c r="B13387" s="6">
        <v>11</v>
      </c>
      <c r="C13387" s="6">
        <v>22</v>
      </c>
      <c r="D13387" s="6">
        <f t="shared" si="2717"/>
        <v>53</v>
      </c>
      <c r="E13387" s="5">
        <f t="shared" si="2718"/>
        <v>12109.499908786096</v>
      </c>
      <c r="F13387" s="5">
        <f t="shared" si="2719"/>
        <v>432.98859707441784</v>
      </c>
      <c r="G13387" s="5">
        <f t="shared" si="2720"/>
        <v>1301.1455960105666</v>
      </c>
      <c r="H13387" s="5">
        <f t="shared" si="2721"/>
        <v>13843.634101871081</v>
      </c>
      <c r="I13387" s="5">
        <f t="shared" si="2722"/>
        <v>720</v>
      </c>
      <c r="J13387" s="5">
        <f t="shared" si="2723"/>
        <v>13123.634101871081</v>
      </c>
      <c r="K13387" s="2">
        <f t="shared" si="2724"/>
        <v>252840.86982415069</v>
      </c>
      <c r="L13387" s="2">
        <f t="shared" si="2725"/>
        <v>258434</v>
      </c>
      <c r="M13387" s="2">
        <f t="shared" si="2726"/>
        <v>41800</v>
      </c>
      <c r="N13387" s="6">
        <f t="shared" si="2727"/>
        <v>0</v>
      </c>
      <c r="O13387" s="2">
        <f t="shared" si="2728"/>
        <v>-56206.869824150694</v>
      </c>
      <c r="P13387" s="2" t="str">
        <f t="shared" si="2729"/>
        <v/>
      </c>
    </row>
    <row r="13388" spans="1:16">
      <c r="A13388" s="6">
        <v>20</v>
      </c>
      <c r="B13388" s="6">
        <v>11</v>
      </c>
      <c r="C13388" s="6">
        <v>23</v>
      </c>
      <c r="D13388" s="6">
        <f t="shared" si="2717"/>
        <v>54</v>
      </c>
      <c r="E13388" s="5">
        <f t="shared" si="2718"/>
        <v>12109.499908786096</v>
      </c>
      <c r="F13388" s="5">
        <f t="shared" si="2719"/>
        <v>432.98859707441784</v>
      </c>
      <c r="G13388" s="5">
        <f t="shared" si="2720"/>
        <v>1377.292184868003</v>
      </c>
      <c r="H13388" s="5">
        <f t="shared" si="2721"/>
        <v>13919.780690728518</v>
      </c>
      <c r="I13388" s="5">
        <f t="shared" si="2722"/>
        <v>720</v>
      </c>
      <c r="J13388" s="5">
        <f t="shared" si="2723"/>
        <v>13199.780690728518</v>
      </c>
      <c r="K13388" s="2">
        <f t="shared" si="2724"/>
        <v>254162.85921403675</v>
      </c>
      <c r="L13388" s="2">
        <f t="shared" si="2725"/>
        <v>261134</v>
      </c>
      <c r="M13388" s="2">
        <f t="shared" si="2726"/>
        <v>42680</v>
      </c>
      <c r="N13388" s="6">
        <f t="shared" si="2727"/>
        <v>0</v>
      </c>
      <c r="O13388" s="2">
        <f t="shared" si="2728"/>
        <v>-55708.859214036755</v>
      </c>
      <c r="P13388" s="2" t="str">
        <f t="shared" si="2729"/>
        <v/>
      </c>
    </row>
    <row r="13389" spans="1:16">
      <c r="A13389" s="6">
        <v>20</v>
      </c>
      <c r="B13389" s="6">
        <v>11</v>
      </c>
      <c r="C13389" s="6">
        <v>24</v>
      </c>
      <c r="D13389" s="6">
        <f t="shared" si="2717"/>
        <v>55</v>
      </c>
      <c r="E13389" s="5">
        <f t="shared" si="2718"/>
        <v>12109.499908786096</v>
      </c>
      <c r="F13389" s="5">
        <f t="shared" si="2719"/>
        <v>432.98859707441784</v>
      </c>
      <c r="G13389" s="5">
        <f t="shared" si="2720"/>
        <v>1455.1391344474989</v>
      </c>
      <c r="H13389" s="5">
        <f t="shared" si="2721"/>
        <v>13997.627640308014</v>
      </c>
      <c r="I13389" s="5">
        <f t="shared" si="2722"/>
        <v>720</v>
      </c>
      <c r="J13389" s="5">
        <f t="shared" si="2723"/>
        <v>13277.627640308014</v>
      </c>
      <c r="K13389" s="2">
        <f t="shared" si="2724"/>
        <v>255514.36875534744</v>
      </c>
      <c r="L13389" s="2">
        <f t="shared" si="2725"/>
        <v>263834</v>
      </c>
      <c r="M13389" s="2">
        <f t="shared" si="2726"/>
        <v>43560</v>
      </c>
      <c r="N13389" s="6">
        <f t="shared" si="2727"/>
        <v>0</v>
      </c>
      <c r="O13389" s="2">
        <f t="shared" si="2728"/>
        <v>-55240.368755347445</v>
      </c>
      <c r="P13389" s="2" t="str">
        <f t="shared" si="2729"/>
        <v/>
      </c>
    </row>
    <row r="13390" spans="1:16">
      <c r="A13390" s="6">
        <v>20</v>
      </c>
      <c r="B13390" s="6">
        <v>11</v>
      </c>
      <c r="C13390" s="6">
        <v>25</v>
      </c>
      <c r="D13390" s="6">
        <f t="shared" si="2717"/>
        <v>56</v>
      </c>
      <c r="E13390" s="5">
        <f t="shared" si="2718"/>
        <v>12109.499908786096</v>
      </c>
      <c r="F13390" s="5">
        <f t="shared" si="2719"/>
        <v>432.98859707441784</v>
      </c>
      <c r="G13390" s="5">
        <f t="shared" si="2720"/>
        <v>1534.7170558625965</v>
      </c>
      <c r="H13390" s="5">
        <f t="shared" si="2721"/>
        <v>14077.205561723111</v>
      </c>
      <c r="I13390" s="5">
        <f t="shared" si="2722"/>
        <v>720</v>
      </c>
      <c r="J13390" s="5">
        <f t="shared" si="2723"/>
        <v>13357.205561723111</v>
      </c>
      <c r="K13390" s="2">
        <f t="shared" si="2724"/>
        <v>256895.92989102623</v>
      </c>
      <c r="L13390" s="2">
        <f t="shared" si="2725"/>
        <v>266534</v>
      </c>
      <c r="M13390" s="2">
        <f t="shared" si="2726"/>
        <v>44440</v>
      </c>
      <c r="N13390" s="6">
        <f t="shared" si="2727"/>
        <v>0</v>
      </c>
      <c r="O13390" s="2">
        <f t="shared" si="2728"/>
        <v>-54801.92989102623</v>
      </c>
      <c r="P13390" s="2" t="str">
        <f t="shared" si="2729"/>
        <v/>
      </c>
    </row>
    <row r="13391" spans="1:16">
      <c r="A13391" s="6">
        <v>20</v>
      </c>
      <c r="B13391" s="6">
        <v>11</v>
      </c>
      <c r="C13391" s="6">
        <v>26</v>
      </c>
      <c r="D13391" s="6">
        <f t="shared" si="2717"/>
        <v>57</v>
      </c>
      <c r="E13391" s="5">
        <f t="shared" si="2718"/>
        <v>12109.499908786096</v>
      </c>
      <c r="F13391" s="5">
        <f t="shared" si="2719"/>
        <v>432.98859707441784</v>
      </c>
      <c r="G13391" s="5">
        <f t="shared" si="2720"/>
        <v>1616.0570598233144</v>
      </c>
      <c r="H13391" s="5">
        <f t="shared" si="2721"/>
        <v>14158.545565683828</v>
      </c>
      <c r="I13391" s="5">
        <f t="shared" si="2722"/>
        <v>720</v>
      </c>
      <c r="J13391" s="5">
        <f t="shared" si="2723"/>
        <v>13438.545565683828</v>
      </c>
      <c r="K13391" s="2">
        <f t="shared" si="2724"/>
        <v>258308.08273756644</v>
      </c>
      <c r="L13391" s="2">
        <f t="shared" si="2725"/>
        <v>269234</v>
      </c>
      <c r="M13391" s="2">
        <f t="shared" si="2726"/>
        <v>45320</v>
      </c>
      <c r="N13391" s="6">
        <f t="shared" si="2727"/>
        <v>0</v>
      </c>
      <c r="O13391" s="2">
        <f t="shared" si="2728"/>
        <v>-54394.082737566438</v>
      </c>
      <c r="P13391" s="2" t="str">
        <f t="shared" si="2729"/>
        <v/>
      </c>
    </row>
    <row r="13392" spans="1:16">
      <c r="A13392" s="6">
        <v>20</v>
      </c>
      <c r="B13392" s="6">
        <v>11</v>
      </c>
      <c r="C13392" s="6">
        <v>27</v>
      </c>
      <c r="D13392" s="6">
        <f t="shared" si="2717"/>
        <v>58</v>
      </c>
      <c r="E13392" s="5">
        <f t="shared" si="2718"/>
        <v>12109.499908786096</v>
      </c>
      <c r="F13392" s="5">
        <f t="shared" si="2719"/>
        <v>432.98859707441784</v>
      </c>
      <c r="G13392" s="5">
        <f t="shared" si="2720"/>
        <v>1699.1907643430709</v>
      </c>
      <c r="H13392" s="5">
        <f t="shared" si="2721"/>
        <v>14241.679270203585</v>
      </c>
      <c r="I13392" s="5">
        <f t="shared" si="2722"/>
        <v>720</v>
      </c>
      <c r="J13392" s="5">
        <f t="shared" si="2723"/>
        <v>13521.679270203585</v>
      </c>
      <c r="K13392" s="2">
        <f t="shared" si="2724"/>
        <v>259751.37621881225</v>
      </c>
      <c r="L13392" s="2">
        <f t="shared" si="2725"/>
        <v>271934</v>
      </c>
      <c r="M13392" s="2">
        <f t="shared" si="2726"/>
        <v>46200</v>
      </c>
      <c r="N13392" s="6">
        <f t="shared" si="2727"/>
        <v>0</v>
      </c>
      <c r="O13392" s="2">
        <f t="shared" si="2728"/>
        <v>-54017.376218812249</v>
      </c>
      <c r="P13392" s="2" t="str">
        <f t="shared" si="2729"/>
        <v/>
      </c>
    </row>
    <row r="13393" spans="1:16">
      <c r="A13393" s="6">
        <v>20</v>
      </c>
      <c r="B13393" s="6">
        <v>11</v>
      </c>
      <c r="C13393" s="6">
        <v>28</v>
      </c>
      <c r="D13393" s="6">
        <f t="shared" si="2717"/>
        <v>59</v>
      </c>
      <c r="E13393" s="5">
        <f t="shared" si="2718"/>
        <v>12109.499908786096</v>
      </c>
      <c r="F13393" s="5">
        <f t="shared" si="2719"/>
        <v>432.98859707441784</v>
      </c>
      <c r="G13393" s="5">
        <f t="shared" si="2720"/>
        <v>1784.1503025602246</v>
      </c>
      <c r="H13393" s="5">
        <f t="shared" si="2721"/>
        <v>14326.638808420739</v>
      </c>
      <c r="I13393" s="5">
        <f t="shared" si="2722"/>
        <v>720</v>
      </c>
      <c r="J13393" s="5">
        <f t="shared" si="2723"/>
        <v>13606.638808420739</v>
      </c>
      <c r="K13393" s="2">
        <f t="shared" si="2724"/>
        <v>261226.36820174893</v>
      </c>
      <c r="L13393" s="2">
        <f t="shared" si="2725"/>
        <v>274634</v>
      </c>
      <c r="M13393" s="2">
        <f t="shared" si="2726"/>
        <v>47080</v>
      </c>
      <c r="N13393" s="6">
        <f t="shared" si="2727"/>
        <v>0</v>
      </c>
      <c r="O13393" s="2">
        <f t="shared" si="2728"/>
        <v>-53672.368201748934</v>
      </c>
      <c r="P13393" s="2" t="str">
        <f t="shared" si="2729"/>
        <v/>
      </c>
    </row>
    <row r="13394" spans="1:16">
      <c r="A13394" s="6">
        <v>20</v>
      </c>
      <c r="B13394" s="6">
        <v>11</v>
      </c>
      <c r="C13394" s="6">
        <v>29</v>
      </c>
      <c r="D13394" s="6">
        <f t="shared" si="2717"/>
        <v>60</v>
      </c>
      <c r="E13394" s="5">
        <f t="shared" si="2718"/>
        <v>12109.499908786096</v>
      </c>
      <c r="F13394" s="5">
        <f t="shared" si="2719"/>
        <v>432.98859707441784</v>
      </c>
      <c r="G13394" s="5">
        <f t="shared" si="2720"/>
        <v>1870.9683306758782</v>
      </c>
      <c r="H13394" s="5">
        <f t="shared" si="2721"/>
        <v>14413.456836536392</v>
      </c>
      <c r="I13394" s="5">
        <f t="shared" si="2722"/>
        <v>720</v>
      </c>
      <c r="J13394" s="5">
        <f t="shared" si="2723"/>
        <v>13693.456836536392</v>
      </c>
      <c r="K13394" s="2">
        <f t="shared" si="2724"/>
        <v>262733.6256343124</v>
      </c>
      <c r="L13394" s="2">
        <f t="shared" si="2725"/>
        <v>277334</v>
      </c>
      <c r="M13394" s="2">
        <f t="shared" si="2726"/>
        <v>47960</v>
      </c>
      <c r="N13394" s="6">
        <f t="shared" si="2727"/>
        <v>0</v>
      </c>
      <c r="O13394" s="2">
        <f t="shared" si="2728"/>
        <v>-53359.625634312397</v>
      </c>
      <c r="P13394" s="2" t="str">
        <f t="shared" si="2729"/>
        <v/>
      </c>
    </row>
    <row r="13395" spans="1:16">
      <c r="A13395" s="6">
        <v>20</v>
      </c>
      <c r="B13395" s="6">
        <v>11</v>
      </c>
      <c r="C13395" s="6">
        <v>30</v>
      </c>
      <c r="D13395" s="6">
        <f t="shared" si="2717"/>
        <v>61</v>
      </c>
      <c r="E13395" s="5">
        <f t="shared" si="2718"/>
        <v>12109.499908786096</v>
      </c>
      <c r="F13395" s="5">
        <f t="shared" si="2719"/>
        <v>432.98859707441784</v>
      </c>
      <c r="G13395" s="5">
        <f t="shared" si="2720"/>
        <v>1959.6780360096488</v>
      </c>
      <c r="H13395" s="5">
        <f t="shared" si="2721"/>
        <v>14502.166541870163</v>
      </c>
      <c r="I13395" s="5">
        <f t="shared" si="2722"/>
        <v>720</v>
      </c>
      <c r="J13395" s="5">
        <f t="shared" si="2723"/>
        <v>13782.166541870163</v>
      </c>
      <c r="K13395" s="2">
        <f t="shared" si="2724"/>
        <v>264273.72468524589</v>
      </c>
      <c r="L13395" s="2">
        <f t="shared" si="2725"/>
        <v>280034</v>
      </c>
      <c r="M13395" s="2">
        <f t="shared" si="2726"/>
        <v>48840</v>
      </c>
      <c r="N13395" s="6">
        <f t="shared" si="2727"/>
        <v>0</v>
      </c>
      <c r="O13395" s="2">
        <f t="shared" si="2728"/>
        <v>-53079.724685245892</v>
      </c>
      <c r="P13395" s="2" t="str">
        <f t="shared" si="2729"/>
        <v/>
      </c>
    </row>
    <row r="13396" spans="1:16">
      <c r="A13396" s="6">
        <v>20</v>
      </c>
      <c r="B13396" s="6">
        <v>12</v>
      </c>
      <c r="C13396" s="6">
        <v>0</v>
      </c>
      <c r="D13396" s="6">
        <f t="shared" si="2717"/>
        <v>32</v>
      </c>
      <c r="E13396" s="5">
        <f t="shared" si="2718"/>
        <v>12109.499908786096</v>
      </c>
      <c r="F13396" s="5">
        <f t="shared" si="2719"/>
        <v>484.15997672866712</v>
      </c>
      <c r="G13396" s="5">
        <f t="shared" si="2720"/>
        <v>0</v>
      </c>
      <c r="H13396" s="5">
        <f t="shared" si="2721"/>
        <v>12593.659885514764</v>
      </c>
      <c r="I13396" s="5">
        <f t="shared" si="2722"/>
        <v>720</v>
      </c>
      <c r="J13396" s="5">
        <f t="shared" si="2723"/>
        <v>11873.659885514764</v>
      </c>
      <c r="K13396" s="2">
        <f t="shared" si="2724"/>
        <v>231139.92856796464</v>
      </c>
      <c r="L13396" s="2">
        <f t="shared" si="2725"/>
        <v>201128</v>
      </c>
      <c r="M13396" s="2">
        <f t="shared" si="2726"/>
        <v>22880</v>
      </c>
      <c r="N13396" s="6">
        <f t="shared" si="2727"/>
        <v>0</v>
      </c>
      <c r="O13396" s="2">
        <f t="shared" si="2728"/>
        <v>-72891.928567964642</v>
      </c>
      <c r="P13396" s="2" t="str">
        <f t="shared" si="2729"/>
        <v/>
      </c>
    </row>
    <row r="13397" spans="1:16">
      <c r="A13397" s="6">
        <v>20</v>
      </c>
      <c r="B13397" s="6">
        <v>12</v>
      </c>
      <c r="C13397" s="6">
        <v>1</v>
      </c>
      <c r="D13397" s="6">
        <f t="shared" si="2717"/>
        <v>33</v>
      </c>
      <c r="E13397" s="5">
        <f t="shared" si="2718"/>
        <v>12109.499908786096</v>
      </c>
      <c r="F13397" s="5">
        <f t="shared" si="2719"/>
        <v>484.15997672866712</v>
      </c>
      <c r="G13397" s="5">
        <f t="shared" si="2720"/>
        <v>45.5625</v>
      </c>
      <c r="H13397" s="5">
        <f t="shared" si="2721"/>
        <v>12639.222385514764</v>
      </c>
      <c r="I13397" s="5">
        <f t="shared" si="2722"/>
        <v>720</v>
      </c>
      <c r="J13397" s="5">
        <f t="shared" si="2723"/>
        <v>11919.222385514764</v>
      </c>
      <c r="K13397" s="2">
        <f t="shared" si="2724"/>
        <v>231930.94419296464</v>
      </c>
      <c r="L13397" s="2">
        <f t="shared" si="2725"/>
        <v>203828</v>
      </c>
      <c r="M13397" s="2">
        <f t="shared" si="2726"/>
        <v>23760</v>
      </c>
      <c r="N13397" s="6">
        <f t="shared" si="2727"/>
        <v>0</v>
      </c>
      <c r="O13397" s="2">
        <f t="shared" si="2728"/>
        <v>-71862.944192964642</v>
      </c>
      <c r="P13397" s="2" t="str">
        <f t="shared" si="2729"/>
        <v/>
      </c>
    </row>
    <row r="13398" spans="1:16">
      <c r="A13398" s="6">
        <v>20</v>
      </c>
      <c r="B13398" s="6">
        <v>12</v>
      </c>
      <c r="C13398" s="6">
        <v>2</v>
      </c>
      <c r="D13398" s="6">
        <f t="shared" si="2717"/>
        <v>34</v>
      </c>
      <c r="E13398" s="5">
        <f t="shared" si="2718"/>
        <v>12109.499908786096</v>
      </c>
      <c r="F13398" s="5">
        <f t="shared" si="2719"/>
        <v>484.15997672866712</v>
      </c>
      <c r="G13398" s="5">
        <f t="shared" si="2720"/>
        <v>92.264062499999994</v>
      </c>
      <c r="H13398" s="5">
        <f t="shared" si="2721"/>
        <v>12685.923948014764</v>
      </c>
      <c r="I13398" s="5">
        <f t="shared" si="2722"/>
        <v>720</v>
      </c>
      <c r="J13398" s="5">
        <f t="shared" si="2723"/>
        <v>11965.923948014764</v>
      </c>
      <c r="K13398" s="2">
        <f t="shared" si="2724"/>
        <v>232741.73520858964</v>
      </c>
      <c r="L13398" s="2">
        <f t="shared" si="2725"/>
        <v>206528</v>
      </c>
      <c r="M13398" s="2">
        <f t="shared" si="2726"/>
        <v>24640</v>
      </c>
      <c r="N13398" s="6">
        <f t="shared" si="2727"/>
        <v>0</v>
      </c>
      <c r="O13398" s="2">
        <f t="shared" si="2728"/>
        <v>-70853.735208589642</v>
      </c>
      <c r="P13398" s="2" t="str">
        <f t="shared" si="2729"/>
        <v/>
      </c>
    </row>
    <row r="13399" spans="1:16">
      <c r="A13399" s="6">
        <v>20</v>
      </c>
      <c r="B13399" s="6">
        <v>12</v>
      </c>
      <c r="C13399" s="6">
        <v>3</v>
      </c>
      <c r="D13399" s="6">
        <f t="shared" si="2717"/>
        <v>35</v>
      </c>
      <c r="E13399" s="5">
        <f t="shared" si="2718"/>
        <v>12109.499908786096</v>
      </c>
      <c r="F13399" s="5">
        <f t="shared" si="2719"/>
        <v>484.15997672866712</v>
      </c>
      <c r="G13399" s="5">
        <f t="shared" si="2720"/>
        <v>140.12604492187498</v>
      </c>
      <c r="H13399" s="5">
        <f t="shared" si="2721"/>
        <v>12733.785930436639</v>
      </c>
      <c r="I13399" s="5">
        <f t="shared" si="2722"/>
        <v>720</v>
      </c>
      <c r="J13399" s="5">
        <f t="shared" si="2723"/>
        <v>12013.785930436639</v>
      </c>
      <c r="K13399" s="2">
        <f t="shared" si="2724"/>
        <v>233572.67240341386</v>
      </c>
      <c r="L13399" s="2">
        <f t="shared" si="2725"/>
        <v>209228</v>
      </c>
      <c r="M13399" s="2">
        <f t="shared" si="2726"/>
        <v>25520</v>
      </c>
      <c r="N13399" s="6">
        <f t="shared" si="2727"/>
        <v>0</v>
      </c>
      <c r="O13399" s="2">
        <f t="shared" si="2728"/>
        <v>-69864.672403413861</v>
      </c>
      <c r="P13399" s="2" t="str">
        <f t="shared" si="2729"/>
        <v/>
      </c>
    </row>
    <row r="13400" spans="1:16">
      <c r="A13400" s="6">
        <v>20</v>
      </c>
      <c r="B13400" s="6">
        <v>12</v>
      </c>
      <c r="C13400" s="6">
        <v>4</v>
      </c>
      <c r="D13400" s="6">
        <f t="shared" si="2717"/>
        <v>36</v>
      </c>
      <c r="E13400" s="5">
        <f t="shared" si="2718"/>
        <v>12109.499908786096</v>
      </c>
      <c r="F13400" s="5">
        <f t="shared" si="2719"/>
        <v>484.15997672866712</v>
      </c>
      <c r="G13400" s="5">
        <f t="shared" si="2720"/>
        <v>189.17016064453125</v>
      </c>
      <c r="H13400" s="5">
        <f t="shared" si="2721"/>
        <v>12782.830046159295</v>
      </c>
      <c r="I13400" s="5">
        <f t="shared" si="2722"/>
        <v>720</v>
      </c>
      <c r="J13400" s="5">
        <f t="shared" si="2723"/>
        <v>12062.830046159295</v>
      </c>
      <c r="K13400" s="2">
        <f t="shared" si="2724"/>
        <v>234424.13274582109</v>
      </c>
      <c r="L13400" s="2">
        <f t="shared" si="2725"/>
        <v>211928</v>
      </c>
      <c r="M13400" s="2">
        <f t="shared" si="2726"/>
        <v>26400</v>
      </c>
      <c r="N13400" s="6">
        <f t="shared" si="2727"/>
        <v>0</v>
      </c>
      <c r="O13400" s="2">
        <f t="shared" si="2728"/>
        <v>-68896.132745821087</v>
      </c>
      <c r="P13400" s="2" t="str">
        <f t="shared" si="2729"/>
        <v/>
      </c>
    </row>
    <row r="13401" spans="1:16">
      <c r="A13401" s="6">
        <v>20</v>
      </c>
      <c r="B13401" s="6">
        <v>12</v>
      </c>
      <c r="C13401" s="6">
        <v>5</v>
      </c>
      <c r="D13401" s="6">
        <f t="shared" si="2717"/>
        <v>37</v>
      </c>
      <c r="E13401" s="5">
        <f t="shared" si="2718"/>
        <v>12109.499908786096</v>
      </c>
      <c r="F13401" s="5">
        <f t="shared" si="2719"/>
        <v>484.15997672866712</v>
      </c>
      <c r="G13401" s="5">
        <f t="shared" si="2720"/>
        <v>239.41848456573481</v>
      </c>
      <c r="H13401" s="5">
        <f t="shared" si="2721"/>
        <v>12833.078370080499</v>
      </c>
      <c r="I13401" s="5">
        <f t="shared" si="2722"/>
        <v>720</v>
      </c>
      <c r="J13401" s="5">
        <f t="shared" si="2723"/>
        <v>12113.078370080499</v>
      </c>
      <c r="K13401" s="2">
        <f t="shared" si="2724"/>
        <v>235296.49948056421</v>
      </c>
      <c r="L13401" s="2">
        <f t="shared" si="2725"/>
        <v>214628</v>
      </c>
      <c r="M13401" s="2">
        <f t="shared" si="2726"/>
        <v>27280</v>
      </c>
      <c r="N13401" s="6">
        <f t="shared" si="2727"/>
        <v>0</v>
      </c>
      <c r="O13401" s="2">
        <f t="shared" si="2728"/>
        <v>-67948.499480564205</v>
      </c>
      <c r="P13401" s="2" t="str">
        <f t="shared" si="2729"/>
        <v/>
      </c>
    </row>
    <row r="13402" spans="1:16">
      <c r="A13402" s="6">
        <v>20</v>
      </c>
      <c r="B13402" s="6">
        <v>12</v>
      </c>
      <c r="C13402" s="6">
        <v>6</v>
      </c>
      <c r="D13402" s="6">
        <f t="shared" si="2717"/>
        <v>38</v>
      </c>
      <c r="E13402" s="5">
        <f t="shared" si="2718"/>
        <v>12109.499908786096</v>
      </c>
      <c r="F13402" s="5">
        <f t="shared" si="2719"/>
        <v>484.15997672866712</v>
      </c>
      <c r="G13402" s="5">
        <f t="shared" si="2720"/>
        <v>290.89345874736784</v>
      </c>
      <c r="H13402" s="5">
        <f t="shared" si="2721"/>
        <v>12884.553344262133</v>
      </c>
      <c r="I13402" s="5">
        <f t="shared" si="2722"/>
        <v>720</v>
      </c>
      <c r="J13402" s="5">
        <f t="shared" si="2723"/>
        <v>12164.553344262133</v>
      </c>
      <c r="K13402" s="2">
        <f t="shared" si="2724"/>
        <v>236190.16222677313</v>
      </c>
      <c r="L13402" s="2">
        <f t="shared" si="2725"/>
        <v>217328</v>
      </c>
      <c r="M13402" s="2">
        <f t="shared" si="2726"/>
        <v>28160</v>
      </c>
      <c r="N13402" s="6">
        <f t="shared" si="2727"/>
        <v>0</v>
      </c>
      <c r="O13402" s="2">
        <f t="shared" si="2728"/>
        <v>-67022.162226773129</v>
      </c>
      <c r="P13402" s="2" t="str">
        <f t="shared" si="2729"/>
        <v/>
      </c>
    </row>
    <row r="13403" spans="1:16">
      <c r="A13403" s="6">
        <v>20</v>
      </c>
      <c r="B13403" s="6">
        <v>12</v>
      </c>
      <c r="C13403" s="6">
        <v>7</v>
      </c>
      <c r="D13403" s="6">
        <f t="shared" si="2717"/>
        <v>39</v>
      </c>
      <c r="E13403" s="5">
        <f t="shared" si="2718"/>
        <v>12109.499908786096</v>
      </c>
      <c r="F13403" s="5">
        <f t="shared" si="2719"/>
        <v>484.15997672866712</v>
      </c>
      <c r="G13403" s="5">
        <f t="shared" si="2720"/>
        <v>343.61789814532818</v>
      </c>
      <c r="H13403" s="5">
        <f t="shared" si="2721"/>
        <v>12937.277783660093</v>
      </c>
      <c r="I13403" s="5">
        <f t="shared" si="2722"/>
        <v>720</v>
      </c>
      <c r="J13403" s="5">
        <f t="shared" si="2723"/>
        <v>12217.277783660093</v>
      </c>
      <c r="K13403" s="2">
        <f t="shared" si="2724"/>
        <v>237105.51707743216</v>
      </c>
      <c r="L13403" s="2">
        <f t="shared" si="2725"/>
        <v>220028</v>
      </c>
      <c r="M13403" s="2">
        <f t="shared" si="2726"/>
        <v>29040</v>
      </c>
      <c r="N13403" s="6">
        <f t="shared" si="2727"/>
        <v>0</v>
      </c>
      <c r="O13403" s="2">
        <f t="shared" si="2728"/>
        <v>-66117.51707743216</v>
      </c>
      <c r="P13403" s="2" t="str">
        <f t="shared" si="2729"/>
        <v/>
      </c>
    </row>
    <row r="13404" spans="1:16">
      <c r="A13404" s="6">
        <v>20</v>
      </c>
      <c r="B13404" s="6">
        <v>12</v>
      </c>
      <c r="C13404" s="6">
        <v>8</v>
      </c>
      <c r="D13404" s="6">
        <f t="shared" si="2717"/>
        <v>40</v>
      </c>
      <c r="E13404" s="5">
        <f t="shared" si="2718"/>
        <v>12109.499908786096</v>
      </c>
      <c r="F13404" s="5">
        <f t="shared" si="2719"/>
        <v>484.15997672866712</v>
      </c>
      <c r="G13404" s="5">
        <f t="shared" si="2720"/>
        <v>397.61499642530839</v>
      </c>
      <c r="H13404" s="5">
        <f t="shared" si="2721"/>
        <v>12991.274881940073</v>
      </c>
      <c r="I13404" s="5">
        <f t="shared" si="2722"/>
        <v>720</v>
      </c>
      <c r="J13404" s="5">
        <f t="shared" si="2723"/>
        <v>12271.274881940073</v>
      </c>
      <c r="K13404" s="2">
        <f t="shared" si="2724"/>
        <v>238042.96670034848</v>
      </c>
      <c r="L13404" s="2">
        <f t="shared" si="2725"/>
        <v>222728</v>
      </c>
      <c r="M13404" s="2">
        <f t="shared" si="2726"/>
        <v>29920</v>
      </c>
      <c r="N13404" s="6">
        <f t="shared" si="2727"/>
        <v>0</v>
      </c>
      <c r="O13404" s="2">
        <f t="shared" si="2728"/>
        <v>-65234.966700348479</v>
      </c>
      <c r="P13404" s="2" t="str">
        <f t="shared" si="2729"/>
        <v/>
      </c>
    </row>
    <row r="13405" spans="1:16">
      <c r="A13405" s="6">
        <v>20</v>
      </c>
      <c r="B13405" s="6">
        <v>12</v>
      </c>
      <c r="C13405" s="6">
        <v>9</v>
      </c>
      <c r="D13405" s="6">
        <f t="shared" si="2717"/>
        <v>41</v>
      </c>
      <c r="E13405" s="5">
        <f t="shared" si="2718"/>
        <v>12109.499908786096</v>
      </c>
      <c r="F13405" s="5">
        <f t="shared" si="2719"/>
        <v>484.15997672866712</v>
      </c>
      <c r="G13405" s="5">
        <f t="shared" si="2720"/>
        <v>452.90833186570285</v>
      </c>
      <c r="H13405" s="5">
        <f t="shared" si="2721"/>
        <v>13046.568217380467</v>
      </c>
      <c r="I13405" s="5">
        <f t="shared" si="2722"/>
        <v>720</v>
      </c>
      <c r="J13405" s="5">
        <f t="shared" si="2723"/>
        <v>12326.568217380467</v>
      </c>
      <c r="K13405" s="2">
        <f t="shared" si="2724"/>
        <v>239002.92044063311</v>
      </c>
      <c r="L13405" s="2">
        <f t="shared" si="2725"/>
        <v>225428</v>
      </c>
      <c r="M13405" s="2">
        <f t="shared" si="2726"/>
        <v>30800</v>
      </c>
      <c r="N13405" s="6">
        <f t="shared" si="2727"/>
        <v>0</v>
      </c>
      <c r="O13405" s="2">
        <f t="shared" si="2728"/>
        <v>-64374.920440633112</v>
      </c>
      <c r="P13405" s="2" t="str">
        <f t="shared" si="2729"/>
        <v/>
      </c>
    </row>
    <row r="13406" spans="1:16">
      <c r="A13406" s="6">
        <v>20</v>
      </c>
      <c r="B13406" s="6">
        <v>12</v>
      </c>
      <c r="C13406" s="6">
        <v>10</v>
      </c>
      <c r="D13406" s="6">
        <f t="shared" si="2717"/>
        <v>42</v>
      </c>
      <c r="E13406" s="5">
        <f t="shared" si="2718"/>
        <v>12109.499908786096</v>
      </c>
      <c r="F13406" s="5">
        <f t="shared" si="2719"/>
        <v>484.15997672866712</v>
      </c>
      <c r="G13406" s="5">
        <f t="shared" si="2720"/>
        <v>509.52187334891573</v>
      </c>
      <c r="H13406" s="5">
        <f t="shared" si="2721"/>
        <v>13103.18175886368</v>
      </c>
      <c r="I13406" s="5">
        <f t="shared" si="2722"/>
        <v>720</v>
      </c>
      <c r="J13406" s="5">
        <f t="shared" si="2723"/>
        <v>12383.18175886368</v>
      </c>
      <c r="K13406" s="2">
        <f t="shared" si="2724"/>
        <v>239985.79442471667</v>
      </c>
      <c r="L13406" s="2">
        <f t="shared" si="2725"/>
        <v>228128</v>
      </c>
      <c r="M13406" s="2">
        <f t="shared" si="2726"/>
        <v>31680</v>
      </c>
      <c r="N13406" s="6">
        <f t="shared" si="2727"/>
        <v>0</v>
      </c>
      <c r="O13406" s="2">
        <f t="shared" si="2728"/>
        <v>-63537.794424716674</v>
      </c>
      <c r="P13406" s="2" t="str">
        <f t="shared" si="2729"/>
        <v/>
      </c>
    </row>
    <row r="13407" spans="1:16">
      <c r="A13407" s="6">
        <v>20</v>
      </c>
      <c r="B13407" s="6">
        <v>12</v>
      </c>
      <c r="C13407" s="6">
        <v>11</v>
      </c>
      <c r="D13407" s="6">
        <f t="shared" si="2717"/>
        <v>43</v>
      </c>
      <c r="E13407" s="5">
        <f t="shared" si="2718"/>
        <v>12109.499908786096</v>
      </c>
      <c r="F13407" s="5">
        <f t="shared" si="2719"/>
        <v>484.15997672866712</v>
      </c>
      <c r="G13407" s="5">
        <f t="shared" si="2720"/>
        <v>567.47998644235474</v>
      </c>
      <c r="H13407" s="5">
        <f t="shared" si="2721"/>
        <v>13161.139871957119</v>
      </c>
      <c r="I13407" s="5">
        <f t="shared" si="2722"/>
        <v>720</v>
      </c>
      <c r="J13407" s="5">
        <f t="shared" si="2723"/>
        <v>12441.139871957119</v>
      </c>
      <c r="K13407" s="2">
        <f t="shared" si="2724"/>
        <v>240992.01166592221</v>
      </c>
      <c r="L13407" s="2">
        <f t="shared" si="2725"/>
        <v>230828</v>
      </c>
      <c r="M13407" s="2">
        <f t="shared" si="2726"/>
        <v>32560</v>
      </c>
      <c r="N13407" s="6">
        <f t="shared" si="2727"/>
        <v>0</v>
      </c>
      <c r="O13407" s="2">
        <f t="shared" si="2728"/>
        <v>-62724.011665922211</v>
      </c>
      <c r="P13407" s="2" t="str">
        <f t="shared" si="2729"/>
        <v/>
      </c>
    </row>
    <row r="13408" spans="1:16">
      <c r="A13408" s="6">
        <v>20</v>
      </c>
      <c r="B13408" s="6">
        <v>12</v>
      </c>
      <c r="C13408" s="6">
        <v>12</v>
      </c>
      <c r="D13408" s="6">
        <f t="shared" si="2717"/>
        <v>44</v>
      </c>
      <c r="E13408" s="5">
        <f t="shared" si="2718"/>
        <v>12109.499908786096</v>
      </c>
      <c r="F13408" s="5">
        <f t="shared" si="2719"/>
        <v>484.15997672866712</v>
      </c>
      <c r="G13408" s="5">
        <f t="shared" si="2720"/>
        <v>626.80743957041921</v>
      </c>
      <c r="H13408" s="5">
        <f t="shared" si="2721"/>
        <v>13220.467325085183</v>
      </c>
      <c r="I13408" s="5">
        <f t="shared" si="2722"/>
        <v>720</v>
      </c>
      <c r="J13408" s="5">
        <f t="shared" si="2723"/>
        <v>12500.467325085183</v>
      </c>
      <c r="K13408" s="2">
        <f t="shared" si="2724"/>
        <v>242022.00217161776</v>
      </c>
      <c r="L13408" s="2">
        <f t="shared" si="2725"/>
        <v>233528</v>
      </c>
      <c r="M13408" s="2">
        <f t="shared" si="2726"/>
        <v>33440</v>
      </c>
      <c r="N13408" s="6">
        <f t="shared" si="2727"/>
        <v>0</v>
      </c>
      <c r="O13408" s="2">
        <f t="shared" si="2728"/>
        <v>-61934.002171617758</v>
      </c>
      <c r="P13408" s="2" t="str">
        <f t="shared" si="2729"/>
        <v/>
      </c>
    </row>
    <row r="13409" spans="1:16">
      <c r="A13409" s="6">
        <v>20</v>
      </c>
      <c r="B13409" s="6">
        <v>12</v>
      </c>
      <c r="C13409" s="6">
        <v>13</v>
      </c>
      <c r="D13409" s="6">
        <f t="shared" si="2717"/>
        <v>45</v>
      </c>
      <c r="E13409" s="5">
        <f t="shared" si="2718"/>
        <v>12109.499908786096</v>
      </c>
      <c r="F13409" s="5">
        <f t="shared" si="2719"/>
        <v>484.15997672866712</v>
      </c>
      <c r="G13409" s="5">
        <f t="shared" si="2720"/>
        <v>687.52941027880343</v>
      </c>
      <c r="H13409" s="5">
        <f t="shared" si="2721"/>
        <v>13281.189295793567</v>
      </c>
      <c r="I13409" s="5">
        <f t="shared" si="2722"/>
        <v>720</v>
      </c>
      <c r="J13409" s="5">
        <f t="shared" si="2723"/>
        <v>12561.189295793567</v>
      </c>
      <c r="K13409" s="2">
        <f t="shared" si="2724"/>
        <v>243076.20305197165</v>
      </c>
      <c r="L13409" s="2">
        <f t="shared" si="2725"/>
        <v>236228</v>
      </c>
      <c r="M13409" s="2">
        <f t="shared" si="2726"/>
        <v>34320</v>
      </c>
      <c r="N13409" s="6">
        <f t="shared" si="2727"/>
        <v>0</v>
      </c>
      <c r="O13409" s="2">
        <f t="shared" si="2728"/>
        <v>-61168.20305197165</v>
      </c>
      <c r="P13409" s="2" t="str">
        <f t="shared" si="2729"/>
        <v/>
      </c>
    </row>
    <row r="13410" spans="1:16">
      <c r="A13410" s="6">
        <v>20</v>
      </c>
      <c r="B13410" s="6">
        <v>12</v>
      </c>
      <c r="C13410" s="6">
        <v>14</v>
      </c>
      <c r="D13410" s="6">
        <f t="shared" si="2717"/>
        <v>46</v>
      </c>
      <c r="E13410" s="5">
        <f t="shared" si="2718"/>
        <v>12109.499908786096</v>
      </c>
      <c r="F13410" s="5">
        <f t="shared" si="2719"/>
        <v>484.15997672866712</v>
      </c>
      <c r="G13410" s="5">
        <f t="shared" si="2720"/>
        <v>749.67149159246469</v>
      </c>
      <c r="H13410" s="5">
        <f t="shared" si="2721"/>
        <v>13343.331377107228</v>
      </c>
      <c r="I13410" s="5">
        <f t="shared" si="2722"/>
        <v>720</v>
      </c>
      <c r="J13410" s="5">
        <f t="shared" si="2723"/>
        <v>12623.331377107228</v>
      </c>
      <c r="K13410" s="2">
        <f t="shared" si="2724"/>
        <v>244155.05863033381</v>
      </c>
      <c r="L13410" s="2">
        <f t="shared" si="2725"/>
        <v>238928</v>
      </c>
      <c r="M13410" s="2">
        <f t="shared" si="2726"/>
        <v>35200</v>
      </c>
      <c r="N13410" s="6">
        <f t="shared" si="2727"/>
        <v>0</v>
      </c>
      <c r="O13410" s="2">
        <f t="shared" si="2728"/>
        <v>-60427.058630333806</v>
      </c>
      <c r="P13410" s="2" t="str">
        <f t="shared" si="2729"/>
        <v/>
      </c>
    </row>
    <row r="13411" spans="1:16">
      <c r="A13411" s="6">
        <v>20</v>
      </c>
      <c r="B13411" s="6">
        <v>12</v>
      </c>
      <c r="C13411" s="6">
        <v>15</v>
      </c>
      <c r="D13411" s="6">
        <f t="shared" si="2717"/>
        <v>47</v>
      </c>
      <c r="E13411" s="5">
        <f t="shared" si="2718"/>
        <v>12109.499908786096</v>
      </c>
      <c r="F13411" s="5">
        <f t="shared" si="2719"/>
        <v>484.15997672866712</v>
      </c>
      <c r="G13411" s="5">
        <f t="shared" si="2720"/>
        <v>813.25969846861108</v>
      </c>
      <c r="H13411" s="5">
        <f t="shared" si="2721"/>
        <v>13406.919583983376</v>
      </c>
      <c r="I13411" s="5">
        <f t="shared" si="2722"/>
        <v>720</v>
      </c>
      <c r="J13411" s="5">
        <f t="shared" si="2723"/>
        <v>12686.919583983376</v>
      </c>
      <c r="K13411" s="2">
        <f t="shared" si="2724"/>
        <v>245259.02055526694</v>
      </c>
      <c r="L13411" s="2">
        <f t="shared" si="2725"/>
        <v>241628</v>
      </c>
      <c r="M13411" s="2">
        <f t="shared" si="2726"/>
        <v>36080</v>
      </c>
      <c r="N13411" s="6">
        <f t="shared" si="2727"/>
        <v>0</v>
      </c>
      <c r="O13411" s="2">
        <f t="shared" si="2728"/>
        <v>-59711.020555266936</v>
      </c>
      <c r="P13411" s="2" t="str">
        <f t="shared" si="2729"/>
        <v/>
      </c>
    </row>
    <row r="13412" spans="1:16">
      <c r="A13412" s="6">
        <v>20</v>
      </c>
      <c r="B13412" s="6">
        <v>12</v>
      </c>
      <c r="C13412" s="6">
        <v>16</v>
      </c>
      <c r="D13412" s="6">
        <f t="shared" si="2717"/>
        <v>48</v>
      </c>
      <c r="E13412" s="5">
        <f t="shared" si="2718"/>
        <v>12109.499908786096</v>
      </c>
      <c r="F13412" s="5">
        <f t="shared" si="2719"/>
        <v>484.15997672866712</v>
      </c>
      <c r="G13412" s="5">
        <f t="shared" si="2720"/>
        <v>878.32047434610013</v>
      </c>
      <c r="H13412" s="5">
        <f t="shared" si="2721"/>
        <v>13471.980359860863</v>
      </c>
      <c r="I13412" s="5">
        <f t="shared" si="2722"/>
        <v>720</v>
      </c>
      <c r="J13412" s="5">
        <f t="shared" si="2723"/>
        <v>12751.980359860863</v>
      </c>
      <c r="K13412" s="2">
        <f t="shared" si="2724"/>
        <v>246388.5479142511</v>
      </c>
      <c r="L13412" s="2">
        <f t="shared" si="2725"/>
        <v>244328</v>
      </c>
      <c r="M13412" s="2">
        <f t="shared" si="2726"/>
        <v>36960</v>
      </c>
      <c r="N13412" s="6">
        <f t="shared" si="2727"/>
        <v>0</v>
      </c>
      <c r="O13412" s="2">
        <f t="shared" si="2728"/>
        <v>-59020.547914251103</v>
      </c>
      <c r="P13412" s="2" t="str">
        <f t="shared" si="2729"/>
        <v/>
      </c>
    </row>
    <row r="13413" spans="1:16">
      <c r="A13413" s="6">
        <v>20</v>
      </c>
      <c r="B13413" s="6">
        <v>12</v>
      </c>
      <c r="C13413" s="6">
        <v>17</v>
      </c>
      <c r="D13413" s="6">
        <f t="shared" si="2717"/>
        <v>49</v>
      </c>
      <c r="E13413" s="5">
        <f t="shared" si="2718"/>
        <v>12109.499908786096</v>
      </c>
      <c r="F13413" s="5">
        <f t="shared" si="2719"/>
        <v>484.15997672866712</v>
      </c>
      <c r="G13413" s="5">
        <f t="shared" si="2720"/>
        <v>944.88069779264049</v>
      </c>
      <c r="H13413" s="5">
        <f t="shared" si="2721"/>
        <v>13538.540583307404</v>
      </c>
      <c r="I13413" s="5">
        <f t="shared" si="2722"/>
        <v>720</v>
      </c>
      <c r="J13413" s="5">
        <f t="shared" si="2723"/>
        <v>12818.540583307404</v>
      </c>
      <c r="K13413" s="2">
        <f t="shared" si="2724"/>
        <v>247544.10734908687</v>
      </c>
      <c r="L13413" s="2">
        <f t="shared" si="2725"/>
        <v>247028</v>
      </c>
      <c r="M13413" s="2">
        <f t="shared" si="2726"/>
        <v>37840</v>
      </c>
      <c r="N13413" s="6">
        <f t="shared" si="2727"/>
        <v>0</v>
      </c>
      <c r="O13413" s="2">
        <f t="shared" si="2728"/>
        <v>-58356.107349086873</v>
      </c>
      <c r="P13413" s="2" t="str">
        <f t="shared" si="2729"/>
        <v/>
      </c>
    </row>
    <row r="13414" spans="1:16">
      <c r="A13414" s="6">
        <v>20</v>
      </c>
      <c r="B13414" s="6">
        <v>12</v>
      </c>
      <c r="C13414" s="6">
        <v>18</v>
      </c>
      <c r="D13414" s="6">
        <f t="shared" si="2717"/>
        <v>50</v>
      </c>
      <c r="E13414" s="5">
        <f t="shared" si="2718"/>
        <v>12109.499908786096</v>
      </c>
      <c r="F13414" s="5">
        <f t="shared" si="2719"/>
        <v>484.15997672866712</v>
      </c>
      <c r="G13414" s="5">
        <f t="shared" si="2720"/>
        <v>1012.9676892512279</v>
      </c>
      <c r="H13414" s="5">
        <f t="shared" si="2721"/>
        <v>13606.627574765991</v>
      </c>
      <c r="I13414" s="5">
        <f t="shared" si="2722"/>
        <v>720</v>
      </c>
      <c r="J13414" s="5">
        <f t="shared" si="2723"/>
        <v>12886.627574765991</v>
      </c>
      <c r="K13414" s="2">
        <f t="shared" si="2724"/>
        <v>248726.17317302068</v>
      </c>
      <c r="L13414" s="2">
        <f t="shared" si="2725"/>
        <v>249728</v>
      </c>
      <c r="M13414" s="2">
        <f t="shared" si="2726"/>
        <v>38720</v>
      </c>
      <c r="N13414" s="6">
        <f t="shared" si="2727"/>
        <v>0</v>
      </c>
      <c r="O13414" s="2">
        <f t="shared" si="2728"/>
        <v>-57718.173173020681</v>
      </c>
      <c r="P13414" s="2" t="str">
        <f t="shared" si="2729"/>
        <v/>
      </c>
    </row>
    <row r="13415" spans="1:16">
      <c r="A13415" s="6">
        <v>20</v>
      </c>
      <c r="B13415" s="6">
        <v>12</v>
      </c>
      <c r="C13415" s="6">
        <v>19</v>
      </c>
      <c r="D13415" s="6">
        <f t="shared" si="2717"/>
        <v>51</v>
      </c>
      <c r="E13415" s="5">
        <f t="shared" si="2718"/>
        <v>12109.499908786096</v>
      </c>
      <c r="F13415" s="5">
        <f t="shared" si="2719"/>
        <v>484.15997672866712</v>
      </c>
      <c r="G13415" s="5">
        <f t="shared" si="2720"/>
        <v>1082.6092178872495</v>
      </c>
      <c r="H13415" s="5">
        <f t="shared" si="2721"/>
        <v>13676.269103402014</v>
      </c>
      <c r="I13415" s="5">
        <f t="shared" si="2722"/>
        <v>720</v>
      </c>
      <c r="J13415" s="5">
        <f t="shared" si="2723"/>
        <v>12956.269103402014</v>
      </c>
      <c r="K13415" s="2">
        <f t="shared" si="2724"/>
        <v>249935.22748961829</v>
      </c>
      <c r="L13415" s="2">
        <f t="shared" si="2725"/>
        <v>252428</v>
      </c>
      <c r="M13415" s="2">
        <f t="shared" si="2726"/>
        <v>39600</v>
      </c>
      <c r="N13415" s="6">
        <f t="shared" si="2727"/>
        <v>0</v>
      </c>
      <c r="O13415" s="2">
        <f t="shared" si="2728"/>
        <v>-57107.227489618293</v>
      </c>
      <c r="P13415" s="2" t="str">
        <f t="shared" si="2729"/>
        <v/>
      </c>
    </row>
    <row r="13416" spans="1:16">
      <c r="A13416" s="6">
        <v>20</v>
      </c>
      <c r="B13416" s="6">
        <v>12</v>
      </c>
      <c r="C13416" s="6">
        <v>20</v>
      </c>
      <c r="D13416" s="6">
        <f t="shared" si="2717"/>
        <v>52</v>
      </c>
      <c r="E13416" s="5">
        <f t="shared" si="2718"/>
        <v>12109.499908786096</v>
      </c>
      <c r="F13416" s="5">
        <f t="shared" si="2719"/>
        <v>484.15997672866712</v>
      </c>
      <c r="G13416" s="5">
        <f t="shared" si="2720"/>
        <v>1153.8335085377266</v>
      </c>
      <c r="H13416" s="5">
        <f t="shared" si="2721"/>
        <v>13747.49339405249</v>
      </c>
      <c r="I13416" s="5">
        <f t="shared" si="2722"/>
        <v>720</v>
      </c>
      <c r="J13416" s="5">
        <f t="shared" si="2723"/>
        <v>13027.49339405249</v>
      </c>
      <c r="K13416" s="2">
        <f t="shared" si="2724"/>
        <v>251171.76031341127</v>
      </c>
      <c r="L13416" s="2">
        <f t="shared" si="2725"/>
        <v>255128</v>
      </c>
      <c r="M13416" s="2">
        <f t="shared" si="2726"/>
        <v>40480</v>
      </c>
      <c r="N13416" s="6">
        <f t="shared" si="2727"/>
        <v>0</v>
      </c>
      <c r="O13416" s="2">
        <f t="shared" si="2728"/>
        <v>-56523.760313411272</v>
      </c>
      <c r="P13416" s="2" t="str">
        <f t="shared" si="2729"/>
        <v/>
      </c>
    </row>
    <row r="13417" spans="1:16">
      <c r="A13417" s="6">
        <v>20</v>
      </c>
      <c r="B13417" s="6">
        <v>12</v>
      </c>
      <c r="C13417" s="6">
        <v>21</v>
      </c>
      <c r="D13417" s="6">
        <f t="shared" si="2717"/>
        <v>53</v>
      </c>
      <c r="E13417" s="5">
        <f t="shared" si="2718"/>
        <v>12109.499908786096</v>
      </c>
      <c r="F13417" s="5">
        <f t="shared" si="2719"/>
        <v>484.15997672866712</v>
      </c>
      <c r="G13417" s="5">
        <f t="shared" si="2720"/>
        <v>1226.6692487641703</v>
      </c>
      <c r="H13417" s="5">
        <f t="shared" si="2721"/>
        <v>13820.329134278934</v>
      </c>
      <c r="I13417" s="5">
        <f t="shared" si="2722"/>
        <v>720</v>
      </c>
      <c r="J13417" s="5">
        <f t="shared" si="2723"/>
        <v>13100.329134278934</v>
      </c>
      <c r="K13417" s="2">
        <f t="shared" si="2724"/>
        <v>252436.26969234261</v>
      </c>
      <c r="L13417" s="2">
        <f t="shared" si="2725"/>
        <v>257828</v>
      </c>
      <c r="M13417" s="2">
        <f t="shared" si="2726"/>
        <v>41360</v>
      </c>
      <c r="N13417" s="6">
        <f t="shared" si="2727"/>
        <v>0</v>
      </c>
      <c r="O13417" s="2">
        <f t="shared" si="2728"/>
        <v>-55968.269692342612</v>
      </c>
      <c r="P13417" s="2" t="str">
        <f t="shared" si="2729"/>
        <v/>
      </c>
    </row>
    <row r="13418" spans="1:16">
      <c r="A13418" s="6">
        <v>20</v>
      </c>
      <c r="B13418" s="6">
        <v>12</v>
      </c>
      <c r="C13418" s="6">
        <v>22</v>
      </c>
      <c r="D13418" s="6">
        <f t="shared" si="2717"/>
        <v>54</v>
      </c>
      <c r="E13418" s="5">
        <f t="shared" si="2718"/>
        <v>12109.499908786096</v>
      </c>
      <c r="F13418" s="5">
        <f t="shared" si="2719"/>
        <v>484.15997672866712</v>
      </c>
      <c r="G13418" s="5">
        <f t="shared" si="2720"/>
        <v>1301.1455960105666</v>
      </c>
      <c r="H13418" s="5">
        <f t="shared" si="2721"/>
        <v>13894.805481525331</v>
      </c>
      <c r="I13418" s="5">
        <f t="shared" si="2722"/>
        <v>720</v>
      </c>
      <c r="J13418" s="5">
        <f t="shared" si="2723"/>
        <v>13174.805481525331</v>
      </c>
      <c r="K13418" s="2">
        <f t="shared" si="2724"/>
        <v>253729.26183203698</v>
      </c>
      <c r="L13418" s="2">
        <f t="shared" si="2725"/>
        <v>260528</v>
      </c>
      <c r="M13418" s="2">
        <f t="shared" si="2726"/>
        <v>42240</v>
      </c>
      <c r="N13418" s="6">
        <f t="shared" si="2727"/>
        <v>0</v>
      </c>
      <c r="O13418" s="2">
        <f t="shared" si="2728"/>
        <v>-55441.26183203698</v>
      </c>
      <c r="P13418" s="2" t="str">
        <f t="shared" si="2729"/>
        <v/>
      </c>
    </row>
    <row r="13419" spans="1:16">
      <c r="A13419" s="6">
        <v>20</v>
      </c>
      <c r="B13419" s="6">
        <v>12</v>
      </c>
      <c r="C13419" s="6">
        <v>23</v>
      </c>
      <c r="D13419" s="6">
        <f t="shared" si="2717"/>
        <v>55</v>
      </c>
      <c r="E13419" s="5">
        <f t="shared" si="2718"/>
        <v>12109.499908786096</v>
      </c>
      <c r="F13419" s="5">
        <f t="shared" si="2719"/>
        <v>484.15997672866712</v>
      </c>
      <c r="G13419" s="5">
        <f t="shared" si="2720"/>
        <v>1377.292184868003</v>
      </c>
      <c r="H13419" s="5">
        <f t="shared" si="2721"/>
        <v>13970.952070382767</v>
      </c>
      <c r="I13419" s="5">
        <f t="shared" si="2722"/>
        <v>720</v>
      </c>
      <c r="J13419" s="5">
        <f t="shared" si="2723"/>
        <v>13250.952070382767</v>
      </c>
      <c r="K13419" s="2">
        <f t="shared" si="2724"/>
        <v>255051.25122192304</v>
      </c>
      <c r="L13419" s="2">
        <f t="shared" si="2725"/>
        <v>263228</v>
      </c>
      <c r="M13419" s="2">
        <f t="shared" si="2726"/>
        <v>43120</v>
      </c>
      <c r="N13419" s="6">
        <f t="shared" si="2727"/>
        <v>0</v>
      </c>
      <c r="O13419" s="2">
        <f t="shared" si="2728"/>
        <v>-54943.251221923041</v>
      </c>
      <c r="P13419" s="2" t="str">
        <f t="shared" si="2729"/>
        <v/>
      </c>
    </row>
    <row r="13420" spans="1:16">
      <c r="A13420" s="6">
        <v>20</v>
      </c>
      <c r="B13420" s="6">
        <v>12</v>
      </c>
      <c r="C13420" s="6">
        <v>24</v>
      </c>
      <c r="D13420" s="6">
        <f t="shared" si="2717"/>
        <v>56</v>
      </c>
      <c r="E13420" s="5">
        <f t="shared" si="2718"/>
        <v>12109.499908786096</v>
      </c>
      <c r="F13420" s="5">
        <f t="shared" si="2719"/>
        <v>484.15997672866712</v>
      </c>
      <c r="G13420" s="5">
        <f t="shared" si="2720"/>
        <v>1455.1391344474989</v>
      </c>
      <c r="H13420" s="5">
        <f t="shared" si="2721"/>
        <v>14048.799019962264</v>
      </c>
      <c r="I13420" s="5">
        <f t="shared" si="2722"/>
        <v>720</v>
      </c>
      <c r="J13420" s="5">
        <f t="shared" si="2723"/>
        <v>13328.799019962264</v>
      </c>
      <c r="K13420" s="2">
        <f t="shared" si="2724"/>
        <v>256402.76076323373</v>
      </c>
      <c r="L13420" s="2">
        <f t="shared" si="2725"/>
        <v>265928</v>
      </c>
      <c r="M13420" s="2">
        <f t="shared" si="2726"/>
        <v>44000</v>
      </c>
      <c r="N13420" s="6">
        <f t="shared" si="2727"/>
        <v>0</v>
      </c>
      <c r="O13420" s="2">
        <f t="shared" si="2728"/>
        <v>-54474.760763233731</v>
      </c>
      <c r="P13420" s="2" t="str">
        <f t="shared" si="2729"/>
        <v/>
      </c>
    </row>
    <row r="13421" spans="1:16">
      <c r="A13421" s="6">
        <v>20</v>
      </c>
      <c r="B13421" s="6">
        <v>12</v>
      </c>
      <c r="C13421" s="6">
        <v>25</v>
      </c>
      <c r="D13421" s="6">
        <f t="shared" si="2717"/>
        <v>57</v>
      </c>
      <c r="E13421" s="5">
        <f t="shared" si="2718"/>
        <v>12109.499908786096</v>
      </c>
      <c r="F13421" s="5">
        <f t="shared" si="2719"/>
        <v>484.15997672866712</v>
      </c>
      <c r="G13421" s="5">
        <f t="shared" si="2720"/>
        <v>1534.7170558625965</v>
      </c>
      <c r="H13421" s="5">
        <f t="shared" si="2721"/>
        <v>14128.376941377361</v>
      </c>
      <c r="I13421" s="5">
        <f t="shared" si="2722"/>
        <v>720</v>
      </c>
      <c r="J13421" s="5">
        <f t="shared" si="2723"/>
        <v>13408.376941377361</v>
      </c>
      <c r="K13421" s="2">
        <f t="shared" si="2724"/>
        <v>257784.32189891252</v>
      </c>
      <c r="L13421" s="2">
        <f t="shared" si="2725"/>
        <v>268628</v>
      </c>
      <c r="M13421" s="2">
        <f t="shared" si="2726"/>
        <v>44880</v>
      </c>
      <c r="N13421" s="6">
        <f t="shared" si="2727"/>
        <v>0</v>
      </c>
      <c r="O13421" s="2">
        <f t="shared" si="2728"/>
        <v>-54036.321898912516</v>
      </c>
      <c r="P13421" s="2" t="str">
        <f t="shared" si="2729"/>
        <v/>
      </c>
    </row>
    <row r="13422" spans="1:16">
      <c r="A13422" s="6">
        <v>20</v>
      </c>
      <c r="B13422" s="6">
        <v>12</v>
      </c>
      <c r="C13422" s="6">
        <v>26</v>
      </c>
      <c r="D13422" s="6">
        <f t="shared" si="2717"/>
        <v>58</v>
      </c>
      <c r="E13422" s="5">
        <f t="shared" si="2718"/>
        <v>12109.499908786096</v>
      </c>
      <c r="F13422" s="5">
        <f t="shared" si="2719"/>
        <v>484.15997672866712</v>
      </c>
      <c r="G13422" s="5">
        <f t="shared" si="2720"/>
        <v>1616.0570598233144</v>
      </c>
      <c r="H13422" s="5">
        <f t="shared" si="2721"/>
        <v>14209.716945338077</v>
      </c>
      <c r="I13422" s="5">
        <f t="shared" si="2722"/>
        <v>720</v>
      </c>
      <c r="J13422" s="5">
        <f t="shared" si="2723"/>
        <v>13489.716945338077</v>
      </c>
      <c r="K13422" s="2">
        <f t="shared" si="2724"/>
        <v>259196.47474545272</v>
      </c>
      <c r="L13422" s="2">
        <f t="shared" si="2725"/>
        <v>271328</v>
      </c>
      <c r="M13422" s="2">
        <f t="shared" si="2726"/>
        <v>45760</v>
      </c>
      <c r="N13422" s="6">
        <f t="shared" si="2727"/>
        <v>0</v>
      </c>
      <c r="O13422" s="2">
        <f t="shared" si="2728"/>
        <v>-53628.474745452724</v>
      </c>
      <c r="P13422" s="2" t="str">
        <f t="shared" si="2729"/>
        <v/>
      </c>
    </row>
    <row r="13423" spans="1:16">
      <c r="A13423" s="6">
        <v>20</v>
      </c>
      <c r="B13423" s="6">
        <v>12</v>
      </c>
      <c r="C13423" s="6">
        <v>27</v>
      </c>
      <c r="D13423" s="6">
        <f t="shared" si="2717"/>
        <v>59</v>
      </c>
      <c r="E13423" s="5">
        <f t="shared" si="2718"/>
        <v>12109.499908786096</v>
      </c>
      <c r="F13423" s="5">
        <f t="shared" si="2719"/>
        <v>484.15997672866712</v>
      </c>
      <c r="G13423" s="5">
        <f t="shared" si="2720"/>
        <v>1699.1907643430709</v>
      </c>
      <c r="H13423" s="5">
        <f t="shared" si="2721"/>
        <v>14292.850649857835</v>
      </c>
      <c r="I13423" s="5">
        <f t="shared" si="2722"/>
        <v>720</v>
      </c>
      <c r="J13423" s="5">
        <f t="shared" si="2723"/>
        <v>13572.850649857835</v>
      </c>
      <c r="K13423" s="2">
        <f t="shared" si="2724"/>
        <v>260639.76822669854</v>
      </c>
      <c r="L13423" s="2">
        <f t="shared" si="2725"/>
        <v>274028</v>
      </c>
      <c r="M13423" s="2">
        <f t="shared" si="2726"/>
        <v>46640</v>
      </c>
      <c r="N13423" s="6">
        <f t="shared" si="2727"/>
        <v>0</v>
      </c>
      <c r="O13423" s="2">
        <f t="shared" si="2728"/>
        <v>-53251.768226698536</v>
      </c>
      <c r="P13423" s="2" t="str">
        <f t="shared" si="2729"/>
        <v/>
      </c>
    </row>
    <row r="13424" spans="1:16">
      <c r="A13424" s="6">
        <v>20</v>
      </c>
      <c r="B13424" s="6">
        <v>12</v>
      </c>
      <c r="C13424" s="6">
        <v>28</v>
      </c>
      <c r="D13424" s="6">
        <f t="shared" si="2717"/>
        <v>60</v>
      </c>
      <c r="E13424" s="5">
        <f t="shared" si="2718"/>
        <v>12109.499908786096</v>
      </c>
      <c r="F13424" s="5">
        <f t="shared" si="2719"/>
        <v>484.15997672866712</v>
      </c>
      <c r="G13424" s="5">
        <f t="shared" si="2720"/>
        <v>1784.1503025602246</v>
      </c>
      <c r="H13424" s="5">
        <f t="shared" si="2721"/>
        <v>14377.810188074989</v>
      </c>
      <c r="I13424" s="5">
        <f t="shared" si="2722"/>
        <v>720</v>
      </c>
      <c r="J13424" s="5">
        <f t="shared" si="2723"/>
        <v>13657.810188074989</v>
      </c>
      <c r="K13424" s="2">
        <f t="shared" si="2724"/>
        <v>262114.76020963522</v>
      </c>
      <c r="L13424" s="2">
        <f t="shared" si="2725"/>
        <v>276728</v>
      </c>
      <c r="M13424" s="2">
        <f t="shared" si="2726"/>
        <v>47520</v>
      </c>
      <c r="N13424" s="6">
        <f t="shared" si="2727"/>
        <v>0</v>
      </c>
      <c r="O13424" s="2">
        <f t="shared" si="2728"/>
        <v>-52906.76020963522</v>
      </c>
      <c r="P13424" s="2" t="str">
        <f t="shared" si="2729"/>
        <v/>
      </c>
    </row>
    <row r="13425" spans="1:16">
      <c r="A13425" s="6">
        <v>20</v>
      </c>
      <c r="B13425" s="6">
        <v>12</v>
      </c>
      <c r="C13425" s="6">
        <v>29</v>
      </c>
      <c r="D13425" s="6">
        <f t="shared" si="2717"/>
        <v>61</v>
      </c>
      <c r="E13425" s="5">
        <f t="shared" si="2718"/>
        <v>12109.499908786096</v>
      </c>
      <c r="F13425" s="5">
        <f t="shared" si="2719"/>
        <v>484.15997672866712</v>
      </c>
      <c r="G13425" s="5">
        <f t="shared" si="2720"/>
        <v>1870.9683306758782</v>
      </c>
      <c r="H13425" s="5">
        <f t="shared" si="2721"/>
        <v>14464.628216190642</v>
      </c>
      <c r="I13425" s="5">
        <f t="shared" si="2722"/>
        <v>720</v>
      </c>
      <c r="J13425" s="5">
        <f t="shared" si="2723"/>
        <v>13744.628216190642</v>
      </c>
      <c r="K13425" s="2">
        <f t="shared" si="2724"/>
        <v>263622.01764219865</v>
      </c>
      <c r="L13425" s="2">
        <f t="shared" si="2725"/>
        <v>279428</v>
      </c>
      <c r="M13425" s="2">
        <f t="shared" si="2726"/>
        <v>48400</v>
      </c>
      <c r="N13425" s="6">
        <f t="shared" si="2727"/>
        <v>0</v>
      </c>
      <c r="O13425" s="2">
        <f t="shared" si="2728"/>
        <v>-52594.017642198654</v>
      </c>
      <c r="P13425" s="2" t="str">
        <f t="shared" si="2729"/>
        <v/>
      </c>
    </row>
    <row r="13426" spans="1:16">
      <c r="A13426" s="6">
        <v>20</v>
      </c>
      <c r="B13426" s="6">
        <v>12</v>
      </c>
      <c r="C13426" s="6">
        <v>30</v>
      </c>
      <c r="D13426" s="6">
        <f t="shared" si="2717"/>
        <v>62</v>
      </c>
      <c r="E13426" s="5">
        <f t="shared" si="2718"/>
        <v>12109.499908786096</v>
      </c>
      <c r="F13426" s="5">
        <f t="shared" si="2719"/>
        <v>484.15997672866712</v>
      </c>
      <c r="G13426" s="5">
        <f t="shared" si="2720"/>
        <v>1959.6780360096488</v>
      </c>
      <c r="H13426" s="5">
        <f t="shared" si="2721"/>
        <v>14553.337921524413</v>
      </c>
      <c r="I13426" s="5">
        <f t="shared" si="2722"/>
        <v>720</v>
      </c>
      <c r="J13426" s="5">
        <f t="shared" si="2723"/>
        <v>13833.337921524413</v>
      </c>
      <c r="K13426" s="2">
        <f t="shared" si="2724"/>
        <v>265162.11669313221</v>
      </c>
      <c r="L13426" s="2">
        <f t="shared" si="2725"/>
        <v>282128</v>
      </c>
      <c r="M13426" s="2">
        <f t="shared" si="2726"/>
        <v>49280</v>
      </c>
      <c r="N13426" s="6">
        <f t="shared" si="2727"/>
        <v>0</v>
      </c>
      <c r="O13426" s="2">
        <f t="shared" si="2728"/>
        <v>-52314.116693132208</v>
      </c>
      <c r="P13426" s="2" t="str">
        <f t="shared" si="2729"/>
        <v/>
      </c>
    </row>
    <row r="13427" spans="1:16">
      <c r="A13427" s="6">
        <v>20</v>
      </c>
      <c r="B13427" s="6">
        <v>13</v>
      </c>
      <c r="C13427" s="6">
        <v>0</v>
      </c>
      <c r="D13427" s="6">
        <f t="shared" si="2717"/>
        <v>33</v>
      </c>
      <c r="E13427" s="5">
        <f t="shared" si="2718"/>
        <v>12109.499908786096</v>
      </c>
      <c r="F13427" s="5">
        <f t="shared" si="2719"/>
        <v>537.61930749245744</v>
      </c>
      <c r="G13427" s="5">
        <f t="shared" si="2720"/>
        <v>0</v>
      </c>
      <c r="H13427" s="5">
        <f t="shared" si="2721"/>
        <v>12647.119216278554</v>
      </c>
      <c r="I13427" s="5">
        <f t="shared" si="2722"/>
        <v>720</v>
      </c>
      <c r="J13427" s="5">
        <f t="shared" si="2723"/>
        <v>11927.119216278554</v>
      </c>
      <c r="K13427" s="2">
        <f t="shared" si="2724"/>
        <v>232068.04194928045</v>
      </c>
      <c r="L13427" s="2">
        <f t="shared" si="2725"/>
        <v>203222</v>
      </c>
      <c r="M13427" s="2">
        <f t="shared" si="2726"/>
        <v>23320</v>
      </c>
      <c r="N13427" s="6">
        <f t="shared" si="2727"/>
        <v>0</v>
      </c>
      <c r="O13427" s="2">
        <f t="shared" si="2728"/>
        <v>-72166.04194928045</v>
      </c>
      <c r="P13427" s="2" t="str">
        <f t="shared" si="2729"/>
        <v/>
      </c>
    </row>
    <row r="13428" spans="1:16">
      <c r="A13428" s="6">
        <v>20</v>
      </c>
      <c r="B13428" s="6">
        <v>13</v>
      </c>
      <c r="C13428" s="6">
        <v>1</v>
      </c>
      <c r="D13428" s="6">
        <f t="shared" si="2717"/>
        <v>34</v>
      </c>
      <c r="E13428" s="5">
        <f t="shared" si="2718"/>
        <v>12109.499908786096</v>
      </c>
      <c r="F13428" s="5">
        <f t="shared" si="2719"/>
        <v>537.61930749245744</v>
      </c>
      <c r="G13428" s="5">
        <f t="shared" si="2720"/>
        <v>45.5625</v>
      </c>
      <c r="H13428" s="5">
        <f t="shared" si="2721"/>
        <v>12692.681716278554</v>
      </c>
      <c r="I13428" s="5">
        <f t="shared" si="2722"/>
        <v>720</v>
      </c>
      <c r="J13428" s="5">
        <f t="shared" si="2723"/>
        <v>11972.681716278554</v>
      </c>
      <c r="K13428" s="2">
        <f t="shared" si="2724"/>
        <v>232859.05757428045</v>
      </c>
      <c r="L13428" s="2">
        <f t="shared" si="2725"/>
        <v>205922</v>
      </c>
      <c r="M13428" s="2">
        <f t="shared" si="2726"/>
        <v>24200</v>
      </c>
      <c r="N13428" s="6">
        <f t="shared" si="2727"/>
        <v>0</v>
      </c>
      <c r="O13428" s="2">
        <f t="shared" si="2728"/>
        <v>-71137.05757428045</v>
      </c>
      <c r="P13428" s="2" t="str">
        <f t="shared" si="2729"/>
        <v/>
      </c>
    </row>
    <row r="13429" spans="1:16">
      <c r="A13429" s="6">
        <v>20</v>
      </c>
      <c r="B13429" s="6">
        <v>13</v>
      </c>
      <c r="C13429" s="6">
        <v>2</v>
      </c>
      <c r="D13429" s="6">
        <f t="shared" si="2717"/>
        <v>35</v>
      </c>
      <c r="E13429" s="5">
        <f t="shared" si="2718"/>
        <v>12109.499908786096</v>
      </c>
      <c r="F13429" s="5">
        <f t="shared" si="2719"/>
        <v>537.61930749245744</v>
      </c>
      <c r="G13429" s="5">
        <f t="shared" si="2720"/>
        <v>92.264062499999994</v>
      </c>
      <c r="H13429" s="5">
        <f t="shared" si="2721"/>
        <v>12739.383278778554</v>
      </c>
      <c r="I13429" s="5">
        <f t="shared" si="2722"/>
        <v>720</v>
      </c>
      <c r="J13429" s="5">
        <f t="shared" si="2723"/>
        <v>12019.383278778554</v>
      </c>
      <c r="K13429" s="2">
        <f t="shared" si="2724"/>
        <v>233669.84858990545</v>
      </c>
      <c r="L13429" s="2">
        <f t="shared" si="2725"/>
        <v>208622</v>
      </c>
      <c r="M13429" s="2">
        <f t="shared" si="2726"/>
        <v>25080</v>
      </c>
      <c r="N13429" s="6">
        <f t="shared" si="2727"/>
        <v>0</v>
      </c>
      <c r="O13429" s="2">
        <f t="shared" si="2728"/>
        <v>-70127.84858990545</v>
      </c>
      <c r="P13429" s="2" t="str">
        <f t="shared" si="2729"/>
        <v/>
      </c>
    </row>
    <row r="13430" spans="1:16">
      <c r="A13430" s="6">
        <v>20</v>
      </c>
      <c r="B13430" s="6">
        <v>13</v>
      </c>
      <c r="C13430" s="6">
        <v>3</v>
      </c>
      <c r="D13430" s="6">
        <f t="shared" si="2717"/>
        <v>36</v>
      </c>
      <c r="E13430" s="5">
        <f t="shared" si="2718"/>
        <v>12109.499908786096</v>
      </c>
      <c r="F13430" s="5">
        <f t="shared" si="2719"/>
        <v>537.61930749245744</v>
      </c>
      <c r="G13430" s="5">
        <f t="shared" si="2720"/>
        <v>140.12604492187498</v>
      </c>
      <c r="H13430" s="5">
        <f t="shared" si="2721"/>
        <v>12787.245261200429</v>
      </c>
      <c r="I13430" s="5">
        <f t="shared" si="2722"/>
        <v>720</v>
      </c>
      <c r="J13430" s="5">
        <f t="shared" si="2723"/>
        <v>12067.245261200429</v>
      </c>
      <c r="K13430" s="2">
        <f t="shared" si="2724"/>
        <v>234500.78578472967</v>
      </c>
      <c r="L13430" s="2">
        <f t="shared" si="2725"/>
        <v>211322</v>
      </c>
      <c r="M13430" s="2">
        <f t="shared" si="2726"/>
        <v>25960</v>
      </c>
      <c r="N13430" s="6">
        <f t="shared" si="2727"/>
        <v>0</v>
      </c>
      <c r="O13430" s="2">
        <f t="shared" si="2728"/>
        <v>-69138.785784729669</v>
      </c>
      <c r="P13430" s="2" t="str">
        <f t="shared" si="2729"/>
        <v/>
      </c>
    </row>
    <row r="13431" spans="1:16">
      <c r="A13431" s="6">
        <v>20</v>
      </c>
      <c r="B13431" s="6">
        <v>13</v>
      </c>
      <c r="C13431" s="6">
        <v>4</v>
      </c>
      <c r="D13431" s="6">
        <f t="shared" si="2717"/>
        <v>37</v>
      </c>
      <c r="E13431" s="5">
        <f t="shared" si="2718"/>
        <v>12109.499908786096</v>
      </c>
      <c r="F13431" s="5">
        <f t="shared" si="2719"/>
        <v>537.61930749245744</v>
      </c>
      <c r="G13431" s="5">
        <f t="shared" si="2720"/>
        <v>189.17016064453125</v>
      </c>
      <c r="H13431" s="5">
        <f t="shared" si="2721"/>
        <v>12836.289376923085</v>
      </c>
      <c r="I13431" s="5">
        <f t="shared" si="2722"/>
        <v>720</v>
      </c>
      <c r="J13431" s="5">
        <f t="shared" si="2723"/>
        <v>12116.289376923085</v>
      </c>
      <c r="K13431" s="2">
        <f t="shared" si="2724"/>
        <v>235352.2461271369</v>
      </c>
      <c r="L13431" s="2">
        <f t="shared" si="2725"/>
        <v>214022</v>
      </c>
      <c r="M13431" s="2">
        <f t="shared" si="2726"/>
        <v>26840</v>
      </c>
      <c r="N13431" s="6">
        <f t="shared" si="2727"/>
        <v>0</v>
      </c>
      <c r="O13431" s="2">
        <f t="shared" si="2728"/>
        <v>-68170.246127136896</v>
      </c>
      <c r="P13431" s="2" t="str">
        <f t="shared" si="2729"/>
        <v/>
      </c>
    </row>
    <row r="13432" spans="1:16">
      <c r="A13432" s="6">
        <v>20</v>
      </c>
      <c r="B13432" s="6">
        <v>13</v>
      </c>
      <c r="C13432" s="6">
        <v>5</v>
      </c>
      <c r="D13432" s="6">
        <f t="shared" si="2717"/>
        <v>38</v>
      </c>
      <c r="E13432" s="5">
        <f t="shared" si="2718"/>
        <v>12109.499908786096</v>
      </c>
      <c r="F13432" s="5">
        <f t="shared" si="2719"/>
        <v>537.61930749245744</v>
      </c>
      <c r="G13432" s="5">
        <f t="shared" si="2720"/>
        <v>239.41848456573481</v>
      </c>
      <c r="H13432" s="5">
        <f t="shared" si="2721"/>
        <v>12886.537700844288</v>
      </c>
      <c r="I13432" s="5">
        <f t="shared" si="2722"/>
        <v>720</v>
      </c>
      <c r="J13432" s="5">
        <f t="shared" si="2723"/>
        <v>12166.537700844288</v>
      </c>
      <c r="K13432" s="2">
        <f t="shared" si="2724"/>
        <v>236224.61286188001</v>
      </c>
      <c r="L13432" s="2">
        <f t="shared" si="2725"/>
        <v>216722</v>
      </c>
      <c r="M13432" s="2">
        <f t="shared" si="2726"/>
        <v>27720</v>
      </c>
      <c r="N13432" s="6">
        <f t="shared" si="2727"/>
        <v>0</v>
      </c>
      <c r="O13432" s="2">
        <f t="shared" si="2728"/>
        <v>-67222.612861880014</v>
      </c>
      <c r="P13432" s="2" t="str">
        <f t="shared" si="2729"/>
        <v/>
      </c>
    </row>
    <row r="13433" spans="1:16">
      <c r="A13433" s="6">
        <v>20</v>
      </c>
      <c r="B13433" s="6">
        <v>13</v>
      </c>
      <c r="C13433" s="6">
        <v>6</v>
      </c>
      <c r="D13433" s="6">
        <f t="shared" si="2717"/>
        <v>39</v>
      </c>
      <c r="E13433" s="5">
        <f t="shared" si="2718"/>
        <v>12109.499908786096</v>
      </c>
      <c r="F13433" s="5">
        <f t="shared" si="2719"/>
        <v>537.61930749245744</v>
      </c>
      <c r="G13433" s="5">
        <f t="shared" si="2720"/>
        <v>290.89345874736784</v>
      </c>
      <c r="H13433" s="5">
        <f t="shared" si="2721"/>
        <v>12938.012675025922</v>
      </c>
      <c r="I13433" s="5">
        <f t="shared" si="2722"/>
        <v>720</v>
      </c>
      <c r="J13433" s="5">
        <f t="shared" si="2723"/>
        <v>12218.012675025922</v>
      </c>
      <c r="K13433" s="2">
        <f t="shared" si="2724"/>
        <v>237118.27560808894</v>
      </c>
      <c r="L13433" s="2">
        <f t="shared" si="2725"/>
        <v>219422</v>
      </c>
      <c r="M13433" s="2">
        <f t="shared" si="2726"/>
        <v>28600</v>
      </c>
      <c r="N13433" s="6">
        <f t="shared" si="2727"/>
        <v>0</v>
      </c>
      <c r="O13433" s="2">
        <f t="shared" si="2728"/>
        <v>-66296.275608088938</v>
      </c>
      <c r="P13433" s="2" t="str">
        <f t="shared" si="2729"/>
        <v/>
      </c>
    </row>
    <row r="13434" spans="1:16">
      <c r="A13434" s="6">
        <v>20</v>
      </c>
      <c r="B13434" s="6">
        <v>13</v>
      </c>
      <c r="C13434" s="6">
        <v>7</v>
      </c>
      <c r="D13434" s="6">
        <f t="shared" si="2717"/>
        <v>40</v>
      </c>
      <c r="E13434" s="5">
        <f t="shared" si="2718"/>
        <v>12109.499908786096</v>
      </c>
      <c r="F13434" s="5">
        <f t="shared" si="2719"/>
        <v>537.61930749245744</v>
      </c>
      <c r="G13434" s="5">
        <f t="shared" si="2720"/>
        <v>343.61789814532818</v>
      </c>
      <c r="H13434" s="5">
        <f t="shared" si="2721"/>
        <v>12990.737114423882</v>
      </c>
      <c r="I13434" s="5">
        <f t="shared" si="2722"/>
        <v>720</v>
      </c>
      <c r="J13434" s="5">
        <f t="shared" si="2723"/>
        <v>12270.737114423882</v>
      </c>
      <c r="K13434" s="2">
        <f t="shared" si="2724"/>
        <v>238033.63045874794</v>
      </c>
      <c r="L13434" s="2">
        <f t="shared" si="2725"/>
        <v>222122</v>
      </c>
      <c r="M13434" s="2">
        <f t="shared" si="2726"/>
        <v>29480</v>
      </c>
      <c r="N13434" s="6">
        <f t="shared" si="2727"/>
        <v>0</v>
      </c>
      <c r="O13434" s="2">
        <f t="shared" si="2728"/>
        <v>-65391.630458747939</v>
      </c>
      <c r="P13434" s="2" t="str">
        <f t="shared" si="2729"/>
        <v/>
      </c>
    </row>
    <row r="13435" spans="1:16">
      <c r="A13435" s="6">
        <v>20</v>
      </c>
      <c r="B13435" s="6">
        <v>13</v>
      </c>
      <c r="C13435" s="6">
        <v>8</v>
      </c>
      <c r="D13435" s="6">
        <f t="shared" si="2717"/>
        <v>41</v>
      </c>
      <c r="E13435" s="5">
        <f t="shared" si="2718"/>
        <v>12109.499908786096</v>
      </c>
      <c r="F13435" s="5">
        <f t="shared" si="2719"/>
        <v>537.61930749245744</v>
      </c>
      <c r="G13435" s="5">
        <f t="shared" si="2720"/>
        <v>397.61499642530839</v>
      </c>
      <c r="H13435" s="5">
        <f t="shared" si="2721"/>
        <v>13044.734212703863</v>
      </c>
      <c r="I13435" s="5">
        <f t="shared" si="2722"/>
        <v>720</v>
      </c>
      <c r="J13435" s="5">
        <f t="shared" si="2723"/>
        <v>12324.734212703863</v>
      </c>
      <c r="K13435" s="2">
        <f t="shared" si="2724"/>
        <v>238971.08008166429</v>
      </c>
      <c r="L13435" s="2">
        <f t="shared" si="2725"/>
        <v>224822</v>
      </c>
      <c r="M13435" s="2">
        <f t="shared" si="2726"/>
        <v>30360</v>
      </c>
      <c r="N13435" s="6">
        <f t="shared" si="2727"/>
        <v>0</v>
      </c>
      <c r="O13435" s="2">
        <f t="shared" si="2728"/>
        <v>-64509.080081664288</v>
      </c>
      <c r="P13435" s="2" t="str">
        <f t="shared" si="2729"/>
        <v/>
      </c>
    </row>
    <row r="13436" spans="1:16">
      <c r="A13436" s="6">
        <v>20</v>
      </c>
      <c r="B13436" s="6">
        <v>13</v>
      </c>
      <c r="C13436" s="6">
        <v>9</v>
      </c>
      <c r="D13436" s="6">
        <f t="shared" si="2717"/>
        <v>42</v>
      </c>
      <c r="E13436" s="5">
        <f t="shared" si="2718"/>
        <v>12109.499908786096</v>
      </c>
      <c r="F13436" s="5">
        <f t="shared" si="2719"/>
        <v>537.61930749245744</v>
      </c>
      <c r="G13436" s="5">
        <f t="shared" si="2720"/>
        <v>452.90833186570285</v>
      </c>
      <c r="H13436" s="5">
        <f t="shared" si="2721"/>
        <v>13100.027548144257</v>
      </c>
      <c r="I13436" s="5">
        <f t="shared" si="2722"/>
        <v>720</v>
      </c>
      <c r="J13436" s="5">
        <f t="shared" si="2723"/>
        <v>12380.027548144257</v>
      </c>
      <c r="K13436" s="2">
        <f t="shared" si="2724"/>
        <v>239931.03382194889</v>
      </c>
      <c r="L13436" s="2">
        <f t="shared" si="2725"/>
        <v>227522</v>
      </c>
      <c r="M13436" s="2">
        <f t="shared" si="2726"/>
        <v>31240</v>
      </c>
      <c r="N13436" s="6">
        <f t="shared" si="2727"/>
        <v>0</v>
      </c>
      <c r="O13436" s="2">
        <f t="shared" si="2728"/>
        <v>-63649.033821948891</v>
      </c>
      <c r="P13436" s="2" t="str">
        <f t="shared" si="2729"/>
        <v/>
      </c>
    </row>
    <row r="13437" spans="1:16">
      <c r="A13437" s="6">
        <v>20</v>
      </c>
      <c r="B13437" s="6">
        <v>13</v>
      </c>
      <c r="C13437" s="6">
        <v>10</v>
      </c>
      <c r="D13437" s="6">
        <f t="shared" si="2717"/>
        <v>43</v>
      </c>
      <c r="E13437" s="5">
        <f t="shared" si="2718"/>
        <v>12109.499908786096</v>
      </c>
      <c r="F13437" s="5">
        <f t="shared" si="2719"/>
        <v>537.61930749245744</v>
      </c>
      <c r="G13437" s="5">
        <f t="shared" si="2720"/>
        <v>509.52187334891573</v>
      </c>
      <c r="H13437" s="5">
        <f t="shared" si="2721"/>
        <v>13156.64108962747</v>
      </c>
      <c r="I13437" s="5">
        <f t="shared" si="2722"/>
        <v>720</v>
      </c>
      <c r="J13437" s="5">
        <f t="shared" si="2723"/>
        <v>12436.64108962747</v>
      </c>
      <c r="K13437" s="2">
        <f t="shared" si="2724"/>
        <v>240913.90780603245</v>
      </c>
      <c r="L13437" s="2">
        <f t="shared" si="2725"/>
        <v>230222</v>
      </c>
      <c r="M13437" s="2">
        <f t="shared" si="2726"/>
        <v>32120</v>
      </c>
      <c r="N13437" s="6">
        <f t="shared" si="2727"/>
        <v>0</v>
      </c>
      <c r="O13437" s="2">
        <f t="shared" si="2728"/>
        <v>-62811.907806032454</v>
      </c>
      <c r="P13437" s="2" t="str">
        <f t="shared" si="2729"/>
        <v/>
      </c>
    </row>
    <row r="13438" spans="1:16">
      <c r="A13438" s="6">
        <v>20</v>
      </c>
      <c r="B13438" s="6">
        <v>13</v>
      </c>
      <c r="C13438" s="6">
        <v>11</v>
      </c>
      <c r="D13438" s="6">
        <f t="shared" si="2717"/>
        <v>44</v>
      </c>
      <c r="E13438" s="5">
        <f t="shared" si="2718"/>
        <v>12109.499908786096</v>
      </c>
      <c r="F13438" s="5">
        <f t="shared" si="2719"/>
        <v>537.61930749245744</v>
      </c>
      <c r="G13438" s="5">
        <f t="shared" si="2720"/>
        <v>567.47998644235474</v>
      </c>
      <c r="H13438" s="5">
        <f t="shared" si="2721"/>
        <v>13214.599202720909</v>
      </c>
      <c r="I13438" s="5">
        <f t="shared" si="2722"/>
        <v>720</v>
      </c>
      <c r="J13438" s="5">
        <f t="shared" si="2723"/>
        <v>12494.599202720909</v>
      </c>
      <c r="K13438" s="2">
        <f t="shared" si="2724"/>
        <v>241920.12504723799</v>
      </c>
      <c r="L13438" s="2">
        <f t="shared" si="2725"/>
        <v>232922</v>
      </c>
      <c r="M13438" s="2">
        <f t="shared" si="2726"/>
        <v>33000</v>
      </c>
      <c r="N13438" s="6">
        <f t="shared" si="2727"/>
        <v>0</v>
      </c>
      <c r="O13438" s="2">
        <f t="shared" si="2728"/>
        <v>-61998.125047237991</v>
      </c>
      <c r="P13438" s="2" t="str">
        <f t="shared" si="2729"/>
        <v/>
      </c>
    </row>
    <row r="13439" spans="1:16">
      <c r="A13439" s="6">
        <v>20</v>
      </c>
      <c r="B13439" s="6">
        <v>13</v>
      </c>
      <c r="C13439" s="6">
        <v>12</v>
      </c>
      <c r="D13439" s="6">
        <f t="shared" si="2717"/>
        <v>45</v>
      </c>
      <c r="E13439" s="5">
        <f t="shared" si="2718"/>
        <v>12109.499908786096</v>
      </c>
      <c r="F13439" s="5">
        <f t="shared" si="2719"/>
        <v>537.61930749245744</v>
      </c>
      <c r="G13439" s="5">
        <f t="shared" si="2720"/>
        <v>626.80743957041921</v>
      </c>
      <c r="H13439" s="5">
        <f t="shared" si="2721"/>
        <v>13273.926655848973</v>
      </c>
      <c r="I13439" s="5">
        <f t="shared" si="2722"/>
        <v>720</v>
      </c>
      <c r="J13439" s="5">
        <f t="shared" si="2723"/>
        <v>12553.926655848973</v>
      </c>
      <c r="K13439" s="2">
        <f t="shared" si="2724"/>
        <v>242950.11555293354</v>
      </c>
      <c r="L13439" s="2">
        <f t="shared" si="2725"/>
        <v>235622</v>
      </c>
      <c r="M13439" s="2">
        <f t="shared" si="2726"/>
        <v>33880</v>
      </c>
      <c r="N13439" s="6">
        <f t="shared" si="2727"/>
        <v>0</v>
      </c>
      <c r="O13439" s="2">
        <f t="shared" si="2728"/>
        <v>-61208.115552933537</v>
      </c>
      <c r="P13439" s="2" t="str">
        <f t="shared" si="2729"/>
        <v/>
      </c>
    </row>
    <row r="13440" spans="1:16">
      <c r="A13440" s="6">
        <v>20</v>
      </c>
      <c r="B13440" s="6">
        <v>13</v>
      </c>
      <c r="C13440" s="6">
        <v>13</v>
      </c>
      <c r="D13440" s="6">
        <f t="shared" si="2717"/>
        <v>46</v>
      </c>
      <c r="E13440" s="5">
        <f t="shared" si="2718"/>
        <v>12109.499908786096</v>
      </c>
      <c r="F13440" s="5">
        <f t="shared" si="2719"/>
        <v>537.61930749245744</v>
      </c>
      <c r="G13440" s="5">
        <f t="shared" si="2720"/>
        <v>687.52941027880343</v>
      </c>
      <c r="H13440" s="5">
        <f t="shared" si="2721"/>
        <v>13334.648626557357</v>
      </c>
      <c r="I13440" s="5">
        <f t="shared" si="2722"/>
        <v>720</v>
      </c>
      <c r="J13440" s="5">
        <f t="shared" si="2723"/>
        <v>12614.648626557357</v>
      </c>
      <c r="K13440" s="2">
        <f t="shared" si="2724"/>
        <v>244004.31643328743</v>
      </c>
      <c r="L13440" s="2">
        <f t="shared" si="2725"/>
        <v>238322</v>
      </c>
      <c r="M13440" s="2">
        <f t="shared" si="2726"/>
        <v>34760</v>
      </c>
      <c r="N13440" s="6">
        <f t="shared" si="2727"/>
        <v>0</v>
      </c>
      <c r="O13440" s="2">
        <f t="shared" si="2728"/>
        <v>-60442.316433287429</v>
      </c>
      <c r="P13440" s="2" t="str">
        <f t="shared" si="2729"/>
        <v/>
      </c>
    </row>
    <row r="13441" spans="1:16">
      <c r="A13441" s="6">
        <v>20</v>
      </c>
      <c r="B13441" s="6">
        <v>13</v>
      </c>
      <c r="C13441" s="6">
        <v>14</v>
      </c>
      <c r="D13441" s="6">
        <f t="shared" si="2717"/>
        <v>47</v>
      </c>
      <c r="E13441" s="5">
        <f t="shared" si="2718"/>
        <v>12109.499908786096</v>
      </c>
      <c r="F13441" s="5">
        <f t="shared" si="2719"/>
        <v>537.61930749245744</v>
      </c>
      <c r="G13441" s="5">
        <f t="shared" si="2720"/>
        <v>749.67149159246469</v>
      </c>
      <c r="H13441" s="5">
        <f t="shared" si="2721"/>
        <v>13396.790707871018</v>
      </c>
      <c r="I13441" s="5">
        <f t="shared" si="2722"/>
        <v>720</v>
      </c>
      <c r="J13441" s="5">
        <f t="shared" si="2723"/>
        <v>12676.790707871018</v>
      </c>
      <c r="K13441" s="2">
        <f t="shared" si="2724"/>
        <v>245083.17201164961</v>
      </c>
      <c r="L13441" s="2">
        <f t="shared" si="2725"/>
        <v>241022</v>
      </c>
      <c r="M13441" s="2">
        <f t="shared" si="2726"/>
        <v>35640</v>
      </c>
      <c r="N13441" s="6">
        <f t="shared" si="2727"/>
        <v>0</v>
      </c>
      <c r="O13441" s="2">
        <f t="shared" si="2728"/>
        <v>-59701.172011649614</v>
      </c>
      <c r="P13441" s="2" t="str">
        <f t="shared" si="2729"/>
        <v/>
      </c>
    </row>
    <row r="13442" spans="1:16">
      <c r="A13442" s="6">
        <v>20</v>
      </c>
      <c r="B13442" s="6">
        <v>13</v>
      </c>
      <c r="C13442" s="6">
        <v>15</v>
      </c>
      <c r="D13442" s="6">
        <f t="shared" si="2717"/>
        <v>48</v>
      </c>
      <c r="E13442" s="5">
        <f t="shared" si="2718"/>
        <v>12109.499908786096</v>
      </c>
      <c r="F13442" s="5">
        <f t="shared" si="2719"/>
        <v>537.61930749245744</v>
      </c>
      <c r="G13442" s="5">
        <f t="shared" si="2720"/>
        <v>813.25969846861108</v>
      </c>
      <c r="H13442" s="5">
        <f t="shared" si="2721"/>
        <v>13460.378914747165</v>
      </c>
      <c r="I13442" s="5">
        <f t="shared" si="2722"/>
        <v>720</v>
      </c>
      <c r="J13442" s="5">
        <f t="shared" si="2723"/>
        <v>12740.378914747165</v>
      </c>
      <c r="K13442" s="2">
        <f t="shared" si="2724"/>
        <v>246187.13393658272</v>
      </c>
      <c r="L13442" s="2">
        <f t="shared" si="2725"/>
        <v>243722</v>
      </c>
      <c r="M13442" s="2">
        <f t="shared" si="2726"/>
        <v>36520</v>
      </c>
      <c r="N13442" s="6">
        <f t="shared" si="2727"/>
        <v>0</v>
      </c>
      <c r="O13442" s="2">
        <f t="shared" si="2728"/>
        <v>-58985.133936582715</v>
      </c>
      <c r="P13442" s="2" t="str">
        <f t="shared" si="2729"/>
        <v/>
      </c>
    </row>
    <row r="13443" spans="1:16">
      <c r="A13443" s="6">
        <v>20</v>
      </c>
      <c r="B13443" s="6">
        <v>13</v>
      </c>
      <c r="C13443" s="6">
        <v>16</v>
      </c>
      <c r="D13443" s="6">
        <f t="shared" si="2717"/>
        <v>49</v>
      </c>
      <c r="E13443" s="5">
        <f t="shared" si="2718"/>
        <v>12109.499908786096</v>
      </c>
      <c r="F13443" s="5">
        <f t="shared" si="2719"/>
        <v>537.61930749245744</v>
      </c>
      <c r="G13443" s="5">
        <f t="shared" si="2720"/>
        <v>878.32047434610013</v>
      </c>
      <c r="H13443" s="5">
        <f t="shared" si="2721"/>
        <v>13525.439690624655</v>
      </c>
      <c r="I13443" s="5">
        <f t="shared" si="2722"/>
        <v>720</v>
      </c>
      <c r="J13443" s="5">
        <f t="shared" si="2723"/>
        <v>12805.439690624655</v>
      </c>
      <c r="K13443" s="2">
        <f t="shared" si="2724"/>
        <v>247316.66129556691</v>
      </c>
      <c r="L13443" s="2">
        <f t="shared" si="2725"/>
        <v>246422</v>
      </c>
      <c r="M13443" s="2">
        <f t="shared" si="2726"/>
        <v>37400</v>
      </c>
      <c r="N13443" s="6">
        <f t="shared" si="2727"/>
        <v>0</v>
      </c>
      <c r="O13443" s="2">
        <f t="shared" si="2728"/>
        <v>-58294.661295566912</v>
      </c>
      <c r="P13443" s="2" t="str">
        <f t="shared" si="2729"/>
        <v/>
      </c>
    </row>
    <row r="13444" spans="1:16">
      <c r="A13444" s="6">
        <v>20</v>
      </c>
      <c r="B13444" s="6">
        <v>13</v>
      </c>
      <c r="C13444" s="6">
        <v>17</v>
      </c>
      <c r="D13444" s="6">
        <f t="shared" ref="D13444:D13507" si="2730">A13444+B13444+C13444</f>
        <v>50</v>
      </c>
      <c r="E13444" s="5">
        <f t="shared" ref="E13444:E13507" si="2731">IF(A13444=0,0,A13444*LABOR_HRS_WK_TOM*SEASON_WEEKS*(1+DIM_PCT_TOM)^A13444)</f>
        <v>12109.499908786096</v>
      </c>
      <c r="F13444" s="5">
        <f t="shared" ref="F13444:F13507" si="2732">IF(B13444=0,0,B13444*LABOR_HRS_WK_CAR*SEASON_WEEKS*(1+DIM_PCT_CAR)^B13444)</f>
        <v>537.61930749245744</v>
      </c>
      <c r="G13444" s="5">
        <f t="shared" ref="G13444:G13507" si="2733">IF(C13444=0,0,C13444*LABOR_HRS_WK_MES*SEASON_WEEKS*(1+DIM_PCT_MES)^C13444)</f>
        <v>944.88069779264049</v>
      </c>
      <c r="H13444" s="5">
        <f t="shared" ref="H13444:H13507" si="2734">E13444+F13444+G13444</f>
        <v>13591.999914071193</v>
      </c>
      <c r="I13444" s="5">
        <f t="shared" ref="I13444:I13507" si="2735">MIN(H13444,FARMER_HRS)</f>
        <v>720</v>
      </c>
      <c r="J13444" s="5">
        <f t="shared" ref="J13444:J13507" si="2736">MAX(0,H13444-FARMER_HRS)</f>
        <v>12871.999914071193</v>
      </c>
      <c r="K13444" s="2">
        <f t="shared" ref="K13444:K13507" si="2737">I13444*FARMER_RATE+J13444*TEMP_WORKER_RATE</f>
        <v>248472.22073040265</v>
      </c>
      <c r="L13444" s="2">
        <f t="shared" ref="L13444:L13507" si="2738">A13444*PRICE_TOM+B13444*PRICE_CAR+C13444*PRICE_MES</f>
        <v>249122</v>
      </c>
      <c r="M13444" s="2">
        <f t="shared" ref="M13444:M13507" si="2739">A13444*FERT_BED_TOM+B13444*FERT_BED_CAR+C13444*FERT_BED_MES</f>
        <v>38280</v>
      </c>
      <c r="N13444" s="6">
        <f t="shared" ref="N13444:N13507" si="2740">IF(AND(D13444&lt;=TOTAL_BEDS,J13444&lt;=TEMP_WORKER_MAX*TEMP_WORKER_HRS),1,0)</f>
        <v>0</v>
      </c>
      <c r="O13444" s="2">
        <f t="shared" ref="O13444:O13507" si="2741">L13444-M13444-K13444-FIXED_COSTS</f>
        <v>-57630.220730402652</v>
      </c>
      <c r="P13444" s="2" t="str">
        <f t="shared" ref="P13444:P13507" si="2742">IF(N13444=1,O13444,"")</f>
        <v/>
      </c>
    </row>
    <row r="13445" spans="1:16">
      <c r="A13445" s="6">
        <v>20</v>
      </c>
      <c r="B13445" s="6">
        <v>13</v>
      </c>
      <c r="C13445" s="6">
        <v>18</v>
      </c>
      <c r="D13445" s="6">
        <f t="shared" si="2730"/>
        <v>51</v>
      </c>
      <c r="E13445" s="5">
        <f t="shared" si="2731"/>
        <v>12109.499908786096</v>
      </c>
      <c r="F13445" s="5">
        <f t="shared" si="2732"/>
        <v>537.61930749245744</v>
      </c>
      <c r="G13445" s="5">
        <f t="shared" si="2733"/>
        <v>1012.9676892512279</v>
      </c>
      <c r="H13445" s="5">
        <f t="shared" si="2734"/>
        <v>13660.086905529781</v>
      </c>
      <c r="I13445" s="5">
        <f t="shared" si="2735"/>
        <v>720</v>
      </c>
      <c r="J13445" s="5">
        <f t="shared" si="2736"/>
        <v>12940.086905529781</v>
      </c>
      <c r="K13445" s="2">
        <f t="shared" si="2737"/>
        <v>249654.28655433646</v>
      </c>
      <c r="L13445" s="2">
        <f t="shared" si="2738"/>
        <v>251822</v>
      </c>
      <c r="M13445" s="2">
        <f t="shared" si="2739"/>
        <v>39160</v>
      </c>
      <c r="N13445" s="6">
        <f t="shared" si="2740"/>
        <v>0</v>
      </c>
      <c r="O13445" s="2">
        <f t="shared" si="2741"/>
        <v>-56992.286554336461</v>
      </c>
      <c r="P13445" s="2" t="str">
        <f t="shared" si="2742"/>
        <v/>
      </c>
    </row>
    <row r="13446" spans="1:16">
      <c r="A13446" s="6">
        <v>20</v>
      </c>
      <c r="B13446" s="6">
        <v>13</v>
      </c>
      <c r="C13446" s="6">
        <v>19</v>
      </c>
      <c r="D13446" s="6">
        <f t="shared" si="2730"/>
        <v>52</v>
      </c>
      <c r="E13446" s="5">
        <f t="shared" si="2731"/>
        <v>12109.499908786096</v>
      </c>
      <c r="F13446" s="5">
        <f t="shared" si="2732"/>
        <v>537.61930749245744</v>
      </c>
      <c r="G13446" s="5">
        <f t="shared" si="2733"/>
        <v>1082.6092178872495</v>
      </c>
      <c r="H13446" s="5">
        <f t="shared" si="2734"/>
        <v>13729.728434165803</v>
      </c>
      <c r="I13446" s="5">
        <f t="shared" si="2735"/>
        <v>720</v>
      </c>
      <c r="J13446" s="5">
        <f t="shared" si="2736"/>
        <v>13009.728434165803</v>
      </c>
      <c r="K13446" s="2">
        <f t="shared" si="2737"/>
        <v>250863.34087093407</v>
      </c>
      <c r="L13446" s="2">
        <f t="shared" si="2738"/>
        <v>254522</v>
      </c>
      <c r="M13446" s="2">
        <f t="shared" si="2739"/>
        <v>40040</v>
      </c>
      <c r="N13446" s="6">
        <f t="shared" si="2740"/>
        <v>0</v>
      </c>
      <c r="O13446" s="2">
        <f t="shared" si="2741"/>
        <v>-56381.340870934073</v>
      </c>
      <c r="P13446" s="2" t="str">
        <f t="shared" si="2742"/>
        <v/>
      </c>
    </row>
    <row r="13447" spans="1:16">
      <c r="A13447" s="6">
        <v>20</v>
      </c>
      <c r="B13447" s="6">
        <v>13</v>
      </c>
      <c r="C13447" s="6">
        <v>20</v>
      </c>
      <c r="D13447" s="6">
        <f t="shared" si="2730"/>
        <v>53</v>
      </c>
      <c r="E13447" s="5">
        <f t="shared" si="2731"/>
        <v>12109.499908786096</v>
      </c>
      <c r="F13447" s="5">
        <f t="shared" si="2732"/>
        <v>537.61930749245744</v>
      </c>
      <c r="G13447" s="5">
        <f t="shared" si="2733"/>
        <v>1153.8335085377266</v>
      </c>
      <c r="H13447" s="5">
        <f t="shared" si="2734"/>
        <v>13800.952724816281</v>
      </c>
      <c r="I13447" s="5">
        <f t="shared" si="2735"/>
        <v>720</v>
      </c>
      <c r="J13447" s="5">
        <f t="shared" si="2736"/>
        <v>13080.952724816281</v>
      </c>
      <c r="K13447" s="2">
        <f t="shared" si="2737"/>
        <v>252099.87369472711</v>
      </c>
      <c r="L13447" s="2">
        <f t="shared" si="2738"/>
        <v>257222</v>
      </c>
      <c r="M13447" s="2">
        <f t="shared" si="2739"/>
        <v>40920</v>
      </c>
      <c r="N13447" s="6">
        <f t="shared" si="2740"/>
        <v>0</v>
      </c>
      <c r="O13447" s="2">
        <f t="shared" si="2741"/>
        <v>-55797.87369472711</v>
      </c>
      <c r="P13447" s="2" t="str">
        <f t="shared" si="2742"/>
        <v/>
      </c>
    </row>
    <row r="13448" spans="1:16">
      <c r="A13448" s="6">
        <v>20</v>
      </c>
      <c r="B13448" s="6">
        <v>13</v>
      </c>
      <c r="C13448" s="6">
        <v>21</v>
      </c>
      <c r="D13448" s="6">
        <f t="shared" si="2730"/>
        <v>54</v>
      </c>
      <c r="E13448" s="5">
        <f t="shared" si="2731"/>
        <v>12109.499908786096</v>
      </c>
      <c r="F13448" s="5">
        <f t="shared" si="2732"/>
        <v>537.61930749245744</v>
      </c>
      <c r="G13448" s="5">
        <f t="shared" si="2733"/>
        <v>1226.6692487641703</v>
      </c>
      <c r="H13448" s="5">
        <f t="shared" si="2734"/>
        <v>13873.788465042724</v>
      </c>
      <c r="I13448" s="5">
        <f t="shared" si="2735"/>
        <v>720</v>
      </c>
      <c r="J13448" s="5">
        <f t="shared" si="2736"/>
        <v>13153.788465042724</v>
      </c>
      <c r="K13448" s="2">
        <f t="shared" si="2737"/>
        <v>253364.38307365839</v>
      </c>
      <c r="L13448" s="2">
        <f t="shared" si="2738"/>
        <v>259922</v>
      </c>
      <c r="M13448" s="2">
        <f t="shared" si="2739"/>
        <v>41800</v>
      </c>
      <c r="N13448" s="6">
        <f t="shared" si="2740"/>
        <v>0</v>
      </c>
      <c r="O13448" s="2">
        <f t="shared" si="2741"/>
        <v>-55242.383073658391</v>
      </c>
      <c r="P13448" s="2" t="str">
        <f t="shared" si="2742"/>
        <v/>
      </c>
    </row>
    <row r="13449" spans="1:16">
      <c r="A13449" s="6">
        <v>20</v>
      </c>
      <c r="B13449" s="6">
        <v>13</v>
      </c>
      <c r="C13449" s="6">
        <v>22</v>
      </c>
      <c r="D13449" s="6">
        <f t="shared" si="2730"/>
        <v>55</v>
      </c>
      <c r="E13449" s="5">
        <f t="shared" si="2731"/>
        <v>12109.499908786096</v>
      </c>
      <c r="F13449" s="5">
        <f t="shared" si="2732"/>
        <v>537.61930749245744</v>
      </c>
      <c r="G13449" s="5">
        <f t="shared" si="2733"/>
        <v>1301.1455960105666</v>
      </c>
      <c r="H13449" s="5">
        <f t="shared" si="2734"/>
        <v>13948.264812289121</v>
      </c>
      <c r="I13449" s="5">
        <f t="shared" si="2735"/>
        <v>720</v>
      </c>
      <c r="J13449" s="5">
        <f t="shared" si="2736"/>
        <v>13228.264812289121</v>
      </c>
      <c r="K13449" s="2">
        <f t="shared" si="2737"/>
        <v>254657.37521335279</v>
      </c>
      <c r="L13449" s="2">
        <f t="shared" si="2738"/>
        <v>262622</v>
      </c>
      <c r="M13449" s="2">
        <f t="shared" si="2739"/>
        <v>42680</v>
      </c>
      <c r="N13449" s="6">
        <f t="shared" si="2740"/>
        <v>0</v>
      </c>
      <c r="O13449" s="2">
        <f t="shared" si="2741"/>
        <v>-54715.375213352789</v>
      </c>
      <c r="P13449" s="2" t="str">
        <f t="shared" si="2742"/>
        <v/>
      </c>
    </row>
    <row r="13450" spans="1:16">
      <c r="A13450" s="6">
        <v>20</v>
      </c>
      <c r="B13450" s="6">
        <v>13</v>
      </c>
      <c r="C13450" s="6">
        <v>23</v>
      </c>
      <c r="D13450" s="6">
        <f t="shared" si="2730"/>
        <v>56</v>
      </c>
      <c r="E13450" s="5">
        <f t="shared" si="2731"/>
        <v>12109.499908786096</v>
      </c>
      <c r="F13450" s="5">
        <f t="shared" si="2732"/>
        <v>537.61930749245744</v>
      </c>
      <c r="G13450" s="5">
        <f t="shared" si="2733"/>
        <v>1377.292184868003</v>
      </c>
      <c r="H13450" s="5">
        <f t="shared" si="2734"/>
        <v>14024.411401146557</v>
      </c>
      <c r="I13450" s="5">
        <f t="shared" si="2735"/>
        <v>720</v>
      </c>
      <c r="J13450" s="5">
        <f t="shared" si="2736"/>
        <v>13304.411401146557</v>
      </c>
      <c r="K13450" s="2">
        <f t="shared" si="2737"/>
        <v>255979.36460323882</v>
      </c>
      <c r="L13450" s="2">
        <f t="shared" si="2738"/>
        <v>265322</v>
      </c>
      <c r="M13450" s="2">
        <f t="shared" si="2739"/>
        <v>43560</v>
      </c>
      <c r="N13450" s="6">
        <f t="shared" si="2740"/>
        <v>0</v>
      </c>
      <c r="O13450" s="2">
        <f t="shared" si="2741"/>
        <v>-54217.364603238821</v>
      </c>
      <c r="P13450" s="2" t="str">
        <f t="shared" si="2742"/>
        <v/>
      </c>
    </row>
    <row r="13451" spans="1:16">
      <c r="A13451" s="6">
        <v>20</v>
      </c>
      <c r="B13451" s="6">
        <v>13</v>
      </c>
      <c r="C13451" s="6">
        <v>24</v>
      </c>
      <c r="D13451" s="6">
        <f t="shared" si="2730"/>
        <v>57</v>
      </c>
      <c r="E13451" s="5">
        <f t="shared" si="2731"/>
        <v>12109.499908786096</v>
      </c>
      <c r="F13451" s="5">
        <f t="shared" si="2732"/>
        <v>537.61930749245744</v>
      </c>
      <c r="G13451" s="5">
        <f t="shared" si="2733"/>
        <v>1455.1391344474989</v>
      </c>
      <c r="H13451" s="5">
        <f t="shared" si="2734"/>
        <v>14102.258350726053</v>
      </c>
      <c r="I13451" s="5">
        <f t="shared" si="2735"/>
        <v>720</v>
      </c>
      <c r="J13451" s="5">
        <f t="shared" si="2736"/>
        <v>13382.258350726053</v>
      </c>
      <c r="K13451" s="2">
        <f t="shared" si="2737"/>
        <v>257330.87414454954</v>
      </c>
      <c r="L13451" s="2">
        <f t="shared" si="2738"/>
        <v>268022</v>
      </c>
      <c r="M13451" s="2">
        <f t="shared" si="2739"/>
        <v>44440</v>
      </c>
      <c r="N13451" s="6">
        <f t="shared" si="2740"/>
        <v>0</v>
      </c>
      <c r="O13451" s="2">
        <f t="shared" si="2741"/>
        <v>-53748.87414454954</v>
      </c>
      <c r="P13451" s="2" t="str">
        <f t="shared" si="2742"/>
        <v/>
      </c>
    </row>
    <row r="13452" spans="1:16">
      <c r="A13452" s="6">
        <v>20</v>
      </c>
      <c r="B13452" s="6">
        <v>13</v>
      </c>
      <c r="C13452" s="6">
        <v>25</v>
      </c>
      <c r="D13452" s="6">
        <f t="shared" si="2730"/>
        <v>58</v>
      </c>
      <c r="E13452" s="5">
        <f t="shared" si="2731"/>
        <v>12109.499908786096</v>
      </c>
      <c r="F13452" s="5">
        <f t="shared" si="2732"/>
        <v>537.61930749245744</v>
      </c>
      <c r="G13452" s="5">
        <f t="shared" si="2733"/>
        <v>1534.7170558625965</v>
      </c>
      <c r="H13452" s="5">
        <f t="shared" si="2734"/>
        <v>14181.83627214115</v>
      </c>
      <c r="I13452" s="5">
        <f t="shared" si="2735"/>
        <v>720</v>
      </c>
      <c r="J13452" s="5">
        <f t="shared" si="2736"/>
        <v>13461.83627214115</v>
      </c>
      <c r="K13452" s="2">
        <f t="shared" si="2737"/>
        <v>258712.4352802283</v>
      </c>
      <c r="L13452" s="2">
        <f t="shared" si="2738"/>
        <v>270722</v>
      </c>
      <c r="M13452" s="2">
        <f t="shared" si="2739"/>
        <v>45320</v>
      </c>
      <c r="N13452" s="6">
        <f t="shared" si="2740"/>
        <v>0</v>
      </c>
      <c r="O13452" s="2">
        <f t="shared" si="2741"/>
        <v>-53310.435280228296</v>
      </c>
      <c r="P13452" s="2" t="str">
        <f t="shared" si="2742"/>
        <v/>
      </c>
    </row>
    <row r="13453" spans="1:16">
      <c r="A13453" s="6">
        <v>20</v>
      </c>
      <c r="B13453" s="6">
        <v>13</v>
      </c>
      <c r="C13453" s="6">
        <v>26</v>
      </c>
      <c r="D13453" s="6">
        <f t="shared" si="2730"/>
        <v>59</v>
      </c>
      <c r="E13453" s="5">
        <f t="shared" si="2731"/>
        <v>12109.499908786096</v>
      </c>
      <c r="F13453" s="5">
        <f t="shared" si="2732"/>
        <v>537.61930749245744</v>
      </c>
      <c r="G13453" s="5">
        <f t="shared" si="2733"/>
        <v>1616.0570598233144</v>
      </c>
      <c r="H13453" s="5">
        <f t="shared" si="2734"/>
        <v>14263.176276101869</v>
      </c>
      <c r="I13453" s="5">
        <f t="shared" si="2735"/>
        <v>720</v>
      </c>
      <c r="J13453" s="5">
        <f t="shared" si="2736"/>
        <v>13543.176276101869</v>
      </c>
      <c r="K13453" s="2">
        <f t="shared" si="2737"/>
        <v>260124.58812676856</v>
      </c>
      <c r="L13453" s="2">
        <f t="shared" si="2738"/>
        <v>273422</v>
      </c>
      <c r="M13453" s="2">
        <f t="shared" si="2739"/>
        <v>46200</v>
      </c>
      <c r="N13453" s="6">
        <f t="shared" si="2740"/>
        <v>0</v>
      </c>
      <c r="O13453" s="2">
        <f t="shared" si="2741"/>
        <v>-52902.588126768562</v>
      </c>
      <c r="P13453" s="2" t="str">
        <f t="shared" si="2742"/>
        <v/>
      </c>
    </row>
    <row r="13454" spans="1:16">
      <c r="A13454" s="6">
        <v>20</v>
      </c>
      <c r="B13454" s="6">
        <v>13</v>
      </c>
      <c r="C13454" s="6">
        <v>27</v>
      </c>
      <c r="D13454" s="6">
        <f t="shared" si="2730"/>
        <v>60</v>
      </c>
      <c r="E13454" s="5">
        <f t="shared" si="2731"/>
        <v>12109.499908786096</v>
      </c>
      <c r="F13454" s="5">
        <f t="shared" si="2732"/>
        <v>537.61930749245744</v>
      </c>
      <c r="G13454" s="5">
        <f t="shared" si="2733"/>
        <v>1699.1907643430709</v>
      </c>
      <c r="H13454" s="5">
        <f t="shared" si="2734"/>
        <v>14346.309980621625</v>
      </c>
      <c r="I13454" s="5">
        <f t="shared" si="2735"/>
        <v>720</v>
      </c>
      <c r="J13454" s="5">
        <f t="shared" si="2736"/>
        <v>13626.309980621625</v>
      </c>
      <c r="K13454" s="2">
        <f t="shared" si="2737"/>
        <v>261567.88160801432</v>
      </c>
      <c r="L13454" s="2">
        <f t="shared" si="2738"/>
        <v>276122</v>
      </c>
      <c r="M13454" s="2">
        <f t="shared" si="2739"/>
        <v>47080</v>
      </c>
      <c r="N13454" s="6">
        <f t="shared" si="2740"/>
        <v>0</v>
      </c>
      <c r="O13454" s="2">
        <f t="shared" si="2741"/>
        <v>-52525.881608014315</v>
      </c>
      <c r="P13454" s="2" t="str">
        <f t="shared" si="2742"/>
        <v/>
      </c>
    </row>
    <row r="13455" spans="1:16">
      <c r="A13455" s="6">
        <v>20</v>
      </c>
      <c r="B13455" s="6">
        <v>13</v>
      </c>
      <c r="C13455" s="6">
        <v>28</v>
      </c>
      <c r="D13455" s="6">
        <f t="shared" si="2730"/>
        <v>61</v>
      </c>
      <c r="E13455" s="5">
        <f t="shared" si="2731"/>
        <v>12109.499908786096</v>
      </c>
      <c r="F13455" s="5">
        <f t="shared" si="2732"/>
        <v>537.61930749245744</v>
      </c>
      <c r="G13455" s="5">
        <f t="shared" si="2733"/>
        <v>1784.1503025602246</v>
      </c>
      <c r="H13455" s="5">
        <f t="shared" si="2734"/>
        <v>14431.269518838779</v>
      </c>
      <c r="I13455" s="5">
        <f t="shared" si="2735"/>
        <v>720</v>
      </c>
      <c r="J13455" s="5">
        <f t="shared" si="2736"/>
        <v>13711.269518838779</v>
      </c>
      <c r="K13455" s="2">
        <f t="shared" si="2737"/>
        <v>263042.87359095103</v>
      </c>
      <c r="L13455" s="2">
        <f t="shared" si="2738"/>
        <v>278822</v>
      </c>
      <c r="M13455" s="2">
        <f t="shared" si="2739"/>
        <v>47960</v>
      </c>
      <c r="N13455" s="6">
        <f t="shared" si="2740"/>
        <v>0</v>
      </c>
      <c r="O13455" s="2">
        <f t="shared" si="2741"/>
        <v>-52180.873590951029</v>
      </c>
      <c r="P13455" s="2" t="str">
        <f t="shared" si="2742"/>
        <v/>
      </c>
    </row>
    <row r="13456" spans="1:16">
      <c r="A13456" s="6">
        <v>20</v>
      </c>
      <c r="B13456" s="6">
        <v>13</v>
      </c>
      <c r="C13456" s="6">
        <v>29</v>
      </c>
      <c r="D13456" s="6">
        <f t="shared" si="2730"/>
        <v>62</v>
      </c>
      <c r="E13456" s="5">
        <f t="shared" si="2731"/>
        <v>12109.499908786096</v>
      </c>
      <c r="F13456" s="5">
        <f t="shared" si="2732"/>
        <v>537.61930749245744</v>
      </c>
      <c r="G13456" s="5">
        <f t="shared" si="2733"/>
        <v>1870.9683306758782</v>
      </c>
      <c r="H13456" s="5">
        <f t="shared" si="2734"/>
        <v>14518.087546954432</v>
      </c>
      <c r="I13456" s="5">
        <f t="shared" si="2735"/>
        <v>720</v>
      </c>
      <c r="J13456" s="5">
        <f t="shared" si="2736"/>
        <v>13798.087546954432</v>
      </c>
      <c r="K13456" s="2">
        <f t="shared" si="2737"/>
        <v>264550.13102351443</v>
      </c>
      <c r="L13456" s="2">
        <f t="shared" si="2738"/>
        <v>281522</v>
      </c>
      <c r="M13456" s="2">
        <f t="shared" si="2739"/>
        <v>48840</v>
      </c>
      <c r="N13456" s="6">
        <f t="shared" si="2740"/>
        <v>0</v>
      </c>
      <c r="O13456" s="2">
        <f t="shared" si="2741"/>
        <v>-51868.131023514434</v>
      </c>
      <c r="P13456" s="2" t="str">
        <f t="shared" si="2742"/>
        <v/>
      </c>
    </row>
    <row r="13457" spans="1:16">
      <c r="A13457" s="6">
        <v>20</v>
      </c>
      <c r="B13457" s="6">
        <v>13</v>
      </c>
      <c r="C13457" s="6">
        <v>30</v>
      </c>
      <c r="D13457" s="6">
        <f t="shared" si="2730"/>
        <v>63</v>
      </c>
      <c r="E13457" s="5">
        <f t="shared" si="2731"/>
        <v>12109.499908786096</v>
      </c>
      <c r="F13457" s="5">
        <f t="shared" si="2732"/>
        <v>537.61930749245744</v>
      </c>
      <c r="G13457" s="5">
        <f t="shared" si="2733"/>
        <v>1959.6780360096488</v>
      </c>
      <c r="H13457" s="5">
        <f t="shared" si="2734"/>
        <v>14606.797252288203</v>
      </c>
      <c r="I13457" s="5">
        <f t="shared" si="2735"/>
        <v>720</v>
      </c>
      <c r="J13457" s="5">
        <f t="shared" si="2736"/>
        <v>13886.797252288203</v>
      </c>
      <c r="K13457" s="2">
        <f t="shared" si="2737"/>
        <v>266090.23007444793</v>
      </c>
      <c r="L13457" s="2">
        <f t="shared" si="2738"/>
        <v>284222</v>
      </c>
      <c r="M13457" s="2">
        <f t="shared" si="2739"/>
        <v>49720</v>
      </c>
      <c r="N13457" s="6">
        <f t="shared" si="2740"/>
        <v>0</v>
      </c>
      <c r="O13457" s="2">
        <f t="shared" si="2741"/>
        <v>-51588.230074447929</v>
      </c>
      <c r="P13457" s="2" t="str">
        <f t="shared" si="2742"/>
        <v/>
      </c>
    </row>
    <row r="13458" spans="1:16">
      <c r="A13458" s="6">
        <v>20</v>
      </c>
      <c r="B13458" s="6">
        <v>14</v>
      </c>
      <c r="C13458" s="6">
        <v>0</v>
      </c>
      <c r="D13458" s="6">
        <f t="shared" si="2730"/>
        <v>34</v>
      </c>
      <c r="E13458" s="5">
        <f t="shared" si="2731"/>
        <v>12109.499908786096</v>
      </c>
      <c r="F13458" s="5">
        <f t="shared" si="2732"/>
        <v>593.44900480898184</v>
      </c>
      <c r="G13458" s="5">
        <f t="shared" si="2733"/>
        <v>0</v>
      </c>
      <c r="H13458" s="5">
        <f t="shared" si="2734"/>
        <v>12702.948913595077</v>
      </c>
      <c r="I13458" s="5">
        <f t="shared" si="2735"/>
        <v>720</v>
      </c>
      <c r="J13458" s="5">
        <f t="shared" si="2736"/>
        <v>11982.948913595077</v>
      </c>
      <c r="K13458" s="2">
        <f t="shared" si="2737"/>
        <v>233037.30752769232</v>
      </c>
      <c r="L13458" s="2">
        <f t="shared" si="2738"/>
        <v>205316</v>
      </c>
      <c r="M13458" s="2">
        <f t="shared" si="2739"/>
        <v>23760</v>
      </c>
      <c r="N13458" s="6">
        <f t="shared" si="2740"/>
        <v>0</v>
      </c>
      <c r="O13458" s="2">
        <f t="shared" si="2741"/>
        <v>-71481.307527692319</v>
      </c>
      <c r="P13458" s="2" t="str">
        <f t="shared" si="2742"/>
        <v/>
      </c>
    </row>
    <row r="13459" spans="1:16">
      <c r="A13459" s="6">
        <v>20</v>
      </c>
      <c r="B13459" s="6">
        <v>14</v>
      </c>
      <c r="C13459" s="6">
        <v>1</v>
      </c>
      <c r="D13459" s="6">
        <f t="shared" si="2730"/>
        <v>35</v>
      </c>
      <c r="E13459" s="5">
        <f t="shared" si="2731"/>
        <v>12109.499908786096</v>
      </c>
      <c r="F13459" s="5">
        <f t="shared" si="2732"/>
        <v>593.44900480898184</v>
      </c>
      <c r="G13459" s="5">
        <f t="shared" si="2733"/>
        <v>45.5625</v>
      </c>
      <c r="H13459" s="5">
        <f t="shared" si="2734"/>
        <v>12748.511413595077</v>
      </c>
      <c r="I13459" s="5">
        <f t="shared" si="2735"/>
        <v>720</v>
      </c>
      <c r="J13459" s="5">
        <f t="shared" si="2736"/>
        <v>12028.511413595077</v>
      </c>
      <c r="K13459" s="2">
        <f t="shared" si="2737"/>
        <v>233828.32315269232</v>
      </c>
      <c r="L13459" s="2">
        <f t="shared" si="2738"/>
        <v>208016</v>
      </c>
      <c r="M13459" s="2">
        <f t="shared" si="2739"/>
        <v>24640</v>
      </c>
      <c r="N13459" s="6">
        <f t="shared" si="2740"/>
        <v>0</v>
      </c>
      <c r="O13459" s="2">
        <f t="shared" si="2741"/>
        <v>-70452.323152692319</v>
      </c>
      <c r="P13459" s="2" t="str">
        <f t="shared" si="2742"/>
        <v/>
      </c>
    </row>
    <row r="13460" spans="1:16">
      <c r="A13460" s="6">
        <v>20</v>
      </c>
      <c r="B13460" s="6">
        <v>14</v>
      </c>
      <c r="C13460" s="6">
        <v>2</v>
      </c>
      <c r="D13460" s="6">
        <f t="shared" si="2730"/>
        <v>36</v>
      </c>
      <c r="E13460" s="5">
        <f t="shared" si="2731"/>
        <v>12109.499908786096</v>
      </c>
      <c r="F13460" s="5">
        <f t="shared" si="2732"/>
        <v>593.44900480898184</v>
      </c>
      <c r="G13460" s="5">
        <f t="shared" si="2733"/>
        <v>92.264062499999994</v>
      </c>
      <c r="H13460" s="5">
        <f t="shared" si="2734"/>
        <v>12795.212976095077</v>
      </c>
      <c r="I13460" s="5">
        <f t="shared" si="2735"/>
        <v>720</v>
      </c>
      <c r="J13460" s="5">
        <f t="shared" si="2736"/>
        <v>12075.212976095077</v>
      </c>
      <c r="K13460" s="2">
        <f t="shared" si="2737"/>
        <v>234639.11416831732</v>
      </c>
      <c r="L13460" s="2">
        <f t="shared" si="2738"/>
        <v>210716</v>
      </c>
      <c r="M13460" s="2">
        <f t="shared" si="2739"/>
        <v>25520</v>
      </c>
      <c r="N13460" s="6">
        <f t="shared" si="2740"/>
        <v>0</v>
      </c>
      <c r="O13460" s="2">
        <f t="shared" si="2741"/>
        <v>-69443.114168317319</v>
      </c>
      <c r="P13460" s="2" t="str">
        <f t="shared" si="2742"/>
        <v/>
      </c>
    </row>
    <row r="13461" spans="1:16">
      <c r="A13461" s="6">
        <v>20</v>
      </c>
      <c r="B13461" s="6">
        <v>14</v>
      </c>
      <c r="C13461" s="6">
        <v>3</v>
      </c>
      <c r="D13461" s="6">
        <f t="shared" si="2730"/>
        <v>37</v>
      </c>
      <c r="E13461" s="5">
        <f t="shared" si="2731"/>
        <v>12109.499908786096</v>
      </c>
      <c r="F13461" s="5">
        <f t="shared" si="2732"/>
        <v>593.44900480898184</v>
      </c>
      <c r="G13461" s="5">
        <f t="shared" si="2733"/>
        <v>140.12604492187498</v>
      </c>
      <c r="H13461" s="5">
        <f t="shared" si="2734"/>
        <v>12843.074958516952</v>
      </c>
      <c r="I13461" s="5">
        <f t="shared" si="2735"/>
        <v>720</v>
      </c>
      <c r="J13461" s="5">
        <f t="shared" si="2736"/>
        <v>12123.074958516952</v>
      </c>
      <c r="K13461" s="2">
        <f t="shared" si="2737"/>
        <v>235470.05136314154</v>
      </c>
      <c r="L13461" s="2">
        <f t="shared" si="2738"/>
        <v>213416</v>
      </c>
      <c r="M13461" s="2">
        <f t="shared" si="2739"/>
        <v>26400</v>
      </c>
      <c r="N13461" s="6">
        <f t="shared" si="2740"/>
        <v>0</v>
      </c>
      <c r="O13461" s="2">
        <f t="shared" si="2741"/>
        <v>-68454.051363141538</v>
      </c>
      <c r="P13461" s="2" t="str">
        <f t="shared" si="2742"/>
        <v/>
      </c>
    </row>
    <row r="13462" spans="1:16">
      <c r="A13462" s="6">
        <v>20</v>
      </c>
      <c r="B13462" s="6">
        <v>14</v>
      </c>
      <c r="C13462" s="6">
        <v>4</v>
      </c>
      <c r="D13462" s="6">
        <f t="shared" si="2730"/>
        <v>38</v>
      </c>
      <c r="E13462" s="5">
        <f t="shared" si="2731"/>
        <v>12109.499908786096</v>
      </c>
      <c r="F13462" s="5">
        <f t="shared" si="2732"/>
        <v>593.44900480898184</v>
      </c>
      <c r="G13462" s="5">
        <f t="shared" si="2733"/>
        <v>189.17016064453125</v>
      </c>
      <c r="H13462" s="5">
        <f t="shared" si="2734"/>
        <v>12892.119074239608</v>
      </c>
      <c r="I13462" s="5">
        <f t="shared" si="2735"/>
        <v>720</v>
      </c>
      <c r="J13462" s="5">
        <f t="shared" si="2736"/>
        <v>12172.119074239608</v>
      </c>
      <c r="K13462" s="2">
        <f t="shared" si="2737"/>
        <v>236321.51170554876</v>
      </c>
      <c r="L13462" s="2">
        <f t="shared" si="2738"/>
        <v>216116</v>
      </c>
      <c r="M13462" s="2">
        <f t="shared" si="2739"/>
        <v>27280</v>
      </c>
      <c r="N13462" s="6">
        <f t="shared" si="2740"/>
        <v>0</v>
      </c>
      <c r="O13462" s="2">
        <f t="shared" si="2741"/>
        <v>-67485.511705548764</v>
      </c>
      <c r="P13462" s="2" t="str">
        <f t="shared" si="2742"/>
        <v/>
      </c>
    </row>
    <row r="13463" spans="1:16">
      <c r="A13463" s="6">
        <v>20</v>
      </c>
      <c r="B13463" s="6">
        <v>14</v>
      </c>
      <c r="C13463" s="6">
        <v>5</v>
      </c>
      <c r="D13463" s="6">
        <f t="shared" si="2730"/>
        <v>39</v>
      </c>
      <c r="E13463" s="5">
        <f t="shared" si="2731"/>
        <v>12109.499908786096</v>
      </c>
      <c r="F13463" s="5">
        <f t="shared" si="2732"/>
        <v>593.44900480898184</v>
      </c>
      <c r="G13463" s="5">
        <f t="shared" si="2733"/>
        <v>239.41848456573481</v>
      </c>
      <c r="H13463" s="5">
        <f t="shared" si="2734"/>
        <v>12942.367398160812</v>
      </c>
      <c r="I13463" s="5">
        <f t="shared" si="2735"/>
        <v>720</v>
      </c>
      <c r="J13463" s="5">
        <f t="shared" si="2736"/>
        <v>12222.367398160812</v>
      </c>
      <c r="K13463" s="2">
        <f t="shared" si="2737"/>
        <v>237193.87844029185</v>
      </c>
      <c r="L13463" s="2">
        <f t="shared" si="2738"/>
        <v>218816</v>
      </c>
      <c r="M13463" s="2">
        <f t="shared" si="2739"/>
        <v>28160</v>
      </c>
      <c r="N13463" s="6">
        <f t="shared" si="2740"/>
        <v>0</v>
      </c>
      <c r="O13463" s="2">
        <f t="shared" si="2741"/>
        <v>-66537.878440291854</v>
      </c>
      <c r="P13463" s="2" t="str">
        <f t="shared" si="2742"/>
        <v/>
      </c>
    </row>
    <row r="13464" spans="1:16">
      <c r="A13464" s="6">
        <v>20</v>
      </c>
      <c r="B13464" s="6">
        <v>14</v>
      </c>
      <c r="C13464" s="6">
        <v>6</v>
      </c>
      <c r="D13464" s="6">
        <f t="shared" si="2730"/>
        <v>40</v>
      </c>
      <c r="E13464" s="5">
        <f t="shared" si="2731"/>
        <v>12109.499908786096</v>
      </c>
      <c r="F13464" s="5">
        <f t="shared" si="2732"/>
        <v>593.44900480898184</v>
      </c>
      <c r="G13464" s="5">
        <f t="shared" si="2733"/>
        <v>290.89345874736784</v>
      </c>
      <c r="H13464" s="5">
        <f t="shared" si="2734"/>
        <v>12993.842372342446</v>
      </c>
      <c r="I13464" s="5">
        <f t="shared" si="2735"/>
        <v>720</v>
      </c>
      <c r="J13464" s="5">
        <f t="shared" si="2736"/>
        <v>12273.842372342446</v>
      </c>
      <c r="K13464" s="2">
        <f t="shared" si="2737"/>
        <v>238087.54118650078</v>
      </c>
      <c r="L13464" s="2">
        <f t="shared" si="2738"/>
        <v>221516</v>
      </c>
      <c r="M13464" s="2">
        <f t="shared" si="2739"/>
        <v>29040</v>
      </c>
      <c r="N13464" s="6">
        <f t="shared" si="2740"/>
        <v>0</v>
      </c>
      <c r="O13464" s="2">
        <f t="shared" si="2741"/>
        <v>-65611.541186500777</v>
      </c>
      <c r="P13464" s="2" t="str">
        <f t="shared" si="2742"/>
        <v/>
      </c>
    </row>
    <row r="13465" spans="1:16">
      <c r="A13465" s="6">
        <v>20</v>
      </c>
      <c r="B13465" s="6">
        <v>14</v>
      </c>
      <c r="C13465" s="6">
        <v>7</v>
      </c>
      <c r="D13465" s="6">
        <f t="shared" si="2730"/>
        <v>41</v>
      </c>
      <c r="E13465" s="5">
        <f t="shared" si="2731"/>
        <v>12109.499908786096</v>
      </c>
      <c r="F13465" s="5">
        <f t="shared" si="2732"/>
        <v>593.44900480898184</v>
      </c>
      <c r="G13465" s="5">
        <f t="shared" si="2733"/>
        <v>343.61789814532818</v>
      </c>
      <c r="H13465" s="5">
        <f t="shared" si="2734"/>
        <v>13046.566811740406</v>
      </c>
      <c r="I13465" s="5">
        <f t="shared" si="2735"/>
        <v>720</v>
      </c>
      <c r="J13465" s="5">
        <f t="shared" si="2736"/>
        <v>12326.566811740406</v>
      </c>
      <c r="K13465" s="2">
        <f t="shared" si="2737"/>
        <v>239002.89603715981</v>
      </c>
      <c r="L13465" s="2">
        <f t="shared" si="2738"/>
        <v>224216</v>
      </c>
      <c r="M13465" s="2">
        <f t="shared" si="2739"/>
        <v>29920</v>
      </c>
      <c r="N13465" s="6">
        <f t="shared" si="2740"/>
        <v>0</v>
      </c>
      <c r="O13465" s="2">
        <f t="shared" si="2741"/>
        <v>-64706.896037159808</v>
      </c>
      <c r="P13465" s="2" t="str">
        <f t="shared" si="2742"/>
        <v/>
      </c>
    </row>
    <row r="13466" spans="1:16">
      <c r="A13466" s="6">
        <v>20</v>
      </c>
      <c r="B13466" s="6">
        <v>14</v>
      </c>
      <c r="C13466" s="6">
        <v>8</v>
      </c>
      <c r="D13466" s="6">
        <f t="shared" si="2730"/>
        <v>42</v>
      </c>
      <c r="E13466" s="5">
        <f t="shared" si="2731"/>
        <v>12109.499908786096</v>
      </c>
      <c r="F13466" s="5">
        <f t="shared" si="2732"/>
        <v>593.44900480898184</v>
      </c>
      <c r="G13466" s="5">
        <f t="shared" si="2733"/>
        <v>397.61499642530839</v>
      </c>
      <c r="H13466" s="5">
        <f t="shared" si="2734"/>
        <v>13100.563910020386</v>
      </c>
      <c r="I13466" s="5">
        <f t="shared" si="2735"/>
        <v>720</v>
      </c>
      <c r="J13466" s="5">
        <f t="shared" si="2736"/>
        <v>12380.563910020386</v>
      </c>
      <c r="K13466" s="2">
        <f t="shared" si="2737"/>
        <v>239940.34566007616</v>
      </c>
      <c r="L13466" s="2">
        <f t="shared" si="2738"/>
        <v>226916</v>
      </c>
      <c r="M13466" s="2">
        <f t="shared" si="2739"/>
        <v>30800</v>
      </c>
      <c r="N13466" s="6">
        <f t="shared" si="2740"/>
        <v>0</v>
      </c>
      <c r="O13466" s="2">
        <f t="shared" si="2741"/>
        <v>-63824.345660076156</v>
      </c>
      <c r="P13466" s="2" t="str">
        <f t="shared" si="2742"/>
        <v/>
      </c>
    </row>
    <row r="13467" spans="1:16">
      <c r="A13467" s="6">
        <v>20</v>
      </c>
      <c r="B13467" s="6">
        <v>14</v>
      </c>
      <c r="C13467" s="6">
        <v>9</v>
      </c>
      <c r="D13467" s="6">
        <f t="shared" si="2730"/>
        <v>43</v>
      </c>
      <c r="E13467" s="5">
        <f t="shared" si="2731"/>
        <v>12109.499908786096</v>
      </c>
      <c r="F13467" s="5">
        <f t="shared" si="2732"/>
        <v>593.44900480898184</v>
      </c>
      <c r="G13467" s="5">
        <f t="shared" si="2733"/>
        <v>452.90833186570285</v>
      </c>
      <c r="H13467" s="5">
        <f t="shared" si="2734"/>
        <v>13155.85724546078</v>
      </c>
      <c r="I13467" s="5">
        <f t="shared" si="2735"/>
        <v>720</v>
      </c>
      <c r="J13467" s="5">
        <f t="shared" si="2736"/>
        <v>12435.85724546078</v>
      </c>
      <c r="K13467" s="2">
        <f t="shared" si="2737"/>
        <v>240900.29940036076</v>
      </c>
      <c r="L13467" s="2">
        <f t="shared" si="2738"/>
        <v>229616</v>
      </c>
      <c r="M13467" s="2">
        <f t="shared" si="2739"/>
        <v>31680</v>
      </c>
      <c r="N13467" s="6">
        <f t="shared" si="2740"/>
        <v>0</v>
      </c>
      <c r="O13467" s="2">
        <f t="shared" si="2741"/>
        <v>-62964.29940036076</v>
      </c>
      <c r="P13467" s="2" t="str">
        <f t="shared" si="2742"/>
        <v/>
      </c>
    </row>
    <row r="13468" spans="1:16">
      <c r="A13468" s="6">
        <v>20</v>
      </c>
      <c r="B13468" s="6">
        <v>14</v>
      </c>
      <c r="C13468" s="6">
        <v>10</v>
      </c>
      <c r="D13468" s="6">
        <f t="shared" si="2730"/>
        <v>44</v>
      </c>
      <c r="E13468" s="5">
        <f t="shared" si="2731"/>
        <v>12109.499908786096</v>
      </c>
      <c r="F13468" s="5">
        <f t="shared" si="2732"/>
        <v>593.44900480898184</v>
      </c>
      <c r="G13468" s="5">
        <f t="shared" si="2733"/>
        <v>509.52187334891573</v>
      </c>
      <c r="H13468" s="5">
        <f t="shared" si="2734"/>
        <v>13212.470786943994</v>
      </c>
      <c r="I13468" s="5">
        <f t="shared" si="2735"/>
        <v>720</v>
      </c>
      <c r="J13468" s="5">
        <f t="shared" si="2736"/>
        <v>12492.470786943994</v>
      </c>
      <c r="K13468" s="2">
        <f t="shared" si="2737"/>
        <v>241883.17338444432</v>
      </c>
      <c r="L13468" s="2">
        <f t="shared" si="2738"/>
        <v>232316</v>
      </c>
      <c r="M13468" s="2">
        <f t="shared" si="2739"/>
        <v>32560</v>
      </c>
      <c r="N13468" s="6">
        <f t="shared" si="2740"/>
        <v>0</v>
      </c>
      <c r="O13468" s="2">
        <f t="shared" si="2741"/>
        <v>-62127.173384444322</v>
      </c>
      <c r="P13468" s="2" t="str">
        <f t="shared" si="2742"/>
        <v/>
      </c>
    </row>
    <row r="13469" spans="1:16">
      <c r="A13469" s="6">
        <v>20</v>
      </c>
      <c r="B13469" s="6">
        <v>14</v>
      </c>
      <c r="C13469" s="6">
        <v>11</v>
      </c>
      <c r="D13469" s="6">
        <f t="shared" si="2730"/>
        <v>45</v>
      </c>
      <c r="E13469" s="5">
        <f t="shared" si="2731"/>
        <v>12109.499908786096</v>
      </c>
      <c r="F13469" s="5">
        <f t="shared" si="2732"/>
        <v>593.44900480898184</v>
      </c>
      <c r="G13469" s="5">
        <f t="shared" si="2733"/>
        <v>567.47998644235474</v>
      </c>
      <c r="H13469" s="5">
        <f t="shared" si="2734"/>
        <v>13270.428900037432</v>
      </c>
      <c r="I13469" s="5">
        <f t="shared" si="2735"/>
        <v>720</v>
      </c>
      <c r="J13469" s="5">
        <f t="shared" si="2736"/>
        <v>12550.428900037432</v>
      </c>
      <c r="K13469" s="2">
        <f t="shared" si="2737"/>
        <v>242889.39062564986</v>
      </c>
      <c r="L13469" s="2">
        <f t="shared" si="2738"/>
        <v>235016</v>
      </c>
      <c r="M13469" s="2">
        <f t="shared" si="2739"/>
        <v>33440</v>
      </c>
      <c r="N13469" s="6">
        <f t="shared" si="2740"/>
        <v>0</v>
      </c>
      <c r="O13469" s="2">
        <f t="shared" si="2741"/>
        <v>-61313.390625649859</v>
      </c>
      <c r="P13469" s="2" t="str">
        <f t="shared" si="2742"/>
        <v/>
      </c>
    </row>
    <row r="13470" spans="1:16">
      <c r="A13470" s="6">
        <v>20</v>
      </c>
      <c r="B13470" s="6">
        <v>14</v>
      </c>
      <c r="C13470" s="6">
        <v>12</v>
      </c>
      <c r="D13470" s="6">
        <f t="shared" si="2730"/>
        <v>46</v>
      </c>
      <c r="E13470" s="5">
        <f t="shared" si="2731"/>
        <v>12109.499908786096</v>
      </c>
      <c r="F13470" s="5">
        <f t="shared" si="2732"/>
        <v>593.44900480898184</v>
      </c>
      <c r="G13470" s="5">
        <f t="shared" si="2733"/>
        <v>626.80743957041921</v>
      </c>
      <c r="H13470" s="5">
        <f t="shared" si="2734"/>
        <v>13329.756353165496</v>
      </c>
      <c r="I13470" s="5">
        <f t="shared" si="2735"/>
        <v>720</v>
      </c>
      <c r="J13470" s="5">
        <f t="shared" si="2736"/>
        <v>12609.756353165496</v>
      </c>
      <c r="K13470" s="2">
        <f t="shared" si="2737"/>
        <v>243919.38113134541</v>
      </c>
      <c r="L13470" s="2">
        <f t="shared" si="2738"/>
        <v>237716</v>
      </c>
      <c r="M13470" s="2">
        <f t="shared" si="2739"/>
        <v>34320</v>
      </c>
      <c r="N13470" s="6">
        <f t="shared" si="2740"/>
        <v>0</v>
      </c>
      <c r="O13470" s="2">
        <f t="shared" si="2741"/>
        <v>-60523.381131345406</v>
      </c>
      <c r="P13470" s="2" t="str">
        <f t="shared" si="2742"/>
        <v/>
      </c>
    </row>
    <row r="13471" spans="1:16">
      <c r="A13471" s="6">
        <v>20</v>
      </c>
      <c r="B13471" s="6">
        <v>14</v>
      </c>
      <c r="C13471" s="6">
        <v>13</v>
      </c>
      <c r="D13471" s="6">
        <f t="shared" si="2730"/>
        <v>47</v>
      </c>
      <c r="E13471" s="5">
        <f t="shared" si="2731"/>
        <v>12109.499908786096</v>
      </c>
      <c r="F13471" s="5">
        <f t="shared" si="2732"/>
        <v>593.44900480898184</v>
      </c>
      <c r="G13471" s="5">
        <f t="shared" si="2733"/>
        <v>687.52941027880343</v>
      </c>
      <c r="H13471" s="5">
        <f t="shared" si="2734"/>
        <v>13390.47832387388</v>
      </c>
      <c r="I13471" s="5">
        <f t="shared" si="2735"/>
        <v>720</v>
      </c>
      <c r="J13471" s="5">
        <f t="shared" si="2736"/>
        <v>12670.47832387388</v>
      </c>
      <c r="K13471" s="2">
        <f t="shared" si="2737"/>
        <v>244973.5820116993</v>
      </c>
      <c r="L13471" s="2">
        <f t="shared" si="2738"/>
        <v>240416</v>
      </c>
      <c r="M13471" s="2">
        <f t="shared" si="2739"/>
        <v>35200</v>
      </c>
      <c r="N13471" s="6">
        <f t="shared" si="2740"/>
        <v>0</v>
      </c>
      <c r="O13471" s="2">
        <f t="shared" si="2741"/>
        <v>-59757.582011699298</v>
      </c>
      <c r="P13471" s="2" t="str">
        <f t="shared" si="2742"/>
        <v/>
      </c>
    </row>
    <row r="13472" spans="1:16">
      <c r="A13472" s="6">
        <v>20</v>
      </c>
      <c r="B13472" s="6">
        <v>14</v>
      </c>
      <c r="C13472" s="6">
        <v>14</v>
      </c>
      <c r="D13472" s="6">
        <f t="shared" si="2730"/>
        <v>48</v>
      </c>
      <c r="E13472" s="5">
        <f t="shared" si="2731"/>
        <v>12109.499908786096</v>
      </c>
      <c r="F13472" s="5">
        <f t="shared" si="2732"/>
        <v>593.44900480898184</v>
      </c>
      <c r="G13472" s="5">
        <f t="shared" si="2733"/>
        <v>749.67149159246469</v>
      </c>
      <c r="H13472" s="5">
        <f t="shared" si="2734"/>
        <v>13452.620405187541</v>
      </c>
      <c r="I13472" s="5">
        <f t="shared" si="2735"/>
        <v>720</v>
      </c>
      <c r="J13472" s="5">
        <f t="shared" si="2736"/>
        <v>12732.620405187541</v>
      </c>
      <c r="K13472" s="2">
        <f t="shared" si="2737"/>
        <v>246052.43759006148</v>
      </c>
      <c r="L13472" s="2">
        <f t="shared" si="2738"/>
        <v>243116</v>
      </c>
      <c r="M13472" s="2">
        <f t="shared" si="2739"/>
        <v>36080</v>
      </c>
      <c r="N13472" s="6">
        <f t="shared" si="2740"/>
        <v>0</v>
      </c>
      <c r="O13472" s="2">
        <f t="shared" si="2741"/>
        <v>-59016.437590061483</v>
      </c>
      <c r="P13472" s="2" t="str">
        <f t="shared" si="2742"/>
        <v/>
      </c>
    </row>
    <row r="13473" spans="1:16">
      <c r="A13473" s="6">
        <v>20</v>
      </c>
      <c r="B13473" s="6">
        <v>14</v>
      </c>
      <c r="C13473" s="6">
        <v>15</v>
      </c>
      <c r="D13473" s="6">
        <f t="shared" si="2730"/>
        <v>49</v>
      </c>
      <c r="E13473" s="5">
        <f t="shared" si="2731"/>
        <v>12109.499908786096</v>
      </c>
      <c r="F13473" s="5">
        <f t="shared" si="2732"/>
        <v>593.44900480898184</v>
      </c>
      <c r="G13473" s="5">
        <f t="shared" si="2733"/>
        <v>813.25969846861108</v>
      </c>
      <c r="H13473" s="5">
        <f t="shared" si="2734"/>
        <v>13516.208612063689</v>
      </c>
      <c r="I13473" s="5">
        <f t="shared" si="2735"/>
        <v>720</v>
      </c>
      <c r="J13473" s="5">
        <f t="shared" si="2736"/>
        <v>12796.208612063689</v>
      </c>
      <c r="K13473" s="2">
        <f t="shared" si="2737"/>
        <v>247156.39951499458</v>
      </c>
      <c r="L13473" s="2">
        <f t="shared" si="2738"/>
        <v>245816</v>
      </c>
      <c r="M13473" s="2">
        <f t="shared" si="2739"/>
        <v>36960</v>
      </c>
      <c r="N13473" s="6">
        <f t="shared" si="2740"/>
        <v>0</v>
      </c>
      <c r="O13473" s="2">
        <f t="shared" si="2741"/>
        <v>-58300.399514994584</v>
      </c>
      <c r="P13473" s="2" t="str">
        <f t="shared" si="2742"/>
        <v/>
      </c>
    </row>
    <row r="13474" spans="1:16">
      <c r="A13474" s="6">
        <v>20</v>
      </c>
      <c r="B13474" s="6">
        <v>14</v>
      </c>
      <c r="C13474" s="6">
        <v>16</v>
      </c>
      <c r="D13474" s="6">
        <f t="shared" si="2730"/>
        <v>50</v>
      </c>
      <c r="E13474" s="5">
        <f t="shared" si="2731"/>
        <v>12109.499908786096</v>
      </c>
      <c r="F13474" s="5">
        <f t="shared" si="2732"/>
        <v>593.44900480898184</v>
      </c>
      <c r="G13474" s="5">
        <f t="shared" si="2733"/>
        <v>878.32047434610013</v>
      </c>
      <c r="H13474" s="5">
        <f t="shared" si="2734"/>
        <v>13581.269387941178</v>
      </c>
      <c r="I13474" s="5">
        <f t="shared" si="2735"/>
        <v>720</v>
      </c>
      <c r="J13474" s="5">
        <f t="shared" si="2736"/>
        <v>12861.269387941178</v>
      </c>
      <c r="K13474" s="2">
        <f t="shared" si="2737"/>
        <v>248285.92687397878</v>
      </c>
      <c r="L13474" s="2">
        <f t="shared" si="2738"/>
        <v>248516</v>
      </c>
      <c r="M13474" s="2">
        <f t="shared" si="2739"/>
        <v>37840</v>
      </c>
      <c r="N13474" s="6">
        <f t="shared" si="2740"/>
        <v>0</v>
      </c>
      <c r="O13474" s="2">
        <f t="shared" si="2741"/>
        <v>-57609.92687397878</v>
      </c>
      <c r="P13474" s="2" t="str">
        <f t="shared" si="2742"/>
        <v/>
      </c>
    </row>
    <row r="13475" spans="1:16">
      <c r="A13475" s="6">
        <v>20</v>
      </c>
      <c r="B13475" s="6">
        <v>14</v>
      </c>
      <c r="C13475" s="6">
        <v>17</v>
      </c>
      <c r="D13475" s="6">
        <f t="shared" si="2730"/>
        <v>51</v>
      </c>
      <c r="E13475" s="5">
        <f t="shared" si="2731"/>
        <v>12109.499908786096</v>
      </c>
      <c r="F13475" s="5">
        <f t="shared" si="2732"/>
        <v>593.44900480898184</v>
      </c>
      <c r="G13475" s="5">
        <f t="shared" si="2733"/>
        <v>944.88069779264049</v>
      </c>
      <c r="H13475" s="5">
        <f t="shared" si="2734"/>
        <v>13647.829611387717</v>
      </c>
      <c r="I13475" s="5">
        <f t="shared" si="2735"/>
        <v>720</v>
      </c>
      <c r="J13475" s="5">
        <f t="shared" si="2736"/>
        <v>12927.829611387717</v>
      </c>
      <c r="K13475" s="2">
        <f t="shared" si="2737"/>
        <v>249441.48630881452</v>
      </c>
      <c r="L13475" s="2">
        <f t="shared" si="2738"/>
        <v>251216</v>
      </c>
      <c r="M13475" s="2">
        <f t="shared" si="2739"/>
        <v>38720</v>
      </c>
      <c r="N13475" s="6">
        <f t="shared" si="2740"/>
        <v>0</v>
      </c>
      <c r="O13475" s="2">
        <f t="shared" si="2741"/>
        <v>-56945.486308814521</v>
      </c>
      <c r="P13475" s="2" t="str">
        <f t="shared" si="2742"/>
        <v/>
      </c>
    </row>
    <row r="13476" spans="1:16">
      <c r="A13476" s="6">
        <v>20</v>
      </c>
      <c r="B13476" s="6">
        <v>14</v>
      </c>
      <c r="C13476" s="6">
        <v>18</v>
      </c>
      <c r="D13476" s="6">
        <f t="shared" si="2730"/>
        <v>52</v>
      </c>
      <c r="E13476" s="5">
        <f t="shared" si="2731"/>
        <v>12109.499908786096</v>
      </c>
      <c r="F13476" s="5">
        <f t="shared" si="2732"/>
        <v>593.44900480898184</v>
      </c>
      <c r="G13476" s="5">
        <f t="shared" si="2733"/>
        <v>1012.9676892512279</v>
      </c>
      <c r="H13476" s="5">
        <f t="shared" si="2734"/>
        <v>13715.916602846304</v>
      </c>
      <c r="I13476" s="5">
        <f t="shared" si="2735"/>
        <v>720</v>
      </c>
      <c r="J13476" s="5">
        <f t="shared" si="2736"/>
        <v>12995.916602846304</v>
      </c>
      <c r="K13476" s="2">
        <f t="shared" si="2737"/>
        <v>250623.55213274833</v>
      </c>
      <c r="L13476" s="2">
        <f t="shared" si="2738"/>
        <v>253916</v>
      </c>
      <c r="M13476" s="2">
        <f t="shared" si="2739"/>
        <v>39600</v>
      </c>
      <c r="N13476" s="6">
        <f t="shared" si="2740"/>
        <v>0</v>
      </c>
      <c r="O13476" s="2">
        <f t="shared" si="2741"/>
        <v>-56307.552132748329</v>
      </c>
      <c r="P13476" s="2" t="str">
        <f t="shared" si="2742"/>
        <v/>
      </c>
    </row>
    <row r="13477" spans="1:16">
      <c r="A13477" s="6">
        <v>20</v>
      </c>
      <c r="B13477" s="6">
        <v>14</v>
      </c>
      <c r="C13477" s="6">
        <v>19</v>
      </c>
      <c r="D13477" s="6">
        <f t="shared" si="2730"/>
        <v>53</v>
      </c>
      <c r="E13477" s="5">
        <f t="shared" si="2731"/>
        <v>12109.499908786096</v>
      </c>
      <c r="F13477" s="5">
        <f t="shared" si="2732"/>
        <v>593.44900480898184</v>
      </c>
      <c r="G13477" s="5">
        <f t="shared" si="2733"/>
        <v>1082.6092178872495</v>
      </c>
      <c r="H13477" s="5">
        <f t="shared" si="2734"/>
        <v>13785.558131482327</v>
      </c>
      <c r="I13477" s="5">
        <f t="shared" si="2735"/>
        <v>720</v>
      </c>
      <c r="J13477" s="5">
        <f t="shared" si="2736"/>
        <v>13065.558131482327</v>
      </c>
      <c r="K13477" s="2">
        <f t="shared" si="2737"/>
        <v>251832.60644934594</v>
      </c>
      <c r="L13477" s="2">
        <f t="shared" si="2738"/>
        <v>256616</v>
      </c>
      <c r="M13477" s="2">
        <f t="shared" si="2739"/>
        <v>40480</v>
      </c>
      <c r="N13477" s="6">
        <f t="shared" si="2740"/>
        <v>0</v>
      </c>
      <c r="O13477" s="2">
        <f t="shared" si="2741"/>
        <v>-55696.606449345942</v>
      </c>
      <c r="P13477" s="2" t="str">
        <f t="shared" si="2742"/>
        <v/>
      </c>
    </row>
    <row r="13478" spans="1:16">
      <c r="A13478" s="6">
        <v>20</v>
      </c>
      <c r="B13478" s="6">
        <v>14</v>
      </c>
      <c r="C13478" s="6">
        <v>20</v>
      </c>
      <c r="D13478" s="6">
        <f t="shared" si="2730"/>
        <v>54</v>
      </c>
      <c r="E13478" s="5">
        <f t="shared" si="2731"/>
        <v>12109.499908786096</v>
      </c>
      <c r="F13478" s="5">
        <f t="shared" si="2732"/>
        <v>593.44900480898184</v>
      </c>
      <c r="G13478" s="5">
        <f t="shared" si="2733"/>
        <v>1153.8335085377266</v>
      </c>
      <c r="H13478" s="5">
        <f t="shared" si="2734"/>
        <v>13856.782422132805</v>
      </c>
      <c r="I13478" s="5">
        <f t="shared" si="2735"/>
        <v>720</v>
      </c>
      <c r="J13478" s="5">
        <f t="shared" si="2736"/>
        <v>13136.782422132805</v>
      </c>
      <c r="K13478" s="2">
        <f t="shared" si="2737"/>
        <v>253069.13927313898</v>
      </c>
      <c r="L13478" s="2">
        <f t="shared" si="2738"/>
        <v>259316</v>
      </c>
      <c r="M13478" s="2">
        <f t="shared" si="2739"/>
        <v>41360</v>
      </c>
      <c r="N13478" s="6">
        <f t="shared" si="2740"/>
        <v>0</v>
      </c>
      <c r="O13478" s="2">
        <f t="shared" si="2741"/>
        <v>-55113.139273138979</v>
      </c>
      <c r="P13478" s="2" t="str">
        <f t="shared" si="2742"/>
        <v/>
      </c>
    </row>
    <row r="13479" spans="1:16">
      <c r="A13479" s="6">
        <v>20</v>
      </c>
      <c r="B13479" s="6">
        <v>14</v>
      </c>
      <c r="C13479" s="6">
        <v>21</v>
      </c>
      <c r="D13479" s="6">
        <f t="shared" si="2730"/>
        <v>55</v>
      </c>
      <c r="E13479" s="5">
        <f t="shared" si="2731"/>
        <v>12109.499908786096</v>
      </c>
      <c r="F13479" s="5">
        <f t="shared" si="2732"/>
        <v>593.44900480898184</v>
      </c>
      <c r="G13479" s="5">
        <f t="shared" si="2733"/>
        <v>1226.6692487641703</v>
      </c>
      <c r="H13479" s="5">
        <f t="shared" si="2734"/>
        <v>13929.618162359247</v>
      </c>
      <c r="I13479" s="5">
        <f t="shared" si="2735"/>
        <v>720</v>
      </c>
      <c r="J13479" s="5">
        <f t="shared" si="2736"/>
        <v>13209.618162359247</v>
      </c>
      <c r="K13479" s="2">
        <f t="shared" si="2737"/>
        <v>254333.64865207026</v>
      </c>
      <c r="L13479" s="2">
        <f t="shared" si="2738"/>
        <v>262016</v>
      </c>
      <c r="M13479" s="2">
        <f t="shared" si="2739"/>
        <v>42240</v>
      </c>
      <c r="N13479" s="6">
        <f t="shared" si="2740"/>
        <v>0</v>
      </c>
      <c r="O13479" s="2">
        <f t="shared" si="2741"/>
        <v>-54557.64865207026</v>
      </c>
      <c r="P13479" s="2" t="str">
        <f t="shared" si="2742"/>
        <v/>
      </c>
    </row>
    <row r="13480" spans="1:16">
      <c r="A13480" s="6">
        <v>20</v>
      </c>
      <c r="B13480" s="6">
        <v>14</v>
      </c>
      <c r="C13480" s="6">
        <v>22</v>
      </c>
      <c r="D13480" s="6">
        <f t="shared" si="2730"/>
        <v>56</v>
      </c>
      <c r="E13480" s="5">
        <f t="shared" si="2731"/>
        <v>12109.499908786096</v>
      </c>
      <c r="F13480" s="5">
        <f t="shared" si="2732"/>
        <v>593.44900480898184</v>
      </c>
      <c r="G13480" s="5">
        <f t="shared" si="2733"/>
        <v>1301.1455960105666</v>
      </c>
      <c r="H13480" s="5">
        <f t="shared" si="2734"/>
        <v>14004.094509605644</v>
      </c>
      <c r="I13480" s="5">
        <f t="shared" si="2735"/>
        <v>720</v>
      </c>
      <c r="J13480" s="5">
        <f t="shared" si="2736"/>
        <v>13284.094509605644</v>
      </c>
      <c r="K13480" s="2">
        <f t="shared" si="2737"/>
        <v>255626.64079176466</v>
      </c>
      <c r="L13480" s="2">
        <f t="shared" si="2738"/>
        <v>264716</v>
      </c>
      <c r="M13480" s="2">
        <f t="shared" si="2739"/>
        <v>43120</v>
      </c>
      <c r="N13480" s="6">
        <f t="shared" si="2740"/>
        <v>0</v>
      </c>
      <c r="O13480" s="2">
        <f t="shared" si="2741"/>
        <v>-54030.640791764657</v>
      </c>
      <c r="P13480" s="2" t="str">
        <f t="shared" si="2742"/>
        <v/>
      </c>
    </row>
    <row r="13481" spans="1:16">
      <c r="A13481" s="6">
        <v>20</v>
      </c>
      <c r="B13481" s="6">
        <v>14</v>
      </c>
      <c r="C13481" s="6">
        <v>23</v>
      </c>
      <c r="D13481" s="6">
        <f t="shared" si="2730"/>
        <v>57</v>
      </c>
      <c r="E13481" s="5">
        <f t="shared" si="2731"/>
        <v>12109.499908786096</v>
      </c>
      <c r="F13481" s="5">
        <f t="shared" si="2732"/>
        <v>593.44900480898184</v>
      </c>
      <c r="G13481" s="5">
        <f t="shared" si="2733"/>
        <v>1377.292184868003</v>
      </c>
      <c r="H13481" s="5">
        <f t="shared" si="2734"/>
        <v>14080.241098463081</v>
      </c>
      <c r="I13481" s="5">
        <f t="shared" si="2735"/>
        <v>720</v>
      </c>
      <c r="J13481" s="5">
        <f t="shared" si="2736"/>
        <v>13360.241098463081</v>
      </c>
      <c r="K13481" s="2">
        <f t="shared" si="2737"/>
        <v>256948.63018165069</v>
      </c>
      <c r="L13481" s="2">
        <f t="shared" si="2738"/>
        <v>267416</v>
      </c>
      <c r="M13481" s="2">
        <f t="shared" si="2739"/>
        <v>44000</v>
      </c>
      <c r="N13481" s="6">
        <f t="shared" si="2740"/>
        <v>0</v>
      </c>
      <c r="O13481" s="2">
        <f t="shared" si="2741"/>
        <v>-53532.630181650689</v>
      </c>
      <c r="P13481" s="2" t="str">
        <f t="shared" si="2742"/>
        <v/>
      </c>
    </row>
    <row r="13482" spans="1:16">
      <c r="A13482" s="6">
        <v>20</v>
      </c>
      <c r="B13482" s="6">
        <v>14</v>
      </c>
      <c r="C13482" s="6">
        <v>24</v>
      </c>
      <c r="D13482" s="6">
        <f t="shared" si="2730"/>
        <v>58</v>
      </c>
      <c r="E13482" s="5">
        <f t="shared" si="2731"/>
        <v>12109.499908786096</v>
      </c>
      <c r="F13482" s="5">
        <f t="shared" si="2732"/>
        <v>593.44900480898184</v>
      </c>
      <c r="G13482" s="5">
        <f t="shared" si="2733"/>
        <v>1455.1391344474989</v>
      </c>
      <c r="H13482" s="5">
        <f t="shared" si="2734"/>
        <v>14158.088048042577</v>
      </c>
      <c r="I13482" s="5">
        <f t="shared" si="2735"/>
        <v>720</v>
      </c>
      <c r="J13482" s="5">
        <f t="shared" si="2736"/>
        <v>13438.088048042577</v>
      </c>
      <c r="K13482" s="2">
        <f t="shared" si="2737"/>
        <v>258300.13972296141</v>
      </c>
      <c r="L13482" s="2">
        <f t="shared" si="2738"/>
        <v>270116</v>
      </c>
      <c r="M13482" s="2">
        <f t="shared" si="2739"/>
        <v>44880</v>
      </c>
      <c r="N13482" s="6">
        <f t="shared" si="2740"/>
        <v>0</v>
      </c>
      <c r="O13482" s="2">
        <f t="shared" si="2741"/>
        <v>-53064.139722961409</v>
      </c>
      <c r="P13482" s="2" t="str">
        <f t="shared" si="2742"/>
        <v/>
      </c>
    </row>
    <row r="13483" spans="1:16">
      <c r="A13483" s="6">
        <v>20</v>
      </c>
      <c r="B13483" s="6">
        <v>14</v>
      </c>
      <c r="C13483" s="6">
        <v>25</v>
      </c>
      <c r="D13483" s="6">
        <f t="shared" si="2730"/>
        <v>59</v>
      </c>
      <c r="E13483" s="5">
        <f t="shared" si="2731"/>
        <v>12109.499908786096</v>
      </c>
      <c r="F13483" s="5">
        <f t="shared" si="2732"/>
        <v>593.44900480898184</v>
      </c>
      <c r="G13483" s="5">
        <f t="shared" si="2733"/>
        <v>1534.7170558625965</v>
      </c>
      <c r="H13483" s="5">
        <f t="shared" si="2734"/>
        <v>14237.665969457674</v>
      </c>
      <c r="I13483" s="5">
        <f t="shared" si="2735"/>
        <v>720</v>
      </c>
      <c r="J13483" s="5">
        <f t="shared" si="2736"/>
        <v>13517.665969457674</v>
      </c>
      <c r="K13483" s="2">
        <f t="shared" si="2737"/>
        <v>259681.70085864016</v>
      </c>
      <c r="L13483" s="2">
        <f t="shared" si="2738"/>
        <v>272816</v>
      </c>
      <c r="M13483" s="2">
        <f t="shared" si="2739"/>
        <v>45760</v>
      </c>
      <c r="N13483" s="6">
        <f t="shared" si="2740"/>
        <v>0</v>
      </c>
      <c r="O13483" s="2">
        <f t="shared" si="2741"/>
        <v>-52625.700858640164</v>
      </c>
      <c r="P13483" s="2" t="str">
        <f t="shared" si="2742"/>
        <v/>
      </c>
    </row>
    <row r="13484" spans="1:16">
      <c r="A13484" s="6">
        <v>20</v>
      </c>
      <c r="B13484" s="6">
        <v>14</v>
      </c>
      <c r="C13484" s="6">
        <v>26</v>
      </c>
      <c r="D13484" s="6">
        <f t="shared" si="2730"/>
        <v>60</v>
      </c>
      <c r="E13484" s="5">
        <f t="shared" si="2731"/>
        <v>12109.499908786096</v>
      </c>
      <c r="F13484" s="5">
        <f t="shared" si="2732"/>
        <v>593.44900480898184</v>
      </c>
      <c r="G13484" s="5">
        <f t="shared" si="2733"/>
        <v>1616.0570598233144</v>
      </c>
      <c r="H13484" s="5">
        <f t="shared" si="2734"/>
        <v>14319.005973418392</v>
      </c>
      <c r="I13484" s="5">
        <f t="shared" si="2735"/>
        <v>720</v>
      </c>
      <c r="J13484" s="5">
        <f t="shared" si="2736"/>
        <v>13599.005973418392</v>
      </c>
      <c r="K13484" s="2">
        <f t="shared" si="2737"/>
        <v>261093.85370518043</v>
      </c>
      <c r="L13484" s="2">
        <f t="shared" si="2738"/>
        <v>275516</v>
      </c>
      <c r="M13484" s="2">
        <f t="shared" si="2739"/>
        <v>46640</v>
      </c>
      <c r="N13484" s="6">
        <f t="shared" si="2740"/>
        <v>0</v>
      </c>
      <c r="O13484" s="2">
        <f t="shared" si="2741"/>
        <v>-52217.853705180431</v>
      </c>
      <c r="P13484" s="2" t="str">
        <f t="shared" si="2742"/>
        <v/>
      </c>
    </row>
    <row r="13485" spans="1:16">
      <c r="A13485" s="6">
        <v>20</v>
      </c>
      <c r="B13485" s="6">
        <v>14</v>
      </c>
      <c r="C13485" s="6">
        <v>27</v>
      </c>
      <c r="D13485" s="6">
        <f t="shared" si="2730"/>
        <v>61</v>
      </c>
      <c r="E13485" s="5">
        <f t="shared" si="2731"/>
        <v>12109.499908786096</v>
      </c>
      <c r="F13485" s="5">
        <f t="shared" si="2732"/>
        <v>593.44900480898184</v>
      </c>
      <c r="G13485" s="5">
        <f t="shared" si="2733"/>
        <v>1699.1907643430709</v>
      </c>
      <c r="H13485" s="5">
        <f t="shared" si="2734"/>
        <v>14402.139677938148</v>
      </c>
      <c r="I13485" s="5">
        <f t="shared" si="2735"/>
        <v>720</v>
      </c>
      <c r="J13485" s="5">
        <f t="shared" si="2736"/>
        <v>13682.139677938148</v>
      </c>
      <c r="K13485" s="2">
        <f t="shared" si="2737"/>
        <v>262537.14718642621</v>
      </c>
      <c r="L13485" s="2">
        <f t="shared" si="2738"/>
        <v>278216</v>
      </c>
      <c r="M13485" s="2">
        <f t="shared" si="2739"/>
        <v>47520</v>
      </c>
      <c r="N13485" s="6">
        <f t="shared" si="2740"/>
        <v>0</v>
      </c>
      <c r="O13485" s="2">
        <f t="shared" si="2741"/>
        <v>-51841.147186426213</v>
      </c>
      <c r="P13485" s="2" t="str">
        <f t="shared" si="2742"/>
        <v/>
      </c>
    </row>
    <row r="13486" spans="1:16">
      <c r="A13486" s="6">
        <v>20</v>
      </c>
      <c r="B13486" s="6">
        <v>14</v>
      </c>
      <c r="C13486" s="6">
        <v>28</v>
      </c>
      <c r="D13486" s="6">
        <f t="shared" si="2730"/>
        <v>62</v>
      </c>
      <c r="E13486" s="5">
        <f t="shared" si="2731"/>
        <v>12109.499908786096</v>
      </c>
      <c r="F13486" s="5">
        <f t="shared" si="2732"/>
        <v>593.44900480898184</v>
      </c>
      <c r="G13486" s="5">
        <f t="shared" si="2733"/>
        <v>1784.1503025602246</v>
      </c>
      <c r="H13486" s="5">
        <f t="shared" si="2734"/>
        <v>14487.099216155302</v>
      </c>
      <c r="I13486" s="5">
        <f t="shared" si="2735"/>
        <v>720</v>
      </c>
      <c r="J13486" s="5">
        <f t="shared" si="2736"/>
        <v>13767.099216155302</v>
      </c>
      <c r="K13486" s="2">
        <f t="shared" si="2737"/>
        <v>264012.13916936284</v>
      </c>
      <c r="L13486" s="2">
        <f t="shared" si="2738"/>
        <v>280916</v>
      </c>
      <c r="M13486" s="2">
        <f t="shared" si="2739"/>
        <v>48400</v>
      </c>
      <c r="N13486" s="6">
        <f t="shared" si="2740"/>
        <v>0</v>
      </c>
      <c r="O13486" s="2">
        <f t="shared" si="2741"/>
        <v>-51496.139169362839</v>
      </c>
      <c r="P13486" s="2" t="str">
        <f t="shared" si="2742"/>
        <v/>
      </c>
    </row>
    <row r="13487" spans="1:16">
      <c r="A13487" s="6">
        <v>20</v>
      </c>
      <c r="B13487" s="6">
        <v>14</v>
      </c>
      <c r="C13487" s="6">
        <v>29</v>
      </c>
      <c r="D13487" s="6">
        <f t="shared" si="2730"/>
        <v>63</v>
      </c>
      <c r="E13487" s="5">
        <f t="shared" si="2731"/>
        <v>12109.499908786096</v>
      </c>
      <c r="F13487" s="5">
        <f t="shared" si="2732"/>
        <v>593.44900480898184</v>
      </c>
      <c r="G13487" s="5">
        <f t="shared" si="2733"/>
        <v>1870.9683306758782</v>
      </c>
      <c r="H13487" s="5">
        <f t="shared" si="2734"/>
        <v>14573.917244270955</v>
      </c>
      <c r="I13487" s="5">
        <f t="shared" si="2735"/>
        <v>720</v>
      </c>
      <c r="J13487" s="5">
        <f t="shared" si="2736"/>
        <v>13853.917244270955</v>
      </c>
      <c r="K13487" s="2">
        <f t="shared" si="2737"/>
        <v>265519.3966019263</v>
      </c>
      <c r="L13487" s="2">
        <f t="shared" si="2738"/>
        <v>283616</v>
      </c>
      <c r="M13487" s="2">
        <f t="shared" si="2739"/>
        <v>49280</v>
      </c>
      <c r="N13487" s="6">
        <f t="shared" si="2740"/>
        <v>0</v>
      </c>
      <c r="O13487" s="2">
        <f t="shared" si="2741"/>
        <v>-51183.396601926303</v>
      </c>
      <c r="P13487" s="2" t="str">
        <f t="shared" si="2742"/>
        <v/>
      </c>
    </row>
    <row r="13488" spans="1:16">
      <c r="A13488" s="6">
        <v>20</v>
      </c>
      <c r="B13488" s="6">
        <v>14</v>
      </c>
      <c r="C13488" s="6">
        <v>30</v>
      </c>
      <c r="D13488" s="6">
        <f t="shared" si="2730"/>
        <v>64</v>
      </c>
      <c r="E13488" s="5">
        <f t="shared" si="2731"/>
        <v>12109.499908786096</v>
      </c>
      <c r="F13488" s="5">
        <f t="shared" si="2732"/>
        <v>593.44900480898184</v>
      </c>
      <c r="G13488" s="5">
        <f t="shared" si="2733"/>
        <v>1959.6780360096488</v>
      </c>
      <c r="H13488" s="5">
        <f t="shared" si="2734"/>
        <v>14662.626949604726</v>
      </c>
      <c r="I13488" s="5">
        <f t="shared" si="2735"/>
        <v>720</v>
      </c>
      <c r="J13488" s="5">
        <f t="shared" si="2736"/>
        <v>13942.626949604726</v>
      </c>
      <c r="K13488" s="2">
        <f t="shared" si="2737"/>
        <v>267059.4956528598</v>
      </c>
      <c r="L13488" s="2">
        <f t="shared" si="2738"/>
        <v>286316</v>
      </c>
      <c r="M13488" s="2">
        <f t="shared" si="2739"/>
        <v>50160</v>
      </c>
      <c r="N13488" s="6">
        <f t="shared" si="2740"/>
        <v>0</v>
      </c>
      <c r="O13488" s="2">
        <f t="shared" si="2741"/>
        <v>-50903.495652859798</v>
      </c>
      <c r="P13488" s="2" t="str">
        <f t="shared" si="2742"/>
        <v/>
      </c>
    </row>
    <row r="13489" spans="1:16">
      <c r="A13489" s="6">
        <v>20</v>
      </c>
      <c r="B13489" s="6">
        <v>15</v>
      </c>
      <c r="C13489" s="6">
        <v>0</v>
      </c>
      <c r="D13489" s="6">
        <f t="shared" si="2730"/>
        <v>35</v>
      </c>
      <c r="E13489" s="5">
        <f t="shared" si="2731"/>
        <v>12109.499908786096</v>
      </c>
      <c r="F13489" s="5">
        <f t="shared" si="2732"/>
        <v>651.73417492414967</v>
      </c>
      <c r="G13489" s="5">
        <f t="shared" si="2733"/>
        <v>0</v>
      </c>
      <c r="H13489" s="5">
        <f t="shared" si="2734"/>
        <v>12761.234083710246</v>
      </c>
      <c r="I13489" s="5">
        <f t="shared" si="2735"/>
        <v>720</v>
      </c>
      <c r="J13489" s="5">
        <f t="shared" si="2736"/>
        <v>12041.234083710246</v>
      </c>
      <c r="K13489" s="2">
        <f t="shared" si="2737"/>
        <v>234049.20284219176</v>
      </c>
      <c r="L13489" s="2">
        <f t="shared" si="2738"/>
        <v>207410</v>
      </c>
      <c r="M13489" s="2">
        <f t="shared" si="2739"/>
        <v>24200</v>
      </c>
      <c r="N13489" s="6">
        <f t="shared" si="2740"/>
        <v>0</v>
      </c>
      <c r="O13489" s="2">
        <f t="shared" si="2741"/>
        <v>-70839.202842191764</v>
      </c>
      <c r="P13489" s="2" t="str">
        <f t="shared" si="2742"/>
        <v/>
      </c>
    </row>
    <row r="13490" spans="1:16">
      <c r="A13490" s="6">
        <v>20</v>
      </c>
      <c r="B13490" s="6">
        <v>15</v>
      </c>
      <c r="C13490" s="6">
        <v>1</v>
      </c>
      <c r="D13490" s="6">
        <f t="shared" si="2730"/>
        <v>36</v>
      </c>
      <c r="E13490" s="5">
        <f t="shared" si="2731"/>
        <v>12109.499908786096</v>
      </c>
      <c r="F13490" s="5">
        <f t="shared" si="2732"/>
        <v>651.73417492414967</v>
      </c>
      <c r="G13490" s="5">
        <f t="shared" si="2733"/>
        <v>45.5625</v>
      </c>
      <c r="H13490" s="5">
        <f t="shared" si="2734"/>
        <v>12806.796583710246</v>
      </c>
      <c r="I13490" s="5">
        <f t="shared" si="2735"/>
        <v>720</v>
      </c>
      <c r="J13490" s="5">
        <f t="shared" si="2736"/>
        <v>12086.796583710246</v>
      </c>
      <c r="K13490" s="2">
        <f t="shared" si="2737"/>
        <v>234840.21846719176</v>
      </c>
      <c r="L13490" s="2">
        <f t="shared" si="2738"/>
        <v>210110</v>
      </c>
      <c r="M13490" s="2">
        <f t="shared" si="2739"/>
        <v>25080</v>
      </c>
      <c r="N13490" s="6">
        <f t="shared" si="2740"/>
        <v>0</v>
      </c>
      <c r="O13490" s="2">
        <f t="shared" si="2741"/>
        <v>-69810.218467191764</v>
      </c>
      <c r="P13490" s="2" t="str">
        <f t="shared" si="2742"/>
        <v/>
      </c>
    </row>
    <row r="13491" spans="1:16">
      <c r="A13491" s="6">
        <v>20</v>
      </c>
      <c r="B13491" s="6">
        <v>15</v>
      </c>
      <c r="C13491" s="6">
        <v>2</v>
      </c>
      <c r="D13491" s="6">
        <f t="shared" si="2730"/>
        <v>37</v>
      </c>
      <c r="E13491" s="5">
        <f t="shared" si="2731"/>
        <v>12109.499908786096</v>
      </c>
      <c r="F13491" s="5">
        <f t="shared" si="2732"/>
        <v>651.73417492414967</v>
      </c>
      <c r="G13491" s="5">
        <f t="shared" si="2733"/>
        <v>92.264062499999994</v>
      </c>
      <c r="H13491" s="5">
        <f t="shared" si="2734"/>
        <v>12853.498146210246</v>
      </c>
      <c r="I13491" s="5">
        <f t="shared" si="2735"/>
        <v>720</v>
      </c>
      <c r="J13491" s="5">
        <f t="shared" si="2736"/>
        <v>12133.498146210246</v>
      </c>
      <c r="K13491" s="2">
        <f t="shared" si="2737"/>
        <v>235651.00948281676</v>
      </c>
      <c r="L13491" s="2">
        <f t="shared" si="2738"/>
        <v>212810</v>
      </c>
      <c r="M13491" s="2">
        <f t="shared" si="2739"/>
        <v>25960</v>
      </c>
      <c r="N13491" s="6">
        <f t="shared" si="2740"/>
        <v>0</v>
      </c>
      <c r="O13491" s="2">
        <f t="shared" si="2741"/>
        <v>-68801.009482816764</v>
      </c>
      <c r="P13491" s="2" t="str">
        <f t="shared" si="2742"/>
        <v/>
      </c>
    </row>
    <row r="13492" spans="1:16">
      <c r="A13492" s="6">
        <v>20</v>
      </c>
      <c r="B13492" s="6">
        <v>15</v>
      </c>
      <c r="C13492" s="6">
        <v>3</v>
      </c>
      <c r="D13492" s="6">
        <f t="shared" si="2730"/>
        <v>38</v>
      </c>
      <c r="E13492" s="5">
        <f t="shared" si="2731"/>
        <v>12109.499908786096</v>
      </c>
      <c r="F13492" s="5">
        <f t="shared" si="2732"/>
        <v>651.73417492414967</v>
      </c>
      <c r="G13492" s="5">
        <f t="shared" si="2733"/>
        <v>140.12604492187498</v>
      </c>
      <c r="H13492" s="5">
        <f t="shared" si="2734"/>
        <v>12901.360128632121</v>
      </c>
      <c r="I13492" s="5">
        <f t="shared" si="2735"/>
        <v>720</v>
      </c>
      <c r="J13492" s="5">
        <f t="shared" si="2736"/>
        <v>12181.360128632121</v>
      </c>
      <c r="K13492" s="2">
        <f t="shared" si="2737"/>
        <v>236481.94667764098</v>
      </c>
      <c r="L13492" s="2">
        <f t="shared" si="2738"/>
        <v>215510</v>
      </c>
      <c r="M13492" s="2">
        <f t="shared" si="2739"/>
        <v>26840</v>
      </c>
      <c r="N13492" s="6">
        <f t="shared" si="2740"/>
        <v>0</v>
      </c>
      <c r="O13492" s="2">
        <f t="shared" si="2741"/>
        <v>-67811.946677640983</v>
      </c>
      <c r="P13492" s="2" t="str">
        <f t="shared" si="2742"/>
        <v/>
      </c>
    </row>
    <row r="13493" spans="1:16">
      <c r="A13493" s="6">
        <v>20</v>
      </c>
      <c r="B13493" s="6">
        <v>15</v>
      </c>
      <c r="C13493" s="6">
        <v>4</v>
      </c>
      <c r="D13493" s="6">
        <f t="shared" si="2730"/>
        <v>39</v>
      </c>
      <c r="E13493" s="5">
        <f t="shared" si="2731"/>
        <v>12109.499908786096</v>
      </c>
      <c r="F13493" s="5">
        <f t="shared" si="2732"/>
        <v>651.73417492414967</v>
      </c>
      <c r="G13493" s="5">
        <f t="shared" si="2733"/>
        <v>189.17016064453125</v>
      </c>
      <c r="H13493" s="5">
        <f t="shared" si="2734"/>
        <v>12950.404244354777</v>
      </c>
      <c r="I13493" s="5">
        <f t="shared" si="2735"/>
        <v>720</v>
      </c>
      <c r="J13493" s="5">
        <f t="shared" si="2736"/>
        <v>12230.404244354777</v>
      </c>
      <c r="K13493" s="2">
        <f t="shared" si="2737"/>
        <v>237333.40702004821</v>
      </c>
      <c r="L13493" s="2">
        <f t="shared" si="2738"/>
        <v>218210</v>
      </c>
      <c r="M13493" s="2">
        <f t="shared" si="2739"/>
        <v>27720</v>
      </c>
      <c r="N13493" s="6">
        <f t="shared" si="2740"/>
        <v>0</v>
      </c>
      <c r="O13493" s="2">
        <f t="shared" si="2741"/>
        <v>-66843.407020048209</v>
      </c>
      <c r="P13493" s="2" t="str">
        <f t="shared" si="2742"/>
        <v/>
      </c>
    </row>
    <row r="13494" spans="1:16">
      <c r="A13494" s="6">
        <v>20</v>
      </c>
      <c r="B13494" s="6">
        <v>15</v>
      </c>
      <c r="C13494" s="6">
        <v>5</v>
      </c>
      <c r="D13494" s="6">
        <f t="shared" si="2730"/>
        <v>40</v>
      </c>
      <c r="E13494" s="5">
        <f t="shared" si="2731"/>
        <v>12109.499908786096</v>
      </c>
      <c r="F13494" s="5">
        <f t="shared" si="2732"/>
        <v>651.73417492414967</v>
      </c>
      <c r="G13494" s="5">
        <f t="shared" si="2733"/>
        <v>239.41848456573481</v>
      </c>
      <c r="H13494" s="5">
        <f t="shared" si="2734"/>
        <v>13000.65256827598</v>
      </c>
      <c r="I13494" s="5">
        <f t="shared" si="2735"/>
        <v>720</v>
      </c>
      <c r="J13494" s="5">
        <f t="shared" si="2736"/>
        <v>12280.65256827598</v>
      </c>
      <c r="K13494" s="2">
        <f t="shared" si="2737"/>
        <v>238205.77375479133</v>
      </c>
      <c r="L13494" s="2">
        <f t="shared" si="2738"/>
        <v>220910</v>
      </c>
      <c r="M13494" s="2">
        <f t="shared" si="2739"/>
        <v>28600</v>
      </c>
      <c r="N13494" s="6">
        <f t="shared" si="2740"/>
        <v>0</v>
      </c>
      <c r="O13494" s="2">
        <f t="shared" si="2741"/>
        <v>-65895.773754791328</v>
      </c>
      <c r="P13494" s="2" t="str">
        <f t="shared" si="2742"/>
        <v/>
      </c>
    </row>
    <row r="13495" spans="1:16">
      <c r="A13495" s="6">
        <v>20</v>
      </c>
      <c r="B13495" s="6">
        <v>15</v>
      </c>
      <c r="C13495" s="6">
        <v>6</v>
      </c>
      <c r="D13495" s="6">
        <f t="shared" si="2730"/>
        <v>41</v>
      </c>
      <c r="E13495" s="5">
        <f t="shared" si="2731"/>
        <v>12109.499908786096</v>
      </c>
      <c r="F13495" s="5">
        <f t="shared" si="2732"/>
        <v>651.73417492414967</v>
      </c>
      <c r="G13495" s="5">
        <f t="shared" si="2733"/>
        <v>290.89345874736784</v>
      </c>
      <c r="H13495" s="5">
        <f t="shared" si="2734"/>
        <v>13052.127542457614</v>
      </c>
      <c r="I13495" s="5">
        <f t="shared" si="2735"/>
        <v>720</v>
      </c>
      <c r="J13495" s="5">
        <f t="shared" si="2736"/>
        <v>12332.127542457614</v>
      </c>
      <c r="K13495" s="2">
        <f t="shared" si="2737"/>
        <v>239099.43650100025</v>
      </c>
      <c r="L13495" s="2">
        <f t="shared" si="2738"/>
        <v>223610</v>
      </c>
      <c r="M13495" s="2">
        <f t="shared" si="2739"/>
        <v>29480</v>
      </c>
      <c r="N13495" s="6">
        <f t="shared" si="2740"/>
        <v>0</v>
      </c>
      <c r="O13495" s="2">
        <f t="shared" si="2741"/>
        <v>-64969.436501000251</v>
      </c>
      <c r="P13495" s="2" t="str">
        <f t="shared" si="2742"/>
        <v/>
      </c>
    </row>
    <row r="13496" spans="1:16">
      <c r="A13496" s="6">
        <v>20</v>
      </c>
      <c r="B13496" s="6">
        <v>15</v>
      </c>
      <c r="C13496" s="6">
        <v>7</v>
      </c>
      <c r="D13496" s="6">
        <f t="shared" si="2730"/>
        <v>42</v>
      </c>
      <c r="E13496" s="5">
        <f t="shared" si="2731"/>
        <v>12109.499908786096</v>
      </c>
      <c r="F13496" s="5">
        <f t="shared" si="2732"/>
        <v>651.73417492414967</v>
      </c>
      <c r="G13496" s="5">
        <f t="shared" si="2733"/>
        <v>343.61789814532818</v>
      </c>
      <c r="H13496" s="5">
        <f t="shared" si="2734"/>
        <v>13104.851981855574</v>
      </c>
      <c r="I13496" s="5">
        <f t="shared" si="2735"/>
        <v>720</v>
      </c>
      <c r="J13496" s="5">
        <f t="shared" si="2736"/>
        <v>12384.851981855574</v>
      </c>
      <c r="K13496" s="2">
        <f t="shared" si="2737"/>
        <v>240014.79135165928</v>
      </c>
      <c r="L13496" s="2">
        <f t="shared" si="2738"/>
        <v>226310</v>
      </c>
      <c r="M13496" s="2">
        <f t="shared" si="2739"/>
        <v>30360</v>
      </c>
      <c r="N13496" s="6">
        <f t="shared" si="2740"/>
        <v>0</v>
      </c>
      <c r="O13496" s="2">
        <f t="shared" si="2741"/>
        <v>-64064.791351659282</v>
      </c>
      <c r="P13496" s="2" t="str">
        <f t="shared" si="2742"/>
        <v/>
      </c>
    </row>
    <row r="13497" spans="1:16">
      <c r="A13497" s="6">
        <v>20</v>
      </c>
      <c r="B13497" s="6">
        <v>15</v>
      </c>
      <c r="C13497" s="6">
        <v>8</v>
      </c>
      <c r="D13497" s="6">
        <f t="shared" si="2730"/>
        <v>43</v>
      </c>
      <c r="E13497" s="5">
        <f t="shared" si="2731"/>
        <v>12109.499908786096</v>
      </c>
      <c r="F13497" s="5">
        <f t="shared" si="2732"/>
        <v>651.73417492414967</v>
      </c>
      <c r="G13497" s="5">
        <f t="shared" si="2733"/>
        <v>397.61499642530839</v>
      </c>
      <c r="H13497" s="5">
        <f t="shared" si="2734"/>
        <v>13158.849080135555</v>
      </c>
      <c r="I13497" s="5">
        <f t="shared" si="2735"/>
        <v>720</v>
      </c>
      <c r="J13497" s="5">
        <f t="shared" si="2736"/>
        <v>12438.849080135555</v>
      </c>
      <c r="K13497" s="2">
        <f t="shared" si="2737"/>
        <v>240952.2409745756</v>
      </c>
      <c r="L13497" s="2">
        <f t="shared" si="2738"/>
        <v>229010</v>
      </c>
      <c r="M13497" s="2">
        <f t="shared" si="2739"/>
        <v>31240</v>
      </c>
      <c r="N13497" s="6">
        <f t="shared" si="2740"/>
        <v>0</v>
      </c>
      <c r="O13497" s="2">
        <f t="shared" si="2741"/>
        <v>-63182.240974575601</v>
      </c>
      <c r="P13497" s="2" t="str">
        <f t="shared" si="2742"/>
        <v/>
      </c>
    </row>
    <row r="13498" spans="1:16">
      <c r="A13498" s="6">
        <v>20</v>
      </c>
      <c r="B13498" s="6">
        <v>15</v>
      </c>
      <c r="C13498" s="6">
        <v>9</v>
      </c>
      <c r="D13498" s="6">
        <f t="shared" si="2730"/>
        <v>44</v>
      </c>
      <c r="E13498" s="5">
        <f t="shared" si="2731"/>
        <v>12109.499908786096</v>
      </c>
      <c r="F13498" s="5">
        <f t="shared" si="2732"/>
        <v>651.73417492414967</v>
      </c>
      <c r="G13498" s="5">
        <f t="shared" si="2733"/>
        <v>452.90833186570285</v>
      </c>
      <c r="H13498" s="5">
        <f t="shared" si="2734"/>
        <v>13214.142415575949</v>
      </c>
      <c r="I13498" s="5">
        <f t="shared" si="2735"/>
        <v>720</v>
      </c>
      <c r="J13498" s="5">
        <f t="shared" si="2736"/>
        <v>12494.142415575949</v>
      </c>
      <c r="K13498" s="2">
        <f t="shared" si="2737"/>
        <v>241912.1947148602</v>
      </c>
      <c r="L13498" s="2">
        <f t="shared" si="2738"/>
        <v>231710</v>
      </c>
      <c r="M13498" s="2">
        <f t="shared" si="2739"/>
        <v>32120</v>
      </c>
      <c r="N13498" s="6">
        <f t="shared" si="2740"/>
        <v>0</v>
      </c>
      <c r="O13498" s="2">
        <f t="shared" si="2741"/>
        <v>-62322.194714860205</v>
      </c>
      <c r="P13498" s="2" t="str">
        <f t="shared" si="2742"/>
        <v/>
      </c>
    </row>
    <row r="13499" spans="1:16">
      <c r="A13499" s="6">
        <v>20</v>
      </c>
      <c r="B13499" s="6">
        <v>15</v>
      </c>
      <c r="C13499" s="6">
        <v>10</v>
      </c>
      <c r="D13499" s="6">
        <f t="shared" si="2730"/>
        <v>45</v>
      </c>
      <c r="E13499" s="5">
        <f t="shared" si="2731"/>
        <v>12109.499908786096</v>
      </c>
      <c r="F13499" s="5">
        <f t="shared" si="2732"/>
        <v>651.73417492414967</v>
      </c>
      <c r="G13499" s="5">
        <f t="shared" si="2733"/>
        <v>509.52187334891573</v>
      </c>
      <c r="H13499" s="5">
        <f t="shared" si="2734"/>
        <v>13270.755957059162</v>
      </c>
      <c r="I13499" s="5">
        <f t="shared" si="2735"/>
        <v>720</v>
      </c>
      <c r="J13499" s="5">
        <f t="shared" si="2736"/>
        <v>12550.755957059162</v>
      </c>
      <c r="K13499" s="2">
        <f t="shared" si="2737"/>
        <v>242895.06869894377</v>
      </c>
      <c r="L13499" s="2">
        <f t="shared" si="2738"/>
        <v>234410</v>
      </c>
      <c r="M13499" s="2">
        <f t="shared" si="2739"/>
        <v>33000</v>
      </c>
      <c r="N13499" s="6">
        <f t="shared" si="2740"/>
        <v>0</v>
      </c>
      <c r="O13499" s="2">
        <f t="shared" si="2741"/>
        <v>-61485.068698943767</v>
      </c>
      <c r="P13499" s="2" t="str">
        <f t="shared" si="2742"/>
        <v/>
      </c>
    </row>
    <row r="13500" spans="1:16">
      <c r="A13500" s="6">
        <v>20</v>
      </c>
      <c r="B13500" s="6">
        <v>15</v>
      </c>
      <c r="C13500" s="6">
        <v>11</v>
      </c>
      <c r="D13500" s="6">
        <f t="shared" si="2730"/>
        <v>46</v>
      </c>
      <c r="E13500" s="5">
        <f t="shared" si="2731"/>
        <v>12109.499908786096</v>
      </c>
      <c r="F13500" s="5">
        <f t="shared" si="2732"/>
        <v>651.73417492414967</v>
      </c>
      <c r="G13500" s="5">
        <f t="shared" si="2733"/>
        <v>567.47998644235474</v>
      </c>
      <c r="H13500" s="5">
        <f t="shared" si="2734"/>
        <v>13328.7140701526</v>
      </c>
      <c r="I13500" s="5">
        <f t="shared" si="2735"/>
        <v>720</v>
      </c>
      <c r="J13500" s="5">
        <f t="shared" si="2736"/>
        <v>12608.7140701526</v>
      </c>
      <c r="K13500" s="2">
        <f t="shared" si="2737"/>
        <v>243901.2859401493</v>
      </c>
      <c r="L13500" s="2">
        <f t="shared" si="2738"/>
        <v>237110</v>
      </c>
      <c r="M13500" s="2">
        <f t="shared" si="2739"/>
        <v>33880</v>
      </c>
      <c r="N13500" s="6">
        <f t="shared" si="2740"/>
        <v>0</v>
      </c>
      <c r="O13500" s="2">
        <f t="shared" si="2741"/>
        <v>-60671.285940149304</v>
      </c>
      <c r="P13500" s="2" t="str">
        <f t="shared" si="2742"/>
        <v/>
      </c>
    </row>
    <row r="13501" spans="1:16">
      <c r="A13501" s="6">
        <v>20</v>
      </c>
      <c r="B13501" s="6">
        <v>15</v>
      </c>
      <c r="C13501" s="6">
        <v>12</v>
      </c>
      <c r="D13501" s="6">
        <f t="shared" si="2730"/>
        <v>47</v>
      </c>
      <c r="E13501" s="5">
        <f t="shared" si="2731"/>
        <v>12109.499908786096</v>
      </c>
      <c r="F13501" s="5">
        <f t="shared" si="2732"/>
        <v>651.73417492414967</v>
      </c>
      <c r="G13501" s="5">
        <f t="shared" si="2733"/>
        <v>626.80743957041921</v>
      </c>
      <c r="H13501" s="5">
        <f t="shared" si="2734"/>
        <v>13388.041523280664</v>
      </c>
      <c r="I13501" s="5">
        <f t="shared" si="2735"/>
        <v>720</v>
      </c>
      <c r="J13501" s="5">
        <f t="shared" si="2736"/>
        <v>12668.041523280664</v>
      </c>
      <c r="K13501" s="2">
        <f t="shared" si="2737"/>
        <v>244931.27644584485</v>
      </c>
      <c r="L13501" s="2">
        <f t="shared" si="2738"/>
        <v>239810</v>
      </c>
      <c r="M13501" s="2">
        <f t="shared" si="2739"/>
        <v>34760</v>
      </c>
      <c r="N13501" s="6">
        <f t="shared" si="2740"/>
        <v>0</v>
      </c>
      <c r="O13501" s="2">
        <f t="shared" si="2741"/>
        <v>-59881.276445844851</v>
      </c>
      <c r="P13501" s="2" t="str">
        <f t="shared" si="2742"/>
        <v/>
      </c>
    </row>
    <row r="13502" spans="1:16">
      <c r="A13502" s="6">
        <v>20</v>
      </c>
      <c r="B13502" s="6">
        <v>15</v>
      </c>
      <c r="C13502" s="6">
        <v>13</v>
      </c>
      <c r="D13502" s="6">
        <f t="shared" si="2730"/>
        <v>48</v>
      </c>
      <c r="E13502" s="5">
        <f t="shared" si="2731"/>
        <v>12109.499908786096</v>
      </c>
      <c r="F13502" s="5">
        <f t="shared" si="2732"/>
        <v>651.73417492414967</v>
      </c>
      <c r="G13502" s="5">
        <f t="shared" si="2733"/>
        <v>687.52941027880343</v>
      </c>
      <c r="H13502" s="5">
        <f t="shared" si="2734"/>
        <v>13448.763493989049</v>
      </c>
      <c r="I13502" s="5">
        <f t="shared" si="2735"/>
        <v>720</v>
      </c>
      <c r="J13502" s="5">
        <f t="shared" si="2736"/>
        <v>12728.763493989049</v>
      </c>
      <c r="K13502" s="2">
        <f t="shared" si="2737"/>
        <v>245985.47732619874</v>
      </c>
      <c r="L13502" s="2">
        <f t="shared" si="2738"/>
        <v>242510</v>
      </c>
      <c r="M13502" s="2">
        <f t="shared" si="2739"/>
        <v>35640</v>
      </c>
      <c r="N13502" s="6">
        <f t="shared" si="2740"/>
        <v>0</v>
      </c>
      <c r="O13502" s="2">
        <f t="shared" si="2741"/>
        <v>-59115.477326198743</v>
      </c>
      <c r="P13502" s="2" t="str">
        <f t="shared" si="2742"/>
        <v/>
      </c>
    </row>
    <row r="13503" spans="1:16">
      <c r="A13503" s="6">
        <v>20</v>
      </c>
      <c r="B13503" s="6">
        <v>15</v>
      </c>
      <c r="C13503" s="6">
        <v>14</v>
      </c>
      <c r="D13503" s="6">
        <f t="shared" si="2730"/>
        <v>49</v>
      </c>
      <c r="E13503" s="5">
        <f t="shared" si="2731"/>
        <v>12109.499908786096</v>
      </c>
      <c r="F13503" s="5">
        <f t="shared" si="2732"/>
        <v>651.73417492414967</v>
      </c>
      <c r="G13503" s="5">
        <f t="shared" si="2733"/>
        <v>749.67149159246469</v>
      </c>
      <c r="H13503" s="5">
        <f t="shared" si="2734"/>
        <v>13510.90557530271</v>
      </c>
      <c r="I13503" s="5">
        <f t="shared" si="2735"/>
        <v>720</v>
      </c>
      <c r="J13503" s="5">
        <f t="shared" si="2736"/>
        <v>12790.90557530271</v>
      </c>
      <c r="K13503" s="2">
        <f t="shared" si="2737"/>
        <v>247064.33290456093</v>
      </c>
      <c r="L13503" s="2">
        <f t="shared" si="2738"/>
        <v>245210</v>
      </c>
      <c r="M13503" s="2">
        <f t="shared" si="2739"/>
        <v>36520</v>
      </c>
      <c r="N13503" s="6">
        <f t="shared" si="2740"/>
        <v>0</v>
      </c>
      <c r="O13503" s="2">
        <f t="shared" si="2741"/>
        <v>-58374.332904560928</v>
      </c>
      <c r="P13503" s="2" t="str">
        <f t="shared" si="2742"/>
        <v/>
      </c>
    </row>
    <row r="13504" spans="1:16">
      <c r="A13504" s="6">
        <v>20</v>
      </c>
      <c r="B13504" s="6">
        <v>15</v>
      </c>
      <c r="C13504" s="6">
        <v>15</v>
      </c>
      <c r="D13504" s="6">
        <f t="shared" si="2730"/>
        <v>50</v>
      </c>
      <c r="E13504" s="5">
        <f t="shared" si="2731"/>
        <v>12109.499908786096</v>
      </c>
      <c r="F13504" s="5">
        <f t="shared" si="2732"/>
        <v>651.73417492414967</v>
      </c>
      <c r="G13504" s="5">
        <f t="shared" si="2733"/>
        <v>813.25969846861108</v>
      </c>
      <c r="H13504" s="5">
        <f t="shared" si="2734"/>
        <v>13574.493782178857</v>
      </c>
      <c r="I13504" s="5">
        <f t="shared" si="2735"/>
        <v>720</v>
      </c>
      <c r="J13504" s="5">
        <f t="shared" si="2736"/>
        <v>12854.493782178857</v>
      </c>
      <c r="K13504" s="2">
        <f t="shared" si="2737"/>
        <v>248168.29482949403</v>
      </c>
      <c r="L13504" s="2">
        <f t="shared" si="2738"/>
        <v>247910</v>
      </c>
      <c r="M13504" s="2">
        <f t="shared" si="2739"/>
        <v>37400</v>
      </c>
      <c r="N13504" s="6">
        <f t="shared" si="2740"/>
        <v>0</v>
      </c>
      <c r="O13504" s="2">
        <f t="shared" si="2741"/>
        <v>-57658.294829494029</v>
      </c>
      <c r="P13504" s="2" t="str">
        <f t="shared" si="2742"/>
        <v/>
      </c>
    </row>
    <row r="13505" spans="1:16">
      <c r="A13505" s="6">
        <v>20</v>
      </c>
      <c r="B13505" s="6">
        <v>15</v>
      </c>
      <c r="C13505" s="6">
        <v>16</v>
      </c>
      <c r="D13505" s="6">
        <f t="shared" si="2730"/>
        <v>51</v>
      </c>
      <c r="E13505" s="5">
        <f t="shared" si="2731"/>
        <v>12109.499908786096</v>
      </c>
      <c r="F13505" s="5">
        <f t="shared" si="2732"/>
        <v>651.73417492414967</v>
      </c>
      <c r="G13505" s="5">
        <f t="shared" si="2733"/>
        <v>878.32047434610013</v>
      </c>
      <c r="H13505" s="5">
        <f t="shared" si="2734"/>
        <v>13639.554558056345</v>
      </c>
      <c r="I13505" s="5">
        <f t="shared" si="2735"/>
        <v>720</v>
      </c>
      <c r="J13505" s="5">
        <f t="shared" si="2736"/>
        <v>12919.554558056345</v>
      </c>
      <c r="K13505" s="2">
        <f t="shared" si="2737"/>
        <v>249297.8221884782</v>
      </c>
      <c r="L13505" s="2">
        <f t="shared" si="2738"/>
        <v>250610</v>
      </c>
      <c r="M13505" s="2">
        <f t="shared" si="2739"/>
        <v>38280</v>
      </c>
      <c r="N13505" s="6">
        <f t="shared" si="2740"/>
        <v>0</v>
      </c>
      <c r="O13505" s="2">
        <f t="shared" si="2741"/>
        <v>-56967.822188478196</v>
      </c>
      <c r="P13505" s="2" t="str">
        <f t="shared" si="2742"/>
        <v/>
      </c>
    </row>
    <row r="13506" spans="1:16">
      <c r="A13506" s="6">
        <v>20</v>
      </c>
      <c r="B13506" s="6">
        <v>15</v>
      </c>
      <c r="C13506" s="6">
        <v>17</v>
      </c>
      <c r="D13506" s="6">
        <f t="shared" si="2730"/>
        <v>52</v>
      </c>
      <c r="E13506" s="5">
        <f t="shared" si="2731"/>
        <v>12109.499908786096</v>
      </c>
      <c r="F13506" s="5">
        <f t="shared" si="2732"/>
        <v>651.73417492414967</v>
      </c>
      <c r="G13506" s="5">
        <f t="shared" si="2733"/>
        <v>944.88069779264049</v>
      </c>
      <c r="H13506" s="5">
        <f t="shared" si="2734"/>
        <v>13706.114781502885</v>
      </c>
      <c r="I13506" s="5">
        <f t="shared" si="2735"/>
        <v>720</v>
      </c>
      <c r="J13506" s="5">
        <f t="shared" si="2736"/>
        <v>12986.114781502885</v>
      </c>
      <c r="K13506" s="2">
        <f t="shared" si="2737"/>
        <v>250453.38162331397</v>
      </c>
      <c r="L13506" s="2">
        <f t="shared" si="2738"/>
        <v>253310</v>
      </c>
      <c r="M13506" s="2">
        <f t="shared" si="2739"/>
        <v>39160</v>
      </c>
      <c r="N13506" s="6">
        <f t="shared" si="2740"/>
        <v>0</v>
      </c>
      <c r="O13506" s="2">
        <f t="shared" si="2741"/>
        <v>-56303.381623313966</v>
      </c>
      <c r="P13506" s="2" t="str">
        <f t="shared" si="2742"/>
        <v/>
      </c>
    </row>
    <row r="13507" spans="1:16">
      <c r="A13507" s="6">
        <v>20</v>
      </c>
      <c r="B13507" s="6">
        <v>15</v>
      </c>
      <c r="C13507" s="6">
        <v>18</v>
      </c>
      <c r="D13507" s="6">
        <f t="shared" si="2730"/>
        <v>53</v>
      </c>
      <c r="E13507" s="5">
        <f t="shared" si="2731"/>
        <v>12109.499908786096</v>
      </c>
      <c r="F13507" s="5">
        <f t="shared" si="2732"/>
        <v>651.73417492414967</v>
      </c>
      <c r="G13507" s="5">
        <f t="shared" si="2733"/>
        <v>1012.9676892512279</v>
      </c>
      <c r="H13507" s="5">
        <f t="shared" si="2734"/>
        <v>13774.201772961473</v>
      </c>
      <c r="I13507" s="5">
        <f t="shared" si="2735"/>
        <v>720</v>
      </c>
      <c r="J13507" s="5">
        <f t="shared" si="2736"/>
        <v>13054.201772961473</v>
      </c>
      <c r="K13507" s="2">
        <f t="shared" si="2737"/>
        <v>251635.44744724777</v>
      </c>
      <c r="L13507" s="2">
        <f t="shared" si="2738"/>
        <v>256010</v>
      </c>
      <c r="M13507" s="2">
        <f t="shared" si="2739"/>
        <v>40040</v>
      </c>
      <c r="N13507" s="6">
        <f t="shared" si="2740"/>
        <v>0</v>
      </c>
      <c r="O13507" s="2">
        <f t="shared" si="2741"/>
        <v>-55665.447447247774</v>
      </c>
      <c r="P13507" s="2" t="str">
        <f t="shared" si="2742"/>
        <v/>
      </c>
    </row>
    <row r="13508" spans="1:16">
      <c r="A13508" s="6">
        <v>20</v>
      </c>
      <c r="B13508" s="6">
        <v>15</v>
      </c>
      <c r="C13508" s="6">
        <v>19</v>
      </c>
      <c r="D13508" s="6">
        <f t="shared" ref="D13508:D13571" si="2743">A13508+B13508+C13508</f>
        <v>54</v>
      </c>
      <c r="E13508" s="5">
        <f t="shared" ref="E13508:E13571" si="2744">IF(A13508=0,0,A13508*LABOR_HRS_WK_TOM*SEASON_WEEKS*(1+DIM_PCT_TOM)^A13508)</f>
        <v>12109.499908786096</v>
      </c>
      <c r="F13508" s="5">
        <f t="shared" ref="F13508:F13571" si="2745">IF(B13508=0,0,B13508*LABOR_HRS_WK_CAR*SEASON_WEEKS*(1+DIM_PCT_CAR)^B13508)</f>
        <v>651.73417492414967</v>
      </c>
      <c r="G13508" s="5">
        <f t="shared" ref="G13508:G13571" si="2746">IF(C13508=0,0,C13508*LABOR_HRS_WK_MES*SEASON_WEEKS*(1+DIM_PCT_MES)^C13508)</f>
        <v>1082.6092178872495</v>
      </c>
      <c r="H13508" s="5">
        <f t="shared" ref="H13508:H13571" si="2747">E13508+F13508+G13508</f>
        <v>13843.843301597495</v>
      </c>
      <c r="I13508" s="5">
        <f t="shared" ref="I13508:I13571" si="2748">MIN(H13508,FARMER_HRS)</f>
        <v>720</v>
      </c>
      <c r="J13508" s="5">
        <f t="shared" ref="J13508:J13571" si="2749">MAX(0,H13508-FARMER_HRS)</f>
        <v>13123.843301597495</v>
      </c>
      <c r="K13508" s="2">
        <f t="shared" ref="K13508:K13571" si="2750">I13508*FARMER_RATE+J13508*TEMP_WORKER_RATE</f>
        <v>252844.50176384539</v>
      </c>
      <c r="L13508" s="2">
        <f t="shared" ref="L13508:L13571" si="2751">A13508*PRICE_TOM+B13508*PRICE_CAR+C13508*PRICE_MES</f>
        <v>258710</v>
      </c>
      <c r="M13508" s="2">
        <f t="shared" ref="M13508:M13571" si="2752">A13508*FERT_BED_TOM+B13508*FERT_BED_CAR+C13508*FERT_BED_MES</f>
        <v>40920</v>
      </c>
      <c r="N13508" s="6">
        <f t="shared" ref="N13508:N13571" si="2753">IF(AND(D13508&lt;=TOTAL_BEDS,J13508&lt;=TEMP_WORKER_MAX*TEMP_WORKER_HRS),1,0)</f>
        <v>0</v>
      </c>
      <c r="O13508" s="2">
        <f t="shared" ref="O13508:O13571" si="2754">L13508-M13508-K13508-FIXED_COSTS</f>
        <v>-55054.501763845386</v>
      </c>
      <c r="P13508" s="2" t="str">
        <f t="shared" ref="P13508:P13571" si="2755">IF(N13508=1,O13508,"")</f>
        <v/>
      </c>
    </row>
    <row r="13509" spans="1:16">
      <c r="A13509" s="6">
        <v>20</v>
      </c>
      <c r="B13509" s="6">
        <v>15</v>
      </c>
      <c r="C13509" s="6">
        <v>20</v>
      </c>
      <c r="D13509" s="6">
        <f t="shared" si="2743"/>
        <v>55</v>
      </c>
      <c r="E13509" s="5">
        <f t="shared" si="2744"/>
        <v>12109.499908786096</v>
      </c>
      <c r="F13509" s="5">
        <f t="shared" si="2745"/>
        <v>651.73417492414967</v>
      </c>
      <c r="G13509" s="5">
        <f t="shared" si="2746"/>
        <v>1153.8335085377266</v>
      </c>
      <c r="H13509" s="5">
        <f t="shared" si="2747"/>
        <v>13915.067592247971</v>
      </c>
      <c r="I13509" s="5">
        <f t="shared" si="2748"/>
        <v>720</v>
      </c>
      <c r="J13509" s="5">
        <f t="shared" si="2749"/>
        <v>13195.067592247971</v>
      </c>
      <c r="K13509" s="2">
        <f t="shared" si="2750"/>
        <v>254081.03458763839</v>
      </c>
      <c r="L13509" s="2">
        <f t="shared" si="2751"/>
        <v>261410</v>
      </c>
      <c r="M13509" s="2">
        <f t="shared" si="2752"/>
        <v>41800</v>
      </c>
      <c r="N13509" s="6">
        <f t="shared" si="2753"/>
        <v>0</v>
      </c>
      <c r="O13509" s="2">
        <f t="shared" si="2754"/>
        <v>-54471.034587638394</v>
      </c>
      <c r="P13509" s="2" t="str">
        <f t="shared" si="2755"/>
        <v/>
      </c>
    </row>
    <row r="13510" spans="1:16">
      <c r="A13510" s="6">
        <v>20</v>
      </c>
      <c r="B13510" s="6">
        <v>15</v>
      </c>
      <c r="C13510" s="6">
        <v>21</v>
      </c>
      <c r="D13510" s="6">
        <f t="shared" si="2743"/>
        <v>56</v>
      </c>
      <c r="E13510" s="5">
        <f t="shared" si="2744"/>
        <v>12109.499908786096</v>
      </c>
      <c r="F13510" s="5">
        <f t="shared" si="2745"/>
        <v>651.73417492414967</v>
      </c>
      <c r="G13510" s="5">
        <f t="shared" si="2746"/>
        <v>1226.6692487641703</v>
      </c>
      <c r="H13510" s="5">
        <f t="shared" si="2747"/>
        <v>13987.903332474416</v>
      </c>
      <c r="I13510" s="5">
        <f t="shared" si="2748"/>
        <v>720</v>
      </c>
      <c r="J13510" s="5">
        <f t="shared" si="2749"/>
        <v>13267.903332474416</v>
      </c>
      <c r="K13510" s="2">
        <f t="shared" si="2750"/>
        <v>255345.5439665697</v>
      </c>
      <c r="L13510" s="2">
        <f t="shared" si="2751"/>
        <v>264110</v>
      </c>
      <c r="M13510" s="2">
        <f t="shared" si="2752"/>
        <v>42680</v>
      </c>
      <c r="N13510" s="6">
        <f t="shared" si="2753"/>
        <v>0</v>
      </c>
      <c r="O13510" s="2">
        <f t="shared" si="2754"/>
        <v>-53915.543966569705</v>
      </c>
      <c r="P13510" s="2" t="str">
        <f t="shared" si="2755"/>
        <v/>
      </c>
    </row>
    <row r="13511" spans="1:16">
      <c r="A13511" s="6">
        <v>20</v>
      </c>
      <c r="B13511" s="6">
        <v>15</v>
      </c>
      <c r="C13511" s="6">
        <v>22</v>
      </c>
      <c r="D13511" s="6">
        <f t="shared" si="2743"/>
        <v>57</v>
      </c>
      <c r="E13511" s="5">
        <f t="shared" si="2744"/>
        <v>12109.499908786096</v>
      </c>
      <c r="F13511" s="5">
        <f t="shared" si="2745"/>
        <v>651.73417492414967</v>
      </c>
      <c r="G13511" s="5">
        <f t="shared" si="2746"/>
        <v>1301.1455960105666</v>
      </c>
      <c r="H13511" s="5">
        <f t="shared" si="2747"/>
        <v>14062.379679720812</v>
      </c>
      <c r="I13511" s="5">
        <f t="shared" si="2748"/>
        <v>720</v>
      </c>
      <c r="J13511" s="5">
        <f t="shared" si="2749"/>
        <v>13342.379679720812</v>
      </c>
      <c r="K13511" s="2">
        <f t="shared" si="2750"/>
        <v>256638.5361062641</v>
      </c>
      <c r="L13511" s="2">
        <f t="shared" si="2751"/>
        <v>266810</v>
      </c>
      <c r="M13511" s="2">
        <f t="shared" si="2752"/>
        <v>43560</v>
      </c>
      <c r="N13511" s="6">
        <f t="shared" si="2753"/>
        <v>0</v>
      </c>
      <c r="O13511" s="2">
        <f t="shared" si="2754"/>
        <v>-53388.536106264102</v>
      </c>
      <c r="P13511" s="2" t="str">
        <f t="shared" si="2755"/>
        <v/>
      </c>
    </row>
    <row r="13512" spans="1:16">
      <c r="A13512" s="6">
        <v>20</v>
      </c>
      <c r="B13512" s="6">
        <v>15</v>
      </c>
      <c r="C13512" s="6">
        <v>23</v>
      </c>
      <c r="D13512" s="6">
        <f t="shared" si="2743"/>
        <v>58</v>
      </c>
      <c r="E13512" s="5">
        <f t="shared" si="2744"/>
        <v>12109.499908786096</v>
      </c>
      <c r="F13512" s="5">
        <f t="shared" si="2745"/>
        <v>651.73417492414967</v>
      </c>
      <c r="G13512" s="5">
        <f t="shared" si="2746"/>
        <v>1377.292184868003</v>
      </c>
      <c r="H13512" s="5">
        <f t="shared" si="2747"/>
        <v>14138.526268578249</v>
      </c>
      <c r="I13512" s="5">
        <f t="shared" si="2748"/>
        <v>720</v>
      </c>
      <c r="J13512" s="5">
        <f t="shared" si="2749"/>
        <v>13418.526268578249</v>
      </c>
      <c r="K13512" s="2">
        <f t="shared" si="2750"/>
        <v>257960.52549615016</v>
      </c>
      <c r="L13512" s="2">
        <f t="shared" si="2751"/>
        <v>269510</v>
      </c>
      <c r="M13512" s="2">
        <f t="shared" si="2752"/>
        <v>44440</v>
      </c>
      <c r="N13512" s="6">
        <f t="shared" si="2753"/>
        <v>0</v>
      </c>
      <c r="O13512" s="2">
        <f t="shared" si="2754"/>
        <v>-52890.525496150163</v>
      </c>
      <c r="P13512" s="2" t="str">
        <f t="shared" si="2755"/>
        <v/>
      </c>
    </row>
    <row r="13513" spans="1:16">
      <c r="A13513" s="6">
        <v>20</v>
      </c>
      <c r="B13513" s="6">
        <v>15</v>
      </c>
      <c r="C13513" s="6">
        <v>24</v>
      </c>
      <c r="D13513" s="6">
        <f t="shared" si="2743"/>
        <v>59</v>
      </c>
      <c r="E13513" s="5">
        <f t="shared" si="2744"/>
        <v>12109.499908786096</v>
      </c>
      <c r="F13513" s="5">
        <f t="shared" si="2745"/>
        <v>651.73417492414967</v>
      </c>
      <c r="G13513" s="5">
        <f t="shared" si="2746"/>
        <v>1455.1391344474989</v>
      </c>
      <c r="H13513" s="5">
        <f t="shared" si="2747"/>
        <v>14216.373218157745</v>
      </c>
      <c r="I13513" s="5">
        <f t="shared" si="2748"/>
        <v>720</v>
      </c>
      <c r="J13513" s="5">
        <f t="shared" si="2749"/>
        <v>13496.373218157745</v>
      </c>
      <c r="K13513" s="2">
        <f t="shared" si="2750"/>
        <v>259312.03503746085</v>
      </c>
      <c r="L13513" s="2">
        <f t="shared" si="2751"/>
        <v>272210</v>
      </c>
      <c r="M13513" s="2">
        <f t="shared" si="2752"/>
        <v>45320</v>
      </c>
      <c r="N13513" s="6">
        <f t="shared" si="2753"/>
        <v>0</v>
      </c>
      <c r="O13513" s="2">
        <f t="shared" si="2754"/>
        <v>-52422.035037460853</v>
      </c>
      <c r="P13513" s="2" t="str">
        <f t="shared" si="2755"/>
        <v/>
      </c>
    </row>
    <row r="13514" spans="1:16">
      <c r="A13514" s="6">
        <v>20</v>
      </c>
      <c r="B13514" s="6">
        <v>15</v>
      </c>
      <c r="C13514" s="6">
        <v>25</v>
      </c>
      <c r="D13514" s="6">
        <f t="shared" si="2743"/>
        <v>60</v>
      </c>
      <c r="E13514" s="5">
        <f t="shared" si="2744"/>
        <v>12109.499908786096</v>
      </c>
      <c r="F13514" s="5">
        <f t="shared" si="2745"/>
        <v>651.73417492414967</v>
      </c>
      <c r="G13514" s="5">
        <f t="shared" si="2746"/>
        <v>1534.7170558625965</v>
      </c>
      <c r="H13514" s="5">
        <f t="shared" si="2747"/>
        <v>14295.951139572842</v>
      </c>
      <c r="I13514" s="5">
        <f t="shared" si="2748"/>
        <v>720</v>
      </c>
      <c r="J13514" s="5">
        <f t="shared" si="2749"/>
        <v>13575.951139572842</v>
      </c>
      <c r="K13514" s="2">
        <f t="shared" si="2750"/>
        <v>260693.59617313961</v>
      </c>
      <c r="L13514" s="2">
        <f t="shared" si="2751"/>
        <v>274910</v>
      </c>
      <c r="M13514" s="2">
        <f t="shared" si="2752"/>
        <v>46200</v>
      </c>
      <c r="N13514" s="6">
        <f t="shared" si="2753"/>
        <v>0</v>
      </c>
      <c r="O13514" s="2">
        <f t="shared" si="2754"/>
        <v>-51983.596173139609</v>
      </c>
      <c r="P13514" s="2" t="str">
        <f t="shared" si="2755"/>
        <v/>
      </c>
    </row>
    <row r="13515" spans="1:16">
      <c r="A13515" s="6">
        <v>20</v>
      </c>
      <c r="B13515" s="6">
        <v>15</v>
      </c>
      <c r="C13515" s="6">
        <v>26</v>
      </c>
      <c r="D13515" s="6">
        <f t="shared" si="2743"/>
        <v>61</v>
      </c>
      <c r="E13515" s="5">
        <f t="shared" si="2744"/>
        <v>12109.499908786096</v>
      </c>
      <c r="F13515" s="5">
        <f t="shared" si="2745"/>
        <v>651.73417492414967</v>
      </c>
      <c r="G13515" s="5">
        <f t="shared" si="2746"/>
        <v>1616.0570598233144</v>
      </c>
      <c r="H13515" s="5">
        <f t="shared" si="2747"/>
        <v>14377.291143533559</v>
      </c>
      <c r="I13515" s="5">
        <f t="shared" si="2748"/>
        <v>720</v>
      </c>
      <c r="J13515" s="5">
        <f t="shared" si="2749"/>
        <v>13657.291143533559</v>
      </c>
      <c r="K13515" s="2">
        <f t="shared" si="2750"/>
        <v>262105.74901967985</v>
      </c>
      <c r="L13515" s="2">
        <f t="shared" si="2751"/>
        <v>277610</v>
      </c>
      <c r="M13515" s="2">
        <f t="shared" si="2752"/>
        <v>47080</v>
      </c>
      <c r="N13515" s="6">
        <f t="shared" si="2753"/>
        <v>0</v>
      </c>
      <c r="O13515" s="2">
        <f t="shared" si="2754"/>
        <v>-51575.749019679846</v>
      </c>
      <c r="P13515" s="2" t="str">
        <f t="shared" si="2755"/>
        <v/>
      </c>
    </row>
    <row r="13516" spans="1:16">
      <c r="A13516" s="6">
        <v>20</v>
      </c>
      <c r="B13516" s="6">
        <v>15</v>
      </c>
      <c r="C13516" s="6">
        <v>27</v>
      </c>
      <c r="D13516" s="6">
        <f t="shared" si="2743"/>
        <v>62</v>
      </c>
      <c r="E13516" s="5">
        <f t="shared" si="2744"/>
        <v>12109.499908786096</v>
      </c>
      <c r="F13516" s="5">
        <f t="shared" si="2745"/>
        <v>651.73417492414967</v>
      </c>
      <c r="G13516" s="5">
        <f t="shared" si="2746"/>
        <v>1699.1907643430709</v>
      </c>
      <c r="H13516" s="5">
        <f t="shared" si="2747"/>
        <v>14460.424848053317</v>
      </c>
      <c r="I13516" s="5">
        <f t="shared" si="2748"/>
        <v>720</v>
      </c>
      <c r="J13516" s="5">
        <f t="shared" si="2749"/>
        <v>13740.424848053317</v>
      </c>
      <c r="K13516" s="2">
        <f t="shared" si="2750"/>
        <v>263549.0425009256</v>
      </c>
      <c r="L13516" s="2">
        <f t="shared" si="2751"/>
        <v>280310</v>
      </c>
      <c r="M13516" s="2">
        <f t="shared" si="2752"/>
        <v>47960</v>
      </c>
      <c r="N13516" s="6">
        <f t="shared" si="2753"/>
        <v>0</v>
      </c>
      <c r="O13516" s="2">
        <f t="shared" si="2754"/>
        <v>-51199.0425009256</v>
      </c>
      <c r="P13516" s="2" t="str">
        <f t="shared" si="2755"/>
        <v/>
      </c>
    </row>
    <row r="13517" spans="1:16">
      <c r="A13517" s="6">
        <v>20</v>
      </c>
      <c r="B13517" s="6">
        <v>15</v>
      </c>
      <c r="C13517" s="6">
        <v>28</v>
      </c>
      <c r="D13517" s="6">
        <f t="shared" si="2743"/>
        <v>63</v>
      </c>
      <c r="E13517" s="5">
        <f t="shared" si="2744"/>
        <v>12109.499908786096</v>
      </c>
      <c r="F13517" s="5">
        <f t="shared" si="2745"/>
        <v>651.73417492414967</v>
      </c>
      <c r="G13517" s="5">
        <f t="shared" si="2746"/>
        <v>1784.1503025602246</v>
      </c>
      <c r="H13517" s="5">
        <f t="shared" si="2747"/>
        <v>14545.384386270471</v>
      </c>
      <c r="I13517" s="5">
        <f t="shared" si="2748"/>
        <v>720</v>
      </c>
      <c r="J13517" s="5">
        <f t="shared" si="2749"/>
        <v>13825.384386270471</v>
      </c>
      <c r="K13517" s="2">
        <f t="shared" si="2750"/>
        <v>265024.03448386234</v>
      </c>
      <c r="L13517" s="2">
        <f t="shared" si="2751"/>
        <v>283010</v>
      </c>
      <c r="M13517" s="2">
        <f t="shared" si="2752"/>
        <v>48840</v>
      </c>
      <c r="N13517" s="6">
        <f t="shared" si="2753"/>
        <v>0</v>
      </c>
      <c r="O13517" s="2">
        <f t="shared" si="2754"/>
        <v>-50854.034483862342</v>
      </c>
      <c r="P13517" s="2" t="str">
        <f t="shared" si="2755"/>
        <v/>
      </c>
    </row>
    <row r="13518" spans="1:16">
      <c r="A13518" s="6">
        <v>20</v>
      </c>
      <c r="B13518" s="6">
        <v>15</v>
      </c>
      <c r="C13518" s="6">
        <v>29</v>
      </c>
      <c r="D13518" s="6">
        <f t="shared" si="2743"/>
        <v>64</v>
      </c>
      <c r="E13518" s="5">
        <f t="shared" si="2744"/>
        <v>12109.499908786096</v>
      </c>
      <c r="F13518" s="5">
        <f t="shared" si="2745"/>
        <v>651.73417492414967</v>
      </c>
      <c r="G13518" s="5">
        <f t="shared" si="2746"/>
        <v>1870.9683306758782</v>
      </c>
      <c r="H13518" s="5">
        <f t="shared" si="2747"/>
        <v>14632.202414386124</v>
      </c>
      <c r="I13518" s="5">
        <f t="shared" si="2748"/>
        <v>720</v>
      </c>
      <c r="J13518" s="5">
        <f t="shared" si="2749"/>
        <v>13912.202414386124</v>
      </c>
      <c r="K13518" s="2">
        <f t="shared" si="2750"/>
        <v>266531.29191642575</v>
      </c>
      <c r="L13518" s="2">
        <f t="shared" si="2751"/>
        <v>285710</v>
      </c>
      <c r="M13518" s="2">
        <f t="shared" si="2752"/>
        <v>49720</v>
      </c>
      <c r="N13518" s="6">
        <f t="shared" si="2753"/>
        <v>0</v>
      </c>
      <c r="O13518" s="2">
        <f t="shared" si="2754"/>
        <v>-50541.291916425747</v>
      </c>
      <c r="P13518" s="2" t="str">
        <f t="shared" si="2755"/>
        <v/>
      </c>
    </row>
    <row r="13519" spans="1:16">
      <c r="A13519" s="6">
        <v>20</v>
      </c>
      <c r="B13519" s="6">
        <v>15</v>
      </c>
      <c r="C13519" s="6">
        <v>30</v>
      </c>
      <c r="D13519" s="6">
        <f t="shared" si="2743"/>
        <v>65</v>
      </c>
      <c r="E13519" s="5">
        <f t="shared" si="2744"/>
        <v>12109.499908786096</v>
      </c>
      <c r="F13519" s="5">
        <f t="shared" si="2745"/>
        <v>651.73417492414967</v>
      </c>
      <c r="G13519" s="5">
        <f t="shared" si="2746"/>
        <v>1959.6780360096488</v>
      </c>
      <c r="H13519" s="5">
        <f t="shared" si="2747"/>
        <v>14720.912119719895</v>
      </c>
      <c r="I13519" s="5">
        <f t="shared" si="2748"/>
        <v>720</v>
      </c>
      <c r="J13519" s="5">
        <f t="shared" si="2749"/>
        <v>14000.912119719895</v>
      </c>
      <c r="K13519" s="2">
        <f t="shared" si="2750"/>
        <v>268071.3909673593</v>
      </c>
      <c r="L13519" s="2">
        <f t="shared" si="2751"/>
        <v>288410</v>
      </c>
      <c r="M13519" s="2">
        <f t="shared" si="2752"/>
        <v>50600</v>
      </c>
      <c r="N13519" s="6">
        <f t="shared" si="2753"/>
        <v>0</v>
      </c>
      <c r="O13519" s="2">
        <f t="shared" si="2754"/>
        <v>-50261.390967359301</v>
      </c>
      <c r="P13519" s="2" t="str">
        <f t="shared" si="2755"/>
        <v/>
      </c>
    </row>
    <row r="13520" spans="1:16">
      <c r="A13520" s="6">
        <v>20</v>
      </c>
      <c r="B13520" s="6">
        <v>16</v>
      </c>
      <c r="C13520" s="6">
        <v>0</v>
      </c>
      <c r="D13520" s="6">
        <f t="shared" si="2743"/>
        <v>36</v>
      </c>
      <c r="E13520" s="5">
        <f t="shared" si="2744"/>
        <v>12109.499908786096</v>
      </c>
      <c r="F13520" s="5">
        <f t="shared" si="2745"/>
        <v>712.5626979170703</v>
      </c>
      <c r="G13520" s="5">
        <f t="shared" si="2746"/>
        <v>0</v>
      </c>
      <c r="H13520" s="5">
        <f t="shared" si="2747"/>
        <v>12822.062606703166</v>
      </c>
      <c r="I13520" s="5">
        <f t="shared" si="2748"/>
        <v>720</v>
      </c>
      <c r="J13520" s="5">
        <f t="shared" si="2749"/>
        <v>12102.062606703166</v>
      </c>
      <c r="K13520" s="2">
        <f t="shared" si="2750"/>
        <v>235105.25358859662</v>
      </c>
      <c r="L13520" s="2">
        <f t="shared" si="2751"/>
        <v>209504</v>
      </c>
      <c r="M13520" s="2">
        <f t="shared" si="2752"/>
        <v>24640</v>
      </c>
      <c r="N13520" s="6">
        <f t="shared" si="2753"/>
        <v>0</v>
      </c>
      <c r="O13520" s="2">
        <f t="shared" si="2754"/>
        <v>-70241.253588596621</v>
      </c>
      <c r="P13520" s="2" t="str">
        <f t="shared" si="2755"/>
        <v/>
      </c>
    </row>
    <row r="13521" spans="1:16">
      <c r="A13521" s="6">
        <v>20</v>
      </c>
      <c r="B13521" s="6">
        <v>16</v>
      </c>
      <c r="C13521" s="6">
        <v>1</v>
      </c>
      <c r="D13521" s="6">
        <f t="shared" si="2743"/>
        <v>37</v>
      </c>
      <c r="E13521" s="5">
        <f t="shared" si="2744"/>
        <v>12109.499908786096</v>
      </c>
      <c r="F13521" s="5">
        <f t="shared" si="2745"/>
        <v>712.5626979170703</v>
      </c>
      <c r="G13521" s="5">
        <f t="shared" si="2746"/>
        <v>45.5625</v>
      </c>
      <c r="H13521" s="5">
        <f t="shared" si="2747"/>
        <v>12867.625106703166</v>
      </c>
      <c r="I13521" s="5">
        <f t="shared" si="2748"/>
        <v>720</v>
      </c>
      <c r="J13521" s="5">
        <f t="shared" si="2749"/>
        <v>12147.625106703166</v>
      </c>
      <c r="K13521" s="2">
        <f t="shared" si="2750"/>
        <v>235896.26921359662</v>
      </c>
      <c r="L13521" s="2">
        <f t="shared" si="2751"/>
        <v>212204</v>
      </c>
      <c r="M13521" s="2">
        <f t="shared" si="2752"/>
        <v>25520</v>
      </c>
      <c r="N13521" s="6">
        <f t="shared" si="2753"/>
        <v>0</v>
      </c>
      <c r="O13521" s="2">
        <f t="shared" si="2754"/>
        <v>-69212.269213596621</v>
      </c>
      <c r="P13521" s="2" t="str">
        <f t="shared" si="2755"/>
        <v/>
      </c>
    </row>
    <row r="13522" spans="1:16">
      <c r="A13522" s="6">
        <v>20</v>
      </c>
      <c r="B13522" s="6">
        <v>16</v>
      </c>
      <c r="C13522" s="6">
        <v>2</v>
      </c>
      <c r="D13522" s="6">
        <f t="shared" si="2743"/>
        <v>38</v>
      </c>
      <c r="E13522" s="5">
        <f t="shared" si="2744"/>
        <v>12109.499908786096</v>
      </c>
      <c r="F13522" s="5">
        <f t="shared" si="2745"/>
        <v>712.5626979170703</v>
      </c>
      <c r="G13522" s="5">
        <f t="shared" si="2746"/>
        <v>92.264062499999994</v>
      </c>
      <c r="H13522" s="5">
        <f t="shared" si="2747"/>
        <v>12914.326669203167</v>
      </c>
      <c r="I13522" s="5">
        <f t="shared" si="2748"/>
        <v>720</v>
      </c>
      <c r="J13522" s="5">
        <f t="shared" si="2749"/>
        <v>12194.326669203167</v>
      </c>
      <c r="K13522" s="2">
        <f t="shared" si="2750"/>
        <v>236707.06022922165</v>
      </c>
      <c r="L13522" s="2">
        <f t="shared" si="2751"/>
        <v>214904</v>
      </c>
      <c r="M13522" s="2">
        <f t="shared" si="2752"/>
        <v>26400</v>
      </c>
      <c r="N13522" s="6">
        <f t="shared" si="2753"/>
        <v>0</v>
      </c>
      <c r="O13522" s="2">
        <f t="shared" si="2754"/>
        <v>-68203.06022922165</v>
      </c>
      <c r="P13522" s="2" t="str">
        <f t="shared" si="2755"/>
        <v/>
      </c>
    </row>
    <row r="13523" spans="1:16">
      <c r="A13523" s="6">
        <v>20</v>
      </c>
      <c r="B13523" s="6">
        <v>16</v>
      </c>
      <c r="C13523" s="6">
        <v>3</v>
      </c>
      <c r="D13523" s="6">
        <f t="shared" si="2743"/>
        <v>39</v>
      </c>
      <c r="E13523" s="5">
        <f t="shared" si="2744"/>
        <v>12109.499908786096</v>
      </c>
      <c r="F13523" s="5">
        <f t="shared" si="2745"/>
        <v>712.5626979170703</v>
      </c>
      <c r="G13523" s="5">
        <f t="shared" si="2746"/>
        <v>140.12604492187498</v>
      </c>
      <c r="H13523" s="5">
        <f t="shared" si="2747"/>
        <v>12962.188651625042</v>
      </c>
      <c r="I13523" s="5">
        <f t="shared" si="2748"/>
        <v>720</v>
      </c>
      <c r="J13523" s="5">
        <f t="shared" si="2749"/>
        <v>12242.188651625042</v>
      </c>
      <c r="K13523" s="2">
        <f t="shared" si="2750"/>
        <v>237537.99742404587</v>
      </c>
      <c r="L13523" s="2">
        <f t="shared" si="2751"/>
        <v>217604</v>
      </c>
      <c r="M13523" s="2">
        <f t="shared" si="2752"/>
        <v>27280</v>
      </c>
      <c r="N13523" s="6">
        <f t="shared" si="2753"/>
        <v>0</v>
      </c>
      <c r="O13523" s="2">
        <f t="shared" si="2754"/>
        <v>-67213.997424045869</v>
      </c>
      <c r="P13523" s="2" t="str">
        <f t="shared" si="2755"/>
        <v/>
      </c>
    </row>
    <row r="13524" spans="1:16">
      <c r="A13524" s="6">
        <v>20</v>
      </c>
      <c r="B13524" s="6">
        <v>16</v>
      </c>
      <c r="C13524" s="6">
        <v>4</v>
      </c>
      <c r="D13524" s="6">
        <f t="shared" si="2743"/>
        <v>40</v>
      </c>
      <c r="E13524" s="5">
        <f t="shared" si="2744"/>
        <v>12109.499908786096</v>
      </c>
      <c r="F13524" s="5">
        <f t="shared" si="2745"/>
        <v>712.5626979170703</v>
      </c>
      <c r="G13524" s="5">
        <f t="shared" si="2746"/>
        <v>189.17016064453125</v>
      </c>
      <c r="H13524" s="5">
        <f t="shared" si="2747"/>
        <v>13011.232767347698</v>
      </c>
      <c r="I13524" s="5">
        <f t="shared" si="2748"/>
        <v>720</v>
      </c>
      <c r="J13524" s="5">
        <f t="shared" si="2749"/>
        <v>12291.232767347698</v>
      </c>
      <c r="K13524" s="2">
        <f t="shared" si="2750"/>
        <v>238389.45776645307</v>
      </c>
      <c r="L13524" s="2">
        <f t="shared" si="2751"/>
        <v>220304</v>
      </c>
      <c r="M13524" s="2">
        <f t="shared" si="2752"/>
        <v>28160</v>
      </c>
      <c r="N13524" s="6">
        <f t="shared" si="2753"/>
        <v>0</v>
      </c>
      <c r="O13524" s="2">
        <f t="shared" si="2754"/>
        <v>-66245.457766453066</v>
      </c>
      <c r="P13524" s="2" t="str">
        <f t="shared" si="2755"/>
        <v/>
      </c>
    </row>
    <row r="13525" spans="1:16">
      <c r="A13525" s="6">
        <v>20</v>
      </c>
      <c r="B13525" s="6">
        <v>16</v>
      </c>
      <c r="C13525" s="6">
        <v>5</v>
      </c>
      <c r="D13525" s="6">
        <f t="shared" si="2743"/>
        <v>41</v>
      </c>
      <c r="E13525" s="5">
        <f t="shared" si="2744"/>
        <v>12109.499908786096</v>
      </c>
      <c r="F13525" s="5">
        <f t="shared" si="2745"/>
        <v>712.5626979170703</v>
      </c>
      <c r="G13525" s="5">
        <f t="shared" si="2746"/>
        <v>239.41848456573481</v>
      </c>
      <c r="H13525" s="5">
        <f t="shared" si="2747"/>
        <v>13061.481091268901</v>
      </c>
      <c r="I13525" s="5">
        <f t="shared" si="2748"/>
        <v>720</v>
      </c>
      <c r="J13525" s="5">
        <f t="shared" si="2749"/>
        <v>12341.481091268901</v>
      </c>
      <c r="K13525" s="2">
        <f t="shared" si="2750"/>
        <v>239261.82450119618</v>
      </c>
      <c r="L13525" s="2">
        <f t="shared" si="2751"/>
        <v>223004</v>
      </c>
      <c r="M13525" s="2">
        <f t="shared" si="2752"/>
        <v>29040</v>
      </c>
      <c r="N13525" s="6">
        <f t="shared" si="2753"/>
        <v>0</v>
      </c>
      <c r="O13525" s="2">
        <f t="shared" si="2754"/>
        <v>-65297.824501196184</v>
      </c>
      <c r="P13525" s="2" t="str">
        <f t="shared" si="2755"/>
        <v/>
      </c>
    </row>
    <row r="13526" spans="1:16">
      <c r="A13526" s="6">
        <v>20</v>
      </c>
      <c r="B13526" s="6">
        <v>16</v>
      </c>
      <c r="C13526" s="6">
        <v>6</v>
      </c>
      <c r="D13526" s="6">
        <f t="shared" si="2743"/>
        <v>42</v>
      </c>
      <c r="E13526" s="5">
        <f t="shared" si="2744"/>
        <v>12109.499908786096</v>
      </c>
      <c r="F13526" s="5">
        <f t="shared" si="2745"/>
        <v>712.5626979170703</v>
      </c>
      <c r="G13526" s="5">
        <f t="shared" si="2746"/>
        <v>290.89345874736784</v>
      </c>
      <c r="H13526" s="5">
        <f t="shared" si="2747"/>
        <v>13112.956065450535</v>
      </c>
      <c r="I13526" s="5">
        <f t="shared" si="2748"/>
        <v>720</v>
      </c>
      <c r="J13526" s="5">
        <f t="shared" si="2749"/>
        <v>12392.956065450535</v>
      </c>
      <c r="K13526" s="2">
        <f t="shared" si="2750"/>
        <v>240155.48724740511</v>
      </c>
      <c r="L13526" s="2">
        <f t="shared" si="2751"/>
        <v>225704</v>
      </c>
      <c r="M13526" s="2">
        <f t="shared" si="2752"/>
        <v>29920</v>
      </c>
      <c r="N13526" s="6">
        <f t="shared" si="2753"/>
        <v>0</v>
      </c>
      <c r="O13526" s="2">
        <f t="shared" si="2754"/>
        <v>-64371.487247405108</v>
      </c>
      <c r="P13526" s="2" t="str">
        <f t="shared" si="2755"/>
        <v/>
      </c>
    </row>
    <row r="13527" spans="1:16">
      <c r="A13527" s="6">
        <v>20</v>
      </c>
      <c r="B13527" s="6">
        <v>16</v>
      </c>
      <c r="C13527" s="6">
        <v>7</v>
      </c>
      <c r="D13527" s="6">
        <f t="shared" si="2743"/>
        <v>43</v>
      </c>
      <c r="E13527" s="5">
        <f t="shared" si="2744"/>
        <v>12109.499908786096</v>
      </c>
      <c r="F13527" s="5">
        <f t="shared" si="2745"/>
        <v>712.5626979170703</v>
      </c>
      <c r="G13527" s="5">
        <f t="shared" si="2746"/>
        <v>343.61789814532818</v>
      </c>
      <c r="H13527" s="5">
        <f t="shared" si="2747"/>
        <v>13165.680504848495</v>
      </c>
      <c r="I13527" s="5">
        <f t="shared" si="2748"/>
        <v>720</v>
      </c>
      <c r="J13527" s="5">
        <f t="shared" si="2749"/>
        <v>12445.680504848495</v>
      </c>
      <c r="K13527" s="2">
        <f t="shared" si="2750"/>
        <v>241070.84209806414</v>
      </c>
      <c r="L13527" s="2">
        <f t="shared" si="2751"/>
        <v>228404</v>
      </c>
      <c r="M13527" s="2">
        <f t="shared" si="2752"/>
        <v>30800</v>
      </c>
      <c r="N13527" s="6">
        <f t="shared" si="2753"/>
        <v>0</v>
      </c>
      <c r="O13527" s="2">
        <f t="shared" si="2754"/>
        <v>-63466.842098064139</v>
      </c>
      <c r="P13527" s="2" t="str">
        <f t="shared" si="2755"/>
        <v/>
      </c>
    </row>
    <row r="13528" spans="1:16">
      <c r="A13528" s="6">
        <v>20</v>
      </c>
      <c r="B13528" s="6">
        <v>16</v>
      </c>
      <c r="C13528" s="6">
        <v>8</v>
      </c>
      <c r="D13528" s="6">
        <f t="shared" si="2743"/>
        <v>44</v>
      </c>
      <c r="E13528" s="5">
        <f t="shared" si="2744"/>
        <v>12109.499908786096</v>
      </c>
      <c r="F13528" s="5">
        <f t="shared" si="2745"/>
        <v>712.5626979170703</v>
      </c>
      <c r="G13528" s="5">
        <f t="shared" si="2746"/>
        <v>397.61499642530839</v>
      </c>
      <c r="H13528" s="5">
        <f t="shared" si="2747"/>
        <v>13219.677603128475</v>
      </c>
      <c r="I13528" s="5">
        <f t="shared" si="2748"/>
        <v>720</v>
      </c>
      <c r="J13528" s="5">
        <f t="shared" si="2749"/>
        <v>12499.677603128475</v>
      </c>
      <c r="K13528" s="2">
        <f t="shared" si="2750"/>
        <v>242008.29172098046</v>
      </c>
      <c r="L13528" s="2">
        <f t="shared" si="2751"/>
        <v>231104</v>
      </c>
      <c r="M13528" s="2">
        <f t="shared" si="2752"/>
        <v>31680</v>
      </c>
      <c r="N13528" s="6">
        <f t="shared" si="2753"/>
        <v>0</v>
      </c>
      <c r="O13528" s="2">
        <f t="shared" si="2754"/>
        <v>-62584.291720980458</v>
      </c>
      <c r="P13528" s="2" t="str">
        <f t="shared" si="2755"/>
        <v/>
      </c>
    </row>
    <row r="13529" spans="1:16">
      <c r="A13529" s="6">
        <v>20</v>
      </c>
      <c r="B13529" s="6">
        <v>16</v>
      </c>
      <c r="C13529" s="6">
        <v>9</v>
      </c>
      <c r="D13529" s="6">
        <f t="shared" si="2743"/>
        <v>45</v>
      </c>
      <c r="E13529" s="5">
        <f t="shared" si="2744"/>
        <v>12109.499908786096</v>
      </c>
      <c r="F13529" s="5">
        <f t="shared" si="2745"/>
        <v>712.5626979170703</v>
      </c>
      <c r="G13529" s="5">
        <f t="shared" si="2746"/>
        <v>452.90833186570285</v>
      </c>
      <c r="H13529" s="5">
        <f t="shared" si="2747"/>
        <v>13274.970938568869</v>
      </c>
      <c r="I13529" s="5">
        <f t="shared" si="2748"/>
        <v>720</v>
      </c>
      <c r="J13529" s="5">
        <f t="shared" si="2749"/>
        <v>12554.970938568869</v>
      </c>
      <c r="K13529" s="2">
        <f t="shared" si="2750"/>
        <v>242968.24546126509</v>
      </c>
      <c r="L13529" s="2">
        <f t="shared" si="2751"/>
        <v>233804</v>
      </c>
      <c r="M13529" s="2">
        <f t="shared" si="2752"/>
        <v>32560</v>
      </c>
      <c r="N13529" s="6">
        <f t="shared" si="2753"/>
        <v>0</v>
      </c>
      <c r="O13529" s="2">
        <f t="shared" si="2754"/>
        <v>-61724.245461265091</v>
      </c>
      <c r="P13529" s="2" t="str">
        <f t="shared" si="2755"/>
        <v/>
      </c>
    </row>
    <row r="13530" spans="1:16">
      <c r="A13530" s="6">
        <v>20</v>
      </c>
      <c r="B13530" s="6">
        <v>16</v>
      </c>
      <c r="C13530" s="6">
        <v>10</v>
      </c>
      <c r="D13530" s="6">
        <f t="shared" si="2743"/>
        <v>46</v>
      </c>
      <c r="E13530" s="5">
        <f t="shared" si="2744"/>
        <v>12109.499908786096</v>
      </c>
      <c r="F13530" s="5">
        <f t="shared" si="2745"/>
        <v>712.5626979170703</v>
      </c>
      <c r="G13530" s="5">
        <f t="shared" si="2746"/>
        <v>509.52187334891573</v>
      </c>
      <c r="H13530" s="5">
        <f t="shared" si="2747"/>
        <v>13331.584480052083</v>
      </c>
      <c r="I13530" s="5">
        <f t="shared" si="2748"/>
        <v>720</v>
      </c>
      <c r="J13530" s="5">
        <f t="shared" si="2749"/>
        <v>12611.584480052083</v>
      </c>
      <c r="K13530" s="2">
        <f t="shared" si="2750"/>
        <v>243951.11944534865</v>
      </c>
      <c r="L13530" s="2">
        <f t="shared" si="2751"/>
        <v>236504</v>
      </c>
      <c r="M13530" s="2">
        <f t="shared" si="2752"/>
        <v>33440</v>
      </c>
      <c r="N13530" s="6">
        <f t="shared" si="2753"/>
        <v>0</v>
      </c>
      <c r="O13530" s="2">
        <f t="shared" si="2754"/>
        <v>-60887.119445348653</v>
      </c>
      <c r="P13530" s="2" t="str">
        <f t="shared" si="2755"/>
        <v/>
      </c>
    </row>
    <row r="13531" spans="1:16">
      <c r="A13531" s="6">
        <v>20</v>
      </c>
      <c r="B13531" s="6">
        <v>16</v>
      </c>
      <c r="C13531" s="6">
        <v>11</v>
      </c>
      <c r="D13531" s="6">
        <f t="shared" si="2743"/>
        <v>47</v>
      </c>
      <c r="E13531" s="5">
        <f t="shared" si="2744"/>
        <v>12109.499908786096</v>
      </c>
      <c r="F13531" s="5">
        <f t="shared" si="2745"/>
        <v>712.5626979170703</v>
      </c>
      <c r="G13531" s="5">
        <f t="shared" si="2746"/>
        <v>567.47998644235474</v>
      </c>
      <c r="H13531" s="5">
        <f t="shared" si="2747"/>
        <v>13389.542593145521</v>
      </c>
      <c r="I13531" s="5">
        <f t="shared" si="2748"/>
        <v>720</v>
      </c>
      <c r="J13531" s="5">
        <f t="shared" si="2749"/>
        <v>12669.542593145521</v>
      </c>
      <c r="K13531" s="2">
        <f t="shared" si="2750"/>
        <v>244957.33668655419</v>
      </c>
      <c r="L13531" s="2">
        <f t="shared" si="2751"/>
        <v>239204</v>
      </c>
      <c r="M13531" s="2">
        <f t="shared" si="2752"/>
        <v>34320</v>
      </c>
      <c r="N13531" s="6">
        <f t="shared" si="2753"/>
        <v>0</v>
      </c>
      <c r="O13531" s="2">
        <f t="shared" si="2754"/>
        <v>-60073.33668655419</v>
      </c>
      <c r="P13531" s="2" t="str">
        <f t="shared" si="2755"/>
        <v/>
      </c>
    </row>
    <row r="13532" spans="1:16">
      <c r="A13532" s="6">
        <v>20</v>
      </c>
      <c r="B13532" s="6">
        <v>16</v>
      </c>
      <c r="C13532" s="6">
        <v>12</v>
      </c>
      <c r="D13532" s="6">
        <f t="shared" si="2743"/>
        <v>48</v>
      </c>
      <c r="E13532" s="5">
        <f t="shared" si="2744"/>
        <v>12109.499908786096</v>
      </c>
      <c r="F13532" s="5">
        <f t="shared" si="2745"/>
        <v>712.5626979170703</v>
      </c>
      <c r="G13532" s="5">
        <f t="shared" si="2746"/>
        <v>626.80743957041921</v>
      </c>
      <c r="H13532" s="5">
        <f t="shared" si="2747"/>
        <v>13448.870046273585</v>
      </c>
      <c r="I13532" s="5">
        <f t="shared" si="2748"/>
        <v>720</v>
      </c>
      <c r="J13532" s="5">
        <f t="shared" si="2749"/>
        <v>12728.870046273585</v>
      </c>
      <c r="K13532" s="2">
        <f t="shared" si="2750"/>
        <v>245987.32719224974</v>
      </c>
      <c r="L13532" s="2">
        <f t="shared" si="2751"/>
        <v>241904</v>
      </c>
      <c r="M13532" s="2">
        <f t="shared" si="2752"/>
        <v>35200</v>
      </c>
      <c r="N13532" s="6">
        <f t="shared" si="2753"/>
        <v>0</v>
      </c>
      <c r="O13532" s="2">
        <f t="shared" si="2754"/>
        <v>-59283.327192249737</v>
      </c>
      <c r="P13532" s="2" t="str">
        <f t="shared" si="2755"/>
        <v/>
      </c>
    </row>
    <row r="13533" spans="1:16">
      <c r="A13533" s="6">
        <v>20</v>
      </c>
      <c r="B13533" s="6">
        <v>16</v>
      </c>
      <c r="C13533" s="6">
        <v>13</v>
      </c>
      <c r="D13533" s="6">
        <f t="shared" si="2743"/>
        <v>49</v>
      </c>
      <c r="E13533" s="5">
        <f t="shared" si="2744"/>
        <v>12109.499908786096</v>
      </c>
      <c r="F13533" s="5">
        <f t="shared" si="2745"/>
        <v>712.5626979170703</v>
      </c>
      <c r="G13533" s="5">
        <f t="shared" si="2746"/>
        <v>687.52941027880343</v>
      </c>
      <c r="H13533" s="5">
        <f t="shared" si="2747"/>
        <v>13509.592016981969</v>
      </c>
      <c r="I13533" s="5">
        <f t="shared" si="2748"/>
        <v>720</v>
      </c>
      <c r="J13533" s="5">
        <f t="shared" si="2749"/>
        <v>12789.592016981969</v>
      </c>
      <c r="K13533" s="2">
        <f t="shared" si="2750"/>
        <v>247041.52807260363</v>
      </c>
      <c r="L13533" s="2">
        <f t="shared" si="2751"/>
        <v>244604</v>
      </c>
      <c r="M13533" s="2">
        <f t="shared" si="2752"/>
        <v>36080</v>
      </c>
      <c r="N13533" s="6">
        <f t="shared" si="2753"/>
        <v>0</v>
      </c>
      <c r="O13533" s="2">
        <f t="shared" si="2754"/>
        <v>-58517.528072603629</v>
      </c>
      <c r="P13533" s="2" t="str">
        <f t="shared" si="2755"/>
        <v/>
      </c>
    </row>
    <row r="13534" spans="1:16">
      <c r="A13534" s="6">
        <v>20</v>
      </c>
      <c r="B13534" s="6">
        <v>16</v>
      </c>
      <c r="C13534" s="6">
        <v>14</v>
      </c>
      <c r="D13534" s="6">
        <f t="shared" si="2743"/>
        <v>50</v>
      </c>
      <c r="E13534" s="5">
        <f t="shared" si="2744"/>
        <v>12109.499908786096</v>
      </c>
      <c r="F13534" s="5">
        <f t="shared" si="2745"/>
        <v>712.5626979170703</v>
      </c>
      <c r="G13534" s="5">
        <f t="shared" si="2746"/>
        <v>749.67149159246469</v>
      </c>
      <c r="H13534" s="5">
        <f t="shared" si="2747"/>
        <v>13571.73409829563</v>
      </c>
      <c r="I13534" s="5">
        <f t="shared" si="2748"/>
        <v>720</v>
      </c>
      <c r="J13534" s="5">
        <f t="shared" si="2749"/>
        <v>12851.73409829563</v>
      </c>
      <c r="K13534" s="2">
        <f t="shared" si="2750"/>
        <v>248120.38365096578</v>
      </c>
      <c r="L13534" s="2">
        <f t="shared" si="2751"/>
        <v>247304</v>
      </c>
      <c r="M13534" s="2">
        <f t="shared" si="2752"/>
        <v>36960</v>
      </c>
      <c r="N13534" s="6">
        <f t="shared" si="2753"/>
        <v>0</v>
      </c>
      <c r="O13534" s="2">
        <f t="shared" si="2754"/>
        <v>-57776.383650965785</v>
      </c>
      <c r="P13534" s="2" t="str">
        <f t="shared" si="2755"/>
        <v/>
      </c>
    </row>
    <row r="13535" spans="1:16">
      <c r="A13535" s="6">
        <v>20</v>
      </c>
      <c r="B13535" s="6">
        <v>16</v>
      </c>
      <c r="C13535" s="6">
        <v>15</v>
      </c>
      <c r="D13535" s="6">
        <f t="shared" si="2743"/>
        <v>51</v>
      </c>
      <c r="E13535" s="5">
        <f t="shared" si="2744"/>
        <v>12109.499908786096</v>
      </c>
      <c r="F13535" s="5">
        <f t="shared" si="2745"/>
        <v>712.5626979170703</v>
      </c>
      <c r="G13535" s="5">
        <f t="shared" si="2746"/>
        <v>813.25969846861108</v>
      </c>
      <c r="H13535" s="5">
        <f t="shared" si="2747"/>
        <v>13635.322305171778</v>
      </c>
      <c r="I13535" s="5">
        <f t="shared" si="2748"/>
        <v>720</v>
      </c>
      <c r="J13535" s="5">
        <f t="shared" si="2749"/>
        <v>12915.322305171778</v>
      </c>
      <c r="K13535" s="2">
        <f t="shared" si="2750"/>
        <v>249224.34557589891</v>
      </c>
      <c r="L13535" s="2">
        <f t="shared" si="2751"/>
        <v>250004</v>
      </c>
      <c r="M13535" s="2">
        <f t="shared" si="2752"/>
        <v>37840</v>
      </c>
      <c r="N13535" s="6">
        <f t="shared" si="2753"/>
        <v>0</v>
      </c>
      <c r="O13535" s="2">
        <f t="shared" si="2754"/>
        <v>-57060.345575898915</v>
      </c>
      <c r="P13535" s="2" t="str">
        <f t="shared" si="2755"/>
        <v/>
      </c>
    </row>
    <row r="13536" spans="1:16">
      <c r="A13536" s="6">
        <v>20</v>
      </c>
      <c r="B13536" s="6">
        <v>16</v>
      </c>
      <c r="C13536" s="6">
        <v>16</v>
      </c>
      <c r="D13536" s="6">
        <f t="shared" si="2743"/>
        <v>52</v>
      </c>
      <c r="E13536" s="5">
        <f t="shared" si="2744"/>
        <v>12109.499908786096</v>
      </c>
      <c r="F13536" s="5">
        <f t="shared" si="2745"/>
        <v>712.5626979170703</v>
      </c>
      <c r="G13536" s="5">
        <f t="shared" si="2746"/>
        <v>878.32047434610013</v>
      </c>
      <c r="H13536" s="5">
        <f t="shared" si="2747"/>
        <v>13700.383081049265</v>
      </c>
      <c r="I13536" s="5">
        <f t="shared" si="2748"/>
        <v>720</v>
      </c>
      <c r="J13536" s="5">
        <f t="shared" si="2749"/>
        <v>12980.383081049265</v>
      </c>
      <c r="K13536" s="2">
        <f t="shared" si="2750"/>
        <v>250353.87293488308</v>
      </c>
      <c r="L13536" s="2">
        <f t="shared" si="2751"/>
        <v>252704</v>
      </c>
      <c r="M13536" s="2">
        <f t="shared" si="2752"/>
        <v>38720</v>
      </c>
      <c r="N13536" s="6">
        <f t="shared" si="2753"/>
        <v>0</v>
      </c>
      <c r="O13536" s="2">
        <f t="shared" si="2754"/>
        <v>-56369.872934883082</v>
      </c>
      <c r="P13536" s="2" t="str">
        <f t="shared" si="2755"/>
        <v/>
      </c>
    </row>
    <row r="13537" spans="1:16">
      <c r="A13537" s="6">
        <v>20</v>
      </c>
      <c r="B13537" s="6">
        <v>16</v>
      </c>
      <c r="C13537" s="6">
        <v>17</v>
      </c>
      <c r="D13537" s="6">
        <f t="shared" si="2743"/>
        <v>53</v>
      </c>
      <c r="E13537" s="5">
        <f t="shared" si="2744"/>
        <v>12109.499908786096</v>
      </c>
      <c r="F13537" s="5">
        <f t="shared" si="2745"/>
        <v>712.5626979170703</v>
      </c>
      <c r="G13537" s="5">
        <f t="shared" si="2746"/>
        <v>944.88069779264049</v>
      </c>
      <c r="H13537" s="5">
        <f t="shared" si="2747"/>
        <v>13766.943304495806</v>
      </c>
      <c r="I13537" s="5">
        <f t="shared" si="2748"/>
        <v>720</v>
      </c>
      <c r="J13537" s="5">
        <f t="shared" si="2749"/>
        <v>13046.943304495806</v>
      </c>
      <c r="K13537" s="2">
        <f t="shared" si="2750"/>
        <v>251509.43236971885</v>
      </c>
      <c r="L13537" s="2">
        <f t="shared" si="2751"/>
        <v>255404</v>
      </c>
      <c r="M13537" s="2">
        <f t="shared" si="2752"/>
        <v>39600</v>
      </c>
      <c r="N13537" s="6">
        <f t="shared" si="2753"/>
        <v>0</v>
      </c>
      <c r="O13537" s="2">
        <f t="shared" si="2754"/>
        <v>-55705.432369718852</v>
      </c>
      <c r="P13537" s="2" t="str">
        <f t="shared" si="2755"/>
        <v/>
      </c>
    </row>
    <row r="13538" spans="1:16">
      <c r="A13538" s="6">
        <v>20</v>
      </c>
      <c r="B13538" s="6">
        <v>16</v>
      </c>
      <c r="C13538" s="6">
        <v>18</v>
      </c>
      <c r="D13538" s="6">
        <f t="shared" si="2743"/>
        <v>54</v>
      </c>
      <c r="E13538" s="5">
        <f t="shared" si="2744"/>
        <v>12109.499908786096</v>
      </c>
      <c r="F13538" s="5">
        <f t="shared" si="2745"/>
        <v>712.5626979170703</v>
      </c>
      <c r="G13538" s="5">
        <f t="shared" si="2746"/>
        <v>1012.9676892512279</v>
      </c>
      <c r="H13538" s="5">
        <f t="shared" si="2747"/>
        <v>13835.030295954393</v>
      </c>
      <c r="I13538" s="5">
        <f t="shared" si="2748"/>
        <v>720</v>
      </c>
      <c r="J13538" s="5">
        <f t="shared" si="2749"/>
        <v>13115.030295954393</v>
      </c>
      <c r="K13538" s="2">
        <f t="shared" si="2750"/>
        <v>252691.49819365266</v>
      </c>
      <c r="L13538" s="2">
        <f t="shared" si="2751"/>
        <v>258104</v>
      </c>
      <c r="M13538" s="2">
        <f t="shared" si="2752"/>
        <v>40480</v>
      </c>
      <c r="N13538" s="6">
        <f t="shared" si="2753"/>
        <v>0</v>
      </c>
      <c r="O13538" s="2">
        <f t="shared" si="2754"/>
        <v>-55067.49819365266</v>
      </c>
      <c r="P13538" s="2" t="str">
        <f t="shared" si="2755"/>
        <v/>
      </c>
    </row>
    <row r="13539" spans="1:16">
      <c r="A13539" s="6">
        <v>20</v>
      </c>
      <c r="B13539" s="6">
        <v>16</v>
      </c>
      <c r="C13539" s="6">
        <v>19</v>
      </c>
      <c r="D13539" s="6">
        <f t="shared" si="2743"/>
        <v>55</v>
      </c>
      <c r="E13539" s="5">
        <f t="shared" si="2744"/>
        <v>12109.499908786096</v>
      </c>
      <c r="F13539" s="5">
        <f t="shared" si="2745"/>
        <v>712.5626979170703</v>
      </c>
      <c r="G13539" s="5">
        <f t="shared" si="2746"/>
        <v>1082.6092178872495</v>
      </c>
      <c r="H13539" s="5">
        <f t="shared" si="2747"/>
        <v>13904.671824590416</v>
      </c>
      <c r="I13539" s="5">
        <f t="shared" si="2748"/>
        <v>720</v>
      </c>
      <c r="J13539" s="5">
        <f t="shared" si="2749"/>
        <v>13184.671824590416</v>
      </c>
      <c r="K13539" s="2">
        <f t="shared" si="2750"/>
        <v>253900.55251025027</v>
      </c>
      <c r="L13539" s="2">
        <f t="shared" si="2751"/>
        <v>260804</v>
      </c>
      <c r="M13539" s="2">
        <f t="shared" si="2752"/>
        <v>41360</v>
      </c>
      <c r="N13539" s="6">
        <f t="shared" si="2753"/>
        <v>0</v>
      </c>
      <c r="O13539" s="2">
        <f t="shared" si="2754"/>
        <v>-54456.552510250272</v>
      </c>
      <c r="P13539" s="2" t="str">
        <f t="shared" si="2755"/>
        <v/>
      </c>
    </row>
    <row r="13540" spans="1:16">
      <c r="A13540" s="6">
        <v>20</v>
      </c>
      <c r="B13540" s="6">
        <v>16</v>
      </c>
      <c r="C13540" s="6">
        <v>20</v>
      </c>
      <c r="D13540" s="6">
        <f t="shared" si="2743"/>
        <v>56</v>
      </c>
      <c r="E13540" s="5">
        <f t="shared" si="2744"/>
        <v>12109.499908786096</v>
      </c>
      <c r="F13540" s="5">
        <f t="shared" si="2745"/>
        <v>712.5626979170703</v>
      </c>
      <c r="G13540" s="5">
        <f t="shared" si="2746"/>
        <v>1153.8335085377266</v>
      </c>
      <c r="H13540" s="5">
        <f t="shared" si="2747"/>
        <v>13975.896115240892</v>
      </c>
      <c r="I13540" s="5">
        <f t="shared" si="2748"/>
        <v>720</v>
      </c>
      <c r="J13540" s="5">
        <f t="shared" si="2749"/>
        <v>13255.896115240892</v>
      </c>
      <c r="K13540" s="2">
        <f t="shared" si="2750"/>
        <v>255137.08533404325</v>
      </c>
      <c r="L13540" s="2">
        <f t="shared" si="2751"/>
        <v>263504</v>
      </c>
      <c r="M13540" s="2">
        <f t="shared" si="2752"/>
        <v>42240</v>
      </c>
      <c r="N13540" s="6">
        <f t="shared" si="2753"/>
        <v>0</v>
      </c>
      <c r="O13540" s="2">
        <f t="shared" si="2754"/>
        <v>-53873.085334043251</v>
      </c>
      <c r="P13540" s="2" t="str">
        <f t="shared" si="2755"/>
        <v/>
      </c>
    </row>
    <row r="13541" spans="1:16">
      <c r="A13541" s="6">
        <v>20</v>
      </c>
      <c r="B13541" s="6">
        <v>16</v>
      </c>
      <c r="C13541" s="6">
        <v>21</v>
      </c>
      <c r="D13541" s="6">
        <f t="shared" si="2743"/>
        <v>57</v>
      </c>
      <c r="E13541" s="5">
        <f t="shared" si="2744"/>
        <v>12109.499908786096</v>
      </c>
      <c r="F13541" s="5">
        <f t="shared" si="2745"/>
        <v>712.5626979170703</v>
      </c>
      <c r="G13541" s="5">
        <f t="shared" si="2746"/>
        <v>1226.6692487641703</v>
      </c>
      <c r="H13541" s="5">
        <f t="shared" si="2747"/>
        <v>14048.731855467337</v>
      </c>
      <c r="I13541" s="5">
        <f t="shared" si="2748"/>
        <v>720</v>
      </c>
      <c r="J13541" s="5">
        <f t="shared" si="2749"/>
        <v>13328.731855467337</v>
      </c>
      <c r="K13541" s="2">
        <f t="shared" si="2750"/>
        <v>256401.59471297459</v>
      </c>
      <c r="L13541" s="2">
        <f t="shared" si="2751"/>
        <v>266204</v>
      </c>
      <c r="M13541" s="2">
        <f t="shared" si="2752"/>
        <v>43120</v>
      </c>
      <c r="N13541" s="6">
        <f t="shared" si="2753"/>
        <v>0</v>
      </c>
      <c r="O13541" s="2">
        <f t="shared" si="2754"/>
        <v>-53317.594712974591</v>
      </c>
      <c r="P13541" s="2" t="str">
        <f t="shared" si="2755"/>
        <v/>
      </c>
    </row>
    <row r="13542" spans="1:16">
      <c r="A13542" s="6">
        <v>20</v>
      </c>
      <c r="B13542" s="6">
        <v>16</v>
      </c>
      <c r="C13542" s="6">
        <v>22</v>
      </c>
      <c r="D13542" s="6">
        <f t="shared" si="2743"/>
        <v>58</v>
      </c>
      <c r="E13542" s="5">
        <f t="shared" si="2744"/>
        <v>12109.499908786096</v>
      </c>
      <c r="F13542" s="5">
        <f t="shared" si="2745"/>
        <v>712.5626979170703</v>
      </c>
      <c r="G13542" s="5">
        <f t="shared" si="2746"/>
        <v>1301.1455960105666</v>
      </c>
      <c r="H13542" s="5">
        <f t="shared" si="2747"/>
        <v>14123.208202713733</v>
      </c>
      <c r="I13542" s="5">
        <f t="shared" si="2748"/>
        <v>720</v>
      </c>
      <c r="J13542" s="5">
        <f t="shared" si="2749"/>
        <v>13403.208202713733</v>
      </c>
      <c r="K13542" s="2">
        <f t="shared" si="2750"/>
        <v>257694.58685266896</v>
      </c>
      <c r="L13542" s="2">
        <f t="shared" si="2751"/>
        <v>268904</v>
      </c>
      <c r="M13542" s="2">
        <f t="shared" si="2752"/>
        <v>44000</v>
      </c>
      <c r="N13542" s="6">
        <f t="shared" si="2753"/>
        <v>0</v>
      </c>
      <c r="O13542" s="2">
        <f t="shared" si="2754"/>
        <v>-52790.586852668959</v>
      </c>
      <c r="P13542" s="2" t="str">
        <f t="shared" si="2755"/>
        <v/>
      </c>
    </row>
    <row r="13543" spans="1:16">
      <c r="A13543" s="6">
        <v>20</v>
      </c>
      <c r="B13543" s="6">
        <v>16</v>
      </c>
      <c r="C13543" s="6">
        <v>23</v>
      </c>
      <c r="D13543" s="6">
        <f t="shared" si="2743"/>
        <v>59</v>
      </c>
      <c r="E13543" s="5">
        <f t="shared" si="2744"/>
        <v>12109.499908786096</v>
      </c>
      <c r="F13543" s="5">
        <f t="shared" si="2745"/>
        <v>712.5626979170703</v>
      </c>
      <c r="G13543" s="5">
        <f t="shared" si="2746"/>
        <v>1377.292184868003</v>
      </c>
      <c r="H13543" s="5">
        <f t="shared" si="2747"/>
        <v>14199.35479157117</v>
      </c>
      <c r="I13543" s="5">
        <f t="shared" si="2748"/>
        <v>720</v>
      </c>
      <c r="J13543" s="5">
        <f t="shared" si="2749"/>
        <v>13479.35479157117</v>
      </c>
      <c r="K13543" s="2">
        <f t="shared" si="2750"/>
        <v>259016.57624255502</v>
      </c>
      <c r="L13543" s="2">
        <f t="shared" si="2751"/>
        <v>271604</v>
      </c>
      <c r="M13543" s="2">
        <f t="shared" si="2752"/>
        <v>44880</v>
      </c>
      <c r="N13543" s="6">
        <f t="shared" si="2753"/>
        <v>0</v>
      </c>
      <c r="O13543" s="2">
        <f t="shared" si="2754"/>
        <v>-52292.57624255502</v>
      </c>
      <c r="P13543" s="2" t="str">
        <f t="shared" si="2755"/>
        <v/>
      </c>
    </row>
    <row r="13544" spans="1:16">
      <c r="A13544" s="6">
        <v>20</v>
      </c>
      <c r="B13544" s="6">
        <v>16</v>
      </c>
      <c r="C13544" s="6">
        <v>24</v>
      </c>
      <c r="D13544" s="6">
        <f t="shared" si="2743"/>
        <v>60</v>
      </c>
      <c r="E13544" s="5">
        <f t="shared" si="2744"/>
        <v>12109.499908786096</v>
      </c>
      <c r="F13544" s="5">
        <f t="shared" si="2745"/>
        <v>712.5626979170703</v>
      </c>
      <c r="G13544" s="5">
        <f t="shared" si="2746"/>
        <v>1455.1391344474989</v>
      </c>
      <c r="H13544" s="5">
        <f t="shared" si="2747"/>
        <v>14277.201741150666</v>
      </c>
      <c r="I13544" s="5">
        <f t="shared" si="2748"/>
        <v>720</v>
      </c>
      <c r="J13544" s="5">
        <f t="shared" si="2749"/>
        <v>13557.201741150666</v>
      </c>
      <c r="K13544" s="2">
        <f t="shared" si="2750"/>
        <v>260368.08578386571</v>
      </c>
      <c r="L13544" s="2">
        <f t="shared" si="2751"/>
        <v>274304</v>
      </c>
      <c r="M13544" s="2">
        <f t="shared" si="2752"/>
        <v>45760</v>
      </c>
      <c r="N13544" s="6">
        <f t="shared" si="2753"/>
        <v>0</v>
      </c>
      <c r="O13544" s="2">
        <f t="shared" si="2754"/>
        <v>-51824.08578386571</v>
      </c>
      <c r="P13544" s="2" t="str">
        <f t="shared" si="2755"/>
        <v/>
      </c>
    </row>
    <row r="13545" spans="1:16">
      <c r="A13545" s="6">
        <v>20</v>
      </c>
      <c r="B13545" s="6">
        <v>16</v>
      </c>
      <c r="C13545" s="6">
        <v>25</v>
      </c>
      <c r="D13545" s="6">
        <f t="shared" si="2743"/>
        <v>61</v>
      </c>
      <c r="E13545" s="5">
        <f t="shared" si="2744"/>
        <v>12109.499908786096</v>
      </c>
      <c r="F13545" s="5">
        <f t="shared" si="2745"/>
        <v>712.5626979170703</v>
      </c>
      <c r="G13545" s="5">
        <f t="shared" si="2746"/>
        <v>1534.7170558625965</v>
      </c>
      <c r="H13545" s="5">
        <f t="shared" si="2747"/>
        <v>14356.779662565763</v>
      </c>
      <c r="I13545" s="5">
        <f t="shared" si="2748"/>
        <v>720</v>
      </c>
      <c r="J13545" s="5">
        <f t="shared" si="2749"/>
        <v>13636.779662565763</v>
      </c>
      <c r="K13545" s="2">
        <f t="shared" si="2750"/>
        <v>261749.6469195445</v>
      </c>
      <c r="L13545" s="2">
        <f t="shared" si="2751"/>
        <v>277004</v>
      </c>
      <c r="M13545" s="2">
        <f t="shared" si="2752"/>
        <v>46640</v>
      </c>
      <c r="N13545" s="6">
        <f t="shared" si="2753"/>
        <v>0</v>
      </c>
      <c r="O13545" s="2">
        <f t="shared" si="2754"/>
        <v>-51385.646919544495</v>
      </c>
      <c r="P13545" s="2" t="str">
        <f t="shared" si="2755"/>
        <v/>
      </c>
    </row>
    <row r="13546" spans="1:16">
      <c r="A13546" s="6">
        <v>20</v>
      </c>
      <c r="B13546" s="6">
        <v>16</v>
      </c>
      <c r="C13546" s="6">
        <v>26</v>
      </c>
      <c r="D13546" s="6">
        <f t="shared" si="2743"/>
        <v>62</v>
      </c>
      <c r="E13546" s="5">
        <f t="shared" si="2744"/>
        <v>12109.499908786096</v>
      </c>
      <c r="F13546" s="5">
        <f t="shared" si="2745"/>
        <v>712.5626979170703</v>
      </c>
      <c r="G13546" s="5">
        <f t="shared" si="2746"/>
        <v>1616.0570598233144</v>
      </c>
      <c r="H13546" s="5">
        <f t="shared" si="2747"/>
        <v>14438.11966652648</v>
      </c>
      <c r="I13546" s="5">
        <f t="shared" si="2748"/>
        <v>720</v>
      </c>
      <c r="J13546" s="5">
        <f t="shared" si="2749"/>
        <v>13718.11966652648</v>
      </c>
      <c r="K13546" s="2">
        <f t="shared" si="2750"/>
        <v>263161.7997660847</v>
      </c>
      <c r="L13546" s="2">
        <f t="shared" si="2751"/>
        <v>279704</v>
      </c>
      <c r="M13546" s="2">
        <f t="shared" si="2752"/>
        <v>47520</v>
      </c>
      <c r="N13546" s="6">
        <f t="shared" si="2753"/>
        <v>0</v>
      </c>
      <c r="O13546" s="2">
        <f t="shared" si="2754"/>
        <v>-50977.799766084703</v>
      </c>
      <c r="P13546" s="2" t="str">
        <f t="shared" si="2755"/>
        <v/>
      </c>
    </row>
    <row r="13547" spans="1:16">
      <c r="A13547" s="6">
        <v>20</v>
      </c>
      <c r="B13547" s="6">
        <v>16</v>
      </c>
      <c r="C13547" s="6">
        <v>27</v>
      </c>
      <c r="D13547" s="6">
        <f t="shared" si="2743"/>
        <v>63</v>
      </c>
      <c r="E13547" s="5">
        <f t="shared" si="2744"/>
        <v>12109.499908786096</v>
      </c>
      <c r="F13547" s="5">
        <f t="shared" si="2745"/>
        <v>712.5626979170703</v>
      </c>
      <c r="G13547" s="5">
        <f t="shared" si="2746"/>
        <v>1699.1907643430709</v>
      </c>
      <c r="H13547" s="5">
        <f t="shared" si="2747"/>
        <v>14521.253371046238</v>
      </c>
      <c r="I13547" s="5">
        <f t="shared" si="2748"/>
        <v>720</v>
      </c>
      <c r="J13547" s="5">
        <f t="shared" si="2749"/>
        <v>13801.253371046238</v>
      </c>
      <c r="K13547" s="2">
        <f t="shared" si="2750"/>
        <v>264605.09324733051</v>
      </c>
      <c r="L13547" s="2">
        <f t="shared" si="2751"/>
        <v>282404</v>
      </c>
      <c r="M13547" s="2">
        <f t="shared" si="2752"/>
        <v>48400</v>
      </c>
      <c r="N13547" s="6">
        <f t="shared" si="2753"/>
        <v>0</v>
      </c>
      <c r="O13547" s="2">
        <f t="shared" si="2754"/>
        <v>-50601.093247330515</v>
      </c>
      <c r="P13547" s="2" t="str">
        <f t="shared" si="2755"/>
        <v/>
      </c>
    </row>
    <row r="13548" spans="1:16">
      <c r="A13548" s="6">
        <v>20</v>
      </c>
      <c r="B13548" s="6">
        <v>16</v>
      </c>
      <c r="C13548" s="6">
        <v>28</v>
      </c>
      <c r="D13548" s="6">
        <f t="shared" si="2743"/>
        <v>64</v>
      </c>
      <c r="E13548" s="5">
        <f t="shared" si="2744"/>
        <v>12109.499908786096</v>
      </c>
      <c r="F13548" s="5">
        <f t="shared" si="2745"/>
        <v>712.5626979170703</v>
      </c>
      <c r="G13548" s="5">
        <f t="shared" si="2746"/>
        <v>1784.1503025602246</v>
      </c>
      <c r="H13548" s="5">
        <f t="shared" si="2747"/>
        <v>14606.212909263391</v>
      </c>
      <c r="I13548" s="5">
        <f t="shared" si="2748"/>
        <v>720</v>
      </c>
      <c r="J13548" s="5">
        <f t="shared" si="2749"/>
        <v>13886.212909263391</v>
      </c>
      <c r="K13548" s="2">
        <f t="shared" si="2750"/>
        <v>266080.0852302672</v>
      </c>
      <c r="L13548" s="2">
        <f t="shared" si="2751"/>
        <v>285104</v>
      </c>
      <c r="M13548" s="2">
        <f t="shared" si="2752"/>
        <v>49280</v>
      </c>
      <c r="N13548" s="6">
        <f t="shared" si="2753"/>
        <v>0</v>
      </c>
      <c r="O13548" s="2">
        <f t="shared" si="2754"/>
        <v>-50256.085230267199</v>
      </c>
      <c r="P13548" s="2" t="str">
        <f t="shared" si="2755"/>
        <v/>
      </c>
    </row>
    <row r="13549" spans="1:16">
      <c r="A13549" s="6">
        <v>20</v>
      </c>
      <c r="B13549" s="6">
        <v>16</v>
      </c>
      <c r="C13549" s="6">
        <v>29</v>
      </c>
      <c r="D13549" s="6">
        <f t="shared" si="2743"/>
        <v>65</v>
      </c>
      <c r="E13549" s="5">
        <f t="shared" si="2744"/>
        <v>12109.499908786096</v>
      </c>
      <c r="F13549" s="5">
        <f t="shared" si="2745"/>
        <v>712.5626979170703</v>
      </c>
      <c r="G13549" s="5">
        <f t="shared" si="2746"/>
        <v>1870.9683306758782</v>
      </c>
      <c r="H13549" s="5">
        <f t="shared" si="2747"/>
        <v>14693.030937379044</v>
      </c>
      <c r="I13549" s="5">
        <f t="shared" si="2748"/>
        <v>720</v>
      </c>
      <c r="J13549" s="5">
        <f t="shared" si="2749"/>
        <v>13973.030937379044</v>
      </c>
      <c r="K13549" s="2">
        <f t="shared" si="2750"/>
        <v>267587.3426628306</v>
      </c>
      <c r="L13549" s="2">
        <f t="shared" si="2751"/>
        <v>287804</v>
      </c>
      <c r="M13549" s="2">
        <f t="shared" si="2752"/>
        <v>50160</v>
      </c>
      <c r="N13549" s="6">
        <f t="shared" si="2753"/>
        <v>0</v>
      </c>
      <c r="O13549" s="2">
        <f t="shared" si="2754"/>
        <v>-49943.342662830604</v>
      </c>
      <c r="P13549" s="2" t="str">
        <f t="shared" si="2755"/>
        <v/>
      </c>
    </row>
    <row r="13550" spans="1:16">
      <c r="A13550" s="6">
        <v>20</v>
      </c>
      <c r="B13550" s="6">
        <v>16</v>
      </c>
      <c r="C13550" s="6">
        <v>30</v>
      </c>
      <c r="D13550" s="6">
        <f t="shared" si="2743"/>
        <v>66</v>
      </c>
      <c r="E13550" s="5">
        <f t="shared" si="2744"/>
        <v>12109.499908786096</v>
      </c>
      <c r="F13550" s="5">
        <f t="shared" si="2745"/>
        <v>712.5626979170703</v>
      </c>
      <c r="G13550" s="5">
        <f t="shared" si="2746"/>
        <v>1959.6780360096488</v>
      </c>
      <c r="H13550" s="5">
        <f t="shared" si="2747"/>
        <v>14781.740642712815</v>
      </c>
      <c r="I13550" s="5">
        <f t="shared" si="2748"/>
        <v>720</v>
      </c>
      <c r="J13550" s="5">
        <f t="shared" si="2749"/>
        <v>14061.740642712815</v>
      </c>
      <c r="K13550" s="2">
        <f t="shared" si="2750"/>
        <v>269127.44171376416</v>
      </c>
      <c r="L13550" s="2">
        <f t="shared" si="2751"/>
        <v>290504</v>
      </c>
      <c r="M13550" s="2">
        <f t="shared" si="2752"/>
        <v>51040</v>
      </c>
      <c r="N13550" s="6">
        <f t="shared" si="2753"/>
        <v>0</v>
      </c>
      <c r="O13550" s="2">
        <f t="shared" si="2754"/>
        <v>-49663.441713764158</v>
      </c>
      <c r="P13550" s="2" t="str">
        <f t="shared" si="2755"/>
        <v/>
      </c>
    </row>
    <row r="13551" spans="1:16">
      <c r="A13551" s="6">
        <v>20</v>
      </c>
      <c r="B13551" s="6">
        <v>17</v>
      </c>
      <c r="C13551" s="6">
        <v>0</v>
      </c>
      <c r="D13551" s="6">
        <f t="shared" si="2743"/>
        <v>37</v>
      </c>
      <c r="E13551" s="5">
        <f t="shared" si="2744"/>
        <v>12109.499908786096</v>
      </c>
      <c r="F13551" s="5">
        <f t="shared" si="2745"/>
        <v>776.02531320030937</v>
      </c>
      <c r="G13551" s="5">
        <f t="shared" si="2746"/>
        <v>0</v>
      </c>
      <c r="H13551" s="5">
        <f t="shared" si="2747"/>
        <v>12885.525221986405</v>
      </c>
      <c r="I13551" s="5">
        <f t="shared" si="2748"/>
        <v>720</v>
      </c>
      <c r="J13551" s="5">
        <f t="shared" si="2749"/>
        <v>12165.525221986405</v>
      </c>
      <c r="K13551" s="2">
        <f t="shared" si="2750"/>
        <v>236207.03510393063</v>
      </c>
      <c r="L13551" s="2">
        <f t="shared" si="2751"/>
        <v>211598</v>
      </c>
      <c r="M13551" s="2">
        <f t="shared" si="2752"/>
        <v>25080</v>
      </c>
      <c r="N13551" s="6">
        <f t="shared" si="2753"/>
        <v>0</v>
      </c>
      <c r="O13551" s="2">
        <f t="shared" si="2754"/>
        <v>-69689.035103930626</v>
      </c>
      <c r="P13551" s="2" t="str">
        <f t="shared" si="2755"/>
        <v/>
      </c>
    </row>
    <row r="13552" spans="1:16">
      <c r="A13552" s="6">
        <v>20</v>
      </c>
      <c r="B13552" s="6">
        <v>17</v>
      </c>
      <c r="C13552" s="6">
        <v>1</v>
      </c>
      <c r="D13552" s="6">
        <f t="shared" si="2743"/>
        <v>38</v>
      </c>
      <c r="E13552" s="5">
        <f t="shared" si="2744"/>
        <v>12109.499908786096</v>
      </c>
      <c r="F13552" s="5">
        <f t="shared" si="2745"/>
        <v>776.02531320030937</v>
      </c>
      <c r="G13552" s="5">
        <f t="shared" si="2746"/>
        <v>45.5625</v>
      </c>
      <c r="H13552" s="5">
        <f t="shared" si="2747"/>
        <v>12931.087721986405</v>
      </c>
      <c r="I13552" s="5">
        <f t="shared" si="2748"/>
        <v>720</v>
      </c>
      <c r="J13552" s="5">
        <f t="shared" si="2749"/>
        <v>12211.087721986405</v>
      </c>
      <c r="K13552" s="2">
        <f t="shared" si="2750"/>
        <v>236998.05072893063</v>
      </c>
      <c r="L13552" s="2">
        <f t="shared" si="2751"/>
        <v>214298</v>
      </c>
      <c r="M13552" s="2">
        <f t="shared" si="2752"/>
        <v>25960</v>
      </c>
      <c r="N13552" s="6">
        <f t="shared" si="2753"/>
        <v>0</v>
      </c>
      <c r="O13552" s="2">
        <f t="shared" si="2754"/>
        <v>-68660.050728930626</v>
      </c>
      <c r="P13552" s="2" t="str">
        <f t="shared" si="2755"/>
        <v/>
      </c>
    </row>
    <row r="13553" spans="1:16">
      <c r="A13553" s="6">
        <v>20</v>
      </c>
      <c r="B13553" s="6">
        <v>17</v>
      </c>
      <c r="C13553" s="6">
        <v>2</v>
      </c>
      <c r="D13553" s="6">
        <f t="shared" si="2743"/>
        <v>39</v>
      </c>
      <c r="E13553" s="5">
        <f t="shared" si="2744"/>
        <v>12109.499908786096</v>
      </c>
      <c r="F13553" s="5">
        <f t="shared" si="2745"/>
        <v>776.02531320030937</v>
      </c>
      <c r="G13553" s="5">
        <f t="shared" si="2746"/>
        <v>92.264062499999994</v>
      </c>
      <c r="H13553" s="5">
        <f t="shared" si="2747"/>
        <v>12977.789284486405</v>
      </c>
      <c r="I13553" s="5">
        <f t="shared" si="2748"/>
        <v>720</v>
      </c>
      <c r="J13553" s="5">
        <f t="shared" si="2749"/>
        <v>12257.789284486405</v>
      </c>
      <c r="K13553" s="2">
        <f t="shared" si="2750"/>
        <v>237808.84174455566</v>
      </c>
      <c r="L13553" s="2">
        <f t="shared" si="2751"/>
        <v>216998</v>
      </c>
      <c r="M13553" s="2">
        <f t="shared" si="2752"/>
        <v>26840</v>
      </c>
      <c r="N13553" s="6">
        <f t="shared" si="2753"/>
        <v>0</v>
      </c>
      <c r="O13553" s="2">
        <f t="shared" si="2754"/>
        <v>-67650.841744555655</v>
      </c>
      <c r="P13553" s="2" t="str">
        <f t="shared" si="2755"/>
        <v/>
      </c>
    </row>
    <row r="13554" spans="1:16">
      <c r="A13554" s="6">
        <v>20</v>
      </c>
      <c r="B13554" s="6">
        <v>17</v>
      </c>
      <c r="C13554" s="6">
        <v>3</v>
      </c>
      <c r="D13554" s="6">
        <f t="shared" si="2743"/>
        <v>40</v>
      </c>
      <c r="E13554" s="5">
        <f t="shared" si="2744"/>
        <v>12109.499908786096</v>
      </c>
      <c r="F13554" s="5">
        <f t="shared" si="2745"/>
        <v>776.02531320030937</v>
      </c>
      <c r="G13554" s="5">
        <f t="shared" si="2746"/>
        <v>140.12604492187498</v>
      </c>
      <c r="H13554" s="5">
        <f t="shared" si="2747"/>
        <v>13025.65126690828</v>
      </c>
      <c r="I13554" s="5">
        <f t="shared" si="2748"/>
        <v>720</v>
      </c>
      <c r="J13554" s="5">
        <f t="shared" si="2749"/>
        <v>12305.65126690828</v>
      </c>
      <c r="K13554" s="2">
        <f t="shared" si="2750"/>
        <v>238639.77893937987</v>
      </c>
      <c r="L13554" s="2">
        <f t="shared" si="2751"/>
        <v>219698</v>
      </c>
      <c r="M13554" s="2">
        <f t="shared" si="2752"/>
        <v>27720</v>
      </c>
      <c r="N13554" s="6">
        <f t="shared" si="2753"/>
        <v>0</v>
      </c>
      <c r="O13554" s="2">
        <f t="shared" si="2754"/>
        <v>-66661.778939379874</v>
      </c>
      <c r="P13554" s="2" t="str">
        <f t="shared" si="2755"/>
        <v/>
      </c>
    </row>
    <row r="13555" spans="1:16">
      <c r="A13555" s="6">
        <v>20</v>
      </c>
      <c r="B13555" s="6">
        <v>17</v>
      </c>
      <c r="C13555" s="6">
        <v>4</v>
      </c>
      <c r="D13555" s="6">
        <f t="shared" si="2743"/>
        <v>41</v>
      </c>
      <c r="E13555" s="5">
        <f t="shared" si="2744"/>
        <v>12109.499908786096</v>
      </c>
      <c r="F13555" s="5">
        <f t="shared" si="2745"/>
        <v>776.02531320030937</v>
      </c>
      <c r="G13555" s="5">
        <f t="shared" si="2746"/>
        <v>189.17016064453125</v>
      </c>
      <c r="H13555" s="5">
        <f t="shared" si="2747"/>
        <v>13074.695382630936</v>
      </c>
      <c r="I13555" s="5">
        <f t="shared" si="2748"/>
        <v>720</v>
      </c>
      <c r="J13555" s="5">
        <f t="shared" si="2749"/>
        <v>12354.695382630936</v>
      </c>
      <c r="K13555" s="2">
        <f t="shared" si="2750"/>
        <v>239491.23928178707</v>
      </c>
      <c r="L13555" s="2">
        <f t="shared" si="2751"/>
        <v>222398</v>
      </c>
      <c r="M13555" s="2">
        <f t="shared" si="2752"/>
        <v>28600</v>
      </c>
      <c r="N13555" s="6">
        <f t="shared" si="2753"/>
        <v>0</v>
      </c>
      <c r="O13555" s="2">
        <f t="shared" si="2754"/>
        <v>-65693.239281787071</v>
      </c>
      <c r="P13555" s="2" t="str">
        <f t="shared" si="2755"/>
        <v/>
      </c>
    </row>
    <row r="13556" spans="1:16">
      <c r="A13556" s="6">
        <v>20</v>
      </c>
      <c r="B13556" s="6">
        <v>17</v>
      </c>
      <c r="C13556" s="6">
        <v>5</v>
      </c>
      <c r="D13556" s="6">
        <f t="shared" si="2743"/>
        <v>42</v>
      </c>
      <c r="E13556" s="5">
        <f t="shared" si="2744"/>
        <v>12109.499908786096</v>
      </c>
      <c r="F13556" s="5">
        <f t="shared" si="2745"/>
        <v>776.02531320030937</v>
      </c>
      <c r="G13556" s="5">
        <f t="shared" si="2746"/>
        <v>239.41848456573481</v>
      </c>
      <c r="H13556" s="5">
        <f t="shared" si="2747"/>
        <v>13124.94370655214</v>
      </c>
      <c r="I13556" s="5">
        <f t="shared" si="2748"/>
        <v>720</v>
      </c>
      <c r="J13556" s="5">
        <f t="shared" si="2749"/>
        <v>12404.94370655214</v>
      </c>
      <c r="K13556" s="2">
        <f t="shared" si="2750"/>
        <v>240363.60601653019</v>
      </c>
      <c r="L13556" s="2">
        <f t="shared" si="2751"/>
        <v>225098</v>
      </c>
      <c r="M13556" s="2">
        <f t="shared" si="2752"/>
        <v>29480</v>
      </c>
      <c r="N13556" s="6">
        <f t="shared" si="2753"/>
        <v>0</v>
      </c>
      <c r="O13556" s="2">
        <f t="shared" si="2754"/>
        <v>-64745.60601653019</v>
      </c>
      <c r="P13556" s="2" t="str">
        <f t="shared" si="2755"/>
        <v/>
      </c>
    </row>
    <row r="13557" spans="1:16">
      <c r="A13557" s="6">
        <v>20</v>
      </c>
      <c r="B13557" s="6">
        <v>17</v>
      </c>
      <c r="C13557" s="6">
        <v>6</v>
      </c>
      <c r="D13557" s="6">
        <f t="shared" si="2743"/>
        <v>43</v>
      </c>
      <c r="E13557" s="5">
        <f t="shared" si="2744"/>
        <v>12109.499908786096</v>
      </c>
      <c r="F13557" s="5">
        <f t="shared" si="2745"/>
        <v>776.02531320030937</v>
      </c>
      <c r="G13557" s="5">
        <f t="shared" si="2746"/>
        <v>290.89345874736784</v>
      </c>
      <c r="H13557" s="5">
        <f t="shared" si="2747"/>
        <v>13176.418680733774</v>
      </c>
      <c r="I13557" s="5">
        <f t="shared" si="2748"/>
        <v>720</v>
      </c>
      <c r="J13557" s="5">
        <f t="shared" si="2749"/>
        <v>12456.418680733774</v>
      </c>
      <c r="K13557" s="2">
        <f t="shared" si="2750"/>
        <v>241257.26876273911</v>
      </c>
      <c r="L13557" s="2">
        <f t="shared" si="2751"/>
        <v>227798</v>
      </c>
      <c r="M13557" s="2">
        <f t="shared" si="2752"/>
        <v>30360</v>
      </c>
      <c r="N13557" s="6">
        <f t="shared" si="2753"/>
        <v>0</v>
      </c>
      <c r="O13557" s="2">
        <f t="shared" si="2754"/>
        <v>-63819.268762739113</v>
      </c>
      <c r="P13557" s="2" t="str">
        <f t="shared" si="2755"/>
        <v/>
      </c>
    </row>
    <row r="13558" spans="1:16">
      <c r="A13558" s="6">
        <v>20</v>
      </c>
      <c r="B13558" s="6">
        <v>17</v>
      </c>
      <c r="C13558" s="6">
        <v>7</v>
      </c>
      <c r="D13558" s="6">
        <f t="shared" si="2743"/>
        <v>44</v>
      </c>
      <c r="E13558" s="5">
        <f t="shared" si="2744"/>
        <v>12109.499908786096</v>
      </c>
      <c r="F13558" s="5">
        <f t="shared" si="2745"/>
        <v>776.02531320030937</v>
      </c>
      <c r="G13558" s="5">
        <f t="shared" si="2746"/>
        <v>343.61789814532818</v>
      </c>
      <c r="H13558" s="5">
        <f t="shared" si="2747"/>
        <v>13229.143120131734</v>
      </c>
      <c r="I13558" s="5">
        <f t="shared" si="2748"/>
        <v>720</v>
      </c>
      <c r="J13558" s="5">
        <f t="shared" si="2749"/>
        <v>12509.143120131734</v>
      </c>
      <c r="K13558" s="2">
        <f t="shared" si="2750"/>
        <v>242172.62361339814</v>
      </c>
      <c r="L13558" s="2">
        <f t="shared" si="2751"/>
        <v>230498</v>
      </c>
      <c r="M13558" s="2">
        <f t="shared" si="2752"/>
        <v>31240</v>
      </c>
      <c r="N13558" s="6">
        <f t="shared" si="2753"/>
        <v>0</v>
      </c>
      <c r="O13558" s="2">
        <f t="shared" si="2754"/>
        <v>-62914.623613398144</v>
      </c>
      <c r="P13558" s="2" t="str">
        <f t="shared" si="2755"/>
        <v/>
      </c>
    </row>
    <row r="13559" spans="1:16">
      <c r="A13559" s="6">
        <v>20</v>
      </c>
      <c r="B13559" s="6">
        <v>17</v>
      </c>
      <c r="C13559" s="6">
        <v>8</v>
      </c>
      <c r="D13559" s="6">
        <f t="shared" si="2743"/>
        <v>45</v>
      </c>
      <c r="E13559" s="5">
        <f t="shared" si="2744"/>
        <v>12109.499908786096</v>
      </c>
      <c r="F13559" s="5">
        <f t="shared" si="2745"/>
        <v>776.02531320030937</v>
      </c>
      <c r="G13559" s="5">
        <f t="shared" si="2746"/>
        <v>397.61499642530839</v>
      </c>
      <c r="H13559" s="5">
        <f t="shared" si="2747"/>
        <v>13283.140218411714</v>
      </c>
      <c r="I13559" s="5">
        <f t="shared" si="2748"/>
        <v>720</v>
      </c>
      <c r="J13559" s="5">
        <f t="shared" si="2749"/>
        <v>12563.140218411714</v>
      </c>
      <c r="K13559" s="2">
        <f t="shared" si="2750"/>
        <v>243110.07323631446</v>
      </c>
      <c r="L13559" s="2">
        <f t="shared" si="2751"/>
        <v>233198</v>
      </c>
      <c r="M13559" s="2">
        <f t="shared" si="2752"/>
        <v>32120</v>
      </c>
      <c r="N13559" s="6">
        <f t="shared" si="2753"/>
        <v>0</v>
      </c>
      <c r="O13559" s="2">
        <f t="shared" si="2754"/>
        <v>-62032.073236314463</v>
      </c>
      <c r="P13559" s="2" t="str">
        <f t="shared" si="2755"/>
        <v/>
      </c>
    </row>
    <row r="13560" spans="1:16">
      <c r="A13560" s="6">
        <v>20</v>
      </c>
      <c r="B13560" s="6">
        <v>17</v>
      </c>
      <c r="C13560" s="6">
        <v>9</v>
      </c>
      <c r="D13560" s="6">
        <f t="shared" si="2743"/>
        <v>46</v>
      </c>
      <c r="E13560" s="5">
        <f t="shared" si="2744"/>
        <v>12109.499908786096</v>
      </c>
      <c r="F13560" s="5">
        <f t="shared" si="2745"/>
        <v>776.02531320030937</v>
      </c>
      <c r="G13560" s="5">
        <f t="shared" si="2746"/>
        <v>452.90833186570285</v>
      </c>
      <c r="H13560" s="5">
        <f t="shared" si="2747"/>
        <v>13338.433553852108</v>
      </c>
      <c r="I13560" s="5">
        <f t="shared" si="2748"/>
        <v>720</v>
      </c>
      <c r="J13560" s="5">
        <f t="shared" si="2749"/>
        <v>12618.433553852108</v>
      </c>
      <c r="K13560" s="2">
        <f t="shared" si="2750"/>
        <v>244070.0269765991</v>
      </c>
      <c r="L13560" s="2">
        <f t="shared" si="2751"/>
        <v>235898</v>
      </c>
      <c r="M13560" s="2">
        <f t="shared" si="2752"/>
        <v>33000</v>
      </c>
      <c r="N13560" s="6">
        <f t="shared" si="2753"/>
        <v>0</v>
      </c>
      <c r="O13560" s="2">
        <f t="shared" si="2754"/>
        <v>-61172.026976599096</v>
      </c>
      <c r="P13560" s="2" t="str">
        <f t="shared" si="2755"/>
        <v/>
      </c>
    </row>
    <row r="13561" spans="1:16">
      <c r="A13561" s="6">
        <v>20</v>
      </c>
      <c r="B13561" s="6">
        <v>17</v>
      </c>
      <c r="C13561" s="6">
        <v>10</v>
      </c>
      <c r="D13561" s="6">
        <f t="shared" si="2743"/>
        <v>47</v>
      </c>
      <c r="E13561" s="5">
        <f t="shared" si="2744"/>
        <v>12109.499908786096</v>
      </c>
      <c r="F13561" s="5">
        <f t="shared" si="2745"/>
        <v>776.02531320030937</v>
      </c>
      <c r="G13561" s="5">
        <f t="shared" si="2746"/>
        <v>509.52187334891573</v>
      </c>
      <c r="H13561" s="5">
        <f t="shared" si="2747"/>
        <v>13395.047095335322</v>
      </c>
      <c r="I13561" s="5">
        <f t="shared" si="2748"/>
        <v>720</v>
      </c>
      <c r="J13561" s="5">
        <f t="shared" si="2749"/>
        <v>12675.047095335322</v>
      </c>
      <c r="K13561" s="2">
        <f t="shared" si="2750"/>
        <v>245052.90096068266</v>
      </c>
      <c r="L13561" s="2">
        <f t="shared" si="2751"/>
        <v>238598</v>
      </c>
      <c r="M13561" s="2">
        <f t="shared" si="2752"/>
        <v>33880</v>
      </c>
      <c r="N13561" s="6">
        <f t="shared" si="2753"/>
        <v>0</v>
      </c>
      <c r="O13561" s="2">
        <f t="shared" si="2754"/>
        <v>-60334.900960682658</v>
      </c>
      <c r="P13561" s="2" t="str">
        <f t="shared" si="2755"/>
        <v/>
      </c>
    </row>
    <row r="13562" spans="1:16">
      <c r="A13562" s="6">
        <v>20</v>
      </c>
      <c r="B13562" s="6">
        <v>17</v>
      </c>
      <c r="C13562" s="6">
        <v>11</v>
      </c>
      <c r="D13562" s="6">
        <f t="shared" si="2743"/>
        <v>48</v>
      </c>
      <c r="E13562" s="5">
        <f t="shared" si="2744"/>
        <v>12109.499908786096</v>
      </c>
      <c r="F13562" s="5">
        <f t="shared" si="2745"/>
        <v>776.02531320030937</v>
      </c>
      <c r="G13562" s="5">
        <f t="shared" si="2746"/>
        <v>567.47998644235474</v>
      </c>
      <c r="H13562" s="5">
        <f t="shared" si="2747"/>
        <v>13453.00520842876</v>
      </c>
      <c r="I13562" s="5">
        <f t="shared" si="2748"/>
        <v>720</v>
      </c>
      <c r="J13562" s="5">
        <f t="shared" si="2749"/>
        <v>12733.00520842876</v>
      </c>
      <c r="K13562" s="2">
        <f t="shared" si="2750"/>
        <v>246059.1182018882</v>
      </c>
      <c r="L13562" s="2">
        <f t="shared" si="2751"/>
        <v>241298</v>
      </c>
      <c r="M13562" s="2">
        <f t="shared" si="2752"/>
        <v>34760</v>
      </c>
      <c r="N13562" s="6">
        <f t="shared" si="2753"/>
        <v>0</v>
      </c>
      <c r="O13562" s="2">
        <f t="shared" si="2754"/>
        <v>-59521.118201888195</v>
      </c>
      <c r="P13562" s="2" t="str">
        <f t="shared" si="2755"/>
        <v/>
      </c>
    </row>
    <row r="13563" spans="1:16">
      <c r="A13563" s="6">
        <v>20</v>
      </c>
      <c r="B13563" s="6">
        <v>17</v>
      </c>
      <c r="C13563" s="6">
        <v>12</v>
      </c>
      <c r="D13563" s="6">
        <f t="shared" si="2743"/>
        <v>49</v>
      </c>
      <c r="E13563" s="5">
        <f t="shared" si="2744"/>
        <v>12109.499908786096</v>
      </c>
      <c r="F13563" s="5">
        <f t="shared" si="2745"/>
        <v>776.02531320030937</v>
      </c>
      <c r="G13563" s="5">
        <f t="shared" si="2746"/>
        <v>626.80743957041921</v>
      </c>
      <c r="H13563" s="5">
        <f t="shared" si="2747"/>
        <v>13512.332661556824</v>
      </c>
      <c r="I13563" s="5">
        <f t="shared" si="2748"/>
        <v>720</v>
      </c>
      <c r="J13563" s="5">
        <f t="shared" si="2749"/>
        <v>12792.332661556824</v>
      </c>
      <c r="K13563" s="2">
        <f t="shared" si="2750"/>
        <v>247089.10870758374</v>
      </c>
      <c r="L13563" s="2">
        <f t="shared" si="2751"/>
        <v>243998</v>
      </c>
      <c r="M13563" s="2">
        <f t="shared" si="2752"/>
        <v>35640</v>
      </c>
      <c r="N13563" s="6">
        <f t="shared" si="2753"/>
        <v>0</v>
      </c>
      <c r="O13563" s="2">
        <f t="shared" si="2754"/>
        <v>-58731.108707583742</v>
      </c>
      <c r="P13563" s="2" t="str">
        <f t="shared" si="2755"/>
        <v/>
      </c>
    </row>
    <row r="13564" spans="1:16">
      <c r="A13564" s="6">
        <v>20</v>
      </c>
      <c r="B13564" s="6">
        <v>17</v>
      </c>
      <c r="C13564" s="6">
        <v>13</v>
      </c>
      <c r="D13564" s="6">
        <f t="shared" si="2743"/>
        <v>50</v>
      </c>
      <c r="E13564" s="5">
        <f t="shared" si="2744"/>
        <v>12109.499908786096</v>
      </c>
      <c r="F13564" s="5">
        <f t="shared" si="2745"/>
        <v>776.02531320030937</v>
      </c>
      <c r="G13564" s="5">
        <f t="shared" si="2746"/>
        <v>687.52941027880343</v>
      </c>
      <c r="H13564" s="5">
        <f t="shared" si="2747"/>
        <v>13573.054632265208</v>
      </c>
      <c r="I13564" s="5">
        <f t="shared" si="2748"/>
        <v>720</v>
      </c>
      <c r="J13564" s="5">
        <f t="shared" si="2749"/>
        <v>12853.054632265208</v>
      </c>
      <c r="K13564" s="2">
        <f t="shared" si="2750"/>
        <v>248143.30958793763</v>
      </c>
      <c r="L13564" s="2">
        <f t="shared" si="2751"/>
        <v>246698</v>
      </c>
      <c r="M13564" s="2">
        <f t="shared" si="2752"/>
        <v>36520</v>
      </c>
      <c r="N13564" s="6">
        <f t="shared" si="2753"/>
        <v>0</v>
      </c>
      <c r="O13564" s="2">
        <f t="shared" si="2754"/>
        <v>-57965.309587937634</v>
      </c>
      <c r="P13564" s="2" t="str">
        <f t="shared" si="2755"/>
        <v/>
      </c>
    </row>
    <row r="13565" spans="1:16">
      <c r="A13565" s="6">
        <v>20</v>
      </c>
      <c r="B13565" s="6">
        <v>17</v>
      </c>
      <c r="C13565" s="6">
        <v>14</v>
      </c>
      <c r="D13565" s="6">
        <f t="shared" si="2743"/>
        <v>51</v>
      </c>
      <c r="E13565" s="5">
        <f t="shared" si="2744"/>
        <v>12109.499908786096</v>
      </c>
      <c r="F13565" s="5">
        <f t="shared" si="2745"/>
        <v>776.02531320030937</v>
      </c>
      <c r="G13565" s="5">
        <f t="shared" si="2746"/>
        <v>749.67149159246469</v>
      </c>
      <c r="H13565" s="5">
        <f t="shared" si="2747"/>
        <v>13635.196713578869</v>
      </c>
      <c r="I13565" s="5">
        <f t="shared" si="2748"/>
        <v>720</v>
      </c>
      <c r="J13565" s="5">
        <f t="shared" si="2749"/>
        <v>12915.196713578869</v>
      </c>
      <c r="K13565" s="2">
        <f t="shared" si="2750"/>
        <v>249222.16516629982</v>
      </c>
      <c r="L13565" s="2">
        <f t="shared" si="2751"/>
        <v>249398</v>
      </c>
      <c r="M13565" s="2">
        <f t="shared" si="2752"/>
        <v>37400</v>
      </c>
      <c r="N13565" s="6">
        <f t="shared" si="2753"/>
        <v>0</v>
      </c>
      <c r="O13565" s="2">
        <f t="shared" si="2754"/>
        <v>-57224.165166299819</v>
      </c>
      <c r="P13565" s="2" t="str">
        <f t="shared" si="2755"/>
        <v/>
      </c>
    </row>
    <row r="13566" spans="1:16">
      <c r="A13566" s="6">
        <v>20</v>
      </c>
      <c r="B13566" s="6">
        <v>17</v>
      </c>
      <c r="C13566" s="6">
        <v>15</v>
      </c>
      <c r="D13566" s="6">
        <f t="shared" si="2743"/>
        <v>52</v>
      </c>
      <c r="E13566" s="5">
        <f t="shared" si="2744"/>
        <v>12109.499908786096</v>
      </c>
      <c r="F13566" s="5">
        <f t="shared" si="2745"/>
        <v>776.02531320030937</v>
      </c>
      <c r="G13566" s="5">
        <f t="shared" si="2746"/>
        <v>813.25969846861108</v>
      </c>
      <c r="H13566" s="5">
        <f t="shared" si="2747"/>
        <v>13698.784920455017</v>
      </c>
      <c r="I13566" s="5">
        <f t="shared" si="2748"/>
        <v>720</v>
      </c>
      <c r="J13566" s="5">
        <f t="shared" si="2749"/>
        <v>12978.784920455017</v>
      </c>
      <c r="K13566" s="2">
        <f t="shared" si="2750"/>
        <v>250326.12709123292</v>
      </c>
      <c r="L13566" s="2">
        <f t="shared" si="2751"/>
        <v>252098</v>
      </c>
      <c r="M13566" s="2">
        <f t="shared" si="2752"/>
        <v>38280</v>
      </c>
      <c r="N13566" s="6">
        <f t="shared" si="2753"/>
        <v>0</v>
      </c>
      <c r="O13566" s="2">
        <f t="shared" si="2754"/>
        <v>-56508.12709123292</v>
      </c>
      <c r="P13566" s="2" t="str">
        <f t="shared" si="2755"/>
        <v/>
      </c>
    </row>
    <row r="13567" spans="1:16">
      <c r="A13567" s="6">
        <v>20</v>
      </c>
      <c r="B13567" s="6">
        <v>17</v>
      </c>
      <c r="C13567" s="6">
        <v>16</v>
      </c>
      <c r="D13567" s="6">
        <f t="shared" si="2743"/>
        <v>53</v>
      </c>
      <c r="E13567" s="5">
        <f t="shared" si="2744"/>
        <v>12109.499908786096</v>
      </c>
      <c r="F13567" s="5">
        <f t="shared" si="2745"/>
        <v>776.02531320030937</v>
      </c>
      <c r="G13567" s="5">
        <f t="shared" si="2746"/>
        <v>878.32047434610013</v>
      </c>
      <c r="H13567" s="5">
        <f t="shared" si="2747"/>
        <v>13763.845696332504</v>
      </c>
      <c r="I13567" s="5">
        <f t="shared" si="2748"/>
        <v>720</v>
      </c>
      <c r="J13567" s="5">
        <f t="shared" si="2749"/>
        <v>13043.845696332504</v>
      </c>
      <c r="K13567" s="2">
        <f t="shared" si="2750"/>
        <v>251455.65445021709</v>
      </c>
      <c r="L13567" s="2">
        <f t="shared" si="2751"/>
        <v>254798</v>
      </c>
      <c r="M13567" s="2">
        <f t="shared" si="2752"/>
        <v>39160</v>
      </c>
      <c r="N13567" s="6">
        <f t="shared" si="2753"/>
        <v>0</v>
      </c>
      <c r="O13567" s="2">
        <f t="shared" si="2754"/>
        <v>-55817.654450217087</v>
      </c>
      <c r="P13567" s="2" t="str">
        <f t="shared" si="2755"/>
        <v/>
      </c>
    </row>
    <row r="13568" spans="1:16">
      <c r="A13568" s="6">
        <v>20</v>
      </c>
      <c r="B13568" s="6">
        <v>17</v>
      </c>
      <c r="C13568" s="6">
        <v>17</v>
      </c>
      <c r="D13568" s="6">
        <f t="shared" si="2743"/>
        <v>54</v>
      </c>
      <c r="E13568" s="5">
        <f t="shared" si="2744"/>
        <v>12109.499908786096</v>
      </c>
      <c r="F13568" s="5">
        <f t="shared" si="2745"/>
        <v>776.02531320030937</v>
      </c>
      <c r="G13568" s="5">
        <f t="shared" si="2746"/>
        <v>944.88069779264049</v>
      </c>
      <c r="H13568" s="5">
        <f t="shared" si="2747"/>
        <v>13830.405919779045</v>
      </c>
      <c r="I13568" s="5">
        <f t="shared" si="2748"/>
        <v>720</v>
      </c>
      <c r="J13568" s="5">
        <f t="shared" si="2749"/>
        <v>13110.405919779045</v>
      </c>
      <c r="K13568" s="2">
        <f t="shared" si="2750"/>
        <v>252611.21388505286</v>
      </c>
      <c r="L13568" s="2">
        <f t="shared" si="2751"/>
        <v>257498</v>
      </c>
      <c r="M13568" s="2">
        <f t="shared" si="2752"/>
        <v>40040</v>
      </c>
      <c r="N13568" s="6">
        <f t="shared" si="2753"/>
        <v>0</v>
      </c>
      <c r="O13568" s="2">
        <f t="shared" si="2754"/>
        <v>-55153.213885052857</v>
      </c>
      <c r="P13568" s="2" t="str">
        <f t="shared" si="2755"/>
        <v/>
      </c>
    </row>
    <row r="13569" spans="1:16">
      <c r="A13569" s="6">
        <v>20</v>
      </c>
      <c r="B13569" s="6">
        <v>17</v>
      </c>
      <c r="C13569" s="6">
        <v>18</v>
      </c>
      <c r="D13569" s="6">
        <f t="shared" si="2743"/>
        <v>55</v>
      </c>
      <c r="E13569" s="5">
        <f t="shared" si="2744"/>
        <v>12109.499908786096</v>
      </c>
      <c r="F13569" s="5">
        <f t="shared" si="2745"/>
        <v>776.02531320030937</v>
      </c>
      <c r="G13569" s="5">
        <f t="shared" si="2746"/>
        <v>1012.9676892512279</v>
      </c>
      <c r="H13569" s="5">
        <f t="shared" si="2747"/>
        <v>13898.492911237632</v>
      </c>
      <c r="I13569" s="5">
        <f t="shared" si="2748"/>
        <v>720</v>
      </c>
      <c r="J13569" s="5">
        <f t="shared" si="2749"/>
        <v>13178.492911237632</v>
      </c>
      <c r="K13569" s="2">
        <f t="shared" si="2750"/>
        <v>253793.27970898667</v>
      </c>
      <c r="L13569" s="2">
        <f t="shared" si="2751"/>
        <v>260198</v>
      </c>
      <c r="M13569" s="2">
        <f t="shared" si="2752"/>
        <v>40920</v>
      </c>
      <c r="N13569" s="6">
        <f t="shared" si="2753"/>
        <v>0</v>
      </c>
      <c r="O13569" s="2">
        <f t="shared" si="2754"/>
        <v>-54515.279708986665</v>
      </c>
      <c r="P13569" s="2" t="str">
        <f t="shared" si="2755"/>
        <v/>
      </c>
    </row>
    <row r="13570" spans="1:16">
      <c r="A13570" s="6">
        <v>20</v>
      </c>
      <c r="B13570" s="6">
        <v>17</v>
      </c>
      <c r="C13570" s="6">
        <v>19</v>
      </c>
      <c r="D13570" s="6">
        <f t="shared" si="2743"/>
        <v>56</v>
      </c>
      <c r="E13570" s="5">
        <f t="shared" si="2744"/>
        <v>12109.499908786096</v>
      </c>
      <c r="F13570" s="5">
        <f t="shared" si="2745"/>
        <v>776.02531320030937</v>
      </c>
      <c r="G13570" s="5">
        <f t="shared" si="2746"/>
        <v>1082.6092178872495</v>
      </c>
      <c r="H13570" s="5">
        <f t="shared" si="2747"/>
        <v>13968.134439873655</v>
      </c>
      <c r="I13570" s="5">
        <f t="shared" si="2748"/>
        <v>720</v>
      </c>
      <c r="J13570" s="5">
        <f t="shared" si="2749"/>
        <v>13248.134439873655</v>
      </c>
      <c r="K13570" s="2">
        <f t="shared" si="2750"/>
        <v>255002.33402558428</v>
      </c>
      <c r="L13570" s="2">
        <f t="shared" si="2751"/>
        <v>262898</v>
      </c>
      <c r="M13570" s="2">
        <f t="shared" si="2752"/>
        <v>41800</v>
      </c>
      <c r="N13570" s="6">
        <f t="shared" si="2753"/>
        <v>0</v>
      </c>
      <c r="O13570" s="2">
        <f t="shared" si="2754"/>
        <v>-53904.334025584278</v>
      </c>
      <c r="P13570" s="2" t="str">
        <f t="shared" si="2755"/>
        <v/>
      </c>
    </row>
    <row r="13571" spans="1:16">
      <c r="A13571" s="6">
        <v>20</v>
      </c>
      <c r="B13571" s="6">
        <v>17</v>
      </c>
      <c r="C13571" s="6">
        <v>20</v>
      </c>
      <c r="D13571" s="6">
        <f t="shared" si="2743"/>
        <v>57</v>
      </c>
      <c r="E13571" s="5">
        <f t="shared" si="2744"/>
        <v>12109.499908786096</v>
      </c>
      <c r="F13571" s="5">
        <f t="shared" si="2745"/>
        <v>776.02531320030937</v>
      </c>
      <c r="G13571" s="5">
        <f t="shared" si="2746"/>
        <v>1153.8335085377266</v>
      </c>
      <c r="H13571" s="5">
        <f t="shared" si="2747"/>
        <v>14039.358730524131</v>
      </c>
      <c r="I13571" s="5">
        <f t="shared" si="2748"/>
        <v>720</v>
      </c>
      <c r="J13571" s="5">
        <f t="shared" si="2749"/>
        <v>13319.358730524131</v>
      </c>
      <c r="K13571" s="2">
        <f t="shared" si="2750"/>
        <v>256238.86684937726</v>
      </c>
      <c r="L13571" s="2">
        <f t="shared" si="2751"/>
        <v>265598</v>
      </c>
      <c r="M13571" s="2">
        <f t="shared" si="2752"/>
        <v>42680</v>
      </c>
      <c r="N13571" s="6">
        <f t="shared" si="2753"/>
        <v>0</v>
      </c>
      <c r="O13571" s="2">
        <f t="shared" si="2754"/>
        <v>-53320.866849377257</v>
      </c>
      <c r="P13571" s="2" t="str">
        <f t="shared" si="2755"/>
        <v/>
      </c>
    </row>
    <row r="13572" spans="1:16">
      <c r="A13572" s="6">
        <v>20</v>
      </c>
      <c r="B13572" s="6">
        <v>17</v>
      </c>
      <c r="C13572" s="6">
        <v>21</v>
      </c>
      <c r="D13572" s="6">
        <f t="shared" ref="D13572:D13635" si="2756">A13572+B13572+C13572</f>
        <v>58</v>
      </c>
      <c r="E13572" s="5">
        <f t="shared" ref="E13572:E13635" si="2757">IF(A13572=0,0,A13572*LABOR_HRS_WK_TOM*SEASON_WEEKS*(1+DIM_PCT_TOM)^A13572)</f>
        <v>12109.499908786096</v>
      </c>
      <c r="F13572" s="5">
        <f t="shared" ref="F13572:F13635" si="2758">IF(B13572=0,0,B13572*LABOR_HRS_WK_CAR*SEASON_WEEKS*(1+DIM_PCT_CAR)^B13572)</f>
        <v>776.02531320030937</v>
      </c>
      <c r="G13572" s="5">
        <f t="shared" ref="G13572:G13635" si="2759">IF(C13572=0,0,C13572*LABOR_HRS_WK_MES*SEASON_WEEKS*(1+DIM_PCT_MES)^C13572)</f>
        <v>1226.6692487641703</v>
      </c>
      <c r="H13572" s="5">
        <f t="shared" ref="H13572:H13635" si="2760">E13572+F13572+G13572</f>
        <v>14112.194470750575</v>
      </c>
      <c r="I13572" s="5">
        <f t="shared" ref="I13572:I13635" si="2761">MIN(H13572,FARMER_HRS)</f>
        <v>720</v>
      </c>
      <c r="J13572" s="5">
        <f t="shared" ref="J13572:J13635" si="2762">MAX(0,H13572-FARMER_HRS)</f>
        <v>13392.194470750575</v>
      </c>
      <c r="K13572" s="2">
        <f t="shared" ref="K13572:K13635" si="2763">I13572*FARMER_RATE+J13572*TEMP_WORKER_RATE</f>
        <v>257503.3762283086</v>
      </c>
      <c r="L13572" s="2">
        <f t="shared" ref="L13572:L13635" si="2764">A13572*PRICE_TOM+B13572*PRICE_CAR+C13572*PRICE_MES</f>
        <v>268298</v>
      </c>
      <c r="M13572" s="2">
        <f t="shared" ref="M13572:M13635" si="2765">A13572*FERT_BED_TOM+B13572*FERT_BED_CAR+C13572*FERT_BED_MES</f>
        <v>43560</v>
      </c>
      <c r="N13572" s="6">
        <f t="shared" ref="N13572:N13635" si="2766">IF(AND(D13572&lt;=TOTAL_BEDS,J13572&lt;=TEMP_WORKER_MAX*TEMP_WORKER_HRS),1,0)</f>
        <v>0</v>
      </c>
      <c r="O13572" s="2">
        <f t="shared" ref="O13572:O13635" si="2767">L13572-M13572-K13572-FIXED_COSTS</f>
        <v>-52765.376228308596</v>
      </c>
      <c r="P13572" s="2" t="str">
        <f t="shared" ref="P13572:P13635" si="2768">IF(N13572=1,O13572,"")</f>
        <v/>
      </c>
    </row>
    <row r="13573" spans="1:16">
      <c r="A13573" s="6">
        <v>20</v>
      </c>
      <c r="B13573" s="6">
        <v>17</v>
      </c>
      <c r="C13573" s="6">
        <v>22</v>
      </c>
      <c r="D13573" s="6">
        <f t="shared" si="2756"/>
        <v>59</v>
      </c>
      <c r="E13573" s="5">
        <f t="shared" si="2757"/>
        <v>12109.499908786096</v>
      </c>
      <c r="F13573" s="5">
        <f t="shared" si="2758"/>
        <v>776.02531320030937</v>
      </c>
      <c r="G13573" s="5">
        <f t="shared" si="2759"/>
        <v>1301.1455960105666</v>
      </c>
      <c r="H13573" s="5">
        <f t="shared" si="2760"/>
        <v>14186.670817996972</v>
      </c>
      <c r="I13573" s="5">
        <f t="shared" si="2761"/>
        <v>720</v>
      </c>
      <c r="J13573" s="5">
        <f t="shared" si="2762"/>
        <v>13466.670817996972</v>
      </c>
      <c r="K13573" s="2">
        <f t="shared" si="2763"/>
        <v>258796.36836800296</v>
      </c>
      <c r="L13573" s="2">
        <f t="shared" si="2764"/>
        <v>270998</v>
      </c>
      <c r="M13573" s="2">
        <f t="shared" si="2765"/>
        <v>44440</v>
      </c>
      <c r="N13573" s="6">
        <f t="shared" si="2766"/>
        <v>0</v>
      </c>
      <c r="O13573" s="2">
        <f t="shared" si="2767"/>
        <v>-52238.368368002964</v>
      </c>
      <c r="P13573" s="2" t="str">
        <f t="shared" si="2768"/>
        <v/>
      </c>
    </row>
    <row r="13574" spans="1:16">
      <c r="A13574" s="6">
        <v>20</v>
      </c>
      <c r="B13574" s="6">
        <v>17</v>
      </c>
      <c r="C13574" s="6">
        <v>23</v>
      </c>
      <c r="D13574" s="6">
        <f t="shared" si="2756"/>
        <v>60</v>
      </c>
      <c r="E13574" s="5">
        <f t="shared" si="2757"/>
        <v>12109.499908786096</v>
      </c>
      <c r="F13574" s="5">
        <f t="shared" si="2758"/>
        <v>776.02531320030937</v>
      </c>
      <c r="G13574" s="5">
        <f t="shared" si="2759"/>
        <v>1377.292184868003</v>
      </c>
      <c r="H13574" s="5">
        <f t="shared" si="2760"/>
        <v>14262.817406854409</v>
      </c>
      <c r="I13574" s="5">
        <f t="shared" si="2761"/>
        <v>720</v>
      </c>
      <c r="J13574" s="5">
        <f t="shared" si="2762"/>
        <v>13542.817406854409</v>
      </c>
      <c r="K13574" s="2">
        <f t="shared" si="2763"/>
        <v>260118.35775788903</v>
      </c>
      <c r="L13574" s="2">
        <f t="shared" si="2764"/>
        <v>273698</v>
      </c>
      <c r="M13574" s="2">
        <f t="shared" si="2765"/>
        <v>45320</v>
      </c>
      <c r="N13574" s="6">
        <f t="shared" si="2766"/>
        <v>0</v>
      </c>
      <c r="O13574" s="2">
        <f t="shared" si="2767"/>
        <v>-51740.357757889025</v>
      </c>
      <c r="P13574" s="2" t="str">
        <f t="shared" si="2768"/>
        <v/>
      </c>
    </row>
    <row r="13575" spans="1:16">
      <c r="A13575" s="6">
        <v>20</v>
      </c>
      <c r="B13575" s="6">
        <v>17</v>
      </c>
      <c r="C13575" s="6">
        <v>24</v>
      </c>
      <c r="D13575" s="6">
        <f t="shared" si="2756"/>
        <v>61</v>
      </c>
      <c r="E13575" s="5">
        <f t="shared" si="2757"/>
        <v>12109.499908786096</v>
      </c>
      <c r="F13575" s="5">
        <f t="shared" si="2758"/>
        <v>776.02531320030937</v>
      </c>
      <c r="G13575" s="5">
        <f t="shared" si="2759"/>
        <v>1455.1391344474989</v>
      </c>
      <c r="H13575" s="5">
        <f t="shared" si="2760"/>
        <v>14340.664356433905</v>
      </c>
      <c r="I13575" s="5">
        <f t="shared" si="2761"/>
        <v>720</v>
      </c>
      <c r="J13575" s="5">
        <f t="shared" si="2762"/>
        <v>13620.664356433905</v>
      </c>
      <c r="K13575" s="2">
        <f t="shared" si="2763"/>
        <v>261469.86729919972</v>
      </c>
      <c r="L13575" s="2">
        <f t="shared" si="2764"/>
        <v>276398</v>
      </c>
      <c r="M13575" s="2">
        <f t="shared" si="2765"/>
        <v>46200</v>
      </c>
      <c r="N13575" s="6">
        <f t="shared" si="2766"/>
        <v>0</v>
      </c>
      <c r="O13575" s="2">
        <f t="shared" si="2767"/>
        <v>-51271.867299199715</v>
      </c>
      <c r="P13575" s="2" t="str">
        <f t="shared" si="2768"/>
        <v/>
      </c>
    </row>
    <row r="13576" spans="1:16">
      <c r="A13576" s="6">
        <v>20</v>
      </c>
      <c r="B13576" s="6">
        <v>17</v>
      </c>
      <c r="C13576" s="6">
        <v>25</v>
      </c>
      <c r="D13576" s="6">
        <f t="shared" si="2756"/>
        <v>62</v>
      </c>
      <c r="E13576" s="5">
        <f t="shared" si="2757"/>
        <v>12109.499908786096</v>
      </c>
      <c r="F13576" s="5">
        <f t="shared" si="2758"/>
        <v>776.02531320030937</v>
      </c>
      <c r="G13576" s="5">
        <f t="shared" si="2759"/>
        <v>1534.7170558625965</v>
      </c>
      <c r="H13576" s="5">
        <f t="shared" si="2760"/>
        <v>14420.242277849002</v>
      </c>
      <c r="I13576" s="5">
        <f t="shared" si="2761"/>
        <v>720</v>
      </c>
      <c r="J13576" s="5">
        <f t="shared" si="2762"/>
        <v>13700.242277849002</v>
      </c>
      <c r="K13576" s="2">
        <f t="shared" si="2763"/>
        <v>262851.42843487847</v>
      </c>
      <c r="L13576" s="2">
        <f t="shared" si="2764"/>
        <v>279098</v>
      </c>
      <c r="M13576" s="2">
        <f t="shared" si="2765"/>
        <v>47080</v>
      </c>
      <c r="N13576" s="6">
        <f t="shared" si="2766"/>
        <v>0</v>
      </c>
      <c r="O13576" s="2">
        <f t="shared" si="2767"/>
        <v>-50833.428434878471</v>
      </c>
      <c r="P13576" s="2" t="str">
        <f t="shared" si="2768"/>
        <v/>
      </c>
    </row>
    <row r="13577" spans="1:16">
      <c r="A13577" s="6">
        <v>20</v>
      </c>
      <c r="B13577" s="6">
        <v>17</v>
      </c>
      <c r="C13577" s="6">
        <v>26</v>
      </c>
      <c r="D13577" s="6">
        <f t="shared" si="2756"/>
        <v>63</v>
      </c>
      <c r="E13577" s="5">
        <f t="shared" si="2757"/>
        <v>12109.499908786096</v>
      </c>
      <c r="F13577" s="5">
        <f t="shared" si="2758"/>
        <v>776.02531320030937</v>
      </c>
      <c r="G13577" s="5">
        <f t="shared" si="2759"/>
        <v>1616.0570598233144</v>
      </c>
      <c r="H13577" s="5">
        <f t="shared" si="2760"/>
        <v>14501.582281809719</v>
      </c>
      <c r="I13577" s="5">
        <f t="shared" si="2761"/>
        <v>720</v>
      </c>
      <c r="J13577" s="5">
        <f t="shared" si="2762"/>
        <v>13781.582281809719</v>
      </c>
      <c r="K13577" s="2">
        <f t="shared" si="2763"/>
        <v>264263.58128141868</v>
      </c>
      <c r="L13577" s="2">
        <f t="shared" si="2764"/>
        <v>281798</v>
      </c>
      <c r="M13577" s="2">
        <f t="shared" si="2765"/>
        <v>47960</v>
      </c>
      <c r="N13577" s="6">
        <f t="shared" si="2766"/>
        <v>0</v>
      </c>
      <c r="O13577" s="2">
        <f t="shared" si="2767"/>
        <v>-50425.581281418679</v>
      </c>
      <c r="P13577" s="2" t="str">
        <f t="shared" si="2768"/>
        <v/>
      </c>
    </row>
    <row r="13578" spans="1:16">
      <c r="A13578" s="6">
        <v>20</v>
      </c>
      <c r="B13578" s="6">
        <v>17</v>
      </c>
      <c r="C13578" s="6">
        <v>27</v>
      </c>
      <c r="D13578" s="6">
        <f t="shared" si="2756"/>
        <v>64</v>
      </c>
      <c r="E13578" s="5">
        <f t="shared" si="2757"/>
        <v>12109.499908786096</v>
      </c>
      <c r="F13578" s="5">
        <f t="shared" si="2758"/>
        <v>776.02531320030937</v>
      </c>
      <c r="G13578" s="5">
        <f t="shared" si="2759"/>
        <v>1699.1907643430709</v>
      </c>
      <c r="H13578" s="5">
        <f t="shared" si="2760"/>
        <v>14584.715986329476</v>
      </c>
      <c r="I13578" s="5">
        <f t="shared" si="2761"/>
        <v>720</v>
      </c>
      <c r="J13578" s="5">
        <f t="shared" si="2762"/>
        <v>13864.715986329476</v>
      </c>
      <c r="K13578" s="2">
        <f t="shared" si="2763"/>
        <v>265706.87476266455</v>
      </c>
      <c r="L13578" s="2">
        <f t="shared" si="2764"/>
        <v>284498</v>
      </c>
      <c r="M13578" s="2">
        <f t="shared" si="2765"/>
        <v>48840</v>
      </c>
      <c r="N13578" s="6">
        <f t="shared" si="2766"/>
        <v>0</v>
      </c>
      <c r="O13578" s="2">
        <f t="shared" si="2767"/>
        <v>-50048.874762664549</v>
      </c>
      <c r="P13578" s="2" t="str">
        <f t="shared" si="2768"/>
        <v/>
      </c>
    </row>
    <row r="13579" spans="1:16">
      <c r="A13579" s="6">
        <v>20</v>
      </c>
      <c r="B13579" s="6">
        <v>17</v>
      </c>
      <c r="C13579" s="6">
        <v>28</v>
      </c>
      <c r="D13579" s="6">
        <f t="shared" si="2756"/>
        <v>65</v>
      </c>
      <c r="E13579" s="5">
        <f t="shared" si="2757"/>
        <v>12109.499908786096</v>
      </c>
      <c r="F13579" s="5">
        <f t="shared" si="2758"/>
        <v>776.02531320030937</v>
      </c>
      <c r="G13579" s="5">
        <f t="shared" si="2759"/>
        <v>1784.1503025602246</v>
      </c>
      <c r="H13579" s="5">
        <f t="shared" si="2760"/>
        <v>14669.67552454663</v>
      </c>
      <c r="I13579" s="5">
        <f t="shared" si="2761"/>
        <v>720</v>
      </c>
      <c r="J13579" s="5">
        <f t="shared" si="2762"/>
        <v>13949.67552454663</v>
      </c>
      <c r="K13579" s="2">
        <f t="shared" si="2763"/>
        <v>267181.86674560118</v>
      </c>
      <c r="L13579" s="2">
        <f t="shared" si="2764"/>
        <v>287198</v>
      </c>
      <c r="M13579" s="2">
        <f t="shared" si="2765"/>
        <v>49720</v>
      </c>
      <c r="N13579" s="6">
        <f t="shared" si="2766"/>
        <v>0</v>
      </c>
      <c r="O13579" s="2">
        <f t="shared" si="2767"/>
        <v>-49703.866745601175</v>
      </c>
      <c r="P13579" s="2" t="str">
        <f t="shared" si="2768"/>
        <v/>
      </c>
    </row>
    <row r="13580" spans="1:16">
      <c r="A13580" s="6">
        <v>20</v>
      </c>
      <c r="B13580" s="6">
        <v>17</v>
      </c>
      <c r="C13580" s="6">
        <v>29</v>
      </c>
      <c r="D13580" s="6">
        <f t="shared" si="2756"/>
        <v>66</v>
      </c>
      <c r="E13580" s="5">
        <f t="shared" si="2757"/>
        <v>12109.499908786096</v>
      </c>
      <c r="F13580" s="5">
        <f t="shared" si="2758"/>
        <v>776.02531320030937</v>
      </c>
      <c r="G13580" s="5">
        <f t="shared" si="2759"/>
        <v>1870.9683306758782</v>
      </c>
      <c r="H13580" s="5">
        <f t="shared" si="2760"/>
        <v>14756.493552662283</v>
      </c>
      <c r="I13580" s="5">
        <f t="shared" si="2761"/>
        <v>720</v>
      </c>
      <c r="J13580" s="5">
        <f t="shared" si="2762"/>
        <v>14036.493552662283</v>
      </c>
      <c r="K13580" s="2">
        <f t="shared" si="2763"/>
        <v>268689.12417816464</v>
      </c>
      <c r="L13580" s="2">
        <f t="shared" si="2764"/>
        <v>289898</v>
      </c>
      <c r="M13580" s="2">
        <f t="shared" si="2765"/>
        <v>50600</v>
      </c>
      <c r="N13580" s="6">
        <f t="shared" si="2766"/>
        <v>0</v>
      </c>
      <c r="O13580" s="2">
        <f t="shared" si="2767"/>
        <v>-49391.124178164639</v>
      </c>
      <c r="P13580" s="2" t="str">
        <f t="shared" si="2768"/>
        <v/>
      </c>
    </row>
    <row r="13581" spans="1:16">
      <c r="A13581" s="6">
        <v>20</v>
      </c>
      <c r="B13581" s="6">
        <v>17</v>
      </c>
      <c r="C13581" s="6">
        <v>30</v>
      </c>
      <c r="D13581" s="6">
        <f t="shared" si="2756"/>
        <v>67</v>
      </c>
      <c r="E13581" s="5">
        <f t="shared" si="2757"/>
        <v>12109.499908786096</v>
      </c>
      <c r="F13581" s="5">
        <f t="shared" si="2758"/>
        <v>776.02531320030937</v>
      </c>
      <c r="G13581" s="5">
        <f t="shared" si="2759"/>
        <v>1959.6780360096488</v>
      </c>
      <c r="H13581" s="5">
        <f t="shared" si="2760"/>
        <v>14845.203257996054</v>
      </c>
      <c r="I13581" s="5">
        <f t="shared" si="2761"/>
        <v>720</v>
      </c>
      <c r="J13581" s="5">
        <f t="shared" si="2762"/>
        <v>14125.203257996054</v>
      </c>
      <c r="K13581" s="2">
        <f t="shared" si="2763"/>
        <v>270229.22322909813</v>
      </c>
      <c r="L13581" s="2">
        <f t="shared" si="2764"/>
        <v>292598</v>
      </c>
      <c r="M13581" s="2">
        <f t="shared" si="2765"/>
        <v>51480</v>
      </c>
      <c r="N13581" s="6">
        <f t="shared" si="2766"/>
        <v>0</v>
      </c>
      <c r="O13581" s="2">
        <f t="shared" si="2767"/>
        <v>-49111.223229098134</v>
      </c>
      <c r="P13581" s="2" t="str">
        <f t="shared" si="2768"/>
        <v/>
      </c>
    </row>
    <row r="13582" spans="1:16">
      <c r="A13582" s="6">
        <v>20</v>
      </c>
      <c r="B13582" s="6">
        <v>18</v>
      </c>
      <c r="C13582" s="6">
        <v>0</v>
      </c>
      <c r="D13582" s="6">
        <f t="shared" si="2756"/>
        <v>38</v>
      </c>
      <c r="E13582" s="5">
        <f t="shared" si="2757"/>
        <v>12109.499908786096</v>
      </c>
      <c r="F13582" s="5">
        <f t="shared" si="2758"/>
        <v>842.2157075615122</v>
      </c>
      <c r="G13582" s="5">
        <f t="shared" si="2759"/>
        <v>0</v>
      </c>
      <c r="H13582" s="5">
        <f t="shared" si="2760"/>
        <v>12951.715616347608</v>
      </c>
      <c r="I13582" s="5">
        <f t="shared" si="2761"/>
        <v>720</v>
      </c>
      <c r="J13582" s="5">
        <f t="shared" si="2762"/>
        <v>12231.715616347608</v>
      </c>
      <c r="K13582" s="2">
        <f t="shared" si="2763"/>
        <v>237356.17389492376</v>
      </c>
      <c r="L13582" s="2">
        <f t="shared" si="2764"/>
        <v>213692</v>
      </c>
      <c r="M13582" s="2">
        <f t="shared" si="2765"/>
        <v>25520</v>
      </c>
      <c r="N13582" s="6">
        <f t="shared" si="2766"/>
        <v>0</v>
      </c>
      <c r="O13582" s="2">
        <f t="shared" si="2767"/>
        <v>-69184.173894923762</v>
      </c>
      <c r="P13582" s="2" t="str">
        <f t="shared" si="2768"/>
        <v/>
      </c>
    </row>
    <row r="13583" spans="1:16">
      <c r="A13583" s="6">
        <v>20</v>
      </c>
      <c r="B13583" s="6">
        <v>18</v>
      </c>
      <c r="C13583" s="6">
        <v>1</v>
      </c>
      <c r="D13583" s="6">
        <f t="shared" si="2756"/>
        <v>39</v>
      </c>
      <c r="E13583" s="5">
        <f t="shared" si="2757"/>
        <v>12109.499908786096</v>
      </c>
      <c r="F13583" s="5">
        <f t="shared" si="2758"/>
        <v>842.2157075615122</v>
      </c>
      <c r="G13583" s="5">
        <f t="shared" si="2759"/>
        <v>45.5625</v>
      </c>
      <c r="H13583" s="5">
        <f t="shared" si="2760"/>
        <v>12997.278116347608</v>
      </c>
      <c r="I13583" s="5">
        <f t="shared" si="2761"/>
        <v>720</v>
      </c>
      <c r="J13583" s="5">
        <f t="shared" si="2762"/>
        <v>12277.278116347608</v>
      </c>
      <c r="K13583" s="2">
        <f t="shared" si="2763"/>
        <v>238147.18951992376</v>
      </c>
      <c r="L13583" s="2">
        <f t="shared" si="2764"/>
        <v>216392</v>
      </c>
      <c r="M13583" s="2">
        <f t="shared" si="2765"/>
        <v>26400</v>
      </c>
      <c r="N13583" s="6">
        <f t="shared" si="2766"/>
        <v>0</v>
      </c>
      <c r="O13583" s="2">
        <f t="shared" si="2767"/>
        <v>-68155.189519923762</v>
      </c>
      <c r="P13583" s="2" t="str">
        <f t="shared" si="2768"/>
        <v/>
      </c>
    </row>
    <row r="13584" spans="1:16">
      <c r="A13584" s="6">
        <v>20</v>
      </c>
      <c r="B13584" s="6">
        <v>18</v>
      </c>
      <c r="C13584" s="6">
        <v>2</v>
      </c>
      <c r="D13584" s="6">
        <f t="shared" si="2756"/>
        <v>40</v>
      </c>
      <c r="E13584" s="5">
        <f t="shared" si="2757"/>
        <v>12109.499908786096</v>
      </c>
      <c r="F13584" s="5">
        <f t="shared" si="2758"/>
        <v>842.2157075615122</v>
      </c>
      <c r="G13584" s="5">
        <f t="shared" si="2759"/>
        <v>92.264062499999994</v>
      </c>
      <c r="H13584" s="5">
        <f t="shared" si="2760"/>
        <v>13043.979678847609</v>
      </c>
      <c r="I13584" s="5">
        <f t="shared" si="2761"/>
        <v>720</v>
      </c>
      <c r="J13584" s="5">
        <f t="shared" si="2762"/>
        <v>12323.979678847609</v>
      </c>
      <c r="K13584" s="2">
        <f t="shared" si="2763"/>
        <v>238957.98053554876</v>
      </c>
      <c r="L13584" s="2">
        <f t="shared" si="2764"/>
        <v>219092</v>
      </c>
      <c r="M13584" s="2">
        <f t="shared" si="2765"/>
        <v>27280</v>
      </c>
      <c r="N13584" s="6">
        <f t="shared" si="2766"/>
        <v>0</v>
      </c>
      <c r="O13584" s="2">
        <f t="shared" si="2767"/>
        <v>-67145.980535548762</v>
      </c>
      <c r="P13584" s="2" t="str">
        <f t="shared" si="2768"/>
        <v/>
      </c>
    </row>
    <row r="13585" spans="1:16">
      <c r="A13585" s="6">
        <v>20</v>
      </c>
      <c r="B13585" s="6">
        <v>18</v>
      </c>
      <c r="C13585" s="6">
        <v>3</v>
      </c>
      <c r="D13585" s="6">
        <f t="shared" si="2756"/>
        <v>41</v>
      </c>
      <c r="E13585" s="5">
        <f t="shared" si="2757"/>
        <v>12109.499908786096</v>
      </c>
      <c r="F13585" s="5">
        <f t="shared" si="2758"/>
        <v>842.2157075615122</v>
      </c>
      <c r="G13585" s="5">
        <f t="shared" si="2759"/>
        <v>140.12604492187498</v>
      </c>
      <c r="H13585" s="5">
        <f t="shared" si="2760"/>
        <v>13091.841661269484</v>
      </c>
      <c r="I13585" s="5">
        <f t="shared" si="2761"/>
        <v>720</v>
      </c>
      <c r="J13585" s="5">
        <f t="shared" si="2762"/>
        <v>12371.841661269484</v>
      </c>
      <c r="K13585" s="2">
        <f t="shared" si="2763"/>
        <v>239788.91773037298</v>
      </c>
      <c r="L13585" s="2">
        <f t="shared" si="2764"/>
        <v>221792</v>
      </c>
      <c r="M13585" s="2">
        <f t="shared" si="2765"/>
        <v>28160</v>
      </c>
      <c r="N13585" s="6">
        <f t="shared" si="2766"/>
        <v>0</v>
      </c>
      <c r="O13585" s="2">
        <f t="shared" si="2767"/>
        <v>-66156.917730372981</v>
      </c>
      <c r="P13585" s="2" t="str">
        <f t="shared" si="2768"/>
        <v/>
      </c>
    </row>
    <row r="13586" spans="1:16">
      <c r="A13586" s="6">
        <v>20</v>
      </c>
      <c r="B13586" s="6">
        <v>18</v>
      </c>
      <c r="C13586" s="6">
        <v>4</v>
      </c>
      <c r="D13586" s="6">
        <f t="shared" si="2756"/>
        <v>42</v>
      </c>
      <c r="E13586" s="5">
        <f t="shared" si="2757"/>
        <v>12109.499908786096</v>
      </c>
      <c r="F13586" s="5">
        <f t="shared" si="2758"/>
        <v>842.2157075615122</v>
      </c>
      <c r="G13586" s="5">
        <f t="shared" si="2759"/>
        <v>189.17016064453125</v>
      </c>
      <c r="H13586" s="5">
        <f t="shared" si="2760"/>
        <v>13140.88577699214</v>
      </c>
      <c r="I13586" s="5">
        <f t="shared" si="2761"/>
        <v>720</v>
      </c>
      <c r="J13586" s="5">
        <f t="shared" si="2762"/>
        <v>12420.88577699214</v>
      </c>
      <c r="K13586" s="2">
        <f t="shared" si="2763"/>
        <v>240640.37807278021</v>
      </c>
      <c r="L13586" s="2">
        <f t="shared" si="2764"/>
        <v>224492</v>
      </c>
      <c r="M13586" s="2">
        <f t="shared" si="2765"/>
        <v>29040</v>
      </c>
      <c r="N13586" s="6">
        <f t="shared" si="2766"/>
        <v>0</v>
      </c>
      <c r="O13586" s="2">
        <f t="shared" si="2767"/>
        <v>-65188.378072780208</v>
      </c>
      <c r="P13586" s="2" t="str">
        <f t="shared" si="2768"/>
        <v/>
      </c>
    </row>
    <row r="13587" spans="1:16">
      <c r="A13587" s="6">
        <v>20</v>
      </c>
      <c r="B13587" s="6">
        <v>18</v>
      </c>
      <c r="C13587" s="6">
        <v>5</v>
      </c>
      <c r="D13587" s="6">
        <f t="shared" si="2756"/>
        <v>43</v>
      </c>
      <c r="E13587" s="5">
        <f t="shared" si="2757"/>
        <v>12109.499908786096</v>
      </c>
      <c r="F13587" s="5">
        <f t="shared" si="2758"/>
        <v>842.2157075615122</v>
      </c>
      <c r="G13587" s="5">
        <f t="shared" si="2759"/>
        <v>239.41848456573481</v>
      </c>
      <c r="H13587" s="5">
        <f t="shared" si="2760"/>
        <v>13191.134100913343</v>
      </c>
      <c r="I13587" s="5">
        <f t="shared" si="2761"/>
        <v>720</v>
      </c>
      <c r="J13587" s="5">
        <f t="shared" si="2762"/>
        <v>12471.134100913343</v>
      </c>
      <c r="K13587" s="2">
        <f t="shared" si="2763"/>
        <v>241512.7448075233</v>
      </c>
      <c r="L13587" s="2">
        <f t="shared" si="2764"/>
        <v>227192</v>
      </c>
      <c r="M13587" s="2">
        <f t="shared" si="2765"/>
        <v>29920</v>
      </c>
      <c r="N13587" s="6">
        <f t="shared" si="2766"/>
        <v>0</v>
      </c>
      <c r="O13587" s="2">
        <f t="shared" si="2767"/>
        <v>-64240.744807523297</v>
      </c>
      <c r="P13587" s="2" t="str">
        <f t="shared" si="2768"/>
        <v/>
      </c>
    </row>
    <row r="13588" spans="1:16">
      <c r="A13588" s="6">
        <v>20</v>
      </c>
      <c r="B13588" s="6">
        <v>18</v>
      </c>
      <c r="C13588" s="6">
        <v>6</v>
      </c>
      <c r="D13588" s="6">
        <f t="shared" si="2756"/>
        <v>44</v>
      </c>
      <c r="E13588" s="5">
        <f t="shared" si="2757"/>
        <v>12109.499908786096</v>
      </c>
      <c r="F13588" s="5">
        <f t="shared" si="2758"/>
        <v>842.2157075615122</v>
      </c>
      <c r="G13588" s="5">
        <f t="shared" si="2759"/>
        <v>290.89345874736784</v>
      </c>
      <c r="H13588" s="5">
        <f t="shared" si="2760"/>
        <v>13242.609075094977</v>
      </c>
      <c r="I13588" s="5">
        <f t="shared" si="2761"/>
        <v>720</v>
      </c>
      <c r="J13588" s="5">
        <f t="shared" si="2762"/>
        <v>12522.609075094977</v>
      </c>
      <c r="K13588" s="2">
        <f t="shared" si="2763"/>
        <v>242406.40755373222</v>
      </c>
      <c r="L13588" s="2">
        <f t="shared" si="2764"/>
        <v>229892</v>
      </c>
      <c r="M13588" s="2">
        <f t="shared" si="2765"/>
        <v>30800</v>
      </c>
      <c r="N13588" s="6">
        <f t="shared" si="2766"/>
        <v>0</v>
      </c>
      <c r="O13588" s="2">
        <f t="shared" si="2767"/>
        <v>-63314.407553732221</v>
      </c>
      <c r="P13588" s="2" t="str">
        <f t="shared" si="2768"/>
        <v/>
      </c>
    </row>
    <row r="13589" spans="1:16">
      <c r="A13589" s="6">
        <v>20</v>
      </c>
      <c r="B13589" s="6">
        <v>18</v>
      </c>
      <c r="C13589" s="6">
        <v>7</v>
      </c>
      <c r="D13589" s="6">
        <f t="shared" si="2756"/>
        <v>45</v>
      </c>
      <c r="E13589" s="5">
        <f t="shared" si="2757"/>
        <v>12109.499908786096</v>
      </c>
      <c r="F13589" s="5">
        <f t="shared" si="2758"/>
        <v>842.2157075615122</v>
      </c>
      <c r="G13589" s="5">
        <f t="shared" si="2759"/>
        <v>343.61789814532818</v>
      </c>
      <c r="H13589" s="5">
        <f t="shared" si="2760"/>
        <v>13295.333514492937</v>
      </c>
      <c r="I13589" s="5">
        <f t="shared" si="2761"/>
        <v>720</v>
      </c>
      <c r="J13589" s="5">
        <f t="shared" si="2762"/>
        <v>12575.333514492937</v>
      </c>
      <c r="K13589" s="2">
        <f t="shared" si="2763"/>
        <v>243321.76240439125</v>
      </c>
      <c r="L13589" s="2">
        <f t="shared" si="2764"/>
        <v>232592</v>
      </c>
      <c r="M13589" s="2">
        <f t="shared" si="2765"/>
        <v>31680</v>
      </c>
      <c r="N13589" s="6">
        <f t="shared" si="2766"/>
        <v>0</v>
      </c>
      <c r="O13589" s="2">
        <f t="shared" si="2767"/>
        <v>-62409.762404391251</v>
      </c>
      <c r="P13589" s="2" t="str">
        <f t="shared" si="2768"/>
        <v/>
      </c>
    </row>
    <row r="13590" spans="1:16">
      <c r="A13590" s="6">
        <v>20</v>
      </c>
      <c r="B13590" s="6">
        <v>18</v>
      </c>
      <c r="C13590" s="6">
        <v>8</v>
      </c>
      <c r="D13590" s="6">
        <f t="shared" si="2756"/>
        <v>46</v>
      </c>
      <c r="E13590" s="5">
        <f t="shared" si="2757"/>
        <v>12109.499908786096</v>
      </c>
      <c r="F13590" s="5">
        <f t="shared" si="2758"/>
        <v>842.2157075615122</v>
      </c>
      <c r="G13590" s="5">
        <f t="shared" si="2759"/>
        <v>397.61499642530839</v>
      </c>
      <c r="H13590" s="5">
        <f t="shared" si="2760"/>
        <v>13349.330612772917</v>
      </c>
      <c r="I13590" s="5">
        <f t="shared" si="2761"/>
        <v>720</v>
      </c>
      <c r="J13590" s="5">
        <f t="shared" si="2762"/>
        <v>12629.330612772917</v>
      </c>
      <c r="K13590" s="2">
        <f t="shared" si="2763"/>
        <v>244259.2120273076</v>
      </c>
      <c r="L13590" s="2">
        <f t="shared" si="2764"/>
        <v>235292</v>
      </c>
      <c r="M13590" s="2">
        <f t="shared" si="2765"/>
        <v>32560</v>
      </c>
      <c r="N13590" s="6">
        <f t="shared" si="2766"/>
        <v>0</v>
      </c>
      <c r="O13590" s="2">
        <f t="shared" si="2767"/>
        <v>-61527.2120273076</v>
      </c>
      <c r="P13590" s="2" t="str">
        <f t="shared" si="2768"/>
        <v/>
      </c>
    </row>
    <row r="13591" spans="1:16">
      <c r="A13591" s="6">
        <v>20</v>
      </c>
      <c r="B13591" s="6">
        <v>18</v>
      </c>
      <c r="C13591" s="6">
        <v>9</v>
      </c>
      <c r="D13591" s="6">
        <f t="shared" si="2756"/>
        <v>47</v>
      </c>
      <c r="E13591" s="5">
        <f t="shared" si="2757"/>
        <v>12109.499908786096</v>
      </c>
      <c r="F13591" s="5">
        <f t="shared" si="2758"/>
        <v>842.2157075615122</v>
      </c>
      <c r="G13591" s="5">
        <f t="shared" si="2759"/>
        <v>452.90833186570285</v>
      </c>
      <c r="H13591" s="5">
        <f t="shared" si="2760"/>
        <v>13404.623948213311</v>
      </c>
      <c r="I13591" s="5">
        <f t="shared" si="2761"/>
        <v>720</v>
      </c>
      <c r="J13591" s="5">
        <f t="shared" si="2762"/>
        <v>12684.623948213311</v>
      </c>
      <c r="K13591" s="2">
        <f t="shared" si="2763"/>
        <v>245219.1657675922</v>
      </c>
      <c r="L13591" s="2">
        <f t="shared" si="2764"/>
        <v>237992</v>
      </c>
      <c r="M13591" s="2">
        <f t="shared" si="2765"/>
        <v>33440</v>
      </c>
      <c r="N13591" s="6">
        <f t="shared" si="2766"/>
        <v>0</v>
      </c>
      <c r="O13591" s="2">
        <f t="shared" si="2767"/>
        <v>-60667.165767592203</v>
      </c>
      <c r="P13591" s="2" t="str">
        <f t="shared" si="2768"/>
        <v/>
      </c>
    </row>
    <row r="13592" spans="1:16">
      <c r="A13592" s="6">
        <v>20</v>
      </c>
      <c r="B13592" s="6">
        <v>18</v>
      </c>
      <c r="C13592" s="6">
        <v>10</v>
      </c>
      <c r="D13592" s="6">
        <f t="shared" si="2756"/>
        <v>48</v>
      </c>
      <c r="E13592" s="5">
        <f t="shared" si="2757"/>
        <v>12109.499908786096</v>
      </c>
      <c r="F13592" s="5">
        <f t="shared" si="2758"/>
        <v>842.2157075615122</v>
      </c>
      <c r="G13592" s="5">
        <f t="shared" si="2759"/>
        <v>509.52187334891573</v>
      </c>
      <c r="H13592" s="5">
        <f t="shared" si="2760"/>
        <v>13461.237489696525</v>
      </c>
      <c r="I13592" s="5">
        <f t="shared" si="2761"/>
        <v>720</v>
      </c>
      <c r="J13592" s="5">
        <f t="shared" si="2762"/>
        <v>12741.237489696525</v>
      </c>
      <c r="K13592" s="2">
        <f t="shared" si="2763"/>
        <v>246202.03975167577</v>
      </c>
      <c r="L13592" s="2">
        <f t="shared" si="2764"/>
        <v>240692</v>
      </c>
      <c r="M13592" s="2">
        <f t="shared" si="2765"/>
        <v>34320</v>
      </c>
      <c r="N13592" s="6">
        <f t="shared" si="2766"/>
        <v>0</v>
      </c>
      <c r="O13592" s="2">
        <f t="shared" si="2767"/>
        <v>-59830.039751675766</v>
      </c>
      <c r="P13592" s="2" t="str">
        <f t="shared" si="2768"/>
        <v/>
      </c>
    </row>
    <row r="13593" spans="1:16">
      <c r="A13593" s="6">
        <v>20</v>
      </c>
      <c r="B13593" s="6">
        <v>18</v>
      </c>
      <c r="C13593" s="6">
        <v>11</v>
      </c>
      <c r="D13593" s="6">
        <f t="shared" si="2756"/>
        <v>49</v>
      </c>
      <c r="E13593" s="5">
        <f t="shared" si="2757"/>
        <v>12109.499908786096</v>
      </c>
      <c r="F13593" s="5">
        <f t="shared" si="2758"/>
        <v>842.2157075615122</v>
      </c>
      <c r="G13593" s="5">
        <f t="shared" si="2759"/>
        <v>567.47998644235474</v>
      </c>
      <c r="H13593" s="5">
        <f t="shared" si="2760"/>
        <v>13519.195602789963</v>
      </c>
      <c r="I13593" s="5">
        <f t="shared" si="2761"/>
        <v>720</v>
      </c>
      <c r="J13593" s="5">
        <f t="shared" si="2762"/>
        <v>12799.195602789963</v>
      </c>
      <c r="K13593" s="2">
        <f t="shared" si="2763"/>
        <v>247208.2569928813</v>
      </c>
      <c r="L13593" s="2">
        <f t="shared" si="2764"/>
        <v>243392</v>
      </c>
      <c r="M13593" s="2">
        <f t="shared" si="2765"/>
        <v>35200</v>
      </c>
      <c r="N13593" s="6">
        <f t="shared" si="2766"/>
        <v>0</v>
      </c>
      <c r="O13593" s="2">
        <f t="shared" si="2767"/>
        <v>-59016.256992881303</v>
      </c>
      <c r="P13593" s="2" t="str">
        <f t="shared" si="2768"/>
        <v/>
      </c>
    </row>
    <row r="13594" spans="1:16">
      <c r="A13594" s="6">
        <v>20</v>
      </c>
      <c r="B13594" s="6">
        <v>18</v>
      </c>
      <c r="C13594" s="6">
        <v>12</v>
      </c>
      <c r="D13594" s="6">
        <f t="shared" si="2756"/>
        <v>50</v>
      </c>
      <c r="E13594" s="5">
        <f t="shared" si="2757"/>
        <v>12109.499908786096</v>
      </c>
      <c r="F13594" s="5">
        <f t="shared" si="2758"/>
        <v>842.2157075615122</v>
      </c>
      <c r="G13594" s="5">
        <f t="shared" si="2759"/>
        <v>626.80743957041921</v>
      </c>
      <c r="H13594" s="5">
        <f t="shared" si="2760"/>
        <v>13578.523055918027</v>
      </c>
      <c r="I13594" s="5">
        <f t="shared" si="2761"/>
        <v>720</v>
      </c>
      <c r="J13594" s="5">
        <f t="shared" si="2762"/>
        <v>12858.523055918027</v>
      </c>
      <c r="K13594" s="2">
        <f t="shared" si="2763"/>
        <v>248238.24749857685</v>
      </c>
      <c r="L13594" s="2">
        <f t="shared" si="2764"/>
        <v>246092</v>
      </c>
      <c r="M13594" s="2">
        <f t="shared" si="2765"/>
        <v>36080</v>
      </c>
      <c r="N13594" s="6">
        <f t="shared" si="2766"/>
        <v>0</v>
      </c>
      <c r="O13594" s="2">
        <f t="shared" si="2767"/>
        <v>-58226.247498576849</v>
      </c>
      <c r="P13594" s="2" t="str">
        <f t="shared" si="2768"/>
        <v/>
      </c>
    </row>
    <row r="13595" spans="1:16">
      <c r="A13595" s="6">
        <v>20</v>
      </c>
      <c r="B13595" s="6">
        <v>18</v>
      </c>
      <c r="C13595" s="6">
        <v>13</v>
      </c>
      <c r="D13595" s="6">
        <f t="shared" si="2756"/>
        <v>51</v>
      </c>
      <c r="E13595" s="5">
        <f t="shared" si="2757"/>
        <v>12109.499908786096</v>
      </c>
      <c r="F13595" s="5">
        <f t="shared" si="2758"/>
        <v>842.2157075615122</v>
      </c>
      <c r="G13595" s="5">
        <f t="shared" si="2759"/>
        <v>687.52941027880343</v>
      </c>
      <c r="H13595" s="5">
        <f t="shared" si="2760"/>
        <v>13639.245026626411</v>
      </c>
      <c r="I13595" s="5">
        <f t="shared" si="2761"/>
        <v>720</v>
      </c>
      <c r="J13595" s="5">
        <f t="shared" si="2762"/>
        <v>12919.245026626411</v>
      </c>
      <c r="K13595" s="2">
        <f t="shared" si="2763"/>
        <v>249292.44837893074</v>
      </c>
      <c r="L13595" s="2">
        <f t="shared" si="2764"/>
        <v>248792</v>
      </c>
      <c r="M13595" s="2">
        <f t="shared" si="2765"/>
        <v>36960</v>
      </c>
      <c r="N13595" s="6">
        <f t="shared" si="2766"/>
        <v>0</v>
      </c>
      <c r="O13595" s="2">
        <f t="shared" si="2767"/>
        <v>-57460.448378930741</v>
      </c>
      <c r="P13595" s="2" t="str">
        <f t="shared" si="2768"/>
        <v/>
      </c>
    </row>
    <row r="13596" spans="1:16">
      <c r="A13596" s="6">
        <v>20</v>
      </c>
      <c r="B13596" s="6">
        <v>18</v>
      </c>
      <c r="C13596" s="6">
        <v>14</v>
      </c>
      <c r="D13596" s="6">
        <f t="shared" si="2756"/>
        <v>52</v>
      </c>
      <c r="E13596" s="5">
        <f t="shared" si="2757"/>
        <v>12109.499908786096</v>
      </c>
      <c r="F13596" s="5">
        <f t="shared" si="2758"/>
        <v>842.2157075615122</v>
      </c>
      <c r="G13596" s="5">
        <f t="shared" si="2759"/>
        <v>749.67149159246469</v>
      </c>
      <c r="H13596" s="5">
        <f t="shared" si="2760"/>
        <v>13701.387107940072</v>
      </c>
      <c r="I13596" s="5">
        <f t="shared" si="2761"/>
        <v>720</v>
      </c>
      <c r="J13596" s="5">
        <f t="shared" si="2762"/>
        <v>12981.387107940072</v>
      </c>
      <c r="K13596" s="2">
        <f t="shared" si="2763"/>
        <v>250371.30395729293</v>
      </c>
      <c r="L13596" s="2">
        <f t="shared" si="2764"/>
        <v>251492</v>
      </c>
      <c r="M13596" s="2">
        <f t="shared" si="2765"/>
        <v>37840</v>
      </c>
      <c r="N13596" s="6">
        <f t="shared" si="2766"/>
        <v>0</v>
      </c>
      <c r="O13596" s="2">
        <f t="shared" si="2767"/>
        <v>-56719.303957292926</v>
      </c>
      <c r="P13596" s="2" t="str">
        <f t="shared" si="2768"/>
        <v/>
      </c>
    </row>
    <row r="13597" spans="1:16">
      <c r="A13597" s="6">
        <v>20</v>
      </c>
      <c r="B13597" s="6">
        <v>18</v>
      </c>
      <c r="C13597" s="6">
        <v>15</v>
      </c>
      <c r="D13597" s="6">
        <f t="shared" si="2756"/>
        <v>53</v>
      </c>
      <c r="E13597" s="5">
        <f t="shared" si="2757"/>
        <v>12109.499908786096</v>
      </c>
      <c r="F13597" s="5">
        <f t="shared" si="2758"/>
        <v>842.2157075615122</v>
      </c>
      <c r="G13597" s="5">
        <f t="shared" si="2759"/>
        <v>813.25969846861108</v>
      </c>
      <c r="H13597" s="5">
        <f t="shared" si="2760"/>
        <v>13764.97531481622</v>
      </c>
      <c r="I13597" s="5">
        <f t="shared" si="2761"/>
        <v>720</v>
      </c>
      <c r="J13597" s="5">
        <f t="shared" si="2762"/>
        <v>13044.97531481622</v>
      </c>
      <c r="K13597" s="2">
        <f t="shared" si="2763"/>
        <v>251475.26588222603</v>
      </c>
      <c r="L13597" s="2">
        <f t="shared" si="2764"/>
        <v>254192</v>
      </c>
      <c r="M13597" s="2">
        <f t="shared" si="2765"/>
        <v>38720</v>
      </c>
      <c r="N13597" s="6">
        <f t="shared" si="2766"/>
        <v>0</v>
      </c>
      <c r="O13597" s="2">
        <f t="shared" si="2767"/>
        <v>-56003.265882226027</v>
      </c>
      <c r="P13597" s="2" t="str">
        <f t="shared" si="2768"/>
        <v/>
      </c>
    </row>
    <row r="13598" spans="1:16">
      <c r="A13598" s="6">
        <v>20</v>
      </c>
      <c r="B13598" s="6">
        <v>18</v>
      </c>
      <c r="C13598" s="6">
        <v>16</v>
      </c>
      <c r="D13598" s="6">
        <f t="shared" si="2756"/>
        <v>54</v>
      </c>
      <c r="E13598" s="5">
        <f t="shared" si="2757"/>
        <v>12109.499908786096</v>
      </c>
      <c r="F13598" s="5">
        <f t="shared" si="2758"/>
        <v>842.2157075615122</v>
      </c>
      <c r="G13598" s="5">
        <f t="shared" si="2759"/>
        <v>878.32047434610013</v>
      </c>
      <c r="H13598" s="5">
        <f t="shared" si="2760"/>
        <v>13830.036090693709</v>
      </c>
      <c r="I13598" s="5">
        <f t="shared" si="2761"/>
        <v>720</v>
      </c>
      <c r="J13598" s="5">
        <f t="shared" si="2762"/>
        <v>13110.036090693709</v>
      </c>
      <c r="K13598" s="2">
        <f t="shared" si="2763"/>
        <v>252604.79324121022</v>
      </c>
      <c r="L13598" s="2">
        <f t="shared" si="2764"/>
        <v>256892</v>
      </c>
      <c r="M13598" s="2">
        <f t="shared" si="2765"/>
        <v>39600</v>
      </c>
      <c r="N13598" s="6">
        <f t="shared" si="2766"/>
        <v>0</v>
      </c>
      <c r="O13598" s="2">
        <f t="shared" si="2767"/>
        <v>-55312.793241210224</v>
      </c>
      <c r="P13598" s="2" t="str">
        <f t="shared" si="2768"/>
        <v/>
      </c>
    </row>
    <row r="13599" spans="1:16">
      <c r="A13599" s="6">
        <v>20</v>
      </c>
      <c r="B13599" s="6">
        <v>18</v>
      </c>
      <c r="C13599" s="6">
        <v>17</v>
      </c>
      <c r="D13599" s="6">
        <f t="shared" si="2756"/>
        <v>55</v>
      </c>
      <c r="E13599" s="5">
        <f t="shared" si="2757"/>
        <v>12109.499908786096</v>
      </c>
      <c r="F13599" s="5">
        <f t="shared" si="2758"/>
        <v>842.2157075615122</v>
      </c>
      <c r="G13599" s="5">
        <f t="shared" si="2759"/>
        <v>944.88069779264049</v>
      </c>
      <c r="H13599" s="5">
        <f t="shared" si="2760"/>
        <v>13896.596314140248</v>
      </c>
      <c r="I13599" s="5">
        <f t="shared" si="2761"/>
        <v>720</v>
      </c>
      <c r="J13599" s="5">
        <f t="shared" si="2762"/>
        <v>13176.596314140248</v>
      </c>
      <c r="K13599" s="2">
        <f t="shared" si="2763"/>
        <v>253760.35267604596</v>
      </c>
      <c r="L13599" s="2">
        <f t="shared" si="2764"/>
        <v>259592</v>
      </c>
      <c r="M13599" s="2">
        <f t="shared" si="2765"/>
        <v>40480</v>
      </c>
      <c r="N13599" s="6">
        <f t="shared" si="2766"/>
        <v>0</v>
      </c>
      <c r="O13599" s="2">
        <f t="shared" si="2767"/>
        <v>-54648.352676045964</v>
      </c>
      <c r="P13599" s="2" t="str">
        <f t="shared" si="2768"/>
        <v/>
      </c>
    </row>
    <row r="13600" spans="1:16">
      <c r="A13600" s="6">
        <v>20</v>
      </c>
      <c r="B13600" s="6">
        <v>18</v>
      </c>
      <c r="C13600" s="6">
        <v>18</v>
      </c>
      <c r="D13600" s="6">
        <f t="shared" si="2756"/>
        <v>56</v>
      </c>
      <c r="E13600" s="5">
        <f t="shared" si="2757"/>
        <v>12109.499908786096</v>
      </c>
      <c r="F13600" s="5">
        <f t="shared" si="2758"/>
        <v>842.2157075615122</v>
      </c>
      <c r="G13600" s="5">
        <f t="shared" si="2759"/>
        <v>1012.9676892512279</v>
      </c>
      <c r="H13600" s="5">
        <f t="shared" si="2760"/>
        <v>13964.683305598835</v>
      </c>
      <c r="I13600" s="5">
        <f t="shared" si="2761"/>
        <v>720</v>
      </c>
      <c r="J13600" s="5">
        <f t="shared" si="2762"/>
        <v>13244.683305598835</v>
      </c>
      <c r="K13600" s="2">
        <f t="shared" si="2763"/>
        <v>254942.41849997977</v>
      </c>
      <c r="L13600" s="2">
        <f t="shared" si="2764"/>
        <v>262292</v>
      </c>
      <c r="M13600" s="2">
        <f t="shared" si="2765"/>
        <v>41360</v>
      </c>
      <c r="N13600" s="6">
        <f t="shared" si="2766"/>
        <v>0</v>
      </c>
      <c r="O13600" s="2">
        <f t="shared" si="2767"/>
        <v>-54010.418499979773</v>
      </c>
      <c r="P13600" s="2" t="str">
        <f t="shared" si="2768"/>
        <v/>
      </c>
    </row>
    <row r="13601" spans="1:16">
      <c r="A13601" s="6">
        <v>20</v>
      </c>
      <c r="B13601" s="6">
        <v>18</v>
      </c>
      <c r="C13601" s="6">
        <v>19</v>
      </c>
      <c r="D13601" s="6">
        <f t="shared" si="2756"/>
        <v>57</v>
      </c>
      <c r="E13601" s="5">
        <f t="shared" si="2757"/>
        <v>12109.499908786096</v>
      </c>
      <c r="F13601" s="5">
        <f t="shared" si="2758"/>
        <v>842.2157075615122</v>
      </c>
      <c r="G13601" s="5">
        <f t="shared" si="2759"/>
        <v>1082.6092178872495</v>
      </c>
      <c r="H13601" s="5">
        <f t="shared" si="2760"/>
        <v>14034.324834234858</v>
      </c>
      <c r="I13601" s="5">
        <f t="shared" si="2761"/>
        <v>720</v>
      </c>
      <c r="J13601" s="5">
        <f t="shared" si="2762"/>
        <v>13314.324834234858</v>
      </c>
      <c r="K13601" s="2">
        <f t="shared" si="2763"/>
        <v>256151.47281657738</v>
      </c>
      <c r="L13601" s="2">
        <f t="shared" si="2764"/>
        <v>264992</v>
      </c>
      <c r="M13601" s="2">
        <f t="shared" si="2765"/>
        <v>42240</v>
      </c>
      <c r="N13601" s="6">
        <f t="shared" si="2766"/>
        <v>0</v>
      </c>
      <c r="O13601" s="2">
        <f t="shared" si="2767"/>
        <v>-53399.472816577385</v>
      </c>
      <c r="P13601" s="2" t="str">
        <f t="shared" si="2768"/>
        <v/>
      </c>
    </row>
    <row r="13602" spans="1:16">
      <c r="A13602" s="6">
        <v>20</v>
      </c>
      <c r="B13602" s="6">
        <v>18</v>
      </c>
      <c r="C13602" s="6">
        <v>20</v>
      </c>
      <c r="D13602" s="6">
        <f t="shared" si="2756"/>
        <v>58</v>
      </c>
      <c r="E13602" s="5">
        <f t="shared" si="2757"/>
        <v>12109.499908786096</v>
      </c>
      <c r="F13602" s="5">
        <f t="shared" si="2758"/>
        <v>842.2157075615122</v>
      </c>
      <c r="G13602" s="5">
        <f t="shared" si="2759"/>
        <v>1153.8335085377266</v>
      </c>
      <c r="H13602" s="5">
        <f t="shared" si="2760"/>
        <v>14105.549124885336</v>
      </c>
      <c r="I13602" s="5">
        <f t="shared" si="2761"/>
        <v>720</v>
      </c>
      <c r="J13602" s="5">
        <f t="shared" si="2762"/>
        <v>13385.549124885336</v>
      </c>
      <c r="K13602" s="2">
        <f t="shared" si="2763"/>
        <v>257388.00564037042</v>
      </c>
      <c r="L13602" s="2">
        <f t="shared" si="2764"/>
        <v>267692</v>
      </c>
      <c r="M13602" s="2">
        <f t="shared" si="2765"/>
        <v>43120</v>
      </c>
      <c r="N13602" s="6">
        <f t="shared" si="2766"/>
        <v>0</v>
      </c>
      <c r="O13602" s="2">
        <f t="shared" si="2767"/>
        <v>-52816.005640370422</v>
      </c>
      <c r="P13602" s="2" t="str">
        <f t="shared" si="2768"/>
        <v/>
      </c>
    </row>
    <row r="13603" spans="1:16">
      <c r="A13603" s="6">
        <v>20</v>
      </c>
      <c r="B13603" s="6">
        <v>18</v>
      </c>
      <c r="C13603" s="6">
        <v>21</v>
      </c>
      <c r="D13603" s="6">
        <f t="shared" si="2756"/>
        <v>59</v>
      </c>
      <c r="E13603" s="5">
        <f t="shared" si="2757"/>
        <v>12109.499908786096</v>
      </c>
      <c r="F13603" s="5">
        <f t="shared" si="2758"/>
        <v>842.2157075615122</v>
      </c>
      <c r="G13603" s="5">
        <f t="shared" si="2759"/>
        <v>1226.6692487641703</v>
      </c>
      <c r="H13603" s="5">
        <f t="shared" si="2760"/>
        <v>14178.384865111779</v>
      </c>
      <c r="I13603" s="5">
        <f t="shared" si="2761"/>
        <v>720</v>
      </c>
      <c r="J13603" s="5">
        <f t="shared" si="2762"/>
        <v>13458.384865111779</v>
      </c>
      <c r="K13603" s="2">
        <f t="shared" si="2763"/>
        <v>258652.5150193017</v>
      </c>
      <c r="L13603" s="2">
        <f t="shared" si="2764"/>
        <v>270392</v>
      </c>
      <c r="M13603" s="2">
        <f t="shared" si="2765"/>
        <v>44000</v>
      </c>
      <c r="N13603" s="6">
        <f t="shared" si="2766"/>
        <v>0</v>
      </c>
      <c r="O13603" s="2">
        <f t="shared" si="2767"/>
        <v>-52260.515019301703</v>
      </c>
      <c r="P13603" s="2" t="str">
        <f t="shared" si="2768"/>
        <v/>
      </c>
    </row>
    <row r="13604" spans="1:16">
      <c r="A13604" s="6">
        <v>20</v>
      </c>
      <c r="B13604" s="6">
        <v>18</v>
      </c>
      <c r="C13604" s="6">
        <v>22</v>
      </c>
      <c r="D13604" s="6">
        <f t="shared" si="2756"/>
        <v>60</v>
      </c>
      <c r="E13604" s="5">
        <f t="shared" si="2757"/>
        <v>12109.499908786096</v>
      </c>
      <c r="F13604" s="5">
        <f t="shared" si="2758"/>
        <v>842.2157075615122</v>
      </c>
      <c r="G13604" s="5">
        <f t="shared" si="2759"/>
        <v>1301.1455960105666</v>
      </c>
      <c r="H13604" s="5">
        <f t="shared" si="2760"/>
        <v>14252.861212358175</v>
      </c>
      <c r="I13604" s="5">
        <f t="shared" si="2761"/>
        <v>720</v>
      </c>
      <c r="J13604" s="5">
        <f t="shared" si="2762"/>
        <v>13532.861212358175</v>
      </c>
      <c r="K13604" s="2">
        <f t="shared" si="2763"/>
        <v>259945.5071589961</v>
      </c>
      <c r="L13604" s="2">
        <f t="shared" si="2764"/>
        <v>273092</v>
      </c>
      <c r="M13604" s="2">
        <f t="shared" si="2765"/>
        <v>44880</v>
      </c>
      <c r="N13604" s="6">
        <f t="shared" si="2766"/>
        <v>0</v>
      </c>
      <c r="O13604" s="2">
        <f t="shared" si="2767"/>
        <v>-51733.507158996101</v>
      </c>
      <c r="P13604" s="2" t="str">
        <f t="shared" si="2768"/>
        <v/>
      </c>
    </row>
    <row r="13605" spans="1:16">
      <c r="A13605" s="6">
        <v>20</v>
      </c>
      <c r="B13605" s="6">
        <v>18</v>
      </c>
      <c r="C13605" s="6">
        <v>23</v>
      </c>
      <c r="D13605" s="6">
        <f t="shared" si="2756"/>
        <v>61</v>
      </c>
      <c r="E13605" s="5">
        <f t="shared" si="2757"/>
        <v>12109.499908786096</v>
      </c>
      <c r="F13605" s="5">
        <f t="shared" si="2758"/>
        <v>842.2157075615122</v>
      </c>
      <c r="G13605" s="5">
        <f t="shared" si="2759"/>
        <v>1377.292184868003</v>
      </c>
      <c r="H13605" s="5">
        <f t="shared" si="2760"/>
        <v>14329.007801215612</v>
      </c>
      <c r="I13605" s="5">
        <f t="shared" si="2761"/>
        <v>720</v>
      </c>
      <c r="J13605" s="5">
        <f t="shared" si="2762"/>
        <v>13609.007801215612</v>
      </c>
      <c r="K13605" s="2">
        <f t="shared" si="2763"/>
        <v>261267.49654888213</v>
      </c>
      <c r="L13605" s="2">
        <f t="shared" si="2764"/>
        <v>275792</v>
      </c>
      <c r="M13605" s="2">
        <f t="shared" si="2765"/>
        <v>45760</v>
      </c>
      <c r="N13605" s="6">
        <f t="shared" si="2766"/>
        <v>0</v>
      </c>
      <c r="O13605" s="2">
        <f t="shared" si="2767"/>
        <v>-51235.496548882133</v>
      </c>
      <c r="P13605" s="2" t="str">
        <f t="shared" si="2768"/>
        <v/>
      </c>
    </row>
    <row r="13606" spans="1:16">
      <c r="A13606" s="6">
        <v>20</v>
      </c>
      <c r="B13606" s="6">
        <v>18</v>
      </c>
      <c r="C13606" s="6">
        <v>24</v>
      </c>
      <c r="D13606" s="6">
        <f t="shared" si="2756"/>
        <v>62</v>
      </c>
      <c r="E13606" s="5">
        <f t="shared" si="2757"/>
        <v>12109.499908786096</v>
      </c>
      <c r="F13606" s="5">
        <f t="shared" si="2758"/>
        <v>842.2157075615122</v>
      </c>
      <c r="G13606" s="5">
        <f t="shared" si="2759"/>
        <v>1455.1391344474989</v>
      </c>
      <c r="H13606" s="5">
        <f t="shared" si="2760"/>
        <v>14406.854750795108</v>
      </c>
      <c r="I13606" s="5">
        <f t="shared" si="2761"/>
        <v>720</v>
      </c>
      <c r="J13606" s="5">
        <f t="shared" si="2762"/>
        <v>13686.854750795108</v>
      </c>
      <c r="K13606" s="2">
        <f t="shared" si="2763"/>
        <v>262619.00609019282</v>
      </c>
      <c r="L13606" s="2">
        <f t="shared" si="2764"/>
        <v>278492</v>
      </c>
      <c r="M13606" s="2">
        <f t="shared" si="2765"/>
        <v>46640</v>
      </c>
      <c r="N13606" s="6">
        <f t="shared" si="2766"/>
        <v>0</v>
      </c>
      <c r="O13606" s="2">
        <f t="shared" si="2767"/>
        <v>-50767.006090192823</v>
      </c>
      <c r="P13606" s="2" t="str">
        <f t="shared" si="2768"/>
        <v/>
      </c>
    </row>
    <row r="13607" spans="1:16">
      <c r="A13607" s="6">
        <v>20</v>
      </c>
      <c r="B13607" s="6">
        <v>18</v>
      </c>
      <c r="C13607" s="6">
        <v>25</v>
      </c>
      <c r="D13607" s="6">
        <f t="shared" si="2756"/>
        <v>63</v>
      </c>
      <c r="E13607" s="5">
        <f t="shared" si="2757"/>
        <v>12109.499908786096</v>
      </c>
      <c r="F13607" s="5">
        <f t="shared" si="2758"/>
        <v>842.2157075615122</v>
      </c>
      <c r="G13607" s="5">
        <f t="shared" si="2759"/>
        <v>1534.7170558625965</v>
      </c>
      <c r="H13607" s="5">
        <f t="shared" si="2760"/>
        <v>14486.432672210205</v>
      </c>
      <c r="I13607" s="5">
        <f t="shared" si="2761"/>
        <v>720</v>
      </c>
      <c r="J13607" s="5">
        <f t="shared" si="2762"/>
        <v>13766.432672210205</v>
      </c>
      <c r="K13607" s="2">
        <f t="shared" si="2763"/>
        <v>264000.56722587161</v>
      </c>
      <c r="L13607" s="2">
        <f t="shared" si="2764"/>
        <v>281192</v>
      </c>
      <c r="M13607" s="2">
        <f t="shared" si="2765"/>
        <v>47520</v>
      </c>
      <c r="N13607" s="6">
        <f t="shared" si="2766"/>
        <v>0</v>
      </c>
      <c r="O13607" s="2">
        <f t="shared" si="2767"/>
        <v>-50328.567225871608</v>
      </c>
      <c r="P13607" s="2" t="str">
        <f t="shared" si="2768"/>
        <v/>
      </c>
    </row>
    <row r="13608" spans="1:16">
      <c r="A13608" s="6">
        <v>20</v>
      </c>
      <c r="B13608" s="6">
        <v>18</v>
      </c>
      <c r="C13608" s="6">
        <v>26</v>
      </c>
      <c r="D13608" s="6">
        <f t="shared" si="2756"/>
        <v>64</v>
      </c>
      <c r="E13608" s="5">
        <f t="shared" si="2757"/>
        <v>12109.499908786096</v>
      </c>
      <c r="F13608" s="5">
        <f t="shared" si="2758"/>
        <v>842.2157075615122</v>
      </c>
      <c r="G13608" s="5">
        <f t="shared" si="2759"/>
        <v>1616.0570598233144</v>
      </c>
      <c r="H13608" s="5">
        <f t="shared" si="2760"/>
        <v>14567.772676170924</v>
      </c>
      <c r="I13608" s="5">
        <f t="shared" si="2761"/>
        <v>720</v>
      </c>
      <c r="J13608" s="5">
        <f t="shared" si="2762"/>
        <v>13847.772676170924</v>
      </c>
      <c r="K13608" s="2">
        <f t="shared" si="2763"/>
        <v>265412.72007241187</v>
      </c>
      <c r="L13608" s="2">
        <f t="shared" si="2764"/>
        <v>283892</v>
      </c>
      <c r="M13608" s="2">
        <f t="shared" si="2765"/>
        <v>48400</v>
      </c>
      <c r="N13608" s="6">
        <f t="shared" si="2766"/>
        <v>0</v>
      </c>
      <c r="O13608" s="2">
        <f t="shared" si="2767"/>
        <v>-49920.720072411874</v>
      </c>
      <c r="P13608" s="2" t="str">
        <f t="shared" si="2768"/>
        <v/>
      </c>
    </row>
    <row r="13609" spans="1:16">
      <c r="A13609" s="6">
        <v>20</v>
      </c>
      <c r="B13609" s="6">
        <v>18</v>
      </c>
      <c r="C13609" s="6">
        <v>27</v>
      </c>
      <c r="D13609" s="6">
        <f t="shared" si="2756"/>
        <v>65</v>
      </c>
      <c r="E13609" s="5">
        <f t="shared" si="2757"/>
        <v>12109.499908786096</v>
      </c>
      <c r="F13609" s="5">
        <f t="shared" si="2758"/>
        <v>842.2157075615122</v>
      </c>
      <c r="G13609" s="5">
        <f t="shared" si="2759"/>
        <v>1699.1907643430709</v>
      </c>
      <c r="H13609" s="5">
        <f t="shared" si="2760"/>
        <v>14650.90638069068</v>
      </c>
      <c r="I13609" s="5">
        <f t="shared" si="2761"/>
        <v>720</v>
      </c>
      <c r="J13609" s="5">
        <f t="shared" si="2762"/>
        <v>13930.90638069068</v>
      </c>
      <c r="K13609" s="2">
        <f t="shared" si="2763"/>
        <v>266856.01355365763</v>
      </c>
      <c r="L13609" s="2">
        <f t="shared" si="2764"/>
        <v>286592</v>
      </c>
      <c r="M13609" s="2">
        <f t="shared" si="2765"/>
        <v>49280</v>
      </c>
      <c r="N13609" s="6">
        <f t="shared" si="2766"/>
        <v>0</v>
      </c>
      <c r="O13609" s="2">
        <f t="shared" si="2767"/>
        <v>-49544.013553657627</v>
      </c>
      <c r="P13609" s="2" t="str">
        <f t="shared" si="2768"/>
        <v/>
      </c>
    </row>
    <row r="13610" spans="1:16">
      <c r="A13610" s="6">
        <v>20</v>
      </c>
      <c r="B13610" s="6">
        <v>18</v>
      </c>
      <c r="C13610" s="6">
        <v>28</v>
      </c>
      <c r="D13610" s="6">
        <f t="shared" si="2756"/>
        <v>66</v>
      </c>
      <c r="E13610" s="5">
        <f t="shared" si="2757"/>
        <v>12109.499908786096</v>
      </c>
      <c r="F13610" s="5">
        <f t="shared" si="2758"/>
        <v>842.2157075615122</v>
      </c>
      <c r="G13610" s="5">
        <f t="shared" si="2759"/>
        <v>1784.1503025602246</v>
      </c>
      <c r="H13610" s="5">
        <f t="shared" si="2760"/>
        <v>14735.865918907833</v>
      </c>
      <c r="I13610" s="5">
        <f t="shared" si="2761"/>
        <v>720</v>
      </c>
      <c r="J13610" s="5">
        <f t="shared" si="2762"/>
        <v>14015.865918907833</v>
      </c>
      <c r="K13610" s="2">
        <f t="shared" si="2763"/>
        <v>268331.00553659431</v>
      </c>
      <c r="L13610" s="2">
        <f t="shared" si="2764"/>
        <v>289292</v>
      </c>
      <c r="M13610" s="2">
        <f t="shared" si="2765"/>
        <v>50160</v>
      </c>
      <c r="N13610" s="6">
        <f t="shared" si="2766"/>
        <v>0</v>
      </c>
      <c r="O13610" s="2">
        <f t="shared" si="2767"/>
        <v>-49199.005536594312</v>
      </c>
      <c r="P13610" s="2" t="str">
        <f t="shared" si="2768"/>
        <v/>
      </c>
    </row>
    <row r="13611" spans="1:16">
      <c r="A13611" s="6">
        <v>20</v>
      </c>
      <c r="B13611" s="6">
        <v>18</v>
      </c>
      <c r="C13611" s="6">
        <v>29</v>
      </c>
      <c r="D13611" s="6">
        <f t="shared" si="2756"/>
        <v>67</v>
      </c>
      <c r="E13611" s="5">
        <f t="shared" si="2757"/>
        <v>12109.499908786096</v>
      </c>
      <c r="F13611" s="5">
        <f t="shared" si="2758"/>
        <v>842.2157075615122</v>
      </c>
      <c r="G13611" s="5">
        <f t="shared" si="2759"/>
        <v>1870.9683306758782</v>
      </c>
      <c r="H13611" s="5">
        <f t="shared" si="2760"/>
        <v>14822.683947023486</v>
      </c>
      <c r="I13611" s="5">
        <f t="shared" si="2761"/>
        <v>720</v>
      </c>
      <c r="J13611" s="5">
        <f t="shared" si="2762"/>
        <v>14102.683947023486</v>
      </c>
      <c r="K13611" s="2">
        <f t="shared" si="2763"/>
        <v>269838.26296915777</v>
      </c>
      <c r="L13611" s="2">
        <f t="shared" si="2764"/>
        <v>291992</v>
      </c>
      <c r="M13611" s="2">
        <f t="shared" si="2765"/>
        <v>51040</v>
      </c>
      <c r="N13611" s="6">
        <f t="shared" si="2766"/>
        <v>0</v>
      </c>
      <c r="O13611" s="2">
        <f t="shared" si="2767"/>
        <v>-48886.262969157775</v>
      </c>
      <c r="P13611" s="2" t="str">
        <f t="shared" si="2768"/>
        <v/>
      </c>
    </row>
    <row r="13612" spans="1:16">
      <c r="A13612" s="6">
        <v>20</v>
      </c>
      <c r="B13612" s="6">
        <v>18</v>
      </c>
      <c r="C13612" s="6">
        <v>30</v>
      </c>
      <c r="D13612" s="6">
        <f t="shared" si="2756"/>
        <v>68</v>
      </c>
      <c r="E13612" s="5">
        <f t="shared" si="2757"/>
        <v>12109.499908786096</v>
      </c>
      <c r="F13612" s="5">
        <f t="shared" si="2758"/>
        <v>842.2157075615122</v>
      </c>
      <c r="G13612" s="5">
        <f t="shared" si="2759"/>
        <v>1959.6780360096488</v>
      </c>
      <c r="H13612" s="5">
        <f t="shared" si="2760"/>
        <v>14911.393652357257</v>
      </c>
      <c r="I13612" s="5">
        <f t="shared" si="2761"/>
        <v>720</v>
      </c>
      <c r="J13612" s="5">
        <f t="shared" si="2762"/>
        <v>14191.393652357257</v>
      </c>
      <c r="K13612" s="2">
        <f t="shared" si="2763"/>
        <v>271378.36202009127</v>
      </c>
      <c r="L13612" s="2">
        <f t="shared" si="2764"/>
        <v>294692</v>
      </c>
      <c r="M13612" s="2">
        <f t="shared" si="2765"/>
        <v>51920</v>
      </c>
      <c r="N13612" s="6">
        <f t="shared" si="2766"/>
        <v>0</v>
      </c>
      <c r="O13612" s="2">
        <f t="shared" si="2767"/>
        <v>-48606.36202009127</v>
      </c>
      <c r="P13612" s="2" t="str">
        <f t="shared" si="2768"/>
        <v/>
      </c>
    </row>
    <row r="13613" spans="1:16">
      <c r="A13613" s="6">
        <v>20</v>
      </c>
      <c r="B13613" s="6">
        <v>19</v>
      </c>
      <c r="C13613" s="6">
        <v>0</v>
      </c>
      <c r="D13613" s="6">
        <f t="shared" si="2756"/>
        <v>39</v>
      </c>
      <c r="E13613" s="5">
        <f t="shared" si="2757"/>
        <v>12109.499908786096</v>
      </c>
      <c r="F13613" s="5">
        <f t="shared" si="2758"/>
        <v>911.23060582002495</v>
      </c>
      <c r="G13613" s="5">
        <f t="shared" si="2759"/>
        <v>0</v>
      </c>
      <c r="H13613" s="5">
        <f t="shared" si="2760"/>
        <v>13020.730514606121</v>
      </c>
      <c r="I13613" s="5">
        <f t="shared" si="2761"/>
        <v>720</v>
      </c>
      <c r="J13613" s="5">
        <f t="shared" si="2762"/>
        <v>12300.730514606121</v>
      </c>
      <c r="K13613" s="2">
        <f t="shared" si="2763"/>
        <v>238554.34921191182</v>
      </c>
      <c r="L13613" s="2">
        <f t="shared" si="2764"/>
        <v>215786</v>
      </c>
      <c r="M13613" s="2">
        <f t="shared" si="2765"/>
        <v>25960</v>
      </c>
      <c r="N13613" s="6">
        <f t="shared" si="2766"/>
        <v>0</v>
      </c>
      <c r="O13613" s="2">
        <f t="shared" si="2767"/>
        <v>-68728.349211911816</v>
      </c>
      <c r="P13613" s="2" t="str">
        <f t="shared" si="2768"/>
        <v/>
      </c>
    </row>
    <row r="13614" spans="1:16">
      <c r="A13614" s="6">
        <v>20</v>
      </c>
      <c r="B13614" s="6">
        <v>19</v>
      </c>
      <c r="C13614" s="6">
        <v>1</v>
      </c>
      <c r="D13614" s="6">
        <f t="shared" si="2756"/>
        <v>40</v>
      </c>
      <c r="E13614" s="5">
        <f t="shared" si="2757"/>
        <v>12109.499908786096</v>
      </c>
      <c r="F13614" s="5">
        <f t="shared" si="2758"/>
        <v>911.23060582002495</v>
      </c>
      <c r="G13614" s="5">
        <f t="shared" si="2759"/>
        <v>45.5625</v>
      </c>
      <c r="H13614" s="5">
        <f t="shared" si="2760"/>
        <v>13066.293014606121</v>
      </c>
      <c r="I13614" s="5">
        <f t="shared" si="2761"/>
        <v>720</v>
      </c>
      <c r="J13614" s="5">
        <f t="shared" si="2762"/>
        <v>12346.293014606121</v>
      </c>
      <c r="K13614" s="2">
        <f t="shared" si="2763"/>
        <v>239345.36483691182</v>
      </c>
      <c r="L13614" s="2">
        <f t="shared" si="2764"/>
        <v>218486</v>
      </c>
      <c r="M13614" s="2">
        <f t="shared" si="2765"/>
        <v>26840</v>
      </c>
      <c r="N13614" s="6">
        <f t="shared" si="2766"/>
        <v>0</v>
      </c>
      <c r="O13614" s="2">
        <f t="shared" si="2767"/>
        <v>-67699.364836911816</v>
      </c>
      <c r="P13614" s="2" t="str">
        <f t="shared" si="2768"/>
        <v/>
      </c>
    </row>
    <row r="13615" spans="1:16">
      <c r="A13615" s="6">
        <v>20</v>
      </c>
      <c r="B13615" s="6">
        <v>19</v>
      </c>
      <c r="C13615" s="6">
        <v>2</v>
      </c>
      <c r="D13615" s="6">
        <f t="shared" si="2756"/>
        <v>41</v>
      </c>
      <c r="E13615" s="5">
        <f t="shared" si="2757"/>
        <v>12109.499908786096</v>
      </c>
      <c r="F13615" s="5">
        <f t="shared" si="2758"/>
        <v>911.23060582002495</v>
      </c>
      <c r="G13615" s="5">
        <f t="shared" si="2759"/>
        <v>92.264062499999994</v>
      </c>
      <c r="H13615" s="5">
        <f t="shared" si="2760"/>
        <v>13112.994577106121</v>
      </c>
      <c r="I13615" s="5">
        <f t="shared" si="2761"/>
        <v>720</v>
      </c>
      <c r="J13615" s="5">
        <f t="shared" si="2762"/>
        <v>12392.994577106121</v>
      </c>
      <c r="K13615" s="2">
        <f t="shared" si="2763"/>
        <v>240156.15585253682</v>
      </c>
      <c r="L13615" s="2">
        <f t="shared" si="2764"/>
        <v>221186</v>
      </c>
      <c r="M13615" s="2">
        <f t="shared" si="2765"/>
        <v>27720</v>
      </c>
      <c r="N13615" s="6">
        <f t="shared" si="2766"/>
        <v>0</v>
      </c>
      <c r="O13615" s="2">
        <f t="shared" si="2767"/>
        <v>-66690.155852536816</v>
      </c>
      <c r="P13615" s="2" t="str">
        <f t="shared" si="2768"/>
        <v/>
      </c>
    </row>
    <row r="13616" spans="1:16">
      <c r="A13616" s="6">
        <v>20</v>
      </c>
      <c r="B13616" s="6">
        <v>19</v>
      </c>
      <c r="C13616" s="6">
        <v>3</v>
      </c>
      <c r="D13616" s="6">
        <f t="shared" si="2756"/>
        <v>42</v>
      </c>
      <c r="E13616" s="5">
        <f t="shared" si="2757"/>
        <v>12109.499908786096</v>
      </c>
      <c r="F13616" s="5">
        <f t="shared" si="2758"/>
        <v>911.23060582002495</v>
      </c>
      <c r="G13616" s="5">
        <f t="shared" si="2759"/>
        <v>140.12604492187498</v>
      </c>
      <c r="H13616" s="5">
        <f t="shared" si="2760"/>
        <v>13160.856559527996</v>
      </c>
      <c r="I13616" s="5">
        <f t="shared" si="2761"/>
        <v>720</v>
      </c>
      <c r="J13616" s="5">
        <f t="shared" si="2762"/>
        <v>12440.856559527996</v>
      </c>
      <c r="K13616" s="2">
        <f t="shared" si="2763"/>
        <v>240987.09304736104</v>
      </c>
      <c r="L13616" s="2">
        <f t="shared" si="2764"/>
        <v>223886</v>
      </c>
      <c r="M13616" s="2">
        <f t="shared" si="2765"/>
        <v>28600</v>
      </c>
      <c r="N13616" s="6">
        <f t="shared" si="2766"/>
        <v>0</v>
      </c>
      <c r="O13616" s="2">
        <f t="shared" si="2767"/>
        <v>-65701.093047361035</v>
      </c>
      <c r="P13616" s="2" t="str">
        <f t="shared" si="2768"/>
        <v/>
      </c>
    </row>
    <row r="13617" spans="1:16">
      <c r="A13617" s="6">
        <v>20</v>
      </c>
      <c r="B13617" s="6">
        <v>19</v>
      </c>
      <c r="C13617" s="6">
        <v>4</v>
      </c>
      <c r="D13617" s="6">
        <f t="shared" si="2756"/>
        <v>43</v>
      </c>
      <c r="E13617" s="5">
        <f t="shared" si="2757"/>
        <v>12109.499908786096</v>
      </c>
      <c r="F13617" s="5">
        <f t="shared" si="2758"/>
        <v>911.23060582002495</v>
      </c>
      <c r="G13617" s="5">
        <f t="shared" si="2759"/>
        <v>189.17016064453125</v>
      </c>
      <c r="H13617" s="5">
        <f t="shared" si="2760"/>
        <v>13209.900675250652</v>
      </c>
      <c r="I13617" s="5">
        <f t="shared" si="2761"/>
        <v>720</v>
      </c>
      <c r="J13617" s="5">
        <f t="shared" si="2762"/>
        <v>12489.900675250652</v>
      </c>
      <c r="K13617" s="2">
        <f t="shared" si="2763"/>
        <v>241838.55338976826</v>
      </c>
      <c r="L13617" s="2">
        <f t="shared" si="2764"/>
        <v>226586</v>
      </c>
      <c r="M13617" s="2">
        <f t="shared" si="2765"/>
        <v>29480</v>
      </c>
      <c r="N13617" s="6">
        <f t="shared" si="2766"/>
        <v>0</v>
      </c>
      <c r="O13617" s="2">
        <f t="shared" si="2767"/>
        <v>-64732.553389768262</v>
      </c>
      <c r="P13617" s="2" t="str">
        <f t="shared" si="2768"/>
        <v/>
      </c>
    </row>
    <row r="13618" spans="1:16">
      <c r="A13618" s="6">
        <v>20</v>
      </c>
      <c r="B13618" s="6">
        <v>19</v>
      </c>
      <c r="C13618" s="6">
        <v>5</v>
      </c>
      <c r="D13618" s="6">
        <f t="shared" si="2756"/>
        <v>44</v>
      </c>
      <c r="E13618" s="5">
        <f t="shared" si="2757"/>
        <v>12109.499908786096</v>
      </c>
      <c r="F13618" s="5">
        <f t="shared" si="2758"/>
        <v>911.23060582002495</v>
      </c>
      <c r="G13618" s="5">
        <f t="shared" si="2759"/>
        <v>239.41848456573481</v>
      </c>
      <c r="H13618" s="5">
        <f t="shared" si="2760"/>
        <v>13260.148999171855</v>
      </c>
      <c r="I13618" s="5">
        <f t="shared" si="2761"/>
        <v>720</v>
      </c>
      <c r="J13618" s="5">
        <f t="shared" si="2762"/>
        <v>12540.148999171855</v>
      </c>
      <c r="K13618" s="2">
        <f t="shared" si="2763"/>
        <v>242710.92012451138</v>
      </c>
      <c r="L13618" s="2">
        <f t="shared" si="2764"/>
        <v>229286</v>
      </c>
      <c r="M13618" s="2">
        <f t="shared" si="2765"/>
        <v>30360</v>
      </c>
      <c r="N13618" s="6">
        <f t="shared" si="2766"/>
        <v>0</v>
      </c>
      <c r="O13618" s="2">
        <f t="shared" si="2767"/>
        <v>-63784.92012451138</v>
      </c>
      <c r="P13618" s="2" t="str">
        <f t="shared" si="2768"/>
        <v/>
      </c>
    </row>
    <row r="13619" spans="1:16">
      <c r="A13619" s="6">
        <v>20</v>
      </c>
      <c r="B13619" s="6">
        <v>19</v>
      </c>
      <c r="C13619" s="6">
        <v>6</v>
      </c>
      <c r="D13619" s="6">
        <f t="shared" si="2756"/>
        <v>45</v>
      </c>
      <c r="E13619" s="5">
        <f t="shared" si="2757"/>
        <v>12109.499908786096</v>
      </c>
      <c r="F13619" s="5">
        <f t="shared" si="2758"/>
        <v>911.23060582002495</v>
      </c>
      <c r="G13619" s="5">
        <f t="shared" si="2759"/>
        <v>290.89345874736784</v>
      </c>
      <c r="H13619" s="5">
        <f t="shared" si="2760"/>
        <v>13311.623973353489</v>
      </c>
      <c r="I13619" s="5">
        <f t="shared" si="2761"/>
        <v>720</v>
      </c>
      <c r="J13619" s="5">
        <f t="shared" si="2762"/>
        <v>12591.623973353489</v>
      </c>
      <c r="K13619" s="2">
        <f t="shared" si="2763"/>
        <v>243604.5828707203</v>
      </c>
      <c r="L13619" s="2">
        <f t="shared" si="2764"/>
        <v>231986</v>
      </c>
      <c r="M13619" s="2">
        <f t="shared" si="2765"/>
        <v>31240</v>
      </c>
      <c r="N13619" s="6">
        <f t="shared" si="2766"/>
        <v>0</v>
      </c>
      <c r="O13619" s="2">
        <f t="shared" si="2767"/>
        <v>-62858.582870720304</v>
      </c>
      <c r="P13619" s="2" t="str">
        <f t="shared" si="2768"/>
        <v/>
      </c>
    </row>
    <row r="13620" spans="1:16">
      <c r="A13620" s="6">
        <v>20</v>
      </c>
      <c r="B13620" s="6">
        <v>19</v>
      </c>
      <c r="C13620" s="6">
        <v>7</v>
      </c>
      <c r="D13620" s="6">
        <f t="shared" si="2756"/>
        <v>46</v>
      </c>
      <c r="E13620" s="5">
        <f t="shared" si="2757"/>
        <v>12109.499908786096</v>
      </c>
      <c r="F13620" s="5">
        <f t="shared" si="2758"/>
        <v>911.23060582002495</v>
      </c>
      <c r="G13620" s="5">
        <f t="shared" si="2759"/>
        <v>343.61789814532818</v>
      </c>
      <c r="H13620" s="5">
        <f t="shared" si="2760"/>
        <v>13364.348412751449</v>
      </c>
      <c r="I13620" s="5">
        <f t="shared" si="2761"/>
        <v>720</v>
      </c>
      <c r="J13620" s="5">
        <f t="shared" si="2762"/>
        <v>12644.348412751449</v>
      </c>
      <c r="K13620" s="2">
        <f t="shared" si="2763"/>
        <v>244519.93772137933</v>
      </c>
      <c r="L13620" s="2">
        <f t="shared" si="2764"/>
        <v>234686</v>
      </c>
      <c r="M13620" s="2">
        <f t="shared" si="2765"/>
        <v>32120</v>
      </c>
      <c r="N13620" s="6">
        <f t="shared" si="2766"/>
        <v>0</v>
      </c>
      <c r="O13620" s="2">
        <f t="shared" si="2767"/>
        <v>-61953.937721379334</v>
      </c>
      <c r="P13620" s="2" t="str">
        <f t="shared" si="2768"/>
        <v/>
      </c>
    </row>
    <row r="13621" spans="1:16">
      <c r="A13621" s="6">
        <v>20</v>
      </c>
      <c r="B13621" s="6">
        <v>19</v>
      </c>
      <c r="C13621" s="6">
        <v>8</v>
      </c>
      <c r="D13621" s="6">
        <f t="shared" si="2756"/>
        <v>47</v>
      </c>
      <c r="E13621" s="5">
        <f t="shared" si="2757"/>
        <v>12109.499908786096</v>
      </c>
      <c r="F13621" s="5">
        <f t="shared" si="2758"/>
        <v>911.23060582002495</v>
      </c>
      <c r="G13621" s="5">
        <f t="shared" si="2759"/>
        <v>397.61499642530839</v>
      </c>
      <c r="H13621" s="5">
        <f t="shared" si="2760"/>
        <v>13418.34551103143</v>
      </c>
      <c r="I13621" s="5">
        <f t="shared" si="2761"/>
        <v>720</v>
      </c>
      <c r="J13621" s="5">
        <f t="shared" si="2762"/>
        <v>12698.34551103143</v>
      </c>
      <c r="K13621" s="2">
        <f t="shared" si="2763"/>
        <v>245457.38734429565</v>
      </c>
      <c r="L13621" s="2">
        <f t="shared" si="2764"/>
        <v>237386</v>
      </c>
      <c r="M13621" s="2">
        <f t="shared" si="2765"/>
        <v>33000</v>
      </c>
      <c r="N13621" s="6">
        <f t="shared" si="2766"/>
        <v>0</v>
      </c>
      <c r="O13621" s="2">
        <f t="shared" si="2767"/>
        <v>-61071.387344295654</v>
      </c>
      <c r="P13621" s="2" t="str">
        <f t="shared" si="2768"/>
        <v/>
      </c>
    </row>
    <row r="13622" spans="1:16">
      <c r="A13622" s="6">
        <v>20</v>
      </c>
      <c r="B13622" s="6">
        <v>19</v>
      </c>
      <c r="C13622" s="6">
        <v>9</v>
      </c>
      <c r="D13622" s="6">
        <f t="shared" si="2756"/>
        <v>48</v>
      </c>
      <c r="E13622" s="5">
        <f t="shared" si="2757"/>
        <v>12109.499908786096</v>
      </c>
      <c r="F13622" s="5">
        <f t="shared" si="2758"/>
        <v>911.23060582002495</v>
      </c>
      <c r="G13622" s="5">
        <f t="shared" si="2759"/>
        <v>452.90833186570285</v>
      </c>
      <c r="H13622" s="5">
        <f t="shared" si="2760"/>
        <v>13473.638846471824</v>
      </c>
      <c r="I13622" s="5">
        <f t="shared" si="2761"/>
        <v>720</v>
      </c>
      <c r="J13622" s="5">
        <f t="shared" si="2762"/>
        <v>12753.638846471824</v>
      </c>
      <c r="K13622" s="2">
        <f t="shared" si="2763"/>
        <v>246417.34108458026</v>
      </c>
      <c r="L13622" s="2">
        <f t="shared" si="2764"/>
        <v>240086</v>
      </c>
      <c r="M13622" s="2">
        <f t="shared" si="2765"/>
        <v>33880</v>
      </c>
      <c r="N13622" s="6">
        <f t="shared" si="2766"/>
        <v>0</v>
      </c>
      <c r="O13622" s="2">
        <f t="shared" si="2767"/>
        <v>-60211.341084580257</v>
      </c>
      <c r="P13622" s="2" t="str">
        <f t="shared" si="2768"/>
        <v/>
      </c>
    </row>
    <row r="13623" spans="1:16">
      <c r="A13623" s="6">
        <v>20</v>
      </c>
      <c r="B13623" s="6">
        <v>19</v>
      </c>
      <c r="C13623" s="6">
        <v>10</v>
      </c>
      <c r="D13623" s="6">
        <f t="shared" si="2756"/>
        <v>49</v>
      </c>
      <c r="E13623" s="5">
        <f t="shared" si="2757"/>
        <v>12109.499908786096</v>
      </c>
      <c r="F13623" s="5">
        <f t="shared" si="2758"/>
        <v>911.23060582002495</v>
      </c>
      <c r="G13623" s="5">
        <f t="shared" si="2759"/>
        <v>509.52187334891573</v>
      </c>
      <c r="H13623" s="5">
        <f t="shared" si="2760"/>
        <v>13530.252387955037</v>
      </c>
      <c r="I13623" s="5">
        <f t="shared" si="2761"/>
        <v>720</v>
      </c>
      <c r="J13623" s="5">
        <f t="shared" si="2762"/>
        <v>12810.252387955037</v>
      </c>
      <c r="K13623" s="2">
        <f t="shared" si="2763"/>
        <v>247400.21506866385</v>
      </c>
      <c r="L13623" s="2">
        <f t="shared" si="2764"/>
        <v>242786</v>
      </c>
      <c r="M13623" s="2">
        <f t="shared" si="2765"/>
        <v>34760</v>
      </c>
      <c r="N13623" s="6">
        <f t="shared" si="2766"/>
        <v>0</v>
      </c>
      <c r="O13623" s="2">
        <f t="shared" si="2767"/>
        <v>-59374.215068663849</v>
      </c>
      <c r="P13623" s="2" t="str">
        <f t="shared" si="2768"/>
        <v/>
      </c>
    </row>
    <row r="13624" spans="1:16">
      <c r="A13624" s="6">
        <v>20</v>
      </c>
      <c r="B13624" s="6">
        <v>19</v>
      </c>
      <c r="C13624" s="6">
        <v>11</v>
      </c>
      <c r="D13624" s="6">
        <f t="shared" si="2756"/>
        <v>50</v>
      </c>
      <c r="E13624" s="5">
        <f t="shared" si="2757"/>
        <v>12109.499908786096</v>
      </c>
      <c r="F13624" s="5">
        <f t="shared" si="2758"/>
        <v>911.23060582002495</v>
      </c>
      <c r="G13624" s="5">
        <f t="shared" si="2759"/>
        <v>567.47998644235474</v>
      </c>
      <c r="H13624" s="5">
        <f t="shared" si="2760"/>
        <v>13588.210501048476</v>
      </c>
      <c r="I13624" s="5">
        <f t="shared" si="2761"/>
        <v>720</v>
      </c>
      <c r="J13624" s="5">
        <f t="shared" si="2762"/>
        <v>12868.210501048476</v>
      </c>
      <c r="K13624" s="2">
        <f t="shared" si="2763"/>
        <v>248406.43230986936</v>
      </c>
      <c r="L13624" s="2">
        <f t="shared" si="2764"/>
        <v>245486</v>
      </c>
      <c r="M13624" s="2">
        <f t="shared" si="2765"/>
        <v>35640</v>
      </c>
      <c r="N13624" s="6">
        <f t="shared" si="2766"/>
        <v>0</v>
      </c>
      <c r="O13624" s="2">
        <f t="shared" si="2767"/>
        <v>-58560.432309869357</v>
      </c>
      <c r="P13624" s="2" t="str">
        <f t="shared" si="2768"/>
        <v/>
      </c>
    </row>
    <row r="13625" spans="1:16">
      <c r="A13625" s="6">
        <v>20</v>
      </c>
      <c r="B13625" s="6">
        <v>19</v>
      </c>
      <c r="C13625" s="6">
        <v>12</v>
      </c>
      <c r="D13625" s="6">
        <f t="shared" si="2756"/>
        <v>51</v>
      </c>
      <c r="E13625" s="5">
        <f t="shared" si="2757"/>
        <v>12109.499908786096</v>
      </c>
      <c r="F13625" s="5">
        <f t="shared" si="2758"/>
        <v>911.23060582002495</v>
      </c>
      <c r="G13625" s="5">
        <f t="shared" si="2759"/>
        <v>626.80743957041921</v>
      </c>
      <c r="H13625" s="5">
        <f t="shared" si="2760"/>
        <v>13647.53795417654</v>
      </c>
      <c r="I13625" s="5">
        <f t="shared" si="2761"/>
        <v>720</v>
      </c>
      <c r="J13625" s="5">
        <f t="shared" si="2762"/>
        <v>12927.53795417654</v>
      </c>
      <c r="K13625" s="2">
        <f t="shared" si="2763"/>
        <v>249436.42281556493</v>
      </c>
      <c r="L13625" s="2">
        <f t="shared" si="2764"/>
        <v>248186</v>
      </c>
      <c r="M13625" s="2">
        <f t="shared" si="2765"/>
        <v>36520</v>
      </c>
      <c r="N13625" s="6">
        <f t="shared" si="2766"/>
        <v>0</v>
      </c>
      <c r="O13625" s="2">
        <f t="shared" si="2767"/>
        <v>-57770.422815564933</v>
      </c>
      <c r="P13625" s="2" t="str">
        <f t="shared" si="2768"/>
        <v/>
      </c>
    </row>
    <row r="13626" spans="1:16">
      <c r="A13626" s="6">
        <v>20</v>
      </c>
      <c r="B13626" s="6">
        <v>19</v>
      </c>
      <c r="C13626" s="6">
        <v>13</v>
      </c>
      <c r="D13626" s="6">
        <f t="shared" si="2756"/>
        <v>52</v>
      </c>
      <c r="E13626" s="5">
        <f t="shared" si="2757"/>
        <v>12109.499908786096</v>
      </c>
      <c r="F13626" s="5">
        <f t="shared" si="2758"/>
        <v>911.23060582002495</v>
      </c>
      <c r="G13626" s="5">
        <f t="shared" si="2759"/>
        <v>687.52941027880343</v>
      </c>
      <c r="H13626" s="5">
        <f t="shared" si="2760"/>
        <v>13708.259924884924</v>
      </c>
      <c r="I13626" s="5">
        <f t="shared" si="2761"/>
        <v>720</v>
      </c>
      <c r="J13626" s="5">
        <f t="shared" si="2762"/>
        <v>12988.259924884924</v>
      </c>
      <c r="K13626" s="2">
        <f t="shared" si="2763"/>
        <v>250490.6236959188</v>
      </c>
      <c r="L13626" s="2">
        <f t="shared" si="2764"/>
        <v>250886</v>
      </c>
      <c r="M13626" s="2">
        <f t="shared" si="2765"/>
        <v>37400</v>
      </c>
      <c r="N13626" s="6">
        <f t="shared" si="2766"/>
        <v>0</v>
      </c>
      <c r="O13626" s="2">
        <f t="shared" si="2767"/>
        <v>-57004.623695918795</v>
      </c>
      <c r="P13626" s="2" t="str">
        <f t="shared" si="2768"/>
        <v/>
      </c>
    </row>
    <row r="13627" spans="1:16">
      <c r="A13627" s="6">
        <v>20</v>
      </c>
      <c r="B13627" s="6">
        <v>19</v>
      </c>
      <c r="C13627" s="6">
        <v>14</v>
      </c>
      <c r="D13627" s="6">
        <f t="shared" si="2756"/>
        <v>53</v>
      </c>
      <c r="E13627" s="5">
        <f t="shared" si="2757"/>
        <v>12109.499908786096</v>
      </c>
      <c r="F13627" s="5">
        <f t="shared" si="2758"/>
        <v>911.23060582002495</v>
      </c>
      <c r="G13627" s="5">
        <f t="shared" si="2759"/>
        <v>749.67149159246469</v>
      </c>
      <c r="H13627" s="5">
        <f t="shared" si="2760"/>
        <v>13770.402006198585</v>
      </c>
      <c r="I13627" s="5">
        <f t="shared" si="2761"/>
        <v>720</v>
      </c>
      <c r="J13627" s="5">
        <f t="shared" si="2762"/>
        <v>13050.402006198585</v>
      </c>
      <c r="K13627" s="2">
        <f t="shared" si="2763"/>
        <v>251569.47927428098</v>
      </c>
      <c r="L13627" s="2">
        <f t="shared" si="2764"/>
        <v>253586</v>
      </c>
      <c r="M13627" s="2">
        <f t="shared" si="2765"/>
        <v>38280</v>
      </c>
      <c r="N13627" s="6">
        <f t="shared" si="2766"/>
        <v>0</v>
      </c>
      <c r="O13627" s="2">
        <f t="shared" si="2767"/>
        <v>-56263.47927428098</v>
      </c>
      <c r="P13627" s="2" t="str">
        <f t="shared" si="2768"/>
        <v/>
      </c>
    </row>
    <row r="13628" spans="1:16">
      <c r="A13628" s="6">
        <v>20</v>
      </c>
      <c r="B13628" s="6">
        <v>19</v>
      </c>
      <c r="C13628" s="6">
        <v>15</v>
      </c>
      <c r="D13628" s="6">
        <f t="shared" si="2756"/>
        <v>54</v>
      </c>
      <c r="E13628" s="5">
        <f t="shared" si="2757"/>
        <v>12109.499908786096</v>
      </c>
      <c r="F13628" s="5">
        <f t="shared" si="2758"/>
        <v>911.23060582002495</v>
      </c>
      <c r="G13628" s="5">
        <f t="shared" si="2759"/>
        <v>813.25969846861108</v>
      </c>
      <c r="H13628" s="5">
        <f t="shared" si="2760"/>
        <v>13833.990213074732</v>
      </c>
      <c r="I13628" s="5">
        <f t="shared" si="2761"/>
        <v>720</v>
      </c>
      <c r="J13628" s="5">
        <f t="shared" si="2762"/>
        <v>13113.990213074732</v>
      </c>
      <c r="K13628" s="2">
        <f t="shared" si="2763"/>
        <v>252673.44119921411</v>
      </c>
      <c r="L13628" s="2">
        <f t="shared" si="2764"/>
        <v>256286</v>
      </c>
      <c r="M13628" s="2">
        <f t="shared" si="2765"/>
        <v>39160</v>
      </c>
      <c r="N13628" s="6">
        <f t="shared" si="2766"/>
        <v>0</v>
      </c>
      <c r="O13628" s="2">
        <f t="shared" si="2767"/>
        <v>-55547.44119921411</v>
      </c>
      <c r="P13628" s="2" t="str">
        <f t="shared" si="2768"/>
        <v/>
      </c>
    </row>
    <row r="13629" spans="1:16">
      <c r="A13629" s="6">
        <v>20</v>
      </c>
      <c r="B13629" s="6">
        <v>19</v>
      </c>
      <c r="C13629" s="6">
        <v>16</v>
      </c>
      <c r="D13629" s="6">
        <f t="shared" si="2756"/>
        <v>55</v>
      </c>
      <c r="E13629" s="5">
        <f t="shared" si="2757"/>
        <v>12109.499908786096</v>
      </c>
      <c r="F13629" s="5">
        <f t="shared" si="2758"/>
        <v>911.23060582002495</v>
      </c>
      <c r="G13629" s="5">
        <f t="shared" si="2759"/>
        <v>878.32047434610013</v>
      </c>
      <c r="H13629" s="5">
        <f t="shared" si="2760"/>
        <v>13899.050988952222</v>
      </c>
      <c r="I13629" s="5">
        <f t="shared" si="2761"/>
        <v>720</v>
      </c>
      <c r="J13629" s="5">
        <f t="shared" si="2762"/>
        <v>13179.050988952222</v>
      </c>
      <c r="K13629" s="2">
        <f t="shared" si="2763"/>
        <v>253802.96855819828</v>
      </c>
      <c r="L13629" s="2">
        <f t="shared" si="2764"/>
        <v>258986</v>
      </c>
      <c r="M13629" s="2">
        <f t="shared" si="2765"/>
        <v>40040</v>
      </c>
      <c r="N13629" s="6">
        <f t="shared" si="2766"/>
        <v>0</v>
      </c>
      <c r="O13629" s="2">
        <f t="shared" si="2767"/>
        <v>-54856.968558198278</v>
      </c>
      <c r="P13629" s="2" t="str">
        <f t="shared" si="2768"/>
        <v/>
      </c>
    </row>
    <row r="13630" spans="1:16">
      <c r="A13630" s="6">
        <v>20</v>
      </c>
      <c r="B13630" s="6">
        <v>19</v>
      </c>
      <c r="C13630" s="6">
        <v>17</v>
      </c>
      <c r="D13630" s="6">
        <f t="shared" si="2756"/>
        <v>56</v>
      </c>
      <c r="E13630" s="5">
        <f t="shared" si="2757"/>
        <v>12109.499908786096</v>
      </c>
      <c r="F13630" s="5">
        <f t="shared" si="2758"/>
        <v>911.23060582002495</v>
      </c>
      <c r="G13630" s="5">
        <f t="shared" si="2759"/>
        <v>944.88069779264049</v>
      </c>
      <c r="H13630" s="5">
        <f t="shared" si="2760"/>
        <v>13965.61121239876</v>
      </c>
      <c r="I13630" s="5">
        <f t="shared" si="2761"/>
        <v>720</v>
      </c>
      <c r="J13630" s="5">
        <f t="shared" si="2762"/>
        <v>13245.61121239876</v>
      </c>
      <c r="K13630" s="2">
        <f t="shared" si="2763"/>
        <v>254958.52799303402</v>
      </c>
      <c r="L13630" s="2">
        <f t="shared" si="2764"/>
        <v>261686</v>
      </c>
      <c r="M13630" s="2">
        <f t="shared" si="2765"/>
        <v>40920</v>
      </c>
      <c r="N13630" s="6">
        <f t="shared" si="2766"/>
        <v>0</v>
      </c>
      <c r="O13630" s="2">
        <f t="shared" si="2767"/>
        <v>-54192.527993034018</v>
      </c>
      <c r="P13630" s="2" t="str">
        <f t="shared" si="2768"/>
        <v/>
      </c>
    </row>
    <row r="13631" spans="1:16">
      <c r="A13631" s="6">
        <v>20</v>
      </c>
      <c r="B13631" s="6">
        <v>19</v>
      </c>
      <c r="C13631" s="6">
        <v>18</v>
      </c>
      <c r="D13631" s="6">
        <f t="shared" si="2756"/>
        <v>57</v>
      </c>
      <c r="E13631" s="5">
        <f t="shared" si="2757"/>
        <v>12109.499908786096</v>
      </c>
      <c r="F13631" s="5">
        <f t="shared" si="2758"/>
        <v>911.23060582002495</v>
      </c>
      <c r="G13631" s="5">
        <f t="shared" si="2759"/>
        <v>1012.9676892512279</v>
      </c>
      <c r="H13631" s="5">
        <f t="shared" si="2760"/>
        <v>14033.698203857348</v>
      </c>
      <c r="I13631" s="5">
        <f t="shared" si="2761"/>
        <v>720</v>
      </c>
      <c r="J13631" s="5">
        <f t="shared" si="2762"/>
        <v>13313.698203857348</v>
      </c>
      <c r="K13631" s="2">
        <f t="shared" si="2763"/>
        <v>256140.59381696783</v>
      </c>
      <c r="L13631" s="2">
        <f t="shared" si="2764"/>
        <v>264386</v>
      </c>
      <c r="M13631" s="2">
        <f t="shared" si="2765"/>
        <v>41800</v>
      </c>
      <c r="N13631" s="6">
        <f t="shared" si="2766"/>
        <v>0</v>
      </c>
      <c r="O13631" s="2">
        <f t="shared" si="2767"/>
        <v>-53554.593816967827</v>
      </c>
      <c r="P13631" s="2" t="str">
        <f t="shared" si="2768"/>
        <v/>
      </c>
    </row>
    <row r="13632" spans="1:16">
      <c r="A13632" s="6">
        <v>20</v>
      </c>
      <c r="B13632" s="6">
        <v>19</v>
      </c>
      <c r="C13632" s="6">
        <v>19</v>
      </c>
      <c r="D13632" s="6">
        <f t="shared" si="2756"/>
        <v>58</v>
      </c>
      <c r="E13632" s="5">
        <f t="shared" si="2757"/>
        <v>12109.499908786096</v>
      </c>
      <c r="F13632" s="5">
        <f t="shared" si="2758"/>
        <v>911.23060582002495</v>
      </c>
      <c r="G13632" s="5">
        <f t="shared" si="2759"/>
        <v>1082.6092178872495</v>
      </c>
      <c r="H13632" s="5">
        <f t="shared" si="2760"/>
        <v>14103.33973249337</v>
      </c>
      <c r="I13632" s="5">
        <f t="shared" si="2761"/>
        <v>720</v>
      </c>
      <c r="J13632" s="5">
        <f t="shared" si="2762"/>
        <v>13383.33973249337</v>
      </c>
      <c r="K13632" s="2">
        <f t="shared" si="2763"/>
        <v>257349.64813356544</v>
      </c>
      <c r="L13632" s="2">
        <f t="shared" si="2764"/>
        <v>267086</v>
      </c>
      <c r="M13632" s="2">
        <f t="shared" si="2765"/>
        <v>42680</v>
      </c>
      <c r="N13632" s="6">
        <f t="shared" si="2766"/>
        <v>0</v>
      </c>
      <c r="O13632" s="2">
        <f t="shared" si="2767"/>
        <v>-52943.648133565439</v>
      </c>
      <c r="P13632" s="2" t="str">
        <f t="shared" si="2768"/>
        <v/>
      </c>
    </row>
    <row r="13633" spans="1:16">
      <c r="A13633" s="6">
        <v>20</v>
      </c>
      <c r="B13633" s="6">
        <v>19</v>
      </c>
      <c r="C13633" s="6">
        <v>20</v>
      </c>
      <c r="D13633" s="6">
        <f t="shared" si="2756"/>
        <v>59</v>
      </c>
      <c r="E13633" s="5">
        <f t="shared" si="2757"/>
        <v>12109.499908786096</v>
      </c>
      <c r="F13633" s="5">
        <f t="shared" si="2758"/>
        <v>911.23060582002495</v>
      </c>
      <c r="G13633" s="5">
        <f t="shared" si="2759"/>
        <v>1153.8335085377266</v>
      </c>
      <c r="H13633" s="5">
        <f t="shared" si="2760"/>
        <v>14174.564023143848</v>
      </c>
      <c r="I13633" s="5">
        <f t="shared" si="2761"/>
        <v>720</v>
      </c>
      <c r="J13633" s="5">
        <f t="shared" si="2762"/>
        <v>13454.564023143848</v>
      </c>
      <c r="K13633" s="2">
        <f t="shared" si="2763"/>
        <v>258586.18095735848</v>
      </c>
      <c r="L13633" s="2">
        <f t="shared" si="2764"/>
        <v>269786</v>
      </c>
      <c r="M13633" s="2">
        <f t="shared" si="2765"/>
        <v>43560</v>
      </c>
      <c r="N13633" s="6">
        <f t="shared" si="2766"/>
        <v>0</v>
      </c>
      <c r="O13633" s="2">
        <f t="shared" si="2767"/>
        <v>-52360.180957358476</v>
      </c>
      <c r="P13633" s="2" t="str">
        <f t="shared" si="2768"/>
        <v/>
      </c>
    </row>
    <row r="13634" spans="1:16">
      <c r="A13634" s="6">
        <v>20</v>
      </c>
      <c r="B13634" s="6">
        <v>19</v>
      </c>
      <c r="C13634" s="6">
        <v>21</v>
      </c>
      <c r="D13634" s="6">
        <f t="shared" si="2756"/>
        <v>60</v>
      </c>
      <c r="E13634" s="5">
        <f t="shared" si="2757"/>
        <v>12109.499908786096</v>
      </c>
      <c r="F13634" s="5">
        <f t="shared" si="2758"/>
        <v>911.23060582002495</v>
      </c>
      <c r="G13634" s="5">
        <f t="shared" si="2759"/>
        <v>1226.6692487641703</v>
      </c>
      <c r="H13634" s="5">
        <f t="shared" si="2760"/>
        <v>14247.399763370291</v>
      </c>
      <c r="I13634" s="5">
        <f t="shared" si="2761"/>
        <v>720</v>
      </c>
      <c r="J13634" s="5">
        <f t="shared" si="2762"/>
        <v>13527.399763370291</v>
      </c>
      <c r="K13634" s="2">
        <f t="shared" si="2763"/>
        <v>259850.69033628976</v>
      </c>
      <c r="L13634" s="2">
        <f t="shared" si="2764"/>
        <v>272486</v>
      </c>
      <c r="M13634" s="2">
        <f t="shared" si="2765"/>
        <v>44440</v>
      </c>
      <c r="N13634" s="6">
        <f t="shared" si="2766"/>
        <v>0</v>
      </c>
      <c r="O13634" s="2">
        <f t="shared" si="2767"/>
        <v>-51804.690336289757</v>
      </c>
      <c r="P13634" s="2" t="str">
        <f t="shared" si="2768"/>
        <v/>
      </c>
    </row>
    <row r="13635" spans="1:16">
      <c r="A13635" s="6">
        <v>20</v>
      </c>
      <c r="B13635" s="6">
        <v>19</v>
      </c>
      <c r="C13635" s="6">
        <v>22</v>
      </c>
      <c r="D13635" s="6">
        <f t="shared" si="2756"/>
        <v>61</v>
      </c>
      <c r="E13635" s="5">
        <f t="shared" si="2757"/>
        <v>12109.499908786096</v>
      </c>
      <c r="F13635" s="5">
        <f t="shared" si="2758"/>
        <v>911.23060582002495</v>
      </c>
      <c r="G13635" s="5">
        <f t="shared" si="2759"/>
        <v>1301.1455960105666</v>
      </c>
      <c r="H13635" s="5">
        <f t="shared" si="2760"/>
        <v>14321.876110616688</v>
      </c>
      <c r="I13635" s="5">
        <f t="shared" si="2761"/>
        <v>720</v>
      </c>
      <c r="J13635" s="5">
        <f t="shared" si="2762"/>
        <v>13601.876110616688</v>
      </c>
      <c r="K13635" s="2">
        <f t="shared" si="2763"/>
        <v>261143.68247598415</v>
      </c>
      <c r="L13635" s="2">
        <f t="shared" si="2764"/>
        <v>275186</v>
      </c>
      <c r="M13635" s="2">
        <f t="shared" si="2765"/>
        <v>45320</v>
      </c>
      <c r="N13635" s="6">
        <f t="shared" si="2766"/>
        <v>0</v>
      </c>
      <c r="O13635" s="2">
        <f t="shared" si="2767"/>
        <v>-51277.682475984155</v>
      </c>
      <c r="P13635" s="2" t="str">
        <f t="shared" si="2768"/>
        <v/>
      </c>
    </row>
    <row r="13636" spans="1:16">
      <c r="A13636" s="6">
        <v>20</v>
      </c>
      <c r="B13636" s="6">
        <v>19</v>
      </c>
      <c r="C13636" s="6">
        <v>23</v>
      </c>
      <c r="D13636" s="6">
        <f t="shared" ref="D13636:D13699" si="2769">A13636+B13636+C13636</f>
        <v>62</v>
      </c>
      <c r="E13636" s="5">
        <f t="shared" ref="E13636:E13674" si="2770">IF(A13636=0,0,A13636*LABOR_HRS_WK_TOM*SEASON_WEEKS*(1+DIM_PCT_TOM)^A13636)</f>
        <v>12109.499908786096</v>
      </c>
      <c r="F13636" s="5">
        <f t="shared" ref="F13636:F13674" si="2771">IF(B13636=0,0,B13636*LABOR_HRS_WK_CAR*SEASON_WEEKS*(1+DIM_PCT_CAR)^B13636)</f>
        <v>911.23060582002495</v>
      </c>
      <c r="G13636" s="5">
        <f t="shared" ref="G13636:G13674" si="2772">IF(C13636=0,0,C13636*LABOR_HRS_WK_MES*SEASON_WEEKS*(1+DIM_PCT_MES)^C13636)</f>
        <v>1377.292184868003</v>
      </c>
      <c r="H13636" s="5">
        <f t="shared" ref="H13636:H13699" si="2773">E13636+F13636+G13636</f>
        <v>14398.022699474124</v>
      </c>
      <c r="I13636" s="5">
        <f t="shared" ref="I13636:I13699" si="2774">MIN(H13636,FARMER_HRS)</f>
        <v>720</v>
      </c>
      <c r="J13636" s="5">
        <f t="shared" ref="J13636:J13674" si="2775">MAX(0,H13636-FARMER_HRS)</f>
        <v>13678.022699474124</v>
      </c>
      <c r="K13636" s="2">
        <f t="shared" ref="K13636:K13699" si="2776">I13636*FARMER_RATE+J13636*TEMP_WORKER_RATE</f>
        <v>262465.67186587024</v>
      </c>
      <c r="L13636" s="2">
        <f t="shared" ref="L13636:L13674" si="2777">A13636*PRICE_TOM+B13636*PRICE_CAR+C13636*PRICE_MES</f>
        <v>277886</v>
      </c>
      <c r="M13636" s="2">
        <f t="shared" ref="M13636:M13674" si="2778">A13636*FERT_BED_TOM+B13636*FERT_BED_CAR+C13636*FERT_BED_MES</f>
        <v>46200</v>
      </c>
      <c r="N13636" s="6">
        <f t="shared" ref="N13636:N13674" si="2779">IF(AND(D13636&lt;=TOTAL_BEDS,J13636&lt;=TEMP_WORKER_MAX*TEMP_WORKER_HRS),1,0)</f>
        <v>0</v>
      </c>
      <c r="O13636" s="2">
        <f t="shared" ref="O13636:O13674" si="2780">L13636-M13636-K13636-FIXED_COSTS</f>
        <v>-50779.671865870245</v>
      </c>
      <c r="P13636" s="2" t="str">
        <f t="shared" ref="P13636:P13699" si="2781">IF(N13636=1,O13636,"")</f>
        <v/>
      </c>
    </row>
    <row r="13637" spans="1:16">
      <c r="A13637" s="6">
        <v>20</v>
      </c>
      <c r="B13637" s="6">
        <v>19</v>
      </c>
      <c r="C13637" s="6">
        <v>24</v>
      </c>
      <c r="D13637" s="6">
        <f t="shared" si="2769"/>
        <v>63</v>
      </c>
      <c r="E13637" s="5">
        <f t="shared" si="2770"/>
        <v>12109.499908786096</v>
      </c>
      <c r="F13637" s="5">
        <f t="shared" si="2771"/>
        <v>911.23060582002495</v>
      </c>
      <c r="G13637" s="5">
        <f t="shared" si="2772"/>
        <v>1455.1391344474989</v>
      </c>
      <c r="H13637" s="5">
        <f t="shared" si="2773"/>
        <v>14475.86964905362</v>
      </c>
      <c r="I13637" s="5">
        <f t="shared" si="2774"/>
        <v>720</v>
      </c>
      <c r="J13637" s="5">
        <f t="shared" si="2775"/>
        <v>13755.86964905362</v>
      </c>
      <c r="K13637" s="2">
        <f t="shared" si="2776"/>
        <v>263817.18140718091</v>
      </c>
      <c r="L13637" s="2">
        <f t="shared" si="2777"/>
        <v>280586</v>
      </c>
      <c r="M13637" s="2">
        <f t="shared" si="2778"/>
        <v>47080</v>
      </c>
      <c r="N13637" s="6">
        <f t="shared" si="2779"/>
        <v>0</v>
      </c>
      <c r="O13637" s="2">
        <f t="shared" si="2780"/>
        <v>-50311.181407180906</v>
      </c>
      <c r="P13637" s="2" t="str">
        <f t="shared" si="2781"/>
        <v/>
      </c>
    </row>
    <row r="13638" spans="1:16">
      <c r="A13638" s="6">
        <v>20</v>
      </c>
      <c r="B13638" s="6">
        <v>19</v>
      </c>
      <c r="C13638" s="6">
        <v>25</v>
      </c>
      <c r="D13638" s="6">
        <f t="shared" si="2769"/>
        <v>64</v>
      </c>
      <c r="E13638" s="5">
        <f t="shared" si="2770"/>
        <v>12109.499908786096</v>
      </c>
      <c r="F13638" s="5">
        <f t="shared" si="2771"/>
        <v>911.23060582002495</v>
      </c>
      <c r="G13638" s="5">
        <f t="shared" si="2772"/>
        <v>1534.7170558625965</v>
      </c>
      <c r="H13638" s="5">
        <f t="shared" si="2773"/>
        <v>14555.447570468717</v>
      </c>
      <c r="I13638" s="5">
        <f t="shared" si="2774"/>
        <v>720</v>
      </c>
      <c r="J13638" s="5">
        <f t="shared" si="2775"/>
        <v>13835.447570468717</v>
      </c>
      <c r="K13638" s="2">
        <f t="shared" si="2776"/>
        <v>265198.74254285963</v>
      </c>
      <c r="L13638" s="2">
        <f t="shared" si="2777"/>
        <v>283286</v>
      </c>
      <c r="M13638" s="2">
        <f t="shared" si="2778"/>
        <v>47960</v>
      </c>
      <c r="N13638" s="6">
        <f t="shared" si="2779"/>
        <v>0</v>
      </c>
      <c r="O13638" s="2">
        <f t="shared" si="2780"/>
        <v>-49872.742542859633</v>
      </c>
      <c r="P13638" s="2" t="str">
        <f t="shared" si="2781"/>
        <v/>
      </c>
    </row>
    <row r="13639" spans="1:16">
      <c r="A13639" s="6">
        <v>20</v>
      </c>
      <c r="B13639" s="6">
        <v>19</v>
      </c>
      <c r="C13639" s="6">
        <v>26</v>
      </c>
      <c r="D13639" s="6">
        <f t="shared" si="2769"/>
        <v>65</v>
      </c>
      <c r="E13639" s="5">
        <f t="shared" si="2770"/>
        <v>12109.499908786096</v>
      </c>
      <c r="F13639" s="5">
        <f t="shared" si="2771"/>
        <v>911.23060582002495</v>
      </c>
      <c r="G13639" s="5">
        <f t="shared" si="2772"/>
        <v>1616.0570598233144</v>
      </c>
      <c r="H13639" s="5">
        <f t="shared" si="2773"/>
        <v>14636.787574429436</v>
      </c>
      <c r="I13639" s="5">
        <f t="shared" si="2774"/>
        <v>720</v>
      </c>
      <c r="J13639" s="5">
        <f t="shared" si="2775"/>
        <v>13916.787574429436</v>
      </c>
      <c r="K13639" s="2">
        <f t="shared" si="2776"/>
        <v>266610.89538939996</v>
      </c>
      <c r="L13639" s="2">
        <f t="shared" si="2777"/>
        <v>285986</v>
      </c>
      <c r="M13639" s="2">
        <f t="shared" si="2778"/>
        <v>48840</v>
      </c>
      <c r="N13639" s="6">
        <f t="shared" si="2779"/>
        <v>0</v>
      </c>
      <c r="O13639" s="2">
        <f t="shared" si="2780"/>
        <v>-49464.895389399957</v>
      </c>
      <c r="P13639" s="2" t="str">
        <f t="shared" si="2781"/>
        <v/>
      </c>
    </row>
    <row r="13640" spans="1:16">
      <c r="A13640" s="6">
        <v>20</v>
      </c>
      <c r="B13640" s="6">
        <v>19</v>
      </c>
      <c r="C13640" s="6">
        <v>27</v>
      </c>
      <c r="D13640" s="6">
        <f t="shared" si="2769"/>
        <v>66</v>
      </c>
      <c r="E13640" s="5">
        <f t="shared" si="2770"/>
        <v>12109.499908786096</v>
      </c>
      <c r="F13640" s="5">
        <f t="shared" si="2771"/>
        <v>911.23060582002495</v>
      </c>
      <c r="G13640" s="5">
        <f t="shared" si="2772"/>
        <v>1699.1907643430709</v>
      </c>
      <c r="H13640" s="5">
        <f t="shared" si="2773"/>
        <v>14719.921278949192</v>
      </c>
      <c r="I13640" s="5">
        <f t="shared" si="2774"/>
        <v>720</v>
      </c>
      <c r="J13640" s="5">
        <f t="shared" si="2775"/>
        <v>13999.921278949192</v>
      </c>
      <c r="K13640" s="2">
        <f t="shared" si="2776"/>
        <v>268054.18887064571</v>
      </c>
      <c r="L13640" s="2">
        <f t="shared" si="2777"/>
        <v>288686</v>
      </c>
      <c r="M13640" s="2">
        <f t="shared" si="2778"/>
        <v>49720</v>
      </c>
      <c r="N13640" s="6">
        <f t="shared" si="2779"/>
        <v>0</v>
      </c>
      <c r="O13640" s="2">
        <f t="shared" si="2780"/>
        <v>-49088.18887064571</v>
      </c>
      <c r="P13640" s="2" t="str">
        <f t="shared" si="2781"/>
        <v/>
      </c>
    </row>
    <row r="13641" spans="1:16">
      <c r="A13641" s="6">
        <v>20</v>
      </c>
      <c r="B13641" s="6">
        <v>19</v>
      </c>
      <c r="C13641" s="6">
        <v>28</v>
      </c>
      <c r="D13641" s="6">
        <f t="shared" si="2769"/>
        <v>67</v>
      </c>
      <c r="E13641" s="5">
        <f t="shared" si="2770"/>
        <v>12109.499908786096</v>
      </c>
      <c r="F13641" s="5">
        <f t="shared" si="2771"/>
        <v>911.23060582002495</v>
      </c>
      <c r="G13641" s="5">
        <f t="shared" si="2772"/>
        <v>1784.1503025602246</v>
      </c>
      <c r="H13641" s="5">
        <f t="shared" si="2773"/>
        <v>14804.880817166346</v>
      </c>
      <c r="I13641" s="5">
        <f t="shared" si="2774"/>
        <v>720</v>
      </c>
      <c r="J13641" s="5">
        <f t="shared" si="2775"/>
        <v>14084.880817166346</v>
      </c>
      <c r="K13641" s="2">
        <f t="shared" si="2776"/>
        <v>269529.18085358239</v>
      </c>
      <c r="L13641" s="2">
        <f t="shared" si="2777"/>
        <v>291386</v>
      </c>
      <c r="M13641" s="2">
        <f t="shared" si="2778"/>
        <v>50600</v>
      </c>
      <c r="N13641" s="6">
        <f t="shared" si="2779"/>
        <v>0</v>
      </c>
      <c r="O13641" s="2">
        <f t="shared" si="2780"/>
        <v>-48743.180853582395</v>
      </c>
      <c r="P13641" s="2" t="str">
        <f t="shared" si="2781"/>
        <v/>
      </c>
    </row>
    <row r="13642" spans="1:16">
      <c r="A13642" s="6">
        <v>20</v>
      </c>
      <c r="B13642" s="6">
        <v>19</v>
      </c>
      <c r="C13642" s="6">
        <v>29</v>
      </c>
      <c r="D13642" s="6">
        <f t="shared" si="2769"/>
        <v>68</v>
      </c>
      <c r="E13642" s="5">
        <f t="shared" si="2770"/>
        <v>12109.499908786096</v>
      </c>
      <c r="F13642" s="5">
        <f t="shared" si="2771"/>
        <v>911.23060582002495</v>
      </c>
      <c r="G13642" s="5">
        <f t="shared" si="2772"/>
        <v>1870.9683306758782</v>
      </c>
      <c r="H13642" s="5">
        <f t="shared" si="2773"/>
        <v>14891.698845281999</v>
      </c>
      <c r="I13642" s="5">
        <f t="shared" si="2774"/>
        <v>720</v>
      </c>
      <c r="J13642" s="5">
        <f t="shared" si="2775"/>
        <v>14171.698845281999</v>
      </c>
      <c r="K13642" s="2">
        <f t="shared" si="2776"/>
        <v>271036.4382861458</v>
      </c>
      <c r="L13642" s="2">
        <f t="shared" si="2777"/>
        <v>294086</v>
      </c>
      <c r="M13642" s="2">
        <f t="shared" si="2778"/>
        <v>51480</v>
      </c>
      <c r="N13642" s="6">
        <f t="shared" si="2779"/>
        <v>0</v>
      </c>
      <c r="O13642" s="2">
        <f t="shared" si="2780"/>
        <v>-48430.4382861458</v>
      </c>
      <c r="P13642" s="2" t="str">
        <f t="shared" si="2781"/>
        <v/>
      </c>
    </row>
    <row r="13643" spans="1:16">
      <c r="A13643" s="6">
        <v>20</v>
      </c>
      <c r="B13643" s="6">
        <v>19</v>
      </c>
      <c r="C13643" s="6">
        <v>30</v>
      </c>
      <c r="D13643" s="6">
        <f t="shared" si="2769"/>
        <v>69</v>
      </c>
      <c r="E13643" s="5">
        <f t="shared" si="2770"/>
        <v>12109.499908786096</v>
      </c>
      <c r="F13643" s="5">
        <f t="shared" si="2771"/>
        <v>911.23060582002495</v>
      </c>
      <c r="G13643" s="5">
        <f t="shared" si="2772"/>
        <v>1959.6780360096488</v>
      </c>
      <c r="H13643" s="5">
        <f t="shared" si="2773"/>
        <v>14980.40855061577</v>
      </c>
      <c r="I13643" s="5">
        <f t="shared" si="2774"/>
        <v>720</v>
      </c>
      <c r="J13643" s="5">
        <f t="shared" si="2775"/>
        <v>14260.40855061577</v>
      </c>
      <c r="K13643" s="2">
        <f t="shared" si="2776"/>
        <v>272576.53733707929</v>
      </c>
      <c r="L13643" s="2">
        <f t="shared" si="2777"/>
        <v>296786</v>
      </c>
      <c r="M13643" s="2">
        <f t="shared" si="2778"/>
        <v>52360</v>
      </c>
      <c r="N13643" s="6">
        <f t="shared" si="2779"/>
        <v>0</v>
      </c>
      <c r="O13643" s="2">
        <f t="shared" si="2780"/>
        <v>-48150.537337079295</v>
      </c>
      <c r="P13643" s="2" t="str">
        <f t="shared" si="2781"/>
        <v/>
      </c>
    </row>
    <row r="13644" spans="1:16">
      <c r="A13644" s="6">
        <v>20</v>
      </c>
      <c r="B13644" s="6">
        <v>20</v>
      </c>
      <c r="C13644" s="6">
        <v>0</v>
      </c>
      <c r="D13644" s="6">
        <f t="shared" si="2769"/>
        <v>40</v>
      </c>
      <c r="E13644" s="5">
        <f t="shared" si="2770"/>
        <v>12109.499908786096</v>
      </c>
      <c r="F13644" s="5">
        <f t="shared" si="2771"/>
        <v>983.16986417423732</v>
      </c>
      <c r="G13644" s="5">
        <f t="shared" si="2772"/>
        <v>0</v>
      </c>
      <c r="H13644" s="5">
        <f t="shared" si="2773"/>
        <v>13092.669772960333</v>
      </c>
      <c r="I13644" s="5">
        <f t="shared" si="2774"/>
        <v>720</v>
      </c>
      <c r="J13644" s="5">
        <f t="shared" si="2775"/>
        <v>12372.669772960333</v>
      </c>
      <c r="K13644" s="2">
        <f t="shared" si="2776"/>
        <v>239803.29466945023</v>
      </c>
      <c r="L13644" s="2">
        <f t="shared" si="2777"/>
        <v>217880</v>
      </c>
      <c r="M13644" s="2">
        <f t="shared" si="2778"/>
        <v>26400</v>
      </c>
      <c r="N13644" s="6">
        <f t="shared" si="2779"/>
        <v>0</v>
      </c>
      <c r="O13644" s="2">
        <f t="shared" si="2780"/>
        <v>-68323.294669450232</v>
      </c>
      <c r="P13644" s="2" t="str">
        <f t="shared" si="2781"/>
        <v/>
      </c>
    </row>
    <row r="13645" spans="1:16">
      <c r="A13645" s="6">
        <v>20</v>
      </c>
      <c r="B13645" s="6">
        <v>20</v>
      </c>
      <c r="C13645" s="6">
        <v>1</v>
      </c>
      <c r="D13645" s="6">
        <f t="shared" si="2769"/>
        <v>41</v>
      </c>
      <c r="E13645" s="5">
        <f t="shared" si="2770"/>
        <v>12109.499908786096</v>
      </c>
      <c r="F13645" s="5">
        <f t="shared" si="2771"/>
        <v>983.16986417423732</v>
      </c>
      <c r="G13645" s="5">
        <f t="shared" si="2772"/>
        <v>45.5625</v>
      </c>
      <c r="H13645" s="5">
        <f t="shared" si="2773"/>
        <v>13138.232272960333</v>
      </c>
      <c r="I13645" s="5">
        <f t="shared" si="2774"/>
        <v>720</v>
      </c>
      <c r="J13645" s="5">
        <f t="shared" si="2775"/>
        <v>12418.232272960333</v>
      </c>
      <c r="K13645" s="2">
        <f t="shared" si="2776"/>
        <v>240594.31029445023</v>
      </c>
      <c r="L13645" s="2">
        <f t="shared" si="2777"/>
        <v>220580</v>
      </c>
      <c r="M13645" s="2">
        <f t="shared" si="2778"/>
        <v>27280</v>
      </c>
      <c r="N13645" s="6">
        <f t="shared" si="2779"/>
        <v>0</v>
      </c>
      <c r="O13645" s="2">
        <f t="shared" si="2780"/>
        <v>-67294.310294450232</v>
      </c>
      <c r="P13645" s="2" t="str">
        <f t="shared" si="2781"/>
        <v/>
      </c>
    </row>
    <row r="13646" spans="1:16">
      <c r="A13646" s="6">
        <v>20</v>
      </c>
      <c r="B13646" s="6">
        <v>20</v>
      </c>
      <c r="C13646" s="6">
        <v>2</v>
      </c>
      <c r="D13646" s="6">
        <f t="shared" si="2769"/>
        <v>42</v>
      </c>
      <c r="E13646" s="5">
        <f t="shared" si="2770"/>
        <v>12109.499908786096</v>
      </c>
      <c r="F13646" s="5">
        <f t="shared" si="2771"/>
        <v>983.16986417423732</v>
      </c>
      <c r="G13646" s="5">
        <f t="shared" si="2772"/>
        <v>92.264062499999994</v>
      </c>
      <c r="H13646" s="5">
        <f t="shared" si="2773"/>
        <v>13184.933835460333</v>
      </c>
      <c r="I13646" s="5">
        <f t="shared" si="2774"/>
        <v>720</v>
      </c>
      <c r="J13646" s="5">
        <f t="shared" si="2775"/>
        <v>12464.933835460333</v>
      </c>
      <c r="K13646" s="2">
        <f t="shared" si="2776"/>
        <v>241405.10131007523</v>
      </c>
      <c r="L13646" s="2">
        <f t="shared" si="2777"/>
        <v>223280</v>
      </c>
      <c r="M13646" s="2">
        <f t="shared" si="2778"/>
        <v>28160</v>
      </c>
      <c r="N13646" s="6">
        <f t="shared" si="2779"/>
        <v>0</v>
      </c>
      <c r="O13646" s="2">
        <f t="shared" si="2780"/>
        <v>-66285.101310075232</v>
      </c>
      <c r="P13646" s="2" t="str">
        <f t="shared" si="2781"/>
        <v/>
      </c>
    </row>
    <row r="13647" spans="1:16">
      <c r="A13647" s="6">
        <v>20</v>
      </c>
      <c r="B13647" s="6">
        <v>20</v>
      </c>
      <c r="C13647" s="6">
        <v>3</v>
      </c>
      <c r="D13647" s="6">
        <f t="shared" si="2769"/>
        <v>43</v>
      </c>
      <c r="E13647" s="5">
        <f t="shared" si="2770"/>
        <v>12109.499908786096</v>
      </c>
      <c r="F13647" s="5">
        <f t="shared" si="2771"/>
        <v>983.16986417423732</v>
      </c>
      <c r="G13647" s="5">
        <f t="shared" si="2772"/>
        <v>140.12604492187498</v>
      </c>
      <c r="H13647" s="5">
        <f t="shared" si="2773"/>
        <v>13232.795817882208</v>
      </c>
      <c r="I13647" s="5">
        <f t="shared" si="2774"/>
        <v>720</v>
      </c>
      <c r="J13647" s="5">
        <f t="shared" si="2775"/>
        <v>12512.795817882208</v>
      </c>
      <c r="K13647" s="2">
        <f t="shared" si="2776"/>
        <v>242236.03850489945</v>
      </c>
      <c r="L13647" s="2">
        <f t="shared" si="2777"/>
        <v>225980</v>
      </c>
      <c r="M13647" s="2">
        <f t="shared" si="2778"/>
        <v>29040</v>
      </c>
      <c r="N13647" s="6">
        <f t="shared" si="2779"/>
        <v>0</v>
      </c>
      <c r="O13647" s="2">
        <f t="shared" si="2780"/>
        <v>-65296.03850489945</v>
      </c>
      <c r="P13647" s="2" t="str">
        <f t="shared" si="2781"/>
        <v/>
      </c>
    </row>
    <row r="13648" spans="1:16">
      <c r="A13648" s="6">
        <v>20</v>
      </c>
      <c r="B13648" s="6">
        <v>20</v>
      </c>
      <c r="C13648" s="6">
        <v>4</v>
      </c>
      <c r="D13648" s="6">
        <f t="shared" si="2769"/>
        <v>44</v>
      </c>
      <c r="E13648" s="5">
        <f t="shared" si="2770"/>
        <v>12109.499908786096</v>
      </c>
      <c r="F13648" s="5">
        <f t="shared" si="2771"/>
        <v>983.16986417423732</v>
      </c>
      <c r="G13648" s="5">
        <f t="shared" si="2772"/>
        <v>189.17016064453125</v>
      </c>
      <c r="H13648" s="5">
        <f t="shared" si="2773"/>
        <v>13281.839933604864</v>
      </c>
      <c r="I13648" s="5">
        <f t="shared" si="2774"/>
        <v>720</v>
      </c>
      <c r="J13648" s="5">
        <f t="shared" si="2775"/>
        <v>12561.839933604864</v>
      </c>
      <c r="K13648" s="2">
        <f t="shared" si="2776"/>
        <v>243087.49884730668</v>
      </c>
      <c r="L13648" s="2">
        <f t="shared" si="2777"/>
        <v>228680</v>
      </c>
      <c r="M13648" s="2">
        <f t="shared" si="2778"/>
        <v>29920</v>
      </c>
      <c r="N13648" s="6">
        <f t="shared" si="2779"/>
        <v>0</v>
      </c>
      <c r="O13648" s="2">
        <f t="shared" si="2780"/>
        <v>-64327.498847306677</v>
      </c>
      <c r="P13648" s="2" t="str">
        <f t="shared" si="2781"/>
        <v/>
      </c>
    </row>
    <row r="13649" spans="1:16">
      <c r="A13649" s="6">
        <v>20</v>
      </c>
      <c r="B13649" s="6">
        <v>20</v>
      </c>
      <c r="C13649" s="6">
        <v>5</v>
      </c>
      <c r="D13649" s="6">
        <f t="shared" si="2769"/>
        <v>45</v>
      </c>
      <c r="E13649" s="5">
        <f t="shared" si="2770"/>
        <v>12109.499908786096</v>
      </c>
      <c r="F13649" s="5">
        <f t="shared" si="2771"/>
        <v>983.16986417423732</v>
      </c>
      <c r="G13649" s="5">
        <f t="shared" si="2772"/>
        <v>239.41848456573481</v>
      </c>
      <c r="H13649" s="5">
        <f t="shared" si="2773"/>
        <v>13332.088257526068</v>
      </c>
      <c r="I13649" s="5">
        <f t="shared" si="2774"/>
        <v>720</v>
      </c>
      <c r="J13649" s="5">
        <f t="shared" si="2775"/>
        <v>12612.088257526068</v>
      </c>
      <c r="K13649" s="2">
        <f t="shared" si="2776"/>
        <v>243959.86558204977</v>
      </c>
      <c r="L13649" s="2">
        <f t="shared" si="2777"/>
        <v>231380</v>
      </c>
      <c r="M13649" s="2">
        <f t="shared" si="2778"/>
        <v>30800</v>
      </c>
      <c r="N13649" s="6">
        <f t="shared" si="2779"/>
        <v>0</v>
      </c>
      <c r="O13649" s="2">
        <f t="shared" si="2780"/>
        <v>-63379.865582049766</v>
      </c>
      <c r="P13649" s="2" t="str">
        <f t="shared" si="2781"/>
        <v/>
      </c>
    </row>
    <row r="13650" spans="1:16">
      <c r="A13650" s="6">
        <v>20</v>
      </c>
      <c r="B13650" s="6">
        <v>20</v>
      </c>
      <c r="C13650" s="6">
        <v>6</v>
      </c>
      <c r="D13650" s="6">
        <f t="shared" si="2769"/>
        <v>46</v>
      </c>
      <c r="E13650" s="5">
        <f t="shared" si="2770"/>
        <v>12109.499908786096</v>
      </c>
      <c r="F13650" s="5">
        <f t="shared" si="2771"/>
        <v>983.16986417423732</v>
      </c>
      <c r="G13650" s="5">
        <f t="shared" si="2772"/>
        <v>290.89345874736784</v>
      </c>
      <c r="H13650" s="5">
        <f t="shared" si="2773"/>
        <v>13383.563231707702</v>
      </c>
      <c r="I13650" s="5">
        <f t="shared" si="2774"/>
        <v>720</v>
      </c>
      <c r="J13650" s="5">
        <f t="shared" si="2775"/>
        <v>12663.563231707702</v>
      </c>
      <c r="K13650" s="2">
        <f t="shared" si="2776"/>
        <v>244853.52832825869</v>
      </c>
      <c r="L13650" s="2">
        <f t="shared" si="2777"/>
        <v>234080</v>
      </c>
      <c r="M13650" s="2">
        <f t="shared" si="2778"/>
        <v>31680</v>
      </c>
      <c r="N13650" s="6">
        <f t="shared" si="2779"/>
        <v>0</v>
      </c>
      <c r="O13650" s="2">
        <f t="shared" si="2780"/>
        <v>-62453.52832825869</v>
      </c>
      <c r="P13650" s="2" t="str">
        <f t="shared" si="2781"/>
        <v/>
      </c>
    </row>
    <row r="13651" spans="1:16">
      <c r="A13651" s="6">
        <v>20</v>
      </c>
      <c r="B13651" s="6">
        <v>20</v>
      </c>
      <c r="C13651" s="6">
        <v>7</v>
      </c>
      <c r="D13651" s="6">
        <f t="shared" si="2769"/>
        <v>47</v>
      </c>
      <c r="E13651" s="5">
        <f t="shared" si="2770"/>
        <v>12109.499908786096</v>
      </c>
      <c r="F13651" s="5">
        <f t="shared" si="2771"/>
        <v>983.16986417423732</v>
      </c>
      <c r="G13651" s="5">
        <f t="shared" si="2772"/>
        <v>343.61789814532818</v>
      </c>
      <c r="H13651" s="5">
        <f t="shared" si="2773"/>
        <v>13436.287671105662</v>
      </c>
      <c r="I13651" s="5">
        <f t="shared" si="2774"/>
        <v>720</v>
      </c>
      <c r="J13651" s="5">
        <f t="shared" si="2775"/>
        <v>12716.287671105662</v>
      </c>
      <c r="K13651" s="2">
        <f t="shared" si="2776"/>
        <v>245768.88317891772</v>
      </c>
      <c r="L13651" s="2">
        <f t="shared" si="2777"/>
        <v>236780</v>
      </c>
      <c r="M13651" s="2">
        <f t="shared" si="2778"/>
        <v>32560</v>
      </c>
      <c r="N13651" s="6">
        <f t="shared" si="2779"/>
        <v>0</v>
      </c>
      <c r="O13651" s="2">
        <f t="shared" si="2780"/>
        <v>-61548.88317891772</v>
      </c>
      <c r="P13651" s="2" t="str">
        <f t="shared" si="2781"/>
        <v/>
      </c>
    </row>
    <row r="13652" spans="1:16">
      <c r="A13652" s="6">
        <v>20</v>
      </c>
      <c r="B13652" s="6">
        <v>20</v>
      </c>
      <c r="C13652" s="6">
        <v>8</v>
      </c>
      <c r="D13652" s="6">
        <f t="shared" si="2769"/>
        <v>48</v>
      </c>
      <c r="E13652" s="5">
        <f t="shared" si="2770"/>
        <v>12109.499908786096</v>
      </c>
      <c r="F13652" s="5">
        <f t="shared" si="2771"/>
        <v>983.16986417423732</v>
      </c>
      <c r="G13652" s="5">
        <f t="shared" si="2772"/>
        <v>397.61499642530839</v>
      </c>
      <c r="H13652" s="5">
        <f t="shared" si="2773"/>
        <v>13490.284769385642</v>
      </c>
      <c r="I13652" s="5">
        <f t="shared" si="2774"/>
        <v>720</v>
      </c>
      <c r="J13652" s="5">
        <f t="shared" si="2775"/>
        <v>12770.284769385642</v>
      </c>
      <c r="K13652" s="2">
        <f t="shared" si="2776"/>
        <v>246706.33280183407</v>
      </c>
      <c r="L13652" s="2">
        <f t="shared" si="2777"/>
        <v>239480</v>
      </c>
      <c r="M13652" s="2">
        <f t="shared" si="2778"/>
        <v>33440</v>
      </c>
      <c r="N13652" s="6">
        <f t="shared" si="2779"/>
        <v>0</v>
      </c>
      <c r="O13652" s="2">
        <f t="shared" si="2780"/>
        <v>-60666.332801834069</v>
      </c>
      <c r="P13652" s="2" t="str">
        <f t="shared" si="2781"/>
        <v/>
      </c>
    </row>
    <row r="13653" spans="1:16">
      <c r="A13653" s="6">
        <v>20</v>
      </c>
      <c r="B13653" s="6">
        <v>20</v>
      </c>
      <c r="C13653" s="6">
        <v>9</v>
      </c>
      <c r="D13653" s="6">
        <f t="shared" si="2769"/>
        <v>49</v>
      </c>
      <c r="E13653" s="5">
        <f t="shared" si="2770"/>
        <v>12109.499908786096</v>
      </c>
      <c r="F13653" s="5">
        <f t="shared" si="2771"/>
        <v>983.16986417423732</v>
      </c>
      <c r="G13653" s="5">
        <f t="shared" si="2772"/>
        <v>452.90833186570285</v>
      </c>
      <c r="H13653" s="5">
        <f t="shared" si="2773"/>
        <v>13545.578104826036</v>
      </c>
      <c r="I13653" s="5">
        <f t="shared" si="2774"/>
        <v>720</v>
      </c>
      <c r="J13653" s="5">
        <f t="shared" si="2775"/>
        <v>12825.578104826036</v>
      </c>
      <c r="K13653" s="2">
        <f t="shared" si="2776"/>
        <v>247666.28654211867</v>
      </c>
      <c r="L13653" s="2">
        <f t="shared" si="2777"/>
        <v>242180</v>
      </c>
      <c r="M13653" s="2">
        <f t="shared" si="2778"/>
        <v>34320</v>
      </c>
      <c r="N13653" s="6">
        <f t="shared" si="2779"/>
        <v>0</v>
      </c>
      <c r="O13653" s="2">
        <f t="shared" si="2780"/>
        <v>-59806.286542118673</v>
      </c>
      <c r="P13653" s="2" t="str">
        <f t="shared" si="2781"/>
        <v/>
      </c>
    </row>
    <row r="13654" spans="1:16">
      <c r="A13654" s="6">
        <v>20</v>
      </c>
      <c r="B13654" s="6">
        <v>20</v>
      </c>
      <c r="C13654" s="6">
        <v>10</v>
      </c>
      <c r="D13654" s="6">
        <f t="shared" si="2769"/>
        <v>50</v>
      </c>
      <c r="E13654" s="5">
        <f t="shared" si="2770"/>
        <v>12109.499908786096</v>
      </c>
      <c r="F13654" s="5">
        <f t="shared" si="2771"/>
        <v>983.16986417423732</v>
      </c>
      <c r="G13654" s="5">
        <f t="shared" si="2772"/>
        <v>509.52187334891573</v>
      </c>
      <c r="H13654" s="5">
        <f t="shared" si="2773"/>
        <v>13602.191646309249</v>
      </c>
      <c r="I13654" s="5">
        <f t="shared" si="2774"/>
        <v>720</v>
      </c>
      <c r="J13654" s="5">
        <f t="shared" si="2775"/>
        <v>12882.191646309249</v>
      </c>
      <c r="K13654" s="2">
        <f t="shared" si="2776"/>
        <v>248649.16052620223</v>
      </c>
      <c r="L13654" s="2">
        <f t="shared" si="2777"/>
        <v>244880</v>
      </c>
      <c r="M13654" s="2">
        <f t="shared" si="2778"/>
        <v>35200</v>
      </c>
      <c r="N13654" s="6">
        <f t="shared" si="2779"/>
        <v>0</v>
      </c>
      <c r="O13654" s="2">
        <f t="shared" si="2780"/>
        <v>-58969.160526202235</v>
      </c>
      <c r="P13654" s="2" t="str">
        <f t="shared" si="2781"/>
        <v/>
      </c>
    </row>
    <row r="13655" spans="1:16">
      <c r="A13655" s="6">
        <v>20</v>
      </c>
      <c r="B13655" s="6">
        <v>20</v>
      </c>
      <c r="C13655" s="6">
        <v>11</v>
      </c>
      <c r="D13655" s="6">
        <f t="shared" si="2769"/>
        <v>51</v>
      </c>
      <c r="E13655" s="5">
        <f t="shared" si="2770"/>
        <v>12109.499908786096</v>
      </c>
      <c r="F13655" s="5">
        <f t="shared" si="2771"/>
        <v>983.16986417423732</v>
      </c>
      <c r="G13655" s="5">
        <f t="shared" si="2772"/>
        <v>567.47998644235474</v>
      </c>
      <c r="H13655" s="5">
        <f t="shared" si="2773"/>
        <v>13660.149759402688</v>
      </c>
      <c r="I13655" s="5">
        <f t="shared" si="2774"/>
        <v>720</v>
      </c>
      <c r="J13655" s="5">
        <f t="shared" si="2775"/>
        <v>12940.149759402688</v>
      </c>
      <c r="K13655" s="2">
        <f t="shared" si="2776"/>
        <v>249655.37776740777</v>
      </c>
      <c r="L13655" s="2">
        <f t="shared" si="2777"/>
        <v>247580</v>
      </c>
      <c r="M13655" s="2">
        <f t="shared" si="2778"/>
        <v>36080</v>
      </c>
      <c r="N13655" s="6">
        <f t="shared" si="2779"/>
        <v>0</v>
      </c>
      <c r="O13655" s="2">
        <f t="shared" si="2780"/>
        <v>-58155.377767407772</v>
      </c>
      <c r="P13655" s="2" t="str">
        <f t="shared" si="2781"/>
        <v/>
      </c>
    </row>
    <row r="13656" spans="1:16">
      <c r="A13656" s="6">
        <v>20</v>
      </c>
      <c r="B13656" s="6">
        <v>20</v>
      </c>
      <c r="C13656" s="6">
        <v>12</v>
      </c>
      <c r="D13656" s="6">
        <f t="shared" si="2769"/>
        <v>52</v>
      </c>
      <c r="E13656" s="5">
        <f t="shared" si="2770"/>
        <v>12109.499908786096</v>
      </c>
      <c r="F13656" s="5">
        <f t="shared" si="2771"/>
        <v>983.16986417423732</v>
      </c>
      <c r="G13656" s="5">
        <f t="shared" si="2772"/>
        <v>626.80743957041921</v>
      </c>
      <c r="H13656" s="5">
        <f t="shared" si="2773"/>
        <v>13719.477212530752</v>
      </c>
      <c r="I13656" s="5">
        <f t="shared" si="2774"/>
        <v>720</v>
      </c>
      <c r="J13656" s="5">
        <f t="shared" si="2775"/>
        <v>12999.477212530752</v>
      </c>
      <c r="K13656" s="2">
        <f t="shared" si="2776"/>
        <v>250685.36827310332</v>
      </c>
      <c r="L13656" s="2">
        <f t="shared" si="2777"/>
        <v>250280</v>
      </c>
      <c r="M13656" s="2">
        <f t="shared" si="2778"/>
        <v>36960</v>
      </c>
      <c r="N13656" s="6">
        <f t="shared" si="2779"/>
        <v>0</v>
      </c>
      <c r="O13656" s="2">
        <f t="shared" si="2780"/>
        <v>-57365.368273103319</v>
      </c>
      <c r="P13656" s="2" t="str">
        <f t="shared" si="2781"/>
        <v/>
      </c>
    </row>
    <row r="13657" spans="1:16">
      <c r="A13657" s="6">
        <v>20</v>
      </c>
      <c r="B13657" s="6">
        <v>20</v>
      </c>
      <c r="C13657" s="6">
        <v>13</v>
      </c>
      <c r="D13657" s="6">
        <f t="shared" si="2769"/>
        <v>53</v>
      </c>
      <c r="E13657" s="5">
        <f t="shared" si="2770"/>
        <v>12109.499908786096</v>
      </c>
      <c r="F13657" s="5">
        <f t="shared" si="2771"/>
        <v>983.16986417423732</v>
      </c>
      <c r="G13657" s="5">
        <f t="shared" si="2772"/>
        <v>687.52941027880343</v>
      </c>
      <c r="H13657" s="5">
        <f t="shared" si="2773"/>
        <v>13780.199183239136</v>
      </c>
      <c r="I13657" s="5">
        <f t="shared" si="2774"/>
        <v>720</v>
      </c>
      <c r="J13657" s="5">
        <f t="shared" si="2775"/>
        <v>13060.199183239136</v>
      </c>
      <c r="K13657" s="2">
        <f t="shared" si="2776"/>
        <v>251739.56915345721</v>
      </c>
      <c r="L13657" s="2">
        <f t="shared" si="2777"/>
        <v>252980</v>
      </c>
      <c r="M13657" s="2">
        <f t="shared" si="2778"/>
        <v>37840</v>
      </c>
      <c r="N13657" s="6">
        <f t="shared" si="2779"/>
        <v>0</v>
      </c>
      <c r="O13657" s="2">
        <f t="shared" si="2780"/>
        <v>-56599.569153457211</v>
      </c>
      <c r="P13657" s="2" t="str">
        <f t="shared" si="2781"/>
        <v/>
      </c>
    </row>
    <row r="13658" spans="1:16">
      <c r="A13658" s="6">
        <v>20</v>
      </c>
      <c r="B13658" s="6">
        <v>20</v>
      </c>
      <c r="C13658" s="6">
        <v>14</v>
      </c>
      <c r="D13658" s="6">
        <f t="shared" si="2769"/>
        <v>54</v>
      </c>
      <c r="E13658" s="5">
        <f t="shared" si="2770"/>
        <v>12109.499908786096</v>
      </c>
      <c r="F13658" s="5">
        <f t="shared" si="2771"/>
        <v>983.16986417423732</v>
      </c>
      <c r="G13658" s="5">
        <f t="shared" si="2772"/>
        <v>749.67149159246469</v>
      </c>
      <c r="H13658" s="5">
        <f t="shared" si="2773"/>
        <v>13842.341264552797</v>
      </c>
      <c r="I13658" s="5">
        <f t="shared" si="2774"/>
        <v>720</v>
      </c>
      <c r="J13658" s="5">
        <f t="shared" si="2775"/>
        <v>13122.341264552797</v>
      </c>
      <c r="K13658" s="2">
        <f t="shared" si="2776"/>
        <v>252818.4247318194</v>
      </c>
      <c r="L13658" s="2">
        <f t="shared" si="2777"/>
        <v>255680</v>
      </c>
      <c r="M13658" s="2">
        <f t="shared" si="2778"/>
        <v>38720</v>
      </c>
      <c r="N13658" s="6">
        <f t="shared" si="2779"/>
        <v>0</v>
      </c>
      <c r="O13658" s="2">
        <f t="shared" si="2780"/>
        <v>-55858.424731819396</v>
      </c>
      <c r="P13658" s="2" t="str">
        <f t="shared" si="2781"/>
        <v/>
      </c>
    </row>
    <row r="13659" spans="1:16">
      <c r="A13659" s="6">
        <v>20</v>
      </c>
      <c r="B13659" s="6">
        <v>20</v>
      </c>
      <c r="C13659" s="6">
        <v>15</v>
      </c>
      <c r="D13659" s="6">
        <f t="shared" si="2769"/>
        <v>55</v>
      </c>
      <c r="E13659" s="5">
        <f t="shared" si="2770"/>
        <v>12109.499908786096</v>
      </c>
      <c r="F13659" s="5">
        <f t="shared" si="2771"/>
        <v>983.16986417423732</v>
      </c>
      <c r="G13659" s="5">
        <f t="shared" si="2772"/>
        <v>813.25969846861108</v>
      </c>
      <c r="H13659" s="5">
        <f t="shared" si="2773"/>
        <v>13905.929471428944</v>
      </c>
      <c r="I13659" s="5">
        <f t="shared" si="2774"/>
        <v>720</v>
      </c>
      <c r="J13659" s="5">
        <f t="shared" si="2775"/>
        <v>13185.929471428944</v>
      </c>
      <c r="K13659" s="2">
        <f t="shared" si="2776"/>
        <v>253922.3866567525</v>
      </c>
      <c r="L13659" s="2">
        <f t="shared" si="2777"/>
        <v>258380</v>
      </c>
      <c r="M13659" s="2">
        <f t="shared" si="2778"/>
        <v>39600</v>
      </c>
      <c r="N13659" s="6">
        <f t="shared" si="2779"/>
        <v>0</v>
      </c>
      <c r="O13659" s="2">
        <f t="shared" si="2780"/>
        <v>-55142.386656752496</v>
      </c>
      <c r="P13659" s="2" t="str">
        <f t="shared" si="2781"/>
        <v/>
      </c>
    </row>
    <row r="13660" spans="1:16">
      <c r="A13660" s="6">
        <v>20</v>
      </c>
      <c r="B13660" s="6">
        <v>20</v>
      </c>
      <c r="C13660" s="6">
        <v>16</v>
      </c>
      <c r="D13660" s="6">
        <f t="shared" si="2769"/>
        <v>56</v>
      </c>
      <c r="E13660" s="5">
        <f t="shared" si="2770"/>
        <v>12109.499908786096</v>
      </c>
      <c r="F13660" s="5">
        <f t="shared" si="2771"/>
        <v>983.16986417423732</v>
      </c>
      <c r="G13660" s="5">
        <f t="shared" si="2772"/>
        <v>878.32047434610013</v>
      </c>
      <c r="H13660" s="5">
        <f t="shared" si="2773"/>
        <v>13970.990247306432</v>
      </c>
      <c r="I13660" s="5">
        <f t="shared" si="2774"/>
        <v>720</v>
      </c>
      <c r="J13660" s="5">
        <f t="shared" si="2775"/>
        <v>13250.990247306432</v>
      </c>
      <c r="K13660" s="2">
        <f t="shared" si="2776"/>
        <v>255051.91401573666</v>
      </c>
      <c r="L13660" s="2">
        <f t="shared" si="2777"/>
        <v>261080</v>
      </c>
      <c r="M13660" s="2">
        <f t="shared" si="2778"/>
        <v>40480</v>
      </c>
      <c r="N13660" s="6">
        <f t="shared" si="2779"/>
        <v>0</v>
      </c>
      <c r="O13660" s="2">
        <f t="shared" si="2780"/>
        <v>-54451.914015736664</v>
      </c>
      <c r="P13660" s="2" t="str">
        <f t="shared" si="2781"/>
        <v/>
      </c>
    </row>
    <row r="13661" spans="1:16">
      <c r="A13661" s="6">
        <v>20</v>
      </c>
      <c r="B13661" s="6">
        <v>20</v>
      </c>
      <c r="C13661" s="6">
        <v>17</v>
      </c>
      <c r="D13661" s="6">
        <f t="shared" si="2769"/>
        <v>57</v>
      </c>
      <c r="E13661" s="5">
        <f t="shared" si="2770"/>
        <v>12109.499908786096</v>
      </c>
      <c r="F13661" s="5">
        <f t="shared" si="2771"/>
        <v>983.16986417423732</v>
      </c>
      <c r="G13661" s="5">
        <f t="shared" si="2772"/>
        <v>944.88069779264049</v>
      </c>
      <c r="H13661" s="5">
        <f t="shared" si="2773"/>
        <v>14037.550470752973</v>
      </c>
      <c r="I13661" s="5">
        <f t="shared" si="2774"/>
        <v>720</v>
      </c>
      <c r="J13661" s="5">
        <f t="shared" si="2775"/>
        <v>13317.550470752973</v>
      </c>
      <c r="K13661" s="2">
        <f t="shared" si="2776"/>
        <v>256207.47345057243</v>
      </c>
      <c r="L13661" s="2">
        <f t="shared" si="2777"/>
        <v>263780</v>
      </c>
      <c r="M13661" s="2">
        <f t="shared" si="2778"/>
        <v>41360</v>
      </c>
      <c r="N13661" s="6">
        <f t="shared" si="2779"/>
        <v>0</v>
      </c>
      <c r="O13661" s="2">
        <f t="shared" si="2780"/>
        <v>-53787.473450572434</v>
      </c>
      <c r="P13661" s="2" t="str">
        <f t="shared" si="2781"/>
        <v/>
      </c>
    </row>
    <row r="13662" spans="1:16">
      <c r="A13662" s="6">
        <v>20</v>
      </c>
      <c r="B13662" s="6">
        <v>20</v>
      </c>
      <c r="C13662" s="6">
        <v>18</v>
      </c>
      <c r="D13662" s="6">
        <f t="shared" si="2769"/>
        <v>58</v>
      </c>
      <c r="E13662" s="5">
        <f t="shared" si="2770"/>
        <v>12109.499908786096</v>
      </c>
      <c r="F13662" s="5">
        <f t="shared" si="2771"/>
        <v>983.16986417423732</v>
      </c>
      <c r="G13662" s="5">
        <f t="shared" si="2772"/>
        <v>1012.9676892512279</v>
      </c>
      <c r="H13662" s="5">
        <f t="shared" si="2773"/>
        <v>14105.63746221156</v>
      </c>
      <c r="I13662" s="5">
        <f t="shared" si="2774"/>
        <v>720</v>
      </c>
      <c r="J13662" s="5">
        <f t="shared" si="2775"/>
        <v>13385.63746221156</v>
      </c>
      <c r="K13662" s="2">
        <f t="shared" si="2776"/>
        <v>257389.53927450624</v>
      </c>
      <c r="L13662" s="2">
        <f t="shared" si="2777"/>
        <v>266480</v>
      </c>
      <c r="M13662" s="2">
        <f t="shared" si="2778"/>
        <v>42240</v>
      </c>
      <c r="N13662" s="6">
        <f t="shared" si="2779"/>
        <v>0</v>
      </c>
      <c r="O13662" s="2">
        <f t="shared" si="2780"/>
        <v>-53149.539274506242</v>
      </c>
      <c r="P13662" s="2" t="str">
        <f t="shared" si="2781"/>
        <v/>
      </c>
    </row>
    <row r="13663" spans="1:16">
      <c r="A13663" s="6">
        <v>20</v>
      </c>
      <c r="B13663" s="6">
        <v>20</v>
      </c>
      <c r="C13663" s="6">
        <v>19</v>
      </c>
      <c r="D13663" s="6">
        <f t="shared" si="2769"/>
        <v>59</v>
      </c>
      <c r="E13663" s="5">
        <f t="shared" si="2770"/>
        <v>12109.499908786096</v>
      </c>
      <c r="F13663" s="5">
        <f t="shared" si="2771"/>
        <v>983.16986417423732</v>
      </c>
      <c r="G13663" s="5">
        <f t="shared" si="2772"/>
        <v>1082.6092178872495</v>
      </c>
      <c r="H13663" s="5">
        <f t="shared" si="2773"/>
        <v>14175.278990847582</v>
      </c>
      <c r="I13663" s="5">
        <f t="shared" si="2774"/>
        <v>720</v>
      </c>
      <c r="J13663" s="5">
        <f t="shared" si="2775"/>
        <v>13455.278990847582</v>
      </c>
      <c r="K13663" s="2">
        <f t="shared" si="2776"/>
        <v>258598.59359110385</v>
      </c>
      <c r="L13663" s="2">
        <f t="shared" si="2777"/>
        <v>269180</v>
      </c>
      <c r="M13663" s="2">
        <f t="shared" si="2778"/>
        <v>43120</v>
      </c>
      <c r="N13663" s="6">
        <f t="shared" si="2779"/>
        <v>0</v>
      </c>
      <c r="O13663" s="2">
        <f t="shared" si="2780"/>
        <v>-52538.593591103854</v>
      </c>
      <c r="P13663" s="2" t="str">
        <f t="shared" si="2781"/>
        <v/>
      </c>
    </row>
    <row r="13664" spans="1:16">
      <c r="A13664" s="6">
        <v>20</v>
      </c>
      <c r="B13664" s="6">
        <v>20</v>
      </c>
      <c r="C13664" s="6">
        <v>20</v>
      </c>
      <c r="D13664" s="6">
        <f t="shared" si="2769"/>
        <v>60</v>
      </c>
      <c r="E13664" s="5">
        <f t="shared" si="2770"/>
        <v>12109.499908786096</v>
      </c>
      <c r="F13664" s="5">
        <f t="shared" si="2771"/>
        <v>983.16986417423732</v>
      </c>
      <c r="G13664" s="5">
        <f t="shared" si="2772"/>
        <v>1153.8335085377266</v>
      </c>
      <c r="H13664" s="5">
        <f t="shared" si="2773"/>
        <v>14246.503281498059</v>
      </c>
      <c r="I13664" s="5">
        <f t="shared" si="2774"/>
        <v>720</v>
      </c>
      <c r="J13664" s="5">
        <f t="shared" si="2775"/>
        <v>13526.503281498059</v>
      </c>
      <c r="K13664" s="2">
        <f t="shared" si="2776"/>
        <v>259835.12641489683</v>
      </c>
      <c r="L13664" s="2">
        <f t="shared" si="2777"/>
        <v>271880</v>
      </c>
      <c r="M13664" s="2">
        <f t="shared" si="2778"/>
        <v>44000</v>
      </c>
      <c r="N13664" s="6">
        <f t="shared" si="2779"/>
        <v>0</v>
      </c>
      <c r="O13664" s="2">
        <f t="shared" si="2780"/>
        <v>-51955.126414896833</v>
      </c>
      <c r="P13664" s="2" t="str">
        <f t="shared" si="2781"/>
        <v/>
      </c>
    </row>
    <row r="13665" spans="1:16">
      <c r="A13665" s="6">
        <v>20</v>
      </c>
      <c r="B13665" s="6">
        <v>20</v>
      </c>
      <c r="C13665" s="6">
        <v>21</v>
      </c>
      <c r="D13665" s="6">
        <f t="shared" si="2769"/>
        <v>61</v>
      </c>
      <c r="E13665" s="5">
        <f t="shared" si="2770"/>
        <v>12109.499908786096</v>
      </c>
      <c r="F13665" s="5">
        <f t="shared" si="2771"/>
        <v>983.16986417423732</v>
      </c>
      <c r="G13665" s="5">
        <f t="shared" si="2772"/>
        <v>1226.6692487641703</v>
      </c>
      <c r="H13665" s="5">
        <f t="shared" si="2773"/>
        <v>14319.339021724503</v>
      </c>
      <c r="I13665" s="5">
        <f t="shared" si="2774"/>
        <v>720</v>
      </c>
      <c r="J13665" s="5">
        <f t="shared" si="2775"/>
        <v>13599.339021724503</v>
      </c>
      <c r="K13665" s="2">
        <f t="shared" si="2776"/>
        <v>261099.63579382817</v>
      </c>
      <c r="L13665" s="2">
        <f t="shared" si="2777"/>
        <v>274580</v>
      </c>
      <c r="M13665" s="2">
        <f t="shared" si="2778"/>
        <v>44880</v>
      </c>
      <c r="N13665" s="6">
        <f t="shared" si="2779"/>
        <v>0</v>
      </c>
      <c r="O13665" s="2">
        <f t="shared" si="2780"/>
        <v>-51399.635793828173</v>
      </c>
      <c r="P13665" s="2" t="str">
        <f t="shared" si="2781"/>
        <v/>
      </c>
    </row>
    <row r="13666" spans="1:16">
      <c r="A13666" s="6">
        <v>20</v>
      </c>
      <c r="B13666" s="6">
        <v>20</v>
      </c>
      <c r="C13666" s="6">
        <v>22</v>
      </c>
      <c r="D13666" s="6">
        <f t="shared" si="2769"/>
        <v>62</v>
      </c>
      <c r="E13666" s="5">
        <f t="shared" si="2770"/>
        <v>12109.499908786096</v>
      </c>
      <c r="F13666" s="5">
        <f t="shared" si="2771"/>
        <v>983.16986417423732</v>
      </c>
      <c r="G13666" s="5">
        <f t="shared" si="2772"/>
        <v>1301.1455960105666</v>
      </c>
      <c r="H13666" s="5">
        <f t="shared" si="2773"/>
        <v>14393.8153689709</v>
      </c>
      <c r="I13666" s="5">
        <f t="shared" si="2774"/>
        <v>720</v>
      </c>
      <c r="J13666" s="5">
        <f t="shared" si="2775"/>
        <v>13673.8153689709</v>
      </c>
      <c r="K13666" s="2">
        <f t="shared" si="2776"/>
        <v>262392.62793352257</v>
      </c>
      <c r="L13666" s="2">
        <f t="shared" si="2777"/>
        <v>277280</v>
      </c>
      <c r="M13666" s="2">
        <f t="shared" si="2778"/>
        <v>45760</v>
      </c>
      <c r="N13666" s="6">
        <f t="shared" si="2779"/>
        <v>0</v>
      </c>
      <c r="O13666" s="2">
        <f t="shared" si="2780"/>
        <v>-50872.62793352257</v>
      </c>
      <c r="P13666" s="2" t="str">
        <f t="shared" si="2781"/>
        <v/>
      </c>
    </row>
    <row r="13667" spans="1:16">
      <c r="A13667" s="6">
        <v>20</v>
      </c>
      <c r="B13667" s="6">
        <v>20</v>
      </c>
      <c r="C13667" s="6">
        <v>23</v>
      </c>
      <c r="D13667" s="6">
        <f t="shared" si="2769"/>
        <v>63</v>
      </c>
      <c r="E13667" s="5">
        <f t="shared" si="2770"/>
        <v>12109.499908786096</v>
      </c>
      <c r="F13667" s="5">
        <f t="shared" si="2771"/>
        <v>983.16986417423732</v>
      </c>
      <c r="G13667" s="5">
        <f t="shared" si="2772"/>
        <v>1377.292184868003</v>
      </c>
      <c r="H13667" s="5">
        <f t="shared" si="2773"/>
        <v>14469.961957828336</v>
      </c>
      <c r="I13667" s="5">
        <f t="shared" si="2774"/>
        <v>720</v>
      </c>
      <c r="J13667" s="5">
        <f t="shared" si="2775"/>
        <v>13749.961957828336</v>
      </c>
      <c r="K13667" s="2">
        <f t="shared" si="2776"/>
        <v>263714.6173234086</v>
      </c>
      <c r="L13667" s="2">
        <f t="shared" si="2777"/>
        <v>279980</v>
      </c>
      <c r="M13667" s="2">
        <f t="shared" si="2778"/>
        <v>46640</v>
      </c>
      <c r="N13667" s="6">
        <f t="shared" si="2779"/>
        <v>0</v>
      </c>
      <c r="O13667" s="2">
        <f t="shared" si="2780"/>
        <v>-50374.617323408602</v>
      </c>
      <c r="P13667" s="2" t="str">
        <f t="shared" si="2781"/>
        <v/>
      </c>
    </row>
    <row r="13668" spans="1:16">
      <c r="A13668" s="6">
        <v>20</v>
      </c>
      <c r="B13668" s="6">
        <v>20</v>
      </c>
      <c r="C13668" s="6">
        <v>24</v>
      </c>
      <c r="D13668" s="6">
        <f t="shared" si="2769"/>
        <v>64</v>
      </c>
      <c r="E13668" s="5">
        <f t="shared" si="2770"/>
        <v>12109.499908786096</v>
      </c>
      <c r="F13668" s="5">
        <f t="shared" si="2771"/>
        <v>983.16986417423732</v>
      </c>
      <c r="G13668" s="5">
        <f t="shared" si="2772"/>
        <v>1455.1391344474989</v>
      </c>
      <c r="H13668" s="5">
        <f t="shared" si="2773"/>
        <v>14547.808907407833</v>
      </c>
      <c r="I13668" s="5">
        <f t="shared" si="2774"/>
        <v>720</v>
      </c>
      <c r="J13668" s="5">
        <f t="shared" si="2775"/>
        <v>13827.808907407833</v>
      </c>
      <c r="K13668" s="2">
        <f t="shared" si="2776"/>
        <v>265066.12686471932</v>
      </c>
      <c r="L13668" s="2">
        <f t="shared" si="2777"/>
        <v>282680</v>
      </c>
      <c r="M13668" s="2">
        <f t="shared" si="2778"/>
        <v>47520</v>
      </c>
      <c r="N13668" s="6">
        <f t="shared" si="2779"/>
        <v>0</v>
      </c>
      <c r="O13668" s="2">
        <f t="shared" si="2780"/>
        <v>-49906.126864719321</v>
      </c>
      <c r="P13668" s="2" t="str">
        <f t="shared" si="2781"/>
        <v/>
      </c>
    </row>
    <row r="13669" spans="1:16">
      <c r="A13669" s="6">
        <v>20</v>
      </c>
      <c r="B13669" s="6">
        <v>20</v>
      </c>
      <c r="C13669" s="6">
        <v>25</v>
      </c>
      <c r="D13669" s="6">
        <f t="shared" si="2769"/>
        <v>65</v>
      </c>
      <c r="E13669" s="5">
        <f t="shared" si="2770"/>
        <v>12109.499908786096</v>
      </c>
      <c r="F13669" s="5">
        <f t="shared" si="2771"/>
        <v>983.16986417423732</v>
      </c>
      <c r="G13669" s="5">
        <f t="shared" si="2772"/>
        <v>1534.7170558625965</v>
      </c>
      <c r="H13669" s="5">
        <f t="shared" si="2773"/>
        <v>14627.38682882293</v>
      </c>
      <c r="I13669" s="5">
        <f t="shared" si="2774"/>
        <v>720</v>
      </c>
      <c r="J13669" s="5">
        <f t="shared" si="2775"/>
        <v>13907.38682882293</v>
      </c>
      <c r="K13669" s="2">
        <f t="shared" si="2776"/>
        <v>266447.68800039811</v>
      </c>
      <c r="L13669" s="2">
        <f t="shared" si="2777"/>
        <v>285380</v>
      </c>
      <c r="M13669" s="2">
        <f t="shared" si="2778"/>
        <v>48400</v>
      </c>
      <c r="N13669" s="6">
        <f t="shared" si="2779"/>
        <v>0</v>
      </c>
      <c r="O13669" s="2">
        <f t="shared" si="2780"/>
        <v>-49467.688000398106</v>
      </c>
      <c r="P13669" s="2" t="str">
        <f t="shared" si="2781"/>
        <v/>
      </c>
    </row>
    <row r="13670" spans="1:16">
      <c r="A13670" s="6">
        <v>20</v>
      </c>
      <c r="B13670" s="6">
        <v>20</v>
      </c>
      <c r="C13670" s="6">
        <v>26</v>
      </c>
      <c r="D13670" s="6">
        <f t="shared" si="2769"/>
        <v>66</v>
      </c>
      <c r="E13670" s="5">
        <f t="shared" si="2770"/>
        <v>12109.499908786096</v>
      </c>
      <c r="F13670" s="5">
        <f t="shared" si="2771"/>
        <v>983.16986417423732</v>
      </c>
      <c r="G13670" s="5">
        <f t="shared" si="2772"/>
        <v>1616.0570598233144</v>
      </c>
      <c r="H13670" s="5">
        <f t="shared" si="2773"/>
        <v>14708.726832783646</v>
      </c>
      <c r="I13670" s="5">
        <f t="shared" si="2774"/>
        <v>720</v>
      </c>
      <c r="J13670" s="5">
        <f t="shared" si="2775"/>
        <v>13988.726832783646</v>
      </c>
      <c r="K13670" s="2">
        <f t="shared" si="2776"/>
        <v>267859.84084693831</v>
      </c>
      <c r="L13670" s="2">
        <f t="shared" si="2777"/>
        <v>288080</v>
      </c>
      <c r="M13670" s="2">
        <f t="shared" si="2778"/>
        <v>49280</v>
      </c>
      <c r="N13670" s="6">
        <f t="shared" si="2779"/>
        <v>0</v>
      </c>
      <c r="O13670" s="2">
        <f t="shared" si="2780"/>
        <v>-49059.840846938314</v>
      </c>
      <c r="P13670" s="2" t="str">
        <f t="shared" si="2781"/>
        <v/>
      </c>
    </row>
    <row r="13671" spans="1:16">
      <c r="A13671" s="6">
        <v>20</v>
      </c>
      <c r="B13671" s="6">
        <v>20</v>
      </c>
      <c r="C13671" s="6">
        <v>27</v>
      </c>
      <c r="D13671" s="6">
        <f t="shared" si="2769"/>
        <v>67</v>
      </c>
      <c r="E13671" s="5">
        <f t="shared" si="2770"/>
        <v>12109.499908786096</v>
      </c>
      <c r="F13671" s="5">
        <f t="shared" si="2771"/>
        <v>983.16986417423732</v>
      </c>
      <c r="G13671" s="5">
        <f t="shared" si="2772"/>
        <v>1699.1907643430709</v>
      </c>
      <c r="H13671" s="5">
        <f t="shared" si="2773"/>
        <v>14791.860537303404</v>
      </c>
      <c r="I13671" s="5">
        <f t="shared" si="2774"/>
        <v>720</v>
      </c>
      <c r="J13671" s="5">
        <f t="shared" si="2775"/>
        <v>14071.860537303404</v>
      </c>
      <c r="K13671" s="2">
        <f t="shared" si="2776"/>
        <v>269303.13432818407</v>
      </c>
      <c r="L13671" s="2">
        <f t="shared" si="2777"/>
        <v>290780</v>
      </c>
      <c r="M13671" s="2">
        <f t="shared" si="2778"/>
        <v>50160</v>
      </c>
      <c r="N13671" s="6">
        <f t="shared" si="2779"/>
        <v>0</v>
      </c>
      <c r="O13671" s="2">
        <f t="shared" si="2780"/>
        <v>-48683.134328184067</v>
      </c>
      <c r="P13671" s="2" t="str">
        <f t="shared" si="2781"/>
        <v/>
      </c>
    </row>
    <row r="13672" spans="1:16">
      <c r="A13672" s="6">
        <v>20</v>
      </c>
      <c r="B13672" s="6">
        <v>20</v>
      </c>
      <c r="C13672" s="6">
        <v>28</v>
      </c>
      <c r="D13672" s="6">
        <f t="shared" si="2769"/>
        <v>68</v>
      </c>
      <c r="E13672" s="5">
        <f t="shared" si="2770"/>
        <v>12109.499908786096</v>
      </c>
      <c r="F13672" s="5">
        <f t="shared" si="2771"/>
        <v>983.16986417423732</v>
      </c>
      <c r="G13672" s="5">
        <f t="shared" si="2772"/>
        <v>1784.1503025602246</v>
      </c>
      <c r="H13672" s="5">
        <f t="shared" si="2773"/>
        <v>14876.820075520558</v>
      </c>
      <c r="I13672" s="5">
        <f t="shared" si="2774"/>
        <v>720</v>
      </c>
      <c r="J13672" s="5">
        <f t="shared" si="2775"/>
        <v>14156.820075520558</v>
      </c>
      <c r="K13672" s="2">
        <f t="shared" si="2776"/>
        <v>270778.12631112081</v>
      </c>
      <c r="L13672" s="2">
        <f t="shared" si="2777"/>
        <v>293480</v>
      </c>
      <c r="M13672" s="2">
        <f t="shared" si="2778"/>
        <v>51040</v>
      </c>
      <c r="N13672" s="6">
        <f t="shared" si="2779"/>
        <v>0</v>
      </c>
      <c r="O13672" s="2">
        <f t="shared" si="2780"/>
        <v>-48338.12631112081</v>
      </c>
      <c r="P13672" s="2" t="str">
        <f t="shared" si="2781"/>
        <v/>
      </c>
    </row>
    <row r="13673" spans="1:16">
      <c r="A13673" s="6">
        <v>20</v>
      </c>
      <c r="B13673" s="6">
        <v>20</v>
      </c>
      <c r="C13673" s="6">
        <v>29</v>
      </c>
      <c r="D13673" s="6">
        <f t="shared" si="2769"/>
        <v>69</v>
      </c>
      <c r="E13673" s="5">
        <f t="shared" si="2770"/>
        <v>12109.499908786096</v>
      </c>
      <c r="F13673" s="5">
        <f t="shared" si="2771"/>
        <v>983.16986417423732</v>
      </c>
      <c r="G13673" s="5">
        <f t="shared" si="2772"/>
        <v>1870.9683306758782</v>
      </c>
      <c r="H13673" s="5">
        <f t="shared" si="2773"/>
        <v>14963.638103636211</v>
      </c>
      <c r="I13673" s="5">
        <f t="shared" si="2774"/>
        <v>720</v>
      </c>
      <c r="J13673" s="5">
        <f t="shared" si="2775"/>
        <v>14243.638103636211</v>
      </c>
      <c r="K13673" s="2">
        <f t="shared" si="2776"/>
        <v>272285.38374368422</v>
      </c>
      <c r="L13673" s="2">
        <f t="shared" si="2777"/>
        <v>296180</v>
      </c>
      <c r="M13673" s="2">
        <f t="shared" si="2778"/>
        <v>51920</v>
      </c>
      <c r="N13673" s="6">
        <f t="shared" si="2779"/>
        <v>0</v>
      </c>
      <c r="O13673" s="2">
        <f t="shared" si="2780"/>
        <v>-48025.383743684215</v>
      </c>
      <c r="P13673" s="2" t="str">
        <f t="shared" si="2781"/>
        <v/>
      </c>
    </row>
    <row r="13674" spans="1:16">
      <c r="A13674" s="6">
        <v>20</v>
      </c>
      <c r="B13674" s="6">
        <v>20</v>
      </c>
      <c r="C13674" s="6">
        <v>30</v>
      </c>
      <c r="D13674" s="6">
        <f t="shared" si="2769"/>
        <v>70</v>
      </c>
      <c r="E13674" s="5">
        <f t="shared" si="2770"/>
        <v>12109.499908786096</v>
      </c>
      <c r="F13674" s="5">
        <f t="shared" si="2771"/>
        <v>983.16986417423732</v>
      </c>
      <c r="G13674" s="5">
        <f t="shared" si="2772"/>
        <v>1959.6780360096488</v>
      </c>
      <c r="H13674" s="5">
        <f t="shared" si="2773"/>
        <v>15052.347808969982</v>
      </c>
      <c r="I13674" s="5">
        <f t="shared" si="2774"/>
        <v>720</v>
      </c>
      <c r="J13674" s="5">
        <f t="shared" si="2775"/>
        <v>14332.347808969982</v>
      </c>
      <c r="K13674" s="2">
        <f t="shared" si="2776"/>
        <v>273825.48279461777</v>
      </c>
      <c r="L13674" s="2">
        <f t="shared" si="2777"/>
        <v>298880</v>
      </c>
      <c r="M13674" s="2">
        <f t="shared" si="2778"/>
        <v>52800</v>
      </c>
      <c r="N13674" s="6">
        <f t="shared" si="2779"/>
        <v>0</v>
      </c>
      <c r="O13674" s="2">
        <f t="shared" si="2780"/>
        <v>-47745.482794617768</v>
      </c>
      <c r="P13674" s="2" t="str">
        <f t="shared" si="2781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"/>
  <sheetViews>
    <sheetView topLeftCell="A13" workbookViewId="0">
      <selection activeCell="C8" sqref="C8"/>
    </sheetView>
  </sheetViews>
  <sheetFormatPr defaultRowHeight="15"/>
  <cols>
    <col min="1" max="1" width="42" style="8" customWidth="1"/>
    <col min="2" max="2" width="14.28515625" customWidth="1"/>
    <col min="4" max="5" width="10.140625" bestFit="1" customWidth="1"/>
  </cols>
  <sheetData>
    <row r="1" spans="1:9">
      <c r="A1" s="9" t="s">
        <v>125</v>
      </c>
      <c r="B1" s="10"/>
      <c r="C1" s="10"/>
      <c r="D1" s="10"/>
    </row>
    <row r="3" spans="1:9" ht="30">
      <c r="A3" s="7" t="s">
        <v>126</v>
      </c>
    </row>
    <row r="4" spans="1:9">
      <c r="A4" s="8" t="s">
        <v>105</v>
      </c>
      <c r="B4" s="6">
        <v>10</v>
      </c>
    </row>
    <row r="5" spans="1:9">
      <c r="A5" s="8" t="s">
        <v>106</v>
      </c>
      <c r="B5" s="6">
        <v>20</v>
      </c>
    </row>
    <row r="6" spans="1:9">
      <c r="A6" s="8" t="s">
        <v>107</v>
      </c>
      <c r="B6" s="6">
        <v>30</v>
      </c>
    </row>
    <row r="7" spans="1:9">
      <c r="A7" s="8" t="s">
        <v>127</v>
      </c>
      <c r="B7" s="6">
        <f>Q_TOM+Q_CAR+Q_MES</f>
        <v>60</v>
      </c>
    </row>
    <row r="9" spans="1:9">
      <c r="A9" s="7" t="s">
        <v>128</v>
      </c>
    </row>
    <row r="10" spans="1:9">
      <c r="A10" s="8" t="s">
        <v>129</v>
      </c>
      <c r="B10" s="2">
        <f>PROFIT</f>
        <v>42761.664682745002</v>
      </c>
    </row>
    <row r="12" spans="1:9" ht="30">
      <c r="A12" s="7" t="s">
        <v>130</v>
      </c>
    </row>
    <row r="13" spans="1:9">
      <c r="A13" s="7" t="s">
        <v>131</v>
      </c>
      <c r="B13" s="1" t="s">
        <v>132</v>
      </c>
      <c r="C13" s="1" t="s">
        <v>133</v>
      </c>
      <c r="D13" s="1" t="s">
        <v>134</v>
      </c>
      <c r="E13" s="1" t="s">
        <v>135</v>
      </c>
      <c r="F13" s="1" t="s">
        <v>136</v>
      </c>
      <c r="H13" s="1" t="s">
        <v>137</v>
      </c>
      <c r="I13" s="6">
        <v>0</v>
      </c>
    </row>
    <row r="14" spans="1:9">
      <c r="A14" s="8" t="s">
        <v>138</v>
      </c>
      <c r="B14" s="5">
        <f>Q_TOM+Q_CAR+Q_MES</f>
        <v>60</v>
      </c>
      <c r="C14" t="s">
        <v>139</v>
      </c>
      <c r="D14" s="5">
        <f>TOTAL_BEDS</f>
        <v>64</v>
      </c>
      <c r="E14" s="5">
        <f>D14-B14</f>
        <v>4</v>
      </c>
      <c r="F14" t="str">
        <f>IF(B14&lt;=D14,"ok","VIOLATED")</f>
        <v>ok</v>
      </c>
    </row>
    <row r="15" spans="1:9">
      <c r="A15" s="8" t="s">
        <v>140</v>
      </c>
      <c r="B15" s="5">
        <f>Q_TOM</f>
        <v>10</v>
      </c>
      <c r="C15" t="s">
        <v>139</v>
      </c>
      <c r="D15" s="5">
        <f>MAX_BEDS_TOM</f>
        <v>20</v>
      </c>
      <c r="E15" s="5">
        <f>D15-B15</f>
        <v>10</v>
      </c>
      <c r="F15" t="str">
        <f>IF(B15&lt;=D15,"ok","VIOLATED")</f>
        <v>ok</v>
      </c>
    </row>
    <row r="16" spans="1:9">
      <c r="A16" s="8" t="s">
        <v>141</v>
      </c>
      <c r="B16" s="5">
        <f>Q_CAR</f>
        <v>20</v>
      </c>
      <c r="C16" t="s">
        <v>139</v>
      </c>
      <c r="D16" s="5">
        <f>MAX_BEDS_CAR</f>
        <v>20</v>
      </c>
      <c r="E16" s="5">
        <f>D16-B16</f>
        <v>0</v>
      </c>
      <c r="F16" t="str">
        <f>IF(B16&lt;=D16,"ok","VIOLATED")</f>
        <v>ok</v>
      </c>
    </row>
    <row r="17" spans="1:6">
      <c r="A17" s="8" t="s">
        <v>142</v>
      </c>
      <c r="B17" s="5">
        <f>Q_MES</f>
        <v>30</v>
      </c>
      <c r="C17" t="s">
        <v>139</v>
      </c>
      <c r="D17" s="5">
        <f>MAX_BEDS_MES</f>
        <v>30</v>
      </c>
      <c r="E17" s="5">
        <f>D17-B17</f>
        <v>0</v>
      </c>
      <c r="F17" t="str">
        <f>IF(B17&lt;=D17,"ok","VIOLATED")</f>
        <v>ok</v>
      </c>
    </row>
    <row r="18" spans="1:6">
      <c r="A18" s="8" t="s">
        <v>143</v>
      </c>
      <c r="B18" s="5">
        <f>Q_TOM</f>
        <v>10</v>
      </c>
      <c r="C18" t="s">
        <v>144</v>
      </c>
      <c r="D18" s="5">
        <f>$I$13</f>
        <v>0</v>
      </c>
      <c r="E18" s="5">
        <f>B18-D18</f>
        <v>10</v>
      </c>
      <c r="F18" t="str">
        <f>IF(B18&gt;=D18,"ok","VIOLATED")</f>
        <v>ok</v>
      </c>
    </row>
    <row r="19" spans="1:6">
      <c r="A19" s="8" t="s">
        <v>145</v>
      </c>
      <c r="B19" s="5">
        <f>Q_CAR</f>
        <v>20</v>
      </c>
      <c r="C19" t="s">
        <v>144</v>
      </c>
      <c r="D19" s="5">
        <f>$I$13</f>
        <v>0</v>
      </c>
      <c r="E19" s="5">
        <f>B19-D19</f>
        <v>20</v>
      </c>
      <c r="F19" t="str">
        <f>IF(B19&gt;=D19,"ok","VIOLATED")</f>
        <v>ok</v>
      </c>
    </row>
    <row r="20" spans="1:6">
      <c r="A20" s="8" t="s">
        <v>146</v>
      </c>
      <c r="B20" s="5">
        <f>Q_MES</f>
        <v>30</v>
      </c>
      <c r="C20" t="s">
        <v>144</v>
      </c>
      <c r="D20" s="5">
        <f>$I$13</f>
        <v>0</v>
      </c>
      <c r="E20" s="5">
        <f>B20-D20</f>
        <v>30</v>
      </c>
      <c r="F20" t="str">
        <f>IF(B20&gt;=D20,"ok","VIOLATED")</f>
        <v>ok</v>
      </c>
    </row>
    <row r="21" spans="1:6" ht="30">
      <c r="A21" s="8" t="s">
        <v>147</v>
      </c>
      <c r="B21" s="5">
        <f>TEMP_LABOR_HRS</f>
        <v>4557.2161142738878</v>
      </c>
      <c r="C21" t="s">
        <v>139</v>
      </c>
      <c r="D21" s="5">
        <f>TEMP_WORKER_MAX*TEMP_WORKER_HRS</f>
        <v>5760</v>
      </c>
      <c r="E21" s="5">
        <f>D21-B21</f>
        <v>1202.7838857261122</v>
      </c>
      <c r="F21" t="str">
        <f>IF(B21&lt;=D21,"ok","VIOLATED")</f>
        <v>ok</v>
      </c>
    </row>
    <row r="22" spans="1:6">
      <c r="A22" s="8" t="s">
        <v>148</v>
      </c>
      <c r="B22" s="5">
        <f>TOTAL_LABOR_HRS</f>
        <v>5277.2161142738878</v>
      </c>
      <c r="C22" t="s">
        <v>139</v>
      </c>
      <c r="D22" s="5">
        <f>LABOR_HRS_CAP</f>
        <v>6480</v>
      </c>
      <c r="E22" s="5">
        <f>D22-B22</f>
        <v>1202.7838857261122</v>
      </c>
      <c r="F22" t="str">
        <f>IF(B22&lt;=D22,"ok","VIOLATED")</f>
        <v>ok</v>
      </c>
    </row>
    <row r="23" spans="1:6">
      <c r="A23" s="8" t="s">
        <v>149</v>
      </c>
    </row>
    <row r="25" spans="1:6" ht="30">
      <c r="A25" s="8" t="s">
        <v>150</v>
      </c>
    </row>
    <row r="26" spans="1:6" ht="30">
      <c r="A26" s="8" t="s">
        <v>151</v>
      </c>
    </row>
    <row r="27" spans="1:6" ht="45">
      <c r="A27" s="8" t="s">
        <v>152</v>
      </c>
    </row>
    <row r="29" spans="1:6">
      <c r="A29" s="7" t="s">
        <v>153</v>
      </c>
      <c r="B29" t="str">
        <f>IF(Q_TOM+Q_CAR+Q_MES=TOTAL_BEDS,"64-bed total",IF(TEMP_LABOR_HRS=TEMP_WORKER_MAX*TEMP_WORKER_HRS,"temp-hour ceiling",IF(OR(Q_TOM=MAX_BEDS_TOM,Q_CAR=MAX_BEDS_CAR,Q_MES=MAX_BEDS_MES),"MAX_BEDS cap: "&amp;IF(Q_TOM=MAX_BEDS_TOM,"TOM ","")&amp;IF(Q_CAR=MAX_BEDS_CAR,"CAR ","")&amp;IF(Q_MES=MAX_BEDS_MES,"MES ",""),"interior")))</f>
        <v xml:space="preserve">MAX_BEDS cap: CAR MES </v>
      </c>
    </row>
    <row r="30" spans="1:6">
      <c r="A30" s="7" t="s">
        <v>154</v>
      </c>
      <c r="B30" t="str">
        <f>IF(AND(Q_TOM=ENUM_OPT_QT,Q_CAR=ENUM_OPT_QC,Q_MES=ENUM_OPT_QM),"solved = enumeration max","MISMATCH - see Enumeration")</f>
        <v>solved = enumeration max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workbookViewId="0">
      <selection activeCell="C18" sqref="C18"/>
    </sheetView>
  </sheetViews>
  <sheetFormatPr defaultRowHeight="15"/>
  <cols>
    <col min="1" max="1" width="26.7109375" style="8" customWidth="1"/>
    <col min="2" max="2" width="11.85546875" bestFit="1" customWidth="1"/>
    <col min="4" max="4" width="11.42578125" bestFit="1" customWidth="1"/>
  </cols>
  <sheetData>
    <row r="1" spans="1:5">
      <c r="A1" s="9" t="s">
        <v>155</v>
      </c>
    </row>
    <row r="3" spans="1:5">
      <c r="A3" s="8" t="s">
        <v>156</v>
      </c>
      <c r="B3" s="6">
        <v>5</v>
      </c>
    </row>
    <row r="4" spans="1:5">
      <c r="A4" s="8" t="s">
        <v>157</v>
      </c>
      <c r="B4" s="6">
        <v>5</v>
      </c>
    </row>
    <row r="5" spans="1:5">
      <c r="A5" s="8" t="s">
        <v>158</v>
      </c>
      <c r="B5" s="6">
        <v>5</v>
      </c>
    </row>
    <row r="6" spans="1:5">
      <c r="A6" s="7" t="s">
        <v>159</v>
      </c>
      <c r="B6" s="1" t="s">
        <v>160</v>
      </c>
      <c r="D6" s="1" t="s">
        <v>161</v>
      </c>
      <c r="E6" s="1" t="s">
        <v>162</v>
      </c>
    </row>
    <row r="7" spans="1:5">
      <c r="A7" s="8" t="s">
        <v>163</v>
      </c>
      <c r="B7" s="5">
        <f>IF($B$3=0,0,$B$3*LABOR_HRS_WK_TOM*SEASON_WEEKS*(1+DIM_PCT_TOM)^$B$3)</f>
        <v>724.72950000000026</v>
      </c>
      <c r="D7" s="5">
        <v>724.72950000000003</v>
      </c>
      <c r="E7" t="str">
        <f t="shared" ref="E7:E12" si="0">IF(ABS(B7-D7)&lt;0.001,"match","DIFF")</f>
        <v>match</v>
      </c>
    </row>
    <row r="8" spans="1:5">
      <c r="A8" s="8" t="s">
        <v>164</v>
      </c>
      <c r="B8" s="5">
        <f>IF($B$4=0,0,$B$4*LABOR_HRS_WK_CAR*SEASON_WEEKS*(1+DIM_PCT_CAR)^$B$4)</f>
        <v>169.71123193359369</v>
      </c>
      <c r="D8" s="5">
        <v>169.71119999999999</v>
      </c>
      <c r="E8" t="str">
        <f t="shared" si="0"/>
        <v>match</v>
      </c>
    </row>
    <row r="9" spans="1:5">
      <c r="A9" s="8" t="s">
        <v>165</v>
      </c>
      <c r="B9" s="5">
        <f>IF($B$5=0,0,$B$5*LABOR_HRS_WK_MES*SEASON_WEEKS*(1+DIM_PCT_MES)^$B$5)</f>
        <v>239.41848456573481</v>
      </c>
      <c r="D9" s="5">
        <v>239.41849999999999</v>
      </c>
      <c r="E9" t="str">
        <f t="shared" si="0"/>
        <v>match</v>
      </c>
    </row>
    <row r="10" spans="1:5">
      <c r="A10" s="8" t="s">
        <v>85</v>
      </c>
      <c r="B10" s="5">
        <f>B7+B8+B9</f>
        <v>1133.8592164993288</v>
      </c>
      <c r="D10" s="5">
        <v>1133.8592000000001</v>
      </c>
      <c r="E10" t="str">
        <f t="shared" si="0"/>
        <v>match</v>
      </c>
    </row>
    <row r="11" spans="1:5">
      <c r="A11" s="8" t="s">
        <v>62</v>
      </c>
      <c r="B11" s="5">
        <f>MIN(B10,FARMER_HRS)</f>
        <v>720</v>
      </c>
      <c r="D11" s="5">
        <v>720</v>
      </c>
      <c r="E11" t="str">
        <f t="shared" si="0"/>
        <v>match</v>
      </c>
    </row>
    <row r="12" spans="1:5">
      <c r="A12" s="8" t="s">
        <v>86</v>
      </c>
      <c r="B12" s="5">
        <f>MAX(0,B10-FARMER_HRS)</f>
        <v>413.8592164993288</v>
      </c>
      <c r="D12" s="5">
        <v>413.85919999999999</v>
      </c>
      <c r="E12" t="str">
        <f t="shared" si="0"/>
        <v>match</v>
      </c>
    </row>
    <row r="13" spans="1:5">
      <c r="A13" s="8" t="s">
        <v>87</v>
      </c>
      <c r="B13" s="2">
        <f>B11*FARMER_RATE+B12*TEMP_WORKER_RATE</f>
        <v>32185.055842002235</v>
      </c>
      <c r="D13" s="2">
        <v>32185.06</v>
      </c>
      <c r="E13" t="str">
        <f>IF(ABS(B13-D13)&lt;0.01,"match","DIFF")</f>
        <v>match</v>
      </c>
    </row>
    <row r="14" spans="1:5">
      <c r="A14" s="8" t="s">
        <v>88</v>
      </c>
      <c r="B14" s="3">
        <f>B13/B10</f>
        <v>28.385407441825286</v>
      </c>
      <c r="D14" s="3">
        <v>28.385407000000001</v>
      </c>
      <c r="E14" t="str">
        <f>IF(ABS(B14-D14)&lt;0.00001,"match","DIFF")</f>
        <v>match</v>
      </c>
    </row>
    <row r="15" spans="1:5">
      <c r="A15" s="8" t="s">
        <v>89</v>
      </c>
      <c r="B15" s="2">
        <f>B7*B14</f>
        <v>20571.742142610325</v>
      </c>
      <c r="D15" s="2">
        <v>20571.740000000002</v>
      </c>
      <c r="E15" t="str">
        <f>IF(ABS(B15-D15)&lt;0.02,"match","DIFF")</f>
        <v>match</v>
      </c>
    </row>
    <row r="16" spans="1:5">
      <c r="A16" s="8" t="s">
        <v>90</v>
      </c>
      <c r="B16" s="2">
        <f>B8*B14</f>
        <v>4817.3224658891677</v>
      </c>
      <c r="D16" s="2">
        <v>4817.32</v>
      </c>
      <c r="E16" t="str">
        <f>IF(ABS(B16-D16)&lt;0.02,"match","DIFF")</f>
        <v>match</v>
      </c>
    </row>
    <row r="17" spans="1:5">
      <c r="A17" s="8" t="s">
        <v>91</v>
      </c>
      <c r="B17" s="2">
        <f>B9*B14</f>
        <v>6795.9912335027411</v>
      </c>
      <c r="D17" s="2">
        <v>6795.99</v>
      </c>
      <c r="E17" t="str">
        <f>IF(ABS(B17-D17)&lt;0.02,"match","DIFF")</f>
        <v>match</v>
      </c>
    </row>
    <row r="18" spans="1:5">
      <c r="A18" s="8" t="s">
        <v>93</v>
      </c>
      <c r="B18" s="2">
        <f>B3*PRICE_TOM+B4*PRICE_CAR+B5*PRICE_MES</f>
        <v>67970</v>
      </c>
      <c r="D18" s="2">
        <v>67970</v>
      </c>
      <c r="E18" t="str">
        <f>IF(ABS(B18-D18)&lt;0.01,"match","DIFF")</f>
        <v>match</v>
      </c>
    </row>
    <row r="19" spans="1:5">
      <c r="A19" s="8" t="s">
        <v>92</v>
      </c>
      <c r="B19" s="2">
        <f>B3*FERT_BED_TOM+B4*FERT_BED_CAR+B5*FERT_BED_MES</f>
        <v>11000</v>
      </c>
      <c r="D19" s="2">
        <v>11000</v>
      </c>
      <c r="E19" t="str">
        <f>IF(ABS(B19-D19)&lt;0.01,"match","DIFF")</f>
        <v>match</v>
      </c>
    </row>
    <row r="20" spans="1:5">
      <c r="A20" s="8" t="s">
        <v>10</v>
      </c>
      <c r="B20" s="2">
        <f>FIXED_COSTS</f>
        <v>20000</v>
      </c>
      <c r="D20" s="2">
        <v>20000</v>
      </c>
      <c r="E20" t="str">
        <f>IF(ABS(B20-D20)&lt;0.01,"match","DIFF")</f>
        <v>match</v>
      </c>
    </row>
    <row r="21" spans="1:5">
      <c r="A21" s="8" t="s">
        <v>98</v>
      </c>
      <c r="B21" s="2">
        <f>B18-B19-B13-B20</f>
        <v>4784.9441579977647</v>
      </c>
      <c r="D21" s="2">
        <v>4784.9399999999996</v>
      </c>
      <c r="E21" t="str">
        <f>IF(ABS(B21-D21)&lt;0.02,"match","DIFF")</f>
        <v>match</v>
      </c>
    </row>
    <row r="23" spans="1:5" ht="30">
      <c r="A23" s="8" t="s">
        <v>166</v>
      </c>
      <c r="B23" s="3">
        <f>B15+B16+B17-B13</f>
        <v>0</v>
      </c>
    </row>
    <row r="24" spans="1:5" ht="30">
      <c r="A24" s="8" t="s">
        <v>167</v>
      </c>
      <c r="B24" s="3">
        <f>(B18-B19-(B15+B16+B17))-(B21+B20)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6"/>
  <sheetViews>
    <sheetView workbookViewId="0"/>
  </sheetViews>
  <sheetFormatPr defaultRowHeight="15"/>
  <cols>
    <col min="1" max="1" width="92.28515625" customWidth="1"/>
    <col min="2" max="3" width="10.140625" bestFit="1" customWidth="1"/>
  </cols>
  <sheetData>
    <row r="1" spans="1:5">
      <c r="A1" s="1" t="s">
        <v>168</v>
      </c>
    </row>
    <row r="3" spans="1:5">
      <c r="A3" s="1" t="s">
        <v>169</v>
      </c>
      <c r="B3" s="1" t="s">
        <v>170</v>
      </c>
      <c r="C3" s="1" t="s">
        <v>171</v>
      </c>
      <c r="D3" s="1" t="s">
        <v>172</v>
      </c>
      <c r="E3" s="1" t="s">
        <v>173</v>
      </c>
    </row>
    <row r="4" spans="1:5">
      <c r="A4" t="s">
        <v>174</v>
      </c>
      <c r="B4" s="3">
        <f>FARMER_RATE</f>
        <v>34.722222222222221</v>
      </c>
      <c r="C4" s="3">
        <f>(FARMER_WAGE/2)/FARMER_HRS</f>
        <v>34.722222222222221</v>
      </c>
      <c r="D4" t="str">
        <f>IF(ABS(B4-C4)&lt;0.0000001,"PASS","FAIL")</f>
        <v>PASS</v>
      </c>
    </row>
    <row r="5" spans="1:5">
      <c r="A5" t="s">
        <v>175</v>
      </c>
      <c r="B5" s="3">
        <f>TEMP_WORKER_RATE</f>
        <v>17.361111111111111</v>
      </c>
      <c r="C5" s="3">
        <f>TEMP_WORKER_WAGE/TEMP_WORKER_HRS</f>
        <v>17.361111111111111</v>
      </c>
      <c r="D5" t="str">
        <f>IF(ABS(B5-C5)&lt;0.0000001,"PASS","FAIL")</f>
        <v>PASS</v>
      </c>
    </row>
    <row r="6" spans="1:5">
      <c r="A6" t="s">
        <v>176</v>
      </c>
      <c r="B6" s="5">
        <f>LABOR_HRS_CAP</f>
        <v>6480</v>
      </c>
      <c r="C6" s="5">
        <f>FARMER_HRS+TEMP_WORKER_MAX*TEMP_WORKER_HRS</f>
        <v>6480</v>
      </c>
      <c r="D6" t="str">
        <f>IF(ABS(B6-C6)&lt;0.0000001,"PASS","FAIL")</f>
        <v>PASS</v>
      </c>
    </row>
    <row r="7" spans="1:5">
      <c r="A7" t="s">
        <v>138</v>
      </c>
      <c r="B7" s="6">
        <f>Q_TOM+Q_CAR+Q_MES</f>
        <v>60</v>
      </c>
      <c r="C7" s="6">
        <f>TOTAL_BEDS</f>
        <v>64</v>
      </c>
      <c r="D7" t="str">
        <f>IF(B7&lt;=C7,"PASS","FAIL")</f>
        <v>PASS</v>
      </c>
    </row>
    <row r="8" spans="1:5">
      <c r="A8" t="s">
        <v>177</v>
      </c>
      <c r="B8" s="6">
        <f>Q_TOM</f>
        <v>10</v>
      </c>
      <c r="C8" s="6">
        <f>MAX_BEDS_TOM</f>
        <v>20</v>
      </c>
      <c r="D8" t="str">
        <f>IF(AND(B8&gt;=0,B8&lt;=C8),"PASS","FAIL")</f>
        <v>PASS</v>
      </c>
    </row>
    <row r="9" spans="1:5">
      <c r="A9" t="s">
        <v>178</v>
      </c>
      <c r="B9" s="6">
        <f>Q_CAR</f>
        <v>20</v>
      </c>
      <c r="C9" s="6">
        <f>MAX_BEDS_CAR</f>
        <v>20</v>
      </c>
      <c r="D9" t="str">
        <f>IF(AND(B9&gt;=0,B9&lt;=C9),"PASS","FAIL")</f>
        <v>PASS</v>
      </c>
    </row>
    <row r="10" spans="1:5">
      <c r="A10" t="s">
        <v>179</v>
      </c>
      <c r="B10" s="6">
        <f>Q_MES</f>
        <v>30</v>
      </c>
      <c r="C10" s="6">
        <f>MAX_BEDS_MES</f>
        <v>30</v>
      </c>
      <c r="D10" t="str">
        <f>IF(AND(B10&gt;=0,B10&lt;=C10),"PASS","FAIL")</f>
        <v>PASS</v>
      </c>
    </row>
    <row r="11" spans="1:5">
      <c r="A11" t="s">
        <v>180</v>
      </c>
      <c r="B11" s="5">
        <f>TEMP_LABOR_HRS</f>
        <v>4557.2161142738878</v>
      </c>
      <c r="C11" s="5">
        <f>TEMP_WORKER_MAX*TEMP_WORKER_HRS</f>
        <v>5760</v>
      </c>
      <c r="D11" t="str">
        <f>IF(B11&lt;=C11,"PASS","FAIL")</f>
        <v>PASS</v>
      </c>
    </row>
    <row r="12" spans="1:5">
      <c r="A12" t="s">
        <v>181</v>
      </c>
      <c r="B12" s="5">
        <f>TOTAL_LABOR_HRS</f>
        <v>5277.2161142738878</v>
      </c>
      <c r="C12" s="5">
        <f>LABOR_HRS_CAP</f>
        <v>6480</v>
      </c>
      <c r="D12" t="str">
        <f>IF(B12&lt;=C12,"PASS","FAIL")</f>
        <v>PASS</v>
      </c>
    </row>
    <row r="13" spans="1:5">
      <c r="A13" t="s">
        <v>182</v>
      </c>
      <c r="B13" s="2">
        <f>CostStructure!B11+CostStructure!B12+CostStructure!B13</f>
        <v>104118.335317255</v>
      </c>
      <c r="C13" s="2">
        <f>TOTAL_LABOR_COST</f>
        <v>104118.335317255</v>
      </c>
      <c r="D13" t="str">
        <f>IF(ABS(B13-C13)&lt;0.000001,"PASS","FAIL")</f>
        <v>PASS</v>
      </c>
    </row>
    <row r="14" spans="1:5">
      <c r="A14" t="s">
        <v>183</v>
      </c>
      <c r="B14" s="2">
        <f>CostStructure!B16+CostStructure!B17+CostStructure!B18</f>
        <v>62761.664682745002</v>
      </c>
      <c r="C14" s="2">
        <f>PROFIT+FIXED_COSTS</f>
        <v>62761.664682745002</v>
      </c>
      <c r="D14" t="str">
        <f>IF(ABS(B14-C14)&lt;0.000001,"PASS","FAIL")</f>
        <v>PASS</v>
      </c>
    </row>
    <row r="15" spans="1:5">
      <c r="A15" t="s">
        <v>184</v>
      </c>
      <c r="B15" s="5">
        <f>CropEconomics!D6</f>
        <v>99.000000000000014</v>
      </c>
      <c r="C15" s="5">
        <f>LABOR_HRS_WK_TOM*SEASON_WEEKS*(1+DIM_PCT_TOM)</f>
        <v>99.000000000000014</v>
      </c>
      <c r="D15" t="str">
        <f>IF(ABS(B15-C15)&lt;0.0000001,"PASS","FAIL")</f>
        <v>PASS</v>
      </c>
    </row>
    <row r="16" spans="1:5">
      <c r="A16" t="s">
        <v>185</v>
      </c>
      <c r="B16" s="5">
        <f>CropEconomics!D6</f>
        <v>99.000000000000014</v>
      </c>
      <c r="C16" s="5">
        <f>LABOR_HRS_WK_TOM*SEASON_WEEKS</f>
        <v>90</v>
      </c>
      <c r="D16" t="str">
        <f>IF(B16&gt;C16,"PASS","FAIL")</f>
        <v>PASS</v>
      </c>
      <c r="E16" t="str">
        <f>IF(B16&gt;C16,"exponent present","exponent DROPPED")</f>
        <v>exponent present</v>
      </c>
    </row>
    <row r="17" spans="1:5">
      <c r="A17" t="s">
        <v>186</v>
      </c>
      <c r="B17" s="5">
        <f>CropEconomics!D30</f>
        <v>30.749999999999996</v>
      </c>
      <c r="C17" s="5">
        <f>LABOR_HRS_WK_CAR*SEASON_WEEKS*(1+DIM_PCT_CAR)</f>
        <v>30.749999999999996</v>
      </c>
      <c r="D17" t="str">
        <f>IF(ABS(B17-C17)&lt;0.0000001,"PASS","FAIL")</f>
        <v>PASS</v>
      </c>
    </row>
    <row r="18" spans="1:5">
      <c r="A18" t="s">
        <v>187</v>
      </c>
      <c r="B18" s="5">
        <f>CropEconomics!D30</f>
        <v>30.749999999999996</v>
      </c>
      <c r="C18" s="5">
        <f>LABOR_HRS_WK_CAR*SEASON_WEEKS</f>
        <v>30</v>
      </c>
      <c r="D18" t="str">
        <f>IF(B18&gt;C18,"PASS","FAIL")</f>
        <v>PASS</v>
      </c>
      <c r="E18" t="str">
        <f>IF(B18&gt;C18,"exponent present","exponent DROPPED")</f>
        <v>exponent present</v>
      </c>
    </row>
    <row r="19" spans="1:5">
      <c r="A19" t="s">
        <v>188</v>
      </c>
      <c r="B19" s="5">
        <f>CropEconomics!D54</f>
        <v>45.5625</v>
      </c>
      <c r="C19" s="5">
        <f>LABOR_HRS_WK_MES*SEASON_WEEKS*(1+DIM_PCT_MES)</f>
        <v>45.5625</v>
      </c>
      <c r="D19" t="str">
        <f>IF(ABS(B19-C19)&lt;0.0000001,"PASS","FAIL")</f>
        <v>PASS</v>
      </c>
    </row>
    <row r="20" spans="1:5">
      <c r="A20" t="s">
        <v>189</v>
      </c>
      <c r="B20" s="5">
        <f>CropEconomics!D54</f>
        <v>45.5625</v>
      </c>
      <c r="C20" s="5">
        <f>LABOR_HRS_WK_MES*SEASON_WEEKS</f>
        <v>45</v>
      </c>
      <c r="D20" t="str">
        <f>IF(B20&gt;C20,"PASS","FAIL")</f>
        <v>PASS</v>
      </c>
      <c r="E20" t="str">
        <f>IF(B20&gt;C20,"exponent present","exponent DROPPED")</f>
        <v>exponent present</v>
      </c>
    </row>
    <row r="21" spans="1:5">
      <c r="A21" t="s">
        <v>190</v>
      </c>
      <c r="B21" t="str">
        <f>Q_TOM&amp;"/"&amp;Q_CAR&amp;"/"&amp;Q_MES</f>
        <v>10/20/30</v>
      </c>
      <c r="C21" t="str">
        <f>ENUM_OPT_QT&amp;"/"&amp;ENUM_OPT_QC&amp;"/"&amp;ENUM_OPT_QM</f>
        <v>10/20/30</v>
      </c>
      <c r="D21" t="str">
        <f>IF(AND(Q_TOM=ENUM_OPT_QT,Q_CAR=ENUM_OPT_QC,Q_MES=ENUM_OPT_QM),"PASS","FAIL")</f>
        <v>PASS</v>
      </c>
    </row>
    <row r="22" spans="1:5">
      <c r="A22" t="s">
        <v>191</v>
      </c>
      <c r="B22" s="2">
        <f>WorkedExample!B21</f>
        <v>4784.9441579977647</v>
      </c>
      <c r="C22" s="2">
        <f>WorkedExample!D21</f>
        <v>4784.9399999999996</v>
      </c>
      <c r="D22" t="str">
        <f>IF(ABS(B22-C22)&lt;0.02,"PASS","FAIL")</f>
        <v>PASS</v>
      </c>
    </row>
    <row r="23" spans="1:5">
      <c r="A23" t="s">
        <v>192</v>
      </c>
      <c r="B23" s="6">
        <f>COUNTIF(WorkedExample!E7:E21,"match")</f>
        <v>15</v>
      </c>
      <c r="C23" s="6">
        <f>COUNTA(WorkedExample!E7:E21)</f>
        <v>15</v>
      </c>
      <c r="D23" t="str">
        <f>IF(B23=C23,"PASS","FAIL")</f>
        <v>PASS</v>
      </c>
    </row>
    <row r="24" spans="1:5">
      <c r="A24" t="s">
        <v>193</v>
      </c>
      <c r="B24" s="6">
        <f>COUNTIF(MCSchedules!M5:M25,"DIP")</f>
        <v>1</v>
      </c>
      <c r="C24" t="s">
        <v>194</v>
      </c>
      <c r="D24" t="str">
        <f>IF(B24&gt;=1,"PASS","FAIL")</f>
        <v>PASS</v>
      </c>
    </row>
    <row r="25" spans="1:5">
      <c r="A25" t="s">
        <v>195</v>
      </c>
      <c r="B25" s="6">
        <f>SUMPRODUCT(--ISERROR(Inputs!A1:E22))</f>
        <v>0</v>
      </c>
      <c r="C25" t="s">
        <v>196</v>
      </c>
      <c r="D25" t="str">
        <f t="shared" ref="D25:D32" si="0">IF(B25=0,"PASS","FAIL")</f>
        <v>PASS</v>
      </c>
    </row>
    <row r="26" spans="1:5">
      <c r="A26" t="s">
        <v>197</v>
      </c>
      <c r="B26" s="6">
        <f>SUMPRODUCT(--ISERROR(CropEconomics!A1:D83))</f>
        <v>0</v>
      </c>
      <c r="C26" t="s">
        <v>196</v>
      </c>
      <c r="D26" t="str">
        <f t="shared" si="0"/>
        <v>PASS</v>
      </c>
    </row>
    <row r="27" spans="1:5">
      <c r="A27" t="s">
        <v>198</v>
      </c>
      <c r="B27" s="6">
        <f>SUMPRODUCT(--ISERROR(MCSchedules!A1:M110))</f>
        <v>0</v>
      </c>
      <c r="C27" t="s">
        <v>196</v>
      </c>
      <c r="D27" t="str">
        <f t="shared" si="0"/>
        <v>PASS</v>
      </c>
    </row>
    <row r="28" spans="1:5">
      <c r="A28" t="s">
        <v>199</v>
      </c>
      <c r="B28" s="6">
        <f>SUMPRODUCT(--ISERROR(CostStructure!A1:B25))</f>
        <v>0</v>
      </c>
      <c r="C28" t="s">
        <v>196</v>
      </c>
      <c r="D28" t="str">
        <f t="shared" si="0"/>
        <v>PASS</v>
      </c>
    </row>
    <row r="29" spans="1:5">
      <c r="A29" t="s">
        <v>200</v>
      </c>
      <c r="B29" s="6">
        <f>SUMPRODUCT(--ISERROR(Optimization!A1:I30))</f>
        <v>0</v>
      </c>
      <c r="C29" t="s">
        <v>196</v>
      </c>
      <c r="D29" t="str">
        <f t="shared" si="0"/>
        <v>PASS</v>
      </c>
    </row>
    <row r="30" spans="1:5">
      <c r="A30" t="s">
        <v>201</v>
      </c>
      <c r="B30" s="6">
        <f>SUMPRODUCT(--ISERROR(Enumeration!A1:S7))</f>
        <v>0</v>
      </c>
      <c r="C30" t="s">
        <v>196</v>
      </c>
      <c r="D30" t="str">
        <f t="shared" si="0"/>
        <v>PASS</v>
      </c>
    </row>
    <row r="31" spans="1:5">
      <c r="A31" t="s">
        <v>202</v>
      </c>
      <c r="B31" s="6">
        <f>SUMPRODUCT(--ISERROR(WorkedExample!A1:E24))</f>
        <v>0</v>
      </c>
      <c r="C31" t="s">
        <v>196</v>
      </c>
      <c r="D31" t="str">
        <f t="shared" si="0"/>
        <v>PASS</v>
      </c>
    </row>
    <row r="32" spans="1:5">
      <c r="A32" t="s">
        <v>203</v>
      </c>
      <c r="B32" s="6">
        <f>SUMPRODUCT(--ISERROR(Summary!A1:H30))</f>
        <v>0</v>
      </c>
      <c r="C32" t="s">
        <v>196</v>
      </c>
      <c r="D32" t="str">
        <f t="shared" si="0"/>
        <v>PASS</v>
      </c>
    </row>
    <row r="33" spans="1:4">
      <c r="A33" t="s">
        <v>204</v>
      </c>
      <c r="B33" s="6">
        <f>COUNT(Enumeration!O4:O13674)</f>
        <v>13671</v>
      </c>
      <c r="C33" s="6">
        <f>(MAX_BEDS_TOM+1)*(MAX_BEDS_CAR+1)*(MAX_BEDS_MES+1)</f>
        <v>13671</v>
      </c>
      <c r="D33" t="str">
        <f>IF(B33=C33,"PASS","FAIL")</f>
        <v>PASS</v>
      </c>
    </row>
    <row r="34" spans="1:4">
      <c r="A34" t="s">
        <v>205</v>
      </c>
      <c r="B34" s="6">
        <f>SUMPRODUCT(--ISERROR(A1:E33))</f>
        <v>0</v>
      </c>
      <c r="C34" t="s">
        <v>196</v>
      </c>
      <c r="D34" t="str">
        <f>IF(B34=0,"PASS","FAIL")</f>
        <v>PASS</v>
      </c>
    </row>
    <row r="36" spans="1:4">
      <c r="A36" s="1" t="s">
        <v>206</v>
      </c>
      <c r="B36" t="str">
        <f>IF(AND(COUNTIF(D4:D34,"FAIL")=0,COUNTIF(D4:D34,"PASS")=COUNTA(D4:D34)),"ALL PASS","REVIEW")</f>
        <v>ALL PASS</v>
      </c>
      <c r="C36" s="6">
        <f>COUNTIF(D4:D34,"PASS")</f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5"/>
  <sheetViews>
    <sheetView tabSelected="1" workbookViewId="0">
      <selection activeCell="D24" sqref="D24"/>
    </sheetView>
  </sheetViews>
  <sheetFormatPr defaultRowHeight="15"/>
  <cols>
    <col min="1" max="1" width="32.85546875" customWidth="1"/>
    <col min="2" max="2" width="35.28515625" style="8" customWidth="1"/>
    <col min="4" max="4" width="18.28515625" customWidth="1"/>
    <col min="5" max="5" width="18.5703125" bestFit="1" customWidth="1"/>
  </cols>
  <sheetData>
    <row r="1" spans="1:2">
      <c r="A1" s="1" t="s">
        <v>207</v>
      </c>
    </row>
    <row r="3" spans="1:2">
      <c r="A3" t="s">
        <v>105</v>
      </c>
      <c r="B3" s="11">
        <f>Q_TOM</f>
        <v>10</v>
      </c>
    </row>
    <row r="4" spans="1:2">
      <c r="A4" t="s">
        <v>106</v>
      </c>
      <c r="B4" s="11">
        <f>Q_CAR</f>
        <v>20</v>
      </c>
    </row>
    <row r="5" spans="1:2">
      <c r="A5" t="s">
        <v>107</v>
      </c>
      <c r="B5" s="11">
        <f>Q_MES</f>
        <v>30</v>
      </c>
    </row>
    <row r="6" spans="1:2">
      <c r="A6" t="s">
        <v>127</v>
      </c>
      <c r="B6" s="11">
        <f>Q_TOM+Q_CAR+Q_MES</f>
        <v>60</v>
      </c>
    </row>
    <row r="7" spans="1:2">
      <c r="A7" t="s">
        <v>208</v>
      </c>
      <c r="B7" s="11">
        <f>TOTAL_BEDS-(Q_TOM+Q_CAR+Q_MES)</f>
        <v>4</v>
      </c>
    </row>
    <row r="9" spans="1:2">
      <c r="A9" t="s">
        <v>93</v>
      </c>
      <c r="B9" s="12">
        <f>TOTAL_REVENUE</f>
        <v>210880</v>
      </c>
    </row>
    <row r="10" spans="1:2">
      <c r="A10" t="s">
        <v>92</v>
      </c>
      <c r="B10" s="12">
        <f>TOTAL_FERT_COST</f>
        <v>44000</v>
      </c>
    </row>
    <row r="11" spans="1:2">
      <c r="A11" t="s">
        <v>87</v>
      </c>
      <c r="B11" s="12">
        <f>TOTAL_LABOR_COST</f>
        <v>104118.335317255</v>
      </c>
    </row>
    <row r="12" spans="1:2">
      <c r="A12" t="s">
        <v>10</v>
      </c>
      <c r="B12" s="12">
        <f>FIXED_COSTS</f>
        <v>20000</v>
      </c>
    </row>
    <row r="13" spans="1:2">
      <c r="A13" t="s">
        <v>98</v>
      </c>
      <c r="B13" s="12">
        <f>PROFIT</f>
        <v>42761.664682745002</v>
      </c>
    </row>
    <row r="15" spans="1:2">
      <c r="A15" t="s">
        <v>85</v>
      </c>
      <c r="B15" s="13">
        <f>TOTAL_LABOR_HRS</f>
        <v>5277.2161142738878</v>
      </c>
    </row>
    <row r="16" spans="1:2">
      <c r="A16" t="s">
        <v>62</v>
      </c>
      <c r="B16" s="13">
        <f>FARMER_HRS_USED</f>
        <v>720</v>
      </c>
    </row>
    <row r="17" spans="1:7">
      <c r="A17" t="s">
        <v>86</v>
      </c>
      <c r="B17" s="13">
        <f>TEMP_LABOR_HRS</f>
        <v>4557.2161142738878</v>
      </c>
    </row>
    <row r="18" spans="1:7">
      <c r="A18" t="s">
        <v>209</v>
      </c>
      <c r="B18" s="14">
        <f>TEMP_LABOR_HRS/TEMP_WORKER_HRS</f>
        <v>3.1647334126901998</v>
      </c>
    </row>
    <row r="19" spans="1:7">
      <c r="A19" t="s">
        <v>88</v>
      </c>
      <c r="B19" s="14">
        <f>BLENDED_RATE</f>
        <v>19.729784239010844</v>
      </c>
    </row>
    <row r="21" spans="1:7">
      <c r="A21" s="1" t="s">
        <v>210</v>
      </c>
      <c r="B21" s="7" t="s">
        <v>211</v>
      </c>
      <c r="C21" s="1" t="s">
        <v>212</v>
      </c>
      <c r="D21" s="1" t="s">
        <v>68</v>
      </c>
      <c r="E21" s="1" t="s">
        <v>213</v>
      </c>
      <c r="F21" s="1" t="s">
        <v>214</v>
      </c>
      <c r="G21" s="1" t="s">
        <v>215</v>
      </c>
    </row>
    <row r="22" spans="1:7">
      <c r="A22" t="s">
        <v>34</v>
      </c>
      <c r="B22" s="12">
        <f>CostStructure!B11</f>
        <v>46056.581198400811</v>
      </c>
      <c r="C22" s="2">
        <f>CostStructure!B16</f>
        <v>33143.418801599189</v>
      </c>
      <c r="D22" s="2">
        <f>PRICE_TOM</f>
        <v>8800</v>
      </c>
      <c r="E22" s="2">
        <f>IF(Q_TOM=0,"n/a",INDEX(MCSchedules!H5:H25,MATCH(Q_TOM,MCSchedules!A5:A25,0)))</f>
        <v>8248.586534375012</v>
      </c>
      <c r="F22" s="6">
        <f>XING_TOM</f>
        <v>10</v>
      </c>
      <c r="G22" s="6">
        <f>XING_FIRST_TOM</f>
        <v>11</v>
      </c>
    </row>
    <row r="23" spans="1:7">
      <c r="A23" t="s">
        <v>35</v>
      </c>
      <c r="B23" s="12">
        <f>CostStructure!B12</f>
        <v>19397.7292904553</v>
      </c>
      <c r="C23" s="2">
        <f>CostStructure!B17</f>
        <v>13682.2707095447</v>
      </c>
      <c r="D23" s="2">
        <f>PRICE_CAR</f>
        <v>2094</v>
      </c>
      <c r="E23" s="2">
        <f>IF(Q_CAR=0,"n/a",INDEX(MCSchedules!H36:H56,MATCH(Q_CAR,MCSchedules!A36:A56,0)))</f>
        <v>1688.9454575384007</v>
      </c>
      <c r="F23" s="6">
        <f>XING_CAR</f>
        <v>20</v>
      </c>
      <c r="G23" s="6">
        <f>XING_FIRST_CAR</f>
        <v>11</v>
      </c>
    </row>
    <row r="24" spans="1:7">
      <c r="A24" t="s">
        <v>36</v>
      </c>
      <c r="B24" s="12">
        <f>CostStructure!B13</f>
        <v>38664.024828398891</v>
      </c>
      <c r="C24" s="2">
        <f>CostStructure!B18</f>
        <v>15935.975171601109</v>
      </c>
      <c r="D24" s="2">
        <f>PRICE_MES</f>
        <v>2700</v>
      </c>
      <c r="E24" s="2">
        <f>IF(Q_MES=0,"n/a",INDEX(MCSchedules!H69:H99,MATCH(Q_MES,MCSchedules!A69:A99,0)))</f>
        <v>2420.0990509335097</v>
      </c>
      <c r="F24" s="6">
        <f>XING_MES</f>
        <v>30</v>
      </c>
      <c r="G24" s="6">
        <f>XING_FIRST_MES</f>
        <v>7</v>
      </c>
    </row>
    <row r="26" spans="1:7">
      <c r="A26" t="s">
        <v>216</v>
      </c>
      <c r="B26" s="8" t="str">
        <f>Optimization!B29</f>
        <v xml:space="preserve">MAX_BEDS cap: CAR MES </v>
      </c>
    </row>
    <row r="27" spans="1:7" ht="45">
      <c r="A27" t="s">
        <v>217</v>
      </c>
      <c r="B27" s="8" t="str">
        <f>IF(COUNTIF(MCSchedules!M5:M25,"DIP")+COUNTIF(MCSchedules!M36:M56,"DIP")+COUNTIF(MCSchedules!M69:M99,"DIP")&gt;0,"flagged in TOM/CAR/MES standalone schedules (non-monotonic); cause deferred to Stage 3","none")</f>
        <v>flagged in TOM/CAR/MES standalone schedules (non-monotonic); cause deferred to Stage 3</v>
      </c>
    </row>
    <row r="28" spans="1:7">
      <c r="A28" t="s">
        <v>218</v>
      </c>
      <c r="B28" s="8" t="str">
        <f>Optimization!B30</f>
        <v>solved = enumeration max</v>
      </c>
    </row>
    <row r="30" spans="1:7">
      <c r="A30" s="1" t="s">
        <v>219</v>
      </c>
      <c r="B30" s="12">
        <f>PROFIT</f>
        <v>42761.664682745002</v>
      </c>
    </row>
    <row r="32">
      <c r="A32" s="1" t="inlineStr">
        <is>
          <t>Shadow prices - value of relaxing a binding constraint by one unit (Stage 3 addition)</t>
        </is>
      </c>
    </row>
    <row r="33">
      <c r="A33" t="inlineStr">
        <is>
          <t>Shadow price of a capped crop = PRICE(c) - marginal cost of its next bed (bed q+1) at the solved allocation. A non-binding constraint has shadow price 0.</t>
        </is>
      </c>
    </row>
    <row r="34">
      <c r="A34" t="inlineStr">
        <is>
          <t>Extra hours for bed q+1 = LABOR_HRS(c,q+1) - LABOR_HRS(c,q), priced farm-level: farmer hours first at FARMER_RATE, then TEMP_WORKER_RATE. Valid for one extra bed only.</t>
        </is>
      </c>
    </row>
    <row r="35" ht="45" customHeight="1">
      <c r="A35" s="7" t="inlineStr">
        <is>
          <t>crop</t>
        </is>
      </c>
      <c r="B35" s="7" t="inlineStr">
        <is>
          <t>q(c) at solved allocation</t>
        </is>
      </c>
      <c r="C35" s="7" t="inlineStr">
        <is>
          <t>MAX_BEDS(c)</t>
        </is>
      </c>
      <c r="D35" s="7" t="inlineStr">
        <is>
          <t>cap binding?</t>
        </is>
      </c>
      <c r="E35" s="7" t="inlineStr">
        <is>
          <t>extra labor hrs, bed q+1</t>
        </is>
      </c>
      <c r="F35" s="7" t="inlineStr">
        <is>
          <t>extra labor cost, bed q+1</t>
        </is>
      </c>
      <c r="G35" s="7" t="inlineStr">
        <is>
          <t>MC of bed q+1 (farm-level)</t>
        </is>
      </c>
      <c r="H35" s="7" t="inlineStr">
        <is>
          <t>PRICE(c)</t>
        </is>
      </c>
      <c r="I35" s="7" t="inlineStr">
        <is>
          <t>PRICE - MC(q+1)</t>
        </is>
      </c>
      <c r="J35" s="7" t="inlineStr">
        <is>
          <t>feasible with +1 bed?</t>
        </is>
      </c>
      <c r="K35" s="7" t="inlineStr">
        <is>
          <t>SHADOW PRICE (cap)</t>
        </is>
      </c>
    </row>
    <row r="36">
      <c r="A36" t="inlineStr">
        <is>
          <t>TOM</t>
        </is>
      </c>
      <c r="B36" s="6">
        <f>Q_TOM</f>
        <v>10</v>
      </c>
      <c r="C36" s="6">
        <f>MAX_BEDS_TOM</f>
        <v>20</v>
      </c>
      <c r="D36" t="str">
        <f>IF(Q_TOM&gt;=MAX_BEDS_TOM,"YES","no")</f>
        <v>no</v>
      </c>
      <c r="E36" s="5">
        <f>(Q_TOM+1)*LABOR_HRS_WK_TOM*SEASON_WEEKS*(1+DIM_PCT_TOM)^(Q_TOM+1)-Q_TOM*LABOR_HRS_WK_TOM*SEASON_WEEKS*(1+DIM_PCT_TOM)^Q_TOM</f>
        <v>490.21732495890046</v>
      </c>
      <c r="F36" s="2">
        <f>(MIN(TOTAL_LABOR_HRS+E36,FARMER_HRS)*FARMER_RATE+MAX(TOTAL_LABOR_HRS+E36-FARMER_HRS,0)*TEMP_WORKER_RATE)-(MIN(TOTAL_LABOR_HRS,FARMER_HRS)*FARMER_RATE+MAX(TOTAL_LABOR_HRS-FARMER_HRS,0)*TEMP_WORKER_RATE)</f>
        <v>8510.717447203133</v>
      </c>
      <c r="G36" s="2">
        <f>FERT_BED_TOM+F36</f>
        <v>9390.717447203133</v>
      </c>
      <c r="H36" s="2">
        <f>PRICE_TOM</f>
        <v>8800</v>
      </c>
      <c r="I36" s="2">
        <f>H36-G36</f>
        <v>-590.7174472031329</v>
      </c>
      <c r="J36" t="str">
        <f>IF(AND(Q_TOM+Q_CAR+Q_MES+1&lt;=TOTAL_BEDS,TOTAL_LABOR_HRS+E36&lt;=LABOR_HRS_CAP),"feasible","BLOCKED")</f>
        <v>feasible</v>
      </c>
      <c r="K36" s="2">
        <f>IF(AND(D36="YES",J36="feasible"),MAX(0,I36),0)</f>
        <v>0</v>
      </c>
    </row>
    <row r="37">
      <c r="A37" t="inlineStr">
        <is>
          <t>CAR</t>
        </is>
      </c>
      <c r="B37" s="6">
        <f>Q_CAR</f>
        <v>20</v>
      </c>
      <c r="C37" s="6">
        <f>MAX_BEDS_CAR</f>
        <v>20</v>
      </c>
      <c r="D37" t="str">
        <f>IF(Q_CAR&gt;=MAX_BEDS_CAR,"YES","no")</f>
        <v>YES</v>
      </c>
      <c r="E37" s="5">
        <f>(Q_CAR+1)*LABOR_HRS_WK_CAR*SEASON_WEEKS*(1+DIM_PCT_CAR)^(Q_CAR+1)-Q_CAR*LABOR_HRS_WK_CAR*SEASON_WEEKS*(1+DIM_PCT_CAR)^Q_CAR</f>
        <v>74.96670214328549</v>
      </c>
      <c r="F37" s="2">
        <f>(MIN(TOTAL_LABOR_HRS+E37,FARMER_HRS)*FARMER_RATE+MAX(TOTAL_LABOR_HRS+E37-FARMER_HRS,0)*TEMP_WORKER_RATE)-(MIN(TOTAL_LABOR_HRS,FARMER_HRS)*FARMER_RATE+MAX(TOTAL_LABOR_HRS-FARMER_HRS,0)*TEMP_WORKER_RATE)</f>
        <v>1301.5052455431432</v>
      </c>
      <c r="G37" s="2">
        <f>FERT_BED_CAR+F37</f>
        <v>1741.5052455431432</v>
      </c>
      <c r="H37" s="2">
        <f>PRICE_CAR</f>
        <v>2094</v>
      </c>
      <c r="I37" s="2">
        <f>H37-G37</f>
        <v>352.49475445685675</v>
      </c>
      <c r="J37" t="str">
        <f>IF(AND(Q_TOM+Q_CAR+Q_MES+1&lt;=TOTAL_BEDS,TOTAL_LABOR_HRS+E37&lt;=LABOR_HRS_CAP),"feasible","BLOCKED")</f>
        <v>feasible</v>
      </c>
      <c r="K37" s="2">
        <f>IF(AND(D37="YES",J37="feasible"),MAX(0,I37),0)</f>
        <v>352.49475445685675</v>
      </c>
    </row>
    <row r="38">
      <c r="A38" t="inlineStr">
        <is>
          <t>MES</t>
        </is>
      </c>
      <c r="B38" s="6">
        <f>Q_MES</f>
        <v>30</v>
      </c>
      <c r="C38" s="6">
        <f>MAX_BEDS_MES</f>
        <v>30</v>
      </c>
      <c r="D38" t="str">
        <f>IF(Q_MES&gt;=MAX_BEDS_MES,"YES","no")</f>
        <v>YES</v>
      </c>
      <c r="E38" s="5">
        <f>(Q_MES+1)*LABOR_HRS_WK_MES*SEASON_WEEKS*(1+DIM_PCT_MES)^(Q_MES+1)-Q_MES*LABOR_HRS_WK_MES*SEASON_WEEKS*(1+DIM_PCT_MES)^Q_MES</f>
        <v>90.63510916544624</v>
      </c>
      <c r="F38" s="2">
        <f>(MIN(TOTAL_LABOR_HRS+E38,FARMER_HRS)*FARMER_RATE+MAX(TOTAL_LABOR_HRS+E38-FARMER_HRS,0)*TEMP_WORKER_RATE)-(MIN(TOTAL_LABOR_HRS,FARMER_HRS)*FARMER_RATE+MAX(TOTAL_LABOR_HRS-FARMER_HRS,0)*TEMP_WORKER_RATE)</f>
        <v>1573.5262007889833</v>
      </c>
      <c r="G38" s="2">
        <f>FERT_BED_MES+F38</f>
        <v>2453.5262007889833</v>
      </c>
      <c r="H38" s="2">
        <f>PRICE_MES</f>
        <v>2700</v>
      </c>
      <c r="I38" s="2">
        <f>H38-G38</f>
        <v>246.47379921101674</v>
      </c>
      <c r="J38" t="str">
        <f>IF(AND(Q_TOM+Q_CAR+Q_MES+1&lt;=TOTAL_BEDS,TOTAL_LABOR_HRS+E38&lt;=LABOR_HRS_CAP),"feasible","BLOCKED")</f>
        <v>feasible</v>
      </c>
      <c r="K38" s="2">
        <f>IF(AND(D38="YES",J38="feasible"),MAX(0,I38),0)</f>
        <v>246.47379921101674</v>
      </c>
    </row>
    <row r="40">
      <c r="A40" s="1" t="inlineStr">
        <is>
          <t>constraint</t>
        </is>
      </c>
      <c r="B40" s="1" t="inlineStr">
        <is>
          <t>limit</t>
        </is>
      </c>
      <c r="C40" s="1" t="inlineStr">
        <is>
          <t>used</t>
        </is>
      </c>
      <c r="D40" s="1" t="inlineStr">
        <is>
          <t>slack</t>
        </is>
      </c>
      <c r="E40" s="1" t="inlineStr">
        <is>
          <t>binding?</t>
        </is>
      </c>
      <c r="F40" s="1" t="inlineStr">
        <is>
          <t>shadow price</t>
        </is>
      </c>
    </row>
    <row r="41">
      <c r="A41" t="inlineStr">
        <is>
          <t>TOTAL_BEDS (beds)</t>
        </is>
      </c>
      <c r="B41" s="6">
        <f>TOTAL_BEDS</f>
        <v>64</v>
      </c>
      <c r="C41" s="6">
        <f>Q_TOM+Q_CAR+Q_MES</f>
        <v>60</v>
      </c>
      <c r="D41" s="6">
        <f>B41-C41</f>
        <v>4</v>
      </c>
      <c r="E41" t="str">
        <f>IF(D41&lt;=0,"YES","no")</f>
        <v>no</v>
      </c>
      <c r="F41">
        <f>IF(D41&gt;0,0,"binding - re-solve")</f>
        <v>0</v>
      </c>
    </row>
    <row r="42">
      <c r="A42" t="inlineStr">
        <is>
          <t>Temp-labor hours (TEMP_WORKER_MAX x TEMP_WORKER_HRS)</t>
        </is>
      </c>
      <c r="B42" s="2">
        <f>TEMP_WORKER_MAX*TEMP_WORKER_HRS</f>
        <v>5760</v>
      </c>
      <c r="C42" s="2">
        <f>TEMP_LABOR_HRS</f>
        <v>4557.216114273888</v>
      </c>
      <c r="D42" s="2">
        <f>B42-C42</f>
        <v>1202.7838857261122</v>
      </c>
      <c r="E42" t="str">
        <f>IF(D42&lt;=0,"YES","no")</f>
        <v>no</v>
      </c>
      <c r="F42">
        <f>IF(D42&gt;0,0,"binding - re-solve")</f>
        <v>0</v>
      </c>
    </row>
    <row r="43">
      <c r="A43" t="inlineStr">
        <is>
          <t>Temp workers, implied (same constraint, in workers)</t>
        </is>
      </c>
      <c r="B43" s="3">
        <f>TEMP_WORKER_MAX</f>
        <v>4</v>
      </c>
      <c r="C43" s="3">
        <f>TEMP_LABOR_HRS/TEMP_WORKER_HRS</f>
        <v>3.1647334126902</v>
      </c>
      <c r="D43" s="3">
        <f>B43-C43</f>
        <v>0.8352665873098002</v>
      </c>
      <c r="E43" t="str">
        <f>IF(D43&lt;=0,"YES","no")</f>
        <v>no</v>
      </c>
      <c r="F43">
        <f>IF(D43&gt;0,0,"binding - re-solve")</f>
        <v>0</v>
      </c>
    </row>
    <row r="45">
      <c r="A45" t="inlineStr">
        <is>
          <t>tie-out: farmer-first labor cost = TOTAL_LABOR_COST</t>
        </is>
      </c>
      <c r="B45" s="2">
        <f>MIN(TOTAL_LABOR_HRS,FARMER_HRS)*FARMER_RATE+MAX(TOTAL_LABOR_HRS-FARMER_HRS,0)*TEMP_WORKER_RATE</f>
        <v>104118.335317255</v>
      </c>
      <c r="C45" s="2">
        <f>TOTAL_LABOR_COST</f>
        <v>104118.335317255</v>
      </c>
      <c r="D45" t="str">
        <f>IF(ABS(B45-C45)&lt;0.005,"PASS","FAIL")</f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47</vt:i4>
      </vt:variant>
    </vt:vector>
  </HeadingPairs>
  <TitlesOfParts>
    <vt:vector size="56" baseType="lpstr">
      <vt:lpstr>Inputs</vt:lpstr>
      <vt:lpstr>CropEconomics</vt:lpstr>
      <vt:lpstr>MCSchedules</vt:lpstr>
      <vt:lpstr>CostStructure</vt:lpstr>
      <vt:lpstr>Enumeration</vt:lpstr>
      <vt:lpstr>Optimization</vt:lpstr>
      <vt:lpstr>WorkedExample</vt:lpstr>
      <vt:lpstr>Checks</vt:lpstr>
      <vt:lpstr>Summary</vt:lpstr>
      <vt:lpstr>BLENDED_RATE</vt:lpstr>
      <vt:lpstr>DIM_PCT_CAR</vt:lpstr>
      <vt:lpstr>DIM_PCT_MES</vt:lpstr>
      <vt:lpstr>DIM_PCT_TOM</vt:lpstr>
      <vt:lpstr>ENUM_MAXPROFIT</vt:lpstr>
      <vt:lpstr>ENUM_OPT_QC</vt:lpstr>
      <vt:lpstr>ENUM_OPT_QM</vt:lpstr>
      <vt:lpstr>ENUM_OPT_QT</vt:lpstr>
      <vt:lpstr>FARMER_HRS</vt:lpstr>
      <vt:lpstr>FARMER_HRS_USED</vt:lpstr>
      <vt:lpstr>FARMER_RATE</vt:lpstr>
      <vt:lpstr>FARMER_WAGE</vt:lpstr>
      <vt:lpstr>FERT_BED_CAR</vt:lpstr>
      <vt:lpstr>FERT_BED_MES</vt:lpstr>
      <vt:lpstr>FERT_BED_TOM</vt:lpstr>
      <vt:lpstr>FIXED_COSTS</vt:lpstr>
      <vt:lpstr>LABOR_HRS_CAP</vt:lpstr>
      <vt:lpstr>LABOR_HRS_WK_CAR</vt:lpstr>
      <vt:lpstr>LABOR_HRS_WK_MES</vt:lpstr>
      <vt:lpstr>LABOR_HRS_WK_TOM</vt:lpstr>
      <vt:lpstr>MAX_BEDS_CAR</vt:lpstr>
      <vt:lpstr>MAX_BEDS_MES</vt:lpstr>
      <vt:lpstr>MAX_BEDS_TOM</vt:lpstr>
      <vt:lpstr>PRICE_CAR</vt:lpstr>
      <vt:lpstr>PRICE_MES</vt:lpstr>
      <vt:lpstr>PRICE_TOM</vt:lpstr>
      <vt:lpstr>PROFIT</vt:lpstr>
      <vt:lpstr>Q_CAR</vt:lpstr>
      <vt:lpstr>Q_MES</vt:lpstr>
      <vt:lpstr>Q_TOM</vt:lpstr>
      <vt:lpstr>SEASON_WEEKS</vt:lpstr>
      <vt:lpstr>TEMP_LABOR_HRS</vt:lpstr>
      <vt:lpstr>TEMP_WORKER_HRS</vt:lpstr>
      <vt:lpstr>TEMP_WORKER_MAX</vt:lpstr>
      <vt:lpstr>TEMP_WORKER_RATE</vt:lpstr>
      <vt:lpstr>TEMP_WORKER_WAGE</vt:lpstr>
      <vt:lpstr>TOTAL_BEDS</vt:lpstr>
      <vt:lpstr>TOTAL_FERT_COST</vt:lpstr>
      <vt:lpstr>TOTAL_LABOR_COST</vt:lpstr>
      <vt:lpstr>TOTAL_LABOR_HRS</vt:lpstr>
      <vt:lpstr>TOTAL_REVENUE</vt:lpstr>
      <vt:lpstr>XING_CAR</vt:lpstr>
      <vt:lpstr>XING_FIRST_CAR</vt:lpstr>
      <vt:lpstr>XING_FIRST_MES</vt:lpstr>
      <vt:lpstr>XING_FIRST_TOM</vt:lpstr>
      <vt:lpstr>XING_MES</vt:lpstr>
      <vt:lpstr>XING_TOM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Marginal analysis - perfect competition</dc:title>
  <dc:creator>Claude Code, from capabilities/marginal-analysis/spec.md</dc:creator>
  <cp:lastModifiedBy>Micah Kosasa</cp:lastModifiedBy>
  <dcterms:modified xsi:type="dcterms:W3CDTF">2026-09-21T06:33:26Z</dcterms:modified>
</cp:coreProperties>
</file>